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2.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0" documentId="8_{01F7DDF6-65AA-464D-BCB5-89CDCB89E757}" xr6:coauthVersionLast="47" xr6:coauthVersionMax="47" xr10:uidLastSave="{00000000-0000-0000-0000-000000000000}"/>
  <bookViews>
    <workbookView xWindow="-120" yWindow="-120" windowWidth="29040" windowHeight="15720" tabRatio="882" xr2:uid="{00000000-000D-0000-FFFF-FFFF00000000}"/>
  </bookViews>
  <sheets>
    <sheet name="Overall IR Status" sheetId="52" r:id="rId1"/>
    <sheet name="GE L1 Tower" sheetId="67" r:id="rId2"/>
    <sheet name="I Tower ICPL IR log" sheetId="10" r:id="rId3"/>
    <sheet name="Elements" sheetId="6" state="hidden" r:id="rId4"/>
    <sheet name="B" sheetId="8" state="hidden" r:id="rId5"/>
    <sheet name="I" sheetId="7" state="hidden" r:id="rId6"/>
    <sheet name="L" sheetId="9" state="hidden" r:id="rId7"/>
    <sheet name="Quotations for Mobile crane" sheetId="21" state="hidden" r:id="rId8"/>
    <sheet name="Inventory list" sheetId="22" state="hidden" r:id="rId9"/>
    <sheet name="UET Test Reports" sheetId="25" state="hidden" r:id="rId10"/>
    <sheet name="ICPL L1 Tower IR" sheetId="31" r:id="rId11"/>
    <sheet name="L2 Tower ICPL" sheetId="39" r:id="rId12"/>
    <sheet name="IIL I Tower IR" sheetId="32" r:id="rId13"/>
    <sheet name="IIL L1 Tower IR" sheetId="33" r:id="rId14"/>
    <sheet name="GE I Tower" sheetId="54" r:id="rId15"/>
    <sheet name="GE L2 Tower " sheetId="55" r:id="rId16"/>
    <sheet name="GE MH" sheetId="81" r:id="rId17"/>
    <sheet name="Ezymix I Tower" sheetId="57" r:id="rId18"/>
    <sheet name="QE I Tower" sheetId="58" r:id="rId19"/>
    <sheet name="Captive Air I Tower" sheetId="60" r:id="rId20"/>
    <sheet name="Al Hamd" sheetId="61" r:id="rId21"/>
    <sheet name="Rayyan I tower" sheetId="62" r:id="rId22"/>
    <sheet name="EPN" sheetId="63" r:id="rId23"/>
    <sheet name="Group Star" sheetId="64" r:id="rId24"/>
    <sheet name="Buildko" sheetId="65" r:id="rId25"/>
    <sheet name="Rock Stone" sheetId="66" r:id="rId26"/>
    <sheet name="Rock stone L2" sheetId="77" r:id="rId27"/>
    <sheet name="Rock stone L1" sheetId="75" r:id="rId28"/>
    <sheet name="Elegant Engineering" sheetId="59" r:id="rId29"/>
    <sheet name="Aizdi " sheetId="68" r:id="rId30"/>
    <sheet name="Archtive IT" sheetId="69" r:id="rId31"/>
    <sheet name="Cybersol L1 Tower" sheetId="70" r:id="rId32"/>
    <sheet name="Rex Engg Chiseling" sheetId="71" r:id="rId33"/>
    <sheet name="Rayan" sheetId="72" r:id="rId34"/>
    <sheet name="Rock Shield" sheetId="73" r:id="rId35"/>
    <sheet name="Chawla Aluminium" sheetId="74" r:id="rId36"/>
    <sheet name="Rex engg L1" sheetId="76" r:id="rId37"/>
    <sheet name="Mecatech" sheetId="78" r:id="rId38"/>
    <sheet name="Sheet1" sheetId="80" state="hidden" r:id="rId39"/>
    <sheet name="Sheet2" sheetId="82" r:id="rId40"/>
    <sheet name="Architive IT TOWER" sheetId="83" r:id="rId41"/>
    <sheet name="GE SOG" sheetId="56" r:id="rId42"/>
    <sheet name="GE BW" sheetId="84" r:id="rId43"/>
    <sheet name="Sheet3" sheetId="85" r:id="rId44"/>
  </sheets>
  <externalReferences>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s>
  <definedNames>
    <definedName name="\2" localSheetId="29" hidden="1">[1]SUM!#REF!</definedName>
    <definedName name="\2" localSheetId="20" hidden="1">[1]SUM!#REF!</definedName>
    <definedName name="\2" localSheetId="30" hidden="1">[1]SUM!#REF!</definedName>
    <definedName name="\2" localSheetId="4" hidden="1">[1]SUM!#REF!</definedName>
    <definedName name="\2" localSheetId="24" hidden="1">[1]SUM!#REF!</definedName>
    <definedName name="\2" localSheetId="19" hidden="1">[1]SUM!#REF!</definedName>
    <definedName name="\2" localSheetId="31" hidden="1">[1]SUM!#REF!</definedName>
    <definedName name="\2" localSheetId="28" hidden="1">[1]SUM!#REF!</definedName>
    <definedName name="\2" localSheetId="22" hidden="1">[1]SUM!#REF!</definedName>
    <definedName name="\2" localSheetId="17" hidden="1">[1]SUM!#REF!</definedName>
    <definedName name="\2" localSheetId="15" hidden="1">[1]SUM!#REF!</definedName>
    <definedName name="\2" localSheetId="41" hidden="1">[1]SUM!#REF!</definedName>
    <definedName name="\2" localSheetId="23" hidden="1">[1]SUM!#REF!</definedName>
    <definedName name="\2" localSheetId="2" hidden="1">[1]SUM!#REF!</definedName>
    <definedName name="\2" localSheetId="6" hidden="1">[1]SUM!#REF!</definedName>
    <definedName name="\2" localSheetId="18" hidden="1">[1]SUM!#REF!</definedName>
    <definedName name="\2" localSheetId="7" hidden="1">[1]SUM!#REF!</definedName>
    <definedName name="\2" localSheetId="21" hidden="1">[1]SUM!#REF!</definedName>
    <definedName name="\2" localSheetId="32" hidden="1">[1]SUM!#REF!</definedName>
    <definedName name="\2" localSheetId="25" hidden="1">[1]SUM!#REF!</definedName>
    <definedName name="\2" hidden="1">[1]SUM!#REF!</definedName>
    <definedName name="__1___123Graph_ACHART_1" hidden="1">[1]SUM!$C$9:$C$18</definedName>
    <definedName name="__123Graph_A" localSheetId="29" hidden="1">[2]SUM!#REF!</definedName>
    <definedName name="__123Graph_A" localSheetId="20" hidden="1">[2]SUM!#REF!</definedName>
    <definedName name="__123Graph_A" localSheetId="30" hidden="1">[2]SUM!#REF!</definedName>
    <definedName name="__123Graph_A" localSheetId="4" hidden="1">[2]SUM!#REF!</definedName>
    <definedName name="__123Graph_A" localSheetId="24" hidden="1">[2]SUM!#REF!</definedName>
    <definedName name="__123Graph_A" localSheetId="19" hidden="1">[2]SUM!#REF!</definedName>
    <definedName name="__123Graph_A" localSheetId="31" hidden="1">[2]SUM!#REF!</definedName>
    <definedName name="__123Graph_A" localSheetId="28" hidden="1">[2]SUM!#REF!</definedName>
    <definedName name="__123Graph_A" localSheetId="22" hidden="1">[2]SUM!#REF!</definedName>
    <definedName name="__123Graph_A" localSheetId="17" hidden="1">[2]SUM!#REF!</definedName>
    <definedName name="__123Graph_A" localSheetId="15" hidden="1">[2]SUM!#REF!</definedName>
    <definedName name="__123Graph_A" localSheetId="41" hidden="1">[2]SUM!#REF!</definedName>
    <definedName name="__123Graph_A" localSheetId="23" hidden="1">[2]SUM!#REF!</definedName>
    <definedName name="__123Graph_A" localSheetId="2" hidden="1">[2]SUM!#REF!</definedName>
    <definedName name="__123Graph_A" localSheetId="6" hidden="1">[2]SUM!#REF!</definedName>
    <definedName name="__123Graph_A" localSheetId="18" hidden="1">[2]SUM!#REF!</definedName>
    <definedName name="__123Graph_A" localSheetId="7" hidden="1">[2]SUM!#REF!</definedName>
    <definedName name="__123Graph_A" localSheetId="21" hidden="1">[2]SUM!#REF!</definedName>
    <definedName name="__123Graph_A" localSheetId="32" hidden="1">[2]SUM!#REF!</definedName>
    <definedName name="__123Graph_A" localSheetId="25" hidden="1">[2]SUM!#REF!</definedName>
    <definedName name="__123Graph_A" hidden="1">[2]SUM!#REF!</definedName>
    <definedName name="__123Graph_ACURRENT" localSheetId="29" hidden="1">[3]FitOutConfCentre!#REF!</definedName>
    <definedName name="__123Graph_ACURRENT" localSheetId="20" hidden="1">[3]FitOutConfCentre!#REF!</definedName>
    <definedName name="__123Graph_ACURRENT" localSheetId="30" hidden="1">[3]FitOutConfCentre!#REF!</definedName>
    <definedName name="__123Graph_ACURRENT" localSheetId="4" hidden="1">[3]FitOutConfCentre!#REF!</definedName>
    <definedName name="__123Graph_ACURRENT" localSheetId="24" hidden="1">[3]FitOutConfCentre!#REF!</definedName>
    <definedName name="__123Graph_ACURRENT" localSheetId="19" hidden="1">[3]FitOutConfCentre!#REF!</definedName>
    <definedName name="__123Graph_ACURRENT" localSheetId="31" hidden="1">[3]FitOutConfCentre!#REF!</definedName>
    <definedName name="__123Graph_ACURRENT" localSheetId="28" hidden="1">[3]FitOutConfCentre!#REF!</definedName>
    <definedName name="__123Graph_ACURRENT" localSheetId="22" hidden="1">[3]FitOutConfCentre!#REF!</definedName>
    <definedName name="__123Graph_ACURRENT" localSheetId="17" hidden="1">[3]FitOutConfCentre!#REF!</definedName>
    <definedName name="__123Graph_ACURRENT" localSheetId="15" hidden="1">[3]FitOutConfCentre!#REF!</definedName>
    <definedName name="__123Graph_ACURRENT" localSheetId="41" hidden="1">[3]FitOutConfCentre!#REF!</definedName>
    <definedName name="__123Graph_ACURRENT" localSheetId="23" hidden="1">[3]FitOutConfCentre!#REF!</definedName>
    <definedName name="__123Graph_ACURRENT" localSheetId="2" hidden="1">[3]FitOutConfCentre!#REF!</definedName>
    <definedName name="__123Graph_ACURRENT" localSheetId="6" hidden="1">[3]FitOutConfCentre!#REF!</definedName>
    <definedName name="__123Graph_ACURRENT" localSheetId="18" hidden="1">[3]FitOutConfCentre!#REF!</definedName>
    <definedName name="__123Graph_ACURRENT" localSheetId="7" hidden="1">[3]FitOutConfCentre!#REF!</definedName>
    <definedName name="__123Graph_ACURRENT" localSheetId="21" hidden="1">[3]FitOutConfCentre!#REF!</definedName>
    <definedName name="__123Graph_ACURRENT" localSheetId="32" hidden="1">[3]FitOutConfCentre!#REF!</definedName>
    <definedName name="__123Graph_ACURRENT" localSheetId="25" hidden="1">[3]FitOutConfCentre!#REF!</definedName>
    <definedName name="__123Graph_ACURRENT" hidden="1">[3]FitOutConfCentre!#REF!</definedName>
    <definedName name="__123Graph_B" localSheetId="29" hidden="1">[2]SUM!#REF!</definedName>
    <definedName name="__123Graph_B" localSheetId="20" hidden="1">[2]SUM!#REF!</definedName>
    <definedName name="__123Graph_B" localSheetId="30" hidden="1">[2]SUM!#REF!</definedName>
    <definedName name="__123Graph_B" localSheetId="4" hidden="1">[2]SUM!#REF!</definedName>
    <definedName name="__123Graph_B" localSheetId="24" hidden="1">[2]SUM!#REF!</definedName>
    <definedName name="__123Graph_B" localSheetId="19" hidden="1">[2]SUM!#REF!</definedName>
    <definedName name="__123Graph_B" localSheetId="31" hidden="1">[2]SUM!#REF!</definedName>
    <definedName name="__123Graph_B" localSheetId="28" hidden="1">[2]SUM!#REF!</definedName>
    <definedName name="__123Graph_B" localSheetId="22" hidden="1">[2]SUM!#REF!</definedName>
    <definedName name="__123Graph_B" localSheetId="17" hidden="1">[2]SUM!#REF!</definedName>
    <definedName name="__123Graph_B" localSheetId="15" hidden="1">[2]SUM!#REF!</definedName>
    <definedName name="__123Graph_B" localSheetId="41" hidden="1">[2]SUM!#REF!</definedName>
    <definedName name="__123Graph_B" localSheetId="23" hidden="1">[2]SUM!#REF!</definedName>
    <definedName name="__123Graph_B" localSheetId="2" hidden="1">[2]SUM!#REF!</definedName>
    <definedName name="__123Graph_B" localSheetId="6" hidden="1">[2]SUM!#REF!</definedName>
    <definedName name="__123Graph_B" localSheetId="18" hidden="1">[2]SUM!#REF!</definedName>
    <definedName name="__123Graph_B" localSheetId="7" hidden="1">[2]SUM!#REF!</definedName>
    <definedName name="__123Graph_B" localSheetId="21" hidden="1">[2]SUM!#REF!</definedName>
    <definedName name="__123Graph_B" localSheetId="32" hidden="1">[2]SUM!#REF!</definedName>
    <definedName name="__123Graph_B" localSheetId="25" hidden="1">[2]SUM!#REF!</definedName>
    <definedName name="__123Graph_B" hidden="1">[2]SUM!#REF!</definedName>
    <definedName name="__123Graph_BCURRENT" localSheetId="29" hidden="1">#REF!</definedName>
    <definedName name="__123Graph_BCURRENT" localSheetId="20" hidden="1">#REF!</definedName>
    <definedName name="__123Graph_BCURRENT" localSheetId="30" hidden="1">#REF!</definedName>
    <definedName name="__123Graph_BCURRENT" localSheetId="4" hidden="1">#REF!</definedName>
    <definedName name="__123Graph_BCURRENT" localSheetId="24" hidden="1">#REF!</definedName>
    <definedName name="__123Graph_BCURRENT" localSheetId="19" hidden="1">#REF!</definedName>
    <definedName name="__123Graph_BCURRENT" localSheetId="31" hidden="1">#REF!</definedName>
    <definedName name="__123Graph_BCURRENT" localSheetId="28" hidden="1">#REF!</definedName>
    <definedName name="__123Graph_BCURRENT" localSheetId="22" hidden="1">#REF!</definedName>
    <definedName name="__123Graph_BCURRENT" localSheetId="17" hidden="1">#REF!</definedName>
    <definedName name="__123Graph_BCURRENT" localSheetId="15" hidden="1">#REF!</definedName>
    <definedName name="__123Graph_BCURRENT" localSheetId="41" hidden="1">#REF!</definedName>
    <definedName name="__123Graph_BCURRENT" localSheetId="23" hidden="1">#REF!</definedName>
    <definedName name="__123Graph_BCURRENT" localSheetId="2" hidden="1">#REF!</definedName>
    <definedName name="__123Graph_BCURRENT" localSheetId="6" hidden="1">#REF!</definedName>
    <definedName name="__123Graph_BCURRENT" localSheetId="18" hidden="1">#REF!</definedName>
    <definedName name="__123Graph_BCURRENT" localSheetId="7" hidden="1">#REF!</definedName>
    <definedName name="__123Graph_BCURRENT" localSheetId="21" hidden="1">#REF!</definedName>
    <definedName name="__123Graph_BCURRENT" localSheetId="32" hidden="1">#REF!</definedName>
    <definedName name="__123Graph_BCURRENT" localSheetId="25" hidden="1">#REF!</definedName>
    <definedName name="__123Graph_BCURRENT" hidden="1">#REF!</definedName>
    <definedName name="__123Graph_C" localSheetId="29" hidden="1">'[4]Rate Analysis'!#REF!</definedName>
    <definedName name="__123Graph_C" localSheetId="20" hidden="1">'[4]Rate Analysis'!#REF!</definedName>
    <definedName name="__123Graph_C" localSheetId="30" hidden="1">'[4]Rate Analysis'!#REF!</definedName>
    <definedName name="__123Graph_C" localSheetId="4" hidden="1">'[4]Rate Analysis'!#REF!</definedName>
    <definedName name="__123Graph_C" localSheetId="24" hidden="1">'[4]Rate Analysis'!#REF!</definedName>
    <definedName name="__123Graph_C" localSheetId="19" hidden="1">'[4]Rate Analysis'!#REF!</definedName>
    <definedName name="__123Graph_C" localSheetId="31" hidden="1">'[4]Rate Analysis'!#REF!</definedName>
    <definedName name="__123Graph_C" localSheetId="28" hidden="1">'[4]Rate Analysis'!#REF!</definedName>
    <definedName name="__123Graph_C" localSheetId="22" hidden="1">'[4]Rate Analysis'!#REF!</definedName>
    <definedName name="__123Graph_C" localSheetId="17" hidden="1">'[4]Rate Analysis'!#REF!</definedName>
    <definedName name="__123Graph_C" localSheetId="15" hidden="1">'[4]Rate Analysis'!#REF!</definedName>
    <definedName name="__123Graph_C" localSheetId="41" hidden="1">'[4]Rate Analysis'!#REF!</definedName>
    <definedName name="__123Graph_C" localSheetId="23" hidden="1">'[4]Rate Analysis'!#REF!</definedName>
    <definedName name="__123Graph_C" localSheetId="2" hidden="1">'[4]Rate Analysis'!#REF!</definedName>
    <definedName name="__123Graph_C" localSheetId="6" hidden="1">'[4]Rate Analysis'!#REF!</definedName>
    <definedName name="__123Graph_C" localSheetId="18" hidden="1">'[4]Rate Analysis'!#REF!</definedName>
    <definedName name="__123Graph_C" localSheetId="7" hidden="1">'[4]Rate Analysis'!#REF!</definedName>
    <definedName name="__123Graph_C" localSheetId="21" hidden="1">'[4]Rate Analysis'!#REF!</definedName>
    <definedName name="__123Graph_C" localSheetId="32" hidden="1">'[4]Rate Analysis'!#REF!</definedName>
    <definedName name="__123Graph_C" localSheetId="25" hidden="1">'[4]Rate Analysis'!#REF!</definedName>
    <definedName name="__123Graph_C" hidden="1">'[4]Rate Analysis'!#REF!</definedName>
    <definedName name="__123Graph_CCURRENT" localSheetId="29" hidden="1">#REF!</definedName>
    <definedName name="__123Graph_CCURRENT" localSheetId="20" hidden="1">#REF!</definedName>
    <definedName name="__123Graph_CCURRENT" localSheetId="30" hidden="1">#REF!</definedName>
    <definedName name="__123Graph_CCURRENT" localSheetId="4" hidden="1">#REF!</definedName>
    <definedName name="__123Graph_CCURRENT" localSheetId="24" hidden="1">#REF!</definedName>
    <definedName name="__123Graph_CCURRENT" localSheetId="19" hidden="1">#REF!</definedName>
    <definedName name="__123Graph_CCURRENT" localSheetId="31" hidden="1">#REF!</definedName>
    <definedName name="__123Graph_CCURRENT" localSheetId="28" hidden="1">#REF!</definedName>
    <definedName name="__123Graph_CCURRENT" localSheetId="22" hidden="1">#REF!</definedName>
    <definedName name="__123Graph_CCURRENT" localSheetId="17" hidden="1">#REF!</definedName>
    <definedName name="__123Graph_CCURRENT" localSheetId="15" hidden="1">#REF!</definedName>
    <definedName name="__123Graph_CCURRENT" localSheetId="41" hidden="1">#REF!</definedName>
    <definedName name="__123Graph_CCURRENT" localSheetId="23" hidden="1">#REF!</definedName>
    <definedName name="__123Graph_CCURRENT" localSheetId="2" hidden="1">#REF!</definedName>
    <definedName name="__123Graph_CCURRENT" localSheetId="6" hidden="1">#REF!</definedName>
    <definedName name="__123Graph_CCURRENT" localSheetId="18" hidden="1">#REF!</definedName>
    <definedName name="__123Graph_CCURRENT" localSheetId="7" hidden="1">#REF!</definedName>
    <definedName name="__123Graph_CCURRENT" localSheetId="21" hidden="1">#REF!</definedName>
    <definedName name="__123Graph_CCURRENT" localSheetId="32" hidden="1">#REF!</definedName>
    <definedName name="__123Graph_CCURRENT" localSheetId="25" hidden="1">#REF!</definedName>
    <definedName name="__123Graph_CCURRENT" hidden="1">#REF!</definedName>
    <definedName name="__123Graph_D" localSheetId="29" hidden="1">'[4]Rate Analysis'!#REF!</definedName>
    <definedName name="__123Graph_D" localSheetId="20" hidden="1">'[4]Rate Analysis'!#REF!</definedName>
    <definedName name="__123Graph_D" localSheetId="30" hidden="1">'[4]Rate Analysis'!#REF!</definedName>
    <definedName name="__123Graph_D" localSheetId="4" hidden="1">'[4]Rate Analysis'!#REF!</definedName>
    <definedName name="__123Graph_D" localSheetId="24" hidden="1">'[4]Rate Analysis'!#REF!</definedName>
    <definedName name="__123Graph_D" localSheetId="19" hidden="1">'[4]Rate Analysis'!#REF!</definedName>
    <definedName name="__123Graph_D" localSheetId="31" hidden="1">'[4]Rate Analysis'!#REF!</definedName>
    <definedName name="__123Graph_D" localSheetId="28" hidden="1">'[4]Rate Analysis'!#REF!</definedName>
    <definedName name="__123Graph_D" localSheetId="22" hidden="1">'[4]Rate Analysis'!#REF!</definedName>
    <definedName name="__123Graph_D" localSheetId="17" hidden="1">'[4]Rate Analysis'!#REF!</definedName>
    <definedName name="__123Graph_D" localSheetId="15" hidden="1">'[4]Rate Analysis'!#REF!</definedName>
    <definedName name="__123Graph_D" localSheetId="41" hidden="1">'[4]Rate Analysis'!#REF!</definedName>
    <definedName name="__123Graph_D" localSheetId="23" hidden="1">'[4]Rate Analysis'!#REF!</definedName>
    <definedName name="__123Graph_D" localSheetId="2" hidden="1">'[4]Rate Analysis'!#REF!</definedName>
    <definedName name="__123Graph_D" localSheetId="6" hidden="1">'[4]Rate Analysis'!#REF!</definedName>
    <definedName name="__123Graph_D" localSheetId="18" hidden="1">'[4]Rate Analysis'!#REF!</definedName>
    <definedName name="__123Graph_D" localSheetId="7" hidden="1">'[4]Rate Analysis'!#REF!</definedName>
    <definedName name="__123Graph_D" localSheetId="21" hidden="1">'[4]Rate Analysis'!#REF!</definedName>
    <definedName name="__123Graph_D" localSheetId="32" hidden="1">'[4]Rate Analysis'!#REF!</definedName>
    <definedName name="__123Graph_D" localSheetId="25" hidden="1">'[4]Rate Analysis'!#REF!</definedName>
    <definedName name="__123Graph_D" hidden="1">'[4]Rate Analysis'!#REF!</definedName>
    <definedName name="__123Graph_DCURRENT" localSheetId="29" hidden="1">#REF!</definedName>
    <definedName name="__123Graph_DCURRENT" localSheetId="20" hidden="1">#REF!</definedName>
    <definedName name="__123Graph_DCURRENT" localSheetId="30" hidden="1">#REF!</definedName>
    <definedName name="__123Graph_DCURRENT" localSheetId="4" hidden="1">#REF!</definedName>
    <definedName name="__123Graph_DCURRENT" localSheetId="24" hidden="1">#REF!</definedName>
    <definedName name="__123Graph_DCURRENT" localSheetId="19" hidden="1">#REF!</definedName>
    <definedName name="__123Graph_DCURRENT" localSheetId="31" hidden="1">#REF!</definedName>
    <definedName name="__123Graph_DCURRENT" localSheetId="28" hidden="1">#REF!</definedName>
    <definedName name="__123Graph_DCURRENT" localSheetId="22" hidden="1">#REF!</definedName>
    <definedName name="__123Graph_DCURRENT" localSheetId="17" hidden="1">#REF!</definedName>
    <definedName name="__123Graph_DCURRENT" localSheetId="15" hidden="1">#REF!</definedName>
    <definedName name="__123Graph_DCURRENT" localSheetId="41" hidden="1">#REF!</definedName>
    <definedName name="__123Graph_DCURRENT" localSheetId="23" hidden="1">#REF!</definedName>
    <definedName name="__123Graph_DCURRENT" localSheetId="2" hidden="1">#REF!</definedName>
    <definedName name="__123Graph_DCURRENT" localSheetId="6" hidden="1">#REF!</definedName>
    <definedName name="__123Graph_DCURRENT" localSheetId="18" hidden="1">#REF!</definedName>
    <definedName name="__123Graph_DCURRENT" localSheetId="7" hidden="1">#REF!</definedName>
    <definedName name="__123Graph_DCURRENT" localSheetId="21" hidden="1">#REF!</definedName>
    <definedName name="__123Graph_DCURRENT" localSheetId="32" hidden="1">#REF!</definedName>
    <definedName name="__123Graph_DCURRENT" localSheetId="25" hidden="1">#REF!</definedName>
    <definedName name="__123Graph_DCURRENT" hidden="1">#REF!</definedName>
    <definedName name="__123Graph_E" localSheetId="29" hidden="1">'[4]Rate Analysis'!#REF!</definedName>
    <definedName name="__123Graph_E" localSheetId="20" hidden="1">'[4]Rate Analysis'!#REF!</definedName>
    <definedName name="__123Graph_E" localSheetId="30" hidden="1">'[4]Rate Analysis'!#REF!</definedName>
    <definedName name="__123Graph_E" localSheetId="4" hidden="1">'[4]Rate Analysis'!#REF!</definedName>
    <definedName name="__123Graph_E" localSheetId="24" hidden="1">'[4]Rate Analysis'!#REF!</definedName>
    <definedName name="__123Graph_E" localSheetId="19" hidden="1">'[4]Rate Analysis'!#REF!</definedName>
    <definedName name="__123Graph_E" localSheetId="31" hidden="1">'[4]Rate Analysis'!#REF!</definedName>
    <definedName name="__123Graph_E" localSheetId="28" hidden="1">'[4]Rate Analysis'!#REF!</definedName>
    <definedName name="__123Graph_E" localSheetId="22" hidden="1">'[4]Rate Analysis'!#REF!</definedName>
    <definedName name="__123Graph_E" localSheetId="17" hidden="1">'[4]Rate Analysis'!#REF!</definedName>
    <definedName name="__123Graph_E" localSheetId="15" hidden="1">'[4]Rate Analysis'!#REF!</definedName>
    <definedName name="__123Graph_E" localSheetId="41" hidden="1">'[4]Rate Analysis'!#REF!</definedName>
    <definedName name="__123Graph_E" localSheetId="23" hidden="1">'[4]Rate Analysis'!#REF!</definedName>
    <definedName name="__123Graph_E" localSheetId="2" hidden="1">'[4]Rate Analysis'!#REF!</definedName>
    <definedName name="__123Graph_E" localSheetId="6" hidden="1">'[4]Rate Analysis'!#REF!</definedName>
    <definedName name="__123Graph_E" localSheetId="18" hidden="1">'[4]Rate Analysis'!#REF!</definedName>
    <definedName name="__123Graph_E" localSheetId="7" hidden="1">'[4]Rate Analysis'!#REF!</definedName>
    <definedName name="__123Graph_E" localSheetId="21" hidden="1">'[4]Rate Analysis'!#REF!</definedName>
    <definedName name="__123Graph_E" localSheetId="32" hidden="1">'[4]Rate Analysis'!#REF!</definedName>
    <definedName name="__123Graph_E" localSheetId="25" hidden="1">'[4]Rate Analysis'!#REF!</definedName>
    <definedName name="__123Graph_E" hidden="1">'[4]Rate Analysis'!#REF!</definedName>
    <definedName name="__123Graph_F" localSheetId="29" hidden="1">'[4]Rate Analysis'!#REF!</definedName>
    <definedName name="__123Graph_F" localSheetId="20" hidden="1">'[4]Rate Analysis'!#REF!</definedName>
    <definedName name="__123Graph_F" localSheetId="30" hidden="1">'[4]Rate Analysis'!#REF!</definedName>
    <definedName name="__123Graph_F" localSheetId="4" hidden="1">'[4]Rate Analysis'!#REF!</definedName>
    <definedName name="__123Graph_F" localSheetId="24" hidden="1">'[4]Rate Analysis'!#REF!</definedName>
    <definedName name="__123Graph_F" localSheetId="19" hidden="1">'[4]Rate Analysis'!#REF!</definedName>
    <definedName name="__123Graph_F" localSheetId="31" hidden="1">'[4]Rate Analysis'!#REF!</definedName>
    <definedName name="__123Graph_F" localSheetId="28" hidden="1">'[4]Rate Analysis'!#REF!</definedName>
    <definedName name="__123Graph_F" localSheetId="22" hidden="1">'[4]Rate Analysis'!#REF!</definedName>
    <definedName name="__123Graph_F" localSheetId="17" hidden="1">'[4]Rate Analysis'!#REF!</definedName>
    <definedName name="__123Graph_F" localSheetId="15" hidden="1">'[4]Rate Analysis'!#REF!</definedName>
    <definedName name="__123Graph_F" localSheetId="41" hidden="1">'[4]Rate Analysis'!#REF!</definedName>
    <definedName name="__123Graph_F" localSheetId="23" hidden="1">'[4]Rate Analysis'!#REF!</definedName>
    <definedName name="__123Graph_F" localSheetId="2" hidden="1">'[4]Rate Analysis'!#REF!</definedName>
    <definedName name="__123Graph_F" localSheetId="6" hidden="1">'[4]Rate Analysis'!#REF!</definedName>
    <definedName name="__123Graph_F" localSheetId="18" hidden="1">'[4]Rate Analysis'!#REF!</definedName>
    <definedName name="__123Graph_F" localSheetId="7" hidden="1">'[4]Rate Analysis'!#REF!</definedName>
    <definedName name="__123Graph_F" localSheetId="21" hidden="1">'[4]Rate Analysis'!#REF!</definedName>
    <definedName name="__123Graph_F" localSheetId="32" hidden="1">'[4]Rate Analysis'!#REF!</definedName>
    <definedName name="__123Graph_F" localSheetId="25" hidden="1">'[4]Rate Analysis'!#REF!</definedName>
    <definedName name="__123Graph_F" hidden="1">'[4]Rate Analysis'!#REF!</definedName>
    <definedName name="__123Graph_X" localSheetId="29" hidden="1">'[4]Rate Analysis'!#REF!</definedName>
    <definedName name="__123Graph_X" localSheetId="20" hidden="1">'[4]Rate Analysis'!#REF!</definedName>
    <definedName name="__123Graph_X" localSheetId="30" hidden="1">'[4]Rate Analysis'!#REF!</definedName>
    <definedName name="__123Graph_X" localSheetId="4" hidden="1">'[4]Rate Analysis'!#REF!</definedName>
    <definedName name="__123Graph_X" localSheetId="24" hidden="1">'[4]Rate Analysis'!#REF!</definedName>
    <definedName name="__123Graph_X" localSheetId="19" hidden="1">'[4]Rate Analysis'!#REF!</definedName>
    <definedName name="__123Graph_X" localSheetId="31" hidden="1">'[4]Rate Analysis'!#REF!</definedName>
    <definedName name="__123Graph_X" localSheetId="28" hidden="1">'[4]Rate Analysis'!#REF!</definedName>
    <definedName name="__123Graph_X" localSheetId="22" hidden="1">'[4]Rate Analysis'!#REF!</definedName>
    <definedName name="__123Graph_X" localSheetId="17" hidden="1">'[4]Rate Analysis'!#REF!</definedName>
    <definedName name="__123Graph_X" localSheetId="15" hidden="1">'[4]Rate Analysis'!#REF!</definedName>
    <definedName name="__123Graph_X" localSheetId="41" hidden="1">'[4]Rate Analysis'!#REF!</definedName>
    <definedName name="__123Graph_X" localSheetId="23" hidden="1">'[4]Rate Analysis'!#REF!</definedName>
    <definedName name="__123Graph_X" localSheetId="2" hidden="1">'[4]Rate Analysis'!#REF!</definedName>
    <definedName name="__123Graph_X" localSheetId="6" hidden="1">'[4]Rate Analysis'!#REF!</definedName>
    <definedName name="__123Graph_X" localSheetId="18" hidden="1">'[4]Rate Analysis'!#REF!</definedName>
    <definedName name="__123Graph_X" localSheetId="7" hidden="1">'[4]Rate Analysis'!#REF!</definedName>
    <definedName name="__123Graph_X" localSheetId="21" hidden="1">'[4]Rate Analysis'!#REF!</definedName>
    <definedName name="__123Graph_X" localSheetId="32" hidden="1">'[4]Rate Analysis'!#REF!</definedName>
    <definedName name="__123Graph_X" localSheetId="25" hidden="1">'[4]Rate Analysis'!#REF!</definedName>
    <definedName name="__123Graph_X" hidden="1">'[4]Rate Analysis'!#REF!</definedName>
    <definedName name="__123Graph_XCURRENT" localSheetId="29" hidden="1">#REF!</definedName>
    <definedName name="__123Graph_XCURRENT" localSheetId="20" hidden="1">#REF!</definedName>
    <definedName name="__123Graph_XCURRENT" localSheetId="30" hidden="1">#REF!</definedName>
    <definedName name="__123Graph_XCURRENT" localSheetId="4" hidden="1">#REF!</definedName>
    <definedName name="__123Graph_XCURRENT" localSheetId="24" hidden="1">#REF!</definedName>
    <definedName name="__123Graph_XCURRENT" localSheetId="19" hidden="1">#REF!</definedName>
    <definedName name="__123Graph_XCURRENT" localSheetId="31" hidden="1">#REF!</definedName>
    <definedName name="__123Graph_XCURRENT" localSheetId="28" hidden="1">#REF!</definedName>
    <definedName name="__123Graph_XCURRENT" localSheetId="22" hidden="1">#REF!</definedName>
    <definedName name="__123Graph_XCURRENT" localSheetId="17" hidden="1">#REF!</definedName>
    <definedName name="__123Graph_XCURRENT" localSheetId="15" hidden="1">#REF!</definedName>
    <definedName name="__123Graph_XCURRENT" localSheetId="41" hidden="1">#REF!</definedName>
    <definedName name="__123Graph_XCURRENT" localSheetId="23" hidden="1">#REF!</definedName>
    <definedName name="__123Graph_XCURRENT" localSheetId="2" hidden="1">#REF!</definedName>
    <definedName name="__123Graph_XCURRENT" localSheetId="6" hidden="1">#REF!</definedName>
    <definedName name="__123Graph_XCURRENT" localSheetId="18" hidden="1">#REF!</definedName>
    <definedName name="__123Graph_XCURRENT" localSheetId="7" hidden="1">#REF!</definedName>
    <definedName name="__123Graph_XCURRENT" localSheetId="21" hidden="1">#REF!</definedName>
    <definedName name="__123Graph_XCURRENT" localSheetId="32" hidden="1">#REF!</definedName>
    <definedName name="__123Graph_XCURRENT" localSheetId="25" hidden="1">#REF!</definedName>
    <definedName name="__123Graph_XCURRENT" hidden="1">#REF!</definedName>
    <definedName name="__2___123Graph_BCHART_1" localSheetId="29" hidden="1">[1]SUM!#REF!</definedName>
    <definedName name="__2___123Graph_BCHART_1" localSheetId="20" hidden="1">[1]SUM!#REF!</definedName>
    <definedName name="__2___123Graph_BCHART_1" localSheetId="30" hidden="1">[1]SUM!#REF!</definedName>
    <definedName name="__2___123Graph_BCHART_1" localSheetId="4" hidden="1">[1]SUM!#REF!</definedName>
    <definedName name="__2___123Graph_BCHART_1" localSheetId="24" hidden="1">[1]SUM!#REF!</definedName>
    <definedName name="__2___123Graph_BCHART_1" localSheetId="19" hidden="1">[1]SUM!#REF!</definedName>
    <definedName name="__2___123Graph_BCHART_1" localSheetId="31" hidden="1">[1]SUM!#REF!</definedName>
    <definedName name="__2___123Graph_BCHART_1" localSheetId="28" hidden="1">[1]SUM!#REF!</definedName>
    <definedName name="__2___123Graph_BCHART_1" localSheetId="22" hidden="1">[1]SUM!#REF!</definedName>
    <definedName name="__2___123Graph_BCHART_1" localSheetId="17" hidden="1">[1]SUM!#REF!</definedName>
    <definedName name="__2___123Graph_BCHART_1" localSheetId="15" hidden="1">[1]SUM!#REF!</definedName>
    <definedName name="__2___123Graph_BCHART_1" localSheetId="41" hidden="1">[1]SUM!#REF!</definedName>
    <definedName name="__2___123Graph_BCHART_1" localSheetId="23" hidden="1">[1]SUM!#REF!</definedName>
    <definedName name="__2___123Graph_BCHART_1" localSheetId="2" hidden="1">[1]SUM!#REF!</definedName>
    <definedName name="__2___123Graph_BCHART_1" localSheetId="6" hidden="1">[1]SUM!#REF!</definedName>
    <definedName name="__2___123Graph_BCHART_1" localSheetId="18" hidden="1">[1]SUM!#REF!</definedName>
    <definedName name="__2___123Graph_BCHART_1" localSheetId="7" hidden="1">[1]SUM!#REF!</definedName>
    <definedName name="__2___123Graph_BCHART_1" localSheetId="21" hidden="1">[1]SUM!#REF!</definedName>
    <definedName name="__2___123Graph_BCHART_1" localSheetId="32" hidden="1">[1]SUM!#REF!</definedName>
    <definedName name="__2___123Graph_BCHART_1" localSheetId="25" hidden="1">[1]SUM!#REF!</definedName>
    <definedName name="__2___123Graph_BCHART_1" hidden="1">[1]SUM!#REF!</definedName>
    <definedName name="_1_________________________________________________123Graph_BCHART_1" localSheetId="29" hidden="1">[1]SUM!#REF!</definedName>
    <definedName name="_1_________________________________________________123Graph_BCHART_1" localSheetId="20" hidden="1">[1]SUM!#REF!</definedName>
    <definedName name="_1_________________________________________________123Graph_BCHART_1" localSheetId="30" hidden="1">[1]SUM!#REF!</definedName>
    <definedName name="_1_________________________________________________123Graph_BCHART_1" localSheetId="4" hidden="1">[1]SUM!#REF!</definedName>
    <definedName name="_1_________________________________________________123Graph_BCHART_1" localSheetId="24" hidden="1">[1]SUM!#REF!</definedName>
    <definedName name="_1_________________________________________________123Graph_BCHART_1" localSheetId="19" hidden="1">[1]SUM!#REF!</definedName>
    <definedName name="_1_________________________________________________123Graph_BCHART_1" localSheetId="31" hidden="1">[1]SUM!#REF!</definedName>
    <definedName name="_1_________________________________________________123Graph_BCHART_1" localSheetId="28" hidden="1">[1]SUM!#REF!</definedName>
    <definedName name="_1_________________________________________________123Graph_BCHART_1" localSheetId="22" hidden="1">[1]SUM!#REF!</definedName>
    <definedName name="_1_________________________________________________123Graph_BCHART_1" localSheetId="17" hidden="1">[1]SUM!#REF!</definedName>
    <definedName name="_1_________________________________________________123Graph_BCHART_1" localSheetId="15" hidden="1">[1]SUM!#REF!</definedName>
    <definedName name="_1_________________________________________________123Graph_BCHART_1" localSheetId="41" hidden="1">[1]SUM!#REF!</definedName>
    <definedName name="_1_________________________________________________123Graph_BCHART_1" localSheetId="23" hidden="1">[1]SUM!#REF!</definedName>
    <definedName name="_1_________________________________________________123Graph_BCHART_1" localSheetId="2" hidden="1">[1]SUM!#REF!</definedName>
    <definedName name="_1_________________________________________________123Graph_BCHART_1" localSheetId="6" hidden="1">[1]SUM!#REF!</definedName>
    <definedName name="_1_________________________________________________123Graph_BCHART_1" localSheetId="18" hidden="1">[1]SUM!#REF!</definedName>
    <definedName name="_1_________________________________________________123Graph_BCHART_1" localSheetId="7" hidden="1">[1]SUM!#REF!</definedName>
    <definedName name="_1_________________________________________________123Graph_BCHART_1" localSheetId="21" hidden="1">[1]SUM!#REF!</definedName>
    <definedName name="_1_________________________________________________123Graph_BCHART_1" localSheetId="32" hidden="1">[1]SUM!#REF!</definedName>
    <definedName name="_1_________________________________________________123Graph_BCHART_1" localSheetId="25" hidden="1">[1]SUM!#REF!</definedName>
    <definedName name="_1_________________________________________________123Graph_BCHART_1" hidden="1">[1]SUM!#REF!</definedName>
    <definedName name="_1____123Graph_BCHART_1" localSheetId="29" hidden="1">[1]SUM!#REF!</definedName>
    <definedName name="_1____123Graph_BCHART_1" localSheetId="20" hidden="1">[1]SUM!#REF!</definedName>
    <definedName name="_1____123Graph_BCHART_1" localSheetId="30" hidden="1">[1]SUM!#REF!</definedName>
    <definedName name="_1____123Graph_BCHART_1" localSheetId="4" hidden="1">[1]SUM!#REF!</definedName>
    <definedName name="_1____123Graph_BCHART_1" localSheetId="24" hidden="1">[1]SUM!#REF!</definedName>
    <definedName name="_1____123Graph_BCHART_1" localSheetId="19" hidden="1">[1]SUM!#REF!</definedName>
    <definedName name="_1____123Graph_BCHART_1" localSheetId="31" hidden="1">[1]SUM!#REF!</definedName>
    <definedName name="_1____123Graph_BCHART_1" localSheetId="28" hidden="1">[1]SUM!#REF!</definedName>
    <definedName name="_1____123Graph_BCHART_1" localSheetId="22" hidden="1">[1]SUM!#REF!</definedName>
    <definedName name="_1____123Graph_BCHART_1" localSheetId="17" hidden="1">[1]SUM!#REF!</definedName>
    <definedName name="_1____123Graph_BCHART_1" localSheetId="15" hidden="1">[1]SUM!#REF!</definedName>
    <definedName name="_1____123Graph_BCHART_1" localSheetId="41" hidden="1">[1]SUM!#REF!</definedName>
    <definedName name="_1____123Graph_BCHART_1" localSheetId="23" hidden="1">[1]SUM!#REF!</definedName>
    <definedName name="_1____123Graph_BCHART_1" localSheetId="2" hidden="1">[1]SUM!#REF!</definedName>
    <definedName name="_1____123Graph_BCHART_1" localSheetId="6" hidden="1">[1]SUM!#REF!</definedName>
    <definedName name="_1____123Graph_BCHART_1" localSheetId="18" hidden="1">[1]SUM!#REF!</definedName>
    <definedName name="_1____123Graph_BCHART_1" localSheetId="7" hidden="1">[1]SUM!#REF!</definedName>
    <definedName name="_1____123Graph_BCHART_1" localSheetId="21" hidden="1">[1]SUM!#REF!</definedName>
    <definedName name="_1____123Graph_BCHART_1" localSheetId="32" hidden="1">[1]SUM!#REF!</definedName>
    <definedName name="_1____123Graph_BCHART_1" localSheetId="25" hidden="1">[1]SUM!#REF!</definedName>
    <definedName name="_1____123Graph_BCHART_1" hidden="1">[1]SUM!#REF!</definedName>
    <definedName name="_1___123Graph_ACHART_1" hidden="1">[1]SUM!$C$9:$C$18</definedName>
    <definedName name="_1__123Graph_ACHART_1" hidden="1">[1]SUM!$C$9:$C$18</definedName>
    <definedName name="_10___________________________________123Graph_BCHART_1" localSheetId="29" hidden="1">[1]SUM!#REF!</definedName>
    <definedName name="_10___________________________________123Graph_BCHART_1" localSheetId="20" hidden="1">[1]SUM!#REF!</definedName>
    <definedName name="_10___________________________________123Graph_BCHART_1" localSheetId="30" hidden="1">[1]SUM!#REF!</definedName>
    <definedName name="_10___________________________________123Graph_BCHART_1" localSheetId="4" hidden="1">[1]SUM!#REF!</definedName>
    <definedName name="_10___________________________________123Graph_BCHART_1" localSheetId="24" hidden="1">[1]SUM!#REF!</definedName>
    <definedName name="_10___________________________________123Graph_BCHART_1" localSheetId="19" hidden="1">[1]SUM!#REF!</definedName>
    <definedName name="_10___________________________________123Graph_BCHART_1" localSheetId="31" hidden="1">[1]SUM!#REF!</definedName>
    <definedName name="_10___________________________________123Graph_BCHART_1" localSheetId="28" hidden="1">[1]SUM!#REF!</definedName>
    <definedName name="_10___________________________________123Graph_BCHART_1" localSheetId="22" hidden="1">[1]SUM!#REF!</definedName>
    <definedName name="_10___________________________________123Graph_BCHART_1" localSheetId="17" hidden="1">[1]SUM!#REF!</definedName>
    <definedName name="_10___________________________________123Graph_BCHART_1" localSheetId="15" hidden="1">[1]SUM!#REF!</definedName>
    <definedName name="_10___________________________________123Graph_BCHART_1" localSheetId="41" hidden="1">[1]SUM!#REF!</definedName>
    <definedName name="_10___________________________________123Graph_BCHART_1" localSheetId="23" hidden="1">[1]SUM!#REF!</definedName>
    <definedName name="_10___________________________________123Graph_BCHART_1" localSheetId="2" hidden="1">[1]SUM!#REF!</definedName>
    <definedName name="_10___________________________________123Graph_BCHART_1" localSheetId="6" hidden="1">[1]SUM!#REF!</definedName>
    <definedName name="_10___________________________________123Graph_BCHART_1" localSheetId="18" hidden="1">[1]SUM!#REF!</definedName>
    <definedName name="_10___________________________________123Graph_BCHART_1" localSheetId="7" hidden="1">[1]SUM!#REF!</definedName>
    <definedName name="_10___________________________________123Graph_BCHART_1" localSheetId="21" hidden="1">[1]SUM!#REF!</definedName>
    <definedName name="_10___________________________________123Graph_BCHART_1" localSheetId="32" hidden="1">[1]SUM!#REF!</definedName>
    <definedName name="_10___________________________________123Graph_BCHART_1" localSheetId="25" hidden="1">[1]SUM!#REF!</definedName>
    <definedName name="_10___________________________________123Graph_BCHART_1" hidden="1">[1]SUM!#REF!</definedName>
    <definedName name="_101___________123Graph_BCHART_1" localSheetId="29" hidden="1">[1]SUM!#REF!</definedName>
    <definedName name="_101___________123Graph_BCHART_1" localSheetId="20" hidden="1">[1]SUM!#REF!</definedName>
    <definedName name="_101___________123Graph_BCHART_1" localSheetId="30" hidden="1">[1]SUM!#REF!</definedName>
    <definedName name="_101___________123Graph_BCHART_1" localSheetId="4" hidden="1">[1]SUM!#REF!</definedName>
    <definedName name="_101___________123Graph_BCHART_1" localSheetId="24" hidden="1">[1]SUM!#REF!</definedName>
    <definedName name="_101___________123Graph_BCHART_1" localSheetId="19" hidden="1">[1]SUM!#REF!</definedName>
    <definedName name="_101___________123Graph_BCHART_1" localSheetId="31" hidden="1">[1]SUM!#REF!</definedName>
    <definedName name="_101___________123Graph_BCHART_1" localSheetId="28" hidden="1">[1]SUM!#REF!</definedName>
    <definedName name="_101___________123Graph_BCHART_1" localSheetId="22" hidden="1">[1]SUM!#REF!</definedName>
    <definedName name="_101___________123Graph_BCHART_1" localSheetId="17" hidden="1">[1]SUM!#REF!</definedName>
    <definedName name="_101___________123Graph_BCHART_1" localSheetId="15" hidden="1">[1]SUM!#REF!</definedName>
    <definedName name="_101___________123Graph_BCHART_1" localSheetId="41" hidden="1">[1]SUM!#REF!</definedName>
    <definedName name="_101___________123Graph_BCHART_1" localSheetId="23" hidden="1">[1]SUM!#REF!</definedName>
    <definedName name="_101___________123Graph_BCHART_1" localSheetId="2" hidden="1">[1]SUM!#REF!</definedName>
    <definedName name="_101___________123Graph_BCHART_1" localSheetId="6" hidden="1">[1]SUM!#REF!</definedName>
    <definedName name="_101___________123Graph_BCHART_1" localSheetId="18" hidden="1">[1]SUM!#REF!</definedName>
    <definedName name="_101___________123Graph_BCHART_1" localSheetId="7" hidden="1">[1]SUM!#REF!</definedName>
    <definedName name="_101___________123Graph_BCHART_1" localSheetId="21" hidden="1">[1]SUM!#REF!</definedName>
    <definedName name="_101___________123Graph_BCHART_1" localSheetId="32" hidden="1">[1]SUM!#REF!</definedName>
    <definedName name="_101___________123Graph_BCHART_1" localSheetId="25" hidden="1">[1]SUM!#REF!</definedName>
    <definedName name="_101___________123Graph_BCHART_1" hidden="1">[1]SUM!#REF!</definedName>
    <definedName name="_102__________123Graph_ACHART_1" hidden="1">[1]SUM!$C$9:$C$18</definedName>
    <definedName name="_103_________123Graph_ACHART_1" hidden="1">[1]SUM!$C$9:$C$18</definedName>
    <definedName name="_107_________123Graph_BCHART_1" localSheetId="29" hidden="1">[1]SUM!#REF!</definedName>
    <definedName name="_107_________123Graph_BCHART_1" localSheetId="20" hidden="1">[1]SUM!#REF!</definedName>
    <definedName name="_107_________123Graph_BCHART_1" localSheetId="30" hidden="1">[1]SUM!#REF!</definedName>
    <definedName name="_107_________123Graph_BCHART_1" localSheetId="4" hidden="1">[1]SUM!#REF!</definedName>
    <definedName name="_107_________123Graph_BCHART_1" localSheetId="24" hidden="1">[1]SUM!#REF!</definedName>
    <definedName name="_107_________123Graph_BCHART_1" localSheetId="19" hidden="1">[1]SUM!#REF!</definedName>
    <definedName name="_107_________123Graph_BCHART_1" localSheetId="31" hidden="1">[1]SUM!#REF!</definedName>
    <definedName name="_107_________123Graph_BCHART_1" localSheetId="28" hidden="1">[1]SUM!#REF!</definedName>
    <definedName name="_107_________123Graph_BCHART_1" localSheetId="22" hidden="1">[1]SUM!#REF!</definedName>
    <definedName name="_107_________123Graph_BCHART_1" localSheetId="17" hidden="1">[1]SUM!#REF!</definedName>
    <definedName name="_107_________123Graph_BCHART_1" localSheetId="15" hidden="1">[1]SUM!#REF!</definedName>
    <definedName name="_107_________123Graph_BCHART_1" localSheetId="41" hidden="1">[1]SUM!#REF!</definedName>
    <definedName name="_107_________123Graph_BCHART_1" localSheetId="23" hidden="1">[1]SUM!#REF!</definedName>
    <definedName name="_107_________123Graph_BCHART_1" localSheetId="2" hidden="1">[1]SUM!#REF!</definedName>
    <definedName name="_107_________123Graph_BCHART_1" localSheetId="6" hidden="1">[1]SUM!#REF!</definedName>
    <definedName name="_107_________123Graph_BCHART_1" localSheetId="18" hidden="1">[1]SUM!#REF!</definedName>
    <definedName name="_107_________123Graph_BCHART_1" localSheetId="7" hidden="1">[1]SUM!#REF!</definedName>
    <definedName name="_107_________123Graph_BCHART_1" localSheetId="21" hidden="1">[1]SUM!#REF!</definedName>
    <definedName name="_107_________123Graph_BCHART_1" localSheetId="32" hidden="1">[1]SUM!#REF!</definedName>
    <definedName name="_107_________123Graph_BCHART_1" localSheetId="25" hidden="1">[1]SUM!#REF!</definedName>
    <definedName name="_107_________123Graph_BCHART_1" hidden="1">[1]SUM!#REF!</definedName>
    <definedName name="_108________123Graph_ACHART_1" hidden="1">[1]SUM!$C$9:$C$18</definedName>
    <definedName name="_109_______123Graph_ACHART_1" hidden="1">[1]SUM!$C$9:$C$18</definedName>
    <definedName name="_11_________________________________123Graph_BCHART_1" localSheetId="29" hidden="1">[1]SUM!#REF!</definedName>
    <definedName name="_11_________________________________123Graph_BCHART_1" localSheetId="20" hidden="1">[1]SUM!#REF!</definedName>
    <definedName name="_11_________________________________123Graph_BCHART_1" localSheetId="30" hidden="1">[1]SUM!#REF!</definedName>
    <definedName name="_11_________________________________123Graph_BCHART_1" localSheetId="4" hidden="1">[1]SUM!#REF!</definedName>
    <definedName name="_11_________________________________123Graph_BCHART_1" localSheetId="24" hidden="1">[1]SUM!#REF!</definedName>
    <definedName name="_11_________________________________123Graph_BCHART_1" localSheetId="19" hidden="1">[1]SUM!#REF!</definedName>
    <definedName name="_11_________________________________123Graph_BCHART_1" localSheetId="31" hidden="1">[1]SUM!#REF!</definedName>
    <definedName name="_11_________________________________123Graph_BCHART_1" localSheetId="28" hidden="1">[1]SUM!#REF!</definedName>
    <definedName name="_11_________________________________123Graph_BCHART_1" localSheetId="22" hidden="1">[1]SUM!#REF!</definedName>
    <definedName name="_11_________________________________123Graph_BCHART_1" localSheetId="17" hidden="1">[1]SUM!#REF!</definedName>
    <definedName name="_11_________________________________123Graph_BCHART_1" localSheetId="15" hidden="1">[1]SUM!#REF!</definedName>
    <definedName name="_11_________________________________123Graph_BCHART_1" localSheetId="41" hidden="1">[1]SUM!#REF!</definedName>
    <definedName name="_11_________________________________123Graph_BCHART_1" localSheetId="23" hidden="1">[1]SUM!#REF!</definedName>
    <definedName name="_11_________________________________123Graph_BCHART_1" localSheetId="2" hidden="1">[1]SUM!#REF!</definedName>
    <definedName name="_11_________________________________123Graph_BCHART_1" localSheetId="6" hidden="1">[1]SUM!#REF!</definedName>
    <definedName name="_11_________________________________123Graph_BCHART_1" localSheetId="18" hidden="1">[1]SUM!#REF!</definedName>
    <definedName name="_11_________________________________123Graph_BCHART_1" localSheetId="7" hidden="1">[1]SUM!#REF!</definedName>
    <definedName name="_11_________________________________123Graph_BCHART_1" localSheetId="21" hidden="1">[1]SUM!#REF!</definedName>
    <definedName name="_11_________________________________123Graph_BCHART_1" localSheetId="32" hidden="1">[1]SUM!#REF!</definedName>
    <definedName name="_11_________________________________123Graph_BCHART_1" localSheetId="25" hidden="1">[1]SUM!#REF!</definedName>
    <definedName name="_11_________________________________123Graph_BCHART_1" hidden="1">[1]SUM!#REF!</definedName>
    <definedName name="_113_______123Graph_BCHART_1" localSheetId="29" hidden="1">[1]SUM!#REF!</definedName>
    <definedName name="_113_______123Graph_BCHART_1" localSheetId="20" hidden="1">[1]SUM!#REF!</definedName>
    <definedName name="_113_______123Graph_BCHART_1" localSheetId="30" hidden="1">[1]SUM!#REF!</definedName>
    <definedName name="_113_______123Graph_BCHART_1" localSheetId="4" hidden="1">[1]SUM!#REF!</definedName>
    <definedName name="_113_______123Graph_BCHART_1" localSheetId="24" hidden="1">[1]SUM!#REF!</definedName>
    <definedName name="_113_______123Graph_BCHART_1" localSheetId="19" hidden="1">[1]SUM!#REF!</definedName>
    <definedName name="_113_______123Graph_BCHART_1" localSheetId="31" hidden="1">[1]SUM!#REF!</definedName>
    <definedName name="_113_______123Graph_BCHART_1" localSheetId="28" hidden="1">[1]SUM!#REF!</definedName>
    <definedName name="_113_______123Graph_BCHART_1" localSheetId="22" hidden="1">[1]SUM!#REF!</definedName>
    <definedName name="_113_______123Graph_BCHART_1" localSheetId="17" hidden="1">[1]SUM!#REF!</definedName>
    <definedName name="_113_______123Graph_BCHART_1" localSheetId="15" hidden="1">[1]SUM!#REF!</definedName>
    <definedName name="_113_______123Graph_BCHART_1" localSheetId="41" hidden="1">[1]SUM!#REF!</definedName>
    <definedName name="_113_______123Graph_BCHART_1" localSheetId="23" hidden="1">[1]SUM!#REF!</definedName>
    <definedName name="_113_______123Graph_BCHART_1" localSheetId="2" hidden="1">[1]SUM!#REF!</definedName>
    <definedName name="_113_______123Graph_BCHART_1" localSheetId="6" hidden="1">[1]SUM!#REF!</definedName>
    <definedName name="_113_______123Graph_BCHART_1" localSheetId="18" hidden="1">[1]SUM!#REF!</definedName>
    <definedName name="_113_______123Graph_BCHART_1" localSheetId="7" hidden="1">[1]SUM!#REF!</definedName>
    <definedName name="_113_______123Graph_BCHART_1" localSheetId="21" hidden="1">[1]SUM!#REF!</definedName>
    <definedName name="_113_______123Graph_BCHART_1" localSheetId="32" hidden="1">[1]SUM!#REF!</definedName>
    <definedName name="_113_______123Graph_BCHART_1" localSheetId="25" hidden="1">[1]SUM!#REF!</definedName>
    <definedName name="_113_______123Graph_BCHART_1" hidden="1">[1]SUM!#REF!</definedName>
    <definedName name="_114______123Graph_ACHART_1" hidden="1">[1]SUM!$C$9:$C$18</definedName>
    <definedName name="_115_____123Graph_ACHART_1" hidden="1">[1]SUM!$C$9:$C$18</definedName>
    <definedName name="_119_____123Graph_BCHART_1" localSheetId="29" hidden="1">[1]SUM!#REF!</definedName>
    <definedName name="_119_____123Graph_BCHART_1" localSheetId="20" hidden="1">[1]SUM!#REF!</definedName>
    <definedName name="_119_____123Graph_BCHART_1" localSheetId="30" hidden="1">[1]SUM!#REF!</definedName>
    <definedName name="_119_____123Graph_BCHART_1" localSheetId="4" hidden="1">[1]SUM!#REF!</definedName>
    <definedName name="_119_____123Graph_BCHART_1" localSheetId="24" hidden="1">[1]SUM!#REF!</definedName>
    <definedName name="_119_____123Graph_BCHART_1" localSheetId="19" hidden="1">[1]SUM!#REF!</definedName>
    <definedName name="_119_____123Graph_BCHART_1" localSheetId="31" hidden="1">[1]SUM!#REF!</definedName>
    <definedName name="_119_____123Graph_BCHART_1" localSheetId="28" hidden="1">[1]SUM!#REF!</definedName>
    <definedName name="_119_____123Graph_BCHART_1" localSheetId="22" hidden="1">[1]SUM!#REF!</definedName>
    <definedName name="_119_____123Graph_BCHART_1" localSheetId="17" hidden="1">[1]SUM!#REF!</definedName>
    <definedName name="_119_____123Graph_BCHART_1" localSheetId="15" hidden="1">[1]SUM!#REF!</definedName>
    <definedName name="_119_____123Graph_BCHART_1" localSheetId="41" hidden="1">[1]SUM!#REF!</definedName>
    <definedName name="_119_____123Graph_BCHART_1" localSheetId="23" hidden="1">[1]SUM!#REF!</definedName>
    <definedName name="_119_____123Graph_BCHART_1" localSheetId="2" hidden="1">[1]SUM!#REF!</definedName>
    <definedName name="_119_____123Graph_BCHART_1" localSheetId="6" hidden="1">[1]SUM!#REF!</definedName>
    <definedName name="_119_____123Graph_BCHART_1" localSheetId="18" hidden="1">[1]SUM!#REF!</definedName>
    <definedName name="_119_____123Graph_BCHART_1" localSheetId="7" hidden="1">[1]SUM!#REF!</definedName>
    <definedName name="_119_____123Graph_BCHART_1" localSheetId="21" hidden="1">[1]SUM!#REF!</definedName>
    <definedName name="_119_____123Graph_BCHART_1" localSheetId="32" hidden="1">[1]SUM!#REF!</definedName>
    <definedName name="_119_____123Graph_BCHART_1" localSheetId="25" hidden="1">[1]SUM!#REF!</definedName>
    <definedName name="_119_____123Graph_BCHART_1" hidden="1">[1]SUM!#REF!</definedName>
    <definedName name="_12_______________________________________________123Graph_BCHART_1" localSheetId="29" hidden="1">[1]SUM!#REF!</definedName>
    <definedName name="_12_______________________________________________123Graph_BCHART_1" localSheetId="20" hidden="1">[1]SUM!#REF!</definedName>
    <definedName name="_12_______________________________________________123Graph_BCHART_1" localSheetId="30" hidden="1">[1]SUM!#REF!</definedName>
    <definedName name="_12_______________________________________________123Graph_BCHART_1" localSheetId="4" hidden="1">[1]SUM!#REF!</definedName>
    <definedName name="_12_______________________________________________123Graph_BCHART_1" localSheetId="24" hidden="1">[1]SUM!#REF!</definedName>
    <definedName name="_12_______________________________________________123Graph_BCHART_1" localSheetId="19" hidden="1">[1]SUM!#REF!</definedName>
    <definedName name="_12_______________________________________________123Graph_BCHART_1" localSheetId="31" hidden="1">[1]SUM!#REF!</definedName>
    <definedName name="_12_______________________________________________123Graph_BCHART_1" localSheetId="28" hidden="1">[1]SUM!#REF!</definedName>
    <definedName name="_12_______________________________________________123Graph_BCHART_1" localSheetId="22" hidden="1">[1]SUM!#REF!</definedName>
    <definedName name="_12_______________________________________________123Graph_BCHART_1" localSheetId="17" hidden="1">[1]SUM!#REF!</definedName>
    <definedName name="_12_______________________________________________123Graph_BCHART_1" localSheetId="15" hidden="1">[1]SUM!#REF!</definedName>
    <definedName name="_12_______________________________________________123Graph_BCHART_1" localSheetId="41" hidden="1">[1]SUM!#REF!</definedName>
    <definedName name="_12_______________________________________________123Graph_BCHART_1" localSheetId="23" hidden="1">[1]SUM!#REF!</definedName>
    <definedName name="_12_______________________________________________123Graph_BCHART_1" localSheetId="2" hidden="1">[1]SUM!#REF!</definedName>
    <definedName name="_12_______________________________________________123Graph_BCHART_1" localSheetId="6" hidden="1">[1]SUM!#REF!</definedName>
    <definedName name="_12_______________________________________________123Graph_BCHART_1" localSheetId="18" hidden="1">[1]SUM!#REF!</definedName>
    <definedName name="_12_______________________________________________123Graph_BCHART_1" localSheetId="7" hidden="1">[1]SUM!#REF!</definedName>
    <definedName name="_12_______________________________________________123Graph_BCHART_1" localSheetId="21" hidden="1">[1]SUM!#REF!</definedName>
    <definedName name="_12_______________________________________________123Graph_BCHART_1" localSheetId="32" hidden="1">[1]SUM!#REF!</definedName>
    <definedName name="_12_______________________________________________123Graph_BCHART_1" localSheetId="25" hidden="1">[1]SUM!#REF!</definedName>
    <definedName name="_12_______________________________________________123Graph_BCHART_1" hidden="1">[1]SUM!#REF!</definedName>
    <definedName name="_12_______________________________123Graph_BCHART_1" localSheetId="29" hidden="1">[1]SUM!#REF!</definedName>
    <definedName name="_12_______________________________123Graph_BCHART_1" localSheetId="20" hidden="1">[1]SUM!#REF!</definedName>
    <definedName name="_12_______________________________123Graph_BCHART_1" localSheetId="30" hidden="1">[1]SUM!#REF!</definedName>
    <definedName name="_12_______________________________123Graph_BCHART_1" localSheetId="4" hidden="1">[1]SUM!#REF!</definedName>
    <definedName name="_12_______________________________123Graph_BCHART_1" localSheetId="24" hidden="1">[1]SUM!#REF!</definedName>
    <definedName name="_12_______________________________123Graph_BCHART_1" localSheetId="19" hidden="1">[1]SUM!#REF!</definedName>
    <definedName name="_12_______________________________123Graph_BCHART_1" localSheetId="31" hidden="1">[1]SUM!#REF!</definedName>
    <definedName name="_12_______________________________123Graph_BCHART_1" localSheetId="28" hidden="1">[1]SUM!#REF!</definedName>
    <definedName name="_12_______________________________123Graph_BCHART_1" localSheetId="22" hidden="1">[1]SUM!#REF!</definedName>
    <definedName name="_12_______________________________123Graph_BCHART_1" localSheetId="17" hidden="1">[1]SUM!#REF!</definedName>
    <definedName name="_12_______________________________123Graph_BCHART_1" localSheetId="15" hidden="1">[1]SUM!#REF!</definedName>
    <definedName name="_12_______________________________123Graph_BCHART_1" localSheetId="41" hidden="1">[1]SUM!#REF!</definedName>
    <definedName name="_12_______________________________123Graph_BCHART_1" localSheetId="23" hidden="1">[1]SUM!#REF!</definedName>
    <definedName name="_12_______________________________123Graph_BCHART_1" localSheetId="2" hidden="1">[1]SUM!#REF!</definedName>
    <definedName name="_12_______________________________123Graph_BCHART_1" localSheetId="6" hidden="1">[1]SUM!#REF!</definedName>
    <definedName name="_12_______________________________123Graph_BCHART_1" localSheetId="18" hidden="1">[1]SUM!#REF!</definedName>
    <definedName name="_12_______________________________123Graph_BCHART_1" localSheetId="7" hidden="1">[1]SUM!#REF!</definedName>
    <definedName name="_12_______________________________123Graph_BCHART_1" localSheetId="21" hidden="1">[1]SUM!#REF!</definedName>
    <definedName name="_12_______________________________123Graph_BCHART_1" localSheetId="32" hidden="1">[1]SUM!#REF!</definedName>
    <definedName name="_12_______________________________123Graph_BCHART_1" localSheetId="25" hidden="1">[1]SUM!#REF!</definedName>
    <definedName name="_12_______________________________123Graph_BCHART_1" hidden="1">[1]SUM!#REF!</definedName>
    <definedName name="_120____123Graph_ACHART_1" hidden="1">[1]SUM!$C$9:$C$18</definedName>
    <definedName name="_124____123Graph_BCHART_1" localSheetId="29" hidden="1">[1]SUM!#REF!</definedName>
    <definedName name="_124____123Graph_BCHART_1" localSheetId="20" hidden="1">[1]SUM!#REF!</definedName>
    <definedName name="_124____123Graph_BCHART_1" localSheetId="30" hidden="1">[1]SUM!#REF!</definedName>
    <definedName name="_124____123Graph_BCHART_1" localSheetId="4" hidden="1">[1]SUM!#REF!</definedName>
    <definedName name="_124____123Graph_BCHART_1" localSheetId="24" hidden="1">[1]SUM!#REF!</definedName>
    <definedName name="_124____123Graph_BCHART_1" localSheetId="19" hidden="1">[1]SUM!#REF!</definedName>
    <definedName name="_124____123Graph_BCHART_1" localSheetId="31" hidden="1">[1]SUM!#REF!</definedName>
    <definedName name="_124____123Graph_BCHART_1" localSheetId="28" hidden="1">[1]SUM!#REF!</definedName>
    <definedName name="_124____123Graph_BCHART_1" localSheetId="22" hidden="1">[1]SUM!#REF!</definedName>
    <definedName name="_124____123Graph_BCHART_1" localSheetId="17" hidden="1">[1]SUM!#REF!</definedName>
    <definedName name="_124____123Graph_BCHART_1" localSheetId="15" hidden="1">[1]SUM!#REF!</definedName>
    <definedName name="_124____123Graph_BCHART_1" localSheetId="41" hidden="1">[1]SUM!#REF!</definedName>
    <definedName name="_124____123Graph_BCHART_1" localSheetId="23" hidden="1">[1]SUM!#REF!</definedName>
    <definedName name="_124____123Graph_BCHART_1" localSheetId="2" hidden="1">[1]SUM!#REF!</definedName>
    <definedName name="_124____123Graph_BCHART_1" localSheetId="6" hidden="1">[1]SUM!#REF!</definedName>
    <definedName name="_124____123Graph_BCHART_1" localSheetId="18" hidden="1">[1]SUM!#REF!</definedName>
    <definedName name="_124____123Graph_BCHART_1" localSheetId="7" hidden="1">[1]SUM!#REF!</definedName>
    <definedName name="_124____123Graph_BCHART_1" localSheetId="21" hidden="1">[1]SUM!#REF!</definedName>
    <definedName name="_124____123Graph_BCHART_1" localSheetId="32" hidden="1">[1]SUM!#REF!</definedName>
    <definedName name="_124____123Graph_BCHART_1" localSheetId="25" hidden="1">[1]SUM!#REF!</definedName>
    <definedName name="_124____123Graph_BCHART_1" hidden="1">[1]SUM!#REF!</definedName>
    <definedName name="_125___123Graph_ACHART_1" hidden="1">[1]SUM!$C$9:$C$18</definedName>
    <definedName name="_129___123Graph_BCHART_1" localSheetId="29" hidden="1">[1]SUM!#REF!</definedName>
    <definedName name="_129___123Graph_BCHART_1" localSheetId="20" hidden="1">[1]SUM!#REF!</definedName>
    <definedName name="_129___123Graph_BCHART_1" localSheetId="30" hidden="1">[1]SUM!#REF!</definedName>
    <definedName name="_129___123Graph_BCHART_1" localSheetId="4" hidden="1">[1]SUM!#REF!</definedName>
    <definedName name="_129___123Graph_BCHART_1" localSheetId="24" hidden="1">[1]SUM!#REF!</definedName>
    <definedName name="_129___123Graph_BCHART_1" localSheetId="19" hidden="1">[1]SUM!#REF!</definedName>
    <definedName name="_129___123Graph_BCHART_1" localSheetId="31" hidden="1">[1]SUM!#REF!</definedName>
    <definedName name="_129___123Graph_BCHART_1" localSheetId="28" hidden="1">[1]SUM!#REF!</definedName>
    <definedName name="_129___123Graph_BCHART_1" localSheetId="22" hidden="1">[1]SUM!#REF!</definedName>
    <definedName name="_129___123Graph_BCHART_1" localSheetId="17" hidden="1">[1]SUM!#REF!</definedName>
    <definedName name="_129___123Graph_BCHART_1" localSheetId="15" hidden="1">[1]SUM!#REF!</definedName>
    <definedName name="_129___123Graph_BCHART_1" localSheetId="41" hidden="1">[1]SUM!#REF!</definedName>
    <definedName name="_129___123Graph_BCHART_1" localSheetId="23" hidden="1">[1]SUM!#REF!</definedName>
    <definedName name="_129___123Graph_BCHART_1" localSheetId="2" hidden="1">[1]SUM!#REF!</definedName>
    <definedName name="_129___123Graph_BCHART_1" localSheetId="6" hidden="1">[1]SUM!#REF!</definedName>
    <definedName name="_129___123Graph_BCHART_1" localSheetId="18" hidden="1">[1]SUM!#REF!</definedName>
    <definedName name="_129___123Graph_BCHART_1" localSheetId="7" hidden="1">[1]SUM!#REF!</definedName>
    <definedName name="_129___123Graph_BCHART_1" localSheetId="21" hidden="1">[1]SUM!#REF!</definedName>
    <definedName name="_129___123Graph_BCHART_1" localSheetId="32" hidden="1">[1]SUM!#REF!</definedName>
    <definedName name="_129___123Graph_BCHART_1" localSheetId="25" hidden="1">[1]SUM!#REF!</definedName>
    <definedName name="_129___123Graph_BCHART_1" hidden="1">[1]SUM!#REF!</definedName>
    <definedName name="_13_____________________________123Graph_BCHART_1" localSheetId="29" hidden="1">[1]SUM!#REF!</definedName>
    <definedName name="_13_____________________________123Graph_BCHART_1" localSheetId="20" hidden="1">[1]SUM!#REF!</definedName>
    <definedName name="_13_____________________________123Graph_BCHART_1" localSheetId="30" hidden="1">[1]SUM!#REF!</definedName>
    <definedName name="_13_____________________________123Graph_BCHART_1" localSheetId="4" hidden="1">[1]SUM!#REF!</definedName>
    <definedName name="_13_____________________________123Graph_BCHART_1" localSheetId="24" hidden="1">[1]SUM!#REF!</definedName>
    <definedName name="_13_____________________________123Graph_BCHART_1" localSheetId="19" hidden="1">[1]SUM!#REF!</definedName>
    <definedName name="_13_____________________________123Graph_BCHART_1" localSheetId="31" hidden="1">[1]SUM!#REF!</definedName>
    <definedName name="_13_____________________________123Graph_BCHART_1" localSheetId="28" hidden="1">[1]SUM!#REF!</definedName>
    <definedName name="_13_____________________________123Graph_BCHART_1" localSheetId="22" hidden="1">[1]SUM!#REF!</definedName>
    <definedName name="_13_____________________________123Graph_BCHART_1" localSheetId="17" hidden="1">[1]SUM!#REF!</definedName>
    <definedName name="_13_____________________________123Graph_BCHART_1" localSheetId="15" hidden="1">[1]SUM!#REF!</definedName>
    <definedName name="_13_____________________________123Graph_BCHART_1" localSheetId="41" hidden="1">[1]SUM!#REF!</definedName>
    <definedName name="_13_____________________________123Graph_BCHART_1" localSheetId="23" hidden="1">[1]SUM!#REF!</definedName>
    <definedName name="_13_____________________________123Graph_BCHART_1" localSheetId="2" hidden="1">[1]SUM!#REF!</definedName>
    <definedName name="_13_____________________________123Graph_BCHART_1" localSheetId="6" hidden="1">[1]SUM!#REF!</definedName>
    <definedName name="_13_____________________________123Graph_BCHART_1" localSheetId="18" hidden="1">[1]SUM!#REF!</definedName>
    <definedName name="_13_____________________________123Graph_BCHART_1" localSheetId="7" hidden="1">[1]SUM!#REF!</definedName>
    <definedName name="_13_____________________________123Graph_BCHART_1" localSheetId="21" hidden="1">[1]SUM!#REF!</definedName>
    <definedName name="_13_____________________________123Graph_BCHART_1" localSheetId="32" hidden="1">[1]SUM!#REF!</definedName>
    <definedName name="_13_____________________________123Graph_BCHART_1" localSheetId="25" hidden="1">[1]SUM!#REF!</definedName>
    <definedName name="_13_____________________________123Graph_BCHART_1" hidden="1">[1]SUM!#REF!</definedName>
    <definedName name="_130__123Graph_ACHART_1" hidden="1">[1]SUM!$C$9:$C$18</definedName>
    <definedName name="_135__123Graph_BCHART_1" localSheetId="29" hidden="1">[1]SUM!#REF!</definedName>
    <definedName name="_135__123Graph_BCHART_1" localSheetId="20" hidden="1">[1]SUM!#REF!</definedName>
    <definedName name="_135__123Graph_BCHART_1" localSheetId="30" hidden="1">[1]SUM!#REF!</definedName>
    <definedName name="_135__123Graph_BCHART_1" localSheetId="4" hidden="1">[1]SUM!#REF!</definedName>
    <definedName name="_135__123Graph_BCHART_1" localSheetId="24" hidden="1">[1]SUM!#REF!</definedName>
    <definedName name="_135__123Graph_BCHART_1" localSheetId="19" hidden="1">[1]SUM!#REF!</definedName>
    <definedName name="_135__123Graph_BCHART_1" localSheetId="31" hidden="1">[1]SUM!#REF!</definedName>
    <definedName name="_135__123Graph_BCHART_1" localSheetId="28" hidden="1">[1]SUM!#REF!</definedName>
    <definedName name="_135__123Graph_BCHART_1" localSheetId="22" hidden="1">[1]SUM!#REF!</definedName>
    <definedName name="_135__123Graph_BCHART_1" localSheetId="17" hidden="1">[1]SUM!#REF!</definedName>
    <definedName name="_135__123Graph_BCHART_1" localSheetId="15" hidden="1">[1]SUM!#REF!</definedName>
    <definedName name="_135__123Graph_BCHART_1" localSheetId="41" hidden="1">[1]SUM!#REF!</definedName>
    <definedName name="_135__123Graph_BCHART_1" localSheetId="23" hidden="1">[1]SUM!#REF!</definedName>
    <definedName name="_135__123Graph_BCHART_1" localSheetId="2" hidden="1">[1]SUM!#REF!</definedName>
    <definedName name="_135__123Graph_BCHART_1" localSheetId="6" hidden="1">[1]SUM!#REF!</definedName>
    <definedName name="_135__123Graph_BCHART_1" localSheetId="18" hidden="1">[1]SUM!#REF!</definedName>
    <definedName name="_135__123Graph_BCHART_1" localSheetId="7" hidden="1">[1]SUM!#REF!</definedName>
    <definedName name="_135__123Graph_BCHART_1" localSheetId="21" hidden="1">[1]SUM!#REF!</definedName>
    <definedName name="_135__123Graph_BCHART_1" localSheetId="32" hidden="1">[1]SUM!#REF!</definedName>
    <definedName name="_135__123Graph_BCHART_1" localSheetId="25" hidden="1">[1]SUM!#REF!</definedName>
    <definedName name="_135__123Graph_BCHART_1" hidden="1">[1]SUM!#REF!</definedName>
    <definedName name="_14___________________________123Graph_BCHART_1" localSheetId="29" hidden="1">[1]SUM!#REF!</definedName>
    <definedName name="_14___________________________123Graph_BCHART_1" localSheetId="20" hidden="1">[1]SUM!#REF!</definedName>
    <definedName name="_14___________________________123Graph_BCHART_1" localSheetId="30" hidden="1">[1]SUM!#REF!</definedName>
    <definedName name="_14___________________________123Graph_BCHART_1" localSheetId="4" hidden="1">[1]SUM!#REF!</definedName>
    <definedName name="_14___________________________123Graph_BCHART_1" localSheetId="24" hidden="1">[1]SUM!#REF!</definedName>
    <definedName name="_14___________________________123Graph_BCHART_1" localSheetId="19" hidden="1">[1]SUM!#REF!</definedName>
    <definedName name="_14___________________________123Graph_BCHART_1" localSheetId="31" hidden="1">[1]SUM!#REF!</definedName>
    <definedName name="_14___________________________123Graph_BCHART_1" localSheetId="28" hidden="1">[1]SUM!#REF!</definedName>
    <definedName name="_14___________________________123Graph_BCHART_1" localSheetId="22" hidden="1">[1]SUM!#REF!</definedName>
    <definedName name="_14___________________________123Graph_BCHART_1" localSheetId="17" hidden="1">[1]SUM!#REF!</definedName>
    <definedName name="_14___________________________123Graph_BCHART_1" localSheetId="15" hidden="1">[1]SUM!#REF!</definedName>
    <definedName name="_14___________________________123Graph_BCHART_1" localSheetId="41" hidden="1">[1]SUM!#REF!</definedName>
    <definedName name="_14___________________________123Graph_BCHART_1" localSheetId="23" hidden="1">[1]SUM!#REF!</definedName>
    <definedName name="_14___________________________123Graph_BCHART_1" localSheetId="2" hidden="1">[1]SUM!#REF!</definedName>
    <definedName name="_14___________________________123Graph_BCHART_1" localSheetId="6" hidden="1">[1]SUM!#REF!</definedName>
    <definedName name="_14___________________________123Graph_BCHART_1" localSheetId="18" hidden="1">[1]SUM!#REF!</definedName>
    <definedName name="_14___________________________123Graph_BCHART_1" localSheetId="7" hidden="1">[1]SUM!#REF!</definedName>
    <definedName name="_14___________________________123Graph_BCHART_1" localSheetId="21" hidden="1">[1]SUM!#REF!</definedName>
    <definedName name="_14___________________________123Graph_BCHART_1" localSheetId="32" hidden="1">[1]SUM!#REF!</definedName>
    <definedName name="_14___________________________123Graph_BCHART_1" localSheetId="25" hidden="1">[1]SUM!#REF!</definedName>
    <definedName name="_14___________________________123Graph_BCHART_1" hidden="1">[1]SUM!#REF!</definedName>
    <definedName name="_14__123Graph_BCHART_1" localSheetId="29" hidden="1">[2]SUM!#REF!</definedName>
    <definedName name="_14__123Graph_BCHART_1" localSheetId="20" hidden="1">[2]SUM!#REF!</definedName>
    <definedName name="_14__123Graph_BCHART_1" localSheetId="30" hidden="1">[2]SUM!#REF!</definedName>
    <definedName name="_14__123Graph_BCHART_1" localSheetId="4" hidden="1">[2]SUM!#REF!</definedName>
    <definedName name="_14__123Graph_BCHART_1" localSheetId="24" hidden="1">[2]SUM!#REF!</definedName>
    <definedName name="_14__123Graph_BCHART_1" localSheetId="19" hidden="1">[2]SUM!#REF!</definedName>
    <definedName name="_14__123Graph_BCHART_1" localSheetId="31" hidden="1">[2]SUM!#REF!</definedName>
    <definedName name="_14__123Graph_BCHART_1" localSheetId="28" hidden="1">[2]SUM!#REF!</definedName>
    <definedName name="_14__123Graph_BCHART_1" localSheetId="22" hidden="1">[2]SUM!#REF!</definedName>
    <definedName name="_14__123Graph_BCHART_1" localSheetId="17" hidden="1">[2]SUM!#REF!</definedName>
    <definedName name="_14__123Graph_BCHART_1" localSheetId="15" hidden="1">[2]SUM!#REF!</definedName>
    <definedName name="_14__123Graph_BCHART_1" localSheetId="41" hidden="1">[2]SUM!#REF!</definedName>
    <definedName name="_14__123Graph_BCHART_1" localSheetId="23" hidden="1">[2]SUM!#REF!</definedName>
    <definedName name="_14__123Graph_BCHART_1" localSheetId="2" hidden="1">[2]SUM!#REF!</definedName>
    <definedName name="_14__123Graph_BCHART_1" localSheetId="6" hidden="1">[2]SUM!#REF!</definedName>
    <definedName name="_14__123Graph_BCHART_1" localSheetId="18" hidden="1">[2]SUM!#REF!</definedName>
    <definedName name="_14__123Graph_BCHART_1" localSheetId="7" hidden="1">[2]SUM!#REF!</definedName>
    <definedName name="_14__123Graph_BCHART_1" localSheetId="21" hidden="1">[2]SUM!#REF!</definedName>
    <definedName name="_14__123Graph_BCHART_1" localSheetId="32" hidden="1">[2]SUM!#REF!</definedName>
    <definedName name="_14__123Graph_BCHART_1" localSheetId="25" hidden="1">[2]SUM!#REF!</definedName>
    <definedName name="_14__123Graph_BCHART_1" hidden="1">[2]SUM!#REF!</definedName>
    <definedName name="_15_________________________123Graph_BCHART_1" localSheetId="29" hidden="1">[1]SUM!#REF!</definedName>
    <definedName name="_15_________________________123Graph_BCHART_1" localSheetId="20" hidden="1">[1]SUM!#REF!</definedName>
    <definedName name="_15_________________________123Graph_BCHART_1" localSheetId="30" hidden="1">[1]SUM!#REF!</definedName>
    <definedName name="_15_________________________123Graph_BCHART_1" localSheetId="4" hidden="1">[1]SUM!#REF!</definedName>
    <definedName name="_15_________________________123Graph_BCHART_1" localSheetId="24" hidden="1">[1]SUM!#REF!</definedName>
    <definedName name="_15_________________________123Graph_BCHART_1" localSheetId="19" hidden="1">[1]SUM!#REF!</definedName>
    <definedName name="_15_________________________123Graph_BCHART_1" localSheetId="31" hidden="1">[1]SUM!#REF!</definedName>
    <definedName name="_15_________________________123Graph_BCHART_1" localSheetId="28" hidden="1">[1]SUM!#REF!</definedName>
    <definedName name="_15_________________________123Graph_BCHART_1" localSheetId="22" hidden="1">[1]SUM!#REF!</definedName>
    <definedName name="_15_________________________123Graph_BCHART_1" localSheetId="17" hidden="1">[1]SUM!#REF!</definedName>
    <definedName name="_15_________________________123Graph_BCHART_1" localSheetId="15" hidden="1">[1]SUM!#REF!</definedName>
    <definedName name="_15_________________________123Graph_BCHART_1" localSheetId="41" hidden="1">[1]SUM!#REF!</definedName>
    <definedName name="_15_________________________123Graph_BCHART_1" localSheetId="23" hidden="1">[1]SUM!#REF!</definedName>
    <definedName name="_15_________________________123Graph_BCHART_1" localSheetId="2" hidden="1">[1]SUM!#REF!</definedName>
    <definedName name="_15_________________________123Graph_BCHART_1" localSheetId="6" hidden="1">[1]SUM!#REF!</definedName>
    <definedName name="_15_________________________123Graph_BCHART_1" localSheetId="18" hidden="1">[1]SUM!#REF!</definedName>
    <definedName name="_15_________________________123Graph_BCHART_1" localSheetId="7" hidden="1">[1]SUM!#REF!</definedName>
    <definedName name="_15_________________________123Graph_BCHART_1" localSheetId="21" hidden="1">[1]SUM!#REF!</definedName>
    <definedName name="_15_________________________123Graph_BCHART_1" localSheetId="32" hidden="1">[1]SUM!#REF!</definedName>
    <definedName name="_15_________________________123Graph_BCHART_1" localSheetId="25" hidden="1">[1]SUM!#REF!</definedName>
    <definedName name="_15_________________________123Graph_BCHART_1" hidden="1">[1]SUM!#REF!</definedName>
    <definedName name="_16______________________________________________123Graph_BCHART_1" localSheetId="29" hidden="1">[1]SUM!#REF!</definedName>
    <definedName name="_16______________________________________________123Graph_BCHART_1" localSheetId="20" hidden="1">[1]SUM!#REF!</definedName>
    <definedName name="_16______________________________________________123Graph_BCHART_1" localSheetId="30" hidden="1">[1]SUM!#REF!</definedName>
    <definedName name="_16______________________________________________123Graph_BCHART_1" localSheetId="4" hidden="1">[1]SUM!#REF!</definedName>
    <definedName name="_16______________________________________________123Graph_BCHART_1" localSheetId="24" hidden="1">[1]SUM!#REF!</definedName>
    <definedName name="_16______________________________________________123Graph_BCHART_1" localSheetId="19" hidden="1">[1]SUM!#REF!</definedName>
    <definedName name="_16______________________________________________123Graph_BCHART_1" localSheetId="31" hidden="1">[1]SUM!#REF!</definedName>
    <definedName name="_16______________________________________________123Graph_BCHART_1" localSheetId="28" hidden="1">[1]SUM!#REF!</definedName>
    <definedName name="_16______________________________________________123Graph_BCHART_1" localSheetId="22" hidden="1">[1]SUM!#REF!</definedName>
    <definedName name="_16______________________________________________123Graph_BCHART_1" localSheetId="17" hidden="1">[1]SUM!#REF!</definedName>
    <definedName name="_16______________________________________________123Graph_BCHART_1" localSheetId="15" hidden="1">[1]SUM!#REF!</definedName>
    <definedName name="_16______________________________________________123Graph_BCHART_1" localSheetId="41" hidden="1">[1]SUM!#REF!</definedName>
    <definedName name="_16______________________________________________123Graph_BCHART_1" localSheetId="23" hidden="1">[1]SUM!#REF!</definedName>
    <definedName name="_16______________________________________________123Graph_BCHART_1" localSheetId="2" hidden="1">[1]SUM!#REF!</definedName>
    <definedName name="_16______________________________________________123Graph_BCHART_1" localSheetId="6" hidden="1">[1]SUM!#REF!</definedName>
    <definedName name="_16______________________________________________123Graph_BCHART_1" localSheetId="18" hidden="1">[1]SUM!#REF!</definedName>
    <definedName name="_16______________________________________________123Graph_BCHART_1" localSheetId="7" hidden="1">[1]SUM!#REF!</definedName>
    <definedName name="_16______________________________________________123Graph_BCHART_1" localSheetId="21" hidden="1">[1]SUM!#REF!</definedName>
    <definedName name="_16______________________________________________123Graph_BCHART_1" localSheetId="32" hidden="1">[1]SUM!#REF!</definedName>
    <definedName name="_16______________________________________________123Graph_BCHART_1" localSheetId="25" hidden="1">[1]SUM!#REF!</definedName>
    <definedName name="_16______________________________________________123Graph_BCHART_1" hidden="1">[1]SUM!#REF!</definedName>
    <definedName name="_16________________________123Graph_ACHART_1" hidden="1">[1]SUM!$C$9:$C$18</definedName>
    <definedName name="_17_______________________123Graph_ACHART_1" hidden="1">[1]SUM!$C$9:$C$18</definedName>
    <definedName name="_18_______________________123Graph_BCHART_1" localSheetId="29" hidden="1">[1]SUM!#REF!</definedName>
    <definedName name="_18_______________________123Graph_BCHART_1" localSheetId="20" hidden="1">[1]SUM!#REF!</definedName>
    <definedName name="_18_______________________123Graph_BCHART_1" localSheetId="30" hidden="1">[1]SUM!#REF!</definedName>
    <definedName name="_18_______________________123Graph_BCHART_1" localSheetId="4" hidden="1">[1]SUM!#REF!</definedName>
    <definedName name="_18_______________________123Graph_BCHART_1" localSheetId="24" hidden="1">[1]SUM!#REF!</definedName>
    <definedName name="_18_______________________123Graph_BCHART_1" localSheetId="19" hidden="1">[1]SUM!#REF!</definedName>
    <definedName name="_18_______________________123Graph_BCHART_1" localSheetId="31" hidden="1">[1]SUM!#REF!</definedName>
    <definedName name="_18_______________________123Graph_BCHART_1" localSheetId="28" hidden="1">[1]SUM!#REF!</definedName>
    <definedName name="_18_______________________123Graph_BCHART_1" localSheetId="22" hidden="1">[1]SUM!#REF!</definedName>
    <definedName name="_18_______________________123Graph_BCHART_1" localSheetId="17" hidden="1">[1]SUM!#REF!</definedName>
    <definedName name="_18_______________________123Graph_BCHART_1" localSheetId="15" hidden="1">[1]SUM!#REF!</definedName>
    <definedName name="_18_______________________123Graph_BCHART_1" localSheetId="41" hidden="1">[1]SUM!#REF!</definedName>
    <definedName name="_18_______________________123Graph_BCHART_1" localSheetId="23" hidden="1">[1]SUM!#REF!</definedName>
    <definedName name="_18_______________________123Graph_BCHART_1" localSheetId="2" hidden="1">[1]SUM!#REF!</definedName>
    <definedName name="_18_______________________123Graph_BCHART_1" localSheetId="6" hidden="1">[1]SUM!#REF!</definedName>
    <definedName name="_18_______________________123Graph_BCHART_1" localSheetId="18" hidden="1">[1]SUM!#REF!</definedName>
    <definedName name="_18_______________________123Graph_BCHART_1" localSheetId="7" hidden="1">[1]SUM!#REF!</definedName>
    <definedName name="_18_______________________123Graph_BCHART_1" localSheetId="21" hidden="1">[1]SUM!#REF!</definedName>
    <definedName name="_18_______________________123Graph_BCHART_1" localSheetId="32" hidden="1">[1]SUM!#REF!</definedName>
    <definedName name="_18_______________________123Graph_BCHART_1" localSheetId="25" hidden="1">[1]SUM!#REF!</definedName>
    <definedName name="_18_______________________123Graph_BCHART_1" hidden="1">[1]SUM!#REF!</definedName>
    <definedName name="_19______________________123Graph_ACHART_1" hidden="1">[1]SUM!$C$9:$C$18</definedName>
    <definedName name="_2________________________________________________123Graph_BCHART_1" localSheetId="29" hidden="1">[1]SUM!#REF!</definedName>
    <definedName name="_2________________________________________________123Graph_BCHART_1" localSheetId="20" hidden="1">[1]SUM!#REF!</definedName>
    <definedName name="_2________________________________________________123Graph_BCHART_1" localSheetId="30" hidden="1">[1]SUM!#REF!</definedName>
    <definedName name="_2________________________________________________123Graph_BCHART_1" localSheetId="4" hidden="1">[1]SUM!#REF!</definedName>
    <definedName name="_2________________________________________________123Graph_BCHART_1" localSheetId="24" hidden="1">[1]SUM!#REF!</definedName>
    <definedName name="_2________________________________________________123Graph_BCHART_1" localSheetId="19" hidden="1">[1]SUM!#REF!</definedName>
    <definedName name="_2________________________________________________123Graph_BCHART_1" localSheetId="31" hidden="1">[1]SUM!#REF!</definedName>
    <definedName name="_2________________________________________________123Graph_BCHART_1" localSheetId="28" hidden="1">[1]SUM!#REF!</definedName>
    <definedName name="_2________________________________________________123Graph_BCHART_1" localSheetId="22" hidden="1">[1]SUM!#REF!</definedName>
    <definedName name="_2________________________________________________123Graph_BCHART_1" localSheetId="17" hidden="1">[1]SUM!#REF!</definedName>
    <definedName name="_2________________________________________________123Graph_BCHART_1" localSheetId="15" hidden="1">[1]SUM!#REF!</definedName>
    <definedName name="_2________________________________________________123Graph_BCHART_1" localSheetId="41" hidden="1">[1]SUM!#REF!</definedName>
    <definedName name="_2________________________________________________123Graph_BCHART_1" localSheetId="23" hidden="1">[1]SUM!#REF!</definedName>
    <definedName name="_2________________________________________________123Graph_BCHART_1" localSheetId="2" hidden="1">[1]SUM!#REF!</definedName>
    <definedName name="_2________________________________________________123Graph_BCHART_1" localSheetId="6" hidden="1">[1]SUM!#REF!</definedName>
    <definedName name="_2________________________________________________123Graph_BCHART_1" localSheetId="18" hidden="1">[1]SUM!#REF!</definedName>
    <definedName name="_2________________________________________________123Graph_BCHART_1" localSheetId="7" hidden="1">[1]SUM!#REF!</definedName>
    <definedName name="_2________________________________________________123Graph_BCHART_1" localSheetId="21" hidden="1">[1]SUM!#REF!</definedName>
    <definedName name="_2________________________________________________123Graph_BCHART_1" localSheetId="32" hidden="1">[1]SUM!#REF!</definedName>
    <definedName name="_2________________________________________________123Graph_BCHART_1" localSheetId="25" hidden="1">[1]SUM!#REF!</definedName>
    <definedName name="_2________________________________________________123Graph_BCHART_1" hidden="1">[1]SUM!#REF!</definedName>
    <definedName name="_2___123Graph_ACHART_1" hidden="1">[1]SUM!$C$9:$C$18</definedName>
    <definedName name="_2___123Graph_BCHART_1" localSheetId="29" hidden="1">[1]SUM!#REF!</definedName>
    <definedName name="_2___123Graph_BCHART_1" localSheetId="20" hidden="1">[1]SUM!#REF!</definedName>
    <definedName name="_2___123Graph_BCHART_1" localSheetId="30" hidden="1">[1]SUM!#REF!</definedName>
    <definedName name="_2___123Graph_BCHART_1" localSheetId="4" hidden="1">[1]SUM!#REF!</definedName>
    <definedName name="_2___123Graph_BCHART_1" localSheetId="24" hidden="1">[1]SUM!#REF!</definedName>
    <definedName name="_2___123Graph_BCHART_1" localSheetId="19" hidden="1">[1]SUM!#REF!</definedName>
    <definedName name="_2___123Graph_BCHART_1" localSheetId="31" hidden="1">[1]SUM!#REF!</definedName>
    <definedName name="_2___123Graph_BCHART_1" localSheetId="28" hidden="1">[1]SUM!#REF!</definedName>
    <definedName name="_2___123Graph_BCHART_1" localSheetId="22" hidden="1">[1]SUM!#REF!</definedName>
    <definedName name="_2___123Graph_BCHART_1" localSheetId="17" hidden="1">[1]SUM!#REF!</definedName>
    <definedName name="_2___123Graph_BCHART_1" localSheetId="15" hidden="1">[1]SUM!#REF!</definedName>
    <definedName name="_2___123Graph_BCHART_1" localSheetId="41" hidden="1">[1]SUM!#REF!</definedName>
    <definedName name="_2___123Graph_BCHART_1" localSheetId="23" hidden="1">[1]SUM!#REF!</definedName>
    <definedName name="_2___123Graph_BCHART_1" localSheetId="2" hidden="1">[1]SUM!#REF!</definedName>
    <definedName name="_2___123Graph_BCHART_1" localSheetId="6" hidden="1">[1]SUM!#REF!</definedName>
    <definedName name="_2___123Graph_BCHART_1" localSheetId="18" hidden="1">[1]SUM!#REF!</definedName>
    <definedName name="_2___123Graph_BCHART_1" localSheetId="7" hidden="1">[1]SUM!#REF!</definedName>
    <definedName name="_2___123Graph_BCHART_1" localSheetId="21" hidden="1">[1]SUM!#REF!</definedName>
    <definedName name="_2___123Graph_BCHART_1" localSheetId="32" hidden="1">[1]SUM!#REF!</definedName>
    <definedName name="_2___123Graph_BCHART_1" localSheetId="25" hidden="1">[1]SUM!#REF!</definedName>
    <definedName name="_2___123Graph_BCHART_1" hidden="1">[1]SUM!#REF!</definedName>
    <definedName name="_2__123Graph_ACHART_1" localSheetId="29" hidden="1">[5]SUM!#REF!</definedName>
    <definedName name="_2__123Graph_ACHART_1" localSheetId="20" hidden="1">[5]SUM!#REF!</definedName>
    <definedName name="_2__123Graph_ACHART_1" localSheetId="30" hidden="1">[5]SUM!#REF!</definedName>
    <definedName name="_2__123Graph_ACHART_1" localSheetId="4" hidden="1">[5]SUM!#REF!</definedName>
    <definedName name="_2__123Graph_ACHART_1" localSheetId="24" hidden="1">[5]SUM!#REF!</definedName>
    <definedName name="_2__123Graph_ACHART_1" localSheetId="19" hidden="1">[5]SUM!#REF!</definedName>
    <definedName name="_2__123Graph_ACHART_1" localSheetId="31" hidden="1">[5]SUM!#REF!</definedName>
    <definedName name="_2__123Graph_ACHART_1" localSheetId="28" hidden="1">[5]SUM!#REF!</definedName>
    <definedName name="_2__123Graph_ACHART_1" localSheetId="22" hidden="1">[5]SUM!#REF!</definedName>
    <definedName name="_2__123Graph_ACHART_1" localSheetId="17" hidden="1">[5]SUM!#REF!</definedName>
    <definedName name="_2__123Graph_ACHART_1" localSheetId="15" hidden="1">[5]SUM!#REF!</definedName>
    <definedName name="_2__123Graph_ACHART_1" localSheetId="41" hidden="1">[5]SUM!#REF!</definedName>
    <definedName name="_2__123Graph_ACHART_1" localSheetId="23" hidden="1">[5]SUM!#REF!</definedName>
    <definedName name="_2__123Graph_ACHART_1" localSheetId="2" hidden="1">[5]SUM!#REF!</definedName>
    <definedName name="_2__123Graph_ACHART_1" localSheetId="6" hidden="1">[5]SUM!#REF!</definedName>
    <definedName name="_2__123Graph_ACHART_1" localSheetId="18" hidden="1">[5]SUM!#REF!</definedName>
    <definedName name="_2__123Graph_ACHART_1" localSheetId="7" hidden="1">[5]SUM!#REF!</definedName>
    <definedName name="_2__123Graph_ACHART_1" localSheetId="21" hidden="1">[5]SUM!#REF!</definedName>
    <definedName name="_2__123Graph_ACHART_1" localSheetId="32" hidden="1">[5]SUM!#REF!</definedName>
    <definedName name="_2__123Graph_ACHART_1" localSheetId="25" hidden="1">[5]SUM!#REF!</definedName>
    <definedName name="_2__123Graph_ACHART_1" hidden="1">[5]SUM!#REF!</definedName>
    <definedName name="_2__123Graph_BCHART_1" localSheetId="29" hidden="1">[1]SUM!#REF!</definedName>
    <definedName name="_2__123Graph_BCHART_1" localSheetId="20" hidden="1">[1]SUM!#REF!</definedName>
    <definedName name="_2__123Graph_BCHART_1" localSheetId="30" hidden="1">[1]SUM!#REF!</definedName>
    <definedName name="_2__123Graph_BCHART_1" localSheetId="4" hidden="1">[1]SUM!#REF!</definedName>
    <definedName name="_2__123Graph_BCHART_1" localSheetId="24" hidden="1">[1]SUM!#REF!</definedName>
    <definedName name="_2__123Graph_BCHART_1" localSheetId="19" hidden="1">[1]SUM!#REF!</definedName>
    <definedName name="_2__123Graph_BCHART_1" localSheetId="31" hidden="1">[1]SUM!#REF!</definedName>
    <definedName name="_2__123Graph_BCHART_1" localSheetId="28" hidden="1">[1]SUM!#REF!</definedName>
    <definedName name="_2__123Graph_BCHART_1" localSheetId="22" hidden="1">[1]SUM!#REF!</definedName>
    <definedName name="_2__123Graph_BCHART_1" localSheetId="17" hidden="1">[1]SUM!#REF!</definedName>
    <definedName name="_2__123Graph_BCHART_1" localSheetId="15" hidden="1">[1]SUM!#REF!</definedName>
    <definedName name="_2__123Graph_BCHART_1" localSheetId="41" hidden="1">[1]SUM!#REF!</definedName>
    <definedName name="_2__123Graph_BCHART_1" localSheetId="23" hidden="1">[1]SUM!#REF!</definedName>
    <definedName name="_2__123Graph_BCHART_1" localSheetId="2" hidden="1">[1]SUM!#REF!</definedName>
    <definedName name="_2__123Graph_BCHART_1" localSheetId="6" hidden="1">[1]SUM!#REF!</definedName>
    <definedName name="_2__123Graph_BCHART_1" localSheetId="18" hidden="1">[1]SUM!#REF!</definedName>
    <definedName name="_2__123Graph_BCHART_1" localSheetId="7" hidden="1">[1]SUM!#REF!</definedName>
    <definedName name="_2__123Graph_BCHART_1" localSheetId="21" hidden="1">[1]SUM!#REF!</definedName>
    <definedName name="_2__123Graph_BCHART_1" localSheetId="32" hidden="1">[1]SUM!#REF!</definedName>
    <definedName name="_2__123Graph_BCHART_1" localSheetId="25" hidden="1">[1]SUM!#REF!</definedName>
    <definedName name="_2__123Graph_BCHART_1" hidden="1">[1]SUM!#REF!</definedName>
    <definedName name="_20_____________________________________________123Graph_BCHART_1" localSheetId="29" hidden="1">[1]SUM!#REF!</definedName>
    <definedName name="_20_____________________________________________123Graph_BCHART_1" localSheetId="20" hidden="1">[1]SUM!#REF!</definedName>
    <definedName name="_20_____________________________________________123Graph_BCHART_1" localSheetId="30" hidden="1">[1]SUM!#REF!</definedName>
    <definedName name="_20_____________________________________________123Graph_BCHART_1" localSheetId="4" hidden="1">[1]SUM!#REF!</definedName>
    <definedName name="_20_____________________________________________123Graph_BCHART_1" localSheetId="24" hidden="1">[1]SUM!#REF!</definedName>
    <definedName name="_20_____________________________________________123Graph_BCHART_1" localSheetId="19" hidden="1">[1]SUM!#REF!</definedName>
    <definedName name="_20_____________________________________________123Graph_BCHART_1" localSheetId="31" hidden="1">[1]SUM!#REF!</definedName>
    <definedName name="_20_____________________________________________123Graph_BCHART_1" localSheetId="28" hidden="1">[1]SUM!#REF!</definedName>
    <definedName name="_20_____________________________________________123Graph_BCHART_1" localSheetId="22" hidden="1">[1]SUM!#REF!</definedName>
    <definedName name="_20_____________________________________________123Graph_BCHART_1" localSheetId="17" hidden="1">[1]SUM!#REF!</definedName>
    <definedName name="_20_____________________________________________123Graph_BCHART_1" localSheetId="15" hidden="1">[1]SUM!#REF!</definedName>
    <definedName name="_20_____________________________________________123Graph_BCHART_1" localSheetId="41" hidden="1">[1]SUM!#REF!</definedName>
    <definedName name="_20_____________________________________________123Graph_BCHART_1" localSheetId="23" hidden="1">[1]SUM!#REF!</definedName>
    <definedName name="_20_____________________________________________123Graph_BCHART_1" localSheetId="2" hidden="1">[1]SUM!#REF!</definedName>
    <definedName name="_20_____________________________________________123Graph_BCHART_1" localSheetId="6" hidden="1">[1]SUM!#REF!</definedName>
    <definedName name="_20_____________________________________________123Graph_BCHART_1" localSheetId="18" hidden="1">[1]SUM!#REF!</definedName>
    <definedName name="_20_____________________________________________123Graph_BCHART_1" localSheetId="7" hidden="1">[1]SUM!#REF!</definedName>
    <definedName name="_20_____________________________________________123Graph_BCHART_1" localSheetId="21" hidden="1">[1]SUM!#REF!</definedName>
    <definedName name="_20_____________________________________________123Graph_BCHART_1" localSheetId="32" hidden="1">[1]SUM!#REF!</definedName>
    <definedName name="_20_____________________________________________123Graph_BCHART_1" localSheetId="25" hidden="1">[1]SUM!#REF!</definedName>
    <definedName name="_20_____________________________________________123Graph_BCHART_1" hidden="1">[1]SUM!#REF!</definedName>
    <definedName name="_20_____________________123Graph_ACHART_1" hidden="1">[1]SUM!$C$9:$C$18</definedName>
    <definedName name="_21_____________________123Graph_BCHART_1" localSheetId="29" hidden="1">[1]SUM!#REF!</definedName>
    <definedName name="_21_____________________123Graph_BCHART_1" localSheetId="20" hidden="1">[1]SUM!#REF!</definedName>
    <definedName name="_21_____________________123Graph_BCHART_1" localSheetId="30" hidden="1">[1]SUM!#REF!</definedName>
    <definedName name="_21_____________________123Graph_BCHART_1" localSheetId="4" hidden="1">[1]SUM!#REF!</definedName>
    <definedName name="_21_____________________123Graph_BCHART_1" localSheetId="24" hidden="1">[1]SUM!#REF!</definedName>
    <definedName name="_21_____________________123Graph_BCHART_1" localSheetId="19" hidden="1">[1]SUM!#REF!</definedName>
    <definedName name="_21_____________________123Graph_BCHART_1" localSheetId="31" hidden="1">[1]SUM!#REF!</definedName>
    <definedName name="_21_____________________123Graph_BCHART_1" localSheetId="28" hidden="1">[1]SUM!#REF!</definedName>
    <definedName name="_21_____________________123Graph_BCHART_1" localSheetId="22" hidden="1">[1]SUM!#REF!</definedName>
    <definedName name="_21_____________________123Graph_BCHART_1" localSheetId="17" hidden="1">[1]SUM!#REF!</definedName>
    <definedName name="_21_____________________123Graph_BCHART_1" localSheetId="15" hidden="1">[1]SUM!#REF!</definedName>
    <definedName name="_21_____________________123Graph_BCHART_1" localSheetId="41" hidden="1">[1]SUM!#REF!</definedName>
    <definedName name="_21_____________________123Graph_BCHART_1" localSheetId="23" hidden="1">[1]SUM!#REF!</definedName>
    <definedName name="_21_____________________123Graph_BCHART_1" localSheetId="2" hidden="1">[1]SUM!#REF!</definedName>
    <definedName name="_21_____________________123Graph_BCHART_1" localSheetId="6" hidden="1">[1]SUM!#REF!</definedName>
    <definedName name="_21_____________________123Graph_BCHART_1" localSheetId="18" hidden="1">[1]SUM!#REF!</definedName>
    <definedName name="_21_____________________123Graph_BCHART_1" localSheetId="7" hidden="1">[1]SUM!#REF!</definedName>
    <definedName name="_21_____________________123Graph_BCHART_1" localSheetId="21" hidden="1">[1]SUM!#REF!</definedName>
    <definedName name="_21_____________________123Graph_BCHART_1" localSheetId="32" hidden="1">[1]SUM!#REF!</definedName>
    <definedName name="_21_____________________123Graph_BCHART_1" localSheetId="25" hidden="1">[1]SUM!#REF!</definedName>
    <definedName name="_21_____________________123Graph_BCHART_1" hidden="1">[1]SUM!#REF!</definedName>
    <definedName name="_22____________________123Graph_ACHART_1" hidden="1">[1]SUM!$C$9:$C$18</definedName>
    <definedName name="_23___________________123Graph_ACHART_1" hidden="1">[1]SUM!$C$9:$C$18</definedName>
    <definedName name="_24___________________________________________123Graph_BCHART_1" localSheetId="29" hidden="1">[1]SUM!#REF!</definedName>
    <definedName name="_24___________________________________________123Graph_BCHART_1" localSheetId="20" hidden="1">[1]SUM!#REF!</definedName>
    <definedName name="_24___________________________________________123Graph_BCHART_1" localSheetId="30" hidden="1">[1]SUM!#REF!</definedName>
    <definedName name="_24___________________________________________123Graph_BCHART_1" localSheetId="4" hidden="1">[1]SUM!#REF!</definedName>
    <definedName name="_24___________________________________________123Graph_BCHART_1" localSheetId="24" hidden="1">[1]SUM!#REF!</definedName>
    <definedName name="_24___________________________________________123Graph_BCHART_1" localSheetId="19" hidden="1">[1]SUM!#REF!</definedName>
    <definedName name="_24___________________________________________123Graph_BCHART_1" localSheetId="31" hidden="1">[1]SUM!#REF!</definedName>
    <definedName name="_24___________________________________________123Graph_BCHART_1" localSheetId="28" hidden="1">[1]SUM!#REF!</definedName>
    <definedName name="_24___________________________________________123Graph_BCHART_1" localSheetId="22" hidden="1">[1]SUM!#REF!</definedName>
    <definedName name="_24___________________________________________123Graph_BCHART_1" localSheetId="17" hidden="1">[1]SUM!#REF!</definedName>
    <definedName name="_24___________________________________________123Graph_BCHART_1" localSheetId="15" hidden="1">[1]SUM!#REF!</definedName>
    <definedName name="_24___________________________________________123Graph_BCHART_1" localSheetId="41" hidden="1">[1]SUM!#REF!</definedName>
    <definedName name="_24___________________________________________123Graph_BCHART_1" localSheetId="23" hidden="1">[1]SUM!#REF!</definedName>
    <definedName name="_24___________________________________________123Graph_BCHART_1" localSheetId="2" hidden="1">[1]SUM!#REF!</definedName>
    <definedName name="_24___________________________________________123Graph_BCHART_1" localSheetId="6" hidden="1">[1]SUM!#REF!</definedName>
    <definedName name="_24___________________________________________123Graph_BCHART_1" localSheetId="18" hidden="1">[1]SUM!#REF!</definedName>
    <definedName name="_24___________________________________________123Graph_BCHART_1" localSheetId="7" hidden="1">[1]SUM!#REF!</definedName>
    <definedName name="_24___________________________________________123Graph_BCHART_1" localSheetId="21" hidden="1">[1]SUM!#REF!</definedName>
    <definedName name="_24___________________________________________123Graph_BCHART_1" localSheetId="32" hidden="1">[1]SUM!#REF!</definedName>
    <definedName name="_24___________________________________________123Graph_BCHART_1" localSheetId="25" hidden="1">[1]SUM!#REF!</definedName>
    <definedName name="_24___________________________________________123Graph_BCHART_1" hidden="1">[1]SUM!#REF!</definedName>
    <definedName name="_24___________________123Graph_BCHART_1" localSheetId="29" hidden="1">[1]SUM!#REF!</definedName>
    <definedName name="_24___________________123Graph_BCHART_1" localSheetId="20" hidden="1">[1]SUM!#REF!</definedName>
    <definedName name="_24___________________123Graph_BCHART_1" localSheetId="30" hidden="1">[1]SUM!#REF!</definedName>
    <definedName name="_24___________________123Graph_BCHART_1" localSheetId="4" hidden="1">[1]SUM!#REF!</definedName>
    <definedName name="_24___________________123Graph_BCHART_1" localSheetId="24" hidden="1">[1]SUM!#REF!</definedName>
    <definedName name="_24___________________123Graph_BCHART_1" localSheetId="19" hidden="1">[1]SUM!#REF!</definedName>
    <definedName name="_24___________________123Graph_BCHART_1" localSheetId="31" hidden="1">[1]SUM!#REF!</definedName>
    <definedName name="_24___________________123Graph_BCHART_1" localSheetId="28" hidden="1">[1]SUM!#REF!</definedName>
    <definedName name="_24___________________123Graph_BCHART_1" localSheetId="22" hidden="1">[1]SUM!#REF!</definedName>
    <definedName name="_24___________________123Graph_BCHART_1" localSheetId="17" hidden="1">[1]SUM!#REF!</definedName>
    <definedName name="_24___________________123Graph_BCHART_1" localSheetId="15" hidden="1">[1]SUM!#REF!</definedName>
    <definedName name="_24___________________123Graph_BCHART_1" localSheetId="41" hidden="1">[1]SUM!#REF!</definedName>
    <definedName name="_24___________________123Graph_BCHART_1" localSheetId="23" hidden="1">[1]SUM!#REF!</definedName>
    <definedName name="_24___________________123Graph_BCHART_1" localSheetId="2" hidden="1">[1]SUM!#REF!</definedName>
    <definedName name="_24___________________123Graph_BCHART_1" localSheetId="6" hidden="1">[1]SUM!#REF!</definedName>
    <definedName name="_24___________________123Graph_BCHART_1" localSheetId="18" hidden="1">[1]SUM!#REF!</definedName>
    <definedName name="_24___________________123Graph_BCHART_1" localSheetId="7" hidden="1">[1]SUM!#REF!</definedName>
    <definedName name="_24___________________123Graph_BCHART_1" localSheetId="21" hidden="1">[1]SUM!#REF!</definedName>
    <definedName name="_24___________________123Graph_BCHART_1" localSheetId="32" hidden="1">[1]SUM!#REF!</definedName>
    <definedName name="_24___________________123Graph_BCHART_1" localSheetId="25" hidden="1">[1]SUM!#REF!</definedName>
    <definedName name="_24___________________123Graph_BCHART_1" hidden="1">[1]SUM!#REF!</definedName>
    <definedName name="_25__________________123Graph_ACHART_1" hidden="1">[1]SUM!$C$9:$C$18</definedName>
    <definedName name="_26_________________123Graph_ACHART_1" hidden="1">[1]SUM!$C$9:$C$18</definedName>
    <definedName name="_27_________________123Graph_BCHART_1" localSheetId="29" hidden="1">[1]SUM!#REF!</definedName>
    <definedName name="_27_________________123Graph_BCHART_1" localSheetId="20" hidden="1">[1]SUM!#REF!</definedName>
    <definedName name="_27_________________123Graph_BCHART_1" localSheetId="30" hidden="1">[1]SUM!#REF!</definedName>
    <definedName name="_27_________________123Graph_BCHART_1" localSheetId="4" hidden="1">[1]SUM!#REF!</definedName>
    <definedName name="_27_________________123Graph_BCHART_1" localSheetId="24" hidden="1">[1]SUM!#REF!</definedName>
    <definedName name="_27_________________123Graph_BCHART_1" localSheetId="19" hidden="1">[1]SUM!#REF!</definedName>
    <definedName name="_27_________________123Graph_BCHART_1" localSheetId="31" hidden="1">[1]SUM!#REF!</definedName>
    <definedName name="_27_________________123Graph_BCHART_1" localSheetId="28" hidden="1">[1]SUM!#REF!</definedName>
    <definedName name="_27_________________123Graph_BCHART_1" localSheetId="22" hidden="1">[1]SUM!#REF!</definedName>
    <definedName name="_27_________________123Graph_BCHART_1" localSheetId="17" hidden="1">[1]SUM!#REF!</definedName>
    <definedName name="_27_________________123Graph_BCHART_1" localSheetId="15" hidden="1">[1]SUM!#REF!</definedName>
    <definedName name="_27_________________123Graph_BCHART_1" localSheetId="41" hidden="1">[1]SUM!#REF!</definedName>
    <definedName name="_27_________________123Graph_BCHART_1" localSheetId="23" hidden="1">[1]SUM!#REF!</definedName>
    <definedName name="_27_________________123Graph_BCHART_1" localSheetId="2" hidden="1">[1]SUM!#REF!</definedName>
    <definedName name="_27_________________123Graph_BCHART_1" localSheetId="6" hidden="1">[1]SUM!#REF!</definedName>
    <definedName name="_27_________________123Graph_BCHART_1" localSheetId="18" hidden="1">[1]SUM!#REF!</definedName>
    <definedName name="_27_________________123Graph_BCHART_1" localSheetId="7" hidden="1">[1]SUM!#REF!</definedName>
    <definedName name="_27_________________123Graph_BCHART_1" localSheetId="21" hidden="1">[1]SUM!#REF!</definedName>
    <definedName name="_27_________________123Graph_BCHART_1" localSheetId="32" hidden="1">[1]SUM!#REF!</definedName>
    <definedName name="_27_________________123Graph_BCHART_1" localSheetId="25" hidden="1">[1]SUM!#REF!</definedName>
    <definedName name="_27_________________123Graph_BCHART_1" hidden="1">[1]SUM!#REF!</definedName>
    <definedName name="_28_________________________________________123Graph_BCHART_1" localSheetId="29" hidden="1">[1]SUM!#REF!</definedName>
    <definedName name="_28_________________________________________123Graph_BCHART_1" localSheetId="20" hidden="1">[1]SUM!#REF!</definedName>
    <definedName name="_28_________________________________________123Graph_BCHART_1" localSheetId="30" hidden="1">[1]SUM!#REF!</definedName>
    <definedName name="_28_________________________________________123Graph_BCHART_1" localSheetId="4" hidden="1">[1]SUM!#REF!</definedName>
    <definedName name="_28_________________________________________123Graph_BCHART_1" localSheetId="24" hidden="1">[1]SUM!#REF!</definedName>
    <definedName name="_28_________________________________________123Graph_BCHART_1" localSheetId="19" hidden="1">[1]SUM!#REF!</definedName>
    <definedName name="_28_________________________________________123Graph_BCHART_1" localSheetId="31" hidden="1">[1]SUM!#REF!</definedName>
    <definedName name="_28_________________________________________123Graph_BCHART_1" localSheetId="28" hidden="1">[1]SUM!#REF!</definedName>
    <definedName name="_28_________________________________________123Graph_BCHART_1" localSheetId="22" hidden="1">[1]SUM!#REF!</definedName>
    <definedName name="_28_________________________________________123Graph_BCHART_1" localSheetId="17" hidden="1">[1]SUM!#REF!</definedName>
    <definedName name="_28_________________________________________123Graph_BCHART_1" localSheetId="15" hidden="1">[1]SUM!#REF!</definedName>
    <definedName name="_28_________________________________________123Graph_BCHART_1" localSheetId="41" hidden="1">[1]SUM!#REF!</definedName>
    <definedName name="_28_________________________________________123Graph_BCHART_1" localSheetId="23" hidden="1">[1]SUM!#REF!</definedName>
    <definedName name="_28_________________________________________123Graph_BCHART_1" localSheetId="2" hidden="1">[1]SUM!#REF!</definedName>
    <definedName name="_28_________________________________________123Graph_BCHART_1" localSheetId="6" hidden="1">[1]SUM!#REF!</definedName>
    <definedName name="_28_________________________________________123Graph_BCHART_1" localSheetId="18" hidden="1">[1]SUM!#REF!</definedName>
    <definedName name="_28_________________________________________123Graph_BCHART_1" localSheetId="7" hidden="1">[1]SUM!#REF!</definedName>
    <definedName name="_28_________________________________________123Graph_BCHART_1" localSheetId="21" hidden="1">[1]SUM!#REF!</definedName>
    <definedName name="_28_________________________________________123Graph_BCHART_1" localSheetId="32" hidden="1">[1]SUM!#REF!</definedName>
    <definedName name="_28_________________________________________123Graph_BCHART_1" localSheetId="25" hidden="1">[1]SUM!#REF!</definedName>
    <definedName name="_28_________________________________________123Graph_BCHART_1" hidden="1">[1]SUM!#REF!</definedName>
    <definedName name="_28________________123Graph_ACHART_1" hidden="1">[1]SUM!$C$9:$C$18</definedName>
    <definedName name="_29_______________123Graph_ACHART_1" hidden="1">[1]SUM!$C$9:$C$18</definedName>
    <definedName name="_3_______________________________________________123Graph_BCHART_1" localSheetId="29" hidden="1">[1]SUM!#REF!</definedName>
    <definedName name="_3_______________________________________________123Graph_BCHART_1" localSheetId="20" hidden="1">[1]SUM!#REF!</definedName>
    <definedName name="_3_______________________________________________123Graph_BCHART_1" localSheetId="30" hidden="1">[1]SUM!#REF!</definedName>
    <definedName name="_3_______________________________________________123Graph_BCHART_1" localSheetId="4" hidden="1">[1]SUM!#REF!</definedName>
    <definedName name="_3_______________________________________________123Graph_BCHART_1" localSheetId="24" hidden="1">[1]SUM!#REF!</definedName>
    <definedName name="_3_______________________________________________123Graph_BCHART_1" localSheetId="19" hidden="1">[1]SUM!#REF!</definedName>
    <definedName name="_3_______________________________________________123Graph_BCHART_1" localSheetId="31" hidden="1">[1]SUM!#REF!</definedName>
    <definedName name="_3_______________________________________________123Graph_BCHART_1" localSheetId="28" hidden="1">[1]SUM!#REF!</definedName>
    <definedName name="_3_______________________________________________123Graph_BCHART_1" localSheetId="22" hidden="1">[1]SUM!#REF!</definedName>
    <definedName name="_3_______________________________________________123Graph_BCHART_1" localSheetId="17" hidden="1">[1]SUM!#REF!</definedName>
    <definedName name="_3_______________________________________________123Graph_BCHART_1" localSheetId="15" hidden="1">[1]SUM!#REF!</definedName>
    <definedName name="_3_______________________________________________123Graph_BCHART_1" localSheetId="41" hidden="1">[1]SUM!#REF!</definedName>
    <definedName name="_3_______________________________________________123Graph_BCHART_1" localSheetId="23" hidden="1">[1]SUM!#REF!</definedName>
    <definedName name="_3_______________________________________________123Graph_BCHART_1" localSheetId="2" hidden="1">[1]SUM!#REF!</definedName>
    <definedName name="_3_______________________________________________123Graph_BCHART_1" localSheetId="6" hidden="1">[1]SUM!#REF!</definedName>
    <definedName name="_3_______________________________________________123Graph_BCHART_1" localSheetId="18" hidden="1">[1]SUM!#REF!</definedName>
    <definedName name="_3_______________________________________________123Graph_BCHART_1" localSheetId="7" hidden="1">[1]SUM!#REF!</definedName>
    <definedName name="_3_______________________________________________123Graph_BCHART_1" localSheetId="21" hidden="1">[1]SUM!#REF!</definedName>
    <definedName name="_3_______________________________________________123Graph_BCHART_1" localSheetId="32" hidden="1">[1]SUM!#REF!</definedName>
    <definedName name="_3_______________________________________________123Graph_BCHART_1" localSheetId="25" hidden="1">[1]SUM!#REF!</definedName>
    <definedName name="_3_______________________________________________123Graph_BCHART_1" hidden="1">[1]SUM!#REF!</definedName>
    <definedName name="_3__123Graph_ACHART_1" localSheetId="29" hidden="1">[6]SUM!#REF!</definedName>
    <definedName name="_3__123Graph_ACHART_1" localSheetId="20" hidden="1">[6]SUM!#REF!</definedName>
    <definedName name="_3__123Graph_ACHART_1" localSheetId="30" hidden="1">[6]SUM!#REF!</definedName>
    <definedName name="_3__123Graph_ACHART_1" localSheetId="4" hidden="1">[6]SUM!#REF!</definedName>
    <definedName name="_3__123Graph_ACHART_1" localSheetId="24" hidden="1">[6]SUM!#REF!</definedName>
    <definedName name="_3__123Graph_ACHART_1" localSheetId="19" hidden="1">[6]SUM!#REF!</definedName>
    <definedName name="_3__123Graph_ACHART_1" localSheetId="31" hidden="1">[6]SUM!#REF!</definedName>
    <definedName name="_3__123Graph_ACHART_1" localSheetId="28" hidden="1">[6]SUM!#REF!</definedName>
    <definedName name="_3__123Graph_ACHART_1" localSheetId="22" hidden="1">[6]SUM!#REF!</definedName>
    <definedName name="_3__123Graph_ACHART_1" localSheetId="17" hidden="1">[6]SUM!#REF!</definedName>
    <definedName name="_3__123Graph_ACHART_1" localSheetId="15" hidden="1">[6]SUM!#REF!</definedName>
    <definedName name="_3__123Graph_ACHART_1" localSheetId="41" hidden="1">[6]SUM!#REF!</definedName>
    <definedName name="_3__123Graph_ACHART_1" localSheetId="23" hidden="1">[6]SUM!#REF!</definedName>
    <definedName name="_3__123Graph_ACHART_1" localSheetId="2" hidden="1">[6]SUM!#REF!</definedName>
    <definedName name="_3__123Graph_ACHART_1" localSheetId="6" hidden="1">[6]SUM!#REF!</definedName>
    <definedName name="_3__123Graph_ACHART_1" localSheetId="18" hidden="1">[6]SUM!#REF!</definedName>
    <definedName name="_3__123Graph_ACHART_1" localSheetId="7" hidden="1">[6]SUM!#REF!</definedName>
    <definedName name="_3__123Graph_ACHART_1" localSheetId="21" hidden="1">[6]SUM!#REF!</definedName>
    <definedName name="_3__123Graph_ACHART_1" localSheetId="32" hidden="1">[6]SUM!#REF!</definedName>
    <definedName name="_3__123Graph_ACHART_1" localSheetId="25" hidden="1">[6]SUM!#REF!</definedName>
    <definedName name="_3__123Graph_ACHART_1" hidden="1">[6]SUM!#REF!</definedName>
    <definedName name="_3__123Graph_BCHART_1" localSheetId="29" hidden="1">[1]SUM!#REF!</definedName>
    <definedName name="_3__123Graph_BCHART_1" localSheetId="20" hidden="1">[1]SUM!#REF!</definedName>
    <definedName name="_3__123Graph_BCHART_1" localSheetId="30" hidden="1">[1]SUM!#REF!</definedName>
    <definedName name="_3__123Graph_BCHART_1" localSheetId="4" hidden="1">[1]SUM!#REF!</definedName>
    <definedName name="_3__123Graph_BCHART_1" localSheetId="24" hidden="1">[1]SUM!#REF!</definedName>
    <definedName name="_3__123Graph_BCHART_1" localSheetId="19" hidden="1">[1]SUM!#REF!</definedName>
    <definedName name="_3__123Graph_BCHART_1" localSheetId="31" hidden="1">[1]SUM!#REF!</definedName>
    <definedName name="_3__123Graph_BCHART_1" localSheetId="28" hidden="1">[1]SUM!#REF!</definedName>
    <definedName name="_3__123Graph_BCHART_1" localSheetId="22" hidden="1">[1]SUM!#REF!</definedName>
    <definedName name="_3__123Graph_BCHART_1" localSheetId="17" hidden="1">[1]SUM!#REF!</definedName>
    <definedName name="_3__123Graph_BCHART_1" localSheetId="15" hidden="1">[1]SUM!#REF!</definedName>
    <definedName name="_3__123Graph_BCHART_1" localSheetId="41" hidden="1">[1]SUM!#REF!</definedName>
    <definedName name="_3__123Graph_BCHART_1" localSheetId="23" hidden="1">[1]SUM!#REF!</definedName>
    <definedName name="_3__123Graph_BCHART_1" localSheetId="2" hidden="1">[1]SUM!#REF!</definedName>
    <definedName name="_3__123Graph_BCHART_1" localSheetId="6" hidden="1">[1]SUM!#REF!</definedName>
    <definedName name="_3__123Graph_BCHART_1" localSheetId="18" hidden="1">[1]SUM!#REF!</definedName>
    <definedName name="_3__123Graph_BCHART_1" localSheetId="7" hidden="1">[1]SUM!#REF!</definedName>
    <definedName name="_3__123Graph_BCHART_1" localSheetId="21" hidden="1">[1]SUM!#REF!</definedName>
    <definedName name="_3__123Graph_BCHART_1" localSheetId="32" hidden="1">[1]SUM!#REF!</definedName>
    <definedName name="_3__123Graph_BCHART_1" localSheetId="25" hidden="1">[1]SUM!#REF!</definedName>
    <definedName name="_3__123Graph_BCHART_1" hidden="1">[1]SUM!#REF!</definedName>
    <definedName name="_30_______________123Graph_BCHART_1" localSheetId="29" hidden="1">[1]SUM!#REF!</definedName>
    <definedName name="_30_______________123Graph_BCHART_1" localSheetId="20" hidden="1">[1]SUM!#REF!</definedName>
    <definedName name="_30_______________123Graph_BCHART_1" localSheetId="30" hidden="1">[1]SUM!#REF!</definedName>
    <definedName name="_30_______________123Graph_BCHART_1" localSheetId="4" hidden="1">[1]SUM!#REF!</definedName>
    <definedName name="_30_______________123Graph_BCHART_1" localSheetId="24" hidden="1">[1]SUM!#REF!</definedName>
    <definedName name="_30_______________123Graph_BCHART_1" localSheetId="19" hidden="1">[1]SUM!#REF!</definedName>
    <definedName name="_30_______________123Graph_BCHART_1" localSheetId="31" hidden="1">[1]SUM!#REF!</definedName>
    <definedName name="_30_______________123Graph_BCHART_1" localSheetId="28" hidden="1">[1]SUM!#REF!</definedName>
    <definedName name="_30_______________123Graph_BCHART_1" localSheetId="22" hidden="1">[1]SUM!#REF!</definedName>
    <definedName name="_30_______________123Graph_BCHART_1" localSheetId="17" hidden="1">[1]SUM!#REF!</definedName>
    <definedName name="_30_______________123Graph_BCHART_1" localSheetId="15" hidden="1">[1]SUM!#REF!</definedName>
    <definedName name="_30_______________123Graph_BCHART_1" localSheetId="41" hidden="1">[1]SUM!#REF!</definedName>
    <definedName name="_30_______________123Graph_BCHART_1" localSheetId="23" hidden="1">[1]SUM!#REF!</definedName>
    <definedName name="_30_______________123Graph_BCHART_1" localSheetId="2" hidden="1">[1]SUM!#REF!</definedName>
    <definedName name="_30_______________123Graph_BCHART_1" localSheetId="6" hidden="1">[1]SUM!#REF!</definedName>
    <definedName name="_30_______________123Graph_BCHART_1" localSheetId="18" hidden="1">[1]SUM!#REF!</definedName>
    <definedName name="_30_______________123Graph_BCHART_1" localSheetId="7" hidden="1">[1]SUM!#REF!</definedName>
    <definedName name="_30_______________123Graph_BCHART_1" localSheetId="21" hidden="1">[1]SUM!#REF!</definedName>
    <definedName name="_30_______________123Graph_BCHART_1" localSheetId="32" hidden="1">[1]SUM!#REF!</definedName>
    <definedName name="_30_______________123Graph_BCHART_1" localSheetId="25" hidden="1">[1]SUM!#REF!</definedName>
    <definedName name="_30_______________123Graph_BCHART_1" hidden="1">[1]SUM!#REF!</definedName>
    <definedName name="_31______________123Graph_ACHART_1" hidden="1">[1]SUM!$C$9:$C$18</definedName>
    <definedName name="_32_______________________________________123Graph_BCHART_1" localSheetId="29" hidden="1">[1]SUM!#REF!</definedName>
    <definedName name="_32_______________________________________123Graph_BCHART_1" localSheetId="20" hidden="1">[1]SUM!#REF!</definedName>
    <definedName name="_32_______________________________________123Graph_BCHART_1" localSheetId="30" hidden="1">[1]SUM!#REF!</definedName>
    <definedName name="_32_______________________________________123Graph_BCHART_1" localSheetId="4" hidden="1">[1]SUM!#REF!</definedName>
    <definedName name="_32_______________________________________123Graph_BCHART_1" localSheetId="24" hidden="1">[1]SUM!#REF!</definedName>
    <definedName name="_32_______________________________________123Graph_BCHART_1" localSheetId="19" hidden="1">[1]SUM!#REF!</definedName>
    <definedName name="_32_______________________________________123Graph_BCHART_1" localSheetId="31" hidden="1">[1]SUM!#REF!</definedName>
    <definedName name="_32_______________________________________123Graph_BCHART_1" localSheetId="28" hidden="1">[1]SUM!#REF!</definedName>
    <definedName name="_32_______________________________________123Graph_BCHART_1" localSheetId="22" hidden="1">[1]SUM!#REF!</definedName>
    <definedName name="_32_______________________________________123Graph_BCHART_1" localSheetId="17" hidden="1">[1]SUM!#REF!</definedName>
    <definedName name="_32_______________________________________123Graph_BCHART_1" localSheetId="15" hidden="1">[1]SUM!#REF!</definedName>
    <definedName name="_32_______________________________________123Graph_BCHART_1" localSheetId="41" hidden="1">[1]SUM!#REF!</definedName>
    <definedName name="_32_______________________________________123Graph_BCHART_1" localSheetId="23" hidden="1">[1]SUM!#REF!</definedName>
    <definedName name="_32_______________________________________123Graph_BCHART_1" localSheetId="2" hidden="1">[1]SUM!#REF!</definedName>
    <definedName name="_32_______________________________________123Graph_BCHART_1" localSheetId="6" hidden="1">[1]SUM!#REF!</definedName>
    <definedName name="_32_______________________________________123Graph_BCHART_1" localSheetId="18" hidden="1">[1]SUM!#REF!</definedName>
    <definedName name="_32_______________________________________123Graph_BCHART_1" localSheetId="7" hidden="1">[1]SUM!#REF!</definedName>
    <definedName name="_32_______________________________________123Graph_BCHART_1" localSheetId="21" hidden="1">[1]SUM!#REF!</definedName>
    <definedName name="_32_______________________________________123Graph_BCHART_1" localSheetId="32" hidden="1">[1]SUM!#REF!</definedName>
    <definedName name="_32_______________________________________123Graph_BCHART_1" localSheetId="25" hidden="1">[1]SUM!#REF!</definedName>
    <definedName name="_32_______________________________________123Graph_BCHART_1" hidden="1">[1]SUM!#REF!</definedName>
    <definedName name="_32_____________123Graph_ACHART_1" hidden="1">[1]SUM!$C$9:$C$18</definedName>
    <definedName name="_33_____________123Graph_BCHART_1" localSheetId="29" hidden="1">[1]SUM!#REF!</definedName>
    <definedName name="_33_____________123Graph_BCHART_1" localSheetId="20" hidden="1">[1]SUM!#REF!</definedName>
    <definedName name="_33_____________123Graph_BCHART_1" localSheetId="30" hidden="1">[1]SUM!#REF!</definedName>
    <definedName name="_33_____________123Graph_BCHART_1" localSheetId="4" hidden="1">[1]SUM!#REF!</definedName>
    <definedName name="_33_____________123Graph_BCHART_1" localSheetId="24" hidden="1">[1]SUM!#REF!</definedName>
    <definedName name="_33_____________123Graph_BCHART_1" localSheetId="19" hidden="1">[1]SUM!#REF!</definedName>
    <definedName name="_33_____________123Graph_BCHART_1" localSheetId="31" hidden="1">[1]SUM!#REF!</definedName>
    <definedName name="_33_____________123Graph_BCHART_1" localSheetId="28" hidden="1">[1]SUM!#REF!</definedName>
    <definedName name="_33_____________123Graph_BCHART_1" localSheetId="22" hidden="1">[1]SUM!#REF!</definedName>
    <definedName name="_33_____________123Graph_BCHART_1" localSheetId="17" hidden="1">[1]SUM!#REF!</definedName>
    <definedName name="_33_____________123Graph_BCHART_1" localSheetId="15" hidden="1">[1]SUM!#REF!</definedName>
    <definedName name="_33_____________123Graph_BCHART_1" localSheetId="41" hidden="1">[1]SUM!#REF!</definedName>
    <definedName name="_33_____________123Graph_BCHART_1" localSheetId="23" hidden="1">[1]SUM!#REF!</definedName>
    <definedName name="_33_____________123Graph_BCHART_1" localSheetId="2" hidden="1">[1]SUM!#REF!</definedName>
    <definedName name="_33_____________123Graph_BCHART_1" localSheetId="6" hidden="1">[1]SUM!#REF!</definedName>
    <definedName name="_33_____________123Graph_BCHART_1" localSheetId="18" hidden="1">[1]SUM!#REF!</definedName>
    <definedName name="_33_____________123Graph_BCHART_1" localSheetId="7" hidden="1">[1]SUM!#REF!</definedName>
    <definedName name="_33_____________123Graph_BCHART_1" localSheetId="21" hidden="1">[1]SUM!#REF!</definedName>
    <definedName name="_33_____________123Graph_BCHART_1" localSheetId="32" hidden="1">[1]SUM!#REF!</definedName>
    <definedName name="_33_____________123Graph_BCHART_1" localSheetId="25" hidden="1">[1]SUM!#REF!</definedName>
    <definedName name="_33_____________123Graph_BCHART_1" hidden="1">[1]SUM!#REF!</definedName>
    <definedName name="_34____________123Graph_ACHART_1" hidden="1">[1]SUM!$C$9:$C$18</definedName>
    <definedName name="_35___________123Graph_BCHART_1" localSheetId="29" hidden="1">[1]SUM!#REF!</definedName>
    <definedName name="_35___________123Graph_BCHART_1" localSheetId="20" hidden="1">[1]SUM!#REF!</definedName>
    <definedName name="_35___________123Graph_BCHART_1" localSheetId="30" hidden="1">[1]SUM!#REF!</definedName>
    <definedName name="_35___________123Graph_BCHART_1" localSheetId="4" hidden="1">[1]SUM!#REF!</definedName>
    <definedName name="_35___________123Graph_BCHART_1" localSheetId="24" hidden="1">[1]SUM!#REF!</definedName>
    <definedName name="_35___________123Graph_BCHART_1" localSheetId="19" hidden="1">[1]SUM!#REF!</definedName>
    <definedName name="_35___________123Graph_BCHART_1" localSheetId="31" hidden="1">[1]SUM!#REF!</definedName>
    <definedName name="_35___________123Graph_BCHART_1" localSheetId="28" hidden="1">[1]SUM!#REF!</definedName>
    <definedName name="_35___________123Graph_BCHART_1" localSheetId="22" hidden="1">[1]SUM!#REF!</definedName>
    <definedName name="_35___________123Graph_BCHART_1" localSheetId="17" hidden="1">[1]SUM!#REF!</definedName>
    <definedName name="_35___________123Graph_BCHART_1" localSheetId="15" hidden="1">[1]SUM!#REF!</definedName>
    <definedName name="_35___________123Graph_BCHART_1" localSheetId="41" hidden="1">[1]SUM!#REF!</definedName>
    <definedName name="_35___________123Graph_BCHART_1" localSheetId="23" hidden="1">[1]SUM!#REF!</definedName>
    <definedName name="_35___________123Graph_BCHART_1" localSheetId="2" hidden="1">[1]SUM!#REF!</definedName>
    <definedName name="_35___________123Graph_BCHART_1" localSheetId="6" hidden="1">[1]SUM!#REF!</definedName>
    <definedName name="_35___________123Graph_BCHART_1" localSheetId="18" hidden="1">[1]SUM!#REF!</definedName>
    <definedName name="_35___________123Graph_BCHART_1" localSheetId="7" hidden="1">[1]SUM!#REF!</definedName>
    <definedName name="_35___________123Graph_BCHART_1" localSheetId="21" hidden="1">[1]SUM!#REF!</definedName>
    <definedName name="_35___________123Graph_BCHART_1" localSheetId="32" hidden="1">[1]SUM!#REF!</definedName>
    <definedName name="_35___________123Graph_BCHART_1" localSheetId="25" hidden="1">[1]SUM!#REF!</definedName>
    <definedName name="_35___________123Graph_BCHART_1" hidden="1">[1]SUM!#REF!</definedName>
    <definedName name="_36_____________________________________123Graph_BCHART_1" localSheetId="29" hidden="1">[1]SUM!#REF!</definedName>
    <definedName name="_36_____________________________________123Graph_BCHART_1" localSheetId="20" hidden="1">[1]SUM!#REF!</definedName>
    <definedName name="_36_____________________________________123Graph_BCHART_1" localSheetId="30" hidden="1">[1]SUM!#REF!</definedName>
    <definedName name="_36_____________________________________123Graph_BCHART_1" localSheetId="4" hidden="1">[1]SUM!#REF!</definedName>
    <definedName name="_36_____________________________________123Graph_BCHART_1" localSheetId="24" hidden="1">[1]SUM!#REF!</definedName>
    <definedName name="_36_____________________________________123Graph_BCHART_1" localSheetId="19" hidden="1">[1]SUM!#REF!</definedName>
    <definedName name="_36_____________________________________123Graph_BCHART_1" localSheetId="31" hidden="1">[1]SUM!#REF!</definedName>
    <definedName name="_36_____________________________________123Graph_BCHART_1" localSheetId="28" hidden="1">[1]SUM!#REF!</definedName>
    <definedName name="_36_____________________________________123Graph_BCHART_1" localSheetId="22" hidden="1">[1]SUM!#REF!</definedName>
    <definedName name="_36_____________________________________123Graph_BCHART_1" localSheetId="17" hidden="1">[1]SUM!#REF!</definedName>
    <definedName name="_36_____________________________________123Graph_BCHART_1" localSheetId="15" hidden="1">[1]SUM!#REF!</definedName>
    <definedName name="_36_____________________________________123Graph_BCHART_1" localSheetId="41" hidden="1">[1]SUM!#REF!</definedName>
    <definedName name="_36_____________________________________123Graph_BCHART_1" localSheetId="23" hidden="1">[1]SUM!#REF!</definedName>
    <definedName name="_36_____________________________________123Graph_BCHART_1" localSheetId="2" hidden="1">[1]SUM!#REF!</definedName>
    <definedName name="_36_____________________________________123Graph_BCHART_1" localSheetId="6" hidden="1">[1]SUM!#REF!</definedName>
    <definedName name="_36_____________________________________123Graph_BCHART_1" localSheetId="18" hidden="1">[1]SUM!#REF!</definedName>
    <definedName name="_36_____________________________________123Graph_BCHART_1" localSheetId="7" hidden="1">[1]SUM!#REF!</definedName>
    <definedName name="_36_____________________________________123Graph_BCHART_1" localSheetId="21" hidden="1">[1]SUM!#REF!</definedName>
    <definedName name="_36_____________________________________123Graph_BCHART_1" localSheetId="32" hidden="1">[1]SUM!#REF!</definedName>
    <definedName name="_36_____________________________________123Graph_BCHART_1" localSheetId="25" hidden="1">[1]SUM!#REF!</definedName>
    <definedName name="_36_____________________________________123Graph_BCHART_1" hidden="1">[1]SUM!#REF!</definedName>
    <definedName name="_36__________123Graph_ACHART_1" hidden="1">[1]SUM!$C$9:$C$18</definedName>
    <definedName name="_37_________123Graph_ACHART_1" hidden="1">[1]SUM!$C$9:$C$18</definedName>
    <definedName name="_38_________123Graph_BCHART_1" localSheetId="29" hidden="1">[1]SUM!#REF!</definedName>
    <definedName name="_38_________123Graph_BCHART_1" localSheetId="20" hidden="1">[1]SUM!#REF!</definedName>
    <definedName name="_38_________123Graph_BCHART_1" localSheetId="30" hidden="1">[1]SUM!#REF!</definedName>
    <definedName name="_38_________123Graph_BCHART_1" localSheetId="4" hidden="1">[1]SUM!#REF!</definedName>
    <definedName name="_38_________123Graph_BCHART_1" localSheetId="24" hidden="1">[1]SUM!#REF!</definedName>
    <definedName name="_38_________123Graph_BCHART_1" localSheetId="19" hidden="1">[1]SUM!#REF!</definedName>
    <definedName name="_38_________123Graph_BCHART_1" localSheetId="31" hidden="1">[1]SUM!#REF!</definedName>
    <definedName name="_38_________123Graph_BCHART_1" localSheetId="28" hidden="1">[1]SUM!#REF!</definedName>
    <definedName name="_38_________123Graph_BCHART_1" localSheetId="22" hidden="1">[1]SUM!#REF!</definedName>
    <definedName name="_38_________123Graph_BCHART_1" localSheetId="17" hidden="1">[1]SUM!#REF!</definedName>
    <definedName name="_38_________123Graph_BCHART_1" localSheetId="15" hidden="1">[1]SUM!#REF!</definedName>
    <definedName name="_38_________123Graph_BCHART_1" localSheetId="41" hidden="1">[1]SUM!#REF!</definedName>
    <definedName name="_38_________123Graph_BCHART_1" localSheetId="23" hidden="1">[1]SUM!#REF!</definedName>
    <definedName name="_38_________123Graph_BCHART_1" localSheetId="2" hidden="1">[1]SUM!#REF!</definedName>
    <definedName name="_38_________123Graph_BCHART_1" localSheetId="6" hidden="1">[1]SUM!#REF!</definedName>
    <definedName name="_38_________123Graph_BCHART_1" localSheetId="18" hidden="1">[1]SUM!#REF!</definedName>
    <definedName name="_38_________123Graph_BCHART_1" localSheetId="7" hidden="1">[1]SUM!#REF!</definedName>
    <definedName name="_38_________123Graph_BCHART_1" localSheetId="21" hidden="1">[1]SUM!#REF!</definedName>
    <definedName name="_38_________123Graph_BCHART_1" localSheetId="32" hidden="1">[1]SUM!#REF!</definedName>
    <definedName name="_38_________123Graph_BCHART_1" localSheetId="25" hidden="1">[1]SUM!#REF!</definedName>
    <definedName name="_38_________123Graph_BCHART_1" hidden="1">[1]SUM!#REF!</definedName>
    <definedName name="_39________123Graph_ACHART_1" hidden="1">[1]SUM!$C$9:$C$18</definedName>
    <definedName name="_4_________________________________________________123Graph_BCHART_1" localSheetId="29" hidden="1">[1]SUM!#REF!</definedName>
    <definedName name="_4_________________________________________________123Graph_BCHART_1" localSheetId="20" hidden="1">[1]SUM!#REF!</definedName>
    <definedName name="_4_________________________________________________123Graph_BCHART_1" localSheetId="30" hidden="1">[1]SUM!#REF!</definedName>
    <definedName name="_4_________________________________________________123Graph_BCHART_1" localSheetId="4" hidden="1">[1]SUM!#REF!</definedName>
    <definedName name="_4_________________________________________________123Graph_BCHART_1" localSheetId="24" hidden="1">[1]SUM!#REF!</definedName>
    <definedName name="_4_________________________________________________123Graph_BCHART_1" localSheetId="19" hidden="1">[1]SUM!#REF!</definedName>
    <definedName name="_4_________________________________________________123Graph_BCHART_1" localSheetId="31" hidden="1">[1]SUM!#REF!</definedName>
    <definedName name="_4_________________________________________________123Graph_BCHART_1" localSheetId="28" hidden="1">[1]SUM!#REF!</definedName>
    <definedName name="_4_________________________________________________123Graph_BCHART_1" localSheetId="22" hidden="1">[1]SUM!#REF!</definedName>
    <definedName name="_4_________________________________________________123Graph_BCHART_1" localSheetId="17" hidden="1">[1]SUM!#REF!</definedName>
    <definedName name="_4_________________________________________________123Graph_BCHART_1" localSheetId="15" hidden="1">[1]SUM!#REF!</definedName>
    <definedName name="_4_________________________________________________123Graph_BCHART_1" localSheetId="41" hidden="1">[1]SUM!#REF!</definedName>
    <definedName name="_4_________________________________________________123Graph_BCHART_1" localSheetId="23" hidden="1">[1]SUM!#REF!</definedName>
    <definedName name="_4_________________________________________________123Graph_BCHART_1" localSheetId="2" hidden="1">[1]SUM!#REF!</definedName>
    <definedName name="_4_________________________________________________123Graph_BCHART_1" localSheetId="6" hidden="1">[1]SUM!#REF!</definedName>
    <definedName name="_4_________________________________________________123Graph_BCHART_1" localSheetId="18" hidden="1">[1]SUM!#REF!</definedName>
    <definedName name="_4_________________________________________________123Graph_BCHART_1" localSheetId="7" hidden="1">[1]SUM!#REF!</definedName>
    <definedName name="_4_________________________________________________123Graph_BCHART_1" localSheetId="21" hidden="1">[1]SUM!#REF!</definedName>
    <definedName name="_4_________________________________________________123Graph_BCHART_1" localSheetId="32" hidden="1">[1]SUM!#REF!</definedName>
    <definedName name="_4_________________________________________________123Graph_BCHART_1" localSheetId="25" hidden="1">[1]SUM!#REF!</definedName>
    <definedName name="_4_________________________________________________123Graph_BCHART_1" hidden="1">[1]SUM!#REF!</definedName>
    <definedName name="_4______________________________________________123Graph_BCHART_1" localSheetId="29" hidden="1">[1]SUM!#REF!</definedName>
    <definedName name="_4______________________________________________123Graph_BCHART_1" localSheetId="20" hidden="1">[1]SUM!#REF!</definedName>
    <definedName name="_4______________________________________________123Graph_BCHART_1" localSheetId="30" hidden="1">[1]SUM!#REF!</definedName>
    <definedName name="_4______________________________________________123Graph_BCHART_1" localSheetId="4" hidden="1">[1]SUM!#REF!</definedName>
    <definedName name="_4______________________________________________123Graph_BCHART_1" localSheetId="24" hidden="1">[1]SUM!#REF!</definedName>
    <definedName name="_4______________________________________________123Graph_BCHART_1" localSheetId="19" hidden="1">[1]SUM!#REF!</definedName>
    <definedName name="_4______________________________________________123Graph_BCHART_1" localSheetId="31" hidden="1">[1]SUM!#REF!</definedName>
    <definedName name="_4______________________________________________123Graph_BCHART_1" localSheetId="28" hidden="1">[1]SUM!#REF!</definedName>
    <definedName name="_4______________________________________________123Graph_BCHART_1" localSheetId="22" hidden="1">[1]SUM!#REF!</definedName>
    <definedName name="_4______________________________________________123Graph_BCHART_1" localSheetId="17" hidden="1">[1]SUM!#REF!</definedName>
    <definedName name="_4______________________________________________123Graph_BCHART_1" localSheetId="15" hidden="1">[1]SUM!#REF!</definedName>
    <definedName name="_4______________________________________________123Graph_BCHART_1" localSheetId="41" hidden="1">[1]SUM!#REF!</definedName>
    <definedName name="_4______________________________________________123Graph_BCHART_1" localSheetId="23" hidden="1">[1]SUM!#REF!</definedName>
    <definedName name="_4______________________________________________123Graph_BCHART_1" localSheetId="2" hidden="1">[1]SUM!#REF!</definedName>
    <definedName name="_4______________________________________________123Graph_BCHART_1" localSheetId="6" hidden="1">[1]SUM!#REF!</definedName>
    <definedName name="_4______________________________________________123Graph_BCHART_1" localSheetId="18" hidden="1">[1]SUM!#REF!</definedName>
    <definedName name="_4______________________________________________123Graph_BCHART_1" localSheetId="7" hidden="1">[1]SUM!#REF!</definedName>
    <definedName name="_4______________________________________________123Graph_BCHART_1" localSheetId="21" hidden="1">[1]SUM!#REF!</definedName>
    <definedName name="_4______________________________________________123Graph_BCHART_1" localSheetId="32" hidden="1">[1]SUM!#REF!</definedName>
    <definedName name="_4______________________________________________123Graph_BCHART_1" localSheetId="25" hidden="1">[1]SUM!#REF!</definedName>
    <definedName name="_4______________________________________________123Graph_BCHART_1" hidden="1">[1]SUM!#REF!</definedName>
    <definedName name="_4__123Graph_BCHART_1" localSheetId="29" hidden="1">[6]SUM!#REF!</definedName>
    <definedName name="_4__123Graph_BCHART_1" localSheetId="20" hidden="1">[6]SUM!#REF!</definedName>
    <definedName name="_4__123Graph_BCHART_1" localSheetId="30" hidden="1">[6]SUM!#REF!</definedName>
    <definedName name="_4__123Graph_BCHART_1" localSheetId="4" hidden="1">[6]SUM!#REF!</definedName>
    <definedName name="_4__123Graph_BCHART_1" localSheetId="24" hidden="1">[6]SUM!#REF!</definedName>
    <definedName name="_4__123Graph_BCHART_1" localSheetId="19" hidden="1">[6]SUM!#REF!</definedName>
    <definedName name="_4__123Graph_BCHART_1" localSheetId="31" hidden="1">[6]SUM!#REF!</definedName>
    <definedName name="_4__123Graph_BCHART_1" localSheetId="28" hidden="1">[6]SUM!#REF!</definedName>
    <definedName name="_4__123Graph_BCHART_1" localSheetId="22" hidden="1">[6]SUM!#REF!</definedName>
    <definedName name="_4__123Graph_BCHART_1" localSheetId="17" hidden="1">[6]SUM!#REF!</definedName>
    <definedName name="_4__123Graph_BCHART_1" localSheetId="15" hidden="1">[6]SUM!#REF!</definedName>
    <definedName name="_4__123Graph_BCHART_1" localSheetId="41" hidden="1">[6]SUM!#REF!</definedName>
    <definedName name="_4__123Graph_BCHART_1" localSheetId="23" hidden="1">[6]SUM!#REF!</definedName>
    <definedName name="_4__123Graph_BCHART_1" localSheetId="2" hidden="1">[6]SUM!#REF!</definedName>
    <definedName name="_4__123Graph_BCHART_1" localSheetId="6" hidden="1">[6]SUM!#REF!</definedName>
    <definedName name="_4__123Graph_BCHART_1" localSheetId="18" hidden="1">[6]SUM!#REF!</definedName>
    <definedName name="_4__123Graph_BCHART_1" localSheetId="7" hidden="1">[6]SUM!#REF!</definedName>
    <definedName name="_4__123Graph_BCHART_1" localSheetId="21" hidden="1">[6]SUM!#REF!</definedName>
    <definedName name="_4__123Graph_BCHART_1" localSheetId="32" hidden="1">[6]SUM!#REF!</definedName>
    <definedName name="_4__123Graph_BCHART_1" localSheetId="25" hidden="1">[6]SUM!#REF!</definedName>
    <definedName name="_4__123Graph_BCHART_1" hidden="1">[6]SUM!#REF!</definedName>
    <definedName name="_40___________________________________123Graph_BCHART_1" localSheetId="29" hidden="1">[1]SUM!#REF!</definedName>
    <definedName name="_40___________________________________123Graph_BCHART_1" localSheetId="20" hidden="1">[1]SUM!#REF!</definedName>
    <definedName name="_40___________________________________123Graph_BCHART_1" localSheetId="30" hidden="1">[1]SUM!#REF!</definedName>
    <definedName name="_40___________________________________123Graph_BCHART_1" localSheetId="4" hidden="1">[1]SUM!#REF!</definedName>
    <definedName name="_40___________________________________123Graph_BCHART_1" localSheetId="24" hidden="1">[1]SUM!#REF!</definedName>
    <definedName name="_40___________________________________123Graph_BCHART_1" localSheetId="19" hidden="1">[1]SUM!#REF!</definedName>
    <definedName name="_40___________________________________123Graph_BCHART_1" localSheetId="31" hidden="1">[1]SUM!#REF!</definedName>
    <definedName name="_40___________________________________123Graph_BCHART_1" localSheetId="28" hidden="1">[1]SUM!#REF!</definedName>
    <definedName name="_40___________________________________123Graph_BCHART_1" localSheetId="22" hidden="1">[1]SUM!#REF!</definedName>
    <definedName name="_40___________________________________123Graph_BCHART_1" localSheetId="17" hidden="1">[1]SUM!#REF!</definedName>
    <definedName name="_40___________________________________123Graph_BCHART_1" localSheetId="15" hidden="1">[1]SUM!#REF!</definedName>
    <definedName name="_40___________________________________123Graph_BCHART_1" localSheetId="41" hidden="1">[1]SUM!#REF!</definedName>
    <definedName name="_40___________________________________123Graph_BCHART_1" localSheetId="23" hidden="1">[1]SUM!#REF!</definedName>
    <definedName name="_40___________________________________123Graph_BCHART_1" localSheetId="2" hidden="1">[1]SUM!#REF!</definedName>
    <definedName name="_40___________________________________123Graph_BCHART_1" localSheetId="6" hidden="1">[1]SUM!#REF!</definedName>
    <definedName name="_40___________________________________123Graph_BCHART_1" localSheetId="18" hidden="1">[1]SUM!#REF!</definedName>
    <definedName name="_40___________________________________123Graph_BCHART_1" localSheetId="7" hidden="1">[1]SUM!#REF!</definedName>
    <definedName name="_40___________________________________123Graph_BCHART_1" localSheetId="21" hidden="1">[1]SUM!#REF!</definedName>
    <definedName name="_40___________________________________123Graph_BCHART_1" localSheetId="32" hidden="1">[1]SUM!#REF!</definedName>
    <definedName name="_40___________________________________123Graph_BCHART_1" localSheetId="25" hidden="1">[1]SUM!#REF!</definedName>
    <definedName name="_40___________________________________123Graph_BCHART_1" hidden="1">[1]SUM!#REF!</definedName>
    <definedName name="_40_______123Graph_ACHART_1" hidden="1">[1]SUM!$C$9:$C$18</definedName>
    <definedName name="_41_______123Graph_BCHART_1" localSheetId="29" hidden="1">[1]SUM!#REF!</definedName>
    <definedName name="_41_______123Graph_BCHART_1" localSheetId="20" hidden="1">[1]SUM!#REF!</definedName>
    <definedName name="_41_______123Graph_BCHART_1" localSheetId="30" hidden="1">[1]SUM!#REF!</definedName>
    <definedName name="_41_______123Graph_BCHART_1" localSheetId="4" hidden="1">[1]SUM!#REF!</definedName>
    <definedName name="_41_______123Graph_BCHART_1" localSheetId="24" hidden="1">[1]SUM!#REF!</definedName>
    <definedName name="_41_______123Graph_BCHART_1" localSheetId="19" hidden="1">[1]SUM!#REF!</definedName>
    <definedName name="_41_______123Graph_BCHART_1" localSheetId="31" hidden="1">[1]SUM!#REF!</definedName>
    <definedName name="_41_______123Graph_BCHART_1" localSheetId="28" hidden="1">[1]SUM!#REF!</definedName>
    <definedName name="_41_______123Graph_BCHART_1" localSheetId="22" hidden="1">[1]SUM!#REF!</definedName>
    <definedName name="_41_______123Graph_BCHART_1" localSheetId="17" hidden="1">[1]SUM!#REF!</definedName>
    <definedName name="_41_______123Graph_BCHART_1" localSheetId="15" hidden="1">[1]SUM!#REF!</definedName>
    <definedName name="_41_______123Graph_BCHART_1" localSheetId="41" hidden="1">[1]SUM!#REF!</definedName>
    <definedName name="_41_______123Graph_BCHART_1" localSheetId="23" hidden="1">[1]SUM!#REF!</definedName>
    <definedName name="_41_______123Graph_BCHART_1" localSheetId="2" hidden="1">[1]SUM!#REF!</definedName>
    <definedName name="_41_______123Graph_BCHART_1" localSheetId="6" hidden="1">[1]SUM!#REF!</definedName>
    <definedName name="_41_______123Graph_BCHART_1" localSheetId="18" hidden="1">[1]SUM!#REF!</definedName>
    <definedName name="_41_______123Graph_BCHART_1" localSheetId="7" hidden="1">[1]SUM!#REF!</definedName>
    <definedName name="_41_______123Graph_BCHART_1" localSheetId="21" hidden="1">[1]SUM!#REF!</definedName>
    <definedName name="_41_______123Graph_BCHART_1" localSheetId="32" hidden="1">[1]SUM!#REF!</definedName>
    <definedName name="_41_______123Graph_BCHART_1" localSheetId="25" hidden="1">[1]SUM!#REF!</definedName>
    <definedName name="_41_______123Graph_BCHART_1" hidden="1">[1]SUM!#REF!</definedName>
    <definedName name="_42______123Graph_ACHART_1" hidden="1">[1]SUM!$C$9:$C$18</definedName>
    <definedName name="_43_____123Graph_ACHART_1" hidden="1">[1]SUM!$C$9:$C$18</definedName>
    <definedName name="_44_________________________________123Graph_BCHART_1" localSheetId="29" hidden="1">[1]SUM!#REF!</definedName>
    <definedName name="_44_________________________________123Graph_BCHART_1" localSheetId="20" hidden="1">[1]SUM!#REF!</definedName>
    <definedName name="_44_________________________________123Graph_BCHART_1" localSheetId="30" hidden="1">[1]SUM!#REF!</definedName>
    <definedName name="_44_________________________________123Graph_BCHART_1" localSheetId="4" hidden="1">[1]SUM!#REF!</definedName>
    <definedName name="_44_________________________________123Graph_BCHART_1" localSheetId="24" hidden="1">[1]SUM!#REF!</definedName>
    <definedName name="_44_________________________________123Graph_BCHART_1" localSheetId="19" hidden="1">[1]SUM!#REF!</definedName>
    <definedName name="_44_________________________________123Graph_BCHART_1" localSheetId="31" hidden="1">[1]SUM!#REF!</definedName>
    <definedName name="_44_________________________________123Graph_BCHART_1" localSheetId="28" hidden="1">[1]SUM!#REF!</definedName>
    <definedName name="_44_________________________________123Graph_BCHART_1" localSheetId="22" hidden="1">[1]SUM!#REF!</definedName>
    <definedName name="_44_________________________________123Graph_BCHART_1" localSheetId="17" hidden="1">[1]SUM!#REF!</definedName>
    <definedName name="_44_________________________________123Graph_BCHART_1" localSheetId="15" hidden="1">[1]SUM!#REF!</definedName>
    <definedName name="_44_________________________________123Graph_BCHART_1" localSheetId="41" hidden="1">[1]SUM!#REF!</definedName>
    <definedName name="_44_________________________________123Graph_BCHART_1" localSheetId="23" hidden="1">[1]SUM!#REF!</definedName>
    <definedName name="_44_________________________________123Graph_BCHART_1" localSheetId="2" hidden="1">[1]SUM!#REF!</definedName>
    <definedName name="_44_________________________________123Graph_BCHART_1" localSheetId="6" hidden="1">[1]SUM!#REF!</definedName>
    <definedName name="_44_________________________________123Graph_BCHART_1" localSheetId="18" hidden="1">[1]SUM!#REF!</definedName>
    <definedName name="_44_________________________________123Graph_BCHART_1" localSheetId="7" hidden="1">[1]SUM!#REF!</definedName>
    <definedName name="_44_________________________________123Graph_BCHART_1" localSheetId="21" hidden="1">[1]SUM!#REF!</definedName>
    <definedName name="_44_________________________________123Graph_BCHART_1" localSheetId="32" hidden="1">[1]SUM!#REF!</definedName>
    <definedName name="_44_________________________________123Graph_BCHART_1" localSheetId="25" hidden="1">[1]SUM!#REF!</definedName>
    <definedName name="_44_________________________________123Graph_BCHART_1" hidden="1">[1]SUM!#REF!</definedName>
    <definedName name="_44_____123Graph_BCHART_1" localSheetId="29" hidden="1">[1]SUM!#REF!</definedName>
    <definedName name="_44_____123Graph_BCHART_1" localSheetId="20" hidden="1">[1]SUM!#REF!</definedName>
    <definedName name="_44_____123Graph_BCHART_1" localSheetId="30" hidden="1">[1]SUM!#REF!</definedName>
    <definedName name="_44_____123Graph_BCHART_1" localSheetId="4" hidden="1">[1]SUM!#REF!</definedName>
    <definedName name="_44_____123Graph_BCHART_1" localSheetId="24" hidden="1">[1]SUM!#REF!</definedName>
    <definedName name="_44_____123Graph_BCHART_1" localSheetId="19" hidden="1">[1]SUM!#REF!</definedName>
    <definedName name="_44_____123Graph_BCHART_1" localSheetId="31" hidden="1">[1]SUM!#REF!</definedName>
    <definedName name="_44_____123Graph_BCHART_1" localSheetId="28" hidden="1">[1]SUM!#REF!</definedName>
    <definedName name="_44_____123Graph_BCHART_1" localSheetId="22" hidden="1">[1]SUM!#REF!</definedName>
    <definedName name="_44_____123Graph_BCHART_1" localSheetId="17" hidden="1">[1]SUM!#REF!</definedName>
    <definedName name="_44_____123Graph_BCHART_1" localSheetId="15" hidden="1">[1]SUM!#REF!</definedName>
    <definedName name="_44_____123Graph_BCHART_1" localSheetId="41" hidden="1">[1]SUM!#REF!</definedName>
    <definedName name="_44_____123Graph_BCHART_1" localSheetId="23" hidden="1">[1]SUM!#REF!</definedName>
    <definedName name="_44_____123Graph_BCHART_1" localSheetId="2" hidden="1">[1]SUM!#REF!</definedName>
    <definedName name="_44_____123Graph_BCHART_1" localSheetId="6" hidden="1">[1]SUM!#REF!</definedName>
    <definedName name="_44_____123Graph_BCHART_1" localSheetId="18" hidden="1">[1]SUM!#REF!</definedName>
    <definedName name="_44_____123Graph_BCHART_1" localSheetId="7" hidden="1">[1]SUM!#REF!</definedName>
    <definedName name="_44_____123Graph_BCHART_1" localSheetId="21" hidden="1">[1]SUM!#REF!</definedName>
    <definedName name="_44_____123Graph_BCHART_1" localSheetId="32" hidden="1">[1]SUM!#REF!</definedName>
    <definedName name="_44_____123Graph_BCHART_1" localSheetId="25" hidden="1">[1]SUM!#REF!</definedName>
    <definedName name="_44_____123Graph_BCHART_1" hidden="1">[1]SUM!#REF!</definedName>
    <definedName name="_45____123Graph_ACHART_1" hidden="1">[1]SUM!$C$9:$C$18</definedName>
    <definedName name="_46____123Graph_BCHART_1" localSheetId="29" hidden="1">[1]SUM!#REF!</definedName>
    <definedName name="_46____123Graph_BCHART_1" localSheetId="20" hidden="1">[1]SUM!#REF!</definedName>
    <definedName name="_46____123Graph_BCHART_1" localSheetId="30" hidden="1">[1]SUM!#REF!</definedName>
    <definedName name="_46____123Graph_BCHART_1" localSheetId="4" hidden="1">[1]SUM!#REF!</definedName>
    <definedName name="_46____123Graph_BCHART_1" localSheetId="24" hidden="1">[1]SUM!#REF!</definedName>
    <definedName name="_46____123Graph_BCHART_1" localSheetId="19" hidden="1">[1]SUM!#REF!</definedName>
    <definedName name="_46____123Graph_BCHART_1" localSheetId="31" hidden="1">[1]SUM!#REF!</definedName>
    <definedName name="_46____123Graph_BCHART_1" localSheetId="28" hidden="1">[1]SUM!#REF!</definedName>
    <definedName name="_46____123Graph_BCHART_1" localSheetId="22" hidden="1">[1]SUM!#REF!</definedName>
    <definedName name="_46____123Graph_BCHART_1" localSheetId="17" hidden="1">[1]SUM!#REF!</definedName>
    <definedName name="_46____123Graph_BCHART_1" localSheetId="15" hidden="1">[1]SUM!#REF!</definedName>
    <definedName name="_46____123Graph_BCHART_1" localSheetId="41" hidden="1">[1]SUM!#REF!</definedName>
    <definedName name="_46____123Graph_BCHART_1" localSheetId="23" hidden="1">[1]SUM!#REF!</definedName>
    <definedName name="_46____123Graph_BCHART_1" localSheetId="2" hidden="1">[1]SUM!#REF!</definedName>
    <definedName name="_46____123Graph_BCHART_1" localSheetId="6" hidden="1">[1]SUM!#REF!</definedName>
    <definedName name="_46____123Graph_BCHART_1" localSheetId="18" hidden="1">[1]SUM!#REF!</definedName>
    <definedName name="_46____123Graph_BCHART_1" localSheetId="7" hidden="1">[1]SUM!#REF!</definedName>
    <definedName name="_46____123Graph_BCHART_1" localSheetId="21" hidden="1">[1]SUM!#REF!</definedName>
    <definedName name="_46____123Graph_BCHART_1" localSheetId="32" hidden="1">[1]SUM!#REF!</definedName>
    <definedName name="_46____123Graph_BCHART_1" localSheetId="25" hidden="1">[1]SUM!#REF!</definedName>
    <definedName name="_46____123Graph_BCHART_1" hidden="1">[1]SUM!#REF!</definedName>
    <definedName name="_47___123Graph_ACHART_1" hidden="1">[1]SUM!$C$9:$C$18</definedName>
    <definedName name="_48_______________________________123Graph_BCHART_1" localSheetId="29" hidden="1">[1]SUM!#REF!</definedName>
    <definedName name="_48_______________________________123Graph_BCHART_1" localSheetId="20" hidden="1">[1]SUM!#REF!</definedName>
    <definedName name="_48_______________________________123Graph_BCHART_1" localSheetId="30" hidden="1">[1]SUM!#REF!</definedName>
    <definedName name="_48_______________________________123Graph_BCHART_1" localSheetId="4" hidden="1">[1]SUM!#REF!</definedName>
    <definedName name="_48_______________________________123Graph_BCHART_1" localSheetId="24" hidden="1">[1]SUM!#REF!</definedName>
    <definedName name="_48_______________________________123Graph_BCHART_1" localSheetId="19" hidden="1">[1]SUM!#REF!</definedName>
    <definedName name="_48_______________________________123Graph_BCHART_1" localSheetId="31" hidden="1">[1]SUM!#REF!</definedName>
    <definedName name="_48_______________________________123Graph_BCHART_1" localSheetId="28" hidden="1">[1]SUM!#REF!</definedName>
    <definedName name="_48_______________________________123Graph_BCHART_1" localSheetId="22" hidden="1">[1]SUM!#REF!</definedName>
    <definedName name="_48_______________________________123Graph_BCHART_1" localSheetId="17" hidden="1">[1]SUM!#REF!</definedName>
    <definedName name="_48_______________________________123Graph_BCHART_1" localSheetId="15" hidden="1">[1]SUM!#REF!</definedName>
    <definedName name="_48_______________________________123Graph_BCHART_1" localSheetId="41" hidden="1">[1]SUM!#REF!</definedName>
    <definedName name="_48_______________________________123Graph_BCHART_1" localSheetId="23" hidden="1">[1]SUM!#REF!</definedName>
    <definedName name="_48_______________________________123Graph_BCHART_1" localSheetId="2" hidden="1">[1]SUM!#REF!</definedName>
    <definedName name="_48_______________________________123Graph_BCHART_1" localSheetId="6" hidden="1">[1]SUM!#REF!</definedName>
    <definedName name="_48_______________________________123Graph_BCHART_1" localSheetId="18" hidden="1">[1]SUM!#REF!</definedName>
    <definedName name="_48_______________________________123Graph_BCHART_1" localSheetId="7" hidden="1">[1]SUM!#REF!</definedName>
    <definedName name="_48_______________________________123Graph_BCHART_1" localSheetId="21" hidden="1">[1]SUM!#REF!</definedName>
    <definedName name="_48_______________________________123Graph_BCHART_1" localSheetId="32" hidden="1">[1]SUM!#REF!</definedName>
    <definedName name="_48_______________________________123Graph_BCHART_1" localSheetId="25" hidden="1">[1]SUM!#REF!</definedName>
    <definedName name="_48_______________________________123Graph_BCHART_1" hidden="1">[1]SUM!#REF!</definedName>
    <definedName name="_48___123Graph_BCHART_1" localSheetId="29" hidden="1">[1]SUM!#REF!</definedName>
    <definedName name="_48___123Graph_BCHART_1" localSheetId="20" hidden="1">[1]SUM!#REF!</definedName>
    <definedName name="_48___123Graph_BCHART_1" localSheetId="30" hidden="1">[1]SUM!#REF!</definedName>
    <definedName name="_48___123Graph_BCHART_1" localSheetId="4" hidden="1">[1]SUM!#REF!</definedName>
    <definedName name="_48___123Graph_BCHART_1" localSheetId="24" hidden="1">[1]SUM!#REF!</definedName>
    <definedName name="_48___123Graph_BCHART_1" localSheetId="19" hidden="1">[1]SUM!#REF!</definedName>
    <definedName name="_48___123Graph_BCHART_1" localSheetId="31" hidden="1">[1]SUM!#REF!</definedName>
    <definedName name="_48___123Graph_BCHART_1" localSheetId="28" hidden="1">[1]SUM!#REF!</definedName>
    <definedName name="_48___123Graph_BCHART_1" localSheetId="22" hidden="1">[1]SUM!#REF!</definedName>
    <definedName name="_48___123Graph_BCHART_1" localSheetId="17" hidden="1">[1]SUM!#REF!</definedName>
    <definedName name="_48___123Graph_BCHART_1" localSheetId="15" hidden="1">[1]SUM!#REF!</definedName>
    <definedName name="_48___123Graph_BCHART_1" localSheetId="41" hidden="1">[1]SUM!#REF!</definedName>
    <definedName name="_48___123Graph_BCHART_1" localSheetId="23" hidden="1">[1]SUM!#REF!</definedName>
    <definedName name="_48___123Graph_BCHART_1" localSheetId="2" hidden="1">[1]SUM!#REF!</definedName>
    <definedName name="_48___123Graph_BCHART_1" localSheetId="6" hidden="1">[1]SUM!#REF!</definedName>
    <definedName name="_48___123Graph_BCHART_1" localSheetId="18" hidden="1">[1]SUM!#REF!</definedName>
    <definedName name="_48___123Graph_BCHART_1" localSheetId="7" hidden="1">[1]SUM!#REF!</definedName>
    <definedName name="_48___123Graph_BCHART_1" localSheetId="21" hidden="1">[1]SUM!#REF!</definedName>
    <definedName name="_48___123Graph_BCHART_1" localSheetId="32" hidden="1">[1]SUM!#REF!</definedName>
    <definedName name="_48___123Graph_BCHART_1" localSheetId="25" hidden="1">[1]SUM!#REF!</definedName>
    <definedName name="_48___123Graph_BCHART_1" hidden="1">[1]SUM!#REF!</definedName>
    <definedName name="_49__123Graph_ACHART_1" hidden="1">[1]SUM!$C$9:$C$18</definedName>
    <definedName name="_5_____________________________________________123Graph_BCHART_1" localSheetId="29" hidden="1">[1]SUM!#REF!</definedName>
    <definedName name="_5_____________________________________________123Graph_BCHART_1" localSheetId="20" hidden="1">[1]SUM!#REF!</definedName>
    <definedName name="_5_____________________________________________123Graph_BCHART_1" localSheetId="30" hidden="1">[1]SUM!#REF!</definedName>
    <definedName name="_5_____________________________________________123Graph_BCHART_1" localSheetId="4" hidden="1">[1]SUM!#REF!</definedName>
    <definedName name="_5_____________________________________________123Graph_BCHART_1" localSheetId="24" hidden="1">[1]SUM!#REF!</definedName>
    <definedName name="_5_____________________________________________123Graph_BCHART_1" localSheetId="19" hidden="1">[1]SUM!#REF!</definedName>
    <definedName name="_5_____________________________________________123Graph_BCHART_1" localSheetId="31" hidden="1">[1]SUM!#REF!</definedName>
    <definedName name="_5_____________________________________________123Graph_BCHART_1" localSheetId="28" hidden="1">[1]SUM!#REF!</definedName>
    <definedName name="_5_____________________________________________123Graph_BCHART_1" localSheetId="22" hidden="1">[1]SUM!#REF!</definedName>
    <definedName name="_5_____________________________________________123Graph_BCHART_1" localSheetId="17" hidden="1">[1]SUM!#REF!</definedName>
    <definedName name="_5_____________________________________________123Graph_BCHART_1" localSheetId="15" hidden="1">[1]SUM!#REF!</definedName>
    <definedName name="_5_____________________________________________123Graph_BCHART_1" localSheetId="41" hidden="1">[1]SUM!#REF!</definedName>
    <definedName name="_5_____________________________________________123Graph_BCHART_1" localSheetId="23" hidden="1">[1]SUM!#REF!</definedName>
    <definedName name="_5_____________________________________________123Graph_BCHART_1" localSheetId="2" hidden="1">[1]SUM!#REF!</definedName>
    <definedName name="_5_____________________________________________123Graph_BCHART_1" localSheetId="6" hidden="1">[1]SUM!#REF!</definedName>
    <definedName name="_5_____________________________________________123Graph_BCHART_1" localSheetId="18" hidden="1">[1]SUM!#REF!</definedName>
    <definedName name="_5_____________________________________________123Graph_BCHART_1" localSheetId="7" hidden="1">[1]SUM!#REF!</definedName>
    <definedName name="_5_____________________________________________123Graph_BCHART_1" localSheetId="21" hidden="1">[1]SUM!#REF!</definedName>
    <definedName name="_5_____________________________________________123Graph_BCHART_1" localSheetId="32" hidden="1">[1]SUM!#REF!</definedName>
    <definedName name="_5_____________________________________________123Graph_BCHART_1" localSheetId="25" hidden="1">[1]SUM!#REF!</definedName>
    <definedName name="_5_____________________________________________123Graph_BCHART_1" hidden="1">[1]SUM!#REF!</definedName>
    <definedName name="_5__123Graph_ACHART_1" localSheetId="29" hidden="1">[7]SUM!#REF!</definedName>
    <definedName name="_5__123Graph_ACHART_1" localSheetId="20" hidden="1">[7]SUM!#REF!</definedName>
    <definedName name="_5__123Graph_ACHART_1" localSheetId="30" hidden="1">[7]SUM!#REF!</definedName>
    <definedName name="_5__123Graph_ACHART_1" localSheetId="4" hidden="1">[7]SUM!#REF!</definedName>
    <definedName name="_5__123Graph_ACHART_1" localSheetId="24" hidden="1">[7]SUM!#REF!</definedName>
    <definedName name="_5__123Graph_ACHART_1" localSheetId="19" hidden="1">[7]SUM!#REF!</definedName>
    <definedName name="_5__123Graph_ACHART_1" localSheetId="31" hidden="1">[7]SUM!#REF!</definedName>
    <definedName name="_5__123Graph_ACHART_1" localSheetId="28" hidden="1">[7]SUM!#REF!</definedName>
    <definedName name="_5__123Graph_ACHART_1" localSheetId="22" hidden="1">[7]SUM!#REF!</definedName>
    <definedName name="_5__123Graph_ACHART_1" localSheetId="17" hidden="1">[7]SUM!#REF!</definedName>
    <definedName name="_5__123Graph_ACHART_1" localSheetId="15" hidden="1">[7]SUM!#REF!</definedName>
    <definedName name="_5__123Graph_ACHART_1" localSheetId="41" hidden="1">[7]SUM!#REF!</definedName>
    <definedName name="_5__123Graph_ACHART_1" localSheetId="23" hidden="1">[7]SUM!#REF!</definedName>
    <definedName name="_5__123Graph_ACHART_1" localSheetId="2" hidden="1">[7]SUM!#REF!</definedName>
    <definedName name="_5__123Graph_ACHART_1" localSheetId="6" hidden="1">[7]SUM!#REF!</definedName>
    <definedName name="_5__123Graph_ACHART_1" localSheetId="18" hidden="1">[7]SUM!#REF!</definedName>
    <definedName name="_5__123Graph_ACHART_1" localSheetId="7" hidden="1">[7]SUM!#REF!</definedName>
    <definedName name="_5__123Graph_ACHART_1" localSheetId="21" hidden="1">[7]SUM!#REF!</definedName>
    <definedName name="_5__123Graph_ACHART_1" localSheetId="32" hidden="1">[7]SUM!#REF!</definedName>
    <definedName name="_5__123Graph_ACHART_1" localSheetId="25" hidden="1">[7]SUM!#REF!</definedName>
    <definedName name="_5__123Graph_ACHART_1" hidden="1">[7]SUM!#REF!</definedName>
    <definedName name="_50__123Graph_BCHART_1" localSheetId="29" hidden="1">[1]SUM!#REF!</definedName>
    <definedName name="_50__123Graph_BCHART_1" localSheetId="20" hidden="1">[1]SUM!#REF!</definedName>
    <definedName name="_50__123Graph_BCHART_1" localSheetId="30" hidden="1">[1]SUM!#REF!</definedName>
    <definedName name="_50__123Graph_BCHART_1" localSheetId="4" hidden="1">[1]SUM!#REF!</definedName>
    <definedName name="_50__123Graph_BCHART_1" localSheetId="24" hidden="1">[1]SUM!#REF!</definedName>
    <definedName name="_50__123Graph_BCHART_1" localSheetId="19" hidden="1">[1]SUM!#REF!</definedName>
    <definedName name="_50__123Graph_BCHART_1" localSheetId="31" hidden="1">[1]SUM!#REF!</definedName>
    <definedName name="_50__123Graph_BCHART_1" localSheetId="28" hidden="1">[1]SUM!#REF!</definedName>
    <definedName name="_50__123Graph_BCHART_1" localSheetId="22" hidden="1">[1]SUM!#REF!</definedName>
    <definedName name="_50__123Graph_BCHART_1" localSheetId="17" hidden="1">[1]SUM!#REF!</definedName>
    <definedName name="_50__123Graph_BCHART_1" localSheetId="15" hidden="1">[1]SUM!#REF!</definedName>
    <definedName name="_50__123Graph_BCHART_1" localSheetId="41" hidden="1">[1]SUM!#REF!</definedName>
    <definedName name="_50__123Graph_BCHART_1" localSheetId="23" hidden="1">[1]SUM!#REF!</definedName>
    <definedName name="_50__123Graph_BCHART_1" localSheetId="2" hidden="1">[1]SUM!#REF!</definedName>
    <definedName name="_50__123Graph_BCHART_1" localSheetId="6" hidden="1">[1]SUM!#REF!</definedName>
    <definedName name="_50__123Graph_BCHART_1" localSheetId="18" hidden="1">[1]SUM!#REF!</definedName>
    <definedName name="_50__123Graph_BCHART_1" localSheetId="7" hidden="1">[1]SUM!#REF!</definedName>
    <definedName name="_50__123Graph_BCHART_1" localSheetId="21" hidden="1">[1]SUM!#REF!</definedName>
    <definedName name="_50__123Graph_BCHART_1" localSheetId="32" hidden="1">[1]SUM!#REF!</definedName>
    <definedName name="_50__123Graph_BCHART_1" localSheetId="25" hidden="1">[1]SUM!#REF!</definedName>
    <definedName name="_50__123Graph_BCHART_1" hidden="1">[1]SUM!#REF!</definedName>
    <definedName name="_52_____________________________123Graph_BCHART_1" localSheetId="29" hidden="1">[1]SUM!#REF!</definedName>
    <definedName name="_52_____________________________123Graph_BCHART_1" localSheetId="20" hidden="1">[1]SUM!#REF!</definedName>
    <definedName name="_52_____________________________123Graph_BCHART_1" localSheetId="30" hidden="1">[1]SUM!#REF!</definedName>
    <definedName name="_52_____________________________123Graph_BCHART_1" localSheetId="4" hidden="1">[1]SUM!#REF!</definedName>
    <definedName name="_52_____________________________123Graph_BCHART_1" localSheetId="24" hidden="1">[1]SUM!#REF!</definedName>
    <definedName name="_52_____________________________123Graph_BCHART_1" localSheetId="19" hidden="1">[1]SUM!#REF!</definedName>
    <definedName name="_52_____________________________123Graph_BCHART_1" localSheetId="31" hidden="1">[1]SUM!#REF!</definedName>
    <definedName name="_52_____________________________123Graph_BCHART_1" localSheetId="28" hidden="1">[1]SUM!#REF!</definedName>
    <definedName name="_52_____________________________123Graph_BCHART_1" localSheetId="22" hidden="1">[1]SUM!#REF!</definedName>
    <definedName name="_52_____________________________123Graph_BCHART_1" localSheetId="17" hidden="1">[1]SUM!#REF!</definedName>
    <definedName name="_52_____________________________123Graph_BCHART_1" localSheetId="15" hidden="1">[1]SUM!#REF!</definedName>
    <definedName name="_52_____________________________123Graph_BCHART_1" localSheetId="41" hidden="1">[1]SUM!#REF!</definedName>
    <definedName name="_52_____________________________123Graph_BCHART_1" localSheetId="23" hidden="1">[1]SUM!#REF!</definedName>
    <definedName name="_52_____________________________123Graph_BCHART_1" localSheetId="2" hidden="1">[1]SUM!#REF!</definedName>
    <definedName name="_52_____________________________123Graph_BCHART_1" localSheetId="6" hidden="1">[1]SUM!#REF!</definedName>
    <definedName name="_52_____________________________123Graph_BCHART_1" localSheetId="18" hidden="1">[1]SUM!#REF!</definedName>
    <definedName name="_52_____________________________123Graph_BCHART_1" localSheetId="7" hidden="1">[1]SUM!#REF!</definedName>
    <definedName name="_52_____________________________123Graph_BCHART_1" localSheetId="21" hidden="1">[1]SUM!#REF!</definedName>
    <definedName name="_52_____________________________123Graph_BCHART_1" localSheetId="32" hidden="1">[1]SUM!#REF!</definedName>
    <definedName name="_52_____________________________123Graph_BCHART_1" localSheetId="25" hidden="1">[1]SUM!#REF!</definedName>
    <definedName name="_52_____________________________123Graph_BCHART_1" hidden="1">[1]SUM!#REF!</definedName>
    <definedName name="_56___________________________123Graph_BCHART_1" localSheetId="29" hidden="1">[1]SUM!#REF!</definedName>
    <definedName name="_56___________________________123Graph_BCHART_1" localSheetId="20" hidden="1">[1]SUM!#REF!</definedName>
    <definedName name="_56___________________________123Graph_BCHART_1" localSheetId="30" hidden="1">[1]SUM!#REF!</definedName>
    <definedName name="_56___________________________123Graph_BCHART_1" localSheetId="4" hidden="1">[1]SUM!#REF!</definedName>
    <definedName name="_56___________________________123Graph_BCHART_1" localSheetId="24" hidden="1">[1]SUM!#REF!</definedName>
    <definedName name="_56___________________________123Graph_BCHART_1" localSheetId="19" hidden="1">[1]SUM!#REF!</definedName>
    <definedName name="_56___________________________123Graph_BCHART_1" localSheetId="31" hidden="1">[1]SUM!#REF!</definedName>
    <definedName name="_56___________________________123Graph_BCHART_1" localSheetId="28" hidden="1">[1]SUM!#REF!</definedName>
    <definedName name="_56___________________________123Graph_BCHART_1" localSheetId="22" hidden="1">[1]SUM!#REF!</definedName>
    <definedName name="_56___________________________123Graph_BCHART_1" localSheetId="17" hidden="1">[1]SUM!#REF!</definedName>
    <definedName name="_56___________________________123Graph_BCHART_1" localSheetId="15" hidden="1">[1]SUM!#REF!</definedName>
    <definedName name="_56___________________________123Graph_BCHART_1" localSheetId="41" hidden="1">[1]SUM!#REF!</definedName>
    <definedName name="_56___________________________123Graph_BCHART_1" localSheetId="23" hidden="1">[1]SUM!#REF!</definedName>
    <definedName name="_56___________________________123Graph_BCHART_1" localSheetId="2" hidden="1">[1]SUM!#REF!</definedName>
    <definedName name="_56___________________________123Graph_BCHART_1" localSheetId="6" hidden="1">[1]SUM!#REF!</definedName>
    <definedName name="_56___________________________123Graph_BCHART_1" localSheetId="18" hidden="1">[1]SUM!#REF!</definedName>
    <definedName name="_56___________________________123Graph_BCHART_1" localSheetId="7" hidden="1">[1]SUM!#REF!</definedName>
    <definedName name="_56___________________________123Graph_BCHART_1" localSheetId="21" hidden="1">[1]SUM!#REF!</definedName>
    <definedName name="_56___________________________123Graph_BCHART_1" localSheetId="32" hidden="1">[1]SUM!#REF!</definedName>
    <definedName name="_56___________________________123Graph_BCHART_1" localSheetId="25" hidden="1">[1]SUM!#REF!</definedName>
    <definedName name="_56___________________________123Graph_BCHART_1" hidden="1">[1]SUM!#REF!</definedName>
    <definedName name="_6___________________________________________123Graph_BCHART_1" localSheetId="29" hidden="1">[1]SUM!#REF!</definedName>
    <definedName name="_6___________________________________________123Graph_BCHART_1" localSheetId="20" hidden="1">[1]SUM!#REF!</definedName>
    <definedName name="_6___________________________________________123Graph_BCHART_1" localSheetId="30" hidden="1">[1]SUM!#REF!</definedName>
    <definedName name="_6___________________________________________123Graph_BCHART_1" localSheetId="4" hidden="1">[1]SUM!#REF!</definedName>
    <definedName name="_6___________________________________________123Graph_BCHART_1" localSheetId="24" hidden="1">[1]SUM!#REF!</definedName>
    <definedName name="_6___________________________________________123Graph_BCHART_1" localSheetId="19" hidden="1">[1]SUM!#REF!</definedName>
    <definedName name="_6___________________________________________123Graph_BCHART_1" localSheetId="31" hidden="1">[1]SUM!#REF!</definedName>
    <definedName name="_6___________________________________________123Graph_BCHART_1" localSheetId="28" hidden="1">[1]SUM!#REF!</definedName>
    <definedName name="_6___________________________________________123Graph_BCHART_1" localSheetId="22" hidden="1">[1]SUM!#REF!</definedName>
    <definedName name="_6___________________________________________123Graph_BCHART_1" localSheetId="17" hidden="1">[1]SUM!#REF!</definedName>
    <definedName name="_6___________________________________________123Graph_BCHART_1" localSheetId="15" hidden="1">[1]SUM!#REF!</definedName>
    <definedName name="_6___________________________________________123Graph_BCHART_1" localSheetId="41" hidden="1">[1]SUM!#REF!</definedName>
    <definedName name="_6___________________________________________123Graph_BCHART_1" localSheetId="23" hidden="1">[1]SUM!#REF!</definedName>
    <definedName name="_6___________________________________________123Graph_BCHART_1" localSheetId="2" hidden="1">[1]SUM!#REF!</definedName>
    <definedName name="_6___________________________________________123Graph_BCHART_1" localSheetId="6" hidden="1">[1]SUM!#REF!</definedName>
    <definedName name="_6___________________________________________123Graph_BCHART_1" localSheetId="18" hidden="1">[1]SUM!#REF!</definedName>
    <definedName name="_6___________________________________________123Graph_BCHART_1" localSheetId="7" hidden="1">[1]SUM!#REF!</definedName>
    <definedName name="_6___________________________________________123Graph_BCHART_1" localSheetId="21" hidden="1">[1]SUM!#REF!</definedName>
    <definedName name="_6___________________________________________123Graph_BCHART_1" localSheetId="32" hidden="1">[1]SUM!#REF!</definedName>
    <definedName name="_6___________________________________________123Graph_BCHART_1" localSheetId="25" hidden="1">[1]SUM!#REF!</definedName>
    <definedName name="_6___________________________________________123Graph_BCHART_1" hidden="1">[1]SUM!#REF!</definedName>
    <definedName name="_60_________________________123Graph_BCHART_1" localSheetId="29" hidden="1">[1]SUM!#REF!</definedName>
    <definedName name="_60_________________________123Graph_BCHART_1" localSheetId="20" hidden="1">[1]SUM!#REF!</definedName>
    <definedName name="_60_________________________123Graph_BCHART_1" localSheetId="30" hidden="1">[1]SUM!#REF!</definedName>
    <definedName name="_60_________________________123Graph_BCHART_1" localSheetId="4" hidden="1">[1]SUM!#REF!</definedName>
    <definedName name="_60_________________________123Graph_BCHART_1" localSheetId="24" hidden="1">[1]SUM!#REF!</definedName>
    <definedName name="_60_________________________123Graph_BCHART_1" localSheetId="19" hidden="1">[1]SUM!#REF!</definedName>
    <definedName name="_60_________________________123Graph_BCHART_1" localSheetId="31" hidden="1">[1]SUM!#REF!</definedName>
    <definedName name="_60_________________________123Graph_BCHART_1" localSheetId="28" hidden="1">[1]SUM!#REF!</definedName>
    <definedName name="_60_________________________123Graph_BCHART_1" localSheetId="22" hidden="1">[1]SUM!#REF!</definedName>
    <definedName name="_60_________________________123Graph_BCHART_1" localSheetId="17" hidden="1">[1]SUM!#REF!</definedName>
    <definedName name="_60_________________________123Graph_BCHART_1" localSheetId="15" hidden="1">[1]SUM!#REF!</definedName>
    <definedName name="_60_________________________123Graph_BCHART_1" localSheetId="41" hidden="1">[1]SUM!#REF!</definedName>
    <definedName name="_60_________________________123Graph_BCHART_1" localSheetId="23" hidden="1">[1]SUM!#REF!</definedName>
    <definedName name="_60_________________________123Graph_BCHART_1" localSheetId="2" hidden="1">[1]SUM!#REF!</definedName>
    <definedName name="_60_________________________123Graph_BCHART_1" localSheetId="6" hidden="1">[1]SUM!#REF!</definedName>
    <definedName name="_60_________________________123Graph_BCHART_1" localSheetId="18" hidden="1">[1]SUM!#REF!</definedName>
    <definedName name="_60_________________________123Graph_BCHART_1" localSheetId="7" hidden="1">[1]SUM!#REF!</definedName>
    <definedName name="_60_________________________123Graph_BCHART_1" localSheetId="21" hidden="1">[1]SUM!#REF!</definedName>
    <definedName name="_60_________________________123Graph_BCHART_1" localSheetId="32" hidden="1">[1]SUM!#REF!</definedName>
    <definedName name="_60_________________________123Graph_BCHART_1" localSheetId="25" hidden="1">[1]SUM!#REF!</definedName>
    <definedName name="_60_________________________123Graph_BCHART_1" hidden="1">[1]SUM!#REF!</definedName>
    <definedName name="_61________________________123Graph_ACHART_1" hidden="1">[1]SUM!$C$9:$C$18</definedName>
    <definedName name="_62_______________________123Graph_ACHART_1" hidden="1">[1]SUM!$C$9:$C$18</definedName>
    <definedName name="_66_______________________123Graph_BCHART_1" localSheetId="29" hidden="1">[1]SUM!#REF!</definedName>
    <definedName name="_66_______________________123Graph_BCHART_1" localSheetId="20" hidden="1">[1]SUM!#REF!</definedName>
    <definedName name="_66_______________________123Graph_BCHART_1" localSheetId="30" hidden="1">[1]SUM!#REF!</definedName>
    <definedName name="_66_______________________123Graph_BCHART_1" localSheetId="4" hidden="1">[1]SUM!#REF!</definedName>
    <definedName name="_66_______________________123Graph_BCHART_1" localSheetId="24" hidden="1">[1]SUM!#REF!</definedName>
    <definedName name="_66_______________________123Graph_BCHART_1" localSheetId="19" hidden="1">[1]SUM!#REF!</definedName>
    <definedName name="_66_______________________123Graph_BCHART_1" localSheetId="31" hidden="1">[1]SUM!#REF!</definedName>
    <definedName name="_66_______________________123Graph_BCHART_1" localSheetId="28" hidden="1">[1]SUM!#REF!</definedName>
    <definedName name="_66_______________________123Graph_BCHART_1" localSheetId="22" hidden="1">[1]SUM!#REF!</definedName>
    <definedName name="_66_______________________123Graph_BCHART_1" localSheetId="17" hidden="1">[1]SUM!#REF!</definedName>
    <definedName name="_66_______________________123Graph_BCHART_1" localSheetId="15" hidden="1">[1]SUM!#REF!</definedName>
    <definedName name="_66_______________________123Graph_BCHART_1" localSheetId="41" hidden="1">[1]SUM!#REF!</definedName>
    <definedName name="_66_______________________123Graph_BCHART_1" localSheetId="23" hidden="1">[1]SUM!#REF!</definedName>
    <definedName name="_66_______________________123Graph_BCHART_1" localSheetId="2" hidden="1">[1]SUM!#REF!</definedName>
    <definedName name="_66_______________________123Graph_BCHART_1" localSheetId="6" hidden="1">[1]SUM!#REF!</definedName>
    <definedName name="_66_______________________123Graph_BCHART_1" localSheetId="18" hidden="1">[1]SUM!#REF!</definedName>
    <definedName name="_66_______________________123Graph_BCHART_1" localSheetId="7" hidden="1">[1]SUM!#REF!</definedName>
    <definedName name="_66_______________________123Graph_BCHART_1" localSheetId="21" hidden="1">[1]SUM!#REF!</definedName>
    <definedName name="_66_______________________123Graph_BCHART_1" localSheetId="32" hidden="1">[1]SUM!#REF!</definedName>
    <definedName name="_66_______________________123Graph_BCHART_1" localSheetId="25" hidden="1">[1]SUM!#REF!</definedName>
    <definedName name="_66_______________________123Graph_BCHART_1" hidden="1">[1]SUM!#REF!</definedName>
    <definedName name="_67______________________123Graph_ACHART_1" hidden="1">[1]SUM!$C$9:$C$18</definedName>
    <definedName name="_68_____________________123Graph_ACHART_1" hidden="1">[1]SUM!$C$9:$C$18</definedName>
    <definedName name="_7_________________________________________123Graph_BCHART_1" localSheetId="29" hidden="1">[1]SUM!#REF!</definedName>
    <definedName name="_7_________________________________________123Graph_BCHART_1" localSheetId="20" hidden="1">[1]SUM!#REF!</definedName>
    <definedName name="_7_________________________________________123Graph_BCHART_1" localSheetId="30" hidden="1">[1]SUM!#REF!</definedName>
    <definedName name="_7_________________________________________123Graph_BCHART_1" localSheetId="4" hidden="1">[1]SUM!#REF!</definedName>
    <definedName name="_7_________________________________________123Graph_BCHART_1" localSheetId="24" hidden="1">[1]SUM!#REF!</definedName>
    <definedName name="_7_________________________________________123Graph_BCHART_1" localSheetId="19" hidden="1">[1]SUM!#REF!</definedName>
    <definedName name="_7_________________________________________123Graph_BCHART_1" localSheetId="31" hidden="1">[1]SUM!#REF!</definedName>
    <definedName name="_7_________________________________________123Graph_BCHART_1" localSheetId="28" hidden="1">[1]SUM!#REF!</definedName>
    <definedName name="_7_________________________________________123Graph_BCHART_1" localSheetId="22" hidden="1">[1]SUM!#REF!</definedName>
    <definedName name="_7_________________________________________123Graph_BCHART_1" localSheetId="17" hidden="1">[1]SUM!#REF!</definedName>
    <definedName name="_7_________________________________________123Graph_BCHART_1" localSheetId="15" hidden="1">[1]SUM!#REF!</definedName>
    <definedName name="_7_________________________________________123Graph_BCHART_1" localSheetId="41" hidden="1">[1]SUM!#REF!</definedName>
    <definedName name="_7_________________________________________123Graph_BCHART_1" localSheetId="23" hidden="1">[1]SUM!#REF!</definedName>
    <definedName name="_7_________________________________________123Graph_BCHART_1" localSheetId="2" hidden="1">[1]SUM!#REF!</definedName>
    <definedName name="_7_________________________________________123Graph_BCHART_1" localSheetId="6" hidden="1">[1]SUM!#REF!</definedName>
    <definedName name="_7_________________________________________123Graph_BCHART_1" localSheetId="18" hidden="1">[1]SUM!#REF!</definedName>
    <definedName name="_7_________________________________________123Graph_BCHART_1" localSheetId="7" hidden="1">[1]SUM!#REF!</definedName>
    <definedName name="_7_________________________________________123Graph_BCHART_1" localSheetId="21" hidden="1">[1]SUM!#REF!</definedName>
    <definedName name="_7_________________________________________123Graph_BCHART_1" localSheetId="32" hidden="1">[1]SUM!#REF!</definedName>
    <definedName name="_7_________________________________________123Graph_BCHART_1" localSheetId="25" hidden="1">[1]SUM!#REF!</definedName>
    <definedName name="_7_________________________________________123Graph_BCHART_1" hidden="1">[1]SUM!#REF!</definedName>
    <definedName name="_7__123Graph_ACHART_1" localSheetId="29" hidden="1">[2]SUM!#REF!</definedName>
    <definedName name="_7__123Graph_ACHART_1" localSheetId="20" hidden="1">[2]SUM!#REF!</definedName>
    <definedName name="_7__123Graph_ACHART_1" localSheetId="30" hidden="1">[2]SUM!#REF!</definedName>
    <definedName name="_7__123Graph_ACHART_1" localSheetId="4" hidden="1">[2]SUM!#REF!</definedName>
    <definedName name="_7__123Graph_ACHART_1" localSheetId="24" hidden="1">[2]SUM!#REF!</definedName>
    <definedName name="_7__123Graph_ACHART_1" localSheetId="19" hidden="1">[2]SUM!#REF!</definedName>
    <definedName name="_7__123Graph_ACHART_1" localSheetId="31" hidden="1">[2]SUM!#REF!</definedName>
    <definedName name="_7__123Graph_ACHART_1" localSheetId="28" hidden="1">[2]SUM!#REF!</definedName>
    <definedName name="_7__123Graph_ACHART_1" localSheetId="22" hidden="1">[2]SUM!#REF!</definedName>
    <definedName name="_7__123Graph_ACHART_1" localSheetId="17" hidden="1">[2]SUM!#REF!</definedName>
    <definedName name="_7__123Graph_ACHART_1" localSheetId="15" hidden="1">[2]SUM!#REF!</definedName>
    <definedName name="_7__123Graph_ACHART_1" localSheetId="41" hidden="1">[2]SUM!#REF!</definedName>
    <definedName name="_7__123Graph_ACHART_1" localSheetId="23" hidden="1">[2]SUM!#REF!</definedName>
    <definedName name="_7__123Graph_ACHART_1" localSheetId="2" hidden="1">[2]SUM!#REF!</definedName>
    <definedName name="_7__123Graph_ACHART_1" localSheetId="6" hidden="1">[2]SUM!#REF!</definedName>
    <definedName name="_7__123Graph_ACHART_1" localSheetId="18" hidden="1">[2]SUM!#REF!</definedName>
    <definedName name="_7__123Graph_ACHART_1" localSheetId="7" hidden="1">[2]SUM!#REF!</definedName>
    <definedName name="_7__123Graph_ACHART_1" localSheetId="21" hidden="1">[2]SUM!#REF!</definedName>
    <definedName name="_7__123Graph_ACHART_1" localSheetId="32" hidden="1">[2]SUM!#REF!</definedName>
    <definedName name="_7__123Graph_ACHART_1" localSheetId="25" hidden="1">[2]SUM!#REF!</definedName>
    <definedName name="_7__123Graph_ACHART_1" hidden="1">[2]SUM!#REF!</definedName>
    <definedName name="_72_____________________123Graph_BCHART_1" localSheetId="29" hidden="1">[1]SUM!#REF!</definedName>
    <definedName name="_72_____________________123Graph_BCHART_1" localSheetId="20" hidden="1">[1]SUM!#REF!</definedName>
    <definedName name="_72_____________________123Graph_BCHART_1" localSheetId="30" hidden="1">[1]SUM!#REF!</definedName>
    <definedName name="_72_____________________123Graph_BCHART_1" localSheetId="4" hidden="1">[1]SUM!#REF!</definedName>
    <definedName name="_72_____________________123Graph_BCHART_1" localSheetId="24" hidden="1">[1]SUM!#REF!</definedName>
    <definedName name="_72_____________________123Graph_BCHART_1" localSheetId="19" hidden="1">[1]SUM!#REF!</definedName>
    <definedName name="_72_____________________123Graph_BCHART_1" localSheetId="31" hidden="1">[1]SUM!#REF!</definedName>
    <definedName name="_72_____________________123Graph_BCHART_1" localSheetId="28" hidden="1">[1]SUM!#REF!</definedName>
    <definedName name="_72_____________________123Graph_BCHART_1" localSheetId="22" hidden="1">[1]SUM!#REF!</definedName>
    <definedName name="_72_____________________123Graph_BCHART_1" localSheetId="17" hidden="1">[1]SUM!#REF!</definedName>
    <definedName name="_72_____________________123Graph_BCHART_1" localSheetId="15" hidden="1">[1]SUM!#REF!</definedName>
    <definedName name="_72_____________________123Graph_BCHART_1" localSheetId="41" hidden="1">[1]SUM!#REF!</definedName>
    <definedName name="_72_____________________123Graph_BCHART_1" localSheetId="23" hidden="1">[1]SUM!#REF!</definedName>
    <definedName name="_72_____________________123Graph_BCHART_1" localSheetId="2" hidden="1">[1]SUM!#REF!</definedName>
    <definedName name="_72_____________________123Graph_BCHART_1" localSheetId="6" hidden="1">[1]SUM!#REF!</definedName>
    <definedName name="_72_____________________123Graph_BCHART_1" localSheetId="18" hidden="1">[1]SUM!#REF!</definedName>
    <definedName name="_72_____________________123Graph_BCHART_1" localSheetId="7" hidden="1">[1]SUM!#REF!</definedName>
    <definedName name="_72_____________________123Graph_BCHART_1" localSheetId="21" hidden="1">[1]SUM!#REF!</definedName>
    <definedName name="_72_____________________123Graph_BCHART_1" localSheetId="32" hidden="1">[1]SUM!#REF!</definedName>
    <definedName name="_72_____________________123Graph_BCHART_1" localSheetId="25" hidden="1">[1]SUM!#REF!</definedName>
    <definedName name="_72_____________________123Graph_BCHART_1" hidden="1">[1]SUM!#REF!</definedName>
    <definedName name="_73____________________123Graph_ACHART_1" hidden="1">[1]SUM!$C$9:$C$18</definedName>
    <definedName name="_74___________________123Graph_ACHART_1" hidden="1">[1]SUM!$C$9:$C$18</definedName>
    <definedName name="_78___________________123Graph_BCHART_1" localSheetId="29" hidden="1">[1]SUM!#REF!</definedName>
    <definedName name="_78___________________123Graph_BCHART_1" localSheetId="20" hidden="1">[1]SUM!#REF!</definedName>
    <definedName name="_78___________________123Graph_BCHART_1" localSheetId="30" hidden="1">[1]SUM!#REF!</definedName>
    <definedName name="_78___________________123Graph_BCHART_1" localSheetId="4" hidden="1">[1]SUM!#REF!</definedName>
    <definedName name="_78___________________123Graph_BCHART_1" localSheetId="24" hidden="1">[1]SUM!#REF!</definedName>
    <definedName name="_78___________________123Graph_BCHART_1" localSheetId="19" hidden="1">[1]SUM!#REF!</definedName>
    <definedName name="_78___________________123Graph_BCHART_1" localSheetId="31" hidden="1">[1]SUM!#REF!</definedName>
    <definedName name="_78___________________123Graph_BCHART_1" localSheetId="28" hidden="1">[1]SUM!#REF!</definedName>
    <definedName name="_78___________________123Graph_BCHART_1" localSheetId="22" hidden="1">[1]SUM!#REF!</definedName>
    <definedName name="_78___________________123Graph_BCHART_1" localSheetId="17" hidden="1">[1]SUM!#REF!</definedName>
    <definedName name="_78___________________123Graph_BCHART_1" localSheetId="15" hidden="1">[1]SUM!#REF!</definedName>
    <definedName name="_78___________________123Graph_BCHART_1" localSheetId="41" hidden="1">[1]SUM!#REF!</definedName>
    <definedName name="_78___________________123Graph_BCHART_1" localSheetId="23" hidden="1">[1]SUM!#REF!</definedName>
    <definedName name="_78___________________123Graph_BCHART_1" localSheetId="2" hidden="1">[1]SUM!#REF!</definedName>
    <definedName name="_78___________________123Graph_BCHART_1" localSheetId="6" hidden="1">[1]SUM!#REF!</definedName>
    <definedName name="_78___________________123Graph_BCHART_1" localSheetId="18" hidden="1">[1]SUM!#REF!</definedName>
    <definedName name="_78___________________123Graph_BCHART_1" localSheetId="7" hidden="1">[1]SUM!#REF!</definedName>
    <definedName name="_78___________________123Graph_BCHART_1" localSheetId="21" hidden="1">[1]SUM!#REF!</definedName>
    <definedName name="_78___________________123Graph_BCHART_1" localSheetId="32" hidden="1">[1]SUM!#REF!</definedName>
    <definedName name="_78___________________123Graph_BCHART_1" localSheetId="25" hidden="1">[1]SUM!#REF!</definedName>
    <definedName name="_78___________________123Graph_BCHART_1" hidden="1">[1]SUM!#REF!</definedName>
    <definedName name="_79__________________123Graph_ACHART_1" hidden="1">[1]SUM!$C$9:$C$18</definedName>
    <definedName name="_8________________________________________________123Graph_BCHART_1" localSheetId="29" hidden="1">[1]SUM!#REF!</definedName>
    <definedName name="_8________________________________________________123Graph_BCHART_1" localSheetId="20" hidden="1">[1]SUM!#REF!</definedName>
    <definedName name="_8________________________________________________123Graph_BCHART_1" localSheetId="30" hidden="1">[1]SUM!#REF!</definedName>
    <definedName name="_8________________________________________________123Graph_BCHART_1" localSheetId="4" hidden="1">[1]SUM!#REF!</definedName>
    <definedName name="_8________________________________________________123Graph_BCHART_1" localSheetId="24" hidden="1">[1]SUM!#REF!</definedName>
    <definedName name="_8________________________________________________123Graph_BCHART_1" localSheetId="19" hidden="1">[1]SUM!#REF!</definedName>
    <definedName name="_8________________________________________________123Graph_BCHART_1" localSheetId="31" hidden="1">[1]SUM!#REF!</definedName>
    <definedName name="_8________________________________________________123Graph_BCHART_1" localSheetId="28" hidden="1">[1]SUM!#REF!</definedName>
    <definedName name="_8________________________________________________123Graph_BCHART_1" localSheetId="22" hidden="1">[1]SUM!#REF!</definedName>
    <definedName name="_8________________________________________________123Graph_BCHART_1" localSheetId="17" hidden="1">[1]SUM!#REF!</definedName>
    <definedName name="_8________________________________________________123Graph_BCHART_1" localSheetId="15" hidden="1">[1]SUM!#REF!</definedName>
    <definedName name="_8________________________________________________123Graph_BCHART_1" localSheetId="41" hidden="1">[1]SUM!#REF!</definedName>
    <definedName name="_8________________________________________________123Graph_BCHART_1" localSheetId="23" hidden="1">[1]SUM!#REF!</definedName>
    <definedName name="_8________________________________________________123Graph_BCHART_1" localSheetId="2" hidden="1">[1]SUM!#REF!</definedName>
    <definedName name="_8________________________________________________123Graph_BCHART_1" localSheetId="6" hidden="1">[1]SUM!#REF!</definedName>
    <definedName name="_8________________________________________________123Graph_BCHART_1" localSheetId="18" hidden="1">[1]SUM!#REF!</definedName>
    <definedName name="_8________________________________________________123Graph_BCHART_1" localSheetId="7" hidden="1">[1]SUM!#REF!</definedName>
    <definedName name="_8________________________________________________123Graph_BCHART_1" localSheetId="21" hidden="1">[1]SUM!#REF!</definedName>
    <definedName name="_8________________________________________________123Graph_BCHART_1" localSheetId="32" hidden="1">[1]SUM!#REF!</definedName>
    <definedName name="_8________________________________________________123Graph_BCHART_1" localSheetId="25" hidden="1">[1]SUM!#REF!</definedName>
    <definedName name="_8________________________________________________123Graph_BCHART_1" hidden="1">[1]SUM!#REF!</definedName>
    <definedName name="_8_______________________________________123Graph_BCHART_1" localSheetId="29" hidden="1">[1]SUM!#REF!</definedName>
    <definedName name="_8_______________________________________123Graph_BCHART_1" localSheetId="20" hidden="1">[1]SUM!#REF!</definedName>
    <definedName name="_8_______________________________________123Graph_BCHART_1" localSheetId="30" hidden="1">[1]SUM!#REF!</definedName>
    <definedName name="_8_______________________________________123Graph_BCHART_1" localSheetId="4" hidden="1">[1]SUM!#REF!</definedName>
    <definedName name="_8_______________________________________123Graph_BCHART_1" localSheetId="24" hidden="1">[1]SUM!#REF!</definedName>
    <definedName name="_8_______________________________________123Graph_BCHART_1" localSheetId="19" hidden="1">[1]SUM!#REF!</definedName>
    <definedName name="_8_______________________________________123Graph_BCHART_1" localSheetId="31" hidden="1">[1]SUM!#REF!</definedName>
    <definedName name="_8_______________________________________123Graph_BCHART_1" localSheetId="28" hidden="1">[1]SUM!#REF!</definedName>
    <definedName name="_8_______________________________________123Graph_BCHART_1" localSheetId="22" hidden="1">[1]SUM!#REF!</definedName>
    <definedName name="_8_______________________________________123Graph_BCHART_1" localSheetId="17" hidden="1">[1]SUM!#REF!</definedName>
    <definedName name="_8_______________________________________123Graph_BCHART_1" localSheetId="15" hidden="1">[1]SUM!#REF!</definedName>
    <definedName name="_8_______________________________________123Graph_BCHART_1" localSheetId="41" hidden="1">[1]SUM!#REF!</definedName>
    <definedName name="_8_______________________________________123Graph_BCHART_1" localSheetId="23" hidden="1">[1]SUM!#REF!</definedName>
    <definedName name="_8_______________________________________123Graph_BCHART_1" localSheetId="2" hidden="1">[1]SUM!#REF!</definedName>
    <definedName name="_8_______________________________________123Graph_BCHART_1" localSheetId="6" hidden="1">[1]SUM!#REF!</definedName>
    <definedName name="_8_______________________________________123Graph_BCHART_1" localSheetId="18" hidden="1">[1]SUM!#REF!</definedName>
    <definedName name="_8_______________________________________123Graph_BCHART_1" localSheetId="7" hidden="1">[1]SUM!#REF!</definedName>
    <definedName name="_8_______________________________________123Graph_BCHART_1" localSheetId="21" hidden="1">[1]SUM!#REF!</definedName>
    <definedName name="_8_______________________________________123Graph_BCHART_1" localSheetId="32" hidden="1">[1]SUM!#REF!</definedName>
    <definedName name="_8_______________________________________123Graph_BCHART_1" localSheetId="25" hidden="1">[1]SUM!#REF!</definedName>
    <definedName name="_8_______________________________________123Graph_BCHART_1" hidden="1">[1]SUM!#REF!</definedName>
    <definedName name="_8__123Graph_BCHART_1" localSheetId="29" hidden="1">[7]SUM!#REF!</definedName>
    <definedName name="_8__123Graph_BCHART_1" localSheetId="20" hidden="1">[7]SUM!#REF!</definedName>
    <definedName name="_8__123Graph_BCHART_1" localSheetId="30" hidden="1">[7]SUM!#REF!</definedName>
    <definedName name="_8__123Graph_BCHART_1" localSheetId="4" hidden="1">[7]SUM!#REF!</definedName>
    <definedName name="_8__123Graph_BCHART_1" localSheetId="24" hidden="1">[7]SUM!#REF!</definedName>
    <definedName name="_8__123Graph_BCHART_1" localSheetId="19" hidden="1">[7]SUM!#REF!</definedName>
    <definedName name="_8__123Graph_BCHART_1" localSheetId="31" hidden="1">[7]SUM!#REF!</definedName>
    <definedName name="_8__123Graph_BCHART_1" localSheetId="28" hidden="1">[7]SUM!#REF!</definedName>
    <definedName name="_8__123Graph_BCHART_1" localSheetId="22" hidden="1">[7]SUM!#REF!</definedName>
    <definedName name="_8__123Graph_BCHART_1" localSheetId="17" hidden="1">[7]SUM!#REF!</definedName>
    <definedName name="_8__123Graph_BCHART_1" localSheetId="15" hidden="1">[7]SUM!#REF!</definedName>
    <definedName name="_8__123Graph_BCHART_1" localSheetId="41" hidden="1">[7]SUM!#REF!</definedName>
    <definedName name="_8__123Graph_BCHART_1" localSheetId="23" hidden="1">[7]SUM!#REF!</definedName>
    <definedName name="_8__123Graph_BCHART_1" localSheetId="2" hidden="1">[7]SUM!#REF!</definedName>
    <definedName name="_8__123Graph_BCHART_1" localSheetId="6" hidden="1">[7]SUM!#REF!</definedName>
    <definedName name="_8__123Graph_BCHART_1" localSheetId="18" hidden="1">[7]SUM!#REF!</definedName>
    <definedName name="_8__123Graph_BCHART_1" localSheetId="7" hidden="1">[7]SUM!#REF!</definedName>
    <definedName name="_8__123Graph_BCHART_1" localSheetId="21" hidden="1">[7]SUM!#REF!</definedName>
    <definedName name="_8__123Graph_BCHART_1" localSheetId="32" hidden="1">[7]SUM!#REF!</definedName>
    <definedName name="_8__123Graph_BCHART_1" localSheetId="25" hidden="1">[7]SUM!#REF!</definedName>
    <definedName name="_8__123Graph_BCHART_1" hidden="1">[7]SUM!#REF!</definedName>
    <definedName name="_80_________________123Graph_ACHART_1" hidden="1">[1]SUM!$C$9:$C$18</definedName>
    <definedName name="_84_________________123Graph_BCHART_1" localSheetId="29" hidden="1">[1]SUM!#REF!</definedName>
    <definedName name="_84_________________123Graph_BCHART_1" localSheetId="20" hidden="1">[1]SUM!#REF!</definedName>
    <definedName name="_84_________________123Graph_BCHART_1" localSheetId="30" hidden="1">[1]SUM!#REF!</definedName>
    <definedName name="_84_________________123Graph_BCHART_1" localSheetId="4" hidden="1">[1]SUM!#REF!</definedName>
    <definedName name="_84_________________123Graph_BCHART_1" localSheetId="24" hidden="1">[1]SUM!#REF!</definedName>
    <definedName name="_84_________________123Graph_BCHART_1" localSheetId="19" hidden="1">[1]SUM!#REF!</definedName>
    <definedName name="_84_________________123Graph_BCHART_1" localSheetId="31" hidden="1">[1]SUM!#REF!</definedName>
    <definedName name="_84_________________123Graph_BCHART_1" localSheetId="28" hidden="1">[1]SUM!#REF!</definedName>
    <definedName name="_84_________________123Graph_BCHART_1" localSheetId="22" hidden="1">[1]SUM!#REF!</definedName>
    <definedName name="_84_________________123Graph_BCHART_1" localSheetId="17" hidden="1">[1]SUM!#REF!</definedName>
    <definedName name="_84_________________123Graph_BCHART_1" localSheetId="15" hidden="1">[1]SUM!#REF!</definedName>
    <definedName name="_84_________________123Graph_BCHART_1" localSheetId="41" hidden="1">[1]SUM!#REF!</definedName>
    <definedName name="_84_________________123Graph_BCHART_1" localSheetId="23" hidden="1">[1]SUM!#REF!</definedName>
    <definedName name="_84_________________123Graph_BCHART_1" localSheetId="2" hidden="1">[1]SUM!#REF!</definedName>
    <definedName name="_84_________________123Graph_BCHART_1" localSheetId="6" hidden="1">[1]SUM!#REF!</definedName>
    <definedName name="_84_________________123Graph_BCHART_1" localSheetId="18" hidden="1">[1]SUM!#REF!</definedName>
    <definedName name="_84_________________123Graph_BCHART_1" localSheetId="7" hidden="1">[1]SUM!#REF!</definedName>
    <definedName name="_84_________________123Graph_BCHART_1" localSheetId="21" hidden="1">[1]SUM!#REF!</definedName>
    <definedName name="_84_________________123Graph_BCHART_1" localSheetId="32" hidden="1">[1]SUM!#REF!</definedName>
    <definedName name="_84_________________123Graph_BCHART_1" localSheetId="25" hidden="1">[1]SUM!#REF!</definedName>
    <definedName name="_84_________________123Graph_BCHART_1" hidden="1">[1]SUM!#REF!</definedName>
    <definedName name="_85________________123Graph_ACHART_1" hidden="1">[1]SUM!$C$9:$C$18</definedName>
    <definedName name="_86_______________123Graph_ACHART_1" hidden="1">[1]SUM!$C$9:$C$18</definedName>
    <definedName name="_9_____________________________________123Graph_BCHART_1" localSheetId="29" hidden="1">[1]SUM!#REF!</definedName>
    <definedName name="_9_____________________________________123Graph_BCHART_1" localSheetId="20" hidden="1">[1]SUM!#REF!</definedName>
    <definedName name="_9_____________________________________123Graph_BCHART_1" localSheetId="30" hidden="1">[1]SUM!#REF!</definedName>
    <definedName name="_9_____________________________________123Graph_BCHART_1" localSheetId="4" hidden="1">[1]SUM!#REF!</definedName>
    <definedName name="_9_____________________________________123Graph_BCHART_1" localSheetId="24" hidden="1">[1]SUM!#REF!</definedName>
    <definedName name="_9_____________________________________123Graph_BCHART_1" localSheetId="19" hidden="1">[1]SUM!#REF!</definedName>
    <definedName name="_9_____________________________________123Graph_BCHART_1" localSheetId="31" hidden="1">[1]SUM!#REF!</definedName>
    <definedName name="_9_____________________________________123Graph_BCHART_1" localSheetId="28" hidden="1">[1]SUM!#REF!</definedName>
    <definedName name="_9_____________________________________123Graph_BCHART_1" localSheetId="22" hidden="1">[1]SUM!#REF!</definedName>
    <definedName name="_9_____________________________________123Graph_BCHART_1" localSheetId="17" hidden="1">[1]SUM!#REF!</definedName>
    <definedName name="_9_____________________________________123Graph_BCHART_1" localSheetId="15" hidden="1">[1]SUM!#REF!</definedName>
    <definedName name="_9_____________________________________123Graph_BCHART_1" localSheetId="41" hidden="1">[1]SUM!#REF!</definedName>
    <definedName name="_9_____________________________________123Graph_BCHART_1" localSheetId="23" hidden="1">[1]SUM!#REF!</definedName>
    <definedName name="_9_____________________________________123Graph_BCHART_1" localSheetId="2" hidden="1">[1]SUM!#REF!</definedName>
    <definedName name="_9_____________________________________123Graph_BCHART_1" localSheetId="6" hidden="1">[1]SUM!#REF!</definedName>
    <definedName name="_9_____________________________________123Graph_BCHART_1" localSheetId="18" hidden="1">[1]SUM!#REF!</definedName>
    <definedName name="_9_____________________________________123Graph_BCHART_1" localSheetId="7" hidden="1">[1]SUM!#REF!</definedName>
    <definedName name="_9_____________________________________123Graph_BCHART_1" localSheetId="21" hidden="1">[1]SUM!#REF!</definedName>
    <definedName name="_9_____________________________________123Graph_BCHART_1" localSheetId="32" hidden="1">[1]SUM!#REF!</definedName>
    <definedName name="_9_____________________________________123Graph_BCHART_1" localSheetId="25" hidden="1">[1]SUM!#REF!</definedName>
    <definedName name="_9_____________________________________123Graph_BCHART_1" hidden="1">[1]SUM!#REF!</definedName>
    <definedName name="_90_______________123Graph_BCHART_1" localSheetId="29" hidden="1">[1]SUM!#REF!</definedName>
    <definedName name="_90_______________123Graph_BCHART_1" localSheetId="20" hidden="1">[1]SUM!#REF!</definedName>
    <definedName name="_90_______________123Graph_BCHART_1" localSheetId="30" hidden="1">[1]SUM!#REF!</definedName>
    <definedName name="_90_______________123Graph_BCHART_1" localSheetId="4" hidden="1">[1]SUM!#REF!</definedName>
    <definedName name="_90_______________123Graph_BCHART_1" localSheetId="24" hidden="1">[1]SUM!#REF!</definedName>
    <definedName name="_90_______________123Graph_BCHART_1" localSheetId="19" hidden="1">[1]SUM!#REF!</definedName>
    <definedName name="_90_______________123Graph_BCHART_1" localSheetId="31" hidden="1">[1]SUM!#REF!</definedName>
    <definedName name="_90_______________123Graph_BCHART_1" localSheetId="28" hidden="1">[1]SUM!#REF!</definedName>
    <definedName name="_90_______________123Graph_BCHART_1" localSheetId="22" hidden="1">[1]SUM!#REF!</definedName>
    <definedName name="_90_______________123Graph_BCHART_1" localSheetId="17" hidden="1">[1]SUM!#REF!</definedName>
    <definedName name="_90_______________123Graph_BCHART_1" localSheetId="15" hidden="1">[1]SUM!#REF!</definedName>
    <definedName name="_90_______________123Graph_BCHART_1" localSheetId="41" hidden="1">[1]SUM!#REF!</definedName>
    <definedName name="_90_______________123Graph_BCHART_1" localSheetId="23" hidden="1">[1]SUM!#REF!</definedName>
    <definedName name="_90_______________123Graph_BCHART_1" localSheetId="2" hidden="1">[1]SUM!#REF!</definedName>
    <definedName name="_90_______________123Graph_BCHART_1" localSheetId="6" hidden="1">[1]SUM!#REF!</definedName>
    <definedName name="_90_______________123Graph_BCHART_1" localSheetId="18" hidden="1">[1]SUM!#REF!</definedName>
    <definedName name="_90_______________123Graph_BCHART_1" localSheetId="7" hidden="1">[1]SUM!#REF!</definedName>
    <definedName name="_90_______________123Graph_BCHART_1" localSheetId="21" hidden="1">[1]SUM!#REF!</definedName>
    <definedName name="_90_______________123Graph_BCHART_1" localSheetId="32" hidden="1">[1]SUM!#REF!</definedName>
    <definedName name="_90_______________123Graph_BCHART_1" localSheetId="25" hidden="1">[1]SUM!#REF!</definedName>
    <definedName name="_90_______________123Graph_BCHART_1" hidden="1">[1]SUM!#REF!</definedName>
    <definedName name="_91______________123Graph_ACHART_1" hidden="1">[1]SUM!$C$9:$C$18</definedName>
    <definedName name="_92_____________123Graph_ACHART_1" hidden="1">[1]SUM!$C$9:$C$18</definedName>
    <definedName name="_96_____________123Graph_BCHART_1" localSheetId="29" hidden="1">[1]SUM!#REF!</definedName>
    <definedName name="_96_____________123Graph_BCHART_1" localSheetId="20" hidden="1">[1]SUM!#REF!</definedName>
    <definedName name="_96_____________123Graph_BCHART_1" localSheetId="30" hidden="1">[1]SUM!#REF!</definedName>
    <definedName name="_96_____________123Graph_BCHART_1" localSheetId="4" hidden="1">[1]SUM!#REF!</definedName>
    <definedName name="_96_____________123Graph_BCHART_1" localSheetId="24" hidden="1">[1]SUM!#REF!</definedName>
    <definedName name="_96_____________123Graph_BCHART_1" localSheetId="19" hidden="1">[1]SUM!#REF!</definedName>
    <definedName name="_96_____________123Graph_BCHART_1" localSheetId="31" hidden="1">[1]SUM!#REF!</definedName>
    <definedName name="_96_____________123Graph_BCHART_1" localSheetId="28" hidden="1">[1]SUM!#REF!</definedName>
    <definedName name="_96_____________123Graph_BCHART_1" localSheetId="22" hidden="1">[1]SUM!#REF!</definedName>
    <definedName name="_96_____________123Graph_BCHART_1" localSheetId="17" hidden="1">[1]SUM!#REF!</definedName>
    <definedName name="_96_____________123Graph_BCHART_1" localSheetId="15" hidden="1">[1]SUM!#REF!</definedName>
    <definedName name="_96_____________123Graph_BCHART_1" localSheetId="41" hidden="1">[1]SUM!#REF!</definedName>
    <definedName name="_96_____________123Graph_BCHART_1" localSheetId="23" hidden="1">[1]SUM!#REF!</definedName>
    <definedName name="_96_____________123Graph_BCHART_1" localSheetId="2" hidden="1">[1]SUM!#REF!</definedName>
    <definedName name="_96_____________123Graph_BCHART_1" localSheetId="6" hidden="1">[1]SUM!#REF!</definedName>
    <definedName name="_96_____________123Graph_BCHART_1" localSheetId="18" hidden="1">[1]SUM!#REF!</definedName>
    <definedName name="_96_____________123Graph_BCHART_1" localSheetId="7" hidden="1">[1]SUM!#REF!</definedName>
    <definedName name="_96_____________123Graph_BCHART_1" localSheetId="21" hidden="1">[1]SUM!#REF!</definedName>
    <definedName name="_96_____________123Graph_BCHART_1" localSheetId="32" hidden="1">[1]SUM!#REF!</definedName>
    <definedName name="_96_____________123Graph_BCHART_1" localSheetId="25" hidden="1">[1]SUM!#REF!</definedName>
    <definedName name="_96_____________123Graph_BCHART_1" hidden="1">[1]SUM!#REF!</definedName>
    <definedName name="_97____________123Graph_ACHART_1" hidden="1">[1]SUM!$C$9:$C$18</definedName>
    <definedName name="_Fill" localSheetId="29" hidden="1">[8]TUBEWELL!#REF!</definedName>
    <definedName name="_Fill" localSheetId="20" hidden="1">[8]TUBEWELL!#REF!</definedName>
    <definedName name="_Fill" localSheetId="30" hidden="1">[8]TUBEWELL!#REF!</definedName>
    <definedName name="_Fill" localSheetId="4" hidden="1">[8]TUBEWELL!#REF!</definedName>
    <definedName name="_Fill" localSheetId="24" hidden="1">[8]TUBEWELL!#REF!</definedName>
    <definedName name="_Fill" localSheetId="19" hidden="1">[8]TUBEWELL!#REF!</definedName>
    <definedName name="_Fill" localSheetId="31" hidden="1">[8]TUBEWELL!#REF!</definedName>
    <definedName name="_Fill" localSheetId="28" hidden="1">[8]TUBEWELL!#REF!</definedName>
    <definedName name="_Fill" localSheetId="22" hidden="1">[8]TUBEWELL!#REF!</definedName>
    <definedName name="_Fill" localSheetId="17" hidden="1">[8]TUBEWELL!#REF!</definedName>
    <definedName name="_Fill" localSheetId="15" hidden="1">[8]TUBEWELL!#REF!</definedName>
    <definedName name="_Fill" localSheetId="41" hidden="1">[8]TUBEWELL!#REF!</definedName>
    <definedName name="_Fill" localSheetId="23" hidden="1">[8]TUBEWELL!#REF!</definedName>
    <definedName name="_Fill" localSheetId="2" hidden="1">[8]TUBEWELL!#REF!</definedName>
    <definedName name="_Fill" localSheetId="6" hidden="1">[8]TUBEWELL!#REF!</definedName>
    <definedName name="_Fill" localSheetId="18" hidden="1">[8]TUBEWELL!#REF!</definedName>
    <definedName name="_Fill" localSheetId="7" hidden="1">[8]TUBEWELL!#REF!</definedName>
    <definedName name="_Fill" localSheetId="21" hidden="1">[8]TUBEWELL!#REF!</definedName>
    <definedName name="_Fill" localSheetId="32" hidden="1">[8]TUBEWELL!#REF!</definedName>
    <definedName name="_Fill" localSheetId="25" hidden="1">[8]TUBEWELL!#REF!</definedName>
    <definedName name="_Fill" hidden="1">[8]TUBEWELL!#REF!</definedName>
    <definedName name="_xlnm._FilterDatabase" localSheetId="29" hidden="1">'Aizdi '!$K$1:$K$1048575</definedName>
    <definedName name="_xlnm._FilterDatabase" localSheetId="20" hidden="1">'Al Hamd'!$K:$K</definedName>
    <definedName name="_xlnm._FilterDatabase" localSheetId="24" hidden="1">Buildko!$K$1:$K$1048574</definedName>
    <definedName name="_xlnm._FilterDatabase" localSheetId="3" hidden="1">Elements!$C$1:$C$34</definedName>
    <definedName name="_xlnm._FilterDatabase" localSheetId="22" hidden="1">EPN!$K$1:$K$1048575</definedName>
    <definedName name="_xlnm._FilterDatabase" localSheetId="17" hidden="1">'Ezymix I Tower'!$K:$K</definedName>
    <definedName name="_xlnm._FilterDatabase" localSheetId="14" hidden="1">'GE I Tower'!$9:$9</definedName>
    <definedName name="_xlnm._FilterDatabase" localSheetId="1" hidden="1">'GE L1 Tower'!$9:$1218</definedName>
    <definedName name="_xlnm._FilterDatabase" localSheetId="23" hidden="1">'Group Star'!$K:$K</definedName>
    <definedName name="_xlnm._FilterDatabase" localSheetId="5" hidden="1">I!$D$1:$D$76</definedName>
    <definedName name="_xlnm._FilterDatabase" localSheetId="2" hidden="1">'I Tower ICPL IR log'!$A$9:$N$963</definedName>
    <definedName name="_xlnm._FilterDatabase" localSheetId="10" hidden="1">'ICPL L1 Tower IR'!$A$10:$P$334</definedName>
    <definedName name="_xlnm._FilterDatabase" localSheetId="12" hidden="1">'IIL I Tower IR'!$K$1:$K$1048575</definedName>
    <definedName name="_xlnm._FilterDatabase" localSheetId="11" hidden="1">'L2 Tower ICPL'!$G$1:$G$666</definedName>
    <definedName name="_xlnm._FilterDatabase" localSheetId="21" hidden="1">'Rayyan I tower'!$K$1:$K$1048573</definedName>
    <definedName name="_Key1" localSheetId="29" hidden="1">#REF!</definedName>
    <definedName name="_Key1" localSheetId="20" hidden="1">#REF!</definedName>
    <definedName name="_Key1" localSheetId="30" hidden="1">#REF!</definedName>
    <definedName name="_Key1" localSheetId="4" hidden="1">#REF!</definedName>
    <definedName name="_Key1" localSheetId="24" hidden="1">#REF!</definedName>
    <definedName name="_Key1" localSheetId="19" hidden="1">#REF!</definedName>
    <definedName name="_Key1" localSheetId="31" hidden="1">#REF!</definedName>
    <definedName name="_Key1" localSheetId="28" hidden="1">#REF!</definedName>
    <definedName name="_Key1" localSheetId="22" hidden="1">#REF!</definedName>
    <definedName name="_Key1" localSheetId="17" hidden="1">#REF!</definedName>
    <definedName name="_Key1" localSheetId="15" hidden="1">#REF!</definedName>
    <definedName name="_Key1" localSheetId="41" hidden="1">#REF!</definedName>
    <definedName name="_Key1" localSheetId="23" hidden="1">#REF!</definedName>
    <definedName name="_Key1" localSheetId="2" hidden="1">#REF!</definedName>
    <definedName name="_Key1" localSheetId="6" hidden="1">#REF!</definedName>
    <definedName name="_Key1" localSheetId="18" hidden="1">#REF!</definedName>
    <definedName name="_Key1" localSheetId="7" hidden="1">#REF!</definedName>
    <definedName name="_Key1" localSheetId="21" hidden="1">#REF!</definedName>
    <definedName name="_Key1" localSheetId="32" hidden="1">#REF!</definedName>
    <definedName name="_Key1" localSheetId="25" hidden="1">#REF!</definedName>
    <definedName name="_Key1" hidden="1">#REF!</definedName>
    <definedName name="_Key2" localSheetId="29" hidden="1">#REF!</definedName>
    <definedName name="_Key2" localSheetId="20" hidden="1">#REF!</definedName>
    <definedName name="_Key2" localSheetId="30" hidden="1">#REF!</definedName>
    <definedName name="_Key2" localSheetId="4" hidden="1">#REF!</definedName>
    <definedName name="_Key2" localSheetId="24" hidden="1">#REF!</definedName>
    <definedName name="_Key2" localSheetId="19" hidden="1">#REF!</definedName>
    <definedName name="_Key2" localSheetId="31" hidden="1">#REF!</definedName>
    <definedName name="_Key2" localSheetId="28" hidden="1">#REF!</definedName>
    <definedName name="_Key2" localSheetId="22" hidden="1">#REF!</definedName>
    <definedName name="_Key2" localSheetId="17" hidden="1">#REF!</definedName>
    <definedName name="_Key2" localSheetId="15" hidden="1">#REF!</definedName>
    <definedName name="_Key2" localSheetId="41" hidden="1">#REF!</definedName>
    <definedName name="_Key2" localSheetId="23" hidden="1">#REF!</definedName>
    <definedName name="_Key2" localSheetId="2" hidden="1">#REF!</definedName>
    <definedName name="_Key2" localSheetId="6" hidden="1">#REF!</definedName>
    <definedName name="_Key2" localSheetId="18" hidden="1">#REF!</definedName>
    <definedName name="_Key2" localSheetId="7" hidden="1">#REF!</definedName>
    <definedName name="_Key2" localSheetId="21" hidden="1">#REF!</definedName>
    <definedName name="_Key2" localSheetId="32" hidden="1">#REF!</definedName>
    <definedName name="_Key2" localSheetId="25" hidden="1">#REF!</definedName>
    <definedName name="_Key2" hidden="1">#REF!</definedName>
    <definedName name="_Order1" hidden="1">255</definedName>
    <definedName name="_Order2" hidden="1">255</definedName>
    <definedName name="_Parse_In" localSheetId="29" hidden="1">#REF!</definedName>
    <definedName name="_Parse_In" localSheetId="20" hidden="1">#REF!</definedName>
    <definedName name="_Parse_In" localSheetId="30" hidden="1">#REF!</definedName>
    <definedName name="_Parse_In" localSheetId="4" hidden="1">#REF!</definedName>
    <definedName name="_Parse_In" localSheetId="24" hidden="1">#REF!</definedName>
    <definedName name="_Parse_In" localSheetId="19" hidden="1">#REF!</definedName>
    <definedName name="_Parse_In" localSheetId="31" hidden="1">#REF!</definedName>
    <definedName name="_Parse_In" localSheetId="28" hidden="1">#REF!</definedName>
    <definedName name="_Parse_In" localSheetId="22" hidden="1">#REF!</definedName>
    <definedName name="_Parse_In" localSheetId="17" hidden="1">#REF!</definedName>
    <definedName name="_Parse_In" localSheetId="15" hidden="1">#REF!</definedName>
    <definedName name="_Parse_In" localSheetId="41" hidden="1">#REF!</definedName>
    <definedName name="_Parse_In" localSheetId="23" hidden="1">#REF!</definedName>
    <definedName name="_Parse_In" localSheetId="2" hidden="1">#REF!</definedName>
    <definedName name="_Parse_In" localSheetId="6" hidden="1">#REF!</definedName>
    <definedName name="_Parse_In" localSheetId="18" hidden="1">#REF!</definedName>
    <definedName name="_Parse_In" localSheetId="7" hidden="1">#REF!</definedName>
    <definedName name="_Parse_In" localSheetId="21" hidden="1">#REF!</definedName>
    <definedName name="_Parse_In" localSheetId="32" hidden="1">#REF!</definedName>
    <definedName name="_Parse_In" localSheetId="25" hidden="1">#REF!</definedName>
    <definedName name="_Parse_In" hidden="1">#REF!</definedName>
    <definedName name="_Parse_Out" localSheetId="29" hidden="1">#REF!</definedName>
    <definedName name="_Parse_Out" localSheetId="20" hidden="1">#REF!</definedName>
    <definedName name="_Parse_Out" localSheetId="30" hidden="1">#REF!</definedName>
    <definedName name="_Parse_Out" localSheetId="4" hidden="1">#REF!</definedName>
    <definedName name="_Parse_Out" localSheetId="24" hidden="1">#REF!</definedName>
    <definedName name="_Parse_Out" localSheetId="19" hidden="1">#REF!</definedName>
    <definedName name="_Parse_Out" localSheetId="31" hidden="1">#REF!</definedName>
    <definedName name="_Parse_Out" localSheetId="28" hidden="1">#REF!</definedName>
    <definedName name="_Parse_Out" localSheetId="22" hidden="1">#REF!</definedName>
    <definedName name="_Parse_Out" localSheetId="17" hidden="1">#REF!</definedName>
    <definedName name="_Parse_Out" localSheetId="15" hidden="1">#REF!</definedName>
    <definedName name="_Parse_Out" localSheetId="41" hidden="1">#REF!</definedName>
    <definedName name="_Parse_Out" localSheetId="23" hidden="1">#REF!</definedName>
    <definedName name="_Parse_Out" localSheetId="2" hidden="1">#REF!</definedName>
    <definedName name="_Parse_Out" localSheetId="6" hidden="1">#REF!</definedName>
    <definedName name="_Parse_Out" localSheetId="18" hidden="1">#REF!</definedName>
    <definedName name="_Parse_Out" localSheetId="7" hidden="1">#REF!</definedName>
    <definedName name="_Parse_Out" localSheetId="21" hidden="1">#REF!</definedName>
    <definedName name="_Parse_Out" localSheetId="32" hidden="1">#REF!</definedName>
    <definedName name="_Parse_Out" localSheetId="25" hidden="1">#REF!</definedName>
    <definedName name="_Parse_Out" hidden="1">#REF!</definedName>
    <definedName name="_Sort" localSheetId="29" hidden="1">#REF!</definedName>
    <definedName name="_Sort" localSheetId="20" hidden="1">#REF!</definedName>
    <definedName name="_Sort" localSheetId="30" hidden="1">#REF!</definedName>
    <definedName name="_Sort" localSheetId="4" hidden="1">#REF!</definedName>
    <definedName name="_Sort" localSheetId="24" hidden="1">#REF!</definedName>
    <definedName name="_Sort" localSheetId="19" hidden="1">#REF!</definedName>
    <definedName name="_Sort" localSheetId="31" hidden="1">#REF!</definedName>
    <definedName name="_Sort" localSheetId="28" hidden="1">#REF!</definedName>
    <definedName name="_Sort" localSheetId="22" hidden="1">#REF!</definedName>
    <definedName name="_Sort" localSheetId="17" hidden="1">#REF!</definedName>
    <definedName name="_Sort" localSheetId="15" hidden="1">#REF!</definedName>
    <definedName name="_Sort" localSheetId="41" hidden="1">#REF!</definedName>
    <definedName name="_Sort" localSheetId="23" hidden="1">#REF!</definedName>
    <definedName name="_Sort" localSheetId="2" hidden="1">#REF!</definedName>
    <definedName name="_Sort" localSheetId="6" hidden="1">#REF!</definedName>
    <definedName name="_Sort" localSheetId="18" hidden="1">#REF!</definedName>
    <definedName name="_Sort" localSheetId="7" hidden="1">#REF!</definedName>
    <definedName name="_Sort" localSheetId="21" hidden="1">#REF!</definedName>
    <definedName name="_Sort" localSheetId="32" hidden="1">#REF!</definedName>
    <definedName name="_Sort" localSheetId="25" hidden="1">#REF!</definedName>
    <definedName name="_Sort" hidden="1">#REF!</definedName>
    <definedName name="anvoice1" localSheetId="29" hidden="1">#REF!</definedName>
    <definedName name="anvoice1" localSheetId="20" hidden="1">#REF!</definedName>
    <definedName name="anvoice1" localSheetId="30" hidden="1">#REF!</definedName>
    <definedName name="anvoice1" localSheetId="4" hidden="1">#REF!</definedName>
    <definedName name="anvoice1" localSheetId="24" hidden="1">#REF!</definedName>
    <definedName name="anvoice1" localSheetId="19" hidden="1">#REF!</definedName>
    <definedName name="anvoice1" localSheetId="31" hidden="1">#REF!</definedName>
    <definedName name="anvoice1" localSheetId="28" hidden="1">#REF!</definedName>
    <definedName name="anvoice1" localSheetId="22" hidden="1">#REF!</definedName>
    <definedName name="anvoice1" localSheetId="17" hidden="1">#REF!</definedName>
    <definedName name="anvoice1" localSheetId="15" hidden="1">#REF!</definedName>
    <definedName name="anvoice1" localSheetId="41" hidden="1">#REF!</definedName>
    <definedName name="anvoice1" localSheetId="23" hidden="1">#REF!</definedName>
    <definedName name="anvoice1" localSheetId="2" hidden="1">#REF!</definedName>
    <definedName name="anvoice1" localSheetId="6" hidden="1">#REF!</definedName>
    <definedName name="anvoice1" localSheetId="18" hidden="1">#REF!</definedName>
    <definedName name="anvoice1" localSheetId="7" hidden="1">#REF!</definedName>
    <definedName name="anvoice1" localSheetId="21" hidden="1">#REF!</definedName>
    <definedName name="anvoice1" localSheetId="32" hidden="1">#REF!</definedName>
    <definedName name="anvoice1" localSheetId="25" hidden="1">#REF!</definedName>
    <definedName name="anvoice1" hidden="1">#REF!</definedName>
    <definedName name="Asd" localSheetId="29" hidden="1">[1]SUM!#REF!</definedName>
    <definedName name="Asd" localSheetId="20" hidden="1">[1]SUM!#REF!</definedName>
    <definedName name="Asd" localSheetId="30" hidden="1">[1]SUM!#REF!</definedName>
    <definedName name="Asd" localSheetId="4" hidden="1">[1]SUM!#REF!</definedName>
    <definedName name="Asd" localSheetId="24" hidden="1">[1]SUM!#REF!</definedName>
    <definedName name="Asd" localSheetId="19" hidden="1">[1]SUM!#REF!</definedName>
    <definedName name="Asd" localSheetId="31" hidden="1">[1]SUM!#REF!</definedName>
    <definedName name="Asd" localSheetId="28" hidden="1">[1]SUM!#REF!</definedName>
    <definedName name="Asd" localSheetId="22" hidden="1">[1]SUM!#REF!</definedName>
    <definedName name="Asd" localSheetId="17" hidden="1">[1]SUM!#REF!</definedName>
    <definedName name="Asd" localSheetId="15" hidden="1">[1]SUM!#REF!</definedName>
    <definedName name="Asd" localSheetId="41" hidden="1">[1]SUM!#REF!</definedName>
    <definedName name="Asd" localSheetId="23" hidden="1">[1]SUM!#REF!</definedName>
    <definedName name="Asd" localSheetId="2" hidden="1">[1]SUM!#REF!</definedName>
    <definedName name="Asd" localSheetId="6" hidden="1">[1]SUM!#REF!</definedName>
    <definedName name="Asd" localSheetId="18" hidden="1">[1]SUM!#REF!</definedName>
    <definedName name="Asd" localSheetId="7" hidden="1">[1]SUM!#REF!</definedName>
    <definedName name="Asd" localSheetId="21" hidden="1">[1]SUM!#REF!</definedName>
    <definedName name="Asd" localSheetId="32" hidden="1">[1]SUM!#REF!</definedName>
    <definedName name="Asd" localSheetId="25" hidden="1">[1]SUM!#REF!</definedName>
    <definedName name="Asd" hidden="1">[1]SUM!#REF!</definedName>
    <definedName name="ASTM" hidden="1">'[9]HYDROTEST DIAGRAM'!$A$6:$Y$13</definedName>
    <definedName name="BABAR" localSheetId="29" hidden="1">[1]SUM!#REF!</definedName>
    <definedName name="BABAR" localSheetId="20" hidden="1">[1]SUM!#REF!</definedName>
    <definedName name="BABAR" localSheetId="30" hidden="1">[1]SUM!#REF!</definedName>
    <definedName name="BABAR" localSheetId="4" hidden="1">[1]SUM!#REF!</definedName>
    <definedName name="BABAR" localSheetId="24" hidden="1">[1]SUM!#REF!</definedName>
    <definedName name="BABAR" localSheetId="19" hidden="1">[1]SUM!#REF!</definedName>
    <definedName name="BABAR" localSheetId="31" hidden="1">[1]SUM!#REF!</definedName>
    <definedName name="BABAR" localSheetId="28" hidden="1">[1]SUM!#REF!</definedName>
    <definedName name="BABAR" localSheetId="22" hidden="1">[1]SUM!#REF!</definedName>
    <definedName name="BABAR" localSheetId="17" hidden="1">[1]SUM!#REF!</definedName>
    <definedName name="BABAR" localSheetId="15" hidden="1">[1]SUM!#REF!</definedName>
    <definedName name="BABAR" localSheetId="41" hidden="1">[1]SUM!#REF!</definedName>
    <definedName name="BABAR" localSheetId="23" hidden="1">[1]SUM!#REF!</definedName>
    <definedName name="BABAR" localSheetId="2" hidden="1">[1]SUM!#REF!</definedName>
    <definedName name="BABAR" localSheetId="6" hidden="1">[1]SUM!#REF!</definedName>
    <definedName name="BABAR" localSheetId="18" hidden="1">[1]SUM!#REF!</definedName>
    <definedName name="BABAR" localSheetId="7" hidden="1">[1]SUM!#REF!</definedName>
    <definedName name="BABAR" localSheetId="21" hidden="1">[1]SUM!#REF!</definedName>
    <definedName name="BABAR" localSheetId="32" hidden="1">[1]SUM!#REF!</definedName>
    <definedName name="BABAR" localSheetId="25" hidden="1">[1]SUM!#REF!</definedName>
    <definedName name="BABAR" hidden="1">[1]SUM!#REF!</definedName>
    <definedName name="BARNES" hidden="1">'[10]HYDROTEST DIAGRAM'!$A$6:$Y$13</definedName>
    <definedName name="BAS" hidden="1">'[11]HYDROTEST DIAGRAM'!$R$6:$R$12</definedName>
    <definedName name="BERT" hidden="1">'[12]HYDROTEST DIAGRAM'!$A$6:$Y$13</definedName>
    <definedName name="CARE" hidden="1">'[12]HYDROTEST DIAGRAM'!$A$6:$Y$13</definedName>
    <definedName name="CASE" hidden="1">'[11]HYDROTEST DIAGRAM'!$A$6:$Y$13</definedName>
    <definedName name="chaudhry" localSheetId="29" hidden="1">#REF!</definedName>
    <definedName name="chaudhry" localSheetId="20" hidden="1">#REF!</definedName>
    <definedName name="chaudhry" localSheetId="30" hidden="1">#REF!</definedName>
    <definedName name="chaudhry" localSheetId="4" hidden="1">#REF!</definedName>
    <definedName name="chaudhry" localSheetId="24" hidden="1">#REF!</definedName>
    <definedName name="chaudhry" localSheetId="19" hidden="1">#REF!</definedName>
    <definedName name="chaudhry" localSheetId="31" hidden="1">#REF!</definedName>
    <definedName name="chaudhry" localSheetId="28" hidden="1">#REF!</definedName>
    <definedName name="chaudhry" localSheetId="22" hidden="1">#REF!</definedName>
    <definedName name="chaudhry" localSheetId="17" hidden="1">#REF!</definedName>
    <definedName name="chaudhry" localSheetId="15" hidden="1">#REF!</definedName>
    <definedName name="chaudhry" localSheetId="41" hidden="1">#REF!</definedName>
    <definedName name="chaudhry" localSheetId="23" hidden="1">#REF!</definedName>
    <definedName name="chaudhry" localSheetId="2" hidden="1">#REF!</definedName>
    <definedName name="chaudhry" localSheetId="6" hidden="1">#REF!</definedName>
    <definedName name="chaudhry" localSheetId="18" hidden="1">#REF!</definedName>
    <definedName name="chaudhry" localSheetId="7" hidden="1">#REF!</definedName>
    <definedName name="chaudhry" localSheetId="21" hidden="1">#REF!</definedName>
    <definedName name="chaudhry" localSheetId="32" hidden="1">#REF!</definedName>
    <definedName name="chaudhry" localSheetId="25" hidden="1">#REF!</definedName>
    <definedName name="chaudhry" hidden="1">#REF!</definedName>
    <definedName name="Civil" localSheetId="29" hidden="1">[2]SUM!#REF!</definedName>
    <definedName name="Civil" localSheetId="20" hidden="1">[2]SUM!#REF!</definedName>
    <definedName name="Civil" localSheetId="30" hidden="1">[2]SUM!#REF!</definedName>
    <definedName name="Civil" localSheetId="4" hidden="1">[2]SUM!#REF!</definedName>
    <definedName name="Civil" localSheetId="24" hidden="1">[2]SUM!#REF!</definedName>
    <definedName name="Civil" localSheetId="19" hidden="1">[2]SUM!#REF!</definedName>
    <definedName name="Civil" localSheetId="31" hidden="1">[2]SUM!#REF!</definedName>
    <definedName name="Civil" localSheetId="28" hidden="1">[2]SUM!#REF!</definedName>
    <definedName name="Civil" localSheetId="22" hidden="1">[2]SUM!#REF!</definedName>
    <definedName name="Civil" localSheetId="17" hidden="1">[2]SUM!#REF!</definedName>
    <definedName name="Civil" localSheetId="15" hidden="1">[2]SUM!#REF!</definedName>
    <definedName name="Civil" localSheetId="41" hidden="1">[2]SUM!#REF!</definedName>
    <definedName name="Civil" localSheetId="23" hidden="1">[2]SUM!#REF!</definedName>
    <definedName name="Civil" localSheetId="2" hidden="1">[2]SUM!#REF!</definedName>
    <definedName name="Civil" localSheetId="6" hidden="1">[2]SUM!#REF!</definedName>
    <definedName name="Civil" localSheetId="18" hidden="1">[2]SUM!#REF!</definedName>
    <definedName name="Civil" localSheetId="7" hidden="1">[2]SUM!#REF!</definedName>
    <definedName name="Civil" localSheetId="21" hidden="1">[2]SUM!#REF!</definedName>
    <definedName name="Civil" localSheetId="32" hidden="1">[2]SUM!#REF!</definedName>
    <definedName name="Civil" localSheetId="25" hidden="1">[2]SUM!#REF!</definedName>
    <definedName name="Civil" hidden="1">[2]SUM!#REF!</definedName>
    <definedName name="DRAIN" localSheetId="29" hidden="1">[13]SUM!#REF!</definedName>
    <definedName name="DRAIN" localSheetId="20" hidden="1">[13]SUM!#REF!</definedName>
    <definedName name="DRAIN" localSheetId="30" hidden="1">[13]SUM!#REF!</definedName>
    <definedName name="DRAIN" localSheetId="4" hidden="1">[13]SUM!#REF!</definedName>
    <definedName name="DRAIN" localSheetId="24" hidden="1">[13]SUM!#REF!</definedName>
    <definedName name="DRAIN" localSheetId="19" hidden="1">[13]SUM!#REF!</definedName>
    <definedName name="DRAIN" localSheetId="31" hidden="1">[13]SUM!#REF!</definedName>
    <definedName name="DRAIN" localSheetId="28" hidden="1">[13]SUM!#REF!</definedName>
    <definedName name="DRAIN" localSheetId="22" hidden="1">[13]SUM!#REF!</definedName>
    <definedName name="DRAIN" localSheetId="17" hidden="1">[13]SUM!#REF!</definedName>
    <definedName name="DRAIN" localSheetId="15" hidden="1">[13]SUM!#REF!</definedName>
    <definedName name="DRAIN" localSheetId="41" hidden="1">[13]SUM!#REF!</definedName>
    <definedName name="DRAIN" localSheetId="23" hidden="1">[13]SUM!#REF!</definedName>
    <definedName name="DRAIN" localSheetId="2" hidden="1">[13]SUM!#REF!</definedName>
    <definedName name="DRAIN" localSheetId="6" hidden="1">[13]SUM!#REF!</definedName>
    <definedName name="DRAIN" localSheetId="18" hidden="1">[13]SUM!#REF!</definedName>
    <definedName name="DRAIN" localSheetId="7" hidden="1">[13]SUM!#REF!</definedName>
    <definedName name="DRAIN" localSheetId="21" hidden="1">[13]SUM!#REF!</definedName>
    <definedName name="DRAIN" localSheetId="32" hidden="1">[13]SUM!#REF!</definedName>
    <definedName name="DRAIN" localSheetId="25" hidden="1">[13]SUM!#REF!</definedName>
    <definedName name="DRAIN" hidden="1">[13]SUM!#REF!</definedName>
    <definedName name="GJHKKJK" localSheetId="29" hidden="1">[13]SUM!#REF!</definedName>
    <definedName name="GJHKKJK" localSheetId="20" hidden="1">[13]SUM!#REF!</definedName>
    <definedName name="GJHKKJK" localSheetId="30" hidden="1">[13]SUM!#REF!</definedName>
    <definedName name="GJHKKJK" localSheetId="4" hidden="1">[13]SUM!#REF!</definedName>
    <definedName name="GJHKKJK" localSheetId="24" hidden="1">[13]SUM!#REF!</definedName>
    <definedName name="GJHKKJK" localSheetId="19" hidden="1">[13]SUM!#REF!</definedName>
    <definedName name="GJHKKJK" localSheetId="31" hidden="1">[13]SUM!#REF!</definedName>
    <definedName name="GJHKKJK" localSheetId="28" hidden="1">[13]SUM!#REF!</definedName>
    <definedName name="GJHKKJK" localSheetId="22" hidden="1">[13]SUM!#REF!</definedName>
    <definedName name="GJHKKJK" localSheetId="17" hidden="1">[13]SUM!#REF!</definedName>
    <definedName name="GJHKKJK" localSheetId="15" hidden="1">[13]SUM!#REF!</definedName>
    <definedName name="GJHKKJK" localSheetId="41" hidden="1">[13]SUM!#REF!</definedName>
    <definedName name="GJHKKJK" localSheetId="23" hidden="1">[13]SUM!#REF!</definedName>
    <definedName name="GJHKKJK" localSheetId="2" hidden="1">[13]SUM!#REF!</definedName>
    <definedName name="GJHKKJK" localSheetId="6" hidden="1">[13]SUM!#REF!</definedName>
    <definedName name="GJHKKJK" localSheetId="18" hidden="1">[13]SUM!#REF!</definedName>
    <definedName name="GJHKKJK" localSheetId="7" hidden="1">[13]SUM!#REF!</definedName>
    <definedName name="GJHKKJK" localSheetId="21" hidden="1">[13]SUM!#REF!</definedName>
    <definedName name="GJHKKJK" localSheetId="32" hidden="1">[13]SUM!#REF!</definedName>
    <definedName name="GJHKKJK" localSheetId="25" hidden="1">[13]SUM!#REF!</definedName>
    <definedName name="GJHKKJK" hidden="1">[13]SUM!#REF!</definedName>
    <definedName name="GUARD" hidden="1">'[11]HYDROTEST DIAGRAM'!$R$6:$R$12</definedName>
    <definedName name="HTML_Header" hidden="1">"VIIIb_08"</definedName>
    <definedName name="HTML_LastUpdate" hidden="1">"31.01.01"</definedName>
    <definedName name="HTML_LineAfter" hidden="1">FALSE</definedName>
    <definedName name="HTML_LineBefore" hidden="1">FALSE</definedName>
    <definedName name="HTML_Name" hidden="1">"lechrai"</definedName>
    <definedName name="HTML_OBDlg2" hidden="1">TRUE</definedName>
    <definedName name="HTML_OBDlg4" hidden="1">TRUE</definedName>
    <definedName name="HTML_OS" hidden="1">0</definedName>
    <definedName name="HTML_PathFile" hidden="1">"T:\Cc\Lechner\htmlTest\HTML aus Excel Nr 1.htm"</definedName>
    <definedName name="HTML_Title" hidden="1">"2001_I_EVG"</definedName>
    <definedName name="INVOICE2" localSheetId="29" hidden="1">#REF!</definedName>
    <definedName name="INVOICE2" localSheetId="20" hidden="1">#REF!</definedName>
    <definedName name="INVOICE2" localSheetId="30" hidden="1">#REF!</definedName>
    <definedName name="INVOICE2" localSheetId="4" hidden="1">#REF!</definedName>
    <definedName name="INVOICE2" localSheetId="24" hidden="1">#REF!</definedName>
    <definedName name="INVOICE2" localSheetId="19" hidden="1">#REF!</definedName>
    <definedName name="INVOICE2" localSheetId="31" hidden="1">#REF!</definedName>
    <definedName name="INVOICE2" localSheetId="28" hidden="1">#REF!</definedName>
    <definedName name="INVOICE2" localSheetId="22" hidden="1">#REF!</definedName>
    <definedName name="INVOICE2" localSheetId="17" hidden="1">#REF!</definedName>
    <definedName name="INVOICE2" localSheetId="15" hidden="1">#REF!</definedName>
    <definedName name="INVOICE2" localSheetId="41" hidden="1">#REF!</definedName>
    <definedName name="INVOICE2" localSheetId="23" hidden="1">#REF!</definedName>
    <definedName name="INVOICE2" localSheetId="2" hidden="1">#REF!</definedName>
    <definedName name="INVOICE2" localSheetId="6" hidden="1">#REF!</definedName>
    <definedName name="INVOICE2" localSheetId="18" hidden="1">#REF!</definedName>
    <definedName name="INVOICE2" localSheetId="7" hidden="1">#REF!</definedName>
    <definedName name="INVOICE2" localSheetId="21" hidden="1">#REF!</definedName>
    <definedName name="INVOICE2" localSheetId="32" hidden="1">#REF!</definedName>
    <definedName name="INVOICE2" localSheetId="25" hidden="1">#REF!</definedName>
    <definedName name="INVOICE2" hidden="1">#REF!</definedName>
    <definedName name="JULIET" hidden="1">'[10]HYDROTEST DIAGRAM'!$R$6:$R$12</definedName>
    <definedName name="kjdfkd" localSheetId="29" hidden="1">[2]SUM!#REF!</definedName>
    <definedName name="kjdfkd" localSheetId="20" hidden="1">[2]SUM!#REF!</definedName>
    <definedName name="kjdfkd" localSheetId="30" hidden="1">[2]SUM!#REF!</definedName>
    <definedName name="kjdfkd" localSheetId="4" hidden="1">[2]SUM!#REF!</definedName>
    <definedName name="kjdfkd" localSheetId="24" hidden="1">[2]SUM!#REF!</definedName>
    <definedName name="kjdfkd" localSheetId="19" hidden="1">[2]SUM!#REF!</definedName>
    <definedName name="kjdfkd" localSheetId="31" hidden="1">[2]SUM!#REF!</definedName>
    <definedName name="kjdfkd" localSheetId="28" hidden="1">[2]SUM!#REF!</definedName>
    <definedName name="kjdfkd" localSheetId="22" hidden="1">[2]SUM!#REF!</definedName>
    <definedName name="kjdfkd" localSheetId="17" hidden="1">[2]SUM!#REF!</definedName>
    <definedName name="kjdfkd" localSheetId="15" hidden="1">[2]SUM!#REF!</definedName>
    <definedName name="kjdfkd" localSheetId="41" hidden="1">[2]SUM!#REF!</definedName>
    <definedName name="kjdfkd" localSheetId="23" hidden="1">[2]SUM!#REF!</definedName>
    <definedName name="kjdfkd" localSheetId="2" hidden="1">[2]SUM!#REF!</definedName>
    <definedName name="kjdfkd" localSheetId="6" hidden="1">[2]SUM!#REF!</definedName>
    <definedName name="kjdfkd" localSheetId="18" hidden="1">[2]SUM!#REF!</definedName>
    <definedName name="kjdfkd" localSheetId="7" hidden="1">[2]SUM!#REF!</definedName>
    <definedName name="kjdfkd" localSheetId="21" hidden="1">[2]SUM!#REF!</definedName>
    <definedName name="kjdfkd" localSheetId="32" hidden="1">[2]SUM!#REF!</definedName>
    <definedName name="kjdfkd" localSheetId="25" hidden="1">[2]SUM!#REF!</definedName>
    <definedName name="kjdfkd" hidden="1">[2]SUM!#REF!</definedName>
    <definedName name="MAST" hidden="1">'[11]HYDROTEST DIAGRAM'!$R$6:$R$12</definedName>
    <definedName name="MASTER" hidden="1">'[11]HYDROTEST DIAGRAM'!$A$6:$Y$13</definedName>
    <definedName name="mun" localSheetId="29" hidden="1">[14]SUM!#REF!</definedName>
    <definedName name="mun" localSheetId="20" hidden="1">[14]SUM!#REF!</definedName>
    <definedName name="mun" localSheetId="30" hidden="1">[14]SUM!#REF!</definedName>
    <definedName name="mun" localSheetId="4" hidden="1">[14]SUM!#REF!</definedName>
    <definedName name="mun" localSheetId="24" hidden="1">[14]SUM!#REF!</definedName>
    <definedName name="mun" localSheetId="19" hidden="1">[14]SUM!#REF!</definedName>
    <definedName name="mun" localSheetId="31" hidden="1">[14]SUM!#REF!</definedName>
    <definedName name="mun" localSheetId="28" hidden="1">[14]SUM!#REF!</definedName>
    <definedName name="mun" localSheetId="22" hidden="1">[14]SUM!#REF!</definedName>
    <definedName name="mun" localSheetId="17" hidden="1">[14]SUM!#REF!</definedName>
    <definedName name="mun" localSheetId="15" hidden="1">[14]SUM!#REF!</definedName>
    <definedName name="mun" localSheetId="41" hidden="1">[14]SUM!#REF!</definedName>
    <definedName name="mun" localSheetId="23" hidden="1">[14]SUM!#REF!</definedName>
    <definedName name="mun" localSheetId="2" hidden="1">[14]SUM!#REF!</definedName>
    <definedName name="mun" localSheetId="6" hidden="1">[14]SUM!#REF!</definedName>
    <definedName name="mun" localSheetId="18" hidden="1">[14]SUM!#REF!</definedName>
    <definedName name="mun" localSheetId="7" hidden="1">[14]SUM!#REF!</definedName>
    <definedName name="mun" localSheetId="21" hidden="1">[14]SUM!#REF!</definedName>
    <definedName name="mun" localSheetId="32" hidden="1">[14]SUM!#REF!</definedName>
    <definedName name="mun" localSheetId="25" hidden="1">[14]SUM!#REF!</definedName>
    <definedName name="mun" hidden="1">[14]SUM!#REF!</definedName>
    <definedName name="OKNI" hidden="1">'[9]HYDROTEST DIAGRAM'!$A$6:$Y$13</definedName>
    <definedName name="precipetr" localSheetId="29" hidden="1">[13]SUM!#REF!</definedName>
    <definedName name="precipetr" localSheetId="20" hidden="1">[13]SUM!#REF!</definedName>
    <definedName name="precipetr" localSheetId="30" hidden="1">[13]SUM!#REF!</definedName>
    <definedName name="precipetr" localSheetId="4" hidden="1">[13]SUM!#REF!</definedName>
    <definedName name="precipetr" localSheetId="24" hidden="1">[13]SUM!#REF!</definedName>
    <definedName name="precipetr" localSheetId="19" hidden="1">[13]SUM!#REF!</definedName>
    <definedName name="precipetr" localSheetId="31" hidden="1">[13]SUM!#REF!</definedName>
    <definedName name="precipetr" localSheetId="28" hidden="1">[13]SUM!#REF!</definedName>
    <definedName name="precipetr" localSheetId="22" hidden="1">[13]SUM!#REF!</definedName>
    <definedName name="precipetr" localSheetId="17" hidden="1">[13]SUM!#REF!</definedName>
    <definedName name="precipetr" localSheetId="15" hidden="1">[13]SUM!#REF!</definedName>
    <definedName name="precipetr" localSheetId="41" hidden="1">[13]SUM!#REF!</definedName>
    <definedName name="precipetr" localSheetId="23" hidden="1">[13]SUM!#REF!</definedName>
    <definedName name="precipetr" localSheetId="2" hidden="1">[13]SUM!#REF!</definedName>
    <definedName name="precipetr" localSheetId="6" hidden="1">[13]SUM!#REF!</definedName>
    <definedName name="precipetr" localSheetId="18" hidden="1">[13]SUM!#REF!</definedName>
    <definedName name="precipetr" localSheetId="7" hidden="1">[13]SUM!#REF!</definedName>
    <definedName name="precipetr" localSheetId="21" hidden="1">[13]SUM!#REF!</definedName>
    <definedName name="precipetr" localSheetId="32" hidden="1">[13]SUM!#REF!</definedName>
    <definedName name="precipetr" localSheetId="25" hidden="1">[13]SUM!#REF!</definedName>
    <definedName name="precipetr" hidden="1">[13]SUM!#REF!</definedName>
    <definedName name="_xlnm.Print_Area" localSheetId="4">B!$A$1:$G$65</definedName>
    <definedName name="_xlnm.Print_Area" localSheetId="2">'I Tower ICPL IR log'!$A$1:$O$1072</definedName>
    <definedName name="_xlnm.Print_Area" localSheetId="38">Sheet1!$A$1:$H$98</definedName>
    <definedName name="_xlnm.Print_Titles" localSheetId="2">'I Tower ICPL IR log'!$1:$8</definedName>
    <definedName name="shutt" localSheetId="29" hidden="1">#REF!</definedName>
    <definedName name="shutt" localSheetId="20" hidden="1">#REF!</definedName>
    <definedName name="shutt" localSheetId="30" hidden="1">#REF!</definedName>
    <definedName name="shutt" localSheetId="4" hidden="1">#REF!</definedName>
    <definedName name="shutt" localSheetId="24" hidden="1">#REF!</definedName>
    <definedName name="shutt" localSheetId="19" hidden="1">#REF!</definedName>
    <definedName name="shutt" localSheetId="31" hidden="1">#REF!</definedName>
    <definedName name="shutt" localSheetId="28" hidden="1">#REF!</definedName>
    <definedName name="shutt" localSheetId="22" hidden="1">#REF!</definedName>
    <definedName name="shutt" localSheetId="17" hidden="1">#REF!</definedName>
    <definedName name="shutt" localSheetId="15" hidden="1">#REF!</definedName>
    <definedName name="shutt" localSheetId="41" hidden="1">#REF!</definedName>
    <definedName name="shutt" localSheetId="23" hidden="1">#REF!</definedName>
    <definedName name="shutt" localSheetId="2" hidden="1">#REF!</definedName>
    <definedName name="shutt" localSheetId="6" hidden="1">#REF!</definedName>
    <definedName name="shutt" localSheetId="18" hidden="1">#REF!</definedName>
    <definedName name="shutt" localSheetId="7" hidden="1">#REF!</definedName>
    <definedName name="shutt" localSheetId="21" hidden="1">#REF!</definedName>
    <definedName name="shutt" localSheetId="32" hidden="1">#REF!</definedName>
    <definedName name="shutt" localSheetId="25" hidden="1">#REF!</definedName>
    <definedName name="shutt" hidden="1">#REF!</definedName>
    <definedName name="tt" localSheetId="29" hidden="1">[15]URA!#REF!</definedName>
    <definedName name="tt" localSheetId="20" hidden="1">[15]URA!#REF!</definedName>
    <definedName name="tt" localSheetId="30" hidden="1">[15]URA!#REF!</definedName>
    <definedName name="tt" localSheetId="4" hidden="1">[15]URA!#REF!</definedName>
    <definedName name="tt" localSheetId="24" hidden="1">[15]URA!#REF!</definedName>
    <definedName name="tt" localSheetId="19" hidden="1">[15]URA!#REF!</definedName>
    <definedName name="tt" localSheetId="31" hidden="1">[15]URA!#REF!</definedName>
    <definedName name="tt" localSheetId="28" hidden="1">[15]URA!#REF!</definedName>
    <definedName name="tt" localSheetId="22" hidden="1">[15]URA!#REF!</definedName>
    <definedName name="tt" localSheetId="17" hidden="1">[15]URA!#REF!</definedName>
    <definedName name="tt" localSheetId="15" hidden="1">[15]URA!#REF!</definedName>
    <definedName name="tt" localSheetId="41" hidden="1">[15]URA!#REF!</definedName>
    <definedName name="tt" localSheetId="23" hidden="1">[15]URA!#REF!</definedName>
    <definedName name="tt" localSheetId="2" hidden="1">[15]URA!#REF!</definedName>
    <definedName name="tt" localSheetId="6" hidden="1">[15]URA!#REF!</definedName>
    <definedName name="tt" localSheetId="18" hidden="1">[15]URA!#REF!</definedName>
    <definedName name="tt" localSheetId="7" hidden="1">[15]URA!#REF!</definedName>
    <definedName name="tt" localSheetId="21" hidden="1">[15]URA!#REF!</definedName>
    <definedName name="tt" localSheetId="32" hidden="1">[15]URA!#REF!</definedName>
    <definedName name="tt" localSheetId="25" hidden="1">[15]URA!#REF!</definedName>
    <definedName name="tt" hidden="1">[15]URA!#REF!</definedName>
    <definedName name="ttt" localSheetId="29" hidden="1">[15]URA!#REF!</definedName>
    <definedName name="ttt" localSheetId="20" hidden="1">[15]URA!#REF!</definedName>
    <definedName name="ttt" localSheetId="30" hidden="1">[15]URA!#REF!</definedName>
    <definedName name="ttt" localSheetId="4" hidden="1">[15]URA!#REF!</definedName>
    <definedName name="ttt" localSheetId="24" hidden="1">[15]URA!#REF!</definedName>
    <definedName name="ttt" localSheetId="19" hidden="1">[15]URA!#REF!</definedName>
    <definedName name="ttt" localSheetId="31" hidden="1">[15]URA!#REF!</definedName>
    <definedName name="ttt" localSheetId="28" hidden="1">[15]URA!#REF!</definedName>
    <definedName name="ttt" localSheetId="22" hidden="1">[15]URA!#REF!</definedName>
    <definedName name="ttt" localSheetId="17" hidden="1">[15]URA!#REF!</definedName>
    <definedName name="ttt" localSheetId="15" hidden="1">[15]URA!#REF!</definedName>
    <definedName name="ttt" localSheetId="41" hidden="1">[15]URA!#REF!</definedName>
    <definedName name="ttt" localSheetId="23" hidden="1">[15]URA!#REF!</definedName>
    <definedName name="ttt" localSheetId="2" hidden="1">[15]URA!#REF!</definedName>
    <definedName name="ttt" localSheetId="6" hidden="1">[15]URA!#REF!</definedName>
    <definedName name="ttt" localSheetId="18" hidden="1">[15]URA!#REF!</definedName>
    <definedName name="ttt" localSheetId="7" hidden="1">[15]URA!#REF!</definedName>
    <definedName name="ttt" localSheetId="21" hidden="1">[15]URA!#REF!</definedName>
    <definedName name="ttt" localSheetId="32" hidden="1">[15]URA!#REF!</definedName>
    <definedName name="ttt" localSheetId="25" hidden="1">[15]URA!#REF!</definedName>
    <definedName name="ttt" hidden="1">[15]URA!#REF!</definedName>
    <definedName name="tttt" localSheetId="29" hidden="1">[15]URA!#REF!</definedName>
    <definedName name="tttt" localSheetId="20" hidden="1">[15]URA!#REF!</definedName>
    <definedName name="tttt" localSheetId="30" hidden="1">[15]URA!#REF!</definedName>
    <definedName name="tttt" localSheetId="4" hidden="1">[15]URA!#REF!</definedName>
    <definedName name="tttt" localSheetId="24" hidden="1">[15]URA!#REF!</definedName>
    <definedName name="tttt" localSheetId="19" hidden="1">[15]URA!#REF!</definedName>
    <definedName name="tttt" localSheetId="31" hidden="1">[15]URA!#REF!</definedName>
    <definedName name="tttt" localSheetId="28" hidden="1">[15]URA!#REF!</definedName>
    <definedName name="tttt" localSheetId="22" hidden="1">[15]URA!#REF!</definedName>
    <definedName name="tttt" localSheetId="17" hidden="1">[15]URA!#REF!</definedName>
    <definedName name="tttt" localSheetId="15" hidden="1">[15]URA!#REF!</definedName>
    <definedName name="tttt" localSheetId="41" hidden="1">[15]URA!#REF!</definedName>
    <definedName name="tttt" localSheetId="23" hidden="1">[15]URA!#REF!</definedName>
    <definedName name="tttt" localSheetId="2" hidden="1">[15]URA!#REF!</definedName>
    <definedName name="tttt" localSheetId="6" hidden="1">[15]URA!#REF!</definedName>
    <definedName name="tttt" localSheetId="18" hidden="1">[15]URA!#REF!</definedName>
    <definedName name="tttt" localSheetId="7" hidden="1">[15]URA!#REF!</definedName>
    <definedName name="tttt" localSheetId="21" hidden="1">[15]URA!#REF!</definedName>
    <definedName name="tttt" localSheetId="32" hidden="1">[15]URA!#REF!</definedName>
    <definedName name="tttt" localSheetId="25" hidden="1">[15]URA!#REF!</definedName>
    <definedName name="tttt" hidden="1">[15]URA!#REF!</definedName>
    <definedName name="VEE" hidden="1">'[11]HYDROTEST DIAGRAM'!$A$6:$X$13</definedName>
    <definedName name="VER" hidden="1">'[9]HYDROTEST DIAGRAM'!$R$6:$R$6</definedName>
    <definedName name="VERT" hidden="1">'[9]HYDROTEST DIAGRAM'!$A$6:$X$13</definedName>
    <definedName name="VSFFSDF" localSheetId="29" hidden="1">[16]Budget!#REF!</definedName>
    <definedName name="VSFFSDF" localSheetId="20" hidden="1">[16]Budget!#REF!</definedName>
    <definedName name="VSFFSDF" localSheetId="30" hidden="1">[16]Budget!#REF!</definedName>
    <definedName name="VSFFSDF" localSheetId="4" hidden="1">[16]Budget!#REF!</definedName>
    <definedName name="VSFFSDF" localSheetId="24" hidden="1">[16]Budget!#REF!</definedName>
    <definedName name="VSFFSDF" localSheetId="19" hidden="1">[16]Budget!#REF!</definedName>
    <definedName name="VSFFSDF" localSheetId="31" hidden="1">[16]Budget!#REF!</definedName>
    <definedName name="VSFFSDF" localSheetId="28" hidden="1">[16]Budget!#REF!</definedName>
    <definedName name="VSFFSDF" localSheetId="22" hidden="1">[16]Budget!#REF!</definedName>
    <definedName name="VSFFSDF" localSheetId="17" hidden="1">[16]Budget!#REF!</definedName>
    <definedName name="VSFFSDF" localSheetId="15" hidden="1">[16]Budget!#REF!</definedName>
    <definedName name="VSFFSDF" localSheetId="41" hidden="1">[16]Budget!#REF!</definedName>
    <definedName name="VSFFSDF" localSheetId="23" hidden="1">[16]Budget!#REF!</definedName>
    <definedName name="VSFFSDF" localSheetId="2" hidden="1">[16]Budget!#REF!</definedName>
    <definedName name="VSFFSDF" localSheetId="6" hidden="1">[16]Budget!#REF!</definedName>
    <definedName name="VSFFSDF" localSheetId="18" hidden="1">[16]Budget!#REF!</definedName>
    <definedName name="VSFFSDF" localSheetId="7" hidden="1">[16]Budget!#REF!</definedName>
    <definedName name="VSFFSDF" localSheetId="21" hidden="1">[16]Budget!#REF!</definedName>
    <definedName name="VSFFSDF" localSheetId="32" hidden="1">[16]Budget!#REF!</definedName>
    <definedName name="VSFFSDF" localSheetId="25" hidden="1">[16]Budget!#REF!</definedName>
    <definedName name="VSFFSDF" hidden="1">[16]Budget!#REF!</definedName>
  </definedNames>
  <calcPr calcId="181029"/>
</workbook>
</file>

<file path=xl/calcChain.xml><?xml version="1.0" encoding="utf-8"?>
<calcChain xmlns="http://schemas.openxmlformats.org/spreadsheetml/2006/main">
  <c r="L6" i="84" l="1"/>
  <c r="L5" i="84"/>
  <c r="L4" i="84"/>
  <c r="L3" i="84"/>
  <c r="L7" i="84" l="1"/>
  <c r="L6" i="83" l="1"/>
  <c r="L5" i="83"/>
  <c r="L4" i="83"/>
  <c r="L3" i="83"/>
  <c r="L7" i="83" l="1"/>
  <c r="J6" i="82" l="1"/>
  <c r="J5" i="82"/>
  <c r="J4" i="82"/>
  <c r="J3" i="82"/>
  <c r="J7" i="82" l="1"/>
  <c r="L6" i="81"/>
  <c r="L5" i="81"/>
  <c r="L4" i="81"/>
  <c r="L3" i="81"/>
  <c r="L7" i="81" l="1"/>
  <c r="L6" i="78" l="1"/>
  <c r="L5" i="78"/>
  <c r="L4" i="78"/>
  <c r="L3" i="78"/>
  <c r="L7" i="78" l="1"/>
  <c r="L6" i="77"/>
  <c r="L5" i="77"/>
  <c r="L4" i="77"/>
  <c r="L3" i="77"/>
  <c r="L7" i="77" l="1"/>
  <c r="L6" i="76"/>
  <c r="L5" i="76"/>
  <c r="L4" i="76"/>
  <c r="L3" i="76"/>
  <c r="L7" i="76" l="1"/>
  <c r="L6" i="75"/>
  <c r="L5" i="75"/>
  <c r="L4" i="75"/>
  <c r="L3" i="75"/>
  <c r="L7" i="75" l="1"/>
  <c r="L6" i="74"/>
  <c r="L5" i="74"/>
  <c r="L4" i="74"/>
  <c r="L3" i="74"/>
  <c r="L7" i="74" l="1"/>
  <c r="L6" i="73"/>
  <c r="L5" i="73"/>
  <c r="L4" i="73"/>
  <c r="L3" i="73"/>
  <c r="L7" i="73" l="1"/>
  <c r="L6" i="72"/>
  <c r="L5" i="72"/>
  <c r="L4" i="72"/>
  <c r="L3" i="72"/>
  <c r="L7" i="72" l="1"/>
  <c r="L6" i="71" l="1"/>
  <c r="D87" i="52" s="1"/>
  <c r="L5" i="71"/>
  <c r="D86" i="52" s="1"/>
  <c r="L4" i="71"/>
  <c r="D85" i="52" s="1"/>
  <c r="L3" i="71"/>
  <c r="D84" i="52" s="1"/>
  <c r="L7" i="71" l="1"/>
  <c r="D88" i="52" s="1"/>
  <c r="L6" i="70" l="1"/>
  <c r="E82" i="52" s="1"/>
  <c r="L5" i="70"/>
  <c r="E81" i="52" s="1"/>
  <c r="L4" i="70"/>
  <c r="E80" i="52" s="1"/>
  <c r="L3" i="70"/>
  <c r="E79" i="52" s="1"/>
  <c r="L7" i="70" l="1"/>
  <c r="E83" i="52" s="1"/>
  <c r="L6" i="69"/>
  <c r="D77" i="52" s="1"/>
  <c r="L5" i="69"/>
  <c r="D76" i="52" s="1"/>
  <c r="L4" i="69"/>
  <c r="D75" i="52" s="1"/>
  <c r="L3" i="69"/>
  <c r="D74" i="52" s="1"/>
  <c r="L7" i="69" l="1"/>
  <c r="D78" i="52" s="1"/>
  <c r="L6" i="68"/>
  <c r="D72" i="52" s="1"/>
  <c r="P5" i="68"/>
  <c r="L5" i="68"/>
  <c r="D71" i="52" s="1"/>
  <c r="L4" i="68"/>
  <c r="D70" i="52" s="1"/>
  <c r="L3" i="68"/>
  <c r="L7" i="68" l="1"/>
  <c r="D73" i="52" s="1"/>
  <c r="D69" i="52"/>
  <c r="L6" i="67"/>
  <c r="E17" i="52" s="1"/>
  <c r="L5" i="67"/>
  <c r="E16" i="52" s="1"/>
  <c r="L4" i="67"/>
  <c r="E15" i="52" s="1"/>
  <c r="L3" i="67"/>
  <c r="L7" i="67" l="1"/>
  <c r="E18" i="52" s="1"/>
  <c r="E14" i="52"/>
  <c r="L6" i="66" l="1"/>
  <c r="D62" i="52" s="1"/>
  <c r="L5" i="66"/>
  <c r="D61" i="52" s="1"/>
  <c r="L4" i="66"/>
  <c r="D60" i="52" s="1"/>
  <c r="L3" i="66"/>
  <c r="D59" i="52" s="1"/>
  <c r="L7" i="66" l="1"/>
  <c r="D63" i="52" s="1"/>
  <c r="L6" i="65"/>
  <c r="D57" i="52" s="1"/>
  <c r="P5" i="65"/>
  <c r="L5" i="65"/>
  <c r="D56" i="52" s="1"/>
  <c r="L4" i="65"/>
  <c r="D55" i="52" s="1"/>
  <c r="L3" i="65"/>
  <c r="D54" i="52" s="1"/>
  <c r="L7" i="65" l="1"/>
  <c r="D58" i="52" s="1"/>
  <c r="L6" i="64" l="1"/>
  <c r="D52" i="52" s="1"/>
  <c r="P5" i="64"/>
  <c r="L5" i="64"/>
  <c r="D51" i="52" s="1"/>
  <c r="L4" i="64"/>
  <c r="D50" i="52" s="1"/>
  <c r="L3" i="64"/>
  <c r="L7" i="64" l="1"/>
  <c r="D53" i="52" s="1"/>
  <c r="D49" i="52"/>
  <c r="L6" i="63"/>
  <c r="D47" i="52" s="1"/>
  <c r="P5" i="63"/>
  <c r="L5" i="63"/>
  <c r="D46" i="52" s="1"/>
  <c r="L4" i="63"/>
  <c r="D45" i="52" s="1"/>
  <c r="L3" i="63"/>
  <c r="L7" i="63" l="1"/>
  <c r="D48" i="52" s="1"/>
  <c r="D44" i="52"/>
  <c r="L6" i="62"/>
  <c r="D42" i="52" s="1"/>
  <c r="O5" i="62"/>
  <c r="L5" i="62"/>
  <c r="D41" i="52" s="1"/>
  <c r="L4" i="62"/>
  <c r="D40" i="52" s="1"/>
  <c r="L3" i="62"/>
  <c r="D39" i="52" s="1"/>
  <c r="L7" i="62" l="1"/>
  <c r="D43" i="52" s="1"/>
  <c r="L6" i="61"/>
  <c r="D37" i="52" s="1"/>
  <c r="P5" i="61"/>
  <c r="L5" i="61"/>
  <c r="D36" i="52" s="1"/>
  <c r="L4" i="61"/>
  <c r="D35" i="52" s="1"/>
  <c r="L3" i="61"/>
  <c r="L7" i="61" l="1"/>
  <c r="D38" i="52" s="1"/>
  <c r="D34" i="52"/>
  <c r="L6" i="60"/>
  <c r="D32" i="52" s="1"/>
  <c r="L5" i="60"/>
  <c r="D31" i="52" s="1"/>
  <c r="L4" i="60"/>
  <c r="D30" i="52" s="1"/>
  <c r="L3" i="60"/>
  <c r="D29" i="52" s="1"/>
  <c r="L7" i="60" l="1"/>
  <c r="D33" i="52" s="1"/>
  <c r="L6" i="59"/>
  <c r="D67" i="52" s="1"/>
  <c r="L5" i="59"/>
  <c r="D66" i="52" s="1"/>
  <c r="L4" i="59"/>
  <c r="D65" i="52" s="1"/>
  <c r="L3" i="59"/>
  <c r="D64" i="52" s="1"/>
  <c r="L7" i="59" l="1"/>
  <c r="D68" i="52" s="1"/>
  <c r="A13" i="58"/>
  <c r="A14" i="58" s="1"/>
  <c r="A15" i="58" s="1"/>
  <c r="A16" i="58" s="1"/>
  <c r="A17" i="58" s="1"/>
  <c r="A18" i="58" s="1"/>
  <c r="A19" i="58" s="1"/>
  <c r="A20" i="58" s="1"/>
  <c r="A22" i="58" s="1"/>
  <c r="A23" i="58" s="1"/>
  <c r="A24" i="58" s="1"/>
  <c r="A25" i="58" s="1"/>
  <c r="A26" i="58" s="1"/>
  <c r="A27" i="58" s="1"/>
  <c r="A28" i="58" s="1"/>
  <c r="A29" i="58" s="1"/>
  <c r="A30" i="58" s="1"/>
  <c r="A31" i="58" s="1"/>
  <c r="L6" i="58"/>
  <c r="O5" i="58"/>
  <c r="L5" i="58"/>
  <c r="L4" i="58"/>
  <c r="L3" i="58"/>
  <c r="G24" i="52" s="1"/>
  <c r="D26" i="52" l="1"/>
  <c r="G26" i="52"/>
  <c r="D27" i="52"/>
  <c r="G27" i="52"/>
  <c r="D25" i="52"/>
  <c r="G25" i="52"/>
  <c r="L7" i="58"/>
  <c r="D24" i="52"/>
  <c r="L6" i="57"/>
  <c r="P5" i="57"/>
  <c r="L5" i="57"/>
  <c r="L4" i="57"/>
  <c r="L3" i="57"/>
  <c r="D28" i="52" l="1"/>
  <c r="G28" i="52"/>
  <c r="G20" i="52"/>
  <c r="D20" i="52"/>
  <c r="G21" i="52"/>
  <c r="D21" i="52"/>
  <c r="G19" i="52"/>
  <c r="D19" i="52"/>
  <c r="G22" i="52"/>
  <c r="D22" i="52"/>
  <c r="L7" i="57"/>
  <c r="L6" i="56"/>
  <c r="G17" i="52" s="1"/>
  <c r="L5" i="56"/>
  <c r="G16" i="52" s="1"/>
  <c r="L4" i="56"/>
  <c r="G15" i="52" s="1"/>
  <c r="L3" i="56"/>
  <c r="G14" i="52" s="1"/>
  <c r="G23" i="52" l="1"/>
  <c r="D23" i="52"/>
  <c r="L7" i="56"/>
  <c r="G18" i="52" s="1"/>
  <c r="L6" i="55" l="1"/>
  <c r="F17" i="52" s="1"/>
  <c r="L5" i="55"/>
  <c r="F16" i="52" s="1"/>
  <c r="L4" i="55"/>
  <c r="F15" i="52" s="1"/>
  <c r="L3" i="55"/>
  <c r="F14" i="52" s="1"/>
  <c r="L7" i="55" l="1"/>
  <c r="F18" i="52" s="1"/>
  <c r="L6" i="54"/>
  <c r="D17" i="52" s="1"/>
  <c r="L5" i="54"/>
  <c r="D16" i="52" s="1"/>
  <c r="L4" i="54"/>
  <c r="D15" i="52" s="1"/>
  <c r="L3" i="54"/>
  <c r="L7" i="54" l="1"/>
  <c r="D18" i="52" s="1"/>
  <c r="L3" i="39" l="1"/>
  <c r="F4" i="52" s="1"/>
  <c r="A14" i="39" l="1"/>
  <c r="A15" i="39" s="1"/>
  <c r="A16" i="39" s="1"/>
  <c r="A17" i="39" s="1"/>
  <c r="A18" i="39" s="1"/>
  <c r="A19" i="39" s="1"/>
  <c r="A20" i="39" s="1"/>
  <c r="A21" i="39" s="1"/>
  <c r="A23" i="39" s="1"/>
  <c r="A24" i="39" s="1"/>
  <c r="A25" i="39" s="1"/>
  <c r="A26" i="39" s="1"/>
  <c r="A27" i="39" s="1"/>
  <c r="A28" i="39" s="1"/>
  <c r="A29" i="39" s="1"/>
  <c r="A30" i="39" s="1"/>
  <c r="A31" i="39" s="1"/>
  <c r="A32" i="39" s="1"/>
  <c r="A33" i="39" s="1"/>
  <c r="A34" i="39" s="1"/>
  <c r="A35" i="39" s="1"/>
  <c r="A37" i="39" s="1"/>
  <c r="A38" i="39" s="1"/>
  <c r="A39" i="39" s="1"/>
  <c r="A40" i="39" s="1"/>
  <c r="A41" i="39" s="1"/>
  <c r="A42" i="39" s="1"/>
  <c r="A43" i="39" s="1"/>
  <c r="A44" i="39" s="1"/>
  <c r="A45" i="39" s="1"/>
  <c r="A46" i="39" s="1"/>
  <c r="A47" i="39" s="1"/>
  <c r="A48" i="39" s="1"/>
  <c r="A49" i="39" s="1"/>
  <c r="A50" i="39" s="1"/>
  <c r="A51" i="39" s="1"/>
  <c r="A52" i="39" s="1"/>
  <c r="A53" i="39" s="1"/>
  <c r="A54" i="39" s="1"/>
  <c r="A55" i="39" s="1"/>
  <c r="A56" i="39" s="1"/>
  <c r="A57" i="39" s="1"/>
  <c r="A58" i="39" s="1"/>
  <c r="A59" i="39" s="1"/>
  <c r="A60" i="39" s="1"/>
  <c r="A61" i="39" s="1"/>
  <c r="A62" i="39" s="1"/>
  <c r="A63" i="39" s="1"/>
  <c r="A64" i="39" s="1"/>
  <c r="A65" i="39" s="1"/>
  <c r="A66" i="39" s="1"/>
  <c r="A67" i="39" s="1"/>
  <c r="A68" i="39" s="1"/>
  <c r="A69" i="39" s="1"/>
  <c r="A70" i="39" s="1"/>
  <c r="A71" i="39" s="1"/>
  <c r="A72" i="39" s="1"/>
  <c r="A73" i="39" s="1"/>
  <c r="A74" i="39" s="1"/>
  <c r="A75" i="39" s="1"/>
  <c r="A76" i="39" s="1"/>
  <c r="A77" i="39" s="1"/>
  <c r="A78" i="39" s="1"/>
  <c r="A79" i="39" s="1"/>
  <c r="A80" i="39" s="1"/>
  <c r="A81" i="39" s="1"/>
  <c r="A82" i="39" s="1"/>
  <c r="A83" i="39" s="1"/>
  <c r="A84" i="39" s="1"/>
  <c r="A85" i="39" s="1"/>
  <c r="A86" i="39" s="1"/>
  <c r="A87" i="39" s="1"/>
  <c r="A88" i="39" s="1"/>
  <c r="A89" i="39" s="1"/>
  <c r="A90" i="39" s="1"/>
  <c r="A91" i="39" s="1"/>
  <c r="A92" i="39" s="1"/>
  <c r="A93" i="39" s="1"/>
  <c r="A94" i="39" s="1"/>
  <c r="A95" i="39" s="1"/>
  <c r="A96" i="39" s="1"/>
  <c r="A97" i="39" s="1"/>
  <c r="A98" i="39" s="1"/>
  <c r="A105" i="39" s="1"/>
  <c r="A184" i="39" s="1"/>
  <c r="A185" i="39" s="1"/>
  <c r="A186" i="39" s="1"/>
  <c r="A187" i="39" s="1"/>
  <c r="A188" i="39" s="1"/>
  <c r="A189" i="39" s="1"/>
  <c r="A190" i="39" s="1"/>
  <c r="A191" i="39" s="1"/>
  <c r="A192" i="39" s="1"/>
  <c r="A193" i="39" s="1"/>
  <c r="A194" i="39" s="1"/>
  <c r="A195" i="39" s="1"/>
  <c r="A196" i="39" s="1"/>
  <c r="A197" i="39" s="1"/>
  <c r="A198" i="39" s="1"/>
  <c r="A199" i="39" s="1"/>
  <c r="A200" i="39" s="1"/>
  <c r="A201" i="39" s="1"/>
  <c r="A202" i="39" s="1"/>
  <c r="A203" i="39" s="1"/>
  <c r="A204" i="39" s="1"/>
  <c r="A205" i="39" s="1"/>
  <c r="A206" i="39" s="1"/>
  <c r="A207" i="39" s="1"/>
  <c r="A208" i="39" s="1"/>
  <c r="A209" i="39" s="1"/>
  <c r="A210" i="39" s="1"/>
  <c r="A211" i="39" s="1"/>
  <c r="A212" i="39" s="1"/>
  <c r="A213" i="39" s="1"/>
  <c r="A214" i="39" s="1"/>
  <c r="A215" i="39" s="1"/>
  <c r="A216" i="39" s="1"/>
  <c r="A217" i="39" s="1"/>
  <c r="A218" i="39" s="1"/>
  <c r="A219" i="39" s="1"/>
  <c r="A220" i="39" s="1"/>
  <c r="A221" i="39" s="1"/>
  <c r="A222" i="39" s="1"/>
  <c r="A223" i="39" s="1"/>
  <c r="A224" i="39" s="1"/>
  <c r="A225" i="39" s="1"/>
  <c r="A226" i="39" s="1"/>
  <c r="A227" i="39" s="1"/>
  <c r="A228" i="39" s="1"/>
  <c r="A229" i="39" s="1"/>
  <c r="A230" i="39" s="1"/>
  <c r="A231" i="39" s="1"/>
  <c r="A232" i="39" s="1"/>
  <c r="A233" i="39" s="1"/>
  <c r="A234" i="39" s="1"/>
  <c r="A235" i="39" s="1"/>
  <c r="A236" i="39" s="1"/>
  <c r="A237" i="39" s="1"/>
  <c r="A238" i="39" s="1"/>
  <c r="A239" i="39" s="1"/>
  <c r="A240" i="39" s="1"/>
  <c r="A241" i="39" s="1"/>
  <c r="A242" i="39" s="1"/>
  <c r="A243" i="39" s="1"/>
  <c r="A244" i="39" s="1"/>
  <c r="A245" i="39" s="1"/>
  <c r="A246" i="39" s="1"/>
  <c r="A247" i="39" s="1"/>
  <c r="A248" i="39" s="1"/>
  <c r="A249" i="39" s="1"/>
  <c r="A250" i="39" s="1"/>
  <c r="L6" i="39"/>
  <c r="F7" i="52" s="1"/>
  <c r="L5" i="39"/>
  <c r="F6" i="52" s="1"/>
  <c r="L4" i="39"/>
  <c r="F5" i="52" s="1"/>
  <c r="L7" i="39" l="1"/>
  <c r="F8" i="52" s="1"/>
  <c r="L3" i="32" l="1"/>
  <c r="L7" i="31" l="1"/>
  <c r="L6" i="31"/>
  <c r="L5" i="31"/>
  <c r="L4" i="31"/>
  <c r="D9" i="52" s="1"/>
  <c r="L6" i="10"/>
  <c r="D7" i="52" s="1"/>
  <c r="L5" i="10"/>
  <c r="D6" i="52" s="1"/>
  <c r="L4" i="10"/>
  <c r="D5" i="52" s="1"/>
  <c r="L3" i="10"/>
  <c r="D4" i="52" s="1"/>
  <c r="E4" i="52" l="1"/>
  <c r="D10" i="52"/>
  <c r="E5" i="52"/>
  <c r="D11" i="52"/>
  <c r="E6" i="52"/>
  <c r="D12" i="52"/>
  <c r="E7" i="52"/>
  <c r="L7" i="10"/>
  <c r="D8" i="52" s="1"/>
  <c r="L8" i="31"/>
  <c r="D13" i="52" l="1"/>
  <c r="E8" i="52"/>
  <c r="L6" i="32"/>
  <c r="A13" i="33" l="1"/>
  <c r="A14" i="33" s="1"/>
  <c r="A15" i="33" s="1"/>
  <c r="A16" i="33" s="1"/>
  <c r="A17" i="33" s="1"/>
  <c r="A18" i="33" s="1"/>
  <c r="A19" i="33" s="1"/>
  <c r="A20" i="33" s="1"/>
  <c r="A22" i="33" s="1"/>
  <c r="A23" i="33" s="1"/>
  <c r="A24" i="33" s="1"/>
  <c r="A25" i="33" s="1"/>
  <c r="A26" i="33" s="1"/>
  <c r="A27" i="33" s="1"/>
  <c r="A28" i="33" s="1"/>
  <c r="A29" i="33" s="1"/>
  <c r="A30" i="33" s="1"/>
  <c r="A31" i="33" s="1"/>
  <c r="L6" i="33"/>
  <c r="E12" i="52" s="1"/>
  <c r="O5" i="33"/>
  <c r="L5" i="33"/>
  <c r="E11" i="52" s="1"/>
  <c r="L4" i="33"/>
  <c r="E10" i="52" s="1"/>
  <c r="L3" i="33"/>
  <c r="E9" i="52" s="1"/>
  <c r="P5" i="32"/>
  <c r="L5" i="32"/>
  <c r="L4" i="32"/>
  <c r="L7" i="33" l="1"/>
  <c r="E13" i="52" s="1"/>
  <c r="L7" i="32"/>
  <c r="A14" i="31" l="1"/>
  <c r="A15" i="31" s="1"/>
  <c r="A16" i="31" s="1"/>
  <c r="A17" i="31" s="1"/>
  <c r="A18" i="31" s="1"/>
  <c r="A19" i="31" s="1"/>
  <c r="A20" i="31" s="1"/>
  <c r="A21" i="31" s="1"/>
  <c r="A22" i="31" s="1"/>
  <c r="A23" i="31" s="1"/>
  <c r="A24" i="31" s="1"/>
  <c r="A25" i="31" s="1"/>
  <c r="A26" i="31" s="1"/>
  <c r="A27" i="31" s="1"/>
  <c r="A28" i="31" s="1"/>
  <c r="A29" i="31" s="1"/>
  <c r="A30" i="31" s="1"/>
  <c r="A31" i="31" s="1"/>
  <c r="I23" i="25" l="1"/>
  <c r="I22" i="25"/>
  <c r="I19" i="25"/>
  <c r="I16" i="25" l="1"/>
  <c r="I24" i="25" l="1"/>
  <c r="E8" i="22" l="1"/>
  <c r="F8" i="21"/>
  <c r="A14" i="10" l="1"/>
  <c r="A15" i="10" s="1"/>
  <c r="A16" i="10" s="1"/>
  <c r="A17" i="10" s="1"/>
  <c r="A18" i="10" s="1"/>
  <c r="A19" i="10" s="1"/>
  <c r="A20" i="10" s="1"/>
  <c r="A21"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A47" i="10" s="1"/>
  <c r="A48" i="10" s="1"/>
  <c r="A49" i="10" s="1"/>
  <c r="A50" i="10" s="1"/>
  <c r="A51" i="10" s="1"/>
  <c r="A52" i="10" s="1"/>
  <c r="A53" i="10" s="1"/>
  <c r="A54" i="10" s="1"/>
  <c r="A55" i="10" s="1"/>
  <c r="A56" i="10" s="1"/>
  <c r="A57" i="10" s="1"/>
  <c r="A58" i="10" s="1"/>
  <c r="A59" i="10" s="1"/>
  <c r="A60" i="10" s="1"/>
  <c r="A61" i="10" s="1"/>
  <c r="A62" i="10" s="1"/>
  <c r="A63" i="10" s="1"/>
  <c r="A64" i="10" s="1"/>
  <c r="A65" i="10" s="1"/>
  <c r="A66" i="10" s="1"/>
  <c r="A67" i="10" s="1"/>
  <c r="A68" i="10" s="1"/>
  <c r="A69" i="10" s="1"/>
  <c r="A70" i="10" s="1"/>
  <c r="A71" i="10" s="1"/>
  <c r="A72" i="10" s="1"/>
  <c r="A73" i="10" s="1"/>
  <c r="A74" i="10" s="1"/>
  <c r="A75" i="10" s="1"/>
  <c r="A76" i="10" s="1"/>
  <c r="A77" i="10" s="1"/>
  <c r="A78" i="10" s="1"/>
  <c r="A79" i="10" s="1"/>
  <c r="A80" i="10" l="1"/>
  <c r="A81" i="10" s="1"/>
  <c r="A82" i="10" s="1"/>
  <c r="A83" i="10" s="1"/>
  <c r="A84" i="10" s="1"/>
  <c r="A138" i="10" s="1"/>
  <c r="A86" i="10" s="1"/>
  <c r="A87" i="10" s="1"/>
  <c r="A88" i="10" s="1"/>
  <c r="A89" i="10" s="1"/>
  <c r="A90" i="10" s="1"/>
  <c r="A91" i="10" s="1"/>
  <c r="A92" i="10" s="1"/>
  <c r="A93" i="10" s="1"/>
  <c r="A94" i="10" s="1"/>
  <c r="A95" i="10" s="1"/>
  <c r="A96" i="10" s="1"/>
  <c r="A97" i="10" s="1"/>
  <c r="A104" i="10" s="1"/>
  <c r="A204" i="10" s="1"/>
  <c r="A269" i="10" s="1"/>
  <c r="A371" i="10" s="1"/>
  <c r="A372" i="10" s="1"/>
  <c r="A373" i="10" s="1"/>
  <c r="A374" i="10" s="1"/>
  <c r="A375" i="10" s="1"/>
  <c r="A376" i="10" s="1"/>
  <c r="A377" i="10" s="1"/>
  <c r="A378" i="10" s="1"/>
  <c r="A379" i="10" s="1"/>
  <c r="A380" i="10" s="1"/>
  <c r="A381" i="10" s="1"/>
  <c r="A382" i="10" s="1"/>
  <c r="A383" i="10" s="1"/>
  <c r="A384" i="10" s="1"/>
  <c r="A385" i="10" s="1"/>
  <c r="A386" i="10" s="1"/>
  <c r="A387" i="10" s="1"/>
  <c r="A388" i="10" s="1"/>
  <c r="A389" i="10" s="1"/>
  <c r="A390" i="10" s="1"/>
  <c r="A391" i="10" s="1"/>
  <c r="A392" i="10" s="1"/>
  <c r="A393" i="10" s="1"/>
  <c r="A394" i="10" s="1"/>
  <c r="A395" i="10" s="1"/>
  <c r="A396" i="10" s="1"/>
  <c r="A397" i="10" s="1"/>
  <c r="A398" i="10" s="1"/>
  <c r="A399" i="10" s="1"/>
  <c r="A400" i="10" s="1"/>
  <c r="A401" i="10" s="1"/>
  <c r="A402" i="10" s="1"/>
  <c r="A403" i="10" s="1"/>
  <c r="A404" i="10" s="1"/>
  <c r="A405" i="10" s="1"/>
  <c r="A406" i="10" s="1"/>
  <c r="A407" i="10" s="1"/>
  <c r="A408" i="10" s="1"/>
  <c r="A409" i="10" s="1"/>
  <c r="A410" i="10" s="1"/>
  <c r="A411" i="10" s="1"/>
  <c r="A412" i="10" s="1"/>
  <c r="A413" i="10" s="1"/>
  <c r="A414" i="10" s="1"/>
  <c r="A415" i="10" s="1"/>
  <c r="A416" i="10" s="1"/>
  <c r="A417" i="10" s="1"/>
  <c r="A418" i="10" s="1"/>
  <c r="A419" i="10" s="1"/>
  <c r="A420" i="10" s="1"/>
  <c r="A421" i="10" s="1"/>
  <c r="A422" i="10" s="1"/>
  <c r="A423" i="10" s="1"/>
  <c r="A424" i="10" s="1"/>
  <c r="A425" i="10" s="1"/>
  <c r="A426" i="10" s="1"/>
  <c r="A427" i="10" s="1"/>
  <c r="A428" i="10" s="1"/>
  <c r="A429" i="10" s="1"/>
  <c r="A430" i="10" s="1"/>
  <c r="G68" i="9" l="1"/>
  <c r="G67" i="9"/>
  <c r="E64" i="9"/>
  <c r="G63" i="9"/>
  <c r="E61" i="9"/>
  <c r="G61" i="9" s="1"/>
  <c r="E60" i="9"/>
  <c r="X22" i="6" s="1"/>
  <c r="E59" i="9"/>
  <c r="X21" i="6" s="1"/>
  <c r="E56" i="9"/>
  <c r="X13" i="6" s="1"/>
  <c r="E54" i="9"/>
  <c r="X26" i="6" s="1"/>
  <c r="G53" i="9"/>
  <c r="E52" i="9"/>
  <c r="G52" i="9" s="1"/>
  <c r="E51" i="9"/>
  <c r="AJ11" i="6" s="1"/>
  <c r="E50" i="9"/>
  <c r="AI11" i="6" s="1"/>
  <c r="E49" i="9"/>
  <c r="AH11" i="6" s="1"/>
  <c r="E48" i="9"/>
  <c r="G48" i="9" s="1"/>
  <c r="E47" i="9"/>
  <c r="AF11" i="6" s="1"/>
  <c r="E46" i="9"/>
  <c r="AE11" i="6" s="1"/>
  <c r="E45" i="9"/>
  <c r="AD11" i="6" s="1"/>
  <c r="E44" i="9"/>
  <c r="G44" i="9" s="1"/>
  <c r="E43" i="9"/>
  <c r="AB11" i="6" s="1"/>
  <c r="E42" i="9"/>
  <c r="AA11" i="6" s="1"/>
  <c r="E41" i="9"/>
  <c r="Z11" i="6" s="1"/>
  <c r="E40" i="9"/>
  <c r="Y11" i="6" s="1"/>
  <c r="G39" i="9"/>
  <c r="E37" i="9"/>
  <c r="X12" i="6" s="1"/>
  <c r="E35" i="9"/>
  <c r="AK8" i="6" s="1"/>
  <c r="E34" i="9"/>
  <c r="G34" i="9" s="1"/>
  <c r="E33" i="9"/>
  <c r="AI8" i="6" s="1"/>
  <c r="E32" i="9"/>
  <c r="AH8" i="6" s="1"/>
  <c r="E31" i="9"/>
  <c r="AG8" i="6" s="1"/>
  <c r="E30" i="9"/>
  <c r="G30" i="9" s="1"/>
  <c r="E29" i="9"/>
  <c r="AE8" i="6" s="1"/>
  <c r="E28" i="9"/>
  <c r="AD8" i="6" s="1"/>
  <c r="E27" i="9"/>
  <c r="AC8" i="6" s="1"/>
  <c r="E26" i="9"/>
  <c r="AB8" i="6" s="1"/>
  <c r="E25" i="9"/>
  <c r="AA8" i="6" s="1"/>
  <c r="E24" i="9"/>
  <c r="Z8" i="6" s="1"/>
  <c r="E23" i="9"/>
  <c r="Y8" i="6" s="1"/>
  <c r="G22" i="9"/>
  <c r="E20" i="9"/>
  <c r="AK6" i="6" s="1"/>
  <c r="E19" i="9"/>
  <c r="AJ6" i="6" s="1"/>
  <c r="E18" i="9"/>
  <c r="AI6" i="6" s="1"/>
  <c r="E17" i="9"/>
  <c r="AH6" i="6" s="1"/>
  <c r="E16" i="9"/>
  <c r="AG6" i="6" s="1"/>
  <c r="E15" i="9"/>
  <c r="AF6" i="6" s="1"/>
  <c r="E14" i="9"/>
  <c r="AE6" i="6" s="1"/>
  <c r="E13" i="9"/>
  <c r="AD6" i="6" s="1"/>
  <c r="E12" i="9"/>
  <c r="AC6" i="6" s="1"/>
  <c r="E11" i="9"/>
  <c r="AB6" i="6" s="1"/>
  <c r="E10" i="9"/>
  <c r="AA6" i="6" s="1"/>
  <c r="E9" i="9"/>
  <c r="Z6" i="6" s="1"/>
  <c r="E8" i="9"/>
  <c r="Y6" i="6" s="1"/>
  <c r="G5" i="9"/>
  <c r="AF8" i="6" l="1"/>
  <c r="X23" i="6"/>
  <c r="AG11" i="6"/>
  <c r="AC11" i="6"/>
  <c r="AK11" i="6"/>
  <c r="AJ8" i="6"/>
  <c r="X6" i="6"/>
  <c r="G42" i="9"/>
  <c r="G26" i="9"/>
  <c r="G46" i="9"/>
  <c r="G28" i="9"/>
  <c r="G24" i="9"/>
  <c r="G32" i="9"/>
  <c r="G40" i="9"/>
  <c r="G37" i="9"/>
  <c r="G50" i="9"/>
  <c r="G59" i="9"/>
  <c r="G9" i="9"/>
  <c r="G11" i="9"/>
  <c r="G13" i="9"/>
  <c r="G15" i="9"/>
  <c r="G17" i="9"/>
  <c r="G19" i="9"/>
  <c r="G56" i="9"/>
  <c r="G41" i="9"/>
  <c r="G43" i="9"/>
  <c r="G45" i="9"/>
  <c r="G47" i="9"/>
  <c r="G49" i="9"/>
  <c r="G51" i="9"/>
  <c r="G60" i="9"/>
  <c r="G23" i="9"/>
  <c r="G25" i="9"/>
  <c r="G27" i="9"/>
  <c r="G29" i="9"/>
  <c r="G31" i="9"/>
  <c r="G33" i="9"/>
  <c r="G35" i="9"/>
  <c r="G54" i="9"/>
  <c r="G64" i="9"/>
  <c r="G8" i="9"/>
  <c r="G10" i="9"/>
  <c r="G12" i="9"/>
  <c r="G14" i="9"/>
  <c r="G16" i="9"/>
  <c r="G18" i="9"/>
  <c r="G20" i="9"/>
  <c r="X11" i="6" l="1"/>
  <c r="X8" i="6"/>
  <c r="G69" i="9"/>
  <c r="G71" i="9" s="1"/>
  <c r="G20" i="6" l="1"/>
  <c r="E20" i="6" s="1"/>
  <c r="G19" i="6"/>
  <c r="E19" i="6" s="1"/>
  <c r="G18" i="6"/>
  <c r="E18" i="6" s="1"/>
  <c r="G17" i="6"/>
  <c r="E17" i="6" s="1"/>
  <c r="G16" i="6"/>
  <c r="E16" i="6" s="1"/>
  <c r="G15" i="6"/>
  <c r="E15" i="6" s="1"/>
  <c r="G7" i="6"/>
  <c r="E7" i="6" s="1"/>
  <c r="G13" i="6"/>
  <c r="G11" i="6"/>
  <c r="G61" i="8"/>
  <c r="G60" i="8"/>
  <c r="G57" i="8"/>
  <c r="G56" i="8"/>
  <c r="G55" i="8"/>
  <c r="G53" i="8"/>
  <c r="E52" i="8"/>
  <c r="E51" i="8"/>
  <c r="G50" i="8"/>
  <c r="G48" i="8"/>
  <c r="G47" i="8"/>
  <c r="G46" i="8"/>
  <c r="G45" i="8"/>
  <c r="G43" i="8"/>
  <c r="G42" i="8"/>
  <c r="G41" i="8"/>
  <c r="G40" i="8"/>
  <c r="G38" i="8"/>
  <c r="G36" i="8"/>
  <c r="G34" i="8"/>
  <c r="G33" i="8"/>
  <c r="G32" i="8"/>
  <c r="E31" i="8"/>
  <c r="G31" i="8" s="1"/>
  <c r="G30" i="8"/>
  <c r="G29" i="8"/>
  <c r="E28" i="8"/>
  <c r="G6" i="6" s="1"/>
  <c r="G27" i="8"/>
  <c r="E25" i="8"/>
  <c r="G25" i="8" s="1"/>
  <c r="G24" i="8"/>
  <c r="E22" i="8"/>
  <c r="G4" i="6" s="1"/>
  <c r="E4" i="6" s="1"/>
  <c r="G21" i="8"/>
  <c r="G20" i="8"/>
  <c r="E18" i="8"/>
  <c r="G18" i="8" s="1"/>
  <c r="G17" i="8"/>
  <c r="G16" i="8"/>
  <c r="E14" i="8"/>
  <c r="G14" i="8" s="1"/>
  <c r="G13" i="8"/>
  <c r="G12" i="8"/>
  <c r="E10" i="8"/>
  <c r="E8" i="8"/>
  <c r="G14" i="6" l="1"/>
  <c r="E14" i="6" s="1"/>
  <c r="G8" i="6"/>
  <c r="G3" i="6"/>
  <c r="E3" i="6" s="1"/>
  <c r="G10" i="8"/>
  <c r="G51" i="8"/>
  <c r="G22" i="8"/>
  <c r="G52" i="8"/>
  <c r="G8" i="8"/>
  <c r="G28" i="8"/>
  <c r="G62" i="8" l="1"/>
  <c r="G65" i="8" s="1"/>
  <c r="E59" i="7" l="1"/>
  <c r="I21" i="6" s="1"/>
  <c r="E21" i="6" s="1"/>
  <c r="XEE6" i="6"/>
  <c r="G74" i="7"/>
  <c r="G72" i="7"/>
  <c r="G71" i="7"/>
  <c r="E68" i="7"/>
  <c r="G68" i="7" s="1"/>
  <c r="G67" i="7"/>
  <c r="E65" i="7"/>
  <c r="I25" i="6" s="1"/>
  <c r="E25" i="6" s="1"/>
  <c r="E64" i="7"/>
  <c r="I24" i="6" s="1"/>
  <c r="E24" i="6" s="1"/>
  <c r="E61" i="7"/>
  <c r="I23" i="6" s="1"/>
  <c r="E23" i="6" s="1"/>
  <c r="E60" i="7"/>
  <c r="I22" i="6" s="1"/>
  <c r="E22" i="6" s="1"/>
  <c r="E56" i="7"/>
  <c r="G56" i="7" s="1"/>
  <c r="E54" i="7"/>
  <c r="G54" i="7" s="1"/>
  <c r="G53" i="7"/>
  <c r="E52" i="7"/>
  <c r="V11" i="6" s="1"/>
  <c r="E51" i="7"/>
  <c r="U11" i="6" s="1"/>
  <c r="E50" i="7"/>
  <c r="T11" i="6" s="1"/>
  <c r="E49" i="7"/>
  <c r="S11" i="6" s="1"/>
  <c r="E48" i="7"/>
  <c r="R11" i="6" s="1"/>
  <c r="E47" i="7"/>
  <c r="Q11" i="6" s="1"/>
  <c r="E46" i="7"/>
  <c r="P11" i="6" s="1"/>
  <c r="E45" i="7"/>
  <c r="O11" i="6" s="1"/>
  <c r="E44" i="7"/>
  <c r="N11" i="6" s="1"/>
  <c r="E43" i="7"/>
  <c r="M11" i="6" s="1"/>
  <c r="E42" i="7"/>
  <c r="L11" i="6" s="1"/>
  <c r="E41" i="7"/>
  <c r="K11" i="6" s="1"/>
  <c r="E40" i="7"/>
  <c r="J11" i="6" s="1"/>
  <c r="G39" i="7"/>
  <c r="E37" i="7"/>
  <c r="I12" i="6" s="1"/>
  <c r="E12" i="6" s="1"/>
  <c r="E35" i="7"/>
  <c r="G35" i="7" s="1"/>
  <c r="E34" i="7"/>
  <c r="U8" i="6" s="1"/>
  <c r="E33" i="7"/>
  <c r="T8" i="6" s="1"/>
  <c r="E32" i="7"/>
  <c r="S8" i="6" s="1"/>
  <c r="E31" i="7"/>
  <c r="G31" i="7" s="1"/>
  <c r="E30" i="7"/>
  <c r="Q8" i="6" s="1"/>
  <c r="E29" i="7"/>
  <c r="P8" i="6" s="1"/>
  <c r="E28" i="7"/>
  <c r="O8" i="6" s="1"/>
  <c r="E27" i="7"/>
  <c r="G27" i="7" s="1"/>
  <c r="E26" i="7"/>
  <c r="M8" i="6" s="1"/>
  <c r="E25" i="7"/>
  <c r="L8" i="6" s="1"/>
  <c r="E24" i="7"/>
  <c r="K8" i="6" s="1"/>
  <c r="E23" i="7"/>
  <c r="G23" i="7" s="1"/>
  <c r="G22" i="7"/>
  <c r="E19" i="7"/>
  <c r="U6" i="6" s="1"/>
  <c r="E18" i="7"/>
  <c r="T6" i="6" s="1"/>
  <c r="E17" i="7"/>
  <c r="G17" i="7" s="1"/>
  <c r="E16" i="7"/>
  <c r="R6" i="6" s="1"/>
  <c r="E15" i="7"/>
  <c r="Q6" i="6" s="1"/>
  <c r="E14" i="7"/>
  <c r="P6" i="6" s="1"/>
  <c r="E13" i="7"/>
  <c r="G13" i="7" s="1"/>
  <c r="E12" i="7"/>
  <c r="N6" i="6" s="1"/>
  <c r="E11" i="7"/>
  <c r="M6" i="6" s="1"/>
  <c r="E10" i="7"/>
  <c r="L6" i="6" s="1"/>
  <c r="E9" i="7"/>
  <c r="G9" i="7" s="1"/>
  <c r="E8" i="7"/>
  <c r="G8" i="7" s="1"/>
  <c r="G7" i="7"/>
  <c r="G5" i="7"/>
  <c r="I26" i="6" l="1"/>
  <c r="E26" i="6" s="1"/>
  <c r="J6" i="6"/>
  <c r="K6" i="6"/>
  <c r="S6" i="6"/>
  <c r="N8" i="6"/>
  <c r="V8" i="6"/>
  <c r="I13" i="6"/>
  <c r="E13" i="6" s="1"/>
  <c r="O6" i="6"/>
  <c r="J8" i="6"/>
  <c r="R8" i="6"/>
  <c r="I11" i="6"/>
  <c r="E11" i="6" s="1"/>
  <c r="G43" i="7"/>
  <c r="G51" i="7"/>
  <c r="G28" i="7"/>
  <c r="G41" i="7"/>
  <c r="G45" i="7"/>
  <c r="G49" i="7"/>
  <c r="G59" i="7"/>
  <c r="G65" i="7"/>
  <c r="G47" i="7"/>
  <c r="G61" i="7"/>
  <c r="G11" i="7"/>
  <c r="G15" i="7"/>
  <c r="G19" i="7"/>
  <c r="G25" i="7"/>
  <c r="G29" i="7"/>
  <c r="G33" i="7"/>
  <c r="G12" i="7"/>
  <c r="G16" i="7"/>
  <c r="G26" i="7"/>
  <c r="G32" i="7"/>
  <c r="G34" i="7"/>
  <c r="G37" i="7"/>
  <c r="G40" i="7"/>
  <c r="G42" i="7"/>
  <c r="G44" i="7"/>
  <c r="G46" i="7"/>
  <c r="G48" i="7"/>
  <c r="G50" i="7"/>
  <c r="G52" i="7"/>
  <c r="G60" i="7"/>
  <c r="G64" i="7"/>
  <c r="G10" i="7"/>
  <c r="G14" i="7"/>
  <c r="G18" i="7"/>
  <c r="G24" i="7"/>
  <c r="G30" i="7"/>
  <c r="I6" i="6" l="1"/>
  <c r="E6" i="6" s="1"/>
  <c r="I8" i="6"/>
  <c r="E8" i="6" s="1"/>
  <c r="G73" i="7"/>
  <c r="G75" i="7" s="1"/>
  <c r="E34" i="6" l="1"/>
</calcChain>
</file>

<file path=xl/sharedStrings.xml><?xml version="1.0" encoding="utf-8"?>
<sst xmlns="http://schemas.openxmlformats.org/spreadsheetml/2006/main" count="69768" uniqueCount="15816">
  <si>
    <t>Element</t>
  </si>
  <si>
    <t>Floor</t>
  </si>
  <si>
    <t>Sr.</t>
  </si>
  <si>
    <t>Basement</t>
  </si>
  <si>
    <t>Raft</t>
  </si>
  <si>
    <t>PCC</t>
  </si>
  <si>
    <t>Column</t>
  </si>
  <si>
    <t>Ret Wall</t>
  </si>
  <si>
    <t>Stair</t>
  </si>
  <si>
    <t>Beam</t>
  </si>
  <si>
    <t>Slab</t>
  </si>
  <si>
    <t>Foundation</t>
  </si>
  <si>
    <t>Parapet Wall</t>
  </si>
  <si>
    <t>Lintel</t>
  </si>
  <si>
    <t>OHWT Walls</t>
  </si>
  <si>
    <t>OHWT Top Slab</t>
  </si>
  <si>
    <t>Lift Well</t>
  </si>
  <si>
    <t>Shear Wall</t>
  </si>
  <si>
    <t>Pool Base Slab</t>
  </si>
  <si>
    <t>Pool Walls</t>
  </si>
  <si>
    <t>Ramp Slab</t>
  </si>
  <si>
    <t>UGWT Walls</t>
  </si>
  <si>
    <t>UGWT Top Slab</t>
  </si>
  <si>
    <t>Harvest Tank Walls</t>
  </si>
  <si>
    <t>Harvest Tank Top Slab</t>
  </si>
  <si>
    <t>Harvest Tank Base Slab</t>
  </si>
  <si>
    <t>UGWT Base Slab</t>
  </si>
  <si>
    <t>OHWT Base Slab</t>
  </si>
  <si>
    <t>Location/
Grid Ref</t>
  </si>
  <si>
    <t>Ground</t>
  </si>
  <si>
    <t xml:space="preserve">LAKE CITY ROOF GARDEN LAHORE APPARTMENTS-PHASE 2
STRUCTURAL WORKS  I-TOWERS (MATERIAL ONLY)
</t>
  </si>
  <si>
    <t>SR.</t>
  </si>
  <si>
    <t>ITEM DESCRIPTION</t>
  </si>
  <si>
    <t>UNIT</t>
  </si>
  <si>
    <t>TOTAL QTY</t>
  </si>
  <si>
    <t xml:space="preserve">RATE </t>
  </si>
  <si>
    <t>AMOUNT</t>
  </si>
  <si>
    <t>Reinforced Cement Concrete Work</t>
  </si>
  <si>
    <r>
      <t xml:space="preserve">Laying owner supplied concrete from point of delivery, vibrating, compacting, finishing and curing etc. straight or curved, cast in situ reinforced cement concrete at any floor/height/depth, </t>
    </r>
    <r>
      <rPr>
        <b/>
        <sz val="11"/>
        <rFont val="Calibri"/>
        <family val="2"/>
        <scheme val="minor"/>
      </rPr>
      <t>pumped</t>
    </r>
    <r>
      <rPr>
        <sz val="11"/>
        <rFont val="Calibri"/>
        <family val="2"/>
        <scheme val="minor"/>
      </rPr>
      <t xml:space="preserve"> </t>
    </r>
    <r>
      <rPr>
        <b/>
        <sz val="11"/>
        <rFont val="Calibri"/>
        <family val="2"/>
        <scheme val="minor"/>
      </rPr>
      <t xml:space="preserve">ready mix concrete, 4000 psi and 5000 Psi (mentioned in parenthesis ) </t>
    </r>
    <r>
      <rPr>
        <sz val="11"/>
        <rFont val="Calibri"/>
        <family val="2"/>
        <scheme val="minor"/>
      </rPr>
      <t>minimum cylinder crushing strength at 28 days, mix using  Ordinary Portland Grey Cement,  fine aggregate Lawrence pur good quality clean sand free from impurities and Sargodha crushed course aggregate  3/4 '' &amp;  1/2" down well-graded,  including vibrations through electro mechanical vibrators, steel form work, moulds, false work and their removal, placing of all pipes and embedded items before concreting curing finishing complete but excluding the cost of steel reinforcement complete in all respect as per drawings and as directed by the Consultant/Engineer incharge.</t>
    </r>
  </si>
  <si>
    <t>Columns (5000 psi)</t>
  </si>
  <si>
    <t>Ground to First Floor</t>
  </si>
  <si>
    <r>
      <t>m</t>
    </r>
    <r>
      <rPr>
        <vertAlign val="superscript"/>
        <sz val="11"/>
        <rFont val="Calibri"/>
        <family val="2"/>
        <scheme val="minor"/>
      </rPr>
      <t>3</t>
    </r>
  </si>
  <si>
    <t>1st to 2nd Floor</t>
  </si>
  <si>
    <t>2nd to 3rd Floor</t>
  </si>
  <si>
    <t>3rd to 4th Floor</t>
  </si>
  <si>
    <t>4th to 5th Floor</t>
  </si>
  <si>
    <t>5th to 6th Floor</t>
  </si>
  <si>
    <t>6th to 7th Floor</t>
  </si>
  <si>
    <t>7th to 8th Floor</t>
  </si>
  <si>
    <t>8th to 9th Floor</t>
  </si>
  <si>
    <t>9th to 10th Floor</t>
  </si>
  <si>
    <t>10th to 11th Floor</t>
  </si>
  <si>
    <t>11th to Roof</t>
  </si>
  <si>
    <t>Lift wells/shearwalls(5000 psi)</t>
  </si>
  <si>
    <t>Roof to Mummty</t>
  </si>
  <si>
    <t>Lintels (3000 psi)</t>
  </si>
  <si>
    <t>Floor slabs and beams (4000 psi)</t>
  </si>
  <si>
    <t>FF (7"Th  slab + 18"drop beams)</t>
  </si>
  <si>
    <t>2nd Floor  (7"Th  slab+18" beams)</t>
  </si>
  <si>
    <t>3rd Floor (7"Th slab+ 18" drop beams)</t>
  </si>
  <si>
    <t>4th Floor (7"Th slab+18" drop beams)</t>
  </si>
  <si>
    <t>5th Floor (7" TH slab with 18" drop beams)</t>
  </si>
  <si>
    <t>6th Floor (7" TH slab with 18" drop beams)</t>
  </si>
  <si>
    <t>7th Floor (7" TH slab with 18" drop beams)</t>
  </si>
  <si>
    <t>8th Floor (7" TH slab with 18" drop beams)</t>
  </si>
  <si>
    <t>9th Floor (7" TH slab with 18"drop beams)</t>
  </si>
  <si>
    <t>10th Floor (7" TH slab with 18" drop beams)</t>
  </si>
  <si>
    <t>11th Floor (7" TH slab with 18"drop beams)</t>
  </si>
  <si>
    <t>Roof (7" TH slab with 18" drop beams)</t>
  </si>
  <si>
    <t>Mumty Roof (7" TH slab with 18" drop beams)</t>
  </si>
  <si>
    <t>RCC parapet wall (3000 psi)</t>
  </si>
  <si>
    <t>Stairs (4000 psi)</t>
  </si>
  <si>
    <t>Over Head water tank(4000 psi)</t>
  </si>
  <si>
    <t>Base slab</t>
  </si>
  <si>
    <t>Walls</t>
  </si>
  <si>
    <t>Top slab</t>
  </si>
  <si>
    <t>viii</t>
  </si>
  <si>
    <t>Swimming Pool (4000 psi)</t>
  </si>
  <si>
    <t>Water Proofing</t>
  </si>
  <si>
    <t>a</t>
  </si>
  <si>
    <t>Providing and fixing of water stopper 4mm thick and 229 mm wide poly vinyl chloride ribbed bar by Marflex or approved equivalent installed in the centre of x-section of the concrete structure joint of retaining walls and water tanks including proper joint welding complete in all respects as per drawings and as directed by the consultant / Engineer. (considering 2 levels in each retaining wall height)</t>
  </si>
  <si>
    <t>mtr</t>
  </si>
  <si>
    <t xml:space="preserve">Steel Reinforcement </t>
  </si>
  <si>
    <t>Fabricating/ cut, bend and placing of owner supplied steel from the site stock yard (hot rolled deformed bar of min. yield strength 60,000 psi) for the cement concrete work including testing of bars, providing and binding with annealed wire, removal of rust from the bars, all overlaps, chairs, supports etc. complete in all respect. Only the lengths shown on the drawings at their standard weights shall be paid for in accordance with a bending schedule prepared by the contractor and submitted well in advance to Engineer for approval</t>
  </si>
  <si>
    <t xml:space="preserve">Total Steel Quantity </t>
  </si>
  <si>
    <t>ton</t>
  </si>
  <si>
    <t>Total Amount (Rs)</t>
  </si>
  <si>
    <t>Covered Area (Sft)</t>
  </si>
  <si>
    <t>Rate/sft</t>
  </si>
  <si>
    <t>1st</t>
  </si>
  <si>
    <t>2nd</t>
  </si>
  <si>
    <t>3rd</t>
  </si>
  <si>
    <t>4th</t>
  </si>
  <si>
    <t>5th</t>
  </si>
  <si>
    <t>6th</t>
  </si>
  <si>
    <t>7th</t>
  </si>
  <si>
    <t>8th</t>
  </si>
  <si>
    <t>9th</t>
  </si>
  <si>
    <t>10th</t>
  </si>
  <si>
    <t>11th</t>
  </si>
  <si>
    <t>Qty</t>
  </si>
  <si>
    <t>I-Tower</t>
  </si>
  <si>
    <t>mumty</t>
  </si>
  <si>
    <t xml:space="preserve">LAKE CITY ROOF GARDEN LAHORE APPARTMENTS-PHASE 2
STRUCTURAL WORKS  </t>
  </si>
  <si>
    <t>BILL OF QUANTITIES (STRUCTURAL WORKS)</t>
  </si>
  <si>
    <t>ITEM NO.</t>
  </si>
  <si>
    <t>SHORT DESCRIPTION OF WORK TO BE READ IN CONJUNCTION WITH GENERAL SPECIFICATIONS</t>
  </si>
  <si>
    <t>Earth Works</t>
  </si>
  <si>
    <t>Excavation for basements, raft  foundations in existing soil including cost of dressing, leveling and compaction in approved manners and disposal of surplus excavated soil away from site, all excavated area will be proof rolled as directed by the Consultant/Engineer incharge.</t>
  </si>
  <si>
    <t>Excavation</t>
  </si>
  <si>
    <t>b</t>
  </si>
  <si>
    <t>Backfilling using local sand with layer thickness 6" in loose state and compacted upto 95% MDD.</t>
  </si>
  <si>
    <t xml:space="preserve">Termite Proofing </t>
  </si>
  <si>
    <t>Providing and carrying out termite  proofing on excavation sides only using "Biflex/ Fiprokill/ Mirage" or an approved equivalent as per manufacturers specification. The work shall be carried out by an approved  specialist subcontractor who will provide 10 years warranty stating that in case of infestation during the period of warranty, he will carry out the remedial work without charge to the Employer. complete in all respect and as directed by the Consultants.</t>
  </si>
  <si>
    <t>Excavation bed and sides -7.75 ft from EGL</t>
  </si>
  <si>
    <t xml:space="preserve">Plain Cement Concrete </t>
  </si>
  <si>
    <t>Laying owner supplied concrete from point of delivery, compacting and finishing blinding concrete (1:4:8) in layers and providing proper curing upto the required time as per drawings/ specifications/ directed by the Consultant.</t>
  </si>
  <si>
    <t>3" thick two layers of PCC 1:4:8 under Raft/Mat foundations.</t>
  </si>
  <si>
    <t>i</t>
  </si>
  <si>
    <t>Mat foundations (4000 psi)</t>
  </si>
  <si>
    <t>ii</t>
  </si>
  <si>
    <t>Ramp slab and beams (4000 psi)</t>
  </si>
  <si>
    <t>Foundations to GF</t>
  </si>
  <si>
    <t>iii</t>
  </si>
  <si>
    <t>Foundation to Ground Floor</t>
  </si>
  <si>
    <t>iv</t>
  </si>
  <si>
    <t>v</t>
  </si>
  <si>
    <t>GF (7"Th slab+18"drop beams)</t>
  </si>
  <si>
    <t>vi</t>
  </si>
  <si>
    <t>vii</t>
  </si>
  <si>
    <t>Retaining walls(4000 psi)</t>
  </si>
  <si>
    <t>Under Ground water tank (4000 psi)</t>
  </si>
  <si>
    <t>ix</t>
  </si>
  <si>
    <t>Rain harvesting tank (4000 psi)</t>
  </si>
  <si>
    <r>
      <t xml:space="preserve">Providing and Laying of 4mm thick  by </t>
    </r>
    <r>
      <rPr>
        <b/>
        <sz val="11"/>
        <color indexed="8"/>
        <rFont val="Calibri"/>
        <family val="2"/>
        <scheme val="minor"/>
      </rPr>
      <t>Highgrip or equivalent</t>
    </r>
    <r>
      <rPr>
        <sz val="11"/>
        <color indexed="8"/>
        <rFont val="Calibri"/>
        <family val="2"/>
        <scheme val="minor"/>
      </rPr>
      <t xml:space="preserve"> modified Torch applied  Bituminous  water proofing membrane with  Primer @0.25 Liters/ Sq. M, over first layers of blinding concrete of Raft/ foundation after applying 1/2" thick plaster laid in Cement Sand mortar  (1:3) . The overlap shall not be less than 6", the membrane shall be well incontact with the concrete face, free from air voids, wrinkles and cuts and to be terminated at the level defined in the drawing. </t>
    </r>
  </si>
  <si>
    <r>
      <t>m</t>
    </r>
    <r>
      <rPr>
        <vertAlign val="superscript"/>
        <sz val="11"/>
        <rFont val="Calibri"/>
        <family val="2"/>
        <scheme val="minor"/>
      </rPr>
      <t>2</t>
    </r>
  </si>
  <si>
    <t>Providing and Laying of 4mm thick  by Higrip or equivalent modified Torch applied  Bituminous  water proofing membrane with  Primer @0.25 Liters/ Sq. M,  on external sides of peripheral retaining walls over levelled shoring piles surface( pile gaps to be filled with 1:4:8 PCC( same as item-3) reinforced with 18 gauge wire mesh  required and using front form work to contain at place) , complete in all respects as per drawings including 1/2" to 3/4" (1:3) cement local sand plaster cost to get levelled base surface for membrane applying. 
To avoid sharp bends in membrane 50 x 50 mm chamfer laid in cement sand mortar to be provided under the membrane at the point where retaining  wall is joining with the raft/ bed.</t>
  </si>
  <si>
    <t>c</t>
  </si>
  <si>
    <t>Expansion/Isolation joint detail</t>
  </si>
  <si>
    <t>Providing, applying and treating expansion/isolation joint. Complete in all respects as per satisfaction of engineer incharge.</t>
  </si>
  <si>
    <t>2" x 3"  expansion joint maintained with high density thermopore sheet laid at the time of casting slab, applying SIKA primer, inserting polystyrene backup rod filled with polyurethane joint sealant SIKA flex. The joints to be covered with steel joint cover stripe of the design approved by Engineer. The ponding test will be performed by contractor to check the leakage if required by the Engineer</t>
  </si>
  <si>
    <t>641 Million</t>
  </si>
  <si>
    <t>Sub Str</t>
  </si>
  <si>
    <t xml:space="preserve">LAKE CITY ROOF GARDEN LAHORE APPARTMENTS-PHASE 2
STRUCTURAL WORKS  L-TOWERS (MATERIAL ONLY)
</t>
  </si>
  <si>
    <t>L-Tower</t>
  </si>
  <si>
    <t>TOT</t>
  </si>
  <si>
    <t>QTY</t>
  </si>
  <si>
    <t>Sub Structure</t>
  </si>
  <si>
    <t>Work 
Package</t>
  </si>
  <si>
    <t>11th Floor</t>
  </si>
  <si>
    <t>I Tower</t>
  </si>
  <si>
    <t>inputs: Don’t delete the highlighted cells</t>
  </si>
  <si>
    <t>1st Floor</t>
  </si>
  <si>
    <t>2nd Floor</t>
  </si>
  <si>
    <t>3rd Floor</t>
  </si>
  <si>
    <t>4th Floor</t>
  </si>
  <si>
    <t>5th Floor</t>
  </si>
  <si>
    <t>6th Floor</t>
  </si>
  <si>
    <t>7th Floor</t>
  </si>
  <si>
    <t>8th Floor</t>
  </si>
  <si>
    <t>9th Floor</t>
  </si>
  <si>
    <t>10th Floor</t>
  </si>
  <si>
    <t xml:space="preserve">                     PROJECT:  CONSTRUCTION OF LAKE CITY ROOF GARDEN APARTMENTS</t>
  </si>
  <si>
    <t>As of:</t>
  </si>
  <si>
    <t>Remarks</t>
  </si>
  <si>
    <t>IR
Status</t>
  </si>
  <si>
    <t>IR STATUS</t>
  </si>
  <si>
    <t>Activity Description</t>
  </si>
  <si>
    <t>IR
No.</t>
  </si>
  <si>
    <t>Submission
Date</t>
  </si>
  <si>
    <t>As of :</t>
  </si>
  <si>
    <t>Fully Approved (A)</t>
  </si>
  <si>
    <t>Approved with comments (B)</t>
  </si>
  <si>
    <t>Rejected ( R)</t>
  </si>
  <si>
    <t>IR closing
Date</t>
  </si>
  <si>
    <r>
      <t>Concrete Qty 
(m</t>
    </r>
    <r>
      <rPr>
        <b/>
        <vertAlign val="superscript"/>
        <sz val="10"/>
        <color theme="1"/>
        <rFont val="Century Gothic"/>
        <family val="2"/>
      </rPr>
      <t>3</t>
    </r>
    <r>
      <rPr>
        <b/>
        <sz val="10"/>
        <color theme="1"/>
        <rFont val="Century Gothic"/>
        <family val="2"/>
      </rPr>
      <t>)</t>
    </r>
  </si>
  <si>
    <t>Pour
Card No.</t>
  </si>
  <si>
    <t>Checking of control points and shifting of BM</t>
  </si>
  <si>
    <t>Layout &amp; level before excavation</t>
  </si>
  <si>
    <t>I &amp; L Tower</t>
  </si>
  <si>
    <t>Excavation level, surface preparation &amp; final bed level before PCC</t>
  </si>
  <si>
    <t>A~F/1~10</t>
  </si>
  <si>
    <t>Termite proofing of Zone-1</t>
  </si>
  <si>
    <t>Laying of PCC 3" thick (1st layer) Zone-1</t>
  </si>
  <si>
    <t>A~F/17~26</t>
  </si>
  <si>
    <t>Excavation level, surface preparation &amp; final bed level before PCC Zone-3</t>
  </si>
  <si>
    <t>Laying of PCC 3" thick (1st layer) Zone-3</t>
  </si>
  <si>
    <t>Excavation level, surface preparation &amp; final bed level before PCC Zone-2</t>
  </si>
  <si>
    <t>A~F/11~16</t>
  </si>
  <si>
    <t>Laying of PCC 3" thick (1st layer) Zone-2</t>
  </si>
  <si>
    <t>Termite proofing of Zone-2</t>
  </si>
  <si>
    <t>Excavation level, surface preparation &amp; final bed level of lift well Zone1 &amp; 3</t>
  </si>
  <si>
    <t>A~B/9~10, A~B/17~18</t>
  </si>
  <si>
    <t>Termite proofing at lifet wells Zone-1 &amp; 3</t>
  </si>
  <si>
    <t>Laying of PCC 3" thick (1st layer) Zone-1 &amp; 3</t>
  </si>
  <si>
    <t>A</t>
  </si>
  <si>
    <t>Termite proofing oF Zone-3</t>
  </si>
  <si>
    <t>B</t>
  </si>
  <si>
    <t>PC-5</t>
  </si>
  <si>
    <t>PC-6</t>
  </si>
  <si>
    <t>PC-7</t>
  </si>
  <si>
    <t>Brick work of Lift Wells IT Tower (Zone 1 &amp; 3)</t>
  </si>
  <si>
    <t>Grid-A-B/9-10, A-B/17-18</t>
  </si>
  <si>
    <t>Grid A-F/1, Grid A-F/26</t>
  </si>
  <si>
    <t>Brick work (th 9" and ht 4') for Raft external face protection I Tower (Zone 1 &amp; 3)</t>
  </si>
  <si>
    <t>Brick work (Th 13" and ht 4') for Raft external face protection I Tower (Zone 1 &amp; 3)</t>
  </si>
  <si>
    <t>Grid A-/01-10, Grid A/12-24</t>
  </si>
  <si>
    <t>Brick work (Th 18" and ht 10') for Raft external face protection I Tower (Zone 2)</t>
  </si>
  <si>
    <t>Grid A-/10-12,</t>
  </si>
  <si>
    <t>Brick Work</t>
  </si>
  <si>
    <t>Brick work (Th 18" and ht 4') for Raft external face protection I Tower (Zone 3)</t>
  </si>
  <si>
    <t>Grid A/24-26</t>
  </si>
  <si>
    <t>Grid F/1-26</t>
  </si>
  <si>
    <t>Termitte</t>
  </si>
  <si>
    <t>Termitte proofing (Fiprokill) before laying of PCC</t>
  </si>
  <si>
    <t>Layout excavation surface preparation and final bed level before laying of PCC I Tower (Zone 1, 2 &amp; 3)</t>
  </si>
  <si>
    <t>First layer of PCC I Tower Zone 1, 2 and 3 as per revised drawing</t>
  </si>
  <si>
    <t>Brick work</t>
  </si>
  <si>
    <t>Layout, surface preparation, brick work, backfilling and PCC</t>
  </si>
  <si>
    <t>Backside of ICPL office</t>
  </si>
  <si>
    <t>Plaster work</t>
  </si>
  <si>
    <t>Grid A-F/1, A-F/26</t>
  </si>
  <si>
    <t>Work of Brickwall (Th 9" and ht 4') raft external face protection I Towr (Zone 1 and 3)</t>
  </si>
  <si>
    <t>Plaster work of Brick wall (Th 13" and ht 4') raft external face protection I Tower Zone (1 and 3)</t>
  </si>
  <si>
    <t>Grid A/1-10, Grid A/12-24</t>
  </si>
  <si>
    <t>Plaster work of Brick wall (Th 18" and ht 10') raft external face protection I Tower Zone (2)</t>
  </si>
  <si>
    <t>Grid A/10-12</t>
  </si>
  <si>
    <t>Plaster work of Brick wall (Th 18" and ht 4') raft external face protection I Tower Zone (3)</t>
  </si>
  <si>
    <t>Grid AB/8-9, AB/18-19</t>
  </si>
  <si>
    <t>Dismental of 1sty layer PCC for pits excavation (14' 6" x 14' -6") as per revised drawing I Tower Zone (1 &amp; 3)</t>
  </si>
  <si>
    <t>Dismental additional  1sty layer PCC and excavation b/w pits and lift well (14' -6 x 2' -9") as per revised drawing I Tower Zone (1 &amp; 3)</t>
  </si>
  <si>
    <t>Backfilling</t>
  </si>
  <si>
    <t xml:space="preserve">Layout, surface preparation, brick work, backfilling and PCC of Generator foundation as per approved drawing </t>
  </si>
  <si>
    <t>Steel yard area</t>
  </si>
  <si>
    <t>1st layer of PCC I tower Zone 1 as per revised drawing</t>
  </si>
  <si>
    <t>F/1-4</t>
  </si>
  <si>
    <t xml:space="preserve">Backfilling, spreading and levelling site office area </t>
  </si>
  <si>
    <t>Site Office Area</t>
  </si>
  <si>
    <t xml:space="preserve">Backfilling, spreading, levellingand Compaction site office area </t>
  </si>
  <si>
    <t>Backfilling, spreading and levelling outside of plot along main road</t>
  </si>
  <si>
    <t>Outside of plot</t>
  </si>
  <si>
    <t>Brick wall (Th 9" and  h2'-9") raft external face protection I tower (Zone 1 and 3)</t>
  </si>
  <si>
    <t>Plaster workof Brickwall (Th 9", ht: 2'-9") for raft external face protection I Tower Zone (1&amp;3)</t>
  </si>
  <si>
    <t>Sand filling</t>
  </si>
  <si>
    <t>Sand filling around lift wells Qty 2760 Cft I Tower (Zone 1 &amp; 3)</t>
  </si>
  <si>
    <t>Grid A-B/9-10 &amp; A-B/17-18</t>
  </si>
  <si>
    <t>Redo work of 1st layer of PCC Total area 3640 ft I tower (Zone 1-3)</t>
  </si>
  <si>
    <t>Grid A-C/8-11, Grid B-D/12-14, &amp; A-D/16-21</t>
  </si>
  <si>
    <t>Redo work/PCC</t>
  </si>
  <si>
    <t>Brick Wall</t>
  </si>
  <si>
    <t>Rework of Brick wall of lift well I Tower (Zone 1 &amp; 3)</t>
  </si>
  <si>
    <t>Grid A-B/9-10, A-B/17-18</t>
  </si>
  <si>
    <t>Surface cleaning</t>
  </si>
  <si>
    <t>Surface cleaning and allow for water proofing I Tower (Zone 1)</t>
  </si>
  <si>
    <t>Grid A-F/1-7</t>
  </si>
  <si>
    <t>Water Proofing before 2nd layer of PCC I Tower (Zone 1)</t>
  </si>
  <si>
    <t>Surface cleaning of vertical brick walls and allow for water proofing I tower (Zone-1)</t>
  </si>
  <si>
    <t>Grid A/1-7, Grid F/1-7, A-F/1</t>
  </si>
  <si>
    <t>Water Proofing of vertical brick walls before 2nd layer of PCC I Tower (Zone 1)</t>
  </si>
  <si>
    <t>Grid A/1-7, F/1-7, A-F/1</t>
  </si>
  <si>
    <t>Sand filling (ht: 2'-7") I Tower (Zone 2)</t>
  </si>
  <si>
    <t>Grid B-D/12-14</t>
  </si>
  <si>
    <t>Sand filling (ht: 6") O Tpwer (Zone 1)</t>
  </si>
  <si>
    <t>Grid A-D/8-11</t>
  </si>
  <si>
    <t>Sand filling (ht 1"-6") I Tower (Zone 3)</t>
  </si>
  <si>
    <t>Grid A-D/16-21</t>
  </si>
  <si>
    <t>Sand filling (ht: 01') I Tower (Zone 1 &amp; 3)</t>
  </si>
  <si>
    <t>Grid A-B/8-9, A-B/18-19</t>
  </si>
  <si>
    <t>Termitte Proofing</t>
  </si>
  <si>
    <t>Termite Proofingof sum pits I Tower (Zone 1-3)</t>
  </si>
  <si>
    <t>1st layer of PCC of sum pits I Tower (Zone 1-3)</t>
  </si>
  <si>
    <t>Termite Proofing</t>
  </si>
  <si>
    <t>Termite proofing around sum pits and lift wells I Tower (Zone 1-3)</t>
  </si>
  <si>
    <t>Grid A-D/8-11, A-D/16-21</t>
  </si>
  <si>
    <t>1st layer of PCC around sum pits and lift wells I Tower (Zone 1-3)</t>
  </si>
  <si>
    <t>Grid A-D/8-11, A-D/16-2)</t>
  </si>
  <si>
    <t>Internal Plaster work of brick wall of lift well I Tower (Zone 1)</t>
  </si>
  <si>
    <t>Grid A-B/9-10</t>
  </si>
  <si>
    <t>Surface preparation</t>
  </si>
  <si>
    <t>Surface preparation after water proofing and llow for 2nd layer of PCC I Tower (Z-1)</t>
  </si>
  <si>
    <t>Plaster work of lift well and sum pits I Tower (Zone 1-3)</t>
  </si>
  <si>
    <t>Termite proofing</t>
  </si>
  <si>
    <t>Termite proofing around sum pits and lift well I Tower (Zone 3)</t>
  </si>
  <si>
    <t>1st layer of PCC around sum pits and lift well I Tower (Zone 3)</t>
  </si>
  <si>
    <t>2nd layer of PCC (Th 3") I Tower (Zone 1)</t>
  </si>
  <si>
    <t>Grid A-F/1-6</t>
  </si>
  <si>
    <t>Sand filling around sum pits before laying of 1st layer of PCC I Tower (Zone 1-3)</t>
  </si>
  <si>
    <t>Surface cleaning and llow for water proofing I Tower excluding Lift well</t>
  </si>
  <si>
    <t>Grid A-F/7-14</t>
  </si>
  <si>
    <t>Status</t>
  </si>
  <si>
    <t>Submittal Ref</t>
  </si>
  <si>
    <t>Survey</t>
  </si>
  <si>
    <t>Dismental</t>
  </si>
  <si>
    <t>Gen foundation</t>
  </si>
  <si>
    <t>Contractor Ref No.</t>
  </si>
  <si>
    <t>Water Stopper</t>
  </si>
  <si>
    <t>Receiving date</t>
  </si>
  <si>
    <t>Submission date</t>
  </si>
  <si>
    <t>R</t>
  </si>
  <si>
    <t>S.no</t>
  </si>
  <si>
    <t xml:space="preserve"> Description</t>
  </si>
  <si>
    <t>Surface cleaning and allow for water proofing over 1st layer of PCC and vertical brick</t>
  </si>
  <si>
    <t>Grid A-B/8-9, A-B/9-10</t>
  </si>
  <si>
    <t>Grid A/7-14 &amp; F/7-14</t>
  </si>
  <si>
    <t>Surface preparation , compaction and excavation level before termite proofing</t>
  </si>
  <si>
    <t>Grid F/17-18</t>
  </si>
  <si>
    <t>Water Proofing over 1st layer of PCC and vertical brick wall</t>
  </si>
  <si>
    <t>Water Proofing over 1st layer of PCC and vertical brick wall I Tower Zone 1</t>
  </si>
  <si>
    <t>Grid A-B/8-10</t>
  </si>
  <si>
    <t>Core cutting</t>
  </si>
  <si>
    <t>Core cutting in 1st layer of PCC for earthing Rod conduit Zone 2</t>
  </si>
  <si>
    <t>Grid A-B/11-10</t>
  </si>
  <si>
    <t>Brick work for raft external face protection I Tower (Zone 2-3)</t>
  </si>
  <si>
    <t>Grid F/16-17</t>
  </si>
  <si>
    <t>Plaster work of brick wall for raft external face protection I Tower (Zone 2-3)</t>
  </si>
  <si>
    <t>Termite proofing of remaining area I Tower (Zone 3)</t>
  </si>
  <si>
    <t>1st layer of PCC of remaining area I Tower (Zone 3)</t>
  </si>
  <si>
    <t>2nd layer of PCC I Tower Zone 1-2 excluding sum pit</t>
  </si>
  <si>
    <t>2nd layer PCC of sum pit and lift well I Tower Zone 1</t>
  </si>
  <si>
    <t>Quotation for Monthly Rental Mobile Crane</t>
  </si>
  <si>
    <t>Total</t>
  </si>
  <si>
    <t>Lake City Roof Gardens (Inventory List)</t>
  </si>
  <si>
    <t>2</t>
  </si>
  <si>
    <t>Size</t>
  </si>
  <si>
    <t>4</t>
  </si>
  <si>
    <t>Container</t>
  </si>
  <si>
    <t>1</t>
  </si>
  <si>
    <t>ICPL/LCD/22/0901</t>
  </si>
  <si>
    <t>ICPL/LCD/22/0902</t>
  </si>
  <si>
    <t>Quotation daily rental cost for 25 Ton capacity Mobile crane</t>
  </si>
  <si>
    <t>PC-14</t>
  </si>
  <si>
    <t>PC-15</t>
  </si>
  <si>
    <t>Ok</t>
  </si>
  <si>
    <t>Test Date</t>
  </si>
  <si>
    <t>UET Steel Test Reports</t>
  </si>
  <si>
    <t>Deformed steel Dia 6</t>
  </si>
  <si>
    <t>Deformed steel Dia 8</t>
  </si>
  <si>
    <t>Deformed steel Dia 4</t>
  </si>
  <si>
    <t>Deformed steel Dia 3</t>
  </si>
  <si>
    <t xml:space="preserve">Executive Revolving chair </t>
  </si>
  <si>
    <t>Not ok</t>
  </si>
  <si>
    <t>Payment date</t>
  </si>
  <si>
    <t>Total Payment</t>
  </si>
  <si>
    <t>Normal Fee</t>
  </si>
  <si>
    <t>Urgent Fee</t>
  </si>
  <si>
    <t>13100</t>
  </si>
  <si>
    <t>10500</t>
  </si>
  <si>
    <t>4600</t>
  </si>
  <si>
    <t>A4 size</t>
  </si>
  <si>
    <t>18x10</t>
  </si>
  <si>
    <t>2x4</t>
  </si>
  <si>
    <t>1st layer PCC of I Tower (Zone 2)</t>
  </si>
  <si>
    <t>Grid D-F/11-14</t>
  </si>
  <si>
    <t>29--Aug-22</t>
  </si>
  <si>
    <t>Surface cleaning and allow for water proofing over 1st layer of PCC I Tower Zone-3</t>
  </si>
  <si>
    <t>Grid A-F/19-26</t>
  </si>
  <si>
    <t>Raft and RCC Wall</t>
  </si>
  <si>
    <t>Layout of Raft and RCC wall of sump pit &amp; Lift well as per IFC drawings I Tower Z-1</t>
  </si>
  <si>
    <t>Grid A-B/8-9 &amp; A-B/9-10</t>
  </si>
  <si>
    <t>Steel Fixing</t>
  </si>
  <si>
    <t>Brick wall rework</t>
  </si>
  <si>
    <t>Redowork brick wall of I Tower Zone -1</t>
  </si>
  <si>
    <t>Grid F/1-5</t>
  </si>
  <si>
    <t>Redo work internal side plaster of brick wall I Tower Zone 1</t>
  </si>
  <si>
    <t>Redo work Brick wall I Tower Zone 2</t>
  </si>
  <si>
    <t>Grid F/10-14</t>
  </si>
  <si>
    <t>Redo Plaster of brick wall I Tower Zone-2</t>
  </si>
  <si>
    <t>Surface cleaning and allow for water proofing over 1st layer of PCC I Tower</t>
  </si>
  <si>
    <t>Grid F/14-19</t>
  </si>
  <si>
    <t>Water proofing over vertical brick wall up to 4 ft  height</t>
  </si>
  <si>
    <t xml:space="preserve">Redo work of brick masonry for raft external face protection I Tower </t>
  </si>
  <si>
    <t>Grid F/17-19</t>
  </si>
  <si>
    <t>Redo work plaster of brick wall for raft external face protection I Tower</t>
  </si>
  <si>
    <t>2nd layer of PCC over water proofing before steel fixing and concrete pouring I Tower</t>
  </si>
  <si>
    <t>Grid F/1-14</t>
  </si>
  <si>
    <t>Water proofing over 1st layer of PCC and vertical brick wall and allow for 2nd layer</t>
  </si>
  <si>
    <t>Concrete pouring</t>
  </si>
  <si>
    <t>Concrete pouring of Raft of Sump pit and lift well I Tower Zone 1</t>
  </si>
  <si>
    <t xml:space="preserve">Water Proofing over 1st layer of PCC and vertical brick walls </t>
  </si>
  <si>
    <t>Grid A-F/14-19</t>
  </si>
  <si>
    <t>Surface preparation/cleaning (Redowork) of vertical brick wall and allow for water proofing I Tower</t>
  </si>
  <si>
    <t>Grid F/1-13</t>
  </si>
  <si>
    <t>RCC wall</t>
  </si>
  <si>
    <t xml:space="preserve">Layout of RCC wall and columns of I Tower </t>
  </si>
  <si>
    <t>1.5 Ton</t>
  </si>
  <si>
    <t>1 Ton</t>
  </si>
  <si>
    <t>40x18</t>
  </si>
  <si>
    <t>13 June and 17 August-22</t>
  </si>
  <si>
    <t>File Rack</t>
  </si>
  <si>
    <t>PC-17</t>
  </si>
  <si>
    <t>PC-18</t>
  </si>
  <si>
    <t>Vertical brick</t>
  </si>
  <si>
    <t>Redo work of vertical brick wall I Tower Zone 1</t>
  </si>
  <si>
    <t>Grid A-F/1-5</t>
  </si>
  <si>
    <t>Grid F/1-10</t>
  </si>
  <si>
    <t>Redo work Plaster of vertical brick wall I Tower Zone - 1</t>
  </si>
  <si>
    <t>RCC Wall</t>
  </si>
  <si>
    <t>Layout of RCC wall, columns, Stairs, sump pit RCC wall and lift well I Tower Zone</t>
  </si>
  <si>
    <t>Grid A-F/5-10</t>
  </si>
  <si>
    <t>Redo work brick wall I Tower Zone 2</t>
  </si>
  <si>
    <t>Grid F/13-17</t>
  </si>
  <si>
    <t>Redo work Plaster work of brick wall I Tower Zone 2</t>
  </si>
  <si>
    <t>Water Proofign</t>
  </si>
  <si>
    <t>Water Proofing and levels of 2nd PCC I Tower Zone 2-3</t>
  </si>
  <si>
    <t>Redo work/Proofing</t>
  </si>
  <si>
    <t xml:space="preserve">Redo work of Water Proofing of vertical brick wall I Tower </t>
  </si>
  <si>
    <t>Layout, excavation, surface Preparation, compaction Zone 1-3</t>
  </si>
  <si>
    <t>Termite proofing and allow for 1st layer of PCC</t>
  </si>
  <si>
    <t>1st layer of PCC of Raft foundation</t>
  </si>
  <si>
    <t>Surface preparation of vertical brick wall</t>
  </si>
  <si>
    <t>Water Proofing and over 1st layer of PCC and vertical brick walls of Sump pit</t>
  </si>
  <si>
    <t>Grid A-B/17-19</t>
  </si>
  <si>
    <t>Surface preparation and llow for water proofing over 1st layer PCC  Zone 1</t>
  </si>
  <si>
    <t>Grid F/1-9</t>
  </si>
  <si>
    <t>Surface preparation/cleaning of 1st layer of PCC and vertical brick wall I Tower</t>
  </si>
  <si>
    <t>2nd layer of PCC after water proofing layer of Raft I Tower</t>
  </si>
  <si>
    <t>Grid A-F/1-26</t>
  </si>
  <si>
    <t>Executive Chairs</t>
  </si>
  <si>
    <t>575000 Approved</t>
  </si>
  <si>
    <t>PC-21</t>
  </si>
  <si>
    <t>2nd layer PCC over water proofing I Tower</t>
  </si>
  <si>
    <t>Raft and RCC wall</t>
  </si>
  <si>
    <t>Steel fixing of Raft and RCC wall, columns dowels as per IFC drawings I Tower Z-1</t>
  </si>
  <si>
    <t>Water Proofing over 1st layer PCC and allow for 2nd layer PCC Z-1</t>
  </si>
  <si>
    <t>Surface preparation and allow for water proofing Z-1</t>
  </si>
  <si>
    <t>Grid F/9-26</t>
  </si>
  <si>
    <t>2nd layer PCC Zone 1</t>
  </si>
  <si>
    <t>2nd layer PCC of sump pit and lift well Zone 3</t>
  </si>
  <si>
    <t>PVC Water stopper placing and fixing in RCC wall as per IFC drawings Z-1</t>
  </si>
  <si>
    <t>Earth Bores</t>
  </si>
  <si>
    <t>layout of earth bores and allow for boring 06 nos Zone 2</t>
  </si>
  <si>
    <t>Grid A-B/11-13</t>
  </si>
  <si>
    <t>RCC</t>
  </si>
  <si>
    <t>PC-19</t>
  </si>
  <si>
    <t>Columns and RCC</t>
  </si>
  <si>
    <t>Layout of columns and RCC wall Zone 1 I Tower</t>
  </si>
  <si>
    <t>Quotations for Mobile Crane</t>
  </si>
  <si>
    <t>PC-22</t>
  </si>
  <si>
    <t>Containers for Client</t>
  </si>
  <si>
    <t>Steel fixing of columns up to basement slab and dowels for steel lap as per IFC Z-1</t>
  </si>
  <si>
    <t>Steel fixing of RCC wall upto basement slab as per IFC Zone 1</t>
  </si>
  <si>
    <t>Grid A-F/1 &amp; A/1-7</t>
  </si>
  <si>
    <t>Surface preparation and allow for waterproofing of vertical brick wall</t>
  </si>
  <si>
    <t>Waterproofing</t>
  </si>
  <si>
    <t xml:space="preserve">Water Proofing of vertical brick walls </t>
  </si>
  <si>
    <t>Grid A-F/6-12</t>
  </si>
  <si>
    <t>Water stopper</t>
  </si>
  <si>
    <t>PVC water stopper placing and fixing in RCC wall as per IFC Zone 1</t>
  </si>
  <si>
    <t>Concrete pouring of columns 5000 psi upto bottom Zone 1</t>
  </si>
  <si>
    <t>Grid A-F/7-12</t>
  </si>
  <si>
    <t>bare copper</t>
  </si>
  <si>
    <t xml:space="preserve">laying of bare copper conductor </t>
  </si>
  <si>
    <t>Weld connection</t>
  </si>
  <si>
    <t>Thermo weld connection as per drawings</t>
  </si>
  <si>
    <t>Open/Pending (OP)</t>
  </si>
  <si>
    <t xml:space="preserve">                        INSPECTION REQUEST LOG (I Tower)</t>
  </si>
  <si>
    <t xml:space="preserve">                        INSPECTION REQUEST LOG (I Tower) IIL-CSL</t>
  </si>
  <si>
    <t>Raft Concrete</t>
  </si>
  <si>
    <t>Curing of Raft Concrete Pouring Zone 1 I Tower</t>
  </si>
  <si>
    <t>OP</t>
  </si>
  <si>
    <t>Layout of raft, footing beams, columns and RCC wall Zone 2</t>
  </si>
  <si>
    <t>Grid A-F/10-13</t>
  </si>
  <si>
    <t>Boring for earth</t>
  </si>
  <si>
    <t>Boring for earth Rod placing Zone 2</t>
  </si>
  <si>
    <t>Layout of RCC wall and raft of Sump pit and lift well I Tower Zone 3</t>
  </si>
  <si>
    <t>Earth Rod</t>
  </si>
  <si>
    <t>Placing of Earth Rod in bore holes as per shop drawing</t>
  </si>
  <si>
    <t>2nd layer of PCC of Raft foundation</t>
  </si>
  <si>
    <t xml:space="preserve">Laying of bare copper conductor </t>
  </si>
  <si>
    <t>Raft footing</t>
  </si>
  <si>
    <t xml:space="preserve">Layout of Raft footings, columns and RCC wall </t>
  </si>
  <si>
    <t>Grid A-F/13-16</t>
  </si>
  <si>
    <t>Layout of Columns</t>
  </si>
  <si>
    <t>Layout of columns shear wall, sump pit lift walls and stair walls I Tower Zone 1-2</t>
  </si>
  <si>
    <t>Grid A-F/8-11</t>
  </si>
  <si>
    <t xml:space="preserve">Curing </t>
  </si>
  <si>
    <t>Curing of basement columns of I Tower Zone 1</t>
  </si>
  <si>
    <t>Curing of raft of I Tower</t>
  </si>
  <si>
    <t>Steel fixing of raft of sump pit &amp; Lift well and RCC wall I Tower Zone 3</t>
  </si>
  <si>
    <t xml:space="preserve">layout of RCC wall lift shear wall sump pit columns raft footing </t>
  </si>
  <si>
    <t>Grid A-F/16-26</t>
  </si>
  <si>
    <t>Concrete pouring of raft of sum pit and lift well I Tower Zone 3</t>
  </si>
  <si>
    <t>Grid A-F/11-16</t>
  </si>
  <si>
    <t>Steel fixing of Columns and RT wall I Tower Zone 2</t>
  </si>
  <si>
    <t>Grid A-F/6-11</t>
  </si>
  <si>
    <t>PVC Water Stopper placing and fixing in raft foundation</t>
  </si>
  <si>
    <t>Horizontal PVC Water stopper placing and fixing</t>
  </si>
  <si>
    <t>Grid A-F/1-10</t>
  </si>
  <si>
    <t>Level of columns</t>
  </si>
  <si>
    <t>Layout and level of columns and RCC wall starter I Tower</t>
  </si>
  <si>
    <t>Grid A-F/11-15</t>
  </si>
  <si>
    <t>Condute UPVC</t>
  </si>
  <si>
    <t>Condute U-PVC D class as per approved by consultant</t>
  </si>
  <si>
    <t>Grid 9/F</t>
  </si>
  <si>
    <t>Tower Crane</t>
  </si>
  <si>
    <t>Layout of Tower crane foundation Zone 8</t>
  </si>
  <si>
    <t>Grid K-M/17-20</t>
  </si>
  <si>
    <t>Excavation, surface preparation and final bed level I Tower Zone 8</t>
  </si>
  <si>
    <t>Termite proofing for Tower Crane Zone 8</t>
  </si>
  <si>
    <t>PCC as per IFC drawing</t>
  </si>
  <si>
    <t>Layout of Tower Crane foundation and columns as per IFC Zone 8</t>
  </si>
  <si>
    <t>Steel fixing of Tower Crane foundation and dowels Zone 8</t>
  </si>
  <si>
    <t>Grid G-T/15-26</t>
  </si>
  <si>
    <t>Layout and level of raft top of Tower crane columns Zone 8</t>
  </si>
  <si>
    <t>Grid K-M/18-19</t>
  </si>
  <si>
    <t>Retaining wall</t>
  </si>
  <si>
    <t>Inspection of retaining wall, starter</t>
  </si>
  <si>
    <t>Grid F-G/7-8</t>
  </si>
  <si>
    <t>Formwork</t>
  </si>
  <si>
    <t>Inspection of columns, formwork</t>
  </si>
  <si>
    <t>Grid 7/F</t>
  </si>
  <si>
    <t>Wall starter</t>
  </si>
  <si>
    <t>Inspection of retaining wall starter formwork</t>
  </si>
  <si>
    <t>Grid 7-8, 12-3</t>
  </si>
  <si>
    <t>Inspection of retaining wall formwork before concrete</t>
  </si>
  <si>
    <t>Grid A-F/G-1</t>
  </si>
  <si>
    <t>Inspection of retaining wall formwork after concrete</t>
  </si>
  <si>
    <t>Grid 12-13, 15-16</t>
  </si>
  <si>
    <t>Inspection of formwork of Columns</t>
  </si>
  <si>
    <t>Grid 8-A &amp; 8-F</t>
  </si>
  <si>
    <t>Raft concrete</t>
  </si>
  <si>
    <t>Raft concrete pouring 4000 psi</t>
  </si>
  <si>
    <t>Layout excavation, surface preparation and final bed level L Tower</t>
  </si>
  <si>
    <t>Curing of retaining wall of I Tower Zone 1</t>
  </si>
  <si>
    <t>Grid A-F/</t>
  </si>
  <si>
    <t xml:space="preserve">Steel fixing of raft of I Tower </t>
  </si>
  <si>
    <t>Grid A-F/16-20</t>
  </si>
  <si>
    <t>Joint and chicken</t>
  </si>
  <si>
    <t>Grid A-F/7</t>
  </si>
  <si>
    <t>Construction Joint and Chicken Mesh of Pour I I Tower Tower</t>
  </si>
  <si>
    <t>Construction Joint and Chicken Mesh of Pour 2 I Tower</t>
  </si>
  <si>
    <t>Grid A-F/7-11</t>
  </si>
  <si>
    <t>Construction Joint and Chicken Mesh of Pour 3 I Tower</t>
  </si>
  <si>
    <t>Construction Joint and Chicken Mesh of Pour 4 I Tower</t>
  </si>
  <si>
    <t>Inspection of columns formwork before concrete C20, C21 and C22</t>
  </si>
  <si>
    <t>Grid 8-B &amp; 8-D &amp; 9-F</t>
  </si>
  <si>
    <t>Inspection of columns formwork after concrete C19, C20, C21 &amp; C22</t>
  </si>
  <si>
    <t>Grid 8-A, 8-F, 8-B &amp; 8-D, 9-F</t>
  </si>
  <si>
    <t>Grid btw 1, grid 10 btw 11</t>
  </si>
  <si>
    <t>PVC Water stopper</t>
  </si>
  <si>
    <t>PVC water stopper placing and fixing in raft foundation Zone 3</t>
  </si>
  <si>
    <t>pc-23</t>
  </si>
  <si>
    <t>Grid btw 1, Grid 10 btw 11</t>
  </si>
  <si>
    <t>Curing of Raft of Tower Crane Zone 8</t>
  </si>
  <si>
    <t>Excavation, Surface preparation and final bed level of Lift, service lift and sumpits</t>
  </si>
  <si>
    <t>Inspection of retaining wall formwork starter</t>
  </si>
  <si>
    <t>Grid 15 btw 16 to Grid 20</t>
  </si>
  <si>
    <t>PVC Water stopper placing and fixing vertical in RTW I Tower Zone 1</t>
  </si>
  <si>
    <t>Grid F Zone 1</t>
  </si>
  <si>
    <t>Grid 11 Zone 1</t>
  </si>
  <si>
    <t>IR Closing date</t>
  </si>
  <si>
    <t>PC-1</t>
  </si>
  <si>
    <t>PC-2</t>
  </si>
  <si>
    <t>PC-3</t>
  </si>
  <si>
    <t>PC-4</t>
  </si>
  <si>
    <t>Curing of raft I Tower Zone 2</t>
  </si>
  <si>
    <t>Grid A-F/11-17</t>
  </si>
  <si>
    <t>Steel fixing of RTW-1 for concrete pouring I Tower Zone 2</t>
  </si>
  <si>
    <t>Grid 11-15</t>
  </si>
  <si>
    <t>Steel fixing of shear wall 1 &amp; 2 for concrete pouring I Tower Zone 1</t>
  </si>
  <si>
    <t>Grid B-D/8</t>
  </si>
  <si>
    <t>Raft level</t>
  </si>
  <si>
    <t>A-F/15-20</t>
  </si>
  <si>
    <t>Level &amp; Dismension</t>
  </si>
  <si>
    <t xml:space="preserve">Level and Dismension of slush area </t>
  </si>
  <si>
    <t>F-G</t>
  </si>
  <si>
    <t xml:space="preserve">1st layer PCC level Layout of lift, service Lift, sumpit </t>
  </si>
  <si>
    <t>PC-9</t>
  </si>
  <si>
    <t>Grid 1-10</t>
  </si>
  <si>
    <t>Steel fixing of shear wall SW3, SW4, SW5, SW6, SW7, SW8 and WC1, WC2, WC3</t>
  </si>
  <si>
    <t>Grid A-F/20-26</t>
  </si>
  <si>
    <t>Curing of column of I Tower Zone 1</t>
  </si>
  <si>
    <t>Steel fixing of column I Tower Zone 2</t>
  </si>
  <si>
    <t>Steel fixing of raft I Tower Zone 3</t>
  </si>
  <si>
    <t>IT/1</t>
  </si>
  <si>
    <t>IT/2</t>
  </si>
  <si>
    <t>IT/3</t>
  </si>
  <si>
    <t>IT/4</t>
  </si>
  <si>
    <t>IT/5</t>
  </si>
  <si>
    <t>IT/6</t>
  </si>
  <si>
    <t>IT/7</t>
  </si>
  <si>
    <t>IT/8</t>
  </si>
  <si>
    <t>IT/9</t>
  </si>
  <si>
    <t>IT/10</t>
  </si>
  <si>
    <t>IT/11</t>
  </si>
  <si>
    <t>IT/12</t>
  </si>
  <si>
    <t>IT/13</t>
  </si>
  <si>
    <t>IT/14</t>
  </si>
  <si>
    <t>IT/15</t>
  </si>
  <si>
    <t>IT/16</t>
  </si>
  <si>
    <t>IT/17</t>
  </si>
  <si>
    <t>IT/18</t>
  </si>
  <si>
    <t>IT/19</t>
  </si>
  <si>
    <t>IT/20</t>
  </si>
  <si>
    <t>IT/21</t>
  </si>
  <si>
    <t>IT/22</t>
  </si>
  <si>
    <t>IT/23</t>
  </si>
  <si>
    <t>IT/24</t>
  </si>
  <si>
    <t>IT/25</t>
  </si>
  <si>
    <t>IT/26</t>
  </si>
  <si>
    <t>IT/27</t>
  </si>
  <si>
    <t>IT/28</t>
  </si>
  <si>
    <t>IT/29</t>
  </si>
  <si>
    <t>IT/30</t>
  </si>
  <si>
    <t>IT/31</t>
  </si>
  <si>
    <t>IT/32</t>
  </si>
  <si>
    <t>IT/33</t>
  </si>
  <si>
    <t>IT/34</t>
  </si>
  <si>
    <t>IT/35</t>
  </si>
  <si>
    <t>IT/36</t>
  </si>
  <si>
    <t>IT/37</t>
  </si>
  <si>
    <t>IT/38</t>
  </si>
  <si>
    <t>IT/39</t>
  </si>
  <si>
    <t>IT/40</t>
  </si>
  <si>
    <t>IT/41</t>
  </si>
  <si>
    <t>IT/42</t>
  </si>
  <si>
    <t>IT/43</t>
  </si>
  <si>
    <t>IT/44</t>
  </si>
  <si>
    <t>IT/45</t>
  </si>
  <si>
    <t>IT/46</t>
  </si>
  <si>
    <t>IT/47</t>
  </si>
  <si>
    <t>IT/48</t>
  </si>
  <si>
    <t>IT/49</t>
  </si>
  <si>
    <t>IT/50</t>
  </si>
  <si>
    <t>IT/51</t>
  </si>
  <si>
    <t>IT/52</t>
  </si>
  <si>
    <t>IT/53</t>
  </si>
  <si>
    <t>IT/54</t>
  </si>
  <si>
    <t>IT/55</t>
  </si>
  <si>
    <t>IT/56</t>
  </si>
  <si>
    <t>IT/57</t>
  </si>
  <si>
    <t>IT/58</t>
  </si>
  <si>
    <t>IT/59</t>
  </si>
  <si>
    <t>IT/60</t>
  </si>
  <si>
    <t>IT/61</t>
  </si>
  <si>
    <t>IT/62</t>
  </si>
  <si>
    <t>IT/63</t>
  </si>
  <si>
    <t>IT/64</t>
  </si>
  <si>
    <t>IT/65</t>
  </si>
  <si>
    <t>IT/66</t>
  </si>
  <si>
    <t>IT/67</t>
  </si>
  <si>
    <t>IT/68</t>
  </si>
  <si>
    <t>IT/69</t>
  </si>
  <si>
    <t>IT/70</t>
  </si>
  <si>
    <t>IT/71</t>
  </si>
  <si>
    <t>IT/72</t>
  </si>
  <si>
    <t>IT/73</t>
  </si>
  <si>
    <t>IT/74</t>
  </si>
  <si>
    <t>IT/75</t>
  </si>
  <si>
    <t>IT/76</t>
  </si>
  <si>
    <t>IT/77</t>
  </si>
  <si>
    <t>IT/78</t>
  </si>
  <si>
    <t>IT/79</t>
  </si>
  <si>
    <t>IT/80</t>
  </si>
  <si>
    <t>IT/81</t>
  </si>
  <si>
    <t>IT/82</t>
  </si>
  <si>
    <t>IT/83</t>
  </si>
  <si>
    <t>IT/84</t>
  </si>
  <si>
    <t>IT/85</t>
  </si>
  <si>
    <t>IT/86</t>
  </si>
  <si>
    <t>IT/87</t>
  </si>
  <si>
    <t>IT/88</t>
  </si>
  <si>
    <t>IT/89</t>
  </si>
  <si>
    <t>IT/90</t>
  </si>
  <si>
    <t>IT/91</t>
  </si>
  <si>
    <t>IT/92</t>
  </si>
  <si>
    <t>IT/93</t>
  </si>
  <si>
    <t>IT/94</t>
  </si>
  <si>
    <t>IT/95</t>
  </si>
  <si>
    <t>IT/96</t>
  </si>
  <si>
    <t>IT/97</t>
  </si>
  <si>
    <t>IT/98</t>
  </si>
  <si>
    <t>IT/99</t>
  </si>
  <si>
    <t>IT/100</t>
  </si>
  <si>
    <t>IT/101</t>
  </si>
  <si>
    <t>IT/102</t>
  </si>
  <si>
    <t>IT/103</t>
  </si>
  <si>
    <t>IT/104</t>
  </si>
  <si>
    <t>IT/105</t>
  </si>
  <si>
    <t>IT/106</t>
  </si>
  <si>
    <t>IT/107</t>
  </si>
  <si>
    <t>IT/108</t>
  </si>
  <si>
    <t>IT/109</t>
  </si>
  <si>
    <t>IT/110</t>
  </si>
  <si>
    <t>IT/111</t>
  </si>
  <si>
    <t>IT/112</t>
  </si>
  <si>
    <t>IT/113</t>
  </si>
  <si>
    <t>IT/114</t>
  </si>
  <si>
    <t>IT/115</t>
  </si>
  <si>
    <t>IT/116</t>
  </si>
  <si>
    <t>IT/117</t>
  </si>
  <si>
    <t>IT/118</t>
  </si>
  <si>
    <t>IT/119</t>
  </si>
  <si>
    <t>IT/120</t>
  </si>
  <si>
    <t>IT/121</t>
  </si>
  <si>
    <t>IT/122</t>
  </si>
  <si>
    <t>IT/123</t>
  </si>
  <si>
    <t>IT/124</t>
  </si>
  <si>
    <t>IT/125</t>
  </si>
  <si>
    <t>IT/126</t>
  </si>
  <si>
    <t>IT/128</t>
  </si>
  <si>
    <t>IT/129</t>
  </si>
  <si>
    <t>IT/130</t>
  </si>
  <si>
    <t>IT/131</t>
  </si>
  <si>
    <t>IT/132</t>
  </si>
  <si>
    <t>IT/133</t>
  </si>
  <si>
    <t>IT/134</t>
  </si>
  <si>
    <t>IT/135</t>
  </si>
  <si>
    <t>IT/136</t>
  </si>
  <si>
    <t>IT/137</t>
  </si>
  <si>
    <t>IT/138</t>
  </si>
  <si>
    <t>IT/139</t>
  </si>
  <si>
    <t>IT/140</t>
  </si>
  <si>
    <t>IT/141</t>
  </si>
  <si>
    <t>IT/142</t>
  </si>
  <si>
    <t>IT/143</t>
  </si>
  <si>
    <t>IT/144</t>
  </si>
  <si>
    <t>IT/145</t>
  </si>
  <si>
    <t>IT/146</t>
  </si>
  <si>
    <t>IT/147</t>
  </si>
  <si>
    <t>IT/148</t>
  </si>
  <si>
    <t>IT/149</t>
  </si>
  <si>
    <t>IT/150</t>
  </si>
  <si>
    <t>IT/151</t>
  </si>
  <si>
    <t>IT/152</t>
  </si>
  <si>
    <t>IT/153</t>
  </si>
  <si>
    <t>IT/154</t>
  </si>
  <si>
    <t>IT/155</t>
  </si>
  <si>
    <t>IT/156</t>
  </si>
  <si>
    <t>IT/157</t>
  </si>
  <si>
    <t>IT/158</t>
  </si>
  <si>
    <t>IT/159</t>
  </si>
  <si>
    <t>IT/160</t>
  </si>
  <si>
    <t>IT/161</t>
  </si>
  <si>
    <t>IT/163</t>
  </si>
  <si>
    <t>IT/164</t>
  </si>
  <si>
    <t>IT/165</t>
  </si>
  <si>
    <t>IT/166</t>
  </si>
  <si>
    <t>IT/167</t>
  </si>
  <si>
    <t>IT/168</t>
  </si>
  <si>
    <t>IT/11a</t>
  </si>
  <si>
    <t>I TOWER</t>
  </si>
  <si>
    <t>IT/7A</t>
  </si>
  <si>
    <t>Column formwork</t>
  </si>
  <si>
    <t>Columns formwork and shear walls before concrete</t>
  </si>
  <si>
    <t>Zone 2</t>
  </si>
  <si>
    <t>Columns formwork and shear walls after concrete</t>
  </si>
  <si>
    <t>L1/1</t>
  </si>
  <si>
    <t>L1/2</t>
  </si>
  <si>
    <t>L1/3</t>
  </si>
  <si>
    <t>L1/4</t>
  </si>
  <si>
    <t>L1/5</t>
  </si>
  <si>
    <t>L1/6</t>
  </si>
  <si>
    <t>L1/7</t>
  </si>
  <si>
    <t>L1/8</t>
  </si>
  <si>
    <t>L1/9</t>
  </si>
  <si>
    <t>L1/10</t>
  </si>
  <si>
    <t>L1/11</t>
  </si>
  <si>
    <t xml:space="preserve">Excavation, surface preparation, final bed level </t>
  </si>
  <si>
    <t>Grid F-G/1-11</t>
  </si>
  <si>
    <t xml:space="preserve">                        INSPECTION REQUEST LOG (L2 Tower)</t>
  </si>
  <si>
    <t xml:space="preserve">                        INSPECTION REQUEST LOG (L1 Tower)</t>
  </si>
  <si>
    <t>L2/1</t>
  </si>
  <si>
    <t>Excavation level</t>
  </si>
  <si>
    <t>Excavation level and surface preparation of service lift L2 Tower Zone 2</t>
  </si>
  <si>
    <t>Grid G-T/1-7</t>
  </si>
  <si>
    <t>L2/2</t>
  </si>
  <si>
    <t>L2/3</t>
  </si>
  <si>
    <t>Layout of PCC</t>
  </si>
  <si>
    <t>Level and layout of PCC 1st layer of service lift</t>
  </si>
  <si>
    <t>L2/4</t>
  </si>
  <si>
    <t>L2/5</t>
  </si>
  <si>
    <t>L2/6</t>
  </si>
  <si>
    <t>Excavation level, surface preparation for PCC</t>
  </si>
  <si>
    <t>Grid G-K/1-7</t>
  </si>
  <si>
    <t>1st PCC level</t>
  </si>
  <si>
    <t xml:space="preserve">Layout and 1st PCC level </t>
  </si>
  <si>
    <t>Grid G-K/1-7, F-G/11-13</t>
  </si>
  <si>
    <t>Layout of isolated</t>
  </si>
  <si>
    <t>Layout of isolated footing for termite proofing and PCC</t>
  </si>
  <si>
    <t>Grid F-J/7-11</t>
  </si>
  <si>
    <t>2 client</t>
  </si>
  <si>
    <t>Meeting Table</t>
  </si>
  <si>
    <t>16x4</t>
  </si>
  <si>
    <t>Client</t>
  </si>
  <si>
    <t>Executive Table with side rack and Drawer</t>
  </si>
  <si>
    <t>Revolving Chairs (Net Black) Low back</t>
  </si>
  <si>
    <t>Visitors chairs (Stainless Steel)</t>
  </si>
  <si>
    <t>Curing of Raft of I Tower Zone 2 &amp; 3</t>
  </si>
  <si>
    <t>IT/169</t>
  </si>
  <si>
    <t>IT/170</t>
  </si>
  <si>
    <t>UPVC</t>
  </si>
  <si>
    <t xml:space="preserve">condute UPVC D class 32 mm dia in wall </t>
  </si>
  <si>
    <t>IT/171</t>
  </si>
  <si>
    <t>Lift doors</t>
  </si>
  <si>
    <t>Layout of lift doors and allow for previous rebar remove I Tower</t>
  </si>
  <si>
    <t>L2/7</t>
  </si>
  <si>
    <t>L2/8</t>
  </si>
  <si>
    <t>L2/9</t>
  </si>
  <si>
    <t>L2/10</t>
  </si>
  <si>
    <t>L2/11</t>
  </si>
  <si>
    <t>L2/12</t>
  </si>
  <si>
    <t>L2/13</t>
  </si>
  <si>
    <t>Brickwork of service lift and brickwork for raft protection</t>
  </si>
  <si>
    <t>Grid F-H/H-J/3-3</t>
  </si>
  <si>
    <t>Plaster</t>
  </si>
  <si>
    <t>Plaster of Raft Protection wall</t>
  </si>
  <si>
    <t>Grid F-H/1</t>
  </si>
  <si>
    <t>Plaster of service lift wall and allow for primer and membrane on wall</t>
  </si>
  <si>
    <t>Grid H-J/2-4</t>
  </si>
  <si>
    <t>Primer</t>
  </si>
  <si>
    <t>Primer and membrane for 2nd layer of PCC</t>
  </si>
  <si>
    <t>Grid F-K/1-7</t>
  </si>
  <si>
    <t>Level</t>
  </si>
  <si>
    <t>Level for 2nd layer of PCC of SOG Area L2 Tower</t>
  </si>
  <si>
    <t>Grid F-K/1-7 &amp; F-H/7-11</t>
  </si>
  <si>
    <t>3 Client</t>
  </si>
  <si>
    <t>Office Table CM Office</t>
  </si>
  <si>
    <t>Office Table (CM Office)</t>
  </si>
  <si>
    <t>Executive Revolving Chairs (CM office)</t>
  </si>
  <si>
    <t>Revolving Chairs net black Low back (CM office)</t>
  </si>
  <si>
    <t>6</t>
  </si>
  <si>
    <t>Visitors steel Chairs (CM Office)</t>
  </si>
  <si>
    <t>Bracket Fan (CM Office)</t>
  </si>
  <si>
    <t>3</t>
  </si>
  <si>
    <t>Exhaust Fan Installed in CM Containers</t>
  </si>
  <si>
    <t>UNISON</t>
  </si>
  <si>
    <t>Printer CM Office</t>
  </si>
  <si>
    <t>Haier Fridge CM Office</t>
  </si>
  <si>
    <t>Medium</t>
  </si>
  <si>
    <t>Haier AC Inverter CM Office</t>
  </si>
  <si>
    <t>Oven CM Office</t>
  </si>
  <si>
    <t xml:space="preserve">Work station CM Office </t>
  </si>
  <si>
    <t>File Rack CM Office</t>
  </si>
  <si>
    <t>Electric Cattle CM Office</t>
  </si>
  <si>
    <t>Water Dispenser Enviro CM Office</t>
  </si>
  <si>
    <t xml:space="preserve">DB </t>
  </si>
  <si>
    <t>Attachment</t>
  </si>
  <si>
    <t>E:\Soft IRs\ICPL\L1-Tower IR's\new\1.pdf</t>
  </si>
  <si>
    <t>E:\Soft IRs\ICPL\L1-Tower IR's\new\2.pdf</t>
  </si>
  <si>
    <t>E:\Soft IRs\ICPL\L1-Tower IR's\new\3.pdf</t>
  </si>
  <si>
    <t>E:\Soft IRs\ICPL\L1-Tower IR's\new\4.pdf</t>
  </si>
  <si>
    <t>E:\Soft IRs\ICPL\L1-Tower IR's\new\5.pdf</t>
  </si>
  <si>
    <t>E:\Soft IRs\ICPL\L1-Tower IR's\new\6.pdf</t>
  </si>
  <si>
    <t>E:\Soft IRs\ICPL\L1-Tower IR's\new\7.pdf</t>
  </si>
  <si>
    <t>E:\Soft IRs\ICPL\L1-Tower IR's\new\8.pdf</t>
  </si>
  <si>
    <t>E:\Soft IRs\ICPL\L1-Tower IR's\new\9.pdf</t>
  </si>
  <si>
    <t>E:\Soft IRs\ICPL\L1-Tower IR's\new\10.pdf</t>
  </si>
  <si>
    <t>E:\Soft IRs\ICPL\L1-Tower IR's\new\11.pdf</t>
  </si>
  <si>
    <t>E:\Soft IRs\ICPL\L2 -Tower IR's\new\1.pdf</t>
  </si>
  <si>
    <t>E:\Soft IRs\ICPL\L2 -Tower IR's\new\3.pdf</t>
  </si>
  <si>
    <t>E:\Soft IRs\ICPL\L2 -Tower IR's\new\4.pdf</t>
  </si>
  <si>
    <t>E:\Soft IRs\ICPL\L2 -Tower IR's\new\5.pdf</t>
  </si>
  <si>
    <t>E:\Soft IRs\ICPL\L2 -Tower IR's\new\6.pdf</t>
  </si>
  <si>
    <t>E:\Soft IRs\ICPL\L2 -Tower IR's\new\7.pdf</t>
  </si>
  <si>
    <t>E:\Soft IRs\ICPL\L2 -Tower IR's\new\8.pdf</t>
  </si>
  <si>
    <t>E:\Soft IRs\ICPL\L2 -Tower IR's\new\10.pdf</t>
  </si>
  <si>
    <t>E:\Soft IRs\ICPL\L2 -Tower IR's\new\11.pdf</t>
  </si>
  <si>
    <t>E:\Soft IRs\ICPL\L2 -Tower IR's\new\12.pdf</t>
  </si>
  <si>
    <t>IT/172</t>
  </si>
  <si>
    <t>IT/173</t>
  </si>
  <si>
    <t>IT/174</t>
  </si>
  <si>
    <t>IT/175</t>
  </si>
  <si>
    <t>IT/176</t>
  </si>
  <si>
    <t>IT/177</t>
  </si>
  <si>
    <t>IT/178</t>
  </si>
  <si>
    <t>Rebaring epoxy</t>
  </si>
  <si>
    <t>Rebaring epoxy as per new drawing I Tower Zone 1</t>
  </si>
  <si>
    <t>Dowels</t>
  </si>
  <si>
    <t xml:space="preserve">Grid A-B/9-10 </t>
  </si>
  <si>
    <t>Dowels of Stair Zone 1</t>
  </si>
  <si>
    <t>Curing of columns</t>
  </si>
  <si>
    <t>The couring of columns Zone 1 &amp; 2</t>
  </si>
  <si>
    <t>Grid A-F/9-11</t>
  </si>
  <si>
    <t>Curing of SW1 &amp; SW2 Zone 1</t>
  </si>
  <si>
    <t>Curing of 5th Pour of Raft Foundation</t>
  </si>
  <si>
    <t>Grid A-F/21-26</t>
  </si>
  <si>
    <t>Rebaring epoxy as per new drawing I Tower Zone 3</t>
  </si>
  <si>
    <t>Grid A-B/17-18</t>
  </si>
  <si>
    <t>IT/179</t>
  </si>
  <si>
    <t>RCC Raft</t>
  </si>
  <si>
    <t>L1/12</t>
  </si>
  <si>
    <t>L1/13</t>
  </si>
  <si>
    <t>L1/14</t>
  </si>
  <si>
    <t>L1/15</t>
  </si>
  <si>
    <t>L1/16</t>
  </si>
  <si>
    <t>L1/17</t>
  </si>
  <si>
    <t>L1/18</t>
  </si>
  <si>
    <t>L1/19</t>
  </si>
  <si>
    <t>L1/20</t>
  </si>
  <si>
    <t>L1/21</t>
  </si>
  <si>
    <t xml:space="preserve">Brick work of lift, service lift, sumpit and allow for plaster </t>
  </si>
  <si>
    <t>Surface preparation level and allow for termite proofing 1st Layer PCC</t>
  </si>
  <si>
    <t>Grid F-G/20-26</t>
  </si>
  <si>
    <t>1st layer PCC level and allow for brickwork</t>
  </si>
  <si>
    <t>Grid F-T/26-26</t>
  </si>
  <si>
    <t>Termite proofing before PCC</t>
  </si>
  <si>
    <t>Brick work and allow for plaster of raft protection wall</t>
  </si>
  <si>
    <t>Grid F-H/26</t>
  </si>
  <si>
    <t>Surface preparation and allow for termite proofing</t>
  </si>
  <si>
    <t>Grid H-L/20-26</t>
  </si>
  <si>
    <t>Termite proofing and allow for PCC</t>
  </si>
  <si>
    <t>PCC Level</t>
  </si>
  <si>
    <t>Layout and 1st PCC Level and allow for bricki work</t>
  </si>
  <si>
    <t>Grid G-L/20</t>
  </si>
  <si>
    <t>1st layer PCC level and allow for primer and membrane</t>
  </si>
  <si>
    <t>Grid F-H/11-20</t>
  </si>
  <si>
    <t>Layout</t>
  </si>
  <si>
    <t>Layout of Service Lift, column, foooting and retaining wall of SOG area for steel fixing</t>
  </si>
  <si>
    <t>Grid F-J/1-7 &amp; F-H/7-11</t>
  </si>
  <si>
    <t>L2/14</t>
  </si>
  <si>
    <t>L2/15</t>
  </si>
  <si>
    <t>L2/16</t>
  </si>
  <si>
    <t>L2/17</t>
  </si>
  <si>
    <t>Steel fixing</t>
  </si>
  <si>
    <t>Steel fixing of Raft L2 Tower</t>
  </si>
  <si>
    <t>Grid F-G/1-7</t>
  </si>
  <si>
    <t>Joint</t>
  </si>
  <si>
    <t>Construction Joint and chicken Mesh of Pour 6 of L2 Tower</t>
  </si>
  <si>
    <t>Grid F-G/1-7 &amp; H/7-11</t>
  </si>
  <si>
    <t>PVC water stopper placing and fixing in raft foundation Zone 7</t>
  </si>
  <si>
    <t>Grid F-G/1</t>
  </si>
  <si>
    <t>Steel fixing of SOG Area and footing Zone 8 and allow for pouring</t>
  </si>
  <si>
    <t>Grid F-G/1-7, F-H/7-11</t>
  </si>
  <si>
    <t>L2/18</t>
  </si>
  <si>
    <t>L2/19</t>
  </si>
  <si>
    <t>L2/20</t>
  </si>
  <si>
    <t>L2/21</t>
  </si>
  <si>
    <t>Layout, level</t>
  </si>
  <si>
    <t>Level and layout of SOG Area and isolated footing and allow for termite proofing</t>
  </si>
  <si>
    <t>Grid F-J/11-20, J-K/17-20</t>
  </si>
  <si>
    <t>Termite proofing and allow for 1st layer of PCC of SOG Area</t>
  </si>
  <si>
    <t>RCC raft top level and layout of column and RTW Zone 7 L2 Tower</t>
  </si>
  <si>
    <t>Grid F/1-13, G-H/1-7</t>
  </si>
  <si>
    <t>Grid 9/A</t>
  </si>
  <si>
    <t>Grid A-F/16-19, A/15-20</t>
  </si>
  <si>
    <t>Steel fixing of columns and retaining wall and allow for concrete pouring Zone 2, 3</t>
  </si>
  <si>
    <t>IT/180</t>
  </si>
  <si>
    <t>Allow for steel fixing</t>
  </si>
  <si>
    <t>IT/181</t>
  </si>
  <si>
    <t>Steel fixing of columns and shear wall SW3 &amp; SW4 and RTW1 and allow for pouring</t>
  </si>
  <si>
    <t>Grid A-F/20-26, Grid A/20-26, A-F/26</t>
  </si>
  <si>
    <t>Steel fixing of columns and allow for pouring</t>
  </si>
  <si>
    <t>Grid G/1-11</t>
  </si>
  <si>
    <t>L1/22</t>
  </si>
  <si>
    <t>1st layer of PCC level and allow for primer and membrane</t>
  </si>
  <si>
    <t>Grid G-H/20-26</t>
  </si>
  <si>
    <t>Steel fixing of beam and allow for steel fixing of slab Zone 1</t>
  </si>
  <si>
    <t>Grid A-F/1-8</t>
  </si>
  <si>
    <t>E:\Soft IRs\ICPL\L1-Tower IR's\new\12.pdf</t>
  </si>
  <si>
    <t>E:\Soft IRs\ICPL\L1-Tower IR's\new\13.pdf</t>
  </si>
  <si>
    <t>E:\Soft IRs\ICPL\L1-Tower IR's\new\14.pdf</t>
  </si>
  <si>
    <t>E:\Soft IRs\ICPL\L1-Tower IR's\new\16.pdf</t>
  </si>
  <si>
    <t>E:\Soft IRs\ICPL\L1-Tower IR's\new\17.pdf</t>
  </si>
  <si>
    <t>E:\Soft IRs\ICPL\L1-Tower IR's\new\18.pdf</t>
  </si>
  <si>
    <t>E:\Soft IRs\ICPL\L1-Tower IR's\new\19.pdf</t>
  </si>
  <si>
    <t>E:\Soft IRs\ICPL\L1-Tower IR's\new\20.pdf</t>
  </si>
  <si>
    <t>E:\Soft IRs\ICPL\L1-Tower IR's\new\21.pdf</t>
  </si>
  <si>
    <t>E:\Soft IRs\ICPL\L1-Tower IR's\new\22.pdf</t>
  </si>
  <si>
    <t>E:\Soft IRs\ICPL\L2 -Tower IR's\new\9.pdf</t>
  </si>
  <si>
    <t>E:\Soft IRs\ICPL\L2 -Tower IR's\new\13.pdf</t>
  </si>
  <si>
    <t>E:\Soft IRs\ICPL\L2 -Tower IR's\new\14.pdf</t>
  </si>
  <si>
    <t>E:\Soft IRs\ICPL\L2 -Tower IR's\new\15.pdf</t>
  </si>
  <si>
    <t>E:\Soft IRs\ICPL\L2 -Tower IR's\new\17.pdf</t>
  </si>
  <si>
    <t>E:\Soft IRs\ICPL\L2 -Tower IR's\new\19.pdf</t>
  </si>
  <si>
    <t>E:\Soft IRs\ICPL\L2 -Tower IR's\new\20.pdf</t>
  </si>
  <si>
    <t>E:\Soft IRs\ICPL\L2 -Tower IR's\new\21.pdf</t>
  </si>
  <si>
    <t>Column Formwork</t>
  </si>
  <si>
    <t>E:\Soft IRs\IIL\I Tower\1.pdf</t>
  </si>
  <si>
    <t>E:\Soft IRs\IIL\I Tower\2.pdf</t>
  </si>
  <si>
    <t>E:\Soft IRs\IIL\I Tower\3.pdf</t>
  </si>
  <si>
    <t>E:\Soft IRs\IIL\I Tower\4.pdf</t>
  </si>
  <si>
    <t>E:\Soft IRs\IIL\I Tower\5.pdf</t>
  </si>
  <si>
    <t>E:\Soft IRs\IIL\I Tower\6.pdf</t>
  </si>
  <si>
    <t>E:\Soft IRs\IIL\I Tower\7.pdf</t>
  </si>
  <si>
    <t>E:\Soft IRs\IIL\I Tower\7A.pdf</t>
  </si>
  <si>
    <t>E:\Soft IRs\IIL\I Tower\8.pdf</t>
  </si>
  <si>
    <t>E:\Soft IRs\IIL\I Tower\9.pdf</t>
  </si>
  <si>
    <t>E:\Soft IRs\IIL\I Tower\10.pdf</t>
  </si>
  <si>
    <t>E:\Soft IRs\IIL\I Tower\11.pdf</t>
  </si>
  <si>
    <t>E:\Soft IRs\IIL\I Tower\12.pdf</t>
  </si>
  <si>
    <t>E:\Soft IRs\IIL\I Tower\13.pdf</t>
  </si>
  <si>
    <t>E:\Soft IRs\IIL\I Tower\14.pdf</t>
  </si>
  <si>
    <t xml:space="preserve">                        INSPECTION REQUEST LOG (L1 Tower) IIL-CSL</t>
  </si>
  <si>
    <t>Slab formwork</t>
  </si>
  <si>
    <t>Inspection of Slab formwork for Zone 1</t>
  </si>
  <si>
    <t>Grid A to F 1-4</t>
  </si>
  <si>
    <t>Slab formwork layout</t>
  </si>
  <si>
    <t>Inspection of slab formwork layout &amp; level Zone 1 Grid 4 to 8 A to F</t>
  </si>
  <si>
    <t>Grid 4 to 8 A to F</t>
  </si>
  <si>
    <t>Starter</t>
  </si>
  <si>
    <t xml:space="preserve">Inspection of starter for Zone 1 retaining wall </t>
  </si>
  <si>
    <t>Grid F to G</t>
  </si>
  <si>
    <t>Core wall</t>
  </si>
  <si>
    <t>Inspection of core wall Zone 1</t>
  </si>
  <si>
    <t>Zone 1</t>
  </si>
  <si>
    <t>Inspection of columns formwork</t>
  </si>
  <si>
    <t>Inspection of core wall after pouring</t>
  </si>
  <si>
    <t>Column work</t>
  </si>
  <si>
    <t xml:space="preserve">Inspection of columns after pouring </t>
  </si>
  <si>
    <t>Grid 11 to 16, Grid F to G</t>
  </si>
  <si>
    <t>E:\14.Soft IRs\IIL\I Tower\15.pdf</t>
  </si>
  <si>
    <t>E:\14.Soft IRs\IIL\I Tower\16.pdf</t>
  </si>
  <si>
    <t>E:\14.Soft IRs\IIL\I Tower\17.pdf</t>
  </si>
  <si>
    <t>E:\14.Soft IRs\IIL\I Tower\18.pdf</t>
  </si>
  <si>
    <t>E:\14.Soft IRs\IIL\I Tower\19.pdf</t>
  </si>
  <si>
    <t>E:\14.Soft IRs\IIL\I Tower\20.pdf</t>
  </si>
  <si>
    <t>E:\14.Soft IRs\IIL\I Tower\21.pdf</t>
  </si>
  <si>
    <t>IT/182</t>
  </si>
  <si>
    <t>IT/183</t>
  </si>
  <si>
    <t>IT/184</t>
  </si>
  <si>
    <t>IT/185</t>
  </si>
  <si>
    <t>Excavation as per Estimate and allow for concrete bolts etc</t>
  </si>
  <si>
    <t>L1/23</t>
  </si>
  <si>
    <t>L1/24</t>
  </si>
  <si>
    <t>L1/25</t>
  </si>
  <si>
    <t>L1/26</t>
  </si>
  <si>
    <t>L1/27</t>
  </si>
  <si>
    <t>L1/28</t>
  </si>
  <si>
    <t>L1/29</t>
  </si>
  <si>
    <t>L1/30</t>
  </si>
  <si>
    <t>L1/31</t>
  </si>
  <si>
    <t>L1/32</t>
  </si>
  <si>
    <t>L1/33</t>
  </si>
  <si>
    <t>L1/34</t>
  </si>
  <si>
    <t>L1/35</t>
  </si>
  <si>
    <t>L1/36</t>
  </si>
  <si>
    <t>L1/37</t>
  </si>
  <si>
    <t>L1/38</t>
  </si>
  <si>
    <t>L1/39</t>
  </si>
  <si>
    <t>L1/40</t>
  </si>
  <si>
    <t>L1/41</t>
  </si>
  <si>
    <t>L1/42</t>
  </si>
  <si>
    <t>L1/43</t>
  </si>
  <si>
    <t>Primer, membrane</t>
  </si>
  <si>
    <t>Primer and membrane and allow for 2nd layer PCC</t>
  </si>
  <si>
    <t>E:\14.Soft IRs\ICPL\L1-Tower IR's\new\23.pdf</t>
  </si>
  <si>
    <t>Grid F-H/11-20, F/20-26</t>
  </si>
  <si>
    <t>E:\14.Soft IRs\ICPL\L1-Tower IR's\new\24.pdf</t>
  </si>
  <si>
    <t>2nd layer PCC Level</t>
  </si>
  <si>
    <t>Grid F-H/15-26</t>
  </si>
  <si>
    <t>E:\14.Soft IRs\ICPL\L1-Tower IR's\new\25.pdf</t>
  </si>
  <si>
    <t>Grid H-T/26</t>
  </si>
  <si>
    <t>E:\14.Soft IRs\ICPL\L1-Tower IR's\new\27.pdf</t>
  </si>
  <si>
    <t>1st layer PCC level and allow for primer and membrane of lift and sumpits</t>
  </si>
  <si>
    <t>L1 Tower lift,sumpits</t>
  </si>
  <si>
    <t>E:\14.Soft IRs\ICPL\L1-Tower IR's\new\28.pdf</t>
  </si>
  <si>
    <t>Grid L-T/15-26</t>
  </si>
  <si>
    <t>E:\14.Soft IRs\ICPL\L1-Tower IR's\new\26.pdf</t>
  </si>
  <si>
    <t>Layout,level</t>
  </si>
  <si>
    <t>Layout and level of RTW1, columns and service lift and allow for steel</t>
  </si>
  <si>
    <t>F-H/20-26</t>
  </si>
  <si>
    <t>E:\14.Soft IRs\ICPL\L1-Tower IR's\new\29.pdf</t>
  </si>
  <si>
    <t>1st layer of PCC and allow for Primer &amp; Mebrane</t>
  </si>
  <si>
    <t>J-N/20-26</t>
  </si>
  <si>
    <t>E:\14.Soft IRs\ICPL\L1-Tower IR's\new\30.pdf</t>
  </si>
  <si>
    <t>Level of 2nd layer PCC before raft</t>
  </si>
  <si>
    <t>F-H/11-26</t>
  </si>
  <si>
    <t>E:\14.Soft IRs\ICPL\L1-Tower IR's\new\31.pdf</t>
  </si>
  <si>
    <t>Primer and membrane</t>
  </si>
  <si>
    <t>Primer and membrane of lift and sumpits and allow for 2nd layer of PCC</t>
  </si>
  <si>
    <t>E:\14.Soft IRs\ICPL\L1-Tower IR's\new\33.pdf</t>
  </si>
  <si>
    <t>Level and layout of columns and RTW and allow for steel</t>
  </si>
  <si>
    <t>Grid H-L/19-26</t>
  </si>
  <si>
    <t>1st layer of PCC and allow for primer and membrane L1 Tower</t>
  </si>
  <si>
    <t>Grid N-T/20-26</t>
  </si>
  <si>
    <t>E:\14.Soft IRs\ICPL\L1-Tower IR's\new\35.pdf</t>
  </si>
  <si>
    <t>Primer and membrane and allow for 2nd layer of PCC</t>
  </si>
  <si>
    <t>E:\14.Soft IRs\ICPL\L1-Tower IR's\new\36.pdf</t>
  </si>
  <si>
    <t>Level and layout of columns , RTW, Sumpit, Shear wall and lift and also allow for stee</t>
  </si>
  <si>
    <t>Grid L-Q/20-26</t>
  </si>
  <si>
    <t>E:\14.Soft IRs\ICPL\L1-Tower IR's\new\42.pdf</t>
  </si>
  <si>
    <t>E:\14.Soft IRs\ICPL\L2 -Tower IR's\new\16.pdf</t>
  </si>
  <si>
    <t>E:\14.Soft IRs\ICPL\L2 -Tower IR's\new\18.pdf</t>
  </si>
  <si>
    <t>Columns</t>
  </si>
  <si>
    <t>RW</t>
  </si>
  <si>
    <t>Inspection of formwork Zone 2 Retaining wall</t>
  </si>
  <si>
    <t>Inspection of Formwork retaining wall Zone 1 F to G after concrete</t>
  </si>
  <si>
    <t>Nil</t>
  </si>
  <si>
    <t>Grid M-T/15-15</t>
  </si>
  <si>
    <t>PVC horizontal water stopper in RTW I Tower</t>
  </si>
  <si>
    <t>Grid A/10-16</t>
  </si>
  <si>
    <t>Steel fixing of Shear wall SW3, SW4, SW5, SW6, SW7, SW8 and WC1, WC2, WC3 and allow for concrete pouring</t>
  </si>
  <si>
    <t>L2/22</t>
  </si>
  <si>
    <t>L2/23</t>
  </si>
  <si>
    <t>L2/24</t>
  </si>
  <si>
    <t>L2/25</t>
  </si>
  <si>
    <t>L2/26</t>
  </si>
  <si>
    <t>PVC Horizontal water stopper in RCC wall</t>
  </si>
  <si>
    <t>L1/44</t>
  </si>
  <si>
    <t>L1/45</t>
  </si>
  <si>
    <t>L1/46</t>
  </si>
  <si>
    <t>L1/47</t>
  </si>
  <si>
    <t>L1/48</t>
  </si>
  <si>
    <t>L1/49</t>
  </si>
  <si>
    <t>L1/50</t>
  </si>
  <si>
    <t>Brick Work and allow for plaster</t>
  </si>
  <si>
    <t>Grid N-N/15-20,L-N/20</t>
  </si>
  <si>
    <t>IT/186</t>
  </si>
  <si>
    <t>IT/187</t>
  </si>
  <si>
    <t>IT/188</t>
  </si>
  <si>
    <t>IT/189</t>
  </si>
  <si>
    <t>IT/190</t>
  </si>
  <si>
    <t>IT/191</t>
  </si>
  <si>
    <t>IT/192</t>
  </si>
  <si>
    <t>IT/193</t>
  </si>
  <si>
    <t>Curing</t>
  </si>
  <si>
    <t>Curing of SW3, SW4, SW5, SW6, SW7, SW8, WC1, WC2, WC3 I Tower</t>
  </si>
  <si>
    <t>Check the curing of columns I Tower</t>
  </si>
  <si>
    <t>Grid 12D, 12F, 13D, 13F, 15F</t>
  </si>
  <si>
    <t>Check the curing of Raft L2 Tower</t>
  </si>
  <si>
    <t>Grid G-K/1-7, F/1-7</t>
  </si>
  <si>
    <t>Termite proofing and allow for 1st layer PCC</t>
  </si>
  <si>
    <t>Grid N-N/15-20</t>
  </si>
  <si>
    <t>Termite proofing of isolated footing and allow for 1st layer of PCC</t>
  </si>
  <si>
    <t>Grid L-M/14-20</t>
  </si>
  <si>
    <t>Layout of columns and allow for steel fixing</t>
  </si>
  <si>
    <t>Grid F-H/12-19</t>
  </si>
  <si>
    <t xml:space="preserve">Epoxy </t>
  </si>
  <si>
    <t>Check the epoxy for stair Dowel Zone 1</t>
  </si>
  <si>
    <t>Grid A-A/9-10</t>
  </si>
  <si>
    <t>Check the epoxy for stair Dowel, Zone 3</t>
  </si>
  <si>
    <t>Grid A-A/17-18</t>
  </si>
  <si>
    <t>IT/194</t>
  </si>
  <si>
    <t>IT/195</t>
  </si>
  <si>
    <t>IT/196</t>
  </si>
  <si>
    <t>Check formwork of stairs and allow for steel fixing</t>
  </si>
  <si>
    <t>Level and layout of columns and RTW Zone 4</t>
  </si>
  <si>
    <t>Grid Q-T/23-26</t>
  </si>
  <si>
    <t>L1/51</t>
  </si>
  <si>
    <t>L1/52</t>
  </si>
  <si>
    <t>L1/53</t>
  </si>
  <si>
    <t>L1/54</t>
  </si>
  <si>
    <t>L1/55</t>
  </si>
  <si>
    <t>Steel fixing of service lift and allow for pouring</t>
  </si>
  <si>
    <t>Grid H-J/23-24</t>
  </si>
  <si>
    <t>Core cutting in 1st layer of PCC for earthing Rod conduit Zone 4 &amp; 5</t>
  </si>
  <si>
    <t>Grid O-R/17-23</t>
  </si>
  <si>
    <t>Excavation level and surface preparation isolated footing and allow for termite proofing</t>
  </si>
  <si>
    <t>Check the surface preparation and allow for brick work</t>
  </si>
  <si>
    <t>Grid N-N/15-20, L-N/20</t>
  </si>
  <si>
    <t>Brick work and allow for plaster</t>
  </si>
  <si>
    <t>Grid G-K/20</t>
  </si>
  <si>
    <t>Check the plaster and allow for primer and membrane</t>
  </si>
  <si>
    <t>Check the primer and membrane</t>
  </si>
  <si>
    <t>PVC vertical water stopper for expansion joint as per IFC</t>
  </si>
  <si>
    <t>Grid G/1</t>
  </si>
  <si>
    <t>Steel fixing  of RTW and allow for concrete pouring I Tower</t>
  </si>
  <si>
    <t>Steel fixing slab and allow for concrete pouring Zone 1</t>
  </si>
  <si>
    <t>Grid A-G/1-11</t>
  </si>
  <si>
    <t>Steel fixing of stairs and allow for concrete pouring Zone 1</t>
  </si>
  <si>
    <t>Check primer and membrane and allow for 2nd layer PCC</t>
  </si>
  <si>
    <t>1st layer PCC and allow for primer and membrane L1 Tower</t>
  </si>
  <si>
    <t>Grid N-T/15-20</t>
  </si>
  <si>
    <t>Bottom steel of raft foundation and allow for top steel fixing L1 Tower</t>
  </si>
  <si>
    <t>Grid G-L/20-26</t>
  </si>
  <si>
    <t>L1/56</t>
  </si>
  <si>
    <t>L1/57</t>
  </si>
  <si>
    <t>L1/58</t>
  </si>
  <si>
    <t>L1/59</t>
  </si>
  <si>
    <t>L1/60</t>
  </si>
  <si>
    <t>L1/61</t>
  </si>
  <si>
    <t>L1/62</t>
  </si>
  <si>
    <t>L1/63</t>
  </si>
  <si>
    <t>L1/64</t>
  </si>
  <si>
    <t>L1/65</t>
  </si>
  <si>
    <t>Layout,Level</t>
  </si>
  <si>
    <t>The level and layout of columns, Ramp wall and RTW, Zone 4 L1 Tower</t>
  </si>
  <si>
    <t>Grid N-T/19-22, T/19-23</t>
  </si>
  <si>
    <t>1st layer of PCC and allow for primer and membrane for isolated footing</t>
  </si>
  <si>
    <t>Grid M-M/15-19</t>
  </si>
  <si>
    <t>RTW Inspection</t>
  </si>
  <si>
    <t>Inspection of formwork retaining wall Zone 1 F to G</t>
  </si>
  <si>
    <t xml:space="preserve">Inspection of slab formwork layout and level </t>
  </si>
  <si>
    <t>Shoring</t>
  </si>
  <si>
    <t>Inspection of retaining wall Zone 2</t>
  </si>
  <si>
    <t xml:space="preserve">Zone 2 </t>
  </si>
  <si>
    <t>Columns formwork</t>
  </si>
  <si>
    <t xml:space="preserve">Inspection of column formwork </t>
  </si>
  <si>
    <t>IT/127</t>
  </si>
  <si>
    <t>IT/162</t>
  </si>
  <si>
    <t>IT/197</t>
  </si>
  <si>
    <t>IT/198</t>
  </si>
  <si>
    <t>IT/199</t>
  </si>
  <si>
    <t>Brickwork</t>
  </si>
  <si>
    <t>Brickwork of wall both sides of Main Gate</t>
  </si>
  <si>
    <t>Main gate site entrance</t>
  </si>
  <si>
    <t>Slab level, layout</t>
  </si>
  <si>
    <t>Top slab level and layout of columns RCC Toe wall &amp; ramp wall allow for steel</t>
  </si>
  <si>
    <t>A/1-8, B-F/1,A/9-10,F/3-5,7-8</t>
  </si>
  <si>
    <t>Boring</t>
  </si>
  <si>
    <t>Boring in 1st layer of PCC for earthing rod conduit Zone 4 &amp; 5</t>
  </si>
  <si>
    <t>22-Nonv-22</t>
  </si>
  <si>
    <t xml:space="preserve">To steel raft </t>
  </si>
  <si>
    <t>Top steel raft foundation, Dowel of columns and RTW1 and Bottom+Top steel SOG</t>
  </si>
  <si>
    <t>Grid 18-26/F-L</t>
  </si>
  <si>
    <t>Concrete Pouring L1 Tower</t>
  </si>
  <si>
    <t>Grid 20-26/F-L, 18-20/F-K</t>
  </si>
  <si>
    <t>L1/66</t>
  </si>
  <si>
    <t>Steel fixing of lift Zone 4 L1 Tower</t>
  </si>
  <si>
    <t>Grid N-P/21-23</t>
  </si>
  <si>
    <t>L1/67</t>
  </si>
  <si>
    <t>L1/68</t>
  </si>
  <si>
    <t>L1/69</t>
  </si>
  <si>
    <t>Steel fixing of raft of SOG Area</t>
  </si>
  <si>
    <t>Grid F-10 to H b/w J</t>
  </si>
  <si>
    <t>RW Formwork</t>
  </si>
  <si>
    <t>Inspection of formwork after pouring Zone 2 Retaining wall</t>
  </si>
  <si>
    <t>Grid A to F, center of 10,11 to 16,17</t>
  </si>
  <si>
    <t>slab formwork</t>
  </si>
  <si>
    <t>Inspection of slab formwork Zone 1</t>
  </si>
  <si>
    <t>Grid 1 to center of 10 to 11, A to G</t>
  </si>
  <si>
    <t>Inspection of slab Zone 1</t>
  </si>
  <si>
    <t>Grid 3 to center of 10 to 11, B to F</t>
  </si>
  <si>
    <t>Allow for concrete pouring of raft of SOG Area</t>
  </si>
  <si>
    <t>IT/200</t>
  </si>
  <si>
    <t>allow for concrete pouring of slab Zone 1</t>
  </si>
  <si>
    <t>Grid B-F/3-10,A-B/8-9,A-B/10-10</t>
  </si>
  <si>
    <t xml:space="preserve">Grid 26/G-L </t>
  </si>
  <si>
    <t>Water stopper in raft foundation Zone 4</t>
  </si>
  <si>
    <t>Construction Joint</t>
  </si>
  <si>
    <t xml:space="preserve">Grid 20-26/L &amp; 20/K-M </t>
  </si>
  <si>
    <t>Construction Joint as per POUR Plan Zone 4</t>
  </si>
  <si>
    <t xml:space="preserve">Plaster and allow for primer and membrane </t>
  </si>
  <si>
    <t>Primer and membrane and allow for 2nd layer PCC for isolated footing</t>
  </si>
  <si>
    <t>Primer and Membrane</t>
  </si>
  <si>
    <t>L1/70</t>
  </si>
  <si>
    <t>L1/71</t>
  </si>
  <si>
    <t>L1/72</t>
  </si>
  <si>
    <t>Steel fixing of sumpit in Zone 4 and allow for pouring  L1 Tower</t>
  </si>
  <si>
    <t>Grid T/23-25</t>
  </si>
  <si>
    <t>Inspection of columns formwork Zone 2</t>
  </si>
  <si>
    <t>Formwork after concrete</t>
  </si>
  <si>
    <t>Inspection of formwork after concrete columns Zone 2</t>
  </si>
  <si>
    <t>Allow for concrete pouring of columns Zone 2</t>
  </si>
  <si>
    <t>Grid A-F/12-16</t>
  </si>
  <si>
    <t>IT/201</t>
  </si>
  <si>
    <t>IT/202</t>
  </si>
  <si>
    <t>Allow pouring of columns Zone 2</t>
  </si>
  <si>
    <t>Grid 12A, 15A, 16A, 14F</t>
  </si>
  <si>
    <t>IT/203</t>
  </si>
  <si>
    <t>IT/204</t>
  </si>
  <si>
    <t>IT/205</t>
  </si>
  <si>
    <t>Steel fixing of columns on expansion Joint</t>
  </si>
  <si>
    <t>Grid G/12-18</t>
  </si>
  <si>
    <t>Grid A/16-21</t>
  </si>
  <si>
    <t>Allow for pouring in RTW I Tower</t>
  </si>
  <si>
    <t>IT/206</t>
  </si>
  <si>
    <t xml:space="preserve">Allow for concrete pouring in columns on EJ </t>
  </si>
  <si>
    <t>Grid G/12-16</t>
  </si>
  <si>
    <t>F-H/11-18</t>
  </si>
  <si>
    <t>Allow concrete pouring of lift Zone 4 L1 Tower</t>
  </si>
  <si>
    <t>IT/207</t>
  </si>
  <si>
    <t>IT/208</t>
  </si>
  <si>
    <t>IT/209</t>
  </si>
  <si>
    <t>IT/210</t>
  </si>
  <si>
    <t>IT/211</t>
  </si>
  <si>
    <t>IT/212</t>
  </si>
  <si>
    <t>IT/213</t>
  </si>
  <si>
    <t>IT/214</t>
  </si>
  <si>
    <t xml:space="preserve">Allow for concrete pouring </t>
  </si>
  <si>
    <t>Grid A-B/1-8</t>
  </si>
  <si>
    <t>Raft concrete pouring 4000 psi as per IFC drawings Zone 1 (First Pour)</t>
  </si>
  <si>
    <t>Concrete pouring of raft 4000 psi of I Tower Zone 1 &amp; 2 (2nd Pour)</t>
  </si>
  <si>
    <t>Raft level and layout column, Lift, wall, Shear walls, Sumpit wall Zone 2-3, (4th Pour)</t>
  </si>
  <si>
    <t>RCC raft top level and layout of columns and RTW Zone 3 I Tower (5th Pour)</t>
  </si>
  <si>
    <t>Check steel fixing of columns I Tower</t>
  </si>
  <si>
    <t>Grid A-F/1, 2A, A-F/4, 8A</t>
  </si>
  <si>
    <t>Check curing of RTW I Tower</t>
  </si>
  <si>
    <t>Check Curing of Stais I Tower</t>
  </si>
  <si>
    <t>Check curing of columns I Tower</t>
  </si>
  <si>
    <t>Check Curing of Slab I Tower</t>
  </si>
  <si>
    <t>Grid A-B/1-8, A/8-10, B-F/1-3, F-G/1-10</t>
  </si>
  <si>
    <t>Check curing of slab I Tower</t>
  </si>
  <si>
    <t>Grid B-F/3-11</t>
  </si>
  <si>
    <t>IT/215</t>
  </si>
  <si>
    <t>IT/216</t>
  </si>
  <si>
    <t>IT/217</t>
  </si>
  <si>
    <t>IT/218</t>
  </si>
  <si>
    <t>IT/219</t>
  </si>
  <si>
    <t>IT/220</t>
  </si>
  <si>
    <t>Check excavation and allow for concrete</t>
  </si>
  <si>
    <t>Light poles</t>
  </si>
  <si>
    <t>Check the curing of columns I TOwer</t>
  </si>
  <si>
    <t>Grid 12A, 15A, 16A, 14F Zone 2</t>
  </si>
  <si>
    <t>Level, layout</t>
  </si>
  <si>
    <t>Check level and layout of columns sump;it 1, RTW, Zone 5</t>
  </si>
  <si>
    <t>Grid M-T/14 b/w 15-19</t>
  </si>
  <si>
    <t xml:space="preserve">Check level and layout of columns and allow for steel fixing </t>
  </si>
  <si>
    <t>Grid G-H/12-18</t>
  </si>
  <si>
    <t>Check level and layout of columns &amp; service lift wall and allow for steel fixing</t>
  </si>
  <si>
    <t>Grid G-L/19-26</t>
  </si>
  <si>
    <t>L1/73</t>
  </si>
  <si>
    <t>L1/74</t>
  </si>
  <si>
    <t>L1/75</t>
  </si>
  <si>
    <t>L1/76</t>
  </si>
  <si>
    <t>L1/77</t>
  </si>
  <si>
    <t>L1/78</t>
  </si>
  <si>
    <t>L1/79</t>
  </si>
  <si>
    <t>L1/80</t>
  </si>
  <si>
    <t>L1/81</t>
  </si>
  <si>
    <t>L1/82</t>
  </si>
  <si>
    <t>L1/83</t>
  </si>
  <si>
    <t>L1/84</t>
  </si>
  <si>
    <t>Check curing of SOG Raft</t>
  </si>
  <si>
    <t>Grid F-H/11-19 SOG</t>
  </si>
  <si>
    <t>Check curing of Raft L1 Tower Zone 4</t>
  </si>
  <si>
    <t>Grid 20-26/F-L, 18-20/F-K+Main lift</t>
  </si>
  <si>
    <t>RW Inspection</t>
  </si>
  <si>
    <t>Inspection of RW formwork Zone 2</t>
  </si>
  <si>
    <t>Starter formwork</t>
  </si>
  <si>
    <t>Inspection of starter formwork RW Zone 4</t>
  </si>
  <si>
    <t>Grid F to M</t>
  </si>
  <si>
    <t>Inspection of column formwork Zone 2</t>
  </si>
  <si>
    <t>Grid 11 to 16, F to G</t>
  </si>
  <si>
    <t>Inspection of slab formwork Zone 2</t>
  </si>
  <si>
    <t>Inspection of column formwork after concrete Zone 2</t>
  </si>
  <si>
    <t>Inspection of column formwork</t>
  </si>
  <si>
    <t>Grid B-F, 17-23</t>
  </si>
  <si>
    <t>Pouring</t>
  </si>
  <si>
    <t>Allow for pouring of columns 7 NO. SW</t>
  </si>
  <si>
    <t>Grid F-F/17, D-F/18, 19-23/A B-D/18</t>
  </si>
  <si>
    <t>Check for horizontal and vertical water stopper</t>
  </si>
  <si>
    <t>Grid A/21-26, A/26</t>
  </si>
  <si>
    <t>IT/221</t>
  </si>
  <si>
    <t>IT/222</t>
  </si>
  <si>
    <t>IT/223</t>
  </si>
  <si>
    <t>IT/224</t>
  </si>
  <si>
    <t>IT/225</t>
  </si>
  <si>
    <t>Check steel fixing of slab Zone 2</t>
  </si>
  <si>
    <t>Grid A-A/10-16, A-B/11-16, F-G/10-16</t>
  </si>
  <si>
    <t>Check steel fixing of columns on EJ Zone 1</t>
  </si>
  <si>
    <t>Grid G/18-26</t>
  </si>
  <si>
    <t>Check level and layout of slab upper portion, columns Zone 1</t>
  </si>
  <si>
    <t xml:space="preserve">Grid B-F/3-10 b/w 11, A-B/8 </t>
  </si>
  <si>
    <t>Inspection of column formwork and shear wall Zone 3</t>
  </si>
  <si>
    <t>Inspection of retaining wall formwork Zone 3</t>
  </si>
  <si>
    <t>Grid B-F, 17-23 &amp; A</t>
  </si>
  <si>
    <t>Inspection of column formwork Zone 3</t>
  </si>
  <si>
    <t>Grid 23A, 25A, 26A</t>
  </si>
  <si>
    <t>Check the steel fixing</t>
  </si>
  <si>
    <t>Grid A-G/10-16</t>
  </si>
  <si>
    <t>Allow for concrete of RTW and columns NO. 03</t>
  </si>
  <si>
    <t xml:space="preserve">Grid A/21-26, </t>
  </si>
  <si>
    <t>Allow for concrete pouring of slab and columns Zone 2</t>
  </si>
  <si>
    <t>IT/226</t>
  </si>
  <si>
    <t>IT/227</t>
  </si>
  <si>
    <t>IT/228</t>
  </si>
  <si>
    <t>IT/229</t>
  </si>
  <si>
    <t>Check the curing of columns on EJ I Tower</t>
  </si>
  <si>
    <t>Check the curing of RTW Zone 3</t>
  </si>
  <si>
    <t>IT/230</t>
  </si>
  <si>
    <t>IT/231</t>
  </si>
  <si>
    <t>IT/232</t>
  </si>
  <si>
    <t>IT/233</t>
  </si>
  <si>
    <t>IT/234</t>
  </si>
  <si>
    <t>IT/235</t>
  </si>
  <si>
    <t>IT/236</t>
  </si>
  <si>
    <t>Allow for concrete pouring of columns Zone 3</t>
  </si>
  <si>
    <t>Grid B-F/19-26</t>
  </si>
  <si>
    <t>Grid B-F/10-16, A/10-11, 16-16</t>
  </si>
  <si>
    <t>Concrete pouring of slab Zone 2</t>
  </si>
  <si>
    <t>Check level &amp; Layout of columns &amp; Ramp wall of GF slab Zone 2</t>
  </si>
  <si>
    <t>Grid A/11-16, F/12-13, 14-14, A-B/11-15</t>
  </si>
  <si>
    <t xml:space="preserve">Allow for concrete pouring of columns </t>
  </si>
  <si>
    <t>IT/237</t>
  </si>
  <si>
    <t>IT/238</t>
  </si>
  <si>
    <t>IT/239</t>
  </si>
  <si>
    <t>IT/240</t>
  </si>
  <si>
    <t>IT/241</t>
  </si>
  <si>
    <t>IT/242</t>
  </si>
  <si>
    <t>IT/243</t>
  </si>
  <si>
    <t>IT/244</t>
  </si>
  <si>
    <t>IT/245</t>
  </si>
  <si>
    <t>IT/246</t>
  </si>
  <si>
    <t>IT/247</t>
  </si>
  <si>
    <t>IT/248</t>
  </si>
  <si>
    <t>IT/249</t>
  </si>
  <si>
    <t>IT/250</t>
  </si>
  <si>
    <t>IT/251</t>
  </si>
  <si>
    <t>IT/252</t>
  </si>
  <si>
    <t>IT/253</t>
  </si>
  <si>
    <t>IT/254</t>
  </si>
  <si>
    <t>IT/255</t>
  </si>
  <si>
    <t>IT/256</t>
  </si>
  <si>
    <t>Check steel fixing of columns &amp; Shear wall on GF Zone 2</t>
  </si>
  <si>
    <t>11-Dec--22</t>
  </si>
  <si>
    <t>allow for concrete pouring of columns GF Zone 1</t>
  </si>
  <si>
    <t>Grid A-F/1-2, B-F/4</t>
  </si>
  <si>
    <t>Allow for concrete pouring of SW3, SW4, SW5, SW6, SW7 Sw8, WC1 to WC3 Zone 3</t>
  </si>
  <si>
    <t>Electric pole</t>
  </si>
  <si>
    <t>Check electric pole foundation &amp; Pole fixing, DB foundation, Laying of cable</t>
  </si>
  <si>
    <t>Attached drawing</t>
  </si>
  <si>
    <t>Check horizontal &amp; Vertical water stopper Zone 3</t>
  </si>
  <si>
    <t>Grid A-G/26</t>
  </si>
  <si>
    <t>Check level &amp; Layout of columns Zone 2</t>
  </si>
  <si>
    <t>Grid B-D/11-16</t>
  </si>
  <si>
    <t>Allow for concrete pouring of RTW Zone 3</t>
  </si>
  <si>
    <t>Water bores</t>
  </si>
  <si>
    <t>Check the water bores &amp; Motor placing</t>
  </si>
  <si>
    <t>Check curing of columns Zone 3</t>
  </si>
  <si>
    <t>Grid D-G/17, D-F/18, A/19-26</t>
  </si>
  <si>
    <t>Check curing of RTW Zone 3</t>
  </si>
  <si>
    <t>Grid A/21-26</t>
  </si>
  <si>
    <t>Check curing of shear walls SW1, SW2, Zone 3</t>
  </si>
  <si>
    <t>Grid B-E/18-19</t>
  </si>
  <si>
    <t>Check bottom steel fixing Zone 4</t>
  </si>
  <si>
    <t>Grid L-T/19-26</t>
  </si>
  <si>
    <t>copper conductor</t>
  </si>
  <si>
    <t>Check the copper conductor &amp; Thermo weld Zone 4</t>
  </si>
  <si>
    <t>Zone 4</t>
  </si>
  <si>
    <t>Check the steel fixing of raft Zone 4</t>
  </si>
  <si>
    <t>Check the horizontal water stopper Zone 4</t>
  </si>
  <si>
    <t>Grid L-T/26, T/19-26</t>
  </si>
  <si>
    <t>Check the construction joint Zone 4</t>
  </si>
  <si>
    <t>Grud L-T/19</t>
  </si>
  <si>
    <t>Allow for concrete pouring of raft Zone 4</t>
  </si>
  <si>
    <t>allow for concrete pouring of sumpit Zone 5</t>
  </si>
  <si>
    <t>Grid R-T/18-19</t>
  </si>
  <si>
    <t>Level, Layout</t>
  </si>
  <si>
    <t>Check level &amp; Layout of columns, Shear Wall, sumpit, ramp, stairs &amp; RW Zone 5</t>
  </si>
  <si>
    <t>Grid M-T/20-26</t>
  </si>
  <si>
    <t>columns formwork 3</t>
  </si>
  <si>
    <t>Inspection of column formwork 3 before concrete Zone 3</t>
  </si>
  <si>
    <t>Grid A-E/19-26</t>
  </si>
  <si>
    <t>Check steel fixing of sumpit Zone 5</t>
  </si>
  <si>
    <t>Shoring, formwork</t>
  </si>
  <si>
    <t>Inspection of shoring and formwork stability Zone 2</t>
  </si>
  <si>
    <t>Grid 11-16</t>
  </si>
  <si>
    <t>Final inspection before pouring Zone 2</t>
  </si>
  <si>
    <t>Grid 11-17</t>
  </si>
  <si>
    <t>Inspection of Z3 column before pouring Zone 3</t>
  </si>
  <si>
    <t>Grid 19-26, D-F/</t>
  </si>
  <si>
    <t>Inspection of Z3 column after concrete pouring Zone 3</t>
  </si>
  <si>
    <t>Grid 17-26, A-F</t>
  </si>
  <si>
    <t xml:space="preserve">Inspection of Zone 3 column before pouring Zone 3 </t>
  </si>
  <si>
    <t>Grid 18-26</t>
  </si>
  <si>
    <t xml:space="preserve">Inspection of Zone 3 column after pouring </t>
  </si>
  <si>
    <t>Grid G, 18-26</t>
  </si>
  <si>
    <t>Inspection of Zone 1 column before pouring Zone 1</t>
  </si>
  <si>
    <t>Grid 1-4, A-F</t>
  </si>
  <si>
    <t>Concrete</t>
  </si>
  <si>
    <t>Inspection of Zone 3 RW before concrete</t>
  </si>
  <si>
    <t>Grid A-G</t>
  </si>
  <si>
    <t xml:space="preserve">Inspection of Zone 1 column after pouring </t>
  </si>
  <si>
    <t>Allow for concrete pouring of RTW1</t>
  </si>
  <si>
    <t>Grid A-F/10-16 Zone 2</t>
  </si>
  <si>
    <t>Condute UPVC D class 32 mm dia as approved by consultant for earthing wire</t>
  </si>
  <si>
    <t>Zone 1 Ground Floor</t>
  </si>
  <si>
    <t>Allow for concrete pouring of columns GF</t>
  </si>
  <si>
    <t>Grid B-F/3, A/4-8, B-D/6</t>
  </si>
  <si>
    <t>Allow for concrete pouring of columns GF Zone 1 I Tower</t>
  </si>
  <si>
    <t>Grid A-F/1, 2B</t>
  </si>
  <si>
    <t>Check curing of columns Zone 3 I Tower</t>
  </si>
  <si>
    <t>Check curing of slab GF Zone 2 I Tower</t>
  </si>
  <si>
    <t>Grid A-B/10-16, F-G/10-16</t>
  </si>
  <si>
    <t>Grid A-B/10-10, 16-16 and B-D/10-16</t>
  </si>
  <si>
    <t>L1/85</t>
  </si>
  <si>
    <t>L1/86</t>
  </si>
  <si>
    <t>L1/87</t>
  </si>
  <si>
    <t>L1/88</t>
  </si>
  <si>
    <t>Check bottom steel fixing of Raft L1 Tower Zone 5</t>
  </si>
  <si>
    <t>Grid N-T/15-19</t>
  </si>
  <si>
    <t xml:space="preserve">Inspection of RW after concrete </t>
  </si>
  <si>
    <t xml:space="preserve">Inspection of Core wall before pouring </t>
  </si>
  <si>
    <t xml:space="preserve">Inspection of Core wall after pouring </t>
  </si>
  <si>
    <t xml:space="preserve">Inspection of Z1 GF column before concrete </t>
  </si>
  <si>
    <t>Grid 3-8, A-F</t>
  </si>
  <si>
    <t xml:space="preserve">Inspection of Z1 GF column after concrete </t>
  </si>
  <si>
    <t>allow for vertical primer and membrane Zone 1</t>
  </si>
  <si>
    <t>Grid A-G/1-10</t>
  </si>
  <si>
    <t>Check steell fixing of lift wall GF I Tower</t>
  </si>
  <si>
    <t>Allow for concrete pouring of columns GF Zone 1</t>
  </si>
  <si>
    <t>Grid A/4-8, B-F/6</t>
  </si>
  <si>
    <t>Allow for concrete pouring columns GF Zone 1</t>
  </si>
  <si>
    <t>Grid D-F/8</t>
  </si>
  <si>
    <t>Check steel fixing of beam Zone 3</t>
  </si>
  <si>
    <t>Grid A/16-26, A-B/18-26, B-F/24-26,F-G/16-26</t>
  </si>
  <si>
    <t xml:space="preserve">Allow for concrete pouring of columns GF </t>
  </si>
  <si>
    <t>Grid 8B, B-F/3, B-D/4</t>
  </si>
  <si>
    <t>Grid D-F/9-10, 3F</t>
  </si>
  <si>
    <t>Grid A-D/8</t>
  </si>
  <si>
    <t>Vertical primer and membrane RTW Zone 1</t>
  </si>
  <si>
    <t>Grid A-G/1, A/1-10</t>
  </si>
  <si>
    <t>Vertical primer and membrane on RTW Zone 2</t>
  </si>
  <si>
    <t>IT/257</t>
  </si>
  <si>
    <t>allow for concrete pouring of SW1, SW2,GF Zone 1</t>
  </si>
  <si>
    <t>Grid B-D/8-9</t>
  </si>
  <si>
    <t>IT/258</t>
  </si>
  <si>
    <t>Check steel fixing of slab GF Zone 3</t>
  </si>
  <si>
    <t>Grid A/16-26, A-B/18-26, B-F/24-26. F-G/16-26</t>
  </si>
  <si>
    <t>IT/259</t>
  </si>
  <si>
    <t>allow for concrete pouring of slab and columns Zone 3</t>
  </si>
  <si>
    <t>Grid A/16-26, A-B/18-26, B-F/24-26, F-G/16-26</t>
  </si>
  <si>
    <t>IT/260</t>
  </si>
  <si>
    <t>IT/261</t>
  </si>
  <si>
    <t>IT/262</t>
  </si>
  <si>
    <t>IT/263</t>
  </si>
  <si>
    <t>Vertical primer, membrane on RTW Zone 2</t>
  </si>
  <si>
    <t>Check curing of columns on EJ I Tower</t>
  </si>
  <si>
    <t>Check curing of lift wells I Tower</t>
  </si>
  <si>
    <t>IT/264</t>
  </si>
  <si>
    <t>Allow for concrete pouring of columns GF I Tower</t>
  </si>
  <si>
    <t>IT/265</t>
  </si>
  <si>
    <t>Check steel fixing of columns GF I Tower</t>
  </si>
  <si>
    <t>Grid A-F/11-12</t>
  </si>
  <si>
    <t>IT/266</t>
  </si>
  <si>
    <t>Check steel fixing of beam and slab GF I Tower</t>
  </si>
  <si>
    <t>Grid B-F/16-24, A-B/16-18</t>
  </si>
  <si>
    <t>IT/267</t>
  </si>
  <si>
    <t>allow for concrete pouring of lift GF I Tower</t>
  </si>
  <si>
    <t>IT/268</t>
  </si>
  <si>
    <t>Check level and layout of columns and ramp wall GF I Tower</t>
  </si>
  <si>
    <t>IT/269</t>
  </si>
  <si>
    <t>Allow concrete pouring of SW GF</t>
  </si>
  <si>
    <t>Grid B-E/8</t>
  </si>
  <si>
    <t>IT/270</t>
  </si>
  <si>
    <t>Grid A-F/11, 12F</t>
  </si>
  <si>
    <t>IT/271</t>
  </si>
  <si>
    <t>Allow for concrete pouring of beam and slab GF I Tower</t>
  </si>
  <si>
    <t>Grid A-B/16-18, B-F/16,24</t>
  </si>
  <si>
    <t>IT/272</t>
  </si>
  <si>
    <t>IT/273</t>
  </si>
  <si>
    <t>Check level, layout of columns SW, Lift walls GF I Tower</t>
  </si>
  <si>
    <t>Grid A-B/16-18, B-F/16-24</t>
  </si>
  <si>
    <t>Conductor</t>
  </si>
  <si>
    <t>check laying of copper conductor and thermoweld Zone 5</t>
  </si>
  <si>
    <t>Grid M-T/15-20</t>
  </si>
  <si>
    <t>Check top steel fixing of raft L1 Tower and isolated footing CY area</t>
  </si>
  <si>
    <t>Grid N-T/14-19, M/15-19</t>
  </si>
  <si>
    <t>28-Deec-22</t>
  </si>
  <si>
    <t>Check horizontal water stopper Zone 5</t>
  </si>
  <si>
    <t>Grid T/15-19</t>
  </si>
  <si>
    <t>allow for concrete pouring of Raft Zone 5</t>
  </si>
  <si>
    <t>L1/89</t>
  </si>
  <si>
    <t>L1/90</t>
  </si>
  <si>
    <t>L1/91</t>
  </si>
  <si>
    <t>L1/92</t>
  </si>
  <si>
    <t>L1/93</t>
  </si>
  <si>
    <t>L1/94</t>
  </si>
  <si>
    <t>L1/95</t>
  </si>
  <si>
    <t>L1/96</t>
  </si>
  <si>
    <t>L1/97</t>
  </si>
  <si>
    <t>L1/98</t>
  </si>
  <si>
    <t>L1/99</t>
  </si>
  <si>
    <t>L1/100</t>
  </si>
  <si>
    <t>L1/101</t>
  </si>
  <si>
    <t>L1/102</t>
  </si>
  <si>
    <t>L1/103</t>
  </si>
  <si>
    <t>L1/104</t>
  </si>
  <si>
    <t>L1/105</t>
  </si>
  <si>
    <t>L1/106</t>
  </si>
  <si>
    <t>L1/107</t>
  </si>
  <si>
    <t>L1/108</t>
  </si>
  <si>
    <t>L1/109</t>
  </si>
  <si>
    <t>L1/110</t>
  </si>
  <si>
    <t>L1/111</t>
  </si>
  <si>
    <t>L1/112</t>
  </si>
  <si>
    <t>check curing of raft L1 Tower</t>
  </si>
  <si>
    <t xml:space="preserve">Level, layout of columns, sumpits and shear wall </t>
  </si>
  <si>
    <t>Grid L-T/14-19</t>
  </si>
  <si>
    <t>slab</t>
  </si>
  <si>
    <t>Inspection of slab for layout and level Zone 3</t>
  </si>
  <si>
    <t>columns</t>
  </si>
  <si>
    <t xml:space="preserve">Inspection of formwork before concrete </t>
  </si>
  <si>
    <t>Grid 1-8 and A-F</t>
  </si>
  <si>
    <t xml:space="preserve">Inspection of formwork after concrete </t>
  </si>
  <si>
    <t>Grid 1-8, A-F</t>
  </si>
  <si>
    <t>Grid 2-8, B-F</t>
  </si>
  <si>
    <t>Inspection of slab formwork layout and level before concrete Zone 3</t>
  </si>
  <si>
    <t>Grid A to F, Btw 16,17 to 24</t>
  </si>
  <si>
    <t>Inspection of column formwork Zone 1 GF before concrete</t>
  </si>
  <si>
    <t>Grid C20 to C24</t>
  </si>
  <si>
    <t>SW</t>
  </si>
  <si>
    <t>Inspection of shear wall formwork lower portion before concrete GF</t>
  </si>
  <si>
    <t>Grid btw 8 to 9, A to E</t>
  </si>
  <si>
    <t>Inspection of shear wall formwork lower portion after concrete Z1 GF</t>
  </si>
  <si>
    <t>Grid btw 8 to 9 A to E</t>
  </si>
  <si>
    <t xml:space="preserve">Inspection of starter formwork of RTW </t>
  </si>
  <si>
    <t>Grid 14 to 19-20</t>
  </si>
  <si>
    <t>Inspection of shoring stability for slab Zone 3</t>
  </si>
  <si>
    <t>Inspection of column formwork before concrete Zone 1 GF</t>
  </si>
  <si>
    <t>Grid C21, C24, C22</t>
  </si>
  <si>
    <t>Grid A to B btw 16/17, 26</t>
  </si>
  <si>
    <t>Inspection of column formwork after concrete Zone 1 GF</t>
  </si>
  <si>
    <t>Inspection of Shear wall formwork before concrete Zone 1GF</t>
  </si>
  <si>
    <t>IT/70 A</t>
  </si>
  <si>
    <t>Inspection of column formwork Zone 1 GF after concrete</t>
  </si>
  <si>
    <t>Grid 1 to 10 and A to F</t>
  </si>
  <si>
    <t>Inspection of shear wall formwork 2nd height after concrete Zone 1 GF</t>
  </si>
  <si>
    <t>Grid btw 8 to 9 A to F</t>
  </si>
  <si>
    <t>Inspection of column formwork 1st height before concrete Zone 2 GF</t>
  </si>
  <si>
    <t>Inspection of column formwork 1st height after concrete Zone 2 GF</t>
  </si>
  <si>
    <t>Inspection of columns formwork before concrete Zone 2 GF</t>
  </si>
  <si>
    <t>Inspection of shoring stability Zone 3 basement slab</t>
  </si>
  <si>
    <t>Inspection of columns formwork after concrete Zone 2 GF</t>
  </si>
  <si>
    <t>Allow concrete pouring of Lift GF I Tower</t>
  </si>
  <si>
    <t>Grid A-B/17-18 GF Zone 3</t>
  </si>
  <si>
    <t>IT/274</t>
  </si>
  <si>
    <t>IT/275</t>
  </si>
  <si>
    <t>IT/276</t>
  </si>
  <si>
    <t>Steel fixing of columns GF I Tower Zone 2</t>
  </si>
  <si>
    <t xml:space="preserve">Grid A-F/13-14 </t>
  </si>
  <si>
    <t xml:space="preserve">Grid A-F/15-18, B-E/18 b/w 19 </t>
  </si>
  <si>
    <t>Steel Fixing of columns SW1 and SW2 GF I Tower Zone 2 &amp; Zone 3</t>
  </si>
  <si>
    <t>Allow for concrete pouring of columns GF Zone 2</t>
  </si>
  <si>
    <t>Grid A-F/12-13, A-D/14, A-F/11</t>
  </si>
  <si>
    <t>IT/277</t>
  </si>
  <si>
    <t>IT/278</t>
  </si>
  <si>
    <t>IT/279</t>
  </si>
  <si>
    <t>IT/280</t>
  </si>
  <si>
    <t>Allow for concrete pouring of columns GF Zone 2 I Tower</t>
  </si>
  <si>
    <t xml:space="preserve">Grid F/15, A-D/13 </t>
  </si>
  <si>
    <t>Steel fixing of columns GF Zone 3</t>
  </si>
  <si>
    <t>Grid A-F/19-23</t>
  </si>
  <si>
    <t>Termite Proofing &amp; Allow for PCC of Tower Crane Foundation Zone 8</t>
  </si>
  <si>
    <t>Grid K-M/7-10</t>
  </si>
  <si>
    <t>L2/27</t>
  </si>
  <si>
    <t>Excavation, Level, Layout, Surface Bed preparation of Tower Crane</t>
  </si>
  <si>
    <t>Inspection of formwork core wall before concrete Zone 1 GF</t>
  </si>
  <si>
    <t>Inspection of formwork Core wall after concrete Zone 1 GF</t>
  </si>
  <si>
    <t>Grid 9-10, A to C</t>
  </si>
  <si>
    <t xml:space="preserve">Inspection of slab formwork layout , level </t>
  </si>
  <si>
    <t>Check steel fixing of beam Zone 1</t>
  </si>
  <si>
    <t>Grid A-F/13-14, A-F/15</t>
  </si>
  <si>
    <t>IT/281</t>
  </si>
  <si>
    <t>Allow for concrete pouring of lift well Zone 1 GF</t>
  </si>
  <si>
    <t>L2/28</t>
  </si>
  <si>
    <t>Check level &amp; Layout of PCC layer of Tower Crane Foundation Zone 8</t>
  </si>
  <si>
    <t xml:space="preserve">Grid K-M/7-10 </t>
  </si>
  <si>
    <t>Grid 12A, 12B, 12D, 12F, 14F</t>
  </si>
  <si>
    <t>Inspection of core wall 2nd height before concrete Zone 1 GF</t>
  </si>
  <si>
    <t>Grid 9-10 &amp; A to C</t>
  </si>
  <si>
    <t>Inspection of columns formwork before concrete Zone 2 GF 1st and 2nd height</t>
  </si>
  <si>
    <t>Grid 15B, 15D, 15F, 14F, 12A, 12B12D, 12F, 13A, 13B, 13D, 13F</t>
  </si>
  <si>
    <t>Grid 12A, 12B, 12D, 12F, 13A, 13B, 13D, 13F, 14A, 14B, 14D, 11A, 11B, 11D, 11F</t>
  </si>
  <si>
    <t>Grid 1 to 8 A to F</t>
  </si>
  <si>
    <t>Grid btw 16/17 to 24 &amp; A to F</t>
  </si>
  <si>
    <t>Grid 11A, 11B, 11D, 11F</t>
  </si>
  <si>
    <t>Grid 11A, 11B, 11D, 11F, 12F</t>
  </si>
  <si>
    <t>Grid 11 to 16, F to G, 12G, 13G, 14G, 15G, 16G</t>
  </si>
  <si>
    <t>Grid 11 to center of 16 &amp; 17, A to G</t>
  </si>
  <si>
    <t>Grid A12, F14, A15, A16</t>
  </si>
  <si>
    <t>Grid A11, F14, A15, A16</t>
  </si>
  <si>
    <t>Grid 12B, 13A, 13B, 14A, 14B, 14D, 15B, 15D, 16B, 16D, 16F</t>
  </si>
  <si>
    <t>Grid center of 10 &amp; 11 to grid center of 16 &amp; 17</t>
  </si>
  <si>
    <t xml:space="preserve">Grid G to 11 </t>
  </si>
  <si>
    <t>Grid 1 F to G</t>
  </si>
  <si>
    <t>Inspection of Shoring Zone 1</t>
  </si>
  <si>
    <t>Grid A to G</t>
  </si>
  <si>
    <t>Grid 17-18, A-B</t>
  </si>
  <si>
    <t>Grid 16/17 to 24, F-G/24-26, A to F, B to A</t>
  </si>
  <si>
    <t>Inspection of slab formwork layout and level Zone 1</t>
  </si>
  <si>
    <t>Grid 8 to btw 10-11</t>
  </si>
  <si>
    <t>Inspection of retaining wall starter formwork Zone 3</t>
  </si>
  <si>
    <t>Grid 20 to Grid F</t>
  </si>
  <si>
    <t>Grid 9D, 10F, 11F, 10D, 11D, 11B, 11A, Grid 8 btw 9D, 8 btw 9B</t>
  </si>
  <si>
    <t>Steel fixing of raft and Shear wall, RW, RCC Wall stairs, columns dowels as per IFC Zone 1-2</t>
  </si>
  <si>
    <t>Steel fixing of Raft of sump pit &amp; Lift well and RCC wall dowels and allow for raft concrete Zone 3</t>
  </si>
  <si>
    <t>Steel fixing of raft foundation (3rd Pour) Zone 2</t>
  </si>
  <si>
    <t>IT/282</t>
  </si>
  <si>
    <t>IT/283</t>
  </si>
  <si>
    <t>IT/284</t>
  </si>
  <si>
    <t>IT/285</t>
  </si>
  <si>
    <t>IT/286</t>
  </si>
  <si>
    <t>IT/287</t>
  </si>
  <si>
    <t>IT/288</t>
  </si>
  <si>
    <t>IT/289</t>
  </si>
  <si>
    <t>IT/290</t>
  </si>
  <si>
    <t>IT/291</t>
  </si>
  <si>
    <t>IT/292</t>
  </si>
  <si>
    <t>IT/293</t>
  </si>
  <si>
    <t>IT/294</t>
  </si>
  <si>
    <t>IT/295</t>
  </si>
  <si>
    <t>IT/296</t>
  </si>
  <si>
    <t>IT/297</t>
  </si>
  <si>
    <t>IT/298</t>
  </si>
  <si>
    <t>IT/299</t>
  </si>
  <si>
    <t>IT/300</t>
  </si>
  <si>
    <t>IT/301</t>
  </si>
  <si>
    <t>IT/302</t>
  </si>
  <si>
    <t>IT/303</t>
  </si>
  <si>
    <t>IT/304</t>
  </si>
  <si>
    <t>IT/305</t>
  </si>
  <si>
    <t>IT/306</t>
  </si>
  <si>
    <t>IT/307</t>
  </si>
  <si>
    <t>IT/308</t>
  </si>
  <si>
    <t>IT/309</t>
  </si>
  <si>
    <t>IT/310</t>
  </si>
  <si>
    <t>Grid B-D/19, B-F/23, F/18-19, A/19-23, B-D/21</t>
  </si>
  <si>
    <t>Allow for concrete pouring of columns Zone 3 GF</t>
  </si>
  <si>
    <t>L2/29</t>
  </si>
  <si>
    <t>L2/30</t>
  </si>
  <si>
    <t>L2/31</t>
  </si>
  <si>
    <t>L2/32</t>
  </si>
  <si>
    <t>L2/33</t>
  </si>
  <si>
    <t>L2/34</t>
  </si>
  <si>
    <t>L2/35</t>
  </si>
  <si>
    <t>L2/36</t>
  </si>
  <si>
    <t>Check top and bottom steel fixing of Tower Crane Foundation  Zone 8 SOG</t>
  </si>
  <si>
    <t>Concrete Pouring</t>
  </si>
  <si>
    <t>Allow for concrete pouring of Tower Crane Foundation Zone 8 SOG</t>
  </si>
  <si>
    <t xml:space="preserve">Inspection of columns formwork  before concrete </t>
  </si>
  <si>
    <t>Grid 19B, 19D, 23B, 23D, 23F, 18F, 19A, 19F, 21A, 21B, 21D, 23A</t>
  </si>
  <si>
    <t xml:space="preserve">Inspection of columns formwork  after concrete </t>
  </si>
  <si>
    <t>Inspection of shoring stability GF Zone 1</t>
  </si>
  <si>
    <t>Grid 1-10/11, A to F</t>
  </si>
  <si>
    <t>Allow for Backfilling of sand along backside of RTW Zone 1 &amp; 2</t>
  </si>
  <si>
    <t>Grid A-G/1 &amp; A/1-16</t>
  </si>
  <si>
    <t>Inspection of slab formwork layout and level Zone 2 GF</t>
  </si>
  <si>
    <t>Grid A to F, center 15 to bw 16/17, 17 &amp; balcony formwork 13-16</t>
  </si>
  <si>
    <t>IT/311</t>
  </si>
  <si>
    <t>IT/312</t>
  </si>
  <si>
    <t>IT/313</t>
  </si>
  <si>
    <t>Check steel fixing of columns 9 Nos Zone 1 I Tower</t>
  </si>
  <si>
    <t>Grid A-F/1-2, B-D/3</t>
  </si>
  <si>
    <t xml:space="preserve">Check 3rd layer backfilling of sand along RTW </t>
  </si>
  <si>
    <t>Grid A-G/1 &amp; A/1-10</t>
  </si>
  <si>
    <t>Check 1st layer backfilling of sand along sides of Tower Crane 2 Zone 8</t>
  </si>
  <si>
    <t>Grid K-M/7-10 SOG</t>
  </si>
  <si>
    <t>Check 2nd layer backfilling of sand along sides of Tower Crane 2 Zone 8</t>
  </si>
  <si>
    <t>Allow for concrete pouring of columns SW1 and SW2 GF Zone 2</t>
  </si>
  <si>
    <t>Grid A-F/15,16A, B-D/16+17F, B-D/18 btw 19</t>
  </si>
  <si>
    <t>Check formwork of Stairs Zone 3</t>
  </si>
  <si>
    <t>Check Formwork of slab for staircase Zone 1 GF</t>
  </si>
  <si>
    <t>Grid A-B/8-9</t>
  </si>
  <si>
    <t>Grid B-E/16 &amp; D/17-18</t>
  </si>
  <si>
    <t>Check top and bottom steel fixing of Slab Zone 1 GF</t>
  </si>
  <si>
    <t>Allow concrete pouring of columns Zone 2 GF</t>
  </si>
  <si>
    <t>Check steel fixing of beam Zone 1 GF</t>
  </si>
  <si>
    <t>Check steel fixing of columns Zone 3 GF</t>
  </si>
  <si>
    <t>Grid A-F/24-26</t>
  </si>
  <si>
    <t xml:space="preserve">Grid A-D/21, 19A, 19F, 24A, D/17-18, 16F, </t>
  </si>
  <si>
    <t>Allow for concrete pouring of Slab Zone 3 GF</t>
  </si>
  <si>
    <t>Allow for concrete pouring of Columns I Tower</t>
  </si>
  <si>
    <t>Grid B-F/24, B-D/19, B-F/23, F/21</t>
  </si>
  <si>
    <t>Check steel fixing of Lift walls SW3, SW4, SW5, SW6, SW7, SW8, WC1, WC2, WC3 Zone 2 GF</t>
  </si>
  <si>
    <t>Check steel fixing of Stairs Zone 3 GF</t>
  </si>
  <si>
    <t>Allow for concrete pouring of Stairs Zone 3 GF</t>
  </si>
  <si>
    <t>Check level , layout of slab columns SW1, SW2 Lifts Stairs &amp; allow for steel fixing Zone 1 GF</t>
  </si>
  <si>
    <t xml:space="preserve">After final inspection allow for concrete pouring of columns </t>
  </si>
  <si>
    <t>Grid A-F/25-26, 21F &amp; D/24</t>
  </si>
  <si>
    <t>Check top raft level &amp; layout of Tower Crane Zone 8</t>
  </si>
  <si>
    <t>Inspection of slab formwork Zone 1 GF before concrete</t>
  </si>
  <si>
    <t>Grid 8 to center of 10/11 &amp; A to F</t>
  </si>
  <si>
    <t>Grid 16A, 15A, and 14A, 14B, 14D</t>
  </si>
  <si>
    <t>Grid 16B, 16D and 16A, 15A, 15B, 15D, 15F</t>
  </si>
  <si>
    <t>SW formwork</t>
  </si>
  <si>
    <t>Inspection of formwork shear wall before concrete SW1, SW2 Zone 3</t>
  </si>
  <si>
    <t>Grid 17F</t>
  </si>
  <si>
    <t>Inspection of formwork of columns Zone 3 GF before concrete</t>
  </si>
  <si>
    <t>Grid 19A, 21B, 21S, 18D, 18F, 17D, and 17F, 16F and 16B, 16D</t>
  </si>
  <si>
    <t xml:space="preserve">Inspection of SW formwork before concrete Zone 2 - 3 </t>
  </si>
  <si>
    <t>Grid 16F, 17D, 18D, &amp; 18F, 19F 21D, 21B, 23A, 21A</t>
  </si>
  <si>
    <t>Grid A to F, center 10/11-15</t>
  </si>
  <si>
    <t>Inspection of columns formwork before concrete Zone 3 GF</t>
  </si>
  <si>
    <t>Grid 24B, 24D, 24F and 19B, 19D, 23B, 23D, 23F</t>
  </si>
  <si>
    <t>Grid 25A, 26A, 26B, 26 B/C, 26D, 26D/E, 26F, 23Fand 24B</t>
  </si>
  <si>
    <t>IT/314</t>
  </si>
  <si>
    <t xml:space="preserve">After final inspetion allow for concrete pouring of columns </t>
  </si>
  <si>
    <t>Grid A-F/25-26, 21F, &amp; B-F/24</t>
  </si>
  <si>
    <t>Check 3rd layer backfilling of sand along sides of Tower crane 2 Zone 8 SOG</t>
  </si>
  <si>
    <t>Check 4th layer backfilling of sand along sides of Tower crane 2 Zone 8 SOG</t>
  </si>
  <si>
    <t>IT/315</t>
  </si>
  <si>
    <t>Check Primer &amp; Membrane on RTW I Tower</t>
  </si>
  <si>
    <t>Grid T/14-26</t>
  </si>
  <si>
    <t>Check surface preparation and allow for primer and membrane Zone 4 &amp; 5</t>
  </si>
  <si>
    <t>Check 5th layer backfilling of sand along sides of Tower crane 2 Zone 8</t>
  </si>
  <si>
    <t>L2/37</t>
  </si>
  <si>
    <t>Check 6th layer backfilling of sand along sides of Tower Crane 2 Zone 8</t>
  </si>
  <si>
    <t>IT/316</t>
  </si>
  <si>
    <t>IT/317</t>
  </si>
  <si>
    <t>IT/318</t>
  </si>
  <si>
    <t>IT/319</t>
  </si>
  <si>
    <t>IT/320</t>
  </si>
  <si>
    <t>IT/321</t>
  </si>
  <si>
    <t>IT/322</t>
  </si>
  <si>
    <t>Check steel fixing of beams Zone 2 GF</t>
  </si>
  <si>
    <t>Grid A-F/14-16 &amp; A &amp; F/11-12, 13-14, 15-16</t>
  </si>
  <si>
    <t>Check Top and Bottom Steel Fixing of Slab Zone 2 GF</t>
  </si>
  <si>
    <t>Check steel fixing of columns SW1 + SW2 Zone 1 1st Floor</t>
  </si>
  <si>
    <t>Grid A-F/6-10, F/3, +SW C-E/8 b/w 9</t>
  </si>
  <si>
    <t>After final steel inspection allow for concrete pouring of sloab Zone 2 GF</t>
  </si>
  <si>
    <t>Grid A-F/10-16</t>
  </si>
  <si>
    <t>Stair formwork</t>
  </si>
  <si>
    <t>Formwork of Stair Zone 1 GF</t>
  </si>
  <si>
    <t>Allow for concrete Pouring of Lift walls Zone 2 GF</t>
  </si>
  <si>
    <t>Check the condute UPVC D class 32mm dia in wall and column as approved Zone 1</t>
  </si>
  <si>
    <t>Grid 9/A +9F</t>
  </si>
  <si>
    <t>Check primer and membrane Zone 4 &amp; 5</t>
  </si>
  <si>
    <t>Inspection of column formwork Zone 1 1st Floor before concrete</t>
  </si>
  <si>
    <t>Grid 1A, 1B, 1C, 1E, 1F, 2A, 4A, 3B</t>
  </si>
  <si>
    <t>Compaction</t>
  </si>
  <si>
    <t xml:space="preserve">Check 1st layer compaction backfilling of sand along backside of RTW Zone 1 </t>
  </si>
  <si>
    <t>Check 2nd layer compaction backfilling of sand along backside of RTW Zone 1</t>
  </si>
  <si>
    <t>Check level &amp; Layout of slab &amp; Columns and allow for steel fixing Zone 2 GF</t>
  </si>
  <si>
    <t>Inspection of core wall Zone 3 GF</t>
  </si>
  <si>
    <t>Grid 17-18 &amp; A-B</t>
  </si>
  <si>
    <t>Check 2nd layer compaction backfilling of sand along backside of RTW Zone 4 &amp; 5</t>
  </si>
  <si>
    <t>Check 1st layer compaction backfilling of sand along backside of RTW Zone 4 &amp; 5</t>
  </si>
  <si>
    <t>IT/323</t>
  </si>
  <si>
    <t>Grid A-F/11-13</t>
  </si>
  <si>
    <t>Check steel fixing of columns Zone 2 1st Floor</t>
  </si>
  <si>
    <t>IT/324</t>
  </si>
  <si>
    <t>Check steel fixing of lift wall SW3, SW4, SW5, SW6, SW7, SW8, WC2, WC3 Zone 1 1st Floor</t>
  </si>
  <si>
    <t>Grid A-F/9-10</t>
  </si>
  <si>
    <t>IT/325</t>
  </si>
  <si>
    <t>Formwork Stair</t>
  </si>
  <si>
    <t>Formwork of Stair Step &amp; Steel Fixing of Stairs Zone 1 GF</t>
  </si>
  <si>
    <t>IT/326</t>
  </si>
  <si>
    <t>Steel inspection</t>
  </si>
  <si>
    <t>Final steel inspection of stairs and allow for concrete pouring of stair Zone 1 GF</t>
  </si>
  <si>
    <t>IT/327</t>
  </si>
  <si>
    <t>After final inspection of steel allow for concrete pouring of columns Zone 1 GF</t>
  </si>
  <si>
    <t>Grid A-B/1-4</t>
  </si>
  <si>
    <t>Columns Formwork</t>
  </si>
  <si>
    <t xml:space="preserve">Inspection of formwork columns Zone 1 1st floor before concrete </t>
  </si>
  <si>
    <t>Grid 3d, 3f, 6A, 6B, 6D, 6F, 8D, 8F</t>
  </si>
  <si>
    <t>IT/328</t>
  </si>
  <si>
    <t>Steel fixing of Balcony and allow for concrete pouring Zone 1 GF</t>
  </si>
  <si>
    <t>Grid A/2-8</t>
  </si>
  <si>
    <t>Allow for vertical primer and membrane on RTW Zone 3 Basement</t>
  </si>
  <si>
    <t>Grid A/16-26 &amp; A-G/26</t>
  </si>
  <si>
    <t>Check steel fixing of Beams Zone 2 GF</t>
  </si>
  <si>
    <t>Grid A-F/11-14</t>
  </si>
  <si>
    <t>Check 3rd layer compaction backfilling of sand along bacisides of RTW level 16.25 to 15.75 Zone 4 &amp; 5</t>
  </si>
  <si>
    <t>Check 4th layer compaction backfilling of sand along bacisides of RTW level 15.75 to 15.25 Zone 4 &amp; 5</t>
  </si>
  <si>
    <t>Check 5th layer compaction backfilling of sand along bacisides of RTW level 15.25 to 14.75 Zone 4 &amp; 5</t>
  </si>
  <si>
    <t>Check 6th layer compaction backfilling of sand along bacisides of RTW level 14.75 to 14.25 Zone 4 &amp; 5</t>
  </si>
  <si>
    <t>IT/329</t>
  </si>
  <si>
    <t>IT/330</t>
  </si>
  <si>
    <t>Steel reinforcement</t>
  </si>
  <si>
    <t>Check steel reinforcement of columns Zone 2 GF</t>
  </si>
  <si>
    <t>Grid A-F/14-16</t>
  </si>
  <si>
    <t>IT/331</t>
  </si>
  <si>
    <t>IT/332</t>
  </si>
  <si>
    <t>Check surface preparation and allow for backfilling of sand along backside of RTW Zone-3</t>
  </si>
  <si>
    <t>Grid A-G/26 &amp; A/16-26</t>
  </si>
  <si>
    <t>IT/333</t>
  </si>
  <si>
    <t>Check formwork and steel reinforcement of stair and allow placing of concrete Zone 1 GF</t>
  </si>
  <si>
    <t>IT/334</t>
  </si>
  <si>
    <t>Final inspection of steel reinforcement of beam of balcony and allow placing concrete Z-1 GF</t>
  </si>
  <si>
    <t>Grid F/8-10, F/17-21, A-D/26</t>
  </si>
  <si>
    <t>IT/335</t>
  </si>
  <si>
    <t>Beams Reinforcement</t>
  </si>
  <si>
    <t>Check beams reinforcement Zone 3 GF</t>
  </si>
  <si>
    <t>IT/336</t>
  </si>
  <si>
    <t>Check formwork of slab along stairs GF Zone 3</t>
  </si>
  <si>
    <t>Canopy formwork</t>
  </si>
  <si>
    <t>Inspection of canopy formwork 5 nos Zone 1 GF</t>
  </si>
  <si>
    <t>Grid 1 to 10-11 and A to F</t>
  </si>
  <si>
    <t>Inspection of canopy formwork 5 nos Zone 3 GF</t>
  </si>
  <si>
    <t>Grid 16-17 to 26 and A to F</t>
  </si>
  <si>
    <t>Inspection of columns formwok 1st Floor Zone 1 before concrete</t>
  </si>
  <si>
    <t>Grid 8A, 8B, 9D, 9F, 10D, 10F SW1, SW2 Grid 8-9 and B-E</t>
  </si>
  <si>
    <t>Inspection of columns formwork 1st Floor Zone 2 before concrete</t>
  </si>
  <si>
    <t>Grid 11F, 11D, 11B, 11A, 12A, 12B, 12D, 12F, 13D, 13F, 14F</t>
  </si>
  <si>
    <t>IT/337</t>
  </si>
  <si>
    <t>IT/338</t>
  </si>
  <si>
    <t>Slab reinforcement</t>
  </si>
  <si>
    <t>Check top and bottom reinforcement of slab GF Slab Zone 3</t>
  </si>
  <si>
    <t>After final slab reinforcement check, allow for placing of concrete GF Zone 3</t>
  </si>
  <si>
    <t>Final reinforcement Inspection and placing of concrete pouring of columns, SW1, SW2 Zone 1 1st Fl</t>
  </si>
  <si>
    <t>Grid A-F/3-10</t>
  </si>
  <si>
    <t>IT/339</t>
  </si>
  <si>
    <t>IT/340</t>
  </si>
  <si>
    <t>IT/341</t>
  </si>
  <si>
    <t>IT/342</t>
  </si>
  <si>
    <t>IT/343</t>
  </si>
  <si>
    <t>IT/344</t>
  </si>
  <si>
    <t>IT/345</t>
  </si>
  <si>
    <t>IT/346</t>
  </si>
  <si>
    <t>IT/347</t>
  </si>
  <si>
    <t>IT/348</t>
  </si>
  <si>
    <t>Reinforcement</t>
  </si>
  <si>
    <t>After final reinforcement check, allow for placing of concrete of columns 1st Floor Zone 2</t>
  </si>
  <si>
    <t>Grid A-F/11-13D, 13F</t>
  </si>
  <si>
    <t>Check backfilling of sand along I Tower Zone 3 (Level 17'-3'' to 13'-3'') Zone 3</t>
  </si>
  <si>
    <t>Check backfilling of sand along I Tower Zone 3 (Level 13'-3'' to 12'-9'')</t>
  </si>
  <si>
    <t>Check backfilling of sand along I Tower Zone 3 (Level  12'-3'' to 11'-9'')</t>
  </si>
  <si>
    <t>Check backfilling of sand along I Tower Zone 3 (Level 12'-9'' to 12'-3'')</t>
  </si>
  <si>
    <t>Check backfilling of sand along I Tower Zone 3 (Level  11'-9'' to 11'-3'')</t>
  </si>
  <si>
    <t>Check backfilling of sand along I Tower Zone 3 (Level 11'-3'' 10'-9'')</t>
  </si>
  <si>
    <t>Check backfilling of sand along I Tower Zone 3 (Level 10'-9'' to 10'-3'')</t>
  </si>
  <si>
    <t>Check backfilling of sand along I Tower Zone 3 (Level 10'-3'' to 9'-9'')</t>
  </si>
  <si>
    <t>Check backfilling of sand along I Tower Zone 3 (Level 9'-9'' to 9'-3'')</t>
  </si>
  <si>
    <t>IT/349</t>
  </si>
  <si>
    <t>IT/350</t>
  </si>
  <si>
    <t>IT/351</t>
  </si>
  <si>
    <t>IT/352</t>
  </si>
  <si>
    <t>IT/353</t>
  </si>
  <si>
    <t>IT/354</t>
  </si>
  <si>
    <t>Check backfilling of sand along I Tower Zone 3 (Level 9'-3'' to 8'-9'')</t>
  </si>
  <si>
    <t>Check backfilling of sand along I Tower Zone 3 (Level 8'-9'' to 8'-3'')</t>
  </si>
  <si>
    <t>Check backfilling of sand along I Tower Zone 3 up to level 91.8 NSL</t>
  </si>
  <si>
    <t>Check backfilling of sand upto level 85.79 RL Zone 4 &amp; 5</t>
  </si>
  <si>
    <t>Check level and layout of columns SWs, Lift walls of GF Slab and allow for steel fixing Zone 3</t>
  </si>
  <si>
    <t>Check backfilling of sand along side of L1 Tower Zone 4</t>
  </si>
  <si>
    <t>Grid G-T/26</t>
  </si>
  <si>
    <t>Final reinforcement inspection of lift and allow for placing of concrete 1st Floor Zone 1</t>
  </si>
  <si>
    <t>Check layout of balconies GF Zone 1</t>
  </si>
  <si>
    <t>Grid A/2-8, F/6-10</t>
  </si>
  <si>
    <t>IT/355</t>
  </si>
  <si>
    <t>IT/356</t>
  </si>
  <si>
    <t>Check 1st layer compaction backfilling of sand along backside of RTW Zone 2 &amp; 3</t>
  </si>
  <si>
    <t>Grid A/10-26</t>
  </si>
  <si>
    <t>Check 2nd layer compaction backfilling of sand along backside of RTW Zone 2 &amp; 3</t>
  </si>
  <si>
    <t>Allow for concrete pouring of lift walls GF Zone 2</t>
  </si>
  <si>
    <t>Inspection of slab formwork Zone 3 GF Layout, level</t>
  </si>
  <si>
    <t>Grid A-F/16-17, Balcony 17-21 and A-F</t>
  </si>
  <si>
    <t>Core Wall</t>
  </si>
  <si>
    <t>Inspection of core wall Zone 3 GF Formwork before concrete 2nd height</t>
  </si>
  <si>
    <t>IT/357</t>
  </si>
  <si>
    <t>IT/358</t>
  </si>
  <si>
    <t>IT/359</t>
  </si>
  <si>
    <t>IT/360</t>
  </si>
  <si>
    <t>IT/361</t>
  </si>
  <si>
    <t>IT/362</t>
  </si>
  <si>
    <t>Check 3rd layer compaction backfilling of sand along backside of RTW Basement Zone 2 &amp; 3</t>
  </si>
  <si>
    <t>Check 4th layer compaction backfilling of sand along backside of RTW Basement Zone 2 &amp; 3</t>
  </si>
  <si>
    <t>Final steel inspection of FB3 beam &amp; balcony and allow for placing of concrete Basement Zone 1</t>
  </si>
  <si>
    <t>Grid A-E/1</t>
  </si>
  <si>
    <t>Check reinforcement of columns &amp; SW1 &amp; SW2 1st floor Zone 3</t>
  </si>
  <si>
    <t>Grid A-F/17-26</t>
  </si>
  <si>
    <t>Final reinforcement check of columns and allow for concrete Pouring 1st Floor Zone 2</t>
  </si>
  <si>
    <t>Grid A-F/13-15, 16A</t>
  </si>
  <si>
    <t>FF Formwork</t>
  </si>
  <si>
    <t>Inspection of core wall Zone 1 FF formwork before concrete</t>
  </si>
  <si>
    <t>Grid 9-10 &amp; A - B</t>
  </si>
  <si>
    <t>Inspection of formwork columns Zone 2 1st floor before concrete</t>
  </si>
  <si>
    <t>Grid 13-16 to A-F</t>
  </si>
  <si>
    <t>Final reinforcement check of columns and allow for concrete pouring 1st Floor Zone 2</t>
  </si>
  <si>
    <t>IT/363</t>
  </si>
  <si>
    <t>Check reinforcement of lift walls SW3, SW4, SW5, SW6, SW7, SW8, WC1, WC2, WC3 1st floor Zone 3</t>
  </si>
  <si>
    <t>IT/364</t>
  </si>
  <si>
    <t>Beam reinforcement</t>
  </si>
  <si>
    <t>Check beam reinforcement 2nd Floor Zone 1</t>
  </si>
  <si>
    <t>Inspection of slab formwork F1st Floor Layout and level Zone 1 1st floor</t>
  </si>
  <si>
    <t>Grid 10-11 to 16-17</t>
  </si>
  <si>
    <t xml:space="preserve">Inspection of formwork columns 1st Floor Zone 3 before concrete </t>
  </si>
  <si>
    <t>Grid 24-26 and A-F</t>
  </si>
  <si>
    <t>IT/365</t>
  </si>
  <si>
    <t>Check beam reinforcement 1st Floor Zone 1</t>
  </si>
  <si>
    <t>IT/366</t>
  </si>
  <si>
    <t>IT/367</t>
  </si>
  <si>
    <t>IT/368</t>
  </si>
  <si>
    <t>IT/369</t>
  </si>
  <si>
    <t>IT/370</t>
  </si>
  <si>
    <t>IT/371</t>
  </si>
  <si>
    <t>Final reinforcement check of columns SW1, SW2 and allow for placing of concrete 1st Floor Z-3</t>
  </si>
  <si>
    <t>Grid A-F/17-19</t>
  </si>
  <si>
    <t>Check beam reinforcement 1st Floor Zone 2</t>
  </si>
  <si>
    <t>Inspection of formwork columns Zone 3 1st Floor</t>
  </si>
  <si>
    <t>Grid 21-25 and A-F</t>
  </si>
  <si>
    <t>Inspection of columns formwok Zone 3 1st Floor before concrete</t>
  </si>
  <si>
    <t>Grid 17-19 and A-F</t>
  </si>
  <si>
    <t>IT/372</t>
  </si>
  <si>
    <t>IT/373</t>
  </si>
  <si>
    <t>Check top and bottom slab reinforcement 1st Floor Zone 2</t>
  </si>
  <si>
    <t>Check stair formwork, reinforcement and allow for placing of concrete of stair  1st Floor Z-1</t>
  </si>
  <si>
    <t>IT/374</t>
  </si>
  <si>
    <t>IT/375</t>
  </si>
  <si>
    <t>IT/376</t>
  </si>
  <si>
    <t>Check level &amp; Layout of slab, columns, lift, shear walls and balconies Zone 1 &amp; 2 1st floor</t>
  </si>
  <si>
    <t>Grid A-F/1-12</t>
  </si>
  <si>
    <t>Check 1st layer backfilling of sand along RTW Basement Zone 1</t>
  </si>
  <si>
    <t>Grid A-G/1</t>
  </si>
  <si>
    <t>Check 2nd layer backfilling of sand along RTW Basement Zone 1</t>
  </si>
  <si>
    <t>Core wall formwork</t>
  </si>
  <si>
    <t>Inspection of formwork core wall zone 3 1st floor before concrete</t>
  </si>
  <si>
    <t>Grid 17-18 to A-B</t>
  </si>
  <si>
    <t>IT/377</t>
  </si>
  <si>
    <t>IT/378</t>
  </si>
  <si>
    <t>IT/379</t>
  </si>
  <si>
    <t>IT/380</t>
  </si>
  <si>
    <t>IT/381</t>
  </si>
  <si>
    <t>Check 3rd layer backfilling of sand along RTW Basement Zone 1</t>
  </si>
  <si>
    <t>Check 4th layer backfilling of sand along RTW Basement Zone 1</t>
  </si>
  <si>
    <t>Check reinforcement of Beam 1st Floor Zone 2 &amp; 3</t>
  </si>
  <si>
    <t>Grid A-F/15-17</t>
  </si>
  <si>
    <t>Final reinforcement check of lift and allow for placing of concrete pouring Zone 3</t>
  </si>
  <si>
    <t>Grid A-F/17-18</t>
  </si>
  <si>
    <t>Final reinforcement check and allow for placing of column concrete 1st Floor Zone 3</t>
  </si>
  <si>
    <t>Grid A-F/25-26, D-F/24</t>
  </si>
  <si>
    <t>Check reinforcement of slab 1st Floor Zone 1</t>
  </si>
  <si>
    <t>Grid A-F/1-11</t>
  </si>
  <si>
    <t>Grid A-F/21-23</t>
  </si>
  <si>
    <t>Final reinforcement check of slab and allow for placing of concrete 1st Floor Zone 1 &amp; 2</t>
  </si>
  <si>
    <t>Inspection of column formwork before concrete 1st Floor Zone 2</t>
  </si>
  <si>
    <t>Grid 16 to B-F</t>
  </si>
  <si>
    <t>Column reinforcement</t>
  </si>
  <si>
    <t>Check columns reinforcement 2nd Floor Zone 1</t>
  </si>
  <si>
    <t>Grid A-F/1-5, 6A, 6B</t>
  </si>
  <si>
    <t>IT/382</t>
  </si>
  <si>
    <t>Final reinforcement check and allow for concrete pouring of columns 2nd Floor Zone 1</t>
  </si>
  <si>
    <t>Grid A-F/1-3</t>
  </si>
  <si>
    <t>IT/383</t>
  </si>
  <si>
    <t>2nd floor</t>
  </si>
  <si>
    <t xml:space="preserve">Columns </t>
  </si>
  <si>
    <t>Grid A-F/4-10</t>
  </si>
  <si>
    <t>IT/384</t>
  </si>
  <si>
    <t>IT/385</t>
  </si>
  <si>
    <t>IT/386</t>
  </si>
  <si>
    <t>IT/387</t>
  </si>
  <si>
    <t>IT/388</t>
  </si>
  <si>
    <t>Check columns reinforcement &amp; SWS1, SW2 2nd Floor Zone 1 &amp; 2</t>
  </si>
  <si>
    <t>Grid A-F/11-12, A-F/8-9</t>
  </si>
  <si>
    <t>Grid A-F/4-8</t>
  </si>
  <si>
    <t>Check 5th layer backfilling of sand along RTW Basement Zone 1</t>
  </si>
  <si>
    <t>Check 6th layer backfilling of sand along RTW Basement Zone 1</t>
  </si>
  <si>
    <t>Check condute UPVC D class 32mm in column for earthing wire raft to roof 2nd Floor Zone 1</t>
  </si>
  <si>
    <t>IT/389</t>
  </si>
  <si>
    <t>IT/390</t>
  </si>
  <si>
    <t>IT/391</t>
  </si>
  <si>
    <t>IT/392</t>
  </si>
  <si>
    <t>reinforcement</t>
  </si>
  <si>
    <t>Final reinforcement check and allow for concrete pouring of columns &amp; SW1 and SW2 2nd Floor Zone 1</t>
  </si>
  <si>
    <t>Grid A-F/8-9, F/9-12</t>
  </si>
  <si>
    <t>backfilling</t>
  </si>
  <si>
    <t>Check 7th layer backfilling of sand along RTW Basement Zone 1</t>
  </si>
  <si>
    <t>Check 8th layer backfilling of sand along RTW Basement Zone 1</t>
  </si>
  <si>
    <t>IT/393</t>
  </si>
  <si>
    <t>Check 9th layer backfilling of sand along RTW Basement Zone 1</t>
  </si>
  <si>
    <t>Lift wall</t>
  </si>
  <si>
    <t>Check lift wall reinforcement SW3 to SW8 and WC1 to WC3 Zone 1</t>
  </si>
  <si>
    <t>IT/394</t>
  </si>
  <si>
    <t>Final reinforcement inspection of balcony and allow for placing of concrete 1st Floor Zone 3</t>
  </si>
  <si>
    <t>Grid A/19-25, F/17-21</t>
  </si>
  <si>
    <t>IT/395</t>
  </si>
  <si>
    <t>Check reinforcement of Beams 1st Floor Zone 3</t>
  </si>
  <si>
    <t>Grid A-F/15-26</t>
  </si>
  <si>
    <t>IT/396</t>
  </si>
  <si>
    <t>Final reinforcement check and allow for concrete pouring of columns 2nd Floor Zone 2</t>
  </si>
  <si>
    <t>IT/397</t>
  </si>
  <si>
    <t>Check level and layout of balconies</t>
  </si>
  <si>
    <t>Grid A-F/13-26</t>
  </si>
  <si>
    <t>IT/398</t>
  </si>
  <si>
    <t>Check level and layout of stair 1st Floor Zone 3</t>
  </si>
  <si>
    <t>IT/399</t>
  </si>
  <si>
    <t>Formwork, steel fixing of stair and allow for placing of concrete 1st Floor Zone 3</t>
  </si>
  <si>
    <t>IT/400</t>
  </si>
  <si>
    <t>IT/401</t>
  </si>
  <si>
    <t>IT/402</t>
  </si>
  <si>
    <t>IT/403</t>
  </si>
  <si>
    <t>IT/404</t>
  </si>
  <si>
    <t>Check 10th layer backfilling of sand along RTW Basement Zone 1</t>
  </si>
  <si>
    <t>Check 11th layer backfilling of sand along RTW Basement Zone 1</t>
  </si>
  <si>
    <t>Check backfilling of sand along RTW on left side Basement Zone 1</t>
  </si>
  <si>
    <t>Check backfilling of sand along RTW on back side Basement Zone 1-2-3</t>
  </si>
  <si>
    <t>Grid A/1-26</t>
  </si>
  <si>
    <t>Check 2nd layer backfilling of sand along RTW on back side Basement Zone 1-2-3</t>
  </si>
  <si>
    <t>Inspection of slab formwork 1st floor Zone 1 Layout and level</t>
  </si>
  <si>
    <t>Inspection of columns formwork before concrete 2nd floor Zone 1</t>
  </si>
  <si>
    <t>Grid 1-3 &amp; A-F</t>
  </si>
  <si>
    <t>Inspection of columns formwork before concrete 2nd Floor Zone 1</t>
  </si>
  <si>
    <t>Grid 4-10 &amp; A-F</t>
  </si>
  <si>
    <t>IT/405</t>
  </si>
  <si>
    <t>IT/406</t>
  </si>
  <si>
    <t>IT/407</t>
  </si>
  <si>
    <t>Check steel fixing of SW5 as per new IFC Folio No. 04 2nd Floor Zone 1</t>
  </si>
  <si>
    <t>Check 3rd layer backfilling of sand along RTW Basement Zone 1-2-3</t>
  </si>
  <si>
    <t>Check 4th layer backfilling of sand along RTW Basement Zone 1-2-3</t>
  </si>
  <si>
    <t>IT/408</t>
  </si>
  <si>
    <t>IT/409</t>
  </si>
  <si>
    <t>1st floor</t>
  </si>
  <si>
    <t>Check Top and bottom slab reinforcement 1st Floor Zone 3</t>
  </si>
  <si>
    <t>Grid A-F/12-26</t>
  </si>
  <si>
    <t>Final reinforcement check of slab reinforcement and allow for placing of concrete 1st floor Zone 3</t>
  </si>
  <si>
    <t>IT/410</t>
  </si>
  <si>
    <t>IT/411</t>
  </si>
  <si>
    <t>IT/412</t>
  </si>
  <si>
    <t>IT/413</t>
  </si>
  <si>
    <t>IT/414</t>
  </si>
  <si>
    <t>IT/415</t>
  </si>
  <si>
    <t>IT/416</t>
  </si>
  <si>
    <t>IT/417</t>
  </si>
  <si>
    <t>Final reinforcement inspection of lift and allow for concrete pouring 2nd Floor Zone 1 I Tower</t>
  </si>
  <si>
    <t>Final reinforcement inspection of columns and allow for concrete pouring 2nd Floor Zone 2</t>
  </si>
  <si>
    <t>Grid B-F/13-14, F/15-16</t>
  </si>
  <si>
    <t>Check reinforcement of columns 2nd Floor Zone 3</t>
  </si>
  <si>
    <t>Check formwork, steel fixing of stair ST-2 and allow for concrete pouring of stair 1st Floor Zone 3</t>
  </si>
  <si>
    <t>Grid A-B/18-18 Level +18'-18'' to 29'-9''</t>
  </si>
  <si>
    <t>Corewall formwork</t>
  </si>
  <si>
    <t>Inspection of core wall Zone 1 Second floor formwork before concrete</t>
  </si>
  <si>
    <t>Grid 9-10 &amp; A-B</t>
  </si>
  <si>
    <t>Inspection of column formwork before concrete 2nd Floor Zone 2</t>
  </si>
  <si>
    <t>Grid 13-16 &amp; B-F</t>
  </si>
  <si>
    <t>Inspection of columns formwork before concrete Zone 2 &amp; 3 2nd Floor</t>
  </si>
  <si>
    <t>Grid 13-17 &amp; A-F</t>
  </si>
  <si>
    <t>IT/418</t>
  </si>
  <si>
    <t>IT/419</t>
  </si>
  <si>
    <t>Check level and layout of Stair ST-2 1st Floor Zone 3  I Tower</t>
  </si>
  <si>
    <t>Check reinforcement of sW1 &amp; SW2 2nd Floor Zone 3</t>
  </si>
  <si>
    <t xml:space="preserve">Grid A-F/18-19 </t>
  </si>
  <si>
    <t>IT/420</t>
  </si>
  <si>
    <t>IT/421</t>
  </si>
  <si>
    <t>IT/422</t>
  </si>
  <si>
    <t>IT/423</t>
  </si>
  <si>
    <t>IT/424</t>
  </si>
  <si>
    <t>IT/425</t>
  </si>
  <si>
    <t>IT/426</t>
  </si>
  <si>
    <t>IT/427</t>
  </si>
  <si>
    <t>IT/428</t>
  </si>
  <si>
    <t>IT/429</t>
  </si>
  <si>
    <t>IT/430</t>
  </si>
  <si>
    <t>IT/431</t>
  </si>
  <si>
    <t>IT/432</t>
  </si>
  <si>
    <t>IT/433</t>
  </si>
  <si>
    <t>IT/434</t>
  </si>
  <si>
    <t>IT/435</t>
  </si>
  <si>
    <t>IT/436</t>
  </si>
  <si>
    <t>Final inspection of columns reinforcement and allow for concrete placing of columns 2nd Floor Zone 2-3</t>
  </si>
  <si>
    <t>Grid A./13-14, A-D/15-16, D-F/17</t>
  </si>
  <si>
    <t>GF/1st Floor</t>
  </si>
  <si>
    <t>Check formwork, steel fixing and allow for concrete pouring of Stair ST-1 Zone 3</t>
  </si>
  <si>
    <t>Grid A-B/17-18 level +10'-6'' to +18'-9''</t>
  </si>
  <si>
    <t>Check 5th layer backfilling of sand along RTW on back side Basement Zone --3</t>
  </si>
  <si>
    <t xml:space="preserve">Basement </t>
  </si>
  <si>
    <t>Check 6th layer backfilling of sand along RTW on back side Basement Zone --3</t>
  </si>
  <si>
    <t>Inspection of columns formwork before concrete 2nd Floor Zone 3</t>
  </si>
  <si>
    <t>Grid 18-26 &amp; A-F</t>
  </si>
  <si>
    <t>Final reinforcement of columns and allow for concrete placing 2nd Floor Zone 3</t>
  </si>
  <si>
    <t>Grid A-B/18-21</t>
  </si>
  <si>
    <t>Final reinforcement of columns and allow for concrete placing  2nd floor Zone 3</t>
  </si>
  <si>
    <t>Grid A-B/23-26</t>
  </si>
  <si>
    <t>Check beam reinforcement 3rd Floor Zone 1</t>
  </si>
  <si>
    <t>Grid A-F/6-10</t>
  </si>
  <si>
    <t>Check slab formwork portion in fron of ST-3 3rd Floor Zone 1</t>
  </si>
  <si>
    <t>Check top and bottom slab reinforcement 3rd Floor Zone 1</t>
  </si>
  <si>
    <t>Final check of slab reinforcement and allow for concrete pouring 3rd Floor Zone 1</t>
  </si>
  <si>
    <t>Check level, layout of columns, balconies, SW1, SW2 and Lift walls 1st Floor Zone 2</t>
  </si>
  <si>
    <t>Check reinforcement of columns 2nd floor Zone 2+3</t>
  </si>
  <si>
    <t>Grid B-F/13-14, F/15-19</t>
  </si>
  <si>
    <t>Check reinforcement of columns 2nd Floor Zone 2+3</t>
  </si>
  <si>
    <t>Grid A/13-14, A-D/15-16, D/17-19</t>
  </si>
  <si>
    <t>Slab shoring</t>
  </si>
  <si>
    <t>Inspection of slab shoring for undisturbed striking Zone 1 1st floor</t>
  </si>
  <si>
    <t>Grid 1 to 10-11 and A-F</t>
  </si>
  <si>
    <t>Inspection of slab formwork 1st floor Zone 3</t>
  </si>
  <si>
    <t>Grid 16-17 to 26</t>
  </si>
  <si>
    <t>Shear wall formwork</t>
  </si>
  <si>
    <t>Inspection of shear wall formwork before concrete 2nd floor Zone 1</t>
  </si>
  <si>
    <t>Grid b/w 8-9</t>
  </si>
  <si>
    <t>Inspection of columns formwork before concrete 2nd floor Zone 2</t>
  </si>
  <si>
    <t>Grid 11-12 &amp; A-F</t>
  </si>
  <si>
    <t>Check level and layout of columns, SW1, SW2 &amp; Lift walls 3rd floor Zone 1</t>
  </si>
  <si>
    <t>Final reinforcement check of SW1 &amp; SW2 and allow for concrete pouring 2nd Floor Zone 3</t>
  </si>
  <si>
    <t>Check reinforcement of lift wall SW3, SW4, SW5, SW6, SW7, SW8, WC1, WC2, WC3 2nd Floor Zone 3</t>
  </si>
  <si>
    <t>Check column reinforcement 3rd Floor Zone 3</t>
  </si>
  <si>
    <t>Check column reinforcement and SW1 and SW2 3rd floor Zone 1</t>
  </si>
  <si>
    <t>3rd floor</t>
  </si>
  <si>
    <t>Final column reinforcement check and allow for concrete pouring 3rd floor Zone 1</t>
  </si>
  <si>
    <t>Inspection of slab formwork before concrete layout and level SF Zone 1</t>
  </si>
  <si>
    <t>IT/437</t>
  </si>
  <si>
    <t>IT/438</t>
  </si>
  <si>
    <t>IT/439</t>
  </si>
  <si>
    <t>IT/440</t>
  </si>
  <si>
    <t>Check condute UPVC D class 32 mm in lift wall and column 3rd Floor Zone 1</t>
  </si>
  <si>
    <t>Grid A-F/9</t>
  </si>
  <si>
    <t>Check reinforcement of lift wall SW3, SW4, SW5, SW6, SW7, WC1, WC2, WC3 3rd Floor Zone 1</t>
  </si>
  <si>
    <t>Inspection of columns formwork before concrete 3rd Floor Zone 1</t>
  </si>
  <si>
    <t>Grid 1-2 &amp; A-F</t>
  </si>
  <si>
    <t>Grid 3-8 &amp; A-F</t>
  </si>
  <si>
    <t>Inspection of column formwork before concrete 3rd Floor Zone 1</t>
  </si>
  <si>
    <t>Grid 8/9-10 &amp; B-F</t>
  </si>
  <si>
    <t>IT/441</t>
  </si>
  <si>
    <t>Final reinforcement check and allow for concrete pouring of columns and SW1 and SW2 3rd floor Z-1</t>
  </si>
  <si>
    <t>Grid A-F/8-10</t>
  </si>
  <si>
    <t>IT/442</t>
  </si>
  <si>
    <t>IT/443</t>
  </si>
  <si>
    <t>IT/444</t>
  </si>
  <si>
    <t>Check 7th layer backfilling of sand along RTW on back side Basement Zone 1-3</t>
  </si>
  <si>
    <t>Check 8th layer backfilling of sand along RTW on back side Basement Zone 1-3</t>
  </si>
  <si>
    <t>Check Top and Bottom Slab reinforcement 3rd floor Zone 2</t>
  </si>
  <si>
    <t>IT/445</t>
  </si>
  <si>
    <t>IT/446</t>
  </si>
  <si>
    <t>IT/447</t>
  </si>
  <si>
    <t>IT/448</t>
  </si>
  <si>
    <t>IT/449</t>
  </si>
  <si>
    <t>IT/450</t>
  </si>
  <si>
    <t>Final slab reinforcement check and allow for placing of concrete 3rd Floor Zone 2</t>
  </si>
  <si>
    <t>Final reinforcement check of lift and allow for placing of concrete of lift walls 2nd Floor Zone 3</t>
  </si>
  <si>
    <t>Check level and layout of Stair 1st Floor Zone 1 level +29'-9'' to +40'-9''</t>
  </si>
  <si>
    <t>GF</t>
  </si>
  <si>
    <t>Check level and layout of Stair Ground Floor Zone 1 Level +18'-9'' to +29'-9''</t>
  </si>
  <si>
    <t xml:space="preserve">Check Formwork, Steel Fixing and allow for Concrete Pouring of Stair ST-1 1st Floor Zone 1 </t>
  </si>
  <si>
    <t>IT/451</t>
  </si>
  <si>
    <t>IT/452</t>
  </si>
  <si>
    <t>IT/453</t>
  </si>
  <si>
    <t>IT/454</t>
  </si>
  <si>
    <t>IT/455</t>
  </si>
  <si>
    <t>IT/456</t>
  </si>
  <si>
    <t>Grid A/18-18</t>
  </si>
  <si>
    <t>Check level and layout of columns 2nd Floor Zone 2</t>
  </si>
  <si>
    <t>Check 9th layer backfilling along RTW on back side of I Tower Basement Zone 1-2-3</t>
  </si>
  <si>
    <t>Check 10th layer backfilling along RTW on back side of I Tower Basement Zone 1-2-3</t>
  </si>
  <si>
    <t>Check 11th layer backfilling along RTW on back side of I Tower Basement Zone 1-2-3</t>
  </si>
  <si>
    <t>Check beam reinforcement 2nd Floor Zone 3</t>
  </si>
  <si>
    <t>Check columns reinforcement 3rd floor Zone 2</t>
  </si>
  <si>
    <t>Check reinforcement of hanging Beam SB16 of ST-3low for concrete Pouring 1st floor to 2nd floor</t>
  </si>
  <si>
    <t>IT/457</t>
  </si>
  <si>
    <t>IT/458</t>
  </si>
  <si>
    <t>IT/459</t>
  </si>
  <si>
    <t>IT/460</t>
  </si>
  <si>
    <t>IT/461</t>
  </si>
  <si>
    <t>Check beam reinforcement 2nd floor Zone 2 level +40'-9''</t>
  </si>
  <si>
    <t>Grid A-F/3-6</t>
  </si>
  <si>
    <t>Inspection of slab formwork SF Zone 2</t>
  </si>
  <si>
    <t xml:space="preserve">Inspection of slab formwork 3rd floor Zone 1 </t>
  </si>
  <si>
    <t>Grid 1 to 10-11</t>
  </si>
  <si>
    <t>Final columns reinforcement check and allow for placing of concrete 2nd Floor Zone 2</t>
  </si>
  <si>
    <t>IT/462</t>
  </si>
  <si>
    <t>IT/463</t>
  </si>
  <si>
    <t>IT/464</t>
  </si>
  <si>
    <t>IT/465</t>
  </si>
  <si>
    <t>IT/466</t>
  </si>
  <si>
    <t>IT/467</t>
  </si>
  <si>
    <t>IT/468</t>
  </si>
  <si>
    <t>Final reinforcement check of slab and allow for placing of concrete 2nd floor Zone 3</t>
  </si>
  <si>
    <t>Formwork slab</t>
  </si>
  <si>
    <t>(-17'-3'')</t>
  </si>
  <si>
    <t>(+1'-9'')</t>
  </si>
  <si>
    <t>(0'-0'')</t>
  </si>
  <si>
    <t>(+1-9'')</t>
  </si>
  <si>
    <t>(0'-0")</t>
  </si>
  <si>
    <t>(-6'-0'')</t>
  </si>
  <si>
    <t>Final reinforcement check of lift wall and allow for placing of concrete 3rd floor Zone 1</t>
  </si>
  <si>
    <t>(+40'-9'' to +51'-9'')</t>
  </si>
  <si>
    <t>Final reinforcement check of columns and allow for placing of concrete 3rd floor Zone 2</t>
  </si>
  <si>
    <t>Grid A-F/15-16</t>
  </si>
  <si>
    <t>(+18'-9'')</t>
  </si>
  <si>
    <t>(-17.25' to -16.75')</t>
  </si>
  <si>
    <t>(-16.75' to -16.25')</t>
  </si>
  <si>
    <t>(+18'-9'' to +29'-9'')</t>
  </si>
  <si>
    <t>(-16.25' to 17.75')</t>
  </si>
  <si>
    <t>(+2'-0'' to +10'-6'')</t>
  </si>
  <si>
    <t>(+10'-6'' to +19'-0'')</t>
  </si>
  <si>
    <t>(-12'-9'' to -12'-3'')</t>
  </si>
  <si>
    <t>(-11'-9'' to -11'-3'')</t>
  </si>
  <si>
    <t>(-11'-3'' to -10'-9'')</t>
  </si>
  <si>
    <t>(-10'-9'' to -10'-3'')</t>
  </si>
  <si>
    <t>(-10'-3'' to -9'-9'')</t>
  </si>
  <si>
    <t>(-12'-3'' to -11'-9'')</t>
  </si>
  <si>
    <t>(-13'-3'' to -12'-9'')</t>
  </si>
  <si>
    <t>(-17'-3'' to -13'-3'')</t>
  </si>
  <si>
    <t>(-9'-9'' to -9'-3'')</t>
  </si>
  <si>
    <t>(-9'-3'' to -8'-9'')</t>
  </si>
  <si>
    <t>(-8'-9'' to -8'-3'')</t>
  </si>
  <si>
    <t>(351 NSL)</t>
  </si>
  <si>
    <t>(-16.25' to -15.75')</t>
  </si>
  <si>
    <t>(-15.75' to -15.25')</t>
  </si>
  <si>
    <t>Check level and layout of ST-1 1st Floor Zone 3</t>
  </si>
  <si>
    <t>(+29'-9'' to +40'-9'')</t>
  </si>
  <si>
    <t>(+40'-9'')</t>
  </si>
  <si>
    <t xml:space="preserve">Check columns reinforcement 2nd floor Zone 2 </t>
  </si>
  <si>
    <t xml:space="preserve">Final columns reinforcement check and allow for placing of concrete Zone 2 </t>
  </si>
  <si>
    <t>(+40'-9''</t>
  </si>
  <si>
    <t>Check top and bottom slab reinforcement 2nd floor Zone 3</t>
  </si>
  <si>
    <t>Inspection of slab formwork Z3 SF, Layout and level</t>
  </si>
  <si>
    <t xml:space="preserve">Inspection of core wall formwork 1st floor Zone 3 </t>
  </si>
  <si>
    <t>Corewall</t>
  </si>
  <si>
    <t>Inspection of Core wall 3rd Floor Zone 1 before concrete</t>
  </si>
  <si>
    <t>Inspection of columns formwork before concrete 3rd floor Zone 2</t>
  </si>
  <si>
    <t>Inspection Column formwork before concrete 3rd Floor Zone 2</t>
  </si>
  <si>
    <t>Grid 13-14 &amp; A-F</t>
  </si>
  <si>
    <t>Inspection of column formwork before concrete 3rd floor Zone 2</t>
  </si>
  <si>
    <t>Grid 15-16 &amp; A-F</t>
  </si>
  <si>
    <t>Inspection of slab formwork 3rd floor Zone 2, layout and level</t>
  </si>
  <si>
    <t>Gride 10-11 to 16-17</t>
  </si>
  <si>
    <t>Column and SW formwork</t>
  </si>
  <si>
    <t>Inspection of columns and shear wall formwork before concrete Zone 3</t>
  </si>
  <si>
    <t>Grid 23-26 &amp; A-F + SW 18-19</t>
  </si>
  <si>
    <t>IT/469</t>
  </si>
  <si>
    <t>IT/470</t>
  </si>
  <si>
    <t>IT/471</t>
  </si>
  <si>
    <t>IT/472</t>
  </si>
  <si>
    <t>IT/473</t>
  </si>
  <si>
    <t xml:space="preserve">Final reinforcement check and allow for placing of concrete 2nd floor Zone 3 </t>
  </si>
  <si>
    <t>Grid A-D/19-21</t>
  </si>
  <si>
    <t>Final reinforcement check of columns and SW1 and SW2 and allow for placing of concrete Z-3</t>
  </si>
  <si>
    <t>Grid A/23-26, 26B, D-F/24-26, A-F/18-19</t>
  </si>
  <si>
    <t>IT/474</t>
  </si>
  <si>
    <t>IT/475</t>
  </si>
  <si>
    <t>Final reinforcement check of slab and allow for concrete pouring 3rd floor Zone 1</t>
  </si>
  <si>
    <t>(+51'-9'')</t>
  </si>
  <si>
    <t>IT/476</t>
  </si>
  <si>
    <t>IT/477</t>
  </si>
  <si>
    <t>IT/478</t>
  </si>
  <si>
    <t>IT/479</t>
  </si>
  <si>
    <t>Check level and layout of columns, SW1, SW2 Lift walls and FB2 Beam 3rd floor Zone 1</t>
  </si>
  <si>
    <t>Columns reinforcement</t>
  </si>
  <si>
    <t>Check columns (12) , SW1 &amp; SW2 reinforcement 3rd floor Zone 1</t>
  </si>
  <si>
    <t>4th floor</t>
  </si>
  <si>
    <t>Inspection of column formwork and shear wall before concrete Zone 1</t>
  </si>
  <si>
    <t>Grid 1-10 &amp; a-f + 2 Nos SW Grid 8-9</t>
  </si>
  <si>
    <t>IT/480</t>
  </si>
  <si>
    <t>IT/481</t>
  </si>
  <si>
    <t>IT/482</t>
  </si>
  <si>
    <t>IT/483</t>
  </si>
  <si>
    <t>IT/484</t>
  </si>
  <si>
    <t>IT/485</t>
  </si>
  <si>
    <t>IT/486</t>
  </si>
  <si>
    <t>IT/487</t>
  </si>
  <si>
    <t>IT/488</t>
  </si>
  <si>
    <t>IT/489</t>
  </si>
  <si>
    <t>IT/490</t>
  </si>
  <si>
    <t>Check condute UPVC D class 32mm in lift wall and column Zone 1</t>
  </si>
  <si>
    <t>(+51'-9'' to +62'-9'')</t>
  </si>
  <si>
    <t>Final columns +SW1+SW2 reinforcement check and allow for concrete pouring Zone 1</t>
  </si>
  <si>
    <t>Check level and layout of columns &amp; FB2 Beams Zone 2</t>
  </si>
  <si>
    <t>Check columns (8 No) reinforcement Zone 2</t>
  </si>
  <si>
    <t>IT/491</t>
  </si>
  <si>
    <t>IT/492</t>
  </si>
  <si>
    <t>IT/493</t>
  </si>
  <si>
    <t>IT/494</t>
  </si>
  <si>
    <t>IT/495</t>
  </si>
  <si>
    <t>Check beam reinforcement 3rd floor Zone 3</t>
  </si>
  <si>
    <t>Check column (16 No.) Reinforcement 3rd floor Zone 2</t>
  </si>
  <si>
    <t>Inspection of columns formwork 4th Floor Zone 2</t>
  </si>
  <si>
    <t>Check formwork of slab along Stair ST-3 2nd Floor Zone 3</t>
  </si>
  <si>
    <t xml:space="preserve">Check level and layout of columns SW1, SW2, Lift of Zone 3 Slab </t>
  </si>
  <si>
    <t>Check steel fixing of columns (22 Nos) Zone 3</t>
  </si>
  <si>
    <t>Check beam reinforcement Zone 1</t>
  </si>
  <si>
    <t>Check slab formwork along Stairs Zone 1</t>
  </si>
  <si>
    <t>Final reinforcement check and allow for concrete pouring of columns Zone 3</t>
  </si>
  <si>
    <t>Grid A-F/17-20</t>
  </si>
  <si>
    <t>Check reinforcement of SW1, SW2 and lift wall Zone 3</t>
  </si>
  <si>
    <t>Check top and bottom slab reinforcement Zone 1</t>
  </si>
  <si>
    <t>Check columns (12 Nos) Reinforcement Zone 1</t>
  </si>
  <si>
    <t>Grid A-F/1-4, D-F/6</t>
  </si>
  <si>
    <t>Inspection of columns formwork before concrete Zone 3</t>
  </si>
  <si>
    <t>Grid 17-21 &amp; A-F</t>
  </si>
  <si>
    <t>(12'-9'' to -12'-3'')</t>
  </si>
  <si>
    <t>(-10'-3'' to 9'-9'')</t>
  </si>
  <si>
    <t>(+1'-9'' to 19'-9'')</t>
  </si>
  <si>
    <t>(+1'-9'' to 10'-6'')</t>
  </si>
  <si>
    <t>(-8'-9'' to -8'-2'')</t>
  </si>
  <si>
    <t>(+29'-9'')</t>
  </si>
  <si>
    <t>(+10'-6+'' to +18'-9'')</t>
  </si>
  <si>
    <t xml:space="preserve">Final column reinforcement check and allow for concrete pouring 3rd floor Zone 1 </t>
  </si>
  <si>
    <t>Check beam reinforcement 3rd floor Zone 2</t>
  </si>
  <si>
    <t>Check level and layout of Stair ST-1 2nd floor Zone 1</t>
  </si>
  <si>
    <t>Check formwork, reinforcement of ST-1 and allow for concrete pouring Zone 1</t>
  </si>
  <si>
    <t>Check top and bottom slab reinforcement Zone 2</t>
  </si>
  <si>
    <t>Check slab reinforcement and allow for concrete pouring Zone 2</t>
  </si>
  <si>
    <t>Check columns reinforcement and allow for concrete pouring Zone 1</t>
  </si>
  <si>
    <t>Check lift reinforcement5 Sw3, SW4, SW5, SW6, SW7, SW8, SW8, WC1, WC2, WC3 Zone 1</t>
  </si>
  <si>
    <t xml:space="preserve">Final lift reinforcement check Sw3, SW4, SW5, SW6, SW7, SW8, SW8, WC1, WC2, WC3 &amp; allow for concrete </t>
  </si>
  <si>
    <t>Inspection of core wall formwork Zone 3 before concrete</t>
  </si>
  <si>
    <t>RTW Reinforcement</t>
  </si>
  <si>
    <t>Check RTW reinforcement (L=120Rft) Zone 4</t>
  </si>
  <si>
    <t>Grid F-O/26</t>
  </si>
  <si>
    <t>Check RTW reinforcement (L=72Rft) Zone 4</t>
  </si>
  <si>
    <t>Grid O-T/26</t>
  </si>
  <si>
    <t>Check RTW Reinforcement (L=95Rft) Zone 4</t>
  </si>
  <si>
    <t>Grid T/19-26</t>
  </si>
  <si>
    <t>Check column reinforcement (16 Nos) Zone 4</t>
  </si>
  <si>
    <t>Grid G-M/20-26</t>
  </si>
  <si>
    <t>Check condute UPVC Class 32mm in lift &amp; Column Zone4</t>
  </si>
  <si>
    <t>Grid N/20, O/26</t>
  </si>
  <si>
    <t>Inspection of slab formwork Zone 3 3rd floor</t>
  </si>
  <si>
    <t>Inspection of core wall formwork before concrete Zone 4</t>
  </si>
  <si>
    <t>Inspection of columns formwork Zone 2 (16 Nos)</t>
  </si>
  <si>
    <t>Grid 13-16 &amp; A-F</t>
  </si>
  <si>
    <t>Inspection of columns formwork Zone 3 (174 Nos)</t>
  </si>
  <si>
    <t>Grid 17-26 &amp; A-F</t>
  </si>
  <si>
    <t>Inspection of column formwork (5 Nos) Zone 3</t>
  </si>
  <si>
    <t>Grid 17-26 &amp; SW2 Grid 18-19</t>
  </si>
  <si>
    <t>Check formwork, steel fixing of ST-3 and allow for concrete Zone 1</t>
  </si>
  <si>
    <t>Grid A-F/8-9</t>
  </si>
  <si>
    <t>IT/496</t>
  </si>
  <si>
    <t>IT/497</t>
  </si>
  <si>
    <t>IT/498</t>
  </si>
  <si>
    <t>IT/499</t>
  </si>
  <si>
    <t>IT/500</t>
  </si>
  <si>
    <t>IT/501</t>
  </si>
  <si>
    <t>IT/502</t>
  </si>
  <si>
    <t>IT/503</t>
  </si>
  <si>
    <t>IT/504</t>
  </si>
  <si>
    <t>IT/505</t>
  </si>
  <si>
    <t>IT/506</t>
  </si>
  <si>
    <t>IT/507</t>
  </si>
  <si>
    <t>Check top and Bottom Slab reinforcement Zone 3</t>
  </si>
  <si>
    <t>Final slab reinforcement check and allow for concrete pouring Zone 3</t>
  </si>
  <si>
    <t>Final columns reinforcement check and allow for concrete pouring Zone 2</t>
  </si>
  <si>
    <t>Grid A-F/11</t>
  </si>
  <si>
    <t>Check columns reinforcement (8 Nos) Zone 3</t>
  </si>
  <si>
    <t>Check level, layout of columns, SW1, SW2, B2 beams &amp; Lift Zone 3</t>
  </si>
  <si>
    <t>(+62'-9'')</t>
  </si>
  <si>
    <t>Final reinforcement check and allow for concrete  pouring of lift Zone 1</t>
  </si>
  <si>
    <t>Final reinforcement and allow for concrete pouring of columns Zone 2 &amp; 3</t>
  </si>
  <si>
    <t>Check columns reinforcement (14 Nos) Zone 3</t>
  </si>
  <si>
    <t>Check slab formwork along Stair Zone 1</t>
  </si>
  <si>
    <t>Final slab reinforcement and allow for concrete Pouring Zone 1</t>
  </si>
  <si>
    <t>IT/508</t>
  </si>
  <si>
    <t>IT/509</t>
  </si>
  <si>
    <t>IT/510</t>
  </si>
  <si>
    <t>IT/511</t>
  </si>
  <si>
    <t>IT/512</t>
  </si>
  <si>
    <t>IT/513</t>
  </si>
  <si>
    <t>IT/514</t>
  </si>
  <si>
    <t>Check formwork, steel fixing of stair ST-3 and allow for concrete pouring Zone 3</t>
  </si>
  <si>
    <t>(+29'-9'' to 40'-9'')</t>
  </si>
  <si>
    <t>Check level and layout of columns SW's and lift walls Zone 1</t>
  </si>
  <si>
    <t>Final columns reinforcement check and allow for concrete pouring Zone 3</t>
  </si>
  <si>
    <t>Grid 21A, A-F/22-26</t>
  </si>
  <si>
    <t>Lift reinforcement</t>
  </si>
  <si>
    <t>Check SW1, SW2 and Lift reinforcement SW3, SW4, SW5, SW6, SW7, SW8, WC1, WC2, WC3 Zone 3</t>
  </si>
  <si>
    <t>Check columns reinforcement (5 Nos) Zone 1</t>
  </si>
  <si>
    <t>(+62'-9'' to +73'-9'')</t>
  </si>
  <si>
    <t>Grid A-F/4-6</t>
  </si>
  <si>
    <t>Final reinforcement Check of SW's and allow for concrete pouring Zone 3</t>
  </si>
  <si>
    <t>Check beam reinforcement Zone 3</t>
  </si>
  <si>
    <t>IT/515</t>
  </si>
  <si>
    <t>IT/516</t>
  </si>
  <si>
    <t>IT/517</t>
  </si>
  <si>
    <t>IT/518</t>
  </si>
  <si>
    <t>IT/519</t>
  </si>
  <si>
    <t>5th floor</t>
  </si>
  <si>
    <t>Check columns (8 Nos) SW1, SW2, Lift walls, SW3-SW8 and WC1, WC2, WC3 reinforcement Zone 1</t>
  </si>
  <si>
    <t>Slab steel fixing</t>
  </si>
  <si>
    <t>Check top and bottom slab steel fixing Zone 2</t>
  </si>
  <si>
    <t>Check condute UPVC D class 32 mm dia in wall and column for earthing wire Zone 1</t>
  </si>
  <si>
    <t>Grid 9/A+9F</t>
  </si>
  <si>
    <t>Check column reinforcement (8 Nos) Zone 4 Basement</t>
  </si>
  <si>
    <t>Grid G/20-26, N/24, O-Q/26</t>
  </si>
  <si>
    <t>Service lift and columns (7 Nos) reinforcement Zone 4</t>
  </si>
  <si>
    <t>Grid H-J/23-24, 23-26/P-T</t>
  </si>
  <si>
    <t>Final reinforcement check columns (10 Nos) and allow for concrete pouring Zone 4</t>
  </si>
  <si>
    <t>Grid G-O/26, G/22-24, 24N</t>
  </si>
  <si>
    <t>Final reinforcement of RTW (66 Rft) and allow for concrete pouring Zone 4</t>
  </si>
  <si>
    <t>Grid G-L/26</t>
  </si>
  <si>
    <t>Check horizontal and vertical water stopper of RTW (66 RFT) Zone 4</t>
  </si>
  <si>
    <t>Inspection of slab formwork Zone 1 4th floor before concrete</t>
  </si>
  <si>
    <t>Inspection of columns formwork Zone 1 (8 Nos)</t>
  </si>
  <si>
    <t>Grid 1-4 &amp; A-F</t>
  </si>
  <si>
    <t xml:space="preserve">Inspection of core wall formwork Zone 3 before concrete </t>
  </si>
  <si>
    <t>L1-T/01</t>
  </si>
  <si>
    <t>L1-T/02</t>
  </si>
  <si>
    <t>L1-T/03</t>
  </si>
  <si>
    <t>L1-T/04</t>
  </si>
  <si>
    <t>L1-T/05</t>
  </si>
  <si>
    <t>L1-T/06</t>
  </si>
  <si>
    <t>L1-T/07</t>
  </si>
  <si>
    <t>L1-T/08</t>
  </si>
  <si>
    <t>L1-T/09</t>
  </si>
  <si>
    <t>L1-T/10</t>
  </si>
  <si>
    <t>L1-T/11</t>
  </si>
  <si>
    <t>L1-T/12</t>
  </si>
  <si>
    <t>L1-T/13</t>
  </si>
  <si>
    <t>L1-T/14</t>
  </si>
  <si>
    <t>L1-T/15</t>
  </si>
  <si>
    <t>L1-T/16</t>
  </si>
  <si>
    <t>L1-T/17</t>
  </si>
  <si>
    <t>L1-T/18</t>
  </si>
  <si>
    <t>L1-T/19</t>
  </si>
  <si>
    <t>L1-T/20</t>
  </si>
  <si>
    <t>L1-T/21</t>
  </si>
  <si>
    <t>RW formwork</t>
  </si>
  <si>
    <t>Inspection of RW formwork  Zone 4</t>
  </si>
  <si>
    <t>Grid G to L after 26</t>
  </si>
  <si>
    <t>Inspection of columns formwork Zone 4 before concrete (11 Nos)</t>
  </si>
  <si>
    <t>Grid 22-26 and G-R</t>
  </si>
  <si>
    <t>Inspection of columns formwork Zone 4 before concrete (14 Nos)</t>
  </si>
  <si>
    <t>Grid 22-26 and K-U</t>
  </si>
  <si>
    <t>IT/520</t>
  </si>
  <si>
    <t>IT/521</t>
  </si>
  <si>
    <t>IT/522</t>
  </si>
  <si>
    <t>IT/523</t>
  </si>
  <si>
    <t>IT/524</t>
  </si>
  <si>
    <t>IT/525</t>
  </si>
  <si>
    <t>IT/526</t>
  </si>
  <si>
    <t>IT/527</t>
  </si>
  <si>
    <t>IT/528</t>
  </si>
  <si>
    <t>IT/529</t>
  </si>
  <si>
    <t>IT/530</t>
  </si>
  <si>
    <t>IT/531</t>
  </si>
  <si>
    <t>IT/532</t>
  </si>
  <si>
    <t>IT/533</t>
  </si>
  <si>
    <t>IT/534</t>
  </si>
  <si>
    <t>Check level &amp; Layout columns Zone 2</t>
  </si>
  <si>
    <t>Check level and layout of Stair ST-3 Zone 3</t>
  </si>
  <si>
    <t>Check Level and layout of Stair ST-3 Zone 1</t>
  </si>
  <si>
    <t>Grid A-F/8-8</t>
  </si>
  <si>
    <t>Check level and layout of Stair ST-1 Zone 1</t>
  </si>
  <si>
    <t>(+51'-9'' to -62'-9'')</t>
  </si>
  <si>
    <t>Inspection of columns formwork Zone 4 Basement before concrete (8 Nos)</t>
  </si>
  <si>
    <t>Grid 20-21 and H-M</t>
  </si>
  <si>
    <t>Inspection of columns formwork Zone 1 (14 Nos)</t>
  </si>
  <si>
    <t>Grid 3-10 &amp; A-F</t>
  </si>
  <si>
    <t>Inspection of columns formwork Zone 2 (6 Nos)</t>
  </si>
  <si>
    <t>Grid 11-12 &amp; B-F</t>
  </si>
  <si>
    <t>Inspection of RW formwork Zone 4</t>
  </si>
  <si>
    <t>Grid L to T after 26</t>
  </si>
  <si>
    <t>IT/535</t>
  </si>
  <si>
    <t>IT/536</t>
  </si>
  <si>
    <t>IT/537</t>
  </si>
  <si>
    <t>IT/538</t>
  </si>
  <si>
    <t>IT/539</t>
  </si>
  <si>
    <t>Check columns (19 Nos) reinforcement Zone 3</t>
  </si>
  <si>
    <t>Check columns reinforcement (9 Nos) Zone 1</t>
  </si>
  <si>
    <t>Final slab reinforcement and allow for concrete pouring Zone 2</t>
  </si>
  <si>
    <t>Final lift wall reinforcement and allow for concrete pouring Zone 3</t>
  </si>
  <si>
    <t>Check columns reinforcement (8 Nos) Zone 2</t>
  </si>
  <si>
    <t>Check column (8 Nos) reinforcement Zone 2</t>
  </si>
  <si>
    <t>Grid A-F/13-14</t>
  </si>
  <si>
    <t>Check formwork, steel fixing and allow for concrete pouring Zone 1</t>
  </si>
  <si>
    <t>Check top and bottom slab reinforcement Zone 3</t>
  </si>
  <si>
    <t>Final slab reinforcement and allow for concrete pouring Zone 3</t>
  </si>
  <si>
    <t>Check formwork of slab and B18 beam along stair Zone 3</t>
  </si>
  <si>
    <t>Grid A-F/16-28</t>
  </si>
  <si>
    <t>Check column reinforcement (8 Nos) Zone 2</t>
  </si>
  <si>
    <t>Check level, layout of stair ST-3 Zone 1</t>
  </si>
  <si>
    <t>Check level, layout of stair ST-3 Zone 3</t>
  </si>
  <si>
    <t>Grid A-B/18-19</t>
  </si>
  <si>
    <t>Check level, layout of Stair ST-1 Zone 3</t>
  </si>
  <si>
    <t>Check level, layout of columns SW and Lift walls Zone 3</t>
  </si>
  <si>
    <t>Grid A-B/17-26</t>
  </si>
  <si>
    <t>L1/113</t>
  </si>
  <si>
    <t>L1/114</t>
  </si>
  <si>
    <t>L1/115</t>
  </si>
  <si>
    <t>L1/116</t>
  </si>
  <si>
    <t>L1/117</t>
  </si>
  <si>
    <t>L1/118</t>
  </si>
  <si>
    <t>L1/119</t>
  </si>
  <si>
    <t>L1/120</t>
  </si>
  <si>
    <t>L1/121</t>
  </si>
  <si>
    <t>L1/122</t>
  </si>
  <si>
    <t>L1/123</t>
  </si>
  <si>
    <t>L1/124</t>
  </si>
  <si>
    <t>L1/125</t>
  </si>
  <si>
    <t>L1/126</t>
  </si>
  <si>
    <t>L1/127</t>
  </si>
  <si>
    <t>L1/128</t>
  </si>
  <si>
    <t>L1/129</t>
  </si>
  <si>
    <t>L1/130</t>
  </si>
  <si>
    <t>L1/131</t>
  </si>
  <si>
    <t>final column reinforcement and allow for concrete pouring Zone 4</t>
  </si>
  <si>
    <t>Grid G-L/20-24</t>
  </si>
  <si>
    <t>Check RTW reinforcement 80'-8'' Zone 4</t>
  </si>
  <si>
    <t>Final columns reinforcement and allow for concrete pouring Zone 4</t>
  </si>
  <si>
    <t xml:space="preserve">Grid P-T/26, T/23-24, L-M/22, 20M </t>
  </si>
  <si>
    <t>Check columns (3 Nos) and lift reinforcement Zone 4</t>
  </si>
  <si>
    <t>Grid N-P/20-22, R/20-22, 19T</t>
  </si>
  <si>
    <t>Check columns (5 Nos) reinforcement Zone 4</t>
  </si>
  <si>
    <t>Grid N-T/19, 18T</t>
  </si>
  <si>
    <t>Final columns (4 Nos) reinforcement and allow foro concrete pouring Zone 4</t>
  </si>
  <si>
    <t>Grid P-R/24, T/19-21</t>
  </si>
  <si>
    <t>RTW reinforcement and allow for concrete pouring Zone 4</t>
  </si>
  <si>
    <t>Grid L-R/26</t>
  </si>
  <si>
    <t>Check columns (13 Nos) and SW8 (2 Nos) reinforcement Zone 4</t>
  </si>
  <si>
    <t>Grid N-T/15-18</t>
  </si>
  <si>
    <t>Inspection of slab formwork Zone 2 , layout and level</t>
  </si>
  <si>
    <t>Inspection of slab formwork Zone 3, layout and level</t>
  </si>
  <si>
    <t xml:space="preserve">Inspection of SW formwork Zone 1 </t>
  </si>
  <si>
    <t xml:space="preserve">Inspection of columns formwork Zone 4 &amp;5 before concrete </t>
  </si>
  <si>
    <t>Grid 15-22 and G-U</t>
  </si>
  <si>
    <t>Grid L to T after T till end</t>
  </si>
  <si>
    <t>L2/38</t>
  </si>
  <si>
    <t>L2/39</t>
  </si>
  <si>
    <t>L2/40</t>
  </si>
  <si>
    <t>L2/41</t>
  </si>
  <si>
    <t>L2/42</t>
  </si>
  <si>
    <t>L2/43</t>
  </si>
  <si>
    <t>L2/44</t>
  </si>
  <si>
    <t>L2/45</t>
  </si>
  <si>
    <t>L2/46</t>
  </si>
  <si>
    <t>L2/47</t>
  </si>
  <si>
    <t>L2/48</t>
  </si>
  <si>
    <t>L2/49</t>
  </si>
  <si>
    <t>Check 1st layer of PCC of SOG Area and footings Zone 8</t>
  </si>
  <si>
    <t>Grid 12-16/J-L</t>
  </si>
  <si>
    <t>Check 1st layer PCC Top level of SOG Area and footings Zone 8</t>
  </si>
  <si>
    <t>L2/50</t>
  </si>
  <si>
    <t>L2/51</t>
  </si>
  <si>
    <t>L2/52</t>
  </si>
  <si>
    <t>L2/53</t>
  </si>
  <si>
    <t>L2/54</t>
  </si>
  <si>
    <t>Excavation SOG</t>
  </si>
  <si>
    <t>Check Excavation of SOG area and footings Zone 8 SOG</t>
  </si>
  <si>
    <t>Grid J-M/8-12</t>
  </si>
  <si>
    <t>Check level, layout of Excavation of SOG area and footings, allow for Termite Z-8</t>
  </si>
  <si>
    <t>Check Anti Termite Proofing of SOG area and footings and allow for 1st layer PCC Z-8</t>
  </si>
  <si>
    <t>Final reinforcement of RTW 66 RFT and allow for placing of concrete Zone 4</t>
  </si>
  <si>
    <t>Final reinforcement of columns (9 Nos) and allow for placing of concrete Zone 4</t>
  </si>
  <si>
    <t>Grid P-R/15-19, T/15</t>
  </si>
  <si>
    <t>IT/540</t>
  </si>
  <si>
    <t>IT/541</t>
  </si>
  <si>
    <t>IT/542</t>
  </si>
  <si>
    <t>Final reinforcement of columns (11 Nos) and allow for placing of concrete Zone 2</t>
  </si>
  <si>
    <t>Grid D-F/13-16, B/12-14</t>
  </si>
  <si>
    <t xml:space="preserve">PCC </t>
  </si>
  <si>
    <t>Check 1st Layer PCC of Footing and SOG Area Zone 8</t>
  </si>
  <si>
    <t>Check 1st layer PCC Top level of footing and SOG Area Zone 8</t>
  </si>
  <si>
    <t>IT/543</t>
  </si>
  <si>
    <t>IT/544</t>
  </si>
  <si>
    <t>IT/545</t>
  </si>
  <si>
    <t>IT/546</t>
  </si>
  <si>
    <t>IT/547</t>
  </si>
  <si>
    <t>IT/548</t>
  </si>
  <si>
    <t>IT/549</t>
  </si>
  <si>
    <t>IT/550</t>
  </si>
  <si>
    <t>IT/551</t>
  </si>
  <si>
    <t>IT/552</t>
  </si>
  <si>
    <t>IT/553</t>
  </si>
  <si>
    <t>IT/554</t>
  </si>
  <si>
    <t>IT/555</t>
  </si>
  <si>
    <t>IT/556</t>
  </si>
  <si>
    <t>IT/557</t>
  </si>
  <si>
    <t>IT/558</t>
  </si>
  <si>
    <t>IT/559</t>
  </si>
  <si>
    <t>IT/560</t>
  </si>
  <si>
    <t>IT/561</t>
  </si>
  <si>
    <t>IT/562</t>
  </si>
  <si>
    <t>IT/563</t>
  </si>
  <si>
    <t>Final reinforcement check of lift and allow for concrete pouring Zone 1</t>
  </si>
  <si>
    <t>Final reinforcement check of columns and allow for concrete pouring Zone 2</t>
  </si>
  <si>
    <t>Grid A/11-16, B/11, 15, 16</t>
  </si>
  <si>
    <t>Check Formwork, Steel fixing of sT-1 and allow for concrete pouring Zone 3</t>
  </si>
  <si>
    <t>(+29'-9'' to +41'-9'')</t>
  </si>
  <si>
    <t>L2/55</t>
  </si>
  <si>
    <t>L2/56</t>
  </si>
  <si>
    <t>L2/57</t>
  </si>
  <si>
    <t>L2/58</t>
  </si>
  <si>
    <t>L2/59</t>
  </si>
  <si>
    <t>L2/60</t>
  </si>
  <si>
    <t>L2/61</t>
  </si>
  <si>
    <t>L2/62</t>
  </si>
  <si>
    <t>L2/63</t>
  </si>
  <si>
    <t>L2/64</t>
  </si>
  <si>
    <t>L2/65</t>
  </si>
  <si>
    <t>L2/66</t>
  </si>
  <si>
    <t>L2/67</t>
  </si>
  <si>
    <t>L2/68</t>
  </si>
  <si>
    <t>L2/69</t>
  </si>
  <si>
    <t>L2/70</t>
  </si>
  <si>
    <t>L2/71</t>
  </si>
  <si>
    <t>Allow for plaster and brickwork of Sumpit 1 &amp; 2 Zone 8 SOG</t>
  </si>
  <si>
    <t>Grid K-L/9-10, 17-18</t>
  </si>
  <si>
    <t>Primer/membrane</t>
  </si>
  <si>
    <t>Allow for primer and membrane of footing and SOG Area Zone 8 SOG</t>
  </si>
  <si>
    <t>Grid J-M/14-17</t>
  </si>
  <si>
    <t>Check primer and membrane of footing and SOG area and allow for 2nd layer PCC Z-8</t>
  </si>
  <si>
    <t>Grid J-K/12-14</t>
  </si>
  <si>
    <t>Final columns reinforcement (17 Nos) and allow for concrete pouring of columns Zone 1 &amp; 2</t>
  </si>
  <si>
    <t>(+62'-9 to +73'-9'')</t>
  </si>
  <si>
    <t>Grid D-F/1-12, 8B, B-D/8-9</t>
  </si>
  <si>
    <t>Check formwork, steel fixing of Stari ST-1 and allow for concrete pouring Zone 1</t>
  </si>
  <si>
    <t>Check reinforcement of columns (3 Nos) SW1, SW2 &amp; Lift walls SW3, SW4, SW5, SW6, SW7, SW8, WC1, WC2, WC3 Z3</t>
  </si>
  <si>
    <t>Grid B-F/24, B-D/18-19, A-B/17-18</t>
  </si>
  <si>
    <t>Final reinforcement of columns (9 Nos) and allow for placing of concrete Zone 2</t>
  </si>
  <si>
    <t>Final reinforcement of RTW and allow for placing of concrete Zone 4</t>
  </si>
  <si>
    <t>Grid R-T/26, T/26-26</t>
  </si>
  <si>
    <t>Final reinforcement of columns (6 Nos) and allow for placing of concrete Zone 4 * 5</t>
  </si>
  <si>
    <t>Grid R/19-22, T/16-18</t>
  </si>
  <si>
    <t>Final reinforcement of Service lift and allow for placing of concrete Zone 4</t>
  </si>
  <si>
    <t>Check excavation of footing F3 and Sumpit and allow for termite proofing Zone 8</t>
  </si>
  <si>
    <t>K8 &amp; K-L/9-10</t>
  </si>
  <si>
    <t>Check level and layout of excavation of footing F3 and Sumpit SP2 Zone 8</t>
  </si>
  <si>
    <t>Check Anti Termite proofing of Footing F3 and sumpit and allow for 1st layer PCC Z-8</t>
  </si>
  <si>
    <t>Check level, layout of 1st layer PCC of footing F3 and Sumpit and allow for Brickwork Z-8</t>
  </si>
  <si>
    <t>Check excavation of SOG area &amp; Footing F1, F2, F5 Zone 8</t>
  </si>
  <si>
    <t>J-L/12-18, M-O/13-14</t>
  </si>
  <si>
    <t>Check level, layout of Excavation of SOG Area &amp; Footing Zone 8</t>
  </si>
  <si>
    <t>Check anti Termite proofing of Excavation of SOG Area footing Zone 8</t>
  </si>
  <si>
    <t>Check level, layout of 1st layer of PCC Top of SOG Area Zone 8</t>
  </si>
  <si>
    <t>J-L/16-18, J-K/13, 15,16</t>
  </si>
  <si>
    <t>Inspection of columns formwork Zone 5 (18 Nos)</t>
  </si>
  <si>
    <t>Grid 11-16 &amp; A-F</t>
  </si>
  <si>
    <t>Inspection of column formwork before concrete Zone 5</t>
  </si>
  <si>
    <t>Grid 15-19, Q-S</t>
  </si>
  <si>
    <t>Inspection of RW Formwork Zone 4</t>
  </si>
  <si>
    <t>Grid 22-26 after U</t>
  </si>
  <si>
    <t>CW formwork</t>
  </si>
  <si>
    <t>Inspection of CW formwork before concrete Zone 4</t>
  </si>
  <si>
    <t>Grid H-J and 23-24</t>
  </si>
  <si>
    <t>Grid N-T/12-14</t>
  </si>
  <si>
    <t>Check level, layout of excavation of footing and SOG Zone 8</t>
  </si>
  <si>
    <t>Check 1st layer PCC SOG Area and footing Zone 8</t>
  </si>
  <si>
    <t>Grid L-M/8-9, M-N/13-14</t>
  </si>
  <si>
    <t>Check 2nd layer PCC of SOG and footing Zone 8</t>
  </si>
  <si>
    <t>Grid J-L/14-18</t>
  </si>
  <si>
    <t>Check level, layout of 1st layer PCC top of SOG Area and footing Zone 8</t>
  </si>
  <si>
    <t>Check 2nd layer PCC level and layout of columns of SOG Area Zone 8</t>
  </si>
  <si>
    <t>Check 2nd layer PCC Top and layout of columns Basement Zone 8 SOG</t>
  </si>
  <si>
    <t>Grid M/8-12, M-T/8-14</t>
  </si>
  <si>
    <t>(+73'-9'')</t>
  </si>
  <si>
    <t>Grid A-B/1-10</t>
  </si>
  <si>
    <t>Check top and Bottom Slab reinforcement Zone 1</t>
  </si>
  <si>
    <t>Final slab reinforcement and allow for concrete pouring Zone 1</t>
  </si>
  <si>
    <t>Check formwork of slab &amp; B18 Beam along Stair Zone 1</t>
  </si>
  <si>
    <t>Check level &amp; Layout of columns SW's lift walls and B2 Beams Zone 1</t>
  </si>
  <si>
    <t>Check Beam reinforcement Zone 4</t>
  </si>
  <si>
    <t>Grid G-T/26-26, J-N/24-26, N-Q/25-26</t>
  </si>
  <si>
    <t>Check top and Bottom Slab reinforcement Zone 4</t>
  </si>
  <si>
    <t>Final slab reinforcement and allow for concrete pouring Zone 4</t>
  </si>
  <si>
    <t xml:space="preserve">Check level, layout of slab and columns </t>
  </si>
  <si>
    <t>Check 1st layer PCC of footing and sumpit and allow for water proofing Zone 8</t>
  </si>
  <si>
    <t>K8, K-L/9-10</t>
  </si>
  <si>
    <t>Check 1st layer PCC of SOG Area and footings Zone 8</t>
  </si>
  <si>
    <t>J-L/16-18, J-K/13,15,16</t>
  </si>
  <si>
    <t>Check 2nd layer PCC Level and layout of columns Zone 8</t>
  </si>
  <si>
    <t>Check Anti Termite proofing over excavated area and allow for 1st layer PCC Zone 8</t>
  </si>
  <si>
    <t>Grid M-T/12-14</t>
  </si>
  <si>
    <t>Check level, layout of 1st layer PCC Top of footing and SOG Area Zone 8</t>
  </si>
  <si>
    <t>Primer,membrane</t>
  </si>
  <si>
    <t>Allow for primer and membrane Zone 8</t>
  </si>
  <si>
    <t>Grid J-M/8-12, L-M/13-14</t>
  </si>
  <si>
    <t>Check Primer and membrane of SOG Area and allow for 2nd layer PCC Zone 8</t>
  </si>
  <si>
    <t>Allor for primer and membrane of SOG Area Zone 8</t>
  </si>
  <si>
    <t>Grid M-T/8-14</t>
  </si>
  <si>
    <t>Grid J-L/8-14</t>
  </si>
  <si>
    <t>Check primer and membrane of SOG Area and allow for 2nd layer PCC Zone 8</t>
  </si>
  <si>
    <t>Inspection of slab formwork Zone 1, layout, level before concrete</t>
  </si>
  <si>
    <t>IT/564</t>
  </si>
  <si>
    <t>IT/565</t>
  </si>
  <si>
    <t>IT/566</t>
  </si>
  <si>
    <t>IT/567</t>
  </si>
  <si>
    <t>IT/568</t>
  </si>
  <si>
    <t>IT/569</t>
  </si>
  <si>
    <t>IT/570</t>
  </si>
  <si>
    <t>IT/571</t>
  </si>
  <si>
    <t>IT/572</t>
  </si>
  <si>
    <t>IT/573</t>
  </si>
  <si>
    <t>Final reinforcement of lift and allow for concrete pouring Zone 3 I Tower</t>
  </si>
  <si>
    <t>(+62'-9'' o +73;-9'')</t>
  </si>
  <si>
    <t>5th-6th Floor</t>
  </si>
  <si>
    <t>6th-7th Floor</t>
  </si>
  <si>
    <t xml:space="preserve">Check lift reinforcement Zone 1 I Tower </t>
  </si>
  <si>
    <t>(+73'-9'' to +84'-9'')</t>
  </si>
  <si>
    <t>Check columns (12 Nos) reinforcement Zone 2 I Tower</t>
  </si>
  <si>
    <t>L2/72</t>
  </si>
  <si>
    <t>L2/73</t>
  </si>
  <si>
    <t>L2/74</t>
  </si>
  <si>
    <t>L2/75</t>
  </si>
  <si>
    <t>L2/76</t>
  </si>
  <si>
    <t>L2/77</t>
  </si>
  <si>
    <t>L2/78</t>
  </si>
  <si>
    <t>L2/79</t>
  </si>
  <si>
    <t>L2/80</t>
  </si>
  <si>
    <t>L2/81</t>
  </si>
  <si>
    <t>L2/82</t>
  </si>
  <si>
    <t>L2/83</t>
  </si>
  <si>
    <t>L2/84</t>
  </si>
  <si>
    <t>Check level, layout of columns on SOG Raft Zone 8</t>
  </si>
  <si>
    <t>Grid J-L/15-18, O-T/12-14</t>
  </si>
  <si>
    <t>Check columns (09 Nos) reinforcement Zone 1 I Tower</t>
  </si>
  <si>
    <t>Grid A-F/1-4, 6A, 6F</t>
  </si>
  <si>
    <t>Final columns reinforcement and allow for concrete pouring Zone 3 I Tower</t>
  </si>
  <si>
    <t>Grid A-F/17-18, D-F/19</t>
  </si>
  <si>
    <t>Final columns SW1, SW2 reinforcement and allow for concrete pouring Zone 3 I Tower</t>
  </si>
  <si>
    <t>Grid B-D/18-19, A-F/19-21</t>
  </si>
  <si>
    <t>Check top and bottom slab reinforcement Zone 2 I Tower</t>
  </si>
  <si>
    <t>Final reinforcement of RTW and allow for placing of concrete Zone 4 L1 Tower</t>
  </si>
  <si>
    <t>Grid T/16-19</t>
  </si>
  <si>
    <t>Check horizontal and verical water stopper on RTW 60 Rft L1 Tower</t>
  </si>
  <si>
    <t>L1/132</t>
  </si>
  <si>
    <t>L1/133</t>
  </si>
  <si>
    <t>L1/134</t>
  </si>
  <si>
    <t>L1/135</t>
  </si>
  <si>
    <t>L1/136</t>
  </si>
  <si>
    <t>L1/137</t>
  </si>
  <si>
    <t>L1/138</t>
  </si>
  <si>
    <t>L1/139</t>
  </si>
  <si>
    <t>L1/140</t>
  </si>
  <si>
    <t>L1/141</t>
  </si>
  <si>
    <t>L1/142</t>
  </si>
  <si>
    <t>L1/143</t>
  </si>
  <si>
    <t>L1/144</t>
  </si>
  <si>
    <t>L1/145</t>
  </si>
  <si>
    <t>check horizontal and vertical water stopper on RTW 66 Rft L1 Tower</t>
  </si>
  <si>
    <t>check horizontal and vertical water stopper on RTW 60 Rft L1 Tower</t>
  </si>
  <si>
    <t>Check 2nd layer PCC Top level and layout of SP2 (2 Nos) Zone 8</t>
  </si>
  <si>
    <t>Grid K-L/8-10, K-L/17-18</t>
  </si>
  <si>
    <t>Check steel fixing of wall of SP2 and allow for shuttering and concrete pouring Zone 8</t>
  </si>
  <si>
    <t xml:space="preserve">Grid K-L/8-10 </t>
  </si>
  <si>
    <t>Check water stopper in SP2 wall, Zone 8</t>
  </si>
  <si>
    <t>Grid K-L/8-10</t>
  </si>
  <si>
    <t>Check top and bottom raft steel reinforcement of SOG area and allow concrete Zone 8</t>
  </si>
  <si>
    <t>Inspection of slab formwork Zone 1 (+73.75')</t>
  </si>
  <si>
    <t>Grid 1 &amp; 10 to 11</t>
  </si>
  <si>
    <t xml:space="preserve">Inspection of columns formwork Zone 3 </t>
  </si>
  <si>
    <t>Grid 17 to 18</t>
  </si>
  <si>
    <t>Inspection of columns formwork Zone 3 (5 Nos) columns Zone 3</t>
  </si>
  <si>
    <t>Grid 19 to 21</t>
  </si>
  <si>
    <t>Inspection of shear wall formwork Zone 3 (2 Nos) before concrete</t>
  </si>
  <si>
    <t>Grid 18 to 19</t>
  </si>
  <si>
    <t>Inspection of columns formwork Zone 3 (11 Nos) before concrete Zone 3</t>
  </si>
  <si>
    <t>Grid 21-26 to F-G</t>
  </si>
  <si>
    <t>Septic Tank</t>
  </si>
  <si>
    <t>Check Layout of Septic Tank, L1 Tower Zone 4</t>
  </si>
  <si>
    <t>Grid F-K/26</t>
  </si>
  <si>
    <t xml:space="preserve">6th to 7th </t>
  </si>
  <si>
    <t>Condute UPVC D class 32mm dia for earthing wire raft to roof in column and lift wall Zone 1</t>
  </si>
  <si>
    <t>Grid F/9</t>
  </si>
  <si>
    <t>Horizontal and vertical anti termite proofing along I Tower backfilling area</t>
  </si>
  <si>
    <t>Grid A-F/1, A/1-26, A-F/26</t>
  </si>
  <si>
    <t>Check columns (6 Nos) reinforcement Zone 1</t>
  </si>
  <si>
    <t>Check level, layout of ST-1 Zone 3</t>
  </si>
  <si>
    <t>Check beam reinforcement Zone 2</t>
  </si>
  <si>
    <t>6th floor</t>
  </si>
  <si>
    <t>Check columns (7 Nos) and SW1, SW2 reinforcement Zone 1</t>
  </si>
  <si>
    <t>Grid B-F/3, B-D/6, D/8-9</t>
  </si>
  <si>
    <t xml:space="preserve">1st to 2nd </t>
  </si>
  <si>
    <t>Beam formwork</t>
  </si>
  <si>
    <t>Check hanging beam formwork along Stair ST-2 and allow for concrete pouring Zone 1</t>
  </si>
  <si>
    <t>Check level, layout of columns Zone 2</t>
  </si>
  <si>
    <t>Grid A-B/11-16</t>
  </si>
  <si>
    <t>Check horizontal and vertical water stopper on RTW 66 RFT L1 Tower</t>
  </si>
  <si>
    <t>Check raft top level and layout of SP2 SOG Area Zone 8 SOG</t>
  </si>
  <si>
    <t>Check top level and layout of SOG Area of columns and Sp2 zone 8</t>
  </si>
  <si>
    <t>Grid J-O/8-16</t>
  </si>
  <si>
    <t>Grid K-L/17-18</t>
  </si>
  <si>
    <t>Check steel fixing of wall of SP2 and allow for concrete pouring Zone 8</t>
  </si>
  <si>
    <t>Check top and bottom reinforcement of SOG Raft and allow for concrete pouring Zone 8</t>
  </si>
  <si>
    <t>Check formwork and water stopper 52 Rft of SOG before pouring Zone 8</t>
  </si>
  <si>
    <t>Grid T/12-14</t>
  </si>
  <si>
    <t>(+73.75')</t>
  </si>
  <si>
    <t>Grid 10 to 11 &amp; 16 to 17</t>
  </si>
  <si>
    <t>Inspection of core wall formwork Zone 3 before concrete Zone 3</t>
  </si>
  <si>
    <t>RW Starter</t>
  </si>
  <si>
    <t>Inspection of RW Starter Zone 8</t>
  </si>
  <si>
    <t>Grid 12-15 and U onwards</t>
  </si>
  <si>
    <t xml:space="preserve">Inspection of slab formwork Zone 4  down part basement floor </t>
  </si>
  <si>
    <t>Grid G-U &amp; 23 to 26</t>
  </si>
  <si>
    <t>Inspection of RW Basement Zone 6</t>
  </si>
  <si>
    <t>Grid 16-17 to 20-21 &amp; S</t>
  </si>
  <si>
    <t>Inspection of columns formwork Zone 1 2 Nos shear wall and 14 Nos columns</t>
  </si>
  <si>
    <t>Grid 4-10 to A-F</t>
  </si>
  <si>
    <t>check beam reinforcement Zone 3</t>
  </si>
  <si>
    <t>Check beam reinforcement Zone 4</t>
  </si>
  <si>
    <t>Grid G-J/20-26, J-L/20-23</t>
  </si>
  <si>
    <t>Inspection of slab formwork Zone 5 down part basement floor,</t>
  </si>
  <si>
    <t>Grid N-U, 15-26</t>
  </si>
  <si>
    <t>Check columns, SW1, SW2 reinforcement and allow for concrete pouring Zone 1</t>
  </si>
  <si>
    <t>Check slab reinforcement and allow for concrete pouring Zone 3</t>
  </si>
  <si>
    <t>Check columns (3 Nos) reinforcement and allow for concrete pouring Zone 5</t>
  </si>
  <si>
    <t>Grid N/15, N/17-18</t>
  </si>
  <si>
    <t>Thermopore</t>
  </si>
  <si>
    <t>Check thermopore in expansion joint of column C1, C37 Zone 4</t>
  </si>
  <si>
    <t>(-13'-3'' to 0'-0'')</t>
  </si>
  <si>
    <t>Grid G-G/20-26</t>
  </si>
  <si>
    <t>Check top and bottom slab reinforcement Zone 4</t>
  </si>
  <si>
    <t>Grid G-J/20-26, J-L/20-24</t>
  </si>
  <si>
    <t>Check slab reinforcement and allow for concrete pouring Zone 4</t>
  </si>
  <si>
    <t>RW reinforcement</t>
  </si>
  <si>
    <t>Check RW reinforcement Zone 8</t>
  </si>
  <si>
    <t xml:space="preserve">Grid T/12-14 </t>
  </si>
  <si>
    <t>Check level, layout of columns, SW1, SW2, Lift wall and B2 beams Zone 3</t>
  </si>
  <si>
    <t>IT/574</t>
  </si>
  <si>
    <t>IT/575</t>
  </si>
  <si>
    <t>IT/576</t>
  </si>
  <si>
    <t>IT/577</t>
  </si>
  <si>
    <t>IT/578</t>
  </si>
  <si>
    <t>IT/579</t>
  </si>
  <si>
    <t>IT/580</t>
  </si>
  <si>
    <t>Check columns (6Nos) Reinforcement Zone 3</t>
  </si>
  <si>
    <t>Grid D-F/17-19</t>
  </si>
  <si>
    <t>6th 7th Floor</t>
  </si>
  <si>
    <t>Check reinforcement of lift wall and allow for concrete pouring, Zone 1 I Tower</t>
  </si>
  <si>
    <t>SW1, SW2</t>
  </si>
  <si>
    <t>Check SW1 and SW2 reinforcement Zone 3 I Tower</t>
  </si>
  <si>
    <t>Check top and bottom slab reinforcement Zone 4 L1 Tower</t>
  </si>
  <si>
    <t>Grid S-U/15-26</t>
  </si>
  <si>
    <t>Final slab reinforcement and allow for concrete pouring Zone 4 L1 Tower</t>
  </si>
  <si>
    <t>Inspection of column formwork Zone 5 Basement floor before concrete</t>
  </si>
  <si>
    <t>Grid 15-19 and N-Q</t>
  </si>
  <si>
    <t>Inspection of columns formwork Zone 2 6th Floor before concrete (8 Nos)</t>
  </si>
  <si>
    <t>Grid 13-14 to A-F</t>
  </si>
  <si>
    <t>L1/146</t>
  </si>
  <si>
    <t>L1/147</t>
  </si>
  <si>
    <t>L1/148</t>
  </si>
  <si>
    <t>L1/149</t>
  </si>
  <si>
    <t>L1/150</t>
  </si>
  <si>
    <t>L1/151</t>
  </si>
  <si>
    <t>L1/152</t>
  </si>
  <si>
    <t>L1/153</t>
  </si>
  <si>
    <t>L1/154</t>
  </si>
  <si>
    <t>L1/155</t>
  </si>
  <si>
    <t>L1/156</t>
  </si>
  <si>
    <t>L1/157</t>
  </si>
  <si>
    <t>Check reinforcement of columns and SW8 and allow for concrete pouring Zone 4 L1 Tower</t>
  </si>
  <si>
    <t>Grid P/15, N/16 &amp; 19</t>
  </si>
  <si>
    <t>Check UPVC water stopper in septic tank Zone 4</t>
  </si>
  <si>
    <t>Check top and bottom reinforcement of raft foundation of septic tank with its dowel Zone 4</t>
  </si>
  <si>
    <t>Shuttering</t>
  </si>
  <si>
    <t>Check shuttering of septic tank before pouring Zone 4</t>
  </si>
  <si>
    <t>Final reinforcement and shuttering and allow for concrete pouring Zone 4</t>
  </si>
  <si>
    <t>Check columns (8 Nos) reinforcement Zone 4</t>
  </si>
  <si>
    <t>Grid G-L/20-22</t>
  </si>
  <si>
    <t>(+1'-9'' to +8'-9'')</t>
  </si>
  <si>
    <t>IT/581</t>
  </si>
  <si>
    <t>IT/582</t>
  </si>
  <si>
    <t>IT/583</t>
  </si>
  <si>
    <t>IT/584</t>
  </si>
  <si>
    <t>IT/585</t>
  </si>
  <si>
    <t>IT/586</t>
  </si>
  <si>
    <t>IT/587</t>
  </si>
  <si>
    <t>IT/588</t>
  </si>
  <si>
    <t>IT/589</t>
  </si>
  <si>
    <t>IT/590</t>
  </si>
  <si>
    <t>IT/591</t>
  </si>
  <si>
    <t>IT/592</t>
  </si>
  <si>
    <t>IT/593</t>
  </si>
  <si>
    <t>IT/594</t>
  </si>
  <si>
    <t>IT/595</t>
  </si>
  <si>
    <t>IT/596</t>
  </si>
  <si>
    <t>IT/597</t>
  </si>
  <si>
    <t>IT/598</t>
  </si>
  <si>
    <t>IT/599</t>
  </si>
  <si>
    <t>IT/600</t>
  </si>
  <si>
    <t>IT/601</t>
  </si>
  <si>
    <t>IT/602</t>
  </si>
  <si>
    <t>IT/603</t>
  </si>
  <si>
    <t>IT/604</t>
  </si>
  <si>
    <t>IT/605</t>
  </si>
  <si>
    <t>IT/606</t>
  </si>
  <si>
    <t>IT/607</t>
  </si>
  <si>
    <t>Check lift reinforcement Zone 3</t>
  </si>
  <si>
    <t>Final columns (12 Nos) reinforcement and allow for concrete pouring Zone 2</t>
  </si>
  <si>
    <t>Grid B-F/12-14, D-F/11, 15D</t>
  </si>
  <si>
    <t>(+84'-9'')</t>
  </si>
  <si>
    <t>Inspection of columns formwork Zone 2 before concrete</t>
  </si>
  <si>
    <t>Grid 15-16 to A-F</t>
  </si>
  <si>
    <t>Lift CW formwork</t>
  </si>
  <si>
    <t>Inspection of Lift CW formwork Zone 4 basement before concrete</t>
  </si>
  <si>
    <t>Grid N-Q and 20-22</t>
  </si>
  <si>
    <t>Check level, layout of columns Zone 4</t>
  </si>
  <si>
    <t>Final reinforcement of lift and allow for concrete pouring Zone 4</t>
  </si>
  <si>
    <t>Grid N-P/20-22</t>
  </si>
  <si>
    <t>Check top and bottom Slab reinforcement Zone 3</t>
  </si>
  <si>
    <t>Check Slab formwork along stair ST-2 Zone 3</t>
  </si>
  <si>
    <t>Check column (16 Nos) Reinforcement Zone 3</t>
  </si>
  <si>
    <t>Check formwork, steel fixing of Stair St-1 and allow for concrete pouring Zone 3</t>
  </si>
  <si>
    <t>Final reinforcement of RTW and allow for concrete pouring Zone 4</t>
  </si>
  <si>
    <t>Grid T/14-16</t>
  </si>
  <si>
    <t>Check horizontal and vertical water stopper Zone 4</t>
  </si>
  <si>
    <t>Check level, layout of columns and service lift Zone 4</t>
  </si>
  <si>
    <t xml:space="preserve">Inspection of slab formwork Zone </t>
  </si>
  <si>
    <t>Inspection of columns formwork Zone 6</t>
  </si>
  <si>
    <t>Grid 1-3 to A-F</t>
  </si>
  <si>
    <t>Inspection of core wall formwork before concrete Zone 1</t>
  </si>
  <si>
    <t>Inspection of column formwork Zone 2 (8 Nos) before concrete</t>
  </si>
  <si>
    <t>Grid 11-12 to A-F</t>
  </si>
  <si>
    <t>Inspection of Slab formwork Zone 4 uppaart Floor layout level</t>
  </si>
  <si>
    <t>Grid G-U &amp; 20-26</t>
  </si>
  <si>
    <t>Grid after U &amp; 15-17</t>
  </si>
  <si>
    <t>Check top and bottom Slab reinforcement Zone 1</t>
  </si>
  <si>
    <t>Check reinforcement of slab and allow for concrete pouring Zone 1</t>
  </si>
  <si>
    <t>Check slab formwork along Stair ST-2 Zone 1</t>
  </si>
  <si>
    <t>Check column reinforcement (14 Nos) and allow for concrete pouring Zone 2 &amp; 3</t>
  </si>
  <si>
    <t>Grid A/11-16, B/11, B-D/16, B &amp; 15, D-F/17</t>
  </si>
  <si>
    <t>Level, septic tank</t>
  </si>
  <si>
    <t>Check top raft level of septic tank Zone 4</t>
  </si>
  <si>
    <t>Check level, layout of columns, SW1, SW2 and Lift walls, Zone 1</t>
  </si>
  <si>
    <t>Check columns (13 Nos) reinforcement Zone 4</t>
  </si>
  <si>
    <t>(0'-00' to +18'-9'')</t>
  </si>
  <si>
    <t>Grid G-Q/26, G-M/24</t>
  </si>
  <si>
    <t>Inspection of column formwork Zone 3 (20 Nos) before concrete</t>
  </si>
  <si>
    <t>Grid 17-26 to A-F</t>
  </si>
  <si>
    <t>Inspection of slab formwork Zone 4 &amp; 5 up part basement floor</t>
  </si>
  <si>
    <t>Grid N-S &amp; 15-26</t>
  </si>
  <si>
    <t>3rd to 4th</t>
  </si>
  <si>
    <t>Check formwork and reinforcement of ST-3 and allow for concrete pouring Zone 3</t>
  </si>
  <si>
    <t>Service lift</t>
  </si>
  <si>
    <t>Check service lift reinforcement Zone 4</t>
  </si>
  <si>
    <t>(1'-9'' to 18'-9'')</t>
  </si>
  <si>
    <t>Final reinforcement of columns (20 Nos) SW1, SW2 and allow for concrete pouring Zone 3</t>
  </si>
  <si>
    <t>Grid A/19-21, A/23-26, B-F/18-26</t>
  </si>
  <si>
    <t>L1/158</t>
  </si>
  <si>
    <t>L1/159</t>
  </si>
  <si>
    <t>L1/160</t>
  </si>
  <si>
    <t>L1/161</t>
  </si>
  <si>
    <t>L1/162</t>
  </si>
  <si>
    <t>L1/163</t>
  </si>
  <si>
    <t>L1/164</t>
  </si>
  <si>
    <t>L1/165</t>
  </si>
  <si>
    <t>L1/166</t>
  </si>
  <si>
    <t>L1/167</t>
  </si>
  <si>
    <t>L1/168</t>
  </si>
  <si>
    <t>Check columns (4 Nos) Reinforcement and allow for concrete pouring Zone 4</t>
  </si>
  <si>
    <t>(1'-9'' to +18'-9'')</t>
  </si>
  <si>
    <t>Grid G-K/26</t>
  </si>
  <si>
    <t>Inspection of slab formwork Zone 1, layout, level</t>
  </si>
  <si>
    <t>formwork, concrete</t>
  </si>
  <si>
    <t>Check steps formwork and concrete, level , layout Zone 4</t>
  </si>
  <si>
    <t>(1'-9'')</t>
  </si>
  <si>
    <t>Grid Q-S/26</t>
  </si>
  <si>
    <t>Level,layout</t>
  </si>
  <si>
    <t>Check level , layout of columns and lift walls Zone 4</t>
  </si>
  <si>
    <t>Grid N-S/15-26, M-N/20-23</t>
  </si>
  <si>
    <t>Check columns (10 Nos) reinforcement Zone 4</t>
  </si>
  <si>
    <t>Grid S-T/15-26</t>
  </si>
  <si>
    <t>Septic Tank reinforcement</t>
  </si>
  <si>
    <t>Check septic Tank wall reinforcement Zone 4</t>
  </si>
  <si>
    <t>Final columns (18 Nos) reinforcement of upper part and allow for concrete pouring Zone 4</t>
  </si>
  <si>
    <t>(+10'-9'' to +18'-9'')</t>
  </si>
  <si>
    <t>Check surface preparation and allow for vertical membrane on RTW Zone 4-5</t>
  </si>
  <si>
    <t>Grid G-T/26, T/14-26</t>
  </si>
  <si>
    <t>(-6'-0''  to -5'-6'')</t>
  </si>
  <si>
    <t xml:space="preserve">3rd to 4th </t>
  </si>
  <si>
    <t>Check level and layout of Stair ST-3 Zone 1</t>
  </si>
  <si>
    <t>Check level and layout of Stair ST-1 Zone 3</t>
  </si>
  <si>
    <t>Grid M-S/15-26</t>
  </si>
  <si>
    <t>Check columns (15 Nos) Reinforcement and allow for concrete pouring Zone 4</t>
  </si>
  <si>
    <t>Grid G-L/20-23, 26L, M/24-26</t>
  </si>
  <si>
    <t xml:space="preserve">Inspection of columns formwork Zone 3 2 Nos column 2 No sW </t>
  </si>
  <si>
    <t>Grid 18-19 to B-F</t>
  </si>
  <si>
    <t>(+84'-9'' to +95'-9'')</t>
  </si>
  <si>
    <t>Grid B-F/3-10</t>
  </si>
  <si>
    <t>L1/169</t>
  </si>
  <si>
    <t>L1/170</t>
  </si>
  <si>
    <t>L1/171</t>
  </si>
  <si>
    <t>L1/172</t>
  </si>
  <si>
    <t>L1/173</t>
  </si>
  <si>
    <t>L1/174</t>
  </si>
  <si>
    <t>L1/175</t>
  </si>
  <si>
    <t>L1/176</t>
  </si>
  <si>
    <t>L1/177</t>
  </si>
  <si>
    <t>L1/178</t>
  </si>
  <si>
    <t>L1/179</t>
  </si>
  <si>
    <t>(+1'-9'' to +18'-9'')</t>
  </si>
  <si>
    <t>Grid M/20-22, O/26, S/26</t>
  </si>
  <si>
    <t>Check vertical primer and membrane on RTW L1 Tower</t>
  </si>
  <si>
    <t>Grid T/26, T/14-26</t>
  </si>
  <si>
    <t>Check top and bottom reinforcement Zone 2</t>
  </si>
  <si>
    <t>Check formwork, steel fixing of Stair 3 and allow for concrete pouring Zone 1</t>
  </si>
  <si>
    <t>Hanging Beam</t>
  </si>
  <si>
    <t>Check reinforcement of hanging beam and allow for concrete pouring Zone 3</t>
  </si>
  <si>
    <t>5th to 6th</t>
  </si>
  <si>
    <t>Check lift reinforcement and allow for concrete pouring Zone 3</t>
  </si>
  <si>
    <t>Check lift reinforcement of upper part and allow concrete pouring Zone 4</t>
  </si>
  <si>
    <t>Check columns (8 Nos) and lift reinforcement Zone 4-5</t>
  </si>
  <si>
    <t>Grid M-R/20-24, R/19</t>
  </si>
  <si>
    <t>Beam GB reinforcement and allow for concrete placing Zone 5</t>
  </si>
  <si>
    <t>(+18'-9'')(</t>
  </si>
  <si>
    <t>Grid S/15-19</t>
  </si>
  <si>
    <t>Harvesting tank</t>
  </si>
  <si>
    <t>Check layout of rain water harvesting tank and fuel tank Zone 4</t>
  </si>
  <si>
    <t>Grid L-T/26, T/25-26</t>
  </si>
  <si>
    <t>Check condute UPVC  class 32mm in lift and column Zone 4</t>
  </si>
  <si>
    <t>Inspection of slab formwork Zone 2 layout, level</t>
  </si>
  <si>
    <t>Inspection of column formwork 1st height Zone 4 before concrete</t>
  </si>
  <si>
    <t>Grid 20-26 and G-M</t>
  </si>
  <si>
    <t>Inspection of column formwork 2nd height Zone 4 before concrete</t>
  </si>
  <si>
    <t>Service lift+columns</t>
  </si>
  <si>
    <t>Check service lift reinforcement and columns (3 Nos) and allow for concrete pouring Zone 4</t>
  </si>
  <si>
    <t>Grid H-J/23-24 + M/20-22, O/26</t>
  </si>
  <si>
    <t>L1/180</t>
  </si>
  <si>
    <t>L1/181</t>
  </si>
  <si>
    <t>L1/182</t>
  </si>
  <si>
    <t>L1/183</t>
  </si>
  <si>
    <t>L1/184</t>
  </si>
  <si>
    <t>L1/185</t>
  </si>
  <si>
    <t>L1/186</t>
  </si>
  <si>
    <t>L1/187</t>
  </si>
  <si>
    <t>L1/188</t>
  </si>
  <si>
    <t>L1/189</t>
  </si>
  <si>
    <t>L1/190</t>
  </si>
  <si>
    <t>L1/191</t>
  </si>
  <si>
    <t>L1/192</t>
  </si>
  <si>
    <t>L1/193</t>
  </si>
  <si>
    <t>L1/194</t>
  </si>
  <si>
    <t>L1/195</t>
  </si>
  <si>
    <t>L1/196</t>
  </si>
  <si>
    <t>L1/197</t>
  </si>
  <si>
    <t>L1/198</t>
  </si>
  <si>
    <t>L1/199</t>
  </si>
  <si>
    <t>L1/200</t>
  </si>
  <si>
    <t>L1/201</t>
  </si>
  <si>
    <t>L1/202</t>
  </si>
  <si>
    <t>L1/203</t>
  </si>
  <si>
    <t>L1/204</t>
  </si>
  <si>
    <t>L1/205</t>
  </si>
  <si>
    <t>L1/206</t>
  </si>
  <si>
    <t>Check PVC Water stopper of ran water harvesting tank, Zone 4</t>
  </si>
  <si>
    <t>Grid L-T/26</t>
  </si>
  <si>
    <t>Raft foundation</t>
  </si>
  <si>
    <t>Check top and bottom raft foundation of rain water harvesting tank with dowels Zone 4</t>
  </si>
  <si>
    <t xml:space="preserve">Rain water </t>
  </si>
  <si>
    <t>Check shuttering of rain water harvesting tank before pouring Zone 4</t>
  </si>
  <si>
    <t>Check reinforcement and shuttering and allow for concrete pouring Zone 4</t>
  </si>
  <si>
    <t>Check PVC water stopper of fuel tank Zone 4</t>
  </si>
  <si>
    <t>Grid T/24-26</t>
  </si>
  <si>
    <t>Check top and bottom raft foundation of fuel tank with dowels Zone 4</t>
  </si>
  <si>
    <t>Fuel tank</t>
  </si>
  <si>
    <t>Check shuttering of fuel tank before pouring Zone 4</t>
  </si>
  <si>
    <t>Check reinforcement and shuttering of fuel tank and allow for concrete pouring Zone 4</t>
  </si>
  <si>
    <t>Water tank</t>
  </si>
  <si>
    <t>Check layout under ground water tank for fire fighting and domestinc Zone 4</t>
  </si>
  <si>
    <t>IT/608</t>
  </si>
  <si>
    <t>IT/609</t>
  </si>
  <si>
    <t>IT/610</t>
  </si>
  <si>
    <t>IT/611</t>
  </si>
  <si>
    <t>IT/612</t>
  </si>
  <si>
    <t>IT/613</t>
  </si>
  <si>
    <t>IT/614</t>
  </si>
  <si>
    <t>IT/615</t>
  </si>
  <si>
    <t>IT/616</t>
  </si>
  <si>
    <t>IT/617</t>
  </si>
  <si>
    <t>check lift reinforcement Zone 3</t>
  </si>
  <si>
    <t>2nd to 3rd</t>
  </si>
  <si>
    <t>Check formwork and steel fixing of stair ST-1 and allow for concrete pouring Zone 3</t>
  </si>
  <si>
    <t>Ground floor</t>
  </si>
  <si>
    <t>Inspection of columns formwork Zone 3 (22 Nos columns 2 Nos SW) before concrete</t>
  </si>
  <si>
    <t>L1-T/22</t>
  </si>
  <si>
    <t>L1-T/23</t>
  </si>
  <si>
    <t>L1-T/24</t>
  </si>
  <si>
    <t>L1-T/25</t>
  </si>
  <si>
    <t>L1-T/26</t>
  </si>
  <si>
    <t>L1-T/27</t>
  </si>
  <si>
    <t>L1-T/28</t>
  </si>
  <si>
    <t>L1-T/29</t>
  </si>
  <si>
    <t>L1-T/30</t>
  </si>
  <si>
    <t>L1-T/31</t>
  </si>
  <si>
    <t>L1-T/32</t>
  </si>
  <si>
    <t>L1-T/33</t>
  </si>
  <si>
    <t>L1-T/34</t>
  </si>
  <si>
    <t>L1-T/35</t>
  </si>
  <si>
    <t>Inspection of columns formwork 3 Nos 2nd height 10 Nos Zone 5 GF before concrete</t>
  </si>
  <si>
    <t>Grid 15-19 and N-U</t>
  </si>
  <si>
    <t>Inspection of CW Formwork Zone 4 2nd height before concrete</t>
  </si>
  <si>
    <t>Check columns &amp; Lift reinforcement and allow for concrete pouring Zone 4</t>
  </si>
  <si>
    <t>(0'-0'' to +18'-9'')</t>
  </si>
  <si>
    <t>Grid N-P/20-22, N-P/15-18, R/15+R/16-17</t>
  </si>
  <si>
    <t>Check columns and SW1, SW2 reinforcement and allow for concrete pouring Zone 3</t>
  </si>
  <si>
    <t>4th to 5th</t>
  </si>
  <si>
    <t>Check level, layout of Stair ST-3 Zone 3</t>
  </si>
  <si>
    <t>Check condute UPVC D class 32mm dia in column and lift wall earthing wire raft to roof Zone 1</t>
  </si>
  <si>
    <t xml:space="preserve">Grid 9/F </t>
  </si>
  <si>
    <t>Check columns (12 Nos) and service lift reinforcement Zone 4</t>
  </si>
  <si>
    <t>Grid G-K/20-26</t>
  </si>
  <si>
    <t>Water harvesting</t>
  </si>
  <si>
    <t>Check rain water harvesting Tank wall reinforcement Zone 4</t>
  </si>
  <si>
    <t>Check fuel Tank wall reinforcement Zone 4</t>
  </si>
  <si>
    <t>Grid M-T/19-26</t>
  </si>
  <si>
    <t>Check columns (08 Nos) reinforcement Zone 4</t>
  </si>
  <si>
    <t>Grid L-M/20-26</t>
  </si>
  <si>
    <t>Formwork, steel fixing</t>
  </si>
  <si>
    <t>Check formwork and steel fixing of Stair ST-3 and allow for concrete pouring Zone 3</t>
  </si>
  <si>
    <t>Check level, layout of Stair ST-1 Zone 1</t>
  </si>
  <si>
    <t xml:space="preserve">Inspection of slab formwork Zone 3, laout and level </t>
  </si>
  <si>
    <t>IT/618</t>
  </si>
  <si>
    <t>IT/619</t>
  </si>
  <si>
    <t>IT/620</t>
  </si>
  <si>
    <t>IT/621</t>
  </si>
  <si>
    <t>IT/622</t>
  </si>
  <si>
    <t>IT/623</t>
  </si>
  <si>
    <t>IT/624</t>
  </si>
  <si>
    <t>IT/625</t>
  </si>
  <si>
    <t>IT/626</t>
  </si>
  <si>
    <t>IT/627</t>
  </si>
  <si>
    <t>IT/628</t>
  </si>
  <si>
    <t>IT/629</t>
  </si>
  <si>
    <t>IT/630</t>
  </si>
  <si>
    <t>IT/631</t>
  </si>
  <si>
    <t>IT/632</t>
  </si>
  <si>
    <t>IT/633</t>
  </si>
  <si>
    <t>IT/634</t>
  </si>
  <si>
    <t>IT/635</t>
  </si>
  <si>
    <t>L1/207</t>
  </si>
  <si>
    <t>L1/208</t>
  </si>
  <si>
    <t>L1/209</t>
  </si>
  <si>
    <t>L1/210</t>
  </si>
  <si>
    <t>L1/211</t>
  </si>
  <si>
    <t>L1/212</t>
  </si>
  <si>
    <t>L1/213</t>
  </si>
  <si>
    <t>L1/214</t>
  </si>
  <si>
    <t>L1/215</t>
  </si>
  <si>
    <t>L1/216</t>
  </si>
  <si>
    <t>L1/217</t>
  </si>
  <si>
    <t>L1/218</t>
  </si>
  <si>
    <t>L1/219</t>
  </si>
  <si>
    <t>L1/220</t>
  </si>
  <si>
    <t>L1/221</t>
  </si>
  <si>
    <t>L1/222</t>
  </si>
  <si>
    <t>Ground Floor</t>
  </si>
  <si>
    <t>(18'-9'')</t>
  </si>
  <si>
    <t>Grid L-T/20-26</t>
  </si>
  <si>
    <t>Check slab reinforcement of slab and allow for concrete pouring Zone 4</t>
  </si>
  <si>
    <t>Check slab formwork along Stair ST-2 Zone 4</t>
  </si>
  <si>
    <t>Grid P-Q/20-21</t>
  </si>
  <si>
    <t>Check slab formwork along Stair ST-1 Zone 4</t>
  </si>
  <si>
    <t>Grid G-H/25-26</t>
  </si>
  <si>
    <t>Raft reinforcement</t>
  </si>
  <si>
    <t>Check raft reinforcement of under ground water tank Zone 4</t>
  </si>
  <si>
    <t>Grid T/15-22</t>
  </si>
  <si>
    <t>Check shuttering of under ground water tank Zone 4</t>
  </si>
  <si>
    <t>Check columns reinforcement (3 Nos) Zone 2</t>
  </si>
  <si>
    <t>Grid F/13-15</t>
  </si>
  <si>
    <t>Check level and layout of columns and lift walls Zone 4</t>
  </si>
  <si>
    <t>Layout, T Crane 2</t>
  </si>
  <si>
    <t>Check layout of Tower Crane 2 and allow for dismantling Zone 1</t>
  </si>
  <si>
    <t>Grid F-G/8-9</t>
  </si>
  <si>
    <t>L1/223</t>
  </si>
  <si>
    <t>L1/224</t>
  </si>
  <si>
    <t>L1/225</t>
  </si>
  <si>
    <t>L1/226</t>
  </si>
  <si>
    <t>L1/227</t>
  </si>
  <si>
    <t>L1/228</t>
  </si>
  <si>
    <t>L1/229</t>
  </si>
  <si>
    <t>L1/230</t>
  </si>
  <si>
    <t>L1/231</t>
  </si>
  <si>
    <t>L1/232</t>
  </si>
  <si>
    <t>L1/233</t>
  </si>
  <si>
    <t>L1/234</t>
  </si>
  <si>
    <t>L1/235</t>
  </si>
  <si>
    <t>L1/236</t>
  </si>
  <si>
    <t>L1/237</t>
  </si>
  <si>
    <t>L1/238</t>
  </si>
  <si>
    <t>L1/239</t>
  </si>
  <si>
    <t>(-16'-3'' to -15'-9'')</t>
  </si>
  <si>
    <t>Check backfilling along RTW  Zone 4</t>
  </si>
  <si>
    <t>(-16'-9'' to -16'-3'')</t>
  </si>
  <si>
    <t>(-17'-3'' to -16'-9'')</t>
  </si>
  <si>
    <t>Check backfilling along RTW Zone 4</t>
  </si>
  <si>
    <t>(-16'-3'' to -17'-3'')</t>
  </si>
  <si>
    <t>Check termite proofing along RTW  Zone 4</t>
  </si>
  <si>
    <t>(-16'-3'' to -15'-3'')</t>
  </si>
  <si>
    <t>Check termite proofing along RTW  Zone 4 &amp; 5</t>
  </si>
  <si>
    <t>(-15'-9'' to -15'-3'')</t>
  </si>
  <si>
    <t>Check backfilling along RTW  Zone 4 &amp; 5</t>
  </si>
  <si>
    <t>Check backfilling along RTW Zone 4 &amp; 5</t>
  </si>
  <si>
    <t>Check Termite proofing along RTW Zone 4</t>
  </si>
  <si>
    <t>Check columns (10 Nos) Reinforcement Zone 1</t>
  </si>
  <si>
    <t>Grid A-F/1, A/2-8, 3B</t>
  </si>
  <si>
    <t>Final slab reinforcementand allow for concrete pouring Zone 3</t>
  </si>
  <si>
    <t>Check slab formwork along Stairs Zone 3</t>
  </si>
  <si>
    <t>SW Reinforcement</t>
  </si>
  <si>
    <t>Check SW1, SW2 reinforcement Zone 1</t>
  </si>
  <si>
    <t>Grid A-F/8 btw 9</t>
  </si>
  <si>
    <t>Check level, layout of columns, SW's and lift walls Zone 3</t>
  </si>
  <si>
    <t>Check columns (5 Nos) Reinforcement Zone 3</t>
  </si>
  <si>
    <t>Grid A-F/26</t>
  </si>
  <si>
    <t>Check columns (29 Nos) Reinforcement and SW1, SW2 reinforcement Zone 2-3</t>
  </si>
  <si>
    <t>Grid A-F/11-12, 16-25</t>
  </si>
  <si>
    <t>Check columns (9 Nos) reinforcement Zone 2</t>
  </si>
  <si>
    <t>Grid A-D/13-16, F/16</t>
  </si>
  <si>
    <t>Allow for backfilling along RTW L1 Tower</t>
  </si>
  <si>
    <t>Grid T/14-24</t>
  </si>
  <si>
    <t>Check columns (8 Nos) reinforcement and service lift upper part and allow for concrete placing Z-4</t>
  </si>
  <si>
    <t>(+0'-0'' to +18'-9'')</t>
  </si>
  <si>
    <t>Grid M-R/24, R/19-22, Q/26, H-J/23-24</t>
  </si>
  <si>
    <t>Check columns (13 Nos) reinforcement and SW8 (2 Nos) Zone 4</t>
  </si>
  <si>
    <t>Grid N-R/15-19</t>
  </si>
  <si>
    <t>Check top raft level and fuel tank Zone 4</t>
  </si>
  <si>
    <t>Grid M-T/24-26</t>
  </si>
  <si>
    <t>Final reinforcement and allow for concrete pouring of columns (14 Nos) Zone 4</t>
  </si>
  <si>
    <t>Grid T/18-26, R/18-24, N-P/24-26</t>
  </si>
  <si>
    <t>Final reinforcement of lift and columns (7 Nos) and allow for concrete pouring Zone 4</t>
  </si>
  <si>
    <t>Grid M-P/20-22, T/18-26, S/26</t>
  </si>
  <si>
    <t>Check columns (4 Nos) reinforcement and allow for concrete pouring Zone 5</t>
  </si>
  <si>
    <t>Grid N/18, T/15-17</t>
  </si>
  <si>
    <t>Check columns (9 Nos) reinforcement and allow for concrete pouring Zone 5</t>
  </si>
  <si>
    <t>Grid N-P/15-19</t>
  </si>
  <si>
    <t>( +18'-9'')</t>
  </si>
  <si>
    <t>Check columns reinforcement and allow for concrete pouring Zone 4</t>
  </si>
  <si>
    <t>Grid T/15-17</t>
  </si>
  <si>
    <t>Check termite proofing along RTW Zone 4 &amp; 5</t>
  </si>
  <si>
    <t>Grid N-P/19, R/15, R/18</t>
  </si>
  <si>
    <t>Check columns reinforcement and allow for concrete pouring Zone 5</t>
  </si>
  <si>
    <t>Grid R/15-18</t>
  </si>
  <si>
    <t xml:space="preserve">Inspection of CW formwork Zone 3 before concrete </t>
  </si>
  <si>
    <t>Inspection of slab formowork Zone 3, layout , level</t>
  </si>
  <si>
    <t>Inspection of columns formwork Zone 4 before concrete (9 Nos)</t>
  </si>
  <si>
    <t>Inspection of columns formwork Zone 4 before concrete (4 Nos)</t>
  </si>
  <si>
    <t>Inspection of Service CW formwork Zone 4 before concrete (1 Nos)</t>
  </si>
  <si>
    <t>Service lift formwork</t>
  </si>
  <si>
    <t>Inspection of service lift formwork Zone 4</t>
  </si>
  <si>
    <t>upper portion</t>
  </si>
  <si>
    <t>Inspection of slab formwork Zone 4 before cW, layout, level</t>
  </si>
  <si>
    <t>Grid G-M &amp; 20-26</t>
  </si>
  <si>
    <t>Inspection of columns formwork Zone 4 &amp; 5 before concrete (7 Nos)</t>
  </si>
  <si>
    <t>Grid 18-26 and Q-U</t>
  </si>
  <si>
    <t>Inspection of columns formwork Zone 4 before concrete (8 Nos)</t>
  </si>
  <si>
    <t>Grid 20-26 and N-S</t>
  </si>
  <si>
    <t>Inspection of CW formwork Zone 4 before concrete</t>
  </si>
  <si>
    <t>Inspection of columns formwork (6 Nos) Zone 4 &amp; 5 before concrete</t>
  </si>
  <si>
    <t>Grid 15-26 and U</t>
  </si>
  <si>
    <t>Inspection of columns formwork Zone 5 before concrete</t>
  </si>
  <si>
    <t>Inspection of slab formwork Zone 4 remaining part, layout, level</t>
  </si>
  <si>
    <t>Grid N-U &amp; 20-26</t>
  </si>
  <si>
    <t>Inspection of columns formwork (4 Nos) 1st height Zone 5 before concrete</t>
  </si>
  <si>
    <t>Grid 15-18 and S</t>
  </si>
  <si>
    <t>Inspection of columns formwork (4 Nos) 2nd height Zone 5 before concrete</t>
  </si>
  <si>
    <t>L1/240</t>
  </si>
  <si>
    <t>L1/241</t>
  </si>
  <si>
    <t>L1/242</t>
  </si>
  <si>
    <t>L1/243</t>
  </si>
  <si>
    <t>L1/244</t>
  </si>
  <si>
    <t>L1/245</t>
  </si>
  <si>
    <t>L1/246</t>
  </si>
  <si>
    <t>L1/247</t>
  </si>
  <si>
    <t>L1/248</t>
  </si>
  <si>
    <t>L1/249</t>
  </si>
  <si>
    <t>L1/250</t>
  </si>
  <si>
    <t>L1/251</t>
  </si>
  <si>
    <t>L1/252</t>
  </si>
  <si>
    <t>L1/253</t>
  </si>
  <si>
    <t>L1/254</t>
  </si>
  <si>
    <t>L1/255</t>
  </si>
  <si>
    <t>check termite proofing RTW Zone 4 &amp; 5</t>
  </si>
  <si>
    <t>(-13'-3'' to -12'-3'')</t>
  </si>
  <si>
    <t>Grid T/23-26 &amp; P-T/26</t>
  </si>
  <si>
    <t>(-12'-3'' to -11'-3'')</t>
  </si>
  <si>
    <t xml:space="preserve">Check backfilling along RTW Zone 4 </t>
  </si>
  <si>
    <t>Check lift reinforcement Zone 4</t>
  </si>
  <si>
    <t>Grid P-N/20-22</t>
  </si>
  <si>
    <t>Check beam reinforcement Zone 5</t>
  </si>
  <si>
    <t>Grid T/23-26, P-T/26</t>
  </si>
  <si>
    <t>(-9'-9'' to -9'-3''))</t>
  </si>
  <si>
    <t>(-11'-3'' to -10'-3'')</t>
  </si>
  <si>
    <t>(-10'-3'' to -9'-3''))</t>
  </si>
  <si>
    <t>L1/256</t>
  </si>
  <si>
    <t>L1/257</t>
  </si>
  <si>
    <t>L1/258</t>
  </si>
  <si>
    <t>Check slab reinforcement and allow for concrete pouring Zone 5</t>
  </si>
  <si>
    <t>L2/85</t>
  </si>
  <si>
    <t>L2/86</t>
  </si>
  <si>
    <t>L2/87</t>
  </si>
  <si>
    <t>L2/88</t>
  </si>
  <si>
    <t>L2/89</t>
  </si>
  <si>
    <t>L2/90</t>
  </si>
  <si>
    <t>L2/91</t>
  </si>
  <si>
    <t>Checl layout of under Ground Water Tank for Domestic Zone 8 SOG</t>
  </si>
  <si>
    <t>L1/259</t>
  </si>
  <si>
    <t>L1/260</t>
  </si>
  <si>
    <t>L1/261</t>
  </si>
  <si>
    <t>L1/262</t>
  </si>
  <si>
    <t>L1/263</t>
  </si>
  <si>
    <t>L1/264</t>
  </si>
  <si>
    <t>L1/265</t>
  </si>
  <si>
    <t>L1/266</t>
  </si>
  <si>
    <t>L1/267</t>
  </si>
  <si>
    <t>L1/268</t>
  </si>
  <si>
    <t>L1/269</t>
  </si>
  <si>
    <t>L1/270</t>
  </si>
  <si>
    <t>L1/271</t>
  </si>
  <si>
    <t>L1/272</t>
  </si>
  <si>
    <t>L1/273</t>
  </si>
  <si>
    <t>L1/274</t>
  </si>
  <si>
    <t>L1/275</t>
  </si>
  <si>
    <t>L1/276</t>
  </si>
  <si>
    <t>L1/277</t>
  </si>
  <si>
    <t>L1/278</t>
  </si>
  <si>
    <t>L1/279</t>
  </si>
  <si>
    <t>L1/280</t>
  </si>
  <si>
    <t>L1/281</t>
  </si>
  <si>
    <t>L1/282</t>
  </si>
  <si>
    <t>L1/283</t>
  </si>
  <si>
    <t>L1/284</t>
  </si>
  <si>
    <t>L1/285</t>
  </si>
  <si>
    <t>L1/286</t>
  </si>
  <si>
    <t>L1/287</t>
  </si>
  <si>
    <t>L1/288</t>
  </si>
  <si>
    <t>L1/289</t>
  </si>
  <si>
    <t>L1/290</t>
  </si>
  <si>
    <t>L1/291</t>
  </si>
  <si>
    <t>L1/292</t>
  </si>
  <si>
    <t>L1/293</t>
  </si>
  <si>
    <t>L1/294</t>
  </si>
  <si>
    <t>L1/295</t>
  </si>
  <si>
    <t>L1/296</t>
  </si>
  <si>
    <t>L1/297</t>
  </si>
  <si>
    <t>L1/298</t>
  </si>
  <si>
    <t>L1/299</t>
  </si>
  <si>
    <t>L1/300</t>
  </si>
  <si>
    <t>L1/301</t>
  </si>
  <si>
    <t>L1/302</t>
  </si>
  <si>
    <t>L1/303</t>
  </si>
  <si>
    <t>L1/304</t>
  </si>
  <si>
    <t>L1/305</t>
  </si>
  <si>
    <t>L1/306</t>
  </si>
  <si>
    <t>L1/307</t>
  </si>
  <si>
    <t>L1/308</t>
  </si>
  <si>
    <t>L1/309</t>
  </si>
  <si>
    <t>L1/310</t>
  </si>
  <si>
    <t>L1/311</t>
  </si>
  <si>
    <t>L1/312</t>
  </si>
  <si>
    <t>L1/313</t>
  </si>
  <si>
    <t>L1/314</t>
  </si>
  <si>
    <t>L1/315</t>
  </si>
  <si>
    <t>L1/316</t>
  </si>
  <si>
    <t>L1/317</t>
  </si>
  <si>
    <t>L1/318</t>
  </si>
  <si>
    <t>L1/319</t>
  </si>
  <si>
    <t>L1/320</t>
  </si>
  <si>
    <t>L1/321</t>
  </si>
  <si>
    <t>L1/322</t>
  </si>
  <si>
    <t>L1/323</t>
  </si>
  <si>
    <t>L1/324</t>
  </si>
  <si>
    <t>Check level, layout of columns and sW8 Zone 5</t>
  </si>
  <si>
    <t>Grid T/14-23, G-P/26</t>
  </si>
  <si>
    <t>(-11'-3 to -10'-9'')</t>
  </si>
  <si>
    <t>(-10'-3'' to -9'-3'')</t>
  </si>
  <si>
    <t>(-9'-3'' to -8'-3'')</t>
  </si>
  <si>
    <t>(-8'-3'' to -7'-3'')</t>
  </si>
  <si>
    <t>Grid T/14-26 &amp; G-T/26</t>
  </si>
  <si>
    <t>(-7'-3'' to -6'-6'')</t>
  </si>
  <si>
    <t>Grid T/14-23 &amp; G-P/26</t>
  </si>
  <si>
    <t>(-8'-3'' to -7'-9'')</t>
  </si>
  <si>
    <t>(-7'-9'' to -7'-3'')</t>
  </si>
  <si>
    <t>Check vertical water stopper and horizontal water stopper Zone 4 &amp; 8</t>
  </si>
  <si>
    <t>T/13-10 + T/12-22</t>
  </si>
  <si>
    <t>Check reinforcement of under ground water tank and allow for concrete pouring Zone 4 &amp; 8</t>
  </si>
  <si>
    <t>Grid T/12-22</t>
  </si>
  <si>
    <t>Check raft reinforcement of under ground water tank for domestic Zone 8 SOG</t>
  </si>
  <si>
    <t>Grid T/12-15</t>
  </si>
  <si>
    <t>7th floor</t>
  </si>
  <si>
    <t xml:space="preserve">Inspection of slab formwork Zone 2 layout, level </t>
  </si>
  <si>
    <t>Check service lift reinforcement and allow for concrete pouring Zone 4</t>
  </si>
  <si>
    <t>Grid H-J/22-24</t>
  </si>
  <si>
    <t>Inspection of SW formwork Zone 1 (2 Nos) 7th Floor before concrete</t>
  </si>
  <si>
    <t>Grid 8-9 and B-E</t>
  </si>
  <si>
    <t>L1-T/36</t>
  </si>
  <si>
    <t>L1-T/37</t>
  </si>
  <si>
    <t>L1-T/38</t>
  </si>
  <si>
    <t>L1-T/39</t>
  </si>
  <si>
    <t>L1-T/40</t>
  </si>
  <si>
    <t>L1-T/41</t>
  </si>
  <si>
    <t>L1-T/42</t>
  </si>
  <si>
    <t>Inspection of columns formwork Zone 4 &amp; 5 (9 Nos) before concrete</t>
  </si>
  <si>
    <t>Grid 19-26 and G-U</t>
  </si>
  <si>
    <t xml:space="preserve">Inspection of CW formwork Zone 4 before concrete </t>
  </si>
  <si>
    <t>7th to 8th</t>
  </si>
  <si>
    <t>Check columns and SW reinforcement and allow for concrete pouring (11 Nos) Zone 1</t>
  </si>
  <si>
    <t xml:space="preserve">Check lift and columns reinforcement (9 Nos) and allow for concrete pouring Zone 4 </t>
  </si>
  <si>
    <t>Grid N-P/20-22, G-H/26, R/19-24, T/23-26</t>
  </si>
  <si>
    <t>UPVC Condute</t>
  </si>
  <si>
    <t>Check condute UPVC D class 32 mm in lift wall and columns Zone 4</t>
  </si>
  <si>
    <t>columns formwork</t>
  </si>
  <si>
    <t xml:space="preserve">Inspection of columns formwork Zone 2 (24 Nos) before concrete </t>
  </si>
  <si>
    <t>Grid 11-16 to A-F</t>
  </si>
  <si>
    <t>Inspection of columns formwork (7 Nos) before concrete</t>
  </si>
  <si>
    <t>Grid 1-7 and G-M</t>
  </si>
  <si>
    <t>Inspection of slab formwork Zone 5, Layout, level</t>
  </si>
  <si>
    <t>Grid M-U and 8-12</t>
  </si>
  <si>
    <t>Check RW reinforcement and allow for concrete pouring Zone 8</t>
  </si>
  <si>
    <t>Check shuttering of under ground water tank for domestic Zone 8 SOG</t>
  </si>
  <si>
    <t>Check horizontal and vertical water stopper on RTW Zone 8</t>
  </si>
  <si>
    <t>8th floor</t>
  </si>
  <si>
    <t>Stair reinforcement</t>
  </si>
  <si>
    <t>Check formwork and stair - 3 reinforcement and allow for concrete pouring Zone 1</t>
  </si>
  <si>
    <t>(+95'-9'')</t>
  </si>
  <si>
    <t>Check slab formwork along stair - 2 Zone 3</t>
  </si>
  <si>
    <t>Grid A-F/18-18</t>
  </si>
  <si>
    <t>dismantling of TC 2</t>
  </si>
  <si>
    <t>Check dismantling of Slab tower crane and move with further procedure Zone 1</t>
  </si>
  <si>
    <t>Check columns reinforcement and allow for concrete pouring Zone 2</t>
  </si>
  <si>
    <t>Grid B-F/12-15, D-F/11, 16,+ A-11-16, B/11, 16</t>
  </si>
  <si>
    <t>Inspection of RW formwork Zone 5 before concrete SOG Area</t>
  </si>
  <si>
    <t>Grid 13 btw 14-15 to U</t>
  </si>
  <si>
    <t>Check level, layout of columns SW1, SW2 and lift wall Zone 3</t>
  </si>
  <si>
    <t>Check raft reinforcement, shuttering and allow for concrete pouring Zone Tower Crane 2 Zone 1</t>
  </si>
  <si>
    <t>Check layout of Tower crane 2 raft foundation Zone 1</t>
  </si>
  <si>
    <t>Check level, layout of Stair ST-2 Zone 3</t>
  </si>
  <si>
    <t>Check columns (13 Nos) Reinforcement Zone 4</t>
  </si>
  <si>
    <t>Check termite proofing along RTW Zone 4</t>
  </si>
  <si>
    <t>(-15'-3'' to -14'-3'')</t>
  </si>
  <si>
    <t>(-15'-3'' to -14'-9'')</t>
  </si>
  <si>
    <t>(-14'-9'' to -14'-3'')</t>
  </si>
  <si>
    <t>(-14'-3'' to -13'-9'')</t>
  </si>
  <si>
    <t>(-13'-9'' to -13'-3'')</t>
  </si>
  <si>
    <t>(-14'-3'' to -13'-3'')</t>
  </si>
  <si>
    <t>(-14'-3'' to -13'-3''0</t>
  </si>
  <si>
    <t>Check columns (5 Nos) Reinforcement and allow for concrete pouring Zone 4</t>
  </si>
  <si>
    <t>Grid G-L/20, G/22</t>
  </si>
  <si>
    <t>(-9'-3'' to -8'-32'')</t>
  </si>
  <si>
    <t>Check top and bottom reinforcement Zone 5</t>
  </si>
  <si>
    <t>Check column reinforcement (13 Nos) and SW8 (1 No) Zone 5</t>
  </si>
  <si>
    <t>Check column reinforcement (4 Nos) and SW8 (2 Nos) Zone 5</t>
  </si>
  <si>
    <t>Grid N/16-18, P/15, 17, R/19</t>
  </si>
  <si>
    <t>Check columns (10 Nos) reinforcement and allow for concrete pouring Zone 4</t>
  </si>
  <si>
    <t>Grid H-L/22, G-K/24, J-M/26, M/20</t>
  </si>
  <si>
    <t>Check columns (8 Nos) reinforcement and allow for concrete pouring Zone 5</t>
  </si>
  <si>
    <t>Grid N-T/18-19, T/21</t>
  </si>
  <si>
    <t>IT/636</t>
  </si>
  <si>
    <t>IT/637</t>
  </si>
  <si>
    <t>IT/638</t>
  </si>
  <si>
    <t>IT/639</t>
  </si>
  <si>
    <t>IT/640</t>
  </si>
  <si>
    <t>IT/641</t>
  </si>
  <si>
    <t>IT/642</t>
  </si>
  <si>
    <t>IT/643</t>
  </si>
  <si>
    <t>IT/644</t>
  </si>
  <si>
    <t>IT/645</t>
  </si>
  <si>
    <t>IT/646</t>
  </si>
  <si>
    <t>IT/647</t>
  </si>
  <si>
    <t>IT/648</t>
  </si>
  <si>
    <t>Check lift reinforcement and allow for concrete pouring Zone 1</t>
  </si>
  <si>
    <t xml:space="preserve">Inspection of columns formwork Zone 3 (18 Nos) before concrete </t>
  </si>
  <si>
    <t>Grid 19-26 to A-F</t>
  </si>
  <si>
    <t>check slab formwork along Stair ST-4 Zone 4</t>
  </si>
  <si>
    <t>Columns,SW reinforcement</t>
  </si>
  <si>
    <t>Check columns (4 Nos), SW8 (2 Nos) reinforcement and allow for concrete pouring Zone 5</t>
  </si>
  <si>
    <t>Grid N-T/15, N-Q/16, U/16</t>
  </si>
  <si>
    <t>Check columns (5 Nos) reinforcement and allow for concrete pouring Zone 5</t>
  </si>
  <si>
    <t>Grid N-T/17, R/16</t>
  </si>
  <si>
    <t>Check slab formwork along stair ST-2 Zone 4</t>
  </si>
  <si>
    <t>Grid G-Q/20-26</t>
  </si>
  <si>
    <t>(+95'-9'' to +106'-9'')</t>
  </si>
  <si>
    <t>check columns (8 Nos) and SW2 reinforcement and allow for concrete pouring Zone 3</t>
  </si>
  <si>
    <t>Grid D-F/17-21</t>
  </si>
  <si>
    <t>IT/649</t>
  </si>
  <si>
    <t>IT/650</t>
  </si>
  <si>
    <t>IT/651</t>
  </si>
  <si>
    <t>IT/652</t>
  </si>
  <si>
    <t>IT/653</t>
  </si>
  <si>
    <t>IT/654</t>
  </si>
  <si>
    <t>IT/655</t>
  </si>
  <si>
    <t>IT/656</t>
  </si>
  <si>
    <t>IT/657</t>
  </si>
  <si>
    <t>IT/658</t>
  </si>
  <si>
    <t>IT/659</t>
  </si>
  <si>
    <t>IT/660</t>
  </si>
  <si>
    <t>IT/661</t>
  </si>
  <si>
    <t>IT/662</t>
  </si>
  <si>
    <t>IT/663</t>
  </si>
  <si>
    <t>IT/664</t>
  </si>
  <si>
    <t>IT/665</t>
  </si>
  <si>
    <t>IT/666</t>
  </si>
  <si>
    <t>IT/667</t>
  </si>
  <si>
    <t>IT/668</t>
  </si>
  <si>
    <t>steel fixing</t>
  </si>
  <si>
    <t>Check steel fixing, formwork of Stair ST-3 and allow for concrete pouring Zone 1</t>
  </si>
  <si>
    <t>(+63' to +74')</t>
  </si>
  <si>
    <t>Check level, layout of Stair ST-3 Zone 1</t>
  </si>
  <si>
    <t>(+74' to +85')</t>
  </si>
  <si>
    <t>column,sw1 reinforcement</t>
  </si>
  <si>
    <t>Inspection of Core wall formwork Zone 3 before concrete</t>
  </si>
  <si>
    <t>Check level layout of columns, SW's &amp; lift wall Zone 1</t>
  </si>
  <si>
    <t>Grid D-F/1-10</t>
  </si>
  <si>
    <t>Check columns (16 Nos), Service Lift and main lift reinforcement Zone 4</t>
  </si>
  <si>
    <t>Grid J-P/20-26, H-J/23-24, N-P/20-22</t>
  </si>
  <si>
    <t>Check level and layout of Stair ST-2 Zone 4</t>
  </si>
  <si>
    <t>(-13'-2'' to +1'-9;;)</t>
  </si>
  <si>
    <t>Grid J, N-P/20-22</t>
  </si>
  <si>
    <t>Inspection of slab formwork Zone 3 before concrete</t>
  </si>
  <si>
    <t>Inspection of columns formwork (11 Nos) Zone 2 before concrete</t>
  </si>
  <si>
    <t>Grid 13-16 and A-F</t>
  </si>
  <si>
    <t>Check columns (8 Nos) Reinforcement and allow for concrete pouring Zone 2</t>
  </si>
  <si>
    <t>Grid D-F/15-16</t>
  </si>
  <si>
    <t>Column, SW1, SW2</t>
  </si>
  <si>
    <t>Check columns (10 Nos) Sw1, SW2 and lift reinforcement Zone 1</t>
  </si>
  <si>
    <t>Check columns (6 Nos) reinforcement and allow for concrete pouring Zone 4</t>
  </si>
  <si>
    <t>Grid G-M/20, G/22</t>
  </si>
  <si>
    <t>Check condute UPVC D class 32mm in wall and column for earthing wire raft to roof Zone 1</t>
  </si>
  <si>
    <t>Check UPVC D class 32mm in lift wall and columns for raft to roof Zone 4</t>
  </si>
  <si>
    <t>Check formwork, steel fixing of St-2 and allow for concrete pouring Zone 4</t>
  </si>
  <si>
    <t>(-13'-3'' to +1'-9'')</t>
  </si>
  <si>
    <t>column formwork</t>
  </si>
  <si>
    <t xml:space="preserve">Inspection of column formwork Zone 2 before concrete </t>
  </si>
  <si>
    <t>Grid 11 to 16, A to F</t>
  </si>
  <si>
    <t>(+106'-9'')</t>
  </si>
  <si>
    <t>Check columns (8 Nos) and service lift reinforcement and allow for concrete pouring Zone 4</t>
  </si>
  <si>
    <t>(-29'-9'' to +40'-9'')</t>
  </si>
  <si>
    <t>Grid H-N/22-23, H/23-24</t>
  </si>
  <si>
    <t>Columns (16 Nos) reinforcement and allow for concrete pouring Zone 2</t>
  </si>
  <si>
    <t>Check columns (2 Nos) reinforcement and allow for concrete pouring Zone 4</t>
  </si>
  <si>
    <t>Grid H-N/22-23, H-J/23-24</t>
  </si>
  <si>
    <t>Inspection of columns formwork Zone 1 before concrete</t>
  </si>
  <si>
    <t>Grid 1-10 and A-F</t>
  </si>
  <si>
    <t>Inspection of core wall formwork Zone 1</t>
  </si>
  <si>
    <t>Inspection of column formwork Zone 3 before concrete</t>
  </si>
  <si>
    <t>Grid 17-19 to B-F</t>
  </si>
  <si>
    <t>Inspection of column formwork Zone 4 before concrete</t>
  </si>
  <si>
    <t>Inspection of columns formwork Zone 4 (9 Nos) before concrete</t>
  </si>
  <si>
    <t>Grid 22-26 and S-M</t>
  </si>
  <si>
    <t>L1-T/43</t>
  </si>
  <si>
    <t>L1-T/44</t>
  </si>
  <si>
    <t>L1-T/45</t>
  </si>
  <si>
    <t>L1-T/46</t>
  </si>
  <si>
    <t>L1-T/47</t>
  </si>
  <si>
    <t>L1-T/48</t>
  </si>
  <si>
    <t>L1-T/49</t>
  </si>
  <si>
    <t>L1-T/50</t>
  </si>
  <si>
    <t>L1-T/51</t>
  </si>
  <si>
    <t>L1-T/52</t>
  </si>
  <si>
    <t>L1-T/53</t>
  </si>
  <si>
    <t>L1-T/54</t>
  </si>
  <si>
    <t>L1-T/55</t>
  </si>
  <si>
    <t>L1-T/56</t>
  </si>
  <si>
    <t>L1-T/57</t>
  </si>
  <si>
    <t>L1-T/58</t>
  </si>
  <si>
    <t>L1-T/59</t>
  </si>
  <si>
    <t>L1-T/60</t>
  </si>
  <si>
    <t>L1-T/61</t>
  </si>
  <si>
    <t>L1-T/62</t>
  </si>
  <si>
    <t>L1-T/63</t>
  </si>
  <si>
    <t>Inspection of columns formwork Zone 4 before concrete (8 NOS)</t>
  </si>
  <si>
    <t>Grid 18-21 and N-U</t>
  </si>
  <si>
    <t>Inspection of columns formwork (12 Nos) before concrete</t>
  </si>
  <si>
    <t>Grid 15-17 and N-U</t>
  </si>
  <si>
    <t>Check level under ground water tank  (Fire fighting and domestic) Zone  4,5 &amp; 8</t>
  </si>
  <si>
    <t>Check columns (9 Nos) Reinforcement and allow for concrete pouring Zone 4</t>
  </si>
  <si>
    <t>Grid L-P/24, O-S/26, M/22</t>
  </si>
  <si>
    <t>basement</t>
  </si>
  <si>
    <t>wall reinforcement</t>
  </si>
  <si>
    <t>Check vertical wall reinforcement of under ground water tank Zone 4</t>
  </si>
  <si>
    <t>Grid Q-U/20-26</t>
  </si>
  <si>
    <t>Grid G-Q/19-26</t>
  </si>
  <si>
    <t>excavation</t>
  </si>
  <si>
    <t>Check excavation level of L2 Tower Zone 6 &amp; 7</t>
  </si>
  <si>
    <t>Grid K-T/1-7, N-T/7-12</t>
  </si>
  <si>
    <t>8th to 9th</t>
  </si>
  <si>
    <t>Check columns (18 Nos) reinforcement Zone 3</t>
  </si>
  <si>
    <t>(+18'-9'' to +10'-9'')</t>
  </si>
  <si>
    <t>Check steel fixing, formwork and allow for concrete pouring Zone 1</t>
  </si>
  <si>
    <t>(+63'-9'' to +74'-9'')</t>
  </si>
  <si>
    <t>Check steel fixing, formwork and allow for concrete pouring Zone 3</t>
  </si>
  <si>
    <t>Check hanging beam along st-3 and allow for concrete pouring Zone 1</t>
  </si>
  <si>
    <t>(+52' to +63')</t>
  </si>
  <si>
    <t>Check level and layout of columns (24 Nos) Zone 2</t>
  </si>
  <si>
    <t>Check columns (12 Nos) and SW1, sW2 reinforcement Zone 2 &amp; 3</t>
  </si>
  <si>
    <t>Check columns (10 Nos) reinforcement and allow for concrete pouring Zone 3</t>
  </si>
  <si>
    <t>Grid A-F/26-26</t>
  </si>
  <si>
    <t>Check columns (4 Nos) &amp; SW1 Reinforcement and allow for concrete pouring Zone 3</t>
  </si>
  <si>
    <t>Check beam reinforcement Zone 4 &amp; 5</t>
  </si>
  <si>
    <t>(29'-9'')</t>
  </si>
  <si>
    <t>Grid M-U/15-26</t>
  </si>
  <si>
    <t>Check columns (8 Nos) reinforcement and allow for concrete pouring zone 4</t>
  </si>
  <si>
    <t>Grid H-P/26, P/24</t>
  </si>
  <si>
    <t>Inspection of slab formwork Zone 2, layout, leve</t>
  </si>
  <si>
    <t>Inspection of columns (12 Nos) formwork Zone 1 before concrete</t>
  </si>
  <si>
    <t>Grid 6-10 and A-F</t>
  </si>
  <si>
    <t>IT/669</t>
  </si>
  <si>
    <t>IT/670</t>
  </si>
  <si>
    <t>IT/671</t>
  </si>
  <si>
    <t>IT/672</t>
  </si>
  <si>
    <t>IT/673</t>
  </si>
  <si>
    <t>IT/674</t>
  </si>
  <si>
    <t>IT/675</t>
  </si>
  <si>
    <t>IT/676</t>
  </si>
  <si>
    <t>IT/677</t>
  </si>
  <si>
    <t>IT/678</t>
  </si>
  <si>
    <t>IT/679</t>
  </si>
  <si>
    <t>IT/680</t>
  </si>
  <si>
    <t>Check lift reinforcement and allow for concrete pouring Zone 4</t>
  </si>
  <si>
    <t>Check top and bottom slab reinforcement Zone 4 &amp; 5</t>
  </si>
  <si>
    <t>Grid N-U/15-20, P-U/20-26</t>
  </si>
  <si>
    <t>Check slab reinforcement and allow for concrete pouring Zone 4 &amp; 5</t>
  </si>
  <si>
    <t>9th floor</t>
  </si>
  <si>
    <t>(+106-9'' to +117'-9'')</t>
  </si>
  <si>
    <t>Check  beam reinforcement Zone 2</t>
  </si>
  <si>
    <t>level, layout</t>
  </si>
  <si>
    <t>Check level and layout of columns and SW8 Zone 4 &amp; 5</t>
  </si>
  <si>
    <t>Check slab reinforcement and allow for concrete pouring Zone 1</t>
  </si>
  <si>
    <t>Check columns (16 Nos) reinforcement Zone 2</t>
  </si>
  <si>
    <t>Check slab formwork along Stair ST-2 Zone 3</t>
  </si>
  <si>
    <t>Check level, layout of columns service lift and lift Zone 4</t>
  </si>
  <si>
    <t>Grid G-H/20-26, K/22</t>
  </si>
  <si>
    <t>Check columns (12 Nos) reinforcement and SW1, SW23 and allow for concrete pouring Zone 1</t>
  </si>
  <si>
    <t>(+74'-0'' to +85'-0'')</t>
  </si>
  <si>
    <t>Check formwork, steel fixing of Stair ST-3 and allow for concrete pouring Zone 3</t>
  </si>
  <si>
    <t>Check surface preparation and allow for vertical primer and membrane upto (-5'-6'' Zone 6 &amp; 7</t>
  </si>
  <si>
    <t>IT/681</t>
  </si>
  <si>
    <t>IT/682</t>
  </si>
  <si>
    <t>IT/683</t>
  </si>
  <si>
    <t>IT/684</t>
  </si>
  <si>
    <t>IT/685</t>
  </si>
  <si>
    <t>IT/686</t>
  </si>
  <si>
    <t>IT/687</t>
  </si>
  <si>
    <t>IT/688</t>
  </si>
  <si>
    <t>IT/689</t>
  </si>
  <si>
    <t>IT/690</t>
  </si>
  <si>
    <t>IT/691</t>
  </si>
  <si>
    <t>IT/692</t>
  </si>
  <si>
    <t>IT/693</t>
  </si>
  <si>
    <t>IT/694</t>
  </si>
  <si>
    <t>IT/695</t>
  </si>
  <si>
    <t>IT/696</t>
  </si>
  <si>
    <t>IT/697</t>
  </si>
  <si>
    <t>IT/698</t>
  </si>
  <si>
    <t>IT/699</t>
  </si>
  <si>
    <t>IT/700</t>
  </si>
  <si>
    <t>IT/701</t>
  </si>
  <si>
    <t>IT/702</t>
  </si>
  <si>
    <t>IT/703</t>
  </si>
  <si>
    <t>IT/704</t>
  </si>
  <si>
    <t>IT/705</t>
  </si>
  <si>
    <t>IT/706</t>
  </si>
  <si>
    <t>IT/707</t>
  </si>
  <si>
    <t>IT/708</t>
  </si>
  <si>
    <t>IT/709</t>
  </si>
  <si>
    <t>IT/710</t>
  </si>
  <si>
    <t>IT/711</t>
  </si>
  <si>
    <t>IT/712</t>
  </si>
  <si>
    <t>IT/713</t>
  </si>
  <si>
    <t>IT/714</t>
  </si>
  <si>
    <t>IT/715</t>
  </si>
  <si>
    <t>IT/716</t>
  </si>
  <si>
    <t>IT/717</t>
  </si>
  <si>
    <t>IT/718</t>
  </si>
  <si>
    <t>IT/719</t>
  </si>
  <si>
    <t>IT/720</t>
  </si>
  <si>
    <t>IT/721</t>
  </si>
  <si>
    <t>IT/722</t>
  </si>
  <si>
    <t>IT/723</t>
  </si>
  <si>
    <t>IT/724</t>
  </si>
  <si>
    <t>IT/725</t>
  </si>
  <si>
    <t>IT/726</t>
  </si>
  <si>
    <t>IT/727</t>
  </si>
  <si>
    <t>IT/728</t>
  </si>
  <si>
    <t>IT/729</t>
  </si>
  <si>
    <t>IT/730</t>
  </si>
  <si>
    <t>IT/731</t>
  </si>
  <si>
    <t>IT/732</t>
  </si>
  <si>
    <t>IT/733</t>
  </si>
  <si>
    <t>IT/734</t>
  </si>
  <si>
    <t>IT/735</t>
  </si>
  <si>
    <t>IT/736</t>
  </si>
  <si>
    <t>IT/737</t>
  </si>
  <si>
    <t>IT/738</t>
  </si>
  <si>
    <t>IT/739</t>
  </si>
  <si>
    <t>IT/740</t>
  </si>
  <si>
    <t>IT/741</t>
  </si>
  <si>
    <t>IT/742</t>
  </si>
  <si>
    <t>Check level and layout of slab Zone 2</t>
  </si>
  <si>
    <t>Check columns (8 Nos) reinforcement Zone 2</t>
  </si>
  <si>
    <t>(+106'-9'' to +117'-9'')</t>
  </si>
  <si>
    <t>Grid A-F/1, A-D/12, 13A</t>
  </si>
  <si>
    <t>Check formwork, steel fixing and allow for concrete pouring Zone 3</t>
  </si>
  <si>
    <t>Check columns (10 Nos) and SW8 (2 Nos) reinforcement Zone 5</t>
  </si>
  <si>
    <t>Grid N/15-19, P-T/15-16, T/17</t>
  </si>
  <si>
    <t>Inspection of 8 Nos column formwork Zone 3 before concrete</t>
  </si>
  <si>
    <t>Grid 19-21 and A-F</t>
  </si>
  <si>
    <t>check formwork, Steel Fixing and allow for concrete pouring of Stair ST-2 Zone 4</t>
  </si>
  <si>
    <t>(+1'-9'' to +10'-6'')</t>
  </si>
  <si>
    <t>Check level and layout of columns (22 Nos) SW1, SW2 and lift wall Zone 3</t>
  </si>
  <si>
    <t>Check columns (10 Nos) reinforcement and allow for concrete pouring Zone 1</t>
  </si>
  <si>
    <t>Check columns (17 Nos) Reinforcement Zone 4 &amp; 5</t>
  </si>
  <si>
    <t>Grid P/17-19, Q-T/18-26, R/17</t>
  </si>
  <si>
    <t>Check vertical primer and membrane Zone 8 SOG Area</t>
  </si>
  <si>
    <t>L2/92</t>
  </si>
  <si>
    <t>L2/93</t>
  </si>
  <si>
    <t>L2/94</t>
  </si>
  <si>
    <t>L2/95</t>
  </si>
  <si>
    <t>L2/96</t>
  </si>
  <si>
    <t>L2/97</t>
  </si>
  <si>
    <t>L2/98</t>
  </si>
  <si>
    <t>L2/99</t>
  </si>
  <si>
    <t>L2/100</t>
  </si>
  <si>
    <t>L2/101</t>
  </si>
  <si>
    <t>L2/102</t>
  </si>
  <si>
    <t>L2/103</t>
  </si>
  <si>
    <t>L2/104</t>
  </si>
  <si>
    <t>L2/105</t>
  </si>
  <si>
    <t>L2/106</t>
  </si>
  <si>
    <t>L2/107</t>
  </si>
  <si>
    <t>L2/108</t>
  </si>
  <si>
    <t>Allow for Backfilling along RTW Zone 8 SOG Area</t>
  </si>
  <si>
    <t>Inspection of columns (10 Nos) formwork and 2 Nos SW Zone 1</t>
  </si>
  <si>
    <t>Grid 1-9 and A-F</t>
  </si>
  <si>
    <t>Inspection of slab formwork Zone 4 layout and level</t>
  </si>
  <si>
    <t>Grid G-S &amp; 20-26</t>
  </si>
  <si>
    <t>Inspection of columns formwork (14 Nos) Zone 4 before concrete</t>
  </si>
  <si>
    <t>Grid G to N, 3 to 7</t>
  </si>
  <si>
    <t>Inspection of columns (7 Nos) formwork Zone 4 before concrete</t>
  </si>
  <si>
    <t>Grid G to N, 26</t>
  </si>
  <si>
    <t>CW Service</t>
  </si>
  <si>
    <t>Inspection of Service CW formwork Zone 4 before concrete</t>
  </si>
  <si>
    <t>Inspection of slab formwork Zone 5 layout, level</t>
  </si>
  <si>
    <t>Inspection of columns (3 Nos) formwork Zone 4 before concrete</t>
  </si>
  <si>
    <t>Grid P-Q, 24-26</t>
  </si>
  <si>
    <t>Check columns (18 Nos) reinforcement and allow for concrete pouring Zone 3</t>
  </si>
  <si>
    <t>Grid A-F/24-26, F/19-21, D/19</t>
  </si>
  <si>
    <t>(+63'-0'' to +74'-0'')</t>
  </si>
  <si>
    <t>(+85'-0'' to +96'-0'')</t>
  </si>
  <si>
    <t>A-B/18-19</t>
  </si>
  <si>
    <t>A-B/17-18</t>
  </si>
  <si>
    <t>Check columns (20 Nos) &amp; SW1, SW2 reinforcement Zone 2 and 3</t>
  </si>
  <si>
    <t>Grid A-F/14-18, B-F/13, F/12, B-D/18-19</t>
  </si>
  <si>
    <t>Inspection of 4 nos columns formwork and 2 nos Shear wall Zone 3 before concrete</t>
  </si>
  <si>
    <t>Grid 19-17 and B-F</t>
  </si>
  <si>
    <t>Check columns (8 Nos) reinforcement and allow for concrete pouring Zone 4</t>
  </si>
  <si>
    <t>Grid N-U/15-16</t>
  </si>
  <si>
    <t xml:space="preserve">Inspection of 8 nos columns formwork Zone 2 before concrete </t>
  </si>
  <si>
    <t>Grid 13-14 and A-F</t>
  </si>
  <si>
    <t>Check level, layout of columns, Service lift and lift Zone 4</t>
  </si>
  <si>
    <t>Check columns (8 Nos) reinforcement and allow for concrete pouring Zone 1</t>
  </si>
  <si>
    <t>Check columns (8 Nos ) reinforcement and allow for concrete pouring Zone 2</t>
  </si>
  <si>
    <t>L1/325</t>
  </si>
  <si>
    <t>L1/326</t>
  </si>
  <si>
    <t>L1/327</t>
  </si>
  <si>
    <t>L1/328</t>
  </si>
  <si>
    <t>L1/329</t>
  </si>
  <si>
    <t>L1/330</t>
  </si>
  <si>
    <t>L1/331</t>
  </si>
  <si>
    <t>L1/332</t>
  </si>
  <si>
    <t>L1/333</t>
  </si>
  <si>
    <t>L1/334</t>
  </si>
  <si>
    <t>L1/335</t>
  </si>
  <si>
    <t>L1/336</t>
  </si>
  <si>
    <t>L1/337</t>
  </si>
  <si>
    <t>L1/338</t>
  </si>
  <si>
    <t>L1/339</t>
  </si>
  <si>
    <t>L1/340</t>
  </si>
  <si>
    <t>L1/341</t>
  </si>
  <si>
    <t>L1/342</t>
  </si>
  <si>
    <t>L1/343</t>
  </si>
  <si>
    <t>L1/344</t>
  </si>
  <si>
    <t>L1/345</t>
  </si>
  <si>
    <t>Check columns (9 Nos) reinforcement Zone 4</t>
  </si>
  <si>
    <t>(+40'-9'' to +1'-9'')</t>
  </si>
  <si>
    <t>Grid G-J/20-26, K/20</t>
  </si>
  <si>
    <t>Check columns (11 Nos) reinforcement Zone 4</t>
  </si>
  <si>
    <t>Grid K-M/20-26</t>
  </si>
  <si>
    <t>Check columns (12 Nos) and SW1, SW2 reinforcement Zone 3</t>
  </si>
  <si>
    <t>Grid A-D/15-19, F/15-18</t>
  </si>
  <si>
    <t>Check formwork, steel fixing and allow for concrete pouring of Stair ST-3 Zone 1</t>
  </si>
  <si>
    <t>Check slab level and layout of columns (22 Nos),SW1, SW2 and lift wall Zone 1</t>
  </si>
  <si>
    <t>Check reinforcement of lift and allow for concrete pouring Zone 3</t>
  </si>
  <si>
    <t>(+117'-9'')</t>
  </si>
  <si>
    <t>Check column (12 Nos) reinforcement Zone 1</t>
  </si>
  <si>
    <t>Check formwork, steel fixing and allow for concrete pouring of Stair ST-3 Zone 3</t>
  </si>
  <si>
    <t>(+85' to +96')</t>
  </si>
  <si>
    <t>Check hanging beam reinforcement and allow for concrete pouring Zone 3</t>
  </si>
  <si>
    <t>Check columns (10 Nos) and SW1, SW2 reinforcement Zone 1</t>
  </si>
  <si>
    <t>Grid A-F/1-4, B-D/8-9</t>
  </si>
  <si>
    <t>Check slab formwork Stair Zone 4</t>
  </si>
  <si>
    <t>Grid G-H/24-25, P-Q/20-21</t>
  </si>
  <si>
    <t>Column service lift</t>
  </si>
  <si>
    <t>Check column (4 Nos) and service lift reinforcement Zone 4</t>
  </si>
  <si>
    <t>Grid N-Q/24-26, H-J/23-24</t>
  </si>
  <si>
    <t>Grid G-L/20, K-L/22</t>
  </si>
  <si>
    <t>check condute UPVC D class 32mm in lift and column Zone 4</t>
  </si>
  <si>
    <t>Check columns (12 Nos) reinforcement and allow for concrete pouring Zone 4</t>
  </si>
  <si>
    <t>Grid G-H/22-24, J-L/26, K-L/24, M/20-22, Q/24-26</t>
  </si>
  <si>
    <t>column, service lift</t>
  </si>
  <si>
    <t>Check columns (6 Nos) and service lift reinforcement and allow for concrete pouring Zone 4</t>
  </si>
  <si>
    <t>Grid H-J/23-24, G-H/26, M-P/24-26</t>
  </si>
  <si>
    <t>Check columns (4 Nos) reinforcement and allow for concrete pouring Zone 4</t>
  </si>
  <si>
    <t>Grid S-U/19, T-U/26</t>
  </si>
  <si>
    <t>Inspection of columns (8 Nos) formwork Zone 2 before concrete</t>
  </si>
  <si>
    <t>Grid 11-12 and A-F</t>
  </si>
  <si>
    <t>Inspection of slab formwork Zone 4 , layout and level</t>
  </si>
  <si>
    <t>Inspection of columns formwork Zone 5 (11 Nos) before concrete</t>
  </si>
  <si>
    <t>Grdi 20-26 and G-L</t>
  </si>
  <si>
    <t>Inspection of columns formwork (7 Nos) Zone 4 before concrete</t>
  </si>
  <si>
    <t>lift formwork</t>
  </si>
  <si>
    <t>Inspection of lift formwork Zone 4 before concrete</t>
  </si>
  <si>
    <t>Level, layout of stair ST-3 Zone 1</t>
  </si>
  <si>
    <t>Check formwork, steel fixing of Stair ST-1 and allow for concrete pouring Zone 3</t>
  </si>
  <si>
    <t>(+63' to 74')</t>
  </si>
  <si>
    <t>Check condute UPVC D class 32mm in lift and columns Zone 1</t>
  </si>
  <si>
    <t>Grid F/9, A/10</t>
  </si>
  <si>
    <t>(+106'-9'' to +117'-9''))</t>
  </si>
  <si>
    <t>Check columns (4 Nos) reinforcement and allow for concrete pouring Zone 1</t>
  </si>
  <si>
    <t>Grid D-F/9-10</t>
  </si>
  <si>
    <t>Check columns (3 Nos) reinforcement and allow for concrete pouring Zone 1</t>
  </si>
  <si>
    <t>Grid B-F/8</t>
  </si>
  <si>
    <t>Check slab formwork along Stair ST-3 Zone 3</t>
  </si>
  <si>
    <t>Check slab level and layout of columns SW1, SW2 and lfit wall Zone 3</t>
  </si>
  <si>
    <t>Check columns (15 Nos) reinforcement and allow for concrete pouring Zone 3</t>
  </si>
  <si>
    <t>Grid A-F/1-6, A/8</t>
  </si>
  <si>
    <t>Check formwork, steel fixing and allow for concrete pouring Zone 4</t>
  </si>
  <si>
    <t>Garbage chute</t>
  </si>
  <si>
    <t>Check garbage chute Zone 4</t>
  </si>
  <si>
    <t>(+0'-0'' to +40'-9'')</t>
  </si>
  <si>
    <t>Grid G/20-21</t>
  </si>
  <si>
    <t>Check slab formwork along Stair ST-4 Zone 4</t>
  </si>
  <si>
    <t>Grid G-H/24-25</t>
  </si>
  <si>
    <t>Check lift and columns (3 Nos) reinforcement and allow for concrete pouring Zone 4</t>
  </si>
  <si>
    <t>slab formwok</t>
  </si>
  <si>
    <t>Inspection of slab formwork Zone 3, layout, level</t>
  </si>
  <si>
    <t>Grid 17-26 to A-B</t>
  </si>
  <si>
    <t>Inspection of columns (6 Nos) formwork Zone 1</t>
  </si>
  <si>
    <t>Grid 8-10 and D-F</t>
  </si>
  <si>
    <t>Check Sw1, SW2 and lift reinforcement and allow for concrete pouring Zone 1</t>
  </si>
  <si>
    <t>Grid A-D/8-9, A-B/9-10</t>
  </si>
  <si>
    <t>Inspection of (12 nos) column formwork Zone 2 before concrete</t>
  </si>
  <si>
    <t>Grid 13-11 and A-F</t>
  </si>
  <si>
    <t>7th 8th</t>
  </si>
  <si>
    <t>Check formwork and steel fixing of stair and allow for concrete pouring of Stair ST-01 Zone 1</t>
  </si>
  <si>
    <t>(+84'-9'' to +85'-9'')</t>
  </si>
  <si>
    <t>Check level &amp; layout of Stair ST-01 Zone 3</t>
  </si>
  <si>
    <t>Check level and layout of stair ST-03 Zone 3</t>
  </si>
  <si>
    <t>(+96' to +107'-9'')</t>
  </si>
  <si>
    <t>L1/346</t>
  </si>
  <si>
    <t>L1/347</t>
  </si>
  <si>
    <t>L1/348</t>
  </si>
  <si>
    <t>L1/349</t>
  </si>
  <si>
    <t>L1/350</t>
  </si>
  <si>
    <t>L1/351</t>
  </si>
  <si>
    <t>L1/352</t>
  </si>
  <si>
    <t>L1/353</t>
  </si>
  <si>
    <t>L1/354</t>
  </si>
  <si>
    <t>L1/355</t>
  </si>
  <si>
    <t>L1/356</t>
  </si>
  <si>
    <t>L1/357</t>
  </si>
  <si>
    <t>L1/358</t>
  </si>
  <si>
    <t>L1/359</t>
  </si>
  <si>
    <t>L1/360</t>
  </si>
  <si>
    <t>L1/361</t>
  </si>
  <si>
    <t>L1/362</t>
  </si>
  <si>
    <t>(+30'-41')</t>
  </si>
  <si>
    <t>Check columns (5 Nos) reinforcement and allow for concrete pouring Zone 4</t>
  </si>
  <si>
    <t>Grid K-L/20-22, H/20</t>
  </si>
  <si>
    <t>Inspection of slab formwork Zone 5 layout and level</t>
  </si>
  <si>
    <t>Grid N-U &amp; 15-26</t>
  </si>
  <si>
    <t>Check level and layout of stair ST-1 Zone 3</t>
  </si>
  <si>
    <t>(+74'-9'' to +85'-9'')</t>
  </si>
  <si>
    <t>Check slab level and layout of columns and service lift Zone 4</t>
  </si>
  <si>
    <t>columns lift reinforcement</t>
  </si>
  <si>
    <t>Check columns (20 Nos) and service lift reinforcement Zone 4</t>
  </si>
  <si>
    <t>Check columns (14 Nos) reinforcement and allow for concrete pouring Zone 4-5</t>
  </si>
  <si>
    <t>Grid N-U/17-18, N-Q/19, S/20-24, R/26</t>
  </si>
  <si>
    <t>Check formwork and steel fixing of stair ST-2 and allow for concrete pouring Zone 4</t>
  </si>
  <si>
    <t>(18'-9'' to +29'-9'')</t>
  </si>
  <si>
    <t xml:space="preserve">Inspection of (11 Nos) columns formwork before concrete </t>
  </si>
  <si>
    <t>Grid 1-6 and A-F</t>
  </si>
  <si>
    <t>Inspection of columns formwork (5 Nos) before concrete</t>
  </si>
  <si>
    <t>Grid 1 &amp; 8-9 and A-F</t>
  </si>
  <si>
    <t>Inspection of CW formwork before concrete Zone 1</t>
  </si>
  <si>
    <t>Inspection of column formwork before concrete</t>
  </si>
  <si>
    <t>Check columns (6 Nos) reinforcement and allow for concrete pouring Zone 2</t>
  </si>
  <si>
    <t>(+117'-9'' to +130'-9'')</t>
  </si>
  <si>
    <t>Grid A-F/14, A/13, D/15</t>
  </si>
  <si>
    <t>Check formwork and steel fixing of Stair ST-1 and allow for concrete pouring Zone 3</t>
  </si>
  <si>
    <t>(+73'-9 to +84'-9'')</t>
  </si>
  <si>
    <t>10th to 11th</t>
  </si>
  <si>
    <t>check columns (28 Nos) and lift reinforcement Zone 2-3</t>
  </si>
  <si>
    <t>Grid A-F/11-18, A-B/17-18</t>
  </si>
  <si>
    <t>Grid A/18-19</t>
  </si>
  <si>
    <t>Check columns (11 Nos) reinforcement and allow for concrete pouring Zone 2</t>
  </si>
  <si>
    <t>Grid A-F/11-12, B-F/13</t>
  </si>
  <si>
    <t>Inspection of columns formwork Zone 5 (15 Nos) before concrete</t>
  </si>
  <si>
    <t>Grid 17-26 and N-U</t>
  </si>
  <si>
    <t>Inspection of (8 Nos) column formwork Zone 4 before concrete</t>
  </si>
  <si>
    <t>Grid 20-22 and G-L</t>
  </si>
  <si>
    <t>Inspection of slab formwork Zone 2, layout, level</t>
  </si>
  <si>
    <t>Inspection of slab formwork Zone 1, layout and level</t>
  </si>
  <si>
    <t>Grid 14-16 and A-F</t>
  </si>
  <si>
    <t>Inspection of (4 Nos) columns formwork Zone 3 before concrete</t>
  </si>
  <si>
    <t>Grid 17-18 and E-D</t>
  </si>
  <si>
    <t>Check columns (7 Nos) reinforcement and allow for concrete pouring Zone 2</t>
  </si>
  <si>
    <t>Grid A-F/16, A-B/15, F/15</t>
  </si>
  <si>
    <t>Check level and layout SW1, SW2, lift walls and balcony beams Zone 1</t>
  </si>
  <si>
    <t>Check columns (8 Nos) Zone 3</t>
  </si>
  <si>
    <t>Grid A-F/19-20</t>
  </si>
  <si>
    <t>Check formwork and steel fixing of Stair ST-3 and allow for concrete pouring Zone 1</t>
  </si>
  <si>
    <t>Check formwork and steel fixing of stair st-03 and allow for concrete pouring Zone 3</t>
  </si>
  <si>
    <t>(+96'-9'' to +106'-9'')</t>
  </si>
  <si>
    <t>Check columns (10 Nos), sw1, sw2 Zone 3</t>
  </si>
  <si>
    <t>Grid A-B/18-26</t>
  </si>
  <si>
    <t>check columns (10 Nos) reinforcement Zone 1</t>
  </si>
  <si>
    <t>Grid A-F/1-4</t>
  </si>
  <si>
    <t>Check beam reinforcement Zone 4-5</t>
  </si>
  <si>
    <t>Grid Q-U/20-26, M-U/15-20</t>
  </si>
  <si>
    <t>Check top and bottom slab reinforcement Zone 4-5</t>
  </si>
  <si>
    <t>Check slab reinforcement and allow for concrete pouring Zone 4-5</t>
  </si>
  <si>
    <t>Check formwork and steel fixing of stair st-02 and allow for concrete pouring Zone 4</t>
  </si>
  <si>
    <t>Grid N-Q/20-21</t>
  </si>
  <si>
    <t>IT/743</t>
  </si>
  <si>
    <t>IT/744</t>
  </si>
  <si>
    <t>IT/745</t>
  </si>
  <si>
    <t>IT/746</t>
  </si>
  <si>
    <t>IT/747</t>
  </si>
  <si>
    <t>IT/748</t>
  </si>
  <si>
    <t>IT/749</t>
  </si>
  <si>
    <t>IT/750</t>
  </si>
  <si>
    <t>IT/751</t>
  </si>
  <si>
    <t>Check columns (15 Nos) reinforcement and allow for concrete pouring Zone 1</t>
  </si>
  <si>
    <t>Grid R-U/20-26, N-U/15-19</t>
  </si>
  <si>
    <t>Check columns (12 Nos) SW1, SW2 reinforcement Zone 1</t>
  </si>
  <si>
    <t>Check columns (4 Nos) reinforcement and allow for concrete pouring Zone 3</t>
  </si>
  <si>
    <t>Grid D-F/17-18</t>
  </si>
  <si>
    <t>9th to 10th</t>
  </si>
  <si>
    <t>Check lift reinforcement of lift walls Zone 1</t>
  </si>
  <si>
    <t>Check condute UPVC class 32mm dia in lift walls and column Zone 1</t>
  </si>
  <si>
    <t>Inspection of (12 No) column formwork Zone 1 before concrete</t>
  </si>
  <si>
    <t>Check level and layout of columns (27 nos) , SW8 (2 Nos) Zone 5</t>
  </si>
  <si>
    <t>Grid R-U/20-26, N-U/15-26</t>
  </si>
  <si>
    <t>IT/752</t>
  </si>
  <si>
    <t>IT/753</t>
  </si>
  <si>
    <t>IT/754</t>
  </si>
  <si>
    <t>IT/755</t>
  </si>
  <si>
    <t>IT/756</t>
  </si>
  <si>
    <t>IT/757</t>
  </si>
  <si>
    <t>IT/758</t>
  </si>
  <si>
    <t>IT/759</t>
  </si>
  <si>
    <t>IT/760</t>
  </si>
  <si>
    <t>IT/761</t>
  </si>
  <si>
    <t>Check top and bottom slab reinforcement and allow for concrete pouring Zone 2</t>
  </si>
  <si>
    <t>(+130'-9'')</t>
  </si>
  <si>
    <t>Check columns (6 Nos) and SW8 (2 Nos) reinforcement Zone 4-5</t>
  </si>
  <si>
    <t>Grid S/22-24, N-Q/15, N/16, Q/18, N-Q/19</t>
  </si>
  <si>
    <t>Check lift wall reinforcement and allow for concrete pouring Zone 3</t>
  </si>
  <si>
    <t>Check columns (3 Nos) and SW2 reinforcement and allow for concrete pouring Zone 1</t>
  </si>
  <si>
    <t>Grid A-D/8-9</t>
  </si>
  <si>
    <t>10th 11th</t>
  </si>
  <si>
    <t>Check columns (4 Nos) and SW1 reinforcement and allow for concrete pouring Zone 1</t>
  </si>
  <si>
    <t>Grid D-F/8-10</t>
  </si>
  <si>
    <t>Check lift wall reinforcement and allow for concrete pouring Zone 1</t>
  </si>
  <si>
    <t>Check columns (21 Nos) and sw8 (2 Nos) reinforcement zone 4-5</t>
  </si>
  <si>
    <t>Grid 17-18 and A-B</t>
  </si>
  <si>
    <t>Inspection of Slab formwork Zone 2, layout, level</t>
  </si>
  <si>
    <t>Grid 10-11 and 16-17</t>
  </si>
  <si>
    <t>Inspection of Columns (10 Nos) formwork and SW (2 Nos) before concrete</t>
  </si>
  <si>
    <t>Grid 6-9 and A-F</t>
  </si>
  <si>
    <t>Inspection of columns (6 Nos) formwork before concrete</t>
  </si>
  <si>
    <t>Grid 23-26 and A-B</t>
  </si>
  <si>
    <t>Check SW reinforcement and allow for concrete pouring Zone 3</t>
  </si>
  <si>
    <t>Grid B-D/18-19</t>
  </si>
  <si>
    <t>Check column (11 Nos) and service lift reinforcement and allow for concrete pouring Zone 4</t>
  </si>
  <si>
    <t>Grid G/20-22, H/22, H-J/23-24, K/24-26, L/24-26, M/20-26</t>
  </si>
  <si>
    <t>IT/762</t>
  </si>
  <si>
    <t>IT/763</t>
  </si>
  <si>
    <t>IT/764</t>
  </si>
  <si>
    <t>IT/765</t>
  </si>
  <si>
    <t>IT/766</t>
  </si>
  <si>
    <t>IT/767</t>
  </si>
  <si>
    <t>IT/768</t>
  </si>
  <si>
    <t>IT/769</t>
  </si>
  <si>
    <t>IT/770</t>
  </si>
  <si>
    <t>IT/771</t>
  </si>
  <si>
    <t>IT/772</t>
  </si>
  <si>
    <t>IT/773</t>
  </si>
  <si>
    <t>IT/774</t>
  </si>
  <si>
    <t>IT/775</t>
  </si>
  <si>
    <t>IT/776</t>
  </si>
  <si>
    <t>IT/777</t>
  </si>
  <si>
    <t>IT/778</t>
  </si>
  <si>
    <t>IT/779</t>
  </si>
  <si>
    <t>IT/780</t>
  </si>
  <si>
    <t>IT/781</t>
  </si>
  <si>
    <t>IT/782</t>
  </si>
  <si>
    <t>IT/783</t>
  </si>
  <si>
    <t>IT/784</t>
  </si>
  <si>
    <t>IT/785</t>
  </si>
  <si>
    <t>IT/786</t>
  </si>
  <si>
    <t>IT/787</t>
  </si>
  <si>
    <t>IT/788</t>
  </si>
  <si>
    <t>IT/789</t>
  </si>
  <si>
    <t>IT/790</t>
  </si>
  <si>
    <t>IT/791</t>
  </si>
  <si>
    <t>IT/792</t>
  </si>
  <si>
    <t>IT/793</t>
  </si>
  <si>
    <t>IT/794</t>
  </si>
  <si>
    <t>IT/795</t>
  </si>
  <si>
    <t>IT/796</t>
  </si>
  <si>
    <t>IT/797</t>
  </si>
  <si>
    <t>IT/798</t>
  </si>
  <si>
    <t>IT/799</t>
  </si>
  <si>
    <t>IT/800</t>
  </si>
  <si>
    <t>IT/801</t>
  </si>
  <si>
    <t>IT/802</t>
  </si>
  <si>
    <t>IT/803</t>
  </si>
  <si>
    <t>IT/804</t>
  </si>
  <si>
    <t>IT/805</t>
  </si>
  <si>
    <t>IT/806</t>
  </si>
  <si>
    <t>IT/807</t>
  </si>
  <si>
    <t>IT/808</t>
  </si>
  <si>
    <t>IT/809</t>
  </si>
  <si>
    <t>IT/810</t>
  </si>
  <si>
    <t>IT/811</t>
  </si>
  <si>
    <t>IT/812</t>
  </si>
  <si>
    <t>IT/813</t>
  </si>
  <si>
    <t>IT/814</t>
  </si>
  <si>
    <t>IT/815</t>
  </si>
  <si>
    <t>IT/816</t>
  </si>
  <si>
    <t>IT/817</t>
  </si>
  <si>
    <t>IT/818</t>
  </si>
  <si>
    <t>IT/819</t>
  </si>
  <si>
    <t>IT/820</t>
  </si>
  <si>
    <t>IT/821</t>
  </si>
  <si>
    <t>IT/822</t>
  </si>
  <si>
    <t>IT/823</t>
  </si>
  <si>
    <t>Check columns (12 Nos) reinforcement and allow for concrete pouring Zone 3</t>
  </si>
  <si>
    <t>Grid B-F/19, B-D/21, A/23, B-D/24, A/25, A-C/26</t>
  </si>
  <si>
    <t>Check column reinforcement (6 Nos) reinforcement and allow for concrete poring Zone 3</t>
  </si>
  <si>
    <t>Grid A/19-21, F/21-26, E/26</t>
  </si>
  <si>
    <t>Stiair reinforcement</t>
  </si>
  <si>
    <t>Check stair ST-1 reinforcement and allow for concrete pouring Zone 3</t>
  </si>
  <si>
    <t>Grid A/17-18</t>
  </si>
  <si>
    <t>Check hanging beam reinforcement and allow for concrete pouring Zone 1</t>
  </si>
  <si>
    <t>Grid A/8-9</t>
  </si>
  <si>
    <t>Garbage</t>
  </si>
  <si>
    <t>Check Ms garbage bin (3 Nos) 2 Nos for I Tower and 1 Nos for L1 Tower</t>
  </si>
  <si>
    <t>Grid G/24-26, H-J/26</t>
  </si>
  <si>
    <t>Check columns (13 Nos) reinforcement and allow for concrete pouring Zone 4</t>
  </si>
  <si>
    <t>Grid U/21, N-U/17-19</t>
  </si>
  <si>
    <t>Check formwork and steel fixing of stair ST-1 and allow for concrete pouring Zone 1</t>
  </si>
  <si>
    <t>Grid A/9-10</t>
  </si>
  <si>
    <t>Check formwork and steel fixing of hanging beam and allow for concrete pouring Zone 3</t>
  </si>
  <si>
    <t>Grid R-U/26, S-U/24, U/23, S/20-22</t>
  </si>
  <si>
    <t>Check backfilling of sand along RTW (-15'-3'' to -10'-9'') (6 layers) Zone 8 SOG</t>
  </si>
  <si>
    <t>Check backfilling of Sand along RTW (-10'-9'' to -6'-6'') (6 layers) Zone 8 SOG Area</t>
  </si>
  <si>
    <t>Check termite proofing along RTW (-15'-3'' to -10'-9'') (6 layers) Zone 8 SOG</t>
  </si>
  <si>
    <t>Check termite proofing along RTW ( -10'-9' to -6'-6'')') (6 layers) Zone 8 SOG</t>
  </si>
  <si>
    <t>Column  SW formwork</t>
  </si>
  <si>
    <t>Inspection of columns (2 Nos) and SW (2 Nos) formwork Zone 3 before concrete</t>
  </si>
  <si>
    <t>Grid 18-19 and B-F</t>
  </si>
  <si>
    <t>Inspection of slab formwork Zone 1 before concrete</t>
  </si>
  <si>
    <t>L1-T/64</t>
  </si>
  <si>
    <t>L1-T/65</t>
  </si>
  <si>
    <t>L1-T/66</t>
  </si>
  <si>
    <t>L1-T/67</t>
  </si>
  <si>
    <t>L1-T/68</t>
  </si>
  <si>
    <t>L1-T/69</t>
  </si>
  <si>
    <t>L1-T/70</t>
  </si>
  <si>
    <t>L1-T/71</t>
  </si>
  <si>
    <t>L1-T/72</t>
  </si>
  <si>
    <t>L1-T/73</t>
  </si>
  <si>
    <t>L1-T/74</t>
  </si>
  <si>
    <t>L1-T/75</t>
  </si>
  <si>
    <t>L1-T/76</t>
  </si>
  <si>
    <t>L1-T/77</t>
  </si>
  <si>
    <t>L1-T/78</t>
  </si>
  <si>
    <t>L1-T/79</t>
  </si>
  <si>
    <t>L1-T/80</t>
  </si>
  <si>
    <t>L1-T/81</t>
  </si>
  <si>
    <t>L1-T/82</t>
  </si>
  <si>
    <t>L1-T/83</t>
  </si>
  <si>
    <t>L1-T/84</t>
  </si>
  <si>
    <t>L1-T/85</t>
  </si>
  <si>
    <t>L1-T/86</t>
  </si>
  <si>
    <t>L1-T/87</t>
  </si>
  <si>
    <t>L1-T/88</t>
  </si>
  <si>
    <t>L1-T/89</t>
  </si>
  <si>
    <t>L1-T/90</t>
  </si>
  <si>
    <t>Inspection of columns (4 Nos) formwork  before concrete</t>
  </si>
  <si>
    <t>Grid 23-26 and G-J</t>
  </si>
  <si>
    <t>Inspection of columns formwork (8 Nos0 Zone 4 before concrete</t>
  </si>
  <si>
    <t>Grid 19-26 and K-M</t>
  </si>
  <si>
    <t>Inspection of CW formwork service Zone 4 before concrete</t>
  </si>
  <si>
    <t>Check slab formwork along stair ST-3 &amp; ST-1 Zone 3</t>
  </si>
  <si>
    <t>column SW8 reinforcement</t>
  </si>
  <si>
    <t>Check columns (6 Nos) and SW8 (2 Nos) reinforcement and allow for concrete pouring Zone 5</t>
  </si>
  <si>
    <t>Check level and layout of columns &amp; Balcony beams Zone 1</t>
  </si>
  <si>
    <t>Inspection of columns formwork (23 Nos) Zone 5 before concrete</t>
  </si>
  <si>
    <t>Grid 16-26 &amp; N-U</t>
  </si>
  <si>
    <t>Grid 16-15 &amp; N-U</t>
  </si>
  <si>
    <t>Reinforcement of stair</t>
  </si>
  <si>
    <t>Check formwork &amp; reinforcement of stair ST-1 and allow for concrete pouring Zone 3</t>
  </si>
  <si>
    <t>L1/363</t>
  </si>
  <si>
    <t>L1/364</t>
  </si>
  <si>
    <t>L1/365</t>
  </si>
  <si>
    <t>L1/366</t>
  </si>
  <si>
    <t>L1/367</t>
  </si>
  <si>
    <t>L1/368</t>
  </si>
  <si>
    <t>L1/369</t>
  </si>
  <si>
    <t>L1/370</t>
  </si>
  <si>
    <t>L1/371</t>
  </si>
  <si>
    <t>L1/372</t>
  </si>
  <si>
    <t>L1/373</t>
  </si>
  <si>
    <t>L1/374</t>
  </si>
  <si>
    <t>L1/375</t>
  </si>
  <si>
    <t>L1/376</t>
  </si>
  <si>
    <t>L1/377</t>
  </si>
  <si>
    <t>L1/378</t>
  </si>
  <si>
    <t>L1/379</t>
  </si>
  <si>
    <t>L1/380</t>
  </si>
  <si>
    <t>L1/381</t>
  </si>
  <si>
    <t>L1/382</t>
  </si>
  <si>
    <t>L1/383</t>
  </si>
  <si>
    <t>L1/384</t>
  </si>
  <si>
    <t>L1/385</t>
  </si>
  <si>
    <t>L1/386</t>
  </si>
  <si>
    <t>L1/387</t>
  </si>
  <si>
    <t>L1/388</t>
  </si>
  <si>
    <t>L1/389</t>
  </si>
  <si>
    <t>Level and layout</t>
  </si>
  <si>
    <t>Check level and layout of columns (20 Nos) + Service lift Zone 4</t>
  </si>
  <si>
    <t>Grid M-U/20-26, N-U/15-26</t>
  </si>
  <si>
    <t>SOG</t>
  </si>
  <si>
    <t>column reinforcement</t>
  </si>
  <si>
    <t>Check columns (12 Nos) reinforcement and allow for concrete pouring (-13'-3'' to 0'-0'') Zone 8</t>
  </si>
  <si>
    <t>Grid K-M/15-18</t>
  </si>
  <si>
    <t>Check Thermopore in expansion joint of columns (6 Nos) (-13'-3'' to 0'-0'') Zone 8 SOG</t>
  </si>
  <si>
    <t>Grid G/9-14-18</t>
  </si>
  <si>
    <t>Grid G-M/20-22</t>
  </si>
  <si>
    <t>Check columns (10 Nos) reinforcement and allow for concrete pouring Zone 8 SOG</t>
  </si>
  <si>
    <t>Grid G-M/16-19</t>
  </si>
  <si>
    <t>Check level and layout of slab, column lift walls Zone 3</t>
  </si>
  <si>
    <t>Check formwork and reinforcement of Stair ST-3 and allow for concrete pouring Zone 1</t>
  </si>
  <si>
    <t>Grid N-U/20-26</t>
  </si>
  <si>
    <t>Check top and bottom reinforcement Zone 4</t>
  </si>
  <si>
    <t>Grid Q/20-21</t>
  </si>
  <si>
    <t>Check column (15 Nos) reinforcement Zone 8 SOG</t>
  </si>
  <si>
    <t>Grid M-T/13-15</t>
  </si>
  <si>
    <t>Check columns (32 Nos) reinforcement Zone 8 SOG</t>
  </si>
  <si>
    <t>Grid G-H/9-19, M/16, K-M/17-19</t>
  </si>
  <si>
    <t>Inspection of slab formwork Zone 3, laout, level</t>
  </si>
  <si>
    <t>Inspection of slab formwork Zone 4, layout, level</t>
  </si>
  <si>
    <t>Courtyard</t>
  </si>
  <si>
    <t>Cy/01</t>
  </si>
  <si>
    <t>Inspection of column formwork (12 Nos) Zone 8 non tower area</t>
  </si>
  <si>
    <t>Grid 15-18 &amp; M-K</t>
  </si>
  <si>
    <t>Cy/03</t>
  </si>
  <si>
    <t>Inspection of column formwork (7 Nos) Zone 8 non tower area</t>
  </si>
  <si>
    <t>Grid 15-13 &amp; N-S</t>
  </si>
  <si>
    <t>Check level and layout of Stair ST-01 Zone 1</t>
  </si>
  <si>
    <t>Check beams reinforcement Zone 8 SOG</t>
  </si>
  <si>
    <t>Grid G-M/13-19</t>
  </si>
  <si>
    <t>Check level and layout of stair St-01 Zone 03</t>
  </si>
  <si>
    <t>Check formwork and reinforcement of Stair ST-1 and allow for concrete pouring Zone 1</t>
  </si>
  <si>
    <t>Check formwork and reinforcement of hanging beam and allow for concrete pouring Zone 1</t>
  </si>
  <si>
    <t>Grid A./8-9</t>
  </si>
  <si>
    <t>Check thermopore in expansion joint of columns (9 Nos) (-13'-3'' to 0'-0'') Zone 8 SOG</t>
  </si>
  <si>
    <t>Grid N-P/15, G/15-19</t>
  </si>
  <si>
    <t>Check column (10 Nos) reinforcement and allow for concrete pouring Zone 8 SOG (-13'-3'' to +0'-0'')</t>
  </si>
  <si>
    <t>Grid G-H &amp; M-Q/13-16</t>
  </si>
  <si>
    <t>Check column (21 Nos) reinforcement Zone 8 SOG Area (-13'-3'' to +0'-0'')</t>
  </si>
  <si>
    <t>Grid K-M/8-14</t>
  </si>
  <si>
    <t>Check columns (6 Nos) reinforcement &amp; allow for concrete pouring Zone 8 SOG (-13'-3'' to +0'-0'')</t>
  </si>
  <si>
    <t>Grid G-H/14, K-L/13-14</t>
  </si>
  <si>
    <t>check columns (10 Nos) reinforcement Zone 4</t>
  </si>
  <si>
    <t>Grid G-M/24-26</t>
  </si>
  <si>
    <t>Service reinforcement</t>
  </si>
  <si>
    <t>Check service Lift reinforcement Zone 4</t>
  </si>
  <si>
    <t>Check slab, beam reinforcement and allow for concrete pouring Zone 4-5</t>
  </si>
  <si>
    <t>Grid H-M/20-22</t>
  </si>
  <si>
    <t>Grid N-U/23-26</t>
  </si>
  <si>
    <t>Check level and layout of columns, lift wall and balcony beam Zone 4</t>
  </si>
  <si>
    <t xml:space="preserve">Check SW8 &amp; columns (21 Nos) reinforcement Zone 5 </t>
  </si>
  <si>
    <t>Grid N-U/15-22</t>
  </si>
  <si>
    <t xml:space="preserve">Check service lift and columns (12 Nos) reinforcement and allow for concrete pouring Zone 4 </t>
  </si>
  <si>
    <t>Check level and layout of Stair ST-02 Zone 4</t>
  </si>
  <si>
    <t>Check lift wall reinforcement Zone 4</t>
  </si>
  <si>
    <t>Grid N-Q/20-22</t>
  </si>
  <si>
    <t>Check condute UPVC D class 32 mm in lift and column Zone 4</t>
  </si>
  <si>
    <t>Grid N/20, P/26</t>
  </si>
  <si>
    <t>Cy/02</t>
  </si>
  <si>
    <t>Inspection of column formwork before concrete Zone 8</t>
  </si>
  <si>
    <t>Grid 15-19 &amp; M-G</t>
  </si>
  <si>
    <t>Inspection of columns (12 Nos) formwork Zone 4 before concrete</t>
  </si>
  <si>
    <t>Grid 20-24 and G-L</t>
  </si>
  <si>
    <t>Inspection of columns (8 Nos) formwork Zone 4 before concrete</t>
  </si>
  <si>
    <t>Inspection of column (15 Nos) formwork Zone 5 before concrete</t>
  </si>
  <si>
    <t>Grid 18-15 &amp; N-U</t>
  </si>
  <si>
    <t>Check column reinforcement (2 Nos) and allow for concrete pouring Zone 5</t>
  </si>
  <si>
    <t>Grid S-U/18</t>
  </si>
  <si>
    <t>Check slab formwork along stair ST-4 Zone 4</t>
  </si>
  <si>
    <t>Check slab top and bottom reinforcement Zone 8 SOG Area</t>
  </si>
  <si>
    <t>L2/109</t>
  </si>
  <si>
    <t>L2/110</t>
  </si>
  <si>
    <t>L2/111</t>
  </si>
  <si>
    <t>L2/112</t>
  </si>
  <si>
    <t>L2/113</t>
  </si>
  <si>
    <t>L2/114</t>
  </si>
  <si>
    <t>L2/115</t>
  </si>
  <si>
    <t>L2/116</t>
  </si>
  <si>
    <t>L2/117</t>
  </si>
  <si>
    <t>L2/118</t>
  </si>
  <si>
    <t>L2/119</t>
  </si>
  <si>
    <t>L2/120</t>
  </si>
  <si>
    <t>L2/121</t>
  </si>
  <si>
    <t>L2/122</t>
  </si>
  <si>
    <t>L2/123</t>
  </si>
  <si>
    <t>L2/124</t>
  </si>
  <si>
    <t>L2/125</t>
  </si>
  <si>
    <t>L2/126</t>
  </si>
  <si>
    <t>L2/127</t>
  </si>
  <si>
    <t>L2/128</t>
  </si>
  <si>
    <t>L2/129</t>
  </si>
  <si>
    <t>L2/130</t>
  </si>
  <si>
    <t>L2/131</t>
  </si>
  <si>
    <t>L2/132</t>
  </si>
  <si>
    <t>L2/133</t>
  </si>
  <si>
    <t>L2/134</t>
  </si>
  <si>
    <t>L2/135</t>
  </si>
  <si>
    <t>L2/136</t>
  </si>
  <si>
    <t>L2/137</t>
  </si>
  <si>
    <t>L2/138</t>
  </si>
  <si>
    <t>L2/139</t>
  </si>
  <si>
    <t>L2/140</t>
  </si>
  <si>
    <t>L2/141</t>
  </si>
  <si>
    <t>L2/142</t>
  </si>
  <si>
    <t>L2/143</t>
  </si>
  <si>
    <t>L2/144</t>
  </si>
  <si>
    <t>L2/145</t>
  </si>
  <si>
    <t>L2/146</t>
  </si>
  <si>
    <t>L2/147</t>
  </si>
  <si>
    <t>L2/148</t>
  </si>
  <si>
    <t>Check slab reinforcement and allow for concrete pouring Zone 8 SOG Area</t>
  </si>
  <si>
    <t>Check column (8 Nos) reinforcement and allow for concrete pouring Zone 8 SOG</t>
  </si>
  <si>
    <t>Grid G-H/13, L-M/12, R-T/13-14</t>
  </si>
  <si>
    <t>Inspection of (15 Nos) formwork Zone 5</t>
  </si>
  <si>
    <t>Grid 26-15 &amp; N-U</t>
  </si>
  <si>
    <t>Cy/04</t>
  </si>
  <si>
    <t>Cy/05</t>
  </si>
  <si>
    <t>Cy/06</t>
  </si>
  <si>
    <t>Cy/07</t>
  </si>
  <si>
    <t>Inspection of column formwork (4 Nos) Zone 8 Non tower area</t>
  </si>
  <si>
    <t>Grid 14 &amp; G-K</t>
  </si>
  <si>
    <t>slab, beam formwork</t>
  </si>
  <si>
    <t>Inspection of slab and beam formwork and layout Zone 8 non tower area</t>
  </si>
  <si>
    <t>Grid 13-20 &amp; G-M</t>
  </si>
  <si>
    <t>Inspection of columns (10 Nos) formwork Zone 3 before concrete</t>
  </si>
  <si>
    <t>Grid 23-26 and A-F</t>
  </si>
  <si>
    <t>Check columns (5 Nos) reinforcement and allow for concrete pouring Zone 8 SOG</t>
  </si>
  <si>
    <t>Grid G-K/12, G-H/11</t>
  </si>
  <si>
    <t>(-13'-3'' to +0'-0'')</t>
  </si>
  <si>
    <t>Grid G-M/10, K-L/11</t>
  </si>
  <si>
    <t>Inspection Date</t>
  </si>
  <si>
    <t>Cy/08</t>
  </si>
  <si>
    <t>Cy/09</t>
  </si>
  <si>
    <t>Cy/10</t>
  </si>
  <si>
    <t>Cy/11</t>
  </si>
  <si>
    <t>Cy/12</t>
  </si>
  <si>
    <t>Cy/13</t>
  </si>
  <si>
    <t>Cy/14</t>
  </si>
  <si>
    <t>Cy/15</t>
  </si>
  <si>
    <t>Cy/16</t>
  </si>
  <si>
    <t>Cy/17</t>
  </si>
  <si>
    <t>Cy/18</t>
  </si>
  <si>
    <t>Cy/19</t>
  </si>
  <si>
    <t>Cy/20</t>
  </si>
  <si>
    <t>Cy/21</t>
  </si>
  <si>
    <t>Cy/22</t>
  </si>
  <si>
    <t>Cy/23</t>
  </si>
  <si>
    <t>Cy/24</t>
  </si>
  <si>
    <t>Cy/25</t>
  </si>
  <si>
    <t>Cy/26</t>
  </si>
  <si>
    <t>Inspection of column formwork (10 Nos) Zone 8 non tower area</t>
  </si>
  <si>
    <t>Grid 8-9 &amp; G-M</t>
  </si>
  <si>
    <t>Reinforcement Stair</t>
  </si>
  <si>
    <t>Check formwork, reinforcement of Stair ST-03 and allow for concrete pouring Zone 3</t>
  </si>
  <si>
    <t>Check formwork and reinforcement of Stair st-2 and allow for concrete pouring Zone 4</t>
  </si>
  <si>
    <t>Check columns (12 Nos) reinforcement and (2 Nos) SW8 reinforcement Zone 5</t>
  </si>
  <si>
    <t>Grid N-U/15-17, N-Q/18</t>
  </si>
  <si>
    <t>Check beams reinforcement Zone 4</t>
  </si>
  <si>
    <t>4th Flor</t>
  </si>
  <si>
    <t>Grid N-U/19, S/20, U/21, S/22, U/23, Q-U/24, R-U/26</t>
  </si>
  <si>
    <t>Check columns (3 Nos) reinforcement and allow for concrete pouring Zone 4</t>
  </si>
  <si>
    <t>Grid N/24, P/Q/26</t>
  </si>
  <si>
    <t>Check thermopore Sheet along Beams Zone 8 SOG Area</t>
  </si>
  <si>
    <t>Check column (3 Nos) reinforcement and allow for concrete pouring Zone 8 SOG Area</t>
  </si>
  <si>
    <t>Grid P-Q/15</t>
  </si>
  <si>
    <t>Check beams reinforcement Zone 4 &amp; 5</t>
  </si>
  <si>
    <t>Check columns (12 Nos) reinforcement and allow for concrete pouring Zone 8 SOG Area</t>
  </si>
  <si>
    <t>Grid G-M/8-9, L-M/10</t>
  </si>
  <si>
    <t>Check level &amp; layout of Stair ST-3 Zone 3</t>
  </si>
  <si>
    <t>Check level &amp; layout of Stair ST-3 Zone 1</t>
  </si>
  <si>
    <t>L1/390</t>
  </si>
  <si>
    <t>L1/391</t>
  </si>
  <si>
    <t>L1/392</t>
  </si>
  <si>
    <t>L1/393</t>
  </si>
  <si>
    <t>L1/394</t>
  </si>
  <si>
    <t>L1/395</t>
  </si>
  <si>
    <t>L1/396</t>
  </si>
  <si>
    <t>L1/397</t>
  </si>
  <si>
    <t>L1/398</t>
  </si>
  <si>
    <t>L1/399</t>
  </si>
  <si>
    <t>L1/400</t>
  </si>
  <si>
    <t>L1/401</t>
  </si>
  <si>
    <t>L1/402</t>
  </si>
  <si>
    <t>L1/403</t>
  </si>
  <si>
    <t>L1/404</t>
  </si>
  <si>
    <t>L1/405</t>
  </si>
  <si>
    <t>L1/406</t>
  </si>
  <si>
    <t>L1/407</t>
  </si>
  <si>
    <t>L1/408</t>
  </si>
  <si>
    <t>L1/409</t>
  </si>
  <si>
    <t>L1/410</t>
  </si>
  <si>
    <t>L1/411</t>
  </si>
  <si>
    <t>L1/412</t>
  </si>
  <si>
    <t>L1/413</t>
  </si>
  <si>
    <t>L1/414</t>
  </si>
  <si>
    <t>L1/415</t>
  </si>
  <si>
    <t>L1/416</t>
  </si>
  <si>
    <t>L1/417</t>
  </si>
  <si>
    <t>L1/418</t>
  </si>
  <si>
    <t>L1/419</t>
  </si>
  <si>
    <t>L1/420</t>
  </si>
  <si>
    <t>L1/421</t>
  </si>
  <si>
    <t>L1/422</t>
  </si>
  <si>
    <t>L1/423</t>
  </si>
  <si>
    <t>L1/424</t>
  </si>
  <si>
    <t>L1/425</t>
  </si>
  <si>
    <t>L1/426</t>
  </si>
  <si>
    <t>L1/427</t>
  </si>
  <si>
    <t>L1/428</t>
  </si>
  <si>
    <t>L1/429</t>
  </si>
  <si>
    <t>L1/430</t>
  </si>
  <si>
    <t>L1/431</t>
  </si>
  <si>
    <t>L1/432</t>
  </si>
  <si>
    <t>L1/433</t>
  </si>
  <si>
    <t>L1/434</t>
  </si>
  <si>
    <t>L1/435</t>
  </si>
  <si>
    <t>L1/436</t>
  </si>
  <si>
    <t>L1/437</t>
  </si>
  <si>
    <t>L1/438</t>
  </si>
  <si>
    <t>L1/439</t>
  </si>
  <si>
    <t>L1/440</t>
  </si>
  <si>
    <t>L1/441</t>
  </si>
  <si>
    <t>L1/442</t>
  </si>
  <si>
    <t>L1/443</t>
  </si>
  <si>
    <t>L1/444</t>
  </si>
  <si>
    <t>L1/445</t>
  </si>
  <si>
    <t>L1/446</t>
  </si>
  <si>
    <t>L1/447</t>
  </si>
  <si>
    <t>Check level and layout of columns &amp; Service lift Zone 4</t>
  </si>
  <si>
    <t>Check formwork and steel fixing of ST-1 and allow for concrete pouring Zone 1</t>
  </si>
  <si>
    <t>Inspection of column formwrok (3 Nos) Zone 4 &amp; 5 before concrete</t>
  </si>
  <si>
    <t>Grid 24-26 &amp; N-Q</t>
  </si>
  <si>
    <t>Grid 13-15 &amp; G-U</t>
  </si>
  <si>
    <t>Inspection of column formwork (13 Nos) Zone 8 non tower area</t>
  </si>
  <si>
    <t>Grid 10-12 &amp; G-M</t>
  </si>
  <si>
    <t>Check formwork and reinforcement of Stair ST-03 and allow for concrete pouring Zone 1</t>
  </si>
  <si>
    <t>Check formwork and stair reinforcement ST-01 and allow for concrete pouring Zone 3</t>
  </si>
  <si>
    <t>Lift wall reinforcement</t>
  </si>
  <si>
    <t>Check lift wall reinforcement and allow for concrete pouring Zone 4</t>
  </si>
  <si>
    <t>Check level and layout of slab Zone 8 SOG Area</t>
  </si>
  <si>
    <t>(+0'-00'')</t>
  </si>
  <si>
    <t>Grid G-M/13-20</t>
  </si>
  <si>
    <t>Check columns (6 Nos) reinforcement and allow for concrete pouring Zone 8 SOG Area</t>
  </si>
  <si>
    <t>Inspection of column formwork (2 Nos) Zone 8 non tower area</t>
  </si>
  <si>
    <t>Grid 13 &amp; M-L</t>
  </si>
  <si>
    <t>Check slab top and bottom reinforcement Zone 4 &amp; 5</t>
  </si>
  <si>
    <t>Grid M-U/20-26 &amp; N-U/15-19</t>
  </si>
  <si>
    <t>Check column (10 Nos) reinforcement Zone 4</t>
  </si>
  <si>
    <t>Inspection of columns (16 Nos) formwork Zone 5 before concrete</t>
  </si>
  <si>
    <t>Grid 15-18 &amp; N-U</t>
  </si>
  <si>
    <t>Check level and layout of columns (33 Nos) &amp; lift walls Zone 4</t>
  </si>
  <si>
    <t>Grid M-U/20-26, &amp; N-U/15-19</t>
  </si>
  <si>
    <t>4ht floor</t>
  </si>
  <si>
    <t>Check level &amp; layout of Stair ST-02 Zone 4</t>
  </si>
  <si>
    <t>Check columns (31 Nos) &amp; SW-8 (2 Nos) reinforcement Zone 4 &amp; 5</t>
  </si>
  <si>
    <t>Grid N-U/20-26, N-U/15-19</t>
  </si>
  <si>
    <t>6ht Floor</t>
  </si>
  <si>
    <t>Service lift reinforcement</t>
  </si>
  <si>
    <t>Check column (6 Nos) reinforcement and allow for concrete pouring Zone 4</t>
  </si>
  <si>
    <t>Grid L-M/20-24</t>
  </si>
  <si>
    <t>Check formwork and steel fixing of ST-1 &amp; allow for concrete pouring Zone 3</t>
  </si>
  <si>
    <t>Check formwork and steel fixing of hanging beam &amp; allow for concrete pouring Zone 3</t>
  </si>
  <si>
    <t>Grid L-M/26, K/20-26</t>
  </si>
  <si>
    <t>walls reinforcement</t>
  </si>
  <si>
    <t>Check lift walls reinforcement Zone 4</t>
  </si>
  <si>
    <t>Check columns (18 Nos) &amp; SW-8 (2 Nos) reinforcement &amp; allow for concrete pouring Zone 5</t>
  </si>
  <si>
    <t>Grid N-U/15-19</t>
  </si>
  <si>
    <t>Check condute UPVC class 32 mm in lift &amp; column Zone 4</t>
  </si>
  <si>
    <t>Check beams reinforcement Zone 8 SOG Area</t>
  </si>
  <si>
    <t>Grid G-M/8-13</t>
  </si>
  <si>
    <t>Grid M-U/20-26, N-U/15-19</t>
  </si>
  <si>
    <t>Check columns (10 Nos) reinforcement  Zone 4</t>
  </si>
  <si>
    <t xml:space="preserve">Inspection of slab formwork Zone 5 layout and level </t>
  </si>
  <si>
    <t>Inspection of column formwork (6 Nos) Zone 4 before concrete</t>
  </si>
  <si>
    <t>Grid 20-26 &amp; K-M</t>
  </si>
  <si>
    <t>Inspection of column (4 Nos) formwork Zone 5 before concrete</t>
  </si>
  <si>
    <t>Grid 19 &amp; N-U</t>
  </si>
  <si>
    <t>Inspection of column (13 Nos) formwork zone 5 before concrete</t>
  </si>
  <si>
    <t>Grid 20-26 &amp; N-U</t>
  </si>
  <si>
    <t>Inspection of column (6 Nos) formwork Zone 4 before concrete</t>
  </si>
  <si>
    <t>Grid 20-26 &amp; L-G</t>
  </si>
  <si>
    <t>Inspection of columns (6 Nos) formwork Zone 4 before concrete</t>
  </si>
  <si>
    <t>Grid 20-26 &amp; G-J</t>
  </si>
  <si>
    <t>Grid H-J &amp; 23-24</t>
  </si>
  <si>
    <t>Check formwork and steel fixing of hanging beam and allow for concrete pouring Zone 1</t>
  </si>
  <si>
    <t>Grid G-H/20-22, G/24, J/26</t>
  </si>
  <si>
    <t>Check formwork and steel fixing of ST-2 and allow for concrete pouring Zone 4</t>
  </si>
  <si>
    <t>Grid S/20-24, U/21-24</t>
  </si>
  <si>
    <t>Grid P/26, N-Q/24</t>
  </si>
  <si>
    <t>Check top and bottom slab reinforcement Zone 8 SOG Area</t>
  </si>
  <si>
    <t>Grid G-M/9-14</t>
  </si>
  <si>
    <t>Grid N-Q and 22 btw 23-24</t>
  </si>
  <si>
    <t>28-Ot-23</t>
  </si>
  <si>
    <t>Grid 8,6,9,14 &amp; G-N</t>
  </si>
  <si>
    <t>Check vertical wall reinforcement of under ground water tank and allow for concrete pouring Z-8</t>
  </si>
  <si>
    <t>Grid T/15-13</t>
  </si>
  <si>
    <t>Check level and layout of of Slab Zone 8 SOG Area</t>
  </si>
  <si>
    <t>Grid G-M/9-13</t>
  </si>
  <si>
    <t>Check formwork &amp; steel fixing of stair ST-3 and allow for concrete pouring Zone 3</t>
  </si>
  <si>
    <t>Grid G-H/26</t>
  </si>
  <si>
    <t>Inspection of CW formwork Zone 4 &amp; 5 before concrete</t>
  </si>
  <si>
    <t>check vertical wall reinforcement of under ground water tankd and allow for concrete pouring Z-8 SOG</t>
  </si>
  <si>
    <t>(-13'-3'' to 10'')</t>
  </si>
  <si>
    <t>Grid T/13-15</t>
  </si>
  <si>
    <t>Grid 12-15 &amp; L-U</t>
  </si>
  <si>
    <t>check columns (5 Nos) reinforcement and allow for concrete pouring Zone 4</t>
  </si>
  <si>
    <t>Grid N/20-22</t>
  </si>
  <si>
    <t>Check slab formwork along stair St-2 Zone 4</t>
  </si>
  <si>
    <t>Grid G/9-14</t>
  </si>
  <si>
    <t>Grid K-U/12-15</t>
  </si>
  <si>
    <t>Inspection of slab formwork Zone 4 &amp; 5 layout and level</t>
  </si>
  <si>
    <t>tank wall</t>
  </si>
  <si>
    <t>Inspection of Tank wall formwork (1 Nos) Zone 8 courtyard non tower area</t>
  </si>
  <si>
    <t>Grid 12-15 after U</t>
  </si>
  <si>
    <t>Tank wall</t>
  </si>
  <si>
    <t>Inspection of tank wall formwork (1 Nos) Zone 8 courtyard non tower area</t>
  </si>
  <si>
    <t>Grid 12-15 &amp; U</t>
  </si>
  <si>
    <t>Grid P-Q/26</t>
  </si>
  <si>
    <t>Check level and layout of stair ST-2 Zone 4</t>
  </si>
  <si>
    <t>Check columns and SW8 reinforcement (24 Nos) Zone 5</t>
  </si>
  <si>
    <t>Grid N-U/15-23</t>
  </si>
  <si>
    <t>Check columns (7 Nos) reinforcement and allow for concrete pouring Zone 4</t>
  </si>
  <si>
    <t>Grid N-U/24-26</t>
  </si>
  <si>
    <t>Grid K-U/12-14</t>
  </si>
  <si>
    <t>Check level and layout of Slab Zone 8 SOG Area</t>
  </si>
  <si>
    <t>Check level and layout of columns (33 Nos) , lift walls Zone 4 &amp; 5</t>
  </si>
  <si>
    <t>Inspection of columns (4 Nos) formwork Zone 4 before concrete</t>
  </si>
  <si>
    <t>Grid 26 &amp; T-U, G-H</t>
  </si>
  <si>
    <t>Grid N-U, 26-26</t>
  </si>
  <si>
    <t>Check columns (13 Nos) reinforcement and allow for concrete pouring Zone 4 &amp; 5</t>
  </si>
  <si>
    <t>Grid N-U/17-23</t>
  </si>
  <si>
    <t>Check columns (11 Nos) and SW8 reinforcement and allow for concrete pouring Zone 4 &amp; 5</t>
  </si>
  <si>
    <t>Grid N-U/15-17</t>
  </si>
  <si>
    <t>Check slab formwork along stair ST-04 Zone 4</t>
  </si>
  <si>
    <t>Grid G-H/24-26</t>
  </si>
  <si>
    <t>L1-T/91</t>
  </si>
  <si>
    <t>L1-T/92</t>
  </si>
  <si>
    <t>L1-T/93</t>
  </si>
  <si>
    <t>L1-T/94</t>
  </si>
  <si>
    <t>L1-T/95</t>
  </si>
  <si>
    <t>L1-T/96</t>
  </si>
  <si>
    <t>L1-T/97</t>
  </si>
  <si>
    <t>L1-T/98</t>
  </si>
  <si>
    <t>L1-T/99</t>
  </si>
  <si>
    <t>L1-T/100</t>
  </si>
  <si>
    <t>L1-T/101</t>
  </si>
  <si>
    <t>L1-T/102</t>
  </si>
  <si>
    <t>L1-T/103</t>
  </si>
  <si>
    <t>L1-T/104</t>
  </si>
  <si>
    <t>L1-T/105</t>
  </si>
  <si>
    <t>L1-T/106</t>
  </si>
  <si>
    <t>L1-T/107</t>
  </si>
  <si>
    <t>L1-T/108</t>
  </si>
  <si>
    <t>L1-T/109</t>
  </si>
  <si>
    <t>L1-T/110</t>
  </si>
  <si>
    <t>Inspection of columns (24 Nos) formwork Zone 5 before concrete</t>
  </si>
  <si>
    <t>Grid N-U &amp; 15-23</t>
  </si>
  <si>
    <t>Snag List</t>
  </si>
  <si>
    <t>Snag summary</t>
  </si>
  <si>
    <t>Inspection of snag summary basement</t>
  </si>
  <si>
    <t>Inspection of snag list I Tower Basement</t>
  </si>
  <si>
    <t>Grid 22 btw 23 to 20</t>
  </si>
  <si>
    <t>Check condute UPVC class 32mm in lift &amp; column Zone 4</t>
  </si>
  <si>
    <t>Check slab formwork Zone 4 &amp; 5 layout and level</t>
  </si>
  <si>
    <t>6th to 7th floor</t>
  </si>
  <si>
    <t>beam reinforcement</t>
  </si>
  <si>
    <t>Grid G-S/19-26</t>
  </si>
  <si>
    <t>Check slab formwork along stair Zone 4</t>
  </si>
  <si>
    <t>Inspection of columns (9 Nos) formwork Zone 1 before concrete</t>
  </si>
  <si>
    <t>Check columns (7 Nos) reinforcement and allow for concrete pouring Zone 1</t>
  </si>
  <si>
    <t>(+130'-9'' to +145'-9'')</t>
  </si>
  <si>
    <t>Grid A-F/1, A/2, B/3</t>
  </si>
  <si>
    <t>Check columns (10 Nos) reinforcement Zone 1</t>
  </si>
  <si>
    <t>Grid B-D/3, A/4, A-F/6-8</t>
  </si>
  <si>
    <t>Check level &amp; layout of columns (25 Nos) &amp; lift walls Zone 4</t>
  </si>
  <si>
    <t>Grid G-K/20-22, K-M/24-26, L/22</t>
  </si>
  <si>
    <t xml:space="preserve">Inspection of slab formwork Zone 4 layout and level </t>
  </si>
  <si>
    <t>Grid G-U btw 20-26</t>
  </si>
  <si>
    <t>Grid S-U/20-26, N-U/15-19</t>
  </si>
  <si>
    <t>1st to 2nd floor</t>
  </si>
  <si>
    <t>Check level and layout of Stair ST-4 Zone 4</t>
  </si>
  <si>
    <t>Check level &amp; layout of Stair ST-2 Zone 4</t>
  </si>
  <si>
    <t>Inspection of (7 Nos) columns formwork and (5 Nos) 1st height formwork Zone 1</t>
  </si>
  <si>
    <t>Grid 1-8 &amp; A-F</t>
  </si>
  <si>
    <t xml:space="preserve">Inspection fo columns (10 Nos) formwork Zone 4 before concrete </t>
  </si>
  <si>
    <t>Grid 20-26 &amp; G-L</t>
  </si>
  <si>
    <t>Check column (12 Nos) reinforcement Zone 4</t>
  </si>
  <si>
    <t>Grid G-J/24-26, L/20, M/20-22, N-R/24-26</t>
  </si>
  <si>
    <t>Inspection of CW formwork service Zone 4 before concrete Zone 4</t>
  </si>
  <si>
    <t>L1/448</t>
  </si>
  <si>
    <t>L1/449</t>
  </si>
  <si>
    <t>L1/450</t>
  </si>
  <si>
    <t>L1/451</t>
  </si>
  <si>
    <t>L1/452</t>
  </si>
  <si>
    <t>L1/453</t>
  </si>
  <si>
    <t>L1/454</t>
  </si>
  <si>
    <t>L1/455</t>
  </si>
  <si>
    <t>L1/456</t>
  </si>
  <si>
    <t>L1/457</t>
  </si>
  <si>
    <t>L1/458</t>
  </si>
  <si>
    <t>L1/459</t>
  </si>
  <si>
    <t>L1/460</t>
  </si>
  <si>
    <t>L1/461</t>
  </si>
  <si>
    <t>L1/462</t>
  </si>
  <si>
    <t>L1/463</t>
  </si>
  <si>
    <t>L1/464</t>
  </si>
  <si>
    <t>L1/465</t>
  </si>
  <si>
    <t>L1/466</t>
  </si>
  <si>
    <t>L1/467</t>
  </si>
  <si>
    <t>L1/468</t>
  </si>
  <si>
    <t>Check conduit UPVC class 32 mm in lift and column Zone 4</t>
  </si>
  <si>
    <t>Chek columns (7 Nos) reinforcement and allow for concrete pouring Zone 4</t>
  </si>
  <si>
    <t>Grid G-L/20, H-K/22, K/24</t>
  </si>
  <si>
    <t>Check columns (16 Nos) &amp; Shear walls SW-01, SW-02 reinforcement Zone 1 &amp; 2</t>
  </si>
  <si>
    <t>Grid A-F/9-13</t>
  </si>
  <si>
    <t xml:space="preserve">Inspection of columns (8 Nos) formwork Zone 4 before concrete </t>
  </si>
  <si>
    <t>stair reinforcement</t>
  </si>
  <si>
    <t>Check formwork and stair ST-2 reinforcement and allow for concrete pouring Zone 4</t>
  </si>
  <si>
    <t>Grid G/22, K/26, L/22-26, M/22-26, P/26</t>
  </si>
  <si>
    <t>Check lift wall reinforcement Zone 1</t>
  </si>
  <si>
    <t>Check column (6 Nos) reinforcement and allow for concrete pouring Zone 1</t>
  </si>
  <si>
    <t>Grid D-F/3, A/4, B-F/6</t>
  </si>
  <si>
    <t>column, sw formwork</t>
  </si>
  <si>
    <t>Grid 8-10 &amp; A-F</t>
  </si>
  <si>
    <t>Inspection of columns (4 Nos) formwork Zone 2 before concrete</t>
  </si>
  <si>
    <t>Grid 11 &amp; A-F</t>
  </si>
  <si>
    <t>1st floor to 2nd</t>
  </si>
  <si>
    <t>Check formwork and stair ST-2 reinforcement and allow for concrete pouring Zone 45</t>
  </si>
  <si>
    <t>Check formwork and reinforcement of hanging beam and allow for concrete pouring Zone 3</t>
  </si>
  <si>
    <t>Check columns 97 Nos) reinforcement Zone 1</t>
  </si>
  <si>
    <t>Grid A-F/1, A/2, F/3</t>
  </si>
  <si>
    <t>Chek top and bottom slab reinforcement Zone 4</t>
  </si>
  <si>
    <t>Check columns (10 Nos), SW-01 pour 2 and columns (2 Nos) pour 1 reinforcement and allow for concrete pouring Zone 1</t>
  </si>
  <si>
    <t>Grid A/1-8, B/1-6, D-F/8, F/9</t>
  </si>
  <si>
    <t>Check columns (7 Nos), SW-2 reinforcement and allow for concrete pouring Zone 1 &amp; 2</t>
  </si>
  <si>
    <t>Grid D/9, D-F/10, A-F/11</t>
  </si>
  <si>
    <t>Inspection of columns (4 Nos) and SW formwork Zone 1 before concrete</t>
  </si>
  <si>
    <t>Grid 8-10 &amp; B-F</t>
  </si>
  <si>
    <t>Inspection of columns (2 Nos) 2nd height and (4 Nos) 1st height formwork Zone 2</t>
  </si>
  <si>
    <t>Check lift wall reinforcement Zone 3</t>
  </si>
  <si>
    <t>Check level and layout of stair ST-04 Zone 4</t>
  </si>
  <si>
    <t>Grid G-H/1-3</t>
  </si>
  <si>
    <t>Inspection of CW formwork before concrete (+145'-9'')</t>
  </si>
  <si>
    <t>Grid 22 btw 23 to 20 &amp; N to Q</t>
  </si>
  <si>
    <t>Inspection of columns (7 Nos) formwork Zone 1 before concrete</t>
  </si>
  <si>
    <t xml:space="preserve">Inspection of columns (3 Nos), SW-01 formwork Zone 1 before concrete </t>
  </si>
  <si>
    <t>Grid 8-9 &amp; A-F</t>
  </si>
  <si>
    <t>Inspection of columns (5 Nos) and SW (01 Nos) formwork Zone 1 before concrete</t>
  </si>
  <si>
    <t>Grid 8-9 &amp; B-C</t>
  </si>
  <si>
    <t>Inspection of column (1 No), SW (SW-01) formwork Zone 1 before concrete</t>
  </si>
  <si>
    <t>column, sw2 reinforcement</t>
  </si>
  <si>
    <t>Check columns (7 Nos), SW-02 &amp; columns (6 Nos) reinforcement and allow for concrete pouring Zone 1 &amp; 2</t>
  </si>
  <si>
    <t>Grid B/8, D-F/9-10, A-F/11-12</t>
  </si>
  <si>
    <t xml:space="preserve">Inspection of columns (6 Nos) formwork Zone 2 before concrete </t>
  </si>
  <si>
    <t>Check formwork and stair ST-04 reinforcement and allow for concrete pouring Zone 4</t>
  </si>
  <si>
    <t>stair formwork</t>
  </si>
  <si>
    <t>Check formwork along stair ST-04 Zone 4</t>
  </si>
  <si>
    <t>Check level and layout of columns (26 Nos) &amp; SW-08 (2 Nos) Zone 4 &amp; 5</t>
  </si>
  <si>
    <t>Grid S-U/20-26, N-U/15-26</t>
  </si>
  <si>
    <t>Check columns (12 Nos) reinforcement Zone 4 &amp; 5</t>
  </si>
  <si>
    <t>Grid N-U/19, S/20, U/21, S/22, U/23, S-U/24, T-U/26</t>
  </si>
  <si>
    <t>Grid 13 &amp; A-F</t>
  </si>
  <si>
    <t xml:space="preserve">Inspection of columns (12 Nos) formwork Zone 5 before concrete </t>
  </si>
  <si>
    <t>Grid 15-17 &amp; N-U</t>
  </si>
  <si>
    <t>column, sw-08 reinforcement</t>
  </si>
  <si>
    <t>Check columns (7 Nos) &amp; SW-08 (1 Nos) reinforcement and allow for concrete pouring Zone 5</t>
  </si>
  <si>
    <t>Grid N/17, Q-U/16, N-U/15</t>
  </si>
  <si>
    <t>Ducts opening</t>
  </si>
  <si>
    <t>Inspection of Ducts openings size and location Zone 4</t>
  </si>
  <si>
    <t>Grid G-R &amp; 20-26</t>
  </si>
  <si>
    <t xml:space="preserve">Inspection of CW formwork 2nd height before concrete </t>
  </si>
  <si>
    <t>Check lift walls Reinforcement and allow for concrete pouring Zone 1</t>
  </si>
  <si>
    <t>Grid A-F/13, D-F/14</t>
  </si>
  <si>
    <t>Check columns (1 Nos) reinforcement and allow for concrete pouring Zone 5</t>
  </si>
  <si>
    <t>Grid Q/16</t>
  </si>
  <si>
    <t>Check columns (6 Nos) and (4 Nos) reinforcement and allow for concrete pouring Zone 2</t>
  </si>
  <si>
    <t>Grid A-B/11, A-F/12-13</t>
  </si>
  <si>
    <t>Check lift walls reinforcement and allow for concrete pouring Zone 1</t>
  </si>
  <si>
    <t>Check columns (10 Nos) and service lift reinforcement and allow for concrete pouring Zone 4</t>
  </si>
  <si>
    <t>Grid G/24-26, H-J/26, M/22-24, N-Q/24, Q-R/26, H-J/23-24</t>
  </si>
  <si>
    <t>Check columns (6 Nos) reinforcement and allow for concrete pouring Zone 4 &amp; 5</t>
  </si>
  <si>
    <t>Grid N-S/19, S/20-24</t>
  </si>
  <si>
    <t>Check columns (14 Nos) and SW-08 (2 Nos) reinforcement Zone 4</t>
  </si>
  <si>
    <t>Grid N-U/15-26</t>
  </si>
  <si>
    <t>Grid M-S/19-26</t>
  </si>
  <si>
    <t>Check columns (7 Nos) reinforcement and allow for concrete pouring Zone 4 &amp; 5</t>
  </si>
  <si>
    <t>Grid N-S/18, U/19-26, T/26</t>
  </si>
  <si>
    <t>Inspection of columns formwork Zone 4 before concrete Zone 4</t>
  </si>
  <si>
    <t>Grid 19-24 &amp; N-S</t>
  </si>
  <si>
    <t>Inspection of columns (10 Nos) formwork Zone 4 &amp; 5 before concrete Zone 4 &amp; 5</t>
  </si>
  <si>
    <t>Grid 18-26 &amp; N-U</t>
  </si>
  <si>
    <t>Inspection of columns (8 Nos) 1st height formwork Zone 2 before concrete</t>
  </si>
  <si>
    <t>Grid A-B/14, A-F/15</t>
  </si>
  <si>
    <t>Check beams reinforcement Zone 1</t>
  </si>
  <si>
    <t>(+145'-9'')</t>
  </si>
  <si>
    <t>Check slab formwork along stairs ST-3 Zone 1</t>
  </si>
  <si>
    <t>Grid A-B/8-9, A/9-10</t>
  </si>
  <si>
    <t>column, SW-8 reinforcement</t>
  </si>
  <si>
    <t>Check columns (6 Nos) and SW-08 reinforcement and allow for concrete pouring Zone 5</t>
  </si>
  <si>
    <t>Grid N-S/18, Q-U/17, N/16</t>
  </si>
  <si>
    <t>Check level and layout of columns (25 Nos) &amp; Service lift, lift walls Zone 4</t>
  </si>
  <si>
    <t>Grid G-S/20-26</t>
  </si>
  <si>
    <t>check columns (12 Nos) reinforcement and allow for concrete pouring Zone 2</t>
  </si>
  <si>
    <t>L1/469</t>
  </si>
  <si>
    <t>L1/470</t>
  </si>
  <si>
    <t>L1/471</t>
  </si>
  <si>
    <t>L1/472</t>
  </si>
  <si>
    <t>L1/473</t>
  </si>
  <si>
    <t>L1/474</t>
  </si>
  <si>
    <t>L1/475</t>
  </si>
  <si>
    <t>L1/476</t>
  </si>
  <si>
    <t>L1/477</t>
  </si>
  <si>
    <t>L1/478</t>
  </si>
  <si>
    <t>L1/479</t>
  </si>
  <si>
    <t>L1/480</t>
  </si>
  <si>
    <t>L1/481</t>
  </si>
  <si>
    <t>L1/482</t>
  </si>
  <si>
    <t>L1/483</t>
  </si>
  <si>
    <t>L1/484</t>
  </si>
  <si>
    <t>L1/485</t>
  </si>
  <si>
    <t>Check formwork and Stair ST-2 reinforcement and allow for concrete pouring Zone 4</t>
  </si>
  <si>
    <t>Check columns (9 Nos) reinforcement and allow for concrete pouring Zone 4</t>
  </si>
  <si>
    <t>Grid G-R/26</t>
  </si>
  <si>
    <t>Grid R-U/15-26</t>
  </si>
  <si>
    <t>Check level and layout of Stair ST-3 landing level (+138'-7'') Zone 1</t>
  </si>
  <si>
    <t>top Floor</t>
  </si>
  <si>
    <t>Check level and layout of columns Shear Wall parapet wall &amp; Dowels Zone 1</t>
  </si>
  <si>
    <t>Check level and layout of Stair ST-04 Zone 4</t>
  </si>
  <si>
    <t>Check level and layout of columns and SW Zone 05</t>
  </si>
  <si>
    <t>Check top and bottom beam reinforcement Zone 8 Courtyard Area</t>
  </si>
  <si>
    <t>Grid G-N/7-8</t>
  </si>
  <si>
    <t>Grid S-U/20-26</t>
  </si>
  <si>
    <t>Top Roof</t>
  </si>
  <si>
    <t>Check Top and bottom slab reinforcement Zone 1</t>
  </si>
  <si>
    <t>Check columns (5 Nos) reinforcement and allow for concrete pouring Zone 2</t>
  </si>
  <si>
    <t>Grid A/15, B-F/16</t>
  </si>
  <si>
    <t xml:space="preserve">Top Roof </t>
  </si>
  <si>
    <t>PW, WP, Ramp, Dowels</t>
  </si>
  <si>
    <t>Check parapet wall, WTB1 &amp; Swimming Pool, Ramp Dowels reinforcement &amp; layout Zone 1</t>
  </si>
  <si>
    <t>column, SL reinforcement</t>
  </si>
  <si>
    <t>Check columns (17 Nos) and service lift reinforcement Zone 4</t>
  </si>
  <si>
    <t>Grid G-R/24-26, M/20-22</t>
  </si>
  <si>
    <t>Check columns (16 Nos) reinforcement and allow for concrete pouring Zone 4</t>
  </si>
  <si>
    <t>Grid G-H/20-24, J/26, K-L/20-26, M/20-22</t>
  </si>
  <si>
    <t>Grid S-U/19-26, N-U/15-19</t>
  </si>
  <si>
    <t>Inspection of slab formwork Zone 1 (+145'-9''), layout, level</t>
  </si>
  <si>
    <t>Grid 14-15 &amp; A-F</t>
  </si>
  <si>
    <t>Inspection of columns (4 Nos) formwork Zone 3 before concrete</t>
  </si>
  <si>
    <t>Grid 17-18 &amp; D-F</t>
  </si>
  <si>
    <t>Grid 16 &amp; A-F</t>
  </si>
  <si>
    <t>Inspection of slab formwork Zone 4, level, layout (+95'-9'')</t>
  </si>
  <si>
    <t>Inspection of columns (10 Nos) formwork Zone 4 before concrete</t>
  </si>
  <si>
    <t>Grid 20-22 &amp; G-M</t>
  </si>
  <si>
    <t>Grid 24-26 &amp; G-N</t>
  </si>
  <si>
    <t>Inspection of columns (9 Nos) formwork Zone 4 before concrete</t>
  </si>
  <si>
    <t>Grid 26 &amp; G-R</t>
  </si>
  <si>
    <t>Check slab reinforcement and allow for concrete pouring Zone 4 courtyard area</t>
  </si>
  <si>
    <t>column, SW reinforcement</t>
  </si>
  <si>
    <t>Check columns (18 Nos) and SW SW-08 reinforcement Zone 5</t>
  </si>
  <si>
    <t>Inspection of partial slab and beam formwork &amp; layout Zone 8 courtyard area</t>
  </si>
  <si>
    <t>Grid 7-8/9 &amp; G-N</t>
  </si>
  <si>
    <t>Inspection of slab formwork Zone 4, layout and level</t>
  </si>
  <si>
    <t>L1-T/111</t>
  </si>
  <si>
    <t>L1-T/112</t>
  </si>
  <si>
    <t>L1-T/113</t>
  </si>
  <si>
    <t>L1-T/114</t>
  </si>
  <si>
    <t>L1-T/115</t>
  </si>
  <si>
    <t>L1-T/116</t>
  </si>
  <si>
    <t>L1-T/117</t>
  </si>
  <si>
    <t>L1-T/118</t>
  </si>
  <si>
    <t>L1-T/119</t>
  </si>
  <si>
    <t>L1-T/120</t>
  </si>
  <si>
    <t>L1-T/121</t>
  </si>
  <si>
    <t>L1-T/122</t>
  </si>
  <si>
    <t>L1-T/123</t>
  </si>
  <si>
    <t>L1-T/124</t>
  </si>
  <si>
    <t>L1-T/125</t>
  </si>
  <si>
    <t>L1-T/126</t>
  </si>
  <si>
    <t>L1-T/127</t>
  </si>
  <si>
    <t>L1-T/128</t>
  </si>
  <si>
    <t>L1-T/129</t>
  </si>
  <si>
    <t>Check formwork and reinforcement of stair ST-04 and allow for concrete pouring Zone 4</t>
  </si>
  <si>
    <t>Grid S/20-24, T/26</t>
  </si>
  <si>
    <t xml:space="preserve">Check level and layout of Stair ST-01 landing </t>
  </si>
  <si>
    <t>Check formwork and reinforcement of Stair ST-03 and allow for concrete pouring Zone 01</t>
  </si>
  <si>
    <t>L1/486</t>
  </si>
  <si>
    <t>L1/487</t>
  </si>
  <si>
    <t>L1/488</t>
  </si>
  <si>
    <t>L1/489</t>
  </si>
  <si>
    <t>L1/490</t>
  </si>
  <si>
    <t>L1/491</t>
  </si>
  <si>
    <t>L1/492</t>
  </si>
  <si>
    <t>L1/493</t>
  </si>
  <si>
    <t>L1/494</t>
  </si>
  <si>
    <t>L1/495</t>
  </si>
  <si>
    <t>L1/496</t>
  </si>
  <si>
    <t>L1/497</t>
  </si>
  <si>
    <t>L1/498</t>
  </si>
  <si>
    <t>L1/499</t>
  </si>
  <si>
    <t>L1/500</t>
  </si>
  <si>
    <t>L1/501</t>
  </si>
  <si>
    <t>L1/502</t>
  </si>
  <si>
    <t>L1/503</t>
  </si>
  <si>
    <t>L1/504</t>
  </si>
  <si>
    <t>L1/505</t>
  </si>
  <si>
    <t>L1/506</t>
  </si>
  <si>
    <t>L1/507</t>
  </si>
  <si>
    <t>L1/508</t>
  </si>
  <si>
    <t>L1/509</t>
  </si>
  <si>
    <t>L1/510</t>
  </si>
  <si>
    <t>L1/511</t>
  </si>
  <si>
    <t>L1/512</t>
  </si>
  <si>
    <t>L1/513</t>
  </si>
  <si>
    <t>L1/514</t>
  </si>
  <si>
    <t>L1/515</t>
  </si>
  <si>
    <t>L1/516</t>
  </si>
  <si>
    <t>Check columns (8 Nos) reinforcement and allow for concrete pouring Zone 4 &amp; 5</t>
  </si>
  <si>
    <t>Grid U/21-26, N-U/19</t>
  </si>
  <si>
    <t>Grid N-U/17-18</t>
  </si>
  <si>
    <t>Check slab formwork along ST-02 &amp; ST-04 Zone 4</t>
  </si>
  <si>
    <t>Top Floor</t>
  </si>
  <si>
    <t xml:space="preserve">Inspection of slab formwork Zone 4 &amp; 5 layout and level </t>
  </si>
  <si>
    <t>Grid 19-24 &amp; S-T</t>
  </si>
  <si>
    <t>level, layout of columns</t>
  </si>
  <si>
    <t>Check level and layout of columns, service lift &amp; lift walls Zone 4</t>
  </si>
  <si>
    <t>Check slab level and layout Zone 8 SOG Area</t>
  </si>
  <si>
    <t>Check Beam Reinforcement Zone 4</t>
  </si>
  <si>
    <t>Top and bottom reinforcement</t>
  </si>
  <si>
    <t>Check Top and bottom slab reinforcement Zone 4</t>
  </si>
  <si>
    <t>IT/824</t>
  </si>
  <si>
    <t>IT/825</t>
  </si>
  <si>
    <t>IT/826</t>
  </si>
  <si>
    <t>IT/827</t>
  </si>
  <si>
    <t>IT/828</t>
  </si>
  <si>
    <t>IT/829</t>
  </si>
  <si>
    <t>IT/830</t>
  </si>
  <si>
    <t>IT/831</t>
  </si>
  <si>
    <t>IT/832</t>
  </si>
  <si>
    <t>IT/833</t>
  </si>
  <si>
    <t>IT/834</t>
  </si>
  <si>
    <t>IT/835</t>
  </si>
  <si>
    <t>IT/836</t>
  </si>
  <si>
    <t>IT/837</t>
  </si>
  <si>
    <t>IT/838</t>
  </si>
  <si>
    <t>IT/839</t>
  </si>
  <si>
    <t>IT/840</t>
  </si>
  <si>
    <t>IT/841</t>
  </si>
  <si>
    <t>IT/842</t>
  </si>
  <si>
    <t>IT/843</t>
  </si>
  <si>
    <t>IT/844</t>
  </si>
  <si>
    <t>IT/845</t>
  </si>
  <si>
    <t>IT/846</t>
  </si>
  <si>
    <t>IT/847</t>
  </si>
  <si>
    <t>Check columns (22 Nos) SW SW-01, SW-02 reinforcement Zone 3</t>
  </si>
  <si>
    <t>Check formwork and stair ST-01 reinforcement and allow for concrete pouring Zone 1</t>
  </si>
  <si>
    <t>Inspection of slab formwork Zone 4 &amp; 5 layout, level</t>
  </si>
  <si>
    <t>Inspection of columns (8 Nos) formwork Zone 3 before concrete</t>
  </si>
  <si>
    <t>Grid 19-21 &amp; A-F</t>
  </si>
  <si>
    <t>Check columns (25 Nos) reinforcement Zone 4</t>
  </si>
  <si>
    <t>Grid G-M/20-26, N-R/24-26</t>
  </si>
  <si>
    <t>11th Floor to Top</t>
  </si>
  <si>
    <t>Check columns (1 Nos) reinforcement and allow for concrete pouring Zone 3</t>
  </si>
  <si>
    <t>Grid F/18</t>
  </si>
  <si>
    <t>Check columns (6 Nos) reinforcement and allow for concrete pouring Zone 3</t>
  </si>
  <si>
    <t>Grid A-F/19, D-F/21</t>
  </si>
  <si>
    <t>PW Reinforcement</t>
  </si>
  <si>
    <t>Check parapet wall reinforcement Zone 2</t>
  </si>
  <si>
    <t>Check condute UPVC D class 32 mm in lift &amp; column Zone 4</t>
  </si>
  <si>
    <t>Grid P-R/26, N-Q/24</t>
  </si>
  <si>
    <t>Grid 22-26 &amp; G-R</t>
  </si>
  <si>
    <t xml:space="preserve">Inspection of CW formwork Service Zone 4 before concrete </t>
  </si>
  <si>
    <t>Inspection of columns formwork (8 Nos) before concrete Zone 3</t>
  </si>
  <si>
    <t>Grid 17-19 &amp; A-F</t>
  </si>
  <si>
    <t>Tank Wall fomrowkr</t>
  </si>
  <si>
    <t>Inspection of Tank Wall formwork (1 Nos) courtyard non tower area</t>
  </si>
  <si>
    <t>Grid 12-15 &amp; after U</t>
  </si>
  <si>
    <t>Check beams reinforcement Zone 5</t>
  </si>
  <si>
    <t>Check columns (2 Nos) &amp; Service lift reinforcement and allow for concrete pouring Zone 4</t>
  </si>
  <si>
    <t>Grid G-H/26, H-J/23-24</t>
  </si>
  <si>
    <t>Inspection of SW (2 Nos) formwork zone 3 before concrete</t>
  </si>
  <si>
    <t>Grid 18-19 &amp; A-E</t>
  </si>
  <si>
    <t>Check level and layout of Slab &amp; Parapet Walls, planter dowels &amp; columns dowels Zone 2</t>
  </si>
  <si>
    <t>Check columns (10 Nos), Columns (2 Nos) and SW-1 and SW-2 reinforcement and allow for concrete pouring Zone 3</t>
  </si>
  <si>
    <t>Grid D-F/17-18, A-F/19-21</t>
  </si>
  <si>
    <t>Check formwork and reinforcement of Stair ST-2 and allow for concrete pouring Zone 4</t>
  </si>
  <si>
    <t>Grid 23 to 20 &amp; N to Q</t>
  </si>
  <si>
    <t>Chek slab reinforcement and allow for concrete pouring Zone 4</t>
  </si>
  <si>
    <t>Check parapet wall reinforcement Zone 1</t>
  </si>
  <si>
    <t>Grid A-F/9-1-10</t>
  </si>
  <si>
    <t>Check columns (3 Nos) reinforcement and allow for concrete pouring Zone 3</t>
  </si>
  <si>
    <t>Grid D-F/17, D/18</t>
  </si>
  <si>
    <t>Check slab rienforcement and allow for concrete pouring Zone 2</t>
  </si>
  <si>
    <t>Grid G-H/20-22, K/20</t>
  </si>
  <si>
    <t>Inspection of Slab formwork Zone 2 layout, level</t>
  </si>
  <si>
    <t>Inspection of columns (8 Nos) Zone 4 before concrete</t>
  </si>
  <si>
    <t>Grid 24-26 &amp; G-Q</t>
  </si>
  <si>
    <t>Inspection of columns (2 Nos) formwork Zone 4 before concrete</t>
  </si>
  <si>
    <t>Grid 26 &amp; G-H</t>
  </si>
  <si>
    <t>Snag list</t>
  </si>
  <si>
    <t>Inspection of snag list summary GF &amp; 1st Floor</t>
  </si>
  <si>
    <t>Inspection of sw (2 Nos) and columns (4 Nos) formwork before concrete</t>
  </si>
  <si>
    <t>Grid 18-21 &amp; A-D</t>
  </si>
  <si>
    <t>Inspection of columns (10 Nos) formwork before concrete</t>
  </si>
  <si>
    <t xml:space="preserve">Grid 23-26 &amp; A-F </t>
  </si>
  <si>
    <t>Inspection of slab formwork Zone 4 layout, level</t>
  </si>
  <si>
    <t>11th Floor to top</t>
  </si>
  <si>
    <t>Check columns and SW-1 and SW-2 reinforcement and allow for concrete pouring Zone 3</t>
  </si>
  <si>
    <t>Grid A-F/26, A/25, A-B/21, B-D/19</t>
  </si>
  <si>
    <t>Check columns (6 Nos) reinforcement Zone 4 &amp; 5</t>
  </si>
  <si>
    <t>Grid S/20-24, N-S/19</t>
  </si>
  <si>
    <t>Check level &amp; layout of columns &amp; SW-08 Zone 4 &amp; 5</t>
  </si>
  <si>
    <t>Check columns (20 Nos) and SW-08 reinforcement Zone 4 &amp; 5</t>
  </si>
  <si>
    <t>Grid N-U/15-18, U/19-26, T/26</t>
  </si>
  <si>
    <t>Check columns (5 Nos) reinforcement and allow for concrete pouring Zone 4 &amp; 5</t>
  </si>
  <si>
    <t>Grid S/20-24, Q/19</t>
  </si>
  <si>
    <t>UGWT</t>
  </si>
  <si>
    <t>Check UGWT for domestic reinforcement and allow for concrete pouring Zone 5</t>
  </si>
  <si>
    <t>(-13'-3'' to -1'-00'')</t>
  </si>
  <si>
    <t>Grid U/15-17</t>
  </si>
  <si>
    <t>Grid A/23, B-F/24, A/25, A-F/26</t>
  </si>
  <si>
    <t>L1/517</t>
  </si>
  <si>
    <t>L1/518</t>
  </si>
  <si>
    <t>L1/519</t>
  </si>
  <si>
    <t>L1/520</t>
  </si>
  <si>
    <t>L1/521</t>
  </si>
  <si>
    <t>L1/522</t>
  </si>
  <si>
    <t>L1/523</t>
  </si>
  <si>
    <t>L1/524</t>
  </si>
  <si>
    <t>L1/525</t>
  </si>
  <si>
    <t>L1/526</t>
  </si>
  <si>
    <t>L1/527</t>
  </si>
  <si>
    <t>L1/528</t>
  </si>
  <si>
    <t>L1/529</t>
  </si>
  <si>
    <t>L1/530</t>
  </si>
  <si>
    <t>L1/531</t>
  </si>
  <si>
    <t>L1/532</t>
  </si>
  <si>
    <t>L1/533</t>
  </si>
  <si>
    <t>L1/534</t>
  </si>
  <si>
    <t>Grid U/18-26, N/19</t>
  </si>
  <si>
    <t>Check slab formwork along stairs ST-04 and ST-02 Zone 5</t>
  </si>
  <si>
    <t>Inspection of columns (10 Nos) fomrwork before concrete Zone 3</t>
  </si>
  <si>
    <t>Grid 23-26 &amp; A-F</t>
  </si>
  <si>
    <t>Check columns (8 Nos)  reinforcement and allow for concrete pouring Zone 5</t>
  </si>
  <si>
    <t>Grid N-Q/18, N-U/17, S-U/16</t>
  </si>
  <si>
    <t>Check slab top and bottom reinforcement Zone 4</t>
  </si>
  <si>
    <t>Inspection of columns (6 Nos) formwork Zone 5 before concrete</t>
  </si>
  <si>
    <t>Grid 15-16 &amp; N-U</t>
  </si>
  <si>
    <t>Check columns (4 Nos) and SW-08 (02) reinforcement and allow for concrete pouring Zone 5</t>
  </si>
  <si>
    <t>Grid N-U/15, N-Q/16</t>
  </si>
  <si>
    <t>Check level and layout of columns (25 Nos) &amp; service lift walls Zone 4</t>
  </si>
  <si>
    <t>Grid G/24, J/26, K/22-26, L-M/20-26</t>
  </si>
  <si>
    <t>Grid G-H/24, Q/20-21</t>
  </si>
  <si>
    <t>Grid 19-26 &amp; N-T</t>
  </si>
  <si>
    <t>Inspection of slab formwork Zone 4 &amp; 5 level, layout</t>
  </si>
  <si>
    <t xml:space="preserve">column &amp; Service lift </t>
  </si>
  <si>
    <t>Check columns (11 Nos) and service lift reinforcement Zone 4</t>
  </si>
  <si>
    <t>Grid G-J/20-26, P-R/26</t>
  </si>
  <si>
    <t>Inspection of columns (12 Nos) formwork before concrete</t>
  </si>
  <si>
    <t>Grid 20-24 &amp; G-N</t>
  </si>
  <si>
    <t>Chek formwork and reinforcement of hanging beam and allow for concrete pouring Zone 1</t>
  </si>
  <si>
    <t>hanging beam</t>
  </si>
  <si>
    <t>Check formwork and reinforcement of hanging beam and allow for concrete pouring Zone 4</t>
  </si>
  <si>
    <t>Check condute UPVC class 32 mm in lift &amp; columns Zone 4</t>
  </si>
  <si>
    <t>Check columns (11 Nos) reinforcement and allow for concrete pouring Zone 4</t>
  </si>
  <si>
    <t>Grid H/20-22, K-L/20-24, M/20-24, N/24</t>
  </si>
  <si>
    <t>Check level and layout of stair ST-02 Zone 4</t>
  </si>
  <si>
    <t>Check formwork and reinforcement of stair ST-02 and allow for concrete pouring Zone 4</t>
  </si>
  <si>
    <t>Grid G-J/26, L-R/26, Q/24</t>
  </si>
  <si>
    <t>Inspection of slab formwork Zone 3 level, layout</t>
  </si>
  <si>
    <t>Grid 17 &amp; A to F</t>
  </si>
  <si>
    <t>Check top and bottom slab reinforcement</t>
  </si>
  <si>
    <t>Grid N-Q/15-26</t>
  </si>
  <si>
    <t>Basement to 10th</t>
  </si>
  <si>
    <t>Housekeeping</t>
  </si>
  <si>
    <t>Check complete housekeeping of I Tower with stairs ST-01 &amp; ST-3 Zone 1-2-3</t>
  </si>
  <si>
    <t>(-13'-3'' to +117'-9'')</t>
  </si>
  <si>
    <t>L1/535</t>
  </si>
  <si>
    <t>L1/536</t>
  </si>
  <si>
    <t>L1/537</t>
  </si>
  <si>
    <t>L1/538</t>
  </si>
  <si>
    <t>L1/539</t>
  </si>
  <si>
    <t>L1/540</t>
  </si>
  <si>
    <t>L1/541</t>
  </si>
  <si>
    <t>L1/542</t>
  </si>
  <si>
    <t>L1/543</t>
  </si>
  <si>
    <t>L1/544</t>
  </si>
  <si>
    <t>L1/545</t>
  </si>
  <si>
    <t>L1/546</t>
  </si>
  <si>
    <t>L1/547</t>
  </si>
  <si>
    <t>L1/548</t>
  </si>
  <si>
    <t>L1/549</t>
  </si>
  <si>
    <t>L1/550</t>
  </si>
  <si>
    <t>L1/551</t>
  </si>
  <si>
    <t>L1/552</t>
  </si>
  <si>
    <t>L1/553</t>
  </si>
  <si>
    <t>L1/554</t>
  </si>
  <si>
    <t>L1/555</t>
  </si>
  <si>
    <t>L1/556</t>
  </si>
  <si>
    <t>L1/557</t>
  </si>
  <si>
    <t>L1/558</t>
  </si>
  <si>
    <t>L1/559</t>
  </si>
  <si>
    <t>L1/560</t>
  </si>
  <si>
    <t>L1/561</t>
  </si>
  <si>
    <t>L1/562</t>
  </si>
  <si>
    <t>L1/563</t>
  </si>
  <si>
    <t>L1/564</t>
  </si>
  <si>
    <t>L1/565</t>
  </si>
  <si>
    <t>L1/566</t>
  </si>
  <si>
    <t>L1/567</t>
  </si>
  <si>
    <t>L1/568</t>
  </si>
  <si>
    <t>L1/569</t>
  </si>
  <si>
    <t>L1/570</t>
  </si>
  <si>
    <t>L1/571</t>
  </si>
  <si>
    <t>L1/572</t>
  </si>
  <si>
    <t>L1/573</t>
  </si>
  <si>
    <t>L1/574</t>
  </si>
  <si>
    <t>L1/575</t>
  </si>
  <si>
    <t>L1/576</t>
  </si>
  <si>
    <t>L1/577</t>
  </si>
  <si>
    <t>L1/578</t>
  </si>
  <si>
    <t>L1/579</t>
  </si>
  <si>
    <t>L1/580</t>
  </si>
  <si>
    <t>L1/581</t>
  </si>
  <si>
    <t>L1/582</t>
  </si>
  <si>
    <t>L1/583</t>
  </si>
  <si>
    <t>L1/584</t>
  </si>
  <si>
    <t>L1/585</t>
  </si>
  <si>
    <t>L1/586</t>
  </si>
  <si>
    <t>L1/587</t>
  </si>
  <si>
    <t>L1/588</t>
  </si>
  <si>
    <t>L1/589</t>
  </si>
  <si>
    <t>L1/590</t>
  </si>
  <si>
    <t>L1/591</t>
  </si>
  <si>
    <t>L1/592</t>
  </si>
  <si>
    <t>L1/593</t>
  </si>
  <si>
    <t>L1/594</t>
  </si>
  <si>
    <t>L1/595</t>
  </si>
  <si>
    <t>L1/596</t>
  </si>
  <si>
    <t>L1/597</t>
  </si>
  <si>
    <t>L1/598</t>
  </si>
  <si>
    <t>L1/599</t>
  </si>
  <si>
    <t>L1/600</t>
  </si>
  <si>
    <t>L1/601</t>
  </si>
  <si>
    <t>L1/602</t>
  </si>
  <si>
    <t>L1/603</t>
  </si>
  <si>
    <t>L1/604</t>
  </si>
  <si>
    <t>L1/605</t>
  </si>
  <si>
    <t>L1/606</t>
  </si>
  <si>
    <t>L1/607</t>
  </si>
  <si>
    <t>L1/608</t>
  </si>
  <si>
    <t>L1/609</t>
  </si>
  <si>
    <t>L1/610</t>
  </si>
  <si>
    <t>L1/611</t>
  </si>
  <si>
    <t>L1/612</t>
  </si>
  <si>
    <t>L1/613</t>
  </si>
  <si>
    <t>L1/614</t>
  </si>
  <si>
    <t>L1/615</t>
  </si>
  <si>
    <t>L1/616</t>
  </si>
  <si>
    <t>L1/617</t>
  </si>
  <si>
    <t>L1/618</t>
  </si>
  <si>
    <t>L1/619</t>
  </si>
  <si>
    <t>L1/620</t>
  </si>
  <si>
    <t>L1/621</t>
  </si>
  <si>
    <t>L1/622</t>
  </si>
  <si>
    <t>L1/623</t>
  </si>
  <si>
    <t>L1/624</t>
  </si>
  <si>
    <t>L1/625</t>
  </si>
  <si>
    <t>L1/626</t>
  </si>
  <si>
    <t>L1/627</t>
  </si>
  <si>
    <t>L1/628</t>
  </si>
  <si>
    <t>L1/629</t>
  </si>
  <si>
    <t>L1/630</t>
  </si>
  <si>
    <t>L1/631</t>
  </si>
  <si>
    <t>L1/632</t>
  </si>
  <si>
    <t>L1/633</t>
  </si>
  <si>
    <t>L1/634</t>
  </si>
  <si>
    <t>L1/635</t>
  </si>
  <si>
    <t>L1/636</t>
  </si>
  <si>
    <t>L1/637</t>
  </si>
  <si>
    <t>L1/638</t>
  </si>
  <si>
    <t>L1/639</t>
  </si>
  <si>
    <t>L1/640</t>
  </si>
  <si>
    <t>L1/641</t>
  </si>
  <si>
    <t>L1/642</t>
  </si>
  <si>
    <t>L1/643</t>
  </si>
  <si>
    <t>L1/644</t>
  </si>
  <si>
    <t>L1/645</t>
  </si>
  <si>
    <t>L1/646</t>
  </si>
  <si>
    <t>L1/647</t>
  </si>
  <si>
    <t>L1/648</t>
  </si>
  <si>
    <t>L1/649</t>
  </si>
  <si>
    <t>L1/650</t>
  </si>
  <si>
    <t>L1/651</t>
  </si>
  <si>
    <t>L1/652</t>
  </si>
  <si>
    <t>L1/653</t>
  </si>
  <si>
    <t>L1/654</t>
  </si>
  <si>
    <t>L1/655</t>
  </si>
  <si>
    <t>L1/656</t>
  </si>
  <si>
    <t>L1/657</t>
  </si>
  <si>
    <t>L1/658</t>
  </si>
  <si>
    <t>L1/659</t>
  </si>
  <si>
    <t>L1/660</t>
  </si>
  <si>
    <t>L1/661</t>
  </si>
  <si>
    <t>L1/662</t>
  </si>
  <si>
    <t>L1/663</t>
  </si>
  <si>
    <t>L1/664</t>
  </si>
  <si>
    <t>L1/665</t>
  </si>
  <si>
    <t>L1/666</t>
  </si>
  <si>
    <t>Check formwork and stair reinforcement ST-04 and allow for concrete pouring Zone 4</t>
  </si>
  <si>
    <t>L1-T/130</t>
  </si>
  <si>
    <t>L1-T/131</t>
  </si>
  <si>
    <t>L1-T/132</t>
  </si>
  <si>
    <t>L1-T/133</t>
  </si>
  <si>
    <t>L1-T/134</t>
  </si>
  <si>
    <t>L1-T/135</t>
  </si>
  <si>
    <t>L1-T/136</t>
  </si>
  <si>
    <t>L1-T/137</t>
  </si>
  <si>
    <t>L1-T/138</t>
  </si>
  <si>
    <t>L1-T/139</t>
  </si>
  <si>
    <t>L1-T/140</t>
  </si>
  <si>
    <t>L1-T/141</t>
  </si>
  <si>
    <t>Inspection of slab formwork Zone 4 before concrete</t>
  </si>
  <si>
    <t>Grid G-R and 19-26</t>
  </si>
  <si>
    <t>Roof</t>
  </si>
  <si>
    <t>Check columns (14 Nos) reinforcement Zone 4</t>
  </si>
  <si>
    <t>Grid K-M/20-26, N-Q/24</t>
  </si>
  <si>
    <t>Check columns (5 Nos), Service lift reinforcement and allow for concrete pouring Zone 4</t>
  </si>
  <si>
    <t>Grid G/20-24, K/26, M/20, H-J/23-24</t>
  </si>
  <si>
    <t>SL formwork</t>
  </si>
  <si>
    <t>Inspection of Service lift formwork Zone 4 before concrete</t>
  </si>
  <si>
    <t>Grid H-J, 23-24</t>
  </si>
  <si>
    <t>Grid 20-26 &amp; G-T</t>
  </si>
  <si>
    <t>Grid N-Q and 20-23</t>
  </si>
  <si>
    <t>Inspection of columns (6 Nos) formwork before concrete Zone 4</t>
  </si>
  <si>
    <t>Check formwork &amp; reinforcement of hanging beam and allow for concrete pouring Zone 4</t>
  </si>
  <si>
    <t>IT/848</t>
  </si>
  <si>
    <t>IT/849</t>
  </si>
  <si>
    <t>IT/850</t>
  </si>
  <si>
    <t>IT/851</t>
  </si>
  <si>
    <t>IT/852</t>
  </si>
  <si>
    <t>IT/853</t>
  </si>
  <si>
    <t>IT/854</t>
  </si>
  <si>
    <t>IT/855</t>
  </si>
  <si>
    <t>IT/856</t>
  </si>
  <si>
    <t>IT/857</t>
  </si>
  <si>
    <t>Check level and layout of slab &amp; parapet wall, ramp Zone 3</t>
  </si>
  <si>
    <t>Grid G-R/19-26</t>
  </si>
  <si>
    <t>Check slab formwork along stairs ST-04 &amp; ST-02 Zone 4</t>
  </si>
  <si>
    <t>Check formwork and reinforcement stair ST-04 and allow for concrete pouring Zone 4</t>
  </si>
  <si>
    <t>Check columns (9 Nos) and allow for concrete pouring Zone 4 &amp; 5</t>
  </si>
  <si>
    <t>Grid N-U/18, U/19-26</t>
  </si>
  <si>
    <t>Inspection of columns formwork (8 Nos) Zone 5 before concrete</t>
  </si>
  <si>
    <t>Grid 16-17 &amp; U-N</t>
  </si>
  <si>
    <t>Inspection of tank wall formwork Zone 8 courtyard (0'-0'') non tower area</t>
  </si>
  <si>
    <t>Grid 17 btw 18-25 &amp; U</t>
  </si>
  <si>
    <t>Inspection of columns (4 Nos) formwork Zone 5 before concrete</t>
  </si>
  <si>
    <t>Grid 15-16 &amp; U-N</t>
  </si>
  <si>
    <t>Grid N-U/17</t>
  </si>
  <si>
    <t>Check level and layout of slab, columns (15 Nos) &amp; Service lift Zone 4</t>
  </si>
  <si>
    <t>TW</t>
  </si>
  <si>
    <t>Grid 15-18 after U</t>
  </si>
  <si>
    <t>Grid 19-24 &amp; S-N</t>
  </si>
  <si>
    <t>Inspection of column (10 Nos) formwork Zone 5 before concrete</t>
  </si>
  <si>
    <t>Grid 18-26 &amp; U-S</t>
  </si>
  <si>
    <t>Check top and bottom slab reinforcement , ramp &amp; parapet wall reinforcement Zone 3</t>
  </si>
  <si>
    <t>Check slab formwork along stair ST-01 Zone 3</t>
  </si>
  <si>
    <t>Grid A/18</t>
  </si>
  <si>
    <t>Check level and layout of slab and column (26 Nos) &amp; SW-8 (2 Nos) Zone 4</t>
  </si>
  <si>
    <t>Grid N-S/19-24</t>
  </si>
  <si>
    <t>Check columns (10 Nos) reinforcement Zone 4 &amp; 5</t>
  </si>
  <si>
    <t>Grid N-U/18, T-U/19-26</t>
  </si>
  <si>
    <t>Check columns (10 Nos) and SW-08 (2 Nos) reinforcement Zone 5</t>
  </si>
  <si>
    <t>Grid N-S/19-24, T/26</t>
  </si>
  <si>
    <t>Check columns (4 Nos) and SW-08 (2 Nos) reinforcement and allow for concrete pouring Zone 5</t>
  </si>
  <si>
    <t>Grid N-Q/15, N-U/16</t>
  </si>
  <si>
    <t>Check columns (2 Nos) reinforcement and allow for concrete pouring Zone 5</t>
  </si>
  <si>
    <t>column, Service lift</t>
  </si>
  <si>
    <t>Check columns (16 Nos) and service lift reinforcement Zone 4</t>
  </si>
  <si>
    <t>Grid 20-26 &amp; G-M</t>
  </si>
  <si>
    <t>Inspection of slab formwork Zone 5 before concrete</t>
  </si>
  <si>
    <t>Grid U-N and 15-26</t>
  </si>
  <si>
    <t>Check level and layout of stair st-4 Zone 4</t>
  </si>
  <si>
    <t>Check level and layout of slab columns &amp; lift walls Zone 4</t>
  </si>
  <si>
    <t>Grid L-S/19-26</t>
  </si>
  <si>
    <t>Grid M/20-26, N-R/24-26</t>
  </si>
  <si>
    <t>Check parapet wall reinforcement Zone 2 &amp; 3</t>
  </si>
  <si>
    <t>Grid A-F/11-26</t>
  </si>
  <si>
    <t>Grid G-H/20-22, K-L/20-24</t>
  </si>
  <si>
    <t>Check condute UPVC D class 32mm in lift and columns Zone 4</t>
  </si>
  <si>
    <t>L1-T/142</t>
  </si>
  <si>
    <t>L1-T/143</t>
  </si>
  <si>
    <t>L1-T/144</t>
  </si>
  <si>
    <t>L1-T/145</t>
  </si>
  <si>
    <t>L1-T/146</t>
  </si>
  <si>
    <t>L1-T/147</t>
  </si>
  <si>
    <t>L1-T/148</t>
  </si>
  <si>
    <t>L1-T/149</t>
  </si>
  <si>
    <t>L1-T/150</t>
  </si>
  <si>
    <t>L1-T/151</t>
  </si>
  <si>
    <t>L1-T/152</t>
  </si>
  <si>
    <t>L1-T/153</t>
  </si>
  <si>
    <t>L1-T/154</t>
  </si>
  <si>
    <t>L1-T/155</t>
  </si>
  <si>
    <t>L1-T/156</t>
  </si>
  <si>
    <t>L1-T/157</t>
  </si>
  <si>
    <t>L1-T/158</t>
  </si>
  <si>
    <t>L1-T/159</t>
  </si>
  <si>
    <t>L1-T/160</t>
  </si>
  <si>
    <t>L1-T/161</t>
  </si>
  <si>
    <t>Inspection of columns (8 Nos) formwork Zone 4  before concrete</t>
  </si>
  <si>
    <t>Inspection of service lift formwork before concrete Zone 4</t>
  </si>
  <si>
    <t>Inspection of columns (8 Nos) formwork before concrete Zone 4</t>
  </si>
  <si>
    <t>Check level &amp; layout of stair ST-03 Zone 3</t>
  </si>
  <si>
    <t>Check hanging beam reinforcement and allow for concrete pouring Zone 4</t>
  </si>
  <si>
    <t>Check UGWT for domestic &amp; fire outer wall inner wall, centre wall and allow to concrete pouring Zone 5</t>
  </si>
  <si>
    <t>Grid U/17-22, U/15-17</t>
  </si>
  <si>
    <t>Check PVC Water stopper verticals in tank wall Zone 5</t>
  </si>
  <si>
    <t>(+73'-84'')</t>
  </si>
  <si>
    <t>(+145'-9'' to +145'-9'')</t>
  </si>
  <si>
    <t>Grid G-H/20-22, K-L/20-24, G/24, H-J/23-24, K-M/26, M/20-24, P/26</t>
  </si>
  <si>
    <t>Check top and bottom slab reinforcement Zone 5</t>
  </si>
  <si>
    <t>column, lift reinforcement</t>
  </si>
  <si>
    <t>Check columns (13 Nos) and lift reinforcement and allow for concrete pouring Zone 4</t>
  </si>
  <si>
    <t>Grid G-J/23-26, K-L/26, M/20-26, N-Q/24, Q-R/26</t>
  </si>
  <si>
    <t>Check level and layout of stair st-2 Zone 4</t>
  </si>
  <si>
    <t>Check hanging beam reinforcement and formwork and allow for concrete pouring Zone 4</t>
  </si>
  <si>
    <t>Grid 19-26 &amp; G-S</t>
  </si>
  <si>
    <t>Check formwork and stair st-3 reinforcement and allow for concrete pouring Zone 3</t>
  </si>
  <si>
    <t>Check level and layout of slab and columns (26 Nos) &amp; SW-8 Zone 5</t>
  </si>
  <si>
    <t>Grid N-U/118, S-U/20-26</t>
  </si>
  <si>
    <t>Check columns (8 Nos) reinforcement Zone 5</t>
  </si>
  <si>
    <t>Grid N-U/19, S-U/20-26, G/26</t>
  </si>
  <si>
    <t>Check formwork and stair st-04 reinforcement and allow for concrete pouring Zone 4</t>
  </si>
  <si>
    <t>Grid S-U/19-26, N-U/15-26</t>
  </si>
  <si>
    <t>Inspection of columns (6 Nos) formwork before concrete Zone 5</t>
  </si>
  <si>
    <t>Grid 19-26 &amp; T-U</t>
  </si>
  <si>
    <t>Inspection of columns (13 Nos) Zone 4 and 5 before concrete</t>
  </si>
  <si>
    <t>Grid 19-26 &amp; G-U</t>
  </si>
  <si>
    <t>Inspection of columns (8 Nos) formwork before concrete Zone 5</t>
  </si>
  <si>
    <t>Grid 17-18 &amp; N-U</t>
  </si>
  <si>
    <t>Inspection of TW formwork Zone 5 courtyard</t>
  </si>
  <si>
    <t>Grid 17-25 and after U</t>
  </si>
  <si>
    <t>Check hanging beam reinforcement and allow for concrete pouring Zone 3 ST-3</t>
  </si>
  <si>
    <t>TW formwork</t>
  </si>
  <si>
    <t>Inspection of TW formwork Zone 4</t>
  </si>
  <si>
    <t>Grid 25 &amp; after U</t>
  </si>
  <si>
    <t>Inspection of Tank Slab formwork Zone 5</t>
  </si>
  <si>
    <t>Grid 16-22 after U</t>
  </si>
  <si>
    <t>PW</t>
  </si>
  <si>
    <t>Inspection of Parapet wall formwork Zone 1 (+145'-9'') layout , level</t>
  </si>
  <si>
    <t>Grid 1-9 &amp; C to F</t>
  </si>
  <si>
    <t>(+00)</t>
  </si>
  <si>
    <t>Grid U/15-22</t>
  </si>
  <si>
    <t>Grid N-U/20-26, N-U/18-20</t>
  </si>
  <si>
    <t>RW, UGWT TW</t>
  </si>
  <si>
    <t>Check UGWT Fuel Tank and Rain Water Reinforcement and allow for concrete pouring Zone 4</t>
  </si>
  <si>
    <t>(-13'-3'' to +00)</t>
  </si>
  <si>
    <t>Grid U/25-26, T-R/26</t>
  </si>
  <si>
    <t>Check level and layout of slab Zone 5</t>
  </si>
  <si>
    <t>Check level and layout of stair ST-01 Zone 3</t>
  </si>
  <si>
    <t>Grid Q-R/26, N-Q/24, H-J/26</t>
  </si>
  <si>
    <t>Check reinforcement and allow for concrete pouring Zone 5</t>
  </si>
  <si>
    <t>Grid N-U/16-17, S-U/15</t>
  </si>
  <si>
    <t>WT Reinforcement</t>
  </si>
  <si>
    <t>Check under ground domestic water tank wall</t>
  </si>
  <si>
    <t>(-13'-3'' to -1-00'')</t>
  </si>
  <si>
    <t>Grid T/17-22</t>
  </si>
  <si>
    <t>Grid M-R/19-26</t>
  </si>
  <si>
    <t>Check Top and bottom parapet wall reinforcement Zone 4</t>
  </si>
  <si>
    <t>Check level and layout of columns, service lift and pw Zone 4</t>
  </si>
  <si>
    <t>Grid G-P/22-26</t>
  </si>
  <si>
    <t>Check columns (1N) and SW-8 (1 Nos) reinforcement Zone 5</t>
  </si>
  <si>
    <t>Grid N-Q/15</t>
  </si>
  <si>
    <t>Check Hanging beam reinforcement and allow for concrete pouring Zone 4</t>
  </si>
  <si>
    <t>Check slab formwork before concrete</t>
  </si>
  <si>
    <t>Check formwork and stair ST-1 reinforcement and allow for concrete pouring Zone 3</t>
  </si>
  <si>
    <t>Check formwork and hanging beam reinforcement and allow for concrete pouring Zone 4</t>
  </si>
  <si>
    <t>Check bracket beam reinforcement and allow for concrete pouring Zone 5</t>
  </si>
  <si>
    <t>(+142'-9'')</t>
  </si>
  <si>
    <t>Grid N-U/15</t>
  </si>
  <si>
    <t>Check columns (6 Nos) and SW-8 (2 Nos) reinforcement Zone 5</t>
  </si>
  <si>
    <t>Check level and layout of stair ST-4 Zone 4</t>
  </si>
  <si>
    <t>Check columns (14 Nos) and SW-8 (2 Nos) reinforcement Zone 5</t>
  </si>
  <si>
    <t>Grid N-U/15-18, S-U/15, N-Q/15</t>
  </si>
  <si>
    <t>Check PW reinforcement and allow for concrete pouring Zone 1</t>
  </si>
  <si>
    <t>(+145'-9'' to +149'-9'')</t>
  </si>
  <si>
    <t>Grid C-F/1, F/1-9</t>
  </si>
  <si>
    <t>top floor</t>
  </si>
  <si>
    <t>Slab, PW Reinforcement</t>
  </si>
  <si>
    <t>Check slab and top and  bottom slab reinforcement Zone 4 &amp; 5</t>
  </si>
  <si>
    <t>Check formwork and Stair ST-4 reinforcement and allow for concrete pouring Zone 4</t>
  </si>
  <si>
    <t>Grid N-U/15-18</t>
  </si>
  <si>
    <t>Ramp formwork</t>
  </si>
  <si>
    <t>Inspection of ramp formwork  Zone 5</t>
  </si>
  <si>
    <t>Grid 5 btw 6 &amp; 12</t>
  </si>
  <si>
    <t>Fuel Tank</t>
  </si>
  <si>
    <t>Inspection of Tank wall formwork non tower area</t>
  </si>
  <si>
    <t>(0'-00'')</t>
  </si>
  <si>
    <t>Grid 25-26 &amp; P-T</t>
  </si>
  <si>
    <t>Check level and layout of slab and parapet wall, bracket beam Zone 5</t>
  </si>
  <si>
    <t>level , layout</t>
  </si>
  <si>
    <t>Check level and layout of stair st-4 Zone 45</t>
  </si>
  <si>
    <t>Check formwork and stair st-2 reinforcement and allow for concrete pouring Zone 4</t>
  </si>
  <si>
    <t>Epoxy rebar</t>
  </si>
  <si>
    <t>Check epoxy rebar for main ramp dowels (20 No)</t>
  </si>
  <si>
    <t>(-13'-3'')</t>
  </si>
  <si>
    <t>Grid Q-S/21</t>
  </si>
  <si>
    <t>Check level and layout of main ramp Zone 5</t>
  </si>
  <si>
    <t>Grid Q-S/15-21</t>
  </si>
  <si>
    <t>PCC Ramp</t>
  </si>
  <si>
    <t>Check PCC Ramp Zone 5</t>
  </si>
  <si>
    <t>Grid Q-S/6-8</t>
  </si>
  <si>
    <t>Check fuel and Rain water UGWT reinforcement and allow for concrete pouring Zone 4</t>
  </si>
  <si>
    <t>(-11'-5'' to -1'-00'')</t>
  </si>
  <si>
    <t>Grid T/25-26, S-T/26</t>
  </si>
  <si>
    <t>Check beam slab reinforcement Zone 5</t>
  </si>
  <si>
    <t>Check formwork and stair st-4 reinforcement and allow for concrete pouring Zone 4</t>
  </si>
  <si>
    <t>PW formwork</t>
  </si>
  <si>
    <t>Inspection of PW formwork Zone 2, level , layout</t>
  </si>
  <si>
    <t>Grid 10 to 16 &amp; A to F</t>
  </si>
  <si>
    <t>Check level , layout , pw, columns and lift walls Zone 4 &amp; 5</t>
  </si>
  <si>
    <t>Check bracket beam reinforcement Zone 5</t>
  </si>
  <si>
    <t>(+142'-2'')</t>
  </si>
  <si>
    <t>Check PW reinforcement and allow for concrete pouring Zone 1 &amp; 2</t>
  </si>
  <si>
    <t>(+145'-9'' to +149'-6'')</t>
  </si>
  <si>
    <t>Grid F/9-15</t>
  </si>
  <si>
    <t>Check formwork and hanging beam reinforcement and alow for concrete pouring Zone 4</t>
  </si>
  <si>
    <t>Check main ramp beam reinforcement and allow for concrete pouring Zone 5</t>
  </si>
  <si>
    <t>Grid S/15-21</t>
  </si>
  <si>
    <t>Grid Q/15-21</t>
  </si>
  <si>
    <t>Inspection of slab formwork Zone 5 before conrete</t>
  </si>
  <si>
    <t>Grid U-N, 15-16</t>
  </si>
  <si>
    <t>Inspection of Parapet wall formwork Zone 3, layout, level</t>
  </si>
  <si>
    <t>(+145'-9"</t>
  </si>
  <si>
    <t>Grid 17-26 &amp; F</t>
  </si>
  <si>
    <t>Machine room reinforcement</t>
  </si>
  <si>
    <t>Check machine room reinforcement Zone 1</t>
  </si>
  <si>
    <t>(+145'-9'' to +165'-8''-+145'-9'' to +159'-6'')</t>
  </si>
  <si>
    <t>Check columns (2 Nos) reinforcement Zone 2</t>
  </si>
  <si>
    <t>(+145'-9'' to +157'-2'')</t>
  </si>
  <si>
    <t>Grid A-B/11</t>
  </si>
  <si>
    <t>11th to top</t>
  </si>
  <si>
    <t>Check formwork and stair ST-4 reinforcement and allow for concrete pouring Zone 4</t>
  </si>
  <si>
    <t>IT/858</t>
  </si>
  <si>
    <t>IT/859</t>
  </si>
  <si>
    <t>IT/860</t>
  </si>
  <si>
    <t>IT/861</t>
  </si>
  <si>
    <t>IT/862</t>
  </si>
  <si>
    <t>IT/863</t>
  </si>
  <si>
    <t>IT/864</t>
  </si>
  <si>
    <t>IT/865</t>
  </si>
  <si>
    <t>IT/866</t>
  </si>
  <si>
    <t>IT/867</t>
  </si>
  <si>
    <t>IT/868</t>
  </si>
  <si>
    <t>IT/869</t>
  </si>
  <si>
    <t>IT/870</t>
  </si>
  <si>
    <t>IT/871</t>
  </si>
  <si>
    <t>IT/872</t>
  </si>
  <si>
    <t>IT/873</t>
  </si>
  <si>
    <t>IT/874</t>
  </si>
  <si>
    <t>Check condute UPVC D class 32 mm in lift wall/machine room Zone 1</t>
  </si>
  <si>
    <t>(+145'-9'' to +159'-6'')</t>
  </si>
  <si>
    <t>Grid A/9</t>
  </si>
  <si>
    <t>Check Trench excavation Zone 7</t>
  </si>
  <si>
    <t>Check PW reinforcement and allow for concrete pouring Zone 2 &amp; 3</t>
  </si>
  <si>
    <t>Grid F/15-26</t>
  </si>
  <si>
    <t>formwork</t>
  </si>
  <si>
    <t>Inspection of upstand beam ramp before concrete</t>
  </si>
  <si>
    <t>(-13'-3'' to 0'-0''))</t>
  </si>
  <si>
    <t>top floor to Mumty</t>
  </si>
  <si>
    <t>(+145'-9'' to +165'-8'' &amp; +145'-9'' to +159'-6'')</t>
  </si>
  <si>
    <t>Grid A-B/17-18, A-B/16</t>
  </si>
  <si>
    <t>Check columns (2 Nos) reinforcement Zone 3 top floor to mumty</t>
  </si>
  <si>
    <t>Check formwork &amp; hanging beam reinforcement and allow for concrete pouring Zone 4</t>
  </si>
  <si>
    <t>compaction</t>
  </si>
  <si>
    <t>Check dressing and compaction of bed &amp; allow for Anti termite proofing Zone 6</t>
  </si>
  <si>
    <t>Grid K-M/1-7, M-O/1-3, O-R/1-2</t>
  </si>
  <si>
    <t>Check anti termite proofing &amp; Allow for 1st layer of PCC Zone 6</t>
  </si>
  <si>
    <t>Check excavated L</t>
  </si>
  <si>
    <t>PCC Layer</t>
  </si>
  <si>
    <t>PCC Layer Zone 7</t>
  </si>
  <si>
    <t>K-M/1-7, M-O/1-3, O-R/1-2</t>
  </si>
  <si>
    <t>Check brick work Zone 7</t>
  </si>
  <si>
    <t>Grid G-R/1</t>
  </si>
  <si>
    <t>Surface</t>
  </si>
  <si>
    <t>Check top surface of PCC 1st layer and allow for membrane Zone 7</t>
  </si>
  <si>
    <t>sumpit</t>
  </si>
  <si>
    <t>Check excavated level of sum pit Zone 6</t>
  </si>
  <si>
    <t>Grid R-S/8-9</t>
  </si>
  <si>
    <t>Check compaction and dressing of sumpit SP1 along RTW and allow for PCC Zone 6</t>
  </si>
  <si>
    <t>Check level and layout of sumpit 1st layer PCC Top Zone 6</t>
  </si>
  <si>
    <t>Check level, layout of brick work along RTW &amp; SP1 Zone 6 &amp; 7</t>
  </si>
  <si>
    <t>Grid G-T/1 &amp; R-S/8-9</t>
  </si>
  <si>
    <t>Check Parapet wall reinforcement and allow for concrete pouring Zone 3</t>
  </si>
  <si>
    <t>+145'-9'' to +159'-6'')</t>
  </si>
  <si>
    <t>Grid A-F/26, A/19-26</t>
  </si>
  <si>
    <t>Check excavated level of Lift wall Zone 7</t>
  </si>
  <si>
    <t>Grid N-O/5-7</t>
  </si>
  <si>
    <t>Check dressing &amp; compaction of lift wall &amp; allow for Anti Termite proofing Zone 7</t>
  </si>
  <si>
    <t>Check dressing and compaction of lift wall &amp; allow for PCC 1st layer proofing Zone 7</t>
  </si>
  <si>
    <t>Check excavated area &amp; level of L2 Tower Zone 6 &amp; 7</t>
  </si>
  <si>
    <t xml:space="preserve">Grid P-Q/2-4, M-T/4-7, N-T/8-12 </t>
  </si>
  <si>
    <t>Check compaction and dressing of bed and allow for termite proofing Zone 6 &amp; 7</t>
  </si>
  <si>
    <t>Check anti termite proofing and allow for concrete pouring Zone 6 &amp; 7</t>
  </si>
  <si>
    <t>layout</t>
  </si>
  <si>
    <t>Check level and layout of lift wall &amp; PCC Top and allow for brick work Zone 7</t>
  </si>
  <si>
    <t>L2/149</t>
  </si>
  <si>
    <t>L2/150</t>
  </si>
  <si>
    <t>L2/151</t>
  </si>
  <si>
    <t>L2/152</t>
  </si>
  <si>
    <t>L2/153</t>
  </si>
  <si>
    <t>L2/154</t>
  </si>
  <si>
    <t>L2/155</t>
  </si>
  <si>
    <t>L2/156</t>
  </si>
  <si>
    <t>L2/157</t>
  </si>
  <si>
    <t>L2/158</t>
  </si>
  <si>
    <t>L2/159</t>
  </si>
  <si>
    <t>L2/160</t>
  </si>
  <si>
    <t>L2/161</t>
  </si>
  <si>
    <t>L2/162</t>
  </si>
  <si>
    <t>L2/163</t>
  </si>
  <si>
    <t>L2/164</t>
  </si>
  <si>
    <t>L2/165</t>
  </si>
  <si>
    <t>L2/166</t>
  </si>
  <si>
    <t>L2/167</t>
  </si>
  <si>
    <t>L2/168</t>
  </si>
  <si>
    <t>L2/169</t>
  </si>
  <si>
    <t>L2/170</t>
  </si>
  <si>
    <t>L2/171</t>
  </si>
  <si>
    <t>L2/172</t>
  </si>
  <si>
    <t>L2/173</t>
  </si>
  <si>
    <t>L2/174</t>
  </si>
  <si>
    <t>L2/175</t>
  </si>
  <si>
    <t>Plaster brick work</t>
  </si>
  <si>
    <t>Check plaster of brick wall Zone 7</t>
  </si>
  <si>
    <t>primer&amp;membrane</t>
  </si>
  <si>
    <t>Check primer &amp; membrane of horizontal vertical Zone 7</t>
  </si>
  <si>
    <t>Grid G-M/1, K-M/1-7</t>
  </si>
  <si>
    <t>membrane</t>
  </si>
  <si>
    <t>Check membrane and allow for 2nd  layer of PCC Zone 7</t>
  </si>
  <si>
    <t>Grid K-L/1-7</t>
  </si>
  <si>
    <t>brick work</t>
  </si>
  <si>
    <t>Check brick work of sumpit and allow for plaster Zone 6</t>
  </si>
  <si>
    <t>Check machine room/lift wall reinforcement Zone 4</t>
  </si>
  <si>
    <t>Check PC level and allow for primer &amp; membrane Zone 6 &amp; 7</t>
  </si>
  <si>
    <t>Grid N-Q/9-12, N-P/4-9, P-R/3-4</t>
  </si>
  <si>
    <t>Inspection of PW formwork Zone 2 (+145'-9'') layout, level</t>
  </si>
  <si>
    <t>Check brick work of raft protection wall &amp; allow for plaster Zone 7</t>
  </si>
  <si>
    <t>Grid R-T/1</t>
  </si>
  <si>
    <t>Check membrane &amp; allow for PCC 2nd layer of main lift wall</t>
  </si>
  <si>
    <t>Grid N-P/4-5</t>
  </si>
  <si>
    <t>Primber, membrane</t>
  </si>
  <si>
    <t>Check primer &amp; membrane of slope portion</t>
  </si>
  <si>
    <t>Grid N-T/12, L-M/7</t>
  </si>
  <si>
    <t>Check plaster and allow for vertical membrane raft protection wall</t>
  </si>
  <si>
    <t>Check 2nd layer PCC level and layout and allow for steel fixing main lift</t>
  </si>
  <si>
    <t>Grid N-P/4-6</t>
  </si>
  <si>
    <t>Inspection of PW formwork Zone 3, layout, level</t>
  </si>
  <si>
    <t>Grid 20-26 &amp; A-F</t>
  </si>
  <si>
    <t>Cehck surface preparation of chamfer and allow for PCC Zone 6</t>
  </si>
  <si>
    <t>Grid M/8-12, N-T/8-12</t>
  </si>
  <si>
    <t>Check 1st layer PCC Top and allow for primer and membrane Zone 6</t>
  </si>
  <si>
    <t>Grid R-T/4-12</t>
  </si>
  <si>
    <t>Check 2nd layer PCC top and allow for footings, columns and RTW Zone 7</t>
  </si>
  <si>
    <t>Grid J-M/1-7, M-N/1-4</t>
  </si>
  <si>
    <t>primer, membrane</t>
  </si>
  <si>
    <t>Check Primer and membrane Zone 7</t>
  </si>
  <si>
    <t>Grid N-Q/1-2</t>
  </si>
  <si>
    <t>Check primer, membrane and allow for 2nd PCC Zone 7</t>
  </si>
  <si>
    <t>Check brick work of lift wall and allow for plaster Zone 7</t>
  </si>
  <si>
    <t>Grid N-P/5-7</t>
  </si>
  <si>
    <t>Check primer, membrane of SP-1 and allow for 2nd layer PCC Zone 6</t>
  </si>
  <si>
    <t>Check service lift formwork</t>
  </si>
  <si>
    <t>Grid H-J/3-3</t>
  </si>
  <si>
    <t>Grid R-T/1-4</t>
  </si>
  <si>
    <t>Check excavation level and allow for termite proofing Zone 7</t>
  </si>
  <si>
    <t>Check termite proofing and allow for 1st layer pcc Zone 7</t>
  </si>
  <si>
    <t>L2/176</t>
  </si>
  <si>
    <t>L2/177</t>
  </si>
  <si>
    <t>L2/178</t>
  </si>
  <si>
    <t>L2/179</t>
  </si>
  <si>
    <t>L2/180</t>
  </si>
  <si>
    <t>L2/181</t>
  </si>
  <si>
    <t>L2/182</t>
  </si>
  <si>
    <t>L2/183</t>
  </si>
  <si>
    <t>L2/184</t>
  </si>
  <si>
    <t>L2/185</t>
  </si>
  <si>
    <t>L2/186</t>
  </si>
  <si>
    <t>L2/187</t>
  </si>
  <si>
    <t>L2/188</t>
  </si>
  <si>
    <t>L2/189</t>
  </si>
  <si>
    <t>L2/190</t>
  </si>
  <si>
    <t>L2/191</t>
  </si>
  <si>
    <t>L2/192</t>
  </si>
  <si>
    <t>L2/193</t>
  </si>
  <si>
    <t>L2/194</t>
  </si>
  <si>
    <t>L2/195</t>
  </si>
  <si>
    <t>L2/196</t>
  </si>
  <si>
    <t>L2/197</t>
  </si>
  <si>
    <t>L2/198</t>
  </si>
  <si>
    <t>L2/199</t>
  </si>
  <si>
    <t>L2/200</t>
  </si>
  <si>
    <t>L2/201</t>
  </si>
  <si>
    <t>L2/202</t>
  </si>
  <si>
    <t>L2/203</t>
  </si>
  <si>
    <t>L2/204</t>
  </si>
  <si>
    <t>L2/205</t>
  </si>
  <si>
    <t>L2/206</t>
  </si>
  <si>
    <t>L2/207</t>
  </si>
  <si>
    <t>L2/208</t>
  </si>
  <si>
    <t>L2/209</t>
  </si>
  <si>
    <t>L2/210</t>
  </si>
  <si>
    <t>L2/211</t>
  </si>
  <si>
    <t>L2/212</t>
  </si>
  <si>
    <t>L2/213</t>
  </si>
  <si>
    <t>L2/214</t>
  </si>
  <si>
    <t>L2/215</t>
  </si>
  <si>
    <t>L2/216</t>
  </si>
  <si>
    <t>L2/217</t>
  </si>
  <si>
    <t>L2/218</t>
  </si>
  <si>
    <t>L2/219</t>
  </si>
  <si>
    <t>L2/220</t>
  </si>
  <si>
    <t>L2/221</t>
  </si>
  <si>
    <t>L2/222</t>
  </si>
  <si>
    <t>L2/223</t>
  </si>
  <si>
    <t>L2/224</t>
  </si>
  <si>
    <t>L2/225</t>
  </si>
  <si>
    <t>L2/226</t>
  </si>
  <si>
    <t>L2/227</t>
  </si>
  <si>
    <t>L2/228</t>
  </si>
  <si>
    <t>L2/229</t>
  </si>
  <si>
    <t>L2/230</t>
  </si>
  <si>
    <t>L2/231</t>
  </si>
  <si>
    <t>L2/232</t>
  </si>
  <si>
    <t>Water stopper, chicken mesh</t>
  </si>
  <si>
    <t>Check water stopper &amp; chicken mesh Zone 7</t>
  </si>
  <si>
    <t>Grid G-K/1, K/1-8</t>
  </si>
  <si>
    <t>Water bore, Motor placing</t>
  </si>
  <si>
    <t>Check water bores and motor placing Zone 7</t>
  </si>
  <si>
    <t>Grid M/6</t>
  </si>
  <si>
    <t>Lift well reinforcement</t>
  </si>
  <si>
    <t>Check lift well reinforcement Zone 7</t>
  </si>
  <si>
    <t>(-22'-4'' to +8'-3'')</t>
  </si>
  <si>
    <t>Check lift well reinforcement and allow for concrete pouring Zone 7</t>
  </si>
  <si>
    <t>(-22'-4 1/2 to -18'--10 1/2)</t>
  </si>
  <si>
    <t>PCC Layout</t>
  </si>
  <si>
    <t>Check 2nd PCC and layout and allow for steel fixing Zone 6</t>
  </si>
  <si>
    <t>Check 1st PCC and allow for membrane Zone 6</t>
  </si>
  <si>
    <t>Check raft reinforcement and allow for concrete pouring Zone 7</t>
  </si>
  <si>
    <t>Grid G-K/1-8</t>
  </si>
  <si>
    <t>Check termite and allow for PCC of chamfer strip &amp; Horizontal area pouring Zone 7</t>
  </si>
  <si>
    <t>Grid R-T/1-4, M-T/8-12</t>
  </si>
  <si>
    <t>Check primer &amp; membrane Zone 7</t>
  </si>
  <si>
    <t>Grid N-Q/2-4, R-T/1-4</t>
  </si>
  <si>
    <t>Check level and layout of columns (12 Nos) &amp; service lift of raft Zone 7</t>
  </si>
  <si>
    <t>Check primer, membrane Zone 6 &amp; 7</t>
  </si>
  <si>
    <t>Grid M-T/1-4, N-T/7-12</t>
  </si>
  <si>
    <t>Check service lift reinforcement Zone 7</t>
  </si>
  <si>
    <t>Grid H-J/3-4</t>
  </si>
  <si>
    <t>(-22'-4'')</t>
  </si>
  <si>
    <t>check service lift reinforcement and allow for concrete pouring Zone 7</t>
  </si>
  <si>
    <t>(-22'-4'' to 18'-10'')</t>
  </si>
  <si>
    <t xml:space="preserve">Check steel fixing of raft bottom &amp; top steel &amp; vertical steel of columns and walls </t>
  </si>
  <si>
    <t>Earthing Bore</t>
  </si>
  <si>
    <t>Check earting bore (9 Nos) as per shop drawing Zone 6 &amp; 7</t>
  </si>
  <si>
    <t>Grid A/11-16</t>
  </si>
  <si>
    <t>Check sumpit reinforcement Zone 6</t>
  </si>
  <si>
    <t>Check sumpit reinforcement and allow for concrete pouring Zone 6</t>
  </si>
  <si>
    <t>service lift</t>
  </si>
  <si>
    <t>Check bed level of service lift and allow for formwork Zone 7</t>
  </si>
  <si>
    <t>Grid N-Q, N-T/1-12</t>
  </si>
  <si>
    <t>Check 2nd layer PCC, layout of columns, RW and Lift wall and allow for steel fixing Zone 6 &amp; 7</t>
  </si>
  <si>
    <t>Check membrane and allow for 2nd PCC Zone 7</t>
  </si>
  <si>
    <t>Check raft bottom reinforcement and top steel, vertical steel of c olumns</t>
  </si>
  <si>
    <t>Grid K-M/1-7</t>
  </si>
  <si>
    <t>Check level &amp; layout of lift bed and allow for formwork Zone 7</t>
  </si>
  <si>
    <t>PCC, lvel</t>
  </si>
  <si>
    <t>Grid R-T/1-4, R-T/1-8</t>
  </si>
  <si>
    <t>Check level and 2nd PCC top &amp; layout of raft footings and allow for steel fixing Zone 6 &amp; 7</t>
  </si>
  <si>
    <t>Check columns (12 Nos) and service lift reinforcement Zone 7</t>
  </si>
  <si>
    <t>water stopper</t>
  </si>
  <si>
    <t>Check water stopper in RTW and chicken mesh in Raft Zone 7</t>
  </si>
  <si>
    <t>Grid K-M/1, K-M/1-7</t>
  </si>
  <si>
    <t>Sr. No</t>
  </si>
  <si>
    <t>Contractor Name</t>
  </si>
  <si>
    <t>IR Status</t>
  </si>
  <si>
    <t>L1 Tower</t>
  </si>
  <si>
    <t>L2 Tower</t>
  </si>
  <si>
    <t>ICPL</t>
  </si>
  <si>
    <t>IIL</t>
  </si>
  <si>
    <t>GE</t>
  </si>
  <si>
    <t>2. Approved with comments (B)</t>
  </si>
  <si>
    <t xml:space="preserve">4. Open/Pending (OP)  </t>
  </si>
  <si>
    <t>5. Total</t>
  </si>
  <si>
    <t xml:space="preserve">1. Fully Approved                                  </t>
  </si>
  <si>
    <t xml:space="preserve">3. Rejected (R)    </t>
  </si>
  <si>
    <t xml:space="preserve">Check layout and allow to start the brick masonry work </t>
  </si>
  <si>
    <t>Grid A-F/1</t>
  </si>
  <si>
    <t>Check layout and allow to start the brick masonry work</t>
  </si>
  <si>
    <t>Grid A-F/1, A-F/26, A/1-26, F/1-26</t>
  </si>
  <si>
    <t xml:space="preserve">Check the layout and allow to start brick masonry on external sides of building </t>
  </si>
  <si>
    <t>masonry work</t>
  </si>
  <si>
    <t xml:space="preserve">Check the masonry brick of external sides of building </t>
  </si>
  <si>
    <t xml:space="preserve">Check the layout of brick and allow the brick work </t>
  </si>
  <si>
    <t xml:space="preserve">Check formwork of vertical band and allow for concrete work </t>
  </si>
  <si>
    <t>Grid F/9-10</t>
  </si>
  <si>
    <t xml:space="preserve">Check layout and allow to start brick work Zone 1 on external sides </t>
  </si>
  <si>
    <t>Grid 1-9/A-F</t>
  </si>
  <si>
    <t>concrete work</t>
  </si>
  <si>
    <t xml:space="preserve">Check the formwork of vertical band &amp; allow to start the concrete work </t>
  </si>
  <si>
    <t>Grid F/11-12</t>
  </si>
  <si>
    <t>Check the complete brick work of external sies</t>
  </si>
  <si>
    <t>vertical formwork</t>
  </si>
  <si>
    <t>Check vertical formwork and allow to start the concrete work</t>
  </si>
  <si>
    <t>Grid F/6-8</t>
  </si>
  <si>
    <t>Check brick masonry work Zone 1 on external sides of building</t>
  </si>
  <si>
    <t>Grid A-F/1-9</t>
  </si>
  <si>
    <t>Check the brick masonry bwork Zone 3 on external sides</t>
  </si>
  <si>
    <t>Grid A-F/18-26</t>
  </si>
  <si>
    <t>Check the brick masonry bwork Zone 1 on external sides</t>
  </si>
  <si>
    <t>Check layout and allow to start the brick masonry work Zone 1</t>
  </si>
  <si>
    <t xml:space="preserve">Check vertical band formwork and allow to start the concrete work </t>
  </si>
  <si>
    <t>Grid F/13-14</t>
  </si>
  <si>
    <t xml:space="preserve">Check reinforcement and allow to start formwork of vertical </t>
  </si>
  <si>
    <t>Grid F/15-16</t>
  </si>
  <si>
    <t>Check vertical band formwork and allow to start the concrete work</t>
  </si>
  <si>
    <t>Check reinforcement and formwork of beam/slab and allow to start the work</t>
  </si>
  <si>
    <t>(30')</t>
  </si>
  <si>
    <t>Grid F/9-10, 11-12, 13-14</t>
  </si>
  <si>
    <t>Check formwork vertical band and allow to start the concrete work</t>
  </si>
  <si>
    <t>Grid F/17-18, C-E/1</t>
  </si>
  <si>
    <t xml:space="preserve">Check the layout and allow to start brick masonry of external sides of building </t>
  </si>
  <si>
    <t xml:space="preserve">Check layout and allow to start the brick masonry of external sides of building </t>
  </si>
  <si>
    <t>vertical layout</t>
  </si>
  <si>
    <t xml:space="preserve">Check vertical layout band </t>
  </si>
  <si>
    <t>(+30')</t>
  </si>
  <si>
    <t>Grid F/6-21</t>
  </si>
  <si>
    <t>Check formwork of FB3, SEC 3b--3B &amp; allow to start the concrete work</t>
  </si>
  <si>
    <t>(+19')</t>
  </si>
  <si>
    <t>Grid F/6-12</t>
  </si>
  <si>
    <t>Grid F/19-21</t>
  </si>
  <si>
    <t>vertical reinforcement</t>
  </si>
  <si>
    <t xml:space="preserve">Check vertical reinforcement and allow to start the formwork </t>
  </si>
  <si>
    <t>Check formwork and reinforcement of beam &amp; allow to start the concrete work</t>
  </si>
  <si>
    <t>Grid F/6-8, 15-16, 17-18, 19-21</t>
  </si>
  <si>
    <t>Check brick masonry work Zone 2</t>
  </si>
  <si>
    <t>Grid A-F/9-18</t>
  </si>
  <si>
    <t xml:space="preserve">Check the brick masonry work </t>
  </si>
  <si>
    <t>(+52')</t>
  </si>
  <si>
    <t>Kindly brick masonry work Zone 3</t>
  </si>
  <si>
    <t>Grid F/9-14</t>
  </si>
  <si>
    <t xml:space="preserve">Check vertical formwork and allow to start the concrete work </t>
  </si>
  <si>
    <t xml:space="preserve">Check vertical band reinforcement and allow to start the formwork </t>
  </si>
  <si>
    <t>Grid F/6-8, 15-16</t>
  </si>
  <si>
    <t>Check formwork and allow to start the concrete work</t>
  </si>
  <si>
    <t xml:space="preserve">Grid F/6-8, 15-16, </t>
  </si>
  <si>
    <t>Check reinforcement and allow to start the formwork</t>
  </si>
  <si>
    <t>(+19'')</t>
  </si>
  <si>
    <t xml:space="preserve">Check formwork and allow to start concrete work </t>
  </si>
  <si>
    <t>Grid F/13-21</t>
  </si>
  <si>
    <t>Check reinforcement and allow to start ehe formwork</t>
  </si>
  <si>
    <t>(+19.00)</t>
  </si>
  <si>
    <t>Grid F/8-9</t>
  </si>
  <si>
    <t xml:space="preserve">Check formwork and allow to start the concrete work </t>
  </si>
  <si>
    <t>Grid A-B/1, C-E/26</t>
  </si>
  <si>
    <t>Grid F/17-21</t>
  </si>
  <si>
    <t>Check layout and allow to start brick masonry on external sides of building</t>
  </si>
  <si>
    <t>Check the brick masonry work Zone 2</t>
  </si>
  <si>
    <t xml:space="preserve">Check the brick masonry work Zone </t>
  </si>
  <si>
    <t>(+74')</t>
  </si>
  <si>
    <t>7th Flor</t>
  </si>
  <si>
    <t>(+85')</t>
  </si>
  <si>
    <t>Check formwork and reinforcement of beams / slab and allow to start the concrete work</t>
  </si>
  <si>
    <t>Grid A-E/1, A-E/26</t>
  </si>
  <si>
    <t>Check reinforcement and formwork of beam/slab and allow to start the concrete</t>
  </si>
  <si>
    <t>(+40.75'')</t>
  </si>
  <si>
    <t>Grid F/6-10,C-E/1</t>
  </si>
  <si>
    <t>Check layout and allow to start the masonry work on external sides</t>
  </si>
  <si>
    <t>Check reinforcement and formwork and allow to start the concrete work</t>
  </si>
  <si>
    <t>Grid F/6-10, A-E/1</t>
  </si>
  <si>
    <t>(+40.75)</t>
  </si>
  <si>
    <t>Grid F/6-10</t>
  </si>
  <si>
    <t>slab reinforcement</t>
  </si>
  <si>
    <t>Check slab and beam reinforcement and allow to start the formwork Zone 2</t>
  </si>
  <si>
    <t>Grid F/11-16</t>
  </si>
  <si>
    <t>(+51.75')</t>
  </si>
  <si>
    <t xml:space="preserve">Check brick masonry work </t>
  </si>
  <si>
    <t>(+96')</t>
  </si>
  <si>
    <t>Check brick masonry work of external sides</t>
  </si>
  <si>
    <t>(+107'-0)</t>
  </si>
  <si>
    <t>Check vertical formwork bends &amp; allow to start the concrete work</t>
  </si>
  <si>
    <t>(+40.75')</t>
  </si>
  <si>
    <t>Check formwork and slab reinforcement Zone 3</t>
  </si>
  <si>
    <t>(+51.75)</t>
  </si>
  <si>
    <t>Check vertical bends formwork and allow to start the concrete work</t>
  </si>
  <si>
    <t>Check layout and allow to start the brick work Zone 1</t>
  </si>
  <si>
    <t>beam formwork</t>
  </si>
  <si>
    <t>Check beam formwork and allow to start the reinforcement Zone 2</t>
  </si>
  <si>
    <t xml:space="preserve">Check vertical bends reinforcement and allow to start the formwork </t>
  </si>
  <si>
    <t>slab/beam formwork</t>
  </si>
  <si>
    <t>Check slab/beam formwork and allow to start the reinforcement Zone 1</t>
  </si>
  <si>
    <t>(+62.75')</t>
  </si>
  <si>
    <t xml:space="preserve">Check vertical band reinforcement and allow to start formwork </t>
  </si>
  <si>
    <t xml:space="preserve">vertical bends </t>
  </si>
  <si>
    <t>Grid F/13-16</t>
  </si>
  <si>
    <t>Check beam reinforcement and allow to start the formwork Zone 3</t>
  </si>
  <si>
    <t>Check beam formwork and allow to start the concrete work Zone 3</t>
  </si>
  <si>
    <t>(+62.75)</t>
  </si>
  <si>
    <t xml:space="preserve">Check vertical bends formwork and allow to start the concrete work </t>
  </si>
  <si>
    <t>Grid F/17-18,</t>
  </si>
  <si>
    <t>10ht Floor</t>
  </si>
  <si>
    <t>mosonry work</t>
  </si>
  <si>
    <t>(+118.00)</t>
  </si>
  <si>
    <t>Check slab formwork and allow to start the reinforcement Zone 2</t>
  </si>
  <si>
    <t>Check slab reinforcement and allow to start the concrete work Zone 2</t>
  </si>
  <si>
    <t>Check slab / beams formwork and allow to start the concrete work Zone 2</t>
  </si>
  <si>
    <t>Grid F/12-14</t>
  </si>
  <si>
    <t>Check slab/beams reinforcement and allow to start the concrete work Zone 2</t>
  </si>
  <si>
    <t>(+63.00)</t>
  </si>
  <si>
    <t>level layout</t>
  </si>
  <si>
    <t>Grid F/11-14</t>
  </si>
  <si>
    <t xml:space="preserve">Check vertical bends formwork and allow to stat the concrete work </t>
  </si>
  <si>
    <t>Check formwork and slab/beam reinforcement and allow to start the reinforcement Zone 2</t>
  </si>
  <si>
    <t>Grid F/14-16</t>
  </si>
  <si>
    <t>Check slab/beam reinforcement and allow to start the concrete work Zone 2</t>
  </si>
  <si>
    <t>vertical bends formwork</t>
  </si>
  <si>
    <t>Check layout and allow to start the brick work Zone 2</t>
  </si>
  <si>
    <t>Grid A-F/9-17</t>
  </si>
  <si>
    <t>Check layout and allow to start brick work Zone 3</t>
  </si>
  <si>
    <t>Check besms formwork and allow to start the concrete work Zone 1</t>
  </si>
  <si>
    <t xml:space="preserve">Check bertical bends reinforcement and allow to start the formwork </t>
  </si>
  <si>
    <t>(+73.75)</t>
  </si>
  <si>
    <t>Check slab/beams formwork and allow to start the reinforcement Zone 3</t>
  </si>
  <si>
    <t>Check slab/beams reinforcement and allow to start the concrete work Zone 3</t>
  </si>
  <si>
    <t>Grid F/9-12</t>
  </si>
  <si>
    <t xml:space="preserve">Check formwork and vertical bends and allow to start the concrete work </t>
  </si>
  <si>
    <t xml:space="preserve">Check vertical bends formwork and start the concrete work </t>
  </si>
  <si>
    <t>Check layout and layout to start the internal brick work Zone 1</t>
  </si>
  <si>
    <t>(+30.00)</t>
  </si>
  <si>
    <t>Check beam formwork and allow to start the concrete work Zone 2</t>
  </si>
  <si>
    <t>Check vertical reinforcement and allow to start the formwork</t>
  </si>
  <si>
    <t>(+84.75)</t>
  </si>
  <si>
    <t xml:space="preserve">Check vertical bends formwork and allow to start the formwork </t>
  </si>
  <si>
    <t>Check vertical bends formwork &amp; allow to start the formwork</t>
  </si>
  <si>
    <t>Check vertical bends reifnrocement and allow to start the formwork</t>
  </si>
  <si>
    <t>IT/114A</t>
  </si>
  <si>
    <t>Check layout and allow to start the internal brick masonry work</t>
  </si>
  <si>
    <t>(+30.0)</t>
  </si>
  <si>
    <t>Grid C-F/8-13</t>
  </si>
  <si>
    <t>Check reinforcement of RCC Lintels (14 Nos) and allow to start the concrete work</t>
  </si>
  <si>
    <t>(+19.0'')</t>
  </si>
  <si>
    <t xml:space="preserve">Check layout and allow to start internal brick masonry </t>
  </si>
  <si>
    <t>(+30.00')</t>
  </si>
  <si>
    <t>Grid C-F/12-19</t>
  </si>
  <si>
    <t>Lintel reinforcement</t>
  </si>
  <si>
    <t>Check RCC Lintels reinforcement and allow to start the concrete work</t>
  </si>
  <si>
    <t>(+19.00'')</t>
  </si>
  <si>
    <t>Grid A/110</t>
  </si>
  <si>
    <t>Overall IR Status</t>
  </si>
  <si>
    <t>Check level and layout of sumpit bed &amp; allow for formwork Zone 6</t>
  </si>
  <si>
    <t>raft reinforcement</t>
  </si>
  <si>
    <t>Check Bottom and Top raft reinforcement &amp; vertical dowels of columns &amp; RTW Zone 7</t>
  </si>
  <si>
    <t>Grid M-T/1-3</t>
  </si>
  <si>
    <t>Grid M-T/1-2</t>
  </si>
  <si>
    <t>raft formwork</t>
  </si>
  <si>
    <t>Check raft formwork Zone 7</t>
  </si>
  <si>
    <t>Grid T/1-7</t>
  </si>
  <si>
    <t>Check RCC Lintels reinforcement and allow to start the concret work Zone 1</t>
  </si>
  <si>
    <t>Grid A/111</t>
  </si>
  <si>
    <t>(+131.00)</t>
  </si>
  <si>
    <t>Chicken Mesh</t>
  </si>
  <si>
    <t>Check chicken mesh &amp; water stopper Zone 7</t>
  </si>
  <si>
    <t>Grid M-T/1&amp;2, M-T/2</t>
  </si>
  <si>
    <t xml:space="preserve">Check completed external brick masonry work </t>
  </si>
  <si>
    <t>Check internal brick masonry work</t>
  </si>
  <si>
    <t>Grid A-C/10-17, C-F/16-19</t>
  </si>
  <si>
    <t>Grid D-F/8-17</t>
  </si>
  <si>
    <t>Check raft reinforcement and allow for concrete pouring Zone 6 &amp; 7</t>
  </si>
  <si>
    <t>Grid M-R/2-8</t>
  </si>
  <si>
    <t>Check Chicken Mesh in raft Zone 6</t>
  </si>
  <si>
    <t>Grid M-R/8</t>
  </si>
  <si>
    <t>copper condutor</t>
  </si>
  <si>
    <t>Check DDE Execution , laying of Bare copper condutor of 95 mm &amp; 70 mm, &amp; Thermoweld joints Z6-7</t>
  </si>
  <si>
    <t>Check raft reinforcement, top and verticals dowels of columns &amp; RTW, wall footing Zone 6</t>
  </si>
  <si>
    <t>Grid Q-T/8-12</t>
  </si>
  <si>
    <t>Check level , layout of Raft, columns &amp; RTW Zone 6 &amp; 7</t>
  </si>
  <si>
    <t>Grid S-T/2-8</t>
  </si>
  <si>
    <t>Check water stopper in RTW and chicken mesh in raft Zone 6</t>
  </si>
  <si>
    <t>Grid Q-S/8-12, T/8-12</t>
  </si>
  <si>
    <t>Grid Q-S/8-9, S-T/9-12</t>
  </si>
  <si>
    <t>SP formwork</t>
  </si>
  <si>
    <t>Check raft bottom reinforcement, Top &amp; verticals dowels of columns, SW Zone 6</t>
  </si>
  <si>
    <t>Grid M-Q/8-12</t>
  </si>
  <si>
    <t xml:space="preserve">Chicken Mesh </t>
  </si>
  <si>
    <t>Check Chicken Mesh in Raft Zone 6</t>
  </si>
  <si>
    <t>Grid M-S/10</t>
  </si>
  <si>
    <t>Check Raft level &amp; layout of lift walls, columns, ramp &amp; stair dowels, SP1 &amp; RTW Zone 6 &amp; 7</t>
  </si>
  <si>
    <t>Grid M-S/2-8, R-T/8-12</t>
  </si>
  <si>
    <t xml:space="preserve">Check raft bottom reinforcement &amp; top steel &amp; vertical steel of columns &amp; RTW and allow for concrete pouring </t>
  </si>
  <si>
    <t>Checkl level &amp; layout of columns &amp; RTW Zone 7</t>
  </si>
  <si>
    <t>Check lift wall formwork and raft protection Zone 6 &amp; 7</t>
  </si>
  <si>
    <t>Grid T/7-12, N-P/5-7</t>
  </si>
  <si>
    <t>Check raft reinforcement, top &amp; vertical dowels Zone 6 &amp; 7</t>
  </si>
  <si>
    <t>Grid M-T/3-8</t>
  </si>
  <si>
    <t>Check water stopper (RTW) &amp; Chicken mesh in raft Zone 6 &amp; 7</t>
  </si>
  <si>
    <t>Grid R/2-8, R-T/8</t>
  </si>
  <si>
    <t>Grid R-T/2-8</t>
  </si>
  <si>
    <t>Check RCC lintels reinforcement and allow to start the concrete work</t>
  </si>
  <si>
    <t>Check layout and allow to start brick masonry work Zone 2</t>
  </si>
  <si>
    <t>Grid A-C/10-13</t>
  </si>
  <si>
    <t>Check internal brick masonry work Zone 2</t>
  </si>
  <si>
    <t>Grid C-F/8-19, A-C/11-13</t>
  </si>
  <si>
    <t>Check layout for internal brick masonry Zone 3</t>
  </si>
  <si>
    <t>(+41.00)</t>
  </si>
  <si>
    <t>Check raft reinforcement and allow for concrete pouring Zone 6</t>
  </si>
  <si>
    <t>Grid M-Q/8-12, Q-S/9-12</t>
  </si>
  <si>
    <t>Check layouts for internal brick masonry Zone 1</t>
  </si>
  <si>
    <t>Check layouts for internal brick masonry Zone 2</t>
  </si>
  <si>
    <t>Grid C-F/8-15</t>
  </si>
  <si>
    <t>Check level layout of raft, columns &amp; RTW Zone 7</t>
  </si>
  <si>
    <t>Check SP1 Zone 6</t>
  </si>
  <si>
    <t>condute UPVC</t>
  </si>
  <si>
    <t>Check condute UPVC D class 32 mm in lift &amp; column Zone 7</t>
  </si>
  <si>
    <t>Grid N/7, O/1</t>
  </si>
  <si>
    <t>Check thermopore sheet in joint columns Zone 7</t>
  </si>
  <si>
    <t>Grid F/1-7</t>
  </si>
  <si>
    <t>Check layout and allow to start internal brick masonry Zone 3</t>
  </si>
  <si>
    <t>Check column (8 Nos) , RTW &amp; Lift wall reinforcement Zone 7</t>
  </si>
  <si>
    <t>Grid G-N/1, L-M/1-7, N-P/5-7</t>
  </si>
  <si>
    <t>Check level of raft, layout of columns Shear walls Zone 6</t>
  </si>
  <si>
    <t>Grid N-Q/8-12, Q-S/10-12</t>
  </si>
  <si>
    <t>Check columns (13 Nos) reinforcement &amp;: RTW Zone 6 &amp; 7</t>
  </si>
  <si>
    <t>Grid N-T/1, T/1-12, N-T/1-7</t>
  </si>
  <si>
    <t xml:space="preserve">Check internal brick masonry Zone 1/3 </t>
  </si>
  <si>
    <t>Grid A-F/1-8, 19-26</t>
  </si>
  <si>
    <t>Check vertical band formwork and allow to start the concrete work Zone 3</t>
  </si>
  <si>
    <t>Check layout of internal brick masonry Zone 3</t>
  </si>
  <si>
    <t>(+52.0)</t>
  </si>
  <si>
    <t>Check RCC Lintels Zone 3</t>
  </si>
  <si>
    <t>Check RCC Lintel reinforcement Zone 2</t>
  </si>
  <si>
    <t>Check layout of internal brick masonry work Zone 1</t>
  </si>
  <si>
    <t>(+52.00)</t>
  </si>
  <si>
    <t>check layout of internal brick masonry work Zone 2</t>
  </si>
  <si>
    <t>Grid A-C/12-17</t>
  </si>
  <si>
    <t>Grid A-C/10-17, C-F/14-18</t>
  </si>
  <si>
    <t>check layout of internal brick work Zone 2</t>
  </si>
  <si>
    <t>Grid A-C/10-17</t>
  </si>
  <si>
    <t>Check RCC lintel reinforcement Zone 2</t>
  </si>
  <si>
    <t>Grid A/112</t>
  </si>
  <si>
    <t>Check columns (22 Nos) reinforcement Zone 6</t>
  </si>
  <si>
    <t>Grid N-T/8-12</t>
  </si>
  <si>
    <t xml:space="preserve">check internal brick masonry work </t>
  </si>
  <si>
    <t>(+41.0)</t>
  </si>
  <si>
    <t>Grid C-F/13-19</t>
  </si>
  <si>
    <t>vertical bends</t>
  </si>
  <si>
    <t>internal brick work</t>
  </si>
  <si>
    <t>Check layout for internal brick masonry and allow to start brick work</t>
  </si>
  <si>
    <t>(+63.0)</t>
  </si>
  <si>
    <t>Grid A-C/10-14</t>
  </si>
  <si>
    <t>Roof Floor</t>
  </si>
  <si>
    <t>column, PW reinforcement</t>
  </si>
  <si>
    <t>Check service lift, columns (4 Nos) &amp; Parapet wall reinforcement Zone 4 &amp; 5</t>
  </si>
  <si>
    <t>(+145'-9'' to +165'-8'')</t>
  </si>
  <si>
    <t>Grid H-J/23-24, G/24-26, H-J/26, J-U/26, G/20-23, G-N/20, N/15</t>
  </si>
  <si>
    <t>RCC Lintels</t>
  </si>
  <si>
    <t>Check RCC Lintels reinforcement Zone 3</t>
  </si>
  <si>
    <t xml:space="preserve">Check vertical bends reinforcement </t>
  </si>
  <si>
    <t>Grid C-E/1</t>
  </si>
  <si>
    <t>Check vertical bends formwork and allow to start concrete work</t>
  </si>
  <si>
    <t>Check slab formwork and slab/beams and allow to start concrete work Zone 1</t>
  </si>
  <si>
    <t>Grid C-F/14-19</t>
  </si>
  <si>
    <t xml:space="preserve">Check layout for internal brick work and allow to start brick work </t>
  </si>
  <si>
    <t>Grid C-F/9-13</t>
  </si>
  <si>
    <t xml:space="preserve">Check vertical band formwork and allow to start concrete work </t>
  </si>
  <si>
    <t>Grid C-E/26</t>
  </si>
  <si>
    <t>Grid A-F/18-23</t>
  </si>
  <si>
    <t>Check slab/beam formwork and allow to start reinforcement in Zone 3</t>
  </si>
  <si>
    <t>Check slab/beam formwork &amp; allow to start concrete work Zone 3</t>
  </si>
  <si>
    <t>Check layout for internal brick work and alow to start brick work</t>
  </si>
  <si>
    <t>Grid C-F/9-15</t>
  </si>
  <si>
    <t>Check columns (11 Nos) &amp; allow for concrete pouring Zone 7</t>
  </si>
  <si>
    <t>Grid G-P/1, L-M/7</t>
  </si>
  <si>
    <t>Check columns (10 Nos) reinforcement and allow for concrete pouring Zone 6 &amp; 7</t>
  </si>
  <si>
    <t>Grid T/1-11, Q-S/1</t>
  </si>
  <si>
    <t>Check layout for internal brick work and allow to start brick work Zone 1</t>
  </si>
  <si>
    <t>(+74.00)</t>
  </si>
  <si>
    <t>Check slab/beam formwork and allow to start reinforcement Zone 3</t>
  </si>
  <si>
    <t>(+95.75)</t>
  </si>
  <si>
    <t>Check slab/beam reinforcement and allow to start concrete work Zone 3</t>
  </si>
  <si>
    <t>band reinforcement</t>
  </si>
  <si>
    <t>Check vertical bands reinforcement and allow to start formwork</t>
  </si>
  <si>
    <t>vend formwork</t>
  </si>
  <si>
    <t xml:space="preserve">vertical band </t>
  </si>
  <si>
    <t>Check vertical bends reinforcement and allow to start formwork</t>
  </si>
  <si>
    <t xml:space="preserve">Check RCC Lintels reinforcement and allow to start concrete work </t>
  </si>
  <si>
    <t>Grid A/113</t>
  </si>
  <si>
    <t>Check columns (6 Nos) reinforcement and allow for concrete pouring Zone 6 &amp; 7</t>
  </si>
  <si>
    <t>Grid G/3, H-K/7, N/10, S-U/12</t>
  </si>
  <si>
    <t>Check columns (5 Nos) reinforcement and allow for concrete pouring Zone 6 &amp; 7</t>
  </si>
  <si>
    <t>Grid G-H/5, K/3, N/12, S/12</t>
  </si>
  <si>
    <t>Check Thermopore in columns (4 Nos) Zone 6</t>
  </si>
  <si>
    <t>Grid N-U/12</t>
  </si>
  <si>
    <t xml:space="preserve">Check vertical bands reinforcement and allow to start formwork </t>
  </si>
  <si>
    <t>Check vertical bands formwork and allow to start concrete work</t>
  </si>
  <si>
    <t>LT-2-001</t>
  </si>
  <si>
    <t>Check columns (10 Nos) formwork Zone 6 &amp; 7</t>
  </si>
  <si>
    <t>(-11.75)</t>
  </si>
  <si>
    <t>Grid Q-T/1, T/3-11</t>
  </si>
  <si>
    <t>LT-2-002</t>
  </si>
  <si>
    <t>Check columns (11 Nos) formwork Zone 7</t>
  </si>
  <si>
    <t>Grid G-P/1, L-M/7, N/3</t>
  </si>
  <si>
    <t>LT-2-003</t>
  </si>
  <si>
    <t>LT-2-004</t>
  </si>
  <si>
    <t>LT-2-005</t>
  </si>
  <si>
    <t>LT-2-006</t>
  </si>
  <si>
    <t>LT-2-007</t>
  </si>
  <si>
    <t>LT-2-008</t>
  </si>
  <si>
    <t>LT-2-009</t>
  </si>
  <si>
    <t>LT-2-010</t>
  </si>
  <si>
    <t>LT-2-011</t>
  </si>
  <si>
    <t>LT-2-012</t>
  </si>
  <si>
    <t>LT-2-013</t>
  </si>
  <si>
    <t>LT-2-014</t>
  </si>
  <si>
    <t>LT-2-015</t>
  </si>
  <si>
    <t>LT-2-016</t>
  </si>
  <si>
    <t>LT-2-017</t>
  </si>
  <si>
    <t>LT-2-018</t>
  </si>
  <si>
    <t>LT-2-019</t>
  </si>
  <si>
    <t>LT-2-020</t>
  </si>
  <si>
    <t>LT-2-021</t>
  </si>
  <si>
    <t>LT-2-022</t>
  </si>
  <si>
    <t>LT-2-023</t>
  </si>
  <si>
    <t>LT-2-024</t>
  </si>
  <si>
    <t>LT-2-025</t>
  </si>
  <si>
    <t>LT-2-026</t>
  </si>
  <si>
    <t>Check vertical columns (6 Nos) formwork Zone 6 &amp; 7</t>
  </si>
  <si>
    <t>Grid R-T/12, H-K/7, G/3, N/10</t>
  </si>
  <si>
    <t>Check columns (5 Nos) formwork Zone 6 &amp; 7</t>
  </si>
  <si>
    <t>Grid R/12, N/12, G/3-6</t>
  </si>
  <si>
    <t>Grid T/12, G/7, K-L/5</t>
  </si>
  <si>
    <t>Check layout and allow to start brick work, electrical, services &amp; garbage rooms</t>
  </si>
  <si>
    <t>(+19.0)</t>
  </si>
  <si>
    <t>Grid B-C/8-9, A-C/10-11, A-C/16-17, B-C/18-19</t>
  </si>
  <si>
    <t>Check layout &amp; allow to start brick work, electrical, services &amp; garbage rooms</t>
  </si>
  <si>
    <t>Grid A-F/1-9, A-C/10-17</t>
  </si>
  <si>
    <t xml:space="preserve">Grid R/11, P-R/9, N/8, M/5 </t>
  </si>
  <si>
    <t>Check vertical bends formwork and allow for start concrete work</t>
  </si>
  <si>
    <t>(+117.75)</t>
  </si>
  <si>
    <t>Grid F/.17-18</t>
  </si>
  <si>
    <t>Check layout &amp; allow to start brick work</t>
  </si>
  <si>
    <t>(+02.0)</t>
  </si>
  <si>
    <t>Grid B-F/18-24</t>
  </si>
  <si>
    <t>Check layout for internal brick work and allow to start brick work Zone 2</t>
  </si>
  <si>
    <t>(+74.0)</t>
  </si>
  <si>
    <t>Grid A/114</t>
  </si>
  <si>
    <t>Grid F/18-21</t>
  </si>
  <si>
    <t>Check slab/beam formwork and allow to start reinforcement Zone 1</t>
  </si>
  <si>
    <t>Slab/beam reinforcement</t>
  </si>
  <si>
    <t>Check slab/beam reinforcement and allow to start concrete work Zone 1</t>
  </si>
  <si>
    <t>Check layout and allow to start brick work on external sides at Ground floor</t>
  </si>
  <si>
    <t>Grid B-F/3, B/3-9</t>
  </si>
  <si>
    <t>Check vertical reinforcement and allow to start formwork</t>
  </si>
  <si>
    <t>(+106.75)</t>
  </si>
  <si>
    <t>Check columns (3) reinforcement and allow for concrete pouring Zone 6 &amp; 7</t>
  </si>
  <si>
    <t>Grid G/7, P/12, U/12</t>
  </si>
  <si>
    <t>Check columns (4 No) reinforcment and allow for concrete pouring Zone 6 &amp; 7</t>
  </si>
  <si>
    <t>Grid K/5, L/3, N/11-12, P/12</t>
  </si>
  <si>
    <t>Grid L/5, N/9, P-R/10, P/11</t>
  </si>
  <si>
    <t>Check RW formwork Zone 6</t>
  </si>
  <si>
    <t>Grid 10-13</t>
  </si>
  <si>
    <t>Check columns (3 Nos) reinforcement and allow for concrete pouring Zone 7</t>
  </si>
  <si>
    <t>Grid M/3, P-R/3</t>
  </si>
  <si>
    <t>L2/233</t>
  </si>
  <si>
    <t>L2/234</t>
  </si>
  <si>
    <t>L2/235</t>
  </si>
  <si>
    <t>L2/236</t>
  </si>
  <si>
    <t>L2/237</t>
  </si>
  <si>
    <t>L2/238</t>
  </si>
  <si>
    <t>L2/239</t>
  </si>
  <si>
    <t>L2/240</t>
  </si>
  <si>
    <t>Grid P-R/8, R/5-7</t>
  </si>
  <si>
    <t>RTW reinforcement</t>
  </si>
  <si>
    <t>Check RTW reinforcement and water stopper &amp; allow for conrete pouring Zone 6 &amp; 8</t>
  </si>
  <si>
    <t>Grid T/10-13</t>
  </si>
  <si>
    <t>(+85.0)</t>
  </si>
  <si>
    <t>Check vertical bands reinforcement &amp; allow to start formwork</t>
  </si>
  <si>
    <t>ramp formwork</t>
  </si>
  <si>
    <t>Check ramp formwork Zone 6</t>
  </si>
  <si>
    <t>(-11.75 to +0.0)</t>
  </si>
  <si>
    <t>Grid Q-S/6-12</t>
  </si>
  <si>
    <t>Check vertical columns (3 Nos) formwork Zone 6</t>
  </si>
  <si>
    <t>Grid R/12, N/10-11</t>
  </si>
  <si>
    <t>Check vertical columns (5 Nos) formwork Zone 6 &amp; 7</t>
  </si>
  <si>
    <t>Grid M/5, N/8, P-R/9, R/11</t>
  </si>
  <si>
    <t>Grid M/3, P/3, R/3, P/8, R/8</t>
  </si>
  <si>
    <t>Grid C-F/8-19,</t>
  </si>
  <si>
    <t>Check layout for internal brick work and allow to start brick work Zone 3</t>
  </si>
  <si>
    <t xml:space="preserve">Check vertical bends formwork and allow to start concrete work </t>
  </si>
  <si>
    <t>Check layout and allow to start brick work of electrical, serv ices &amp; garbage rooms</t>
  </si>
  <si>
    <t>(+41.0)_</t>
  </si>
  <si>
    <t>Check vertical bends reinforcement  and allow to start formwork</t>
  </si>
  <si>
    <t>Grid 7-10</t>
  </si>
  <si>
    <t>Check RTW reinforcement and water stopper &amp; allow for concrete pouring Zone 6</t>
  </si>
  <si>
    <t>Grid T/7-110</t>
  </si>
  <si>
    <t xml:space="preserve">                        INSPECTION REQUEST LOG (I Tower) Ezymix</t>
  </si>
  <si>
    <t>wiremesh</t>
  </si>
  <si>
    <t>Check wire mesh and allow for plasterwork</t>
  </si>
  <si>
    <t>Corridor Zone 1,2,3</t>
  </si>
  <si>
    <t>Check layout and allow to start brick work of electrical, services &amp; garpabe rooms</t>
  </si>
  <si>
    <t>Grid A-F/4-9</t>
  </si>
  <si>
    <t>Check slab/beam formwork and allow to start reinforcement Zone 2</t>
  </si>
  <si>
    <t>Check slab/beam reinforcement and allow to start concrete work Zone 2</t>
  </si>
  <si>
    <t xml:space="preserve">Check layout and allow to start brick work on external sides of building </t>
  </si>
  <si>
    <t>(+2.0)</t>
  </si>
  <si>
    <t>Grid B-F/8-9</t>
  </si>
  <si>
    <t>vertical bands formwork</t>
  </si>
  <si>
    <t>Check columns (2 Nos) formwork Zone 7</t>
  </si>
  <si>
    <t>Grid R/5, R/7</t>
  </si>
  <si>
    <t>Check RTW reinforcement and water stopper and allow for concrete pouring Zone 7</t>
  </si>
  <si>
    <t>Grid T/2-7</t>
  </si>
  <si>
    <t>ramp, beam reinforcement</t>
  </si>
  <si>
    <t>Check ramp salab &amp; beam reinforcement Zone 6 &amp; 7</t>
  </si>
  <si>
    <t>Check RTW reinforcement and water stopper &amp; allow for concrete pouring Zone 7</t>
  </si>
  <si>
    <t>Grid T/1, T/1-2</t>
  </si>
  <si>
    <t>Ezy Mix</t>
  </si>
  <si>
    <t>L2/241</t>
  </si>
  <si>
    <t>L2/242</t>
  </si>
  <si>
    <t>L2/243</t>
  </si>
  <si>
    <t>L2/244</t>
  </si>
  <si>
    <t>L2/245</t>
  </si>
  <si>
    <t>L2/246</t>
  </si>
  <si>
    <t>L2/247</t>
  </si>
  <si>
    <t>L2/248</t>
  </si>
  <si>
    <t>L2/249</t>
  </si>
  <si>
    <t>L2/250</t>
  </si>
  <si>
    <t>L2/251</t>
  </si>
  <si>
    <t>L2/252</t>
  </si>
  <si>
    <t>L2/253</t>
  </si>
  <si>
    <t>L2/254</t>
  </si>
  <si>
    <t>L2/255</t>
  </si>
  <si>
    <t>L2/256</t>
  </si>
  <si>
    <t>L2/257</t>
  </si>
  <si>
    <t>L2/258</t>
  </si>
  <si>
    <t>L2/259</t>
  </si>
  <si>
    <t>L2/260</t>
  </si>
  <si>
    <t>L2/261</t>
  </si>
  <si>
    <t>L2/262</t>
  </si>
  <si>
    <t>L2/263</t>
  </si>
  <si>
    <t>L2/264</t>
  </si>
  <si>
    <t>L2/265</t>
  </si>
  <si>
    <t>L2/266</t>
  </si>
  <si>
    <t>L2/267</t>
  </si>
  <si>
    <t>L2/268</t>
  </si>
  <si>
    <t>L2/269</t>
  </si>
  <si>
    <t>L2/270</t>
  </si>
  <si>
    <t>L2/271</t>
  </si>
  <si>
    <t>L2/272</t>
  </si>
  <si>
    <t>L2/273</t>
  </si>
  <si>
    <t>L2/274</t>
  </si>
  <si>
    <t>L2/275</t>
  </si>
  <si>
    <t>L2/276</t>
  </si>
  <si>
    <t>L2/277</t>
  </si>
  <si>
    <t>L2/278</t>
  </si>
  <si>
    <t>L2/279</t>
  </si>
  <si>
    <t>L2/280</t>
  </si>
  <si>
    <t>L2/281</t>
  </si>
  <si>
    <t>L2/282</t>
  </si>
  <si>
    <t>L2/283</t>
  </si>
  <si>
    <t>L2/284</t>
  </si>
  <si>
    <t>L2/285</t>
  </si>
  <si>
    <t>L2/286</t>
  </si>
  <si>
    <t>L2/287</t>
  </si>
  <si>
    <t>L2/288</t>
  </si>
  <si>
    <t>L2/289</t>
  </si>
  <si>
    <t>L2/290</t>
  </si>
  <si>
    <t>L2/291</t>
  </si>
  <si>
    <t>L2/292</t>
  </si>
  <si>
    <t>L2/293</t>
  </si>
  <si>
    <t>L2/294</t>
  </si>
  <si>
    <t>L2/295</t>
  </si>
  <si>
    <t>L2/296</t>
  </si>
  <si>
    <t>L2/297</t>
  </si>
  <si>
    <t>L2/298</t>
  </si>
  <si>
    <t>L2/299</t>
  </si>
  <si>
    <t>L2/300</t>
  </si>
  <si>
    <t>L2/301</t>
  </si>
  <si>
    <t>L2/302</t>
  </si>
  <si>
    <t>L2/303</t>
  </si>
  <si>
    <t>L2/304</t>
  </si>
  <si>
    <t>L2/305</t>
  </si>
  <si>
    <t>L2/306</t>
  </si>
  <si>
    <t>L2/307</t>
  </si>
  <si>
    <t>L2/308</t>
  </si>
  <si>
    <t>L2/309</t>
  </si>
  <si>
    <t>L2/310</t>
  </si>
  <si>
    <t>L2/311</t>
  </si>
  <si>
    <t>L2/312</t>
  </si>
  <si>
    <t>L2/313</t>
  </si>
  <si>
    <t>L2/314</t>
  </si>
  <si>
    <t>L2/315</t>
  </si>
  <si>
    <t>L2/316</t>
  </si>
  <si>
    <t>L2/317</t>
  </si>
  <si>
    <t>L2/318</t>
  </si>
  <si>
    <t>L2/319</t>
  </si>
  <si>
    <t>L2/320</t>
  </si>
  <si>
    <t>L2/321</t>
  </si>
  <si>
    <t>L2/322</t>
  </si>
  <si>
    <t>L2/323</t>
  </si>
  <si>
    <t>L2/324</t>
  </si>
  <si>
    <t>L2/325</t>
  </si>
  <si>
    <t>L2/326</t>
  </si>
  <si>
    <t>L2/327</t>
  </si>
  <si>
    <t>L2/328</t>
  </si>
  <si>
    <t>L2/329</t>
  </si>
  <si>
    <t>L2/330</t>
  </si>
  <si>
    <t>L2/331</t>
  </si>
  <si>
    <t>L2/332</t>
  </si>
  <si>
    <t>L2/333</t>
  </si>
  <si>
    <t>L2/334</t>
  </si>
  <si>
    <t>L2/335</t>
  </si>
  <si>
    <t>L2/336</t>
  </si>
  <si>
    <t>L2/337</t>
  </si>
  <si>
    <t>L2/338</t>
  </si>
  <si>
    <t>L2/339</t>
  </si>
  <si>
    <t>L2/340</t>
  </si>
  <si>
    <t>L2/341</t>
  </si>
  <si>
    <t>L2/342</t>
  </si>
  <si>
    <t>L2/343</t>
  </si>
  <si>
    <t>L2/344</t>
  </si>
  <si>
    <t>L2/345</t>
  </si>
  <si>
    <t>L2/346</t>
  </si>
  <si>
    <t>L2/347</t>
  </si>
  <si>
    <t>L2/348</t>
  </si>
  <si>
    <t>L2/349</t>
  </si>
  <si>
    <t>L2/350</t>
  </si>
  <si>
    <t>L2/351</t>
  </si>
  <si>
    <t>L2/352</t>
  </si>
  <si>
    <t>L2/353</t>
  </si>
  <si>
    <t>L2/354</t>
  </si>
  <si>
    <t>L2/355</t>
  </si>
  <si>
    <t>L2/356</t>
  </si>
  <si>
    <t>L2/357</t>
  </si>
  <si>
    <t>L2/358</t>
  </si>
  <si>
    <t>L2/359</t>
  </si>
  <si>
    <t>L2/360</t>
  </si>
  <si>
    <t>L2/361</t>
  </si>
  <si>
    <t>L2/362</t>
  </si>
  <si>
    <t>L2/363</t>
  </si>
  <si>
    <t>L2/364</t>
  </si>
  <si>
    <t>L2/365</t>
  </si>
  <si>
    <t>L2/366</t>
  </si>
  <si>
    <t>L2/367</t>
  </si>
  <si>
    <t>L2/368</t>
  </si>
  <si>
    <t>L2/369</t>
  </si>
  <si>
    <t>L2/370</t>
  </si>
  <si>
    <t>L2/371</t>
  </si>
  <si>
    <t>L2/372</t>
  </si>
  <si>
    <t>L2/373</t>
  </si>
  <si>
    <t>L2/374</t>
  </si>
  <si>
    <t>L2/375</t>
  </si>
  <si>
    <t>L2/376</t>
  </si>
  <si>
    <t>L2/377</t>
  </si>
  <si>
    <t>L2/378</t>
  </si>
  <si>
    <t>L2/379</t>
  </si>
  <si>
    <t>L2/380</t>
  </si>
  <si>
    <t>L2/381</t>
  </si>
  <si>
    <t>L2/382</t>
  </si>
  <si>
    <t>L2/383</t>
  </si>
  <si>
    <t>L2/384</t>
  </si>
  <si>
    <t>L2/385</t>
  </si>
  <si>
    <t>L2/386</t>
  </si>
  <si>
    <t>L2/387</t>
  </si>
  <si>
    <t>L2/388</t>
  </si>
  <si>
    <t>L2/389</t>
  </si>
  <si>
    <t>L2/390</t>
  </si>
  <si>
    <t>L2/391</t>
  </si>
  <si>
    <t>L2/392</t>
  </si>
  <si>
    <t>L2/393</t>
  </si>
  <si>
    <t>L2/394</t>
  </si>
  <si>
    <t>L2/395</t>
  </si>
  <si>
    <t>L2/396</t>
  </si>
  <si>
    <t>L2/397</t>
  </si>
  <si>
    <t>L2/398</t>
  </si>
  <si>
    <t>L2/399</t>
  </si>
  <si>
    <t>L2/400</t>
  </si>
  <si>
    <t>L2/401</t>
  </si>
  <si>
    <t>L2/402</t>
  </si>
  <si>
    <t>L2/403</t>
  </si>
  <si>
    <t>L2/404</t>
  </si>
  <si>
    <t>L2/405</t>
  </si>
  <si>
    <t>L2/406</t>
  </si>
  <si>
    <t>L2/407</t>
  </si>
  <si>
    <t>L2/408</t>
  </si>
  <si>
    <t>L2/409</t>
  </si>
  <si>
    <t>L2/410</t>
  </si>
  <si>
    <t>L2/411</t>
  </si>
  <si>
    <t>L2/412</t>
  </si>
  <si>
    <t>L2/413</t>
  </si>
  <si>
    <t>L2/414</t>
  </si>
  <si>
    <t>L2/415</t>
  </si>
  <si>
    <t>L2/416</t>
  </si>
  <si>
    <t>L2/417</t>
  </si>
  <si>
    <t>L2/418</t>
  </si>
  <si>
    <t>L2/419</t>
  </si>
  <si>
    <t>L2/420</t>
  </si>
  <si>
    <t>L2/421</t>
  </si>
  <si>
    <t>L2/422</t>
  </si>
  <si>
    <t>L2/423</t>
  </si>
  <si>
    <t>L2/424</t>
  </si>
  <si>
    <t>L2/425</t>
  </si>
  <si>
    <t>L2/426</t>
  </si>
  <si>
    <t>L2/427</t>
  </si>
  <si>
    <t>L2/428</t>
  </si>
  <si>
    <t>L2/429</t>
  </si>
  <si>
    <t>L2/430</t>
  </si>
  <si>
    <t>L2/431</t>
  </si>
  <si>
    <t>L2/432</t>
  </si>
  <si>
    <t>L2/433</t>
  </si>
  <si>
    <t>L2/434</t>
  </si>
  <si>
    <t>L2/435</t>
  </si>
  <si>
    <t>L2/436</t>
  </si>
  <si>
    <t>L2/437</t>
  </si>
  <si>
    <t>L2/438</t>
  </si>
  <si>
    <t>L2/439</t>
  </si>
  <si>
    <t>L2/440</t>
  </si>
  <si>
    <t>L2/441</t>
  </si>
  <si>
    <t>L2/442</t>
  </si>
  <si>
    <t>L2/443</t>
  </si>
  <si>
    <t>L2/444</t>
  </si>
  <si>
    <t>L2/445</t>
  </si>
  <si>
    <t>L2/446</t>
  </si>
  <si>
    <t>L2/447</t>
  </si>
  <si>
    <t>L2/448</t>
  </si>
  <si>
    <t>L2/449</t>
  </si>
  <si>
    <t>L2/450</t>
  </si>
  <si>
    <t>L2/451</t>
  </si>
  <si>
    <t>L2/452</t>
  </si>
  <si>
    <t>L2/453</t>
  </si>
  <si>
    <t>L2/454</t>
  </si>
  <si>
    <t>L2/455</t>
  </si>
  <si>
    <t>L2/456</t>
  </si>
  <si>
    <t>L2/457</t>
  </si>
  <si>
    <t>L2/458</t>
  </si>
  <si>
    <t>L2/459</t>
  </si>
  <si>
    <t>L2/460</t>
  </si>
  <si>
    <t>L2/461</t>
  </si>
  <si>
    <t>L2/462</t>
  </si>
  <si>
    <t>L2/463</t>
  </si>
  <si>
    <t>L2/464</t>
  </si>
  <si>
    <t>L2/465</t>
  </si>
  <si>
    <t>L2/466</t>
  </si>
  <si>
    <t>L2/467</t>
  </si>
  <si>
    <t>L2/468</t>
  </si>
  <si>
    <t>L2/469</t>
  </si>
  <si>
    <t>L2/470</t>
  </si>
  <si>
    <t>L2/471</t>
  </si>
  <si>
    <t>L2/472</t>
  </si>
  <si>
    <t>L2/473</t>
  </si>
  <si>
    <t>L2/474</t>
  </si>
  <si>
    <t>L2/475</t>
  </si>
  <si>
    <t>L2/476</t>
  </si>
  <si>
    <t>L2/477</t>
  </si>
  <si>
    <t>Check reinforcement and allow for concrete pouring ramp slab &amp; beam Zone 6 &amp; 7</t>
  </si>
  <si>
    <t>Grid P-R/6-12</t>
  </si>
  <si>
    <t>Check level &amp; layout ramp slab &amp; beam Zone 6 &amp; 7</t>
  </si>
  <si>
    <t xml:space="preserve">Check brick work </t>
  </si>
  <si>
    <t>(2.0')</t>
  </si>
  <si>
    <t>Grid B-F/3-9</t>
  </si>
  <si>
    <t>plasterwork</t>
  </si>
  <si>
    <t>Check plasterwork</t>
  </si>
  <si>
    <t>check vertical bands formwork and allow to start concrete work</t>
  </si>
  <si>
    <t>Grid F/9-8</t>
  </si>
  <si>
    <t>Check ramp beams formwork Zone 6</t>
  </si>
  <si>
    <t>Check RW formwork Zone 7</t>
  </si>
  <si>
    <t>Grid R-T</t>
  </si>
  <si>
    <t>Grid 1-7</t>
  </si>
  <si>
    <t>Grid T-T/1-2</t>
  </si>
  <si>
    <t>Check RCC lintels reinforcement &amp; allow for start concrete work</t>
  </si>
  <si>
    <t>(+11.75)</t>
  </si>
  <si>
    <t xml:space="preserve">Check vertical bands formwork and allow to start concrete work </t>
  </si>
  <si>
    <t>11th floor</t>
  </si>
  <si>
    <t>(+131.75)</t>
  </si>
  <si>
    <t>Check vertical formwork and allow to start concrete work</t>
  </si>
  <si>
    <t>Check internal brick work and allow to start brick work Zone 2</t>
  </si>
  <si>
    <t>Grid Q-T/1</t>
  </si>
  <si>
    <t>Check level &amp; layout of UGWT Zone 6</t>
  </si>
  <si>
    <t>Grid T/5, T/12</t>
  </si>
  <si>
    <t>ramp beam reinforcement</t>
  </si>
  <si>
    <t>Check beam reinforcement &amp; allow for concrete pouring Zone 6</t>
  </si>
  <si>
    <t>Grid Q-S/6-11</t>
  </si>
  <si>
    <t>Grid 1/C-E</t>
  </si>
  <si>
    <t>Check internal brick work</t>
  </si>
  <si>
    <t>Grid A-F/1-17</t>
  </si>
  <si>
    <t>vertical bands reinforcement</t>
  </si>
  <si>
    <t xml:space="preserve">Check RCC lintel reiforcement </t>
  </si>
  <si>
    <t>Check vertical primer &amp; membrane Zone 1, 2 &amp; 3</t>
  </si>
  <si>
    <t>Grid A/1-26, A-G/1, A-G/26</t>
  </si>
  <si>
    <t xml:space="preserve">                        INSPECTION REQUEST LOG (I Tower) QE</t>
  </si>
  <si>
    <t>QE-01</t>
  </si>
  <si>
    <t>QE-02</t>
  </si>
  <si>
    <t>QE-03</t>
  </si>
  <si>
    <t>conduit, boxes</t>
  </si>
  <si>
    <t>Check conduit and back boxes installations</t>
  </si>
  <si>
    <t>T1-103</t>
  </si>
  <si>
    <t>Check beam formwork and ground floor slab Zone 6</t>
  </si>
  <si>
    <t>(+0.0)</t>
  </si>
  <si>
    <t>Grid M-U/12-13</t>
  </si>
  <si>
    <t>Check internal brick layout and allow to start brick work Zone 3</t>
  </si>
  <si>
    <t>(+96.0)</t>
  </si>
  <si>
    <t xml:space="preserve">Check layout &amp; allow to start brick masonry on external sides of building </t>
  </si>
  <si>
    <t>(+02.00)</t>
  </si>
  <si>
    <t>Grid A-F/10-17</t>
  </si>
  <si>
    <t>Not scanned</t>
  </si>
  <si>
    <t>Check service lift formwork Zone 7</t>
  </si>
  <si>
    <t>Check internal brick work and allow to start brick work Zone 1</t>
  </si>
  <si>
    <t>(+107.00)</t>
  </si>
  <si>
    <t>Check beam formwork &amp; SOG Zone 6 &amp; 7</t>
  </si>
  <si>
    <t>(+0.00)</t>
  </si>
  <si>
    <t>Grid S-U/5-12</t>
  </si>
  <si>
    <t>Check Lift reinforcement &amp; allow for concrete pouring Zone 7</t>
  </si>
  <si>
    <t>(-13'-3'' to +0.00)</t>
  </si>
  <si>
    <t>Check layout and allow to start brick on external sides</t>
  </si>
  <si>
    <t>Check beam &amp; slab formwork Zone 6</t>
  </si>
  <si>
    <t>Grid N-Q/7-12</t>
  </si>
  <si>
    <t>Pre plaster</t>
  </si>
  <si>
    <t>Check pre plaster inspection including chicken mesh</t>
  </si>
  <si>
    <t>slab, beam reinforcement</t>
  </si>
  <si>
    <t>Check beam &amp; slab top and bottom reinforcement Zone 8 SOG Area</t>
  </si>
  <si>
    <t>Check slab and beam top and bottom reinforcement Zone 8 SOG Area</t>
  </si>
  <si>
    <t>slab level</t>
  </si>
  <si>
    <t>Check top level of slab Zone 8 SOG Area</t>
  </si>
  <si>
    <t>Grid L-Q/1</t>
  </si>
  <si>
    <t>RTW formwork</t>
  </si>
  <si>
    <t>Check RTW formwork Zone 7</t>
  </si>
  <si>
    <t>Grid L-R</t>
  </si>
  <si>
    <t>Check vertical primer, membrane of RTW Zone 1 &amp; 3</t>
  </si>
  <si>
    <t>Grid A-G/1 &amp; 26</t>
  </si>
  <si>
    <t>Check slab/beam formwork and allow to start concrete work Zone 1</t>
  </si>
  <si>
    <t>Check Thermopore Sheet along beams Zone 6</t>
  </si>
  <si>
    <t>(+0'-0'')</t>
  </si>
  <si>
    <t>Grid N/8-12, N-U/12</t>
  </si>
  <si>
    <t>RTW Formwork</t>
  </si>
  <si>
    <t>Grid G-L</t>
  </si>
  <si>
    <t>Check slab top and bottom reinforcement Zone 6</t>
  </si>
  <si>
    <t>Grid N-U/8-12</t>
  </si>
  <si>
    <t>Check slab rienforcement and allow for concrete pouring Zone 6</t>
  </si>
  <si>
    <t>Check columns (6 Nos) reinforcement and allow for concrete pouring Zone 6</t>
  </si>
  <si>
    <t>Grid S/7-8-9, Q/8-10</t>
  </si>
  <si>
    <t>Check beam formwork and SOG Zone 7</t>
  </si>
  <si>
    <t>Grid G-M/1-4</t>
  </si>
  <si>
    <t>Check slab / beam formwork Zone 7</t>
  </si>
  <si>
    <t>Grid G-N/1-7</t>
  </si>
  <si>
    <t>Check RTW reinforcement, water stopper &amp; thermopore sheet in RTW and Allow for concrete pouring Zone 7</t>
  </si>
  <si>
    <t>Grid G-L/1</t>
  </si>
  <si>
    <t>(-13'-3'' to +00'')</t>
  </si>
  <si>
    <t>screeding</t>
  </si>
  <si>
    <t xml:space="preserve">Check sceeding in apartment and allow to start concrete work </t>
  </si>
  <si>
    <t>Grid C-F/14-17</t>
  </si>
  <si>
    <t>lift stair formwork</t>
  </si>
  <si>
    <t>Check lift &amp; stair formwork Zone 7</t>
  </si>
  <si>
    <t>(-11.75')</t>
  </si>
  <si>
    <t>Grid N-P/4-7</t>
  </si>
  <si>
    <t>Check beam reinforcement Zone 7</t>
  </si>
  <si>
    <t>(+00 &amp; +1'-9'')</t>
  </si>
  <si>
    <t>Check top and bottom slab reinforcement Zone 7</t>
  </si>
  <si>
    <t>Thermopore sheet</t>
  </si>
  <si>
    <t>Check Thermopore sheet in expansion joints Zone 7</t>
  </si>
  <si>
    <t>Grid G/1-7, G-N/7</t>
  </si>
  <si>
    <t>Check level, layout of slab &amp; column Zone 6</t>
  </si>
  <si>
    <t>Grid S-U/8-12</t>
  </si>
  <si>
    <t>Check level &amp; layout of slab, columns &amp; SW-08 Zone 6</t>
  </si>
  <si>
    <t>Grid N-Q/8-12, Q-S/8-8</t>
  </si>
  <si>
    <t>Check beam &amp; ramp beam &amp; allow for concrete pouring Zone 6</t>
  </si>
  <si>
    <t>Grid Q-S/8, S/8-12</t>
  </si>
  <si>
    <t>Check slab reinforcement &amp; allow for concrete pouring Zone 7</t>
  </si>
  <si>
    <t>(+00'')</t>
  </si>
  <si>
    <t>Grid G-N/1-3</t>
  </si>
  <si>
    <t>Check levels for screeding in apartment &amp; allow to start concrete work</t>
  </si>
  <si>
    <t>Check plaster work</t>
  </si>
  <si>
    <t>Grid A-C/1-9</t>
  </si>
  <si>
    <t>Check slab reinforcement and allow for concrete pouring Zone 7</t>
  </si>
  <si>
    <t>Grid G-J/1-7, J-M/3-7</t>
  </si>
  <si>
    <t>Check level, layout of slab &amp; columns Zone 7</t>
  </si>
  <si>
    <t>(+00')</t>
  </si>
  <si>
    <t>screening</t>
  </si>
  <si>
    <t>Check levels for screeding in apartment and allow to start concrete work</t>
  </si>
  <si>
    <t>Grid A-F/12-17</t>
  </si>
  <si>
    <t xml:space="preserve"> Check level &amp; layout of slab columns &amp; service lift Zone 7</t>
  </si>
  <si>
    <t>LT-2-027</t>
  </si>
  <si>
    <t>LT-2-028</t>
  </si>
  <si>
    <t>LT-2-029</t>
  </si>
  <si>
    <t>LT-2-030</t>
  </si>
  <si>
    <t>LT-2-031</t>
  </si>
  <si>
    <t>LT-2-032</t>
  </si>
  <si>
    <t>LT-2-033</t>
  </si>
  <si>
    <t>LT-2-034</t>
  </si>
  <si>
    <t>LT-2-035</t>
  </si>
  <si>
    <t>LT-2-036</t>
  </si>
  <si>
    <t>LT-2-037</t>
  </si>
  <si>
    <t>LT-2-038</t>
  </si>
  <si>
    <t>LT-2-039</t>
  </si>
  <si>
    <t>LT-2-040</t>
  </si>
  <si>
    <t>LT-2-041</t>
  </si>
  <si>
    <t>LT-2-042</t>
  </si>
  <si>
    <t>LT-2-043</t>
  </si>
  <si>
    <t>LT-2-044</t>
  </si>
  <si>
    <t>LT-2-045</t>
  </si>
  <si>
    <t>LT-2-046</t>
  </si>
  <si>
    <t>LT-2-047</t>
  </si>
  <si>
    <t>LT-2-048</t>
  </si>
  <si>
    <t>LT-2-049</t>
  </si>
  <si>
    <t>LT-2-050</t>
  </si>
  <si>
    <t>LT-2-051</t>
  </si>
  <si>
    <t>LT-2-052</t>
  </si>
  <si>
    <t>LT-2-053</t>
  </si>
  <si>
    <t>LT-2-054</t>
  </si>
  <si>
    <t>LT-2-055</t>
  </si>
  <si>
    <t>LT-2-056</t>
  </si>
  <si>
    <t>LT-2-057</t>
  </si>
  <si>
    <t>LT-2-058</t>
  </si>
  <si>
    <t>LT-2-059</t>
  </si>
  <si>
    <t>LT-2-060</t>
  </si>
  <si>
    <t>LT-2-061</t>
  </si>
  <si>
    <t>LT-2-062</t>
  </si>
  <si>
    <t>LT-2-063</t>
  </si>
  <si>
    <t>LT-2-064</t>
  </si>
  <si>
    <t>LT-2-065</t>
  </si>
  <si>
    <t>LT-2-066</t>
  </si>
  <si>
    <t>LT-2-067</t>
  </si>
  <si>
    <t>LT-2-068</t>
  </si>
  <si>
    <t>LT-2-069</t>
  </si>
  <si>
    <t>LT-2-070</t>
  </si>
  <si>
    <t>LT-2-071</t>
  </si>
  <si>
    <t>LT-2-072</t>
  </si>
  <si>
    <t>LT-2-073</t>
  </si>
  <si>
    <t>LT-2-074</t>
  </si>
  <si>
    <t>LT-2-075</t>
  </si>
  <si>
    <t>LT-2-076</t>
  </si>
  <si>
    <t>LT-2-077</t>
  </si>
  <si>
    <t>LT-2-078</t>
  </si>
  <si>
    <t>LT-2-079</t>
  </si>
  <si>
    <t>LT-2-080</t>
  </si>
  <si>
    <t>LT-2-081</t>
  </si>
  <si>
    <t>LT-2-082</t>
  </si>
  <si>
    <t>LT-2-083</t>
  </si>
  <si>
    <t>LT-2-084</t>
  </si>
  <si>
    <t>LT-2-085</t>
  </si>
  <si>
    <t>LT-2-086</t>
  </si>
  <si>
    <t>LT-2-087</t>
  </si>
  <si>
    <t>LT-2-088</t>
  </si>
  <si>
    <t>LT-2-089</t>
  </si>
  <si>
    <t>LT-2-090</t>
  </si>
  <si>
    <t>LT-2-091</t>
  </si>
  <si>
    <t>LT-2-092</t>
  </si>
  <si>
    <t>LT-2-093</t>
  </si>
  <si>
    <t>LT-2-094</t>
  </si>
  <si>
    <t>LT-2-095</t>
  </si>
  <si>
    <t>LT-2-096</t>
  </si>
  <si>
    <t>LT-2-097</t>
  </si>
  <si>
    <t>LT-2-098</t>
  </si>
  <si>
    <t>LT-2-099</t>
  </si>
  <si>
    <t>LT-2-100</t>
  </si>
  <si>
    <t>LT-2-101</t>
  </si>
  <si>
    <t>LT-2-102</t>
  </si>
  <si>
    <t>LT-2-103</t>
  </si>
  <si>
    <t>LT-2-104</t>
  </si>
  <si>
    <t>LT-2-105</t>
  </si>
  <si>
    <t>LT-2-106</t>
  </si>
  <si>
    <t>LT-2-107</t>
  </si>
  <si>
    <t>LT-2-108</t>
  </si>
  <si>
    <t>LT-2-109</t>
  </si>
  <si>
    <t>LT-2-110</t>
  </si>
  <si>
    <t>LT-2-111</t>
  </si>
  <si>
    <t>LT-2-112</t>
  </si>
  <si>
    <t>Check beam formwork &amp; SOG Zone 7</t>
  </si>
  <si>
    <t>(+0.000)</t>
  </si>
  <si>
    <t>Grid S-U/1-7</t>
  </si>
  <si>
    <t>lift reinforcement</t>
  </si>
  <si>
    <t>Check lift walls reinforcement and allow for concrete pouring Zone 7</t>
  </si>
  <si>
    <t>Grid N-Q/5-7</t>
  </si>
  <si>
    <t>Check level &amp; layout of stair ST-02 Zone 7</t>
  </si>
  <si>
    <t>Grid N-Q/6-7</t>
  </si>
  <si>
    <t>Grid N-U/1-7</t>
  </si>
  <si>
    <t>Check plaster inspection including chicken mesh</t>
  </si>
  <si>
    <t>Check rain harvesting UGWT reinforcement and allow for concrete pouring Zone 4</t>
  </si>
  <si>
    <t>(-11'-5'' to -1'-00)</t>
  </si>
  <si>
    <t>Grid T-L/26</t>
  </si>
  <si>
    <t>formwork, reinforcement</t>
  </si>
  <si>
    <t>Cehck formwork &amp; reinforcement of stair ST-02 &amp; allow for concrete pouring Zone 7</t>
  </si>
  <si>
    <t>Check level &amp; layout of columns &amp; slab Zone 7</t>
  </si>
  <si>
    <t>Grid N-Q/1-1, Q-S/1, S-U/1-7</t>
  </si>
  <si>
    <t>Check level &amp; layout of columns &amp; slab, lift walls Zone 7</t>
  </si>
  <si>
    <t>Grid N-Q/3-7, Q-S/1-7</t>
  </si>
  <si>
    <t>Check formwork &amp; reinforcement of stair &amp; allow for concrete pouring Zone 7</t>
  </si>
  <si>
    <t>(-4.47'-+1'-9'')</t>
  </si>
  <si>
    <t>Check top &amp; bottom slab reinforcement Zone 7</t>
  </si>
  <si>
    <t>Grid N-S/2-7</t>
  </si>
  <si>
    <t>Check columns (8 Nos) reinforcement Zone 7</t>
  </si>
  <si>
    <t>Grid S/10-12, U/8-12</t>
  </si>
  <si>
    <t>10th floor</t>
  </si>
  <si>
    <t>Check level for screeding in apartment 201 to 206 and allow to start concrete</t>
  </si>
  <si>
    <t>Check level for screeding in corridor &amp; allow to start concrete work</t>
  </si>
  <si>
    <t>Grid C-F/3-11</t>
  </si>
  <si>
    <t xml:space="preserve">Check columns (5 Nos) formwork Zone 6 </t>
  </si>
  <si>
    <t>Grid U/8, U/10, U/9, U/11, U/12</t>
  </si>
  <si>
    <t>(+85.00)</t>
  </si>
  <si>
    <t>Grid C-F/18-26</t>
  </si>
  <si>
    <t>(-4.47' to +1'-9'')</t>
  </si>
  <si>
    <t>Grid A-C/17-26</t>
  </si>
  <si>
    <t>Check beam and slab formwork Zone 7</t>
  </si>
  <si>
    <t>Grid N-S/1-7</t>
  </si>
  <si>
    <t>Check septic tank UGWT reinforcement and allow for concrete pouring Zone 4</t>
  </si>
  <si>
    <t xml:space="preserve">Check columns (5 Nos) reinforcement and allow for concrete pouring Zone 6 </t>
  </si>
  <si>
    <t>(+0-0 to +18-9)</t>
  </si>
  <si>
    <t>Grid U/8-12</t>
  </si>
  <si>
    <t>Check columns (11 Nos) reinforcement and allow for concrete pouring Zone 6 &amp; 7</t>
  </si>
  <si>
    <t>(+1-9 to +18-9)</t>
  </si>
  <si>
    <t>Grid S/10-12, S/8, N/12, G/1, G/5-7, H/1, H/7, J/1</t>
  </si>
  <si>
    <t>Check lift wall reinforcement Zone 7</t>
  </si>
  <si>
    <t xml:space="preserve">(+0'-00'' to +1'-9'' to +18'-9'') </t>
  </si>
  <si>
    <t>Grid K-M/1&amp;7, P-Q/1</t>
  </si>
  <si>
    <t>Check vertical column formwork (4 Nos) Zone 6</t>
  </si>
  <si>
    <t>grid U/9, U/10, U/11, U/12</t>
  </si>
  <si>
    <t>Grid H/5, K/7, L/7, N/9, N/10</t>
  </si>
  <si>
    <t>Check columns (10 Nos) reinforcement Zone 7</t>
  </si>
  <si>
    <t>(+0-00'' to +1'-9'')</t>
  </si>
  <si>
    <t>Grid K-N/3, R-U/1, U/3-6</t>
  </si>
  <si>
    <t>Grid H/3, K-L/7, N/9-10, Q/11, S/9, U/9-12</t>
  </si>
  <si>
    <t>QE</t>
  </si>
  <si>
    <t>Check conduit UPVC D class in lift &amp; column, Zone 7</t>
  </si>
  <si>
    <t>Check vertical column formwork (6 Nos) for first height Zone 6 &amp; 7</t>
  </si>
  <si>
    <t>Grid G/2, L/1, M/1, M/7, N/8</t>
  </si>
  <si>
    <t>Grid H/5, N/9, N/10, N/12, S/12, U/8</t>
  </si>
  <si>
    <t>Check columns (6 Nos) reinforcement &amp; SW-08 (2 Nos) reinforcement Zone 6</t>
  </si>
  <si>
    <t>Grid N-Q/8-12, S/8-9</t>
  </si>
  <si>
    <t>Check columns (12 Nos) reinforcement Zone 6 &amp; 7</t>
  </si>
  <si>
    <t>Grid G-H/1-7, J/1, N-Q/8-9</t>
  </si>
  <si>
    <t>Check columns (5 Nos) formwork Zone 6</t>
  </si>
  <si>
    <t>Grid N/12, S/10, S/11, S/12</t>
  </si>
  <si>
    <t>Check vertical columns (6 Nos) formwork Zone 7</t>
  </si>
  <si>
    <t>Grid G/1, G/5, G/7, H/1, H/7, J/1</t>
  </si>
  <si>
    <t xml:space="preserve">Check vertical bands formwork &amp; allow to start concrete work </t>
  </si>
  <si>
    <t>(++117.75)</t>
  </si>
  <si>
    <t>Check vertical columns formwork Zone 6</t>
  </si>
  <si>
    <t>Check rain harvesting Tank UGWT reinforcement and allow for concrete pouring Zone 4</t>
  </si>
  <si>
    <t>Grid L-S/26</t>
  </si>
  <si>
    <t>check column (7 Nos) and service lift reinforcement Zone 7</t>
  </si>
  <si>
    <t xml:space="preserve">(+0'-00'' to +1'-9'') </t>
  </si>
  <si>
    <t>Grid H-J/3-4, K-S/5, Q-S/3, S/7</t>
  </si>
  <si>
    <t>Epoxy rebaring</t>
  </si>
  <si>
    <t>Check epoxy rebaring for stair Zone 1 &amp; 3</t>
  </si>
  <si>
    <t>Grid A-B/8-9, A-B/18-18</t>
  </si>
  <si>
    <t>Check level &amp; layout of stair Zone 1</t>
  </si>
  <si>
    <t>Grid M/3, M/5, N/3, P/1, Q/1, Q/9/ P/10, P/12, R/1, T/1, U/1</t>
  </si>
  <si>
    <t>Check screeding in apartment 209 &amp; 214 and allow to start concrete work</t>
  </si>
  <si>
    <t xml:space="preserve">screeding </t>
  </si>
  <si>
    <t>Check level for screeding and allow to start concrete work</t>
  </si>
  <si>
    <t>Grid B-D/10-17</t>
  </si>
  <si>
    <t>Check columns (6 Nos) column for reinforcement and allow for concrete pouring Zone 6 &amp; 7</t>
  </si>
  <si>
    <t>Grid N/9-10, N&amp;S/12, N/8, M/1, K-L/1, H/5, G/3</t>
  </si>
  <si>
    <t>Check vertical columns (4 Nos) for second height Zone 7</t>
  </si>
  <si>
    <t>Grid G/5, G/7, H/7, K/7</t>
  </si>
  <si>
    <t>Check vertical bands reinforcement  &amp; allow to start the formwork</t>
  </si>
  <si>
    <t>Check formwork of vertical band &amp; allow to start concrete work</t>
  </si>
  <si>
    <t>Check formwork of (9 Nos) columns Zone 7</t>
  </si>
  <si>
    <t>Grid G/1, H/1, J/1, K/1, L/1, M/1, M/7, P/1</t>
  </si>
  <si>
    <t>check epoxy rebaring for stair ST-04 Zone 4</t>
  </si>
  <si>
    <t>(+1'-9'' to +10'-9'')</t>
  </si>
  <si>
    <t>Grid N/11, S/7, Q/8, U/3-4, U/6</t>
  </si>
  <si>
    <t>Check formwork and stair st-3 reinforcement &amp; allow for concrete pouring Zone 1</t>
  </si>
  <si>
    <t>Check column (12 Nos) ande SW-08 (1) reinforcement and allow for concrete pouring Zone 6 &amp; 7</t>
  </si>
  <si>
    <t>Grid P-R/1, N/3, M/3-5, Q/9-10,12, G-K/7, G/5</t>
  </si>
  <si>
    <t>Check column (6 Nos) formwork for first height Zone 7</t>
  </si>
  <si>
    <t>Grid K/7, L/7, Q/3, U/3-4, U/6</t>
  </si>
  <si>
    <t>Check column (6 Nos) formwork for 2nd height Zone 7</t>
  </si>
  <si>
    <t>Grid M/3, M/5, N/3, Q/1, R/1</t>
  </si>
  <si>
    <t>GF to 1st Floor</t>
  </si>
  <si>
    <t>Check columns (12 Nos) and SW-8 (1 Nos) reinforcement and allow for concrete pouring Zone 6 &amp; 7</t>
  </si>
  <si>
    <t>Grid N/11, Q/8, S/5-7, G-P/1, L-M/7</t>
  </si>
  <si>
    <t>Basement to GF</t>
  </si>
  <si>
    <t>raft foundation</t>
  </si>
  <si>
    <t>Check UGWT for domestic raft foundation and walls reinforcement Zone 6 &amp; 7</t>
  </si>
  <si>
    <t>(-13'-3'' to +0'-00'')</t>
  </si>
  <si>
    <t>Grid T/5-12</t>
  </si>
  <si>
    <t>Check leve, layout of UGWT for septic  Zone 1-7</t>
  </si>
  <si>
    <t>Grid F-K/1</t>
  </si>
  <si>
    <t>Check level &amp; layout of UGWT for rain harvesting tank Zone 7</t>
  </si>
  <si>
    <t>Grid M-T/1</t>
  </si>
  <si>
    <t>check formwork, reinforcement &amp; water stopper of UGWT for domestic &amp; allow for concrete pouring Zone 7 &amp; 8</t>
  </si>
  <si>
    <t>Check formwork of vertical columns (2 Nos) Zone 6</t>
  </si>
  <si>
    <t>Grid S/9, Q/11</t>
  </si>
  <si>
    <t>Check level for screeding in apartment 205,207,208 &amp; 210 &amp; allow to start concrete work</t>
  </si>
  <si>
    <t>Grid A-F/10-15</t>
  </si>
  <si>
    <t xml:space="preserve">Check vertical columns formwork and allow to start concrete work </t>
  </si>
  <si>
    <t>Check columns (13 Nos) and allow for concrete pouring Zone 7</t>
  </si>
  <si>
    <t>Grid M/3-5, N/3, Q-R/1, L/3-5, Q/3, T/1, U/1-6</t>
  </si>
  <si>
    <t>GF to 1st floor</t>
  </si>
  <si>
    <t>Check epoxy rebaring fo rhanging beam of st-03 with hilti RE-100 Zone 1</t>
  </si>
  <si>
    <t>(+16'-0'')</t>
  </si>
  <si>
    <t>Grid n-p/4-7</t>
  </si>
  <si>
    <t>Check vertical columns (2 Nos) formwork Zone 7</t>
  </si>
  <si>
    <t>Grid K/3, L/3</t>
  </si>
  <si>
    <t>Check layout for internal brick work and allow to start brick work</t>
  </si>
  <si>
    <t>Check level layout of stair st-3 Zone 1 &amp; 3</t>
  </si>
  <si>
    <t>(+10'-6'' to +18'-9'' to +1'-9'' to +10'-6'')</t>
  </si>
  <si>
    <t>Check columns (4 Nos) reinforcement and allow for concrete pouring Zone 7</t>
  </si>
  <si>
    <t>Grid U/3-5, K/3</t>
  </si>
  <si>
    <t>Check columns (2 Nos) and allow for concrete pouring Zone 7</t>
  </si>
  <si>
    <t>Grid K/3-5</t>
  </si>
  <si>
    <t>Check formwork and concrete also check level, layout Zone 7</t>
  </si>
  <si>
    <t>Grid Q-S/1</t>
  </si>
  <si>
    <t>Raft to GF</t>
  </si>
  <si>
    <t>raft</t>
  </si>
  <si>
    <t>Check UGWT for septic raft foundation and walls reinforcement Zone 1 &amp; 7</t>
  </si>
  <si>
    <t>(-13'-3'' to +10'-00'')</t>
  </si>
  <si>
    <t>rain harvesting</t>
  </si>
  <si>
    <t>Check UGWT for rain harvesting raft foundation and walls reinforcement Zone 7</t>
  </si>
  <si>
    <t>Grid F/8-10</t>
  </si>
  <si>
    <t>Grid A-B/18-18</t>
  </si>
  <si>
    <t>Grid A-C/24-26</t>
  </si>
  <si>
    <t>service lift formwork</t>
  </si>
  <si>
    <t>(+2.000)</t>
  </si>
  <si>
    <t>pre-plaster</t>
  </si>
  <si>
    <t>Check pre-plaster inspection including chicken mesh</t>
  </si>
  <si>
    <t>T1-201, T1-203, T1204</t>
  </si>
  <si>
    <t>check pre plaste inspection including chicken mesh</t>
  </si>
  <si>
    <t>T1-101, T-103, T1-104</t>
  </si>
  <si>
    <t>Grid S/3</t>
  </si>
  <si>
    <t>Check column (1 No) formwork Zone 7</t>
  </si>
  <si>
    <t>Check column (3 No) formwork Zone 7</t>
  </si>
  <si>
    <t>Grid Q/3, T/1, U/1</t>
  </si>
  <si>
    <t>(+131.0)</t>
  </si>
  <si>
    <t>Check Lift wall reinforcement &amp; allow to start concrete work Zone 7</t>
  </si>
  <si>
    <t>101, 103, 104</t>
  </si>
  <si>
    <t xml:space="preserve">Check level for screeding and allow to start concrete work </t>
  </si>
  <si>
    <t>Grid A-F/8-13</t>
  </si>
  <si>
    <t>Grid B-D/3-15</t>
  </si>
  <si>
    <t>Grid B-F/15-24</t>
  </si>
  <si>
    <t>Check formwork &amp; reinforcement of stair ST-03 &amp; column reinforcement and allow for concrete work</t>
  </si>
  <si>
    <t>(+10'-6'' to +18'-9')</t>
  </si>
  <si>
    <t>Check service lift reinforcement and allow for concrete pouring Zone 7</t>
  </si>
  <si>
    <t xml:space="preserve">Grid H-J/3-4 </t>
  </si>
  <si>
    <t>Grid T-U/1, Q/3, S/3</t>
  </si>
  <si>
    <t>Check formwork and reinforcement of stair st-3 &amp; pickup column and allow for concrete pouring Zone 3</t>
  </si>
  <si>
    <t>Check layout for internal brick wrok and allow to start brick work</t>
  </si>
  <si>
    <t>(+118.0)</t>
  </si>
  <si>
    <t>Check formwork of (3 Nos) columns Zone 7</t>
  </si>
  <si>
    <t>Grid U/3-4, 6</t>
  </si>
  <si>
    <t>Grid B-F/17-24</t>
  </si>
  <si>
    <t>Check level, layout of UGWT for domestic Zone 7 &amp; 8</t>
  </si>
  <si>
    <t>Check steel fixing of beam Zone 6</t>
  </si>
  <si>
    <t>Grid N-U/7-12</t>
  </si>
  <si>
    <t>Check steel fixing of slab top and bottom Zone 6</t>
  </si>
  <si>
    <t>Check beam formwork and slab of first floor Zone 7</t>
  </si>
  <si>
    <t>(+18.75)</t>
  </si>
  <si>
    <t>Grid G-N/1-8</t>
  </si>
  <si>
    <t>boxes installation</t>
  </si>
  <si>
    <t>Check conduit and boxes installation and plumbing points</t>
  </si>
  <si>
    <t>T1-212</t>
  </si>
  <si>
    <t>Check back box installation</t>
  </si>
  <si>
    <t>1st and 2nd f corridor</t>
  </si>
  <si>
    <t>QE-04</t>
  </si>
  <si>
    <t>QE-05</t>
  </si>
  <si>
    <t>QE-06</t>
  </si>
  <si>
    <t>QE-07</t>
  </si>
  <si>
    <t>QE-08</t>
  </si>
  <si>
    <t>QE-09</t>
  </si>
  <si>
    <t>QE-10</t>
  </si>
  <si>
    <t>QE-11</t>
  </si>
  <si>
    <t>QE-12</t>
  </si>
  <si>
    <t>QE-13</t>
  </si>
  <si>
    <t>QE-14</t>
  </si>
  <si>
    <t>QE-15</t>
  </si>
  <si>
    <t>QE-16</t>
  </si>
  <si>
    <t>QE-17</t>
  </si>
  <si>
    <t>QE-18</t>
  </si>
  <si>
    <t>QE-19</t>
  </si>
  <si>
    <t>QE-20</t>
  </si>
  <si>
    <t>QE-21</t>
  </si>
  <si>
    <t>QE-22</t>
  </si>
  <si>
    <t>QE-23</t>
  </si>
  <si>
    <t>QE-24</t>
  </si>
  <si>
    <t>QE-25</t>
  </si>
  <si>
    <t>QE-26</t>
  </si>
  <si>
    <t>QE-27</t>
  </si>
  <si>
    <t>QE-28</t>
  </si>
  <si>
    <t>QE-29</t>
  </si>
  <si>
    <t>QE-30</t>
  </si>
  <si>
    <t>QE-31</t>
  </si>
  <si>
    <t>QE-32</t>
  </si>
  <si>
    <t>QE-33</t>
  </si>
  <si>
    <t>QE-34</t>
  </si>
  <si>
    <t>QE-35</t>
  </si>
  <si>
    <t>QE-36</t>
  </si>
  <si>
    <t>QE-37</t>
  </si>
  <si>
    <t>QE-38</t>
  </si>
  <si>
    <t>QE-39</t>
  </si>
  <si>
    <t>QE-40</t>
  </si>
  <si>
    <t>QE-41</t>
  </si>
  <si>
    <t>QE-42</t>
  </si>
  <si>
    <t>QE-43</t>
  </si>
  <si>
    <t>QE-44</t>
  </si>
  <si>
    <t>QE-45</t>
  </si>
  <si>
    <t>QE-46</t>
  </si>
  <si>
    <t>QE-47</t>
  </si>
  <si>
    <t>QE-48</t>
  </si>
  <si>
    <t>QE-49</t>
  </si>
  <si>
    <t>QE-50</t>
  </si>
  <si>
    <t>QE-51</t>
  </si>
  <si>
    <t>QE-52</t>
  </si>
  <si>
    <t>QE-53</t>
  </si>
  <si>
    <t>QE-54</t>
  </si>
  <si>
    <t>QE-55</t>
  </si>
  <si>
    <t>QE-56</t>
  </si>
  <si>
    <t>QE-57</t>
  </si>
  <si>
    <t>QE-58</t>
  </si>
  <si>
    <t>QE-59</t>
  </si>
  <si>
    <t>QE-60</t>
  </si>
  <si>
    <t>QE-61</t>
  </si>
  <si>
    <t>QE-62</t>
  </si>
  <si>
    <t>QE-63</t>
  </si>
  <si>
    <t>QE-64</t>
  </si>
  <si>
    <t>QE-65</t>
  </si>
  <si>
    <t>QE-66</t>
  </si>
  <si>
    <t>QE-67</t>
  </si>
  <si>
    <t>QE-68</t>
  </si>
  <si>
    <t>QE-69</t>
  </si>
  <si>
    <t>QE-70</t>
  </si>
  <si>
    <t>QE-71</t>
  </si>
  <si>
    <t>QE-72</t>
  </si>
  <si>
    <t>QE-73</t>
  </si>
  <si>
    <t>T1-101</t>
  </si>
  <si>
    <t>T1-113</t>
  </si>
  <si>
    <t>(+107.0)</t>
  </si>
  <si>
    <t>Grid B-F/8-15</t>
  </si>
  <si>
    <t>stair beam</t>
  </si>
  <si>
    <t>Check stair st-3 beam and allow for concrete pouring Zone 3</t>
  </si>
  <si>
    <t>(+16'-6'')</t>
  </si>
  <si>
    <t>Check formwork and slab reinforcement of stair st-4 and allow for concrete pouring Zone 4</t>
  </si>
  <si>
    <t>Check steel fixing of slab and allow for concrete pouring Zone 6</t>
  </si>
  <si>
    <t>Check level &amp; layout of slab, columns shear walls Zone 6</t>
  </si>
  <si>
    <t>Check steel fixing of beam Zone 7</t>
  </si>
  <si>
    <t>Grid G-M/1-7</t>
  </si>
  <si>
    <t>Check steel fixing of columns (4 Nos) Zone 6</t>
  </si>
  <si>
    <t>Check reinforcement of columns &amp; allow to start formwork</t>
  </si>
  <si>
    <t>Grid M-U/1-8</t>
  </si>
  <si>
    <t>Check steel fixing of columns (5 Nos) &amp; allw for concrete pouring Zone 6</t>
  </si>
  <si>
    <t>Grid U/8-11</t>
  </si>
  <si>
    <t>Check steel fixing of columns (4 Nos) &amp; SW-8 (02 Nos) Zone 6</t>
  </si>
  <si>
    <t>Grid N-Q/8-12</t>
  </si>
  <si>
    <t>Check steel fixing of slab top and bottom Zone 7</t>
  </si>
  <si>
    <t>Check layout for internatl brick work and allow to start brick work Zone 3</t>
  </si>
  <si>
    <t>(+118)</t>
  </si>
  <si>
    <t>Grid B-F/8-13</t>
  </si>
  <si>
    <t>Check columns (6 Nos) formwork zone 6</t>
  </si>
  <si>
    <t>Grid N/8, N/10, N/12, Q/12, S/8, S/9</t>
  </si>
  <si>
    <t xml:space="preserve">Check steel fixing of columns (3 Nos) &amp; allow for concrete pouring </t>
  </si>
  <si>
    <t>Grid S/10-12</t>
  </si>
  <si>
    <t>Check steel fixing of slab &amp; allow for concrete pouring Zone 7</t>
  </si>
  <si>
    <t>Grid M-U/1-7</t>
  </si>
  <si>
    <t>Check level, layout of slab ,columns &amp; service lift Zone 7</t>
  </si>
  <si>
    <t>Check steel fixing of column Zone 7</t>
  </si>
  <si>
    <t>Grid G-M/5-7</t>
  </si>
  <si>
    <t>formwork, steel fixing</t>
  </si>
  <si>
    <t>Check layout formwork and steel fixing and allow for concrete pouring Zone 7</t>
  </si>
  <si>
    <t>1st foor to 2nd</t>
  </si>
  <si>
    <t>Grid K-M/5-7</t>
  </si>
  <si>
    <t>Check steel fixing of column &amp; service lift Zone 7</t>
  </si>
  <si>
    <t>Check steel fixing of column Zone 6</t>
  </si>
  <si>
    <t>Grid N-S/8-12</t>
  </si>
  <si>
    <t>Grid N/8-12</t>
  </si>
  <si>
    <t>Check level, layout of rain harvesting tank Zone 4</t>
  </si>
  <si>
    <t>Grid M-U/26</t>
  </si>
  <si>
    <t>Check level, layout of stair ST-02 Zone 7</t>
  </si>
  <si>
    <t>(+4'-6'' to +16'-6'')</t>
  </si>
  <si>
    <t>Check beam formwork &amp; slab Zone 6</t>
  </si>
  <si>
    <t>Check vertical (5 Nos) formwork Zone 6</t>
  </si>
  <si>
    <t>Check vertical (3 Nos) formwork Zone 6</t>
  </si>
  <si>
    <t>Grid R/10-12</t>
  </si>
  <si>
    <t>Check steel fixing of columns (5 Nos) Zone 6</t>
  </si>
  <si>
    <t>Grid S/8-12</t>
  </si>
  <si>
    <t>Grid Q/8-11</t>
  </si>
  <si>
    <t xml:space="preserve">Check reinforcement of RCC Lintels </t>
  </si>
  <si>
    <t>surface</t>
  </si>
  <si>
    <t>Check columns (6 Nos) formwork Zone 6</t>
  </si>
  <si>
    <t>Grid N/8-12, Q/8</t>
  </si>
  <si>
    <t>Check columns (8 Nos) formwork Zone 7</t>
  </si>
  <si>
    <t>Grid G/5, 7, H/5,7, K/5, L/5, 7</t>
  </si>
  <si>
    <t>Check level, layout of columns &amp; slab &amp; lift walls Zone 7</t>
  </si>
  <si>
    <t>Check formwork, reinforcement &amp; level layout of stair ST-4 and allow to start concrete work</t>
  </si>
  <si>
    <t>Check columns (12 Nos) reinforcement and allow for concrete pouring Zone 7</t>
  </si>
  <si>
    <t>Grid G-M/1-3, M/5-7</t>
  </si>
  <si>
    <t>Check columns (7 Nos) formwork Zone 7</t>
  </si>
  <si>
    <t>Check columns (4 Nos) formwork Zone 7</t>
  </si>
  <si>
    <t>Grid P/1, Q/1, T/1, U/1</t>
  </si>
  <si>
    <t>Grid A-F/12-19</t>
  </si>
  <si>
    <t>Grid B-F/13-24</t>
  </si>
  <si>
    <t>Check formwork and stair st-2 reinforcement and allow for concrete pouring Zone 7</t>
  </si>
  <si>
    <t>Check columns (10 Nos) reinforcement and allow for concrete pouring Zone 7</t>
  </si>
  <si>
    <t>Grid N-S/1-7, U/4-6</t>
  </si>
  <si>
    <t>(+16'-6'' to +18'-9'')</t>
  </si>
  <si>
    <t xml:space="preserve">Check internal brick work </t>
  </si>
  <si>
    <t xml:space="preserve">Check horizontal reinforcement and allow to start formwork </t>
  </si>
  <si>
    <t>Grid F/12-13</t>
  </si>
  <si>
    <t>Check horizontal band formwork and allow to start concrete work</t>
  </si>
  <si>
    <t>st floor</t>
  </si>
  <si>
    <t>Check slab rienforcement and allow for concrete poring Zone 7</t>
  </si>
  <si>
    <t>Check lift wall rienforcement &amp; allow to start concrete pouring Zone 7</t>
  </si>
  <si>
    <t>Check columns (8 Nos) reinforcement and allow for concrete pouring Zone 7</t>
  </si>
  <si>
    <t>Grid G-L/5-7</t>
  </si>
  <si>
    <t>Check columns (13 Nos) reinforcement Zone 7</t>
  </si>
  <si>
    <t>Check top &amp; bottom slab reinforcement Zone 4</t>
  </si>
  <si>
    <t>Grid L-U/26</t>
  </si>
  <si>
    <t xml:space="preserve">column reinforcement </t>
  </si>
  <si>
    <t>Grid C-E/0</t>
  </si>
  <si>
    <t>Grid G/1, H/1, J/1, K/1, L/1, M/1, R/1</t>
  </si>
  <si>
    <t>Grid G/3, K/3, L/3, M/3, L/5, L/7, S/8</t>
  </si>
  <si>
    <t>Check plasterwork including chicken mesh</t>
  </si>
  <si>
    <t>Check level screeding flooring in apartment 205,207,208,210</t>
  </si>
  <si>
    <t>screed level</t>
  </si>
  <si>
    <t>Check level of screed flooring in apartment 209,214,corridor</t>
  </si>
  <si>
    <t>Grid A-F/10-19</t>
  </si>
  <si>
    <t>Check level of screed flooring in apartment 211,213,215,216, coordior</t>
  </si>
  <si>
    <t>Check level of screed flooring in apartment 102,115</t>
  </si>
  <si>
    <t>Grid B-F/1-4, B-F/23-26</t>
  </si>
  <si>
    <t>Grid C-E/01</t>
  </si>
  <si>
    <t>Check beam and slab formwork Zone 6</t>
  </si>
  <si>
    <t>(+29.75)</t>
  </si>
  <si>
    <t>Grid M-U/7-12</t>
  </si>
  <si>
    <t>Check formwork and stair reinforcement and allow for concrete pouring Zone 7</t>
  </si>
  <si>
    <t>Check column (3 Nos) reinforcement and allow for concrete pouring Zone 7</t>
  </si>
  <si>
    <t>Grid T/1, U/1-3</t>
  </si>
  <si>
    <t>preplaster work</t>
  </si>
  <si>
    <t>Check lift &amp; stair walls formwork Zone 7</t>
  </si>
  <si>
    <t>Check beam &amp; slab formwork Zone 7</t>
  </si>
  <si>
    <t>Check formwork and stair st-4 reinforcement and allow for concrete pouring Zone 7</t>
  </si>
  <si>
    <t>(+1'-9'' to +10'-6'', +1'-9'' to +18'-9'')</t>
  </si>
  <si>
    <t>Check beam reinforcement Zone 6 &amp; 7</t>
  </si>
  <si>
    <t>Grid N-U/8-12 &amp; R-U/6-8</t>
  </si>
  <si>
    <t>Check slab top &amp; bottom reinforcement Zone 7</t>
  </si>
  <si>
    <t>Grid N-U/8-12, R-U/6-8</t>
  </si>
  <si>
    <t>T1-104</t>
  </si>
  <si>
    <t>T1-105</t>
  </si>
  <si>
    <t>T1-108</t>
  </si>
  <si>
    <t>T1-109</t>
  </si>
  <si>
    <t>T1-112</t>
  </si>
  <si>
    <t>T1-116</t>
  </si>
  <si>
    <t>PPRC Pipe installation</t>
  </si>
  <si>
    <t>Check pipe installation, core cuts and grouting done</t>
  </si>
  <si>
    <t>PPRC Pipe installation, core cuts and grouting done</t>
  </si>
  <si>
    <t>Check elec conduit and back boxes installation</t>
  </si>
  <si>
    <t>T1-102</t>
  </si>
  <si>
    <t>T1-106</t>
  </si>
  <si>
    <t>T1-107</t>
  </si>
  <si>
    <t>T1-110</t>
  </si>
  <si>
    <t>T1-111</t>
  </si>
  <si>
    <t>T1-114</t>
  </si>
  <si>
    <t>T1-115</t>
  </si>
  <si>
    <t>Check lift wall reinforcement &amp; allow for concrete pouring Zone 7</t>
  </si>
  <si>
    <t>Check formwork, reinforcement, water stopper of UGWT and allow for concrete pouring Zone 1 &amp; 7</t>
  </si>
  <si>
    <t>Grid N/3, Q/3, S/3,7, U/3-4, U/6</t>
  </si>
  <si>
    <t>Check layout for internal brick work and allow to start work Zone 2</t>
  </si>
  <si>
    <t>Check slab top and bottom reinforcement and allow for concrete pouring Zone 4</t>
  </si>
  <si>
    <t>Check level, layout of septic tank base slab Zone 1 &amp; 7</t>
  </si>
  <si>
    <t>(+132.0)</t>
  </si>
  <si>
    <t xml:space="preserve">Check vertical band reinforcement &amp; allow to start formwork </t>
  </si>
  <si>
    <t>Check vertical band formwork and allow to start concret work</t>
  </si>
  <si>
    <t>Check level, layout of stair ST-04 Zone 7</t>
  </si>
  <si>
    <t>(+10'-6'' to +18'-9'')</t>
  </si>
  <si>
    <t>Check screeding in apartments and allow to start concrete work</t>
  </si>
  <si>
    <t>Check screeding in apartments &amp; allow to start concrete work</t>
  </si>
  <si>
    <t>Check lift service formwork Zone 7</t>
  </si>
  <si>
    <t>Check level, layout of stair ST-4 Zone 7</t>
  </si>
  <si>
    <t>Check level, layout of slab &amp; sw-08 &amp; balcony beam Zone 6 &amp; 7</t>
  </si>
  <si>
    <t>Check formwork, reinforcement of stair st-4 &amp; allow for concrete pouring Zone 7</t>
  </si>
  <si>
    <t>(+10'-12'' to +18'-9'')</t>
  </si>
  <si>
    <t>Grid G-R/1-7, R-U/1-6</t>
  </si>
  <si>
    <t>level</t>
  </si>
  <si>
    <t>Check level of slab septic tank Zone 4</t>
  </si>
  <si>
    <t>Check slab formwork stair ST-02, 04 Zone 7</t>
  </si>
  <si>
    <t>Grid G-H/3, Q-Q/6-7</t>
  </si>
  <si>
    <t>Check level, layout of slab column, service lift , lift walls &amp; balcony beams Zone 7</t>
  </si>
  <si>
    <t>Grid G-Q/1-7, Q-U/1-5</t>
  </si>
  <si>
    <t>Check level point for screeding Zone 3 &amp; allow to start concrete work</t>
  </si>
  <si>
    <t>2nd to 3rd floor</t>
  </si>
  <si>
    <t>Check columns (10 Nos) reinforcement Zone 6</t>
  </si>
  <si>
    <t>Check columns (8 Nos) reinforcement &amp; SW-08 Zone 6</t>
  </si>
  <si>
    <t>T1-202</t>
  </si>
  <si>
    <t>T1-201</t>
  </si>
  <si>
    <t>T1-203</t>
  </si>
  <si>
    <t>T1-204</t>
  </si>
  <si>
    <t>T1-205</t>
  </si>
  <si>
    <t>T1-206</t>
  </si>
  <si>
    <t>T1-207</t>
  </si>
  <si>
    <t>T1-208</t>
  </si>
  <si>
    <t>T1-209</t>
  </si>
  <si>
    <t>T1-210</t>
  </si>
  <si>
    <t>T1-211</t>
  </si>
  <si>
    <t>T1-213</t>
  </si>
  <si>
    <t>T1-214</t>
  </si>
  <si>
    <t>T1-215</t>
  </si>
  <si>
    <t>T1-216</t>
  </si>
  <si>
    <t>T1-301</t>
  </si>
  <si>
    <t>T1-302</t>
  </si>
  <si>
    <t>T1-303</t>
  </si>
  <si>
    <t>T1-304</t>
  </si>
  <si>
    <t>T1-305</t>
  </si>
  <si>
    <t>T1-306</t>
  </si>
  <si>
    <t>T1-307</t>
  </si>
  <si>
    <t>T1-308</t>
  </si>
  <si>
    <t>T1-309</t>
  </si>
  <si>
    <t>T1-310</t>
  </si>
  <si>
    <t>T1-311</t>
  </si>
  <si>
    <t>T1-312</t>
  </si>
  <si>
    <t>T1-313</t>
  </si>
  <si>
    <t>T1-314</t>
  </si>
  <si>
    <t>T1-315</t>
  </si>
  <si>
    <t>T1-316</t>
  </si>
  <si>
    <t>105-116</t>
  </si>
  <si>
    <t>level,</t>
  </si>
  <si>
    <t>Check level for screeding in apartments and allow tostart concrete work</t>
  </si>
  <si>
    <t xml:space="preserve">Check level for screeding &amp; allow to start concrete work </t>
  </si>
  <si>
    <t>Grid B-F/3-13</t>
  </si>
  <si>
    <t>Check slab reinforcement and allow for concrete pouring Zone 6 &amp; 7</t>
  </si>
  <si>
    <t>Check level, layout of slab rain harvesting tank Zone 7</t>
  </si>
  <si>
    <t>grid L-P/1</t>
  </si>
  <si>
    <t>Check level, layout of slab of rain harvesting tank Zone 7</t>
  </si>
  <si>
    <t>Grid P-T/1</t>
  </si>
  <si>
    <t>(+18'-9' to +29'-9'')</t>
  </si>
  <si>
    <t>Check columns (5 Nos) formwork Zone 7</t>
  </si>
  <si>
    <t>Grid S/8, S/10, S/11-12</t>
  </si>
  <si>
    <t>Grid U/8-11, S/12</t>
  </si>
  <si>
    <t>Check columns (12 Nos) reinforcement Zone 7</t>
  </si>
  <si>
    <t>Grid P-Q/1-3, R-U/1-7</t>
  </si>
  <si>
    <t>level,layout</t>
  </si>
  <si>
    <t>QE-74</t>
  </si>
  <si>
    <t>QE-75</t>
  </si>
  <si>
    <t>QE-76</t>
  </si>
  <si>
    <t>QE-77</t>
  </si>
  <si>
    <t>QE-78</t>
  </si>
  <si>
    <t>QE-79</t>
  </si>
  <si>
    <t>QE-80</t>
  </si>
  <si>
    <t>QE-81</t>
  </si>
  <si>
    <t>QE-82</t>
  </si>
  <si>
    <t>QE-83</t>
  </si>
  <si>
    <t>QE-84</t>
  </si>
  <si>
    <t>QE-85</t>
  </si>
  <si>
    <t>QE-86</t>
  </si>
  <si>
    <t>QE-87</t>
  </si>
  <si>
    <t>QE-88</t>
  </si>
  <si>
    <t>QE-89</t>
  </si>
  <si>
    <t>QE-90</t>
  </si>
  <si>
    <t>QE-91</t>
  </si>
  <si>
    <t>QE-92</t>
  </si>
  <si>
    <t>QE-93</t>
  </si>
  <si>
    <t>QE-94</t>
  </si>
  <si>
    <t>QE-95</t>
  </si>
  <si>
    <t>QE-96</t>
  </si>
  <si>
    <t>QE-97</t>
  </si>
  <si>
    <t>QE-98</t>
  </si>
  <si>
    <t>QE-99</t>
  </si>
  <si>
    <t>QE-100</t>
  </si>
  <si>
    <t>QE-101</t>
  </si>
  <si>
    <t>QE-102</t>
  </si>
  <si>
    <t>QE-103</t>
  </si>
  <si>
    <t>QE-104</t>
  </si>
  <si>
    <t>QE-105</t>
  </si>
  <si>
    <t>QE-114</t>
  </si>
  <si>
    <t>QE-115</t>
  </si>
  <si>
    <t>QE-116</t>
  </si>
  <si>
    <t>QE-117</t>
  </si>
  <si>
    <t>QE-118</t>
  </si>
  <si>
    <t>QE-119</t>
  </si>
  <si>
    <t>QE-120</t>
  </si>
  <si>
    <t>QE-121</t>
  </si>
  <si>
    <t>QE-122</t>
  </si>
  <si>
    <t>QE-123</t>
  </si>
  <si>
    <t>QE-124</t>
  </si>
  <si>
    <t>QE-125</t>
  </si>
  <si>
    <t>QE-126</t>
  </si>
  <si>
    <t>QE-127</t>
  </si>
  <si>
    <t>QE-128</t>
  </si>
  <si>
    <t>QE-129</t>
  </si>
  <si>
    <t>QE-130</t>
  </si>
  <si>
    <t>QE-131</t>
  </si>
  <si>
    <t>QE-132</t>
  </si>
  <si>
    <t>QE-133</t>
  </si>
  <si>
    <t>QE-134</t>
  </si>
  <si>
    <t>QE-135</t>
  </si>
  <si>
    <t>QE-136</t>
  </si>
  <si>
    <t>QE-137</t>
  </si>
  <si>
    <t>QE-138</t>
  </si>
  <si>
    <t>QE-139</t>
  </si>
  <si>
    <t>QE-140</t>
  </si>
  <si>
    <t>QE-141</t>
  </si>
  <si>
    <t>QE-142</t>
  </si>
  <si>
    <t>QE-143</t>
  </si>
  <si>
    <t>QE-144</t>
  </si>
  <si>
    <t>QE-145</t>
  </si>
  <si>
    <t>QE-146</t>
  </si>
  <si>
    <t>QE-147</t>
  </si>
  <si>
    <t>QE-148</t>
  </si>
  <si>
    <t>QE-149</t>
  </si>
  <si>
    <t>QE-150</t>
  </si>
  <si>
    <t>QE-151</t>
  </si>
  <si>
    <t>QE-152</t>
  </si>
  <si>
    <t>QE-153</t>
  </si>
  <si>
    <t>QE-154</t>
  </si>
  <si>
    <t>QE-155</t>
  </si>
  <si>
    <t>QE-156</t>
  </si>
  <si>
    <t>QE-157</t>
  </si>
  <si>
    <t>QE-158</t>
  </si>
  <si>
    <t>QE-159</t>
  </si>
  <si>
    <t>QE-160</t>
  </si>
  <si>
    <t>QE-161</t>
  </si>
  <si>
    <t>back boxes</t>
  </si>
  <si>
    <t>Check back boxes installation, PPRC installation for electrical and plumbing point</t>
  </si>
  <si>
    <t>T1-401</t>
  </si>
  <si>
    <t>T1-402</t>
  </si>
  <si>
    <t>T1-403</t>
  </si>
  <si>
    <t>T1-404</t>
  </si>
  <si>
    <t>T1-405</t>
  </si>
  <si>
    <t>T1-406</t>
  </si>
  <si>
    <t>T1-407</t>
  </si>
  <si>
    <t>T1-408</t>
  </si>
  <si>
    <t>T1-409</t>
  </si>
  <si>
    <t>T1-410</t>
  </si>
  <si>
    <t>T1-411</t>
  </si>
  <si>
    <t>T1-412</t>
  </si>
  <si>
    <t>T1-413</t>
  </si>
  <si>
    <t>T1-414</t>
  </si>
  <si>
    <t>T1-415</t>
  </si>
  <si>
    <t>T1-416</t>
  </si>
  <si>
    <t>T1-501</t>
  </si>
  <si>
    <t>T1-502</t>
  </si>
  <si>
    <t>T1-503</t>
  </si>
  <si>
    <t>T1-504</t>
  </si>
  <si>
    <t>T1-505</t>
  </si>
  <si>
    <t>T1-506</t>
  </si>
  <si>
    <t>T1-507</t>
  </si>
  <si>
    <t>T1-508</t>
  </si>
  <si>
    <t>T1-509</t>
  </si>
  <si>
    <t>T1-510</t>
  </si>
  <si>
    <t>T1-511</t>
  </si>
  <si>
    <t>T1-512</t>
  </si>
  <si>
    <t>T1-513</t>
  </si>
  <si>
    <t>T1-514</t>
  </si>
  <si>
    <t>T1-515</t>
  </si>
  <si>
    <t>T1-516</t>
  </si>
  <si>
    <t>Check vertical columns formwork Zone 7</t>
  </si>
  <si>
    <t>Grid S/3,5 T/1, U/3-4</t>
  </si>
  <si>
    <t>Grid A-F/12-18</t>
  </si>
  <si>
    <t>Pre-Plaster</t>
  </si>
  <si>
    <t>305-310,312,314</t>
  </si>
  <si>
    <t>205-240,212,214</t>
  </si>
  <si>
    <t>Check columns (10 Nos) reinforcement &amp; allow for concrete pouring Zone 6</t>
  </si>
  <si>
    <t>Check column (5 Nos) formwork Zone 6 &amp; 7</t>
  </si>
  <si>
    <t>grid Q/9-11, S/7, U/6</t>
  </si>
  <si>
    <t>Check vertical column formwork (5 Nos) Zone 6</t>
  </si>
  <si>
    <t>Grid N/8-10, N/12, Q/12</t>
  </si>
  <si>
    <t xml:space="preserve">Check level for screeding in apartment and corridor </t>
  </si>
  <si>
    <t>Grid A-F/14-26</t>
  </si>
  <si>
    <t>Grid A-D/12-18</t>
  </si>
  <si>
    <t>Check level for screeding in apartment, electrial room &amp; Garbage room</t>
  </si>
  <si>
    <t>Grid A-F/1-15</t>
  </si>
  <si>
    <t>Check level for screeding in apartment, corridor</t>
  </si>
  <si>
    <t>Grid A-F/13-13</t>
  </si>
  <si>
    <t>Check level for screeding in apartments &amp; corridor</t>
  </si>
  <si>
    <t>Check columns (10 Nos) reinforcement and lift reinforcement Zone 7</t>
  </si>
  <si>
    <t>Grid N/3, L-M/1-7, K/1, H-J/3-4</t>
  </si>
  <si>
    <t>Check columns (14 Nos), Sw-8 (1 Nos) reinforcement and allow for concrete pouring Zone 87</t>
  </si>
  <si>
    <t>Grid N-Q/9-12, S-U/3-6, T/1</t>
  </si>
  <si>
    <t>Check septic tank walls reinforcement and water stopper and allow for concrete pouring Zone 7</t>
  </si>
  <si>
    <t>(-12'-3'' to +0'-00'')</t>
  </si>
  <si>
    <t>Grid G-K/1</t>
  </si>
  <si>
    <t>Grid M-Q/1-3, R&amp;U/1, Q/8, L/3, M/5</t>
  </si>
  <si>
    <t>Check columns (11 Nos) reinforcement Zone 7</t>
  </si>
  <si>
    <t>Grid B-F/1-4, C-F/14-17</t>
  </si>
  <si>
    <t>Grid A-F/22-26</t>
  </si>
  <si>
    <t>Check level, layout of stair st-4 zone 7</t>
  </si>
  <si>
    <t>Grid H/7, K/5, K/7, L/5, L/7, M/7</t>
  </si>
  <si>
    <t>Check stair st-4 reinforcement and allow for concrete pouring Zone 7</t>
  </si>
  <si>
    <t>Check columns (8 Nos), Sw-8 (1 Nos) reinforcement and allow for concrete pouring Zone 6 &amp; 7</t>
  </si>
  <si>
    <t>Grid H-M/7, H-K/3-5, L/1-5, N/11</t>
  </si>
  <si>
    <t>Check formwork of internal walls of septic tank Zone 7</t>
  </si>
  <si>
    <t>Grid G-L/1-1</t>
  </si>
  <si>
    <t>Check vertical columns (6 Nos) Zone 7</t>
  </si>
  <si>
    <t>Grid M/1-5, N/3, P/1</t>
  </si>
  <si>
    <t>Check formwork columns (5 Nos) Zone 6 &amp; 7</t>
  </si>
  <si>
    <t>Grid Q/1,8, R/1, Q/3, U/1</t>
  </si>
  <si>
    <t>Check UGWT for septic  and Rain harvesting walls Zone 1 &amp; 7</t>
  </si>
  <si>
    <t>(-13'-3'' to +0;-00'')</t>
  </si>
  <si>
    <t xml:space="preserve">Grid F-K/1, L1-T/1 </t>
  </si>
  <si>
    <t>corridor, service room, electric room, garbage room</t>
  </si>
  <si>
    <t>Check formwork of 1 No vertical share wall Zone 6</t>
  </si>
  <si>
    <t>check formowrk of lift &amp; stair case wall Zone 7</t>
  </si>
  <si>
    <t>Check vertical columns (4 Nos) formwork Zone 7</t>
  </si>
  <si>
    <t>Grid G/1,3,5,7</t>
  </si>
  <si>
    <t>Check beam and slab formwork Zone 6 &amp; 7</t>
  </si>
  <si>
    <t>Grid M-U/4-12</t>
  </si>
  <si>
    <t>Check formwork  and reinforcement of hanging beam &amp; allow for concrete pouring Zone 7</t>
  </si>
  <si>
    <t>(+24'-4'' to +29'-9'')</t>
  </si>
  <si>
    <t>Grid G-H;/1-3</t>
  </si>
  <si>
    <t>Check columns (5 Nos) reinforcement and allow for concrete pouring Zone 7</t>
  </si>
  <si>
    <t>Grid G/3-5, H/5, J-K/1</t>
  </si>
  <si>
    <t>Grid A-E/26</t>
  </si>
  <si>
    <t>Check lift wall reinforcement and allow for concrete pouring Zone 7</t>
  </si>
  <si>
    <t>Check vertical columns (3 Nos) formwork Zone 7</t>
  </si>
  <si>
    <t>Grid G/1,7, H/1</t>
  </si>
  <si>
    <t>Grid A-C/1</t>
  </si>
  <si>
    <t xml:space="preserve">Check level for sceeding and allow to start concrete work </t>
  </si>
  <si>
    <t>Grid B-F/3-7</t>
  </si>
  <si>
    <t>Grid B-F/1-4, A-F/8-13</t>
  </si>
  <si>
    <t>Grid A-D/7-12</t>
  </si>
  <si>
    <t>Check top and bottom reinforcement Zone 6 &amp; 7</t>
  </si>
  <si>
    <t>Check formwork, reinforcement and water stopper of slab rain harvesting Tank Zone 7</t>
  </si>
  <si>
    <t>Grid L-T/1</t>
  </si>
  <si>
    <t>check slab reinforcement and allow for concrete pouring Zone 6 &amp; 7</t>
  </si>
  <si>
    <t>Check formwork, stair st-2 reinforcement and allow for concrete pouring Zone 7</t>
  </si>
  <si>
    <t>Grid G-H/1, G/7</t>
  </si>
  <si>
    <t>Grid A/6-8</t>
  </si>
  <si>
    <t>Grid A/11-12</t>
  </si>
  <si>
    <t>Check top and bottom slab reinforcement Zone 6 &amp; 7</t>
  </si>
  <si>
    <t>Check lift reinforcement and allow for concrete pouring Zone 7</t>
  </si>
  <si>
    <t>Check level, layout of stair st-2 Zone 7</t>
  </si>
  <si>
    <t>Check formwork, reinforcement of stair st-02 &amp; allow for concrete pouring Zone 7</t>
  </si>
  <si>
    <t>Grid A/2-4</t>
  </si>
  <si>
    <t>Check vertical band formwork and allow to stat concrete work</t>
  </si>
  <si>
    <t>Grid A/13-14</t>
  </si>
  <si>
    <t>Top floor</t>
  </si>
  <si>
    <t>Check horizontal band reinforcement and allow to start formwork</t>
  </si>
  <si>
    <t>(+146.0)</t>
  </si>
  <si>
    <t>Grid F/6-10, F/11-14</t>
  </si>
  <si>
    <t>Check slab formwork along stair st-02 Zone 7</t>
  </si>
  <si>
    <t>Grid P-Q/6-7</t>
  </si>
  <si>
    <t>Check layout and allow to start brick work</t>
  </si>
  <si>
    <t>Check service lift formowrk Zone 7</t>
  </si>
  <si>
    <t>Check slab top level, layout of columns &amp; SW-08</t>
  </si>
  <si>
    <t>Grid M-U/8-12</t>
  </si>
  <si>
    <t>Check screeding level</t>
  </si>
  <si>
    <t xml:space="preserve">Check screeding and allow to stat concrete work </t>
  </si>
  <si>
    <t xml:space="preserve">Check screeding and allow to start concrete work </t>
  </si>
  <si>
    <t>3rd to 4th floor</t>
  </si>
  <si>
    <t>Grid G-U/1-7</t>
  </si>
  <si>
    <t>Grid N-U/5-8</t>
  </si>
  <si>
    <t>Check level, layout of column, lift wall &amp; balcony Zone 6 &amp; 7</t>
  </si>
  <si>
    <t>chicken mesh</t>
  </si>
  <si>
    <t>Check plumb points &amp; chicken mesh for plaster work on external sides Zone 6</t>
  </si>
  <si>
    <t>(+2.0to+19.0)</t>
  </si>
  <si>
    <t>Grid Q/8-12</t>
  </si>
  <si>
    <t>Grid A/15-16</t>
  </si>
  <si>
    <t>Check level for screeding flooring in apartments</t>
  </si>
  <si>
    <t>Check leftover slab/beam formwork in balcony &amp; allow to start concrete work</t>
  </si>
  <si>
    <t>Grid A/6-8, A/11-12</t>
  </si>
  <si>
    <t>Check steel fixing of columns (8 Nos) Zone 6</t>
  </si>
  <si>
    <t>Grid Q/8-10, S/8-12</t>
  </si>
  <si>
    <t>Check formwork on external walls of septic tank Zone 7</t>
  </si>
  <si>
    <t>(-11.75-0.00)</t>
  </si>
  <si>
    <t>Check steel fixing of columns (10 Nos) and allow for concrete pouring Zone 6</t>
  </si>
  <si>
    <t>Check steel fixing of columns (7 Nos) &amp; SW-08 (02 Nos) Zone 6</t>
  </si>
  <si>
    <t>Grid N/8-12, Q/8-12, S/7, U/6</t>
  </si>
  <si>
    <t>Check vertical columns (8 Nos) formwork Zone 6</t>
  </si>
  <si>
    <t>(+40.75-52.75)</t>
  </si>
  <si>
    <t>Grid N/8-10,12, Q/8-11</t>
  </si>
  <si>
    <t>Check steel fixing of Slab top and bottom Zone 7</t>
  </si>
  <si>
    <t>Grid G-U/1-8</t>
  </si>
  <si>
    <t>Check vertical columns (1 Nos) formwork Zone 7</t>
  </si>
  <si>
    <t>Grid L/1</t>
  </si>
  <si>
    <t xml:space="preserve">Check slab formwork and allow to start concrete work </t>
  </si>
  <si>
    <t>Check brick work on external/internal sides of building Zone 6</t>
  </si>
  <si>
    <t>plaster work</t>
  </si>
  <si>
    <t>Check plaster work on external sides Zone 6</t>
  </si>
  <si>
    <t>Check steel fixing of columns (10 Nos) and allow to start concrete pouring Zone 6 &amp; 7</t>
  </si>
  <si>
    <t>Grid N-Q/8-12, U/6, S/7</t>
  </si>
  <si>
    <t>Check stair st-4 formwork zone 7</t>
  </si>
  <si>
    <t>(+40'-2'')</t>
  </si>
  <si>
    <t>Check steel fixing of slab and allow for concrete pouring Zone 7</t>
  </si>
  <si>
    <t>(++40.0)</t>
  </si>
  <si>
    <t>Check steel fixing of septic tank wall and allow for concrete pouring Zone 7</t>
  </si>
  <si>
    <t>(-11'-9'' to +0.0)</t>
  </si>
  <si>
    <t>Grid A-B/26</t>
  </si>
  <si>
    <t>check vertical column formwork Zone 6</t>
  </si>
  <si>
    <t>Grid Q/12</t>
  </si>
  <si>
    <t xml:space="preserve">Check plumb points and chicken mesh for plaster work </t>
  </si>
  <si>
    <t>(+02.0-+19.0)</t>
  </si>
  <si>
    <t>Grid N/8-12, N-Q/12</t>
  </si>
  <si>
    <t>Grid A/19-21, A/23-25</t>
  </si>
  <si>
    <t>Check level, layout of columns main lift service &amp; balcony Zone 7</t>
  </si>
  <si>
    <t>Grid G-U/1-5</t>
  </si>
  <si>
    <t>Check columns (10 Nos), SW-8 (1 No) reinforcement and allow for concsrete pouring  Zone 7</t>
  </si>
  <si>
    <t>Grid N/3, Q-U/1-5, Q/12</t>
  </si>
  <si>
    <t>swimming pool</t>
  </si>
  <si>
    <t>Check layout of swimming pool wall &amp; stair dowel before steel fixing zone 2</t>
  </si>
  <si>
    <t>(+15'-9'')</t>
  </si>
  <si>
    <t>Grid A-F/12-15</t>
  </si>
  <si>
    <t xml:space="preserve">Check level for screeding </t>
  </si>
  <si>
    <t>Grid A-F/10-18</t>
  </si>
  <si>
    <t xml:space="preserve">check level for screeding </t>
  </si>
  <si>
    <t>Check formwork of beam &amp; slab Zone 7</t>
  </si>
  <si>
    <t>Check formwork of vertical column (10 Nos) zone 6</t>
  </si>
  <si>
    <t>(+40.75 to +52.75)</t>
  </si>
  <si>
    <t>Grid S/9-11, U/8-12</t>
  </si>
  <si>
    <t>Check column (8 Nos) reinforcement and allow for concrete pouring Zone 7</t>
  </si>
  <si>
    <t>Grid H-M/7, G-K/5, G/3</t>
  </si>
  <si>
    <t>Grid A-B/1</t>
  </si>
  <si>
    <t>Grid A/2-4, 6-8</t>
  </si>
  <si>
    <t>Check column (3 Nos) formwork Zone 7</t>
  </si>
  <si>
    <t>Grid G/1, 7</t>
  </si>
  <si>
    <t>Check screeding in corridor &amp; allow to start concrete work</t>
  </si>
  <si>
    <t>Grid A-D/10-18</t>
  </si>
  <si>
    <t xml:space="preserve">vertical </t>
  </si>
  <si>
    <t>Check slab / beam formwork in balcony &amp; allow to start concrete work</t>
  </si>
  <si>
    <t>Grid K-R/26</t>
  </si>
  <si>
    <t>Check beam and slab formwork zone 7</t>
  </si>
  <si>
    <t>Grid M-U/5-8</t>
  </si>
  <si>
    <t>Check steel fixing of beam Zone 6 &amp; 7</t>
  </si>
  <si>
    <t>Grid N-U/5-12</t>
  </si>
  <si>
    <t>Check lift formwork &amp; stair case shear wall zone 7</t>
  </si>
  <si>
    <t>(+40.75 to +51.75)</t>
  </si>
  <si>
    <t>Grid N-R/4-7</t>
  </si>
  <si>
    <t xml:space="preserve">Check vertical rienforcement and allow to start formwork </t>
  </si>
  <si>
    <t>Grid A/19-21</t>
  </si>
  <si>
    <t>Grid A/15-21</t>
  </si>
  <si>
    <t>Check lift reinforcement and allow to start concrete pouring Zone 7</t>
  </si>
  <si>
    <t>Check formwork and stair st-4 reinforcement and allow to start concrete work Zone 7</t>
  </si>
  <si>
    <t>Check slab formwork along stair st-2 Zone 7</t>
  </si>
  <si>
    <t>Check slab top and bottom reinforcement zone 6 &amp; 7</t>
  </si>
  <si>
    <t>Grid N-U/6-12</t>
  </si>
  <si>
    <t>Grid N-U/1-5</t>
  </si>
  <si>
    <t>Columns (20 Nos) and lift wall rienforcement Zone 7</t>
  </si>
  <si>
    <t>Grid G-M/1-7, N-Q/5-7</t>
  </si>
  <si>
    <t>Check columns (10 Nos) and sw-08 (1 Nos) reinforcement and allow for concrete pouring Zone 7</t>
  </si>
  <si>
    <t>Grid J/1, K-M/1-3, P/1, L-M/5, N/11</t>
  </si>
  <si>
    <t>Check lift reinforcement zone 7</t>
  </si>
  <si>
    <t>Check leftover slab/beam formwork in balcony to start concrete work</t>
  </si>
  <si>
    <t>Grid A/2-4, A/13-14</t>
  </si>
  <si>
    <t>Check slab formwork, beam &amp; bottom of horizontal band &amp; allow to start rienforcement</t>
  </si>
  <si>
    <t>Check vertical band formwork &amp; allow to start concrete work</t>
  </si>
  <si>
    <t>Grid A/23-25</t>
  </si>
  <si>
    <t>Check vertical columns (6 Nos) formwork zone 7</t>
  </si>
  <si>
    <t>Grid R/1, T/1, U/1,3,4,6</t>
  </si>
  <si>
    <t>Grid N/3, Q/3, S/3,5,7</t>
  </si>
  <si>
    <t>Check vertical (10 Nos) formwork Zone 7</t>
  </si>
  <si>
    <t>Grid J/1, K/1, L/1,3,5, M/1,3,5, P/1</t>
  </si>
  <si>
    <t>Check shear wall (1 No) formwork zone 6</t>
  </si>
  <si>
    <t>Grid N/11</t>
  </si>
  <si>
    <t>Check service lift formwork zne 7</t>
  </si>
  <si>
    <t>Check septic tank slab / sog formwork zone 7</t>
  </si>
  <si>
    <t>Check beam &amp; slab formwork zone 7</t>
  </si>
  <si>
    <t>Check swimming pool base slab bottom, top &amp; walls dowels reinforcement</t>
  </si>
  <si>
    <t>4th to 5th floor</t>
  </si>
  <si>
    <t>Check columns (8 Nos) reinforcement zone 6 &amp; 7</t>
  </si>
  <si>
    <t>Grid U/8-12, S/7-8, 12</t>
  </si>
  <si>
    <t>Check slab level, layout of columns, sw-8 &amp; balcony beam zone 6 &amp; 7</t>
  </si>
  <si>
    <t>(+74.75)</t>
  </si>
  <si>
    <t>Check level, layout of stair st-04 zone 7</t>
  </si>
  <si>
    <t>Check slab, beam reinforcement and allow to start concrete work</t>
  </si>
  <si>
    <t xml:space="preserve">Check vertical band rienforcement and allow to start formwork </t>
  </si>
  <si>
    <t>Grid G/3,5, H/5,7,K/5,7, L/7, M/7</t>
  </si>
  <si>
    <t>Check leftover slab/beam formwork and allow to start reinforcement zone 1 &amp; 2</t>
  </si>
  <si>
    <t>Grid A/2-4, A/6-8, A/11-12, A/13-14</t>
  </si>
  <si>
    <t>Check slab/beam formwork zone 7</t>
  </si>
  <si>
    <t>Grid G-K/1-5</t>
  </si>
  <si>
    <t>Check lift reinforcement &amp; allow to start concrete work zone 7</t>
  </si>
  <si>
    <t>Check columns (12 Nos) reinforcement zone 6 &amp; 7</t>
  </si>
  <si>
    <t>Grid N-Q/8-10, Q/11,12, S/9-11, U/6</t>
  </si>
  <si>
    <t>Check septic tank slab top &amp; bottom reinforcement zone 7</t>
  </si>
  <si>
    <t>Check level sheet before sand filling zone 7</t>
  </si>
  <si>
    <t>(-12.52)</t>
  </si>
  <si>
    <t>Check columns (10 Nos) formwork zone 7</t>
  </si>
  <si>
    <t>(+51.75 to +62.75)</t>
  </si>
  <si>
    <t>Grid U/6,8,9,10,11,12,S/7,8,9,10</t>
  </si>
  <si>
    <t>Check leftover slab/beam reinforcement and allow to start concrete work</t>
  </si>
  <si>
    <t>Top roof</t>
  </si>
  <si>
    <t>Check lift &amp; stair formwork &amp; shear wall zone 1</t>
  </si>
  <si>
    <t>Grid S/7-10, U/6-12</t>
  </si>
  <si>
    <t>Check septic tank slab reinforcement and allow for concrete pouring Zone 7</t>
  </si>
  <si>
    <t>Check septic tank slab top level zone 7</t>
  </si>
  <si>
    <t>Check sw-8 (2 Nos) reinforcement zone 6</t>
  </si>
  <si>
    <t>Grid N/11, Q/12</t>
  </si>
  <si>
    <t>Check beam reinforcement zone 7</t>
  </si>
  <si>
    <t>Grid G-N/1-7, N-U/1-5</t>
  </si>
  <si>
    <t>Check columns (10 Nos), shear wall (1 Nos) formwork zone 6</t>
  </si>
  <si>
    <t>Grid N/8-12, Q/8-12, S/11-12</t>
  </si>
  <si>
    <t>BF to GF</t>
  </si>
  <si>
    <t>Check vertical primer and membrane on RTW zone 4</t>
  </si>
  <si>
    <t>Check leftover slab/beam reinforcement and allow to start concrete work zone 2</t>
  </si>
  <si>
    <t>Grid A/11-12, A/13-14</t>
  </si>
  <si>
    <t>Check RCC lintel reinforcement and allow to start concrete work</t>
  </si>
  <si>
    <t>Check horizontal formwork and allow to start concrete work</t>
  </si>
  <si>
    <t>Check columns (10 Nos) and SW-08 (1 Nos) reinforcement and allow to concrete pouring Zone 6</t>
  </si>
  <si>
    <t>Grid N/8-10, N/12, Q/8-12, S/11-12</t>
  </si>
  <si>
    <t>check level, layout of stair st-2 zone 7</t>
  </si>
  <si>
    <t>Check slab formwork along stair st-04 zone 7</t>
  </si>
  <si>
    <t>Grid G-H/2-3</t>
  </si>
  <si>
    <t>Check vertical primer, membrane on RTW zone 7</t>
  </si>
  <si>
    <t>(-13.25' to -2.083'')</t>
  </si>
  <si>
    <t>Grid A/2-4, A/6-8</t>
  </si>
  <si>
    <t>Check formwork and reinforcement of stair st-2 and allow to start concrete pouring zone 7</t>
  </si>
  <si>
    <t>Check sw-8 (1 No) reinforcement and allow to start concrete pouring zone 6</t>
  </si>
  <si>
    <t>Check slab top and bottom reinforcement zone 7</t>
  </si>
  <si>
    <t>Check slab reinforcement and allow to start concrete pouring zone 7</t>
  </si>
  <si>
    <t>Check formwork and hanging beam reinforcement and allow to start concrete pouring zone 7</t>
  </si>
  <si>
    <t>(+35'-41/2'' to +40'-9'')</t>
  </si>
  <si>
    <t>Grid G-H/1</t>
  </si>
  <si>
    <t>Check columns (20  Nos) reinforcement zone 7</t>
  </si>
  <si>
    <t>Grid N-U/1-5, L-M/1-7, K/1</t>
  </si>
  <si>
    <t>Check columns (10 Nos) formwork and one no shear wall zone 6 &amp; 7</t>
  </si>
  <si>
    <t>Grid U/1,3,4, T/1, S/3,5, R/1, Q/1,3 P/1, N/11</t>
  </si>
  <si>
    <t>Check columns (10 Nos) reinforcement and allow to start concrete pouring zone 7</t>
  </si>
  <si>
    <t>Grid P-U/1-5</t>
  </si>
  <si>
    <t>Check columns (11 Nos) reinforcement zone 7</t>
  </si>
  <si>
    <t>Grid G-J/1-7, K/3-7</t>
  </si>
  <si>
    <t>21-Sep-245</t>
  </si>
  <si>
    <t xml:space="preserve">Check level point for screediong </t>
  </si>
  <si>
    <t>Grid B-F/4-12</t>
  </si>
  <si>
    <t>Grid T-U/26</t>
  </si>
  <si>
    <t>Grid K/1-5, L/1-5, M/1-5, N/3</t>
  </si>
  <si>
    <t>Check slab/beam formwork &amp; allow to start reinforcement zone 2 &amp; 3</t>
  </si>
  <si>
    <t>Grid A/15-16, A/19-21, A/23-25</t>
  </si>
  <si>
    <t>Check level point for screeding in appartments</t>
  </si>
  <si>
    <t>Check columns (10 Nos) reinforcement &amp; allow for concrete pouring zone 7</t>
  </si>
  <si>
    <t>Grid K-M/1-5, N/3</t>
  </si>
  <si>
    <t>IT/875</t>
  </si>
  <si>
    <t>Check reinforcement and allow for concrete pouring zone 1</t>
  </si>
  <si>
    <t>(+145'-9'' to +156'-6'')</t>
  </si>
  <si>
    <t>Check beam / slab formwork zone 6</t>
  </si>
  <si>
    <t>Grid A/11-13</t>
  </si>
  <si>
    <t>Grid G/1,3,5,7, H/1,5,7,J/1, K/7, L/7, M/7</t>
  </si>
  <si>
    <t>Check slab layout of column service lift &amp; balcony zne 7</t>
  </si>
  <si>
    <t>Check formwork and reinforcement of stair st-4 &amp; allow for concrete pouring zone 7</t>
  </si>
  <si>
    <t>Check columns (10 Nos) reinforcement and allow for concrete pouring zone 7</t>
  </si>
  <si>
    <t>Grid G-J/1-5, H-M/7</t>
  </si>
  <si>
    <t>Grid A-F/3-12</t>
  </si>
  <si>
    <t>Check levtover reinforcement and allow to start concrete work zone 2-3</t>
  </si>
  <si>
    <t>Check lift formwork and stair case shear wall zone 7</t>
  </si>
  <si>
    <t>Check steel fixing beam zone 6</t>
  </si>
  <si>
    <t>Check horizontal band &amp; allow to start concrete work</t>
  </si>
  <si>
    <t>Check lift wall reinforcement &amp; allow for concrete pouring zone 7</t>
  </si>
  <si>
    <t>Check column (1 Nos) reinforcement and allow for concrete pouring Zone 7</t>
  </si>
  <si>
    <t>Grid G/7</t>
  </si>
  <si>
    <t>Check rain harvesting tank wall reinforcement &amp; allow for concrete pouring zone 7</t>
  </si>
  <si>
    <t>Grid L-P/1</t>
  </si>
  <si>
    <t>Check beam &amp; slab reinforcement zone 6 &amp; 7</t>
  </si>
  <si>
    <t>Check level, layout of stair st-2 zone 7</t>
  </si>
  <si>
    <t>Check vertical primer and membrane zone 7</t>
  </si>
  <si>
    <t>(-13.25' to -2.083')</t>
  </si>
  <si>
    <t>Grid K-T/1-7</t>
  </si>
  <si>
    <t>check level sheet before sand filling zone 7</t>
  </si>
  <si>
    <t>(-13.02')</t>
  </si>
  <si>
    <t>Check formwork, reinforcement of stair st-2 &amp; allow for concrete pouring zone 7</t>
  </si>
  <si>
    <t>Check termite proofing along RTW zone 7</t>
  </si>
  <si>
    <t>(-13'-3'' to 12'-3'')</t>
  </si>
  <si>
    <t>Grid G-T/1</t>
  </si>
  <si>
    <t>Check compaction backfilling of sand of RTW zone 7</t>
  </si>
  <si>
    <t>Check leftover formwork in balcony &amp; allow to start concrete work</t>
  </si>
  <si>
    <t>Check slab reinforcement and allow for concrete pouring zone 6 &amp; 7</t>
  </si>
  <si>
    <t>LT-2-113</t>
  </si>
  <si>
    <t>LT-2-114</t>
  </si>
  <si>
    <t>LT-2-115</t>
  </si>
  <si>
    <t>LT-2-116</t>
  </si>
  <si>
    <t>LT-2-117</t>
  </si>
  <si>
    <t>LT-2-118</t>
  </si>
  <si>
    <t>LT-2-119</t>
  </si>
  <si>
    <t>LT-2-120</t>
  </si>
  <si>
    <t>LT-2-121</t>
  </si>
  <si>
    <t>LT-2-122</t>
  </si>
  <si>
    <t>LT-2-123</t>
  </si>
  <si>
    <t>LT-2-124</t>
  </si>
  <si>
    <t>LT-2-125</t>
  </si>
  <si>
    <t>LT-2-126</t>
  </si>
  <si>
    <t>LT-2-127</t>
  </si>
  <si>
    <t>LT-2-128</t>
  </si>
  <si>
    <t>Check service lift formwork zone 7</t>
  </si>
  <si>
    <t>5th to 6th floor</t>
  </si>
  <si>
    <t>Grid S-U/6-12</t>
  </si>
  <si>
    <t>Check level of slab, layout of columns, sw-8 zone 6 &amp; 7</t>
  </si>
  <si>
    <t>Check screeding level in apartments &amp; corridor</t>
  </si>
  <si>
    <t>Grid B-F/1-4, A-F/10-15, C-F/16-19</t>
  </si>
  <si>
    <t>Check lift reinforcement and allow for concrete pouring zone 7</t>
  </si>
  <si>
    <t>10-Ot-24</t>
  </si>
  <si>
    <t>Check formwork and hanging beam reinforcement and allow for concrete pouring zone 7</t>
  </si>
  <si>
    <t>(+46' to +51'-9'')</t>
  </si>
  <si>
    <t>Check columns (8 Nos) and SW-08(2 Nos) reinforcement zone 6</t>
  </si>
  <si>
    <t>Check swimming pool formwork zone 2</t>
  </si>
  <si>
    <t>(+146'-6'')</t>
  </si>
  <si>
    <t>Check screeding level in appartments and corridor</t>
  </si>
  <si>
    <t>Grid A-F/1-12, C-F/14-17</t>
  </si>
  <si>
    <t>Check columns (10 Nos) formworik zone 6</t>
  </si>
  <si>
    <t>(+62.75 to +73.75)</t>
  </si>
  <si>
    <t>Grid U/8-12, S/8-12</t>
  </si>
  <si>
    <t>Check external wall water tank formwork zone 7</t>
  </si>
  <si>
    <t>(-11.75 to +0'-00'')</t>
  </si>
  <si>
    <t>Check columns (7 Nos) reinforcement and allow for concrete pouring Zone 6</t>
  </si>
  <si>
    <t>Grid S/8-10, U/8-11</t>
  </si>
  <si>
    <t>Check beam rienforcement zone 7</t>
  </si>
  <si>
    <t>Check slab formwork along stair st-4 zone 7</t>
  </si>
  <si>
    <t>Check columns (7 Nos) and shear wall (1 Nos) formwork zone 6</t>
  </si>
  <si>
    <t>Grid S/7, Q/9-12, N/9-12,</t>
  </si>
  <si>
    <t>11-Oct-234</t>
  </si>
  <si>
    <t>slab fomrwork</t>
  </si>
  <si>
    <t xml:space="preserve">Check slab formwork and allow to start reinforcement </t>
  </si>
  <si>
    <t>Grid A/14-16, A/17-21</t>
  </si>
  <si>
    <t>Check slab, beam &amp; bottom of horizontal band and allow to start concrete work</t>
  </si>
  <si>
    <t>Grid R-T/26</t>
  </si>
  <si>
    <t>Grid A/15-16, A/19-21</t>
  </si>
  <si>
    <t>Check leftover slab / beam formwrok &amp; allow to start concrete work</t>
  </si>
  <si>
    <t>L2/478</t>
  </si>
  <si>
    <t>L2/479</t>
  </si>
  <si>
    <t>L2/480</t>
  </si>
  <si>
    <t>L2/481</t>
  </si>
  <si>
    <t>L2/482</t>
  </si>
  <si>
    <t>L2/483</t>
  </si>
  <si>
    <t>L2/484</t>
  </si>
  <si>
    <t>L2/485</t>
  </si>
  <si>
    <t>L2/486</t>
  </si>
  <si>
    <t>L2/487</t>
  </si>
  <si>
    <t>L2/488</t>
  </si>
  <si>
    <t>L2/489</t>
  </si>
  <si>
    <t>L2/490</t>
  </si>
  <si>
    <t>L2/491</t>
  </si>
  <si>
    <t>L2/492</t>
  </si>
  <si>
    <t>L2/493</t>
  </si>
  <si>
    <t>L2/494</t>
  </si>
  <si>
    <t>L2/495</t>
  </si>
  <si>
    <t>L2/496</t>
  </si>
  <si>
    <t>L2/497</t>
  </si>
  <si>
    <t>L2/498</t>
  </si>
  <si>
    <t>L2/499</t>
  </si>
  <si>
    <t>L2/500</t>
  </si>
  <si>
    <t>L2/501</t>
  </si>
  <si>
    <t>L2/502</t>
  </si>
  <si>
    <t>L2/503</t>
  </si>
  <si>
    <t>L2/504</t>
  </si>
  <si>
    <t>L2/505</t>
  </si>
  <si>
    <t>L2/506</t>
  </si>
  <si>
    <t>L2/507</t>
  </si>
  <si>
    <t>L2/508</t>
  </si>
  <si>
    <t>L2/509</t>
  </si>
  <si>
    <t>L2/510</t>
  </si>
  <si>
    <t>L2/511</t>
  </si>
  <si>
    <t>L2/512</t>
  </si>
  <si>
    <t>L2/513</t>
  </si>
  <si>
    <t>L2/514</t>
  </si>
  <si>
    <t>L2/515</t>
  </si>
  <si>
    <t>L2/516</t>
  </si>
  <si>
    <t>L2/517</t>
  </si>
  <si>
    <t>L2/518</t>
  </si>
  <si>
    <t>L2/519</t>
  </si>
  <si>
    <t>L2/520</t>
  </si>
  <si>
    <t>L2/521</t>
  </si>
  <si>
    <t>L2/522</t>
  </si>
  <si>
    <t>L2/523</t>
  </si>
  <si>
    <t>L2/524</t>
  </si>
  <si>
    <t>L2/525</t>
  </si>
  <si>
    <t>L2/526</t>
  </si>
  <si>
    <t>L2/527</t>
  </si>
  <si>
    <t>L2/528</t>
  </si>
  <si>
    <t>L2/529</t>
  </si>
  <si>
    <t>L2/530</t>
  </si>
  <si>
    <t>L2/531</t>
  </si>
  <si>
    <t>L2/532</t>
  </si>
  <si>
    <t>L2/533</t>
  </si>
  <si>
    <t>L2/534</t>
  </si>
  <si>
    <t>L2/535</t>
  </si>
  <si>
    <t>L2/536</t>
  </si>
  <si>
    <t>L2/537</t>
  </si>
  <si>
    <t>L2/538</t>
  </si>
  <si>
    <t>L2/539</t>
  </si>
  <si>
    <t>L2/540</t>
  </si>
  <si>
    <t>L2/541</t>
  </si>
  <si>
    <t>L2/542</t>
  </si>
  <si>
    <t>L2/543</t>
  </si>
  <si>
    <t>L2/544</t>
  </si>
  <si>
    <t>L2/545</t>
  </si>
  <si>
    <t>L2/546</t>
  </si>
  <si>
    <t>L2/547</t>
  </si>
  <si>
    <t>L2/548</t>
  </si>
  <si>
    <t>L2/549</t>
  </si>
  <si>
    <t>L2/550</t>
  </si>
  <si>
    <t>L2/551</t>
  </si>
  <si>
    <t>L2/552</t>
  </si>
  <si>
    <t>L2/553</t>
  </si>
  <si>
    <t>L2/554</t>
  </si>
  <si>
    <t>L2/555</t>
  </si>
  <si>
    <t>L2/556</t>
  </si>
  <si>
    <t>L2/557</t>
  </si>
  <si>
    <t>L2/558</t>
  </si>
  <si>
    <t>L2/559</t>
  </si>
  <si>
    <t>check level, layout of slab, lift wall &amp; columns zone 7</t>
  </si>
  <si>
    <t>check 4th layer compaction of sand along backside of RTW zone 7</t>
  </si>
  <si>
    <t>Check 5th layer backfilling of sand along backside of RTW zone 7</t>
  </si>
  <si>
    <t>Check 6th layer backfilling of sand along backside of RTW zone 7</t>
  </si>
  <si>
    <t>(-8'-3'' to -7'-6'')</t>
  </si>
  <si>
    <t>(-10'-3'')</t>
  </si>
  <si>
    <t>(-9'-3'')</t>
  </si>
  <si>
    <t>(-8'-3'')</t>
  </si>
  <si>
    <t>(-7'-6''</t>
  </si>
  <si>
    <t>Check steel fixing of columns zone 7</t>
  </si>
  <si>
    <t>Check steel fixing of columns (3 Nos) &amp; sw-8 zone 6</t>
  </si>
  <si>
    <t>Grid N-Q/8 ,11 &amp; U/6</t>
  </si>
  <si>
    <t>Check steel fixing of service lift zone 7</t>
  </si>
  <si>
    <t>IT/876</t>
  </si>
  <si>
    <t>IT/877</t>
  </si>
  <si>
    <t>IT/878</t>
  </si>
  <si>
    <t>IT/879</t>
  </si>
  <si>
    <t>IT/880</t>
  </si>
  <si>
    <t>IT/881</t>
  </si>
  <si>
    <t>IT/882</t>
  </si>
  <si>
    <t>IT/883</t>
  </si>
  <si>
    <t>IT/884</t>
  </si>
  <si>
    <t>IT/885</t>
  </si>
  <si>
    <t>IT/886</t>
  </si>
  <si>
    <t>IT/887</t>
  </si>
  <si>
    <t>IT/888</t>
  </si>
  <si>
    <t>IT/889</t>
  </si>
  <si>
    <t>IT/890</t>
  </si>
  <si>
    <t>IT/891</t>
  </si>
  <si>
    <t>IT/892</t>
  </si>
  <si>
    <t>IT/893</t>
  </si>
  <si>
    <t>IT/894</t>
  </si>
  <si>
    <t>IT/895</t>
  </si>
  <si>
    <t>IT/896</t>
  </si>
  <si>
    <t>IT/897</t>
  </si>
  <si>
    <t>IT/898</t>
  </si>
  <si>
    <t>IT/899</t>
  </si>
  <si>
    <t>14-oct--24</t>
  </si>
  <si>
    <t>Check swimming pool reinforcement &amp; allow for concrete pouring zone 2</t>
  </si>
  <si>
    <t>Check water stopper of swimming pool base slab</t>
  </si>
  <si>
    <t>T1-601</t>
  </si>
  <si>
    <t>T1-602</t>
  </si>
  <si>
    <t>T1-603</t>
  </si>
  <si>
    <t>T1-604</t>
  </si>
  <si>
    <t>T1-605</t>
  </si>
  <si>
    <t>T1-606</t>
  </si>
  <si>
    <t>T1-607</t>
  </si>
  <si>
    <t>T1-608</t>
  </si>
  <si>
    <t>Check steel fixing of main lift zone 7</t>
  </si>
  <si>
    <t>Grid N-Q/4-7</t>
  </si>
  <si>
    <t>Check columns (8 Nos) formwork zone 7</t>
  </si>
  <si>
    <t>Grid L/1,3,5, M/1,3,5,7, P/1</t>
  </si>
  <si>
    <t>Grid A-F/14-17, A-C/22-26</t>
  </si>
  <si>
    <t>Check level of swimming pool base slab zone 2</t>
  </si>
  <si>
    <t>Check steel fixing of columns (8 Nos) &amp; allow for concrete pouring zone 7</t>
  </si>
  <si>
    <t>Grid L-U/1-5</t>
  </si>
  <si>
    <t>Check slab/beam formwork zone 6 &amp; 7</t>
  </si>
  <si>
    <t>Grid M-U/5-12</t>
  </si>
  <si>
    <t>check columns (7 Nos) formwork zone 7</t>
  </si>
  <si>
    <t>Grid M/7, L/5,7, K/5,7, H/1, G/1</t>
  </si>
  <si>
    <t>Check screeidng level in apartments</t>
  </si>
  <si>
    <t>Grid A-F/12-15, B-F/23-26</t>
  </si>
  <si>
    <t>Check steel fixing of columns (8 Nos) and allow for concrete pouring zone 7</t>
  </si>
  <si>
    <t>Check columns (10 Nos) and Sw-8 (1 No) reinforcement &amp; allow for concrete pouring zone 6</t>
  </si>
  <si>
    <t>Grid S/11-12, U/12, N-Q/9-10, Q/11-12, N/12, S/7</t>
  </si>
  <si>
    <t>Check steel fixing of columns (7 Nos) and allow for concrete pouring zone 7</t>
  </si>
  <si>
    <t>Grid G-H/1, K-L/5-7, M/7</t>
  </si>
  <si>
    <t>Grid T/1-9</t>
  </si>
  <si>
    <t>layer</t>
  </si>
  <si>
    <t>Check 1st layer compaction backfilling of sand along fron side RWT zone 7</t>
  </si>
  <si>
    <t>(-17'-0'' to -16'-0'')</t>
  </si>
  <si>
    <t>Grid T/1-12</t>
  </si>
  <si>
    <t>(-16'-0'' to -15'-0'')</t>
  </si>
  <si>
    <t>Check termite proofing front side along side RWT zone 7</t>
  </si>
  <si>
    <t>(-17'-0'')</t>
  </si>
  <si>
    <t>(-16'-0'')</t>
  </si>
  <si>
    <t>Check steel fixing of swimming wall zone 2</t>
  </si>
  <si>
    <t>Check rain water harvesting tank slab/sog formwork zone 7</t>
  </si>
  <si>
    <t>Grid A/2-4, A/6-8, A/11-12, A/13-14, A/15-16</t>
  </si>
  <si>
    <t>Grid G/3-5, 7, H/5, 7, J/1, K/1-3</t>
  </si>
  <si>
    <t xml:space="preserve">Check screeding </t>
  </si>
  <si>
    <t>Grid A-F/16-24</t>
  </si>
  <si>
    <t>Check 3rd layer compaction backfilling of sand along front side RWT zone 7</t>
  </si>
  <si>
    <t>(-15'-0'' to -14'-0'')</t>
  </si>
  <si>
    <t>Check 4th layer compaction backfilling of sand along front side RWT zone 7</t>
  </si>
  <si>
    <t>(-14'-0'' to -13'-0'')</t>
  </si>
  <si>
    <t>Check termite proofing along RWT zone 7</t>
  </si>
  <si>
    <t>(-16'-0'' to -13'-0'')</t>
  </si>
  <si>
    <t>Check steel fixing of beam zone 6</t>
  </si>
  <si>
    <t>Check lift &amp; stair case shear wall formwork zone 7</t>
  </si>
  <si>
    <t>Check level for screeding in apartments</t>
  </si>
  <si>
    <t>Check level sheet before sand filling zone 6</t>
  </si>
  <si>
    <t>(-16.04')</t>
  </si>
  <si>
    <t>Grid T/9-12</t>
  </si>
  <si>
    <t>Check reinforcement of rain harvesting tank wall &amp; allow for concrete pouring zone 7</t>
  </si>
  <si>
    <t>(-12'-3'')</t>
  </si>
  <si>
    <t>(-11'-3'')</t>
  </si>
  <si>
    <t>Check columns (3 Nos) formwork and one no. shear wall zone 6 &amp; 7</t>
  </si>
  <si>
    <t>Grid N/8,11, Q/8, U/6</t>
  </si>
  <si>
    <t>Check (1 Nos) columns zone 7</t>
  </si>
  <si>
    <t>Grid Q/1, N/4, Q/3, R/1, S/3,5, T/1, U/1-4</t>
  </si>
  <si>
    <t>Chek screeding level in apartments</t>
  </si>
  <si>
    <t>QE-106</t>
  </si>
  <si>
    <t>QE-107</t>
  </si>
  <si>
    <t>QE-108</t>
  </si>
  <si>
    <t>QE-109</t>
  </si>
  <si>
    <t>QE-110</t>
  </si>
  <si>
    <t>QE-111</t>
  </si>
  <si>
    <t>QE-112</t>
  </si>
  <si>
    <t>QE-113</t>
  </si>
  <si>
    <t>T1-701</t>
  </si>
  <si>
    <t>T1-702</t>
  </si>
  <si>
    <t>T1-703</t>
  </si>
  <si>
    <t>T1-704</t>
  </si>
  <si>
    <t>T1-705</t>
  </si>
  <si>
    <t>T1-706</t>
  </si>
  <si>
    <t>T1-707</t>
  </si>
  <si>
    <t>T1-708</t>
  </si>
  <si>
    <t>T1-709</t>
  </si>
  <si>
    <t>T1-710</t>
  </si>
  <si>
    <t>T1-711</t>
  </si>
  <si>
    <t>T1-712</t>
  </si>
  <si>
    <t>T1-713</t>
  </si>
  <si>
    <t>T1-714</t>
  </si>
  <si>
    <t>T1-715</t>
  </si>
  <si>
    <t>T1-716</t>
  </si>
  <si>
    <t>Check steel fixing of main lift &amp; columns (8 Nos) &amp; allow for concrete pouring zone 7</t>
  </si>
  <si>
    <t>Grid G-K/1-7, N-Q/4-7</t>
  </si>
  <si>
    <t>Check level, layout of st-04 zone 7</t>
  </si>
  <si>
    <t>Check 5th layer compaction backfilling of sand along fron side RWT zone 7</t>
  </si>
  <si>
    <t>(-13'-0'' to -12'-0'')</t>
  </si>
  <si>
    <t>Check 6th layer compaction backfilling of sand along fron side RWT zone 7</t>
  </si>
  <si>
    <t>(-12'-0'' to -11'-0'')</t>
  </si>
  <si>
    <t>Check 7th layer compaction backfilling of sand along fron side RWT zone 7</t>
  </si>
  <si>
    <t>(-11'-0'' to -10'-0'')</t>
  </si>
  <si>
    <t>Check termite proofing along side RWT zone 7</t>
  </si>
  <si>
    <t>(-13'-0'' to -10'-0'')</t>
  </si>
  <si>
    <t xml:space="preserve">Check leve for screeding </t>
  </si>
  <si>
    <t>Grid B-F/1-4, A-F/7-13</t>
  </si>
  <si>
    <t>Check level for screeding zone 2</t>
  </si>
  <si>
    <t>Check level of slab &amp; layout of columns &amp; sw-08 zone 6 &amp; 7</t>
  </si>
  <si>
    <t>rain tank</t>
  </si>
  <si>
    <t>Check rain tank above slab zone 7</t>
  </si>
  <si>
    <t>check level for screeding zone 2 &amp; 3</t>
  </si>
  <si>
    <t>Grid A-C/10-12, A-F/18-26</t>
  </si>
  <si>
    <t>T1-801</t>
  </si>
  <si>
    <t>T1-802</t>
  </si>
  <si>
    <t>T1-803</t>
  </si>
  <si>
    <t>T1-804</t>
  </si>
  <si>
    <t>T1-805</t>
  </si>
  <si>
    <t>T1-806</t>
  </si>
  <si>
    <t>Check column (8 Nos) and SW-08 (2 Nos) reinforcement zone 6</t>
  </si>
  <si>
    <t>Check mumty columns (2 Nos) reinforcement and allow for concrete pouring zone 2</t>
  </si>
  <si>
    <t>LT-2-129</t>
  </si>
  <si>
    <t>LT-2-130</t>
  </si>
  <si>
    <t>LT-2-131</t>
  </si>
  <si>
    <t>LT-2-132</t>
  </si>
  <si>
    <t>LT-2-133</t>
  </si>
  <si>
    <t>LT-2-134</t>
  </si>
  <si>
    <t>LT-2-135</t>
  </si>
  <si>
    <t>LT-2-136</t>
  </si>
  <si>
    <t>LT-2-137</t>
  </si>
  <si>
    <t>LT-2-138</t>
  </si>
  <si>
    <t>LT-2-139</t>
  </si>
  <si>
    <t>LT-2-140</t>
  </si>
  <si>
    <t>LT-2-141</t>
  </si>
  <si>
    <t>LT-2-142</t>
  </si>
  <si>
    <t>LT-2-143</t>
  </si>
  <si>
    <t>LT-2-144</t>
  </si>
  <si>
    <t>LT-2-145</t>
  </si>
  <si>
    <t>LT-2-146</t>
  </si>
  <si>
    <t>LT-2-147</t>
  </si>
  <si>
    <t>LT-2-148</t>
  </si>
  <si>
    <t>LT-2-149</t>
  </si>
  <si>
    <t xml:space="preserve">Check beam and slab formwork zone </t>
  </si>
  <si>
    <t xml:space="preserve">Check columns (10 Nos) formwork Zone 6 </t>
  </si>
  <si>
    <t>(+73.75 to +84.75)</t>
  </si>
  <si>
    <t>Check mumty roof slab formwork and bea zone 1 &amp; 2</t>
  </si>
  <si>
    <t>(+159.0)</t>
  </si>
  <si>
    <t>Grid A-C/8-12</t>
  </si>
  <si>
    <t>Check columns (9 Nos) and SW-08 (1 No) reinforcement and allow for concrete pouring zone 6</t>
  </si>
  <si>
    <t>Grid U/8-12, S/8-12, Q/12</t>
  </si>
  <si>
    <t>T1-807</t>
  </si>
  <si>
    <t>T1-808</t>
  </si>
  <si>
    <t>T1-809</t>
  </si>
  <si>
    <t>T1-810</t>
  </si>
  <si>
    <t>T1-811</t>
  </si>
  <si>
    <t>T1-812</t>
  </si>
  <si>
    <t>T1-813</t>
  </si>
  <si>
    <t>T1-814</t>
  </si>
  <si>
    <t>T1-815</t>
  </si>
  <si>
    <t>T1-816</t>
  </si>
  <si>
    <t>Check columns (9 Nos) and (2 Nos) Shear wall zone 6</t>
  </si>
  <si>
    <t>Grid N/8-12, Q/9-11, S/7</t>
  </si>
  <si>
    <t>QE-202</t>
  </si>
  <si>
    <t>QE-203</t>
  </si>
  <si>
    <t>pipe installation</t>
  </si>
  <si>
    <t>Drain, soil and exhaust pipe installation</t>
  </si>
  <si>
    <t>Check formwrok, reinforcement of stair st-2 &amp; allow for concrete pouring zone 7</t>
  </si>
  <si>
    <t>Check columns (6 Nos) and SW-8 (1 Nos) reinforcement &amp; allow for concrete pouring zone 6</t>
  </si>
  <si>
    <t>Grid U/12, N/8-12, Q/11</t>
  </si>
  <si>
    <t>Check slab reinforcement and allow for concrete pouring zone 7</t>
  </si>
  <si>
    <t>Check columns (4 Nos) reinforcement and allow for concrete pouring zone 6</t>
  </si>
  <si>
    <t>Grid Q/8-10, S/7</t>
  </si>
  <si>
    <t>Check rain harvesting tank wall and allow for concrete pouring zone 7</t>
  </si>
  <si>
    <t>(-11'-9'' to +0'-00'')</t>
  </si>
  <si>
    <t>Check formwork and reinforcement of hanging beam &amp; allow for concrete pouring zone 7</t>
  </si>
  <si>
    <t>(+57' to +62'-9'')</t>
  </si>
  <si>
    <t>Check column (7 Nos) reinforcement and allow for concrete pouring zone 7</t>
  </si>
  <si>
    <t>Grid R-U/1-5</t>
  </si>
  <si>
    <t>Check columns (8 Nos) &amp; lift wall rienforcement zone 7</t>
  </si>
  <si>
    <t>Elevation</t>
  </si>
  <si>
    <t>505-514</t>
  </si>
  <si>
    <t>Check plaster work zone 2</t>
  </si>
  <si>
    <t>Check plaster work zone 3</t>
  </si>
  <si>
    <t>check level sheet for sand filling zone 6</t>
  </si>
  <si>
    <t>(-17.01')</t>
  </si>
  <si>
    <t>Check 2nd layer compaction of sand along backside fo RTW zone 7</t>
  </si>
  <si>
    <t>(-12'-3'' to 11'-3'')</t>
  </si>
  <si>
    <t>Check 3rd layer compaction backfilling of sand along backside of RTW zone 7</t>
  </si>
  <si>
    <t>(-11'-3'' to 10'-3'')</t>
  </si>
  <si>
    <t>Check steel fixing of slab top and bottom zone 6 &amp; 7</t>
  </si>
  <si>
    <t>Check steel fixing of slab of rain water tank zone 7</t>
  </si>
  <si>
    <t>primer</t>
  </si>
  <si>
    <t>Check vertical primer and membrane on RTW zone 6</t>
  </si>
  <si>
    <t>(-17'-6'' to -5'-6'')</t>
  </si>
  <si>
    <t>Check formwork and stair st-4 reinforcement and allow for concrete pouring zone 7</t>
  </si>
  <si>
    <t>Check stair st-2 formwork zone 7</t>
  </si>
  <si>
    <t>Check slab rienforcement and allow for concrete pouring zone 6 &amp; 7</t>
  </si>
  <si>
    <t>Check 8th layer compaction of sand along fron side RWT zone 6 &amp; 7</t>
  </si>
  <si>
    <t>(-10'-0'' to -9'-0'')</t>
  </si>
  <si>
    <t>Check 9th layer compaction of sand along fron side RWT zone 7</t>
  </si>
  <si>
    <t>(-9'-0'' to -8'-0'')</t>
  </si>
  <si>
    <t>Check termite proofing front side RWT zone 6 &amp; 7</t>
  </si>
  <si>
    <t>(-10'-0'' to -8'-0'')</t>
  </si>
  <si>
    <t>Check rain tank slab rienforcement and allow for concrete pouring zone 7</t>
  </si>
  <si>
    <t>Check rain harvesting tank wall reinforcement and alow for concrete pouring zone 7</t>
  </si>
  <si>
    <t>(-11'-9'' to +0'-0'')</t>
  </si>
  <si>
    <t>Check service lift rienforcement and allow for concrete pouring zone 7</t>
  </si>
  <si>
    <t>Check columns (2 Nos) formwork zone 2</t>
  </si>
  <si>
    <t>Grid A/11, B/11</t>
  </si>
  <si>
    <t>Grid P-T/26</t>
  </si>
  <si>
    <t>(+62.0)</t>
  </si>
  <si>
    <t xml:space="preserve">formwork </t>
  </si>
  <si>
    <t>Check internal wall formwork of rain water tank zone 7</t>
  </si>
  <si>
    <t>(-11.75' to +0'-00'')</t>
  </si>
  <si>
    <t xml:space="preserve">Grid Q-T/1, </t>
  </si>
  <si>
    <t>Check rain water harvesting tank slab/sog formowrk zone 7</t>
  </si>
  <si>
    <t>Grid P-T/1, T/1-3</t>
  </si>
  <si>
    <t>Check columns (7 Nos) formwork zone 7</t>
  </si>
  <si>
    <t>Grid P/1, M/1,3,5,7, L/5,7</t>
  </si>
  <si>
    <t xml:space="preserve">Check plaster work on external side </t>
  </si>
  <si>
    <t>(+19.0 to +148.5)</t>
  </si>
  <si>
    <t>QE-162</t>
  </si>
  <si>
    <t>QE-163</t>
  </si>
  <si>
    <t>QE-164</t>
  </si>
  <si>
    <t>QE-165</t>
  </si>
  <si>
    <t>QE-166</t>
  </si>
  <si>
    <t>QE-167</t>
  </si>
  <si>
    <t>QE-168</t>
  </si>
  <si>
    <t>QE-169</t>
  </si>
  <si>
    <t>QE-170</t>
  </si>
  <si>
    <t>QE-171</t>
  </si>
  <si>
    <t>QE-172</t>
  </si>
  <si>
    <t>QE-173</t>
  </si>
  <si>
    <t>QE-174</t>
  </si>
  <si>
    <t>QE-175</t>
  </si>
  <si>
    <t>QE-176</t>
  </si>
  <si>
    <t>QE-177</t>
  </si>
  <si>
    <t>QE-178</t>
  </si>
  <si>
    <t>QE-179</t>
  </si>
  <si>
    <t>QE-180</t>
  </si>
  <si>
    <t>QE-181</t>
  </si>
  <si>
    <t>QE-182</t>
  </si>
  <si>
    <t>QE-183</t>
  </si>
  <si>
    <t>1st, 2nd, 3rd, 4th</t>
  </si>
  <si>
    <t>cable installation</t>
  </si>
  <si>
    <t>Cable tray installation in corridors</t>
  </si>
  <si>
    <t>plumb points</t>
  </si>
  <si>
    <t xml:space="preserve">Check plumb points and allow for plaster work </t>
  </si>
  <si>
    <t>(+19 to +146)</t>
  </si>
  <si>
    <t>Installation of MS pipe in corridor</t>
  </si>
  <si>
    <t xml:space="preserve">Check installtion of MS pipe in corridor &amp; apartments </t>
  </si>
  <si>
    <t>301-316</t>
  </si>
  <si>
    <t>Captive Aire</t>
  </si>
  <si>
    <t>Grid L/5-7, M-Q/1-7</t>
  </si>
  <si>
    <t>Check service lift reinforcement zone 7</t>
  </si>
  <si>
    <t>Grid Q-U/1, U/1-3</t>
  </si>
  <si>
    <t xml:space="preserve">Check vertical band reinforcement and allow to start formowrk </t>
  </si>
  <si>
    <t>Grid L/1, L/3, K/1,3,5, J/1, H/5</t>
  </si>
  <si>
    <t>Check beam and slab formwork zone 6 &amp; 7</t>
  </si>
  <si>
    <t>28-Oct+24</t>
  </si>
  <si>
    <t xml:space="preserve">Check MS pipe in corridor &amp; apartments </t>
  </si>
  <si>
    <t>201-216</t>
  </si>
  <si>
    <t>T1-609</t>
  </si>
  <si>
    <t>T1-610</t>
  </si>
  <si>
    <t>T1-611</t>
  </si>
  <si>
    <t>T1-612</t>
  </si>
  <si>
    <t>T1-613</t>
  </si>
  <si>
    <t>T1-614</t>
  </si>
  <si>
    <t>T1-615</t>
  </si>
  <si>
    <t>T1-616</t>
  </si>
  <si>
    <t>corridor, service room, electric room, garbage room, stair room</t>
  </si>
  <si>
    <t>Check columns (7 Nos) reinforcement and allow for concrete pouring zone 7</t>
  </si>
  <si>
    <t>Grid H/5, J-K/1-5, L/1-3</t>
  </si>
  <si>
    <t>Check 10th layer compaction backfilling of sand along front side RWT zone 6 &amp; 7</t>
  </si>
  <si>
    <t>(-8'-0'' to -7'-3'')</t>
  </si>
  <si>
    <t>Check 11th layer compaction backfilling of sand along front side RWT zone 6 &amp; 7</t>
  </si>
  <si>
    <t>Check termite proofing front side along side RWT zone 6 &amp; 7</t>
  </si>
  <si>
    <t>(-8'-0'' to -6'-6'')</t>
  </si>
  <si>
    <t>Check columns (5 Nos) formwork zone 7</t>
  </si>
  <si>
    <t>Grid G/3,5,7, H/7, K/7</t>
  </si>
  <si>
    <t>Check lift &amp; stair formwork zone 7</t>
  </si>
  <si>
    <t>Check level of sand filling zone 6 &amp; 7</t>
  </si>
  <si>
    <t>(-6.48')</t>
  </si>
  <si>
    <t>(-6.50')</t>
  </si>
  <si>
    <t>Joint treatment</t>
  </si>
  <si>
    <t>Check joint treatment in RW outer side zone 1 &amp; 7</t>
  </si>
  <si>
    <t>(-13'-00'' to +0'-00'')</t>
  </si>
  <si>
    <t>joint treatment</t>
  </si>
  <si>
    <t>Check expansion joint treatment in RW outer side zone 3 &amp; 4</t>
  </si>
  <si>
    <t>Grid G/26</t>
  </si>
  <si>
    <t>Check slab rain water tank harvesting and allow for concrete pouring zone 7</t>
  </si>
  <si>
    <t>Check columns (5 Nos) reinforcement and allow for concrete pouring zone 7</t>
  </si>
  <si>
    <t>Grid G/3-7, H-K/7</t>
  </si>
  <si>
    <t>Check level of above slab rain tank zone 7</t>
  </si>
  <si>
    <t>Check level &amp; layout of st-04 zone 7</t>
  </si>
  <si>
    <t>Check columns (23 Nos) reinforcement zone 7</t>
  </si>
  <si>
    <t>Grid K-M/1-7, N-U/1-5</t>
  </si>
  <si>
    <t>Check level, layout lift wall &amp; column zone 7</t>
  </si>
  <si>
    <t>Check columns (11 Nos) formwork zone 7</t>
  </si>
  <si>
    <t>Grid N/3, Q/3, R/1, S/3,5, T/1, U/1,3,4,6</t>
  </si>
  <si>
    <t>Grid A-C/1-13</t>
  </si>
  <si>
    <t>Grid A-F/1-13</t>
  </si>
  <si>
    <t>Grid A-F/1-9, A-D/10-14</t>
  </si>
  <si>
    <t>Check formwork and stair st-4 reinforcement &amp; allow to start concrete work zone 7</t>
  </si>
  <si>
    <t>Check lift wall reinforcement and allow for concrete pouring zone 7</t>
  </si>
  <si>
    <t>Check beam reinforcement zone 6 &amp; 7</t>
  </si>
  <si>
    <t>L2/560</t>
  </si>
  <si>
    <t>L2/561</t>
  </si>
  <si>
    <t>L2/562</t>
  </si>
  <si>
    <t>L2/563</t>
  </si>
  <si>
    <t>L2/564</t>
  </si>
  <si>
    <t>L2/565</t>
  </si>
  <si>
    <t>L2/566</t>
  </si>
  <si>
    <t>L2/567</t>
  </si>
  <si>
    <t>L2/568</t>
  </si>
  <si>
    <t>L2/569</t>
  </si>
  <si>
    <t>L2/570</t>
  </si>
  <si>
    <t>L2/571</t>
  </si>
  <si>
    <t>Check columns (2 Nos) and service lift reinforcement and allow for concrete pouring zone 7</t>
  </si>
  <si>
    <t>Grid G-H/1, H-J/3-3</t>
  </si>
  <si>
    <t>7th to 8th floor</t>
  </si>
  <si>
    <t>Check columns (20 Nos) reinforcement zone 6 &amp; 7</t>
  </si>
  <si>
    <t>Check layout of pickup columns zone 1 &amp; 2</t>
  </si>
  <si>
    <t>Grid A/11, A/16</t>
  </si>
  <si>
    <t>check level for screeding in apartments</t>
  </si>
  <si>
    <t>level. Layout</t>
  </si>
  <si>
    <t>Check level &amp; layout of slab of columns , sw-8 zone 6 &amp; 7</t>
  </si>
  <si>
    <t>L2/572</t>
  </si>
  <si>
    <t>L2/573</t>
  </si>
  <si>
    <t>L2/574</t>
  </si>
  <si>
    <t>L2/575</t>
  </si>
  <si>
    <t>L2/576</t>
  </si>
  <si>
    <t>L2/577</t>
  </si>
  <si>
    <t>L2/578</t>
  </si>
  <si>
    <t>L2/579</t>
  </si>
  <si>
    <t>L2/580</t>
  </si>
  <si>
    <t>L2/581</t>
  </si>
  <si>
    <t>L2/582</t>
  </si>
  <si>
    <t>L2/583</t>
  </si>
  <si>
    <t>L2/584</t>
  </si>
  <si>
    <t>L2/585</t>
  </si>
  <si>
    <t>L2/586</t>
  </si>
  <si>
    <t>L2/587</t>
  </si>
  <si>
    <t>L2/588</t>
  </si>
  <si>
    <t>L2/589</t>
  </si>
  <si>
    <t>L2/590</t>
  </si>
  <si>
    <t>L2/591</t>
  </si>
  <si>
    <t>L2/592</t>
  </si>
  <si>
    <t>L2/593</t>
  </si>
  <si>
    <t>L2/594</t>
  </si>
  <si>
    <t>L2/595</t>
  </si>
  <si>
    <t>L2/596</t>
  </si>
  <si>
    <t>L2/597</t>
  </si>
  <si>
    <t>L2/598</t>
  </si>
  <si>
    <t>L2/599</t>
  </si>
  <si>
    <t>L2/600</t>
  </si>
  <si>
    <t>L2/601</t>
  </si>
  <si>
    <t>L2/602</t>
  </si>
  <si>
    <t>L2/603</t>
  </si>
  <si>
    <t>L2/604</t>
  </si>
  <si>
    <t>L2/605</t>
  </si>
  <si>
    <t>L2/606</t>
  </si>
  <si>
    <t>L2/607</t>
  </si>
  <si>
    <t>L2/608</t>
  </si>
  <si>
    <t>L2/609</t>
  </si>
  <si>
    <t>L2/610</t>
  </si>
  <si>
    <t>L2/611</t>
  </si>
  <si>
    <t>L2/612</t>
  </si>
  <si>
    <t>L2/613</t>
  </si>
  <si>
    <t>L2/614</t>
  </si>
  <si>
    <t>L2/615</t>
  </si>
  <si>
    <t>L2/616</t>
  </si>
  <si>
    <t>L2/617</t>
  </si>
  <si>
    <t>L2/618</t>
  </si>
  <si>
    <t>L2/619</t>
  </si>
  <si>
    <t>L2/620</t>
  </si>
  <si>
    <t>L2/621</t>
  </si>
  <si>
    <t>L2/622</t>
  </si>
  <si>
    <t>L2/623</t>
  </si>
  <si>
    <t>Grid G-U/1-9</t>
  </si>
  <si>
    <t>Check internal wall of kids pool formwork zone 1</t>
  </si>
  <si>
    <t>Grid C-F/10-12</t>
  </si>
  <si>
    <t>7th floor to 8th floor</t>
  </si>
  <si>
    <t>SW-8 reinforcement</t>
  </si>
  <si>
    <t>Check reinforcement and formwork of leftover slab/beam &amp; allow to start concrete work</t>
  </si>
  <si>
    <t>Check column (10 Nos) reinforcement and allow for concrete pouring zone 6 &amp; 7</t>
  </si>
  <si>
    <t>Grid S/9-12, U/6-12</t>
  </si>
  <si>
    <t>Check column (1 Nos) reinforcement and allow for concrete pouring zone 7</t>
  </si>
  <si>
    <t>Grid U/6</t>
  </si>
  <si>
    <t>Check steel fixing of slab top &amp; bottom zone 6 &amp; 7</t>
  </si>
  <si>
    <t>Check slab reinforcement &amp; allow for concrete pouring zone 6 &amp; 7</t>
  </si>
  <si>
    <t>Check slab formwork along stair st-2 zone 7</t>
  </si>
  <si>
    <t xml:space="preserve">epoxy </t>
  </si>
  <si>
    <t>Check epoxy rebaring for pick up columns with Hilti RE-100 dia 6 (16 Nos) zone 1 &amp; 2</t>
  </si>
  <si>
    <t>Check external wall formwork for rain water tank zone 7</t>
  </si>
  <si>
    <t>Check columns (2 Nos) formwork zone 7</t>
  </si>
  <si>
    <t>Grid G/1, H/1</t>
  </si>
  <si>
    <t>Grid A/13-14, A/15-16</t>
  </si>
  <si>
    <t xml:space="preserve">Check level for screeding in apartments </t>
  </si>
  <si>
    <t>Check level, layout of stair st-02 zone 7</t>
  </si>
  <si>
    <t>Check column (9 Nos) and sw-8 (1 No) and allow for concrete pouring zone 6 &amp; 7</t>
  </si>
  <si>
    <t>Grid N/8-10, N/12, Q/8-12, S/8</t>
  </si>
  <si>
    <t>Grid G-H/3-3</t>
  </si>
  <si>
    <t>Check reinforcement and formwork of bottom nib of horizontal band and allow to concrete</t>
  </si>
  <si>
    <t>Grid A/11-12, A/13-14, A/15-16</t>
  </si>
  <si>
    <t>(-11.75 to +0.00)</t>
  </si>
  <si>
    <t>Check screeding for level points zone 3 and allow to start concrete work</t>
  </si>
  <si>
    <t>Check plumb points and allow for plaster work on external side zone 1 &amp; 2</t>
  </si>
  <si>
    <t>(+19.0 to +146)</t>
  </si>
  <si>
    <t>Grid F/6-8, F/9-10</t>
  </si>
  <si>
    <t>curing</t>
  </si>
  <si>
    <t>Check curing of raft zone 5</t>
  </si>
  <si>
    <t xml:space="preserve">formwork, </t>
  </si>
  <si>
    <t>Grid G-H/24-24</t>
  </si>
  <si>
    <t>Check formwork along st-2 zone 4</t>
  </si>
  <si>
    <t>(145'-9'')</t>
  </si>
  <si>
    <t>Check reinforcement and formwork of bottom nib of horizontal band &amp; allow to start concrete</t>
  </si>
  <si>
    <t>Check reinforcement &amp; formwork of leftover slab &amp; allow to start concrete work</t>
  </si>
  <si>
    <t xml:space="preserve">Grid A-B/1, </t>
  </si>
  <si>
    <t>Check formwork for external wall of rain water tank zone 7</t>
  </si>
  <si>
    <t>Grid U/5-9</t>
  </si>
  <si>
    <t xml:space="preserve">Check reinforcement and allow for formwork </t>
  </si>
  <si>
    <t>Check Kids pool wall reinforcement and allow for concrete pouring zone 2</t>
  </si>
  <si>
    <t>(+145'-9'' to +147'-9'')</t>
  </si>
  <si>
    <t>Grid D-F/10-12</t>
  </si>
  <si>
    <t>Check formwork and reinforcement of stair st-2 and allow for concrete pouring zone 7</t>
  </si>
  <si>
    <t>(+68'-41/2'' to +73'-9'')</t>
  </si>
  <si>
    <t>Check column (11 Nos) reinforcement and allow for concrete pouring zone 7</t>
  </si>
  <si>
    <t>Grid S/7</t>
  </si>
  <si>
    <t>Check columns (31 Nos) reinforcement zone 7</t>
  </si>
  <si>
    <t>Check level, layout of slab, lift wall &amp; columns zone 7</t>
  </si>
  <si>
    <t>Check rain UGWT reinforcement for domestic walls and allow for concrete pouring zone 7</t>
  </si>
  <si>
    <t>Grid T/5-9</t>
  </si>
  <si>
    <t>Check columns (10 Nos) reinforcement and allow for concrete pouring zone 6 &amp; 7</t>
  </si>
  <si>
    <t>Grid P-U/1-5, N/11</t>
  </si>
  <si>
    <t>Grid K-N/1-5</t>
  </si>
  <si>
    <t>Check lift wall reinforcement zone 7</t>
  </si>
  <si>
    <t>Grid G-M/7</t>
  </si>
  <si>
    <t>Check Mummty beam reinforcement zone 1 &amp; 2</t>
  </si>
  <si>
    <t>(+159'-6'')</t>
  </si>
  <si>
    <t>Grid A-B/9-11</t>
  </si>
  <si>
    <t>Check Mummty slab top and bottom reinforcement zone 1 &amp; 2</t>
  </si>
  <si>
    <t>Check pickup column reinforcement zone 1</t>
  </si>
  <si>
    <t>(+159'-0'')</t>
  </si>
  <si>
    <t>Grid A/11</t>
  </si>
  <si>
    <t>Check pickup columns reinforcement and allow for concrete pouring zone 1</t>
  </si>
  <si>
    <t>Check level of mummty slab &amp; upstand beam layout, wall zone 1 &amp; 2</t>
  </si>
  <si>
    <t>Check columns(10 Nos) formwork zone 6 &amp; 7</t>
  </si>
  <si>
    <t>(+84.75 to +95.75)</t>
  </si>
  <si>
    <t>Grid U/6,8,9,10,11,12, S/9-12</t>
  </si>
  <si>
    <t>Check columns (10 Nos) and Shear wall (1 No) formwork zone 6</t>
  </si>
  <si>
    <t>Grid N/8-12, Q/8-12, S/8</t>
  </si>
  <si>
    <t>Check columns (10 Nos) formwork zone 6 &amp; 7</t>
  </si>
  <si>
    <t>Grid P/1, Q/1,3, R/1, S/3-5, T/1, U/1-4</t>
  </si>
  <si>
    <t>LT-2-150</t>
  </si>
  <si>
    <t>LT-2-151</t>
  </si>
  <si>
    <t>LT-2-152</t>
  </si>
  <si>
    <t>LT-2-153</t>
  </si>
  <si>
    <t>LT-2-154</t>
  </si>
  <si>
    <t>LT-2-155</t>
  </si>
  <si>
    <t>LT-2-156</t>
  </si>
  <si>
    <t>LT-2-157</t>
  </si>
  <si>
    <t>LT-2-158</t>
  </si>
  <si>
    <t>LT-2-159</t>
  </si>
  <si>
    <t>LT-2-160</t>
  </si>
  <si>
    <t>LT-2-161</t>
  </si>
  <si>
    <t>LT-2-162</t>
  </si>
  <si>
    <t>LT-2-163</t>
  </si>
  <si>
    <t>LT-2-164</t>
  </si>
  <si>
    <t>LT-2-165</t>
  </si>
  <si>
    <t>LT-2-166</t>
  </si>
  <si>
    <t>LT-2-167</t>
  </si>
  <si>
    <t>LT-2-168</t>
  </si>
  <si>
    <t>LT-2-169</t>
  </si>
  <si>
    <t>LT-2-170</t>
  </si>
  <si>
    <t>Check columns (9 Nos) formwork zone 7</t>
  </si>
  <si>
    <t>Grid G/3-7, H/5-7, J/1, L/7, M/7</t>
  </si>
  <si>
    <t xml:space="preserve">Check level points for screeding in apartments </t>
  </si>
  <si>
    <t>(+96.01</t>
  </si>
  <si>
    <t xml:space="preserve">Check level for screeding in apartment </t>
  </si>
  <si>
    <t>(+9+6.0)</t>
  </si>
  <si>
    <t>(-2.083 to +0'-00'')</t>
  </si>
  <si>
    <t>Grid G-U/1, T/1-3</t>
  </si>
  <si>
    <t>Chec k formwork, reinforcement of stair st-04 and allow for concrete pouring zone 4</t>
  </si>
  <si>
    <t>Check column (4 Nos) reinforcement and allow for concrete pouring zone 7</t>
  </si>
  <si>
    <t>Grid J/1, H/5, G/3-5</t>
  </si>
  <si>
    <t>Check formwork and stair hanging beam reinforcement and allow for concrete pouring zone 4</t>
  </si>
  <si>
    <t>(+79'-41/2 to +84'-9'')</t>
  </si>
  <si>
    <t>Grid A/19-21, A/24-26</t>
  </si>
  <si>
    <t xml:space="preserve">Check vertical band reinforcement and allow for concrete pouring </t>
  </si>
  <si>
    <t>Check column (1 No) formwork and shear wall (1 No) zone 6</t>
  </si>
  <si>
    <t>Grid S/7, N/11</t>
  </si>
  <si>
    <t>Check lift formwork zone 6 &amp; 7</t>
  </si>
  <si>
    <t>Check beam formwork at roof slab zone 1 &amp; 2</t>
  </si>
  <si>
    <t>401-416</t>
  </si>
  <si>
    <t>Check drain, soil and exhaust pipe instalation</t>
  </si>
  <si>
    <t>6ht floor</t>
  </si>
  <si>
    <t>Check MS pipe installation Corridors</t>
  </si>
  <si>
    <t>Check mumty columns &amp; pickup column reinforcement zone 1 &amp; 2</t>
  </si>
  <si>
    <t>(+145'-9'' to +159'-0'')</t>
  </si>
  <si>
    <t>Grid A-B/16, A/16</t>
  </si>
  <si>
    <t>Check screeding level points in apartments</t>
  </si>
  <si>
    <t>chck reinforcement and leftover slab / beam formwork and allow to start concrete work z-2</t>
  </si>
  <si>
    <t>Check reinforcement and leftover formwork &amp; allow to start concrete work zone 2</t>
  </si>
  <si>
    <t>Check pre plaster inspection including chipping &amp; chicken mesh</t>
  </si>
  <si>
    <t>Check slab reinforcement and allow for concrete ;pouring zone 6 &amp; 7</t>
  </si>
  <si>
    <t>8th to 9th floor</t>
  </si>
  <si>
    <t>Check columns (10 Nos) reinforcement zone 6 &amp; 7</t>
  </si>
  <si>
    <t>Grid U/6-12, S/9-12</t>
  </si>
  <si>
    <t xml:space="preserve">IT/70 </t>
  </si>
  <si>
    <t>Check level, layout of columns, SW-08 zone 6 &amp; 7</t>
  </si>
  <si>
    <t>Check service lift and columns (2 Nos) formwork zone 7</t>
  </si>
  <si>
    <t>Grid G-H/1, J-H/3-4</t>
  </si>
  <si>
    <t>Check slab formwork along stair st-02 zone 6</t>
  </si>
  <si>
    <t>Check lounging pool wall reinforcement zone 2</t>
  </si>
  <si>
    <t>(+145'-9'' to +148'-9'')</t>
  </si>
  <si>
    <t>Grid B-F/15-16</t>
  </si>
  <si>
    <t xml:space="preserve">Check screeding level </t>
  </si>
  <si>
    <t>Grid A-C/1-9, C-F/8-11</t>
  </si>
  <si>
    <t>B-F/1-10</t>
  </si>
  <si>
    <t>Check screeding level in apartments</t>
  </si>
  <si>
    <t>Check columns (10 Nos) and SW-8 (2 Nos) reinforcement zone 6 &amp; 7</t>
  </si>
  <si>
    <t>Grid N-Q/8-12, S/7-8</t>
  </si>
  <si>
    <t>RW treatment</t>
  </si>
  <si>
    <t>Check expansion joint treatment in RW inner zone 1 &amp; 7</t>
  </si>
  <si>
    <t>RW Treatment</t>
  </si>
  <si>
    <t>Check expansion joint treatment in RW inner zone 3 &amp; 4</t>
  </si>
  <si>
    <t>Grid U-G/1-8</t>
  </si>
  <si>
    <t>Check screeding level in apartment &amp; corridor</t>
  </si>
  <si>
    <t>Grid B-F/1-4, C-F/4-9, C-F/10-13, C-F/4-13</t>
  </si>
  <si>
    <t>Check columns (8 Nos) formwork zone 6</t>
  </si>
  <si>
    <t>(+95.75 to +106.75)</t>
  </si>
  <si>
    <t>Grid U/9-12, S/9-12</t>
  </si>
  <si>
    <t>Check core lift wall formwork and allow to start concrete work</t>
  </si>
  <si>
    <t>Check reinforcement and formwork of leftover slab &amp; allow to start concrete work</t>
  </si>
  <si>
    <t>Check reinforcement and formwork leftover slab and allow to start concrete work</t>
  </si>
  <si>
    <t>Mumty Roof</t>
  </si>
  <si>
    <t>Check mummty upstand beam reinforcement and allow to start concrete pouring zone 1 &amp; 2</t>
  </si>
  <si>
    <t>(+159'-0'' to +159'-11'')</t>
  </si>
  <si>
    <t>Check columns (4 Nos) reinforcement and allow to start concrete pouring zone 6</t>
  </si>
  <si>
    <t>Grid U/9-11, S/9</t>
  </si>
  <si>
    <t>Chck vertical band formwork and allow to start concrete work</t>
  </si>
  <si>
    <t xml:space="preserve">Check columns (6 Nos) formwork </t>
  </si>
  <si>
    <t>Grid S/8, U/8, N/10, Q/11, N/12</t>
  </si>
  <si>
    <t>Check formwork and reinforcement and allow for concrete pouring stair st-02 zone 7</t>
  </si>
  <si>
    <t>top to mummy</t>
  </si>
  <si>
    <t>Check machine room reinforcement and allow for concrete pouring zone 3</t>
  </si>
  <si>
    <t>Check external wall rain water tank formwork zone 7</t>
  </si>
  <si>
    <t>(-11.75 to +0-00)</t>
  </si>
  <si>
    <t>Check shear wall formwork and allow to start concrete work zone 6</t>
  </si>
  <si>
    <t>Grid A/2-6</t>
  </si>
  <si>
    <t>Check reinforcement and formwork and allow to start concrete work</t>
  </si>
  <si>
    <t>(+73.0)</t>
  </si>
  <si>
    <t>QE-184</t>
  </si>
  <si>
    <t>QE-185</t>
  </si>
  <si>
    <t>QE-186</t>
  </si>
  <si>
    <t>QE-187</t>
  </si>
  <si>
    <t>QE-188</t>
  </si>
  <si>
    <t>QE-189</t>
  </si>
  <si>
    <t>QE-190</t>
  </si>
  <si>
    <t>QE-191</t>
  </si>
  <si>
    <t>QE-192</t>
  </si>
  <si>
    <t>QE-193</t>
  </si>
  <si>
    <t>QE-194</t>
  </si>
  <si>
    <t>QE-195</t>
  </si>
  <si>
    <t>QE-196</t>
  </si>
  <si>
    <t>QE-197</t>
  </si>
  <si>
    <t>QE-198</t>
  </si>
  <si>
    <t>QE-199</t>
  </si>
  <si>
    <t>QE-200</t>
  </si>
  <si>
    <t>QE-201</t>
  </si>
  <si>
    <t xml:space="preserve">check screeding level in apartments </t>
  </si>
  <si>
    <t>Check reinforcement and formwork leftover slab &amp; allow to start concrete work</t>
  </si>
  <si>
    <t>UGWT Reinforcement</t>
  </si>
  <si>
    <t>Check UGWT reinforcement for domestic wall and allow for concrete pouring zone 6 &amp; 7</t>
  </si>
  <si>
    <t>Check column (6 Nos) and SW-08 (1 No) reinforcement and allow for concrete pouring zone 6</t>
  </si>
  <si>
    <t>Grid N/10-12, Q/12, S/10-12, U/12</t>
  </si>
  <si>
    <t>Check slab top and bottom reinforcemetn zone 7</t>
  </si>
  <si>
    <t>Check slab formwork along st-04 zone 7</t>
  </si>
  <si>
    <t>corridor, electrick room, garbage room</t>
  </si>
  <si>
    <t>Check rienforcement and leftover formwork and allow to start concrete work</t>
  </si>
  <si>
    <t>check formwork and reinforcement slab /beam &amp; allow to start concrete work zone 2</t>
  </si>
  <si>
    <t>Check screeding level in apartments and corridor</t>
  </si>
  <si>
    <t>Grid A-B/01</t>
  </si>
  <si>
    <t>Grid A/19-25</t>
  </si>
  <si>
    <t>Check column (4 Nos) reinforcement and allow for concrete pouring zone 6</t>
  </si>
  <si>
    <t>Grid N/8-9, S-U/8</t>
  </si>
  <si>
    <t>Check screeding level in apartment and corridor</t>
  </si>
  <si>
    <t>Check rinforcement and formwork slab and allow to start concrete wrok</t>
  </si>
  <si>
    <t>Check columns (6 Nos) and sw-8 (1 No) reinforcement and allow for concrete pouring zone 6</t>
  </si>
  <si>
    <t>Grid N-Q/8, Q/10-11, N/11, S/7, U/6</t>
  </si>
  <si>
    <t>Check column (11 Nos) reinforcement zone 7</t>
  </si>
  <si>
    <t>check level, layout of slab, lift wall &amp; column zone 7</t>
  </si>
  <si>
    <t>pre plaster</t>
  </si>
  <si>
    <t>Check pre plaster inspection including chicken mesh zone 1</t>
  </si>
  <si>
    <t>Check pre plaster inspection including chicken mesh zone 2</t>
  </si>
  <si>
    <t>Check pre plaster inspection including chicken mesh zone 3</t>
  </si>
  <si>
    <t>Check columns (10 Nos) reinforcement zone 7</t>
  </si>
  <si>
    <t>Grid J-K/1, L-M/1-7</t>
  </si>
  <si>
    <t xml:space="preserve">Check screeding level in apartments </t>
  </si>
  <si>
    <t>Grid A/16-18, 23-26</t>
  </si>
  <si>
    <t>Check columns (9 Nos) formwork</t>
  </si>
  <si>
    <t>Grid U/1-4, T/1, S/3-5, R/1, Q/1-3</t>
  </si>
  <si>
    <t>Check screeding level in apartment</t>
  </si>
  <si>
    <t>Grid A/13-16</t>
  </si>
  <si>
    <t>3-Dec-245</t>
  </si>
  <si>
    <t>formwrok</t>
  </si>
  <si>
    <t>Check columns (6 Nos) and shear wall formwork</t>
  </si>
  <si>
    <t>Grid Q/8-9, N/8-9, U/6, S/7, N/11</t>
  </si>
  <si>
    <t>cable laying</t>
  </si>
  <si>
    <t>Check cable laying</t>
  </si>
  <si>
    <t>AC drain</t>
  </si>
  <si>
    <t>check AC drain installation</t>
  </si>
  <si>
    <t>check rienforcement and formwork of leftover slab &amp; allow to start concrete work</t>
  </si>
  <si>
    <t>Check top roof kids pool formwork</t>
  </si>
  <si>
    <t>Grid D-F/15-17</t>
  </si>
  <si>
    <t>Grid A-F/10-14</t>
  </si>
  <si>
    <t>Check column (8 Nos) reinforcement and allow for concrete pouring zone 7</t>
  </si>
  <si>
    <t>Grid K-L/3-7, M/5-7</t>
  </si>
  <si>
    <t>Check vertical bend reinforcement and allow to start formwork</t>
  </si>
  <si>
    <t>check vertical bend reinforcement and allow to start formwork</t>
  </si>
  <si>
    <t>Check vertical bend formwork and allow to start concrete</t>
  </si>
  <si>
    <t xml:space="preserve">Check column (5 Nos) formwork </t>
  </si>
  <si>
    <t xml:space="preserve">Grid G/3-7, H/5-7, </t>
  </si>
  <si>
    <t>Check formwork and reinforcement of stair st-4 and allow for concrete pouring zone 4</t>
  </si>
  <si>
    <t>Check UGWT for domestic wall reinforcement and allow for concrete poring zone 6</t>
  </si>
  <si>
    <t>Grid T/9-11</t>
  </si>
  <si>
    <t>Grid A-F/16-18, 23-26</t>
  </si>
  <si>
    <t>Grid C-F/10-13</t>
  </si>
  <si>
    <t xml:space="preserve">Check column (7 Nos) formwork </t>
  </si>
  <si>
    <t>Grid G/1, H/1, P/1, N/3, M/1-3, L/1</t>
  </si>
  <si>
    <t>Check wall of water tank formwork</t>
  </si>
  <si>
    <t>Grid U/9-12</t>
  </si>
  <si>
    <t>Check column (10 Nos) formwork</t>
  </si>
  <si>
    <t>Grid J/1, K/1-7, L/3-7, M/5-7</t>
  </si>
  <si>
    <t>Check columns (8 Nos) reinforcement and allow for concrete pouring zone 7</t>
  </si>
  <si>
    <t>Grid Q/1, R-U/1-5</t>
  </si>
  <si>
    <t>Grid G-H/1-7, K/3-7</t>
  </si>
  <si>
    <t>Grid G-H/1, L-P/1, M-Q/3</t>
  </si>
  <si>
    <t>5-7th floor</t>
  </si>
  <si>
    <t>geyser installation</t>
  </si>
  <si>
    <t>Geyser installation</t>
  </si>
  <si>
    <t>ball walves</t>
  </si>
  <si>
    <t>Ball valves installation</t>
  </si>
  <si>
    <t>core cut</t>
  </si>
  <si>
    <t>core cuts</t>
  </si>
  <si>
    <t xml:space="preserve">Check cable laying </t>
  </si>
  <si>
    <t>(+72.75)</t>
  </si>
  <si>
    <t>Check columns (2 Nos) and pickup column (1 No) reinforcement and allow for concrete pouring zone 2</t>
  </si>
  <si>
    <t>Grid G/3-7, H/5-7, J-K/1</t>
  </si>
  <si>
    <t>Check reinforcement and formwork of leftover slab and allow to start concrete</t>
  </si>
  <si>
    <t>Check lounging pool wall reinforcement and allow for concrete pouring zone 2</t>
  </si>
  <si>
    <t>Check toe wall reinforcement zone 1  &amp; 3</t>
  </si>
  <si>
    <t>Grid A/9-10, A/17-18</t>
  </si>
  <si>
    <t>Check beam reinforcement zone 6</t>
  </si>
  <si>
    <t>Grid N-U/8-12, P-U/5-6</t>
  </si>
  <si>
    <t>Check vertical bend formwork and allow to start concrete work</t>
  </si>
  <si>
    <t>Grid J-H/3-4</t>
  </si>
  <si>
    <t>Check service lift reinforcement and allow for concrete pouring zone 7</t>
  </si>
  <si>
    <t>check formwork and hanging beam reinforcement and allwo for concrete pouring zone 7</t>
  </si>
  <si>
    <t>(+90'-41/2'' to +95'-9'')</t>
  </si>
  <si>
    <t>Check slab formwork along st-2 zone 7</t>
  </si>
  <si>
    <t>grid N-U/6-12</t>
  </si>
  <si>
    <t>9th to 10th floor</t>
  </si>
  <si>
    <t>Check column (10 Nos) reinforcement zone 6 &amp; 7</t>
  </si>
  <si>
    <t>Check rienforcement and formwork of leftover slab and allow to start concrete</t>
  </si>
  <si>
    <t xml:space="preserve">Check columns (10 Nos) formwork </t>
  </si>
  <si>
    <t>(+106.75 to +117.75)</t>
  </si>
  <si>
    <t>L2/624</t>
  </si>
  <si>
    <t>L2/625</t>
  </si>
  <si>
    <t>L2/626</t>
  </si>
  <si>
    <t>L2/627</t>
  </si>
  <si>
    <t>L2/628</t>
  </si>
  <si>
    <t>L2/629</t>
  </si>
  <si>
    <t>L2/630</t>
  </si>
  <si>
    <t>L2/631</t>
  </si>
  <si>
    <t>L2/632</t>
  </si>
  <si>
    <t>L2/633</t>
  </si>
  <si>
    <t>L2/634</t>
  </si>
  <si>
    <t>L2/635</t>
  </si>
  <si>
    <t>L2/636</t>
  </si>
  <si>
    <t>L2/637</t>
  </si>
  <si>
    <t>L2/638</t>
  </si>
  <si>
    <t>L2/639</t>
  </si>
  <si>
    <t>L2/640</t>
  </si>
  <si>
    <t>L2/641</t>
  </si>
  <si>
    <t>L2/642</t>
  </si>
  <si>
    <t>L2/643</t>
  </si>
  <si>
    <t>L2/644</t>
  </si>
  <si>
    <t>L2/645</t>
  </si>
  <si>
    <t>L2/646</t>
  </si>
  <si>
    <t>L2/648</t>
  </si>
  <si>
    <t>L2/649</t>
  </si>
  <si>
    <t>L2/650</t>
  </si>
  <si>
    <t>L2/651</t>
  </si>
  <si>
    <t>L2/652</t>
  </si>
  <si>
    <t>L2/653</t>
  </si>
  <si>
    <t>L2/654</t>
  </si>
  <si>
    <t>L2/655</t>
  </si>
  <si>
    <t>check column (10 Nos) reinforcement and sw-8 (1 No) zone 6 &amp; 7</t>
  </si>
  <si>
    <t>Check ramp wall rienforcement zone 4 &amp; 5</t>
  </si>
  <si>
    <t>Grid N/15-20, H-M/20</t>
  </si>
  <si>
    <t>Check column (10 Nos) and sw-8 (1 No) reinforcement and allow for concrete pouring zone 6</t>
  </si>
  <si>
    <t>Grid S-U/8-12, Q/12</t>
  </si>
  <si>
    <t>Check slab formwork along st-4 zone 7</t>
  </si>
  <si>
    <t xml:space="preserve">Check columns (11 Nos) formwork </t>
  </si>
  <si>
    <t>Grid U/6, S/7, Q/8-10, N/8-12</t>
  </si>
  <si>
    <t xml:space="preserve">top roof mummty </t>
  </si>
  <si>
    <t>check formwork of slab &amp; allow to start concrete work</t>
  </si>
  <si>
    <t>Grid A-B/15-19</t>
  </si>
  <si>
    <t>plaste work`</t>
  </si>
  <si>
    <t xml:space="preserve">Check vertical bend reinforcement and allow to start formwork </t>
  </si>
  <si>
    <t>check screeding level in apartments</t>
  </si>
  <si>
    <t>Mummty floor</t>
  </si>
  <si>
    <t>Check column (2 Nos) and pick column and allow to start concrete</t>
  </si>
  <si>
    <t>Grid A-B/16</t>
  </si>
  <si>
    <t>check reinforcement and formwork of leftover slab and allow to start concrete</t>
  </si>
  <si>
    <t>(+39.75)</t>
  </si>
  <si>
    <t>Check vertical bend formwrok and allow to start concrete work</t>
  </si>
  <si>
    <t>Grid A/2-4, 11-12</t>
  </si>
  <si>
    <t xml:space="preserve">Check passenger lift formwork </t>
  </si>
  <si>
    <t>Check pre plaster inspection including chipping and chicken mesh</t>
  </si>
  <si>
    <t>Check level, layout of columns and sw-8 zone 6 &amp; 7</t>
  </si>
  <si>
    <t>Grid N-U;/6-12</t>
  </si>
  <si>
    <t>Check plaster work on external sides</t>
  </si>
  <si>
    <t>Check reinforcement and formwork of leftover slab and allow to start concrete work</t>
  </si>
  <si>
    <t>Grid N-Q/8-11, N/12, S-U/6-7</t>
  </si>
  <si>
    <t>check vertical bend rienforcement and allow to start formwork</t>
  </si>
  <si>
    <t>Check vertical bend reinforcement and allow to start formowrk</t>
  </si>
  <si>
    <t>Check MS Pipe installation &amp; pressure test</t>
  </si>
  <si>
    <t>7th flor</t>
  </si>
  <si>
    <t>Check reinforcement and formwork of leftover slab &amp; allow to start concre work</t>
  </si>
  <si>
    <t>Check formwork of vertical bend and allow to start concrete work</t>
  </si>
  <si>
    <t>Grid A/6-8, 13-14</t>
  </si>
  <si>
    <t>Check plumb points and allwo for plaster work on internal sides of façade</t>
  </si>
  <si>
    <t>Grid U/15-16</t>
  </si>
  <si>
    <t>Check column (7 Nos) reinforcement zone 7</t>
  </si>
  <si>
    <t>Check level, layout of slab lift wall column zone 7</t>
  </si>
  <si>
    <t>Check Mummty slab beam &amp; Top &amp; bottom reinforcement zone 2 &amp; 3</t>
  </si>
  <si>
    <t>Grid A-B/1-18</t>
  </si>
  <si>
    <t>Grid a/15-16</t>
  </si>
  <si>
    <t>LT-2-171</t>
  </si>
  <si>
    <t>LT-2-172</t>
  </si>
  <si>
    <t>LT-2-173</t>
  </si>
  <si>
    <t>LT-2-174</t>
  </si>
  <si>
    <t>LT-2-175</t>
  </si>
  <si>
    <t>LT-2-176</t>
  </si>
  <si>
    <t>LT-2-177</t>
  </si>
  <si>
    <t>LT-2-178</t>
  </si>
  <si>
    <t>LT-2-179</t>
  </si>
  <si>
    <t>LT-2-180</t>
  </si>
  <si>
    <t>LT-2-181</t>
  </si>
  <si>
    <t>LT-2-182</t>
  </si>
  <si>
    <t>Grid U/1-4, T/1, S/3-5, R/1, Q/1-3, P/1</t>
  </si>
  <si>
    <t>Check columns (24 Nos) reinforcement zone 7</t>
  </si>
  <si>
    <t>Grid G-Q/1-7,</t>
  </si>
  <si>
    <t>Check lift wall rienforcement zone 7</t>
  </si>
  <si>
    <t>Check vertical bend rienforcement and allow to start formwork</t>
  </si>
  <si>
    <t>Check column (8 Nos) formwork</t>
  </si>
  <si>
    <t>Grid G/1,7, H/1,3,7, J/1</t>
  </si>
  <si>
    <t>check columns (8 Nos) reinforcement and allow for concrete pouring zone 7</t>
  </si>
  <si>
    <t>Grid L-P/1-7</t>
  </si>
  <si>
    <t>Grid H-J/1-5</t>
  </si>
  <si>
    <t>Check beam &amp; slab formwork zone 6 &amp; 7</t>
  </si>
  <si>
    <t>check vertical  bend formwork and allow to start concrete work</t>
  </si>
  <si>
    <t>Mummty</t>
  </si>
  <si>
    <t>IT/900</t>
  </si>
  <si>
    <t>IT/901</t>
  </si>
  <si>
    <t>IT/902</t>
  </si>
  <si>
    <t>IT/903</t>
  </si>
  <si>
    <t>IT/904</t>
  </si>
  <si>
    <t>IT/905</t>
  </si>
  <si>
    <t>IT/906</t>
  </si>
  <si>
    <t>IT/907</t>
  </si>
  <si>
    <t>IT/908</t>
  </si>
  <si>
    <t>IT/909</t>
  </si>
  <si>
    <t>IT/910</t>
  </si>
  <si>
    <t>IT/911</t>
  </si>
  <si>
    <t>IT/912</t>
  </si>
  <si>
    <t>IT/913</t>
  </si>
  <si>
    <t>IT/914</t>
  </si>
  <si>
    <t>IT/915</t>
  </si>
  <si>
    <t>IT/916</t>
  </si>
  <si>
    <t>IT/917</t>
  </si>
  <si>
    <t>IT/918</t>
  </si>
  <si>
    <t>IT/919</t>
  </si>
  <si>
    <t>IT/920</t>
  </si>
  <si>
    <t>IT/921</t>
  </si>
  <si>
    <t>IT/922</t>
  </si>
  <si>
    <t>IT/923</t>
  </si>
  <si>
    <t>IT/924</t>
  </si>
  <si>
    <t>IT/925</t>
  </si>
  <si>
    <t>IT/926</t>
  </si>
  <si>
    <t>IT/927</t>
  </si>
  <si>
    <t>IT/928</t>
  </si>
  <si>
    <t>IT/929</t>
  </si>
  <si>
    <t>IT/930</t>
  </si>
  <si>
    <t>IT/931</t>
  </si>
  <si>
    <t>IT/932</t>
  </si>
  <si>
    <t>IT/933</t>
  </si>
  <si>
    <t>IT/934</t>
  </si>
  <si>
    <t>IT/935</t>
  </si>
  <si>
    <t>IT/936</t>
  </si>
  <si>
    <t>IT/937</t>
  </si>
  <si>
    <t>IT/938</t>
  </si>
  <si>
    <t>IT/939</t>
  </si>
  <si>
    <t>IT/940</t>
  </si>
  <si>
    <t>IT/941</t>
  </si>
  <si>
    <t>IT/942</t>
  </si>
  <si>
    <t>IT/943</t>
  </si>
  <si>
    <t>Check steel fixing of Mummty slab and allow to concrete pouring zone 2 &amp; 3</t>
  </si>
  <si>
    <t>(+159'-00'')</t>
  </si>
  <si>
    <t>Grid A-B/16-18</t>
  </si>
  <si>
    <t>Grid G-L/1-7</t>
  </si>
  <si>
    <t>Check rienforcement and formwork of bottom nib of horizontal band &amp; allow to start concrete work zone 1 &amp; 2</t>
  </si>
  <si>
    <t>Grid A/2-4, A/11-12</t>
  </si>
  <si>
    <t>(+96.75)</t>
  </si>
  <si>
    <t>Check level, layout of mummty slab zone 2 &amp; 3</t>
  </si>
  <si>
    <t xml:space="preserve">Check columns (3 Nos) formwork </t>
  </si>
  <si>
    <t>Grid G/3,5, H/5</t>
  </si>
  <si>
    <t>check rienforcement and formwork of leftover slab and allow to start concrete</t>
  </si>
  <si>
    <t>basemetn to GF</t>
  </si>
  <si>
    <t>water tank reinforcement</t>
  </si>
  <si>
    <t>Check under ground water tank wall reinforcement and allow for concrete pouring zone 6</t>
  </si>
  <si>
    <t>Check steel fixing of beam zone 6 &amp; 7</t>
  </si>
  <si>
    <t>Check ramp wall formwork and allow to start concrete work</t>
  </si>
  <si>
    <t>Grid A/9-10, 17-18</t>
  </si>
  <si>
    <t>Chec pre plaster inspection including chipping and chicken mesh</t>
  </si>
  <si>
    <t>Pipe and Pressure test</t>
  </si>
  <si>
    <t>Check MS Pipe installation and pressure test</t>
  </si>
  <si>
    <t xml:space="preserve">                        INSPECTION REQUEST LOG (I Tower)Al Hamd</t>
  </si>
  <si>
    <t>IR-HVAC/01</t>
  </si>
  <si>
    <t>IR-HVAC/02</t>
  </si>
  <si>
    <t>IR-HVAC/03</t>
  </si>
  <si>
    <t>IR-HVAC/04</t>
  </si>
  <si>
    <t>IR-HVAC/05</t>
  </si>
  <si>
    <t>IR-HVAC/06</t>
  </si>
  <si>
    <t>IR-HVAC/07</t>
  </si>
  <si>
    <t>IR-HVAC/08</t>
  </si>
  <si>
    <t>IR-HVAC/09</t>
  </si>
  <si>
    <t>IR-HVAC/10</t>
  </si>
  <si>
    <t>IR-HVAC/11</t>
  </si>
  <si>
    <t>IR-HVAC/12</t>
  </si>
  <si>
    <t>IR-HVAC/13</t>
  </si>
  <si>
    <t>IR-HVAC/14</t>
  </si>
  <si>
    <t>IR-HVAC/15</t>
  </si>
  <si>
    <t>IR-HVAC/16</t>
  </si>
  <si>
    <t>IR-HVAC/17</t>
  </si>
  <si>
    <t>IR-HVAC/18</t>
  </si>
  <si>
    <t>IR-HVAC/19</t>
  </si>
  <si>
    <t>IR-HVAC/20</t>
  </si>
  <si>
    <t>IR-HVAC/21</t>
  </si>
  <si>
    <t>IR-HVAC/22</t>
  </si>
  <si>
    <t>IR-HVAC/23</t>
  </si>
  <si>
    <t>IR-HVAC/24</t>
  </si>
  <si>
    <t>IR-HVAC/25</t>
  </si>
  <si>
    <t>IR-HVAC/26</t>
  </si>
  <si>
    <t>IR-HVAC/27</t>
  </si>
  <si>
    <t>IR-HVAC/28</t>
  </si>
  <si>
    <t>IR-HVAC/29</t>
  </si>
  <si>
    <t>IR-HVAC/30</t>
  </si>
  <si>
    <t>IR-HVAC/31</t>
  </si>
  <si>
    <t>IR-HVAC/32</t>
  </si>
  <si>
    <t>IR-HVAC/33</t>
  </si>
  <si>
    <t>IR-HVAC/34</t>
  </si>
  <si>
    <t>IR-HVAC/35</t>
  </si>
  <si>
    <t>IR-HVAC/36</t>
  </si>
  <si>
    <t>IR-HVAC/37</t>
  </si>
  <si>
    <t>IR-HVAC/38</t>
  </si>
  <si>
    <t>IR-HVAC/39</t>
  </si>
  <si>
    <t>IR-HVAC/42</t>
  </si>
  <si>
    <t>IR-HVAC/43</t>
  </si>
  <si>
    <t>IR-HVAC/44</t>
  </si>
  <si>
    <t>IR-HVAC/45</t>
  </si>
  <si>
    <t>IR-HVAC/46</t>
  </si>
  <si>
    <t>IR-HVAC/47</t>
  </si>
  <si>
    <t>IR-HVAC/48</t>
  </si>
  <si>
    <t>IR-HVAC/49</t>
  </si>
  <si>
    <t>IR-HVAC/50</t>
  </si>
  <si>
    <t>IR-HVAC/51</t>
  </si>
  <si>
    <t>IR-HVAC/52</t>
  </si>
  <si>
    <t>IR-HVAC/53</t>
  </si>
  <si>
    <t>IR-HVAC/54</t>
  </si>
  <si>
    <t>IR-HVAC/55</t>
  </si>
  <si>
    <t>IR-HVAC/56</t>
  </si>
  <si>
    <t>IR-HVAC/57</t>
  </si>
  <si>
    <t>IR-HVAC/58</t>
  </si>
  <si>
    <t>IR-HVAC/59</t>
  </si>
  <si>
    <t>IR-HVAC/60</t>
  </si>
  <si>
    <t>IR-HVAC/61</t>
  </si>
  <si>
    <t>IR-HVAC/62</t>
  </si>
  <si>
    <t>IR-HVAC/63</t>
  </si>
  <si>
    <t>IR-HVAC/64</t>
  </si>
  <si>
    <t>IR-HVAC/65</t>
  </si>
  <si>
    <t>IR-HVAC/66</t>
  </si>
  <si>
    <t>IR-HVAC/67</t>
  </si>
  <si>
    <t>IR-HVAC/68</t>
  </si>
  <si>
    <t>IR-HVAC/69</t>
  </si>
  <si>
    <t>IR-HVAC/70</t>
  </si>
  <si>
    <t>IR-HVAC/71</t>
  </si>
  <si>
    <t>IR-HVAC/72</t>
  </si>
  <si>
    <t>IR-HVAC/73</t>
  </si>
  <si>
    <t>IR-HVAC/74</t>
  </si>
  <si>
    <t>IR-HVAC/75</t>
  </si>
  <si>
    <t>IR-HVAC/76</t>
  </si>
  <si>
    <t>IR-HVAC/77</t>
  </si>
  <si>
    <t>IR-HVAC/78</t>
  </si>
  <si>
    <t>IR-HVAC/79</t>
  </si>
  <si>
    <t>IR-HVAC/80</t>
  </si>
  <si>
    <t>IR-HVAC/81</t>
  </si>
  <si>
    <t>IR-HVAC/82</t>
  </si>
  <si>
    <t>IR-HVAC/83</t>
  </si>
  <si>
    <t>IR-HVAC/84</t>
  </si>
  <si>
    <t>IR-HVAC/85</t>
  </si>
  <si>
    <t>IR-HVAC/86</t>
  </si>
  <si>
    <t>IR-HVAC/87</t>
  </si>
  <si>
    <t>IR-HVAC/88</t>
  </si>
  <si>
    <t>IR-HVAC/89</t>
  </si>
  <si>
    <t>IR-HVAC/90</t>
  </si>
  <si>
    <t>IR-HVAC/91</t>
  </si>
  <si>
    <t>IR-HVAC/92</t>
  </si>
  <si>
    <t>IR-HVAC/93</t>
  </si>
  <si>
    <t>IR-HVAC/94</t>
  </si>
  <si>
    <t>IR-HVAC/95</t>
  </si>
  <si>
    <t>IR-HVAC/96</t>
  </si>
  <si>
    <t>IR-HVAC/97</t>
  </si>
  <si>
    <t>IR-HVAC/98</t>
  </si>
  <si>
    <t>IR-HVAC/99</t>
  </si>
  <si>
    <t>IR-HVAC/100</t>
  </si>
  <si>
    <t>IR-HVAC/101</t>
  </si>
  <si>
    <t>IR-HVAC/102</t>
  </si>
  <si>
    <t>IR-HVAC/103</t>
  </si>
  <si>
    <t>IR-HVAC/104</t>
  </si>
  <si>
    <t>IR-HVAC/105</t>
  </si>
  <si>
    <t>IR-HVAC/106</t>
  </si>
  <si>
    <t>IR-HVAC/107</t>
  </si>
  <si>
    <t>IR-HVAC/108</t>
  </si>
  <si>
    <t>IR-HVAC/109</t>
  </si>
  <si>
    <t>IR-HVAC/110</t>
  </si>
  <si>
    <t>IR-HVAC/111</t>
  </si>
  <si>
    <t>IR-HVAC/112</t>
  </si>
  <si>
    <t>IR-HVAC/113</t>
  </si>
  <si>
    <t>IR-HVAC/114</t>
  </si>
  <si>
    <t>IR-HVAC/115</t>
  </si>
  <si>
    <t>IR-HVAC/116</t>
  </si>
  <si>
    <t>IR-HVAC/117</t>
  </si>
  <si>
    <t>IR-HVAC/118</t>
  </si>
  <si>
    <t>IR-HVAC/119</t>
  </si>
  <si>
    <t>IR-HVAC/120</t>
  </si>
  <si>
    <t>IR-HVAC/121</t>
  </si>
  <si>
    <t>IR-HVAC/122</t>
  </si>
  <si>
    <t>IR-HVAC/123</t>
  </si>
  <si>
    <t>IR-HVAC/124</t>
  </si>
  <si>
    <t>IR-HVAC/125</t>
  </si>
  <si>
    <t>IR-HVAC/126</t>
  </si>
  <si>
    <t>IR-HVAC/127</t>
  </si>
  <si>
    <t>IR-HVAC/128</t>
  </si>
  <si>
    <t>IR-HVAC/129</t>
  </si>
  <si>
    <t>IR-HVAC/130</t>
  </si>
  <si>
    <t>IR-HVAC/131</t>
  </si>
  <si>
    <t>IR-HVAC/132</t>
  </si>
  <si>
    <t>IR-HVAC/133</t>
  </si>
  <si>
    <t>IR-HVAC/134</t>
  </si>
  <si>
    <t>IR-HVAC/135</t>
  </si>
  <si>
    <t>IR-HVAC/136</t>
  </si>
  <si>
    <t>IR-HVAC/137</t>
  </si>
  <si>
    <t>IR-HVAC/138</t>
  </si>
  <si>
    <t>IR-HVAC/139</t>
  </si>
  <si>
    <t>IR-HVAC/140</t>
  </si>
  <si>
    <t>IR-HVAC/141</t>
  </si>
  <si>
    <t>IR-HVAC/142</t>
  </si>
  <si>
    <t>IR-HVAC/143</t>
  </si>
  <si>
    <t>IR-HVAC/144</t>
  </si>
  <si>
    <t>IR-HVAC/145</t>
  </si>
  <si>
    <t>IR-HVAC/146</t>
  </si>
  <si>
    <t>IR-HVAC/147</t>
  </si>
  <si>
    <t>IR-HVAC/148</t>
  </si>
  <si>
    <t>IR-HVAC/149</t>
  </si>
  <si>
    <t>IR-HVAC/150</t>
  </si>
  <si>
    <t>IR-HVAC/151</t>
  </si>
  <si>
    <t>IR-HVAC/152</t>
  </si>
  <si>
    <t>IR-HVAC/153</t>
  </si>
  <si>
    <t>IR-HVAC/154</t>
  </si>
  <si>
    <t>IR-HVAC/155</t>
  </si>
  <si>
    <t>IR-HVAC/156</t>
  </si>
  <si>
    <t>IR-HVAC/157</t>
  </si>
  <si>
    <t>IR-HVAC/158</t>
  </si>
  <si>
    <t>IR-HVAC/159</t>
  </si>
  <si>
    <t>IR-HVAC/160</t>
  </si>
  <si>
    <t>IR-HVAC/161</t>
  </si>
  <si>
    <t>IR-HVAC/162</t>
  </si>
  <si>
    <t>IR-HVAC/163</t>
  </si>
  <si>
    <t>IR-HVAC/164</t>
  </si>
  <si>
    <t>IR-HVAC/165</t>
  </si>
  <si>
    <t>IR-HVAC/166</t>
  </si>
  <si>
    <t>IR-HVAC/167</t>
  </si>
  <si>
    <t>IR-HVAC/168</t>
  </si>
  <si>
    <t>IR-HVAC/169</t>
  </si>
  <si>
    <t>IR-HVAC/170</t>
  </si>
  <si>
    <t>IR-HVAC/171</t>
  </si>
  <si>
    <t>IR-HVAC/172</t>
  </si>
  <si>
    <t>IR-HVAC/173</t>
  </si>
  <si>
    <t>IR-HVAC/174</t>
  </si>
  <si>
    <t>IR-HVAC/175</t>
  </si>
  <si>
    <t>IR-HVAC/176</t>
  </si>
  <si>
    <t>IR-HVAC/177</t>
  </si>
  <si>
    <t>IR-HVAC/178</t>
  </si>
  <si>
    <t>IR-HVAC/179</t>
  </si>
  <si>
    <t>IR-HVAC/180</t>
  </si>
  <si>
    <t>IR-HVAC/181</t>
  </si>
  <si>
    <t>IR-HVAC/182</t>
  </si>
  <si>
    <t>IR-HVAC/183</t>
  </si>
  <si>
    <t>IR-HVAC/184</t>
  </si>
  <si>
    <t>IR-HVAC/185</t>
  </si>
  <si>
    <t>IR-HVAC/186</t>
  </si>
  <si>
    <t>IR-HVAC/187</t>
  </si>
  <si>
    <t>IR-HVAC/188</t>
  </si>
  <si>
    <t>IR-HVAC/189</t>
  </si>
  <si>
    <t>IR-HVAC/190</t>
  </si>
  <si>
    <t>IR-HVAC/191</t>
  </si>
  <si>
    <t>IR-HVAC/192</t>
  </si>
  <si>
    <t>IR-HVAC/193</t>
  </si>
  <si>
    <t>IR-HVAC/194</t>
  </si>
  <si>
    <t>IR-HVAC/195</t>
  </si>
  <si>
    <t>IR-HVAC/196</t>
  </si>
  <si>
    <t>IR-HVAC/197</t>
  </si>
  <si>
    <t>IR-HVAC/198</t>
  </si>
  <si>
    <t>IR-HVAC/199</t>
  </si>
  <si>
    <t>IR-HVAC/200</t>
  </si>
  <si>
    <t>IR-HVAC/201</t>
  </si>
  <si>
    <t>IR-HVAC/202</t>
  </si>
  <si>
    <t>IR-HVAC/203</t>
  </si>
  <si>
    <t>IR-HVAC/204</t>
  </si>
  <si>
    <t>IR-HVAC/205</t>
  </si>
  <si>
    <t>IR-HVAC/206</t>
  </si>
  <si>
    <t>IR-HVAC/207</t>
  </si>
  <si>
    <t>IR-HVAC/208</t>
  </si>
  <si>
    <t>IR-HVAC/209</t>
  </si>
  <si>
    <t>IR-HVAC/210</t>
  </si>
  <si>
    <t>IR-HVAC/211</t>
  </si>
  <si>
    <t>IR-HVAC/212</t>
  </si>
  <si>
    <t>IR-HVAC/213</t>
  </si>
  <si>
    <t>IR-HVAC/214</t>
  </si>
  <si>
    <t>IR-HVAC/215</t>
  </si>
  <si>
    <t>IR-HVAC/216</t>
  </si>
  <si>
    <t>IR-HVAC/217</t>
  </si>
  <si>
    <t>IR-HVAC/218</t>
  </si>
  <si>
    <t>IR-HVAC/219</t>
  </si>
  <si>
    <t>IR-HVAC/220</t>
  </si>
  <si>
    <t>IR-HVAC/221</t>
  </si>
  <si>
    <t>IR-HVAC/222</t>
  </si>
  <si>
    <t>IR-HVAC/223</t>
  </si>
  <si>
    <t>IR-HVAC/224</t>
  </si>
  <si>
    <t>IR-HVAC/225</t>
  </si>
  <si>
    <t>IR-HVAC/226</t>
  </si>
  <si>
    <t>IR-HVAC/227</t>
  </si>
  <si>
    <t>IR-HVAC/228</t>
  </si>
  <si>
    <t>IR-HVAC/229</t>
  </si>
  <si>
    <t>IR-HVAC/230</t>
  </si>
  <si>
    <t>IR-HVAC/231</t>
  </si>
  <si>
    <t>IR-HVAC/232</t>
  </si>
  <si>
    <t>IR-HVAC/233</t>
  </si>
  <si>
    <t>IR-HVAC/234</t>
  </si>
  <si>
    <t>IR-HVAC/235</t>
  </si>
  <si>
    <t>IR-HVAC/236</t>
  </si>
  <si>
    <t>IR-HVAC/237</t>
  </si>
  <si>
    <t>IR-HVAC/238</t>
  </si>
  <si>
    <t>IR-HVAC/239</t>
  </si>
  <si>
    <t>IR-HVAC/240</t>
  </si>
  <si>
    <t>IR-HVAC/241</t>
  </si>
  <si>
    <t>IR-HVAC/242</t>
  </si>
  <si>
    <t>IR-HVAC/243</t>
  </si>
  <si>
    <t>IR-HVAC/244</t>
  </si>
  <si>
    <t>IR-HVAC/245</t>
  </si>
  <si>
    <t>IR-HVAC/246</t>
  </si>
  <si>
    <t>IR-HVAC/247</t>
  </si>
  <si>
    <t>IR-HVAC/248</t>
  </si>
  <si>
    <t>IR-HVAC/249</t>
  </si>
  <si>
    <t>IR-HVAC/250</t>
  </si>
  <si>
    <t>IR-HVAC/251</t>
  </si>
  <si>
    <t>IR-HVAC/252</t>
  </si>
  <si>
    <t>IR-HVAC/253</t>
  </si>
  <si>
    <t>IR-HVAC/254</t>
  </si>
  <si>
    <t>IR-HVAC/255</t>
  </si>
  <si>
    <t>IR-HVAC/256</t>
  </si>
  <si>
    <t>IR-HVAC/257</t>
  </si>
  <si>
    <t>IR-HVAC/258</t>
  </si>
  <si>
    <t>IR-HVAC/259</t>
  </si>
  <si>
    <t>IR-HVAC/260</t>
  </si>
  <si>
    <t>IR-HVAC/261</t>
  </si>
  <si>
    <t>IR-HVAC/262</t>
  </si>
  <si>
    <t>IR-HVAC/263</t>
  </si>
  <si>
    <t>IR-HVAC/264</t>
  </si>
  <si>
    <t>IR-HVAC/265</t>
  </si>
  <si>
    <t>IR-HVAC/266</t>
  </si>
  <si>
    <t>IR-HVAC/267</t>
  </si>
  <si>
    <t>IR-HVAC/268</t>
  </si>
  <si>
    <t>IR-HVAC/269</t>
  </si>
  <si>
    <t>IR-HVAC/270</t>
  </si>
  <si>
    <t>IR-HVAC/271</t>
  </si>
  <si>
    <t>IR-HVAC/272</t>
  </si>
  <si>
    <t>IR-HVAC/273</t>
  </si>
  <si>
    <t>IR-HVAC/274</t>
  </si>
  <si>
    <t>IR-HVAC/275</t>
  </si>
  <si>
    <t>IR-HVAC/276</t>
  </si>
  <si>
    <t>IR-HVAC/277</t>
  </si>
  <si>
    <t>IR-HVAC/278</t>
  </si>
  <si>
    <t>IR-HVAC/279</t>
  </si>
  <si>
    <t>IR-HVAC/280</t>
  </si>
  <si>
    <t>IR-HVAC/281</t>
  </si>
  <si>
    <t>IR-HVAC/282</t>
  </si>
  <si>
    <t>IR-HVAC/283</t>
  </si>
  <si>
    <t>IR-HVAC/284</t>
  </si>
  <si>
    <t>IR-HVAC/285</t>
  </si>
  <si>
    <t>IR-HVAC/286</t>
  </si>
  <si>
    <t>Installation of GI Sheet</t>
  </si>
  <si>
    <t>Supply, fabrication and installation of GI Sheet metal duct</t>
  </si>
  <si>
    <t>Al Hamd</t>
  </si>
  <si>
    <t>Check lift wall rienforcement and allow for concrete pouring zone 7</t>
  </si>
  <si>
    <t>Check level, layout of st-04 Zone 7</t>
  </si>
  <si>
    <t>Check columns (3 Nos) reinforcement and allow for concrete pouring zone 7</t>
  </si>
  <si>
    <t>Grid G-H/3-5</t>
  </si>
  <si>
    <t>Check reinforcement and formwork of nib beam and allow to start concrete</t>
  </si>
  <si>
    <t>Grid U/6-8,13-14,15-16</t>
  </si>
  <si>
    <t>Check service lift reinforcement and alow for concrete pouring zone 7</t>
  </si>
  <si>
    <t>Check columns (8 Nos) reinforcement zone 6</t>
  </si>
  <si>
    <t>Grid U/8-12, S/912</t>
  </si>
  <si>
    <t>Check level of slab and layout of columns, sw-08 zone 6 &amp; 7</t>
  </si>
  <si>
    <t>(+117'--9'')</t>
  </si>
  <si>
    <t>brick wrok</t>
  </si>
  <si>
    <t>MS pipe installation</t>
  </si>
  <si>
    <t>Check MS Pipe installation in corridors</t>
  </si>
  <si>
    <t xml:space="preserve">Check column (10 Nos) formwork </t>
  </si>
  <si>
    <t>(+117.75 to +130.75)</t>
  </si>
  <si>
    <t>Check upstand beam reinforcement and allow for concrete pouring zone 2 &amp; 3</t>
  </si>
  <si>
    <t>(+159'-00'' to 159'-11'')</t>
  </si>
  <si>
    <t>L2/656</t>
  </si>
  <si>
    <t>L2/657</t>
  </si>
  <si>
    <t>L2/658</t>
  </si>
  <si>
    <t>L2/659</t>
  </si>
  <si>
    <t>L2/660</t>
  </si>
  <si>
    <t>L2/661</t>
  </si>
  <si>
    <t>L2/662</t>
  </si>
  <si>
    <t>L2/663</t>
  </si>
  <si>
    <t>L2/664</t>
  </si>
  <si>
    <t>L2/665</t>
  </si>
  <si>
    <t>L2/666</t>
  </si>
  <si>
    <t>L2/667</t>
  </si>
  <si>
    <t>L2/668</t>
  </si>
  <si>
    <t>L2/669</t>
  </si>
  <si>
    <t>L2/670</t>
  </si>
  <si>
    <t>L2/671</t>
  </si>
  <si>
    <t>L2/672</t>
  </si>
  <si>
    <t>L2/673</t>
  </si>
  <si>
    <t>L2/674</t>
  </si>
  <si>
    <t>L2/675</t>
  </si>
  <si>
    <t>L2/676</t>
  </si>
  <si>
    <t>L2/677</t>
  </si>
  <si>
    <t>L2/678</t>
  </si>
  <si>
    <t>L2/679</t>
  </si>
  <si>
    <t>L2/680</t>
  </si>
  <si>
    <t>L2/681</t>
  </si>
  <si>
    <t>L2/682</t>
  </si>
  <si>
    <t>L2/683</t>
  </si>
  <si>
    <t>L2/684</t>
  </si>
  <si>
    <t>L2/685</t>
  </si>
  <si>
    <t>L2/686</t>
  </si>
  <si>
    <t>L2/687</t>
  </si>
  <si>
    <t>L2/688</t>
  </si>
  <si>
    <t>L2/689</t>
  </si>
  <si>
    <t>L2/690</t>
  </si>
  <si>
    <t>L2/691</t>
  </si>
  <si>
    <t>L2/692</t>
  </si>
  <si>
    <t>L2/693</t>
  </si>
  <si>
    <t>L2/694</t>
  </si>
  <si>
    <t>L2/695</t>
  </si>
  <si>
    <t>L2/696</t>
  </si>
  <si>
    <t>L2/697</t>
  </si>
  <si>
    <t>L2/698</t>
  </si>
  <si>
    <t>L2/699</t>
  </si>
  <si>
    <t>L2/700</t>
  </si>
  <si>
    <t>L2/701</t>
  </si>
  <si>
    <t>L2/702</t>
  </si>
  <si>
    <t>L2/703</t>
  </si>
  <si>
    <t>L2/704</t>
  </si>
  <si>
    <t>L2/705</t>
  </si>
  <si>
    <t>L2/706</t>
  </si>
  <si>
    <t>L2/707</t>
  </si>
  <si>
    <t>L2/708</t>
  </si>
  <si>
    <t>L2/709</t>
  </si>
  <si>
    <t>L2/710</t>
  </si>
  <si>
    <t>L2/711</t>
  </si>
  <si>
    <t>L2/712</t>
  </si>
  <si>
    <t>L2/713</t>
  </si>
  <si>
    <t>L2/714</t>
  </si>
  <si>
    <t>L2/715</t>
  </si>
  <si>
    <t>L2/716</t>
  </si>
  <si>
    <t>L2/717</t>
  </si>
  <si>
    <t>L2/718</t>
  </si>
  <si>
    <t>L2/719</t>
  </si>
  <si>
    <t>L2/720</t>
  </si>
  <si>
    <t>L2/721</t>
  </si>
  <si>
    <t>L2/722</t>
  </si>
  <si>
    <t>L2/723</t>
  </si>
  <si>
    <t>L2/724</t>
  </si>
  <si>
    <t>L2/725</t>
  </si>
  <si>
    <t>L2/726</t>
  </si>
  <si>
    <t>L2/727</t>
  </si>
  <si>
    <t>L2/728</t>
  </si>
  <si>
    <t>L2/729</t>
  </si>
  <si>
    <t>L2/730</t>
  </si>
  <si>
    <t>L2/731</t>
  </si>
  <si>
    <t>L2/732</t>
  </si>
  <si>
    <t>L2/733</t>
  </si>
  <si>
    <t>L2/734</t>
  </si>
  <si>
    <t>L2/735</t>
  </si>
  <si>
    <t>L2/736</t>
  </si>
  <si>
    <t>L2/737</t>
  </si>
  <si>
    <t>L2/738</t>
  </si>
  <si>
    <t>L2/739</t>
  </si>
  <si>
    <t>L2/740</t>
  </si>
  <si>
    <t>L2/741</t>
  </si>
  <si>
    <t>L2/742</t>
  </si>
  <si>
    <t>L2/743</t>
  </si>
  <si>
    <t>L2/744</t>
  </si>
  <si>
    <t>L2/745</t>
  </si>
  <si>
    <t>L2/746</t>
  </si>
  <si>
    <t>L2/747</t>
  </si>
  <si>
    <t>L2/748</t>
  </si>
  <si>
    <t>L2/749</t>
  </si>
  <si>
    <t>L2/750</t>
  </si>
  <si>
    <t>L2/751</t>
  </si>
  <si>
    <t>L2/752</t>
  </si>
  <si>
    <t>L2/753</t>
  </si>
  <si>
    <t>L2/754</t>
  </si>
  <si>
    <t>L2/755</t>
  </si>
  <si>
    <t>L2/756</t>
  </si>
  <si>
    <t>L2/757</t>
  </si>
  <si>
    <t>L2/758</t>
  </si>
  <si>
    <t>L2/759</t>
  </si>
  <si>
    <t>L2/760</t>
  </si>
  <si>
    <t>L2/761</t>
  </si>
  <si>
    <t>L2/762</t>
  </si>
  <si>
    <t>L2/763</t>
  </si>
  <si>
    <t>L2/764</t>
  </si>
  <si>
    <t>L2/765</t>
  </si>
  <si>
    <t>L2/766</t>
  </si>
  <si>
    <t>L2/767</t>
  </si>
  <si>
    <t>L2/768</t>
  </si>
  <si>
    <t>L2/769</t>
  </si>
  <si>
    <t>L2/770</t>
  </si>
  <si>
    <t>L2/771</t>
  </si>
  <si>
    <t>L2/772</t>
  </si>
  <si>
    <t>L2/773</t>
  </si>
  <si>
    <t>L2/774</t>
  </si>
  <si>
    <t>L2/775</t>
  </si>
  <si>
    <t>L2/776</t>
  </si>
  <si>
    <t>L2/777</t>
  </si>
  <si>
    <t>L2/778</t>
  </si>
  <si>
    <t>L2/779</t>
  </si>
  <si>
    <t>L2/780</t>
  </si>
  <si>
    <t>L2/781</t>
  </si>
  <si>
    <t>L2/782</t>
  </si>
  <si>
    <t>L2/783</t>
  </si>
  <si>
    <t>L2/784</t>
  </si>
  <si>
    <t>L2/785</t>
  </si>
  <si>
    <t>L2/786</t>
  </si>
  <si>
    <t>L2/787</t>
  </si>
  <si>
    <t>L2/788</t>
  </si>
  <si>
    <t>L2/789</t>
  </si>
  <si>
    <t>L2/790</t>
  </si>
  <si>
    <t>L2/791</t>
  </si>
  <si>
    <t>L2/792</t>
  </si>
  <si>
    <t>L2/793</t>
  </si>
  <si>
    <t>L2/794</t>
  </si>
  <si>
    <t>L2/795</t>
  </si>
  <si>
    <t>L2/796</t>
  </si>
  <si>
    <t>L2/797</t>
  </si>
  <si>
    <t>L2/798</t>
  </si>
  <si>
    <t>L2/799</t>
  </si>
  <si>
    <t>L2/800</t>
  </si>
  <si>
    <t>L2/801</t>
  </si>
  <si>
    <t>L2/802</t>
  </si>
  <si>
    <t>L2/803</t>
  </si>
  <si>
    <t>L2/804</t>
  </si>
  <si>
    <t>L2/805</t>
  </si>
  <si>
    <t>L2/806</t>
  </si>
  <si>
    <t>L2/807</t>
  </si>
  <si>
    <t>L2/808</t>
  </si>
  <si>
    <t>L2/809</t>
  </si>
  <si>
    <t>L2/810</t>
  </si>
  <si>
    <t>L2/811</t>
  </si>
  <si>
    <t>L2/812</t>
  </si>
  <si>
    <t>L2/813</t>
  </si>
  <si>
    <t>L2/814</t>
  </si>
  <si>
    <t>L2/815</t>
  </si>
  <si>
    <t>L2/816</t>
  </si>
  <si>
    <t>L2/817</t>
  </si>
  <si>
    <t>L2/818</t>
  </si>
  <si>
    <t>L2/819</t>
  </si>
  <si>
    <t>L2/820</t>
  </si>
  <si>
    <t>L2/821</t>
  </si>
  <si>
    <t>L2/822</t>
  </si>
  <si>
    <t>L2/823</t>
  </si>
  <si>
    <t>L2/824</t>
  </si>
  <si>
    <t>L2/825</t>
  </si>
  <si>
    <t>L2/826</t>
  </si>
  <si>
    <t>L2/827</t>
  </si>
  <si>
    <t>L2/828</t>
  </si>
  <si>
    <t>L2/829</t>
  </si>
  <si>
    <t>L2/830</t>
  </si>
  <si>
    <t>L2/831</t>
  </si>
  <si>
    <t>L2/832</t>
  </si>
  <si>
    <t>L2/833</t>
  </si>
  <si>
    <t>L2/834</t>
  </si>
  <si>
    <t>L2/835</t>
  </si>
  <si>
    <t>L2/836</t>
  </si>
  <si>
    <t>L2/837</t>
  </si>
  <si>
    <t>L2/838</t>
  </si>
  <si>
    <t>L2/839</t>
  </si>
  <si>
    <t>L2/840</t>
  </si>
  <si>
    <t>L2/841</t>
  </si>
  <si>
    <t>L2/842</t>
  </si>
  <si>
    <t>L2/843</t>
  </si>
  <si>
    <t>L2/844</t>
  </si>
  <si>
    <t>L2/845</t>
  </si>
  <si>
    <t>L2/846</t>
  </si>
  <si>
    <t>L2/847</t>
  </si>
  <si>
    <t>L2/848</t>
  </si>
  <si>
    <t>L2/849</t>
  </si>
  <si>
    <t>L2/850</t>
  </si>
  <si>
    <t>L2/851</t>
  </si>
  <si>
    <t>L2/852</t>
  </si>
  <si>
    <t>L2/853</t>
  </si>
  <si>
    <t>L2/854</t>
  </si>
  <si>
    <t>L2/855</t>
  </si>
  <si>
    <t>L2/856</t>
  </si>
  <si>
    <t>L2/857</t>
  </si>
  <si>
    <t>L2/858</t>
  </si>
  <si>
    <t>L2/859</t>
  </si>
  <si>
    <t>L2/860</t>
  </si>
  <si>
    <t>L2/861</t>
  </si>
  <si>
    <t>L2/862</t>
  </si>
  <si>
    <t>L2/863</t>
  </si>
  <si>
    <t>L2/864</t>
  </si>
  <si>
    <t>L2/865</t>
  </si>
  <si>
    <t>L2/866</t>
  </si>
  <si>
    <t>L2/867</t>
  </si>
  <si>
    <t>L2/868</t>
  </si>
  <si>
    <t>L2/869</t>
  </si>
  <si>
    <t>L2/870</t>
  </si>
  <si>
    <t>L2/871</t>
  </si>
  <si>
    <t>L2/872</t>
  </si>
  <si>
    <t>L2/873</t>
  </si>
  <si>
    <t>L2/874</t>
  </si>
  <si>
    <t>L2/875</t>
  </si>
  <si>
    <t>L2/876</t>
  </si>
  <si>
    <t>L2/877</t>
  </si>
  <si>
    <t>L2/878</t>
  </si>
  <si>
    <t>L2/879</t>
  </si>
  <si>
    <t>L2/880</t>
  </si>
  <si>
    <t>L2/881</t>
  </si>
  <si>
    <t>L2/882</t>
  </si>
  <si>
    <t>L2/883</t>
  </si>
  <si>
    <t>L2/884</t>
  </si>
  <si>
    <t>L2/885</t>
  </si>
  <si>
    <t>L2/886</t>
  </si>
  <si>
    <t>L2/887</t>
  </si>
  <si>
    <t>L2/888</t>
  </si>
  <si>
    <t>L2/889</t>
  </si>
  <si>
    <t>L2/890</t>
  </si>
  <si>
    <t>L2/891</t>
  </si>
  <si>
    <t>L2/892</t>
  </si>
  <si>
    <t>L2/893</t>
  </si>
  <si>
    <t>L2/894</t>
  </si>
  <si>
    <t>L2/895</t>
  </si>
  <si>
    <t>L2/896</t>
  </si>
  <si>
    <t>L2/897</t>
  </si>
  <si>
    <t>L2/898</t>
  </si>
  <si>
    <t>L2/899</t>
  </si>
  <si>
    <t>L2/900</t>
  </si>
  <si>
    <t>L2/901</t>
  </si>
  <si>
    <t>L2/902</t>
  </si>
  <si>
    <t>L2/903</t>
  </si>
  <si>
    <t>L2/904</t>
  </si>
  <si>
    <t>L2/905</t>
  </si>
  <si>
    <t>L2/906</t>
  </si>
  <si>
    <t>L2/907</t>
  </si>
  <si>
    <t>L2/908</t>
  </si>
  <si>
    <t>L2/909</t>
  </si>
  <si>
    <t>L2/910</t>
  </si>
  <si>
    <t>L2/911</t>
  </si>
  <si>
    <t>L2/912</t>
  </si>
  <si>
    <t>L2/913</t>
  </si>
  <si>
    <t>L2/914</t>
  </si>
  <si>
    <t>L2/915</t>
  </si>
  <si>
    <t>L2/916</t>
  </si>
  <si>
    <t>L2/917</t>
  </si>
  <si>
    <t>L2/918</t>
  </si>
  <si>
    <t>L2/919</t>
  </si>
  <si>
    <t>L2/920</t>
  </si>
  <si>
    <t>L2/921</t>
  </si>
  <si>
    <t>L2/922</t>
  </si>
  <si>
    <t>L2/923</t>
  </si>
  <si>
    <t>L2/924</t>
  </si>
  <si>
    <t>L2/925</t>
  </si>
  <si>
    <t>L2/926</t>
  </si>
  <si>
    <t>L2/927</t>
  </si>
  <si>
    <t>L2/928</t>
  </si>
  <si>
    <t>L2/929</t>
  </si>
  <si>
    <t>L2/930</t>
  </si>
  <si>
    <t>L2/931</t>
  </si>
  <si>
    <t>L2/932</t>
  </si>
  <si>
    <t>L2/933</t>
  </si>
  <si>
    <t>L2/934</t>
  </si>
  <si>
    <t>L2/935</t>
  </si>
  <si>
    <t>L2/936</t>
  </si>
  <si>
    <t>L2/937</t>
  </si>
  <si>
    <t>L2/938</t>
  </si>
  <si>
    <t>L2/939</t>
  </si>
  <si>
    <t>L2/940</t>
  </si>
  <si>
    <t>L2/941</t>
  </si>
  <si>
    <t>L2/942</t>
  </si>
  <si>
    <t>L2/943</t>
  </si>
  <si>
    <t>L2/944</t>
  </si>
  <si>
    <t>L2/945</t>
  </si>
  <si>
    <t>L2/946</t>
  </si>
  <si>
    <t>L2/947</t>
  </si>
  <si>
    <t>L2/948</t>
  </si>
  <si>
    <t>L2/949</t>
  </si>
  <si>
    <t>L2/950</t>
  </si>
  <si>
    <t>L2/951</t>
  </si>
  <si>
    <t>L2/952</t>
  </si>
  <si>
    <t>L2/953</t>
  </si>
  <si>
    <t>L2/954</t>
  </si>
  <si>
    <t>L2/955</t>
  </si>
  <si>
    <t>L2/956</t>
  </si>
  <si>
    <t>L2/957</t>
  </si>
  <si>
    <t>L2/958</t>
  </si>
  <si>
    <t>L2/959</t>
  </si>
  <si>
    <t>L2/960</t>
  </si>
  <si>
    <t>L2/961</t>
  </si>
  <si>
    <t>L2/962</t>
  </si>
  <si>
    <t>L2/963</t>
  </si>
  <si>
    <t>L2/964</t>
  </si>
  <si>
    <t>L2/965</t>
  </si>
  <si>
    <t>L2/966</t>
  </si>
  <si>
    <t>L2/967</t>
  </si>
  <si>
    <t>L2/968</t>
  </si>
  <si>
    <t>L2/969</t>
  </si>
  <si>
    <t>L2/970</t>
  </si>
  <si>
    <t>L2/971</t>
  </si>
  <si>
    <t>L2/972</t>
  </si>
  <si>
    <t>L2/973</t>
  </si>
  <si>
    <t>L2/974</t>
  </si>
  <si>
    <t>L2/975</t>
  </si>
  <si>
    <t>L2/976</t>
  </si>
  <si>
    <t>L2/977</t>
  </si>
  <si>
    <t>L2/978</t>
  </si>
  <si>
    <t>L2/979</t>
  </si>
  <si>
    <t>L2/980</t>
  </si>
  <si>
    <t>L2/981</t>
  </si>
  <si>
    <t>L2/982</t>
  </si>
  <si>
    <t>L2/983</t>
  </si>
  <si>
    <t>L2/984</t>
  </si>
  <si>
    <t>L2/985</t>
  </si>
  <si>
    <t>L2/986</t>
  </si>
  <si>
    <t>L2/987</t>
  </si>
  <si>
    <t>L2/988</t>
  </si>
  <si>
    <t>L2/989</t>
  </si>
  <si>
    <t>L2/990</t>
  </si>
  <si>
    <t>L2/991</t>
  </si>
  <si>
    <t>L2/992</t>
  </si>
  <si>
    <t>L2/993</t>
  </si>
  <si>
    <t>L2/994</t>
  </si>
  <si>
    <t>L2/995</t>
  </si>
  <si>
    <t>L2/996</t>
  </si>
  <si>
    <t>L2/997</t>
  </si>
  <si>
    <t>L2/998</t>
  </si>
  <si>
    <t>L2/999</t>
  </si>
  <si>
    <t>L2/1000</t>
  </si>
  <si>
    <t>L2/1001</t>
  </si>
  <si>
    <t>L2/1002</t>
  </si>
  <si>
    <t>L2/1003</t>
  </si>
  <si>
    <t>L2/1004</t>
  </si>
  <si>
    <t>L2/1005</t>
  </si>
  <si>
    <t>L2/1006</t>
  </si>
  <si>
    <t>L2/1007</t>
  </si>
  <si>
    <t>L2/1008</t>
  </si>
  <si>
    <t>L2/1009</t>
  </si>
  <si>
    <t>L2/1010</t>
  </si>
  <si>
    <t>L2/1011</t>
  </si>
  <si>
    <t>L2/1012</t>
  </si>
  <si>
    <t>L2/1013</t>
  </si>
  <si>
    <t>L2/1014</t>
  </si>
  <si>
    <t>L2/1015</t>
  </si>
  <si>
    <t>L2/1016</t>
  </si>
  <si>
    <t>L2/1017</t>
  </si>
  <si>
    <t>L2/1018</t>
  </si>
  <si>
    <t>L2/1019</t>
  </si>
  <si>
    <t>L2/1020</t>
  </si>
  <si>
    <t>L2/1021</t>
  </si>
  <si>
    <t>L2/1022</t>
  </si>
  <si>
    <t>L2/1023</t>
  </si>
  <si>
    <t>L2/1024</t>
  </si>
  <si>
    <t>L2/1025</t>
  </si>
  <si>
    <t>L2/1026</t>
  </si>
  <si>
    <t>L2/1027</t>
  </si>
  <si>
    <t>L2/1028</t>
  </si>
  <si>
    <t>L2/1029</t>
  </si>
  <si>
    <t>L2/1030</t>
  </si>
  <si>
    <t>L2/1031</t>
  </si>
  <si>
    <t>L2/1032</t>
  </si>
  <si>
    <t>L2/1033</t>
  </si>
  <si>
    <t>L2/1034</t>
  </si>
  <si>
    <t>L2/1035</t>
  </si>
  <si>
    <t>L2/1036</t>
  </si>
  <si>
    <t>L2/1037</t>
  </si>
  <si>
    <t>L2/1038</t>
  </si>
  <si>
    <t>L2/1039</t>
  </si>
  <si>
    <t>L2/1040</t>
  </si>
  <si>
    <t>L2/1041</t>
  </si>
  <si>
    <t>L2/1042</t>
  </si>
  <si>
    <t>L2/1043</t>
  </si>
  <si>
    <t>L2/1044</t>
  </si>
  <si>
    <t>L2/1045</t>
  </si>
  <si>
    <t>L2/1046</t>
  </si>
  <si>
    <t>L2/1047</t>
  </si>
  <si>
    <t>L2/1048</t>
  </si>
  <si>
    <t>L2/1049</t>
  </si>
  <si>
    <t>L2/1050</t>
  </si>
  <si>
    <t>L2/1051</t>
  </si>
  <si>
    <t>L2/1052</t>
  </si>
  <si>
    <t>L2/1053</t>
  </si>
  <si>
    <t>L2/1054</t>
  </si>
  <si>
    <t>L2/1055</t>
  </si>
  <si>
    <t>L2/1056</t>
  </si>
  <si>
    <t>L2/1057</t>
  </si>
  <si>
    <t>L2/1058</t>
  </si>
  <si>
    <t>L2/1059</t>
  </si>
  <si>
    <t>L2/1060</t>
  </si>
  <si>
    <t>L2/1061</t>
  </si>
  <si>
    <t>L2/1062</t>
  </si>
  <si>
    <t>L2/1063</t>
  </si>
  <si>
    <t>L2/1064</t>
  </si>
  <si>
    <t>L2/1065</t>
  </si>
  <si>
    <t>L2/1066</t>
  </si>
  <si>
    <t>L2/1067</t>
  </si>
  <si>
    <t>L2/1068</t>
  </si>
  <si>
    <t>L2/1069</t>
  </si>
  <si>
    <t>L2/1070</t>
  </si>
  <si>
    <t>L2/1071</t>
  </si>
  <si>
    <t>L2/1072</t>
  </si>
  <si>
    <t>L2/1073</t>
  </si>
  <si>
    <t>L2/1074</t>
  </si>
  <si>
    <t>L2/1075</t>
  </si>
  <si>
    <t>L2/1076</t>
  </si>
  <si>
    <t>L2/1077</t>
  </si>
  <si>
    <t>L2/1078</t>
  </si>
  <si>
    <t>L2/1079</t>
  </si>
  <si>
    <t>L2/1080</t>
  </si>
  <si>
    <t>L2/1081</t>
  </si>
  <si>
    <t>L2/1082</t>
  </si>
  <si>
    <t>L2/1083</t>
  </si>
  <si>
    <t>L2/1084</t>
  </si>
  <si>
    <t>L2/1085</t>
  </si>
  <si>
    <t>L2/1086</t>
  </si>
  <si>
    <t>L2/1087</t>
  </si>
  <si>
    <t>L2/1088</t>
  </si>
  <si>
    <t>L2/1089</t>
  </si>
  <si>
    <t>L2/1090</t>
  </si>
  <si>
    <t>L2/1091</t>
  </si>
  <si>
    <t>L2/1092</t>
  </si>
  <si>
    <t>L2/1093</t>
  </si>
  <si>
    <t>L2/1094</t>
  </si>
  <si>
    <t>L2/1095</t>
  </si>
  <si>
    <t>L2/1096</t>
  </si>
  <si>
    <t>L2/1097</t>
  </si>
  <si>
    <t>L2/1098</t>
  </si>
  <si>
    <t>L2/1099</t>
  </si>
  <si>
    <t>L2/1100</t>
  </si>
  <si>
    <t>L2/1101</t>
  </si>
  <si>
    <t>L2/1102</t>
  </si>
  <si>
    <t>L2/1103</t>
  </si>
  <si>
    <t>L2/1104</t>
  </si>
  <si>
    <t>L2/1105</t>
  </si>
  <si>
    <t>L2/1106</t>
  </si>
  <si>
    <t>L2/1107</t>
  </si>
  <si>
    <t>L2/1108</t>
  </si>
  <si>
    <t>L2/1109</t>
  </si>
  <si>
    <t>L2/1110</t>
  </si>
  <si>
    <t>L2/1111</t>
  </si>
  <si>
    <t>L2/1112</t>
  </si>
  <si>
    <t>L2/1113</t>
  </si>
  <si>
    <t>L2/1114</t>
  </si>
  <si>
    <t>L2/1115</t>
  </si>
  <si>
    <t>L2/1116</t>
  </si>
  <si>
    <t>L2/1117</t>
  </si>
  <si>
    <t>L2/1118</t>
  </si>
  <si>
    <t>L2/1119</t>
  </si>
  <si>
    <t>L2/1120</t>
  </si>
  <si>
    <t>L2/1121</t>
  </si>
  <si>
    <t>L2/1122</t>
  </si>
  <si>
    <t>L2/1123</t>
  </si>
  <si>
    <t>L2/1124</t>
  </si>
  <si>
    <t>L2/1125</t>
  </si>
  <si>
    <t>L2/1126</t>
  </si>
  <si>
    <t>L2/1127</t>
  </si>
  <si>
    <t>L2/1128</t>
  </si>
  <si>
    <t>L2/1129</t>
  </si>
  <si>
    <t>L2/1130</t>
  </si>
  <si>
    <t>10th to 11th floor</t>
  </si>
  <si>
    <t>Grid N/10,12, Q/8-11, S/7-9, U/6</t>
  </si>
  <si>
    <t>Grid A/19-21, 23-25</t>
  </si>
  <si>
    <t>Check parapet wall formwork and allow to start concrete work</t>
  </si>
  <si>
    <t>Grid A/1-8</t>
  </si>
  <si>
    <t>Check columns (7 Nos) reinforcement and allow for concrete pouring zone 6</t>
  </si>
  <si>
    <t>grid U/9-12, S/9-11</t>
  </si>
  <si>
    <t>Check formwork and reinforcement of stair st-02 and allow for concrete pouring zone 7</t>
  </si>
  <si>
    <t>Check columns (2 Nos) and sw-08 reinforcement zone 6</t>
  </si>
  <si>
    <t>Grid N/8-9, N/11, Q/12</t>
  </si>
  <si>
    <t>L2/647</t>
  </si>
  <si>
    <t>Check formwork and rienforcement of stair st-04 and allow for concrete pouring zone 4</t>
  </si>
  <si>
    <t>slab formwrok</t>
  </si>
  <si>
    <t>Check slab formwork along st-02 zone 7</t>
  </si>
  <si>
    <t>Check columns (7 Nos) formwork and shear wall</t>
  </si>
  <si>
    <t>Grid S/8, Q/8-12, N/10,12</t>
  </si>
  <si>
    <t>Check toe wall reinforcement and allow for concrete pouring zone 1 &amp; 3</t>
  </si>
  <si>
    <t>(+41.75)</t>
  </si>
  <si>
    <t>Check vertical bend reinforcement and allow to startformwork</t>
  </si>
  <si>
    <t>Grid P/1, L/1-7, M/1-7, K/5</t>
  </si>
  <si>
    <t>Check water tank wall formwork and allwo to start concrete work</t>
  </si>
  <si>
    <t>Check brick work on internal side of façade work</t>
  </si>
  <si>
    <t>Grid A-F/2-25</t>
  </si>
  <si>
    <t xml:space="preserve">Check brick work on internal side of façade work </t>
  </si>
  <si>
    <t>Check rienforcement and formwork of leftover slab &amp; allow to start concrete work</t>
  </si>
  <si>
    <t>Grid A/2-4,11-12</t>
  </si>
  <si>
    <t>LT-2-183</t>
  </si>
  <si>
    <t>LT-2-184</t>
  </si>
  <si>
    <t>LT-2-185</t>
  </si>
  <si>
    <t>LT-2-186</t>
  </si>
  <si>
    <t>LT-2-187</t>
  </si>
  <si>
    <t>LT-2-188</t>
  </si>
  <si>
    <t>LT-2-189</t>
  </si>
  <si>
    <t>LT-2-190</t>
  </si>
  <si>
    <t>LT-2-191</t>
  </si>
  <si>
    <t>LT-2-192</t>
  </si>
  <si>
    <t>LT-2-193</t>
  </si>
  <si>
    <t>LT-2-194</t>
  </si>
  <si>
    <t>LT-2-195</t>
  </si>
  <si>
    <t>LT-2-196</t>
  </si>
  <si>
    <t>LT-2-197</t>
  </si>
  <si>
    <t>LT-2-198</t>
  </si>
  <si>
    <t>LT-2-199</t>
  </si>
  <si>
    <t>LT-2-200</t>
  </si>
  <si>
    <t>LT-2-201</t>
  </si>
  <si>
    <t>LT-2-202</t>
  </si>
  <si>
    <t>LT-2-203</t>
  </si>
  <si>
    <t>LT-2-204</t>
  </si>
  <si>
    <t>LT-2-205</t>
  </si>
  <si>
    <t>LT-2-206</t>
  </si>
  <si>
    <t>LT-2-207</t>
  </si>
  <si>
    <t>LT-2-208</t>
  </si>
  <si>
    <t>LT-2-209</t>
  </si>
  <si>
    <t xml:space="preserve">Chck columns (3 Nos) and one shear wall </t>
  </si>
  <si>
    <t>Grid N/8-9, U/6, Q/12</t>
  </si>
  <si>
    <t xml:space="preserve">Check columns (10 Nos) reinforcement and allow for concrete pouring zone 6 </t>
  </si>
  <si>
    <t>Grid N/8-12, Q/8-12, S/12, U/8</t>
  </si>
  <si>
    <t>LT-1-329</t>
  </si>
  <si>
    <t>LT-1-330</t>
  </si>
  <si>
    <t>LT-1-331</t>
  </si>
  <si>
    <t>LT-1-332</t>
  </si>
  <si>
    <t>LT-1-333</t>
  </si>
  <si>
    <t>LT-1-334</t>
  </si>
  <si>
    <t>LT-1-335</t>
  </si>
  <si>
    <t>LT-1-336</t>
  </si>
  <si>
    <t>LT-1-337</t>
  </si>
  <si>
    <t>LT-1-338</t>
  </si>
  <si>
    <t>LT-1-339</t>
  </si>
  <si>
    <t>LT-1-340</t>
  </si>
  <si>
    <t>LT-1-341</t>
  </si>
  <si>
    <t>LT-1-342</t>
  </si>
  <si>
    <t>LT-1-343</t>
  </si>
  <si>
    <t>LT-1-344</t>
  </si>
  <si>
    <t>LT-1-345</t>
  </si>
  <si>
    <t>LT-1-346</t>
  </si>
  <si>
    <t>LT-1-347</t>
  </si>
  <si>
    <t>LT-1-348</t>
  </si>
  <si>
    <t>LT-1-349</t>
  </si>
  <si>
    <t>LT-1-350</t>
  </si>
  <si>
    <t>Check columns (2 Nos) and Sw-08 (1 No) reinforcement and allow for concrete pouring zone 6</t>
  </si>
  <si>
    <t>Grid N-Q/12, S/7</t>
  </si>
  <si>
    <t>check slab reinforcement and allow for concrete pouring zone 7</t>
  </si>
  <si>
    <t>grid G-N/1-7, N-U/1-5</t>
  </si>
  <si>
    <t>Check parapet wall reinforcement and allow for concrete pouring zone 1</t>
  </si>
  <si>
    <t>Grid A-C/1, A/1-7</t>
  </si>
  <si>
    <t xml:space="preserve"> Check vertical bend reinforcement and allow to start formwork</t>
  </si>
  <si>
    <t>Check vertical band formwork and allow to start concrete wrok</t>
  </si>
  <si>
    <t xml:space="preserve">Check shear wall formwork </t>
  </si>
  <si>
    <t>Grid G-H/1-7</t>
  </si>
  <si>
    <t xml:space="preserve">Check columns (2 Nos) formwork </t>
  </si>
  <si>
    <t>Grid P/1, M/1</t>
  </si>
  <si>
    <t>Check columns (1 Nos) and sw-08 (1 No) reinforcement and allow to start concrete pouring zone 7 &amp; 6</t>
  </si>
  <si>
    <t>Grid N/11, U/6</t>
  </si>
  <si>
    <t>(+101'-41/2'' to +106'-9'')</t>
  </si>
  <si>
    <t>(+117'-41/2'')</t>
  </si>
  <si>
    <t>Check columns (2 Nos) reinforcement and allow to start concrete pouring zone 7</t>
  </si>
  <si>
    <t>Grid U/1-3</t>
  </si>
  <si>
    <t>Check under ground domestic tank wall reinforcement and allow for concrete pouring zone 6</t>
  </si>
  <si>
    <t>Grid T/11-12</t>
  </si>
  <si>
    <t xml:space="preserve">Check vertical bend formwork and allow to start concrete work </t>
  </si>
  <si>
    <t>Check vertical band formwork and allow to start concrete</t>
  </si>
  <si>
    <t>Check columns (10 Nos) reinforcement</t>
  </si>
  <si>
    <t>Grid G/1, H/1, J/1, K/1-3, L/1-5, M/3-5</t>
  </si>
  <si>
    <t>Check level, layout of slab lift wall &amp; column zone 7</t>
  </si>
  <si>
    <t>Check water tank wall formwork and allow to start concrete work</t>
  </si>
  <si>
    <t>(-117.75 to +0'-00'')</t>
  </si>
  <si>
    <t>Grid U/11-13</t>
  </si>
  <si>
    <t xml:space="preserve">Check columns (10 NOs0 formwork </t>
  </si>
  <si>
    <t>Grid U/1-4, T/1, S/3-5, R/1, Q/1-3, N/3</t>
  </si>
  <si>
    <t>Check leftover slab rienforcement and formwork and allow to start concrete work</t>
  </si>
  <si>
    <t>check reinforcement and formwork of beam and allow to start concrete</t>
  </si>
  <si>
    <t>(+130.75)</t>
  </si>
  <si>
    <t>Grid G/3-7, H/5-7, K/5-7, M/7</t>
  </si>
  <si>
    <t>Grid G-L/1, L/3-5, M/3-7</t>
  </si>
  <si>
    <t>Check genset beam reinforcement zone 1</t>
  </si>
  <si>
    <t>Check column (9 Nos) reinforcement and allow for concrete pouring zone 7</t>
  </si>
  <si>
    <t>Grid G-K/3-7, L/7</t>
  </si>
  <si>
    <t>Chiselling</t>
  </si>
  <si>
    <t xml:space="preserve">Check chiselling work at earliest for plastering </t>
  </si>
  <si>
    <t>Grid E-F/26</t>
  </si>
  <si>
    <t>Check ramp wall reinforcement and allow for concrete pouring zone 4 &amp; 5</t>
  </si>
  <si>
    <t>Grid N/15-20, M/20</t>
  </si>
  <si>
    <t>Check level, layout of st-4 zone 7</t>
  </si>
  <si>
    <t xml:space="preserve"> check plaster work</t>
  </si>
  <si>
    <t xml:space="preserve">Check vertical band formwork and allow to start concrete </t>
  </si>
  <si>
    <t>grid N-Q/4-7</t>
  </si>
  <si>
    <t>(+140'-9'')</t>
  </si>
  <si>
    <t>Grid M-T/1, N-S/3, S-U/4-5</t>
  </si>
  <si>
    <t>Check genertator pad formwork and allow to start concrete work</t>
  </si>
  <si>
    <t>10th flooor</t>
  </si>
  <si>
    <t>11th floor to top floor</t>
  </si>
  <si>
    <t>Check column (20 Nos) &amp; sw-08 (2 Nos) reinforcement zone 6 &amp; 7</t>
  </si>
  <si>
    <t>Check level of slab &amp; layout of columns , sw-08 zone 6 &amp; 7</t>
  </si>
  <si>
    <t>QE-204</t>
  </si>
  <si>
    <t>QE-205</t>
  </si>
  <si>
    <t>QE-206</t>
  </si>
  <si>
    <t>QE-207</t>
  </si>
  <si>
    <t>QE-208</t>
  </si>
  <si>
    <t>QE-209</t>
  </si>
  <si>
    <t>QE-210</t>
  </si>
  <si>
    <t>QE-211</t>
  </si>
  <si>
    <t>QE-212</t>
  </si>
  <si>
    <t>QE-213</t>
  </si>
  <si>
    <t>QE-214</t>
  </si>
  <si>
    <t>QE-215</t>
  </si>
  <si>
    <t>QE-216</t>
  </si>
  <si>
    <t>QE-217</t>
  </si>
  <si>
    <t>QE-218</t>
  </si>
  <si>
    <t>QE-219</t>
  </si>
  <si>
    <t>QE-220</t>
  </si>
  <si>
    <t>QE-221</t>
  </si>
  <si>
    <t>QE-222</t>
  </si>
  <si>
    <t>QE-223</t>
  </si>
  <si>
    <t>QE-224</t>
  </si>
  <si>
    <t>QE-225</t>
  </si>
  <si>
    <t>QE-226</t>
  </si>
  <si>
    <t>QE-227</t>
  </si>
  <si>
    <t>QE-228</t>
  </si>
  <si>
    <t>QE-229</t>
  </si>
  <si>
    <t>QE-230</t>
  </si>
  <si>
    <t>QE-231</t>
  </si>
  <si>
    <t>QE-232</t>
  </si>
  <si>
    <t>QE-233</t>
  </si>
  <si>
    <t>QE-234</t>
  </si>
  <si>
    <t>QE-235</t>
  </si>
  <si>
    <t>QE-236</t>
  </si>
  <si>
    <t>QE-237</t>
  </si>
  <si>
    <t>QE-238</t>
  </si>
  <si>
    <t>QE-239</t>
  </si>
  <si>
    <t>QE-240</t>
  </si>
  <si>
    <t>QE-241</t>
  </si>
  <si>
    <t>QE-242</t>
  </si>
  <si>
    <t>QE-243</t>
  </si>
  <si>
    <t>QE-244</t>
  </si>
  <si>
    <t>QE-245</t>
  </si>
  <si>
    <t>QE-246</t>
  </si>
  <si>
    <t>QE-247</t>
  </si>
  <si>
    <t>QE-248</t>
  </si>
  <si>
    <t>QE-249</t>
  </si>
  <si>
    <t>QE-250</t>
  </si>
  <si>
    <t>QE-251</t>
  </si>
  <si>
    <t>QE-252</t>
  </si>
  <si>
    <t>QE-253</t>
  </si>
  <si>
    <t>QE-254</t>
  </si>
  <si>
    <t>QE-255</t>
  </si>
  <si>
    <t>QE-256</t>
  </si>
  <si>
    <t>QE-257</t>
  </si>
  <si>
    <t>QE-258</t>
  </si>
  <si>
    <t>QE-259</t>
  </si>
  <si>
    <t>QE-260</t>
  </si>
  <si>
    <t>QE-261</t>
  </si>
  <si>
    <t>QE-262</t>
  </si>
  <si>
    <t>QE-263</t>
  </si>
  <si>
    <t>QE-264</t>
  </si>
  <si>
    <t>QE-265</t>
  </si>
  <si>
    <t>QE-266</t>
  </si>
  <si>
    <t>QE-267</t>
  </si>
  <si>
    <t>QE-268</t>
  </si>
  <si>
    <t>QE-269</t>
  </si>
  <si>
    <t>QE-270</t>
  </si>
  <si>
    <t>QE-271</t>
  </si>
  <si>
    <t>QE-272</t>
  </si>
  <si>
    <t>QE-273</t>
  </si>
  <si>
    <t>QE-274</t>
  </si>
  <si>
    <t>QE-275</t>
  </si>
  <si>
    <t>QE-276</t>
  </si>
  <si>
    <t>QE-277</t>
  </si>
  <si>
    <t>QE-278</t>
  </si>
  <si>
    <t>QE-279</t>
  </si>
  <si>
    <t>QE-280</t>
  </si>
  <si>
    <t>QE-281</t>
  </si>
  <si>
    <t>QE-282</t>
  </si>
  <si>
    <t>QE-283</t>
  </si>
  <si>
    <t>QE-284</t>
  </si>
  <si>
    <t>QE-285</t>
  </si>
  <si>
    <t>QE-286</t>
  </si>
  <si>
    <t>QE-287</t>
  </si>
  <si>
    <t>QE-288</t>
  </si>
  <si>
    <t>QE-289</t>
  </si>
  <si>
    <t>QE-290</t>
  </si>
  <si>
    <t>QE-291</t>
  </si>
  <si>
    <t>QE-292</t>
  </si>
  <si>
    <t>QE-293</t>
  </si>
  <si>
    <t>QE-294</t>
  </si>
  <si>
    <t>QE-295</t>
  </si>
  <si>
    <t>QE-296</t>
  </si>
  <si>
    <t>QE-297</t>
  </si>
  <si>
    <t>QE-298</t>
  </si>
  <si>
    <t>QE-299</t>
  </si>
  <si>
    <t>QE-300</t>
  </si>
  <si>
    <t>QE-301</t>
  </si>
  <si>
    <t>QE-302</t>
  </si>
  <si>
    <t>QE-303</t>
  </si>
  <si>
    <t>QE-304</t>
  </si>
  <si>
    <t>QE-305</t>
  </si>
  <si>
    <t>QE-306</t>
  </si>
  <si>
    <t>QE-307</t>
  </si>
  <si>
    <t>QE-308</t>
  </si>
  <si>
    <t>QE-309</t>
  </si>
  <si>
    <t>QE-310</t>
  </si>
  <si>
    <t>QE-311</t>
  </si>
  <si>
    <t>QE-312</t>
  </si>
  <si>
    <t>QE-313</t>
  </si>
  <si>
    <t>QE-314</t>
  </si>
  <si>
    <t>QE-315</t>
  </si>
  <si>
    <t>QE-316</t>
  </si>
  <si>
    <t>QE-317</t>
  </si>
  <si>
    <t>QE-318</t>
  </si>
  <si>
    <t>QE-555</t>
  </si>
  <si>
    <t>QE-556</t>
  </si>
  <si>
    <t>QE-557</t>
  </si>
  <si>
    <t>QE-558</t>
  </si>
  <si>
    <t>QE-559</t>
  </si>
  <si>
    <t>QE-560</t>
  </si>
  <si>
    <t>QE-561</t>
  </si>
  <si>
    <t>QE-562</t>
  </si>
  <si>
    <t>QE-563</t>
  </si>
  <si>
    <t>QE-564</t>
  </si>
  <si>
    <t>QE-565</t>
  </si>
  <si>
    <t>QE-566</t>
  </si>
  <si>
    <t>QE-567</t>
  </si>
  <si>
    <t>QE-568</t>
  </si>
  <si>
    <t>QE-569</t>
  </si>
  <si>
    <t>QE-570</t>
  </si>
  <si>
    <t>QE-571</t>
  </si>
  <si>
    <t>QE-572</t>
  </si>
  <si>
    <t>QE-573</t>
  </si>
  <si>
    <t>QE-574</t>
  </si>
  <si>
    <t>QE-575</t>
  </si>
  <si>
    <t>QE-576</t>
  </si>
  <si>
    <t>QE-577</t>
  </si>
  <si>
    <t>QE-578</t>
  </si>
  <si>
    <t>QE-579</t>
  </si>
  <si>
    <t>QE-580</t>
  </si>
  <si>
    <t>QE-581</t>
  </si>
  <si>
    <t>QE-582</t>
  </si>
  <si>
    <t>QE-583</t>
  </si>
  <si>
    <t>QE-584</t>
  </si>
  <si>
    <t>QE-585</t>
  </si>
  <si>
    <t>QE-586</t>
  </si>
  <si>
    <t>QE-587</t>
  </si>
  <si>
    <t>QE-588</t>
  </si>
  <si>
    <t>QE-589</t>
  </si>
  <si>
    <t>QE-590</t>
  </si>
  <si>
    <t>QE-591</t>
  </si>
  <si>
    <t>QE-592</t>
  </si>
  <si>
    <t>QE-593</t>
  </si>
  <si>
    <t>QE-594</t>
  </si>
  <si>
    <t>QE-595</t>
  </si>
  <si>
    <t>QE-596</t>
  </si>
  <si>
    <t>QE-597</t>
  </si>
  <si>
    <t>QE-598</t>
  </si>
  <si>
    <t>QE-599</t>
  </si>
  <si>
    <t>QE-600</t>
  </si>
  <si>
    <t>QE-601</t>
  </si>
  <si>
    <t>QE-602</t>
  </si>
  <si>
    <t>QE-603</t>
  </si>
  <si>
    <t>QE-604</t>
  </si>
  <si>
    <t>QE-605</t>
  </si>
  <si>
    <t>QE-606</t>
  </si>
  <si>
    <t>QE-607</t>
  </si>
  <si>
    <t>QE-608</t>
  </si>
  <si>
    <t>QE-609</t>
  </si>
  <si>
    <t>QE-610</t>
  </si>
  <si>
    <t>QE-611</t>
  </si>
  <si>
    <t>QE-612</t>
  </si>
  <si>
    <t>QE-613</t>
  </si>
  <si>
    <t>QE-614</t>
  </si>
  <si>
    <t>QE-615</t>
  </si>
  <si>
    <t>QE-616</t>
  </si>
  <si>
    <t>QE-617</t>
  </si>
  <si>
    <t>QE-618</t>
  </si>
  <si>
    <t>QE-619</t>
  </si>
  <si>
    <t>QE-620</t>
  </si>
  <si>
    <t>QE-621</t>
  </si>
  <si>
    <t>QE-622</t>
  </si>
  <si>
    <t>QE-623</t>
  </si>
  <si>
    <t>QE-624</t>
  </si>
  <si>
    <t>QE-625</t>
  </si>
  <si>
    <t>QE-626</t>
  </si>
  <si>
    <t>QE-627</t>
  </si>
  <si>
    <t>QE-628</t>
  </si>
  <si>
    <t>QE-629</t>
  </si>
  <si>
    <t>QE-630</t>
  </si>
  <si>
    <t>QE-631</t>
  </si>
  <si>
    <t>QE-632</t>
  </si>
  <si>
    <t>QE-633</t>
  </si>
  <si>
    <t>QE-634</t>
  </si>
  <si>
    <t>QE-635</t>
  </si>
  <si>
    <t>QE-636</t>
  </si>
  <si>
    <t>QE-637</t>
  </si>
  <si>
    <t>QE-638</t>
  </si>
  <si>
    <t>QE-639</t>
  </si>
  <si>
    <t>QE-640</t>
  </si>
  <si>
    <t>QE-641</t>
  </si>
  <si>
    <t>QE-642</t>
  </si>
  <si>
    <t>QE-643</t>
  </si>
  <si>
    <t>QE-644</t>
  </si>
  <si>
    <t>QE-645</t>
  </si>
  <si>
    <t>QE-646</t>
  </si>
  <si>
    <t>QE-647</t>
  </si>
  <si>
    <t>QE-648</t>
  </si>
  <si>
    <t>QE-649</t>
  </si>
  <si>
    <t>QE-650</t>
  </si>
  <si>
    <t>QE-651</t>
  </si>
  <si>
    <t>QE-652</t>
  </si>
  <si>
    <t>QE-653</t>
  </si>
  <si>
    <t>QE-654</t>
  </si>
  <si>
    <t>QE-655</t>
  </si>
  <si>
    <t>QE-656</t>
  </si>
  <si>
    <t>QE-657</t>
  </si>
  <si>
    <t>QE-658</t>
  </si>
  <si>
    <t>QE-659</t>
  </si>
  <si>
    <t>QE-660</t>
  </si>
  <si>
    <t>QE-661</t>
  </si>
  <si>
    <t>QE-662</t>
  </si>
  <si>
    <t>QE-663</t>
  </si>
  <si>
    <t>QE-664</t>
  </si>
  <si>
    <t>QE-665</t>
  </si>
  <si>
    <t>QE-666</t>
  </si>
  <si>
    <t>QE-667</t>
  </si>
  <si>
    <t>QE-668</t>
  </si>
  <si>
    <t>QE-669</t>
  </si>
  <si>
    <t>QE-670</t>
  </si>
  <si>
    <t>QE-671</t>
  </si>
  <si>
    <t>QE-672</t>
  </si>
  <si>
    <t>QE-673</t>
  </si>
  <si>
    <t>QE-674</t>
  </si>
  <si>
    <t>QE-675</t>
  </si>
  <si>
    <t>QE-676</t>
  </si>
  <si>
    <t>QE-677</t>
  </si>
  <si>
    <t>QE-678</t>
  </si>
  <si>
    <t>QE-679</t>
  </si>
  <si>
    <t>QE-680</t>
  </si>
  <si>
    <t>QE-681</t>
  </si>
  <si>
    <t>QE-682</t>
  </si>
  <si>
    <t>QE-683</t>
  </si>
  <si>
    <t>QE-684</t>
  </si>
  <si>
    <t>QE-685</t>
  </si>
  <si>
    <t>QE-686</t>
  </si>
  <si>
    <t>QE-687</t>
  </si>
  <si>
    <t>QE-688</t>
  </si>
  <si>
    <t>QE-689</t>
  </si>
  <si>
    <t>QE-690</t>
  </si>
  <si>
    <t>QE-691</t>
  </si>
  <si>
    <t>QE-692</t>
  </si>
  <si>
    <t>QE-693</t>
  </si>
  <si>
    <t>QE-694</t>
  </si>
  <si>
    <t>QE-695</t>
  </si>
  <si>
    <t>QE-696</t>
  </si>
  <si>
    <t>QE-697</t>
  </si>
  <si>
    <t>QE-698</t>
  </si>
  <si>
    <t>QE-699</t>
  </si>
  <si>
    <t>QE-700</t>
  </si>
  <si>
    <t>Check drain, soil and exhaust pipe installation</t>
  </si>
  <si>
    <t>T1-1401</t>
  </si>
  <si>
    <t>Check formwork and reinforcement of hanging beam and allow for concrete pouring zone 7</t>
  </si>
  <si>
    <t>(+112'-41/2'' to +117'-9'')</t>
  </si>
  <si>
    <t>Check UGWT reinforcement above slab zone 7</t>
  </si>
  <si>
    <t>Grid U/3-10</t>
  </si>
  <si>
    <t>(+130.75 to +145.75)</t>
  </si>
  <si>
    <t>Grid S-U/8, S-U/9, S-U/11, S-U/12</t>
  </si>
  <si>
    <t>Check rain water harvesting tank slab/sog zone 6 &amp; 7</t>
  </si>
  <si>
    <t>3-8th floor</t>
  </si>
  <si>
    <t>check Geyser installation</t>
  </si>
  <si>
    <t>Check leftover slab formwrok and allow to start concrete work</t>
  </si>
  <si>
    <t>formowork</t>
  </si>
  <si>
    <t>Check vertical columns (10 Nos) formwork zone 6</t>
  </si>
  <si>
    <t>(+131.0 to +146.0)</t>
  </si>
  <si>
    <t>Check UGWT reinforcement and allow for concrete pouring zone 6 &amp; 7</t>
  </si>
  <si>
    <t>Grid U/3-9</t>
  </si>
  <si>
    <t>Check columns (10 Nos) reinforcement and allow for concrete pouring zone 6</t>
  </si>
  <si>
    <t>Check level, layout of UGWT of slab zone 6 &amp; 7</t>
  </si>
  <si>
    <t xml:space="preserve">                        INSPECTION REQUEST LOG (I Tower) Jotun</t>
  </si>
  <si>
    <t>Check formwork and reinforcement of stair st-04 and allow for concrete pouring zone 7</t>
  </si>
  <si>
    <t>check steel fixing of slab top and bottom zone 6 &amp; 7</t>
  </si>
  <si>
    <t>Check slab reinforcemetn and allow for concrete pouring zone 6 &amp; 7</t>
  </si>
  <si>
    <t xml:space="preserve">Check shear wall formwork and allow to start concrete work </t>
  </si>
  <si>
    <t xml:space="preserve">Check columns (2 Nos) formwrok </t>
  </si>
  <si>
    <t>Grid Q/10-11</t>
  </si>
  <si>
    <t>Check Genset beam reinforcement and allow for concrete pouring zone 1</t>
  </si>
  <si>
    <t>Check columns (2 Nos) and Sw-08 (1 Nos) reinforcement and allow for concrete pouring zone 6</t>
  </si>
  <si>
    <t>Grid S-U/12, Q/12</t>
  </si>
  <si>
    <t>Check Drain, soil and exhaust pipe installation</t>
  </si>
  <si>
    <t>Check vertical band formwrok and allow to start concrete</t>
  </si>
  <si>
    <t>Check pre plaster including chicken mesh in all respect</t>
  </si>
  <si>
    <t>corridor</t>
  </si>
  <si>
    <t>Check columns (8 Nos) formwork zone 6 &amp; 7</t>
  </si>
  <si>
    <t>Grid U/6, S/7, N-Q/8-9, N/10,12</t>
  </si>
  <si>
    <t>Check vertical columns (2 Nos) formwork zone 6</t>
  </si>
  <si>
    <t>Check slab leftover formwork and allow to start concrete work</t>
  </si>
  <si>
    <t>10th floor to 11th floor</t>
  </si>
  <si>
    <t>Check stair st-2 reinforcement and allow to start concrete pouring zone 7</t>
  </si>
  <si>
    <t>Check columns (8 Nos) and sw-8 (1 No) reinforcement and allow for concrete pouring zone 6</t>
  </si>
  <si>
    <t>Grid S-U/11, N/11, Q/10-11</t>
  </si>
  <si>
    <t>Check columns (8 Nos) and sw-08 (1 No) &amp; columns (2 Nos) and reinforcement and allow for concrete pouring zone 6</t>
  </si>
  <si>
    <t>Grid N/8-10, N/12, Q/8-9, S-U/6-7, N/11, Q/10-11</t>
  </si>
  <si>
    <t>Check column  (31 Nos) reinforcement zone 7</t>
  </si>
  <si>
    <t>Check pre plaster includiong chicken mesh</t>
  </si>
  <si>
    <t>Check ramp slab formwork and allow to start concrete work</t>
  </si>
  <si>
    <t>Grid C/10-12</t>
  </si>
  <si>
    <t>Check lift wall &amp; allow to start concrete Mummty level</t>
  </si>
  <si>
    <t>1st floor to top floor</t>
  </si>
  <si>
    <t>(+19.0 to +146.0)</t>
  </si>
  <si>
    <t>Check plaster (cutting, chiselling, door size etc)</t>
  </si>
  <si>
    <t xml:space="preserve">5th to 9th </t>
  </si>
  <si>
    <t>Grid U/12-13</t>
  </si>
  <si>
    <t>Check column (10 Nos) formwork zone 7</t>
  </si>
  <si>
    <t>Grid Q-U/1, N-U/3, U/4, S/5</t>
  </si>
  <si>
    <t>Grid N/8-10, N/12, Q/8-9, S-U/6-7, Q/12</t>
  </si>
  <si>
    <t>Check layout of ramp &amp; OHWT zone 1 &amp; 3</t>
  </si>
  <si>
    <t>Grid A/13-14, 15-16</t>
  </si>
  <si>
    <t>Check column (8 Nos) formwork zone 7</t>
  </si>
  <si>
    <t>Grid Q-T/1, Q-U/3, U/4, S/5</t>
  </si>
  <si>
    <t>Check under ground reinforcement for domestic tank wall and allow for concrete pouring zone 6 &amp; 8</t>
  </si>
  <si>
    <t>Grid Q-T/1-5, U/3-4</t>
  </si>
  <si>
    <t>Mummty to top</t>
  </si>
  <si>
    <t>Check machine room walls reinforcement and allow for concrete pouring zone 1</t>
  </si>
  <si>
    <t>(+159'-00'' to +165'-00'')</t>
  </si>
  <si>
    <t>Check ramp reinforcement zone 1</t>
  </si>
  <si>
    <t>Grid 10-11</t>
  </si>
  <si>
    <t>check vertical band rienforcement and allow to start  formwork</t>
  </si>
  <si>
    <t>Check layout of ramp and OHWT zone 1 &amp; 3</t>
  </si>
  <si>
    <t>Check columns (8 Nos) and (2 Nos) reinforcement and allow for concrete pouring zone 7</t>
  </si>
  <si>
    <t>check steel fixing of service lift zone 7</t>
  </si>
  <si>
    <t xml:space="preserve">check reinforcement and formwork of beam and allow for concrete pouring </t>
  </si>
  <si>
    <t>Grid F/14-15</t>
  </si>
  <si>
    <t>Check shear wall formwork and allow for concrete zone 6</t>
  </si>
  <si>
    <t>Check shear wall formwork and allow to concrete pouring zone 6</t>
  </si>
  <si>
    <t>(+130.75 to 145.75)</t>
  </si>
  <si>
    <t>Grid G/1, H/1, K/1, L/1, M/1, P/1, L/3, M/3</t>
  </si>
  <si>
    <t xml:space="preserve">Check column (2 Nos) formwork </t>
  </si>
  <si>
    <t>Grid N/3, U/1</t>
  </si>
  <si>
    <t>Circuit Wiring</t>
  </si>
  <si>
    <t>Check circuit wiring</t>
  </si>
  <si>
    <t>Corridor</t>
  </si>
  <si>
    <t>Cable laying</t>
  </si>
  <si>
    <t>Check cables laying</t>
  </si>
  <si>
    <t>Check UGWT Reinforcement zone 6</t>
  </si>
  <si>
    <t>Grid U/10-12</t>
  </si>
  <si>
    <t>LT-2-210</t>
  </si>
  <si>
    <t>LT-2-211</t>
  </si>
  <si>
    <t>LT-2-212</t>
  </si>
  <si>
    <t>LT-2-213</t>
  </si>
  <si>
    <t>LT-2-214</t>
  </si>
  <si>
    <t>LT-2-215</t>
  </si>
  <si>
    <t>LT-2-216</t>
  </si>
  <si>
    <t>LT-2-217</t>
  </si>
  <si>
    <t>LT-2-218</t>
  </si>
  <si>
    <t>LT-2-219</t>
  </si>
  <si>
    <t>LT-2-220</t>
  </si>
  <si>
    <t>LT-2-221</t>
  </si>
  <si>
    <t>LT-2-222</t>
  </si>
  <si>
    <t>LT-2-223</t>
  </si>
  <si>
    <t>LT-2-224</t>
  </si>
  <si>
    <t>LT-2-225</t>
  </si>
  <si>
    <t>LT-2-226</t>
  </si>
  <si>
    <t>LT-2-227</t>
  </si>
  <si>
    <t>LT-2-228</t>
  </si>
  <si>
    <t>LT-2-229</t>
  </si>
  <si>
    <t>LT-2-230</t>
  </si>
  <si>
    <t>LT-2-231</t>
  </si>
  <si>
    <t>LT-2-232</t>
  </si>
  <si>
    <t>LT-2-233</t>
  </si>
  <si>
    <t>LT-2-234</t>
  </si>
  <si>
    <t>LT-2-235</t>
  </si>
  <si>
    <t>LT-2-236</t>
  </si>
  <si>
    <t>LT-2-237</t>
  </si>
  <si>
    <t>LT-2-238</t>
  </si>
  <si>
    <t>LT-2-239</t>
  </si>
  <si>
    <t>LT-2-240</t>
  </si>
  <si>
    <t>LT-2-241</t>
  </si>
  <si>
    <t>LT-2-242</t>
  </si>
  <si>
    <t>LT-2-243</t>
  </si>
  <si>
    <t>LT-2-244</t>
  </si>
  <si>
    <t>LT-2-245</t>
  </si>
  <si>
    <t xml:space="preserve">check column (3 Nos) formwork </t>
  </si>
  <si>
    <t>Grid G/1, M/3, L/3</t>
  </si>
  <si>
    <t>Grid M/5-7</t>
  </si>
  <si>
    <t>Check cable insulation test</t>
  </si>
  <si>
    <t>cable insulation</t>
  </si>
  <si>
    <t>Check UPVC Head test</t>
  </si>
  <si>
    <t>Grid A-B/8-8, A-B/19-19</t>
  </si>
  <si>
    <t>Check UGWT reinforcement and allow for concrete pouring zone 6 &amp; 8</t>
  </si>
  <si>
    <t>Grid U/.9-12</t>
  </si>
  <si>
    <t>Check column (3 Nos) and (2 Nos) reinforcement and allow for concrete pouring zone 7</t>
  </si>
  <si>
    <t>Grid M-N/1-3, P/1, U/1</t>
  </si>
  <si>
    <t>Check level of UGWT zone 6 &amp; 8</t>
  </si>
  <si>
    <t xml:space="preserve">Check available chiselling work </t>
  </si>
  <si>
    <t>Grid A/21-23</t>
  </si>
  <si>
    <t>Check over head water tank formwork</t>
  </si>
  <si>
    <t>check pre plaster including chicken mesh</t>
  </si>
  <si>
    <t xml:space="preserve">Check vertical band rienforcement and allow for concrete pouring </t>
  </si>
  <si>
    <t>Grid G-H-K-L/7, G-H-K/5</t>
  </si>
  <si>
    <t xml:space="preserve">Check column (3 Nos) formwork </t>
  </si>
  <si>
    <t>Grid J/1, K/3, L/5</t>
  </si>
  <si>
    <t>Check column (1 No) and (7 No) reinforcement and allow for concrete pouring zone 7</t>
  </si>
  <si>
    <t>Grid J/1, K/3, L/5, G-H/1, K-L/1, L/3, M/5-7</t>
  </si>
  <si>
    <t>check pre plaster work including chicken mesh</t>
  </si>
  <si>
    <t>stair area</t>
  </si>
  <si>
    <t>Check column (7 Nos) and (3 Nos) reinforcement and allow for concrete pouring zone 7</t>
  </si>
  <si>
    <t>grid G-H/1, K-L/1, L/3, M/5-7, M-N/1-3</t>
  </si>
  <si>
    <t>Check water tank slab &amp; basement roof slab formwrok and allow to start concrete</t>
  </si>
  <si>
    <t>Check lift wall formwork and allow to start concrete</t>
  </si>
  <si>
    <t>check lift wall reinforcement and allow for concrete pouring zone 7</t>
  </si>
  <si>
    <t>Check columns (10 Nos) reinforcemetn and allow for concrete pouring zone 7</t>
  </si>
  <si>
    <t>Grid G-K/5-7, L/7, J/1, K/3, L/5</t>
  </si>
  <si>
    <t>Check steel fixing zone 6 &amp; 7</t>
  </si>
  <si>
    <t>check OHWT reinforcement zone 3</t>
  </si>
  <si>
    <t>(++148'-5'')</t>
  </si>
  <si>
    <t xml:space="preserve">Check beam formwork and allow to start concrete </t>
  </si>
  <si>
    <t>Check pre plaster including mesh</t>
  </si>
  <si>
    <t>Check MS Pipe in corridor</t>
  </si>
  <si>
    <t xml:space="preserve">Check columns (7 Nos) formwork </t>
  </si>
  <si>
    <t xml:space="preserve">Check columns (1 Nos) formwork </t>
  </si>
  <si>
    <t>Grid G/3</t>
  </si>
  <si>
    <t>plastering</t>
  </si>
  <si>
    <t>Check column (3 Nos) formwork</t>
  </si>
  <si>
    <t>Grid J/1, K/3, L/7</t>
  </si>
  <si>
    <t>Check column (7 Nos) formwork</t>
  </si>
  <si>
    <t>Grid H/1, K/1, L/1, M/1, P/1, M/5, M/7</t>
  </si>
  <si>
    <t>check formwork and stair st-4 reinforcement and allow for concrete pouring zone 7</t>
  </si>
  <si>
    <t>11th to top floor</t>
  </si>
  <si>
    <t>Grid G-K/5-7, L/7, G/3</t>
  </si>
  <si>
    <t>Check beam rienforcement and allow for concrete pouring zone 6</t>
  </si>
  <si>
    <t>Grid P-T/12</t>
  </si>
  <si>
    <t xml:space="preserve">Check column (1 No) formwork </t>
  </si>
  <si>
    <t xml:space="preserve">Check pre plaster work </t>
  </si>
  <si>
    <t>corridor+electrical, garbage room</t>
  </si>
  <si>
    <t>3rd to 9th floor</t>
  </si>
  <si>
    <t>2nd to 8th floor</t>
  </si>
  <si>
    <t>1st to 8th floor</t>
  </si>
  <si>
    <t>GF to 8th floor</t>
  </si>
  <si>
    <t>Check slab formwork along st-.02 zone 7</t>
  </si>
  <si>
    <t>Check slab top and bottom and parapet wall rienforcement zone 6 &amp; 7</t>
  </si>
  <si>
    <t>check machine room reinforcement and allow for concrete pouring zone 3</t>
  </si>
  <si>
    <t>(+159'-0'' to +165'-00'')</t>
  </si>
  <si>
    <t>Grid A-B/17-17</t>
  </si>
  <si>
    <t>Check parapet wall rienforcement zone 6</t>
  </si>
  <si>
    <t>Grid N/8-12, N-P/12, U/6-12, T-U/12</t>
  </si>
  <si>
    <t>Check septic tank wall formwork</t>
  </si>
  <si>
    <t>Grid G-F/1</t>
  </si>
  <si>
    <t>Check nib formwork and allow to start concrete</t>
  </si>
  <si>
    <t>Check machine room slab reinforcement and allow for concrete pouring zone 1</t>
  </si>
  <si>
    <t>(+165'-2'')</t>
  </si>
  <si>
    <t>Check machine room slab top &amp; layout of parapet zone 1</t>
  </si>
  <si>
    <t>Check formwork and rienforcement of stair st-02 &amp; allow for concrete pouring zone 7</t>
  </si>
  <si>
    <t>Check fomwork and hanging beam rienforcement and allow for concrete pouring zone 7</t>
  </si>
  <si>
    <t>(+125'-41/2'' to +130'-9'')</t>
  </si>
  <si>
    <t>check slab top and bottom reinforcement zone 7</t>
  </si>
  <si>
    <t>check level of slab and layout of parapet wall, columns &amp; bracket beam nib zone 6 &amp; 7</t>
  </si>
  <si>
    <t xml:space="preserve">Check pre plaster work Zone 3 </t>
  </si>
  <si>
    <t>check beam &amp; slab formwork zone 6 &amp; 7</t>
  </si>
  <si>
    <t>(+145.75)</t>
  </si>
  <si>
    <t>Check leftover slab formwork &amp; allow to start concrete work</t>
  </si>
  <si>
    <t>Check lift slab formwork at mummty level</t>
  </si>
  <si>
    <t>Check vertical band formwrok and allow to start concrete work</t>
  </si>
  <si>
    <t>Check leftover slab formwork and allow to start concrete work</t>
  </si>
  <si>
    <t>Grid A/11-12, 15-16</t>
  </si>
  <si>
    <t>Check Ground septic tank wall reinforcement and allow for concrete pouring zone 1</t>
  </si>
  <si>
    <t>Check level of slab and layout of parapet wall, columns + service lift zone 6 &amp; 7</t>
  </si>
  <si>
    <t>Grid G-N/1-7, P-U/1-5</t>
  </si>
  <si>
    <t>Mummty to top floor</t>
  </si>
  <si>
    <t>Check parapet wall, columns (4 Nos) &amp; service lift reinforcement zone 7</t>
  </si>
  <si>
    <t>Grid G-J/1-3, J-U/1, U/1-5, G/1-5, G-N/7</t>
  </si>
  <si>
    <t>(+145'-9'' to +149'-6'') (+145'-9'' to +159'-00'')</t>
  </si>
  <si>
    <t>Rayyan Associates</t>
  </si>
  <si>
    <t>2nd to 9th floor</t>
  </si>
  <si>
    <t>Check parapet wall formwork and columns (2 Nos)</t>
  </si>
  <si>
    <t>Grid U/6-12, G/3, J/1</t>
  </si>
  <si>
    <t>Check parapet wall reinforcement &amp; allow for concrete pouring zone 6</t>
  </si>
  <si>
    <t>Grid U/6-12, T-U/12</t>
  </si>
  <si>
    <t>(+145'-9'' to +159'-00'')</t>
  </si>
  <si>
    <t>top floor to mummty</t>
  </si>
  <si>
    <t>check column (1 No) reinforcement and allow for concrete pouring zone 7</t>
  </si>
  <si>
    <t xml:space="preserve">Grid G/3 </t>
  </si>
  <si>
    <t>Grid J/1</t>
  </si>
  <si>
    <t>(+145'-9'' to +159'-00''), (+165'-2'')</t>
  </si>
  <si>
    <t>10--Feb-25</t>
  </si>
  <si>
    <t xml:space="preserve">Check OHWT slab reinforcement and allow for concrete pouring zone 3 </t>
  </si>
  <si>
    <t>(+148'-5'' to +149'-5'')</t>
  </si>
  <si>
    <t>Check OHWT level slab zone 3</t>
  </si>
  <si>
    <t>(+148'-5'')</t>
  </si>
  <si>
    <t>Check Genset Beam GB-5 reinforcement and allow for concrete pouring zone 1</t>
  </si>
  <si>
    <t>(+147'-3'' to +148'-3'')</t>
  </si>
  <si>
    <t>Grid A-B/8</t>
  </si>
  <si>
    <t>Grid a/23-25</t>
  </si>
  <si>
    <t xml:space="preserve">Check parapet wall formwork </t>
  </si>
  <si>
    <t>grid N-U/1</t>
  </si>
  <si>
    <t>Grid B/16-19</t>
  </si>
  <si>
    <t>check lift reinforcement and allow for concrete pouring zone 7</t>
  </si>
  <si>
    <t>Check OHWT layout and FSS tank zone 6</t>
  </si>
  <si>
    <t>Grid N-Q/7-8</t>
  </si>
  <si>
    <t>Check column (1 No) reinforcement and allow for concrete pouring zone 7</t>
  </si>
  <si>
    <t>Grid H/1</t>
  </si>
  <si>
    <t>Check OHWT reinforcement base slab zone 1</t>
  </si>
  <si>
    <t xml:space="preserve">Grid A-B/8-8, </t>
  </si>
  <si>
    <t>Check vertical band reinforcement and allow to start formwrok</t>
  </si>
  <si>
    <t>Grid F/1</t>
  </si>
  <si>
    <t>Grid H/1,</t>
  </si>
  <si>
    <t>check parapet wall reinforcement and allow for concrete pouring zone 7</t>
  </si>
  <si>
    <t>Grid N-U/1</t>
  </si>
  <si>
    <t>Check OHWT wall reinforcement zone 3</t>
  </si>
  <si>
    <t>(+148'-5'' to +159'-00'')</t>
  </si>
  <si>
    <t>Check machine room parapet wall reinforcement zone 1</t>
  </si>
  <si>
    <t>(+165'-2'' to +166'-0'')</t>
  </si>
  <si>
    <t>Grid B-B/9-10</t>
  </si>
  <si>
    <t>check septic tank wall reinforcement and allow for concrete pouring zone 7</t>
  </si>
  <si>
    <t xml:space="preserve">check vertical band reinforcement and allow for concrete pouring </t>
  </si>
  <si>
    <t>Grid A/2-4, 13-14</t>
  </si>
  <si>
    <t>Check lift slab formwork at roof mummty level</t>
  </si>
  <si>
    <t>Check machine slab reinforcement and allow for concrete pouring zone 3</t>
  </si>
  <si>
    <t>Check level, layout of machine slab zone 3</t>
  </si>
  <si>
    <t>Check formwork and steel fixing of stair st-04 &amp; allow for concrete pouring zone 7</t>
  </si>
  <si>
    <t>Check reinforcement of parapet wall &amp; allow for concrete pouring zone 7</t>
  </si>
  <si>
    <t>Grid J-N/1</t>
  </si>
  <si>
    <t>Check machine room parapet wall reinforcement and allow for concrete pouring zone 3</t>
  </si>
  <si>
    <t>(+159'-00'' to +160'-00'', +166'-2'' to +167'-00'')</t>
  </si>
  <si>
    <t>Check layout of Genset beam zone 7</t>
  </si>
  <si>
    <t>Grid J-N/1-3</t>
  </si>
  <si>
    <t>Mummty to Roof</t>
  </si>
  <si>
    <t>Check Slab formwork zone 7</t>
  </si>
  <si>
    <t>Grid G-J/1-3</t>
  </si>
  <si>
    <t>(+130.0)</t>
  </si>
  <si>
    <t>Check formwork and hanging beam reinforcement and allwo for concrete pouring zone 7</t>
  </si>
  <si>
    <t>(+138'-41/2'' to +145'-9'')</t>
  </si>
  <si>
    <t>check Genset beam reinforcement zone 7</t>
  </si>
  <si>
    <t>(+146'-3'')</t>
  </si>
  <si>
    <t>Check Mummty beam reinforcement zone 7</t>
  </si>
  <si>
    <t>Grid G-J/1-3,</t>
  </si>
  <si>
    <t>check Mummty slab reinforcement zone 7</t>
  </si>
  <si>
    <t>Check beam formwork and allow to start concrete work</t>
  </si>
  <si>
    <t xml:space="preserve">Grid A-E/1, </t>
  </si>
  <si>
    <t>Check parapet wall formwork</t>
  </si>
  <si>
    <t>Grid U/1-6</t>
  </si>
  <si>
    <t>Basem application, application of 03 coats of wall putty</t>
  </si>
  <si>
    <t>Grid A-C/1-5</t>
  </si>
  <si>
    <t>Grid B-F/1-4</t>
  </si>
  <si>
    <t>Grid A-C/5-9</t>
  </si>
  <si>
    <t>Grid C-F/4-9</t>
  </si>
  <si>
    <t>Grid C-F/8-11</t>
  </si>
  <si>
    <t>Grid A-C/12-15</t>
  </si>
  <si>
    <t>Grid A-C/14-17</t>
  </si>
  <si>
    <t>Grid C-F/12-15</t>
  </si>
  <si>
    <t>Grid A-C/18-22</t>
  </si>
  <si>
    <t>Grid A-C/22-26</t>
  </si>
  <si>
    <t>Grid C-F/16-19</t>
  </si>
  <si>
    <t>Grid C-F/23-26</t>
  </si>
  <si>
    <t>Grid C-F/18-23</t>
  </si>
  <si>
    <t>Grid B-F/1-13</t>
  </si>
  <si>
    <t>Grid B-F/13-26</t>
  </si>
  <si>
    <t>check vertical bends reinforcement and allow for formwrok</t>
  </si>
  <si>
    <t>Check parapet wall formwrok</t>
  </si>
  <si>
    <t>Check reinforcement and formwork of balcony slabs &amp; beam and allow to start concrete</t>
  </si>
  <si>
    <t>Check vertical band fomwrok and allow to start concrete work</t>
  </si>
  <si>
    <t>Check ramp wall reinforcement zone 7</t>
  </si>
  <si>
    <t>Grid G-N/7, N/7-12</t>
  </si>
  <si>
    <t>Check Toe wall for ramp reinforcement  zone 1 &amp; 3</t>
  </si>
  <si>
    <t>Grid F/3-4, 12-13, 14,18,19,22-23</t>
  </si>
  <si>
    <t>check reinforcement and formwork of leftover slab and beam, and allow to start concrete</t>
  </si>
  <si>
    <t>Check parapet wall reinforcement and allow for concrete pouring zone 7</t>
  </si>
  <si>
    <t>Grid U/1-6, U-U/1</t>
  </si>
  <si>
    <t xml:space="preserve">                        INSPECTION REQUEST LOG (I Tower) EPN</t>
  </si>
  <si>
    <t>1st to 5th floor</t>
  </si>
  <si>
    <t>IT/01</t>
  </si>
  <si>
    <t>cables</t>
  </si>
  <si>
    <t>02 core OFC Cable Electric Room to each apartment: 4190</t>
  </si>
  <si>
    <t>cat-6 cable from electric room to each camera points: 2385</t>
  </si>
  <si>
    <t xml:space="preserve">cat-6 cable in each apartment for WIFI, TV and telephone: 5435 </t>
  </si>
  <si>
    <t>RG-6 cable in each apartment for TV: 1790 meter</t>
  </si>
  <si>
    <t>EPN</t>
  </si>
  <si>
    <t>Check service lift mummty slab reinforcement and allwo for concrete pouring zone 7</t>
  </si>
  <si>
    <t>Check parapet wall reinforcement and allow for concrete pouring zone 6</t>
  </si>
  <si>
    <t>Grid N/9-12, N-P/12</t>
  </si>
  <si>
    <t>Check level of mummty slab &amp; layout of service lift zone 7</t>
  </si>
  <si>
    <t xml:space="preserve"> Check Toe wall for ramp (5 Nos) reinforcement and allow for concrete pouring zone 1 &amp; 3</t>
  </si>
  <si>
    <t>Grid F/3-4, 12-13, 14,18-19,22-23</t>
  </si>
  <si>
    <t>Base preparation, application of 03 coats of wall putty</t>
  </si>
  <si>
    <t>Grid A-C/9-13</t>
  </si>
  <si>
    <t xml:space="preserve">Check head water tank bottom slab formwrok </t>
  </si>
  <si>
    <t>Grid N-R/7-8</t>
  </si>
  <si>
    <t>Grid G-N/4-7</t>
  </si>
  <si>
    <t>Check parapet wall reinforcement and allow for concrete pouring zone 5</t>
  </si>
  <si>
    <t>Grid U/15-19, U-U/15</t>
  </si>
  <si>
    <t>1-3rd floor</t>
  </si>
  <si>
    <t>Check CPVC Pipe installation</t>
  </si>
  <si>
    <t>corridor 1-rd floor</t>
  </si>
  <si>
    <t>T1-901</t>
  </si>
  <si>
    <t>T1-902</t>
  </si>
  <si>
    <t>T1-903</t>
  </si>
  <si>
    <t>T1-904</t>
  </si>
  <si>
    <t>T1-905</t>
  </si>
  <si>
    <t>T1-906</t>
  </si>
  <si>
    <t>T1-907</t>
  </si>
  <si>
    <t>T1-908</t>
  </si>
  <si>
    <t>T1-909</t>
  </si>
  <si>
    <t>T1-910</t>
  </si>
  <si>
    <t>T1-911</t>
  </si>
  <si>
    <t>T1-912</t>
  </si>
  <si>
    <t>T1-913</t>
  </si>
  <si>
    <t>T1-914</t>
  </si>
  <si>
    <t>T1-915</t>
  </si>
  <si>
    <t>T1-916</t>
  </si>
  <si>
    <t>T1-921</t>
  </si>
  <si>
    <t>1-4th floor</t>
  </si>
  <si>
    <t>Fire alarm system</t>
  </si>
  <si>
    <t>Check wiring for whole fire alarm system</t>
  </si>
  <si>
    <t>wiring for public</t>
  </si>
  <si>
    <t>Check installation of wiring for public address</t>
  </si>
  <si>
    <t>Grid G-N/7, G/5-7</t>
  </si>
  <si>
    <t>Check parapet wall reinforcement and allow for concrete pouring zone 4</t>
  </si>
  <si>
    <t>Grid U/19-26, Q-U/26</t>
  </si>
  <si>
    <t>corridor, electrical, garbage room</t>
  </si>
  <si>
    <t>Check core wall formwork zone 7</t>
  </si>
  <si>
    <t>Grid N-R/5-7</t>
  </si>
  <si>
    <t>Grid F/7-8,12-13,14-15,19-21,22-24</t>
  </si>
  <si>
    <t>Check OHWT &amp; FSS Tank reinforcement zone 6</t>
  </si>
  <si>
    <t>(+147'-3'')</t>
  </si>
  <si>
    <t>Check reinforcement and formwork of parapet wall and allow to start concrete work</t>
  </si>
  <si>
    <t>Check pre plaster including chicken mesh zone 1</t>
  </si>
  <si>
    <t>Grid F/22-24</t>
  </si>
  <si>
    <t>Pipe installation</t>
  </si>
  <si>
    <t>Installation of refrigerant pipes with expended rubber foam insulation, PVC Type wrapping+control wiring from indoor to</t>
  </si>
  <si>
    <t>Check mummty roof slab formwork</t>
  </si>
  <si>
    <t>check parapet wall reinforcement and allow for concrete pouring zone 5</t>
  </si>
  <si>
    <t>Grid N/15-18, N-P/15</t>
  </si>
  <si>
    <t>check parapet wall reinforcement and allow for concrete pouring zone 4</t>
  </si>
  <si>
    <t>Grid G-N/20, G/20</t>
  </si>
  <si>
    <t>check mummty beam reinforcement zone 7</t>
  </si>
  <si>
    <t>Check brick work on internal sides of façade work</t>
  </si>
  <si>
    <t>Check ramp wall reinforcement and allow for concrete pouring zone 4</t>
  </si>
  <si>
    <t>IT/055</t>
  </si>
  <si>
    <t>IT/056</t>
  </si>
  <si>
    <t>Grid  C-F/8-11</t>
  </si>
  <si>
    <t>Grid J-Q/26</t>
  </si>
  <si>
    <t>Check machinery room wall formwork and mummty roof wall</t>
  </si>
  <si>
    <t>Grid G-J/1-4</t>
  </si>
  <si>
    <t>check reinforcement and formwork of leftover slab and beam and allow to start concrete</t>
  </si>
  <si>
    <t>ceiling</t>
  </si>
  <si>
    <t>Check POP False ceiling of apartment zone 2</t>
  </si>
  <si>
    <t>Group star</t>
  </si>
  <si>
    <t>Check ceiling of apartment No. 112 without balcony</t>
  </si>
  <si>
    <t>Buildko</t>
  </si>
  <si>
    <t>Check Mummty slab reinforcement and allow for concrete pouring zone 7</t>
  </si>
  <si>
    <t>Check level of Mummty slab &amp; layout of machine room wall zone 7</t>
  </si>
  <si>
    <t>Check machine room wall reinforcement and allow for concrete pouring zone 7</t>
  </si>
  <si>
    <t>Check parapet reinforcement and allow for concrete p;ouring zone 7</t>
  </si>
  <si>
    <t>(+160'-00'')</t>
  </si>
  <si>
    <t>Balcony apartment</t>
  </si>
  <si>
    <t>Check pre plaster including chicken mesh</t>
  </si>
  <si>
    <t>Check ceiling of apartment No. 211 without balcony</t>
  </si>
  <si>
    <t>Check ceiling of apartment No. 212 without balcony</t>
  </si>
  <si>
    <t>Check ceiling of apartment No. 215 without balcony</t>
  </si>
  <si>
    <t>Check ceiling of apartment No. 216 without balcony</t>
  </si>
  <si>
    <t>Check OHWT Walls einforcement zone 1</t>
  </si>
  <si>
    <t>Grid A-B/8-8</t>
  </si>
  <si>
    <t>Check septic tank wall reinforcement and allow for concrete pouring zone 4</t>
  </si>
  <si>
    <t xml:space="preserve">(-11'-9'' to +0'-00'') </t>
  </si>
  <si>
    <t>Grid F-G/26</t>
  </si>
  <si>
    <t>housekeeping</t>
  </si>
  <si>
    <t>Chexck complete housekeeping of  with stair st-02 and st-04 zone 6 &amp; 7</t>
  </si>
  <si>
    <t>(+18'-9'' to +62'-9'')</t>
  </si>
  <si>
    <t>Check layout of ramp (2 Nos) zone 2</t>
  </si>
  <si>
    <t>Grid A-B/11,15</t>
  </si>
  <si>
    <t>Check reinforcement and leftover slab and beam and allow to start concrete work</t>
  </si>
  <si>
    <t>Grid A/19-23</t>
  </si>
  <si>
    <t>101-116</t>
  </si>
  <si>
    <t>QE-319</t>
  </si>
  <si>
    <t>QE-320</t>
  </si>
  <si>
    <t>QE-321</t>
  </si>
  <si>
    <t>QE-322</t>
  </si>
  <si>
    <t>QE-323</t>
  </si>
  <si>
    <t>QE-324</t>
  </si>
  <si>
    <t>QE-325</t>
  </si>
  <si>
    <t>QE-326</t>
  </si>
  <si>
    <t>QE-327</t>
  </si>
  <si>
    <t>QE-328</t>
  </si>
  <si>
    <t>QE-329</t>
  </si>
  <si>
    <t>QE-330</t>
  </si>
  <si>
    <t>QE-331</t>
  </si>
  <si>
    <t>QE-332</t>
  </si>
  <si>
    <t>QE-333</t>
  </si>
  <si>
    <t>QE-334</t>
  </si>
  <si>
    <t>QE-335</t>
  </si>
  <si>
    <t>QE-336</t>
  </si>
  <si>
    <t>QE-337</t>
  </si>
  <si>
    <t>QE-338</t>
  </si>
  <si>
    <t>QE-339</t>
  </si>
  <si>
    <t>QE-340</t>
  </si>
  <si>
    <t>QE-341</t>
  </si>
  <si>
    <t>QE-342</t>
  </si>
  <si>
    <t>QE-343</t>
  </si>
  <si>
    <t>QE-344</t>
  </si>
  <si>
    <t>QE-345</t>
  </si>
  <si>
    <t>QE-346</t>
  </si>
  <si>
    <t>QE-347</t>
  </si>
  <si>
    <t>QE-348</t>
  </si>
  <si>
    <t>QE-349</t>
  </si>
  <si>
    <t>QE-350</t>
  </si>
  <si>
    <t>QE-351</t>
  </si>
  <si>
    <t>QE-352</t>
  </si>
  <si>
    <t>QE-353</t>
  </si>
  <si>
    <t>QE-354</t>
  </si>
  <si>
    <t>QE-355</t>
  </si>
  <si>
    <t>QE-356</t>
  </si>
  <si>
    <t>QE-357</t>
  </si>
  <si>
    <t>QE-358</t>
  </si>
  <si>
    <t>QE-359</t>
  </si>
  <si>
    <t>QE-360</t>
  </si>
  <si>
    <t>QE-361</t>
  </si>
  <si>
    <t>QE-362</t>
  </si>
  <si>
    <t>QE-363</t>
  </si>
  <si>
    <t>QE-364</t>
  </si>
  <si>
    <t>QE-365</t>
  </si>
  <si>
    <t>QE-366</t>
  </si>
  <si>
    <t>QE-367</t>
  </si>
  <si>
    <t>QE-368</t>
  </si>
  <si>
    <t>QE-369</t>
  </si>
  <si>
    <t>QE-370</t>
  </si>
  <si>
    <t>3rd to 6th floor</t>
  </si>
  <si>
    <t>valves installation</t>
  </si>
  <si>
    <t>Check ball valves installation size 1-1/4''</t>
  </si>
  <si>
    <t>Check ball valves installation size 3/4''</t>
  </si>
  <si>
    <t>1st to 4th floor</t>
  </si>
  <si>
    <t>alarm system</t>
  </si>
  <si>
    <t xml:space="preserve">check wiring for whole fire alarm system (conduiting </t>
  </si>
  <si>
    <t>public address</t>
  </si>
  <si>
    <t xml:space="preserve">conduiting </t>
  </si>
  <si>
    <t>Check conduiting for CCTV System</t>
  </si>
  <si>
    <t>Drain installation</t>
  </si>
  <si>
    <t>Check AC Drain installation</t>
  </si>
  <si>
    <t xml:space="preserve">Check machinery room wall formwork </t>
  </si>
  <si>
    <t>Grid N-Q/5-6</t>
  </si>
  <si>
    <t>check reinforcement and thermopore of expansion joint toe and allow for concrete pouring SOG Area</t>
  </si>
  <si>
    <t>Grid G/22-26, G/7-10, G/11-20, N-Q/12-15</t>
  </si>
  <si>
    <t>Check OHWT &amp; FSS walls reinforcement zone 6</t>
  </si>
  <si>
    <t>(+147'-3'' to +159'-00'')</t>
  </si>
  <si>
    <t>SOG Area</t>
  </si>
  <si>
    <t>Check reinforcement and thermopore of expansion joint toe and allow for concrete pouring SOG Area</t>
  </si>
  <si>
    <t>Grid G/1-7, Q-U/12,15, G/26</t>
  </si>
  <si>
    <t>Check Mummty column reinforcement and allow for concrete pouring zone 4</t>
  </si>
  <si>
    <t>Grid G-J/24-26</t>
  </si>
  <si>
    <t xml:space="preserve">Check machinery room slab formwrok </t>
  </si>
  <si>
    <t>Check front platform wall formwork</t>
  </si>
  <si>
    <t>Grid N/7-12</t>
  </si>
  <si>
    <t>Check ramp wall formwork</t>
  </si>
  <si>
    <t>Grid A-B/11-12, 15-16</t>
  </si>
  <si>
    <t>Top floor to mummty</t>
  </si>
  <si>
    <t>check service lift reinforcement and allow for concrete pouring zone 4</t>
  </si>
  <si>
    <t>Check layout of Genset beam zone 4</t>
  </si>
  <si>
    <t>Grid H-L/24-26</t>
  </si>
  <si>
    <t>Check machine room reinforcement zone 7</t>
  </si>
  <si>
    <t>Façade</t>
  </si>
  <si>
    <t>Check reinforcement and formwork of horizontal band, allow to start concrete work</t>
  </si>
  <si>
    <t>Check MS pipe in corridor</t>
  </si>
  <si>
    <t>Check MS pipe in corridor and apartments</t>
  </si>
  <si>
    <t>Check Power cable laying</t>
  </si>
  <si>
    <t>Mummty Top</t>
  </si>
  <si>
    <t>Check mummty formwork</t>
  </si>
  <si>
    <t>Check drain and soil pipe installation</t>
  </si>
  <si>
    <t>1st to 9th floor</t>
  </si>
  <si>
    <t>Check machinery room slab formwork</t>
  </si>
  <si>
    <t>check reinforcement and formwrok of horizontal band allow to start concrete</t>
  </si>
  <si>
    <t>Grid G-N/7</t>
  </si>
  <si>
    <t>Check Toe wall for ramp (2 Nos) reinforcement and allow for concrete pouring zone 2</t>
  </si>
  <si>
    <t>Grid A-B/11&amp;15</t>
  </si>
  <si>
    <t>Check genset reinforcement zone 4</t>
  </si>
  <si>
    <t>Grid J-L/24-26</t>
  </si>
  <si>
    <t>Check machine room reinforcement and allow for concrete pouring zone 7</t>
  </si>
  <si>
    <t>(+159' to +165'-2'')</t>
  </si>
  <si>
    <t>Check reinforcement and thermopore of expansion joint Toe and allow for concrete pouring SOG Area</t>
  </si>
  <si>
    <t>(+0'-0'' to +1'-9'')</t>
  </si>
  <si>
    <t>Grid N-Q/12,15</t>
  </si>
  <si>
    <t>CPVC Pipe installation</t>
  </si>
  <si>
    <t>Tray installation</t>
  </si>
  <si>
    <t>check cable tray installation</t>
  </si>
  <si>
    <t>Check electrical conduit installation</t>
  </si>
  <si>
    <t>check slab fuel tank reinforcement zone 4</t>
  </si>
  <si>
    <t>Grid Gu/23-26</t>
  </si>
  <si>
    <t>Check machine room slab reinforcement and allow for concrete pouring zone 7</t>
  </si>
  <si>
    <t>Check reinforcement and thermopore of ramp wall &amp; allow for concrete pouring SOG Area</t>
  </si>
  <si>
    <t>Grid N/7-12, G-N/7</t>
  </si>
  <si>
    <t xml:space="preserve">level </t>
  </si>
  <si>
    <t>Check level of machine room slab</t>
  </si>
  <si>
    <t>(+73'-9'' to +130'-9'')</t>
  </si>
  <si>
    <t>Mummty Roof</t>
  </si>
  <si>
    <t>Grid H-J/3-4, N-Q/4-6</t>
  </si>
  <si>
    <t>Check level poihnts screed</t>
  </si>
  <si>
    <t>Grid B-F/12-16</t>
  </si>
  <si>
    <t>check machine room slab reinforcement and allow for concrete pouring zone 7</t>
  </si>
  <si>
    <t>Grid N-Q/5-5</t>
  </si>
  <si>
    <t>Check level for machine room slab &amp; layout of parapet wall zone 7</t>
  </si>
  <si>
    <t>Check slab fuel tank reinforcement and allow for concrete pouring zone 4</t>
  </si>
  <si>
    <t>(+0;-00'')</t>
  </si>
  <si>
    <t>Grid U/22-26</t>
  </si>
  <si>
    <t>Check slab fuel tank level zone 4</t>
  </si>
  <si>
    <t>(+159'-00'' to +160' to 00'') &amp; +165'-2'')</t>
  </si>
  <si>
    <t>check parapet wall of machine room of service lift &amp; lift wall &amp; lift mummty parapet reinforcement and allow for concrete zone 7</t>
  </si>
  <si>
    <t>Grid H-J/3-3, N-Q/5-5</t>
  </si>
  <si>
    <t>1st to 2nd lfoor</t>
  </si>
  <si>
    <t>travertine</t>
  </si>
  <si>
    <t>Check travertine (clading) work inside the rear side column</t>
  </si>
  <si>
    <t>1A to 25A</t>
  </si>
  <si>
    <t>1st, 5th floor</t>
  </si>
  <si>
    <t>China verona</t>
  </si>
  <si>
    <t xml:space="preserve">Check china verona (Window sill) work of rear side </t>
  </si>
  <si>
    <t>Check travertine (Wall cladding) work of rear side lift wall</t>
  </si>
  <si>
    <t>9A-11A &amp; 16A-18A</t>
  </si>
  <si>
    <t>Check travertine (cladding) work inside the fron side columns</t>
  </si>
  <si>
    <t>1E to 25E</t>
  </si>
  <si>
    <t>1st , 5th floor</t>
  </si>
  <si>
    <t>1E to 25E, 1E to 1C</t>
  </si>
  <si>
    <t>Check travertine (cladding) work fron side column of Tower 2</t>
  </si>
  <si>
    <t>U/26</t>
  </si>
  <si>
    <t>1st to Top</t>
  </si>
  <si>
    <t>Check travertine (cladding) work fron side column</t>
  </si>
  <si>
    <t>9E to 17E</t>
  </si>
  <si>
    <t>10E to 17E</t>
  </si>
  <si>
    <t>Check travertine (cladding) work fron side columns of tower 2</t>
  </si>
  <si>
    <t>Check travertine (cladding) work front side of side columns</t>
  </si>
  <si>
    <t>1C to 1E</t>
  </si>
  <si>
    <t>Check travertine (cladding) work beam of side columns</t>
  </si>
  <si>
    <t>Rock Stone</t>
  </si>
  <si>
    <t>Check lift wall reinforcement and allow for concrete pouring zone 4</t>
  </si>
  <si>
    <t>L1/667</t>
  </si>
  <si>
    <t>L1/668</t>
  </si>
  <si>
    <t>L1/669</t>
  </si>
  <si>
    <t>L1/670</t>
  </si>
  <si>
    <t>L1/671</t>
  </si>
  <si>
    <t>L1/672</t>
  </si>
  <si>
    <t>L1/673</t>
  </si>
  <si>
    <t>L1/674</t>
  </si>
  <si>
    <t>L1/675</t>
  </si>
  <si>
    <t>L1/676</t>
  </si>
  <si>
    <t>L1/677</t>
  </si>
  <si>
    <t>L1/678</t>
  </si>
  <si>
    <t>L1/679</t>
  </si>
  <si>
    <t>L1/680</t>
  </si>
  <si>
    <t>L1/681</t>
  </si>
  <si>
    <t>Check OHWT &amp; FSS Tank layout Zone 4</t>
  </si>
  <si>
    <t>Grid N-Q/19-20</t>
  </si>
  <si>
    <t>22-3-25</t>
  </si>
  <si>
    <t>Check reinforcement and formwork of horizontal band and allow to start concrete work</t>
  </si>
  <si>
    <t>Check base slab of OHWT &amp; FSS Tank reinforcemetn zone 5</t>
  </si>
  <si>
    <t>(+147'-2'')</t>
  </si>
  <si>
    <t>Check level points for screeding in ground floor</t>
  </si>
  <si>
    <t>Grid B-F/9-13</t>
  </si>
  <si>
    <t>check RTW reinforcement along fuel tank and fule tank wall and allow for concrete pouring</t>
  </si>
  <si>
    <t>Grid T/25-26</t>
  </si>
  <si>
    <t>Check OHWT &amp; FSS Tank base slab reinforcement and water stopper and allow for concrete pouring zone 6</t>
  </si>
  <si>
    <t>Check OHWT &amp; FSS tank base slab level zone 6</t>
  </si>
  <si>
    <t>Check screed level</t>
  </si>
  <si>
    <t>Grid B-F/9-12</t>
  </si>
  <si>
    <t>check False ceiling of apartment no. 01</t>
  </si>
  <si>
    <t xml:space="preserve">                        INSPECTION REQUEST LOG I Tower)</t>
  </si>
  <si>
    <t>LT-1-001</t>
  </si>
  <si>
    <t>Check internal walls formwork of rain water tank Zone 4</t>
  </si>
  <si>
    <t>Grid L-S/26-26</t>
  </si>
  <si>
    <t>LT-1-002</t>
  </si>
  <si>
    <t>Check internal walls of septic tank formwork Zone 3 &amp; 4</t>
  </si>
  <si>
    <t>Grid F-L/26-26</t>
  </si>
  <si>
    <t>LT-1-003</t>
  </si>
  <si>
    <t>Check internal walls of rain water harvesting tank formwork Zone 4</t>
  </si>
  <si>
    <t>Grid A-T/26-26</t>
  </si>
  <si>
    <t>LT-1-004</t>
  </si>
  <si>
    <t>Check SOG &amp; slab formwork of rain water harvesting tank Zone 4</t>
  </si>
  <si>
    <t>Grid L-T/26-26</t>
  </si>
  <si>
    <t>LT-1-005</t>
  </si>
  <si>
    <t>Check formwork for SOG &amp; slab of septic tank Zone 4</t>
  </si>
  <si>
    <t>Grid G-L/26-26</t>
  </si>
  <si>
    <t>LT-1-006</t>
  </si>
  <si>
    <t>Check layout &amp; allow to start brick work on external sides Zone 5</t>
  </si>
  <si>
    <t>Grid N-U/14-20</t>
  </si>
  <si>
    <t>LT-1-007</t>
  </si>
  <si>
    <t>Check layout &amp; allow to start brick work on external sides of building Zone 4</t>
  </si>
  <si>
    <t>Grid G-U/20-26</t>
  </si>
  <si>
    <t>LT-1-008</t>
  </si>
  <si>
    <t>Check layout &amp; allow to start brick work on external sides Zone 4 &amp; 5</t>
  </si>
  <si>
    <t>Grid N-U/14-26</t>
  </si>
  <si>
    <t>LT-1-009</t>
  </si>
  <si>
    <t>LT-1-010</t>
  </si>
  <si>
    <t>Check layout and allow to start brick work Zone 5</t>
  </si>
  <si>
    <t>LT-1-011</t>
  </si>
  <si>
    <t>LT-1-012</t>
  </si>
  <si>
    <t>Check layout and allow to start brick work Zone 4 &amp; 5</t>
  </si>
  <si>
    <t>Grid G-U/14-26</t>
  </si>
  <si>
    <t>LT-1-013</t>
  </si>
  <si>
    <t>Check brick work on external sides of building in Zone 4 &amp; 5</t>
  </si>
  <si>
    <t>LT-1-014</t>
  </si>
  <si>
    <t>Check formwork for slab &amp; beam of balcony zone 5</t>
  </si>
  <si>
    <t>Grid U/16-17, U/18-19</t>
  </si>
  <si>
    <t>LT-1-015</t>
  </si>
  <si>
    <t>Check slab &amp; beam reinforcement &amp; allow to start concrete</t>
  </si>
  <si>
    <t>LT-1-016</t>
  </si>
  <si>
    <t>Check layout &amp; allow to start brick work on external sides of building Zone 5</t>
  </si>
  <si>
    <t>LT-1-017</t>
  </si>
  <si>
    <t>Check layout &amp; allow to start brick work zone 4</t>
  </si>
  <si>
    <t>LT-1-018</t>
  </si>
  <si>
    <t>Check layout and allow to start brick work zone 4 &amp; 5</t>
  </si>
  <si>
    <t>Grid G-U/15-26</t>
  </si>
  <si>
    <t>LT-1-019</t>
  </si>
  <si>
    <t>Check layout &amp; allow to start brick work zone 5</t>
  </si>
  <si>
    <t>Grid M-U/15-19</t>
  </si>
  <si>
    <t>LT-1-020</t>
  </si>
  <si>
    <t>Check layout &amp; allow to start brick work on external sides of building zone 4</t>
  </si>
  <si>
    <t>Grid G-U/19-26</t>
  </si>
  <si>
    <t>LT-1-021</t>
  </si>
  <si>
    <t>Check layout &amp; allow to start brick work zone 4 &amp; 5</t>
  </si>
  <si>
    <t>LT-1-022</t>
  </si>
  <si>
    <t>Check vertical band reinforcement &amp; allow to start formwork</t>
  </si>
  <si>
    <t>LT-1-023</t>
  </si>
  <si>
    <t>Check brick work on external sides of building zone 4 &amp; 5</t>
  </si>
  <si>
    <t>LT-1-024</t>
  </si>
  <si>
    <t>LT-1-025</t>
  </si>
  <si>
    <t>LT-1-026</t>
  </si>
  <si>
    <t>Check vertical band formwork and allow to start concrete work</t>
  </si>
  <si>
    <t>(+18.75 to +29.75)</t>
  </si>
  <si>
    <t>Grid U/18-19</t>
  </si>
  <si>
    <t>LT-1-027</t>
  </si>
  <si>
    <t>(+107.00'')</t>
  </si>
  <si>
    <t>LT-1-028</t>
  </si>
  <si>
    <t>LT-1-029</t>
  </si>
  <si>
    <t xml:space="preserve">check vertical band formwork and allow to start cncrete work </t>
  </si>
  <si>
    <t>Grid U/16-17</t>
  </si>
  <si>
    <t>LT-1-030</t>
  </si>
  <si>
    <t xml:space="preserve">Check slab/beam formwork and allow to start concrete work </t>
  </si>
  <si>
    <t>LT-1-031</t>
  </si>
  <si>
    <t>Check vertical band rienforcement and allow to start formwork</t>
  </si>
  <si>
    <t>LT-1-032</t>
  </si>
  <si>
    <t>Check slab/beam formwork &amp; allow to start concrete work zone 5</t>
  </si>
  <si>
    <t>LT-1-033</t>
  </si>
  <si>
    <t>(+29.75 to +40.75)</t>
  </si>
  <si>
    <t>LT-1-034</t>
  </si>
  <si>
    <t>LT-1-035</t>
  </si>
  <si>
    <t>Check layout &amp; allow to start brick work on external sides zone 4 &amp; 5</t>
  </si>
  <si>
    <t>LT-1-036</t>
  </si>
  <si>
    <t>LT-1-037</t>
  </si>
  <si>
    <t>LT-1-038</t>
  </si>
  <si>
    <t>LT-1-039</t>
  </si>
  <si>
    <t>LT-1-040</t>
  </si>
  <si>
    <t>LT-1-041</t>
  </si>
  <si>
    <t>check layout &amp; allow to start brick work on external sides of building zone 5</t>
  </si>
  <si>
    <t>Grid M-U/14-20</t>
  </si>
  <si>
    <t>LT-1-042</t>
  </si>
  <si>
    <t>Check layout &amp; allow to start brick work on internal sides zone 4 &amp; 5</t>
  </si>
  <si>
    <t>Grid N-U/14-26, G-L/20-26</t>
  </si>
  <si>
    <t>LT-1-043</t>
  </si>
  <si>
    <t>LT-1-044</t>
  </si>
  <si>
    <t>Check layout &amp; allow to start brick work of building zone 4</t>
  </si>
  <si>
    <t>Grid K-R/20-26</t>
  </si>
  <si>
    <t>LT-1-044 A</t>
  </si>
  <si>
    <t>Check layout and allow to start brick work Zone 4</t>
  </si>
  <si>
    <t>Grid R-U/14-20, G-R/23-26</t>
  </si>
  <si>
    <t>LT-1-045</t>
  </si>
  <si>
    <t>Check slab/beam formwork in balcony zone 4</t>
  </si>
  <si>
    <t>Grid U/21-23</t>
  </si>
  <si>
    <t>LT-1-046</t>
  </si>
  <si>
    <t>Check slab/beam reinforcement of balcony &amp; allow to start concrete work zone 4</t>
  </si>
  <si>
    <t>LT-1-047</t>
  </si>
  <si>
    <t>22-Oct*-24</t>
  </si>
  <si>
    <t>Check slab &amp; beam reinforcement and allow to start concrete work</t>
  </si>
  <si>
    <t>Grid U/24-26</t>
  </si>
  <si>
    <t>LT-1-048</t>
  </si>
  <si>
    <t>Check slab &amp; beam formwork zone 4</t>
  </si>
  <si>
    <t>LT-1-049</t>
  </si>
  <si>
    <t>Check leftover formwork of balcony zone 5</t>
  </si>
  <si>
    <t>Grid U/18-19, U/16-17</t>
  </si>
  <si>
    <t>LT-1-050</t>
  </si>
  <si>
    <t>Check slab and beam reinforcement and allow to start concrete zone 5</t>
  </si>
  <si>
    <t>LT-1-051</t>
  </si>
  <si>
    <t>Check RCC Lintel reinforcement and allow to start concrete work</t>
  </si>
  <si>
    <t>LT-1-052</t>
  </si>
  <si>
    <t>Check layout and allow to start brick work zone 5</t>
  </si>
  <si>
    <t>Grid N-S/15-20</t>
  </si>
  <si>
    <t>LT-1-053</t>
  </si>
  <si>
    <t>Grid U/21-23, U/24-26</t>
  </si>
  <si>
    <t>LT-1-054</t>
  </si>
  <si>
    <t>LT-1-055</t>
  </si>
  <si>
    <t>LT-1-056</t>
  </si>
  <si>
    <t>Check leftover slab/beam formwork and allow to start concrete work zone 4</t>
  </si>
  <si>
    <t>LT-1-057</t>
  </si>
  <si>
    <t xml:space="preserve">Grid U/21-23, </t>
  </si>
  <si>
    <t>LT-1-058</t>
  </si>
  <si>
    <t>LT-1-059</t>
  </si>
  <si>
    <t>Check leftover slab/beam formwork and allow to start concrete zone 4</t>
  </si>
  <si>
    <t>LT-1-060</t>
  </si>
  <si>
    <t>LT-1-061</t>
  </si>
  <si>
    <t>LT-1-062</t>
  </si>
  <si>
    <t>LT-1-063</t>
  </si>
  <si>
    <t>LT-1-064</t>
  </si>
  <si>
    <t>Check rienforcement and formwork for leftover slab/beam zone 4</t>
  </si>
  <si>
    <t>LT-1-065</t>
  </si>
  <si>
    <t>Check reinforcement and formwork for leftover slab/beam of balcony zone 5</t>
  </si>
  <si>
    <t>Grid U/14-16</t>
  </si>
  <si>
    <t>LT-1-066</t>
  </si>
  <si>
    <t>LT-1-067</t>
  </si>
  <si>
    <t xml:space="preserve">Check vertical band formwork an and allow to start concrete work </t>
  </si>
  <si>
    <t>LT-1-068</t>
  </si>
  <si>
    <t>LT-1-069</t>
  </si>
  <si>
    <t>LT-1-070</t>
  </si>
  <si>
    <t>Check reinforcement and formwork for leftover slab/beam of balcony an</t>
  </si>
  <si>
    <t>LT-1-071</t>
  </si>
  <si>
    <t>Check reinforcement &amp; formwork for leftover and allow to start concrete work</t>
  </si>
  <si>
    <t>Grid u/24-26</t>
  </si>
  <si>
    <t>LT-1-072</t>
  </si>
  <si>
    <t>Grid R-U/17-24</t>
  </si>
  <si>
    <t>LT-1-073</t>
  </si>
  <si>
    <t>Grid U/16-17, U/18-19, U/21-23</t>
  </si>
  <si>
    <t>LT-1-074</t>
  </si>
  <si>
    <t>Check layout and allow to start brick work on internal sides zone 4</t>
  </si>
  <si>
    <t>Grid G-N/19-23</t>
  </si>
  <si>
    <t>LT-1-075</t>
  </si>
  <si>
    <t>LT-1-076</t>
  </si>
  <si>
    <t>LT-1-077</t>
  </si>
  <si>
    <t>LT-1-078</t>
  </si>
  <si>
    <t>Check layout &amp; allow to start brick masonry on internal sides zone 4</t>
  </si>
  <si>
    <t>Grid Q-J/23-26</t>
  </si>
  <si>
    <t>LT-1-079</t>
  </si>
  <si>
    <t>Grid U/21-230</t>
  </si>
  <si>
    <t>LT-1-080</t>
  </si>
  <si>
    <t>Check rienforcement and formwork for leftover and allow to start concrete work</t>
  </si>
  <si>
    <t>LT-1-081</t>
  </si>
  <si>
    <t>LT-1-082</t>
  </si>
  <si>
    <t>Check vertical band formwork and allow to start concrete work zone 4</t>
  </si>
  <si>
    <t>LT-1-083</t>
  </si>
  <si>
    <t>Check vertical band reinforcement and allow to start formwork zone 5</t>
  </si>
  <si>
    <t>LT-1-084</t>
  </si>
  <si>
    <t>Check reinforcement and formwork of leftover slab and allow to start concrete z-5</t>
  </si>
  <si>
    <t>(+63.75)</t>
  </si>
  <si>
    <t>LT-1-085</t>
  </si>
  <si>
    <t>Check vertical band formwork and allow to start concrete zone 5</t>
  </si>
  <si>
    <t>LT-1-086</t>
  </si>
  <si>
    <t>Check formwork and reinforcement slab/beam and allow to start concrete work z-5</t>
  </si>
  <si>
    <t>LT-1-087</t>
  </si>
  <si>
    <t>Check reinforcement and formwrok of slab and allow to start concrete work</t>
  </si>
  <si>
    <t>LT-1-088</t>
  </si>
  <si>
    <t>(+52.75)</t>
  </si>
  <si>
    <t>LT-1-089</t>
  </si>
  <si>
    <t>LT-1-090</t>
  </si>
  <si>
    <t>grid U/16-17</t>
  </si>
  <si>
    <t>LT-1-091</t>
  </si>
  <si>
    <t>LT-1-092</t>
  </si>
  <si>
    <t>LT-1-093</t>
  </si>
  <si>
    <t>LT-1-094</t>
  </si>
  <si>
    <t>LT-1-095</t>
  </si>
  <si>
    <t>LT-1-096</t>
  </si>
  <si>
    <t>LT-1-097</t>
  </si>
  <si>
    <t>LT-1-098</t>
  </si>
  <si>
    <t xml:space="preserve">Check reinforcement and formwork of leftover slab and allow to start concrete </t>
  </si>
  <si>
    <t>LT-1-099</t>
  </si>
  <si>
    <t>Check layout and allow to start brick work on internal sides</t>
  </si>
  <si>
    <t>Grid G-U/23-26</t>
  </si>
  <si>
    <t>LT-1-100</t>
  </si>
  <si>
    <t>Check vertical bend formwork and allow to start formowrk</t>
  </si>
  <si>
    <t>LT-1-101</t>
  </si>
  <si>
    <t>LT-1-102</t>
  </si>
  <si>
    <t>LT-1-103</t>
  </si>
  <si>
    <t>LT-1-104</t>
  </si>
  <si>
    <t>Grid R-U/17-24, G-N/19-23</t>
  </si>
  <si>
    <t>LT-1-105</t>
  </si>
  <si>
    <t>Check formwork and reinforcement of leftover slab and allow to start concrete</t>
  </si>
  <si>
    <t>LT-1-106</t>
  </si>
  <si>
    <t>LT-1-107</t>
  </si>
  <si>
    <t>LT-1-108</t>
  </si>
  <si>
    <t>Grid M-U/15-20</t>
  </si>
  <si>
    <t>LT-1-109</t>
  </si>
  <si>
    <t>Check layout and allow to start brick work on internal sides of building</t>
  </si>
  <si>
    <t>Grid J-Q/23-26</t>
  </si>
  <si>
    <t>LT-1-110</t>
  </si>
  <si>
    <t>Check reinforcement and formwrok of leftover slab and allow to start concrete</t>
  </si>
  <si>
    <t>LT-1-111</t>
  </si>
  <si>
    <t>chck vertical bend reinforcement and allow to start formwork</t>
  </si>
  <si>
    <t>LT-1-112</t>
  </si>
  <si>
    <t>LT-1-113</t>
  </si>
  <si>
    <t>LT-1-114</t>
  </si>
  <si>
    <t>LT-1-115</t>
  </si>
  <si>
    <t>LT-1-116</t>
  </si>
  <si>
    <t>LT-1-117</t>
  </si>
  <si>
    <t xml:space="preserve">Check brick work on internal sides of building </t>
  </si>
  <si>
    <t>LT-1-118</t>
  </si>
  <si>
    <t>LT-1-119</t>
  </si>
  <si>
    <t>LT-1-120</t>
  </si>
  <si>
    <t>Grid R-U/15-18, G-L/20-23</t>
  </si>
  <si>
    <t>LT-1-121</t>
  </si>
  <si>
    <t>LT-1-122</t>
  </si>
  <si>
    <t>LT-1-123</t>
  </si>
  <si>
    <t>LT-1-124</t>
  </si>
  <si>
    <t>Check reinforcement and formwork of beam/nib and allow to start concrete</t>
  </si>
  <si>
    <t>LT-1-125</t>
  </si>
  <si>
    <t>LT-1-126</t>
  </si>
  <si>
    <t>LT-1-127</t>
  </si>
  <si>
    <t>LT-1-128</t>
  </si>
  <si>
    <t>Check front platform wall formwork and allow to start concrete work</t>
  </si>
  <si>
    <t>Grid N/15-20</t>
  </si>
  <si>
    <t>LT-1-129</t>
  </si>
  <si>
    <t>check vertical band reinforcement and allow to start formwork</t>
  </si>
  <si>
    <t>LT-1-130</t>
  </si>
  <si>
    <t>Check reinforcement and formwork of nib beam and allow to start concrete work</t>
  </si>
  <si>
    <t>LT-1-131</t>
  </si>
  <si>
    <t>Check vertical band formwrok and allow to start concreteq</t>
  </si>
  <si>
    <t>LT-1-132</t>
  </si>
  <si>
    <t>LT-1-133</t>
  </si>
  <si>
    <t>LT-1-134</t>
  </si>
  <si>
    <t>check leftover slab reinforcement and allow to start formwork</t>
  </si>
  <si>
    <t>LT-1-135</t>
  </si>
  <si>
    <t>LT-1-136</t>
  </si>
  <si>
    <t>Check leftover slab formwork and allow to start concrete</t>
  </si>
  <si>
    <t>LT-1-137</t>
  </si>
  <si>
    <t>LT-1-138</t>
  </si>
  <si>
    <t>LT-1-139</t>
  </si>
  <si>
    <t>Check beam formwork and allow to start concrete zone 5</t>
  </si>
  <si>
    <t>Grid S/14-15</t>
  </si>
  <si>
    <t>LT-1-140</t>
  </si>
  <si>
    <t>Check plaftform formwork and allow to start concrete work</t>
  </si>
  <si>
    <t>Grid N-G/18-20</t>
  </si>
  <si>
    <t>LT-1-141</t>
  </si>
  <si>
    <t>Check beam formwork and allow to start concrete work zone 5</t>
  </si>
  <si>
    <t>Grid Q/14-15</t>
  </si>
  <si>
    <t>LT-1-142</t>
  </si>
  <si>
    <t>Check vertical formwork and allow to start concrete</t>
  </si>
  <si>
    <t>LT-1-143</t>
  </si>
  <si>
    <t>LT-1-144</t>
  </si>
  <si>
    <t>LT-1-145</t>
  </si>
  <si>
    <t>LT-1-146</t>
  </si>
  <si>
    <t>Check reinforcement and formwork of lftover slab and allow to start concrete</t>
  </si>
  <si>
    <t>LT-1-147</t>
  </si>
  <si>
    <t>LT-1-148</t>
  </si>
  <si>
    <t>Grid R-U/17-23, J-U/23-26</t>
  </si>
  <si>
    <t>LT-1-149</t>
  </si>
  <si>
    <t>Grid G-N/20-23</t>
  </si>
  <si>
    <t>LT-1-150</t>
  </si>
  <si>
    <t>LT-1-151</t>
  </si>
  <si>
    <t>LT-1-152</t>
  </si>
  <si>
    <t>LT-1-153</t>
  </si>
  <si>
    <t>LT-1-154</t>
  </si>
  <si>
    <t>Grid H-U/23-26</t>
  </si>
  <si>
    <t>LT-1-155</t>
  </si>
  <si>
    <t>LT-1-156</t>
  </si>
  <si>
    <t>LT-1-157</t>
  </si>
  <si>
    <t>Grid U/24</t>
  </si>
  <si>
    <t>LT-1-158</t>
  </si>
  <si>
    <t>LT-1-159</t>
  </si>
  <si>
    <t>check vertical band rienforcement and allow to start formwork</t>
  </si>
  <si>
    <t>LT-1-160</t>
  </si>
  <si>
    <t xml:space="preserve">Check vertical band formwork and allow for concrete pouring </t>
  </si>
  <si>
    <t>LT-1-161</t>
  </si>
  <si>
    <t>Grid R-U/15-24</t>
  </si>
  <si>
    <t>LT-1-162</t>
  </si>
  <si>
    <t>Check vertical band reinforcement and allow for formwork</t>
  </si>
  <si>
    <t>LT-1-163</t>
  </si>
  <si>
    <t>LT-1-164</t>
  </si>
  <si>
    <t>LT-1-165</t>
  </si>
  <si>
    <t>Check leftover slab and allow to start concrete work</t>
  </si>
  <si>
    <t>LT-1-166</t>
  </si>
  <si>
    <t xml:space="preserve">check vertical band rienforcemetn and allow to start formwork </t>
  </si>
  <si>
    <t>LT-1-167</t>
  </si>
  <si>
    <t>LT-1-168</t>
  </si>
  <si>
    <t>Check beam formwork and allow to start concrete Zone 5</t>
  </si>
  <si>
    <t>LT-1-169</t>
  </si>
  <si>
    <t>check vertical band formwork and allow to start concrete work</t>
  </si>
  <si>
    <t>LT-1-170</t>
  </si>
  <si>
    <t>Check layout &amp; allow for brick work on internal sides</t>
  </si>
  <si>
    <t>Grid G-Q/23-26</t>
  </si>
  <si>
    <t>LT-1-171</t>
  </si>
  <si>
    <t>LT-1-172</t>
  </si>
  <si>
    <t>LT-1-173</t>
  </si>
  <si>
    <t>LT-1-174</t>
  </si>
  <si>
    <t>LT-1-175</t>
  </si>
  <si>
    <t>Check reinforcement and leftover slab formwork and allow to start concrete work</t>
  </si>
  <si>
    <t>LT-1-176</t>
  </si>
  <si>
    <t>Check beam formwrok and allow to start concrete work</t>
  </si>
  <si>
    <t>Grid S/15</t>
  </si>
  <si>
    <t>LT-1-177</t>
  </si>
  <si>
    <t>LT-1-178</t>
  </si>
  <si>
    <t>LT-1-179</t>
  </si>
  <si>
    <t>LT-1-180</t>
  </si>
  <si>
    <t>GF to 11th floor</t>
  </si>
  <si>
    <t>LT-1-181</t>
  </si>
  <si>
    <t>DB installation</t>
  </si>
  <si>
    <t>Check DBS installation (12 Nos) 25mm sq cable (355 ft)</t>
  </si>
  <si>
    <t>LT-1-182</t>
  </si>
  <si>
    <t>LT-1-183</t>
  </si>
  <si>
    <t>Grid N-G/20-26</t>
  </si>
  <si>
    <t>LT-1-184</t>
  </si>
  <si>
    <t>LT-1-185</t>
  </si>
  <si>
    <t xml:space="preserve">check vertical band reinforcement and allow to start formwork </t>
  </si>
  <si>
    <t>LT-1-186</t>
  </si>
  <si>
    <t>LT-1-187</t>
  </si>
  <si>
    <t>LT-1-188</t>
  </si>
  <si>
    <t>LT-1-189</t>
  </si>
  <si>
    <t>Grid Q/14-15, S/14-15</t>
  </si>
  <si>
    <t>LT-1-190</t>
  </si>
  <si>
    <t>LT-1-191</t>
  </si>
  <si>
    <t>Check vertical band reinforcement and allow to start formwork</t>
  </si>
  <si>
    <t>LT-1-192</t>
  </si>
  <si>
    <t>check layout and allow to start brick work on internal sides</t>
  </si>
  <si>
    <t>Grid N-G/20-23</t>
  </si>
  <si>
    <t>LT-1-193</t>
  </si>
  <si>
    <t>LT-1-194</t>
  </si>
  <si>
    <t>LT-1-195</t>
  </si>
  <si>
    <t>Grid M/16-17</t>
  </si>
  <si>
    <t>LT-1-196</t>
  </si>
  <si>
    <t>LT-1-197</t>
  </si>
  <si>
    <t>LT-1-198</t>
  </si>
  <si>
    <t>pipe line</t>
  </si>
  <si>
    <t>Check PPRC Water supply pipe lines</t>
  </si>
  <si>
    <t>LT-1-199</t>
  </si>
  <si>
    <t>LT-1-200</t>
  </si>
  <si>
    <t>LT-1-201</t>
  </si>
  <si>
    <t>LT-1-202</t>
  </si>
  <si>
    <t>LT-1-203</t>
  </si>
  <si>
    <t>Grid U/15</t>
  </si>
  <si>
    <t>LT-1-204</t>
  </si>
  <si>
    <t>Grid T-U/14-18</t>
  </si>
  <si>
    <t>LT-1-205</t>
  </si>
  <si>
    <t>LT-1-206</t>
  </si>
  <si>
    <t>LT-1-207</t>
  </si>
  <si>
    <t>check layout &amp; alow to start brick work on internal sides of building</t>
  </si>
  <si>
    <t>Grid G-U/20-23, G-N/23-26</t>
  </si>
  <si>
    <t>LT-1-208</t>
  </si>
  <si>
    <t>Grid U/19-26, R-U/26</t>
  </si>
  <si>
    <t>LT-1-209</t>
  </si>
  <si>
    <t>Check leftover slab reinforcement formwork and allow to start concrete work</t>
  </si>
  <si>
    <t>Grid K-L/26</t>
  </si>
  <si>
    <t>LT-1-210</t>
  </si>
  <si>
    <t>Check leftover slab rienforcement formwork</t>
  </si>
  <si>
    <t>Grid M-P/26</t>
  </si>
  <si>
    <t>LT-1-211</t>
  </si>
  <si>
    <t>Grid N/15-18</t>
  </si>
  <si>
    <t>LT-1-212</t>
  </si>
  <si>
    <t>Check leftover slab reinforcement and allow to start concrete work</t>
  </si>
  <si>
    <t>LT-1-213</t>
  </si>
  <si>
    <t>check beam &amp; leftover slab reinforcement and formwork and allow to start concrete</t>
  </si>
  <si>
    <t>Grid U/19-23</t>
  </si>
  <si>
    <t>LT-1-214</t>
  </si>
  <si>
    <t>check vertical band reinforcement and allow to start formwrok</t>
  </si>
  <si>
    <t>LT-1-215</t>
  </si>
  <si>
    <t>LT-1-216</t>
  </si>
  <si>
    <t>Grid K-L, M-P/26</t>
  </si>
  <si>
    <t>LT-1-217</t>
  </si>
  <si>
    <t>Check bean formwork and allow to start concrete work</t>
  </si>
  <si>
    <t>LT-1-218</t>
  </si>
  <si>
    <t>LT-1-219</t>
  </si>
  <si>
    <t>LT-1-220</t>
  </si>
  <si>
    <t>Check fron platform wall formwork and allow to start concrete work</t>
  </si>
  <si>
    <t>LT-1-221</t>
  </si>
  <si>
    <t>LT-1-222</t>
  </si>
  <si>
    <t>1-Ma-25</t>
  </si>
  <si>
    <t>Grid G-N/20-21</t>
  </si>
  <si>
    <t>LT-1-223</t>
  </si>
  <si>
    <t>LT-1-224</t>
  </si>
  <si>
    <t>LT-1-225</t>
  </si>
  <si>
    <t>Check reinforcement and formwork of beam &amp; leftover slab and allow for concrete</t>
  </si>
  <si>
    <t>Grid U/16-18</t>
  </si>
  <si>
    <t>LT-1-226</t>
  </si>
  <si>
    <t>LT-1-227</t>
  </si>
  <si>
    <t>LT-1-228</t>
  </si>
  <si>
    <t>Grid J-R/26</t>
  </si>
  <si>
    <t>LT-1-229</t>
  </si>
  <si>
    <t>LT-1-230</t>
  </si>
  <si>
    <t>Check brick work on internal sides of building</t>
  </si>
  <si>
    <t>LT-1-231</t>
  </si>
  <si>
    <t>check reinforcement and formwrok of nib and allow to start concrete</t>
  </si>
  <si>
    <t>Grid U/17-18, 19-21, 23-24</t>
  </si>
  <si>
    <t>LT-1-232</t>
  </si>
  <si>
    <t>Check column (2 Nos) formwork and allwo to start concrete work</t>
  </si>
  <si>
    <t>Grid G/26, H/26</t>
  </si>
  <si>
    <t>LT-1-233</t>
  </si>
  <si>
    <t>LT-1-234</t>
  </si>
  <si>
    <t>grid U/18-23</t>
  </si>
  <si>
    <t>LT-1-235</t>
  </si>
  <si>
    <t>LT-1-236</t>
  </si>
  <si>
    <t>LT-1-237</t>
  </si>
  <si>
    <t>LT-1-238</t>
  </si>
  <si>
    <t>fomrwork</t>
  </si>
  <si>
    <t>check columns (2 Nos) formwork</t>
  </si>
  <si>
    <t>Grid G/24, J/26</t>
  </si>
  <si>
    <t>LT-1-239</t>
  </si>
  <si>
    <t>Check vertical band rienforcement and allow to start formwrok</t>
  </si>
  <si>
    <t>Elegant Engineering</t>
  </si>
  <si>
    <t>LT-1-240</t>
  </si>
  <si>
    <t>LT-1-241</t>
  </si>
  <si>
    <t>LT-1-242</t>
  </si>
  <si>
    <t>LT-1-243</t>
  </si>
  <si>
    <t>LT-1-244</t>
  </si>
  <si>
    <t>LT-1-245</t>
  </si>
  <si>
    <t>LT-1-246</t>
  </si>
  <si>
    <t>LT-1-247</t>
  </si>
  <si>
    <t>LT-1-248</t>
  </si>
  <si>
    <t>LT-1-249</t>
  </si>
  <si>
    <t>LT-1-250</t>
  </si>
  <si>
    <t>LT-1-251</t>
  </si>
  <si>
    <t>LT-1-252</t>
  </si>
  <si>
    <t>LT-1-253</t>
  </si>
  <si>
    <t>LT-1-255</t>
  </si>
  <si>
    <t>LT-1-256</t>
  </si>
  <si>
    <t>LT-1-257</t>
  </si>
  <si>
    <t>LT-1-258</t>
  </si>
  <si>
    <t>LT-1-259</t>
  </si>
  <si>
    <t>LT-1-260</t>
  </si>
  <si>
    <t>LT-1-261</t>
  </si>
  <si>
    <t>LT-1-262</t>
  </si>
  <si>
    <t>LT-1-263</t>
  </si>
  <si>
    <t>LT-1-264</t>
  </si>
  <si>
    <t>LT-1-265</t>
  </si>
  <si>
    <t>LT-1-266</t>
  </si>
  <si>
    <t>LT-1-267</t>
  </si>
  <si>
    <t>LT-1-268</t>
  </si>
  <si>
    <t>LT-1-269</t>
  </si>
  <si>
    <t>LT-1-270</t>
  </si>
  <si>
    <t>LT-1-271</t>
  </si>
  <si>
    <t>LT-1-272</t>
  </si>
  <si>
    <t>LT-1-273</t>
  </si>
  <si>
    <t>LT-1-274</t>
  </si>
  <si>
    <t>LT-1-275</t>
  </si>
  <si>
    <t>LT-1-276</t>
  </si>
  <si>
    <t>LT-1-277</t>
  </si>
  <si>
    <t>LT-1-278</t>
  </si>
  <si>
    <t>LT-1-279</t>
  </si>
  <si>
    <t>LT-1-280</t>
  </si>
  <si>
    <t>LT-1-281</t>
  </si>
  <si>
    <t>LT-1-282</t>
  </si>
  <si>
    <t>LT-1-283</t>
  </si>
  <si>
    <t>LT-1-284</t>
  </si>
  <si>
    <t>LT-1-285</t>
  </si>
  <si>
    <t>LT-1-286</t>
  </si>
  <si>
    <t>LT-1-287</t>
  </si>
  <si>
    <t>LT-1-288</t>
  </si>
  <si>
    <t>LT-1-289</t>
  </si>
  <si>
    <t>LT-1-290</t>
  </si>
  <si>
    <t>LT-1-291</t>
  </si>
  <si>
    <t>LT-1-292</t>
  </si>
  <si>
    <t>LT-1-293</t>
  </si>
  <si>
    <t>LT-1-294</t>
  </si>
  <si>
    <t>LT-1-295</t>
  </si>
  <si>
    <t>LT-1-296</t>
  </si>
  <si>
    <t>LT-1-297</t>
  </si>
  <si>
    <t>LT-1-298</t>
  </si>
  <si>
    <t>LT-1-299</t>
  </si>
  <si>
    <t>LT-1-300</t>
  </si>
  <si>
    <t>LT-1-301</t>
  </si>
  <si>
    <t>LT-1-302</t>
  </si>
  <si>
    <t>LT-1-303</t>
  </si>
  <si>
    <t>LT-1-304</t>
  </si>
  <si>
    <t>LT-1-305</t>
  </si>
  <si>
    <t>LT-1-306</t>
  </si>
  <si>
    <t>LT-1-307</t>
  </si>
  <si>
    <t>LT-1-308</t>
  </si>
  <si>
    <t>LT-1-309</t>
  </si>
  <si>
    <t>LT-1-310</t>
  </si>
  <si>
    <t>LT-1-311</t>
  </si>
  <si>
    <t>LT-1-312</t>
  </si>
  <si>
    <t>LT-1-313</t>
  </si>
  <si>
    <t>LT-1-314</t>
  </si>
  <si>
    <t>LT-1-315</t>
  </si>
  <si>
    <t>LT-1-316</t>
  </si>
  <si>
    <t>LT-1-317</t>
  </si>
  <si>
    <t>LT-1-318</t>
  </si>
  <si>
    <t>LT-1-319</t>
  </si>
  <si>
    <t>LT-1-320</t>
  </si>
  <si>
    <t>LT-1-321</t>
  </si>
  <si>
    <t>LT-1-322</t>
  </si>
  <si>
    <t>LT-1-323</t>
  </si>
  <si>
    <t>LT-1-324</t>
  </si>
  <si>
    <t>LT-1-325</t>
  </si>
  <si>
    <t>LT-1-326</t>
  </si>
  <si>
    <t>LT-1-327</t>
  </si>
  <si>
    <t>LT-1-328</t>
  </si>
  <si>
    <t>LT-1-351</t>
  </si>
  <si>
    <t>LT-1-352</t>
  </si>
  <si>
    <t>LT-1-353</t>
  </si>
  <si>
    <t>LT-1-354</t>
  </si>
  <si>
    <t>LT-1-355</t>
  </si>
  <si>
    <t>LT-1-356</t>
  </si>
  <si>
    <t>LT-1-357</t>
  </si>
  <si>
    <t>LT-1-358</t>
  </si>
  <si>
    <t>LT-1-359</t>
  </si>
  <si>
    <t>LT-1-360</t>
  </si>
  <si>
    <t>LT-1-361</t>
  </si>
  <si>
    <t>LT-1-362</t>
  </si>
  <si>
    <t>LT-1-363</t>
  </si>
  <si>
    <t>LT-1-364</t>
  </si>
  <si>
    <t>LT-1-365</t>
  </si>
  <si>
    <t>LT-1-366</t>
  </si>
  <si>
    <t>LT-1-367</t>
  </si>
  <si>
    <t>LT-1-368</t>
  </si>
  <si>
    <t>LT-1-369</t>
  </si>
  <si>
    <t>LT-1-370</t>
  </si>
  <si>
    <t>LT-1-371</t>
  </si>
  <si>
    <t>LT-1-372</t>
  </si>
  <si>
    <t>LT-1-373</t>
  </si>
  <si>
    <t>LT-1-374</t>
  </si>
  <si>
    <t>LT-1-375</t>
  </si>
  <si>
    <t>LT-1-376</t>
  </si>
  <si>
    <t>LT-1-377</t>
  </si>
  <si>
    <t>LT-1-378</t>
  </si>
  <si>
    <t>LT-1-379</t>
  </si>
  <si>
    <t>LT-1-380</t>
  </si>
  <si>
    <t>LT-1-381</t>
  </si>
  <si>
    <t>LT-1-382</t>
  </si>
  <si>
    <t>LT-1-383</t>
  </si>
  <si>
    <t>LT-1-384</t>
  </si>
  <si>
    <t>LT-1-385</t>
  </si>
  <si>
    <t>LT-1-386</t>
  </si>
  <si>
    <t>LT-1-387</t>
  </si>
  <si>
    <t>LT-1-388</t>
  </si>
  <si>
    <t>LT-1-389</t>
  </si>
  <si>
    <t>LT-1-390</t>
  </si>
  <si>
    <t>LT-1-391</t>
  </si>
  <si>
    <t>LT-1-392</t>
  </si>
  <si>
    <t>LT-1-393</t>
  </si>
  <si>
    <t>LT-1-394</t>
  </si>
  <si>
    <t>LT-1-395</t>
  </si>
  <si>
    <t>LT-1-396</t>
  </si>
  <si>
    <t>LT-1-397</t>
  </si>
  <si>
    <t>LT-1-398</t>
  </si>
  <si>
    <t>LT-1-399</t>
  </si>
  <si>
    <t>LT-1-400</t>
  </si>
  <si>
    <t>LT-1-401</t>
  </si>
  <si>
    <t>LT-1-402</t>
  </si>
  <si>
    <t>LT-1-403</t>
  </si>
  <si>
    <t>LT-1-404</t>
  </si>
  <si>
    <t>LT-1-405</t>
  </si>
  <si>
    <t>LT-1-406</t>
  </si>
  <si>
    <t>LT-1-407</t>
  </si>
  <si>
    <t>LT-1-408</t>
  </si>
  <si>
    <t>LT-1-409</t>
  </si>
  <si>
    <t>LT-1-410</t>
  </si>
  <si>
    <t>LT-1-411</t>
  </si>
  <si>
    <t>LT-1-412</t>
  </si>
  <si>
    <t>LT-1-413</t>
  </si>
  <si>
    <t>LT-1-414</t>
  </si>
  <si>
    <t>LT-1-415</t>
  </si>
  <si>
    <t>LT-1-416</t>
  </si>
  <si>
    <t>LT-1-417</t>
  </si>
  <si>
    <t>LT-1-418</t>
  </si>
  <si>
    <t>LT-1-419</t>
  </si>
  <si>
    <t>LT-1-420</t>
  </si>
  <si>
    <t>LT-1-421</t>
  </si>
  <si>
    <t>LT-1-422</t>
  </si>
  <si>
    <t>LT-1-423</t>
  </si>
  <si>
    <t>LT-1-424</t>
  </si>
  <si>
    <t>LT-1-425</t>
  </si>
  <si>
    <t>LT-1-426</t>
  </si>
  <si>
    <t>LT-1-427</t>
  </si>
  <si>
    <t>LT-1-428</t>
  </si>
  <si>
    <t>LT-1-429</t>
  </si>
  <si>
    <t>LT-1-430</t>
  </si>
  <si>
    <t>LT-1-431</t>
  </si>
  <si>
    <t>LT-1-432</t>
  </si>
  <si>
    <t>LT-1-433</t>
  </si>
  <si>
    <t>LT-1-434</t>
  </si>
  <si>
    <t>LT-1-435</t>
  </si>
  <si>
    <t>LT-1-436</t>
  </si>
  <si>
    <t>LT-1-437</t>
  </si>
  <si>
    <t>LT-1-438</t>
  </si>
  <si>
    <t>LT-1-439</t>
  </si>
  <si>
    <t>LT-1-440</t>
  </si>
  <si>
    <t>LT-1-441</t>
  </si>
  <si>
    <t>LT-1-442</t>
  </si>
  <si>
    <t>LT-1-443</t>
  </si>
  <si>
    <t>LT-1-444</t>
  </si>
  <si>
    <t>LT-1-445</t>
  </si>
  <si>
    <t>LT-1-446</t>
  </si>
  <si>
    <t>LT-1-447</t>
  </si>
  <si>
    <t>LT-1-448</t>
  </si>
  <si>
    <t>LT-1-449</t>
  </si>
  <si>
    <t>LT-1-450</t>
  </si>
  <si>
    <t>LT-1-451</t>
  </si>
  <si>
    <t>LT-1-452</t>
  </si>
  <si>
    <t>LT-1-453</t>
  </si>
  <si>
    <t>LT-1-454</t>
  </si>
  <si>
    <t>LT-1-455</t>
  </si>
  <si>
    <t>LT-1-456</t>
  </si>
  <si>
    <t>LT-1-457</t>
  </si>
  <si>
    <t>LT-1-458</t>
  </si>
  <si>
    <t>LT-1-459</t>
  </si>
  <si>
    <t>LT-1-460</t>
  </si>
  <si>
    <t>LT-1-461</t>
  </si>
  <si>
    <t>LT-1-462</t>
  </si>
  <si>
    <t>LT-1-463</t>
  </si>
  <si>
    <t>LT-1-464</t>
  </si>
  <si>
    <t>LT-1-465</t>
  </si>
  <si>
    <t>LT-1-466</t>
  </si>
  <si>
    <t>LT-1-467</t>
  </si>
  <si>
    <t>LT-1-468</t>
  </si>
  <si>
    <t>LT-1-469</t>
  </si>
  <si>
    <t>LT-1-470</t>
  </si>
  <si>
    <t>LT-1-471</t>
  </si>
  <si>
    <t>LT-1-472</t>
  </si>
  <si>
    <t>LT-1-473</t>
  </si>
  <si>
    <t>LT-1-474</t>
  </si>
  <si>
    <t>LT-1-475</t>
  </si>
  <si>
    <t>LT-1-476</t>
  </si>
  <si>
    <t>LT-1-477</t>
  </si>
  <si>
    <t>LT-1-478</t>
  </si>
  <si>
    <t>LT-1-479</t>
  </si>
  <si>
    <t>LT-1-480</t>
  </si>
  <si>
    <t>LT-1-481</t>
  </si>
  <si>
    <t>LT-1-482</t>
  </si>
  <si>
    <t>LT-1-483</t>
  </si>
  <si>
    <t>LT-1-484</t>
  </si>
  <si>
    <t>LT-1-485</t>
  </si>
  <si>
    <t>LT-1-486</t>
  </si>
  <si>
    <t>LT-1-487</t>
  </si>
  <si>
    <t>LT-1-488</t>
  </si>
  <si>
    <t>LT-1-489</t>
  </si>
  <si>
    <t>LT-1-490</t>
  </si>
  <si>
    <t>LT-1-491</t>
  </si>
  <si>
    <t>LT-1-492</t>
  </si>
  <si>
    <t>LT-1-493</t>
  </si>
  <si>
    <t>LT-1-494</t>
  </si>
  <si>
    <t>LT-1-495</t>
  </si>
  <si>
    <t>LT-1-496</t>
  </si>
  <si>
    <t>LT-1-497</t>
  </si>
  <si>
    <t>LT-1-498</t>
  </si>
  <si>
    <t>LT-1-499</t>
  </si>
  <si>
    <t>LT-1-500</t>
  </si>
  <si>
    <t>LT-1-501</t>
  </si>
  <si>
    <t>LT-1-502</t>
  </si>
  <si>
    <t>LT-1-503</t>
  </si>
  <si>
    <t>LT-1-504</t>
  </si>
  <si>
    <t>LT-1-505</t>
  </si>
  <si>
    <t>LT-1-506</t>
  </si>
  <si>
    <t>LT-1-507</t>
  </si>
  <si>
    <t>LT-1-508</t>
  </si>
  <si>
    <t>LT-1-509</t>
  </si>
  <si>
    <t>LT-1-510</t>
  </si>
  <si>
    <t>LT-1-511</t>
  </si>
  <si>
    <t>LT-1-512</t>
  </si>
  <si>
    <t>LT-1-513</t>
  </si>
  <si>
    <t>LT-1-514</t>
  </si>
  <si>
    <t>LT-1-515</t>
  </si>
  <si>
    <t>LT-1-516</t>
  </si>
  <si>
    <t>LT-1-517</t>
  </si>
  <si>
    <t>LT-1-518</t>
  </si>
  <si>
    <t>LT-1-519</t>
  </si>
  <si>
    <t>LT-1-520</t>
  </si>
  <si>
    <t>LT-1-521</t>
  </si>
  <si>
    <t>LT-1-522</t>
  </si>
  <si>
    <t>LT-1-523</t>
  </si>
  <si>
    <t>LT-1-524</t>
  </si>
  <si>
    <t>LT-1-525</t>
  </si>
  <si>
    <t>LT-1-526</t>
  </si>
  <si>
    <t>LT-1-527</t>
  </si>
  <si>
    <t>LT-1-528</t>
  </si>
  <si>
    <t>LT-1-529</t>
  </si>
  <si>
    <t>LT-1-530</t>
  </si>
  <si>
    <t>LT-1-531</t>
  </si>
  <si>
    <t>LT-1-532</t>
  </si>
  <si>
    <t>LT-1-533</t>
  </si>
  <si>
    <t>LT-1-534</t>
  </si>
  <si>
    <t>LT-1-535</t>
  </si>
  <si>
    <t>LT-1-536</t>
  </si>
  <si>
    <t>LT-1-537</t>
  </si>
  <si>
    <t>LT-1-538</t>
  </si>
  <si>
    <t>LT-1-539</t>
  </si>
  <si>
    <t>LT-1-540</t>
  </si>
  <si>
    <t>LT-1-541</t>
  </si>
  <si>
    <t>LT-1-542</t>
  </si>
  <si>
    <t>LT-1-543</t>
  </si>
  <si>
    <t>LT-1-544</t>
  </si>
  <si>
    <t>LT-1-545</t>
  </si>
  <si>
    <t>LT-1-546</t>
  </si>
  <si>
    <t>LT-1-547</t>
  </si>
  <si>
    <t>LT-1-548</t>
  </si>
  <si>
    <t>LT-1-549</t>
  </si>
  <si>
    <t>LT-1-550</t>
  </si>
  <si>
    <t>LT-1-551</t>
  </si>
  <si>
    <t>LT-1-552</t>
  </si>
  <si>
    <t>LT-1-553</t>
  </si>
  <si>
    <t>LT-1-554</t>
  </si>
  <si>
    <t>LT-1-555</t>
  </si>
  <si>
    <t>LT-1-556</t>
  </si>
  <si>
    <t>LT-1-557</t>
  </si>
  <si>
    <t>LT-1-558</t>
  </si>
  <si>
    <t>Check reinforcement of vertical band and allow to start formwork</t>
  </si>
  <si>
    <t>Grid L-M/19</t>
  </si>
  <si>
    <t>Grid H-K/19</t>
  </si>
  <si>
    <t>Grid N/18-19</t>
  </si>
  <si>
    <t>Grid N/15</t>
  </si>
  <si>
    <t>Check reinforcement and formwork of horizontal band and allow to start concrete</t>
  </si>
  <si>
    <t>Mummty beam</t>
  </si>
  <si>
    <t>Check mummty beam &amp; slab top and bottom reinforcement zone 4</t>
  </si>
  <si>
    <t>(+159')</t>
  </si>
  <si>
    <t>Mummty roof</t>
  </si>
  <si>
    <t>Check slab formwork</t>
  </si>
  <si>
    <t>Grid N-R/20-22</t>
  </si>
  <si>
    <t>IT/002</t>
  </si>
  <si>
    <t>Check external façade plaster work</t>
  </si>
  <si>
    <t>Grid U/16-17, 26</t>
  </si>
  <si>
    <t>1st to floor to top</t>
  </si>
  <si>
    <t>Check demolish brick work for tie column</t>
  </si>
  <si>
    <t>Check planter wall formwork</t>
  </si>
  <si>
    <t>Grid B-C/10-11</t>
  </si>
  <si>
    <t>Check OHWT Base slab reinforcement and allow for concrete work</t>
  </si>
  <si>
    <t>Check level of OHWT zone 1</t>
  </si>
  <si>
    <t xml:space="preserve">Mummty </t>
  </si>
  <si>
    <t>Check Mummty beam &amp; slab top and bottom reinforcement zone 4</t>
  </si>
  <si>
    <t>Grid N/16-17</t>
  </si>
  <si>
    <t>Grid M-N/16-17</t>
  </si>
  <si>
    <t>Grid K-L/M-P/26</t>
  </si>
  <si>
    <t>Grid M-N/15</t>
  </si>
  <si>
    <t>Check leftovers slab formwork and allow to start concrete work</t>
  </si>
  <si>
    <t>Grid L-M/19-20</t>
  </si>
  <si>
    <t>Grid U/17-18</t>
  </si>
  <si>
    <t>Grid K-L, M-P, R-T/26</t>
  </si>
  <si>
    <t>Mummty top</t>
  </si>
  <si>
    <t>Check mummty slab top and layout of parapet zone 4</t>
  </si>
  <si>
    <t>Check slab reinforcement znd allow for concrete pouring zone 4</t>
  </si>
  <si>
    <t>Check reinforcement and formwork of leftover slab and allow for concrete pouring</t>
  </si>
  <si>
    <t>Grid H-K, L-M/19</t>
  </si>
  <si>
    <t>Check formwork of vertical band and allow to start concrete work</t>
  </si>
  <si>
    <t>Grid U/19-21</t>
  </si>
  <si>
    <t>Check concrete of vertical band and allow to start formwork</t>
  </si>
  <si>
    <t>Grid N/17-18</t>
  </si>
  <si>
    <t xml:space="preserve">Check fuel tank beam formwrok </t>
  </si>
  <si>
    <t>Grid U/26</t>
  </si>
  <si>
    <t>Grid L-M/26</t>
  </si>
  <si>
    <t>Grid P-R/26</t>
  </si>
  <si>
    <t>Grid R-Y/26</t>
  </si>
  <si>
    <t>Grid N/18-19, 16-17</t>
  </si>
  <si>
    <t>Check reinforcement and formwork of horizontal band &amp; leftover slab and allow concrete</t>
  </si>
  <si>
    <t>(+85..0)</t>
  </si>
  <si>
    <t>Check Mummty slab formwork</t>
  </si>
  <si>
    <t>Check reinforcement and fomrwork of horizontal band and allow to start concrete work</t>
  </si>
  <si>
    <t>Grid U/23-26</t>
  </si>
  <si>
    <t>Check head water tank formwork</t>
  </si>
  <si>
    <t>Check Mummty slab rienforcement and allow for concrete pouring zone 4</t>
  </si>
  <si>
    <t>Check Mummty slab level &amp; layout of parapet zone 4</t>
  </si>
  <si>
    <t>LT-2-246</t>
  </si>
  <si>
    <t>LT-2-247</t>
  </si>
  <si>
    <t>LT-2-248</t>
  </si>
  <si>
    <t>LT-2-249</t>
  </si>
  <si>
    <t>LT-2-250</t>
  </si>
  <si>
    <t>LT-2-251</t>
  </si>
  <si>
    <t>LT-2-252</t>
  </si>
  <si>
    <t>LT-2-253</t>
  </si>
  <si>
    <t>LT-2-254</t>
  </si>
  <si>
    <t>LT-2-255</t>
  </si>
  <si>
    <t>LT-2-256</t>
  </si>
  <si>
    <t>LT-2-257</t>
  </si>
  <si>
    <t>LT-2-258</t>
  </si>
  <si>
    <t>LT-2-259</t>
  </si>
  <si>
    <t>LT-2-260</t>
  </si>
  <si>
    <t>LT-2-261</t>
  </si>
  <si>
    <t>LT-2-262</t>
  </si>
  <si>
    <t>LT-2-263</t>
  </si>
  <si>
    <t>LT-2-264</t>
  </si>
  <si>
    <t>LT-2-265</t>
  </si>
  <si>
    <t>LT-2-266</t>
  </si>
  <si>
    <t>LT-2-267</t>
  </si>
  <si>
    <t>LT-2-268</t>
  </si>
  <si>
    <t>LT-2-269</t>
  </si>
  <si>
    <t>LT-2-270</t>
  </si>
  <si>
    <t>LT-2-271</t>
  </si>
  <si>
    <t>LT-2-272</t>
  </si>
  <si>
    <t>Grid N/8-9</t>
  </si>
  <si>
    <t>Grid H-M/19</t>
  </si>
  <si>
    <t>Check over head water tank wall formwork</t>
  </si>
  <si>
    <t>Grid K-L, R-T/26</t>
  </si>
  <si>
    <t>Grid N/10-11</t>
  </si>
  <si>
    <t>Check POP false ceiling of apartment no. 110 zone 2</t>
  </si>
  <si>
    <t>Check POP false ceiling of zone 2</t>
  </si>
  <si>
    <t>Check vertical band formwrok and allow to start concret work</t>
  </si>
  <si>
    <t>Grid G-H/19</t>
  </si>
  <si>
    <t>Check ramp &amp; plaster wall reinforcemetn and allow for c oncrete pouring zone 2</t>
  </si>
  <si>
    <t>Grid B-C/10-11,11-12</t>
  </si>
  <si>
    <t>Check plaster work for tile apartment No. 103</t>
  </si>
  <si>
    <t>Grid A-B/5-8</t>
  </si>
  <si>
    <t>Check demolish brick work for column zone 2-3</t>
  </si>
  <si>
    <t>Check layout of tie column &amp; brick work and allow to start tie column</t>
  </si>
  <si>
    <t>Check plaster work for tiles</t>
  </si>
  <si>
    <t>Grid A-F/1-23</t>
  </si>
  <si>
    <t>Top roof to mummty</t>
  </si>
  <si>
    <t>Check OHWT &amp; FSS Tank reinforcement zone 4</t>
  </si>
  <si>
    <t>(+147'-3'' to +159'')</t>
  </si>
  <si>
    <t>Check OHWT Walls reinforcement and allow for concrete pouring zone 3</t>
  </si>
  <si>
    <t>Check plaster work on external side of façade</t>
  </si>
  <si>
    <t>Grid U/21-23, 15</t>
  </si>
  <si>
    <t>Check tie column reinforcement and allow to start concrete work</t>
  </si>
  <si>
    <t>Check ceiling of apartment No. 209 without balcony</t>
  </si>
  <si>
    <t>Check ceiling of apartment No. 214 without balcony</t>
  </si>
  <si>
    <t>Check ceiling of apartment No. 213 without balcony</t>
  </si>
  <si>
    <t>Check OHWT &amp; FSS reinforcement and allow for concrete pouring zne 4</t>
  </si>
  <si>
    <t>Check OHWT &amp; FSS level zone 4</t>
  </si>
  <si>
    <t>Check tiles plaster work apartment No. 107-111, 111-114</t>
  </si>
  <si>
    <t>Grid A-F/12-14, 16-22</t>
  </si>
  <si>
    <t xml:space="preserve">Check layout and allow to start brick work on internal sides </t>
  </si>
  <si>
    <t>Check level of ramp &amp; planters walls zone 2</t>
  </si>
  <si>
    <t>(+145'-9'' to +151'-6'')</t>
  </si>
  <si>
    <t>Check ramp planters wall reinforcement and allow for concrete pouring zone 2</t>
  </si>
  <si>
    <t>(+151'-6'')</t>
  </si>
  <si>
    <t>Grid N/16-17, 18-19</t>
  </si>
  <si>
    <t>sleeves</t>
  </si>
  <si>
    <t>Check OHWT Sleeves installation</t>
  </si>
  <si>
    <t>T1,T2, T3</t>
  </si>
  <si>
    <t>IT/02</t>
  </si>
  <si>
    <t>IT/03</t>
  </si>
  <si>
    <t>IT/04</t>
  </si>
  <si>
    <t>IT/05</t>
  </si>
  <si>
    <t>IT/06</t>
  </si>
  <si>
    <t>IT/07</t>
  </si>
  <si>
    <t>IT/08</t>
  </si>
  <si>
    <t>IT/09</t>
  </si>
  <si>
    <t>Check false ceiling of apartment No. 11</t>
  </si>
  <si>
    <t>Check false ceiling of apartment No. 13</t>
  </si>
  <si>
    <t>Check false ceiling of apartment No. 14</t>
  </si>
  <si>
    <t>Check false ceiling of apartment No. 15</t>
  </si>
  <si>
    <t>Check false ceiling of apartment No. 16</t>
  </si>
  <si>
    <t xml:space="preserve">Check over head water tank slab formwrok </t>
  </si>
  <si>
    <t>Grid A-F/14-17, 22-26</t>
  </si>
  <si>
    <t>Check plaster work fir tiles</t>
  </si>
  <si>
    <t>Check drain, soil and vent pipe installation</t>
  </si>
  <si>
    <t>Lobby area</t>
  </si>
  <si>
    <t>Check core cuts</t>
  </si>
  <si>
    <t>1st-2nd floor</t>
  </si>
  <si>
    <t>Check balcony drain and rain water pipe installation</t>
  </si>
  <si>
    <t>balconies</t>
  </si>
  <si>
    <t>1st to 6th floor</t>
  </si>
  <si>
    <t>Check core cuts of Acs changing from bulk head to washroom</t>
  </si>
  <si>
    <t>Check layout and allow to start brick work on internal side</t>
  </si>
  <si>
    <t>Grid R-U/15-17</t>
  </si>
  <si>
    <t>Check Genset slab reinforcement and allow for concrete pouring zone 1</t>
  </si>
  <si>
    <t>Check level &amp; layout of stair zone 2</t>
  </si>
  <si>
    <t>(+151'-5'')</t>
  </si>
  <si>
    <t>Grid B-B/11</t>
  </si>
  <si>
    <t>Check Genset slab level zone 1</t>
  </si>
  <si>
    <t>Check OHWT slab level zone 3</t>
  </si>
  <si>
    <t>Check cable laying in electrical room to DBs</t>
  </si>
  <si>
    <t>1st-4th floor</t>
  </si>
  <si>
    <t>Check cable layihg from electrical room to exhaust fans</t>
  </si>
  <si>
    <t>cleanout</t>
  </si>
  <si>
    <t>Cleanout for 150 mm dia pipe with horizontal</t>
  </si>
  <si>
    <t>Check conduiting for cable laying</t>
  </si>
  <si>
    <t>location change</t>
  </si>
  <si>
    <t>buld head to washroom location AC drains installation</t>
  </si>
  <si>
    <t>venti drain</t>
  </si>
  <si>
    <t>Venti drain pipe change to 32 mm</t>
  </si>
  <si>
    <t>Grid B-F/9-17</t>
  </si>
  <si>
    <t>Check tile and allow to start plaster work</t>
  </si>
  <si>
    <t>Grid A-C/1-14</t>
  </si>
  <si>
    <t>Grid N-R/15-20</t>
  </si>
  <si>
    <t>Check slab formwork and allow to start light weight concrete</t>
  </si>
  <si>
    <t>Grid U/8-11,</t>
  </si>
  <si>
    <t>Check machine room slab of service lift reinforcement zone 4</t>
  </si>
  <si>
    <t>Check OHWT Wall reinforcement &amp; allow for concrete pouring zone 1</t>
  </si>
  <si>
    <t>Check formwork and reinforcement of stair &amp; allow for concrete pouring zone 2</t>
  </si>
  <si>
    <t xml:space="preserve">Check over head water tank and FSS formwork </t>
  </si>
  <si>
    <t>Grid N-R/18-20</t>
  </si>
  <si>
    <t>Grid N/16-19</t>
  </si>
  <si>
    <t>Check reinforcement and formwork of horizontal band &amp; lefto over slab and allow to start concrete work</t>
  </si>
  <si>
    <t>Grid K-P/26</t>
  </si>
  <si>
    <t>LT-2-273</t>
  </si>
  <si>
    <t>LT-2-274</t>
  </si>
  <si>
    <t>LT-2-275</t>
  </si>
  <si>
    <t>LT-2-276</t>
  </si>
  <si>
    <t>LT-2-277</t>
  </si>
  <si>
    <t>LT-2-278</t>
  </si>
  <si>
    <t>LT-2-279</t>
  </si>
  <si>
    <t>LT-2-280</t>
  </si>
  <si>
    <t>LT-2-281</t>
  </si>
  <si>
    <t>LT-2-282</t>
  </si>
  <si>
    <t>LT-2-283</t>
  </si>
  <si>
    <t>LT-2-284</t>
  </si>
  <si>
    <t>LT-2-285</t>
  </si>
  <si>
    <t>LT-2-286</t>
  </si>
  <si>
    <t>LT-2-287</t>
  </si>
  <si>
    <t>LT-2-288</t>
  </si>
  <si>
    <t>LT-2-289</t>
  </si>
  <si>
    <t>LT-2-290</t>
  </si>
  <si>
    <t>LT-2-291</t>
  </si>
  <si>
    <t>LT-2-292</t>
  </si>
  <si>
    <t>LT-2-293</t>
  </si>
  <si>
    <t>LT-2-294</t>
  </si>
  <si>
    <t>LT-2-295</t>
  </si>
  <si>
    <t>LT-2-296</t>
  </si>
  <si>
    <t>LT-2-297</t>
  </si>
  <si>
    <t>LT-2-298</t>
  </si>
  <si>
    <t>LT-2-299</t>
  </si>
  <si>
    <t>LT-2-300</t>
  </si>
  <si>
    <t>LT-2-301</t>
  </si>
  <si>
    <t>LT-2-302</t>
  </si>
  <si>
    <t>LT-2-303</t>
  </si>
  <si>
    <t>LT-2-304</t>
  </si>
  <si>
    <t>LT-2-305</t>
  </si>
  <si>
    <t>LT-2-306</t>
  </si>
  <si>
    <t>LT-2-307</t>
  </si>
  <si>
    <t>LT-2-308</t>
  </si>
  <si>
    <t>Grid U/.4-6</t>
  </si>
  <si>
    <t>Grid H-K, L-M/7</t>
  </si>
  <si>
    <t>Grid U/10-11</t>
  </si>
  <si>
    <t xml:space="preserve">Check machine room slab formwork </t>
  </si>
  <si>
    <t>Grid K-L/26, R_T</t>
  </si>
  <si>
    <t>Check mummty formwork parapet wall</t>
  </si>
  <si>
    <t xml:space="preserve">Check ramp slab formwork </t>
  </si>
  <si>
    <t>Grid C/16-17</t>
  </si>
  <si>
    <t>1st floor to top</t>
  </si>
  <si>
    <t>Grid U/18-19,24</t>
  </si>
  <si>
    <t>Grid G-U/1-12</t>
  </si>
  <si>
    <t>Grid A-F/4-26</t>
  </si>
  <si>
    <t>Grid A-F/8-14</t>
  </si>
  <si>
    <t>Check machine room wall reinforcement and allow for concrete pouring zone 4</t>
  </si>
  <si>
    <t>Grid N-Q/21-22</t>
  </si>
  <si>
    <t>Grid U/4-6</t>
  </si>
  <si>
    <t>Grid S-T/18-22</t>
  </si>
  <si>
    <t>Check deck slab formwork and allow to start light weight concrete work</t>
  </si>
  <si>
    <t>Grid J-N/18-20</t>
  </si>
  <si>
    <t xml:space="preserve">Check plaster work for tile </t>
  </si>
  <si>
    <t>Aizdi</t>
  </si>
  <si>
    <t>Archtive</t>
  </si>
  <si>
    <t>Grid H-K/19, L-M</t>
  </si>
  <si>
    <t>IT/944</t>
  </si>
  <si>
    <t>IT/945</t>
  </si>
  <si>
    <t>IT/946</t>
  </si>
  <si>
    <t>IT/947</t>
  </si>
  <si>
    <t>IT/948</t>
  </si>
  <si>
    <t>IT/949</t>
  </si>
  <si>
    <t>IT/950</t>
  </si>
  <si>
    <t>IT/951</t>
  </si>
  <si>
    <t>Check ramp slab reinforcement zone 3</t>
  </si>
  <si>
    <t>(+145'-3'' to +151'-6'')</t>
  </si>
  <si>
    <t>Grid B-C/15-16</t>
  </si>
  <si>
    <t>L1/682</t>
  </si>
  <si>
    <t>L1/683</t>
  </si>
  <si>
    <t>L1/684</t>
  </si>
  <si>
    <t>L1/685</t>
  </si>
  <si>
    <t>L1/686</t>
  </si>
  <si>
    <t>L1/687</t>
  </si>
  <si>
    <t>L1/688</t>
  </si>
  <si>
    <t>Check steel fixing of main lift machine room zone 4</t>
  </si>
  <si>
    <t>(+165'-3'')</t>
  </si>
  <si>
    <t>Check service lift machine room slab steel fixing and allow for pouring zone 4</t>
  </si>
  <si>
    <t>Check level, layout of machine room slab of service lift zone 4</t>
  </si>
  <si>
    <t>1st-May-25</t>
  </si>
  <si>
    <t>Check brick work on external sides of building</t>
  </si>
  <si>
    <t>dismantling</t>
  </si>
  <si>
    <t>Check beam dismantling</t>
  </si>
  <si>
    <t>Grid H-K, L-M/7, K-L, M-P, R-T/1, U/4-6</t>
  </si>
  <si>
    <t>Check dressing area brick work</t>
  </si>
  <si>
    <t>Grid B-D/15-17</t>
  </si>
  <si>
    <t>Check vertical band reinforcement and allow to startt formwork</t>
  </si>
  <si>
    <t>wall</t>
  </si>
  <si>
    <t>Check machinery room parapet wall formwork</t>
  </si>
  <si>
    <t>Grid A-C/8-9</t>
  </si>
  <si>
    <t>OHWT Reinforcement</t>
  </si>
  <si>
    <t>Check OHWT Slab reinforcement zone 1</t>
  </si>
  <si>
    <t>Check machine room parapet of service lift reinforcement and allow for concrete pouring Zone 4</t>
  </si>
  <si>
    <t>(+159 to +160&amp; +165'-2'')</t>
  </si>
  <si>
    <t>Check machinery room and parapet wall formwork</t>
  </si>
  <si>
    <t xml:space="preserve"> Check reinforcement and formwork of leftover slab and allow to start concrete work</t>
  </si>
  <si>
    <t>Grid N/15-19</t>
  </si>
  <si>
    <t>Check over head water tank parapet wall formwrok</t>
  </si>
  <si>
    <t>Grid A-C/18-19</t>
  </si>
  <si>
    <t>3RD FLOOR</t>
  </si>
  <si>
    <t xml:space="preserve">Check level and plaster preparation for tile </t>
  </si>
  <si>
    <t>Check lift machine room slab reinforcement and allow for concrete pouring zone 4</t>
  </si>
  <si>
    <t>Check machine room slab level and layout of parapet zone 4</t>
  </si>
  <si>
    <t>Check OHWT Slab reinforcement and allow for concrete pouring zone 1</t>
  </si>
  <si>
    <t>Check OHWT Slab layout of parapet zone 1</t>
  </si>
  <si>
    <t>Grid U/3</t>
  </si>
  <si>
    <t>Check machine room parapet lift reinforcement and allow for concrete pouring zone 4</t>
  </si>
  <si>
    <t>(+159' to +160', +165'-2'' to +166')</t>
  </si>
  <si>
    <t>Check ramp &amp; plaster wall reinforcement and allow for concrete pouring zone 2 &amp; 3</t>
  </si>
  <si>
    <t>Grid B-C/15-17</t>
  </si>
  <si>
    <t>Check vertical band formworkand allow to start concrete work</t>
  </si>
  <si>
    <t>Grid A-F/5-26</t>
  </si>
  <si>
    <t>Allow to start plaster work for tiles</t>
  </si>
  <si>
    <t>Grid A-F/23-26</t>
  </si>
  <si>
    <t>Grid U/1</t>
  </si>
  <si>
    <t>Check layout and allow to start brick work on external side</t>
  </si>
  <si>
    <t>(+43.0)</t>
  </si>
  <si>
    <t>LT-2-309</t>
  </si>
  <si>
    <t>LT-2-310</t>
  </si>
  <si>
    <t>LT-2-311</t>
  </si>
  <si>
    <t>LT-2-312</t>
  </si>
  <si>
    <t>LT-2-313</t>
  </si>
  <si>
    <t>LT-2-314</t>
  </si>
  <si>
    <t>LT-2-315</t>
  </si>
  <si>
    <t>LT-2-316</t>
  </si>
  <si>
    <t>LT-2-317</t>
  </si>
  <si>
    <t>LT-2-318</t>
  </si>
  <si>
    <t>LT-2-319</t>
  </si>
  <si>
    <t>LT-2-320</t>
  </si>
  <si>
    <t>LT-2-321</t>
  </si>
  <si>
    <t>LT-2-322</t>
  </si>
  <si>
    <t>LT-2-323</t>
  </si>
  <si>
    <t>LT-2-324</t>
  </si>
  <si>
    <t>LT-2-325</t>
  </si>
  <si>
    <t>LT-2-326</t>
  </si>
  <si>
    <t>LT-2-327</t>
  </si>
  <si>
    <t>LT-2-328</t>
  </si>
  <si>
    <t>LT-2-329</t>
  </si>
  <si>
    <t>LT-2-330</t>
  </si>
  <si>
    <t>LT-2-331</t>
  </si>
  <si>
    <t>Check vertical band formwrok and allow to start concrete wrok</t>
  </si>
  <si>
    <t xml:space="preserve">reinforcement </t>
  </si>
  <si>
    <t>Check planters walls reinforcement and allow for concrete pouring zone 2 &amp; 3</t>
  </si>
  <si>
    <t>Check deck slab formwork and allow to start weight concrete work</t>
  </si>
  <si>
    <t>Grid J-N/7-12</t>
  </si>
  <si>
    <t>Check plaster work and allow to start tiles zone 1</t>
  </si>
  <si>
    <t>(102-106)</t>
  </si>
  <si>
    <t>(108,110,112,105,107,109</t>
  </si>
  <si>
    <t xml:space="preserve">Check plaster work and allow to start tiles </t>
  </si>
  <si>
    <t>, L-M/7</t>
  </si>
  <si>
    <t>Check level points and allow to start plaster work on external side</t>
  </si>
  <si>
    <t>Grid U/15-26</t>
  </si>
  <si>
    <t>(+42.0)</t>
  </si>
  <si>
    <t>Grid H-K/7</t>
  </si>
  <si>
    <t>Grid L-M/7</t>
  </si>
  <si>
    <t>Grid U/8-9</t>
  </si>
  <si>
    <t>Check parapet wall reinforcement and allow for concrete pouring zone 3</t>
  </si>
  <si>
    <t>(+159' to +160')</t>
  </si>
  <si>
    <t>Check water tank formwork and FSS tank wall</t>
  </si>
  <si>
    <t>Grid G-H, K-L/19</t>
  </si>
  <si>
    <t>Check reinforcement and formwork of swimming pool stair &amp; allow for concrete pouring zone 2</t>
  </si>
  <si>
    <t>Grid A-C/12-12</t>
  </si>
  <si>
    <t>Grid N16-19</t>
  </si>
  <si>
    <t>elevation</t>
  </si>
  <si>
    <t>9-10th floor</t>
  </si>
  <si>
    <t xml:space="preserve">GF, 1st, 9th </t>
  </si>
  <si>
    <t>Check plaster work zone 1</t>
  </si>
  <si>
    <t>internal side</t>
  </si>
  <si>
    <t>external side</t>
  </si>
  <si>
    <t>verona</t>
  </si>
  <si>
    <t xml:space="preserve">Check china verona (Window sill) of rear side </t>
  </si>
  <si>
    <t>check leftover slab formwrok and allow to start concrete work</t>
  </si>
  <si>
    <t>Check OHWT &amp; FSS wall reinforcement and allow for concrete pouring zone 5</t>
  </si>
  <si>
    <t>(+148'-3'' to +159'-0'')</t>
  </si>
  <si>
    <t>Grid N/8-11</t>
  </si>
  <si>
    <t>Check machine room wall service lift reinforcement and allow for concrete pouring zone 4</t>
  </si>
  <si>
    <t>(+159' to +165')</t>
  </si>
  <si>
    <t>Grid H-J/24</t>
  </si>
  <si>
    <t>Check genset slab top and bottom reinforcement  zone 1</t>
  </si>
  <si>
    <t>Check level and preparation of plaster work for tiles</t>
  </si>
  <si>
    <t xml:space="preserve">Check OHWT wall formwork </t>
  </si>
  <si>
    <t>check Genset slab formwork</t>
  </si>
  <si>
    <t xml:space="preserve">Check machinery room formwork </t>
  </si>
  <si>
    <t>Check vertical band formwork and allow to start concret ework</t>
  </si>
  <si>
    <t>tile work</t>
  </si>
  <si>
    <t xml:space="preserve">Check tiles work </t>
  </si>
  <si>
    <t>Grid A-F/4-22</t>
  </si>
  <si>
    <t>IT/952</t>
  </si>
  <si>
    <t>IT/953</t>
  </si>
  <si>
    <t>IT/954</t>
  </si>
  <si>
    <t>IT/955</t>
  </si>
  <si>
    <t>IT/956</t>
  </si>
  <si>
    <t>IT/957</t>
  </si>
  <si>
    <t>IT/958</t>
  </si>
  <si>
    <t>IT/959</t>
  </si>
  <si>
    <t>IT/960</t>
  </si>
  <si>
    <t>IT/961</t>
  </si>
  <si>
    <t>IT/962</t>
  </si>
  <si>
    <t>IT/963</t>
  </si>
  <si>
    <t>IT/964</t>
  </si>
  <si>
    <t>IT/965</t>
  </si>
  <si>
    <t>IT/966</t>
  </si>
  <si>
    <t>IT/967</t>
  </si>
  <si>
    <t>IT/968</t>
  </si>
  <si>
    <t>IT/969</t>
  </si>
  <si>
    <t>IT/970</t>
  </si>
  <si>
    <t>IT/971</t>
  </si>
  <si>
    <t>IT/972</t>
  </si>
  <si>
    <t>IT/973</t>
  </si>
  <si>
    <t>IT/974</t>
  </si>
  <si>
    <t>IT/975</t>
  </si>
  <si>
    <t>IT/976</t>
  </si>
  <si>
    <t>IT/977</t>
  </si>
  <si>
    <t>IT/978</t>
  </si>
  <si>
    <t>IT/979</t>
  </si>
  <si>
    <t>IT/980</t>
  </si>
  <si>
    <t>IT/981</t>
  </si>
  <si>
    <t>IT/982</t>
  </si>
  <si>
    <t>IT/983</t>
  </si>
  <si>
    <t>IT/984</t>
  </si>
  <si>
    <t>IT/985</t>
  </si>
  <si>
    <t>IT/986</t>
  </si>
  <si>
    <t>IT/987</t>
  </si>
  <si>
    <t>IT/988</t>
  </si>
  <si>
    <t>IT/989</t>
  </si>
  <si>
    <t>IT/990</t>
  </si>
  <si>
    <t>IT/991</t>
  </si>
  <si>
    <t>IT/992</t>
  </si>
  <si>
    <t>IT/993</t>
  </si>
  <si>
    <t>IT/994</t>
  </si>
  <si>
    <t>IT/995</t>
  </si>
  <si>
    <t>IT/996</t>
  </si>
  <si>
    <t>IT/997</t>
  </si>
  <si>
    <t>IT/998</t>
  </si>
  <si>
    <t>IT/999</t>
  </si>
  <si>
    <t>IT/1000</t>
  </si>
  <si>
    <t>IT/1001</t>
  </si>
  <si>
    <t>IT/1002</t>
  </si>
  <si>
    <t>IT/1003</t>
  </si>
  <si>
    <t>IT/1004</t>
  </si>
  <si>
    <t>IT/1005</t>
  </si>
  <si>
    <t>IT/1006</t>
  </si>
  <si>
    <t>IT/1007</t>
  </si>
  <si>
    <t>IT/1008</t>
  </si>
  <si>
    <t>IT/1009</t>
  </si>
  <si>
    <t>IT/1010</t>
  </si>
  <si>
    <t>IT/1011</t>
  </si>
  <si>
    <t>IT/1012</t>
  </si>
  <si>
    <t>Check OHWT parapet wall &amp; allow for concrete pouring zone 1</t>
  </si>
  <si>
    <t>Check reinforcement and formwork &amp; water stoppper of swimming pool stair wall &amp; allow for concrete pouring zone 2</t>
  </si>
  <si>
    <t>Grid B-C/12-12</t>
  </si>
  <si>
    <t>L1/689</t>
  </si>
  <si>
    <t>L1/690</t>
  </si>
  <si>
    <t>L1/691</t>
  </si>
  <si>
    <t>L1/692</t>
  </si>
  <si>
    <t>L1/693</t>
  </si>
  <si>
    <t>L1/694</t>
  </si>
  <si>
    <t>L1/695</t>
  </si>
  <si>
    <t>L1/696</t>
  </si>
  <si>
    <t>L1/697</t>
  </si>
  <si>
    <t>L1/698</t>
  </si>
  <si>
    <t>L1/699</t>
  </si>
  <si>
    <t>L1/700</t>
  </si>
  <si>
    <t>L1/701</t>
  </si>
  <si>
    <t>L1/702</t>
  </si>
  <si>
    <t>L1/703</t>
  </si>
  <si>
    <t>L1/704</t>
  </si>
  <si>
    <t>L1/705</t>
  </si>
  <si>
    <t>L1/706</t>
  </si>
  <si>
    <t>L1/707</t>
  </si>
  <si>
    <t>L1/708</t>
  </si>
  <si>
    <t>L1/709</t>
  </si>
  <si>
    <t>L1/710</t>
  </si>
  <si>
    <t>L1/711</t>
  </si>
  <si>
    <t>L1/712</t>
  </si>
  <si>
    <t>L1/713</t>
  </si>
  <si>
    <t>L1/714</t>
  </si>
  <si>
    <t>Check OHWT &amp; FSS Tank reinforcement zone 5</t>
  </si>
  <si>
    <t>Check Genset slab reinforcement zone 7</t>
  </si>
  <si>
    <t>(+148'-3'')</t>
  </si>
  <si>
    <t>Grid J-L/1-3</t>
  </si>
  <si>
    <t xml:space="preserve">Check plaster work for tiles </t>
  </si>
  <si>
    <t>Grid C-F/4-10</t>
  </si>
  <si>
    <t>check plaster work for tiles</t>
  </si>
  <si>
    <t>Grid B-F/1-9</t>
  </si>
  <si>
    <t>Grid H-J/21-22</t>
  </si>
  <si>
    <t>Grid N;/10-11</t>
  </si>
  <si>
    <t>check vertical band rinforcemetn and allow to start formwork</t>
  </si>
  <si>
    <t>Check OHWT Slab reinforcement zone 3</t>
  </si>
  <si>
    <t>circuit wiring</t>
  </si>
  <si>
    <t>Installation of electrical conduit</t>
  </si>
  <si>
    <t>Check bulk head to washroom location change AC drain installation</t>
  </si>
  <si>
    <t>3rd, 4th floor</t>
  </si>
  <si>
    <t>Drain soil and vent pipe installation</t>
  </si>
  <si>
    <t>7th to 9th floor</t>
  </si>
  <si>
    <t>Check venti drain pipe change to 32mm</t>
  </si>
  <si>
    <t>Check Genset slab &amp; beam reinforcement and allow for concrete pouring zone 7</t>
  </si>
  <si>
    <t>Check level genset slab zone 7</t>
  </si>
  <si>
    <t>Check Deck slab &amp; steps reinforcement zone 8 SOG</t>
  </si>
  <si>
    <t>LT-2-332</t>
  </si>
  <si>
    <t>LT-2-333</t>
  </si>
  <si>
    <t>LT-2-334</t>
  </si>
  <si>
    <t>LT-2-335</t>
  </si>
  <si>
    <t>LT-2-336</t>
  </si>
  <si>
    <t>LT-2-337</t>
  </si>
  <si>
    <t>LT-2-338</t>
  </si>
  <si>
    <t>LT-2-339</t>
  </si>
  <si>
    <t>LT-2-340</t>
  </si>
  <si>
    <t>LT-2-341</t>
  </si>
  <si>
    <t>LT-2-342</t>
  </si>
  <si>
    <t>LT-2-343</t>
  </si>
  <si>
    <t>LT-2-344</t>
  </si>
  <si>
    <t>LT-2-345</t>
  </si>
  <si>
    <t>LT-2-346</t>
  </si>
  <si>
    <t>LT-2-347</t>
  </si>
  <si>
    <t>LT-2-348</t>
  </si>
  <si>
    <t>LT-2-349</t>
  </si>
  <si>
    <t>LT-2-350</t>
  </si>
  <si>
    <t>LT-2-351</t>
  </si>
  <si>
    <t>LT-2-352</t>
  </si>
  <si>
    <t>LT-2-353</t>
  </si>
  <si>
    <t>LT-2-354</t>
  </si>
  <si>
    <t>LT-2-355</t>
  </si>
  <si>
    <t>LT-2-356</t>
  </si>
  <si>
    <t>LT-2-357</t>
  </si>
  <si>
    <t>LT-2-358</t>
  </si>
  <si>
    <t>LT-2-359</t>
  </si>
  <si>
    <t>LT-2-360</t>
  </si>
  <si>
    <t xml:space="preserve">Check tile work </t>
  </si>
  <si>
    <t>Check rienforcement for tie column and allow to start concrete work</t>
  </si>
  <si>
    <t>Check level points and allow to start plaster work on internal side</t>
  </si>
  <si>
    <t xml:space="preserve">Check level points for screeding </t>
  </si>
  <si>
    <t xml:space="preserve">Check swimming pool wall formwork </t>
  </si>
  <si>
    <t>(+.30.0)</t>
  </si>
  <si>
    <t>Check genset beam formwork</t>
  </si>
  <si>
    <t>Check deck slab &amp; steps reinforcement &amp; allow for concrete pouring zone 8 SOG</t>
  </si>
  <si>
    <t>Grid L-M/19-20, M/15-20</t>
  </si>
  <si>
    <t>Check deck slab &amp; steps reinforcement zone 8 SOG</t>
  </si>
  <si>
    <t>Grid J-L/19-20</t>
  </si>
  <si>
    <t>Check level of deck slab &amp; steps zone 8 SOG area</t>
  </si>
  <si>
    <t>Grid N/12,</t>
  </si>
  <si>
    <t>Check vertical band formwrk and allow to start concrete work</t>
  </si>
  <si>
    <t>basement to top</t>
  </si>
  <si>
    <t>Check level points and allow to start plaster work</t>
  </si>
  <si>
    <t>Grid M-U/15-24</t>
  </si>
  <si>
    <t>Check steel fixing of genset slab zone 4</t>
  </si>
  <si>
    <t>(+148'-6'')</t>
  </si>
  <si>
    <t xml:space="preserve">Check POP false ceiling </t>
  </si>
  <si>
    <t>Check boxes installation, PPRC installation</t>
  </si>
  <si>
    <t>901-905</t>
  </si>
  <si>
    <t>906-911</t>
  </si>
  <si>
    <t>912-916</t>
  </si>
  <si>
    <t>8th, 9th</t>
  </si>
  <si>
    <t>Check cable tray installation in corridor</t>
  </si>
  <si>
    <t>AC changing</t>
  </si>
  <si>
    <t>Check OHWT &amp; FSS Tank slab reinforcement and allow for concrete pouring zone 5</t>
  </si>
  <si>
    <t>Check genset reinforcement and beam and allow for concrete pouring zone 4</t>
  </si>
  <si>
    <t>check OHWT level &amp; FSS tank slab zone 5</t>
  </si>
  <si>
    <t>Check Genset slab level zone 4</t>
  </si>
  <si>
    <t>Check screeding level points in apartments &amp; corridor</t>
  </si>
  <si>
    <t xml:space="preserve">1st to 8th </t>
  </si>
  <si>
    <t>Check dishwasher drain pipe 50mm</t>
  </si>
  <si>
    <t>AC drain installation</t>
  </si>
  <si>
    <t>Check Swimming Pool walls reinforcement and allow for concrete pouring zone 2</t>
  </si>
  <si>
    <t>Grid A-F/12, A/12, F/12-15</t>
  </si>
  <si>
    <t>Check level &amp; layout of changing room stair zone 2</t>
  </si>
  <si>
    <t>Grid B/15</t>
  </si>
  <si>
    <t>Check travertine (Cladding) work fron side columns</t>
  </si>
  <si>
    <t>L &amp; R Side</t>
  </si>
  <si>
    <t xml:space="preserve">Check travertine (Cladding) work fron side columns </t>
  </si>
  <si>
    <t>1st to 11th</t>
  </si>
  <si>
    <t>1st to 12</t>
  </si>
  <si>
    <t>1st to 13th floor</t>
  </si>
  <si>
    <t>1st to 14th</t>
  </si>
  <si>
    <t>1st to 15th floor</t>
  </si>
  <si>
    <t>1st to 16th</t>
  </si>
  <si>
    <t>1st to 17th</t>
  </si>
  <si>
    <t>check vertical band formwork and allow to start formwork</t>
  </si>
  <si>
    <t>Grid N/12</t>
  </si>
  <si>
    <t>formrowkr</t>
  </si>
  <si>
    <t>check vertical band formwrok and allow to start concrete work</t>
  </si>
  <si>
    <t>check leftover slab formwork and allow to start concrete work</t>
  </si>
  <si>
    <t xml:space="preserve">Check MS pipe in corridor </t>
  </si>
  <si>
    <t>Installation of MS Pipe &amp; sprinkler in apartments</t>
  </si>
  <si>
    <t>Grid M-P/26, R-T</t>
  </si>
  <si>
    <t xml:space="preserve">Check pre plaster including chicken mesh, corner, bead </t>
  </si>
  <si>
    <t>Check stair step formwork</t>
  </si>
  <si>
    <t>Grid M/15-19</t>
  </si>
  <si>
    <t>GI Sheet Installation</t>
  </si>
  <si>
    <t xml:space="preserve">2nd to 9th </t>
  </si>
  <si>
    <t>Installation of refrigerant pipes with expended rubber foam , insulation, pvc tape wrapping. Control wiring from indoor</t>
  </si>
  <si>
    <t>LT-2-361</t>
  </si>
  <si>
    <t>LT-2-362</t>
  </si>
  <si>
    <t>LT-2-363</t>
  </si>
  <si>
    <t>LT-2-364</t>
  </si>
  <si>
    <t>LT-2-365</t>
  </si>
  <si>
    <t>LT-2-366</t>
  </si>
  <si>
    <t>LT-2-367</t>
  </si>
  <si>
    <t>LT-2-368</t>
  </si>
  <si>
    <t>LT-2-369</t>
  </si>
  <si>
    <t>LT-2-370</t>
  </si>
  <si>
    <t>LT-2-371</t>
  </si>
  <si>
    <t>LT-2-372</t>
  </si>
  <si>
    <t>LT-2-373</t>
  </si>
  <si>
    <t>LT-2-374</t>
  </si>
  <si>
    <t>LT-2-375</t>
  </si>
  <si>
    <t>LT-2-376</t>
  </si>
  <si>
    <t>LT-2-377</t>
  </si>
  <si>
    <t>LT-2-378</t>
  </si>
  <si>
    <t>LT-2-379</t>
  </si>
  <si>
    <t>LT-2-380</t>
  </si>
  <si>
    <t>LT-2-381</t>
  </si>
  <si>
    <t>LT-2-382</t>
  </si>
  <si>
    <t>LT-2-383</t>
  </si>
  <si>
    <t>LT-2-384</t>
  </si>
  <si>
    <t>LT-2-385</t>
  </si>
  <si>
    <t>LT-2-386</t>
  </si>
  <si>
    <t>LT-2-387</t>
  </si>
  <si>
    <t>LT-2-388</t>
  </si>
  <si>
    <t>LT-2-389</t>
  </si>
  <si>
    <t>LT-2-390</t>
  </si>
  <si>
    <t>LT-2-391</t>
  </si>
  <si>
    <t>LT-2-392</t>
  </si>
  <si>
    <t>LT-2-393</t>
  </si>
  <si>
    <t>LT-2-394</t>
  </si>
  <si>
    <t>LT-2-395</t>
  </si>
  <si>
    <t>LT-2-396</t>
  </si>
  <si>
    <t>LT-2-397</t>
  </si>
  <si>
    <t>LT-2-398</t>
  </si>
  <si>
    <t>LT-2-399</t>
  </si>
  <si>
    <t>LT-2-400</t>
  </si>
  <si>
    <t>LT-2-401</t>
  </si>
  <si>
    <t>LT-2-402</t>
  </si>
  <si>
    <t>LT-2-403</t>
  </si>
  <si>
    <t>LT-2-404</t>
  </si>
  <si>
    <t>LT-2-405</t>
  </si>
  <si>
    <t>LT-2-406</t>
  </si>
  <si>
    <t>LT-2-407</t>
  </si>
  <si>
    <t>LT-2-408</t>
  </si>
  <si>
    <t>LT-2-409</t>
  </si>
  <si>
    <t>LT-2-410</t>
  </si>
  <si>
    <t>LT-2-411</t>
  </si>
  <si>
    <t>LT-2-412</t>
  </si>
  <si>
    <t>LT-2-413</t>
  </si>
  <si>
    <t>LT-2-414</t>
  </si>
  <si>
    <t>LT-2-415</t>
  </si>
  <si>
    <t>LT-2-416</t>
  </si>
  <si>
    <t>LT-2-417</t>
  </si>
  <si>
    <t>LT-2-418</t>
  </si>
  <si>
    <t>LT-2-419</t>
  </si>
  <si>
    <t>LT-2-420</t>
  </si>
  <si>
    <t>LT-2-421</t>
  </si>
  <si>
    <t>LT-2-422</t>
  </si>
  <si>
    <t>LT-2-423</t>
  </si>
  <si>
    <t>LT-2-424</t>
  </si>
  <si>
    <t>LT-2-425</t>
  </si>
  <si>
    <t>LT-2-426</t>
  </si>
  <si>
    <t>LT-2-427</t>
  </si>
  <si>
    <t>LT-2-428</t>
  </si>
  <si>
    <t>LT-2-429</t>
  </si>
  <si>
    <t>LT-2-430</t>
  </si>
  <si>
    <t>LT-2-431</t>
  </si>
  <si>
    <t>LT-2-432</t>
  </si>
  <si>
    <t>LT-2-433</t>
  </si>
  <si>
    <t>LT-2-434</t>
  </si>
  <si>
    <t>LT-2-435</t>
  </si>
  <si>
    <t>LT-2-436</t>
  </si>
  <si>
    <t>LT-2-437</t>
  </si>
  <si>
    <t>LT-2-438</t>
  </si>
  <si>
    <t>LT-2-439</t>
  </si>
  <si>
    <t>LT-2-440</t>
  </si>
  <si>
    <t>LT-2-441</t>
  </si>
  <si>
    <t>LT-2-442</t>
  </si>
  <si>
    <t>LT-2-443</t>
  </si>
  <si>
    <t>LT-2-444</t>
  </si>
  <si>
    <t>LT-2-445</t>
  </si>
  <si>
    <t>LT-2-446</t>
  </si>
  <si>
    <t>LT-2-447</t>
  </si>
  <si>
    <t>LT-2-448</t>
  </si>
  <si>
    <t>LT-2-449</t>
  </si>
  <si>
    <t>LT-2-450</t>
  </si>
  <si>
    <t>LT-2-451</t>
  </si>
  <si>
    <t>LT-2-452</t>
  </si>
  <si>
    <t>LT-2-453</t>
  </si>
  <si>
    <t>LT-2-454</t>
  </si>
  <si>
    <t>LT-2-455</t>
  </si>
  <si>
    <t>LT-2-456</t>
  </si>
  <si>
    <t>LT-2-457</t>
  </si>
  <si>
    <t>LT-2-458</t>
  </si>
  <si>
    <t>LT-2-459</t>
  </si>
  <si>
    <t>LT-2-460</t>
  </si>
  <si>
    <t>LT-2-461</t>
  </si>
  <si>
    <t>LT-2-462</t>
  </si>
  <si>
    <t>LT-2-463</t>
  </si>
  <si>
    <t>LT-2-464</t>
  </si>
  <si>
    <t>LT-2-465</t>
  </si>
  <si>
    <t>LT-2-466</t>
  </si>
  <si>
    <t>LT-2-467</t>
  </si>
  <si>
    <t>LT-2-468</t>
  </si>
  <si>
    <t>LT-2-469</t>
  </si>
  <si>
    <t>LT-2-470</t>
  </si>
  <si>
    <t>LT-2-471</t>
  </si>
  <si>
    <t>LT-2-472</t>
  </si>
  <si>
    <t>LT-2-473</t>
  </si>
  <si>
    <t>LT-2-474</t>
  </si>
  <si>
    <t>LT-2-475</t>
  </si>
  <si>
    <t>LT-2-476</t>
  </si>
  <si>
    <t>LT-2-477</t>
  </si>
  <si>
    <t>LT-2-478</t>
  </si>
  <si>
    <t>LT-2-479</t>
  </si>
  <si>
    <t>LT-2-480</t>
  </si>
  <si>
    <t>LT-2-481</t>
  </si>
  <si>
    <t>LT-2-482</t>
  </si>
  <si>
    <t>LT-2-483</t>
  </si>
  <si>
    <t>LT-2-484</t>
  </si>
  <si>
    <t>LT-2-485</t>
  </si>
  <si>
    <t>LT-2-486</t>
  </si>
  <si>
    <t>LT-2-487</t>
  </si>
  <si>
    <t>LT-2-488</t>
  </si>
  <si>
    <t>LT-2-489</t>
  </si>
  <si>
    <t>LT-2-490</t>
  </si>
  <si>
    <t>LT-2-491</t>
  </si>
  <si>
    <t>LT-2-492</t>
  </si>
  <si>
    <t>LT-2-493</t>
  </si>
  <si>
    <t>LT-2-494</t>
  </si>
  <si>
    <t>LT-2-495</t>
  </si>
  <si>
    <t>LT-2-496</t>
  </si>
  <si>
    <t>LT-2-497</t>
  </si>
  <si>
    <t>LT-2-498</t>
  </si>
  <si>
    <t>LT-2-499</t>
  </si>
  <si>
    <t>LT-2-500</t>
  </si>
  <si>
    <t>LT-2-501</t>
  </si>
  <si>
    <t>LT-2-502</t>
  </si>
  <si>
    <t>LT-2-503</t>
  </si>
  <si>
    <t>LT-2-504</t>
  </si>
  <si>
    <t>LT-2-505</t>
  </si>
  <si>
    <t>LT-2-506</t>
  </si>
  <si>
    <t>LT-2-507</t>
  </si>
  <si>
    <t>LT-2-508</t>
  </si>
  <si>
    <t>LT-2-509</t>
  </si>
  <si>
    <t>LT-2-510</t>
  </si>
  <si>
    <t>LT-2-511</t>
  </si>
  <si>
    <t>LT-2-512</t>
  </si>
  <si>
    <t>LT-2-513</t>
  </si>
  <si>
    <t>LT-2-514</t>
  </si>
  <si>
    <t>LT-2-515</t>
  </si>
  <si>
    <t>LT-2-516</t>
  </si>
  <si>
    <t>LT-2-517</t>
  </si>
  <si>
    <t>LT-2-518</t>
  </si>
  <si>
    <t>LT-2-519</t>
  </si>
  <si>
    <t>LT-2-520</t>
  </si>
  <si>
    <t>LT-2-521</t>
  </si>
  <si>
    <t>LT-2-522</t>
  </si>
  <si>
    <t>LT-2-523</t>
  </si>
  <si>
    <t>LT-2-524</t>
  </si>
  <si>
    <t>LT-2-525</t>
  </si>
  <si>
    <t>LT-2-526</t>
  </si>
  <si>
    <t>LT-2-527</t>
  </si>
  <si>
    <t>LT-2-528</t>
  </si>
  <si>
    <t>LT-2-529</t>
  </si>
  <si>
    <t>LT-2-530</t>
  </si>
  <si>
    <t>LT-2-531</t>
  </si>
  <si>
    <t>LT-2-532</t>
  </si>
  <si>
    <t>LT-2-533</t>
  </si>
  <si>
    <t>LT-2-534</t>
  </si>
  <si>
    <t>19-May--25</t>
  </si>
  <si>
    <t>check plaster work and allow to start tiles work zone 1</t>
  </si>
  <si>
    <t>Grid B-F/1-10</t>
  </si>
  <si>
    <t>Check plaster work and allow to start tiles work zone 2</t>
  </si>
  <si>
    <t xml:space="preserve">Check plaster work and allow to start tiles work </t>
  </si>
  <si>
    <t>Check pre plaster corner bead chicken mesh</t>
  </si>
  <si>
    <t>Check level points chicken mesh and corner beads, and allow to start plaster work</t>
  </si>
  <si>
    <t>Grid R-U/20-24, K-N/20-23, R-U/15-16</t>
  </si>
  <si>
    <t>1st to 2nd</t>
  </si>
  <si>
    <t>check travertine (cladding) front side of columns</t>
  </si>
  <si>
    <t>1A</t>
  </si>
  <si>
    <t>5th, 8th, 12th floor</t>
  </si>
  <si>
    <t>check travertine (cladding) left side beam</t>
  </si>
  <si>
    <t>1A-1E</t>
  </si>
  <si>
    <t>1st to top floor</t>
  </si>
  <si>
    <t>L&amp; R Side</t>
  </si>
  <si>
    <t>8F</t>
  </si>
  <si>
    <t>18F</t>
  </si>
  <si>
    <t>check travertine (cladding) front side of beam</t>
  </si>
  <si>
    <t>12F-13F</t>
  </si>
  <si>
    <t>check travertine (cladding) front side of beam zone 3</t>
  </si>
  <si>
    <t>26F to 26G</t>
  </si>
  <si>
    <t xml:space="preserve">Check china verona (Window sill) work of rear and front side </t>
  </si>
  <si>
    <t>501-516</t>
  </si>
  <si>
    <t>check travertine (cladding) work inner side of column rear &amp; fron side</t>
  </si>
  <si>
    <t>check travertine (cladding) work fron beam of L Tower 2</t>
  </si>
  <si>
    <t>18U-26U</t>
  </si>
  <si>
    <t>check travertine (cladding) work fron side column</t>
  </si>
  <si>
    <t>16U-26U</t>
  </si>
  <si>
    <t>check travertine (cladding) work fron beam of I Tower</t>
  </si>
  <si>
    <t>6F-18F</t>
  </si>
  <si>
    <t>check layout and allow to start brick work on external side</t>
  </si>
  <si>
    <t>Grid U/1-12</t>
  </si>
  <si>
    <t>Check OHWT &amp; FSS reiforcement and FSS walls and allow for concrete pouring zone 6</t>
  </si>
  <si>
    <t>check Deck slab &amp; steps reinforcement and allow for concrete pouring zone 8 SOG Area</t>
  </si>
  <si>
    <t>Grid J-L/18-19</t>
  </si>
  <si>
    <t>Check deck slab level zone 8 SOG area</t>
  </si>
  <si>
    <t>Check formwork and reinforcement of changing room stair and allow to start concrete pouring zone 2</t>
  </si>
  <si>
    <t>check reinforcement and formwork of leftover slab and allow to start concrete work</t>
  </si>
  <si>
    <t xml:space="preserve">Check genset beam formwork </t>
  </si>
  <si>
    <t>Grid U/4-11</t>
  </si>
  <si>
    <t xml:space="preserve">Check over head water tank and fss tank slab formwork </t>
  </si>
  <si>
    <t>Check housekeeping of Tower with stairs st-02 &amp; St-04</t>
  </si>
  <si>
    <t>QE-371</t>
  </si>
  <si>
    <t>QE-372</t>
  </si>
  <si>
    <t>QE-373</t>
  </si>
  <si>
    <t>QE-374</t>
  </si>
  <si>
    <t>QE-375</t>
  </si>
  <si>
    <t>QE-376</t>
  </si>
  <si>
    <t>QE-377</t>
  </si>
  <si>
    <t>QE-378</t>
  </si>
  <si>
    <t>QE-379</t>
  </si>
  <si>
    <t>QE-380</t>
  </si>
  <si>
    <t>QE-381</t>
  </si>
  <si>
    <t>QE-382</t>
  </si>
  <si>
    <t>QE-383</t>
  </si>
  <si>
    <t>QE-384</t>
  </si>
  <si>
    <t>QE-385</t>
  </si>
  <si>
    <t>QE-386</t>
  </si>
  <si>
    <t>QE-387</t>
  </si>
  <si>
    <t>QE-388</t>
  </si>
  <si>
    <t>QE-389</t>
  </si>
  <si>
    <t>QE-390</t>
  </si>
  <si>
    <t>QE-391</t>
  </si>
  <si>
    <t>QE-392</t>
  </si>
  <si>
    <t>QE-393</t>
  </si>
  <si>
    <t>QE-394</t>
  </si>
  <si>
    <t>QE-395</t>
  </si>
  <si>
    <t>QE-396</t>
  </si>
  <si>
    <t>QE-397</t>
  </si>
  <si>
    <t>QE-398</t>
  </si>
  <si>
    <t>QE-399</t>
  </si>
  <si>
    <t>QE-400</t>
  </si>
  <si>
    <t>QE-401</t>
  </si>
  <si>
    <t>QE-402</t>
  </si>
  <si>
    <t>QE-403</t>
  </si>
  <si>
    <t>QE-404</t>
  </si>
  <si>
    <t>QE-405</t>
  </si>
  <si>
    <t>QE-406</t>
  </si>
  <si>
    <t>QE-407</t>
  </si>
  <si>
    <t>QE-408</t>
  </si>
  <si>
    <t>QE-409</t>
  </si>
  <si>
    <t>QE-410</t>
  </si>
  <si>
    <t>QE-411</t>
  </si>
  <si>
    <t>QE-412</t>
  </si>
  <si>
    <t>QE-413</t>
  </si>
  <si>
    <t>QE-414</t>
  </si>
  <si>
    <t>QE-415</t>
  </si>
  <si>
    <t>QE-416</t>
  </si>
  <si>
    <t>QE-417</t>
  </si>
  <si>
    <t>QE-418</t>
  </si>
  <si>
    <t>QE-419</t>
  </si>
  <si>
    <t>QE-420</t>
  </si>
  <si>
    <t>QE-421</t>
  </si>
  <si>
    <t>QE-422</t>
  </si>
  <si>
    <t>QE-423</t>
  </si>
  <si>
    <t>QE-424</t>
  </si>
  <si>
    <t>QE-425</t>
  </si>
  <si>
    <t>QE-426</t>
  </si>
  <si>
    <t>QE-427</t>
  </si>
  <si>
    <t>QE-428</t>
  </si>
  <si>
    <t>QE-429</t>
  </si>
  <si>
    <t>QE-430</t>
  </si>
  <si>
    <t>QE-431</t>
  </si>
  <si>
    <t>QE-432</t>
  </si>
  <si>
    <t>QE-433</t>
  </si>
  <si>
    <t>QE-434</t>
  </si>
  <si>
    <t>QE-435</t>
  </si>
  <si>
    <t>QE-436</t>
  </si>
  <si>
    <t>QE-437</t>
  </si>
  <si>
    <t>QE-438</t>
  </si>
  <si>
    <t>QE-439</t>
  </si>
  <si>
    <t>QE-440</t>
  </si>
  <si>
    <t>check cable laying</t>
  </si>
  <si>
    <t xml:space="preserve">5TH TO 8th </t>
  </si>
  <si>
    <t>Check Drain, soil, and vent pipe installation</t>
  </si>
  <si>
    <t>3rd to 5th</t>
  </si>
  <si>
    <t>check ball valbes installation</t>
  </si>
  <si>
    <t xml:space="preserve">Check head water tank and fss formwrok </t>
  </si>
  <si>
    <t>Check Swimming pool walls reinforcement and allow for concrete pouring zone 2</t>
  </si>
  <si>
    <t>Grid A/12-14, A-C/15</t>
  </si>
  <si>
    <t>Grid A-F/14-18</t>
  </si>
  <si>
    <t>Grid H-M/7</t>
  </si>
  <si>
    <t>Check reinforcement and formwrok of horizontal band and allow to start concrete work</t>
  </si>
  <si>
    <t>Grid A-F/9-14</t>
  </si>
  <si>
    <t>check level points and  chicken mesh, allow to start plaster on internal side zne 4</t>
  </si>
  <si>
    <t>Grid G-R/23</t>
  </si>
  <si>
    <t>Grid L-M7</t>
  </si>
  <si>
    <t>check OHWT &amp; FSS reinforcement and allow for concrete pouring zone 5</t>
  </si>
  <si>
    <t>(+159'-0'' to +160')</t>
  </si>
  <si>
    <t>Top flooor</t>
  </si>
  <si>
    <t>Check OHWT &amp; FSS reinforcement zone 6</t>
  </si>
  <si>
    <t>Check living roo, bath room and powder room tiles</t>
  </si>
  <si>
    <t xml:space="preserve">check bed room and living room tile work </t>
  </si>
  <si>
    <t>Grid A-F/10-14, 23-26</t>
  </si>
  <si>
    <t>Grid N/4-6</t>
  </si>
  <si>
    <t xml:space="preserve">check external brick work </t>
  </si>
  <si>
    <t>check plaster work on back side of façade</t>
  </si>
  <si>
    <t>(+19.0 - +146.0)</t>
  </si>
  <si>
    <t>Grid A/2-4,6-8,11-12</t>
  </si>
  <si>
    <t>check vertical band reinforcement and allow for formwork</t>
  </si>
  <si>
    <t>Check reinforcement and formwork of leftover slab and horizontal band allow concrete</t>
  </si>
  <si>
    <t>check layout and allow to start brick work on internal side of building</t>
  </si>
  <si>
    <t>check reinforcement and formwork of horizontal band and allow to concrete</t>
  </si>
  <si>
    <t>Grid G-H, K-L/7</t>
  </si>
  <si>
    <t>Check Deck slab &amp; steps reinforcement zone 8 SOG Area</t>
  </si>
  <si>
    <t>Grid M-N/10-12</t>
  </si>
  <si>
    <t>Check CPVC &amp; LPG installation</t>
  </si>
  <si>
    <t>UPVC Pipe installation</t>
  </si>
  <si>
    <t>conduit/back box</t>
  </si>
  <si>
    <t>electrical conduit/back box</t>
  </si>
  <si>
    <t xml:space="preserve">Cybersol </t>
  </si>
  <si>
    <t>(+72.0)</t>
  </si>
  <si>
    <t>cleaning</t>
  </si>
  <si>
    <t xml:space="preserve">check floor tile cleaning </t>
  </si>
  <si>
    <t>Grid K-L/1</t>
  </si>
  <si>
    <t>Check POP false ceiling of apartment</t>
  </si>
  <si>
    <t>check OHWT &amp; FSS reinforcement and allow for concrete pouring zone 6</t>
  </si>
  <si>
    <t>check OHWT &amp; FSS level zone 6</t>
  </si>
  <si>
    <t>check deck slab &amp; steps level zone 8 SOG area</t>
  </si>
  <si>
    <t>Check level and layout of swimming pool stair zone 2</t>
  </si>
  <si>
    <t>Grid A-B/15</t>
  </si>
  <si>
    <t xml:space="preserve">check pre plaster including corner bead, chicken mesh </t>
  </si>
  <si>
    <t>check level points, corner beads and chicken mesh and allow to start plaster work</t>
  </si>
  <si>
    <t>Grid Q-U/23-26</t>
  </si>
  <si>
    <t>check over head water tank formwork and FSS tank parapet wall</t>
  </si>
  <si>
    <t>che k vertical band formwork and allow to start concrete work</t>
  </si>
  <si>
    <t>Grid M-P/1</t>
  </si>
  <si>
    <t>check false ceiling of apartment No. 303</t>
  </si>
  <si>
    <t>check false ceiling of apartment No. 304</t>
  </si>
  <si>
    <t>check false ceiling of apartment No. 305</t>
  </si>
  <si>
    <t>check false ceiling of apartment No. 307</t>
  </si>
  <si>
    <t>check false ceiling of apartment No. 308</t>
  </si>
  <si>
    <t>check false ceiling of apartment No. 309</t>
  </si>
  <si>
    <t>check false ceiling of apartment No. 311</t>
  </si>
  <si>
    <t>check false ceiling of apartment No. 312</t>
  </si>
  <si>
    <t>check false ceiling of apartment No. 313</t>
  </si>
  <si>
    <t>check false ceiling of apartment No. 314</t>
  </si>
  <si>
    <t>check false ceiling of apartment No. 316</t>
  </si>
  <si>
    <t>chiseling</t>
  </si>
  <si>
    <t>Grid A/8-11</t>
  </si>
  <si>
    <t>check chiseling work backside</t>
  </si>
  <si>
    <t>check level points for screeding</t>
  </si>
  <si>
    <t>Grid A-B, C-D/26</t>
  </si>
  <si>
    <t>check inspection of living room, bath room and powder room tiles</t>
  </si>
  <si>
    <t xml:space="preserve">check head water tank formwork and FSS tank parapet </t>
  </si>
  <si>
    <t>check stair step formwrok</t>
  </si>
  <si>
    <t>Grid K-L/19</t>
  </si>
  <si>
    <t>check over head formwork and FSS tank wall</t>
  </si>
  <si>
    <t xml:space="preserve"> </t>
  </si>
  <si>
    <t xml:space="preserve">check layout of tile and installation tile work </t>
  </si>
  <si>
    <t>Grid K-T/26</t>
  </si>
  <si>
    <t>check level points and chicken mesh and allow to start plaster work</t>
  </si>
  <si>
    <t>check formwork and reinforcement of swimming pool stair and allow for concrete pouring zone 2</t>
  </si>
  <si>
    <t>check reinforcement of deck slab &amp; steps zone 8 SOG Area</t>
  </si>
  <si>
    <t>Grid J-M/7-8</t>
  </si>
  <si>
    <t>check deck slab reinforcement and allow for concrete pouring zone 8 SOG Area</t>
  </si>
  <si>
    <t>Grid J-M/7-8, M-N/8</t>
  </si>
  <si>
    <t>check ramp wall reinforcement and allow for concrete pouring zone 8 SOG Area</t>
  </si>
  <si>
    <t>Grid G-K/7-8</t>
  </si>
  <si>
    <t>check deck slab level zone 8 SOG Area</t>
  </si>
  <si>
    <t>check plaster work</t>
  </si>
  <si>
    <t xml:space="preserve">check pre plaster including chicken mesh &amp; corner bead </t>
  </si>
  <si>
    <t>Grid A-F/17-23</t>
  </si>
  <si>
    <t>Grid A-F/22-26, C-F/9-10</t>
  </si>
  <si>
    <t>check plaster work on external side of façade</t>
  </si>
  <si>
    <t>Grid N/15-17</t>
  </si>
  <si>
    <t>Grid H-K/7, L-M</t>
  </si>
  <si>
    <t>Grid K-L/1, M-P</t>
  </si>
  <si>
    <t xml:space="preserve">check plaster work </t>
  </si>
  <si>
    <t>IT/2 A</t>
  </si>
  <si>
    <t>check tile layout and installation tile work permission for apartment</t>
  </si>
  <si>
    <t>IT/3A</t>
  </si>
  <si>
    <t>check vertical band reinforcement and allow to start formowork</t>
  </si>
  <si>
    <t>check formwork and reinforcement of swimming pool stair support wall and allow for concrete pouring zone 2</t>
  </si>
  <si>
    <t>Grid C/14-15</t>
  </si>
  <si>
    <t xml:space="preserve">check stair step formwork </t>
  </si>
  <si>
    <t>Grid N/10-12</t>
  </si>
  <si>
    <t>check reinforcement of vertical band and allow to start formwork</t>
  </si>
  <si>
    <t>check travertine (cladding) back column</t>
  </si>
  <si>
    <t>16M-17M</t>
  </si>
  <si>
    <t>check china verona (Window sill) fron side</t>
  </si>
  <si>
    <t>102-116</t>
  </si>
  <si>
    <t>202-216</t>
  </si>
  <si>
    <t>302-316</t>
  </si>
  <si>
    <t>402-416</t>
  </si>
  <si>
    <t>502-516</t>
  </si>
  <si>
    <t>602-616</t>
  </si>
  <si>
    <t>702-716</t>
  </si>
  <si>
    <t>802-816</t>
  </si>
  <si>
    <t>902-916</t>
  </si>
  <si>
    <t>Wall</t>
  </si>
  <si>
    <t>check travertine (cladding) work front wall zone 3</t>
  </si>
  <si>
    <t>23f-26f</t>
  </si>
  <si>
    <t>check reinforcement and formwork of leftover slab band and allow to start concrete</t>
  </si>
  <si>
    <t>check layout of female locker room, changing room, toilet area and electrical room for brick</t>
  </si>
  <si>
    <t>Grid A-B/10-11</t>
  </si>
  <si>
    <t>check flat slab reinforcement and allow for concrete pouring zone 8 SOG Area</t>
  </si>
  <si>
    <t>Grid G-J/7-8</t>
  </si>
  <si>
    <t>check flat slab level &amp; ramp slab zone 8 SOG Area</t>
  </si>
  <si>
    <t>Check leftover slab band formwork and allow to start concrete work</t>
  </si>
  <si>
    <t>Grid U/12</t>
  </si>
  <si>
    <t>check veretical band formwork and allow to start concrete work</t>
  </si>
  <si>
    <t>check plaster work on front side external side</t>
  </si>
  <si>
    <t>Grid K-L, M-P/1</t>
  </si>
  <si>
    <t>check plaster work  zone 5</t>
  </si>
  <si>
    <t>Grid N-U/20-25</t>
  </si>
  <si>
    <t>Check plaster work on external side façade</t>
  </si>
  <si>
    <t>(+119.0)</t>
  </si>
  <si>
    <t>check plaster work and allow to start tile work zone 1</t>
  </si>
  <si>
    <t>501-506</t>
  </si>
  <si>
    <t>Check plaster work and allow to start tile work zone 2</t>
  </si>
  <si>
    <t>505-512</t>
  </si>
  <si>
    <t>Check plaster work and allow to start tile work zone 3</t>
  </si>
  <si>
    <t>511-516</t>
  </si>
  <si>
    <t>check plaster work zone 4 &amp;5</t>
  </si>
  <si>
    <t>Grid G-U/15-23</t>
  </si>
  <si>
    <t>check level points &amp; chicken mesh and allow to start plaster work</t>
  </si>
  <si>
    <t>Grid Q-S/15</t>
  </si>
  <si>
    <t>check level of screeding in flooring apartments</t>
  </si>
  <si>
    <t>tie column work</t>
  </si>
  <si>
    <t xml:space="preserve">check tie column work and re brick work </t>
  </si>
  <si>
    <t>vanity work</t>
  </si>
  <si>
    <t>check vanity work including formwork, drilling rebar, reinforcement and placing concrete</t>
  </si>
  <si>
    <t xml:space="preserve">check tie column reinforcement and allow to start formwork </t>
  </si>
  <si>
    <t>check layout of tile and installation of tile work permission for apartments</t>
  </si>
  <si>
    <t>401-406</t>
  </si>
  <si>
    <t>check vertical band and allow to start formwork</t>
  </si>
  <si>
    <t>check plaster work  zone 4</t>
  </si>
  <si>
    <t>Grid K-U/20-26, N-R/15-17</t>
  </si>
  <si>
    <t>Rex Engineering</t>
  </si>
  <si>
    <t>cleaning work</t>
  </si>
  <si>
    <t xml:space="preserve">check cleaning work </t>
  </si>
  <si>
    <t>Check travertine cladding work to allow the work</t>
  </si>
  <si>
    <t xml:space="preserve">allow to start the work of travertine </t>
  </si>
  <si>
    <t>Allow to start the fixing work of china veronaq &amp; botticina on floor</t>
  </si>
  <si>
    <t>allow to start the work of travertine on backside</t>
  </si>
  <si>
    <t>Check plaster work for tiles,</t>
  </si>
  <si>
    <t>Grid B-F/23-26</t>
  </si>
  <si>
    <t>level points</t>
  </si>
  <si>
    <t>check level points, conrner beads &amp; chicken mesh and allow to start plaster work</t>
  </si>
  <si>
    <t>check plaster work fir tiles</t>
  </si>
  <si>
    <t xml:space="preserve">check pre plastger &amp; corner bead and chicken mesh </t>
  </si>
  <si>
    <t>check bedrooms area cleaning and approved tile grouting permission</t>
  </si>
  <si>
    <t>Grid U/6-10</t>
  </si>
  <si>
    <t>check layout of tile and installation tile work permission</t>
  </si>
  <si>
    <t>407-412</t>
  </si>
  <si>
    <t>check cleaning of bedrooms area &amp; approved tile grouting permission</t>
  </si>
  <si>
    <t>sardinia marble</t>
  </si>
  <si>
    <t>check sardinia marble/stone sample cladding on column</t>
  </si>
  <si>
    <t>back side I Tower</t>
  </si>
  <si>
    <t>Check level points, corner beads &amp; chicken mesh and allow to start plaster work</t>
  </si>
  <si>
    <t>Grid J-L/23-26</t>
  </si>
  <si>
    <t xml:space="preserve">check layout of male locker room, changing room, toilet area and electrical room and allow for brick </t>
  </si>
  <si>
    <t>Grid A-B/15-17</t>
  </si>
  <si>
    <t>check level points, corner beads &amp; chickem mesh and allow to start plaster work</t>
  </si>
  <si>
    <t>Grid K-U/17-23</t>
  </si>
  <si>
    <t>check bedrooms area cleaning &amp; aproved tile grouting</t>
  </si>
  <si>
    <t>413-416</t>
  </si>
  <si>
    <t>check allow for dismantling of pcc WASHROOMS, pwd &amp; laundary leveling</t>
  </si>
  <si>
    <t>301-304</t>
  </si>
  <si>
    <t>reinfocrment</t>
  </si>
  <si>
    <t>Check vertical band reinforcement and allow to start  to formwork</t>
  </si>
  <si>
    <t>Grid U/03 &amp; 04-06</t>
  </si>
  <si>
    <t>Grid N/08-09</t>
  </si>
  <si>
    <t>Grid 01/M-P</t>
  </si>
  <si>
    <t>Grid R-T/01</t>
  </si>
  <si>
    <t>Grid G-U/01-12</t>
  </si>
  <si>
    <t>(603-606)</t>
  </si>
  <si>
    <t>(605,607-610)</t>
  </si>
  <si>
    <t>(611,614-615)</t>
  </si>
  <si>
    <t>(701-706)(+74)</t>
  </si>
  <si>
    <t>(705, 707-712)(+74)</t>
  </si>
  <si>
    <t>(711-714)(+74)</t>
  </si>
  <si>
    <t>Grid A-F/17-22</t>
  </si>
  <si>
    <t>Check tie column reinforcement and allow to start  formwork</t>
  </si>
  <si>
    <t>(1107-1116)</t>
  </si>
  <si>
    <t>IT/647 R01</t>
  </si>
  <si>
    <t>IT/564 R03</t>
  </si>
  <si>
    <t>Grid K-L/01</t>
  </si>
  <si>
    <t>Grid N-R/17-20</t>
  </si>
  <si>
    <t>IT/01 R01</t>
  </si>
  <si>
    <t>op</t>
  </si>
  <si>
    <t>Check reinforcemnt &amp; formwork of horizantal band and allow to start concrete</t>
  </si>
  <si>
    <t>Grid U/1-4</t>
  </si>
  <si>
    <t>check layout and allow start brick masnory on external side</t>
  </si>
  <si>
    <t>Grid U/01-12</t>
  </si>
  <si>
    <t>Grid M-P/01</t>
  </si>
  <si>
    <t>Grid U/08-09</t>
  </si>
  <si>
    <t>Grid U/03</t>
  </si>
  <si>
    <t>Grid U/01 &amp; 04-06</t>
  </si>
  <si>
    <t>IT/564 R04</t>
  </si>
  <si>
    <t>check false ceiling of apartment No. 2</t>
  </si>
  <si>
    <t>Cable laid OFC, and Cat-6 for Game room, Gym, Lobby and CCTV Cameras, 458M</t>
  </si>
  <si>
    <t>LT-2-527 R01</t>
  </si>
  <si>
    <t>LT-2-524 R01</t>
  </si>
  <si>
    <t>Check Complete brickwork</t>
  </si>
  <si>
    <t>LT-2-535</t>
  </si>
  <si>
    <t>LT-2-536</t>
  </si>
  <si>
    <t>LT-2-537</t>
  </si>
  <si>
    <t>LT-2-538</t>
  </si>
  <si>
    <t>LT-2-539</t>
  </si>
  <si>
    <t>LT-2-540</t>
  </si>
  <si>
    <t>LT-2-541</t>
  </si>
  <si>
    <t>LT-2-542</t>
  </si>
  <si>
    <t>LT-2-543</t>
  </si>
  <si>
    <t>LT-2-544</t>
  </si>
  <si>
    <t>LT-2-545</t>
  </si>
  <si>
    <t>LT-2-546</t>
  </si>
  <si>
    <t>LT-2-547</t>
  </si>
  <si>
    <t>LT-2-548</t>
  </si>
  <si>
    <t>LT-2-549</t>
  </si>
  <si>
    <t>LT-2-550</t>
  </si>
  <si>
    <t>LT-2-551</t>
  </si>
  <si>
    <t>LT-2-552</t>
  </si>
  <si>
    <t>LT-2-553</t>
  </si>
  <si>
    <t>LT-2-554</t>
  </si>
  <si>
    <t>LT-2-555</t>
  </si>
  <si>
    <t>LT-2-556</t>
  </si>
  <si>
    <t>LT-2-557</t>
  </si>
  <si>
    <t>LT-2-558</t>
  </si>
  <si>
    <t>LT-2-559</t>
  </si>
  <si>
    <t>LT-2-560</t>
  </si>
  <si>
    <t>LT-2-561</t>
  </si>
  <si>
    <t>LT-2-562</t>
  </si>
  <si>
    <t>LT-2-563</t>
  </si>
  <si>
    <t>LT-2-564</t>
  </si>
  <si>
    <t>LT-2-565</t>
  </si>
  <si>
    <t>LT-2-566</t>
  </si>
  <si>
    <t>LT-2-567</t>
  </si>
  <si>
    <t>LT-2-568</t>
  </si>
  <si>
    <t>LT-2-569</t>
  </si>
  <si>
    <t>LT-2-570</t>
  </si>
  <si>
    <t>LT-2-571</t>
  </si>
  <si>
    <t>LT-2-572</t>
  </si>
  <si>
    <t>LT-2-573</t>
  </si>
  <si>
    <t>LT-2-574</t>
  </si>
  <si>
    <t>LT-2-575</t>
  </si>
  <si>
    <t>LT-2-576</t>
  </si>
  <si>
    <t>LT-2-577</t>
  </si>
  <si>
    <t>LT-2-578</t>
  </si>
  <si>
    <t>LT-2-579</t>
  </si>
  <si>
    <t>LT-2-580</t>
  </si>
  <si>
    <t>LT-2-581</t>
  </si>
  <si>
    <t>LT-2-582</t>
  </si>
  <si>
    <t>LT-2-583</t>
  </si>
  <si>
    <t>LT-2-584</t>
  </si>
  <si>
    <t>LT-2-585</t>
  </si>
  <si>
    <t>LT-2-586</t>
  </si>
  <si>
    <t>LT-2-587</t>
  </si>
  <si>
    <t>LT-2-588</t>
  </si>
  <si>
    <t>LT-2-589</t>
  </si>
  <si>
    <t>LT-2-590</t>
  </si>
  <si>
    <t>LT-2-591</t>
  </si>
  <si>
    <t>LT-2-592</t>
  </si>
  <si>
    <t>LT-2-593</t>
  </si>
  <si>
    <t>LT-2-594</t>
  </si>
  <si>
    <t>LT-2-595</t>
  </si>
  <si>
    <t>LT-2-596</t>
  </si>
  <si>
    <t>LT-2-597</t>
  </si>
  <si>
    <t>LT-2-598</t>
  </si>
  <si>
    <t>LT-2-599</t>
  </si>
  <si>
    <t>LT-2-600</t>
  </si>
  <si>
    <t>LT-2-601</t>
  </si>
  <si>
    <t>LT-2-602</t>
  </si>
  <si>
    <t>LT-2-603</t>
  </si>
  <si>
    <t>LT-2-604</t>
  </si>
  <si>
    <t>LT-2-605</t>
  </si>
  <si>
    <t>LT-2-606</t>
  </si>
  <si>
    <t>LT-2-607</t>
  </si>
  <si>
    <t>LT-2-608</t>
  </si>
  <si>
    <t>LT-2-609</t>
  </si>
  <si>
    <t>LT-2-610</t>
  </si>
  <si>
    <t>LT-2-611</t>
  </si>
  <si>
    <t>LT-2-612</t>
  </si>
  <si>
    <t>LT-2-613</t>
  </si>
  <si>
    <t>LT-2-614</t>
  </si>
  <si>
    <t>LT-2-615</t>
  </si>
  <si>
    <t>LT-2-616</t>
  </si>
  <si>
    <t>LT-2-617</t>
  </si>
  <si>
    <t>LT-2-618</t>
  </si>
  <si>
    <t>LT-2-619</t>
  </si>
  <si>
    <t>LT-2-620</t>
  </si>
  <si>
    <t>LT-2-621</t>
  </si>
  <si>
    <t>LT-2-622</t>
  </si>
  <si>
    <t>LT-2-623</t>
  </si>
  <si>
    <t>LT-2-624</t>
  </si>
  <si>
    <t>LT-2-625</t>
  </si>
  <si>
    <t>LT-2-626</t>
  </si>
  <si>
    <t>LT-2-627</t>
  </si>
  <si>
    <t>LT-2-628</t>
  </si>
  <si>
    <t>LT-2-629</t>
  </si>
  <si>
    <t>LT-2-630</t>
  </si>
  <si>
    <t>Zone 4,5</t>
  </si>
  <si>
    <t>Grid G-U/23, R/15-23</t>
  </si>
  <si>
    <t>Window sill</t>
  </si>
  <si>
    <t>Check 13ft window sills</t>
  </si>
  <si>
    <t>Grid U/04-06</t>
  </si>
  <si>
    <t>Grid H-K/07, L-M/7</t>
  </si>
  <si>
    <t>(101-104)</t>
  </si>
  <si>
    <t>Grid A-F/01-08</t>
  </si>
  <si>
    <t>Grid U/3-6</t>
  </si>
  <si>
    <t>Grid A/4-6,12-13</t>
  </si>
  <si>
    <t>Wall putty</t>
  </si>
  <si>
    <t>check Primer,03 coat wall putty &amp; 03 coat paint on wardrobe</t>
  </si>
  <si>
    <t>check false ceiling of apartment No. 6</t>
  </si>
  <si>
    <t>check false ceiling of apartment No. 15</t>
  </si>
  <si>
    <t>(101-104,106)</t>
  </si>
  <si>
    <t>Grid L-U/22-26,15-17</t>
  </si>
  <si>
    <t>formwork  reinforcement</t>
  </si>
  <si>
    <t>Check reinforcement and formwork of horizental band and allow concrete</t>
  </si>
  <si>
    <t>Grid U/06-08</t>
  </si>
  <si>
    <t>Grid U/09-10</t>
  </si>
  <si>
    <t>Grid U/03, 04-06</t>
  </si>
  <si>
    <t>Grid N/08-11</t>
  </si>
  <si>
    <t xml:space="preserve">paint </t>
  </si>
  <si>
    <t>Check Externsl psint base work of I tower</t>
  </si>
  <si>
    <t>L1/02</t>
  </si>
  <si>
    <t>LT-2-390 R.01</t>
  </si>
  <si>
    <t>Grid U/3,4-6</t>
  </si>
  <si>
    <t>(1106, 1108)</t>
  </si>
  <si>
    <t>Grid F-C/03/13,9-13</t>
  </si>
  <si>
    <t>IT/647 R02</t>
  </si>
  <si>
    <t>Check available extra material and start to plastering work</t>
  </si>
  <si>
    <t>Grid P-R/01</t>
  </si>
  <si>
    <t>Grid N/11-12</t>
  </si>
  <si>
    <t>Grid U/1-2</t>
  </si>
  <si>
    <t>10th floor apt 1010</t>
  </si>
  <si>
    <t>(1109-1112</t>
  </si>
  <si>
    <t>Grid A-F/14-16 &amp; C/13-16</t>
  </si>
  <si>
    <t>1st Floor(102)</t>
  </si>
  <si>
    <t>1st Floor(103)</t>
  </si>
  <si>
    <t>1st Floor(104)</t>
  </si>
  <si>
    <t>1st Floor(105)</t>
  </si>
  <si>
    <t>1st Floor(106)</t>
  </si>
  <si>
    <t>1st Floor(107)</t>
  </si>
  <si>
    <t>1st Floor(108)</t>
  </si>
  <si>
    <t>1st Floor(109)</t>
  </si>
  <si>
    <t>1st Floor(110)</t>
  </si>
  <si>
    <t>1st Floor(111)</t>
  </si>
  <si>
    <t>1st Floor(112)</t>
  </si>
  <si>
    <t>1st Floor(113)</t>
  </si>
  <si>
    <t>1st Floor(114)</t>
  </si>
  <si>
    <t>1st Floor(115)</t>
  </si>
  <si>
    <t>1st Floor(116)</t>
  </si>
  <si>
    <t>(1106 &amp; 1108)</t>
  </si>
  <si>
    <t>Grid F-C/03-13 &amp; F-C/09-13</t>
  </si>
  <si>
    <t>reinforcement &amp; formwork</t>
  </si>
  <si>
    <t>Grid A/14-15</t>
  </si>
  <si>
    <t>Check the level of Ceiling and allow to start ceiling work</t>
  </si>
  <si>
    <t>(302-307)</t>
  </si>
  <si>
    <t>Grid N-R/15-17 &amp; G-K/20-23</t>
  </si>
  <si>
    <t>Grid H-M/07</t>
  </si>
  <si>
    <t>Check only Aluminium Window fitting</t>
  </si>
  <si>
    <t>Level 01</t>
  </si>
  <si>
    <t>Level 02</t>
  </si>
  <si>
    <t>Level 03</t>
  </si>
  <si>
    <t>Level 04</t>
  </si>
  <si>
    <t>Level 05</t>
  </si>
  <si>
    <t>Level 06</t>
  </si>
  <si>
    <t>Level 07</t>
  </si>
  <si>
    <t>Level 08</t>
  </si>
  <si>
    <t>Level 09</t>
  </si>
  <si>
    <t>708-709,712</t>
  </si>
  <si>
    <t>2nd floor (206)</t>
  </si>
  <si>
    <t>2nd floor (211)</t>
  </si>
  <si>
    <t>2nd floor (212)</t>
  </si>
  <si>
    <t>2nd floor (213)</t>
  </si>
  <si>
    <t>2nd floor (214)</t>
  </si>
  <si>
    <t>2nd floor(215)</t>
  </si>
  <si>
    <t>2nd floor(216)</t>
  </si>
  <si>
    <t>Check travertine on the front elevation of courtyard</t>
  </si>
  <si>
    <t>Check layoout washroom Wall tile</t>
  </si>
  <si>
    <t>Check clearing of living area and approved thr grouting permission</t>
  </si>
  <si>
    <t>Exhaust pipe</t>
  </si>
  <si>
    <t>Check Exhaust pipe installation</t>
  </si>
  <si>
    <t>LPG pipe</t>
  </si>
  <si>
    <t>Check LPG pipe installation</t>
  </si>
  <si>
    <t>level screed</t>
  </si>
  <si>
    <t>Check Level for screed flooring</t>
  </si>
  <si>
    <t>3rd Floor(301)</t>
  </si>
  <si>
    <t>3rd Floor(302)</t>
  </si>
  <si>
    <t>3rd Floor(303)</t>
  </si>
  <si>
    <t>3rd Floor(304)</t>
  </si>
  <si>
    <t>3rd Floor(305)</t>
  </si>
  <si>
    <t>3rd Floor(306)</t>
  </si>
  <si>
    <t>3rd Floor(307)</t>
  </si>
  <si>
    <t>3rd Floor(308)</t>
  </si>
  <si>
    <t>3rd Floor(309)</t>
  </si>
  <si>
    <t>3rd Floor(310)</t>
  </si>
  <si>
    <t>3rd Floor(311)</t>
  </si>
  <si>
    <t>3rd Floor(312)</t>
  </si>
  <si>
    <t>3rd Floor(313)</t>
  </si>
  <si>
    <t>3rd Floor(314)</t>
  </si>
  <si>
    <t>3rd Floor(315)</t>
  </si>
  <si>
    <t>3rd Floor(316)</t>
  </si>
  <si>
    <t>Check formwork of kids pool and allow tu start concrete</t>
  </si>
  <si>
    <t>407-416</t>
  </si>
  <si>
    <t>301-308</t>
  </si>
  <si>
    <t>1101-1104</t>
  </si>
  <si>
    <t>Check the final inspection of bed room tiles</t>
  </si>
  <si>
    <t>Grid A-F/01-26</t>
  </si>
  <si>
    <t>Check the final inspection of PWD/LND/BATH tiles work</t>
  </si>
  <si>
    <t>Grid A-F/05-08,17-18</t>
  </si>
  <si>
    <t>608-611 ,614</t>
  </si>
  <si>
    <t>Check the level of ceiling and allow to ceiling work</t>
  </si>
  <si>
    <t>Grid A-F/01-12</t>
  </si>
  <si>
    <t>Grid A-C/01-14</t>
  </si>
  <si>
    <t>505, 507-510,512</t>
  </si>
  <si>
    <t>LT-2-390 R.02</t>
  </si>
  <si>
    <t>reinforcement,formwork</t>
  </si>
  <si>
    <t>Grid L-M/01</t>
  </si>
  <si>
    <t>Grid M-Q/01-12</t>
  </si>
  <si>
    <t>Grid S/12</t>
  </si>
  <si>
    <t>Check formwork of kids pool</t>
  </si>
  <si>
    <t>Check levelk point and allow to start façade plaster work</t>
  </si>
  <si>
    <t>Grid B, C-E/26</t>
  </si>
  <si>
    <t>Check top level for kids pool slab zone 2</t>
  </si>
  <si>
    <t>Check reinforcement of kids pool slab top and bottom reinforcement zone 2</t>
  </si>
  <si>
    <t>Check reinforcement of kids pool slab Nd water stopper and allow to concrete</t>
  </si>
  <si>
    <t xml:space="preserve">Check layout of washrooms tiles and installation tile permission </t>
  </si>
  <si>
    <t xml:space="preserve">Chevk level of screed flooring in bed room &amp; living room </t>
  </si>
  <si>
    <t>Grid A-F/14, C/12-17</t>
  </si>
  <si>
    <t>Grid A-F/11-14,</t>
  </si>
  <si>
    <t>Check formwork of Lounging pool bed</t>
  </si>
  <si>
    <t>Grid C-F/15-16,</t>
  </si>
  <si>
    <t>ceiling work</t>
  </si>
  <si>
    <t>Check final inspection of ceiling work(Bed room and living room)</t>
  </si>
  <si>
    <t>Grid A-C/1-12,</t>
  </si>
  <si>
    <t>Grid A-C/14-26,</t>
  </si>
  <si>
    <t>Column woek</t>
  </si>
  <si>
    <t>Check the complete Column work</t>
  </si>
  <si>
    <t>Grid A-F/1-26,</t>
  </si>
  <si>
    <t>Check the complete re-brick work</t>
  </si>
  <si>
    <t>first floor to top floor</t>
  </si>
  <si>
    <t>(+19.00-+148.50)</t>
  </si>
  <si>
    <t>Check reinforcements of Kids Pool wall &amp; Allow Concrete pouring zone 2</t>
  </si>
  <si>
    <t>(+148'-6" to +151'-6")</t>
  </si>
  <si>
    <t xml:space="preserve">9th floor </t>
  </si>
  <si>
    <t>1114,1116,Coridor</t>
  </si>
  <si>
    <t>Grid C-F/17-23,</t>
  </si>
  <si>
    <t>(+146.00)</t>
  </si>
  <si>
    <t>Grid U/03,04-06</t>
  </si>
  <si>
    <t>formwork &amp; reinforcement</t>
  </si>
  <si>
    <t>Check the reinforcement and formwork of horizontal band allow to start concrete</t>
  </si>
  <si>
    <t>Grid U/11-12</t>
  </si>
  <si>
    <t>IT/830 R01</t>
  </si>
  <si>
    <t>IT/829 R01</t>
  </si>
  <si>
    <t>IT/831 R01</t>
  </si>
  <si>
    <t>IT/839 R01</t>
  </si>
  <si>
    <t>IT/840 R01</t>
  </si>
  <si>
    <t>Check layouyt and allow start brick masonry work 9" wall</t>
  </si>
  <si>
    <t>(+96.00)</t>
  </si>
  <si>
    <t>L1/03</t>
  </si>
  <si>
    <t>L1/04</t>
  </si>
  <si>
    <t>L1/05</t>
  </si>
  <si>
    <t>L1/06</t>
  </si>
  <si>
    <t>L1/07</t>
  </si>
  <si>
    <t>L1/08</t>
  </si>
  <si>
    <t>L1/09</t>
  </si>
  <si>
    <t>1st floor to 11th floor</t>
  </si>
  <si>
    <t xml:space="preserve">check chiseling work at SOG side </t>
  </si>
  <si>
    <t>(+19.00 to +131.00)</t>
  </si>
  <si>
    <t>2nd Floor(202)</t>
  </si>
  <si>
    <t>2nd Floor(203)</t>
  </si>
  <si>
    <t>2nd Floor(204)</t>
  </si>
  <si>
    <t>2nd Floor(205)</t>
  </si>
  <si>
    <t>2nd Floor(207)</t>
  </si>
  <si>
    <t>2nd Floor(208)</t>
  </si>
  <si>
    <t>2nd Floor(209)</t>
  </si>
  <si>
    <t>2nd Floor(210)</t>
  </si>
  <si>
    <t>Grid D/10-12</t>
  </si>
  <si>
    <t>Check plasterwork for tiles</t>
  </si>
  <si>
    <t>811,813-816</t>
  </si>
  <si>
    <t>Grid A-F/17-26,</t>
  </si>
  <si>
    <t>805,807-810,812</t>
  </si>
  <si>
    <t>Grid A-F/11-16,</t>
  </si>
  <si>
    <t>801-804,806</t>
  </si>
  <si>
    <t>Grid A-F/01-10</t>
  </si>
  <si>
    <t>Check the top level of kids pool lounging slab</t>
  </si>
  <si>
    <t>Check the level of  lounging pool slab</t>
  </si>
  <si>
    <t>allow to start the work of travertine(1/2") fixing of column</t>
  </si>
  <si>
    <t>cladding</t>
  </si>
  <si>
    <t>Check cladding work of sardina marble on the gf columns</t>
  </si>
  <si>
    <t xml:space="preserve">allow to start the work of travertine(1/2") fixing </t>
  </si>
  <si>
    <t>Check layout and allow to start external brick masonry</t>
  </si>
  <si>
    <t>Grid G-N/07</t>
  </si>
  <si>
    <t xml:space="preserve">Check plasterwork </t>
  </si>
  <si>
    <t>Grid B-F/01-14</t>
  </si>
  <si>
    <t>Check level points and allow to start plaster work on façade(vertical band)</t>
  </si>
  <si>
    <t>Grid U/09-11</t>
  </si>
  <si>
    <t>Check level points and allow to start FACADE plaster work</t>
  </si>
  <si>
    <t>(+19.00-148.50))</t>
  </si>
  <si>
    <t>Check formwork of left over slab and allow to start concrete</t>
  </si>
  <si>
    <t>Check formwork of vertical band and allow to start concrete</t>
  </si>
  <si>
    <t>Grid K-L/01 &amp; M-P/01</t>
  </si>
  <si>
    <t>GF Plan</t>
  </si>
  <si>
    <t>allow to start the work of gf lobby fixing of china verona</t>
  </si>
  <si>
    <t>Check final Reinforcement of lounging pool walls and planter wall and allow for concrete pouring</t>
  </si>
  <si>
    <t>Grid D-F/15-16, B-C/16-17</t>
  </si>
  <si>
    <t>Check the complete external block work plaster work at 1st floor</t>
  </si>
  <si>
    <t>Grid G-M/20</t>
  </si>
  <si>
    <t>Check the complete external block work plaster work at 1st floor to 11th floor</t>
  </si>
  <si>
    <t>Grid J-M/20-26</t>
  </si>
  <si>
    <t>Check formworkof vertical band and allow to start concrete</t>
  </si>
  <si>
    <t>Grid K-L,M-P/01</t>
  </si>
  <si>
    <t>Grid U/03-8</t>
  </si>
  <si>
    <t>IT/791 R01</t>
  </si>
  <si>
    <t>IT/792 R01</t>
  </si>
  <si>
    <t>IT/794 R01</t>
  </si>
  <si>
    <t>IT/806 R01</t>
  </si>
  <si>
    <t>Grid A-F/4-8,14-16,24-26</t>
  </si>
  <si>
    <t xml:space="preserve">Check level of screed flooring in bed room &amp; living room </t>
  </si>
  <si>
    <t>1111,1113,1115 &amp; corridor\</t>
  </si>
  <si>
    <t>Top floor to first floor</t>
  </si>
  <si>
    <t>IT/860 R01</t>
  </si>
  <si>
    <t>IT/861 R01</t>
  </si>
  <si>
    <t>IT/868 R01</t>
  </si>
  <si>
    <t>IT/849 R01</t>
  </si>
  <si>
    <t>IT/863 R01</t>
  </si>
  <si>
    <t>Check final inspection of ceiling work(Balcony)</t>
  </si>
  <si>
    <t>Light test</t>
  </si>
  <si>
    <t>G.I sheet metal duct light test</t>
  </si>
  <si>
    <t>Grid A-F/01-11</t>
  </si>
  <si>
    <t>Check the formwork of vertical band and allow to start concrete</t>
  </si>
  <si>
    <t>Check layout of Washrooms floor tile and installation tile permission</t>
  </si>
  <si>
    <t>Grid A/19-21,23-25</t>
  </si>
  <si>
    <t>LT-2-597 R01</t>
  </si>
  <si>
    <t>Check 75% brick masonary work on internal sides of building</t>
  </si>
  <si>
    <t>Check complete Plaster work at first floor PWD/LND &amp; Bath rooms</t>
  </si>
  <si>
    <t>Check complete Plaster work at 2nd floor  (bed rooms &amp; Living room)</t>
  </si>
  <si>
    <t>Grid G-U/18-26</t>
  </si>
  <si>
    <t>Grid Q-U/15-24</t>
  </si>
  <si>
    <t>Check complete Plaster work of Corridor</t>
  </si>
  <si>
    <t>Grid R/15 , G-R/23</t>
  </si>
  <si>
    <t>Check the 80% external brick masonary</t>
  </si>
  <si>
    <t>Grid K-L/01, M-P/01</t>
  </si>
  <si>
    <t>Check Complete brick work (dressing and bed room wardrobe)</t>
  </si>
  <si>
    <t xml:space="preserve">Check the complete kitchen pad </t>
  </si>
  <si>
    <t>Check final inspection of PWD/LND &amp; Bathroom tile work</t>
  </si>
  <si>
    <t>Grid A-F/15-23</t>
  </si>
  <si>
    <t>allow to start the work of travertine(3/4") fixing of gf column</t>
  </si>
  <si>
    <t>Check reinforcements of Kids &amp; lounging Pool Stairl &amp; Allow Concrete pouring zone 2</t>
  </si>
  <si>
    <t>Grid D-F/10, D/16-17</t>
  </si>
  <si>
    <t>Check final inspection of bed rooms tiles work</t>
  </si>
  <si>
    <t>Grid A-F/04-23</t>
  </si>
  <si>
    <t>Check the travertine (3/4')fixingwork of ground floor</t>
  </si>
  <si>
    <t>Check cladding work of sardina marble on the gf columns inner side</t>
  </si>
  <si>
    <t>Check 13' window sill work 1st front side of tower</t>
  </si>
  <si>
    <t>Check 13' window sill work 1st  back side of tower</t>
  </si>
  <si>
    <t>Check 13' window sill work 2nd  front side of tower</t>
  </si>
  <si>
    <t>Check 13' window sill work 2nd  back side of tower</t>
  </si>
  <si>
    <t>Check 13' window sill work 3rd  front side of tower</t>
  </si>
  <si>
    <t>Check 13' window sill work 3rd  back side of tower</t>
  </si>
  <si>
    <t>Check 13' window sill work 4th  front side of tower</t>
  </si>
  <si>
    <t>Check 13' window sill work 4th  back side of tower</t>
  </si>
  <si>
    <t>Check 13' window sill work 5th front side of tower</t>
  </si>
  <si>
    <t>Check 13' window sill work 5th back side of tower</t>
  </si>
  <si>
    <t>Check 13' window sill work 6th back side of tower</t>
  </si>
  <si>
    <t>Check 13' window sill work 6th front side of tower</t>
  </si>
  <si>
    <t>IT/862 R01</t>
  </si>
  <si>
    <t>Check travertin (1/2") fixing work of columns/vertical bend of the side elevation of I tower</t>
  </si>
  <si>
    <t>Check 7'' window sill work1st floor  front side of tower</t>
  </si>
  <si>
    <t>Check 7'' window sill work 2nd floor  front side of tower</t>
  </si>
  <si>
    <t>Check 7'' window sill work 3rd floor  front side of tower</t>
  </si>
  <si>
    <t>Check 7'' window sill work 4th floor  front side of tower</t>
  </si>
  <si>
    <t>Check 7'' window sill work 5th floor  front side of tower</t>
  </si>
  <si>
    <t>Check 7'' window sill work 6th floor  front side of tower</t>
  </si>
  <si>
    <t>Empty plot side</t>
  </si>
  <si>
    <t>empty plot side</t>
  </si>
  <si>
    <t>Rear Elevation</t>
  </si>
  <si>
    <t>Check to mark the outer plaster level and give approval to start bedroom 7' window sill</t>
  </si>
  <si>
    <t>Check 7'' window sill work 7th floor  front side of tower</t>
  </si>
  <si>
    <t>Check 7'' window sill work 8th floor  front side of tower</t>
  </si>
  <si>
    <t>Check 7'' window sill work 9th floor  front side of tower</t>
  </si>
  <si>
    <t>Check 7'' window sill work 10th floor  front side of tower</t>
  </si>
  <si>
    <t>Check 7'' window sill work 11th floor  front side of tower</t>
  </si>
  <si>
    <t>309-316</t>
  </si>
  <si>
    <t>tile grouting</t>
  </si>
  <si>
    <t>Check the cleaning of Washrooms floor tiles and approved tile grouting permission</t>
  </si>
  <si>
    <t>LT-2-631</t>
  </si>
  <si>
    <t>LT-2-632</t>
  </si>
  <si>
    <t>Installation of MS Pipe in Riser from GF to 11th floor</t>
  </si>
  <si>
    <t>Check the complete brickwork internal side of horizental band</t>
  </si>
  <si>
    <t>Check the complete plasterwork at internal side of horizental band</t>
  </si>
  <si>
    <t>LT-2-633</t>
  </si>
  <si>
    <t>LT-2-634</t>
  </si>
  <si>
    <t>LT-2-635</t>
  </si>
  <si>
    <t>LT-2-636</t>
  </si>
  <si>
    <t>LT-2-637</t>
  </si>
  <si>
    <t>LT-2-638</t>
  </si>
  <si>
    <t>LT-2-639</t>
  </si>
  <si>
    <t>LT-2-640</t>
  </si>
  <si>
    <t>LT-2-641</t>
  </si>
  <si>
    <t>LT-2-642</t>
  </si>
  <si>
    <t>LT-2-643</t>
  </si>
  <si>
    <t>LT-2-644</t>
  </si>
  <si>
    <t>LT-2-645</t>
  </si>
  <si>
    <t>LT-2-646</t>
  </si>
  <si>
    <t>LT-2-647</t>
  </si>
  <si>
    <t>LT-2-648</t>
  </si>
  <si>
    <t>LT-2-649</t>
  </si>
  <si>
    <t>LT-2-650</t>
  </si>
  <si>
    <t>LT-2-651</t>
  </si>
  <si>
    <t>LT-2-652</t>
  </si>
  <si>
    <t>LT-2-653</t>
  </si>
  <si>
    <t>LT-2-654</t>
  </si>
  <si>
    <t>LT-2-655</t>
  </si>
  <si>
    <t>LT-2-656</t>
  </si>
  <si>
    <t>LT-2-657</t>
  </si>
  <si>
    <t>LT-2-658</t>
  </si>
  <si>
    <t>LT-2-659</t>
  </si>
  <si>
    <t>LT-2-660</t>
  </si>
  <si>
    <t>LT-2-661</t>
  </si>
  <si>
    <t>LT-2-662</t>
  </si>
  <si>
    <t>LT-2-663</t>
  </si>
  <si>
    <t>LT-2-664</t>
  </si>
  <si>
    <t>LT-2-665</t>
  </si>
  <si>
    <t>LT-2-666</t>
  </si>
  <si>
    <t>LT-2-667</t>
  </si>
  <si>
    <t>LT-2-668</t>
  </si>
  <si>
    <t>LT-2-669</t>
  </si>
  <si>
    <t>11th floor to 1st floor</t>
  </si>
  <si>
    <t xml:space="preserve">Check allow to start plaster work of balcony </t>
  </si>
  <si>
    <t>406-413</t>
  </si>
  <si>
    <t>Installation of Lpg Pipe 3/4" &amp; Valves</t>
  </si>
  <si>
    <t>blockwork</t>
  </si>
  <si>
    <t>Check the complete Internal Blockwork of the horizental band at t op roof</t>
  </si>
  <si>
    <t>top roof</t>
  </si>
  <si>
    <t>Grid U/03-11</t>
  </si>
  <si>
    <t>Check the complete façade(vertical band) plaster work</t>
  </si>
  <si>
    <t>Check layout and allow to start brick masonry</t>
  </si>
  <si>
    <t>Grid G-U/01-4</t>
  </si>
  <si>
    <t xml:space="preserve">Check level Points and allow to start plaster work on façade (vertical band ) </t>
  </si>
  <si>
    <t>plaster surface</t>
  </si>
  <si>
    <t>Check the plaster surface and plaster surface level and allow to start tracertine</t>
  </si>
  <si>
    <t>L2/01</t>
  </si>
  <si>
    <t>L2/02</t>
  </si>
  <si>
    <t>Check travertine at the elevation columns vertical band of courtyard side</t>
  </si>
  <si>
    <t>Check the complete façade Vertical band Plaster work</t>
  </si>
  <si>
    <t>1st to 11 floor</t>
  </si>
  <si>
    <t>Grid A-F/01-22</t>
  </si>
  <si>
    <t>Grid A-F/10-12</t>
  </si>
  <si>
    <t>Check the complete façade vertical band plaster work</t>
  </si>
  <si>
    <t>Grid B-E/6</t>
  </si>
  <si>
    <t>Check the complete façade vertical band plaster work at SOG</t>
  </si>
  <si>
    <t>Check the level point and allow to start façade plaster work</t>
  </si>
  <si>
    <t>Grid H-K/07</t>
  </si>
  <si>
    <t>1st floor to 4th Floor</t>
  </si>
  <si>
    <t>Check the complete façade vertical band plaster work at 4th floor to 1st floor</t>
  </si>
  <si>
    <t xml:space="preserve">Check the layout and allow to start brick work </t>
  </si>
  <si>
    <t>Grid R-U/07-12</t>
  </si>
  <si>
    <t>Check the complete Internal Blockwork of the vertical band</t>
  </si>
  <si>
    <t>Grid U/01</t>
  </si>
  <si>
    <t>Reinforcement and form work</t>
  </si>
  <si>
    <t>Check the reinforcement and formwork of left over slab</t>
  </si>
  <si>
    <t>Check the complete façade vertical band plaster work at 1st floor to top roof</t>
  </si>
  <si>
    <t>409-416</t>
  </si>
  <si>
    <t>Matten sab</t>
  </si>
  <si>
    <t xml:space="preserve">Check level Points and allow to start screed flooring  </t>
  </si>
  <si>
    <t>Grid M-U/17-24</t>
  </si>
  <si>
    <t>Sllowed to start plaster work of balcony for tiles</t>
  </si>
  <si>
    <t>401-405, 414-416</t>
  </si>
  <si>
    <t>Grid K-P/01</t>
  </si>
  <si>
    <t>Ceiling work</t>
  </si>
  <si>
    <t>Grid A-C/05-09</t>
  </si>
  <si>
    <t>Check the final inspection of ceiling work</t>
  </si>
  <si>
    <t>Grid C-F/04-08</t>
  </si>
  <si>
    <t>Grid A-E/11-13</t>
  </si>
  <si>
    <t>Grid A-C/15-17</t>
  </si>
  <si>
    <t>1st floor to  11th floor</t>
  </si>
  <si>
    <t>L1/01</t>
  </si>
  <si>
    <t>check chiseling work at SOG side</t>
  </si>
  <si>
    <t>Grid H-N/15-20</t>
  </si>
  <si>
    <t>Check final inspection of Living rooms tiles work</t>
  </si>
  <si>
    <t>Grid B-C/03-08</t>
  </si>
  <si>
    <t>Grid A-C/01-04</t>
  </si>
  <si>
    <t>Grid C-F/14-16</t>
  </si>
  <si>
    <t>Grid A-C/13-17</t>
  </si>
  <si>
    <t>Grid A-C/19-26</t>
  </si>
  <si>
    <t>Grid C-F/16-23</t>
  </si>
  <si>
    <t>Check the layout of balcony tiles and allow to permissionfor tile work</t>
  </si>
  <si>
    <t>Check level pointsand allow to start plaster work on façade vertical band at FF</t>
  </si>
  <si>
    <t>1st to 7th floor</t>
  </si>
  <si>
    <t>Grid L-M/07</t>
  </si>
  <si>
    <t>I.T/07</t>
  </si>
  <si>
    <t>Check Chiseling work at 2nd floor to top floor</t>
  </si>
  <si>
    <t>LT-2-646 R01</t>
  </si>
  <si>
    <t>Check reinforcement and formwork of horizentalband and allow to start concrete</t>
  </si>
  <si>
    <t>Grid A/12-15</t>
  </si>
  <si>
    <t>IT/863 R02</t>
  </si>
  <si>
    <t>IT/203 R02</t>
  </si>
  <si>
    <t>Check the Complete plaster work façade vertical band 1st t0 top floor</t>
  </si>
  <si>
    <t>Check the Complete plaster work façade vertical band 1st t0 SOG side</t>
  </si>
  <si>
    <t>Check the layout of wall and allow to start brick masnory</t>
  </si>
  <si>
    <t>Grid D-E/11-23</t>
  </si>
  <si>
    <t>Aluminimun</t>
  </si>
  <si>
    <t>Glass</t>
  </si>
  <si>
    <t>Check Fixing of Glass</t>
  </si>
  <si>
    <t>IT/204 R02</t>
  </si>
  <si>
    <t>LT-2-670</t>
  </si>
  <si>
    <t>LT-2-671</t>
  </si>
  <si>
    <t>LT-2-672</t>
  </si>
  <si>
    <t>LT-2-673</t>
  </si>
  <si>
    <t>LT-2-674</t>
  </si>
  <si>
    <t>LT-2-675</t>
  </si>
  <si>
    <t>LT-2-676</t>
  </si>
  <si>
    <t>LT-2-677</t>
  </si>
  <si>
    <t>LT-2-678</t>
  </si>
  <si>
    <t>LT-2-679</t>
  </si>
  <si>
    <t>LT-2-680</t>
  </si>
  <si>
    <t>LT-2-681</t>
  </si>
  <si>
    <t>LT-2-682</t>
  </si>
  <si>
    <t>LT-2-683</t>
  </si>
  <si>
    <t>LT-2-684</t>
  </si>
  <si>
    <t>LT-2-685</t>
  </si>
  <si>
    <t>LT-2-686</t>
  </si>
  <si>
    <t>LT-2-687</t>
  </si>
  <si>
    <t>LT-2-688</t>
  </si>
  <si>
    <t>LT-2-689</t>
  </si>
  <si>
    <t>LT-2-690</t>
  </si>
  <si>
    <t>LT-2-691</t>
  </si>
  <si>
    <t>LT-2-692</t>
  </si>
  <si>
    <t>LT-2-693</t>
  </si>
  <si>
    <t>LT-2-694</t>
  </si>
  <si>
    <t>LT-2-695</t>
  </si>
  <si>
    <t>LT-2-696</t>
  </si>
  <si>
    <t>LT-2-697</t>
  </si>
  <si>
    <t>LT-2-698</t>
  </si>
  <si>
    <t>LT-2-699</t>
  </si>
  <si>
    <t>LT-2-700</t>
  </si>
  <si>
    <t>LT-2-701</t>
  </si>
  <si>
    <t>LT-2-702</t>
  </si>
  <si>
    <t>LT-2-703</t>
  </si>
  <si>
    <t>LT-2-704</t>
  </si>
  <si>
    <t>LT-2-705</t>
  </si>
  <si>
    <t>LT-2-706</t>
  </si>
  <si>
    <t>LT-2-707</t>
  </si>
  <si>
    <t xml:space="preserve">Check the internal brick work of thr horizental band 1st floor </t>
  </si>
  <si>
    <t>IT/214 R01</t>
  </si>
  <si>
    <t xml:space="preserve">Check the beam plaster </t>
  </si>
  <si>
    <t>IT/215 R02</t>
  </si>
  <si>
    <t>Check plaster work of bed room and ladger wall plaster</t>
  </si>
  <si>
    <t>3rd floor 301-316</t>
  </si>
  <si>
    <t>Check the final inspection of ceiling work at 4th floor</t>
  </si>
  <si>
    <t>Grid A-C/11-12</t>
  </si>
  <si>
    <t>Grid C-E/09-10</t>
  </si>
  <si>
    <t>Grid A-C/15-16</t>
  </si>
  <si>
    <t>L2/03</t>
  </si>
  <si>
    <t>L2/04</t>
  </si>
  <si>
    <t>L2/05</t>
  </si>
  <si>
    <t>L2/06</t>
  </si>
  <si>
    <t>L2/07</t>
  </si>
  <si>
    <t>Check the work of travertine fixing (1/2") at the front elevation columns/vertical band of L2</t>
  </si>
  <si>
    <t>Grid A-C/19-22</t>
  </si>
  <si>
    <t>Grid A-C/23-26</t>
  </si>
  <si>
    <t>Grid B-E/24-26</t>
  </si>
  <si>
    <t>Check the final inspection of Bed rooms &amp; living room tile work</t>
  </si>
  <si>
    <t>Grid A-C/01-05</t>
  </si>
  <si>
    <t>Check the final inspection of Bath rooms &amp; PWR/LND room wall tile work</t>
  </si>
  <si>
    <t>Grid C-F/17-18</t>
  </si>
  <si>
    <t>Grid B-F/17-18,01-03</t>
  </si>
  <si>
    <t>Grid A-C/05-08</t>
  </si>
  <si>
    <t>Grid M-Q/23-26</t>
  </si>
  <si>
    <t>allowed to start plaster work of balcony for  tile</t>
  </si>
  <si>
    <t>303-308,310,314</t>
  </si>
  <si>
    <t xml:space="preserve">Check the final tile work </t>
  </si>
  <si>
    <t>IT/890 R01</t>
  </si>
  <si>
    <t>Grid A-F/09-12</t>
  </si>
  <si>
    <t>check the final inspection of bath room &amp; PWR/LND rooms plaster work</t>
  </si>
  <si>
    <t>Grid T-U/18-26</t>
  </si>
  <si>
    <t>IT/18 R01</t>
  </si>
  <si>
    <t>IT/17 R01</t>
  </si>
  <si>
    <t>IT/16 R01</t>
  </si>
  <si>
    <t>IT/11 R01</t>
  </si>
  <si>
    <t>IT/12 R01</t>
  </si>
  <si>
    <t>IT/13 R01</t>
  </si>
  <si>
    <t>IT/14 R01</t>
  </si>
  <si>
    <t>IT/15 R01</t>
  </si>
  <si>
    <t xml:space="preserve">Pressure test </t>
  </si>
  <si>
    <t>Refrigerent pipe pressure test</t>
  </si>
  <si>
    <t xml:space="preserve">brick work </t>
  </si>
  <si>
    <t xml:space="preserve">Check complete internal brickwork of the horizontal band </t>
  </si>
  <si>
    <t>Grid A/02-25</t>
  </si>
  <si>
    <t>IT/893 R01</t>
  </si>
  <si>
    <t>IT/893 R02</t>
  </si>
  <si>
    <t>1st floor to Top floor</t>
  </si>
  <si>
    <t>Tie columns</t>
  </si>
  <si>
    <t>Check the Complete Additional tie columns work</t>
  </si>
  <si>
    <t>Grid M-U/23-26</t>
  </si>
  <si>
    <t>Check the Ladge wall plaster work</t>
  </si>
  <si>
    <t>Check the level and allow to start screed flooring</t>
  </si>
  <si>
    <t>Grid M-U/15-18,23-26</t>
  </si>
  <si>
    <t>Check layout and allow to start brick masnory</t>
  </si>
  <si>
    <t>Grid N-R/09-12.</t>
  </si>
  <si>
    <t>Grid G-H/03-04 &amp; P-Q/05-06</t>
  </si>
  <si>
    <t>Check Layout and allow to start brick masnory</t>
  </si>
  <si>
    <t>Grid G-J/23-26 &amp; P-Q/20-22</t>
  </si>
  <si>
    <t>Grid G-U/01-07</t>
  </si>
  <si>
    <t>Design Approval of false ceiling pulmit of Appartment no 14</t>
  </si>
  <si>
    <t>L2/08</t>
  </si>
  <si>
    <r>
      <t>Please visit the site and check the work of window sills at Apartment No. 101 on 1</t>
    </r>
    <r>
      <rPr>
        <vertAlign val="superscript"/>
        <sz val="12"/>
        <color rgb="FF000000"/>
        <rFont val="Calibri"/>
        <family val="2"/>
        <scheme val="minor"/>
      </rPr>
      <t>st</t>
    </r>
    <r>
      <rPr>
        <sz val="12"/>
        <color rgb="FF000000"/>
        <rFont val="Calibri"/>
        <family val="2"/>
        <scheme val="minor"/>
      </rPr>
      <t xml:space="preserve"> Floor of I Tower, including the bedroom (W15) and living room (W6) window sills.</t>
    </r>
  </si>
  <si>
    <r>
      <t>Please visit the site and check the work of window sills at Apartment No. 102 on 1</t>
    </r>
    <r>
      <rPr>
        <vertAlign val="superscript"/>
        <sz val="12"/>
        <color rgb="FF000000"/>
        <rFont val="Calibri"/>
        <family val="2"/>
        <scheme val="minor"/>
      </rPr>
      <t>st</t>
    </r>
    <r>
      <rPr>
        <sz val="12"/>
        <color rgb="FF000000"/>
        <rFont val="Calibri"/>
        <family val="2"/>
        <scheme val="minor"/>
      </rPr>
      <t xml:space="preserve"> Floor of I Tower, including the bedroom (W15) and living room (W6) window sills.</t>
    </r>
  </si>
  <si>
    <r>
      <t>Please visit the site and check the work of window sills at Apartment No. 103 on 1</t>
    </r>
    <r>
      <rPr>
        <vertAlign val="superscript"/>
        <sz val="12"/>
        <color rgb="FF000000"/>
        <rFont val="Calibri"/>
        <family val="2"/>
        <scheme val="minor"/>
      </rPr>
      <t>st</t>
    </r>
    <r>
      <rPr>
        <sz val="12"/>
        <color rgb="FF000000"/>
        <rFont val="Calibri"/>
        <family val="2"/>
        <scheme val="minor"/>
      </rPr>
      <t xml:space="preserve"> Floor of I Tower, including the bedroom (W15) and living room (W6) window sills.</t>
    </r>
  </si>
  <si>
    <r>
      <t>Please visit the site and check the work of window sills at Apartment No. 104 on 1</t>
    </r>
    <r>
      <rPr>
        <vertAlign val="superscript"/>
        <sz val="12"/>
        <color rgb="FF000000"/>
        <rFont val="Calibri"/>
        <family val="2"/>
        <scheme val="minor"/>
      </rPr>
      <t>st</t>
    </r>
    <r>
      <rPr>
        <sz val="12"/>
        <color rgb="FF000000"/>
        <rFont val="Calibri"/>
        <family val="2"/>
        <scheme val="minor"/>
      </rPr>
      <t xml:space="preserve"> Floor of I Tower, including the bedroom (W15) and living room (W6) window sills.</t>
    </r>
  </si>
  <si>
    <r>
      <t>Please visit the site and check the work of window sills at Apartment No. 105 on 1</t>
    </r>
    <r>
      <rPr>
        <vertAlign val="superscript"/>
        <sz val="12"/>
        <color rgb="FF000000"/>
        <rFont val="Calibri"/>
        <family val="2"/>
        <scheme val="minor"/>
      </rPr>
      <t>st</t>
    </r>
    <r>
      <rPr>
        <sz val="12"/>
        <color rgb="FF000000"/>
        <rFont val="Calibri"/>
        <family val="2"/>
        <scheme val="minor"/>
      </rPr>
      <t xml:space="preserve"> Floor of I Tower, including the bedroom (W15) and living room (W6) window sills.</t>
    </r>
  </si>
  <si>
    <r>
      <t>Please visit the site and check the work of window sills at Apartment No. 106 on 1</t>
    </r>
    <r>
      <rPr>
        <vertAlign val="superscript"/>
        <sz val="12"/>
        <color rgb="FF000000"/>
        <rFont val="Calibri"/>
        <family val="2"/>
        <scheme val="minor"/>
      </rPr>
      <t>st</t>
    </r>
    <r>
      <rPr>
        <sz val="12"/>
        <color rgb="FF000000"/>
        <rFont val="Calibri"/>
        <family val="2"/>
        <scheme val="minor"/>
      </rPr>
      <t xml:space="preserve"> Floor of I Tower, including the bedroom (W15) and living room (W6) window sills.</t>
    </r>
  </si>
  <si>
    <r>
      <t>Please visit the site and check the work of window sills at Apartment No. 107 on 1</t>
    </r>
    <r>
      <rPr>
        <vertAlign val="superscript"/>
        <sz val="12"/>
        <color rgb="FF000000"/>
        <rFont val="Calibri"/>
        <family val="2"/>
        <scheme val="minor"/>
      </rPr>
      <t>st</t>
    </r>
    <r>
      <rPr>
        <sz val="12"/>
        <color rgb="FF000000"/>
        <rFont val="Calibri"/>
        <family val="2"/>
        <scheme val="minor"/>
      </rPr>
      <t xml:space="preserve"> Floor of I Tower, including the bedroom (W15) and living room (W6) window sills.</t>
    </r>
  </si>
  <si>
    <r>
      <t>Please visit the site and check the work of window sills at Apartment No. 108 on 1</t>
    </r>
    <r>
      <rPr>
        <vertAlign val="superscript"/>
        <sz val="12"/>
        <color rgb="FF000000"/>
        <rFont val="Calibri"/>
        <family val="2"/>
        <scheme val="minor"/>
      </rPr>
      <t>st</t>
    </r>
    <r>
      <rPr>
        <sz val="12"/>
        <color rgb="FF000000"/>
        <rFont val="Calibri"/>
        <family val="2"/>
        <scheme val="minor"/>
      </rPr>
      <t xml:space="preserve"> Floor of I Tower, including the bedroom (W15) and living room (W6) window sills.</t>
    </r>
  </si>
  <si>
    <r>
      <t>Please visit the site and check the work of window sills at Apartment No. 109 on 1</t>
    </r>
    <r>
      <rPr>
        <vertAlign val="superscript"/>
        <sz val="12"/>
        <color rgb="FF000000"/>
        <rFont val="Calibri"/>
        <family val="2"/>
        <scheme val="minor"/>
      </rPr>
      <t>st</t>
    </r>
    <r>
      <rPr>
        <sz val="12"/>
        <color rgb="FF000000"/>
        <rFont val="Calibri"/>
        <family val="2"/>
        <scheme val="minor"/>
      </rPr>
      <t xml:space="preserve"> Floor of I Tower, including the bedroom (W15) and living room (W6) window sills.</t>
    </r>
  </si>
  <si>
    <r>
      <t>Please visit the site and check the work of window sills at Apartment No. 110 on 1</t>
    </r>
    <r>
      <rPr>
        <vertAlign val="superscript"/>
        <sz val="12"/>
        <color rgb="FF000000"/>
        <rFont val="Calibri"/>
        <family val="2"/>
        <scheme val="minor"/>
      </rPr>
      <t>st</t>
    </r>
    <r>
      <rPr>
        <sz val="12"/>
        <color rgb="FF000000"/>
        <rFont val="Calibri"/>
        <family val="2"/>
        <scheme val="minor"/>
      </rPr>
      <t xml:space="preserve"> Floor of I Tower, including the bedroom (W15) and living room (W6) window sills.</t>
    </r>
  </si>
  <si>
    <r>
      <t>Please visit the site and check the work of window sills at Apartment No. 111 on 1</t>
    </r>
    <r>
      <rPr>
        <vertAlign val="superscript"/>
        <sz val="12"/>
        <color rgb="FF000000"/>
        <rFont val="Calibri"/>
        <family val="2"/>
        <scheme val="minor"/>
      </rPr>
      <t>st</t>
    </r>
    <r>
      <rPr>
        <sz val="12"/>
        <color rgb="FF000000"/>
        <rFont val="Calibri"/>
        <family val="2"/>
        <scheme val="minor"/>
      </rPr>
      <t xml:space="preserve"> Floor of I Tower, including the bedroom (W15) and living room (W6) window sills.</t>
    </r>
  </si>
  <si>
    <r>
      <t>Please visit the site and check the work of window sills at Apartment No. 112 on 1</t>
    </r>
    <r>
      <rPr>
        <vertAlign val="superscript"/>
        <sz val="12"/>
        <color rgb="FF000000"/>
        <rFont val="Calibri"/>
        <family val="2"/>
        <scheme val="minor"/>
      </rPr>
      <t>st</t>
    </r>
    <r>
      <rPr>
        <sz val="12"/>
        <color rgb="FF000000"/>
        <rFont val="Calibri"/>
        <family val="2"/>
        <scheme val="minor"/>
      </rPr>
      <t xml:space="preserve"> Floor of I Tower, including the bedroom (W15) and living room (W6) window sills.</t>
    </r>
  </si>
  <si>
    <r>
      <t>Please visit the site and check the work of window sills at Apartment No. 113 on 1</t>
    </r>
    <r>
      <rPr>
        <vertAlign val="superscript"/>
        <sz val="12"/>
        <color rgb="FF000000"/>
        <rFont val="Calibri"/>
        <family val="2"/>
        <scheme val="minor"/>
      </rPr>
      <t>st</t>
    </r>
    <r>
      <rPr>
        <sz val="12"/>
        <color rgb="FF000000"/>
        <rFont val="Calibri"/>
        <family val="2"/>
        <scheme val="minor"/>
      </rPr>
      <t xml:space="preserve"> Floor of I Tower, including the bedroom (W15) and living room (W6) window sills.</t>
    </r>
  </si>
  <si>
    <r>
      <t>Please visit the site and check the work of window sills at Apartment No. 114 on 1</t>
    </r>
    <r>
      <rPr>
        <vertAlign val="superscript"/>
        <sz val="12"/>
        <color rgb="FF000000"/>
        <rFont val="Calibri"/>
        <family val="2"/>
        <scheme val="minor"/>
      </rPr>
      <t>st</t>
    </r>
    <r>
      <rPr>
        <sz val="12"/>
        <color rgb="FF000000"/>
        <rFont val="Calibri"/>
        <family val="2"/>
        <scheme val="minor"/>
      </rPr>
      <t xml:space="preserve"> Floor of I Tower, including the bedroom (W15) and living room (W6) window sills.</t>
    </r>
  </si>
  <si>
    <r>
      <t>Please visit the site and check the work of window sills at Apartment No. 115 on 1</t>
    </r>
    <r>
      <rPr>
        <vertAlign val="superscript"/>
        <sz val="12"/>
        <color rgb="FF000000"/>
        <rFont val="Calibri"/>
        <family val="2"/>
        <scheme val="minor"/>
      </rPr>
      <t>st</t>
    </r>
    <r>
      <rPr>
        <sz val="12"/>
        <color rgb="FF000000"/>
        <rFont val="Calibri"/>
        <family val="2"/>
        <scheme val="minor"/>
      </rPr>
      <t xml:space="preserve"> Floor of I Tower, including the bedroom (W15) and living room (W6) window sills.</t>
    </r>
  </si>
  <si>
    <r>
      <t>Please visit the site and check the work of window sills at Apartment No. 116 on 1</t>
    </r>
    <r>
      <rPr>
        <vertAlign val="superscript"/>
        <sz val="12"/>
        <color rgb="FF000000"/>
        <rFont val="Calibri"/>
        <family val="2"/>
        <scheme val="minor"/>
      </rPr>
      <t>st</t>
    </r>
    <r>
      <rPr>
        <sz val="12"/>
        <color rgb="FF000000"/>
        <rFont val="Calibri"/>
        <family val="2"/>
        <scheme val="minor"/>
      </rPr>
      <t xml:space="preserve"> Floor of I Tower, including the bedroom (W15) and living room (W6) window sills.</t>
    </r>
  </si>
  <si>
    <r>
      <t>Please visit the site and check the work of window sills at Apartment No. 201 on 2</t>
    </r>
    <r>
      <rPr>
        <vertAlign val="superscript"/>
        <sz val="12"/>
        <color rgb="FF000000"/>
        <rFont val="Calibri"/>
        <family val="2"/>
        <scheme val="minor"/>
      </rPr>
      <t>nd</t>
    </r>
    <r>
      <rPr>
        <sz val="12"/>
        <color rgb="FF000000"/>
        <rFont val="Calibri"/>
        <family val="2"/>
        <scheme val="minor"/>
      </rPr>
      <t xml:space="preserve"> Floor of I Tower, including the bedroom (W15) and living room (W6) window sills.</t>
    </r>
  </si>
  <si>
    <r>
      <t>Please visit the site and check the work of window sills at Apartment No. 202 on 2</t>
    </r>
    <r>
      <rPr>
        <vertAlign val="superscript"/>
        <sz val="12"/>
        <color rgb="FF000000"/>
        <rFont val="Calibri"/>
        <family val="2"/>
        <scheme val="minor"/>
      </rPr>
      <t>nd</t>
    </r>
    <r>
      <rPr>
        <sz val="12"/>
        <color rgb="FF000000"/>
        <rFont val="Calibri"/>
        <family val="2"/>
        <scheme val="minor"/>
      </rPr>
      <t xml:space="preserve"> Floor of I Tower, including the bedroom (W15) and living room (W6) window sills.</t>
    </r>
  </si>
  <si>
    <r>
      <t>Please visit the site and check the work of window sills at Apartment No. 203 on 2</t>
    </r>
    <r>
      <rPr>
        <vertAlign val="superscript"/>
        <sz val="12"/>
        <color rgb="FF000000"/>
        <rFont val="Calibri"/>
        <family val="2"/>
        <scheme val="minor"/>
      </rPr>
      <t>nd</t>
    </r>
    <r>
      <rPr>
        <sz val="12"/>
        <color rgb="FF000000"/>
        <rFont val="Calibri"/>
        <family val="2"/>
        <scheme val="minor"/>
      </rPr>
      <t xml:space="preserve"> Floor of I Tower, including the bedroom (W15) and living room (W6) window sills.</t>
    </r>
  </si>
  <si>
    <r>
      <t>Please visit the site and check the work of window sills at Apartment No. 204 on 2</t>
    </r>
    <r>
      <rPr>
        <vertAlign val="superscript"/>
        <sz val="12"/>
        <color rgb="FF000000"/>
        <rFont val="Calibri"/>
        <family val="2"/>
        <scheme val="minor"/>
      </rPr>
      <t>nd</t>
    </r>
    <r>
      <rPr>
        <sz val="12"/>
        <color rgb="FF000000"/>
        <rFont val="Calibri"/>
        <family val="2"/>
        <scheme val="minor"/>
      </rPr>
      <t xml:space="preserve"> Floor of I Tower, including the bedroom (W15) and living room (W6) window sills.</t>
    </r>
  </si>
  <si>
    <r>
      <t>Please visit the site and check the work of window sills at Apartment No. 205 on 2</t>
    </r>
    <r>
      <rPr>
        <vertAlign val="superscript"/>
        <sz val="12"/>
        <color rgb="FF000000"/>
        <rFont val="Calibri"/>
        <family val="2"/>
        <scheme val="minor"/>
      </rPr>
      <t>nd</t>
    </r>
    <r>
      <rPr>
        <sz val="12"/>
        <color rgb="FF000000"/>
        <rFont val="Calibri"/>
        <family val="2"/>
        <scheme val="minor"/>
      </rPr>
      <t xml:space="preserve"> Floor of I Tower, including the bedroom (W15) and living room (W6) window sills.</t>
    </r>
  </si>
  <si>
    <r>
      <t>Please visit the site and check the work of window sills at Apartment No. 206 on 2</t>
    </r>
    <r>
      <rPr>
        <vertAlign val="superscript"/>
        <sz val="12"/>
        <color rgb="FF000000"/>
        <rFont val="Calibri"/>
        <family val="2"/>
        <scheme val="minor"/>
      </rPr>
      <t>nd</t>
    </r>
    <r>
      <rPr>
        <sz val="12"/>
        <color rgb="FF000000"/>
        <rFont val="Calibri"/>
        <family val="2"/>
        <scheme val="minor"/>
      </rPr>
      <t xml:space="preserve"> Floor of I Tower, including the bedroom (W15) and living room (W6) window sills.</t>
    </r>
  </si>
  <si>
    <r>
      <t>Please visit the site and check the work of window sills at Apartment No. 207 on 2</t>
    </r>
    <r>
      <rPr>
        <vertAlign val="superscript"/>
        <sz val="12"/>
        <color rgb="FF000000"/>
        <rFont val="Calibri"/>
        <family val="2"/>
        <scheme val="minor"/>
      </rPr>
      <t>nd</t>
    </r>
    <r>
      <rPr>
        <sz val="12"/>
        <color rgb="FF000000"/>
        <rFont val="Calibri"/>
        <family val="2"/>
        <scheme val="minor"/>
      </rPr>
      <t xml:space="preserve"> Floor of I Tower, including the bedroom (W15) and living room (W6) window sills.</t>
    </r>
  </si>
  <si>
    <r>
      <t>Please visit the site and check the work of window sills at Apartment No. 208 on 2</t>
    </r>
    <r>
      <rPr>
        <vertAlign val="superscript"/>
        <sz val="12"/>
        <color rgb="FF000000"/>
        <rFont val="Calibri"/>
        <family val="2"/>
        <scheme val="minor"/>
      </rPr>
      <t>nd</t>
    </r>
    <r>
      <rPr>
        <sz val="12"/>
        <color rgb="FF000000"/>
        <rFont val="Calibri"/>
        <family val="2"/>
        <scheme val="minor"/>
      </rPr>
      <t xml:space="preserve"> Floor of I Tower, including the bedroom (W15) and living room (W6) window sills.</t>
    </r>
  </si>
  <si>
    <r>
      <t>Please visit the site and check the work of window sills at Apartment No. 209 on 2</t>
    </r>
    <r>
      <rPr>
        <vertAlign val="superscript"/>
        <sz val="12"/>
        <color rgb="FF000000"/>
        <rFont val="Calibri"/>
        <family val="2"/>
        <scheme val="minor"/>
      </rPr>
      <t>nd</t>
    </r>
    <r>
      <rPr>
        <sz val="12"/>
        <color rgb="FF000000"/>
        <rFont val="Calibri"/>
        <family val="2"/>
        <scheme val="minor"/>
      </rPr>
      <t xml:space="preserve"> Floor of I Tower, including the bedroom (W15) and living room (W6) window sills.</t>
    </r>
  </si>
  <si>
    <r>
      <t>Please visit the site and check the work of window sills at Apartment No. 210 on 2</t>
    </r>
    <r>
      <rPr>
        <vertAlign val="superscript"/>
        <sz val="12"/>
        <color rgb="FF000000"/>
        <rFont val="Calibri"/>
        <family val="2"/>
        <scheme val="minor"/>
      </rPr>
      <t>nd</t>
    </r>
    <r>
      <rPr>
        <sz val="12"/>
        <color rgb="FF000000"/>
        <rFont val="Calibri"/>
        <family val="2"/>
        <scheme val="minor"/>
      </rPr>
      <t xml:space="preserve"> Floor of I Tower, including the bedroom (W15) and living room (W6) window sills.</t>
    </r>
  </si>
  <si>
    <r>
      <t>Please visit the site and check the work of window sills at Apartment No. 211 on 2</t>
    </r>
    <r>
      <rPr>
        <vertAlign val="superscript"/>
        <sz val="12"/>
        <color rgb="FF000000"/>
        <rFont val="Calibri"/>
        <family val="2"/>
        <scheme val="minor"/>
      </rPr>
      <t>nd</t>
    </r>
    <r>
      <rPr>
        <sz val="12"/>
        <color rgb="FF000000"/>
        <rFont val="Calibri"/>
        <family val="2"/>
        <scheme val="minor"/>
      </rPr>
      <t xml:space="preserve"> Floor of I Tower, including the bedroom (W15) and living room (W6) window sills.</t>
    </r>
  </si>
  <si>
    <r>
      <t>Please visit the site and check the work of window sills at Apartment No. 212 on 2</t>
    </r>
    <r>
      <rPr>
        <vertAlign val="superscript"/>
        <sz val="12"/>
        <color rgb="FF000000"/>
        <rFont val="Calibri"/>
        <family val="2"/>
        <scheme val="minor"/>
      </rPr>
      <t>nd</t>
    </r>
    <r>
      <rPr>
        <sz val="12"/>
        <color rgb="FF000000"/>
        <rFont val="Calibri"/>
        <family val="2"/>
        <scheme val="minor"/>
      </rPr>
      <t xml:space="preserve"> Floor of I Tower, including the bedroom (W15) and living room (W6) window sills.</t>
    </r>
  </si>
  <si>
    <r>
      <t>Please visit the site and check the work of window sills at Apartment No. 213 on 2</t>
    </r>
    <r>
      <rPr>
        <vertAlign val="superscript"/>
        <sz val="12"/>
        <color rgb="FF000000"/>
        <rFont val="Calibri"/>
        <family val="2"/>
        <scheme val="minor"/>
      </rPr>
      <t>nd</t>
    </r>
    <r>
      <rPr>
        <sz val="12"/>
        <color rgb="FF000000"/>
        <rFont val="Calibri"/>
        <family val="2"/>
        <scheme val="minor"/>
      </rPr>
      <t xml:space="preserve"> Floor of I Tower, including the bedroom (W15) and living room (W6) window sills.</t>
    </r>
  </si>
  <si>
    <r>
      <t>Please visit the site and check the work of window sills at Apartment No. 214 on 2</t>
    </r>
    <r>
      <rPr>
        <vertAlign val="superscript"/>
        <sz val="12"/>
        <color rgb="FF000000"/>
        <rFont val="Calibri"/>
        <family val="2"/>
        <scheme val="minor"/>
      </rPr>
      <t>nd</t>
    </r>
    <r>
      <rPr>
        <sz val="12"/>
        <color rgb="FF000000"/>
        <rFont val="Calibri"/>
        <family val="2"/>
        <scheme val="minor"/>
      </rPr>
      <t xml:space="preserve"> Floor of I Tower, including the bedroom (W15) and living room (W6) window sills.</t>
    </r>
  </si>
  <si>
    <r>
      <t>Please visit the site and check the work of window sills at Apartment No. 215 on 2</t>
    </r>
    <r>
      <rPr>
        <vertAlign val="superscript"/>
        <sz val="12"/>
        <color rgb="FF000000"/>
        <rFont val="Calibri"/>
        <family val="2"/>
        <scheme val="minor"/>
      </rPr>
      <t>nd</t>
    </r>
    <r>
      <rPr>
        <sz val="12"/>
        <color rgb="FF000000"/>
        <rFont val="Calibri"/>
        <family val="2"/>
        <scheme val="minor"/>
      </rPr>
      <t xml:space="preserve"> Floor of I Tower, including the bedroom (W15) and living room (W6) window sills.</t>
    </r>
  </si>
  <si>
    <r>
      <t>Please visit the site and check the work of window sills at Apartment No. 216 on 2</t>
    </r>
    <r>
      <rPr>
        <vertAlign val="superscript"/>
        <sz val="12"/>
        <color rgb="FF000000"/>
        <rFont val="Calibri"/>
        <family val="2"/>
        <scheme val="minor"/>
      </rPr>
      <t>nd</t>
    </r>
    <r>
      <rPr>
        <sz val="12"/>
        <color rgb="FF000000"/>
        <rFont val="Calibri"/>
        <family val="2"/>
        <scheme val="minor"/>
      </rPr>
      <t xml:space="preserve"> Floor of I Tower, including the bedroom (W15) and living room (W6) window sills.</t>
    </r>
  </si>
  <si>
    <r>
      <t>Please visit the site and check the work of window sills at Apartment No. 301 on 3</t>
    </r>
    <r>
      <rPr>
        <vertAlign val="superscript"/>
        <sz val="12"/>
        <color rgb="FF000000"/>
        <rFont val="Calibri"/>
        <family val="2"/>
        <scheme val="minor"/>
      </rPr>
      <t>rd</t>
    </r>
    <r>
      <rPr>
        <sz val="12"/>
        <color rgb="FF000000"/>
        <rFont val="Calibri"/>
        <family val="2"/>
        <scheme val="minor"/>
      </rPr>
      <t xml:space="preserve"> Floor of I Tower, including the bedroom (W15) and living room (W6) window sills.</t>
    </r>
  </si>
  <si>
    <r>
      <t>Please visit the site and check the work of window sills at Apartment No. 302 on 3</t>
    </r>
    <r>
      <rPr>
        <vertAlign val="superscript"/>
        <sz val="12"/>
        <color rgb="FF000000"/>
        <rFont val="Calibri"/>
        <family val="2"/>
        <scheme val="minor"/>
      </rPr>
      <t>rd</t>
    </r>
    <r>
      <rPr>
        <sz val="12"/>
        <color rgb="FF000000"/>
        <rFont val="Calibri"/>
        <family val="2"/>
        <scheme val="minor"/>
      </rPr>
      <t xml:space="preserve"> Floor of I Tower, including the bedroom (W15) and living room (W6) window sills.</t>
    </r>
  </si>
  <si>
    <r>
      <t>Please visit the site and check the work of window sills at Apartment No. 303 on 3</t>
    </r>
    <r>
      <rPr>
        <vertAlign val="superscript"/>
        <sz val="12"/>
        <color rgb="FF000000"/>
        <rFont val="Calibri"/>
        <family val="2"/>
        <scheme val="minor"/>
      </rPr>
      <t>rd</t>
    </r>
    <r>
      <rPr>
        <sz val="12"/>
        <color rgb="FF000000"/>
        <rFont val="Calibri"/>
        <family val="2"/>
        <scheme val="minor"/>
      </rPr>
      <t xml:space="preserve"> Floor of I Tower, including the bedroom (W15) and living room (W6) window sills.</t>
    </r>
  </si>
  <si>
    <r>
      <t>Please visit the site and check the work of window sills at Apartment No. 304 on 3</t>
    </r>
    <r>
      <rPr>
        <vertAlign val="superscript"/>
        <sz val="12"/>
        <color rgb="FF000000"/>
        <rFont val="Calibri"/>
        <family val="2"/>
        <scheme val="minor"/>
      </rPr>
      <t>rd</t>
    </r>
    <r>
      <rPr>
        <sz val="12"/>
        <color rgb="FF000000"/>
        <rFont val="Calibri"/>
        <family val="2"/>
        <scheme val="minor"/>
      </rPr>
      <t xml:space="preserve"> Floor of I Tower, including the bedroom (W15) and living room (W6) window sills.</t>
    </r>
  </si>
  <si>
    <r>
      <t>Please visit the site and check the work of window sills at Apartment No. 305 on 3</t>
    </r>
    <r>
      <rPr>
        <vertAlign val="superscript"/>
        <sz val="12"/>
        <color rgb="FF000000"/>
        <rFont val="Calibri"/>
        <family val="2"/>
        <scheme val="minor"/>
      </rPr>
      <t>rd</t>
    </r>
    <r>
      <rPr>
        <sz val="12"/>
        <color rgb="FF000000"/>
        <rFont val="Calibri"/>
        <family val="2"/>
        <scheme val="minor"/>
      </rPr>
      <t xml:space="preserve"> Floor of I Tower, including the bedroom (W15) and living room (W6) window sills.</t>
    </r>
  </si>
  <si>
    <r>
      <t>Please visit the site and check the work of window sills at Apartment No. 306 on 3</t>
    </r>
    <r>
      <rPr>
        <vertAlign val="superscript"/>
        <sz val="12"/>
        <color rgb="FF000000"/>
        <rFont val="Calibri"/>
        <family val="2"/>
        <scheme val="minor"/>
      </rPr>
      <t>rd</t>
    </r>
    <r>
      <rPr>
        <sz val="12"/>
        <color rgb="FF000000"/>
        <rFont val="Calibri"/>
        <family val="2"/>
        <scheme val="minor"/>
      </rPr>
      <t xml:space="preserve"> Floor of I Tower, including the bedroom (W15) and living room (W6) window sills.</t>
    </r>
  </si>
  <si>
    <r>
      <t>Please visit the site and check the work of window sills at Apartment No. 307 on 3</t>
    </r>
    <r>
      <rPr>
        <vertAlign val="superscript"/>
        <sz val="12"/>
        <color rgb="FF000000"/>
        <rFont val="Calibri"/>
        <family val="2"/>
        <scheme val="minor"/>
      </rPr>
      <t>rd</t>
    </r>
    <r>
      <rPr>
        <sz val="12"/>
        <color rgb="FF000000"/>
        <rFont val="Calibri"/>
        <family val="2"/>
        <scheme val="minor"/>
      </rPr>
      <t xml:space="preserve"> Floor of I Tower, including the bedroom (W15) and living room (W6) window sills.</t>
    </r>
  </si>
  <si>
    <r>
      <t>Please visit the site and check the work of window sills at Apartment No. 308 on 3</t>
    </r>
    <r>
      <rPr>
        <vertAlign val="superscript"/>
        <sz val="12"/>
        <color rgb="FF000000"/>
        <rFont val="Calibri"/>
        <family val="2"/>
        <scheme val="minor"/>
      </rPr>
      <t>rd</t>
    </r>
    <r>
      <rPr>
        <sz val="12"/>
        <color rgb="FF000000"/>
        <rFont val="Calibri"/>
        <family val="2"/>
        <scheme val="minor"/>
      </rPr>
      <t xml:space="preserve"> Floor of I Tower, including the bedroom (W15) and living room (W6) window sills.</t>
    </r>
  </si>
  <si>
    <r>
      <t>Please visit the site and check the work of window sills at Apartment No. 309 on 3</t>
    </r>
    <r>
      <rPr>
        <vertAlign val="superscript"/>
        <sz val="12"/>
        <color rgb="FF000000"/>
        <rFont val="Calibri"/>
        <family val="2"/>
        <scheme val="minor"/>
      </rPr>
      <t>rd</t>
    </r>
    <r>
      <rPr>
        <sz val="12"/>
        <color rgb="FF000000"/>
        <rFont val="Calibri"/>
        <family val="2"/>
        <scheme val="minor"/>
      </rPr>
      <t xml:space="preserve"> Floor of I Tower, including the bedroom (W15) and living room (W6) window sills.</t>
    </r>
  </si>
  <si>
    <r>
      <t>Please visit the site and check the work of window sills at Apartment No. 310 on 3</t>
    </r>
    <r>
      <rPr>
        <vertAlign val="superscript"/>
        <sz val="12"/>
        <color rgb="FF000000"/>
        <rFont val="Calibri"/>
        <family val="2"/>
        <scheme val="minor"/>
      </rPr>
      <t>rd</t>
    </r>
    <r>
      <rPr>
        <sz val="12"/>
        <color rgb="FF000000"/>
        <rFont val="Calibri"/>
        <family val="2"/>
        <scheme val="minor"/>
      </rPr>
      <t xml:space="preserve"> Floor of I Tower, including the bedroom (W15) and living room (W6) window sills.</t>
    </r>
  </si>
  <si>
    <r>
      <t>Please visit the site and check the work of window sills at Apartment No. 311 on 3</t>
    </r>
    <r>
      <rPr>
        <vertAlign val="superscript"/>
        <sz val="12"/>
        <color rgb="FF000000"/>
        <rFont val="Calibri"/>
        <family val="2"/>
        <scheme val="minor"/>
      </rPr>
      <t>rd</t>
    </r>
    <r>
      <rPr>
        <sz val="12"/>
        <color rgb="FF000000"/>
        <rFont val="Calibri"/>
        <family val="2"/>
        <scheme val="minor"/>
      </rPr>
      <t xml:space="preserve"> Floor of I Tower, including the bedroom (W15) and living room (W6) window sills.</t>
    </r>
  </si>
  <si>
    <r>
      <t>Please visit the site and check the work of window sills at Apartment No. 312 on 3</t>
    </r>
    <r>
      <rPr>
        <vertAlign val="superscript"/>
        <sz val="12"/>
        <color rgb="FF000000"/>
        <rFont val="Calibri"/>
        <family val="2"/>
        <scheme val="minor"/>
      </rPr>
      <t>rd</t>
    </r>
    <r>
      <rPr>
        <sz val="12"/>
        <color rgb="FF000000"/>
        <rFont val="Calibri"/>
        <family val="2"/>
        <scheme val="minor"/>
      </rPr>
      <t xml:space="preserve"> Floor of I Tower, including the bedroom (W15) and living room (W6) window sills.</t>
    </r>
  </si>
  <si>
    <r>
      <t>Please visit the site and check the work of window sills at Apartment No. 313 on 3</t>
    </r>
    <r>
      <rPr>
        <vertAlign val="superscript"/>
        <sz val="12"/>
        <color rgb="FF000000"/>
        <rFont val="Calibri"/>
        <family val="2"/>
        <scheme val="minor"/>
      </rPr>
      <t>rd</t>
    </r>
    <r>
      <rPr>
        <sz val="12"/>
        <color rgb="FF000000"/>
        <rFont val="Calibri"/>
        <family val="2"/>
        <scheme val="minor"/>
      </rPr>
      <t xml:space="preserve"> Floor of I Tower, including the bedroom (W15) and living room (W6) window sills.</t>
    </r>
  </si>
  <si>
    <r>
      <t>Please visit the site and check the work of window sills at Apartment No. 314 on 3</t>
    </r>
    <r>
      <rPr>
        <vertAlign val="superscript"/>
        <sz val="12"/>
        <color rgb="FF000000"/>
        <rFont val="Calibri"/>
        <family val="2"/>
        <scheme val="minor"/>
      </rPr>
      <t>rd</t>
    </r>
    <r>
      <rPr>
        <sz val="12"/>
        <color rgb="FF000000"/>
        <rFont val="Calibri"/>
        <family val="2"/>
        <scheme val="minor"/>
      </rPr>
      <t xml:space="preserve"> Floor of I Tower, including the bedroom (W15) and living room (W6) window sills.</t>
    </r>
  </si>
  <si>
    <r>
      <t>Please visit the site and check the work of window sills at Apartment No. 315 on 3</t>
    </r>
    <r>
      <rPr>
        <vertAlign val="superscript"/>
        <sz val="12"/>
        <color rgb="FF000000"/>
        <rFont val="Calibri"/>
        <family val="2"/>
        <scheme val="minor"/>
      </rPr>
      <t>rd</t>
    </r>
    <r>
      <rPr>
        <sz val="12"/>
        <color rgb="FF000000"/>
        <rFont val="Calibri"/>
        <family val="2"/>
        <scheme val="minor"/>
      </rPr>
      <t xml:space="preserve"> Floor of I Tower, including the bedroom (W15) and living room (W6) window sills.</t>
    </r>
  </si>
  <si>
    <r>
      <t>Please visit the site and check the work of window sills at Apartment No. 316 on 3</t>
    </r>
    <r>
      <rPr>
        <vertAlign val="superscript"/>
        <sz val="12"/>
        <color rgb="FF000000"/>
        <rFont val="Calibri"/>
        <family val="2"/>
        <scheme val="minor"/>
      </rPr>
      <t>rd</t>
    </r>
    <r>
      <rPr>
        <sz val="12"/>
        <color rgb="FF000000"/>
        <rFont val="Calibri"/>
        <family val="2"/>
        <scheme val="minor"/>
      </rPr>
      <t xml:space="preserve"> Floor of I Tower, including the bedroom (W15) and living room (W6) window sills.</t>
    </r>
  </si>
  <si>
    <r>
      <t>Please visit the site and check the work of window sills at Apartment No. 401 on 4</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</si>
  <si>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402 on 4</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</si>
  <si>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403 on 4</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</si>
  <si>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404 on 4</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</si>
  <si>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405 on 4</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</si>
  <si>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406 on 4</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</si>
  <si>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407 on 4</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</si>
  <si>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408 on 4</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</si>
  <si>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409 on 4</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</si>
  <si>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410 on 4</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</si>
  <si>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411 on 4</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</si>
  <si>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412 on 4</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</si>
  <si>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413 on 4</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</si>
  <si>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414 on 4</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</si>
  <si>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415 on 4</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</si>
  <si>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416 on 4</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</si>
  <si>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501 on 5</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</si>
  <si>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502 on 5</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</si>
  <si>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503 on 5</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</si>
  <si>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504 on 5</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</si>
  <si>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505 on 5</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</si>
  <si>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506 on 5</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</si>
  <si>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507 on 5</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</si>
  <si>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508 on 5</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</si>
  <si>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509 on 5</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</si>
  <si>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510 on 5</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</si>
  <si>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511 on 5</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</si>
  <si>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512 on 5</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</si>
  <si>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513 on 5</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</si>
  <si>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514 on 5</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</si>
  <si>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515 on 5</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</si>
  <si>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516 on 5</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</si>
  <si>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601 on 6</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</si>
  <si>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602 on 6</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</si>
  <si>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603 on 6</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</si>
  <si>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604 on 6</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</si>
  <si>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605 on 6</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</si>
  <si>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606 on 6</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</si>
  <si>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607 on 6</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</si>
  <si>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608 on 6</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</si>
  <si>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609 on 6</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</si>
  <si>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610 on 6</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</si>
  <si>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611 on 6</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</si>
  <si>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612 on 6</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</si>
  <si>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613 on 6</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</si>
  <si>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614 on 6</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</si>
  <si>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615 on 6</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</si>
  <si>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616 on 6</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</si>
  <si>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702 on 7</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</si>
  <si>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704 on 7</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</si>
  <si>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706  on 7</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</si>
  <si>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708 on 7</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</si>
  <si>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710 on 7</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</si>
  <si>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712 on 7</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</si>
  <si>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714 on 7</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</si>
  <si>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716 on 7</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</si>
  <si>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715 on 7</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</si>
  <si>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802 on 8</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</si>
  <si>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804 on 8</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</si>
  <si>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8026on 8</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</si>
  <si>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808 on 8</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</si>
  <si>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810 on 8</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</si>
  <si>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812 on 8</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</si>
  <si>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814 on 8</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</si>
  <si>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816 on 8</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</si>
  <si>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815 on 8</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</si>
  <si>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902 on 9</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</si>
  <si>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904 on 9</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</si>
  <si>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906 on 9</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</si>
  <si>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908 on 9</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</si>
  <si>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910 on 9</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</si>
  <si>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912 on 9</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</si>
  <si>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914 on 9</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</si>
  <si>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916 on 9</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</si>
  <si>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915 on 9</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</si>
  <si>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t>I Tower 1st Floor Aparment No. 101</t>
  </si>
  <si>
    <t>I Tower 1st Floor Aparment No. 102</t>
  </si>
  <si>
    <t>I Tower 1st Floor Aparment No. 103</t>
  </si>
  <si>
    <t>I Tower 1st Floor Aparment No. 104</t>
  </si>
  <si>
    <t>I Tower 1st Floor Aparment No. 105</t>
  </si>
  <si>
    <t>I Tower 1st Floor Aparment No. 106</t>
  </si>
  <si>
    <t>I Tower 1st Floor Aparment No. 107</t>
  </si>
  <si>
    <t>I Tower 1st Floor Aparment No. 108</t>
  </si>
  <si>
    <t>I Tower 1st Floor Aparment No. 109</t>
  </si>
  <si>
    <t>I Tower 1st Floor Aparment No. 110</t>
  </si>
  <si>
    <t>I Tower 1st Floor Aparment No. 111</t>
  </si>
  <si>
    <t>I Tower 1st Floor Aparment No. 112</t>
  </si>
  <si>
    <t>I Tower 1st Floor Aparment No. 113</t>
  </si>
  <si>
    <t>I Tower 1st Floor Aparment No. 114</t>
  </si>
  <si>
    <t>I Tower 1st Floor Aparment No. 115</t>
  </si>
  <si>
    <t>I Tower 1st Floor Aparment No. 116</t>
  </si>
  <si>
    <t>I Tower 2nd Floor Aparment No. 201</t>
  </si>
  <si>
    <t>I Tower 2nd Floor Aparment No. 202</t>
  </si>
  <si>
    <t>I Tower 2nd Floor Aparment No. 203</t>
  </si>
  <si>
    <t>I Tower 2nd Floor Aparment No. 204</t>
  </si>
  <si>
    <t>I Tower 2nd Floor Aparment No. 205</t>
  </si>
  <si>
    <t>I Tower 2nd Floor Aparment No. 206</t>
  </si>
  <si>
    <t>I Tower 2nd Floor Aparment No. 207</t>
  </si>
  <si>
    <t>I Tower 2nd Floor Aparment No. 208</t>
  </si>
  <si>
    <t>I Tower 2nd Floor Aparment No. 209</t>
  </si>
  <si>
    <t>I Tower 2nd Floor Aparment No. 210</t>
  </si>
  <si>
    <t>I Tower 2nd Floor Aparment No. 211</t>
  </si>
  <si>
    <t>I Tower 2nd Floor Aparment No. 212</t>
  </si>
  <si>
    <t>I Tower 2nd Floor Aparment No. 213</t>
  </si>
  <si>
    <t>I Tower 2nd Floor Aparment No. 214</t>
  </si>
  <si>
    <t>I Tower 2nd Floor Aparment No. 215</t>
  </si>
  <si>
    <t>I Tower 2nd Floor Aparment No. 216</t>
  </si>
  <si>
    <t>I Tower 3rd Floor Aparment No. 301</t>
  </si>
  <si>
    <t>I Tower 3rd Floor Aparment No. 302</t>
  </si>
  <si>
    <t>I Tower 3rd Floor Aparment No. 303</t>
  </si>
  <si>
    <t>I Tower 3rd Floor Aparment No. 304</t>
  </si>
  <si>
    <t>I Tower 3rd Floor Aparment No. 305</t>
  </si>
  <si>
    <t>I Tower 3rd Floor Aparment No. 306</t>
  </si>
  <si>
    <t>I Tower 3rd Floor Aparment No. 307</t>
  </si>
  <si>
    <t>I Tower 3rd Floor Aparment No. 308</t>
  </si>
  <si>
    <t>I Tower 3rd Floor Aparment No. 309</t>
  </si>
  <si>
    <t>I Tower 3rd Floor Aparment No. 310</t>
  </si>
  <si>
    <t>I Tower 3rd Floor Aparment No. 311</t>
  </si>
  <si>
    <t>I Tower 3rd Floor Aparment No. 312</t>
  </si>
  <si>
    <t>I Tower 3rd Floor Aparment No. 313</t>
  </si>
  <si>
    <t>I Tower 3rd Floor Aparment No. 314</t>
  </si>
  <si>
    <t>I Tower 3rd Floor Aparment No. 315</t>
  </si>
  <si>
    <t>I Tower 3rd Floor Aparment No. 316</t>
  </si>
  <si>
    <t>I Tower 4th Floor Aparment No. 401</t>
  </si>
  <si>
    <t>I Tower 4th Floor Aparment No. 402</t>
  </si>
  <si>
    <t>I Tower 4th Floor Aparment No. 403</t>
  </si>
  <si>
    <t>I Tower 4th Floor Aparment No. 404</t>
  </si>
  <si>
    <t>I Tower 4th Floor Aparment No. 405</t>
  </si>
  <si>
    <t>I Tower 4th Floor Aparment No. 406</t>
  </si>
  <si>
    <t>I Tower 4th Floor Aparment No. 407</t>
  </si>
  <si>
    <t>I Tower 4th Floor Aparment No. 408</t>
  </si>
  <si>
    <t>I Tower 4th Floor Aparment No. 409</t>
  </si>
  <si>
    <t>I Tower 4th Floor Aparment No. 410</t>
  </si>
  <si>
    <t>I Tower 4th Floor Aparment No. 411</t>
  </si>
  <si>
    <t>I Tower 4th Floor Aparment No. 412</t>
  </si>
  <si>
    <t>I Tower 4th Floor Aparment No. 413</t>
  </si>
  <si>
    <t>I Tower 4th Floor Aparment No. 414</t>
  </si>
  <si>
    <t>I Tower 4th Floor Aparment No. 415</t>
  </si>
  <si>
    <t>I Tower 4th Floor Aparment No. 416</t>
  </si>
  <si>
    <t>I Tower 5th Floor Aparment No. 501</t>
  </si>
  <si>
    <t>I Tower 5th Floor Aparment No. 502</t>
  </si>
  <si>
    <t>I Tower 5th Floor Aparment No. 503</t>
  </si>
  <si>
    <t>I Tower 5th Floor Aparment No. 504</t>
  </si>
  <si>
    <t>I Tower 5th Floor Aparment No. 505</t>
  </si>
  <si>
    <t>I Tower 5th Floor Aparment No. 506</t>
  </si>
  <si>
    <t>I Tower 5th Floor Aparment No. 507</t>
  </si>
  <si>
    <t>I Tower 5th Floor Aparment No. 508</t>
  </si>
  <si>
    <t>I Tower 5th Floor Aparment No. 509</t>
  </si>
  <si>
    <t>I Tower 5th Floor Aparment No. 510</t>
  </si>
  <si>
    <t>I Tower 5th Floor Aparment No. 511</t>
  </si>
  <si>
    <t>I Tower 5th Floor Aparment No. 512</t>
  </si>
  <si>
    <t>I Tower 5th Floor Aparment No. 513</t>
  </si>
  <si>
    <t>I Tower 5th Floor Aparment No. 514</t>
  </si>
  <si>
    <t>I Tower 5th Floor Aparment No. 515</t>
  </si>
  <si>
    <t>I Tower 5th Floor Aparment No. 516</t>
  </si>
  <si>
    <t>I Tower 6th Floor Aparment No. 601</t>
  </si>
  <si>
    <t>I Tower 6th Floor Aparment No. 602</t>
  </si>
  <si>
    <t>I Tower 6th Floor Aparment No. 603</t>
  </si>
  <si>
    <t>I Tower 6th Floor Aparment No. 604</t>
  </si>
  <si>
    <t>I Tower 6th Floor Aparment No. 605</t>
  </si>
  <si>
    <t>I Tower 6th Floor Aparment No. 606</t>
  </si>
  <si>
    <t>I Tower 6th Floor Aparment No. 607</t>
  </si>
  <si>
    <t>I Tower 6th Floor Aparment No. 608</t>
  </si>
  <si>
    <t>I Tower 6th Floor Aparment No. 609</t>
  </si>
  <si>
    <t>I Tower 6th Floor Aparment No. 610</t>
  </si>
  <si>
    <t>I Tower 6th Floor Aparment No. 611</t>
  </si>
  <si>
    <t>I Tower 6th Floor Aparment No. 612</t>
  </si>
  <si>
    <t>I Tower 6th Floor Aparment No. 613</t>
  </si>
  <si>
    <t>I Tower 6th Floor Aparment No. 614</t>
  </si>
  <si>
    <t>I Tower 6th Floor Aparment No. 615</t>
  </si>
  <si>
    <t>I Tower 6th Floor Aparment No. 616</t>
  </si>
  <si>
    <t>I Tower 7th Floor Aparment No. 702</t>
  </si>
  <si>
    <t>I Tower 7th Floor Aparment No. 704</t>
  </si>
  <si>
    <t>I Tower 7th Floor Aparment No. 706</t>
  </si>
  <si>
    <t>I Tower 7th Floor Aparment No. 708</t>
  </si>
  <si>
    <t>I Tower 7th Floor Aparment No. 710</t>
  </si>
  <si>
    <t>I Tower 7th Floor Aparment No. 712</t>
  </si>
  <si>
    <t>I Tower 7th Floor Aparment No. 714</t>
  </si>
  <si>
    <t>I Tower 7th Floor Aparment No. 716</t>
  </si>
  <si>
    <t>I Tower 7th Floor Aparment No. 715</t>
  </si>
  <si>
    <t>I Tower 8th Floor Aparment No. 802</t>
  </si>
  <si>
    <t>I Tower 8th Floor Aparment No. 804</t>
  </si>
  <si>
    <t>I Tower 8th Floor Aparment No. 806</t>
  </si>
  <si>
    <t>I Tower 8th Floor Aparment No. 808</t>
  </si>
  <si>
    <t>I Tower 8th Floor Aparment No. 810</t>
  </si>
  <si>
    <t>I Tower 8th Floor Aparment No. 812</t>
  </si>
  <si>
    <t>I Tower 8th Floor Aparment No. 814</t>
  </si>
  <si>
    <t>I Tower 8th Floor Aparment No. 816</t>
  </si>
  <si>
    <t>I Tower 8th Floor Aparment No. 815</t>
  </si>
  <si>
    <t>I Tower 9th Floor Aparment No. 902</t>
  </si>
  <si>
    <t>I Tower 9th Floor Aparment No. 904</t>
  </si>
  <si>
    <t>I Tower 9th Floor Aparment No. 906</t>
  </si>
  <si>
    <t>I Tower 9th Floor Aparment No. 908</t>
  </si>
  <si>
    <t>I Tower 9th Floor Aparment No. 910</t>
  </si>
  <si>
    <t>I Tower 9th Floor Aparment No. 912</t>
  </si>
  <si>
    <t>I Tower 9th Floor Aparment No. 914</t>
  </si>
  <si>
    <t>I Tower 9th Floor Aparment No. 916</t>
  </si>
  <si>
    <t>I Tower 9th Floor Aparment No. 915</t>
  </si>
  <si>
    <t>IT/83 R01</t>
  </si>
  <si>
    <t>IT/107 R01</t>
  </si>
  <si>
    <t>IT/108 R01</t>
  </si>
  <si>
    <t>IT/109 R01</t>
  </si>
  <si>
    <t>IT/129 R01</t>
  </si>
  <si>
    <t xml:space="preserve">Check travertine (1/2") fixing at the horizental &amp; vertical band at umt side </t>
  </si>
  <si>
    <t>Grid A-E/01</t>
  </si>
  <si>
    <t>Check travertine (1/2") fixing at the horizental &amp; vertical band of front elevation</t>
  </si>
  <si>
    <t>Grid F-G/06-21</t>
  </si>
  <si>
    <t>Check travertine (1/2") fixing work of columns/vertical band of the rear elevation</t>
  </si>
  <si>
    <t>L1/02 R02</t>
  </si>
  <si>
    <t>Check the work of travertine (1/2")fixing at the horizental &amp; vertical band of road side elevation</t>
  </si>
  <si>
    <t>L2/09</t>
  </si>
  <si>
    <t>Grid H-K/7-8</t>
  </si>
  <si>
    <t>BW/174</t>
  </si>
  <si>
    <t>BW/175</t>
  </si>
  <si>
    <t>BW/176</t>
  </si>
  <si>
    <t>BW/177</t>
  </si>
  <si>
    <t>BW/178</t>
  </si>
  <si>
    <t>BW/179</t>
  </si>
  <si>
    <t>BW/180</t>
  </si>
  <si>
    <t>BW/181</t>
  </si>
  <si>
    <t>BW/182</t>
  </si>
  <si>
    <t>BW/183</t>
  </si>
  <si>
    <t>Grid G/23-26</t>
  </si>
  <si>
    <t>Check the final tile work without balcony</t>
  </si>
  <si>
    <t>LT-1-559</t>
  </si>
  <si>
    <t>LT-1-560</t>
  </si>
  <si>
    <t>LT-1-561</t>
  </si>
  <si>
    <t>Grid N-R/15-2=18</t>
  </si>
  <si>
    <t>Grid N-U/17-20</t>
  </si>
  <si>
    <t>Check level point for screed ground floor back side main entrance gate</t>
  </si>
  <si>
    <t>Grid A-B/10-11, 16-17</t>
  </si>
  <si>
    <t>Allow to start the work of travertine fixing</t>
  </si>
  <si>
    <t>front elevation</t>
  </si>
  <si>
    <t>UMT side</t>
  </si>
  <si>
    <t>Check the complete Façade (vertical band ) plaster work</t>
  </si>
  <si>
    <t>LT-1-562</t>
  </si>
  <si>
    <t>LT-1-563</t>
  </si>
  <si>
    <t>LT-1-564</t>
  </si>
  <si>
    <t>LT-1-565</t>
  </si>
  <si>
    <t>LT-1-566</t>
  </si>
  <si>
    <t>LT-1-567</t>
  </si>
  <si>
    <t>LT-1-568</t>
  </si>
  <si>
    <t>LT-1-569</t>
  </si>
  <si>
    <t>LT-1-570</t>
  </si>
  <si>
    <t>LT-1-571</t>
  </si>
  <si>
    <t>LT-1-572</t>
  </si>
  <si>
    <t>LT-1-573</t>
  </si>
  <si>
    <t>LT-1-574</t>
  </si>
  <si>
    <t>LT-1-575</t>
  </si>
  <si>
    <t>LT-1-576</t>
  </si>
  <si>
    <t>LT-1-577</t>
  </si>
  <si>
    <t>LT-1-578</t>
  </si>
  <si>
    <t>LT-1-579</t>
  </si>
  <si>
    <t>LT-1-580</t>
  </si>
  <si>
    <t>LT-1-581</t>
  </si>
  <si>
    <t>LT-1-582</t>
  </si>
  <si>
    <t>LT-1-583</t>
  </si>
  <si>
    <t>LT-1-584</t>
  </si>
  <si>
    <t>LT-1-585</t>
  </si>
  <si>
    <t>LT-1-586</t>
  </si>
  <si>
    <t>LT-1-587</t>
  </si>
  <si>
    <t>LT-1-588</t>
  </si>
  <si>
    <t>LT-1-589</t>
  </si>
  <si>
    <t>LT-1-590</t>
  </si>
  <si>
    <t>LT-1-591</t>
  </si>
  <si>
    <t>LT-1-592</t>
  </si>
  <si>
    <t>LT-1-593</t>
  </si>
  <si>
    <t>Grid A/14-15, 04-06</t>
  </si>
  <si>
    <t>Grid R-U/15-18</t>
  </si>
  <si>
    <t xml:space="preserve">Installation of falso ceiling </t>
  </si>
  <si>
    <t xml:space="preserve">Installation of Balcony falso ceiling </t>
  </si>
  <si>
    <t>Check the final inspection of living room tile work</t>
  </si>
  <si>
    <t>Grid A-B/10-13</t>
  </si>
  <si>
    <t>Grid A-F/04-13</t>
  </si>
  <si>
    <t>Grid A-F/09-15</t>
  </si>
  <si>
    <t>Grid A-F/12-22</t>
  </si>
  <si>
    <t>Grid U/08-12</t>
  </si>
  <si>
    <t>Check the pre-plaster and corner bead Complete with all respect</t>
  </si>
  <si>
    <t>Grid M-U/20-26</t>
  </si>
  <si>
    <t>Grid G-N/20-26</t>
  </si>
  <si>
    <t>Grid M-N/11-12</t>
  </si>
  <si>
    <t xml:space="preserve">Check travertine at the elevation columns vertical band </t>
  </si>
  <si>
    <t>Grid A/14-15, 21-23</t>
  </si>
  <si>
    <t>Check the fixing of Saridina Marble</t>
  </si>
  <si>
    <t>Grid D/13-14</t>
  </si>
  <si>
    <t>Grid F/12-15</t>
  </si>
  <si>
    <t>LT-1-549 R01</t>
  </si>
  <si>
    <t>Grid G-J/22-26</t>
  </si>
  <si>
    <t>LT-1-541 R01</t>
  </si>
  <si>
    <t>LT-1-539 R01</t>
  </si>
  <si>
    <t xml:space="preserve">Check 80% internal brickwork of horizental band </t>
  </si>
  <si>
    <t>Grid U/01-11</t>
  </si>
  <si>
    <t>Grid P-T/01</t>
  </si>
  <si>
    <t>1st floor to top roof</t>
  </si>
  <si>
    <t>L2/10 R01</t>
  </si>
  <si>
    <t>L2/11 R01</t>
  </si>
  <si>
    <t>LT-2-639 R01</t>
  </si>
  <si>
    <t>IT/908 R01</t>
  </si>
  <si>
    <t>IT/909 R01</t>
  </si>
  <si>
    <t>IT/910 R01</t>
  </si>
  <si>
    <t>IT/911R01</t>
  </si>
  <si>
    <t>IT/912 R01</t>
  </si>
  <si>
    <t>IT/913 R01</t>
  </si>
  <si>
    <t>LT-1-564 R01</t>
  </si>
  <si>
    <t>Grid N-U/15-21</t>
  </si>
  <si>
    <t>Check the level of screed flooring</t>
  </si>
  <si>
    <t xml:space="preserve">Check level points, corner beads &amp; chicken mesh </t>
  </si>
  <si>
    <t>Grid R/16-23, K-l/24-26</t>
  </si>
  <si>
    <t>1st floor to 7th floor</t>
  </si>
  <si>
    <t>Grid U/01(front side)</t>
  </si>
  <si>
    <t>Grid U/03 (front side)</t>
  </si>
  <si>
    <t>Grid L-M/07 (SOG side)</t>
  </si>
  <si>
    <t xml:space="preserve">Check the wall brickwork at gf </t>
  </si>
  <si>
    <t>Grid D-E/11&amp; 15, B/13 &amp; 14</t>
  </si>
  <si>
    <t>Grid A-B/10-14</t>
  </si>
  <si>
    <t>Grid C-F/13-18</t>
  </si>
  <si>
    <t>Grid C-F/05-08</t>
  </si>
  <si>
    <t>LT-1-552 R01</t>
  </si>
  <si>
    <t>Grid C-F/11-12</t>
  </si>
  <si>
    <t>Grid P-S/15</t>
  </si>
  <si>
    <t>LT-1-569 R01</t>
  </si>
  <si>
    <t xml:space="preserve">Check level points, chicken mesh </t>
  </si>
  <si>
    <t>Grid G/24-26</t>
  </si>
  <si>
    <t>Grid A-B/15-16</t>
  </si>
  <si>
    <t>Pm Sab</t>
  </si>
  <si>
    <t>Grid C-F/15-16</t>
  </si>
  <si>
    <t>Grid C-F/19-22</t>
  </si>
  <si>
    <t>Check plaster work at MEP Duct</t>
  </si>
  <si>
    <t>Chech complete façade (vertical band) plaster work</t>
  </si>
  <si>
    <t>Check the complete kitchen pad brickwork</t>
  </si>
  <si>
    <t>Check the complete brickwork(dressing and bed room wardrobe)</t>
  </si>
  <si>
    <t>dummy wall</t>
  </si>
  <si>
    <t>Check the complete dummy wall (vanity wall)</t>
  </si>
  <si>
    <t>LT-1-554 R01</t>
  </si>
  <si>
    <t>LT-1-555 R01</t>
  </si>
  <si>
    <t>Check the Final inspection of plaster work</t>
  </si>
  <si>
    <t>Check the Final inspection of Bathrooms &amp; PWD/LND room</t>
  </si>
  <si>
    <t>Grid G-K/20-23</t>
  </si>
  <si>
    <t>Grid L-N/20-26</t>
  </si>
  <si>
    <t>Grid J-P/23-26</t>
  </si>
  <si>
    <t>Check the final tile work of powder bath</t>
  </si>
  <si>
    <t xml:space="preserve">Allow to start plaster work of balcony for tile  </t>
  </si>
  <si>
    <t>301-302,309-316</t>
  </si>
  <si>
    <t>Check layout of balcony tiles and allowed to permission for tile work</t>
  </si>
  <si>
    <t>Insulation</t>
  </si>
  <si>
    <t>Check duct insulation work 1st Floor</t>
  </si>
  <si>
    <t>Check duct insulation work 2nd Floor</t>
  </si>
  <si>
    <t>Check duct insulation work 3rd Floor</t>
  </si>
  <si>
    <t>Check duct insulation work 4th Floor</t>
  </si>
  <si>
    <t>Check duct insulation work 5th Floor</t>
  </si>
  <si>
    <t>Check duct insulation work 6th Floor</t>
  </si>
  <si>
    <t>Check duct insulation work 7th Floor</t>
  </si>
  <si>
    <t>Check duct insulation work 8th Floor</t>
  </si>
  <si>
    <t>GE L1-Tower</t>
  </si>
  <si>
    <t>GE I-Tower</t>
  </si>
  <si>
    <t>Ezymix</t>
  </si>
  <si>
    <t>Elegent</t>
  </si>
  <si>
    <t>Check complete plaster work on External side</t>
  </si>
  <si>
    <t>Grid G-M/26</t>
  </si>
  <si>
    <t>Bilal sab</t>
  </si>
  <si>
    <t>Grid M-T/26</t>
  </si>
  <si>
    <t>Saqib</t>
  </si>
  <si>
    <t>IT/1013</t>
  </si>
  <si>
    <t>IT/1014</t>
  </si>
  <si>
    <t>IT/1015</t>
  </si>
  <si>
    <t>IT/1016</t>
  </si>
  <si>
    <t>IT/1017</t>
  </si>
  <si>
    <t>IT/1018</t>
  </si>
  <si>
    <t>VRF</t>
  </si>
  <si>
    <t>Check Copper pipe VRF</t>
  </si>
  <si>
    <t>Grid G-R/20-26</t>
  </si>
  <si>
    <t>Hassan</t>
  </si>
  <si>
    <t>refrigearant pipr</t>
  </si>
  <si>
    <t>701-716</t>
  </si>
  <si>
    <t>801-816</t>
  </si>
  <si>
    <t>11 and 10th floor</t>
  </si>
  <si>
    <t>Check level points, &amp; chicken mesh and allow to start plaster work</t>
  </si>
  <si>
    <t>Hassan jameel</t>
  </si>
  <si>
    <t>IT/953 R01</t>
  </si>
  <si>
    <t>Corner bead</t>
  </si>
  <si>
    <t>Check the left and right bed rooms pre-prepration corner bead complete with all recpect</t>
  </si>
  <si>
    <t>LT-2-669 R01</t>
  </si>
  <si>
    <t>Grid K-T/01</t>
  </si>
  <si>
    <t>Grid H-M/07-12</t>
  </si>
  <si>
    <t xml:space="preserve">Check internal brickwork of horizental band </t>
  </si>
  <si>
    <t>Check the plaster work of standing wall and zone 1 stair door wall</t>
  </si>
  <si>
    <t>Grid M-U/20-26, R/15-23</t>
  </si>
  <si>
    <t>LT-1-573 R01</t>
  </si>
  <si>
    <t>LT-1-555 R02</t>
  </si>
  <si>
    <t>LT-1-575 R01</t>
  </si>
  <si>
    <t>LT-1-576 R01</t>
  </si>
  <si>
    <t>Check layout and allow to brick masnory</t>
  </si>
  <si>
    <t>Grid N-U/3-9</t>
  </si>
  <si>
    <t>LT-1-574 R01</t>
  </si>
  <si>
    <t>LT-1-554 R02</t>
  </si>
  <si>
    <t>Piping</t>
  </si>
  <si>
    <t>Installation of Copper Piping</t>
  </si>
  <si>
    <t>202-206, 208, 213-216</t>
  </si>
  <si>
    <t>302-305, 307, 309-316</t>
  </si>
  <si>
    <t>402,404,408-416</t>
  </si>
  <si>
    <t>502,504,514-516</t>
  </si>
  <si>
    <t>804,809-816</t>
  </si>
  <si>
    <t>Check ladge wall plaster</t>
  </si>
  <si>
    <t>601-616</t>
  </si>
  <si>
    <t>IT/173 R01</t>
  </si>
  <si>
    <t>LT-2-670 R01</t>
  </si>
  <si>
    <t>Grid R-U/12-24</t>
  </si>
  <si>
    <t>brickwork</t>
  </si>
  <si>
    <t>Check complete Brickwork at GF</t>
  </si>
  <si>
    <t>Grid A-C/26</t>
  </si>
  <si>
    <t>Asad Butt</t>
  </si>
  <si>
    <t>Grid R-U/12-17</t>
  </si>
  <si>
    <t>Check Tie Columns work 11th floor</t>
  </si>
  <si>
    <t>Asad Jawed</t>
  </si>
  <si>
    <t>LT-1-533 R01</t>
  </si>
  <si>
    <t>Check Complete brick masonary work on internal sides of building</t>
  </si>
  <si>
    <t>LT-1-254 R01</t>
  </si>
  <si>
    <t xml:space="preserve">Brick masnory </t>
  </si>
  <si>
    <t>Waseem</t>
  </si>
  <si>
    <t>Grid  A-C/05-08</t>
  </si>
  <si>
    <t>Grid  A-C/01-04</t>
  </si>
  <si>
    <t>Grid  C-F/01-04</t>
  </si>
  <si>
    <t>Grid  A-C/04-06</t>
  </si>
  <si>
    <t>Grid  C-F/03-05</t>
  </si>
  <si>
    <t>Grid  A-B/13-06</t>
  </si>
  <si>
    <t>LT-1-126 R01</t>
  </si>
  <si>
    <t>LT-1-173 R01</t>
  </si>
  <si>
    <t>I.T/07 R01</t>
  </si>
  <si>
    <t>Bilal</t>
  </si>
  <si>
    <t>LT-1-167 R01</t>
  </si>
  <si>
    <t>Check the inspection of Balcony tile work</t>
  </si>
  <si>
    <t>107 , 110</t>
  </si>
  <si>
    <t>114, 116</t>
  </si>
  <si>
    <t>109, 111</t>
  </si>
  <si>
    <t>101, 106</t>
  </si>
  <si>
    <t>102, 115</t>
  </si>
  <si>
    <t>103, 104</t>
  </si>
  <si>
    <t>Grid M-U/13-24</t>
  </si>
  <si>
    <t>IT/928 R01</t>
  </si>
  <si>
    <t>IT/927 R01</t>
  </si>
  <si>
    <t>Check the final inspection of bath Tiles</t>
  </si>
  <si>
    <t>IT/926 R01</t>
  </si>
  <si>
    <t>LT-2-682 R01</t>
  </si>
  <si>
    <t>LT-2-681 R01</t>
  </si>
  <si>
    <t>IT/959 R01</t>
  </si>
  <si>
    <t>IT/960 R01</t>
  </si>
  <si>
    <t>IT/961 R01</t>
  </si>
  <si>
    <t xml:space="preserve">IT/963 </t>
  </si>
  <si>
    <t>IT/962 R01</t>
  </si>
  <si>
    <t>GE-L2-Tower</t>
  </si>
  <si>
    <t>Hassan Jameel</t>
  </si>
  <si>
    <t>Grid K-U/01</t>
  </si>
  <si>
    <t>Check layout and allow to start brickwork</t>
  </si>
  <si>
    <t>Grid G-N/04-07</t>
  </si>
  <si>
    <t>Grid R/15-23</t>
  </si>
  <si>
    <t>Grid N-R/12-17</t>
  </si>
  <si>
    <t>Check UPVC/ Exhaust pipr installation</t>
  </si>
  <si>
    <t>Grid N-U/05-12</t>
  </si>
  <si>
    <t>Mustansar</t>
  </si>
  <si>
    <t>IT/83 R02</t>
  </si>
  <si>
    <t>IT/107 R02</t>
  </si>
  <si>
    <t>IT/108 R02</t>
  </si>
  <si>
    <t>IT/109 R02</t>
  </si>
  <si>
    <t>IT/129 R02</t>
  </si>
  <si>
    <t>IT/264 R01</t>
  </si>
  <si>
    <t>IT/265 R01</t>
  </si>
  <si>
    <t>IT/266 R01</t>
  </si>
  <si>
    <t>Check leve point and allow to start plaster</t>
  </si>
  <si>
    <t>903. 904, 905</t>
  </si>
  <si>
    <t>LT-2-695 R1</t>
  </si>
  <si>
    <t>Vanity wall</t>
  </si>
  <si>
    <t>Check Dummy wall (vanity wall)</t>
  </si>
  <si>
    <t>IT/925 R01</t>
  </si>
  <si>
    <t>Check the final inspection of bed room Tiles</t>
  </si>
  <si>
    <t>Grid C-F/01-04</t>
  </si>
  <si>
    <t>Check the final inspection of living room Tiles</t>
  </si>
  <si>
    <t>LT-1-590 R01</t>
  </si>
  <si>
    <t>LT-1-587 R01</t>
  </si>
  <si>
    <t>LT-1-588 R01</t>
  </si>
  <si>
    <t>Asad jawed</t>
  </si>
  <si>
    <t>LT-2-696 R01</t>
  </si>
  <si>
    <t>LT-1-591 R01</t>
  </si>
  <si>
    <t>LT-1-594</t>
  </si>
  <si>
    <t>LT-1-595</t>
  </si>
  <si>
    <t>LT-1-596</t>
  </si>
  <si>
    <t>LT-1-597</t>
  </si>
  <si>
    <t>LT-1-598</t>
  </si>
  <si>
    <t>LT-1-599</t>
  </si>
  <si>
    <t>LT-1-600</t>
  </si>
  <si>
    <t>LT-1-601</t>
  </si>
  <si>
    <t>LT-1-602</t>
  </si>
  <si>
    <t>LT-1-603</t>
  </si>
  <si>
    <t>LT-1-604</t>
  </si>
  <si>
    <t>LT-1-605</t>
  </si>
  <si>
    <t>LT-1-606</t>
  </si>
  <si>
    <t>LT-1-607</t>
  </si>
  <si>
    <t>LT-1-608</t>
  </si>
  <si>
    <t>LT-1-609</t>
  </si>
  <si>
    <t>LT-1-610</t>
  </si>
  <si>
    <t>LT-1-611</t>
  </si>
  <si>
    <t>LT-1-612</t>
  </si>
  <si>
    <t>LT-1-613</t>
  </si>
  <si>
    <t>LT-1-614</t>
  </si>
  <si>
    <t>LT-1-615</t>
  </si>
  <si>
    <t>LT-1-616</t>
  </si>
  <si>
    <t>LT-1-617</t>
  </si>
  <si>
    <t>LT-1-618</t>
  </si>
  <si>
    <t>LT-1-619</t>
  </si>
  <si>
    <t>LT-1-620</t>
  </si>
  <si>
    <t>LT-1-621</t>
  </si>
  <si>
    <t>LT-1-622</t>
  </si>
  <si>
    <t>LT-1-623</t>
  </si>
  <si>
    <t>LT-1-624</t>
  </si>
  <si>
    <t>LT-1-625</t>
  </si>
  <si>
    <t>LT-1-626</t>
  </si>
  <si>
    <t>LT-1-627</t>
  </si>
  <si>
    <t>LT-1-628</t>
  </si>
  <si>
    <t>LT-1-629</t>
  </si>
  <si>
    <t>LT-1-630</t>
  </si>
  <si>
    <t>LT-1-631</t>
  </si>
  <si>
    <t>LT-1-632</t>
  </si>
  <si>
    <t>LT-1-633</t>
  </si>
  <si>
    <t>LT-1-634</t>
  </si>
  <si>
    <t>LT-1-635</t>
  </si>
  <si>
    <t>LT-1-636</t>
  </si>
  <si>
    <t>LT-1-637</t>
  </si>
  <si>
    <t>LT-1-638</t>
  </si>
  <si>
    <t>LT-1-639</t>
  </si>
  <si>
    <t>LT-1-640</t>
  </si>
  <si>
    <t>Grid Q-U/26-26</t>
  </si>
  <si>
    <t>Architive</t>
  </si>
  <si>
    <t>Grid N-U/07-10</t>
  </si>
  <si>
    <t>pre-Plaster</t>
  </si>
  <si>
    <t>901-916</t>
  </si>
  <si>
    <t>L1/02 R03</t>
  </si>
  <si>
    <t>L1/04 R01</t>
  </si>
  <si>
    <t>L1/06 R01</t>
  </si>
  <si>
    <t>Alloe to start work of travertine</t>
  </si>
  <si>
    <t>PIPE</t>
  </si>
  <si>
    <t>Control Wire with Conduit Pipe For VRF</t>
  </si>
  <si>
    <t>VRF Shop drwing</t>
  </si>
  <si>
    <t>Rock stone</t>
  </si>
  <si>
    <t>Grid M-U/17-20</t>
  </si>
  <si>
    <t>Grid R-U/20-26</t>
  </si>
  <si>
    <t>Grid K-Q/20-26</t>
  </si>
  <si>
    <t>Grid G-R/22-24</t>
  </si>
  <si>
    <t>Check Complete Plaster work on external side</t>
  </si>
  <si>
    <t>Check the final inspection of ceiling work at 5th floor</t>
  </si>
  <si>
    <t>LT-2-694 R01</t>
  </si>
  <si>
    <t>LT-2-682 R02</t>
  </si>
  <si>
    <t>IT/967 R01</t>
  </si>
  <si>
    <t>IT/930 R01</t>
  </si>
  <si>
    <t>IT/945 R01</t>
  </si>
  <si>
    <t>IT/957 R01</t>
  </si>
  <si>
    <t>IT/970 R01</t>
  </si>
  <si>
    <t>IT/959 R02</t>
  </si>
  <si>
    <t>IT/960 R02</t>
  </si>
  <si>
    <t>IT/961 R02</t>
  </si>
  <si>
    <t>IT/962 R02</t>
  </si>
  <si>
    <t>IT/963 R1</t>
  </si>
  <si>
    <t>IT/964 R01</t>
  </si>
  <si>
    <t>IT/965 R1</t>
  </si>
  <si>
    <t>IT/966 R1</t>
  </si>
  <si>
    <t>IT/968 R1</t>
  </si>
  <si>
    <t>IT/969 R01</t>
  </si>
  <si>
    <t>VRF Y-joints</t>
  </si>
  <si>
    <t>1 to 5 floor</t>
  </si>
  <si>
    <t>Duct</t>
  </si>
  <si>
    <t>Duct installation at 9th floor</t>
  </si>
  <si>
    <t xml:space="preserve">Check plaster work and allow to start tile work </t>
  </si>
  <si>
    <t>903 &amp; 905</t>
  </si>
  <si>
    <t>LT-1-570 R01</t>
  </si>
  <si>
    <t>LT-1-572 R01</t>
  </si>
  <si>
    <t>Asad BUtt</t>
  </si>
  <si>
    <t>LT-1-573 R02</t>
  </si>
  <si>
    <t>LT-1-574 R02</t>
  </si>
  <si>
    <t>LT-1-575 R02</t>
  </si>
  <si>
    <t>LT-1-576 R02</t>
  </si>
  <si>
    <t>LT-1-580 R01</t>
  </si>
  <si>
    <t>LT-1-592 R01</t>
  </si>
  <si>
    <t>LT-2-696 R02</t>
  </si>
  <si>
    <t>LT-2-708</t>
  </si>
  <si>
    <t>LT-2-709</t>
  </si>
  <si>
    <t>LT-2-710</t>
  </si>
  <si>
    <t>LT-2-711</t>
  </si>
  <si>
    <t>LT-2-712</t>
  </si>
  <si>
    <t>LT-2-713</t>
  </si>
  <si>
    <t>LT-2-714</t>
  </si>
  <si>
    <t>LT-2-715</t>
  </si>
  <si>
    <t>LT-2-716</t>
  </si>
  <si>
    <t>LT-2-717</t>
  </si>
  <si>
    <t>LT-2-718</t>
  </si>
  <si>
    <t>LT-2-719</t>
  </si>
  <si>
    <t>LT-2-720</t>
  </si>
  <si>
    <t>LT-2-721</t>
  </si>
  <si>
    <t>LT-2-722</t>
  </si>
  <si>
    <t>LT-2-723</t>
  </si>
  <si>
    <t>LT-2-724</t>
  </si>
  <si>
    <t>LT-2-725</t>
  </si>
  <si>
    <t>LT-2-726</t>
  </si>
  <si>
    <t>LT-2-727</t>
  </si>
  <si>
    <t>LT-2-728</t>
  </si>
  <si>
    <t>LT-2-729</t>
  </si>
  <si>
    <t>LT-2-730</t>
  </si>
  <si>
    <t>LT-2-731</t>
  </si>
  <si>
    <t>LT-2-732</t>
  </si>
  <si>
    <t>LT-2-733</t>
  </si>
  <si>
    <t>LT-2-734</t>
  </si>
  <si>
    <t>LT-2-735</t>
  </si>
  <si>
    <t>LT-2-736</t>
  </si>
  <si>
    <t>LT-2-737</t>
  </si>
  <si>
    <t>LT-2-738</t>
  </si>
  <si>
    <t>LT-2-739</t>
  </si>
  <si>
    <t>LT-2-740</t>
  </si>
  <si>
    <t>LT-2-741</t>
  </si>
  <si>
    <t>LT-2-742</t>
  </si>
  <si>
    <t>LT-2-743</t>
  </si>
  <si>
    <t>LT-2-744</t>
  </si>
  <si>
    <t>LT-2-745</t>
  </si>
  <si>
    <t>LT-2-746</t>
  </si>
  <si>
    <t>LT-2-747</t>
  </si>
  <si>
    <t>LT-2-748</t>
  </si>
  <si>
    <t>LT-2-749</t>
  </si>
  <si>
    <t>LT-2-750</t>
  </si>
  <si>
    <t>LT-2-751</t>
  </si>
  <si>
    <t>LT-2-752</t>
  </si>
  <si>
    <t>LT-2-753</t>
  </si>
  <si>
    <t>LT-2-754</t>
  </si>
  <si>
    <t>LT-2-755</t>
  </si>
  <si>
    <t>LT-2-756</t>
  </si>
  <si>
    <t>LT-2-757</t>
  </si>
  <si>
    <t>LT-2-758</t>
  </si>
  <si>
    <t>LT-2-759</t>
  </si>
  <si>
    <t>LT-2-760</t>
  </si>
  <si>
    <t>LT-2-761</t>
  </si>
  <si>
    <t>LT-2-762</t>
  </si>
  <si>
    <t>LT-2-763</t>
  </si>
  <si>
    <t>LT-2-764</t>
  </si>
  <si>
    <t>LT-2-765</t>
  </si>
  <si>
    <t>LT-2-766</t>
  </si>
  <si>
    <t>LT-2-767</t>
  </si>
  <si>
    <t>LT-2-768</t>
  </si>
  <si>
    <t>LT-2-769</t>
  </si>
  <si>
    <t>LT-2-770</t>
  </si>
  <si>
    <t>LT-2-771</t>
  </si>
  <si>
    <t>LT-2-772</t>
  </si>
  <si>
    <t>LT-2-773</t>
  </si>
  <si>
    <t>LT-2-774</t>
  </si>
  <si>
    <t>LT-2-775</t>
  </si>
  <si>
    <t>LT-2-776</t>
  </si>
  <si>
    <t>LT-2-777</t>
  </si>
  <si>
    <t>LT-2-778</t>
  </si>
  <si>
    <t>LT-2-779</t>
  </si>
  <si>
    <t>LT-2-780</t>
  </si>
  <si>
    <t>LT-2-781</t>
  </si>
  <si>
    <t>LT-2-782</t>
  </si>
  <si>
    <t>LT-2-783</t>
  </si>
  <si>
    <t>LT-2-784</t>
  </si>
  <si>
    <t>LT-2-785</t>
  </si>
  <si>
    <t>LT-2-786</t>
  </si>
  <si>
    <t>LT-2-787</t>
  </si>
  <si>
    <t>LT-2-788</t>
  </si>
  <si>
    <t>LT-2-789</t>
  </si>
  <si>
    <t>LT-2-790</t>
  </si>
  <si>
    <t>LT-2-791</t>
  </si>
  <si>
    <t>LT-2-792</t>
  </si>
  <si>
    <t>LT-2-793</t>
  </si>
  <si>
    <t>LT-2-794</t>
  </si>
  <si>
    <t>LT-2-795</t>
  </si>
  <si>
    <t>LT-2-796</t>
  </si>
  <si>
    <t>LT-2-797</t>
  </si>
  <si>
    <t>LT-2-798</t>
  </si>
  <si>
    <t>LT-2-799</t>
  </si>
  <si>
    <t>LT-2-800</t>
  </si>
  <si>
    <t>LT-2-801</t>
  </si>
  <si>
    <t>LT-2-802</t>
  </si>
  <si>
    <t>LT-2-803</t>
  </si>
  <si>
    <t>LT-2-804</t>
  </si>
  <si>
    <t>LT-2-805</t>
  </si>
  <si>
    <t>LT-2-806</t>
  </si>
  <si>
    <t>LT-2-807</t>
  </si>
  <si>
    <t>LT-2-808</t>
  </si>
  <si>
    <t>LT-2-809</t>
  </si>
  <si>
    <t>LT-2-810</t>
  </si>
  <si>
    <t>LT-2-811</t>
  </si>
  <si>
    <t>LT-2-812</t>
  </si>
  <si>
    <t>LT-2-813</t>
  </si>
  <si>
    <t>LT-2-814</t>
  </si>
  <si>
    <t>LT-2-815</t>
  </si>
  <si>
    <t>LT-2-816</t>
  </si>
  <si>
    <t>LT-2-817</t>
  </si>
  <si>
    <t>LT-2-818</t>
  </si>
  <si>
    <t>LT-2-819</t>
  </si>
  <si>
    <t>LT-2-820</t>
  </si>
  <si>
    <t>LT-2-821</t>
  </si>
  <si>
    <t>LT-2-822</t>
  </si>
  <si>
    <t>LT-2-823</t>
  </si>
  <si>
    <t>LT-2-824</t>
  </si>
  <si>
    <t>LT-2-825</t>
  </si>
  <si>
    <t>LT-2-826</t>
  </si>
  <si>
    <t>LT-2-827</t>
  </si>
  <si>
    <t>LT-2-828</t>
  </si>
  <si>
    <t>LT-2-829</t>
  </si>
  <si>
    <t>LT-2-830</t>
  </si>
  <si>
    <t>LT-2-831</t>
  </si>
  <si>
    <t>LT-2-832</t>
  </si>
  <si>
    <t>LT-2-833</t>
  </si>
  <si>
    <t>LT-2-834</t>
  </si>
  <si>
    <t>LT-2-835</t>
  </si>
  <si>
    <t>LT-2-836</t>
  </si>
  <si>
    <t>LT-2-837</t>
  </si>
  <si>
    <t>LT-2-838</t>
  </si>
  <si>
    <t>LT-2-839</t>
  </si>
  <si>
    <t>LT-2-840</t>
  </si>
  <si>
    <t>LT-2-841</t>
  </si>
  <si>
    <t>LT-2-842</t>
  </si>
  <si>
    <t>LT-2-843</t>
  </si>
  <si>
    <t>LT-2-844</t>
  </si>
  <si>
    <t>LT-2-845</t>
  </si>
  <si>
    <t>LT-2-846</t>
  </si>
  <si>
    <t>LT-2-847</t>
  </si>
  <si>
    <t>LT-2-848</t>
  </si>
  <si>
    <t>LT-2-849</t>
  </si>
  <si>
    <t>LT-2-850</t>
  </si>
  <si>
    <t>LT-2-851</t>
  </si>
  <si>
    <t>LT-2-852</t>
  </si>
  <si>
    <t>LT-2-853</t>
  </si>
  <si>
    <t>LT-2-854</t>
  </si>
  <si>
    <t>LT-2-855</t>
  </si>
  <si>
    <t>LT-2-856</t>
  </si>
  <si>
    <t>LT-2-857</t>
  </si>
  <si>
    <t>LT-2-858</t>
  </si>
  <si>
    <t>LT-2-859</t>
  </si>
  <si>
    <t>LT-2-860</t>
  </si>
  <si>
    <t>LT-2-861</t>
  </si>
  <si>
    <t>LT-2-862</t>
  </si>
  <si>
    <t>LT-2-863</t>
  </si>
  <si>
    <t>LT-2-864</t>
  </si>
  <si>
    <t>LT-2-865</t>
  </si>
  <si>
    <t>LT-2-866</t>
  </si>
  <si>
    <t>LT-2-867</t>
  </si>
  <si>
    <t>LT-2-868</t>
  </si>
  <si>
    <t>LT-2-869</t>
  </si>
  <si>
    <t>LT-2-870</t>
  </si>
  <si>
    <t>LT-2-871</t>
  </si>
  <si>
    <t>LT-2-872</t>
  </si>
  <si>
    <t>LT-2-873</t>
  </si>
  <si>
    <t>LT-2-874</t>
  </si>
  <si>
    <t>LT-2-875</t>
  </si>
  <si>
    <t>LT-2-876</t>
  </si>
  <si>
    <t>LT-2-877</t>
  </si>
  <si>
    <t>LT-2-878</t>
  </si>
  <si>
    <t>LT-2-879</t>
  </si>
  <si>
    <t>LT-2-880</t>
  </si>
  <si>
    <t>LT-2-881</t>
  </si>
  <si>
    <t>LT-2-882</t>
  </si>
  <si>
    <t>LT-2-883</t>
  </si>
  <si>
    <t>LT-2-884</t>
  </si>
  <si>
    <t>LT-2-885</t>
  </si>
  <si>
    <t>LT-2-886</t>
  </si>
  <si>
    <t>LT-2-887</t>
  </si>
  <si>
    <t>LT-2-888</t>
  </si>
  <si>
    <t>LT-2-889</t>
  </si>
  <si>
    <t>LT-2-890</t>
  </si>
  <si>
    <t>LT-2-891</t>
  </si>
  <si>
    <t>LT-2-892</t>
  </si>
  <si>
    <t>LT-2-893</t>
  </si>
  <si>
    <t>LT-2-894</t>
  </si>
  <si>
    <t>LT-2-895</t>
  </si>
  <si>
    <t>LT-2-896</t>
  </si>
  <si>
    <t>LT-2-897</t>
  </si>
  <si>
    <t>LT-2-898</t>
  </si>
  <si>
    <t>LT-2-899</t>
  </si>
  <si>
    <t>LT-2-900</t>
  </si>
  <si>
    <t>LT-2-901</t>
  </si>
  <si>
    <t>LT-2-902</t>
  </si>
  <si>
    <t>LT-2-903</t>
  </si>
  <si>
    <t>LT-2-904</t>
  </si>
  <si>
    <t>LT-2-905</t>
  </si>
  <si>
    <t>LT-2-906</t>
  </si>
  <si>
    <t>LT-2-907</t>
  </si>
  <si>
    <t>LT-2-908</t>
  </si>
  <si>
    <t>LT-2-909</t>
  </si>
  <si>
    <t>LT-2-910</t>
  </si>
  <si>
    <t>LT-2-911</t>
  </si>
  <si>
    <t>LT-2-912</t>
  </si>
  <si>
    <t>LT-2-913</t>
  </si>
  <si>
    <t>LT-2-914</t>
  </si>
  <si>
    <t>LT-2-915</t>
  </si>
  <si>
    <t>LT-2-916</t>
  </si>
  <si>
    <t>LT-2-917</t>
  </si>
  <si>
    <t>LT-2-918</t>
  </si>
  <si>
    <t>LT-2-919</t>
  </si>
  <si>
    <t>LT-2-920</t>
  </si>
  <si>
    <t>LT-2-921</t>
  </si>
  <si>
    <t>LT-2-922</t>
  </si>
  <si>
    <t>LT-2-923</t>
  </si>
  <si>
    <t>LT-2-924</t>
  </si>
  <si>
    <t>LT-2-925</t>
  </si>
  <si>
    <t>LT-2-926</t>
  </si>
  <si>
    <t>LT-2-927</t>
  </si>
  <si>
    <t>LT-2-928</t>
  </si>
  <si>
    <t>LT-2-929</t>
  </si>
  <si>
    <t>LT-2-930</t>
  </si>
  <si>
    <t>LT-2-931</t>
  </si>
  <si>
    <t>LT-2-932</t>
  </si>
  <si>
    <t>LT-2-933</t>
  </si>
  <si>
    <t>LT-2-934</t>
  </si>
  <si>
    <t>LT-2-935</t>
  </si>
  <si>
    <t>LT-2-936</t>
  </si>
  <si>
    <t>LT-2-937</t>
  </si>
  <si>
    <t>LT-2-938</t>
  </si>
  <si>
    <t>LT-2-939</t>
  </si>
  <si>
    <t>LT-2-940</t>
  </si>
  <si>
    <t>LT-2-941</t>
  </si>
  <si>
    <t>LT-2-942</t>
  </si>
  <si>
    <t>LT-2-943</t>
  </si>
  <si>
    <t>LT-2-944</t>
  </si>
  <si>
    <t>LT-2-945</t>
  </si>
  <si>
    <t>LT-2-946</t>
  </si>
  <si>
    <t>LT-2-947</t>
  </si>
  <si>
    <t>LT-2-948</t>
  </si>
  <si>
    <t>LT-2-949</t>
  </si>
  <si>
    <t>LT-2-950</t>
  </si>
  <si>
    <t>LT-2-951</t>
  </si>
  <si>
    <t>LT-2-952</t>
  </si>
  <si>
    <t>LT-2-953</t>
  </si>
  <si>
    <t>LT-2-954</t>
  </si>
  <si>
    <t>LT-2-955</t>
  </si>
  <si>
    <t>LT-2-956</t>
  </si>
  <si>
    <t>LT-2-957</t>
  </si>
  <si>
    <t>LT-2-958</t>
  </si>
  <si>
    <t>LT-2-959</t>
  </si>
  <si>
    <t>LT-2-960</t>
  </si>
  <si>
    <t>LT-2-961</t>
  </si>
  <si>
    <t>LT-2-962</t>
  </si>
  <si>
    <t>LT-2-963</t>
  </si>
  <si>
    <t>LT-2-964</t>
  </si>
  <si>
    <t>LT-2-965</t>
  </si>
  <si>
    <t>LT-2-966</t>
  </si>
  <si>
    <t>LT-2-967</t>
  </si>
  <si>
    <t>LT-2-968</t>
  </si>
  <si>
    <t>LT-2-969</t>
  </si>
  <si>
    <t>LT-2-970</t>
  </si>
  <si>
    <t>LT-2-971</t>
  </si>
  <si>
    <t>LT-2-972</t>
  </si>
  <si>
    <t>LT-2-973</t>
  </si>
  <si>
    <t>LT-2-974</t>
  </si>
  <si>
    <t>LT-2-975</t>
  </si>
  <si>
    <t>LT-2-976</t>
  </si>
  <si>
    <t>LT-2-977</t>
  </si>
  <si>
    <t>LT-2-978</t>
  </si>
  <si>
    <t>LT-2-979</t>
  </si>
  <si>
    <t>LT-2-980</t>
  </si>
  <si>
    <t>LT-2-981</t>
  </si>
  <si>
    <t>LT-2-982</t>
  </si>
  <si>
    <t>LT-2-983</t>
  </si>
  <si>
    <t>LT-2-984</t>
  </si>
  <si>
    <t>LT-2-985</t>
  </si>
  <si>
    <t>LT-2-986</t>
  </si>
  <si>
    <t>LT-2-987</t>
  </si>
  <si>
    <t>LT-2-988</t>
  </si>
  <si>
    <t>LT-2-989</t>
  </si>
  <si>
    <t>LT-2-990</t>
  </si>
  <si>
    <t>LT-2-991</t>
  </si>
  <si>
    <t>LT-2-992</t>
  </si>
  <si>
    <t>LT-2-993</t>
  </si>
  <si>
    <t>LT-2-994</t>
  </si>
  <si>
    <t>LT-2-995</t>
  </si>
  <si>
    <t>LT-2-996</t>
  </si>
  <si>
    <t>LT-2-997</t>
  </si>
  <si>
    <t>LT-2-998</t>
  </si>
  <si>
    <t>LT-2-999</t>
  </si>
  <si>
    <t>LT-2-1000</t>
  </si>
  <si>
    <t>LT-2-1001</t>
  </si>
  <si>
    <t>LT-2-1002</t>
  </si>
  <si>
    <t>LT-2-1003</t>
  </si>
  <si>
    <t>LT-2-1004</t>
  </si>
  <si>
    <t>LT-2-1005</t>
  </si>
  <si>
    <t>LT-2-1006</t>
  </si>
  <si>
    <t>LT-2-1007</t>
  </si>
  <si>
    <t>LT-2-1008</t>
  </si>
  <si>
    <t>LT-2-1009</t>
  </si>
  <si>
    <t>LT-2-1010</t>
  </si>
  <si>
    <t>LT-2-1011</t>
  </si>
  <si>
    <t>LT-2-1012</t>
  </si>
  <si>
    <t>LT-2-1013</t>
  </si>
  <si>
    <t>LT-2-1014</t>
  </si>
  <si>
    <t>LT-2-1015</t>
  </si>
  <si>
    <t>LT-2-1016</t>
  </si>
  <si>
    <t>LT-2-1017</t>
  </si>
  <si>
    <t>LT-2-1018</t>
  </si>
  <si>
    <t>LT-2-1019</t>
  </si>
  <si>
    <t>LT-2-1020</t>
  </si>
  <si>
    <t>LT-2-1021</t>
  </si>
  <si>
    <t>LT-2-1022</t>
  </si>
  <si>
    <t>LT-2-1023</t>
  </si>
  <si>
    <t>LT-2-1024</t>
  </si>
  <si>
    <t>LT-2-1025</t>
  </si>
  <si>
    <t>LT-2-1026</t>
  </si>
  <si>
    <t>LT-2-1027</t>
  </si>
  <si>
    <t>LT-2-1028</t>
  </si>
  <si>
    <t>LT-2-1029</t>
  </si>
  <si>
    <t>LT-2-1030</t>
  </si>
  <si>
    <t>LT-2-1031</t>
  </si>
  <si>
    <t>LT-2-1032</t>
  </si>
  <si>
    <t>LT-2-1033</t>
  </si>
  <si>
    <t>LT-2-1034</t>
  </si>
  <si>
    <t>LT-2-1035</t>
  </si>
  <si>
    <t>LT-2-1036</t>
  </si>
  <si>
    <t>LT-2-1037</t>
  </si>
  <si>
    <t>LT-2-1038</t>
  </si>
  <si>
    <t>LT-2-1039</t>
  </si>
  <si>
    <t>LT-2-1040</t>
  </si>
  <si>
    <t>LT-2-1041</t>
  </si>
  <si>
    <t>LT-2-1042</t>
  </si>
  <si>
    <t>LT-2-1043</t>
  </si>
  <si>
    <t>LT-2-1044</t>
  </si>
  <si>
    <t>LT-2-1045</t>
  </si>
  <si>
    <t>LT-2-1046</t>
  </si>
  <si>
    <t>LT-2-1047</t>
  </si>
  <si>
    <t>LT-2-1048</t>
  </si>
  <si>
    <t>LT-2-1049</t>
  </si>
  <si>
    <t>LT-2-1050</t>
  </si>
  <si>
    <t>LT-2-1051</t>
  </si>
  <si>
    <t>LT-2-1052</t>
  </si>
  <si>
    <t>LT-2-1053</t>
  </si>
  <si>
    <t>LT-2-1054</t>
  </si>
  <si>
    <t>LT-2-1055</t>
  </si>
  <si>
    <t>LT-2-1056</t>
  </si>
  <si>
    <t>LT-2-1057</t>
  </si>
  <si>
    <t>LT-2-1058</t>
  </si>
  <si>
    <t>LT-2-1059</t>
  </si>
  <si>
    <t>LT-2-1060</t>
  </si>
  <si>
    <t>LT-2-1061</t>
  </si>
  <si>
    <t>LT-2-1062</t>
  </si>
  <si>
    <t>LT-2-1063</t>
  </si>
  <si>
    <t>LT-2-1064</t>
  </si>
  <si>
    <t>LT-2-1065</t>
  </si>
  <si>
    <t>LT-2-1066</t>
  </si>
  <si>
    <t>LT-2-1067</t>
  </si>
  <si>
    <t>LT-2-1068</t>
  </si>
  <si>
    <t>LT-2-1069</t>
  </si>
  <si>
    <t>LT-2-1070</t>
  </si>
  <si>
    <t>LT-2-1071</t>
  </si>
  <si>
    <t>LT-2-1072</t>
  </si>
  <si>
    <t>LT-2-1073</t>
  </si>
  <si>
    <t>LT-2-1074</t>
  </si>
  <si>
    <t>LT-2-1075</t>
  </si>
  <si>
    <t>LT-2-1076</t>
  </si>
  <si>
    <t>LT-2-1077</t>
  </si>
  <si>
    <t>LT-2-1078</t>
  </si>
  <si>
    <t>LT-2-1079</t>
  </si>
  <si>
    <t>LT-2-1080</t>
  </si>
  <si>
    <t>LT-2-1081</t>
  </si>
  <si>
    <t>LT-2-1082</t>
  </si>
  <si>
    <t>LT-2-1083</t>
  </si>
  <si>
    <t>LT-2-1084</t>
  </si>
  <si>
    <t>LT-2-1085</t>
  </si>
  <si>
    <t>LT-2-1086</t>
  </si>
  <si>
    <t>LT-2-1087</t>
  </si>
  <si>
    <t>LT-2-1088</t>
  </si>
  <si>
    <t>LT-2-1089</t>
  </si>
  <si>
    <t>LT-2-1090</t>
  </si>
  <si>
    <t>LT-2-1091</t>
  </si>
  <si>
    <t>LT-2-1092</t>
  </si>
  <si>
    <t>LT-2-1093</t>
  </si>
  <si>
    <t>LT-2-1094</t>
  </si>
  <si>
    <t>LT-2-1095</t>
  </si>
  <si>
    <t>LT-2-1096</t>
  </si>
  <si>
    <t>LT-2-1097</t>
  </si>
  <si>
    <t>LT-2-1098</t>
  </si>
  <si>
    <t>LT-2-1099</t>
  </si>
  <si>
    <t>LT-2-1100</t>
  </si>
  <si>
    <t>LT-2-1101</t>
  </si>
  <si>
    <t>LT-2-1102</t>
  </si>
  <si>
    <t>LT-2-1103</t>
  </si>
  <si>
    <t>LT-2-1104</t>
  </si>
  <si>
    <t>LT-2-1105</t>
  </si>
  <si>
    <t>LT-2-1106</t>
  </si>
  <si>
    <t>LT-2-1107</t>
  </si>
  <si>
    <t>LT-2-1108</t>
  </si>
  <si>
    <t>LT-2-1109</t>
  </si>
  <si>
    <t>LT-2-1110</t>
  </si>
  <si>
    <t>LT-2-1111</t>
  </si>
  <si>
    <t>LT-2-1112</t>
  </si>
  <si>
    <t>LT-2-1113</t>
  </si>
  <si>
    <t>LT-2-1114</t>
  </si>
  <si>
    <t>LT-2-1115</t>
  </si>
  <si>
    <t>LT-2-1116</t>
  </si>
  <si>
    <t>LT-2-1117</t>
  </si>
  <si>
    <t>LT-2-1118</t>
  </si>
  <si>
    <t>LT-2-1119</t>
  </si>
  <si>
    <t>LT-2-1120</t>
  </si>
  <si>
    <t>LT-2-1121</t>
  </si>
  <si>
    <t>LT-2-1122</t>
  </si>
  <si>
    <t>LT-2-1123</t>
  </si>
  <si>
    <t>LT-2-1124</t>
  </si>
  <si>
    <t>LT-2-1125</t>
  </si>
  <si>
    <t>LT-2-1126</t>
  </si>
  <si>
    <t>LT-2-1127</t>
  </si>
  <si>
    <t>LT-2-1128</t>
  </si>
  <si>
    <t>LT-2-1129</t>
  </si>
  <si>
    <t>LT-2-1130</t>
  </si>
  <si>
    <t>LT-2-1131</t>
  </si>
  <si>
    <t>LT-2-1132</t>
  </si>
  <si>
    <t>LT-2-1133</t>
  </si>
  <si>
    <t>LT-2-1134</t>
  </si>
  <si>
    <t>LT-2-1135</t>
  </si>
  <si>
    <t>LT-2-1136</t>
  </si>
  <si>
    <t>LT-2-1137</t>
  </si>
  <si>
    <t>LT-2-1138</t>
  </si>
  <si>
    <t>LT-2-1139</t>
  </si>
  <si>
    <t>LT-2-1140</t>
  </si>
  <si>
    <t>LT-2-1141</t>
  </si>
  <si>
    <t>LT-2-1142</t>
  </si>
  <si>
    <t>LT-2-1143</t>
  </si>
  <si>
    <t>LT-2-1144</t>
  </si>
  <si>
    <t>LT-2-1145</t>
  </si>
  <si>
    <t>LT-2-1146</t>
  </si>
  <si>
    <t>LT-2-1147</t>
  </si>
  <si>
    <t>LT-2-1148</t>
  </si>
  <si>
    <t>LT-2-1149</t>
  </si>
  <si>
    <t>LT-2-1150</t>
  </si>
  <si>
    <t>LT-2-1151</t>
  </si>
  <si>
    <t>LT-2-1152</t>
  </si>
  <si>
    <t>LT-2-1153</t>
  </si>
  <si>
    <t>LT-2-1154</t>
  </si>
  <si>
    <t>LT-2-1155</t>
  </si>
  <si>
    <t>LT-2-1156</t>
  </si>
  <si>
    <t>LT-2-1157</t>
  </si>
  <si>
    <t>LT-2-1158</t>
  </si>
  <si>
    <t>LT-2-1159</t>
  </si>
  <si>
    <t>LT-2-1160</t>
  </si>
  <si>
    <t>LT-2-1161</t>
  </si>
  <si>
    <t>LT-2-1162</t>
  </si>
  <si>
    <t>LT-2-1163</t>
  </si>
  <si>
    <t>LT-2-1164</t>
  </si>
  <si>
    <t>LT-2-1165</t>
  </si>
  <si>
    <t>LT-2-1166</t>
  </si>
  <si>
    <t>LT-2-1167</t>
  </si>
  <si>
    <t>LT-2-1168</t>
  </si>
  <si>
    <t>LT-2-1169</t>
  </si>
  <si>
    <t>LT-2-1170</t>
  </si>
  <si>
    <t>LT-2-1171</t>
  </si>
  <si>
    <t>LT-2-1172</t>
  </si>
  <si>
    <t>LT-2-1173</t>
  </si>
  <si>
    <t>LT-2-1174</t>
  </si>
  <si>
    <t>LT-2-1175</t>
  </si>
  <si>
    <t>LT-2-1176</t>
  </si>
  <si>
    <t>LT-2-1177</t>
  </si>
  <si>
    <t>LT-2-1178</t>
  </si>
  <si>
    <t>LT-2-1179</t>
  </si>
  <si>
    <t>LT-2-1180</t>
  </si>
  <si>
    <t>LT-2-1181</t>
  </si>
  <si>
    <t>LT-2-1182</t>
  </si>
  <si>
    <t>LT-2-1183</t>
  </si>
  <si>
    <t>LT-2-1184</t>
  </si>
  <si>
    <t>LT-2-1185</t>
  </si>
  <si>
    <t>LT-2-1186</t>
  </si>
  <si>
    <t>LT-2-1187</t>
  </si>
  <si>
    <t>LT-2-1188</t>
  </si>
  <si>
    <t>LT-2-1189</t>
  </si>
  <si>
    <t>LT-2-1190</t>
  </si>
  <si>
    <t>LT-2-1191</t>
  </si>
  <si>
    <t>LT-2-1192</t>
  </si>
  <si>
    <t>LT-2-1193</t>
  </si>
  <si>
    <t>LT-2-1194</t>
  </si>
  <si>
    <t>LT-2-1195</t>
  </si>
  <si>
    <t>LT-2-1196</t>
  </si>
  <si>
    <t>LT-2-1197</t>
  </si>
  <si>
    <t>LT-2-1198</t>
  </si>
  <si>
    <t>LT-2-1199</t>
  </si>
  <si>
    <t>LT-2-1200</t>
  </si>
  <si>
    <t>LT-2-1201</t>
  </si>
  <si>
    <t>LT-2-1202</t>
  </si>
  <si>
    <t>LT-2-1203</t>
  </si>
  <si>
    <t>LT-2-1204</t>
  </si>
  <si>
    <t>LT-2-1205</t>
  </si>
  <si>
    <t>LT-2-1206</t>
  </si>
  <si>
    <t>LT-2-1207</t>
  </si>
  <si>
    <t>LT-2-1208</t>
  </si>
  <si>
    <t>LT-2-1209</t>
  </si>
  <si>
    <t>LT-2-1210</t>
  </si>
  <si>
    <t>LT-2-1211</t>
  </si>
  <si>
    <t>LT-2-1212</t>
  </si>
  <si>
    <t>LT-2-1213</t>
  </si>
  <si>
    <t>LT-2-1214</t>
  </si>
  <si>
    <t>LT-2-1215</t>
  </si>
  <si>
    <t>LT-2-1216</t>
  </si>
  <si>
    <t>LT-2-1217</t>
  </si>
  <si>
    <t>LT-2-1218</t>
  </si>
  <si>
    <t>LT-2-1219</t>
  </si>
  <si>
    <t>LT-2-1220</t>
  </si>
  <si>
    <t>LT-2-1221</t>
  </si>
  <si>
    <t>LT-2-1222</t>
  </si>
  <si>
    <t>LT-2-1223</t>
  </si>
  <si>
    <t>LT-2-1224</t>
  </si>
  <si>
    <t>LT-2-1225</t>
  </si>
  <si>
    <t>LT-2-1226</t>
  </si>
  <si>
    <t>LT-2-1227</t>
  </si>
  <si>
    <t>LT-2-1228</t>
  </si>
  <si>
    <t>LT-2-1229</t>
  </si>
  <si>
    <t>LT-2-1230</t>
  </si>
  <si>
    <t>LT-2-1231</t>
  </si>
  <si>
    <t>LT-2-1232</t>
  </si>
  <si>
    <t>LT-2-1233</t>
  </si>
  <si>
    <t>LT-2-1234</t>
  </si>
  <si>
    <t>LT-2-1235</t>
  </si>
  <si>
    <t>LT-2-1236</t>
  </si>
  <si>
    <t>LT-2-1237</t>
  </si>
  <si>
    <t>LT-2-1238</t>
  </si>
  <si>
    <t>LT-2-1239</t>
  </si>
  <si>
    <t>LT-2-1240</t>
  </si>
  <si>
    <t>LT-2-1241</t>
  </si>
  <si>
    <t>LT-2-1242</t>
  </si>
  <si>
    <t>LT-2-1243</t>
  </si>
  <si>
    <t>LT-2-1244</t>
  </si>
  <si>
    <t>LT-2-1245</t>
  </si>
  <si>
    <t>LT-2-1246</t>
  </si>
  <si>
    <t>LT-2-1247</t>
  </si>
  <si>
    <t>LT-2-1248</t>
  </si>
  <si>
    <t>LT-2-1249</t>
  </si>
  <si>
    <t>LT-2-1250</t>
  </si>
  <si>
    <t>LT-2-1251</t>
  </si>
  <si>
    <t>LT-2-1252</t>
  </si>
  <si>
    <t>LT-2-1253</t>
  </si>
  <si>
    <t>LT-2-1254</t>
  </si>
  <si>
    <t>LT-2-1255</t>
  </si>
  <si>
    <t>LT-2-1256</t>
  </si>
  <si>
    <t>LT-2-1257</t>
  </si>
  <si>
    <t>LT-2-1258</t>
  </si>
  <si>
    <t>LT-2-1259</t>
  </si>
  <si>
    <t>LT-2-1260</t>
  </si>
  <si>
    <t>LT-2-1261</t>
  </si>
  <si>
    <t>LT-2-1262</t>
  </si>
  <si>
    <t>LT-2-1263</t>
  </si>
  <si>
    <t>LT-2-1264</t>
  </si>
  <si>
    <t>LT-2-1265</t>
  </si>
  <si>
    <t>LT-2-1266</t>
  </si>
  <si>
    <t>LT-2-1267</t>
  </si>
  <si>
    <t>LT-2-1268</t>
  </si>
  <si>
    <t>LT-2-1269</t>
  </si>
  <si>
    <t>LT-2-1270</t>
  </si>
  <si>
    <t>LT-2-1271</t>
  </si>
  <si>
    <t>LT-2-1272</t>
  </si>
  <si>
    <t>LT-2-1273</t>
  </si>
  <si>
    <t>LT-2-1274</t>
  </si>
  <si>
    <t>LT-2-1275</t>
  </si>
  <si>
    <t>LT-2-1276</t>
  </si>
  <si>
    <t>LT-2-1277</t>
  </si>
  <si>
    <t>LT-2-1278</t>
  </si>
  <si>
    <t>LT-2-1279</t>
  </si>
  <si>
    <t>LT-2-1280</t>
  </si>
  <si>
    <t>LT-2-1281</t>
  </si>
  <si>
    <t>LT-2-1282</t>
  </si>
  <si>
    <t>LT-2-1283</t>
  </si>
  <si>
    <t>LT-2-1284</t>
  </si>
  <si>
    <t>LT-2-1285</t>
  </si>
  <si>
    <t>LT-2-1286</t>
  </si>
  <si>
    <t>LT-2-1287</t>
  </si>
  <si>
    <t>LT-2-1288</t>
  </si>
  <si>
    <t>LT-2-1289</t>
  </si>
  <si>
    <t>LT-1-641</t>
  </si>
  <si>
    <t>LT-1-642</t>
  </si>
  <si>
    <t>LT-1-643</t>
  </si>
  <si>
    <t>LT-1-644</t>
  </si>
  <si>
    <t>LT-1-645</t>
  </si>
  <si>
    <t>LT-1-646</t>
  </si>
  <si>
    <t>LT-1-647</t>
  </si>
  <si>
    <t>LT-1-648</t>
  </si>
  <si>
    <t>LT-1-649</t>
  </si>
  <si>
    <t>LT-1-650</t>
  </si>
  <si>
    <t>LT-1-651</t>
  </si>
  <si>
    <t>LT-1-652</t>
  </si>
  <si>
    <t>LT-1-653</t>
  </si>
  <si>
    <t>LT-1-654</t>
  </si>
  <si>
    <t>LT-1-655</t>
  </si>
  <si>
    <t>LT-1-656</t>
  </si>
  <si>
    <t>LT-1-657</t>
  </si>
  <si>
    <t>LT-1-658</t>
  </si>
  <si>
    <t>LT-1-659</t>
  </si>
  <si>
    <t>LT-1-660</t>
  </si>
  <si>
    <t>LT-1-661</t>
  </si>
  <si>
    <t>LT-1-662</t>
  </si>
  <si>
    <t>LT-1-663</t>
  </si>
  <si>
    <t>LT-1-664</t>
  </si>
  <si>
    <t>LT-1-665</t>
  </si>
  <si>
    <t>LT-1-666</t>
  </si>
  <si>
    <t>LT-1-667</t>
  </si>
  <si>
    <t>LT-1-668</t>
  </si>
  <si>
    <t>LT-1-669</t>
  </si>
  <si>
    <t>LT-1-670</t>
  </si>
  <si>
    <t>LT-1-671</t>
  </si>
  <si>
    <t>LT-1-672</t>
  </si>
  <si>
    <t>LT-1-673</t>
  </si>
  <si>
    <t>LT-1-674</t>
  </si>
  <si>
    <t>LT-1-675</t>
  </si>
  <si>
    <t>LT-1-676</t>
  </si>
  <si>
    <t>LT-1-677</t>
  </si>
  <si>
    <t>LT-1-678</t>
  </si>
  <si>
    <t>LT-1-679</t>
  </si>
  <si>
    <t>LT-1-680</t>
  </si>
  <si>
    <t>LT-1-681</t>
  </si>
  <si>
    <t>LT-1-682</t>
  </si>
  <si>
    <t>LT-1-683</t>
  </si>
  <si>
    <t>LT-1-684</t>
  </si>
  <si>
    <t>LT-1-685</t>
  </si>
  <si>
    <t>LT-1-686</t>
  </si>
  <si>
    <t>LT-1-687</t>
  </si>
  <si>
    <t>LT-1-688</t>
  </si>
  <si>
    <t>LT-1-689</t>
  </si>
  <si>
    <t>LT-1-690</t>
  </si>
  <si>
    <t>LT-1-691</t>
  </si>
  <si>
    <t>LT-1-692</t>
  </si>
  <si>
    <t>LT-1-693</t>
  </si>
  <si>
    <t>LT-1-694</t>
  </si>
  <si>
    <t>LT-1-695</t>
  </si>
  <si>
    <t>LT-1-696</t>
  </si>
  <si>
    <t>LT-1-697</t>
  </si>
  <si>
    <t>LT-1-698</t>
  </si>
  <si>
    <t>LT-1-699</t>
  </si>
  <si>
    <t>LT-1-700</t>
  </si>
  <si>
    <t>LT-1-701</t>
  </si>
  <si>
    <t>LT-1-702</t>
  </si>
  <si>
    <t>LT-1-703</t>
  </si>
  <si>
    <t>LT-1-704</t>
  </si>
  <si>
    <t>LT-1-705</t>
  </si>
  <si>
    <t>LT-1-706</t>
  </si>
  <si>
    <t>LT-1-707</t>
  </si>
  <si>
    <t>LT-1-708</t>
  </si>
  <si>
    <t>LT-1-709</t>
  </si>
  <si>
    <t>LT-1-710</t>
  </si>
  <si>
    <t>LT-1-711</t>
  </si>
  <si>
    <t>LT-1-712</t>
  </si>
  <si>
    <t>LT-1-713</t>
  </si>
  <si>
    <t>LT-1-714</t>
  </si>
  <si>
    <t>LT-1-715</t>
  </si>
  <si>
    <t>LT-1-716</t>
  </si>
  <si>
    <t>LT-1-717</t>
  </si>
  <si>
    <t>LT-1-718</t>
  </si>
  <si>
    <t>LT-1-719</t>
  </si>
  <si>
    <t>LT-1-720</t>
  </si>
  <si>
    <t>LT-1-721</t>
  </si>
  <si>
    <t>LT-1-722</t>
  </si>
  <si>
    <t>LT-1-723</t>
  </si>
  <si>
    <t>LT-1-724</t>
  </si>
  <si>
    <t>LT-1-725</t>
  </si>
  <si>
    <t>LT-1-726</t>
  </si>
  <si>
    <t>LT-1-727</t>
  </si>
  <si>
    <t>LT-1-728</t>
  </si>
  <si>
    <t>LT-1-729</t>
  </si>
  <si>
    <t>LT-1-730</t>
  </si>
  <si>
    <t>LT-1-731</t>
  </si>
  <si>
    <t>LT-1-732</t>
  </si>
  <si>
    <t>LT-1-733</t>
  </si>
  <si>
    <t>LT-1-734</t>
  </si>
  <si>
    <t>LT-1-735</t>
  </si>
  <si>
    <t>LT-1-736</t>
  </si>
  <si>
    <t>LT-1-737</t>
  </si>
  <si>
    <t>LT-1-738</t>
  </si>
  <si>
    <t>LT-1-739</t>
  </si>
  <si>
    <t>LT-1-740</t>
  </si>
  <si>
    <t>LT-1-741</t>
  </si>
  <si>
    <t>LT-1-742</t>
  </si>
  <si>
    <t>LT-1-743</t>
  </si>
  <si>
    <t>LT-1-744</t>
  </si>
  <si>
    <t>LT-1-745</t>
  </si>
  <si>
    <t>LT-1-746</t>
  </si>
  <si>
    <t>LT-1-747</t>
  </si>
  <si>
    <t>LT-1-748</t>
  </si>
  <si>
    <t>LT-1-749</t>
  </si>
  <si>
    <t>LT-1-750</t>
  </si>
  <si>
    <t>LT-1-751</t>
  </si>
  <si>
    <t>LT-1-752</t>
  </si>
  <si>
    <t>LT-1-753</t>
  </si>
  <si>
    <t>LT-1-754</t>
  </si>
  <si>
    <t>LT-1-755</t>
  </si>
  <si>
    <t>LT-1-756</t>
  </si>
  <si>
    <t>LT-1-757</t>
  </si>
  <si>
    <t>LT-1-758</t>
  </si>
  <si>
    <t>LT-1-759</t>
  </si>
  <si>
    <t>LT-1-760</t>
  </si>
  <si>
    <t>LT-1-761</t>
  </si>
  <si>
    <t>LT-1-762</t>
  </si>
  <si>
    <t>LT-1-763</t>
  </si>
  <si>
    <t>LT-1-764</t>
  </si>
  <si>
    <t>LT-1-765</t>
  </si>
  <si>
    <t>LT-1-766</t>
  </si>
  <si>
    <t>LT-1-767</t>
  </si>
  <si>
    <t>LT-1-768</t>
  </si>
  <si>
    <t>LT-1-769</t>
  </si>
  <si>
    <t>LT-1-770</t>
  </si>
  <si>
    <t>LT-1-771</t>
  </si>
  <si>
    <t>LT-1-772</t>
  </si>
  <si>
    <t>LT-1-773</t>
  </si>
  <si>
    <t>LT-1-774</t>
  </si>
  <si>
    <t>LT-1-775</t>
  </si>
  <si>
    <t>LT-1-776</t>
  </si>
  <si>
    <t>LT-1-777</t>
  </si>
  <si>
    <t>LT-1-778</t>
  </si>
  <si>
    <t>LT-1-779</t>
  </si>
  <si>
    <t>LT-1-780</t>
  </si>
  <si>
    <t>LT-1-781</t>
  </si>
  <si>
    <t>LT-1-782</t>
  </si>
  <si>
    <t>LT-1-783</t>
  </si>
  <si>
    <t>LT-1-784</t>
  </si>
  <si>
    <t>LT-1-785</t>
  </si>
  <si>
    <t>LT-1-786</t>
  </si>
  <si>
    <t>LT-1-787</t>
  </si>
  <si>
    <t>LT-1-788</t>
  </si>
  <si>
    <t>LT-1-789</t>
  </si>
  <si>
    <t>LT-1-790</t>
  </si>
  <si>
    <t>LT-1-791</t>
  </si>
  <si>
    <t>LT-1-792</t>
  </si>
  <si>
    <t>LT-1-793</t>
  </si>
  <si>
    <t>LT-1-794</t>
  </si>
  <si>
    <t>LT-1-795</t>
  </si>
  <si>
    <t>LT-1-796</t>
  </si>
  <si>
    <t>LT-1-797</t>
  </si>
  <si>
    <t>LT-1-798</t>
  </si>
  <si>
    <t>LT-1-799</t>
  </si>
  <si>
    <t>LT-1-800</t>
  </si>
  <si>
    <t>LT-1-801</t>
  </si>
  <si>
    <t>LT-1-802</t>
  </si>
  <si>
    <t>LT-1-803</t>
  </si>
  <si>
    <t>LT-1-804</t>
  </si>
  <si>
    <t>LT-1-805</t>
  </si>
  <si>
    <t>LT-1-806</t>
  </si>
  <si>
    <t>LT-1-807</t>
  </si>
  <si>
    <t>LT-1-808</t>
  </si>
  <si>
    <t>LT-1-809</t>
  </si>
  <si>
    <t>LT-1-810</t>
  </si>
  <si>
    <t>LT-1-811</t>
  </si>
  <si>
    <t>LT-1-812</t>
  </si>
  <si>
    <t>LT-1-813</t>
  </si>
  <si>
    <t>LT-1-814</t>
  </si>
  <si>
    <t>LT-1-815</t>
  </si>
  <si>
    <t>LT-1-816</t>
  </si>
  <si>
    <t>LT-1-817</t>
  </si>
  <si>
    <t>LT-1-818</t>
  </si>
  <si>
    <t>LT-1-819</t>
  </si>
  <si>
    <t>LT-1-820</t>
  </si>
  <si>
    <t>LT-1-821</t>
  </si>
  <si>
    <t>LT-1-822</t>
  </si>
  <si>
    <t>LT-1-823</t>
  </si>
  <si>
    <t>LT-1-824</t>
  </si>
  <si>
    <t>LT-1-825</t>
  </si>
  <si>
    <t>LT-1-826</t>
  </si>
  <si>
    <t>LT-1-827</t>
  </si>
  <si>
    <t>LT-1-828</t>
  </si>
  <si>
    <t>LT-1-829</t>
  </si>
  <si>
    <t>LT-1-830</t>
  </si>
  <si>
    <t>LT-1-831</t>
  </si>
  <si>
    <t>LT-1-832</t>
  </si>
  <si>
    <t>LT-1-833</t>
  </si>
  <si>
    <t>LT-1-834</t>
  </si>
  <si>
    <t>LT-1-835</t>
  </si>
  <si>
    <t>LT-1-836</t>
  </si>
  <si>
    <t>LT-1-837</t>
  </si>
  <si>
    <t>LT-1-838</t>
  </si>
  <si>
    <t>LT-1-839</t>
  </si>
  <si>
    <t>LT-1-840</t>
  </si>
  <si>
    <t>LT-1-841</t>
  </si>
  <si>
    <t>LT-1-842</t>
  </si>
  <si>
    <t>LT-1-843</t>
  </si>
  <si>
    <t>LT-1-844</t>
  </si>
  <si>
    <t>LT-1-845</t>
  </si>
  <si>
    <t>LT-1-846</t>
  </si>
  <si>
    <t>LT-1-847</t>
  </si>
  <si>
    <t>LT-1-848</t>
  </si>
  <si>
    <t>LT-1-849</t>
  </si>
  <si>
    <t>LT-1-850</t>
  </si>
  <si>
    <t>LT-1-851</t>
  </si>
  <si>
    <t>LT-1-852</t>
  </si>
  <si>
    <t>LT-1-853</t>
  </si>
  <si>
    <t>LT-1-854</t>
  </si>
  <si>
    <t>LT-1-855</t>
  </si>
  <si>
    <t>LT-1-856</t>
  </si>
  <si>
    <t>LT-1-857</t>
  </si>
  <si>
    <t>LT-1-858</t>
  </si>
  <si>
    <t>LT-1-859</t>
  </si>
  <si>
    <t>LT-1-860</t>
  </si>
  <si>
    <t>LT-1-861</t>
  </si>
  <si>
    <t>LT-1-862</t>
  </si>
  <si>
    <t>LT-1-863</t>
  </si>
  <si>
    <t>LT-1-864</t>
  </si>
  <si>
    <t>LT-1-865</t>
  </si>
  <si>
    <t>LT-1-866</t>
  </si>
  <si>
    <t>LT-1-867</t>
  </si>
  <si>
    <t>LT-1-868</t>
  </si>
  <si>
    <t>LT-1-869</t>
  </si>
  <si>
    <t>LT-1-870</t>
  </si>
  <si>
    <t>LT-1-871</t>
  </si>
  <si>
    <t>LT-1-872</t>
  </si>
  <si>
    <t>LT-1-873</t>
  </si>
  <si>
    <t>LT-1-874</t>
  </si>
  <si>
    <t>LT-1-875</t>
  </si>
  <si>
    <t>LT-1-876</t>
  </si>
  <si>
    <t>LT-1-877</t>
  </si>
  <si>
    <t>LT-1-878</t>
  </si>
  <si>
    <t>LT-1-879</t>
  </si>
  <si>
    <t>LT-1-880</t>
  </si>
  <si>
    <t>LT-1-881</t>
  </si>
  <si>
    <t>LT-1-882</t>
  </si>
  <si>
    <t>LT-1-883</t>
  </si>
  <si>
    <t>LT-1-884</t>
  </si>
  <si>
    <t>LT-1-885</t>
  </si>
  <si>
    <t>LT-1-886</t>
  </si>
  <si>
    <t>LT-1-887</t>
  </si>
  <si>
    <t>LT-1-888</t>
  </si>
  <si>
    <t>LT-1-889</t>
  </si>
  <si>
    <t>LT-1-890</t>
  </si>
  <si>
    <t>LT-1-891</t>
  </si>
  <si>
    <t>LT-1-892</t>
  </si>
  <si>
    <t>LT-1-893</t>
  </si>
  <si>
    <t>LT-1-894</t>
  </si>
  <si>
    <t>LT-1-895</t>
  </si>
  <si>
    <t>LT-1-896</t>
  </si>
  <si>
    <t>LT-1-897</t>
  </si>
  <si>
    <t>LT-1-898</t>
  </si>
  <si>
    <t>LT-1-899</t>
  </si>
  <si>
    <t>LT-1-900</t>
  </si>
  <si>
    <t>LT-1-901</t>
  </si>
  <si>
    <t>LT-1-902</t>
  </si>
  <si>
    <t>LT-1-903</t>
  </si>
  <si>
    <t>LT-1-904</t>
  </si>
  <si>
    <t>LT-1-905</t>
  </si>
  <si>
    <t>LT-1-906</t>
  </si>
  <si>
    <t>LT-1-907</t>
  </si>
  <si>
    <t>LT-1-908</t>
  </si>
  <si>
    <t>LT-1-909</t>
  </si>
  <si>
    <t>LT-1-910</t>
  </si>
  <si>
    <t>LT-1-911</t>
  </si>
  <si>
    <t>LT-1-912</t>
  </si>
  <si>
    <t>LT-1-913</t>
  </si>
  <si>
    <t>LT-1-914</t>
  </si>
  <si>
    <t>LT-1-915</t>
  </si>
  <si>
    <t>LT-1-916</t>
  </si>
  <si>
    <t>LT-1-917</t>
  </si>
  <si>
    <t>LT-1-918</t>
  </si>
  <si>
    <t>LT-1-919</t>
  </si>
  <si>
    <t>LT-1-920</t>
  </si>
  <si>
    <t>LT-1-921</t>
  </si>
  <si>
    <t>LT-1-922</t>
  </si>
  <si>
    <t>LT-1-923</t>
  </si>
  <si>
    <t>LT-1-924</t>
  </si>
  <si>
    <t>LT-1-925</t>
  </si>
  <si>
    <t>LT-1-926</t>
  </si>
  <si>
    <t>LT-1-927</t>
  </si>
  <si>
    <t>LT-1-928</t>
  </si>
  <si>
    <t>LT-1-929</t>
  </si>
  <si>
    <t>LT-1-930</t>
  </si>
  <si>
    <t>LT-1-931</t>
  </si>
  <si>
    <t>LT-1-932</t>
  </si>
  <si>
    <t>LT-1-933</t>
  </si>
  <si>
    <t>LT-1-934</t>
  </si>
  <si>
    <t>LT-1-935</t>
  </si>
  <si>
    <t>LT-1-936</t>
  </si>
  <si>
    <t>LT-1-937</t>
  </si>
  <si>
    <t>LT-1-938</t>
  </si>
  <si>
    <t>LT-1-939</t>
  </si>
  <si>
    <t>LT-1-940</t>
  </si>
  <si>
    <t>LT-1-941</t>
  </si>
  <si>
    <t>LT-1-942</t>
  </si>
  <si>
    <t>LT-1-943</t>
  </si>
  <si>
    <t>LT-1-944</t>
  </si>
  <si>
    <t>LT-1-945</t>
  </si>
  <si>
    <t>LT-1-946</t>
  </si>
  <si>
    <t>LT-1-947</t>
  </si>
  <si>
    <t>LT-1-948</t>
  </si>
  <si>
    <t>LT-1-949</t>
  </si>
  <si>
    <t>LT-1-950</t>
  </si>
  <si>
    <t>LT-1-951</t>
  </si>
  <si>
    <t>LT-1-952</t>
  </si>
  <si>
    <t>LT-1-953</t>
  </si>
  <si>
    <t>LT-1-954</t>
  </si>
  <si>
    <t>LT-1-955</t>
  </si>
  <si>
    <t>LT-1-956</t>
  </si>
  <si>
    <t>LT-1-957</t>
  </si>
  <si>
    <t>LT-1-958</t>
  </si>
  <si>
    <t>LT-1-959</t>
  </si>
  <si>
    <t>LT-1-960</t>
  </si>
  <si>
    <t>LT-1-961</t>
  </si>
  <si>
    <t>LT-1-962</t>
  </si>
  <si>
    <t>LT-1-963</t>
  </si>
  <si>
    <t>LT-1-964</t>
  </si>
  <si>
    <t>LT-1-965</t>
  </si>
  <si>
    <t>LT-1-966</t>
  </si>
  <si>
    <t>LT-1-967</t>
  </si>
  <si>
    <t>LT-1-968</t>
  </si>
  <si>
    <t>LT-1-969</t>
  </si>
  <si>
    <t>LT-1-970</t>
  </si>
  <si>
    <t>LT-1-971</t>
  </si>
  <si>
    <t>LT-1-972</t>
  </si>
  <si>
    <t>LT-1-973</t>
  </si>
  <si>
    <t>LT-1-974</t>
  </si>
  <si>
    <t>LT-1-975</t>
  </si>
  <si>
    <t>LT-1-976</t>
  </si>
  <si>
    <t>LT-1-977</t>
  </si>
  <si>
    <t>LT-1-978</t>
  </si>
  <si>
    <t>LT-1-979</t>
  </si>
  <si>
    <t>LT-1-980</t>
  </si>
  <si>
    <t>LT-1-981</t>
  </si>
  <si>
    <t>LT-1-982</t>
  </si>
  <si>
    <t>LT-1-983</t>
  </si>
  <si>
    <t>LT-1-984</t>
  </si>
  <si>
    <t>LT-1-985</t>
  </si>
  <si>
    <t>LT-1-986</t>
  </si>
  <si>
    <t>LT-1-987</t>
  </si>
  <si>
    <t>LT-1-988</t>
  </si>
  <si>
    <t>LT-1-989</t>
  </si>
  <si>
    <t>LT-1-990</t>
  </si>
  <si>
    <t>LT-1-991</t>
  </si>
  <si>
    <t>LT-1-992</t>
  </si>
  <si>
    <t>LT-1-993</t>
  </si>
  <si>
    <t>LT-1-994</t>
  </si>
  <si>
    <t>LT-1-995</t>
  </si>
  <si>
    <t>LT-1-996</t>
  </si>
  <si>
    <t>LT-1-997</t>
  </si>
  <si>
    <t>LT-1-998</t>
  </si>
  <si>
    <t>LT-1-999</t>
  </si>
  <si>
    <t>LT-1-1000</t>
  </si>
  <si>
    <t>LT-1-1001</t>
  </si>
  <si>
    <t>LT-1-1002</t>
  </si>
  <si>
    <t>LT-1-1003</t>
  </si>
  <si>
    <t>LT-1-1004</t>
  </si>
  <si>
    <t>LT-1-1005</t>
  </si>
  <si>
    <t>LT-1-1006</t>
  </si>
  <si>
    <t>LT-1-1007</t>
  </si>
  <si>
    <t>LT-1-1008</t>
  </si>
  <si>
    <t>LT-1-1009</t>
  </si>
  <si>
    <t>LT-1-1010</t>
  </si>
  <si>
    <t>LT-1-1011</t>
  </si>
  <si>
    <t>LT-1-1012</t>
  </si>
  <si>
    <t>LT-1-1013</t>
  </si>
  <si>
    <t>LT-1-1014</t>
  </si>
  <si>
    <t>LT-1-1015</t>
  </si>
  <si>
    <t>LT-1-1016</t>
  </si>
  <si>
    <t>LT-1-1017</t>
  </si>
  <si>
    <t>LT-1-1018</t>
  </si>
  <si>
    <t>LT-1-1019</t>
  </si>
  <si>
    <t>LT-1-1020</t>
  </si>
  <si>
    <t>LT-1-1021</t>
  </si>
  <si>
    <t>LT-1-1022</t>
  </si>
  <si>
    <t>LT-1-1023</t>
  </si>
  <si>
    <t>LT-1-1024</t>
  </si>
  <si>
    <t>LT-1-1025</t>
  </si>
  <si>
    <t>LT-1-1026</t>
  </si>
  <si>
    <t>LT-1-1027</t>
  </si>
  <si>
    <t>LT-1-1028</t>
  </si>
  <si>
    <t>LT-1-1029</t>
  </si>
  <si>
    <t>LT-1-1030</t>
  </si>
  <si>
    <t>LT-1-1031</t>
  </si>
  <si>
    <t>LT-1-1032</t>
  </si>
  <si>
    <t>LT-1-1033</t>
  </si>
  <si>
    <t>LT-1-1034</t>
  </si>
  <si>
    <t>LT-1-1035</t>
  </si>
  <si>
    <t>LT-1-1036</t>
  </si>
  <si>
    <t>LT-1-1037</t>
  </si>
  <si>
    <t>LT-1-1038</t>
  </si>
  <si>
    <t>LT-1-1039</t>
  </si>
  <si>
    <t>LT-1-1040</t>
  </si>
  <si>
    <t>LT-1-1041</t>
  </si>
  <si>
    <t>LT-1-1042</t>
  </si>
  <si>
    <t>LT-1-1043</t>
  </si>
  <si>
    <t>LT-1-1044</t>
  </si>
  <si>
    <t>LT-1-1045</t>
  </si>
  <si>
    <t>LT-1-1046</t>
  </si>
  <si>
    <t>LT-1-1047</t>
  </si>
  <si>
    <t>LT-1-1048</t>
  </si>
  <si>
    <t>LT-1-1049</t>
  </si>
  <si>
    <t>LT-1-1050</t>
  </si>
  <si>
    <t>LT-1-1051</t>
  </si>
  <si>
    <t>LT-1-1052</t>
  </si>
  <si>
    <t>LT-1-1053</t>
  </si>
  <si>
    <t>LT-1-1054</t>
  </si>
  <si>
    <t>LT-1-1055</t>
  </si>
  <si>
    <t>LT-1-1056</t>
  </si>
  <si>
    <t>LT-1-1057</t>
  </si>
  <si>
    <t>LT-1-1058</t>
  </si>
  <si>
    <t>LT-1-1059</t>
  </si>
  <si>
    <t>LT-1-1060</t>
  </si>
  <si>
    <t>LT-1-1061</t>
  </si>
  <si>
    <t>LT-1-1062</t>
  </si>
  <si>
    <t>LT-1-1063</t>
  </si>
  <si>
    <t>LT-1-1064</t>
  </si>
  <si>
    <t>LT-1-1065</t>
  </si>
  <si>
    <t>LT-1-1066</t>
  </si>
  <si>
    <t>LT-1-1067</t>
  </si>
  <si>
    <t>LT-1-1068</t>
  </si>
  <si>
    <t>LT-1-1069</t>
  </si>
  <si>
    <t>LT-1-1070</t>
  </si>
  <si>
    <t>LT-1-1071</t>
  </si>
  <si>
    <t>LT-1-1072</t>
  </si>
  <si>
    <t>LT-1-1073</t>
  </si>
  <si>
    <t>LT-1-1074</t>
  </si>
  <si>
    <t>LT-1-1075</t>
  </si>
  <si>
    <t>LT-1-1076</t>
  </si>
  <si>
    <t>LT-1-1077</t>
  </si>
  <si>
    <t>LT-1-1078</t>
  </si>
  <si>
    <t>LT-1-1079</t>
  </si>
  <si>
    <t>LT-1-1080</t>
  </si>
  <si>
    <t>LT-1-1081</t>
  </si>
  <si>
    <t>LT-1-1082</t>
  </si>
  <si>
    <t>LT-1-1083</t>
  </si>
  <si>
    <t>LT-1-1084</t>
  </si>
  <si>
    <t>LT-1-1085</t>
  </si>
  <si>
    <t>LT-1-1086</t>
  </si>
  <si>
    <t>LT-1-1087</t>
  </si>
  <si>
    <t>LT-1-1088</t>
  </si>
  <si>
    <t>LT-1-1089</t>
  </si>
  <si>
    <t>LT-1-1090</t>
  </si>
  <si>
    <t>LT-1-1091</t>
  </si>
  <si>
    <t>LT-1-1092</t>
  </si>
  <si>
    <t>LT-1-1093</t>
  </si>
  <si>
    <t>LT-1-1094</t>
  </si>
  <si>
    <t>LT-1-1095</t>
  </si>
  <si>
    <t>LT-1-1096</t>
  </si>
  <si>
    <t>LT-1-1097</t>
  </si>
  <si>
    <t>LT-1-1098</t>
  </si>
  <si>
    <t>LT-1-1099</t>
  </si>
  <si>
    <t>LT-1-1100</t>
  </si>
  <si>
    <t>LT-1-1101</t>
  </si>
  <si>
    <t>LT-1-1102</t>
  </si>
  <si>
    <t>LT-1-1103</t>
  </si>
  <si>
    <t>LT-1-1104</t>
  </si>
  <si>
    <t>LT-1-1105</t>
  </si>
  <si>
    <t>LT-1-1106</t>
  </si>
  <si>
    <t>LT-1-1107</t>
  </si>
  <si>
    <t>LT-1-1108</t>
  </si>
  <si>
    <t>LT-1-1109</t>
  </si>
  <si>
    <t>LT-1-1110</t>
  </si>
  <si>
    <t>LT-1-1111</t>
  </si>
  <si>
    <t>LT-1-1112</t>
  </si>
  <si>
    <t>LT-1-1113</t>
  </si>
  <si>
    <t>LT-1-1114</t>
  </si>
  <si>
    <t>LT-1-1115</t>
  </si>
  <si>
    <t>LT-1-1116</t>
  </si>
  <si>
    <t>LT-1-1117</t>
  </si>
  <si>
    <t>LT-1-1118</t>
  </si>
  <si>
    <t>LT-1-1119</t>
  </si>
  <si>
    <t>LT-1-1120</t>
  </si>
  <si>
    <t>LT-1-1121</t>
  </si>
  <si>
    <t>LT-1-1122</t>
  </si>
  <si>
    <t>LT-1-1123</t>
  </si>
  <si>
    <t>LT-1-1124</t>
  </si>
  <si>
    <t>LT-1-1125</t>
  </si>
  <si>
    <t>LT-1-1126</t>
  </si>
  <si>
    <t>LT-1-1127</t>
  </si>
  <si>
    <t>LT-1-1128</t>
  </si>
  <si>
    <t>IT/1019</t>
  </si>
  <si>
    <t>IT/1020</t>
  </si>
  <si>
    <t>IT/1021</t>
  </si>
  <si>
    <t>IT/1022</t>
  </si>
  <si>
    <t>IT/1023</t>
  </si>
  <si>
    <t>IT/1024</t>
  </si>
  <si>
    <t>IT/1025</t>
  </si>
  <si>
    <t>IT/1026</t>
  </si>
  <si>
    <t>IT/1027</t>
  </si>
  <si>
    <t>IT/1028</t>
  </si>
  <si>
    <t>IT/1029</t>
  </si>
  <si>
    <t>IT/1030</t>
  </si>
  <si>
    <t>IT/1031</t>
  </si>
  <si>
    <t>IT/1032</t>
  </si>
  <si>
    <t>IT/1033</t>
  </si>
  <si>
    <t>IT/1034</t>
  </si>
  <si>
    <t>IT/1035</t>
  </si>
  <si>
    <t>IT/1036</t>
  </si>
  <si>
    <t>IT/1037</t>
  </si>
  <si>
    <t>IT/1038</t>
  </si>
  <si>
    <t>IT/1039</t>
  </si>
  <si>
    <t>IT/1040</t>
  </si>
  <si>
    <t>IT/1041</t>
  </si>
  <si>
    <t>IT/1042</t>
  </si>
  <si>
    <t>IT/1043</t>
  </si>
  <si>
    <t>IT/1044</t>
  </si>
  <si>
    <t>IT/1045</t>
  </si>
  <si>
    <t>IT/1046</t>
  </si>
  <si>
    <t>IT/1047</t>
  </si>
  <si>
    <t>IT/1048</t>
  </si>
  <si>
    <t>IT/1049</t>
  </si>
  <si>
    <t>IT/1050</t>
  </si>
  <si>
    <t>IT/1051</t>
  </si>
  <si>
    <t>IT/1052</t>
  </si>
  <si>
    <t>IT/1053</t>
  </si>
  <si>
    <t>IT/1054</t>
  </si>
  <si>
    <t>IT/1055</t>
  </si>
  <si>
    <t>IT/1056</t>
  </si>
  <si>
    <t>IT/1057</t>
  </si>
  <si>
    <t>IT/1058</t>
  </si>
  <si>
    <t>IT/1059</t>
  </si>
  <si>
    <t>IT/1060</t>
  </si>
  <si>
    <t>IT/1061</t>
  </si>
  <si>
    <t>IT/1062</t>
  </si>
  <si>
    <t>IT/1063</t>
  </si>
  <si>
    <t>IT/1064</t>
  </si>
  <si>
    <t>IT/1065</t>
  </si>
  <si>
    <t>IT/1066</t>
  </si>
  <si>
    <t>IT/1067</t>
  </si>
  <si>
    <t>IT/1068</t>
  </si>
  <si>
    <t>IT/1069</t>
  </si>
  <si>
    <t>IT/1070</t>
  </si>
  <si>
    <t>IT/1071</t>
  </si>
  <si>
    <t>IT/1072</t>
  </si>
  <si>
    <t>IT/1073</t>
  </si>
  <si>
    <t>IT/1074</t>
  </si>
  <si>
    <t>IT/1075</t>
  </si>
  <si>
    <t>IT/1076</t>
  </si>
  <si>
    <t>IT/1077</t>
  </si>
  <si>
    <t>IT/1078</t>
  </si>
  <si>
    <t>IT/1079</t>
  </si>
  <si>
    <t>IT/1080</t>
  </si>
  <si>
    <t>IT/1081</t>
  </si>
  <si>
    <t>IT/1082</t>
  </si>
  <si>
    <t>IT/1083</t>
  </si>
  <si>
    <t>IT/1084</t>
  </si>
  <si>
    <t>IT/1085</t>
  </si>
  <si>
    <t>IT/1086</t>
  </si>
  <si>
    <t>IT/1087</t>
  </si>
  <si>
    <t>IT/1088</t>
  </si>
  <si>
    <t>IT/1089</t>
  </si>
  <si>
    <t>IT/1090</t>
  </si>
  <si>
    <t>IT/1091</t>
  </si>
  <si>
    <t>IT/1092</t>
  </si>
  <si>
    <t>IT/1093</t>
  </si>
  <si>
    <t>IT/1094</t>
  </si>
  <si>
    <t>IT/1095</t>
  </si>
  <si>
    <t>IT/1096</t>
  </si>
  <si>
    <t>IT/1097</t>
  </si>
  <si>
    <t>IT/1098</t>
  </si>
  <si>
    <t>IT/1099</t>
  </si>
  <si>
    <t>IT/1100</t>
  </si>
  <si>
    <t>IT/1101</t>
  </si>
  <si>
    <t>IT/1102</t>
  </si>
  <si>
    <t>IT/1103</t>
  </si>
  <si>
    <t>IT/1104</t>
  </si>
  <si>
    <t>IT/1105</t>
  </si>
  <si>
    <t>IT/1106</t>
  </si>
  <si>
    <t>IT/1107</t>
  </si>
  <si>
    <t>IT/1108</t>
  </si>
  <si>
    <t>IT/1109</t>
  </si>
  <si>
    <t>IT/1110</t>
  </si>
  <si>
    <t>IT/1111</t>
  </si>
  <si>
    <t>IT/1112</t>
  </si>
  <si>
    <t>IT/1113</t>
  </si>
  <si>
    <t>IT/1114</t>
  </si>
  <si>
    <t>IT/1115</t>
  </si>
  <si>
    <t>IT/1116</t>
  </si>
  <si>
    <t>IT/1117</t>
  </si>
  <si>
    <t>IT/1118</t>
  </si>
  <si>
    <t>IT/1119</t>
  </si>
  <si>
    <t>IT/1120</t>
  </si>
  <si>
    <t>IT/1121</t>
  </si>
  <si>
    <t>IT/1122</t>
  </si>
  <si>
    <t>IT/1123</t>
  </si>
  <si>
    <t>IT/1124</t>
  </si>
  <si>
    <t>IT/1125</t>
  </si>
  <si>
    <t>IT/1126</t>
  </si>
  <si>
    <t>IT/1127</t>
  </si>
  <si>
    <t>IT/1128</t>
  </si>
  <si>
    <t>IT/1129</t>
  </si>
  <si>
    <t>IT/1130</t>
  </si>
  <si>
    <t>IT/1131</t>
  </si>
  <si>
    <t>IT/1132</t>
  </si>
  <si>
    <t>IT/1133</t>
  </si>
  <si>
    <t>IT/1134</t>
  </si>
  <si>
    <t>IT/1135</t>
  </si>
  <si>
    <t>IT/1136</t>
  </si>
  <si>
    <t>IT/1137</t>
  </si>
  <si>
    <t>IT/1138</t>
  </si>
  <si>
    <t>IT/1139</t>
  </si>
  <si>
    <t>IT/1140</t>
  </si>
  <si>
    <t>IT/1141</t>
  </si>
  <si>
    <t>IT/1142</t>
  </si>
  <si>
    <t>IT/1143</t>
  </si>
  <si>
    <t>IT/1144</t>
  </si>
  <si>
    <t>IT/1145</t>
  </si>
  <si>
    <t>IT/1146</t>
  </si>
  <si>
    <t>IT/1147</t>
  </si>
  <si>
    <t>IT/1148</t>
  </si>
  <si>
    <t>IT/1149</t>
  </si>
  <si>
    <t>IT/1150</t>
  </si>
  <si>
    <t>IT/1151</t>
  </si>
  <si>
    <t>IT/1152</t>
  </si>
  <si>
    <t>IT/1153</t>
  </si>
  <si>
    <t>IT/1154</t>
  </si>
  <si>
    <t>IT/1155</t>
  </si>
  <si>
    <t>IT/1156</t>
  </si>
  <si>
    <t>IT/1157</t>
  </si>
  <si>
    <t>IT/1158</t>
  </si>
  <si>
    <t>IT/1159</t>
  </si>
  <si>
    <t>IT/1160</t>
  </si>
  <si>
    <t>IT/1161</t>
  </si>
  <si>
    <t>IT/1162</t>
  </si>
  <si>
    <t>IT/1163</t>
  </si>
  <si>
    <t>IT/1164</t>
  </si>
  <si>
    <t>IT/1165</t>
  </si>
  <si>
    <t>IT/1166</t>
  </si>
  <si>
    <t>IT/1167</t>
  </si>
  <si>
    <t>IT/1168</t>
  </si>
  <si>
    <t>IT/1169</t>
  </si>
  <si>
    <t>IT/1170</t>
  </si>
  <si>
    <t>IT/1171</t>
  </si>
  <si>
    <t>IT/1172</t>
  </si>
  <si>
    <t>IT/1173</t>
  </si>
  <si>
    <t>IT/1174</t>
  </si>
  <si>
    <t>IT/1175</t>
  </si>
  <si>
    <t>IT/1176</t>
  </si>
  <si>
    <t>IT/1177</t>
  </si>
  <si>
    <t>IT/1178</t>
  </si>
  <si>
    <t>IT/1179</t>
  </si>
  <si>
    <t>IT/1180</t>
  </si>
  <si>
    <t>IT/1181</t>
  </si>
  <si>
    <t>IT/1182</t>
  </si>
  <si>
    <t>IT/1183</t>
  </si>
  <si>
    <t>IT/1184</t>
  </si>
  <si>
    <t>IT/1185</t>
  </si>
  <si>
    <t>IT/1186</t>
  </si>
  <si>
    <t>IT/1187</t>
  </si>
  <si>
    <t>IT/1188</t>
  </si>
  <si>
    <t>IT/1189</t>
  </si>
  <si>
    <t>IT/1190</t>
  </si>
  <si>
    <t>IT/1191</t>
  </si>
  <si>
    <t>IT/1192</t>
  </si>
  <si>
    <t>IT/1193</t>
  </si>
  <si>
    <t>IT/1194</t>
  </si>
  <si>
    <t>IT/1195</t>
  </si>
  <si>
    <t>IT/1196</t>
  </si>
  <si>
    <t>IT/1197</t>
  </si>
  <si>
    <t>IT/1198</t>
  </si>
  <si>
    <t>IT/1199</t>
  </si>
  <si>
    <t>IT/1200</t>
  </si>
  <si>
    <t>IT/1201</t>
  </si>
  <si>
    <t>IT/1202</t>
  </si>
  <si>
    <t>IT/1203</t>
  </si>
  <si>
    <t>IT/1205</t>
  </si>
  <si>
    <t>IT/1206</t>
  </si>
  <si>
    <t>IT/1207</t>
  </si>
  <si>
    <t>IT/1208</t>
  </si>
  <si>
    <t>IT/1209</t>
  </si>
  <si>
    <t>IT/1210</t>
  </si>
  <si>
    <t>IT/1211</t>
  </si>
  <si>
    <t>IT/1212</t>
  </si>
  <si>
    <t>IT/1213</t>
  </si>
  <si>
    <t>IT/1214</t>
  </si>
  <si>
    <t>IT/1215</t>
  </si>
  <si>
    <t>IT/1216</t>
  </si>
  <si>
    <t>IT/1217</t>
  </si>
  <si>
    <t>IT/1218</t>
  </si>
  <si>
    <t>IT/1219</t>
  </si>
  <si>
    <t>IT/1220</t>
  </si>
  <si>
    <t>IT/1221</t>
  </si>
  <si>
    <t>IT/1222</t>
  </si>
  <si>
    <t>IT/1223</t>
  </si>
  <si>
    <t>IT/1224</t>
  </si>
  <si>
    <t>IT/1225</t>
  </si>
  <si>
    <t>IT/1226</t>
  </si>
  <si>
    <t>IT/1227</t>
  </si>
  <si>
    <t>IT/1228</t>
  </si>
  <si>
    <t>IT/1229</t>
  </si>
  <si>
    <t>IT/1230</t>
  </si>
  <si>
    <t>IT/1231</t>
  </si>
  <si>
    <t>IT/1232</t>
  </si>
  <si>
    <t>IT/1233</t>
  </si>
  <si>
    <t>IT/1234</t>
  </si>
  <si>
    <t>IT/1235</t>
  </si>
  <si>
    <t>IT/1236</t>
  </si>
  <si>
    <t>IT/1237</t>
  </si>
  <si>
    <t>IT/1238</t>
  </si>
  <si>
    <t>IT/1239</t>
  </si>
  <si>
    <t>IT/1240</t>
  </si>
  <si>
    <t>IT/1241</t>
  </si>
  <si>
    <t>IT/1242</t>
  </si>
  <si>
    <t>IT/1243</t>
  </si>
  <si>
    <t>IT/1244</t>
  </si>
  <si>
    <t>IT/1245</t>
  </si>
  <si>
    <t>IT/1246</t>
  </si>
  <si>
    <t>IT/1247</t>
  </si>
  <si>
    <t>IT/1248</t>
  </si>
  <si>
    <t>IT/1249</t>
  </si>
  <si>
    <t>IT/1250</t>
  </si>
  <si>
    <t>IT/1251</t>
  </si>
  <si>
    <t>IT/1252</t>
  </si>
  <si>
    <t>IT/1253</t>
  </si>
  <si>
    <t>IT/1254</t>
  </si>
  <si>
    <t>IT/1255</t>
  </si>
  <si>
    <t>IT/1256</t>
  </si>
  <si>
    <t>IT/1257</t>
  </si>
  <si>
    <t>IT/1258</t>
  </si>
  <si>
    <t>IT/1259</t>
  </si>
  <si>
    <t>IT/1260</t>
  </si>
  <si>
    <t>IT/1261</t>
  </si>
  <si>
    <t>IT/1262</t>
  </si>
  <si>
    <t>IT/1263</t>
  </si>
  <si>
    <t>IT/1264</t>
  </si>
  <si>
    <t>IT/1265</t>
  </si>
  <si>
    <t>IT/1266</t>
  </si>
  <si>
    <t>IT/1267</t>
  </si>
  <si>
    <t>IT/1268</t>
  </si>
  <si>
    <t>IT/1269</t>
  </si>
  <si>
    <t>IT/1270</t>
  </si>
  <si>
    <t>IT/1271</t>
  </si>
  <si>
    <t>IT/1272</t>
  </si>
  <si>
    <t>IT/1273</t>
  </si>
  <si>
    <t>IT/1274</t>
  </si>
  <si>
    <t>IT/1275</t>
  </si>
  <si>
    <t>IT/1276</t>
  </si>
  <si>
    <t>IT/1277</t>
  </si>
  <si>
    <t>IT/1278</t>
  </si>
  <si>
    <t>IT/1279</t>
  </si>
  <si>
    <t>IT/1280</t>
  </si>
  <si>
    <t>IT/1281</t>
  </si>
  <si>
    <t>IT/1282</t>
  </si>
  <si>
    <t>IT/1283</t>
  </si>
  <si>
    <t>IT/1284</t>
  </si>
  <si>
    <t>IT/1285</t>
  </si>
  <si>
    <t>IT/1286</t>
  </si>
  <si>
    <t>IT/1287</t>
  </si>
  <si>
    <t>IT/1288</t>
  </si>
  <si>
    <t>IT/1289</t>
  </si>
  <si>
    <t>IT/1290</t>
  </si>
  <si>
    <t>IT/1291</t>
  </si>
  <si>
    <t>IT/1292</t>
  </si>
  <si>
    <t>IT/1293</t>
  </si>
  <si>
    <t>IT/1294</t>
  </si>
  <si>
    <t>IT/1295</t>
  </si>
  <si>
    <t>IT/1296</t>
  </si>
  <si>
    <t>IT/1297</t>
  </si>
  <si>
    <t>IT/1298</t>
  </si>
  <si>
    <t>IT/1299</t>
  </si>
  <si>
    <t>IT/1300</t>
  </si>
  <si>
    <t>IT/1301</t>
  </si>
  <si>
    <t>IT/1302</t>
  </si>
  <si>
    <t>IT/1303</t>
  </si>
  <si>
    <t>IT/1304</t>
  </si>
  <si>
    <t>IT/1305</t>
  </si>
  <si>
    <t>IT/1306</t>
  </si>
  <si>
    <t>IT/1307</t>
  </si>
  <si>
    <t>IT/1308</t>
  </si>
  <si>
    <t>IT/1309</t>
  </si>
  <si>
    <t>IT/1310</t>
  </si>
  <si>
    <t>IT/1311</t>
  </si>
  <si>
    <t>IT/1312</t>
  </si>
  <si>
    <t>IT/1313</t>
  </si>
  <si>
    <t>IT/1314</t>
  </si>
  <si>
    <t>IT/1315</t>
  </si>
  <si>
    <t>IT/1316</t>
  </si>
  <si>
    <t>IT/1317</t>
  </si>
  <si>
    <t>IT/1318</t>
  </si>
  <si>
    <t>IT/1319</t>
  </si>
  <si>
    <t>IT/1320</t>
  </si>
  <si>
    <t>IT/1321</t>
  </si>
  <si>
    <t>IT/1322</t>
  </si>
  <si>
    <t>IT/1323</t>
  </si>
  <si>
    <t>IT/1324</t>
  </si>
  <si>
    <t>IT/1325</t>
  </si>
  <si>
    <t>IT/1326</t>
  </si>
  <si>
    <t>IT/1327</t>
  </si>
  <si>
    <t>IT/1328</t>
  </si>
  <si>
    <t>IT/1329</t>
  </si>
  <si>
    <t>IT/1330</t>
  </si>
  <si>
    <t>IT/1331</t>
  </si>
  <si>
    <t>IT/1332</t>
  </si>
  <si>
    <t>IT/1333</t>
  </si>
  <si>
    <t>IT/1334</t>
  </si>
  <si>
    <t>IT/1335</t>
  </si>
  <si>
    <t>IT/1336</t>
  </si>
  <si>
    <t>IT/1337</t>
  </si>
  <si>
    <t>IT/1338</t>
  </si>
  <si>
    <t>IT/1339</t>
  </si>
  <si>
    <t>IT/1340</t>
  </si>
  <si>
    <t>IT/1341</t>
  </si>
  <si>
    <t>IT/1342</t>
  </si>
  <si>
    <t>IT/1343</t>
  </si>
  <si>
    <t>IT/1344</t>
  </si>
  <si>
    <t>IT/1345</t>
  </si>
  <si>
    <t>IT/1346</t>
  </si>
  <si>
    <t>IT/1347</t>
  </si>
  <si>
    <t>IT/1348</t>
  </si>
  <si>
    <t>IT/1349</t>
  </si>
  <si>
    <t>IT/1350</t>
  </si>
  <si>
    <t>IT/1351</t>
  </si>
  <si>
    <t>IT/1352</t>
  </si>
  <si>
    <t>IT/1353</t>
  </si>
  <si>
    <t>IT/1354</t>
  </si>
  <si>
    <t>IT/1355</t>
  </si>
  <si>
    <t>IT/1356</t>
  </si>
  <si>
    <t>IT/1357</t>
  </si>
  <si>
    <t>IT/1358</t>
  </si>
  <si>
    <t>IT/1359</t>
  </si>
  <si>
    <t>IT/1360</t>
  </si>
  <si>
    <t>IT/1361</t>
  </si>
  <si>
    <t>IT/1362</t>
  </si>
  <si>
    <t>IT/1363</t>
  </si>
  <si>
    <t>IT/1364</t>
  </si>
  <si>
    <t>IT/1365</t>
  </si>
  <si>
    <t>IT/1366</t>
  </si>
  <si>
    <t>IT/1367</t>
  </si>
  <si>
    <t>IT/1368</t>
  </si>
  <si>
    <t>IT/1369</t>
  </si>
  <si>
    <t>IT/1370</t>
  </si>
  <si>
    <t>IT/1371</t>
  </si>
  <si>
    <t>IT/1372</t>
  </si>
  <si>
    <t>IT/1373</t>
  </si>
  <si>
    <t>IT/1374</t>
  </si>
  <si>
    <t>IT/1375</t>
  </si>
  <si>
    <t>IT/1376</t>
  </si>
  <si>
    <t>IT/1377</t>
  </si>
  <si>
    <t>IT/1378</t>
  </si>
  <si>
    <t>IT/1379</t>
  </si>
  <si>
    <t>IT/1380</t>
  </si>
  <si>
    <t>IT/1381</t>
  </si>
  <si>
    <t>IT/1382</t>
  </si>
  <si>
    <t>IT/1383</t>
  </si>
  <si>
    <t>IT/1384</t>
  </si>
  <si>
    <t>IT/1385</t>
  </si>
  <si>
    <t>IT/1386</t>
  </si>
  <si>
    <t>IT/1387</t>
  </si>
  <si>
    <t>IT/1388</t>
  </si>
  <si>
    <t>IT/1389</t>
  </si>
  <si>
    <t>IT/1390</t>
  </si>
  <si>
    <t>IT/1391</t>
  </si>
  <si>
    <t>IT/1392</t>
  </si>
  <si>
    <t>IT/1393</t>
  </si>
  <si>
    <t>IT/1394</t>
  </si>
  <si>
    <t>IT/1395</t>
  </si>
  <si>
    <t>IT/1396</t>
  </si>
  <si>
    <t>IT/1397</t>
  </si>
  <si>
    <t>IT/1398</t>
  </si>
  <si>
    <t>IT/1399</t>
  </si>
  <si>
    <t>IT/1400</t>
  </si>
  <si>
    <t>IT/1401</t>
  </si>
  <si>
    <t>IT/1402</t>
  </si>
  <si>
    <t>IT/1403</t>
  </si>
  <si>
    <t>IT/1404</t>
  </si>
  <si>
    <t>IT/1405</t>
  </si>
  <si>
    <t>IT/1406</t>
  </si>
  <si>
    <t>IT/1407</t>
  </si>
  <si>
    <t>IT/1408</t>
  </si>
  <si>
    <t>IT/1409</t>
  </si>
  <si>
    <t>IT/1410</t>
  </si>
  <si>
    <t>IT/1411</t>
  </si>
  <si>
    <t>IT/1412</t>
  </si>
  <si>
    <t>IT/1413</t>
  </si>
  <si>
    <t>IT/1414</t>
  </si>
  <si>
    <t>IT/1415</t>
  </si>
  <si>
    <t>IT/1416</t>
  </si>
  <si>
    <t>IT/1417</t>
  </si>
  <si>
    <t>IT/1418</t>
  </si>
  <si>
    <t>IT/1419</t>
  </si>
  <si>
    <t>IT/1420</t>
  </si>
  <si>
    <t>IT/1421</t>
  </si>
  <si>
    <t>IT/1422</t>
  </si>
  <si>
    <t>IT/1423</t>
  </si>
  <si>
    <t>IT/1424</t>
  </si>
  <si>
    <t>IT/1425</t>
  </si>
  <si>
    <t>IT/1426</t>
  </si>
  <si>
    <t>IT/1427</t>
  </si>
  <si>
    <t>IT/1428</t>
  </si>
  <si>
    <t>IT/1429</t>
  </si>
  <si>
    <t>IT/1430</t>
  </si>
  <si>
    <t>IT/1431</t>
  </si>
  <si>
    <t>IT/1432</t>
  </si>
  <si>
    <t>IT/1433</t>
  </si>
  <si>
    <t>IT/1434</t>
  </si>
  <si>
    <t>506 &amp; 514</t>
  </si>
  <si>
    <t>Grid M-R/15-24</t>
  </si>
  <si>
    <t>Grid L-U/24-26</t>
  </si>
  <si>
    <t>MH</t>
  </si>
  <si>
    <t>MH/001</t>
  </si>
  <si>
    <t>Check the excavated level and allow to start lean concrete of Main hole On the left side L2 Tower</t>
  </si>
  <si>
    <t>IT/189 R01</t>
  </si>
  <si>
    <t>Allow to start the work of Marble</t>
  </si>
  <si>
    <t>GF 3rd floor</t>
  </si>
  <si>
    <t>LT-1-591 R02</t>
  </si>
  <si>
    <t>LT-1-588 R02</t>
  </si>
  <si>
    <t>IT/208 R03</t>
  </si>
  <si>
    <t>IT/207 R03</t>
  </si>
  <si>
    <t>IT/198 R01</t>
  </si>
  <si>
    <t>MH/002</t>
  </si>
  <si>
    <t>Check the reinforcement and allow to start formwork</t>
  </si>
  <si>
    <t>IT/925 R02</t>
  </si>
  <si>
    <t>CM</t>
  </si>
  <si>
    <t>IT/972 R01</t>
  </si>
  <si>
    <t>IT/976 R01</t>
  </si>
  <si>
    <t>IT/926 R02</t>
  </si>
  <si>
    <t>IT/928 R02</t>
  </si>
  <si>
    <t>IT/924 R01</t>
  </si>
  <si>
    <t>IT/974 R01</t>
  </si>
  <si>
    <t>IT/975 R01</t>
  </si>
  <si>
    <t>IT/899 R01</t>
  </si>
  <si>
    <t>IT/977 R01</t>
  </si>
  <si>
    <t>Grid G-N/19-26</t>
  </si>
  <si>
    <t>Installation of MS Pipe &amp; nSprinklers in 6th floor</t>
  </si>
  <si>
    <t>Installation of MS Pipe &amp; nSprinklers in 7th floor</t>
  </si>
  <si>
    <t>Installation of MS Pipe &amp; nSprinklers in 8th floor</t>
  </si>
  <si>
    <t>Grid J-M/23-26</t>
  </si>
  <si>
    <t>407, 408</t>
  </si>
  <si>
    <t>Check level point and allow to start plaster work</t>
  </si>
  <si>
    <t>Grid C-F/10-15</t>
  </si>
  <si>
    <t>MH/003</t>
  </si>
  <si>
    <t xml:space="preserve">Check layout and level of sewer line Main hole </t>
  </si>
  <si>
    <t>1, 2  , 3, 4</t>
  </si>
  <si>
    <t>Grid G-K/07</t>
  </si>
  <si>
    <t>UPVC Pipe Installation</t>
  </si>
  <si>
    <t>AC Drain Piping</t>
  </si>
  <si>
    <t>AC Drain piping</t>
  </si>
  <si>
    <t>Core Cutting</t>
  </si>
  <si>
    <t>2nd, 3rd &amp; 6th</t>
  </si>
  <si>
    <t>Check CPVC installation</t>
  </si>
  <si>
    <t>Pipe Installation</t>
  </si>
  <si>
    <t>Balcony Drainand Rain water Pipe Installation</t>
  </si>
  <si>
    <t xml:space="preserve">Check the complete brick work on internal side </t>
  </si>
  <si>
    <t>102 &amp; 104</t>
  </si>
  <si>
    <t>106, 108</t>
  </si>
  <si>
    <t>109, 110</t>
  </si>
  <si>
    <t>206, 208</t>
  </si>
  <si>
    <t>Check Externsl psint base work of L2 tower</t>
  </si>
  <si>
    <t>Asad Jaweed</t>
  </si>
  <si>
    <t>LT-2-706 R01</t>
  </si>
  <si>
    <t>IT/938 R01</t>
  </si>
  <si>
    <t>Check Final Inspection of Bed Room &amp; Living room tile work</t>
  </si>
  <si>
    <t>Grid G-M/07</t>
  </si>
  <si>
    <t>L1/08 R01</t>
  </si>
  <si>
    <t>L1/02 R01</t>
  </si>
  <si>
    <t>MH/004</t>
  </si>
  <si>
    <t>MH/006</t>
  </si>
  <si>
    <t>MH/007</t>
  </si>
  <si>
    <t>MH/008</t>
  </si>
  <si>
    <t>MH/009</t>
  </si>
  <si>
    <t>MH/010</t>
  </si>
  <si>
    <t>MH/011</t>
  </si>
  <si>
    <t>MH/012</t>
  </si>
  <si>
    <t>MH/013</t>
  </si>
  <si>
    <t>MH/014</t>
  </si>
  <si>
    <t>MH/015</t>
  </si>
  <si>
    <t>MH/016</t>
  </si>
  <si>
    <t>MH/017</t>
  </si>
  <si>
    <t>MH/018</t>
  </si>
  <si>
    <t>MH/019</t>
  </si>
  <si>
    <t>MH/020</t>
  </si>
  <si>
    <t>MH/021</t>
  </si>
  <si>
    <t>MH/022</t>
  </si>
  <si>
    <t>MH/023</t>
  </si>
  <si>
    <t>MH/024</t>
  </si>
  <si>
    <t>MH/025</t>
  </si>
  <si>
    <t>MH/026</t>
  </si>
  <si>
    <t>MH/027</t>
  </si>
  <si>
    <t>MH/028</t>
  </si>
  <si>
    <t>MH/029</t>
  </si>
  <si>
    <t>MH/030</t>
  </si>
  <si>
    <t>MH/031</t>
  </si>
  <si>
    <t>MH/032</t>
  </si>
  <si>
    <t>MH/033</t>
  </si>
  <si>
    <t>MH/034</t>
  </si>
  <si>
    <t>MH/035</t>
  </si>
  <si>
    <t>Check the level and layout of Storm line manhole</t>
  </si>
  <si>
    <t>01 to 08 (UMT side)</t>
  </si>
  <si>
    <t>Excevation and level</t>
  </si>
  <si>
    <t>Check the excevation and the level at storm manhole</t>
  </si>
  <si>
    <t>Check the reinforcement at storm manhole</t>
  </si>
  <si>
    <t>Check the formwork and allow to start concrete at storm manhole</t>
  </si>
  <si>
    <t>Kindly check the horizontal band reinforcement &amp; formwork and allow to start concrete at 8th floor of I-Tower</t>
  </si>
  <si>
    <t xml:space="preserve">Kindly check the final inspection of Bed rooms &amp; Living Room tile work at 6th floor Apartment No. ( #602) of I-Tower
</t>
  </si>
  <si>
    <t xml:space="preserve">Kindly check the final inspection of Living Room tile work at 6th floor Apartment No. ( #605) of I-Tower
</t>
  </si>
  <si>
    <t xml:space="preserve">Kindly check the final inspection of  Living Room tile work at 6th floor Apartment No. ( #607) of I-Tower
</t>
  </si>
  <si>
    <t xml:space="preserve">Kindly check the final inspection of  Living Room tile work at 6th floor Apartment No. ( #609) of I-Tower
</t>
  </si>
  <si>
    <t xml:space="preserve">Kindly check the final inspection of  Living Room tile work at 6th floor Apartment No. ( #611) of I-Tower
</t>
  </si>
  <si>
    <t xml:space="preserve">Kindly check the final inspection of Bed rooms &amp; Living Room tile work at 6th floor Apartment No. ( #612) of I-Tower
</t>
  </si>
  <si>
    <t xml:space="preserve">Kindly check the final inspection of Bed rooms &amp; Living Room tile work at 6th floor Apartment No. ( #615) of I-Tower
</t>
  </si>
  <si>
    <t xml:space="preserve">Kindly check the final inspection of Bed rooms &amp; Living Room tile work at 6th floor Apartment No. ( #604) of I-Tower
</t>
  </si>
  <si>
    <t xml:space="preserve">Kindly check the final inspection of ceiling work at 4th floor [Except Pelmet] Apartment No.s ( #408) of I-Tower
</t>
  </si>
  <si>
    <t xml:space="preserve">Kindly check the final inspection of ceiling work at 4th floor [Except Pelmet] Apartment No.s ( #416) of I-Tower
</t>
  </si>
  <si>
    <t xml:space="preserve">Kindly check the final inspection of ceiling work at 5th floor [Except Balcony &amp; Pelmet] Apartment No.s ( #510) of I-Tower
</t>
  </si>
  <si>
    <t xml:space="preserve">Kindly check the final inspection of ceiling work at 5th floor 
Apartment No. ( #514) of I-Tower
</t>
  </si>
  <si>
    <t xml:space="preserve">Kindly check the final inception of ceiling work [Except Balcony &amp; Pelmet] at 6th floor  Apartment No. 606 of I-Tower
</t>
  </si>
  <si>
    <t xml:space="preserve">Kindly check the final inception of ceiling work [Except Balcony &amp; Pelmet] at 6th floor Apartment No. 610 of I-Tower
</t>
  </si>
  <si>
    <t xml:space="preserve">Kindly check the final inspection of bath floor tiles work at 5th floor 
Apartment No. ( #501) of I-Tower
</t>
  </si>
  <si>
    <t xml:space="preserve">Kindly check the final inspection of bath floor &amp; bath wall tiles work at 5th floor Apartment No. ( #502) of I-Tower
</t>
  </si>
  <si>
    <t xml:space="preserve">Kindly check the final inspection of bath floor tiles work at 5th floor 
Apartment No. ( #503) of I-Tower
</t>
  </si>
  <si>
    <t xml:space="preserve">Kindly check the final inspection of bath floor tiles work at 5th floor 
Apartment No. ( #504) of I-Tower
</t>
  </si>
  <si>
    <t xml:space="preserve">Kindly check the final inspection of bath floor &amp; bath wall tiles work at 5th floor  Apartment No. ( #506) of I-Tower
</t>
  </si>
  <si>
    <t xml:space="preserve">Kindly check the final inspection of bath floor &amp; bath wall tiles work at 5th floor Apartment No. ( #508) of I-Tower
</t>
  </si>
  <si>
    <t xml:space="preserve">Kindly check the final inspection of bath floor tiles work at 5th floor 
Apartment No. ( #505) of I-Tower
</t>
  </si>
  <si>
    <t xml:space="preserve">Kindly check the final inspection of bath floor tiles work at 5th floor 
Apartment No. ( #507) of I-Tower
</t>
  </si>
  <si>
    <t xml:space="preserve">Kindly check the final inspection of bath floor tiles work at 5th floor 
Apartment No. ( #510) of I-Tower
</t>
  </si>
  <si>
    <t xml:space="preserve">Kindly check the final inspection of bath floor tiles work at 5th floor 
Apartment No. ( #514) of I-Tower
</t>
  </si>
  <si>
    <t xml:space="preserve">Kindly check the final inspection of bath floor &amp; bath wall tiles work at 5th floor Apartment No. ( #516) of I-Tower
</t>
  </si>
  <si>
    <t xml:space="preserve">Kindly check the final inspection of bath floor &amp; bath wall tiles work at 5th floor Apartment No. ( #513) of I-Tower
</t>
  </si>
  <si>
    <t xml:space="preserve">Kindly check the final inspection of  bath wall tiles work at 1st floor 
Apartment No. ( #101) of I-Tower
</t>
  </si>
  <si>
    <t xml:space="preserve">Kindly check the final inspection of  bath floor tiles work at 2nd floor 
Apartment No. ( #212) of I-Tower
</t>
  </si>
  <si>
    <t xml:space="preserve">Kindly check the final inspection of  bath wall tiles work at 5th floor 
Apartment No. ( #515) of I-Tower
</t>
  </si>
  <si>
    <t xml:space="preserve">Kindly check the final inspection of bath wall tiles work at 6th floor 
Apartment No. ( #604) of I-Tower
</t>
  </si>
  <si>
    <t xml:space="preserve">Kindly check the final inspection of bath wall tiles work at 6th floor 
Apartment No. ( #605) of I-Tower
</t>
  </si>
  <si>
    <t xml:space="preserve">Kindly check the final inspection of bath wall tiles work at 6th floor 
Apartment No. ( #607) of I-Tower
</t>
  </si>
  <si>
    <t xml:space="preserve">Kindly check the final inspection of bath wall tiles work at 6th floor 
Apartment No. ( #608) of I-Tower
</t>
  </si>
  <si>
    <t xml:space="preserve">Kindly check the final inspection of Bed rooms &amp; Living Room tile work at 7th floor Apartment No. ( #703) of I-Tower
</t>
  </si>
  <si>
    <t xml:space="preserve">Kindly check the final inspection of Bed rooms tile work at 7th floor 
Apartment No. ( #714) of I-Tower
</t>
  </si>
  <si>
    <t xml:space="preserve">Kindly check the final inspection of Bed rooms tile work at 8th floor 
Apartment No. ( #804) of I-Tower
</t>
  </si>
  <si>
    <t xml:space="preserve">Kindly check the final inspection of Bed rooms tile work at 8th floor 
Apartment No. ( #807) of I-Tower
</t>
  </si>
  <si>
    <t xml:space="preserve">Kindly check the final inspection of Bed rooms tile work at 8th floor 
Apartment No. ( #808) of I-Tower
</t>
  </si>
  <si>
    <t xml:space="preserve">Kindly check the final inspection of Bed rooms tile work at 8th floor 
Apartment No. ( #810) of I-Tower
</t>
  </si>
  <si>
    <t xml:space="preserve">Kindly check the final inspection of ceiling work at 5th floor 
Apartment No. ( #516) of I-Tower
</t>
  </si>
  <si>
    <t xml:space="preserve">Kindly check the final inspection of Bed rooms tile work at 8th floor 
Apartment No. ( #812) of I-Tower
</t>
  </si>
  <si>
    <t xml:space="preserve">Kindly check the final inspection of Bed rooms tile work at 8th floor 
Apartment No. ( #814) of I-Tower
</t>
  </si>
  <si>
    <t xml:space="preserve">Kindly check the final inspection of living room tile work at 8th floor 
Apartment No. ( #804) of I-Tower
</t>
  </si>
  <si>
    <t xml:space="preserve">Kindly check the final inspection of bath wall tiles work at 6th floor 
Apartment No. ( #609) of I-Tower
</t>
  </si>
  <si>
    <t xml:space="preserve">Kindly check the final inspection of bath wall tiles work at 6th floor 
Apartment No. ( #610) of I-Tower
</t>
  </si>
  <si>
    <t xml:space="preserve">Kindly check the final inspection of bath wall tiles work at 6th floor 
Apartment No. ( #612) of I-Tower
</t>
  </si>
  <si>
    <t xml:space="preserve">Kindly check the final inspection of bath wall tiles work at 6th floor 
Apartment No. ( #614) of I-Tower
</t>
  </si>
  <si>
    <t xml:space="preserve">Kindly check the final inspection of bath wall tiles work at 6th floor 
Apartment No. ( #611) of I-Tower
</t>
  </si>
  <si>
    <t>Kindly check the plaster work and allow to start tiles work at 7th floor apartment No. 715 of I-Tower</t>
  </si>
  <si>
    <t>Kindly check the level points &amp; chicken mesh and allow to start plaster work at Electrical &amp; Store room at 5th Floor (level +63.00) of L1-Tower</t>
  </si>
  <si>
    <t>Kindly check the level points &amp; chicken mesh and allow to start plaster work at Electrical &amp; Store room at 4th Floor (level +52.00) of L1-Tower</t>
  </si>
  <si>
    <t>Kindly check the plaster work at Apartment No.401 ( Except Bath &amp; PWR/LND Rooms) on 4th floor of L1-Tower</t>
  </si>
  <si>
    <t>Kindly check the plaster work at Apartment No.402( Except Bath &amp; PWR/LND Rooms) on 4th floor of L1-Tower</t>
  </si>
  <si>
    <t>Kindly check the plaster work at Apartment No.404( Except Bath &amp; PWR/LND Rooms) on 4th floor of L1-Tower</t>
  </si>
  <si>
    <t>Kindly check the plaster work at Apartment No.406(Except Bath &amp; PWR/LND Rooms) on 4th floor of L1-Tower</t>
  </si>
  <si>
    <t>Kindly check the plaster work at Apartment No.409 (Except Bath &amp; PWR/LND Rooms) on 4th floor of L1-Tower</t>
  </si>
  <si>
    <t>Kindly check the plaster work at Apartment No.410 (Except Bath &amp; PWR/LND Rooms) on 4th floor of L1-Tower</t>
  </si>
  <si>
    <t>Kindly check the plaster work at zone#4 corridor on 4th floor of L1-Tower</t>
  </si>
  <si>
    <t>Kindly check the plaster work at zone#5 corridor on 4th floor of L1-Tower</t>
  </si>
  <si>
    <t>Kindly check the complete plaster work on external side Top Floor to Ground Floor (Face to I-Tower) of L1-Tower</t>
  </si>
  <si>
    <t>Kindly check the levels points, Chicken mesh &amp; corner beads and allow to start plaster work at Apartment No. 601,602 on the 6th floor of L1-Tower</t>
  </si>
  <si>
    <t xml:space="preserve">Kindly check the levels of screed flooring in Apartment No. #602,#604 &amp; #606 at 6th floor of L1-Tower
</t>
  </si>
  <si>
    <t xml:space="preserve">Kindly check the levels of screed flooring in Apartment No. #601,#603,#608 &amp; #609 and corridor
 Zone 5 at 6th floor of L1-Tower
</t>
  </si>
  <si>
    <t xml:space="preserve">5th Floor </t>
  </si>
  <si>
    <t>top roof to gf</t>
  </si>
  <si>
    <t>Kindly check the complete external plaster work front side at 1ST floor to 11TH floor of L2-Tower</t>
  </si>
  <si>
    <t xml:space="preserve">Kindly check the level points &amp; chicken mesh and allow to start plaster work at 7th floor to 6th Floor of L2-Tower   
</t>
  </si>
  <si>
    <t xml:space="preserve">Kindly check the level points &amp; chicken mesh and allow to start external plaster work (Brickwork) at 5th floor to 1st floor on the UMT side of L2-Tower   </t>
  </si>
  <si>
    <t xml:space="preserve">Kindly check the level points &amp; chicken mesh and allow to start external plaster work (Brickwork) at 11th floor to 1st floor on the UMT side of L2-Tower   </t>
  </si>
  <si>
    <t xml:space="preserve">Kindly check the level points &amp; chicken mesh and allow to start external plaster work (Brickwork) at 9th floor to 4TH floor on the SOG side of L2-Tower   </t>
  </si>
  <si>
    <t xml:space="preserve">Kindly check the level points &amp; chicken mesh and allow to start external plaster work (Brickwork) at 3rd floor to 1st floor on the SOG side of L2-Tower   </t>
  </si>
  <si>
    <t>Top Floor to 1st Floor</t>
  </si>
  <si>
    <t>7th floor to 6th floor</t>
  </si>
  <si>
    <t>5th to 1st floor</t>
  </si>
  <si>
    <t>9th floor to 4th floor</t>
  </si>
  <si>
    <t>3rd Floor to 1st floor</t>
  </si>
  <si>
    <t xml:space="preserve">Kindly check the levels of sewer pipe line [Dia of 250 mm (Manhole 01 to 04)] and allow to start filling work at UMT side of L2-Tower  </t>
  </si>
  <si>
    <t>Kindly check the top lean level and layout of sewerage manhole (M=10) and allow to start reinforcement at UMT side of L2-Tower</t>
  </si>
  <si>
    <t>Kindly check the water stopper, reinforcement &amp; formwork and allow to start concrete at Manhole (M=4, size 4’x4.5’) bed of UMT side</t>
  </si>
  <si>
    <t xml:space="preserve">Kindly check the reinforcement &amp; formwork and allow to start concrete at Manhole Wall (M=3)  on the UMT side
</t>
  </si>
  <si>
    <t>Kindly check the water stopper, reinforcement &amp; formwork and allow to start concrete at Sewerage Manhole Bed (M=10, size 4’x4.5’) of UMT side</t>
  </si>
  <si>
    <t>Check the complete External plaster work</t>
  </si>
  <si>
    <t>Asad jaweed</t>
  </si>
  <si>
    <t>Grid G-K/01</t>
  </si>
  <si>
    <t>Grid T-U/01</t>
  </si>
  <si>
    <t>Check the level point and allow to start External Plaster work</t>
  </si>
  <si>
    <t>Grid O-S/12</t>
  </si>
  <si>
    <t>Grid G/01-04</t>
  </si>
  <si>
    <t>Check the final Inspection of vanity wall tile work on the Bath/PWR/LND at 2nd floor</t>
  </si>
  <si>
    <t>205-207, 210</t>
  </si>
  <si>
    <t>211, 213,  216</t>
  </si>
  <si>
    <t>Check the final Inspection of vanity wall tile work on the Bath/PWR/LND at 5th\ floor</t>
  </si>
  <si>
    <t>501-504</t>
  </si>
  <si>
    <t>IT/922 R01</t>
  </si>
  <si>
    <t>IT/995 R01</t>
  </si>
  <si>
    <t>IT/990 R01</t>
  </si>
  <si>
    <t>Check final inspection of living room tile works</t>
  </si>
  <si>
    <t>IT/1023 R01</t>
  </si>
  <si>
    <t xml:space="preserve">Check ceiling work </t>
  </si>
  <si>
    <t>IT/1004 R01</t>
  </si>
  <si>
    <t>IT/1006 R01</t>
  </si>
  <si>
    <t>Check the bath floor tile work</t>
  </si>
  <si>
    <t>check level point and aloow to start plaster work</t>
  </si>
  <si>
    <t>IT/927 R02</t>
  </si>
  <si>
    <t>IT/1017 R01</t>
  </si>
  <si>
    <t>Check the bath floor and bath wall tiles work on the bath/PWR/LND</t>
  </si>
  <si>
    <t>Grid M-U/12</t>
  </si>
  <si>
    <t>IT/916 R03</t>
  </si>
  <si>
    <t>LT-1-614 R01</t>
  </si>
  <si>
    <t>LT-1-615 R01</t>
  </si>
  <si>
    <t>LT-1-616 R01</t>
  </si>
  <si>
    <t>LT-1-617 R01</t>
  </si>
  <si>
    <t>LT-1-618 R01</t>
  </si>
  <si>
    <t>LT-1-619 R01</t>
  </si>
  <si>
    <t>LT-1-620 R01</t>
  </si>
  <si>
    <t>LT-1-621 R01</t>
  </si>
  <si>
    <t>Check the plaster work Except Bath &amp; PWR/LND</t>
  </si>
  <si>
    <t>Check the plaster work</t>
  </si>
  <si>
    <t>Check the corridor plaster work</t>
  </si>
  <si>
    <t>Zone 5</t>
  </si>
  <si>
    <t>s</t>
  </si>
  <si>
    <t>Check the levels of sewer pipeline</t>
  </si>
  <si>
    <t>10 , 11</t>
  </si>
  <si>
    <t>Check the lean top level and layout and allow to start reinforcement of storm manhole at UMT side</t>
  </si>
  <si>
    <t>01,08,09</t>
  </si>
  <si>
    <t>LT-1-559 R01</t>
  </si>
  <si>
    <t>LT-1-601 R1</t>
  </si>
  <si>
    <t>01,  04</t>
  </si>
  <si>
    <t>MH/005 R01</t>
  </si>
  <si>
    <t>Umt side</t>
  </si>
  <si>
    <t>Check the bath &amp; PWR/LND plaster work</t>
  </si>
  <si>
    <t>Check the bath &amp; PWR/LND And electrical room plaster work</t>
  </si>
  <si>
    <t>Check the bath floor tiles work</t>
  </si>
  <si>
    <t>IT/223 R01</t>
  </si>
  <si>
    <t>01,  08</t>
  </si>
  <si>
    <t>601-604</t>
  </si>
  <si>
    <t>606, 608</t>
  </si>
  <si>
    <t>605, 607 , 610</t>
  </si>
  <si>
    <t>701-704, 706</t>
  </si>
  <si>
    <t>605, 607, 610</t>
  </si>
  <si>
    <t>IT/942 R02</t>
  </si>
  <si>
    <t>IT/939 R01</t>
  </si>
  <si>
    <t>IT/937 R01</t>
  </si>
  <si>
    <t>IT/940 R01</t>
  </si>
  <si>
    <t>IT/24 R01</t>
  </si>
  <si>
    <t>IT/25 R01</t>
  </si>
  <si>
    <t>IT/26 R01</t>
  </si>
  <si>
    <t>IT/27R01</t>
  </si>
  <si>
    <t>IT/28 R01</t>
  </si>
  <si>
    <t>IT/29 R01</t>
  </si>
  <si>
    <t>IT/30 R01</t>
  </si>
  <si>
    <t>Drain Pipe</t>
  </si>
  <si>
    <t>Drain Pipe with Insulation</t>
  </si>
  <si>
    <t>1st to 11th floor</t>
  </si>
  <si>
    <t>pipeline</t>
  </si>
  <si>
    <t>Check the laying and level of storm pipeline manhole</t>
  </si>
  <si>
    <t>9,  10</t>
  </si>
  <si>
    <t>Check the formwork and allow to start concrete at sewer manhole Wall</t>
  </si>
  <si>
    <t>01,  02</t>
  </si>
  <si>
    <t>IT/979 R01</t>
  </si>
  <si>
    <t>Check the Bed room tile works</t>
  </si>
  <si>
    <t>Check the Balcony tile works</t>
  </si>
  <si>
    <t>209, 211</t>
  </si>
  <si>
    <t>214, 216</t>
  </si>
  <si>
    <t>UMT side (M-P/01)</t>
  </si>
  <si>
    <t>UMT side (R-T/01)</t>
  </si>
  <si>
    <t>G/1-3, G-J/01</t>
  </si>
  <si>
    <t>Check travertine (1/2") fixing at the horizental &amp; vertical band of the rear elevation</t>
  </si>
  <si>
    <t>IT/938 R02</t>
  </si>
  <si>
    <t>IT/1010 R01</t>
  </si>
  <si>
    <t>IT/1011 R01</t>
  </si>
  <si>
    <t>IT/1009 R01</t>
  </si>
  <si>
    <t>IT/1012 R01</t>
  </si>
  <si>
    <t>IT/1018 R01</t>
  </si>
  <si>
    <t>IT/1015 R01</t>
  </si>
  <si>
    <t>IT/1013 R01\</t>
  </si>
  <si>
    <t>IT/939 R02</t>
  </si>
  <si>
    <t>IT/1007 R01</t>
  </si>
  <si>
    <t>IT/1008 R01</t>
  </si>
  <si>
    <t>IT/937 R02</t>
  </si>
  <si>
    <t>Check the work of travertine (1/2")fixing at the Core-wall</t>
  </si>
  <si>
    <t xml:space="preserve">514, 516 </t>
  </si>
  <si>
    <t>205, 210 , 213</t>
  </si>
  <si>
    <t>501, 504</t>
  </si>
  <si>
    <t>511-513</t>
  </si>
  <si>
    <t>Check Externsl psint base work of L1 tower</t>
  </si>
  <si>
    <t>Check the Water stopper &amp; reinforcement of storm manhole</t>
  </si>
  <si>
    <t xml:space="preserve">Check the External plaster work on the UMT side </t>
  </si>
  <si>
    <t>Check the reinforcement of sewer manhole wall</t>
  </si>
  <si>
    <t>IT/37 R01</t>
  </si>
  <si>
    <t>IT/68 R01</t>
  </si>
  <si>
    <t>IT/67 R01</t>
  </si>
  <si>
    <t>IT/38 R01</t>
  </si>
  <si>
    <t>IT/39 R01</t>
  </si>
  <si>
    <t>IT/40 R1</t>
  </si>
  <si>
    <t>IT/41 R01</t>
  </si>
  <si>
    <t>IT/42 R01</t>
  </si>
  <si>
    <t>Check the formwork and allow to start concrete</t>
  </si>
  <si>
    <t>LT-1-636 R01</t>
  </si>
  <si>
    <t>LT-1-633 R01</t>
  </si>
  <si>
    <t>LT-1-637 R01</t>
  </si>
  <si>
    <t>LT-1-634 R1</t>
  </si>
  <si>
    <t>LT-1-635 R01</t>
  </si>
  <si>
    <t>MH/018 R01</t>
  </si>
  <si>
    <t>Check the final Inspection of balcony Ceiling Work</t>
  </si>
  <si>
    <t>IT/958 R01</t>
  </si>
  <si>
    <t>IT/50 R01</t>
  </si>
  <si>
    <t>IT/43 R01</t>
  </si>
  <si>
    <t>IT/44 R01</t>
  </si>
  <si>
    <t>IT/45 R01</t>
  </si>
  <si>
    <t>IT/46 R1</t>
  </si>
  <si>
    <t>IT/47 R1</t>
  </si>
  <si>
    <t>IT/48 R</t>
  </si>
  <si>
    <t>IT/49 R1</t>
  </si>
  <si>
    <t>IT/898 R1</t>
  </si>
  <si>
    <t>IT/901 R01</t>
  </si>
  <si>
    <t>IT/908 R02</t>
  </si>
  <si>
    <t>IT/909 R02</t>
  </si>
  <si>
    <t>IT/934 R01</t>
  </si>
  <si>
    <t>9//2025</t>
  </si>
  <si>
    <t>lights</t>
  </si>
  <si>
    <t>Façade Lights</t>
  </si>
  <si>
    <t>ground &amp; 8th Floor</t>
  </si>
  <si>
    <t>4th floor Zone 4</t>
  </si>
  <si>
    <t>heck the Bath tiles Work</t>
  </si>
  <si>
    <t>Check the work of travertine fixing (1/2") at the front elevation columns/vertical band of the courtyard side</t>
  </si>
  <si>
    <t>Check the work of travertine fixing (1/2") at the front elevation columns/vertical band of the UMT side</t>
  </si>
  <si>
    <t>L2/16 R01</t>
  </si>
  <si>
    <t>IT/229 R01</t>
  </si>
  <si>
    <t>IT/228 R01</t>
  </si>
  <si>
    <t>IT/220 R1 01</t>
  </si>
  <si>
    <t>IT/225 R1</t>
  </si>
  <si>
    <t>IT/922 R02</t>
  </si>
  <si>
    <t>Pending IR's Status</t>
  </si>
  <si>
    <t>LT-1-627 R01</t>
  </si>
  <si>
    <t>M.Waseem</t>
  </si>
  <si>
    <t>4th Floor (2)</t>
  </si>
  <si>
    <t>4th Floor (4)</t>
  </si>
  <si>
    <t>4th Floor (14)</t>
  </si>
  <si>
    <t>1st Floor (11)</t>
  </si>
  <si>
    <t>1st Floor (15)</t>
  </si>
  <si>
    <t>1st Floor (14)</t>
  </si>
  <si>
    <t>1st Floor (13)</t>
  </si>
  <si>
    <t>1st Floor (16)</t>
  </si>
  <si>
    <t>Check the Ceiling work</t>
  </si>
  <si>
    <t>rear Elevation G.F to Top</t>
  </si>
  <si>
    <t>IT/32 R01</t>
  </si>
  <si>
    <t>IT/31 R01</t>
  </si>
  <si>
    <t>IT/51 R01</t>
  </si>
  <si>
    <t>IT/52 R01</t>
  </si>
  <si>
    <t>IT/53 R01</t>
  </si>
  <si>
    <t>IT/54 R01</t>
  </si>
  <si>
    <t>IT/55 R01</t>
  </si>
  <si>
    <t>IT/56 R01</t>
  </si>
  <si>
    <t>IT/57 R01</t>
  </si>
  <si>
    <t>IT/58 R01</t>
  </si>
  <si>
    <t>IT/59 R01</t>
  </si>
  <si>
    <t>IT/60 R01</t>
  </si>
  <si>
    <t>IT/61 R01</t>
  </si>
  <si>
    <t>IT/62 R1</t>
  </si>
  <si>
    <t>IT/63 R1</t>
  </si>
  <si>
    <t>IT/64R01</t>
  </si>
  <si>
    <t>IT/65 R1</t>
  </si>
  <si>
    <t>IT/66 R1</t>
  </si>
  <si>
    <t>IT/230 R01</t>
  </si>
  <si>
    <t>01, 08</t>
  </si>
  <si>
    <t>604,612, 614</t>
  </si>
  <si>
    <t>Check the Living Room tile works</t>
  </si>
  <si>
    <t>IT/1024 R01</t>
  </si>
  <si>
    <t>IT/1067 R01</t>
  </si>
  <si>
    <t>204, 207</t>
  </si>
  <si>
    <t>208, 212</t>
  </si>
  <si>
    <t>503, 505</t>
  </si>
  <si>
    <t>507, 509</t>
  </si>
  <si>
    <t>605, 607, 609</t>
  </si>
  <si>
    <t>Check the bath floor And Bath wall tiles work</t>
  </si>
  <si>
    <t>IT/1033 R1</t>
  </si>
  <si>
    <t>LT-1-665 R01</t>
  </si>
  <si>
    <t>205, 207</t>
  </si>
  <si>
    <t>Duct installation at 10th floor</t>
  </si>
  <si>
    <t>10TH floor</t>
  </si>
  <si>
    <t>Pipes</t>
  </si>
  <si>
    <t>Installation Copper pipe</t>
  </si>
  <si>
    <t>Y-Branches</t>
  </si>
  <si>
    <t>Installation Y-Branches</t>
  </si>
  <si>
    <t xml:space="preserve">6th to 11th </t>
  </si>
  <si>
    <t>502, 508</t>
  </si>
  <si>
    <t>705, 707-710</t>
  </si>
  <si>
    <t xml:space="preserve">Check the Complete Internal Brick masnory </t>
  </si>
  <si>
    <t>Check the Ceiling work at corridor</t>
  </si>
  <si>
    <t>Marble</t>
  </si>
  <si>
    <t>Check the installation work of marble at GF lobby</t>
  </si>
  <si>
    <t>GF Lobby</t>
  </si>
  <si>
    <t>Check the fixing of Saridina Marble AT columns of ground floor lobby</t>
  </si>
  <si>
    <t>IT/138 R1</t>
  </si>
  <si>
    <t>Check the work of travertine fixing (1/2") at the  elevation columns/vertical band of L2</t>
  </si>
  <si>
    <t>Courtyard side</t>
  </si>
  <si>
    <t>laying</t>
  </si>
  <si>
    <t>Check the laying and level of sever pipeline manhole</t>
  </si>
  <si>
    <t>11, 12</t>
  </si>
  <si>
    <t>209, 210</t>
  </si>
  <si>
    <t>Sanding before 1st Coat of paint</t>
  </si>
  <si>
    <t xml:space="preserve">Check the Ceiling work </t>
  </si>
  <si>
    <t>IT/1005 R01</t>
  </si>
  <si>
    <t>Check the Ceiling work  Bed room and Living Pelmet</t>
  </si>
  <si>
    <t>1001-1016</t>
  </si>
  <si>
    <t>101-110</t>
  </si>
  <si>
    <t>301-310</t>
  </si>
  <si>
    <t>saqib</t>
  </si>
  <si>
    <t>Check the brickwork of male locker room, female locker room &amp; OHWT brickwork</t>
  </si>
  <si>
    <t>Check the Peimet ceiling work</t>
  </si>
  <si>
    <t>IT/1076 R01</t>
  </si>
  <si>
    <t>Top Floor to 8th Floor</t>
  </si>
  <si>
    <t>IT/1005 R02</t>
  </si>
  <si>
    <t xml:space="preserve">Check excavated level and allow to start lean concrete at sewer manhole </t>
  </si>
  <si>
    <t>Upvc Exhaust Pipe</t>
  </si>
  <si>
    <t>Cable tray installation in corridors 10th floor</t>
  </si>
  <si>
    <t>conduit &amp; back box</t>
  </si>
  <si>
    <t>Electrical Conduit and back boxes installation</t>
  </si>
  <si>
    <t>LPG Pipe</t>
  </si>
  <si>
    <t>Installation of LPG pipe Dia 3/4" &amp; Valves</t>
  </si>
  <si>
    <t xml:space="preserve">Cable </t>
  </si>
  <si>
    <t>Cable tray installation in 10, 11th floor</t>
  </si>
  <si>
    <t>10th and 11th floor</t>
  </si>
  <si>
    <t>7-9th floor</t>
  </si>
  <si>
    <t>cable</t>
  </si>
  <si>
    <t>Metering panel to appartment Cable Laying</t>
  </si>
  <si>
    <t>CCtv</t>
  </si>
  <si>
    <t>Conduiting For CCTV system</t>
  </si>
  <si>
    <t>6-9th floor</t>
  </si>
  <si>
    <t xml:space="preserve">Conduiting </t>
  </si>
  <si>
    <t>Wiring for whole fir alaram system</t>
  </si>
  <si>
    <t>Wiring for whole Public adress system system</t>
  </si>
  <si>
    <t>Power Cable Apartments Cable</t>
  </si>
  <si>
    <t>10th floor corridor</t>
  </si>
  <si>
    <t>UPVC/Exhaust pipe installation</t>
  </si>
  <si>
    <t>Visit the site and allow us to start work of travertine(1/2") on the back column</t>
  </si>
  <si>
    <t>Back boundary wall</t>
  </si>
  <si>
    <t>China Verona</t>
  </si>
  <si>
    <t>Visit the site and allow us to start work of China verona (1/2") on the back column</t>
  </si>
  <si>
    <t>Zone 2 Emergency stair</t>
  </si>
  <si>
    <t>IT/1019 R01</t>
  </si>
  <si>
    <t>IT/1034 R01</t>
  </si>
  <si>
    <t>IT/1035 R1</t>
  </si>
  <si>
    <t>IT/1036 R01</t>
  </si>
  <si>
    <t>IT/1087 R01</t>
  </si>
  <si>
    <t>Check the bath floor tiles work at 6th floor</t>
  </si>
  <si>
    <t>Check the Bath/PWR/LND wall tiles work</t>
  </si>
  <si>
    <t>Check the mark point of excess panel and allow to start remove existing ceiling sheet</t>
  </si>
  <si>
    <t>LT-2-729 R01</t>
  </si>
  <si>
    <t>Check the complete brick masonry of internal side of façade</t>
  </si>
  <si>
    <t>LT-2-730 R01</t>
  </si>
  <si>
    <t>Check the complete brick masonry on internal side of façade</t>
  </si>
  <si>
    <t>IT/900 R1</t>
  </si>
  <si>
    <t>Tile work</t>
  </si>
  <si>
    <t>Check the complete plaster work at external side(face to I tower</t>
  </si>
  <si>
    <t>Check the complete plaster work at external side(face to L1 tower</t>
  </si>
  <si>
    <t>MH/036</t>
  </si>
  <si>
    <t>MH/037</t>
  </si>
  <si>
    <t>MH/038</t>
  </si>
  <si>
    <t>MH/039</t>
  </si>
  <si>
    <t>MH/040</t>
  </si>
  <si>
    <t>MH/041</t>
  </si>
  <si>
    <t>MH/042</t>
  </si>
  <si>
    <t>MH/043</t>
  </si>
  <si>
    <t>MH/044</t>
  </si>
  <si>
    <t>MH/045</t>
  </si>
  <si>
    <t>MH/046</t>
  </si>
  <si>
    <t>Check the lean top level and layout at sewer manhole</t>
  </si>
  <si>
    <t>Check plaster work of Façade</t>
  </si>
  <si>
    <t>Check the complete marble fixing work of travertine(1/2") on the back column</t>
  </si>
  <si>
    <t>P-M</t>
  </si>
  <si>
    <t>Check the complete marble fixing work of travertine(1/2") on the back Beam\</t>
  </si>
  <si>
    <t>N-Q</t>
  </si>
  <si>
    <t xml:space="preserve">Check the plaster work </t>
  </si>
  <si>
    <t>CPVC Pipe install</t>
  </si>
  <si>
    <t>Cable Containment</t>
  </si>
  <si>
    <t>1-4 floor</t>
  </si>
  <si>
    <t>zone 1 Stair Door</t>
  </si>
  <si>
    <t>IT/899 R02</t>
  </si>
  <si>
    <t>IT/910 R02</t>
  </si>
  <si>
    <t>IT/911R02</t>
  </si>
  <si>
    <t>IT/912 R02</t>
  </si>
  <si>
    <t>IT/913 R02</t>
  </si>
  <si>
    <t>IT/936 R1</t>
  </si>
  <si>
    <t>IT/940 R02</t>
  </si>
  <si>
    <t>IT/942 R03</t>
  </si>
  <si>
    <t>IT/956 R1</t>
  </si>
  <si>
    <t>IT/958 R02</t>
  </si>
  <si>
    <t>IT/1039 R1</t>
  </si>
  <si>
    <t>IT/1046 R01</t>
  </si>
  <si>
    <t>IT/1047 R01</t>
  </si>
  <si>
    <t>LT-1-660 R01</t>
  </si>
  <si>
    <t>LT-1-648 R01</t>
  </si>
  <si>
    <t>LT-1-647 R01</t>
  </si>
  <si>
    <t>LT-1-645 R01</t>
  </si>
  <si>
    <t>LT-1-644 R01</t>
  </si>
  <si>
    <t>LT-1-643 R01</t>
  </si>
  <si>
    <t>LT-1-642 R01</t>
  </si>
  <si>
    <t>LT-1-641 R01</t>
  </si>
  <si>
    <t>LT-1-640 R01</t>
  </si>
  <si>
    <t>LT-1-639 R01</t>
  </si>
  <si>
    <t>LT-1-637 R02</t>
  </si>
  <si>
    <t>LT-1-636 R02</t>
  </si>
  <si>
    <t>LT-1-635 R02</t>
  </si>
  <si>
    <t>LT-1-634 R2</t>
  </si>
  <si>
    <t>LT-1-633 R02</t>
  </si>
  <si>
    <t>LT-1-618 R02</t>
  </si>
  <si>
    <t>LT-1-617 R02</t>
  </si>
  <si>
    <t>LT-1-615 R02</t>
  </si>
  <si>
    <t>LT-1-616 R02</t>
  </si>
  <si>
    <t>Check the cleaning work and allow to start plaster work</t>
  </si>
  <si>
    <t>1001 &amp; 1008</t>
  </si>
  <si>
    <t>IR-HVAC/42 R01</t>
  </si>
  <si>
    <t>IR-HVAC/40 R01</t>
  </si>
  <si>
    <t>IR-HVAC/41 R1</t>
  </si>
  <si>
    <t>701-702</t>
  </si>
  <si>
    <t>Check the filling level and allow to start lean concrete at storm manhole</t>
  </si>
  <si>
    <t>IT/1075 R01</t>
  </si>
  <si>
    <t>IT/1074 R01</t>
  </si>
  <si>
    <t>Check the excavated level and allow to start lean concrete at sewer pipe line Main hole On the left side L2 Tower</t>
  </si>
  <si>
    <t>1004, 1007</t>
  </si>
  <si>
    <t>Check the concrete top level or invert level at gully trap</t>
  </si>
  <si>
    <t>SOG side</t>
  </si>
  <si>
    <t>visit the sitre and allow to start work of travertine on the L2 tower</t>
  </si>
  <si>
    <t>Stair cass area</t>
  </si>
  <si>
    <t>Check the bed room tile works</t>
  </si>
  <si>
    <t>Check the reinforcement sewer manhole bed</t>
  </si>
  <si>
    <t>7th floor to Ground floor</t>
  </si>
  <si>
    <t>Rain Drain, Balcony pipe installation</t>
  </si>
  <si>
    <t>6th floor To 8th Floor</t>
  </si>
  <si>
    <t>Installation of Copper piping</t>
  </si>
  <si>
    <t>904-916</t>
  </si>
  <si>
    <t>201-210</t>
  </si>
  <si>
    <t>401-410</t>
  </si>
  <si>
    <t>Sanding before 1st coat of paint</t>
  </si>
  <si>
    <t>1st floor(114)</t>
  </si>
  <si>
    <t>1st floor(116)</t>
  </si>
  <si>
    <t xml:space="preserve">IT/31 </t>
  </si>
  <si>
    <t xml:space="preserve">Installation of Pulment false ceiling </t>
  </si>
  <si>
    <t>1st 'floor</t>
  </si>
  <si>
    <t>UMT Side</t>
  </si>
  <si>
    <t>Check the excavated level and allow to start lean concrete at sewer pipe line Main hole 12 On the umt SIDE</t>
  </si>
  <si>
    <t xml:space="preserve">Check excavated level and allow to start lean concrete at storm manhole </t>
  </si>
  <si>
    <t>I.T/08</t>
  </si>
  <si>
    <t>Lift pit</t>
  </si>
  <si>
    <t>Chek the dismantling and removing at lift pit basement</t>
  </si>
  <si>
    <t>Grid A-B/09-10</t>
  </si>
  <si>
    <t>Check the plaster of façade work</t>
  </si>
  <si>
    <t>MH/047</t>
  </si>
  <si>
    <t>MH/048</t>
  </si>
  <si>
    <t>MH/049</t>
  </si>
  <si>
    <t>MH/050</t>
  </si>
  <si>
    <t>MH/051</t>
  </si>
  <si>
    <t>MH/052</t>
  </si>
  <si>
    <t>MH/053</t>
  </si>
  <si>
    <t>MH/054</t>
  </si>
  <si>
    <t>MH/055</t>
  </si>
  <si>
    <t>MH/056</t>
  </si>
  <si>
    <t>IT/238 R.01</t>
  </si>
  <si>
    <t>613, 616</t>
  </si>
  <si>
    <t>608, 610</t>
  </si>
  <si>
    <t>Check the bath floor and bath wall tiles work</t>
  </si>
  <si>
    <t>IT/1078 R01</t>
  </si>
  <si>
    <t>IT/1091 R01</t>
  </si>
  <si>
    <t>Visit the site and allow us to start work of travertine(1/2") fixing work at the horizental and vertical band</t>
  </si>
  <si>
    <t>Visit the site and allow us to start work of travertine(3/4") fixing work at wall, GF rear elevation</t>
  </si>
  <si>
    <t>Visit the site and check the work of travertine(1/2") fixing the horizental &amp; vertical bend</t>
  </si>
  <si>
    <t>Check the ceiling work</t>
  </si>
  <si>
    <t>face to I tower</t>
  </si>
  <si>
    <t>Check the laying &amp; levels of storm pipeline manhole</t>
  </si>
  <si>
    <t>11-----12</t>
  </si>
  <si>
    <t>12-----13</t>
  </si>
  <si>
    <t>201-203</t>
  </si>
  <si>
    <t>Check POP false ceiling of Balcony</t>
  </si>
  <si>
    <t>IT/1096 R01</t>
  </si>
  <si>
    <t>Check the internal brick work appartment</t>
  </si>
  <si>
    <t>702-, 704</t>
  </si>
  <si>
    <t>Check the level and layout and allow to start lean concrete at storm manhole no 12</t>
  </si>
  <si>
    <t>LT-2-540 R01</t>
  </si>
  <si>
    <t>Check the complete external brick masonry work</t>
  </si>
  <si>
    <t>LT-2-390 R.03</t>
  </si>
  <si>
    <t>Corner Beads</t>
  </si>
  <si>
    <t>Check the corner beads on all apartments except 106</t>
  </si>
  <si>
    <t xml:space="preserve">Check the corner beads on all apartments </t>
  </si>
  <si>
    <t>LT-2-389 R03</t>
  </si>
  <si>
    <t>IT/54 R02</t>
  </si>
  <si>
    <t>IT/53 R02</t>
  </si>
  <si>
    <t>IT/55 R02</t>
  </si>
  <si>
    <t>LT-2-533 R01</t>
  </si>
  <si>
    <t>Check the plasater work</t>
  </si>
  <si>
    <t>5th floor Zone 1stair</t>
  </si>
  <si>
    <t>2nd floor zone 1 stair door</t>
  </si>
  <si>
    <t>Check the formwork of sewer manhole wall n#12 and allow to start concrete</t>
  </si>
  <si>
    <t>Check the formwork of storm manhole wall n#12 and allow to start concrete</t>
  </si>
  <si>
    <t>Check the foundation reinforcement sewer manhole 13 &amp; storm manhole 12</t>
  </si>
  <si>
    <t>13,  12</t>
  </si>
  <si>
    <t>Check the foundation formwork of sewer manhole 13 &amp; storm manhole 12</t>
  </si>
  <si>
    <t>305,307-310, Corridor</t>
  </si>
  <si>
    <t>IT/1077 R01</t>
  </si>
  <si>
    <t>IT/1079 R01</t>
  </si>
  <si>
    <t>10/31\/2025</t>
  </si>
  <si>
    <t>LT-2-531 R01</t>
  </si>
  <si>
    <t>LT-2-532 R01</t>
  </si>
  <si>
    <t>MH/054 R01</t>
  </si>
  <si>
    <t>MH/053 R01</t>
  </si>
  <si>
    <t>MH/056 R01</t>
  </si>
  <si>
    <t xml:space="preserve">Check the bed room room &amp; Living room </t>
  </si>
  <si>
    <t>visit thye site and allow us to start work of sardinia marble</t>
  </si>
  <si>
    <t>IT/138 R2</t>
  </si>
  <si>
    <t>Wall ground floor</t>
  </si>
  <si>
    <t>Lift Ground floor</t>
  </si>
  <si>
    <t xml:space="preserve">Check the plaster work and allow to start tile work </t>
  </si>
  <si>
    <t>1001, 1002, 1004, 1006, 1008</t>
  </si>
  <si>
    <t>1010, 1012, 1014</t>
  </si>
  <si>
    <t>1005, 1007</t>
  </si>
  <si>
    <t>Check the bath wall tiles work at 2nd floor</t>
  </si>
  <si>
    <t>IT/276 R01</t>
  </si>
  <si>
    <t>please visit the site and check the travertine(3/4") fixing work at the boundary wall</t>
  </si>
  <si>
    <t>boundary wall I tower</t>
  </si>
  <si>
    <t xml:space="preserve">Check the internal work of travertine(1/2") fixing at vertical bend </t>
  </si>
  <si>
    <t>L1/10 R01</t>
  </si>
  <si>
    <t>Check the work of travertine (3/4") fixing at the stairwall of L1 Tower</t>
  </si>
  <si>
    <t>LT-2-720 R01</t>
  </si>
  <si>
    <t>LT-2-718 R1</t>
  </si>
  <si>
    <t>LT-2-721 R1</t>
  </si>
  <si>
    <t>IT/270 R01</t>
  </si>
  <si>
    <t>1009, 1014</t>
  </si>
  <si>
    <t>Check the reinforcement and formwork and allow to start concrete</t>
  </si>
  <si>
    <t>705-710</t>
  </si>
  <si>
    <t>IT/900 R2</t>
  </si>
  <si>
    <t>MH/057</t>
  </si>
  <si>
    <t>MH/058</t>
  </si>
  <si>
    <t>MH/059</t>
  </si>
  <si>
    <t>MH/060</t>
  </si>
  <si>
    <t>MH/061</t>
  </si>
  <si>
    <t>MH/062</t>
  </si>
  <si>
    <t>MH/063</t>
  </si>
  <si>
    <t>MH/064</t>
  </si>
  <si>
    <t>MH/065</t>
  </si>
  <si>
    <t>MH/066</t>
  </si>
  <si>
    <t>MH/067</t>
  </si>
  <si>
    <t>MH/068</t>
  </si>
  <si>
    <t>MH/069</t>
  </si>
  <si>
    <t>MH/070</t>
  </si>
  <si>
    <t>MH/071</t>
  </si>
  <si>
    <t>MH/072</t>
  </si>
  <si>
    <t>MH/073</t>
  </si>
  <si>
    <t>MH/074</t>
  </si>
  <si>
    <t>MH/075</t>
  </si>
  <si>
    <t>MH/076</t>
  </si>
  <si>
    <t>MH/077</t>
  </si>
  <si>
    <t>MH/078</t>
  </si>
  <si>
    <t>MH/079</t>
  </si>
  <si>
    <t>MH/080</t>
  </si>
  <si>
    <t>MH/081</t>
  </si>
  <si>
    <t>MH/082</t>
  </si>
  <si>
    <t>MH/083</t>
  </si>
  <si>
    <t>MH/084</t>
  </si>
  <si>
    <t>Check the formwork of sewer manhole wall n#13 and Storm manhole wall 12 &amp; allow to start concrete</t>
  </si>
  <si>
    <t>12,13</t>
  </si>
  <si>
    <t>LT-1-671 R01</t>
  </si>
  <si>
    <t>LT-1-672 R01</t>
  </si>
  <si>
    <t>LT-1-677 R01</t>
  </si>
  <si>
    <t>LT-1-695 R01</t>
  </si>
  <si>
    <t>Check the bath floor and wall tiles works at 7th floor</t>
  </si>
  <si>
    <t>Check the bed room and living room tile works</t>
  </si>
  <si>
    <t>Check the ceiling work at 5th floor</t>
  </si>
  <si>
    <t>corridor(Zone 1-3)</t>
  </si>
  <si>
    <t>L1/11 R01</t>
  </si>
  <si>
    <t>Check the work of travertine (3/4") fixing at the stairwall of L1 Tower Boundary wall</t>
  </si>
  <si>
    <t>Check the travertine 3/4" fixing work at boundary wall</t>
  </si>
  <si>
    <t>Parking area</t>
  </si>
  <si>
    <t>801-804,8006</t>
  </si>
  <si>
    <t>Check the internal brick work</t>
  </si>
  <si>
    <t>Check the plaster work (bath, PWd/LND)</t>
  </si>
  <si>
    <t>Check the plaster work at stair area</t>
  </si>
  <si>
    <t xml:space="preserve">basement to 1st floor </t>
  </si>
  <si>
    <t xml:space="preserve">Check the level ponts for screed flooring at ground floor </t>
  </si>
  <si>
    <t>Check the work of travertine(1/2") fixing at the horizental &amp; vertical bendd of the rear Elevation</t>
  </si>
  <si>
    <t>IT/142 R01</t>
  </si>
  <si>
    <t>IT/143 R1</t>
  </si>
  <si>
    <t>IT/144 R01</t>
  </si>
  <si>
    <t>IT/146 R01</t>
  </si>
  <si>
    <t>IT/155 R01</t>
  </si>
  <si>
    <t>IT/190 R 01</t>
  </si>
  <si>
    <t>IT/192 R01</t>
  </si>
  <si>
    <t>IT/194 R01</t>
  </si>
  <si>
    <t>IT/196 r01</t>
  </si>
  <si>
    <t>IT/203 R01</t>
  </si>
  <si>
    <t>IT/204 R01</t>
  </si>
  <si>
    <t>IT/237 R01</t>
  </si>
  <si>
    <t>IT/238 R01</t>
  </si>
  <si>
    <t>IT/239 R01</t>
  </si>
  <si>
    <t>IT/241 R1</t>
  </si>
  <si>
    <t>IT/242 R1</t>
  </si>
  <si>
    <t>IT/243 R01</t>
  </si>
  <si>
    <t>IT/244 R01</t>
  </si>
  <si>
    <t>IT/245 R01</t>
  </si>
  <si>
    <t>408-410</t>
  </si>
  <si>
    <t xml:space="preserve">Check the ceiling work </t>
  </si>
  <si>
    <t>305-310</t>
  </si>
  <si>
    <t>IT/1117 R01</t>
  </si>
  <si>
    <t>Check the plaster work at corridor zone 4</t>
  </si>
  <si>
    <t>IT/1118 R01</t>
  </si>
  <si>
    <t>IT/1116 R01</t>
  </si>
  <si>
    <t>IT/1115 R01</t>
  </si>
  <si>
    <t>IT/1114 R01</t>
  </si>
  <si>
    <t xml:space="preserve">Check the living room tile work </t>
  </si>
  <si>
    <t>IT/1005 R03</t>
  </si>
  <si>
    <t>IT/1083 R01</t>
  </si>
  <si>
    <t>Check the access panel, pelmet ceiling work &amp; repairing work</t>
  </si>
  <si>
    <t xml:space="preserve">1st floor </t>
  </si>
  <si>
    <t xml:space="preserve">Check  the bed room and living room tiles work </t>
  </si>
  <si>
    <t>IT/1119 R01</t>
  </si>
  <si>
    <t>Check the formwork of Storm manhole bed # 07 and allow to start concrete</t>
  </si>
  <si>
    <t>Check the foundation level and layout of sewer manhole 9</t>
  </si>
  <si>
    <t xml:space="preserve">UMT </t>
  </si>
  <si>
    <t>IT/138 R3</t>
  </si>
  <si>
    <t>Visit the Site and verify work of China Verona marble 3/4" at Stair GF</t>
  </si>
  <si>
    <t>Zone 1 Emergency stair</t>
  </si>
  <si>
    <t>Visit the Site and verify work of China Verona marble 3/4" at Stair 1st Floor</t>
  </si>
  <si>
    <t>Visit the Site and verify work of China Verona marble 3/4" at Stair 2nd Floor</t>
  </si>
  <si>
    <t>Visit the Site and verify work of China Verona marble 3/4" at 3rdFloor</t>
  </si>
  <si>
    <t>Visit the Site and verify work of China Verona marble 3/4" at 4th Floor</t>
  </si>
  <si>
    <t>Visit the Site and verify work of China Verona marble 3/4" at 5th Floor</t>
  </si>
  <si>
    <t>Visit the Site and verify work of China Verona marble 3/4" at 6th Floor</t>
  </si>
  <si>
    <t>Visit the Site and verify work of China Verona marble 3/4" at 7th Floor</t>
  </si>
  <si>
    <t>Visit the Site and verify work of China Verona marble 3/4" at 8th Floor</t>
  </si>
  <si>
    <t>Visit the Site and verify work of China Verona marble 3/4" at 9th Floor</t>
  </si>
  <si>
    <t>Visit the Site and verify work of China Verona marble 3/4" at 10th Floor</t>
  </si>
  <si>
    <t>Zone 3 Public stair</t>
  </si>
  <si>
    <t>Visit the Site and verify work of China Verona marble 3/4" 1st Stair GF</t>
  </si>
  <si>
    <t>Cmor White Marble</t>
  </si>
  <si>
    <t>Visit the Site and verify work of cmor White marble 3/4"</t>
  </si>
  <si>
    <t>GF Kitchen(101-105)</t>
  </si>
  <si>
    <t>GF Kitchen(106-110)</t>
  </si>
  <si>
    <t>GF Kitchen(111, 114-116)</t>
  </si>
  <si>
    <t>LT-2-719 R01</t>
  </si>
  <si>
    <t>Check the plaster work on the façade internal brick work</t>
  </si>
  <si>
    <t>07th floor</t>
  </si>
  <si>
    <t>Check the internal brickwork</t>
  </si>
  <si>
    <t>805,807-810</t>
  </si>
  <si>
    <t xml:space="preserve">Check the External plaster work on the SOG side </t>
  </si>
  <si>
    <t>N/7-12</t>
  </si>
  <si>
    <t>LT-1-697 R01</t>
  </si>
  <si>
    <t>Check the level of screeding Flooring</t>
  </si>
  <si>
    <t xml:space="preserve">Check the ceiling work balcony and pelmet </t>
  </si>
  <si>
    <t>IT/935 R01</t>
  </si>
  <si>
    <t>IT/901 R02</t>
  </si>
  <si>
    <t>IT/900 R3</t>
  </si>
  <si>
    <t>807, 810</t>
  </si>
  <si>
    <t>Check the level points and allow to start plaster work</t>
  </si>
  <si>
    <t xml:space="preserve">5th floor to 4th </t>
  </si>
  <si>
    <t>701, 702</t>
  </si>
  <si>
    <t>L1/13 R1</t>
  </si>
  <si>
    <t>L1/10 R02</t>
  </si>
  <si>
    <t>IT/157 R01</t>
  </si>
  <si>
    <t>IT/158 R01</t>
  </si>
  <si>
    <t>IT/160 R01</t>
  </si>
  <si>
    <t>11\/10/2025</t>
  </si>
  <si>
    <t>IT/161 R01</t>
  </si>
  <si>
    <t>IT/162 R01</t>
  </si>
  <si>
    <t>IT/163 R01</t>
  </si>
  <si>
    <t>IT/164 R01</t>
  </si>
  <si>
    <t>IT/167 R1</t>
  </si>
  <si>
    <t>IT/168 R01</t>
  </si>
  <si>
    <t>IT/170 R01</t>
  </si>
  <si>
    <t>IT/171 R1</t>
  </si>
  <si>
    <t>IT/172 R1</t>
  </si>
  <si>
    <t>IT/205 R1</t>
  </si>
  <si>
    <t>IT/206 R01</t>
  </si>
  <si>
    <t>IT/208 R1</t>
  </si>
  <si>
    <t>IT/210 R01</t>
  </si>
  <si>
    <t>IT/216 R01</t>
  </si>
  <si>
    <t>IT/219 R01</t>
  </si>
  <si>
    <t>IT/220 R1</t>
  </si>
  <si>
    <t>IT/246  R01</t>
  </si>
  <si>
    <t>IT/247 R01</t>
  </si>
  <si>
    <t>IT/248 R01</t>
  </si>
  <si>
    <t>IT/249 R01</t>
  </si>
  <si>
    <t>IT/250 R01</t>
  </si>
  <si>
    <t>IT/251 R1</t>
  </si>
  <si>
    <t>IT/252 R01</t>
  </si>
  <si>
    <t>IT/253 R01</t>
  </si>
  <si>
    <t>IT/254 R1</t>
  </si>
  <si>
    <r>
      <t>Please visit the site and check the work of window sills at Apartment No. 701 on 7</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</si>
  <si>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703 on 7</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</si>
  <si>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705 on 7</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</si>
  <si>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707 on 7</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</si>
  <si>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709 on 7</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</si>
  <si>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711 on 7</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</si>
  <si>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713 on 7</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</si>
  <si>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801 on 8</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</si>
  <si>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803 on 8</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</si>
  <si>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805 on 8</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</si>
  <si>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807 on 8</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</si>
  <si>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809 on 8</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</si>
  <si>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811 on 8</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</si>
  <si>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813 on 8</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</si>
  <si>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t>IT/1122 R1</t>
  </si>
  <si>
    <t>Check the bath PWD/LND wall and floor tiles work</t>
  </si>
  <si>
    <t>IT/174 R01</t>
  </si>
  <si>
    <t>IT/175 R01</t>
  </si>
  <si>
    <t>IT/176 R01</t>
  </si>
  <si>
    <t>IT/177 R01</t>
  </si>
  <si>
    <t>IT/178 R01</t>
  </si>
  <si>
    <t>IT/179 R01</t>
  </si>
  <si>
    <t>IT/181 R01</t>
  </si>
  <si>
    <t>IT/183 R01</t>
  </si>
  <si>
    <t>IT/184 R01</t>
  </si>
  <si>
    <t>IT/185 R01</t>
  </si>
  <si>
    <t>IT/187 R1</t>
  </si>
  <si>
    <t>IT/221 R01</t>
  </si>
  <si>
    <t>IT/222 R01</t>
  </si>
  <si>
    <t>IT/224 R01</t>
  </si>
  <si>
    <t>IT/225 R01</t>
  </si>
  <si>
    <t>IT/226 R01</t>
  </si>
  <si>
    <t>IT/227 R01</t>
  </si>
  <si>
    <t>IT/234 R01</t>
  </si>
  <si>
    <t>IT/235 R1</t>
  </si>
  <si>
    <t>IT/236 R01</t>
  </si>
  <si>
    <t>IT/255 R01</t>
  </si>
  <si>
    <t>IT/256 R01</t>
  </si>
  <si>
    <t>IT/257 R01</t>
  </si>
  <si>
    <t>IT/258 R01</t>
  </si>
  <si>
    <t>IT/259 R01</t>
  </si>
  <si>
    <t>IT/260 R1</t>
  </si>
  <si>
    <t>IT/261 R01</t>
  </si>
  <si>
    <t>IT/262 R01</t>
  </si>
  <si>
    <t>IT/263 R01</t>
  </si>
  <si>
    <r>
      <t>Please visit the site and check the work of window sills at Apartment No. 901 on 9</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</si>
  <si>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903 on 9</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</si>
  <si>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905 on 9</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</si>
  <si>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907 on 9</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</si>
  <si>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909 on 9</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</si>
  <si>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911 on 9</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</si>
  <si>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r>
      <t>Please visit the site and check the work of window sills at Apartment No. 913 on 9</t>
    </r>
    <r>
      <rPr>
        <vertAlign val="superscript"/>
        <sz val="12"/>
        <color rgb="FF000000"/>
        <rFont val="Calibri"/>
        <family val="2"/>
        <scheme val="minor"/>
      </rPr>
      <t>th</t>
    </r>
    <r>
      <rPr>
        <sz val="12"/>
        <color rgb="FF000000"/>
        <rFont val="Calibri"/>
        <family val="2"/>
        <scheme val="minor"/>
      </rPr>
      <t xml:space="preserve"> Floor of I Tower, including the bedroom (W15) and living room (W6) window sills.</t>
    </r>
  </si>
  <si>
    <t>805 &amp; 809</t>
  </si>
  <si>
    <t>Check level points and allow to start plaster work at stair case area</t>
  </si>
  <si>
    <t>6th to 5th</t>
  </si>
  <si>
    <t>IT/276 R02</t>
  </si>
  <si>
    <t>L2/25 R01</t>
  </si>
  <si>
    <t>Check the dismantling of brick work</t>
  </si>
  <si>
    <t>GF Zone 3</t>
  </si>
  <si>
    <t xml:space="preserve">Layout </t>
  </si>
  <si>
    <t>access panel</t>
  </si>
  <si>
    <t>1st floor zone 2</t>
  </si>
  <si>
    <t>1st floor zone 3</t>
  </si>
  <si>
    <t>801-806</t>
  </si>
  <si>
    <t>L1/14 R01</t>
  </si>
  <si>
    <t>L2/32 R01</t>
  </si>
  <si>
    <t>IT/22 R02</t>
  </si>
  <si>
    <t>IT/23 R02</t>
  </si>
  <si>
    <t>First Coat paint application</t>
  </si>
  <si>
    <t>Primer, 3coat wall putty &amp; Final coat paint on Wardrobe ceilling and wall area</t>
  </si>
  <si>
    <t>Primer, 3coat wall putty &amp; Final coat paint on Kitchen ceilling and wall area</t>
  </si>
  <si>
    <t>IT/319 R01</t>
  </si>
  <si>
    <t>IT/320 R01</t>
  </si>
  <si>
    <t>IT/321 R01</t>
  </si>
  <si>
    <t>IT/322 R01</t>
  </si>
  <si>
    <t>IT/323 R01</t>
  </si>
  <si>
    <t>IT/324 R01</t>
  </si>
  <si>
    <t>IT/331 R01</t>
  </si>
  <si>
    <t>IT/332 R01</t>
  </si>
  <si>
    <t>IT/333 R01</t>
  </si>
  <si>
    <t>IT/336 R01</t>
  </si>
  <si>
    <t>IT/339 R01</t>
  </si>
  <si>
    <t>IT/338 R01</t>
  </si>
  <si>
    <t>IT/337 R01</t>
  </si>
  <si>
    <t>IT/340 R01</t>
  </si>
  <si>
    <t>11th floor to 9th floor</t>
  </si>
  <si>
    <t>IT/1140 R01</t>
  </si>
  <si>
    <t>Check the level points,chicken mesh, corner beads and allow to start plaster work</t>
  </si>
  <si>
    <t>Check the excavated level and allow to start lean concrete at sewer  Main hole 01,02,03 and Storm manhole 01  On the umt SIDE</t>
  </si>
  <si>
    <t>L1-Tower</t>
  </si>
  <si>
    <t>Check the level points for screed flooring</t>
  </si>
  <si>
    <t>901-906</t>
  </si>
  <si>
    <t>LT-1-676 R01</t>
  </si>
  <si>
    <t>LT-1-678 R01</t>
  </si>
  <si>
    <t>Top roof to GF</t>
  </si>
  <si>
    <t>Reinforcement &amp; Formwork</t>
  </si>
  <si>
    <t>Check the epoxy , reinforcement ,formwork &amp; allow to start concrete beam &amp; slab at roof slab</t>
  </si>
  <si>
    <t>Zone 3</t>
  </si>
  <si>
    <t>Check the level points &amp; Chicken mesh and allow to start plaster work</t>
  </si>
  <si>
    <t>8th floor Corridor</t>
  </si>
  <si>
    <t>Check the bed room and living room tiles work</t>
  </si>
  <si>
    <t>IT/337 R03</t>
  </si>
  <si>
    <t>IT/283 R01</t>
  </si>
  <si>
    <t>IT/338 R02</t>
  </si>
  <si>
    <t>IT/339 R02</t>
  </si>
  <si>
    <t>IT/340 R02</t>
  </si>
  <si>
    <t>LT-1-529 R1</t>
  </si>
  <si>
    <t>LT-1-530 R01</t>
  </si>
  <si>
    <t>Check the level points and allow to start plaster work on internal side of façade</t>
  </si>
  <si>
    <t xml:space="preserve">Visit the site and verify work of China Verona marble (3/4")at 2nd floor only stair step or riser </t>
  </si>
  <si>
    <t>Zone 3 (2nd Floor)</t>
  </si>
  <si>
    <t xml:space="preserve">Visit the site and verify work of China Verona marble (3/4")at Grounf floor only stair step or riser </t>
  </si>
  <si>
    <t xml:space="preserve">Visit the site and verify work of China Verona marble (3/4")at 1st floor only stair step or riser </t>
  </si>
  <si>
    <t>Zone 3 (GF\Floor)</t>
  </si>
  <si>
    <t>Zone 3 (1st Floor)</t>
  </si>
  <si>
    <t xml:space="preserve">Visit the site and verify work of China Verona marble (3/4")at 3rd floor only stair step or riser </t>
  </si>
  <si>
    <t>Zone 3 (3rd Floor)</t>
  </si>
  <si>
    <t>L2/31 R01</t>
  </si>
  <si>
    <t>IT/323 R02</t>
  </si>
  <si>
    <t>IT/319 R02</t>
  </si>
  <si>
    <t>IT/320 R02</t>
  </si>
  <si>
    <t>IT/321 R02</t>
  </si>
  <si>
    <t>IT/322 R02</t>
  </si>
  <si>
    <t>IT/324 R02</t>
  </si>
  <si>
    <t>IT/336 R02</t>
  </si>
  <si>
    <t>IT/333 R02</t>
  </si>
  <si>
    <t>IT/353 R01</t>
  </si>
  <si>
    <t>Zone 3 (3th Floor)</t>
  </si>
  <si>
    <t>IT/325 R02</t>
  </si>
  <si>
    <t xml:space="preserve">GF Parking area </t>
  </si>
  <si>
    <t>IT/129 R03</t>
  </si>
  <si>
    <t xml:space="preserve">Visit the site and verify work of China Verona marble (3/4")at 7th floor only stair step or riser </t>
  </si>
  <si>
    <t>Zone 3 (7th Floor)</t>
  </si>
  <si>
    <t xml:space="preserve">Visit the site and verify work of China Verona marble (3/4")at 8th floor only stair step or riser </t>
  </si>
  <si>
    <t>Zone 3 (8th Floor)</t>
  </si>
  <si>
    <t xml:space="preserve">Visit the site and verify work of China Verona marble (3/4")at 6th floor only stair step or riser </t>
  </si>
  <si>
    <t>Zone 3 (6th Floor)</t>
  </si>
  <si>
    <t xml:space="preserve">Visit the site and verify work of China Verona marble (3/4")at 5th floor only stair step or riser </t>
  </si>
  <si>
    <t>Zone 3 (5th Floor)</t>
  </si>
  <si>
    <t>Check the level points for sereed flooring at GF Business center</t>
  </si>
  <si>
    <t>corridor zone 5</t>
  </si>
  <si>
    <t>Upvc</t>
  </si>
  <si>
    <t>Drain Pipe UPVC</t>
  </si>
  <si>
    <t>11th to 6th</t>
  </si>
  <si>
    <t>VRF System</t>
  </si>
  <si>
    <t>Contro; Wire With conduit pipe for VRF System</t>
  </si>
  <si>
    <t>1 to 11th Floor</t>
  </si>
  <si>
    <t>1-4,10th floor</t>
  </si>
  <si>
    <t>Cable</t>
  </si>
  <si>
    <t>Installation Cable laying</t>
  </si>
  <si>
    <t>Balcony Drain pipe installation</t>
  </si>
  <si>
    <t>Wire</t>
  </si>
  <si>
    <t>wiring for FAS</t>
  </si>
  <si>
    <t>Wiring for Fire Alaram System</t>
  </si>
  <si>
    <t>5 to 7th floor</t>
  </si>
  <si>
    <t>wiring for PAS</t>
  </si>
  <si>
    <t>Wiring for Public Adress System</t>
  </si>
  <si>
    <t>Water Pipe Installation</t>
  </si>
  <si>
    <t>9th floor Corridor</t>
  </si>
  <si>
    <t>Drain Pipe Installation</t>
  </si>
  <si>
    <t xml:space="preserve">UPVC </t>
  </si>
  <si>
    <t>UPVC Drain Pipe Installation</t>
  </si>
  <si>
    <t>GF Gaming Zone</t>
  </si>
  <si>
    <t>Check the excavated level and allow to start lean concrete af Gully Trap on the right Side of L1 tower</t>
  </si>
  <si>
    <t>Check the layout and allow to start brick work of gully trap on the right &amp; lift side L1 &amp; L2 tower</t>
  </si>
  <si>
    <t>L1-Tower, L2 tower</t>
  </si>
  <si>
    <t>Indour and outdoor Units of VRF Panasonic</t>
  </si>
  <si>
    <t>IT/1183 R02</t>
  </si>
  <si>
    <t>LT-1-686 R01</t>
  </si>
  <si>
    <t>LT-1-687 R01</t>
  </si>
  <si>
    <t>IT/1179 R1</t>
  </si>
  <si>
    <t>IT/1178 R01</t>
  </si>
  <si>
    <t>IT/909 R04</t>
  </si>
  <si>
    <t>IT/908 R04</t>
  </si>
  <si>
    <t xml:space="preserve">Check the reinforcement ,formwork &amp; allow to start concrete Lift  lintel zone 01 at 5th &amp; 9th </t>
  </si>
  <si>
    <t>Check the level points ,chicken mesh and allow to start façade plaster work</t>
  </si>
  <si>
    <t>9th floor Zone 4</t>
  </si>
  <si>
    <t>904,906, 908</t>
  </si>
  <si>
    <t>window sill</t>
  </si>
  <si>
    <t>Check the level and allow to start fixing work of window sills w6 w15</t>
  </si>
  <si>
    <t>zone 5 9th floor</t>
  </si>
  <si>
    <t>1st coat application</t>
  </si>
  <si>
    <t>installation of 3/4" ball valves</t>
  </si>
  <si>
    <t>installation of 1/4" ball valves</t>
  </si>
  <si>
    <t>IT/038</t>
  </si>
  <si>
    <t>IT/054</t>
  </si>
  <si>
    <t>IT/037</t>
  </si>
  <si>
    <t>IT/036</t>
  </si>
  <si>
    <t>IT/040</t>
  </si>
  <si>
    <t>IT/058</t>
  </si>
  <si>
    <t>IT/057</t>
  </si>
  <si>
    <t>IT/035</t>
  </si>
  <si>
    <t>IT/060</t>
  </si>
  <si>
    <t>IT/059</t>
  </si>
  <si>
    <t>IT/039</t>
  </si>
  <si>
    <t>IT/041</t>
  </si>
  <si>
    <t>IT/042</t>
  </si>
  <si>
    <t>IT/063</t>
  </si>
  <si>
    <t>IT062</t>
  </si>
  <si>
    <t>IT/061</t>
  </si>
  <si>
    <t>IT/051</t>
  </si>
  <si>
    <t>IT/069</t>
  </si>
  <si>
    <t>IT/048</t>
  </si>
  <si>
    <t>IT/066</t>
  </si>
  <si>
    <t>IT/045</t>
  </si>
  <si>
    <t>IT/053</t>
  </si>
  <si>
    <t>IT/044</t>
  </si>
  <si>
    <t>IT/052</t>
  </si>
  <si>
    <t>IT/043</t>
  </si>
  <si>
    <t>IT/068</t>
  </si>
  <si>
    <t>IT/050</t>
  </si>
  <si>
    <t>IT/067</t>
  </si>
  <si>
    <t>IT/049</t>
  </si>
  <si>
    <t>IT/065</t>
  </si>
  <si>
    <t>IT/047</t>
  </si>
  <si>
    <t>IT/064</t>
  </si>
  <si>
    <t>IT/046</t>
  </si>
  <si>
    <t xml:space="preserve">Check the reinforcement ,formwork &amp; allow to start concrete Lift  lintel zone 01 04TH &amp; 01TH </t>
  </si>
  <si>
    <t>ZONE 1</t>
  </si>
  <si>
    <t>Zone-3</t>
  </si>
  <si>
    <t>11th &amp; 10th</t>
  </si>
  <si>
    <t>IT/1204</t>
  </si>
  <si>
    <t>Check level points,  &amp; chicken mesh and allow to start plaster work</t>
  </si>
  <si>
    <t>zone 04 &amp; 05 8th floor</t>
  </si>
  <si>
    <t xml:space="preserve">ZONE 5  901,902,903 9TH FLOOR </t>
  </si>
  <si>
    <t>Check level points for screed flooring and corridor zone</t>
  </si>
  <si>
    <t>zone 4 905,907,908,909,910 9th floor</t>
  </si>
  <si>
    <t>901,902,903,904,906 CORRIDOR AREA 5 on 9th floor</t>
  </si>
  <si>
    <t>805 8TH FLOOR</t>
  </si>
  <si>
    <t>Check the foundation formwork of sewer manhole bed &amp; wall 01,02,03</t>
  </si>
  <si>
    <t xml:space="preserve">Check the foundation formwork &amp; water stopper at sewer manhole 01,02,03  </t>
  </si>
  <si>
    <t>3TH FLOOR 310,308,309</t>
  </si>
  <si>
    <t>SOG/01</t>
  </si>
  <si>
    <t>SOG/02</t>
  </si>
  <si>
    <t>SOG/03</t>
  </si>
  <si>
    <t>SOG/04</t>
  </si>
  <si>
    <t>SOG/05</t>
  </si>
  <si>
    <t>SOG/06</t>
  </si>
  <si>
    <t>SOG/07</t>
  </si>
  <si>
    <t>SOG/08</t>
  </si>
  <si>
    <t>SOG/09</t>
  </si>
  <si>
    <t>SOG/10</t>
  </si>
  <si>
    <t>SOG/11</t>
  </si>
  <si>
    <t>SOG/12</t>
  </si>
  <si>
    <t>SOG/13</t>
  </si>
  <si>
    <t>SOG/14</t>
  </si>
  <si>
    <t>SOG/15</t>
  </si>
  <si>
    <t>SOG/16</t>
  </si>
  <si>
    <t>SOG/17</t>
  </si>
  <si>
    <t>SOG/18</t>
  </si>
  <si>
    <t>SOG/19</t>
  </si>
  <si>
    <t>SOG/20</t>
  </si>
  <si>
    <t>SOG/21</t>
  </si>
  <si>
    <t>SOG/22</t>
  </si>
  <si>
    <t>SOG/23</t>
  </si>
  <si>
    <t>SOG/24</t>
  </si>
  <si>
    <t>SOG/25</t>
  </si>
  <si>
    <t>SOG/26</t>
  </si>
  <si>
    <t>SOG/27</t>
  </si>
  <si>
    <t>LEVEL POINT</t>
  </si>
  <si>
    <t xml:space="preserve">CHECK THE LEVEL POINT AND ALLOW TO START CONCRETE AT SOG SLAB </t>
  </si>
  <si>
    <t xml:space="preserve">CHECK THE LEVEL POINT AND ALLOW TO START CONCRETE AT SOG SLAB UMT SIDE </t>
  </si>
  <si>
    <t>L2- TOWER</t>
  </si>
  <si>
    <t>GHASSU</t>
  </si>
  <si>
    <t>CHECK THE GHASSU (3') FILLING AT SOG</t>
  </si>
  <si>
    <t xml:space="preserve">CHECK THE LEVEL POINT AND ALLOW TO START CONCRETE OF PLANTER AT SOG SLAB UMT SIDE </t>
  </si>
  <si>
    <t>CHECK THE GHASSU (9') FILLING AT SOG</t>
  </si>
  <si>
    <t xml:space="preserve">CHECK THE LEVEL POINT AND ALLOW TO START CONCRETE AT PODIUM  SOG SLAB </t>
  </si>
  <si>
    <t>LAYOUT</t>
  </si>
  <si>
    <t>CHECK THE LAYOUT AND ALLOW TO START LEAN CONCRETE OF PLANTER WALL AREA AT SOG SLAB</t>
  </si>
  <si>
    <t>7TH TO 9TH FLOOR</t>
  </si>
  <si>
    <t>5TH TO 7TH FLOOR</t>
  </si>
  <si>
    <t>ELECTRIC CABLING</t>
  </si>
  <si>
    <t>3TH FLOOR</t>
  </si>
  <si>
    <t>Check the reinforcement ,formwork &amp; allow to start concrete Lift  lintel zone 01 AT top roof</t>
  </si>
  <si>
    <t>Check the level points,chicken mesh, and allow to start plaster work</t>
  </si>
  <si>
    <t>LINEA/01-02</t>
  </si>
  <si>
    <t>10TH FLOOR</t>
  </si>
  <si>
    <t>Check the reinforcement ,formwork &amp; allow to start concrete Lift  lintel zone 03 1STH FLOOR TO 9TH FLOOR</t>
  </si>
  <si>
    <t>ZONE 3</t>
  </si>
  <si>
    <t>1STH FLOOR TO 9TH FLOOR</t>
  </si>
  <si>
    <t>7TH FLOOR</t>
  </si>
  <si>
    <t>Check the BALCONY TILES WORK</t>
  </si>
  <si>
    <t>MARBLE</t>
  </si>
  <si>
    <t>CHECK THE WORK TURKISH WHITE MARBLE AT KITCHEN SLAB</t>
  </si>
  <si>
    <t>2ND FLOOR</t>
  </si>
  <si>
    <t>1ND FLOOR</t>
  </si>
  <si>
    <t>SOG/28</t>
  </si>
  <si>
    <t>3TH FLOOR 301</t>
  </si>
  <si>
    <t>3TH FLOOR 302</t>
  </si>
  <si>
    <t>3TH FLOOR 303</t>
  </si>
  <si>
    <t>4TH FLOOR 406</t>
  </si>
  <si>
    <t>SOG/29</t>
  </si>
  <si>
    <t>CHECK THE LAYOUT AND ALLOW TO START BRICK WORK OF PLANTER WALL AREA AT SOG SLAB</t>
  </si>
  <si>
    <t>BOUNDRY WALL</t>
  </si>
  <si>
    <t>PTH FLOOR 909-910</t>
  </si>
  <si>
    <t xml:space="preserve">8TH FLOOR 801-805 </t>
  </si>
  <si>
    <t xml:space="preserve">8TH FLOOR 805-810 </t>
  </si>
  <si>
    <t>Check the layout</t>
  </si>
  <si>
    <t>INSTALLATION TESTING &amp; COMMISSIONING OF MS SCH-40 SEAMLESS PIPES</t>
  </si>
  <si>
    <t>1TH FLOOR</t>
  </si>
  <si>
    <t xml:space="preserve">Installation </t>
  </si>
  <si>
    <t>INSTALLATION TESTING &amp; COMMISSIONING OF CI BODY GATE VALUE WITH MATCHING FLANGES</t>
  </si>
  <si>
    <t>EXTERNAL AREA</t>
  </si>
  <si>
    <t xml:space="preserve">2ND FLOOR </t>
  </si>
  <si>
    <t>I tower</t>
  </si>
  <si>
    <t>it/01</t>
  </si>
  <si>
    <t>Farming work</t>
  </si>
  <si>
    <t>check the farming work &amp; allow to install cladding sheets</t>
  </si>
  <si>
    <t>GROUND FLOOR</t>
  </si>
  <si>
    <t>DUCT INSULATION</t>
  </si>
  <si>
    <t>11TH FLOOR</t>
  </si>
  <si>
    <t>ITEMS</t>
  </si>
  <si>
    <t>CHECK THE ITEMS &amp; ACTIVITY TO BE INSPECYED</t>
  </si>
  <si>
    <t>INSULATION OF VRF INDOOR UNITS</t>
  </si>
  <si>
    <t>709-710</t>
  </si>
  <si>
    <t>2ND FLOOR 201-206</t>
  </si>
  <si>
    <t>2ND FLOOR 205-210</t>
  </si>
  <si>
    <t>Check the foundation formwork of sewer manhole NO01 WALL CONCRETE ON THE EMPTY PLOT</t>
  </si>
  <si>
    <t>9th floor 905-908</t>
  </si>
  <si>
    <t>11th floor 1111</t>
  </si>
  <si>
    <t>10TH FLOOR 1003</t>
  </si>
  <si>
    <t>10th floor 1006</t>
  </si>
  <si>
    <t>10th floor 1004</t>
  </si>
  <si>
    <t>1ST FLOOR 105-106-107-109-110</t>
  </si>
  <si>
    <t>SOG/30</t>
  </si>
  <si>
    <t>SOG/31</t>
  </si>
  <si>
    <t>SOG/32</t>
  </si>
  <si>
    <t>SOG/33</t>
  </si>
  <si>
    <t>SOG/34</t>
  </si>
  <si>
    <t>SOG/35</t>
  </si>
  <si>
    <t>SOG/36</t>
  </si>
  <si>
    <t>SOG/37</t>
  </si>
  <si>
    <t>SOG/38</t>
  </si>
  <si>
    <t>SOG/39</t>
  </si>
  <si>
    <t>SOG/40</t>
  </si>
  <si>
    <t>SOG/41</t>
  </si>
  <si>
    <t>SOG/42</t>
  </si>
  <si>
    <t>SOG/43</t>
  </si>
  <si>
    <t>SOG/44</t>
  </si>
  <si>
    <t>SOG/45</t>
  </si>
  <si>
    <t>SOG/46</t>
  </si>
  <si>
    <t>SOG/47</t>
  </si>
  <si>
    <t>SOG/48</t>
  </si>
  <si>
    <t>CHECK THE GHASSU (605) FILLING AT SOG</t>
  </si>
  <si>
    <t>9TH FLOOR 901-906</t>
  </si>
  <si>
    <t>B.W</t>
  </si>
  <si>
    <t>B/W-216</t>
  </si>
  <si>
    <t>CHECK THE PLASTER WORK AND BOUNDRY WALL</t>
  </si>
  <si>
    <t>UMT SIDE</t>
  </si>
  <si>
    <t>BRICK WORK</t>
  </si>
  <si>
    <t>CHECK THE INTERNAL WORK AT VERTICAL BAND</t>
  </si>
  <si>
    <t>8TH FLOOR</t>
  </si>
  <si>
    <t>PLASTER WORK</t>
  </si>
  <si>
    <t>7TH FLOOR ZONE 4</t>
  </si>
  <si>
    <t>7TH FLOOR ZONE 5</t>
  </si>
  <si>
    <t>8TH FLOOR 801-802</t>
  </si>
  <si>
    <t>8TH FLOOR 803-804</t>
  </si>
  <si>
    <t>8TH FLOOR 805-807</t>
  </si>
  <si>
    <t>8TH FLOOR 808-809</t>
  </si>
  <si>
    <t>8TH FLOOR 810-811</t>
  </si>
  <si>
    <t>check the demolished brick work at 11th floor on all appartments main door</t>
  </si>
  <si>
    <t>8th floor 815</t>
  </si>
  <si>
    <t>check the window still china verona (3/4) on the l1 tpwer and please verify work</t>
  </si>
  <si>
    <t>101-102-103-104-108</t>
  </si>
  <si>
    <t>301to 305-307-310</t>
  </si>
  <si>
    <t>403to 407-409-410</t>
  </si>
  <si>
    <t>check the brickwork and internal side plaster work of window 15</t>
  </si>
  <si>
    <t>1st to  10 floor</t>
  </si>
  <si>
    <t>check the brickwork at ground floor</t>
  </si>
  <si>
    <t>ground floor</t>
  </si>
  <si>
    <t>SOG OF PLANTER AREA</t>
  </si>
  <si>
    <t xml:space="preserve">5TH 6TH 7TH FLOOR </t>
  </si>
  <si>
    <t>9TH FLOOR 915</t>
  </si>
  <si>
    <t>9TH FLOOR</t>
  </si>
  <si>
    <t xml:space="preserve">LINTEL </t>
  </si>
  <si>
    <t>CHECK THE LINTEL WORK AT LIFE AREA OF ZONE -1-03 GROUND FLOUR</t>
  </si>
  <si>
    <t>GROUND FLOOR TO TOP FLOOR</t>
  </si>
  <si>
    <t>8th floor 812-813</t>
  </si>
  <si>
    <t>8th floor 814-816</t>
  </si>
  <si>
    <t>3th floor zone 1</t>
  </si>
  <si>
    <t>zone 1</t>
  </si>
  <si>
    <t>f-c/01~10</t>
  </si>
  <si>
    <t>zone 2</t>
  </si>
  <si>
    <t>c/10~18</t>
  </si>
  <si>
    <t>zone 3</t>
  </si>
  <si>
    <t>f-c/18~23</t>
  </si>
  <si>
    <t>check the formwork and allow to start sewer manhole no02 wall concrete on the empty plot side</t>
  </si>
  <si>
    <t xml:space="preserve">Check the level points,chicken mesh, and allow to start plaster work at external side </t>
  </si>
  <si>
    <t>installation of refrigerent pipes with extended rubber foam insulation ,pvc tape wrapping +control wiring from indoor to outdoor</t>
  </si>
  <si>
    <t>10th &amp; 11th floor</t>
  </si>
  <si>
    <t>1101-1116</t>
  </si>
  <si>
    <t>check the level and allow to start pcc on the lift area (5') at basement</t>
  </si>
  <si>
    <t>A~B/09~10</t>
  </si>
  <si>
    <t>Check the corridor tiles work at first floor</t>
  </si>
  <si>
    <t>zone 03</t>
  </si>
  <si>
    <t>N~Q/20-22</t>
  </si>
  <si>
    <t>9TH TO 11TH FLOOR</t>
  </si>
  <si>
    <t>807-810</t>
  </si>
  <si>
    <t>Check level points, corner bead</t>
  </si>
  <si>
    <t>A-112</t>
  </si>
  <si>
    <t>305-307</t>
  </si>
  <si>
    <t>4TH FLOOR 409</t>
  </si>
  <si>
    <t>CHECK THE GHASSU (3) FILLING AT SOG</t>
  </si>
  <si>
    <t>EXTERNAL WALL</t>
  </si>
  <si>
    <t>CHECK THE KITCHEN TILES WORK</t>
  </si>
  <si>
    <t>105-108</t>
  </si>
  <si>
    <t xml:space="preserve">1st FLOOR </t>
  </si>
  <si>
    <t>1ST FLOOR</t>
  </si>
  <si>
    <t>101-104</t>
  </si>
  <si>
    <t>109-112</t>
  </si>
  <si>
    <t>113-116</t>
  </si>
  <si>
    <t>ZONE 01</t>
  </si>
  <si>
    <t>ZONE 02</t>
  </si>
  <si>
    <t>6TH FLOOR GRIDB/18-19</t>
  </si>
  <si>
    <t>7TH TO 10 FLOOR GRID B/18-19</t>
  </si>
  <si>
    <t>3RD 4TH 9TH 10TH FLOOR GRIDA-B/8-9</t>
  </si>
  <si>
    <t>905-907-908-909-910</t>
  </si>
  <si>
    <t xml:space="preserve">2TH FLOOR  TO 5 TH FLOOR </t>
  </si>
  <si>
    <t>External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</si>
</sst>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00_-;\-* #,##0.00_-;_-* &quot;-&quot;??_-;_-@_-"/>
    <numFmt numFmtId="165" formatCode="[$-409]d\-mmm\-yy;@"/>
    <numFmt numFmtId="166" formatCode="_(* #,##0_);_(* \(#,##0\);_(* &quot;-&quot;??_);_(@_)"/>
    <numFmt numFmtId="167" formatCode="[$-1009]d/mmm/yy;@"/>
    <numFmt numFmtId="168" formatCode="[$-409]dd\-mmm\-yy;@"/>
  </numFmts>
  <fonts count="59">
    <font>
      <sz val="11"/>
      <color theme="1"/>
      <name val="Calibri"/>
      <family val="2"/>
      <scheme val="minor"/>
    </font>
    <font>
      <sz val="9.5"/>
      <color theme="1"/>
      <name val="Century Gothic"/>
      <family val="2"/>
    </font>
    <font>
      <sz val="11"/>
      <color theme="1"/>
      <name val="Calibri"/>
      <family val="2"/>
      <scheme val="minor"/>
    </font>
    <font>
      <sz val="11"/>
      <color rgb="FFFF0000"/>
      <name val="Calibri"/>
      <family val="2"/>
      <scheme val="minor"/>
    </font>
    <font>
      <sz val="10"/>
      <name val="Arial"/>
      <family val="2"/>
    </font>
    <font>
      <b/>
      <i/>
      <sz val="14"/>
      <name val="Calibri"/>
      <family val="2"/>
      <scheme val="minor"/>
    </font>
    <font>
      <sz val="10"/>
      <name val="Calibri"/>
      <family val="2"/>
      <scheme val="minor"/>
    </font>
    <font>
      <b/>
      <i/>
      <sz val="12"/>
      <name val="Calibri"/>
      <family val="2"/>
      <scheme val="minor"/>
    </font>
    <font>
      <sz val="11"/>
      <name val="Calibri"/>
      <family val="2"/>
      <scheme val="minor"/>
    </font>
    <font>
      <b/>
      <sz val="11"/>
      <name val="Calibri"/>
      <family val="2"/>
      <scheme val="minor"/>
    </font>
    <font>
      <i/>
      <sz val="11"/>
      <name val="Calibri"/>
      <family val="2"/>
      <scheme val="minor"/>
    </font>
    <font>
      <vertAlign val="superscript"/>
      <sz val="11"/>
      <name val="Calibri"/>
      <family val="2"/>
      <scheme val="minor"/>
    </font>
    <font>
      <b/>
      <i/>
      <sz val="11"/>
      <name val="Calibri"/>
      <family val="2"/>
      <scheme val="minor"/>
    </font>
    <font>
      <i/>
      <sz val="10"/>
      <name val="Calibri"/>
      <family val="2"/>
      <scheme val="minor"/>
    </font>
    <font>
      <i/>
      <sz val="12"/>
      <name val="Calibri"/>
      <family val="2"/>
      <scheme val="minor"/>
    </font>
    <font>
      <sz val="12"/>
      <name val="Calibri"/>
      <family val="2"/>
      <scheme val="minor"/>
    </font>
    <font>
      <b/>
      <sz val="10"/>
      <name val="Arial"/>
      <family val="2"/>
    </font>
    <font>
      <sz val="11"/>
      <color indexed="8"/>
      <name val="Calibri"/>
      <family val="2"/>
      <scheme val="minor"/>
    </font>
    <font>
      <b/>
      <sz val="11"/>
      <color indexed="8"/>
      <name val="Calibri"/>
      <family val="2"/>
      <scheme val="minor"/>
    </font>
    <font>
      <b/>
      <sz val="12"/>
      <name val="Calibri"/>
      <family val="2"/>
      <scheme val="minor"/>
    </font>
    <font>
      <b/>
      <sz val="10"/>
      <color theme="1"/>
      <name val="Calibri"/>
      <family val="2"/>
      <scheme val="minor"/>
    </font>
    <font>
      <sz val="10"/>
      <color theme="1"/>
      <name val="Calibri"/>
      <family val="2"/>
      <scheme val="minor"/>
    </font>
    <font>
      <b/>
      <i/>
      <sz val="11"/>
      <color theme="1"/>
      <name val="Century Gothic"/>
      <family val="2"/>
    </font>
    <font>
      <i/>
      <sz val="11"/>
      <color theme="1"/>
      <name val="Century Gothic"/>
      <family val="2"/>
    </font>
    <font>
      <b/>
      <sz val="10"/>
      <color theme="1"/>
      <name val="Century Gothic"/>
      <family val="2"/>
    </font>
    <font>
      <b/>
      <vertAlign val="superscript"/>
      <sz val="10"/>
      <color theme="1"/>
      <name val="Century Gothic"/>
      <family val="2"/>
    </font>
    <font>
      <sz val="10"/>
      <color theme="1"/>
      <name val="Century Gothic"/>
      <family val="2"/>
    </font>
    <font>
      <sz val="11"/>
      <color theme="1"/>
      <name val="Century Gothic"/>
      <family val="2"/>
    </font>
    <font>
      <b/>
      <sz val="11"/>
      <color theme="1"/>
      <name val="Century Gothic"/>
      <family val="2"/>
    </font>
    <font>
      <b/>
      <sz val="12"/>
      <color theme="1" tint="0.14999847407452621"/>
      <name val="Calibri"/>
      <family val="2"/>
      <scheme val="minor"/>
    </font>
    <font>
      <b/>
      <sz val="14"/>
      <color theme="1"/>
      <name val="Century Gothic"/>
      <family val="2"/>
    </font>
    <font>
      <b/>
      <sz val="12"/>
      <color theme="1"/>
      <name val="Century Gothic"/>
      <family val="2"/>
    </font>
    <font>
      <b/>
      <sz val="10"/>
      <color theme="1"/>
      <name val="Arial"/>
      <family val="2"/>
    </font>
    <font>
      <sz val="13"/>
      <color theme="1"/>
      <name val="=TODAY()"/>
    </font>
    <font>
      <b/>
      <sz val="11"/>
      <color theme="1"/>
      <name val="Calibri"/>
      <family val="2"/>
      <scheme val="minor"/>
    </font>
    <font>
      <b/>
      <sz val="10"/>
      <color rgb="FFFF0000"/>
      <name val="Century Gothic"/>
      <family val="2"/>
    </font>
    <font>
      <sz val="10"/>
      <name val="Arial"/>
      <family val="2"/>
    </font>
    <font>
      <b/>
      <sz val="16"/>
      <color theme="1"/>
      <name val="Calibri"/>
      <family val="2"/>
      <scheme val="minor"/>
    </font>
    <font>
      <sz val="11"/>
      <name val="Times New Roman"/>
      <family val="1"/>
    </font>
    <font>
      <sz val="12"/>
      <name val="Arial Narrow"/>
      <family val="2"/>
    </font>
    <font>
      <b/>
      <sz val="11"/>
      <name val="Times New Roman"/>
      <family val="1"/>
    </font>
    <font>
      <sz val="10"/>
      <name val="Times New Roman"/>
      <family val="1"/>
    </font>
    <font>
      <b/>
      <sz val="10"/>
      <name val="Times New Roman"/>
      <family val="1"/>
    </font>
    <font>
      <b/>
      <sz val="22"/>
      <name val="Arial"/>
      <family val="2"/>
    </font>
    <font>
      <b/>
      <sz val="14"/>
      <name val="Times New Roman"/>
      <family val="1"/>
    </font>
    <font>
      <b/>
      <sz val="22"/>
      <color theme="1"/>
      <name val="Century Gothic"/>
      <family val="2"/>
    </font>
    <font>
      <u/>
      <sz val="11"/>
      <color theme="10"/>
      <name val="Calibri"/>
      <family val="2"/>
      <scheme val="minor"/>
    </font>
    <font>
      <b/>
      <sz val="14"/>
      <color theme="1"/>
      <name val="Calibri"/>
      <family val="2"/>
      <scheme val="minor"/>
    </font>
    <font>
      <b/>
      <sz val="18"/>
      <color theme="1"/>
      <name val="Calibri"/>
      <family val="2"/>
      <scheme val="minor"/>
    </font>
    <font>
      <sz val="12"/>
      <color rgb="FF000000"/>
      <name val="Calibri"/>
      <family val="2"/>
      <scheme val="minor"/>
    </font>
    <font>
      <vertAlign val="superscript"/>
      <sz val="12"/>
      <color rgb="FF000000"/>
      <name val="Calibri"/>
      <family val="2"/>
      <scheme val="minor"/>
    </font>
    <font>
      <sz val="12"/>
      <color theme="1"/>
      <name val="Calibri"/>
      <family val="2"/>
      <scheme val="minor"/>
    </font>
    <font>
      <b/>
      <sz val="26"/>
      <color theme="1"/>
      <name val="Calibri"/>
      <family val="2"/>
      <scheme val="minor"/>
    </font>
    <font>
      <b/>
      <sz val="28"/>
      <color theme="1"/>
      <name val="Calibri"/>
      <family val="2"/>
      <scheme val="minor"/>
    </font>
    <font>
      <b/>
      <sz val="24"/>
      <color theme="1"/>
      <name val="Calibri"/>
      <family val="2"/>
      <scheme val="minor"/>
    </font>
    <font>
      <sz val="26"/>
      <color theme="1"/>
      <name val="Calibri"/>
      <family val="2"/>
      <scheme val="minor"/>
    </font>
    <font>
      <b/>
      <sz val="22"/>
      <color theme="1"/>
      <name val="Calibri"/>
      <family val="2"/>
      <scheme val="minor"/>
    </font>
    <font>
      <sz val="14"/>
      <color theme="1"/>
      <name val="Arial Narrow"/>
      <family val="2"/>
    </font>
    <font>
      <sz val="11"/>
      <color theme="1"/>
      <name val="Arial"/>
      <family val="2"/>
    </font>
  </fonts>
  <fills count="22">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2"/>
        <bgColor indexed="64"/>
      </patternFill>
    </fill>
    <fill>
      <patternFill patternType="solid">
        <fgColor theme="0"/>
        <bgColor indexed="64"/>
      </patternFill>
    </fill>
    <fill>
      <patternFill patternType="solid">
        <fgColor theme="4" tint="0.59999389629810485"/>
        <bgColor indexed="64"/>
      </patternFill>
    </fill>
    <fill>
      <patternFill patternType="solid">
        <fgColor rgb="FFFAD8BE"/>
        <bgColor indexed="64"/>
      </patternFill>
    </fill>
    <fill>
      <patternFill patternType="solid">
        <fgColor rgb="FF00CC66"/>
        <bgColor indexed="64"/>
      </patternFill>
    </fill>
    <fill>
      <patternFill patternType="solid">
        <fgColor rgb="FFFF0000"/>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medium">
        <color indexed="64"/>
      </left>
      <right style="thin">
        <color indexed="64"/>
      </right>
      <top/>
      <bottom style="hair">
        <color indexed="64"/>
      </bottom>
      <diagonal/>
    </border>
    <border>
      <left style="thin">
        <color indexed="64"/>
      </left>
      <right/>
      <top style="hair">
        <color indexed="64"/>
      </top>
      <bottom style="hair">
        <color indexed="64"/>
      </bottom>
      <diagonal/>
    </border>
    <border>
      <left style="thin">
        <color indexed="64"/>
      </left>
      <right/>
      <top/>
      <bottom style="hair">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hair">
        <color indexed="64"/>
      </bottom>
      <diagonal/>
    </border>
    <border>
      <left style="thin">
        <color indexed="64"/>
      </left>
      <right style="thin">
        <color indexed="64"/>
      </right>
      <top style="hair">
        <color indexed="64"/>
      </top>
      <bottom/>
      <diagonal/>
    </border>
    <border>
      <left/>
      <right style="thin">
        <color auto="1"/>
      </right>
      <top style="thin">
        <color auto="1"/>
      </top>
      <bottom style="thin">
        <color auto="1"/>
      </bottom>
      <diagonal/>
    </border>
    <border>
      <left style="thin">
        <color indexed="64"/>
      </left>
      <right style="thin">
        <color indexed="64"/>
      </right>
      <top style="medium">
        <color indexed="64"/>
      </top>
      <bottom/>
      <diagonal/>
    </border>
    <border>
      <left/>
      <right/>
      <top style="thin">
        <color auto="1"/>
      </top>
      <bottom style="thin">
        <color auto="1"/>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hair">
        <color indexed="64"/>
      </top>
      <bottom/>
      <diagonal/>
    </border>
    <border>
      <left style="thin">
        <color indexed="64"/>
      </left>
      <right/>
      <top style="hair">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9">
    <xf numFmtId="0" fontId="0" fillId="0" borderId="0"/>
    <xf numFmtId="0" fontId="4" fillId="0" borderId="0"/>
    <xf numFmtId="43" fontId="4" fillId="0" borderId="0" applyFont="0" applyFill="0" applyBorder="0" applyAlignment="0" applyProtection="0"/>
    <xf numFmtId="0" fontId="2" fillId="0" borderId="0"/>
    <xf numFmtId="0" fontId="36" fillId="0" borderId="0"/>
    <xf numFmtId="0" fontId="2" fillId="0" borderId="0"/>
    <xf numFmtId="164" fontId="4" fillId="0" borderId="0" applyFont="0" applyFill="0" applyBorder="0" applyAlignment="0" applyProtection="0"/>
    <xf numFmtId="0" fontId="2" fillId="0" borderId="0"/>
    <xf numFmtId="0" fontId="46" fillId="0" borderId="0" applyNumberFormat="0" applyFill="0" applyBorder="0" applyAlignment="0" applyProtection="0"/>
  </cellStyleXfs>
  <cellXfs count="451">
    <xf numFmtId="0" fontId="0" fillId="0" borderId="0" xfId="0"/>
    <xf numFmtId="0" fontId="0" fillId="0" borderId="0" xfId="0" applyAlignment="1">
      <alignment horizontal="center"/>
    </xf>
    <xf numFmtId="0" fontId="0" fillId="0" borderId="0" xfId="0" applyAlignment="1">
      <alignment horizontal="left"/>
    </xf>
    <xf numFmtId="0" fontId="1" fillId="2" borderId="2" xfId="0" applyFont="1" applyFill="1" applyBorder="1" applyAlignment="1">
      <alignment horizontal="left"/>
    </xf>
    <xf numFmtId="0" fontId="0" fillId="2" borderId="3" xfId="0" applyFill="1" applyBorder="1"/>
    <xf numFmtId="0" fontId="1" fillId="2" borderId="4" xfId="0" applyFont="1" applyFill="1" applyBorder="1" applyAlignment="1">
      <alignment horizontal="left"/>
    </xf>
    <xf numFmtId="0" fontId="0" fillId="2" borderId="5" xfId="0" applyFill="1" applyBorder="1"/>
    <xf numFmtId="0" fontId="0" fillId="2" borderId="4" xfId="0" applyFill="1" applyBorder="1" applyAlignment="1">
      <alignment horizontal="left"/>
    </xf>
    <xf numFmtId="0" fontId="0" fillId="2" borderId="6" xfId="0" applyFill="1" applyBorder="1" applyAlignment="1">
      <alignment horizontal="left"/>
    </xf>
    <xf numFmtId="0" fontId="0" fillId="2" borderId="7" xfId="0" applyFill="1" applyBorder="1"/>
    <xf numFmtId="0" fontId="5" fillId="0" borderId="0" xfId="1" applyFont="1" applyAlignment="1">
      <alignment horizontal="center" vertical="center"/>
    </xf>
    <xf numFmtId="0" fontId="6" fillId="0" borderId="0" xfId="1" applyFont="1"/>
    <xf numFmtId="0" fontId="7" fillId="4" borderId="1" xfId="1" applyFont="1" applyFill="1" applyBorder="1" applyAlignment="1">
      <alignment horizontal="center" vertical="center" wrapText="1"/>
    </xf>
    <xf numFmtId="0" fontId="7" fillId="4" borderId="1" xfId="1" applyFont="1" applyFill="1" applyBorder="1" applyAlignment="1">
      <alignment horizontal="left" vertical="center" wrapText="1"/>
    </xf>
    <xf numFmtId="1" fontId="7" fillId="4" borderId="1" xfId="1" applyNumberFormat="1" applyFont="1" applyFill="1" applyBorder="1" applyAlignment="1">
      <alignment horizontal="center" vertical="center" wrapText="1"/>
    </xf>
    <xf numFmtId="0" fontId="7" fillId="0" borderId="0" xfId="1" applyFont="1" applyAlignment="1">
      <alignment horizontal="center" vertical="center" wrapText="1"/>
    </xf>
    <xf numFmtId="0" fontId="7" fillId="0" borderId="1" xfId="1" applyFont="1" applyBorder="1" applyAlignment="1">
      <alignment horizontal="center"/>
    </xf>
    <xf numFmtId="0" fontId="7" fillId="0" borderId="1" xfId="1" applyFont="1" applyBorder="1" applyAlignment="1">
      <alignment horizontal="left" vertical="center"/>
    </xf>
    <xf numFmtId="0" fontId="8" fillId="0" borderId="1" xfId="1" applyFont="1" applyBorder="1" applyAlignment="1">
      <alignment horizontal="center" vertical="center"/>
    </xf>
    <xf numFmtId="166" fontId="8" fillId="0" borderId="1" xfId="2" applyNumberFormat="1" applyFont="1" applyFill="1" applyBorder="1" applyAlignment="1">
      <alignment horizontal="center" vertical="center"/>
    </xf>
    <xf numFmtId="166" fontId="8" fillId="0" borderId="0" xfId="2" applyNumberFormat="1" applyFont="1" applyFill="1" applyBorder="1" applyAlignment="1">
      <alignment horizontal="center" vertical="center"/>
    </xf>
    <xf numFmtId="166" fontId="6" fillId="0" borderId="0" xfId="1" applyNumberFormat="1" applyFont="1"/>
    <xf numFmtId="0" fontId="6" fillId="0" borderId="1" xfId="1" applyFont="1" applyBorder="1" applyAlignment="1">
      <alignment horizontal="center" vertical="center"/>
    </xf>
    <xf numFmtId="0" fontId="8" fillId="0" borderId="1" xfId="1" applyFont="1" applyBorder="1" applyAlignment="1">
      <alignment horizontal="left" vertical="top" wrapText="1"/>
    </xf>
    <xf numFmtId="0" fontId="10" fillId="0" borderId="1" xfId="1" applyFont="1" applyBorder="1" applyAlignment="1">
      <alignment horizontal="center"/>
    </xf>
    <xf numFmtId="0" fontId="10" fillId="0" borderId="1" xfId="1" applyFont="1" applyBorder="1" applyAlignment="1">
      <alignment horizontal="left" vertical="center" wrapText="1"/>
    </xf>
    <xf numFmtId="0" fontId="9" fillId="0" borderId="1" xfId="1" applyFont="1" applyBorder="1" applyAlignment="1">
      <alignment horizontal="left" vertical="center" wrapText="1"/>
    </xf>
    <xf numFmtId="0" fontId="8" fillId="0" borderId="1" xfId="1" applyFont="1" applyBorder="1" applyAlignment="1">
      <alignment horizontal="left" vertical="center" wrapText="1"/>
    </xf>
    <xf numFmtId="0" fontId="9" fillId="0" borderId="1" xfId="1" applyFont="1" applyBorder="1" applyAlignment="1">
      <alignment horizontal="center"/>
    </xf>
    <xf numFmtId="0" fontId="9" fillId="0" borderId="1" xfId="1" applyFont="1" applyBorder="1" applyAlignment="1">
      <alignment horizontal="left" vertical="center"/>
    </xf>
    <xf numFmtId="0" fontId="12" fillId="0" borderId="1" xfId="1" applyFont="1" applyBorder="1" applyAlignment="1">
      <alignment horizontal="center"/>
    </xf>
    <xf numFmtId="0" fontId="12" fillId="0" borderId="1" xfId="1" applyFont="1" applyBorder="1" applyAlignment="1">
      <alignment horizontal="left" vertical="center"/>
    </xf>
    <xf numFmtId="0" fontId="8" fillId="0" borderId="1" xfId="1" applyFont="1" applyBorder="1" applyAlignment="1">
      <alignment horizontal="left" vertical="center"/>
    </xf>
    <xf numFmtId="0" fontId="10" fillId="0" borderId="1" xfId="1" applyFont="1" applyBorder="1" applyAlignment="1">
      <alignment horizontal="left" vertical="center"/>
    </xf>
    <xf numFmtId="166" fontId="3" fillId="0" borderId="1" xfId="2" applyNumberFormat="1" applyFont="1" applyFill="1" applyBorder="1" applyAlignment="1">
      <alignment horizontal="center" vertical="center"/>
    </xf>
    <xf numFmtId="0" fontId="9" fillId="0" borderId="11" xfId="1" applyFont="1" applyBorder="1" applyAlignment="1">
      <alignment horizontal="center" vertical="top"/>
    </xf>
    <xf numFmtId="0" fontId="13" fillId="0" borderId="1" xfId="1" applyFont="1" applyBorder="1" applyAlignment="1">
      <alignment horizontal="center"/>
    </xf>
    <xf numFmtId="0" fontId="14" fillId="0" borderId="1" xfId="1" applyFont="1" applyBorder="1" applyAlignment="1">
      <alignment horizontal="left" vertical="center"/>
    </xf>
    <xf numFmtId="0" fontId="8" fillId="0" borderId="1" xfId="3" applyFont="1" applyBorder="1" applyAlignment="1">
      <alignment vertical="top" wrapText="1"/>
    </xf>
    <xf numFmtId="0" fontId="15" fillId="0" borderId="1" xfId="1" applyFont="1" applyBorder="1" applyAlignment="1">
      <alignment horizontal="center" vertical="center"/>
    </xf>
    <xf numFmtId="166" fontId="8" fillId="0" borderId="0" xfId="1" applyNumberFormat="1" applyFont="1"/>
    <xf numFmtId="0" fontId="8" fillId="0" borderId="0" xfId="1" applyFont="1"/>
    <xf numFmtId="0" fontId="6" fillId="0" borderId="1" xfId="1" applyFont="1" applyBorder="1"/>
    <xf numFmtId="0" fontId="8" fillId="0" borderId="1" xfId="1" applyFont="1" applyBorder="1" applyAlignment="1">
      <alignment wrapText="1"/>
    </xf>
    <xf numFmtId="0" fontId="6" fillId="0" borderId="0" xfId="1" applyFont="1" applyAlignment="1">
      <alignment vertical="center" wrapText="1"/>
    </xf>
    <xf numFmtId="0" fontId="4" fillId="0" borderId="0" xfId="1" applyAlignment="1">
      <alignment vertical="center" wrapText="1"/>
    </xf>
    <xf numFmtId="0" fontId="4" fillId="0" borderId="0" xfId="1"/>
    <xf numFmtId="166" fontId="16" fillId="0" borderId="1" xfId="1" applyNumberFormat="1" applyFont="1" applyBorder="1" applyAlignment="1">
      <alignment horizontal="right" vertical="center"/>
    </xf>
    <xf numFmtId="166" fontId="16" fillId="0" borderId="1" xfId="2" applyNumberFormat="1" applyFont="1" applyFill="1" applyBorder="1" applyAlignment="1">
      <alignment horizontal="right" vertical="center"/>
    </xf>
    <xf numFmtId="166" fontId="6" fillId="0" borderId="0" xfId="2" applyNumberFormat="1" applyFont="1" applyFill="1"/>
    <xf numFmtId="2" fontId="0" fillId="0" borderId="0" xfId="0" applyNumberFormat="1"/>
    <xf numFmtId="0" fontId="5" fillId="4" borderId="1" xfId="1" applyFont="1" applyFill="1" applyBorder="1" applyAlignment="1">
      <alignment horizontal="center" vertical="center"/>
    </xf>
    <xf numFmtId="166" fontId="5" fillId="4" borderId="1" xfId="2" applyNumberFormat="1" applyFont="1" applyFill="1" applyBorder="1" applyAlignment="1">
      <alignment horizontal="center" vertical="center"/>
    </xf>
    <xf numFmtId="166" fontId="6" fillId="0" borderId="1" xfId="2" applyNumberFormat="1" applyFont="1" applyFill="1" applyBorder="1"/>
    <xf numFmtId="166" fontId="6" fillId="0" borderId="1" xfId="2" applyNumberFormat="1" applyFont="1" applyFill="1" applyBorder="1" applyAlignment="1">
      <alignment vertical="center"/>
    </xf>
    <xf numFmtId="0" fontId="12" fillId="0" borderId="1" xfId="1" applyFont="1" applyBorder="1" applyAlignment="1">
      <alignment horizontal="left" vertical="center" wrapText="1"/>
    </xf>
    <xf numFmtId="0" fontId="9" fillId="0" borderId="10" xfId="1" applyFont="1" applyBorder="1" applyAlignment="1">
      <alignment horizontal="center" vertical="top"/>
    </xf>
    <xf numFmtId="0" fontId="10" fillId="0" borderId="1" xfId="1" applyFont="1" applyBorder="1" applyAlignment="1">
      <alignment horizontal="center" vertical="center"/>
    </xf>
    <xf numFmtId="0" fontId="17" fillId="0" borderId="1" xfId="1" applyFont="1" applyBorder="1" applyAlignment="1">
      <alignment horizontal="justify" vertical="top"/>
    </xf>
    <xf numFmtId="0" fontId="17" fillId="0" borderId="1" xfId="1" applyFont="1" applyBorder="1" applyAlignment="1">
      <alignment horizontal="justify" vertical="top" wrapText="1"/>
    </xf>
    <xf numFmtId="0" fontId="19" fillId="0" borderId="1" xfId="1" applyFont="1" applyBorder="1" applyAlignment="1">
      <alignment horizontal="center" vertical="center"/>
    </xf>
    <xf numFmtId="0" fontId="8" fillId="0" borderId="0" xfId="1" applyFont="1" applyAlignment="1">
      <alignment wrapText="1"/>
    </xf>
    <xf numFmtId="0" fontId="16" fillId="0" borderId="1" xfId="1" applyFont="1" applyBorder="1" applyAlignment="1">
      <alignment vertical="center"/>
    </xf>
    <xf numFmtId="0" fontId="21" fillId="0" borderId="0" xfId="0" applyFont="1"/>
    <xf numFmtId="0" fontId="20" fillId="0" borderId="0" xfId="0" applyFont="1" applyAlignment="1">
      <alignment horizontal="center"/>
    </xf>
    <xf numFmtId="0" fontId="21" fillId="0" borderId="0" xfId="0" applyFont="1" applyAlignment="1">
      <alignment horizontal="center"/>
    </xf>
    <xf numFmtId="0" fontId="22" fillId="0" borderId="12" xfId="0" applyFont="1" applyBorder="1" applyAlignment="1">
      <alignment horizontal="center"/>
    </xf>
    <xf numFmtId="1" fontId="23" fillId="0" borderId="17" xfId="0" applyNumberFormat="1" applyFont="1" applyBorder="1" applyAlignment="1">
      <alignment horizontal="center"/>
    </xf>
    <xf numFmtId="1" fontId="23" fillId="0" borderId="8" xfId="0" applyNumberFormat="1" applyFont="1" applyBorder="1" applyAlignment="1">
      <alignment horizontal="center"/>
    </xf>
    <xf numFmtId="0" fontId="23" fillId="0" borderId="8" xfId="0" applyFont="1" applyBorder="1" applyAlignment="1">
      <alignment horizontal="center"/>
    </xf>
    <xf numFmtId="1" fontId="22" fillId="0" borderId="8" xfId="0" applyNumberFormat="1" applyFont="1" applyBorder="1" applyAlignment="1">
      <alignment horizontal="center"/>
    </xf>
    <xf numFmtId="0" fontId="23" fillId="0" borderId="0" xfId="0" applyFont="1" applyAlignment="1">
      <alignment horizontal="center"/>
    </xf>
    <xf numFmtId="0" fontId="21" fillId="0" borderId="0" xfId="0" applyFont="1" applyAlignment="1">
      <alignment horizontal="center" vertical="center"/>
    </xf>
    <xf numFmtId="165" fontId="21" fillId="0" borderId="0" xfId="0" applyNumberFormat="1" applyFont="1"/>
    <xf numFmtId="1" fontId="22" fillId="0" borderId="18" xfId="0" applyNumberFormat="1" applyFont="1" applyBorder="1" applyAlignment="1">
      <alignment horizontal="center"/>
    </xf>
    <xf numFmtId="0" fontId="0" fillId="2" borderId="17" xfId="0" applyFill="1" applyBorder="1" applyAlignment="1">
      <alignment horizontal="center"/>
    </xf>
    <xf numFmtId="0" fontId="0" fillId="2" borderId="8" xfId="0" applyFill="1" applyBorder="1" applyAlignment="1">
      <alignment horizontal="center"/>
    </xf>
    <xf numFmtId="0" fontId="0" fillId="2" borderId="18" xfId="0" applyFill="1" applyBorder="1" applyAlignment="1">
      <alignment horizontal="center"/>
    </xf>
    <xf numFmtId="0" fontId="21" fillId="0" borderId="0" xfId="0" applyFont="1" applyAlignment="1">
      <alignment horizontal="left" vertical="center"/>
    </xf>
    <xf numFmtId="0" fontId="27" fillId="0" borderId="0" xfId="0" applyFont="1"/>
    <xf numFmtId="0" fontId="28" fillId="3" borderId="12" xfId="0" applyFont="1" applyFill="1" applyBorder="1" applyAlignment="1">
      <alignment horizontal="center"/>
    </xf>
    <xf numFmtId="0" fontId="28" fillId="3" borderId="13" xfId="0" applyFont="1" applyFill="1" applyBorder="1" applyAlignment="1">
      <alignment horizontal="center"/>
    </xf>
    <xf numFmtId="0" fontId="28" fillId="3" borderId="14" xfId="0" applyFont="1" applyFill="1" applyBorder="1" applyAlignment="1">
      <alignment horizontal="center"/>
    </xf>
    <xf numFmtId="0" fontId="27" fillId="3" borderId="14" xfId="0" applyFont="1" applyFill="1" applyBorder="1" applyAlignment="1">
      <alignment horizontal="center"/>
    </xf>
    <xf numFmtId="0" fontId="27" fillId="3" borderId="15" xfId="0" applyFont="1" applyFill="1" applyBorder="1" applyAlignment="1">
      <alignment horizontal="center"/>
    </xf>
    <xf numFmtId="0" fontId="28" fillId="0" borderId="12" xfId="0" applyFont="1" applyBorder="1" applyAlignment="1">
      <alignment horizontal="center"/>
    </xf>
    <xf numFmtId="0" fontId="24" fillId="0" borderId="13" xfId="0" applyFont="1" applyBorder="1" applyAlignment="1">
      <alignment horizontal="center"/>
    </xf>
    <xf numFmtId="0" fontId="24" fillId="0" borderId="14" xfId="0" applyFont="1" applyBorder="1" applyAlignment="1">
      <alignment horizontal="center"/>
    </xf>
    <xf numFmtId="0" fontId="24" fillId="0" borderId="15" xfId="0" applyFont="1" applyBorder="1" applyAlignment="1">
      <alignment horizontal="center"/>
    </xf>
    <xf numFmtId="0" fontId="26" fillId="0" borderId="0" xfId="0" applyFont="1"/>
    <xf numFmtId="1" fontId="28" fillId="0" borderId="17" xfId="0" applyNumberFormat="1" applyFont="1" applyBorder="1" applyAlignment="1">
      <alignment horizontal="center"/>
    </xf>
    <xf numFmtId="0" fontId="24" fillId="0" borderId="2" xfId="0" applyFont="1" applyBorder="1" applyAlignment="1">
      <alignment horizontal="center"/>
    </xf>
    <xf numFmtId="0" fontId="26" fillId="0" borderId="20" xfId="0" applyFont="1" applyBorder="1" applyAlignment="1">
      <alignment horizontal="center"/>
    </xf>
    <xf numFmtId="0" fontId="26" fillId="0" borderId="3" xfId="0" applyFont="1" applyBorder="1" applyAlignment="1">
      <alignment horizontal="center"/>
    </xf>
    <xf numFmtId="1" fontId="28" fillId="0" borderId="8" xfId="0" applyNumberFormat="1" applyFont="1" applyBorder="1" applyAlignment="1">
      <alignment horizontal="center"/>
    </xf>
    <xf numFmtId="0" fontId="24" fillId="0" borderId="4" xfId="0" applyFont="1" applyBorder="1" applyAlignment="1">
      <alignment horizontal="center"/>
    </xf>
    <xf numFmtId="0" fontId="26" fillId="0" borderId="0" xfId="0" applyFont="1" applyAlignment="1">
      <alignment horizontal="center"/>
    </xf>
    <xf numFmtId="0" fontId="26" fillId="0" borderId="5" xfId="0" applyFont="1" applyBorder="1" applyAlignment="1">
      <alignment horizontal="center"/>
    </xf>
    <xf numFmtId="1" fontId="24" fillId="0" borderId="4" xfId="0" applyNumberFormat="1" applyFont="1" applyBorder="1" applyAlignment="1">
      <alignment horizontal="center"/>
    </xf>
    <xf numFmtId="1" fontId="26" fillId="0" borderId="0" xfId="0" applyNumberFormat="1" applyFont="1" applyAlignment="1">
      <alignment horizontal="center"/>
    </xf>
    <xf numFmtId="1" fontId="26" fillId="0" borderId="5" xfId="0" applyNumberFormat="1" applyFont="1" applyBorder="1" applyAlignment="1">
      <alignment horizontal="center"/>
    </xf>
    <xf numFmtId="1" fontId="28" fillId="0" borderId="18" xfId="0" applyNumberFormat="1" applyFont="1" applyBorder="1" applyAlignment="1">
      <alignment horizontal="center"/>
    </xf>
    <xf numFmtId="0" fontId="24" fillId="0" borderId="6" xfId="0" applyFont="1" applyBorder="1" applyAlignment="1">
      <alignment horizontal="center"/>
    </xf>
    <xf numFmtId="0" fontId="26" fillId="0" borderId="19" xfId="0" applyFont="1" applyBorder="1" applyAlignment="1">
      <alignment horizontal="center"/>
    </xf>
    <xf numFmtId="0" fontId="26" fillId="0" borderId="7" xfId="0" applyFont="1" applyBorder="1" applyAlignment="1">
      <alignment horizontal="center"/>
    </xf>
    <xf numFmtId="0" fontId="29" fillId="0" borderId="0" xfId="0" applyFont="1"/>
    <xf numFmtId="14" fontId="31" fillId="0" borderId="0" xfId="0" applyNumberFormat="1" applyFont="1" applyAlignment="1">
      <alignment vertical="center"/>
    </xf>
    <xf numFmtId="0" fontId="31" fillId="0" borderId="0" xfId="0" applyFont="1" applyAlignment="1">
      <alignment horizontal="right" vertical="center"/>
    </xf>
    <xf numFmtId="0" fontId="24" fillId="4" borderId="21" xfId="0" applyFont="1" applyFill="1" applyBorder="1" applyAlignment="1">
      <alignment horizontal="center" vertical="center" wrapText="1"/>
    </xf>
    <xf numFmtId="0" fontId="24" fillId="4" borderId="22" xfId="0" applyFont="1" applyFill="1" applyBorder="1" applyAlignment="1">
      <alignment horizontal="left" vertical="center" wrapText="1"/>
    </xf>
    <xf numFmtId="0" fontId="24" fillId="4" borderId="22" xfId="0" applyFont="1" applyFill="1" applyBorder="1" applyAlignment="1">
      <alignment horizontal="center" vertical="center" wrapText="1"/>
    </xf>
    <xf numFmtId="165" fontId="24" fillId="4" borderId="22" xfId="0" applyNumberFormat="1" applyFont="1" applyFill="1" applyBorder="1" applyAlignment="1">
      <alignment horizontal="center" vertical="center" wrapText="1"/>
    </xf>
    <xf numFmtId="0" fontId="24" fillId="4" borderId="23" xfId="0" applyFont="1" applyFill="1" applyBorder="1" applyAlignment="1">
      <alignment horizontal="center" vertical="center" wrapText="1"/>
    </xf>
    <xf numFmtId="0" fontId="26" fillId="0" borderId="25" xfId="0" applyFont="1" applyBorder="1" applyAlignment="1">
      <alignment horizontal="center"/>
    </xf>
    <xf numFmtId="0" fontId="26" fillId="0" borderId="27" xfId="0" applyFont="1" applyBorder="1" applyAlignment="1">
      <alignment horizontal="center"/>
    </xf>
    <xf numFmtId="0" fontId="26" fillId="0" borderId="27" xfId="0" applyFont="1" applyBorder="1" applyAlignment="1">
      <alignment horizontal="left"/>
    </xf>
    <xf numFmtId="165" fontId="26" fillId="0" borderId="27" xfId="0" applyNumberFormat="1" applyFont="1" applyBorder="1" applyAlignment="1">
      <alignment horizontal="center"/>
    </xf>
    <xf numFmtId="0" fontId="26" fillId="0" borderId="28" xfId="0" applyFont="1" applyBorder="1" applyAlignment="1">
      <alignment horizontal="left"/>
    </xf>
    <xf numFmtId="0" fontId="26" fillId="0" borderId="28" xfId="0" applyFont="1" applyBorder="1" applyAlignment="1">
      <alignment horizontal="center"/>
    </xf>
    <xf numFmtId="0" fontId="26" fillId="5" borderId="24" xfId="0" applyFont="1" applyFill="1" applyBorder="1" applyAlignment="1">
      <alignment horizontal="center" vertical="center"/>
    </xf>
    <xf numFmtId="0" fontId="26" fillId="5" borderId="25" xfId="0" applyFont="1" applyFill="1" applyBorder="1" applyAlignment="1">
      <alignment horizontal="left" vertical="center"/>
    </xf>
    <xf numFmtId="0" fontId="26" fillId="0" borderId="25" xfId="0" applyFont="1" applyBorder="1" applyAlignment="1">
      <alignment horizontal="left"/>
    </xf>
    <xf numFmtId="0" fontId="26" fillId="5" borderId="26" xfId="0" applyFont="1" applyFill="1" applyBorder="1" applyAlignment="1">
      <alignment horizontal="center" vertical="center"/>
    </xf>
    <xf numFmtId="0" fontId="26" fillId="5" borderId="27" xfId="0" applyFont="1" applyFill="1" applyBorder="1" applyAlignment="1">
      <alignment horizontal="left" vertical="center"/>
    </xf>
    <xf numFmtId="0" fontId="26" fillId="5" borderId="27" xfId="0" applyFont="1" applyFill="1" applyBorder="1" applyAlignment="1">
      <alignment horizontal="center"/>
    </xf>
    <xf numFmtId="0" fontId="26" fillId="5" borderId="29" xfId="0" applyFont="1" applyFill="1" applyBorder="1" applyAlignment="1">
      <alignment horizontal="center" vertical="center"/>
    </xf>
    <xf numFmtId="166" fontId="16" fillId="0" borderId="1" xfId="1" applyNumberFormat="1" applyFont="1" applyBorder="1" applyAlignment="1">
      <alignment horizontal="right" vertical="center" wrapText="1"/>
    </xf>
    <xf numFmtId="166" fontId="8" fillId="17" borderId="1" xfId="2" applyNumberFormat="1" applyFont="1" applyFill="1" applyBorder="1" applyAlignment="1">
      <alignment horizontal="center" vertical="center"/>
    </xf>
    <xf numFmtId="166" fontId="3" fillId="17" borderId="1" xfId="2" applyNumberFormat="1" applyFont="1" applyFill="1" applyBorder="1" applyAlignment="1">
      <alignment horizontal="center" vertical="center"/>
    </xf>
    <xf numFmtId="166" fontId="8" fillId="17" borderId="16" xfId="2" applyNumberFormat="1" applyFont="1" applyFill="1" applyBorder="1" applyAlignment="1">
      <alignment horizontal="center" vertical="center"/>
    </xf>
    <xf numFmtId="0" fontId="4" fillId="17" borderId="0" xfId="1" applyFill="1" applyAlignment="1">
      <alignment vertical="center" wrapText="1"/>
    </xf>
    <xf numFmtId="0" fontId="4" fillId="17" borderId="0" xfId="1" applyFill="1"/>
    <xf numFmtId="166" fontId="2" fillId="0" borderId="1" xfId="2" applyNumberFormat="1" applyFont="1" applyFill="1" applyBorder="1" applyAlignment="1">
      <alignment horizontal="center" vertical="center"/>
    </xf>
    <xf numFmtId="166" fontId="32" fillId="0" borderId="1" xfId="1" applyNumberFormat="1" applyFont="1" applyBorder="1" applyAlignment="1">
      <alignment horizontal="right" vertical="center" wrapText="1"/>
    </xf>
    <xf numFmtId="0" fontId="30" fillId="0" borderId="0" xfId="0" applyFont="1" applyAlignment="1">
      <alignment vertical="center"/>
    </xf>
    <xf numFmtId="167" fontId="33" fillId="0" borderId="0" xfId="0" applyNumberFormat="1" applyFont="1"/>
    <xf numFmtId="0" fontId="26" fillId="0" borderId="30" xfId="0" applyFont="1" applyBorder="1" applyAlignment="1">
      <alignment horizontal="center"/>
    </xf>
    <xf numFmtId="0" fontId="26" fillId="5" borderId="28" xfId="0" applyFont="1" applyFill="1" applyBorder="1" applyAlignment="1">
      <alignment horizontal="left" vertical="center"/>
    </xf>
    <xf numFmtId="0" fontId="35" fillId="7" borderId="35" xfId="0" applyFont="1" applyFill="1" applyBorder="1" applyAlignment="1">
      <alignment horizontal="center" vertical="center" wrapText="1"/>
    </xf>
    <xf numFmtId="0" fontId="35" fillId="7" borderId="37" xfId="0" applyFont="1" applyFill="1" applyBorder="1" applyAlignment="1">
      <alignment horizontal="center" vertical="center" wrapText="1"/>
    </xf>
    <xf numFmtId="0" fontId="35" fillId="7" borderId="40" xfId="0" applyFont="1" applyFill="1" applyBorder="1" applyAlignment="1">
      <alignment horizontal="center" vertical="center" wrapText="1"/>
    </xf>
    <xf numFmtId="0" fontId="30" fillId="0" borderId="0" xfId="0" applyFont="1" applyAlignment="1">
      <alignment horizontal="left" vertical="center"/>
    </xf>
    <xf numFmtId="167" fontId="31" fillId="0" borderId="0" xfId="0" applyNumberFormat="1" applyFont="1" applyAlignment="1">
      <alignment horizontal="center" vertical="center"/>
    </xf>
    <xf numFmtId="0" fontId="34" fillId="0" borderId="0" xfId="0" applyFont="1" applyAlignment="1">
      <alignment horizontal="right"/>
    </xf>
    <xf numFmtId="165" fontId="26" fillId="0" borderId="25" xfId="0" applyNumberFormat="1" applyFont="1" applyBorder="1" applyAlignment="1">
      <alignment horizontal="center"/>
    </xf>
    <xf numFmtId="1" fontId="24" fillId="0" borderId="2" xfId="0" applyNumberFormat="1" applyFont="1" applyBorder="1" applyAlignment="1">
      <alignment horizontal="center"/>
    </xf>
    <xf numFmtId="1" fontId="26" fillId="0" borderId="20" xfId="0" applyNumberFormat="1" applyFont="1" applyBorder="1" applyAlignment="1">
      <alignment horizontal="center"/>
    </xf>
    <xf numFmtId="1" fontId="26" fillId="0" borderId="3" xfId="0" applyNumberFormat="1" applyFont="1" applyBorder="1" applyAlignment="1">
      <alignment horizontal="center"/>
    </xf>
    <xf numFmtId="0" fontId="1" fillId="2" borderId="6" xfId="0" applyFont="1" applyFill="1" applyBorder="1" applyAlignment="1">
      <alignment horizontal="left"/>
    </xf>
    <xf numFmtId="165" fontId="24" fillId="4" borderId="32" xfId="0" applyNumberFormat="1" applyFont="1" applyFill="1" applyBorder="1" applyAlignment="1">
      <alignment horizontal="center" vertical="center" wrapText="1"/>
    </xf>
    <xf numFmtId="1" fontId="26" fillId="0" borderId="41" xfId="0" applyNumberFormat="1" applyFont="1" applyBorder="1" applyAlignment="1">
      <alignment horizontal="center"/>
    </xf>
    <xf numFmtId="1" fontId="26" fillId="0" borderId="31" xfId="0" applyNumberFormat="1" applyFont="1" applyBorder="1" applyAlignment="1">
      <alignment horizontal="center"/>
    </xf>
    <xf numFmtId="1" fontId="26" fillId="0" borderId="30" xfId="0" applyNumberFormat="1" applyFont="1" applyBorder="1" applyAlignment="1">
      <alignment horizontal="center"/>
    </xf>
    <xf numFmtId="0" fontId="31" fillId="0" borderId="0" xfId="0" applyFont="1" applyAlignment="1">
      <alignment horizontal="center" vertical="center"/>
    </xf>
    <xf numFmtId="0" fontId="35" fillId="0" borderId="0" xfId="0" applyFont="1" applyAlignment="1">
      <alignment horizontal="center" vertical="center" wrapText="1"/>
    </xf>
    <xf numFmtId="0" fontId="26" fillId="5" borderId="42" xfId="0" applyFont="1" applyFill="1" applyBorder="1" applyAlignment="1">
      <alignment horizontal="left" vertical="center"/>
    </xf>
    <xf numFmtId="0" fontId="26" fillId="5" borderId="42" xfId="0" applyFont="1" applyFill="1" applyBorder="1" applyAlignment="1">
      <alignment horizontal="center"/>
    </xf>
    <xf numFmtId="0" fontId="26" fillId="6" borderId="28" xfId="0" applyFont="1" applyFill="1" applyBorder="1" applyAlignment="1">
      <alignment horizontal="left" vertical="center"/>
    </xf>
    <xf numFmtId="0" fontId="26" fillId="6" borderId="28" xfId="0" applyFont="1" applyFill="1" applyBorder="1" applyAlignment="1">
      <alignment horizontal="center"/>
    </xf>
    <xf numFmtId="165" fontId="26" fillId="0" borderId="1" xfId="0" applyNumberFormat="1" applyFont="1" applyBorder="1" applyAlignment="1">
      <alignment horizontal="center"/>
    </xf>
    <xf numFmtId="0" fontId="26" fillId="0" borderId="1" xfId="0" applyFont="1" applyBorder="1" applyAlignment="1">
      <alignment horizontal="left"/>
    </xf>
    <xf numFmtId="0" fontId="34" fillId="0" borderId="0" xfId="0" applyFont="1"/>
    <xf numFmtId="165" fontId="41" fillId="0" borderId="1" xfId="1" applyNumberFormat="1" applyFont="1" applyBorder="1" applyAlignment="1">
      <alignment horizontal="center" vertical="center" wrapText="1"/>
    </xf>
    <xf numFmtId="0" fontId="0" fillId="0" borderId="1" xfId="0" applyBorder="1"/>
    <xf numFmtId="0" fontId="0" fillId="0" borderId="1" xfId="0" applyBorder="1" applyAlignment="1">
      <alignment horizontal="center"/>
    </xf>
    <xf numFmtId="15" fontId="0" fillId="0" borderId="1" xfId="0" applyNumberFormat="1" applyBorder="1" applyAlignment="1">
      <alignment horizontal="center"/>
    </xf>
    <xf numFmtId="0" fontId="38" fillId="0" borderId="1" xfId="1" applyFont="1" applyBorder="1" applyAlignment="1">
      <alignment horizontal="left" vertical="top" wrapText="1"/>
    </xf>
    <xf numFmtId="0" fontId="38" fillId="0" borderId="1" xfId="0" applyFont="1" applyBorder="1" applyAlignment="1">
      <alignment horizontal="left" vertical="center" wrapText="1"/>
    </xf>
    <xf numFmtId="15" fontId="38" fillId="0" borderId="1" xfId="0" applyNumberFormat="1" applyFont="1" applyBorder="1" applyAlignment="1">
      <alignment horizontal="center" vertical="center" wrapText="1"/>
    </xf>
    <xf numFmtId="0" fontId="39" fillId="0" borderId="1" xfId="0" applyFont="1" applyBorder="1" applyAlignment="1">
      <alignment horizontal="center" wrapText="1"/>
    </xf>
    <xf numFmtId="15" fontId="0" fillId="0" borderId="1" xfId="0" applyNumberFormat="1" applyBorder="1" applyAlignment="1">
      <alignment horizontal="center" vertical="center"/>
    </xf>
    <xf numFmtId="0" fontId="39" fillId="0" borderId="1" xfId="0" applyFont="1" applyBorder="1" applyAlignment="1">
      <alignment horizontal="center" vertical="center" wrapText="1"/>
    </xf>
    <xf numFmtId="168" fontId="39" fillId="20" borderId="1" xfId="0" applyNumberFormat="1" applyFont="1" applyFill="1" applyBorder="1" applyAlignment="1">
      <alignment horizontal="center" vertical="center" wrapText="1"/>
    </xf>
    <xf numFmtId="0" fontId="0" fillId="0" borderId="1" xfId="0" applyBorder="1" applyAlignment="1">
      <alignment horizontal="center" vertical="center"/>
    </xf>
    <xf numFmtId="15" fontId="38" fillId="0" borderId="1" xfId="0" quotePrefix="1" applyNumberFormat="1" applyFont="1" applyBorder="1" applyAlignment="1">
      <alignment horizontal="center" vertical="center" wrapText="1"/>
    </xf>
    <xf numFmtId="15" fontId="0" fillId="0" borderId="1" xfId="0" quotePrefix="1" applyNumberFormat="1" applyBorder="1" applyAlignment="1">
      <alignment horizontal="center" vertical="center"/>
    </xf>
    <xf numFmtId="168" fontId="44" fillId="19" borderId="1" xfId="0" applyNumberFormat="1" applyFont="1" applyFill="1" applyBorder="1" applyAlignment="1">
      <alignment vertical="center" wrapText="1"/>
    </xf>
    <xf numFmtId="3" fontId="34" fillId="0" borderId="1" xfId="0" applyNumberFormat="1" applyFont="1" applyBorder="1" applyAlignment="1">
      <alignment horizontal="center" vertical="center"/>
    </xf>
    <xf numFmtId="3" fontId="34" fillId="0" borderId="1" xfId="0" applyNumberFormat="1" applyFont="1" applyBorder="1" applyAlignment="1">
      <alignment horizontal="center"/>
    </xf>
    <xf numFmtId="3" fontId="0" fillId="0" borderId="0" xfId="0" applyNumberFormat="1"/>
    <xf numFmtId="168" fontId="39" fillId="20" borderId="1" xfId="0" quotePrefix="1" applyNumberFormat="1" applyFont="1" applyFill="1" applyBorder="1" applyAlignment="1">
      <alignment horizontal="center" vertical="center" wrapText="1"/>
    </xf>
    <xf numFmtId="0" fontId="0" fillId="0" borderId="1" xfId="0" applyBorder="1" applyAlignment="1">
      <alignment vertical="center"/>
    </xf>
    <xf numFmtId="3" fontId="0" fillId="0" borderId="1" xfId="0" applyNumberFormat="1" applyBorder="1" applyAlignment="1">
      <alignment vertical="center"/>
    </xf>
    <xf numFmtId="15" fontId="0" fillId="0" borderId="1" xfId="0" applyNumberFormat="1" applyBorder="1"/>
    <xf numFmtId="0" fontId="24" fillId="4" borderId="1" xfId="0" applyFont="1" applyFill="1" applyBorder="1" applyAlignment="1">
      <alignment horizontal="center" vertical="center" wrapText="1"/>
    </xf>
    <xf numFmtId="0" fontId="24" fillId="4" borderId="1" xfId="0" applyFont="1" applyFill="1" applyBorder="1" applyAlignment="1">
      <alignment horizontal="left" vertical="center" wrapText="1"/>
    </xf>
    <xf numFmtId="165" fontId="24" fillId="4" borderId="1" xfId="0" applyNumberFormat="1" applyFont="1" applyFill="1" applyBorder="1" applyAlignment="1">
      <alignment horizontal="center" vertical="center" wrapText="1"/>
    </xf>
    <xf numFmtId="0" fontId="26" fillId="5" borderId="1" xfId="0" applyFont="1" applyFill="1" applyBorder="1" applyAlignment="1">
      <alignment horizontal="center" vertical="center"/>
    </xf>
    <xf numFmtId="0" fontId="26" fillId="5" borderId="1" xfId="0" applyFont="1" applyFill="1" applyBorder="1" applyAlignment="1">
      <alignment horizontal="left" vertical="center"/>
    </xf>
    <xf numFmtId="0" fontId="26" fillId="0" borderId="1" xfId="0" applyFont="1" applyBorder="1" applyAlignment="1">
      <alignment horizontal="center"/>
    </xf>
    <xf numFmtId="0" fontId="26" fillId="0" borderId="1" xfId="0" applyFont="1" applyBorder="1" applyAlignment="1">
      <alignment horizontal="center" vertical="center"/>
    </xf>
    <xf numFmtId="165" fontId="26" fillId="0" borderId="1" xfId="0" applyNumberFormat="1" applyFont="1" applyBorder="1" applyAlignment="1">
      <alignment horizontal="center" vertical="center"/>
    </xf>
    <xf numFmtId="0" fontId="26" fillId="0" borderId="1" xfId="0" applyFont="1" applyBorder="1" applyAlignment="1">
      <alignment horizontal="left" vertical="center"/>
    </xf>
    <xf numFmtId="0" fontId="26" fillId="0" borderId="1" xfId="0" applyFont="1" applyBorder="1" applyAlignment="1">
      <alignment horizontal="left" vertical="center" wrapText="1"/>
    </xf>
    <xf numFmtId="0" fontId="35" fillId="0" borderId="0" xfId="0" applyFont="1" applyAlignment="1">
      <alignment vertical="center" wrapText="1"/>
    </xf>
    <xf numFmtId="0" fontId="24" fillId="4" borderId="46" xfId="0" applyFont="1" applyFill="1" applyBorder="1" applyAlignment="1">
      <alignment horizontal="centerContinuous" vertical="center" wrapText="1"/>
    </xf>
    <xf numFmtId="0" fontId="24" fillId="4" borderId="44" xfId="0" applyFont="1" applyFill="1" applyBorder="1" applyAlignment="1">
      <alignment horizontal="centerContinuous" vertical="center" wrapText="1"/>
    </xf>
    <xf numFmtId="0" fontId="24" fillId="4" borderId="10" xfId="0" applyFont="1" applyFill="1" applyBorder="1" applyAlignment="1">
      <alignment horizontal="centerContinuous" vertical="center" wrapText="1"/>
    </xf>
    <xf numFmtId="165" fontId="24" fillId="4" borderId="47" xfId="0" applyNumberFormat="1" applyFont="1" applyFill="1" applyBorder="1" applyAlignment="1">
      <alignment horizontal="centerContinuous" vertical="center" wrapText="1"/>
    </xf>
    <xf numFmtId="0" fontId="24" fillId="4" borderId="48" xfId="0" applyFont="1" applyFill="1" applyBorder="1" applyAlignment="1">
      <alignment horizontal="centerContinuous" vertical="center" wrapText="1"/>
    </xf>
    <xf numFmtId="0" fontId="24" fillId="4" borderId="0" xfId="0" applyFont="1" applyFill="1" applyAlignment="1">
      <alignment horizontal="centerContinuous" vertical="center" wrapText="1"/>
    </xf>
    <xf numFmtId="0" fontId="45" fillId="4" borderId="44" xfId="0" applyFont="1" applyFill="1" applyBorder="1" applyAlignment="1">
      <alignment horizontal="centerContinuous" vertical="center" wrapText="1"/>
    </xf>
    <xf numFmtId="168" fontId="39" fillId="20" borderId="1" xfId="0" applyNumberFormat="1" applyFont="1" applyFill="1" applyBorder="1" applyAlignment="1">
      <alignment horizontal="left" vertical="center" wrapText="1"/>
    </xf>
    <xf numFmtId="0" fontId="0" fillId="0" borderId="1" xfId="0" applyBorder="1" applyAlignment="1">
      <alignment horizontal="left"/>
    </xf>
    <xf numFmtId="168" fontId="40" fillId="19" borderId="1" xfId="0" applyNumberFormat="1" applyFont="1" applyFill="1" applyBorder="1" applyAlignment="1">
      <alignment horizontal="center" vertical="center" wrapText="1"/>
    </xf>
    <xf numFmtId="168" fontId="42" fillId="19" borderId="1" xfId="0" applyNumberFormat="1" applyFont="1" applyFill="1" applyBorder="1" applyAlignment="1">
      <alignment horizontal="center" vertical="center" wrapText="1"/>
    </xf>
    <xf numFmtId="0" fontId="20" fillId="0" borderId="0" xfId="0" applyFont="1" applyAlignment="1">
      <alignment horizontal="center" vertical="center"/>
    </xf>
    <xf numFmtId="0" fontId="46" fillId="0" borderId="1" xfId="8" applyFill="1" applyBorder="1" applyAlignment="1">
      <alignment horizontal="center" wrapText="1"/>
    </xf>
    <xf numFmtId="15" fontId="26" fillId="0" borderId="1" xfId="0" applyNumberFormat="1" applyFont="1" applyBorder="1" applyAlignment="1">
      <alignment horizontal="center" vertical="center"/>
    </xf>
    <xf numFmtId="0" fontId="46" fillId="0" borderId="1" xfId="8" applyFill="1" applyBorder="1" applyAlignment="1">
      <alignment horizontal="center" vertical="center" wrapText="1"/>
    </xf>
    <xf numFmtId="165" fontId="26" fillId="0" borderId="28" xfId="0" applyNumberFormat="1" applyFont="1" applyBorder="1" applyAlignment="1">
      <alignment horizontal="center"/>
    </xf>
    <xf numFmtId="0" fontId="24" fillId="3" borderId="1" xfId="0" applyFont="1" applyFill="1" applyBorder="1" applyAlignment="1">
      <alignment horizontal="center" vertical="center" wrapText="1"/>
    </xf>
    <xf numFmtId="0" fontId="26" fillId="0" borderId="1" xfId="0" applyFont="1" applyBorder="1" applyAlignment="1">
      <alignment horizontal="left" wrapText="1"/>
    </xf>
    <xf numFmtId="1" fontId="26" fillId="0" borderId="1" xfId="0" applyNumberFormat="1" applyFont="1" applyBorder="1" applyAlignment="1">
      <alignment horizontal="center"/>
    </xf>
    <xf numFmtId="0" fontId="26" fillId="5" borderId="1" xfId="0" applyFont="1" applyFill="1" applyBorder="1" applyAlignment="1">
      <alignment horizontal="center"/>
    </xf>
    <xf numFmtId="0" fontId="26" fillId="2" borderId="1" xfId="0" applyFont="1" applyFill="1" applyBorder="1" applyAlignment="1">
      <alignment horizontal="center"/>
    </xf>
    <xf numFmtId="0" fontId="26" fillId="2" borderId="1" xfId="0" applyFont="1" applyFill="1" applyBorder="1" applyAlignment="1">
      <alignment horizontal="center" vertical="center"/>
    </xf>
    <xf numFmtId="1" fontId="26" fillId="0" borderId="1" xfId="0" applyNumberFormat="1" applyFont="1" applyBorder="1" applyAlignment="1">
      <alignment horizontal="center" vertical="center"/>
    </xf>
    <xf numFmtId="0" fontId="26" fillId="0" borderId="42" xfId="0" applyFont="1" applyBorder="1" applyAlignment="1">
      <alignment horizontal="left"/>
    </xf>
    <xf numFmtId="0" fontId="46" fillId="0" borderId="1" xfId="8" applyFill="1" applyBorder="1" applyAlignment="1">
      <alignment horizontal="center"/>
    </xf>
    <xf numFmtId="0" fontId="46" fillId="0" borderId="1" xfId="8" applyBorder="1" applyAlignment="1">
      <alignment horizontal="center"/>
    </xf>
    <xf numFmtId="0" fontId="0" fillId="2" borderId="1" xfId="0" applyFill="1" applyBorder="1"/>
    <xf numFmtId="15" fontId="0" fillId="2" borderId="1" xfId="0" applyNumberFormat="1" applyFill="1" applyBorder="1" applyAlignment="1">
      <alignment horizontal="center"/>
    </xf>
    <xf numFmtId="16" fontId="0" fillId="0" borderId="1" xfId="0" applyNumberFormat="1" applyBorder="1" applyAlignment="1">
      <alignment horizontal="center"/>
    </xf>
    <xf numFmtId="0" fontId="26" fillId="0" borderId="28" xfId="0" applyFont="1" applyBorder="1" applyAlignment="1">
      <alignment horizontal="left" vertical="center"/>
    </xf>
    <xf numFmtId="0" fontId="0" fillId="0" borderId="1" xfId="0" applyBorder="1" applyAlignment="1">
      <alignment wrapText="1"/>
    </xf>
    <xf numFmtId="0" fontId="26" fillId="2" borderId="28" xfId="0" applyFont="1" applyFill="1" applyBorder="1" applyAlignment="1">
      <alignment horizontal="left" vertical="center"/>
    </xf>
    <xf numFmtId="0" fontId="26" fillId="2" borderId="28" xfId="0" applyFont="1" applyFill="1" applyBorder="1" applyAlignment="1">
      <alignment horizontal="center"/>
    </xf>
    <xf numFmtId="0" fontId="0" fillId="2" borderId="0" xfId="0" applyFill="1"/>
    <xf numFmtId="0" fontId="0" fillId="2" borderId="1" xfId="0" applyFill="1" applyBorder="1" applyAlignment="1">
      <alignment horizontal="center"/>
    </xf>
    <xf numFmtId="0" fontId="45" fillId="4" borderId="10" xfId="0" applyFont="1" applyFill="1" applyBorder="1" applyAlignment="1">
      <alignment horizontal="centerContinuous" vertical="center" wrapText="1"/>
    </xf>
    <xf numFmtId="0" fontId="21" fillId="0" borderId="1" xfId="0" applyFont="1" applyBorder="1"/>
    <xf numFmtId="15" fontId="26" fillId="0" borderId="1" xfId="0" applyNumberFormat="1" applyFont="1" applyBorder="1" applyAlignment="1">
      <alignment horizontal="center"/>
    </xf>
    <xf numFmtId="0" fontId="26" fillId="6" borderId="1" xfId="0" applyFont="1" applyFill="1" applyBorder="1" applyAlignment="1">
      <alignment horizontal="center"/>
    </xf>
    <xf numFmtId="0" fontId="26" fillId="13" borderId="1" xfId="0" applyFont="1" applyFill="1" applyBorder="1" applyAlignment="1">
      <alignment horizontal="center"/>
    </xf>
    <xf numFmtId="0" fontId="26" fillId="0" borderId="1" xfId="0" applyFont="1" applyBorder="1"/>
    <xf numFmtId="0" fontId="21" fillId="0" borderId="1" xfId="0" applyFont="1" applyBorder="1" applyAlignment="1">
      <alignment horizontal="center" vertical="center"/>
    </xf>
    <xf numFmtId="0" fontId="21" fillId="0" borderId="1" xfId="0" applyFont="1" applyBorder="1" applyAlignment="1">
      <alignment horizontal="center"/>
    </xf>
    <xf numFmtId="15" fontId="21" fillId="0" borderId="1" xfId="0" applyNumberFormat="1" applyFont="1" applyBorder="1" applyAlignment="1">
      <alignment horizontal="center"/>
    </xf>
    <xf numFmtId="15" fontId="21" fillId="0" borderId="1" xfId="0" applyNumberFormat="1" applyFont="1" applyBorder="1" applyAlignment="1">
      <alignment horizontal="center" vertical="center"/>
    </xf>
    <xf numFmtId="0" fontId="26" fillId="5" borderId="49" xfId="0" applyFont="1" applyFill="1" applyBorder="1" applyAlignment="1">
      <alignment horizontal="center" vertical="center"/>
    </xf>
    <xf numFmtId="165" fontId="26" fillId="0" borderId="42" xfId="0" applyNumberFormat="1" applyFont="1" applyBorder="1" applyAlignment="1">
      <alignment horizontal="center"/>
    </xf>
    <xf numFmtId="0" fontId="26" fillId="0" borderId="42" xfId="0" applyFont="1" applyBorder="1" applyAlignment="1">
      <alignment horizontal="center"/>
    </xf>
    <xf numFmtId="1" fontId="26" fillId="0" borderId="50" xfId="0" applyNumberFormat="1" applyFont="1" applyBorder="1" applyAlignment="1">
      <alignment horizontal="center"/>
    </xf>
    <xf numFmtId="15" fontId="21" fillId="0" borderId="0" xfId="0" applyNumberFormat="1" applyFont="1" applyAlignment="1">
      <alignment horizontal="center"/>
    </xf>
    <xf numFmtId="16" fontId="0" fillId="0" borderId="0" xfId="0" applyNumberFormat="1" applyAlignment="1">
      <alignment horizontal="center"/>
    </xf>
    <xf numFmtId="15" fontId="0" fillId="0" borderId="0" xfId="0" applyNumberFormat="1" applyAlignment="1">
      <alignment horizontal="center"/>
    </xf>
    <xf numFmtId="0" fontId="35" fillId="7" borderId="1" xfId="0" applyFont="1" applyFill="1" applyBorder="1" applyAlignment="1">
      <alignment horizontal="center" vertical="center" wrapText="1"/>
    </xf>
    <xf numFmtId="165" fontId="21" fillId="0" borderId="0" xfId="0" applyNumberFormat="1" applyFont="1" applyAlignment="1">
      <alignment horizontal="center"/>
    </xf>
    <xf numFmtId="0" fontId="30" fillId="0" borderId="0" xfId="0" applyFont="1" applyAlignment="1">
      <alignment horizontal="center" vertical="center"/>
    </xf>
    <xf numFmtId="0" fontId="24" fillId="4" borderId="32" xfId="0" applyFont="1" applyFill="1" applyBorder="1" applyAlignment="1">
      <alignment horizontal="center" vertical="center" wrapText="1"/>
    </xf>
    <xf numFmtId="0" fontId="26" fillId="0" borderId="41" xfId="0" applyFont="1" applyBorder="1" applyAlignment="1">
      <alignment horizontal="center"/>
    </xf>
    <xf numFmtId="0" fontId="26" fillId="0" borderId="31" xfId="0" applyFont="1" applyBorder="1" applyAlignment="1">
      <alignment horizontal="center"/>
    </xf>
    <xf numFmtId="0" fontId="26" fillId="0" borderId="50" xfId="0" applyFont="1" applyBorder="1" applyAlignment="1">
      <alignment horizontal="center"/>
    </xf>
    <xf numFmtId="0" fontId="26" fillId="0" borderId="16" xfId="0" applyFont="1" applyBorder="1" applyAlignment="1">
      <alignment horizontal="center"/>
    </xf>
    <xf numFmtId="0" fontId="0" fillId="0" borderId="16" xfId="0" applyBorder="1"/>
    <xf numFmtId="0" fontId="24" fillId="4" borderId="44" xfId="0" applyFont="1" applyFill="1" applyBorder="1" applyAlignment="1">
      <alignment horizontal="center" vertical="center" wrapText="1"/>
    </xf>
    <xf numFmtId="15" fontId="0" fillId="0" borderId="1" xfId="0" applyNumberFormat="1" applyBorder="1" applyAlignment="1">
      <alignment horizontal="left"/>
    </xf>
    <xf numFmtId="0" fontId="21" fillId="0" borderId="1" xfId="0" applyFont="1" applyBorder="1" applyAlignment="1">
      <alignment vertical="center" wrapText="1"/>
    </xf>
    <xf numFmtId="0" fontId="21" fillId="0" borderId="1" xfId="0" applyFont="1" applyBorder="1" applyAlignment="1">
      <alignment vertical="center"/>
    </xf>
    <xf numFmtId="0" fontId="21" fillId="0" borderId="1" xfId="0" applyFont="1" applyBorder="1" applyAlignment="1">
      <alignment wrapText="1"/>
    </xf>
    <xf numFmtId="15" fontId="26" fillId="0" borderId="27" xfId="0" applyNumberFormat="1" applyFont="1" applyBorder="1" applyAlignment="1">
      <alignment horizontal="center" vertical="center"/>
    </xf>
    <xf numFmtId="0" fontId="26" fillId="15" borderId="1" xfId="0" applyFont="1" applyFill="1" applyBorder="1" applyAlignment="1">
      <alignment horizontal="center" vertical="center"/>
    </xf>
    <xf numFmtId="0" fontId="26" fillId="8" borderId="1" xfId="0" applyFont="1" applyFill="1" applyBorder="1" applyAlignment="1">
      <alignment horizontal="center" vertical="center"/>
    </xf>
    <xf numFmtId="0" fontId="26" fillId="11" borderId="1" xfId="0" applyFont="1" applyFill="1" applyBorder="1" applyAlignment="1">
      <alignment horizontal="center" vertical="center"/>
    </xf>
    <xf numFmtId="0" fontId="34" fillId="0" borderId="1" xfId="0" applyFont="1" applyBorder="1" applyAlignment="1">
      <alignment horizontal="center" vertical="center"/>
    </xf>
    <xf numFmtId="15" fontId="26" fillId="0" borderId="1" xfId="0" applyNumberFormat="1" applyFont="1" applyBorder="1" applyAlignment="1">
      <alignment horizontal="left"/>
    </xf>
    <xf numFmtId="0" fontId="24" fillId="4" borderId="1" xfId="0" applyFont="1" applyFill="1" applyBorder="1" applyAlignment="1">
      <alignment horizontal="centerContinuous" vertical="center" wrapText="1"/>
    </xf>
    <xf numFmtId="0" fontId="0" fillId="0" borderId="1" xfId="0" applyBorder="1" applyAlignment="1">
      <alignment vertical="top" wrapText="1"/>
    </xf>
    <xf numFmtId="0" fontId="26" fillId="6" borderId="1" xfId="0" applyFont="1" applyFill="1" applyBorder="1" applyAlignment="1">
      <alignment horizontal="center" vertical="center"/>
    </xf>
    <xf numFmtId="0" fontId="21" fillId="0" borderId="1" xfId="0" applyFont="1" applyBorder="1" applyAlignment="1">
      <alignment horizontal="left"/>
    </xf>
    <xf numFmtId="0" fontId="45" fillId="4" borderId="1" xfId="0" applyFont="1" applyFill="1" applyBorder="1" applyAlignment="1">
      <alignment horizontal="centerContinuous" vertical="center" wrapText="1"/>
    </xf>
    <xf numFmtId="165" fontId="24" fillId="4" borderId="1" xfId="0" applyNumberFormat="1" applyFont="1" applyFill="1" applyBorder="1" applyAlignment="1">
      <alignment horizontal="centerContinuous" vertical="center" wrapText="1"/>
    </xf>
    <xf numFmtId="1" fontId="46" fillId="0" borderId="1" xfId="8" applyNumberFormat="1" applyFill="1" applyBorder="1" applyAlignment="1">
      <alignment horizontal="center"/>
    </xf>
    <xf numFmtId="0" fontId="26" fillId="14" borderId="1" xfId="0" applyFont="1" applyFill="1" applyBorder="1" applyAlignment="1">
      <alignment horizontal="center" vertical="center"/>
    </xf>
    <xf numFmtId="0" fontId="26" fillId="9" borderId="1" xfId="0" applyFont="1" applyFill="1" applyBorder="1" applyAlignment="1">
      <alignment horizontal="center" vertical="center"/>
    </xf>
    <xf numFmtId="0" fontId="26" fillId="9" borderId="1" xfId="0" applyFont="1" applyFill="1" applyBorder="1" applyAlignment="1">
      <alignment horizontal="center"/>
    </xf>
    <xf numFmtId="0" fontId="26" fillId="10" borderId="1" xfId="0" applyFont="1" applyFill="1" applyBorder="1" applyAlignment="1">
      <alignment horizontal="center" vertical="center"/>
    </xf>
    <xf numFmtId="0" fontId="26" fillId="10" borderId="1" xfId="0" applyFont="1" applyFill="1" applyBorder="1" applyAlignment="1">
      <alignment horizontal="center"/>
    </xf>
    <xf numFmtId="0" fontId="26" fillId="12" borderId="1" xfId="0" applyFont="1" applyFill="1" applyBorder="1" applyAlignment="1">
      <alignment horizontal="center" vertical="center"/>
    </xf>
    <xf numFmtId="0" fontId="26" fillId="12" borderId="1" xfId="0" applyFont="1" applyFill="1" applyBorder="1" applyAlignment="1">
      <alignment horizontal="center"/>
    </xf>
    <xf numFmtId="0" fontId="26" fillId="16" borderId="1" xfId="0" applyFont="1" applyFill="1" applyBorder="1" applyAlignment="1">
      <alignment horizontal="center" vertical="center"/>
    </xf>
    <xf numFmtId="0" fontId="26" fillId="16" borderId="1" xfId="0" applyFont="1" applyFill="1" applyBorder="1" applyAlignment="1">
      <alignment horizontal="center"/>
    </xf>
    <xf numFmtId="3" fontId="26" fillId="0" borderId="1" xfId="0" applyNumberFormat="1" applyFont="1" applyBorder="1" applyAlignment="1">
      <alignment horizontal="left"/>
    </xf>
    <xf numFmtId="0" fontId="26" fillId="5" borderId="1" xfId="0" applyFont="1" applyFill="1" applyBorder="1"/>
    <xf numFmtId="0" fontId="26" fillId="5" borderId="1" xfId="0" applyFont="1" applyFill="1" applyBorder="1" applyAlignment="1">
      <alignment vertical="center"/>
    </xf>
    <xf numFmtId="3" fontId="26" fillId="0" borderId="1" xfId="0" applyNumberFormat="1" applyFont="1" applyBorder="1" applyAlignment="1">
      <alignment horizontal="left" vertical="center"/>
    </xf>
    <xf numFmtId="15" fontId="21" fillId="0" borderId="1" xfId="0" applyNumberFormat="1" applyFont="1" applyBorder="1"/>
    <xf numFmtId="3" fontId="0" fillId="0" borderId="1" xfId="0" applyNumberFormat="1" applyBorder="1" applyAlignment="1">
      <alignment horizontal="left"/>
    </xf>
    <xf numFmtId="15" fontId="26" fillId="5" borderId="1" xfId="0" applyNumberFormat="1" applyFont="1" applyFill="1" applyBorder="1" applyAlignment="1">
      <alignment horizontal="center"/>
    </xf>
    <xf numFmtId="0" fontId="34" fillId="0" borderId="1" xfId="0" applyFont="1" applyBorder="1" applyAlignment="1">
      <alignment vertical="top" wrapText="1"/>
    </xf>
    <xf numFmtId="0" fontId="24" fillId="0" borderId="1" xfId="0" applyFont="1" applyBorder="1" applyAlignment="1">
      <alignment horizontal="center"/>
    </xf>
    <xf numFmtId="15" fontId="26" fillId="5" borderId="1" xfId="0" applyNumberFormat="1" applyFont="1" applyFill="1" applyBorder="1" applyAlignment="1">
      <alignment horizontal="center" vertical="center"/>
    </xf>
    <xf numFmtId="15" fontId="0" fillId="21" borderId="1" xfId="0" applyNumberFormat="1" applyFill="1" applyBorder="1" applyAlignment="1">
      <alignment horizontal="center"/>
    </xf>
    <xf numFmtId="3" fontId="0" fillId="0" borderId="1" xfId="0" applyNumberFormat="1" applyBorder="1" applyAlignment="1">
      <alignment horizontal="left" wrapText="1"/>
    </xf>
    <xf numFmtId="15" fontId="26" fillId="6" borderId="28" xfId="0" applyNumberFormat="1" applyFont="1" applyFill="1" applyBorder="1" applyAlignment="1">
      <alignment horizontal="center"/>
    </xf>
    <xf numFmtId="0" fontId="21" fillId="0" borderId="1" xfId="0" applyFont="1" applyBorder="1" applyAlignment="1">
      <alignment horizontal="left" vertical="center"/>
    </xf>
    <xf numFmtId="0" fontId="21" fillId="21" borderId="1" xfId="0" applyFont="1" applyFill="1" applyBorder="1" applyAlignment="1">
      <alignment horizontal="center"/>
    </xf>
    <xf numFmtId="0" fontId="0" fillId="0" borderId="9" xfId="0" applyBorder="1"/>
    <xf numFmtId="165" fontId="26" fillId="0" borderId="9" xfId="0" applyNumberFormat="1" applyFont="1" applyBorder="1" applyAlignment="1">
      <alignment horizontal="center"/>
    </xf>
    <xf numFmtId="3" fontId="0" fillId="0" borderId="1" xfId="0" applyNumberFormat="1" applyBorder="1"/>
    <xf numFmtId="0" fontId="0" fillId="0" borderId="1" xfId="0" applyBorder="1" applyAlignment="1">
      <alignment horizontal="center" vertical="center" wrapText="1"/>
    </xf>
    <xf numFmtId="0" fontId="34" fillId="0" borderId="1" xfId="0" applyFont="1" applyBorder="1" applyAlignment="1">
      <alignment horizontal="center" vertical="center" wrapText="1"/>
    </xf>
    <xf numFmtId="165" fontId="26" fillId="21" borderId="1" xfId="0" applyNumberFormat="1" applyFont="1" applyFill="1" applyBorder="1" applyAlignment="1">
      <alignment horizontal="center"/>
    </xf>
    <xf numFmtId="165" fontId="26" fillId="21" borderId="1" xfId="0" applyNumberFormat="1" applyFont="1" applyFill="1" applyBorder="1" applyAlignment="1">
      <alignment horizontal="center" vertical="center"/>
    </xf>
    <xf numFmtId="15" fontId="34" fillId="0" borderId="1" xfId="0" applyNumberFormat="1" applyFont="1" applyBorder="1" applyAlignment="1">
      <alignment horizontal="center"/>
    </xf>
    <xf numFmtId="15" fontId="21" fillId="21" borderId="1" xfId="0" applyNumberFormat="1" applyFont="1" applyFill="1" applyBorder="1" applyAlignment="1">
      <alignment horizontal="center"/>
    </xf>
    <xf numFmtId="0" fontId="26" fillId="0" borderId="10" xfId="0" applyFont="1" applyBorder="1" applyAlignment="1">
      <alignment horizontal="center" vertical="center"/>
    </xf>
    <xf numFmtId="0" fontId="26" fillId="0" borderId="10" xfId="0" applyFont="1" applyBorder="1" applyAlignment="1">
      <alignment horizontal="left" vertical="center"/>
    </xf>
    <xf numFmtId="165" fontId="26" fillId="0" borderId="11" xfId="0" applyNumberFormat="1" applyFont="1" applyBorder="1" applyAlignment="1">
      <alignment horizontal="center"/>
    </xf>
    <xf numFmtId="0" fontId="26" fillId="5" borderId="11" xfId="0" applyFont="1" applyFill="1" applyBorder="1" applyAlignment="1">
      <alignment horizontal="center" vertical="center"/>
    </xf>
    <xf numFmtId="0" fontId="30" fillId="0" borderId="0" xfId="0" applyFont="1" applyAlignment="1">
      <alignment vertical="center" wrapText="1"/>
    </xf>
    <xf numFmtId="0" fontId="30" fillId="0" borderId="0" xfId="0" applyFont="1" applyAlignment="1">
      <alignment horizontal="left" vertical="center" wrapText="1"/>
    </xf>
    <xf numFmtId="0" fontId="35" fillId="7" borderId="52" xfId="0" applyFont="1" applyFill="1" applyBorder="1" applyAlignment="1">
      <alignment vertical="center" wrapText="1"/>
    </xf>
    <xf numFmtId="0" fontId="35" fillId="7" borderId="51" xfId="0" applyFont="1" applyFill="1" applyBorder="1" applyAlignment="1">
      <alignment horizontal="center" vertical="center" wrapText="1"/>
    </xf>
    <xf numFmtId="0" fontId="34" fillId="0" borderId="1" xfId="0" applyFont="1" applyBorder="1" applyAlignment="1">
      <alignment horizontal="center"/>
    </xf>
    <xf numFmtId="0" fontId="0" fillId="0" borderId="10" xfId="0" applyBorder="1"/>
    <xf numFmtId="3" fontId="0" fillId="2" borderId="1" xfId="0" applyNumberFormat="1" applyFill="1" applyBorder="1"/>
    <xf numFmtId="0" fontId="34" fillId="2" borderId="1" xfId="0" applyFont="1" applyFill="1" applyBorder="1" applyAlignment="1">
      <alignment horizontal="center"/>
    </xf>
    <xf numFmtId="15" fontId="0" fillId="17" borderId="1" xfId="0" applyNumberFormat="1" applyFill="1" applyBorder="1" applyAlignment="1">
      <alignment horizontal="center"/>
    </xf>
    <xf numFmtId="0" fontId="0" fillId="17" borderId="1" xfId="0" applyFill="1" applyBorder="1"/>
    <xf numFmtId="0" fontId="49" fillId="17" borderId="1" xfId="0" applyFont="1" applyFill="1" applyBorder="1" applyAlignment="1">
      <alignment vertical="center" wrapText="1"/>
    </xf>
    <xf numFmtId="0" fontId="49" fillId="17" borderId="1" xfId="0" applyFont="1" applyFill="1" applyBorder="1" applyAlignment="1">
      <alignment horizontal="left" vertical="center" wrapText="1"/>
    </xf>
    <xf numFmtId="0" fontId="51" fillId="17" borderId="1" xfId="0" applyFont="1" applyFill="1" applyBorder="1" applyAlignment="1">
      <alignment horizontal="center" vertical="center" wrapText="1"/>
    </xf>
    <xf numFmtId="3" fontId="26" fillId="0" borderId="1" xfId="0" applyNumberFormat="1" applyFont="1" applyBorder="1" applyAlignment="1">
      <alignment horizontal="left" vertical="center" wrapText="1"/>
    </xf>
    <xf numFmtId="16" fontId="26" fillId="0" borderId="1" xfId="0" applyNumberFormat="1" applyFont="1" applyBorder="1" applyAlignment="1">
      <alignment horizontal="left"/>
    </xf>
    <xf numFmtId="0" fontId="0" fillId="17" borderId="1" xfId="0" applyFill="1" applyBorder="1" applyAlignment="1">
      <alignment horizontal="left" vertical="top" wrapText="1"/>
    </xf>
    <xf numFmtId="0" fontId="57" fillId="0" borderId="1" xfId="0" applyFont="1" applyBorder="1" applyAlignment="1">
      <alignment horizontal="left" vertical="center" wrapText="1"/>
    </xf>
    <xf numFmtId="0" fontId="0" fillId="0" borderId="11" xfId="0" applyBorder="1" applyAlignment="1">
      <alignment horizontal="justify" vertical="top" wrapText="1"/>
    </xf>
    <xf numFmtId="0" fontId="21" fillId="0" borderId="1" xfId="0" applyFont="1" applyBorder="1" applyAlignment="1">
      <alignment horizontal="justify" vertical="top" wrapText="1"/>
    </xf>
    <xf numFmtId="0" fontId="58" fillId="0" borderId="1" xfId="0" applyFont="1" applyBorder="1" applyAlignment="1">
      <alignment horizontal="center" vertical="center"/>
    </xf>
    <xf numFmtId="0" fontId="58" fillId="0" borderId="1" xfId="0" applyFont="1" applyBorder="1" applyAlignment="1">
      <alignment horizontal="center" vertical="center" wrapText="1"/>
    </xf>
    <xf numFmtId="0" fontId="20" fillId="0" borderId="0" xfId="0" applyFont="1"/>
    <xf numFmtId="0" fontId="0" fillId="0" borderId="11" xfId="0" applyBorder="1" applyAlignment="1">
      <alignment horizontal="left" vertical="top" wrapText="1"/>
    </xf>
    <xf numFmtId="0" fontId="0" fillId="0" borderId="11" xfId="0" applyBorder="1" applyAlignment="1">
      <alignment horizontal="left" vertical="center" wrapText="1"/>
    </xf>
    <xf numFmtId="0" fontId="58" fillId="0" borderId="11" xfId="0" applyFont="1" applyBorder="1" applyAlignment="1">
      <alignment horizontal="left" vertical="center"/>
    </xf>
    <xf numFmtId="0" fontId="26" fillId="5" borderId="1" xfId="0" applyFont="1" applyFill="1" applyBorder="1" applyAlignment="1">
      <alignment horizontal="center" vertical="top"/>
    </xf>
    <xf numFmtId="0" fontId="26" fillId="0" borderId="1" xfId="0" applyFont="1" applyBorder="1" applyAlignment="1">
      <alignment horizontal="center" vertical="top"/>
    </xf>
    <xf numFmtId="165" fontId="26" fillId="0" borderId="1" xfId="0" applyNumberFormat="1" applyFont="1" applyBorder="1" applyAlignment="1">
      <alignment horizontal="center" vertical="top"/>
    </xf>
    <xf numFmtId="0" fontId="0" fillId="0" borderId="11" xfId="0" applyBorder="1" applyAlignment="1">
      <alignment horizontal="center" vertical="top" wrapText="1"/>
    </xf>
    <xf numFmtId="1" fontId="26" fillId="0" borderId="1" xfId="0" applyNumberFormat="1" applyFont="1" applyBorder="1" applyAlignment="1">
      <alignment horizontal="center" vertical="top"/>
    </xf>
    <xf numFmtId="0" fontId="21" fillId="0" borderId="1" xfId="0" applyFont="1" applyBorder="1" applyAlignment="1">
      <alignment horizontal="center" vertical="top"/>
    </xf>
    <xf numFmtId="0" fontId="0" fillId="0" borderId="0" xfId="0" applyAlignment="1">
      <alignment horizontal="center" vertical="top"/>
    </xf>
    <xf numFmtId="16" fontId="58" fillId="0" borderId="11" xfId="0" applyNumberFormat="1" applyFont="1" applyBorder="1" applyAlignment="1">
      <alignment horizontal="left" vertical="top"/>
    </xf>
    <xf numFmtId="0" fontId="26" fillId="0" borderId="1" xfId="0" applyFont="1" applyBorder="1" applyAlignment="1">
      <alignment horizontal="center" wrapText="1"/>
    </xf>
    <xf numFmtId="0" fontId="26" fillId="0" borderId="1" xfId="0" applyFont="1" applyBorder="1" applyAlignment="1">
      <alignment vertical="center"/>
    </xf>
    <xf numFmtId="0" fontId="0" fillId="0" borderId="11" xfId="0" applyBorder="1" applyAlignment="1">
      <alignment vertical="top" wrapText="1"/>
    </xf>
    <xf numFmtId="0" fontId="0" fillId="0" borderId="11" xfId="0" applyBorder="1" applyAlignment="1">
      <alignment horizontal="center" vertical="center" wrapText="1"/>
    </xf>
    <xf numFmtId="0" fontId="0" fillId="0" borderId="11" xfId="0" applyBorder="1" applyAlignment="1">
      <alignment horizontal="center" vertical="center"/>
    </xf>
    <xf numFmtId="0" fontId="0" fillId="0" borderId="3" xfId="0" applyBorder="1"/>
    <xf numFmtId="0" fontId="0" fillId="0" borderId="4" xfId="0" applyBorder="1"/>
    <xf numFmtId="0" fontId="0" fillId="0" borderId="5" xfId="0" applyBorder="1"/>
    <xf numFmtId="0" fontId="34" fillId="0" borderId="38" xfId="0" applyFont="1" applyBorder="1" applyAlignment="1">
      <alignment horizontal="center" vertical="center"/>
    </xf>
    <xf numFmtId="0" fontId="34" fillId="0" borderId="39" xfId="0" applyFont="1" applyBorder="1" applyAlignment="1">
      <alignment horizontal="center" vertical="center"/>
    </xf>
    <xf numFmtId="0" fontId="34" fillId="0" borderId="40" xfId="0" applyFont="1" applyBorder="1" applyAlignment="1">
      <alignment horizontal="center" vertical="center"/>
    </xf>
    <xf numFmtId="0" fontId="34" fillId="0" borderId="1" xfId="0" applyFont="1" applyBorder="1" applyAlignment="1">
      <alignment horizontal="center" vertical="center"/>
    </xf>
    <xf numFmtId="0" fontId="47" fillId="0" borderId="2" xfId="0" applyFont="1" applyBorder="1" applyAlignment="1">
      <alignment horizontal="center" vertical="center"/>
    </xf>
    <xf numFmtId="0" fontId="47" fillId="0" borderId="20" xfId="0" applyFont="1" applyBorder="1" applyAlignment="1">
      <alignment horizontal="center" vertical="center"/>
    </xf>
    <xf numFmtId="0" fontId="34" fillId="0" borderId="11" xfId="0" applyFont="1" applyBorder="1" applyAlignment="1">
      <alignment horizontal="center" vertical="center"/>
    </xf>
    <xf numFmtId="0" fontId="34" fillId="0" borderId="9" xfId="0" applyFont="1" applyBorder="1" applyAlignment="1">
      <alignment horizontal="center" vertical="center"/>
    </xf>
    <xf numFmtId="0" fontId="34" fillId="0" borderId="10" xfId="0" applyFont="1" applyBorder="1" applyAlignment="1">
      <alignment horizontal="center" vertical="center"/>
    </xf>
    <xf numFmtId="0" fontId="31" fillId="18" borderId="2" xfId="0" applyFont="1" applyFill="1" applyBorder="1" applyAlignment="1">
      <alignment horizontal="center" vertical="center"/>
    </xf>
    <xf numFmtId="0" fontId="31" fillId="18" borderId="20" xfId="0" applyFont="1" applyFill="1" applyBorder="1" applyAlignment="1">
      <alignment horizontal="center" vertical="center"/>
    </xf>
    <xf numFmtId="0" fontId="31" fillId="18" borderId="3" xfId="0" applyFont="1" applyFill="1" applyBorder="1" applyAlignment="1">
      <alignment horizontal="center" vertical="center"/>
    </xf>
    <xf numFmtId="0" fontId="31" fillId="0" borderId="0" xfId="0" applyFont="1" applyAlignment="1">
      <alignment horizontal="center" vertical="center"/>
    </xf>
    <xf numFmtId="0" fontId="35" fillId="7" borderId="33" xfId="0" applyFont="1" applyFill="1" applyBorder="1" applyAlignment="1">
      <alignment horizontal="center" vertical="center" wrapText="1"/>
    </xf>
    <xf numFmtId="0" fontId="35" fillId="7" borderId="34" xfId="0" applyFont="1" applyFill="1" applyBorder="1" applyAlignment="1">
      <alignment horizontal="center" vertical="center" wrapText="1"/>
    </xf>
    <xf numFmtId="0" fontId="35" fillId="0" borderId="0" xfId="0" applyFont="1" applyAlignment="1">
      <alignment horizontal="center" vertical="center" wrapText="1"/>
    </xf>
    <xf numFmtId="0" fontId="35" fillId="7" borderId="36" xfId="0" applyFont="1" applyFill="1" applyBorder="1" applyAlignment="1">
      <alignment horizontal="center" vertical="center" wrapText="1"/>
    </xf>
    <xf numFmtId="0" fontId="35" fillId="7" borderId="1" xfId="0" applyFont="1" applyFill="1" applyBorder="1" applyAlignment="1">
      <alignment horizontal="center" vertical="center" wrapText="1"/>
    </xf>
    <xf numFmtId="0" fontId="20" fillId="0" borderId="19" xfId="0" applyFont="1" applyBorder="1" applyAlignment="1">
      <alignment horizontal="center" vertical="center"/>
    </xf>
    <xf numFmtId="0" fontId="35" fillId="7" borderId="38" xfId="0" applyFont="1" applyFill="1" applyBorder="1" applyAlignment="1">
      <alignment horizontal="center" vertical="center" wrapText="1"/>
    </xf>
    <xf numFmtId="0" fontId="35" fillId="7" borderId="39" xfId="0" applyFont="1" applyFill="1" applyBorder="1" applyAlignment="1">
      <alignment horizontal="center" vertical="center" wrapText="1"/>
    </xf>
    <xf numFmtId="0" fontId="20" fillId="0" borderId="0" xfId="0" applyFont="1" applyAlignment="1">
      <alignment horizontal="center" vertical="center"/>
    </xf>
    <xf numFmtId="0" fontId="0" fillId="0" borderId="0" xfId="0" applyAlignment="1">
      <alignment horizontal="center"/>
    </xf>
    <xf numFmtId="1" fontId="28" fillId="0" borderId="17" xfId="0" applyNumberFormat="1" applyFont="1" applyBorder="1" applyAlignment="1">
      <alignment horizontal="center" vertical="center"/>
    </xf>
    <xf numFmtId="1" fontId="28" fillId="0" borderId="18" xfId="0" applyNumberFormat="1" applyFont="1" applyBorder="1" applyAlignment="1">
      <alignment horizontal="center" vertical="center"/>
    </xf>
    <xf numFmtId="1" fontId="23" fillId="0" borderId="17" xfId="0" applyNumberFormat="1" applyFont="1" applyBorder="1" applyAlignment="1">
      <alignment horizontal="center" vertical="center"/>
    </xf>
    <xf numFmtId="1" fontId="23" fillId="0" borderId="18" xfId="0" applyNumberFormat="1" applyFont="1" applyBorder="1" applyAlignment="1">
      <alignment horizontal="center" vertical="center"/>
    </xf>
    <xf numFmtId="0" fontId="9" fillId="0" borderId="9" xfId="1" applyFont="1" applyBorder="1" applyAlignment="1">
      <alignment horizontal="center" vertical="top"/>
    </xf>
    <xf numFmtId="0" fontId="9" fillId="0" borderId="10" xfId="1" applyFont="1" applyBorder="1" applyAlignment="1">
      <alignment horizontal="center" vertical="top"/>
    </xf>
    <xf numFmtId="0" fontId="9" fillId="0" borderId="11" xfId="1" applyFont="1" applyBorder="1" applyAlignment="1">
      <alignment horizontal="center" vertical="top"/>
    </xf>
    <xf numFmtId="0" fontId="16" fillId="0" borderId="9" xfId="1" applyFont="1" applyBorder="1" applyAlignment="1">
      <alignment horizontal="center" vertical="center" wrapText="1"/>
    </xf>
    <xf numFmtId="0" fontId="16" fillId="0" borderId="11" xfId="1" applyFont="1" applyBorder="1" applyAlignment="1">
      <alignment horizontal="center" vertical="center" wrapText="1"/>
    </xf>
    <xf numFmtId="0" fontId="5" fillId="0" borderId="1" xfId="1" applyFont="1" applyBorder="1" applyAlignment="1">
      <alignment horizontal="center" vertical="center" wrapText="1"/>
    </xf>
    <xf numFmtId="0" fontId="5" fillId="0" borderId="1" xfId="1" applyFont="1" applyBorder="1" applyAlignment="1">
      <alignment horizontal="center" vertical="center"/>
    </xf>
    <xf numFmtId="0" fontId="32" fillId="0" borderId="1" xfId="1" applyFont="1" applyBorder="1" applyAlignment="1">
      <alignment horizontal="center" vertical="center" wrapText="1"/>
    </xf>
    <xf numFmtId="0" fontId="16" fillId="0" borderId="1" xfId="1" applyFont="1" applyBorder="1" applyAlignment="1">
      <alignment horizontal="center" vertical="center"/>
    </xf>
    <xf numFmtId="0" fontId="5" fillId="0" borderId="1" xfId="1" applyFont="1" applyBorder="1" applyAlignment="1">
      <alignment horizontal="center" wrapText="1"/>
    </xf>
    <xf numFmtId="0" fontId="5" fillId="0" borderId="1" xfId="1" applyFont="1" applyBorder="1" applyAlignment="1">
      <alignment horizontal="center"/>
    </xf>
    <xf numFmtId="0" fontId="9" fillId="0" borderId="1" xfId="1" applyFont="1" applyBorder="1" applyAlignment="1">
      <alignment horizontal="center" vertical="top"/>
    </xf>
    <xf numFmtId="0" fontId="16" fillId="0" borderId="1" xfId="1" applyFont="1" applyBorder="1" applyAlignment="1">
      <alignment horizontal="center" vertical="center" wrapText="1"/>
    </xf>
    <xf numFmtId="0" fontId="43" fillId="0" borderId="0" xfId="0" applyFont="1" applyAlignment="1">
      <alignment horizontal="center" vertical="center" wrapText="1"/>
    </xf>
    <xf numFmtId="168" fontId="42" fillId="19" borderId="1" xfId="0" applyNumberFormat="1" applyFont="1" applyFill="1" applyBorder="1" applyAlignment="1">
      <alignment horizontal="center" vertical="center" wrapText="1"/>
    </xf>
    <xf numFmtId="168" fontId="40" fillId="19" borderId="1" xfId="0" applyNumberFormat="1" applyFont="1" applyFill="1" applyBorder="1" applyAlignment="1">
      <alignment horizontal="center" vertical="center" wrapText="1"/>
    </xf>
    <xf numFmtId="0" fontId="37" fillId="0" borderId="0" xfId="0" applyFont="1" applyAlignment="1">
      <alignment horizontal="center"/>
    </xf>
    <xf numFmtId="0" fontId="34" fillId="0" borderId="16" xfId="0" applyFont="1" applyBorder="1" applyAlignment="1">
      <alignment horizontal="right"/>
    </xf>
    <xf numFmtId="0" fontId="34" fillId="0" borderId="45" xfId="0" applyFont="1" applyBorder="1" applyAlignment="1">
      <alignment horizontal="right"/>
    </xf>
    <xf numFmtId="0" fontId="34" fillId="0" borderId="43" xfId="0" applyFont="1" applyBorder="1" applyAlignment="1">
      <alignment horizontal="right"/>
    </xf>
    <xf numFmtId="3" fontId="34" fillId="0" borderId="1" xfId="0" applyNumberFormat="1" applyFont="1" applyBorder="1" applyAlignment="1">
      <alignment horizontal="center" vertical="center"/>
    </xf>
    <xf numFmtId="168" fontId="44" fillId="19" borderId="1" xfId="0" applyNumberFormat="1" applyFont="1" applyFill="1" applyBorder="1" applyAlignment="1">
      <alignment horizontal="center" vertical="center" wrapText="1"/>
    </xf>
    <xf numFmtId="168" fontId="44" fillId="19" borderId="16" xfId="0" applyNumberFormat="1" applyFont="1" applyFill="1" applyBorder="1" applyAlignment="1">
      <alignment horizontal="center" vertical="center" wrapText="1"/>
    </xf>
    <xf numFmtId="168" fontId="44" fillId="19" borderId="45" xfId="0" applyNumberFormat="1" applyFont="1" applyFill="1" applyBorder="1" applyAlignment="1">
      <alignment horizontal="center" vertical="center" wrapText="1"/>
    </xf>
    <xf numFmtId="168" fontId="44" fillId="19" borderId="43" xfId="0" applyNumberFormat="1" applyFont="1" applyFill="1" applyBorder="1" applyAlignment="1">
      <alignment horizontal="center" vertical="center" wrapText="1"/>
    </xf>
    <xf numFmtId="168" fontId="39" fillId="20" borderId="1" xfId="0" applyNumberFormat="1" applyFont="1" applyFill="1" applyBorder="1" applyAlignment="1">
      <alignment horizontal="center" vertical="center" wrapText="1"/>
    </xf>
    <xf numFmtId="165" fontId="41" fillId="0" borderId="9" xfId="1" applyNumberFormat="1" applyFont="1" applyBorder="1" applyAlignment="1">
      <alignment horizontal="center" vertical="center" wrapText="1"/>
    </xf>
    <xf numFmtId="165" fontId="41" fillId="0" borderId="11" xfId="1" applyNumberFormat="1" applyFont="1" applyBorder="1" applyAlignment="1">
      <alignment horizontal="center" vertical="center" wrapText="1"/>
    </xf>
    <xf numFmtId="0" fontId="31" fillId="18" borderId="1" xfId="0" applyFont="1" applyFill="1" applyBorder="1" applyAlignment="1">
      <alignment horizontal="center" vertical="center"/>
    </xf>
    <xf numFmtId="0" fontId="48" fillId="0" borderId="16" xfId="0" applyFont="1" applyBorder="1" applyAlignment="1">
      <alignment horizontal="center"/>
    </xf>
    <xf numFmtId="0" fontId="48" fillId="0" borderId="45" xfId="0" applyFont="1" applyBorder="1" applyAlignment="1">
      <alignment horizontal="center"/>
    </xf>
    <xf numFmtId="0" fontId="48" fillId="0" borderId="43" xfId="0" applyFont="1" applyBorder="1" applyAlignment="1">
      <alignment horizontal="center"/>
    </xf>
    <xf numFmtId="0" fontId="47" fillId="0" borderId="16" xfId="0" applyFont="1" applyBorder="1" applyAlignment="1">
      <alignment horizontal="center"/>
    </xf>
    <xf numFmtId="0" fontId="47" fillId="0" borderId="45" xfId="0" applyFont="1" applyBorder="1" applyAlignment="1">
      <alignment horizontal="center"/>
    </xf>
    <xf numFmtId="0" fontId="26" fillId="0" borderId="9" xfId="0" applyFont="1" applyBorder="1" applyAlignment="1">
      <alignment horizontal="center" vertical="center"/>
    </xf>
    <xf numFmtId="0" fontId="26" fillId="0" borderId="10" xfId="0" applyFont="1" applyBorder="1" applyAlignment="1">
      <alignment horizontal="center" vertical="center"/>
    </xf>
    <xf numFmtId="0" fontId="26" fillId="0" borderId="11" xfId="0" applyFont="1" applyBorder="1" applyAlignment="1">
      <alignment horizontal="center" vertic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11" xfId="0" applyBorder="1" applyAlignment="1">
      <alignment horizontal="left" vertical="center"/>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26" fillId="0" borderId="9" xfId="0" applyFont="1" applyBorder="1" applyAlignment="1">
      <alignment horizontal="left" vertical="center"/>
    </xf>
    <xf numFmtId="0" fontId="26" fillId="0" borderId="10" xfId="0" applyFont="1" applyBorder="1" applyAlignment="1">
      <alignment horizontal="left" vertical="center"/>
    </xf>
    <xf numFmtId="0" fontId="26" fillId="0" borderId="11" xfId="0" applyFont="1" applyBorder="1" applyAlignment="1">
      <alignment horizontal="left" vertical="center"/>
    </xf>
    <xf numFmtId="165" fontId="26" fillId="0" borderId="9" xfId="0" applyNumberFormat="1" applyFont="1" applyBorder="1" applyAlignment="1">
      <alignment horizontal="center"/>
    </xf>
    <xf numFmtId="165" fontId="26" fillId="0" borderId="10" xfId="0" applyNumberFormat="1" applyFont="1" applyBorder="1" applyAlignment="1">
      <alignment horizontal="center"/>
    </xf>
    <xf numFmtId="165" fontId="26" fillId="0" borderId="11" xfId="0" applyNumberFormat="1" applyFont="1" applyBorder="1" applyAlignment="1">
      <alignment horizontal="center"/>
    </xf>
    <xf numFmtId="0" fontId="26" fillId="5" borderId="9" xfId="0" applyFont="1" applyFill="1" applyBorder="1" applyAlignment="1">
      <alignment horizontal="center" vertical="center"/>
    </xf>
    <xf numFmtId="0" fontId="26" fillId="5" borderId="10" xfId="0" applyFont="1" applyFill="1" applyBorder="1" applyAlignment="1">
      <alignment horizontal="center" vertical="center"/>
    </xf>
    <xf numFmtId="0" fontId="26" fillId="5" borderId="11" xfId="0" applyFont="1" applyFill="1" applyBorder="1" applyAlignment="1">
      <alignment horizontal="center" vertical="center"/>
    </xf>
    <xf numFmtId="165" fontId="26" fillId="0" borderId="9" xfId="0" applyNumberFormat="1" applyFont="1" applyBorder="1" applyAlignment="1">
      <alignment horizontal="center" vertical="center"/>
    </xf>
    <xf numFmtId="165" fontId="26" fillId="0" borderId="10" xfId="0" applyNumberFormat="1" applyFont="1" applyBorder="1" applyAlignment="1">
      <alignment horizontal="center" vertical="center"/>
    </xf>
    <xf numFmtId="165" fontId="26" fillId="0" borderId="11" xfId="0" applyNumberFormat="1" applyFont="1" applyBorder="1" applyAlignment="1">
      <alignment horizontal="center" vertical="center"/>
    </xf>
    <xf numFmtId="0" fontId="56" fillId="0" borderId="53" xfId="0" applyFont="1" applyBorder="1" applyAlignment="1">
      <alignment horizontal="center"/>
    </xf>
    <xf numFmtId="0" fontId="53" fillId="0" borderId="54" xfId="0" applyFont="1" applyBorder="1" applyAlignment="1">
      <alignment horizontal="center"/>
    </xf>
    <xf numFmtId="0" fontId="52" fillId="0" borderId="54" xfId="0" applyFont="1" applyBorder="1" applyAlignment="1">
      <alignment horizontal="center" vertical="center"/>
    </xf>
    <xf numFmtId="0" fontId="55" fillId="0" borderId="54" xfId="0" applyFont="1" applyBorder="1" applyAlignment="1">
      <alignment horizontal="center" vertical="center"/>
    </xf>
    <xf numFmtId="0" fontId="53" fillId="0" borderId="45" xfId="0" applyFont="1" applyBorder="1" applyAlignment="1">
      <alignment horizontal="center"/>
    </xf>
    <xf numFmtId="0" fontId="54" fillId="0" borderId="0" xfId="0" applyFont="1" applyAlignment="1">
      <alignment horizontal="center" vertical="center"/>
    </xf>
    <xf numFmtId="0" fontId="53" fillId="0" borderId="0" xfId="0" applyFont="1" applyAlignment="1">
      <alignment horizontal="center" vertical="center"/>
    </xf>
    <xf numFmtId="0" fontId="45" fillId="0" borderId="55" xfId="0" applyFont="1" applyBorder="1" applyAlignment="1">
      <alignment horizontal="center"/>
    </xf>
    <xf numFmtId="0" fontId="45" fillId="0" borderId="53" xfId="0" applyFont="1" applyBorder="1" applyAlignment="1">
      <alignment horizontal="center"/>
    </xf>
    <xf numFmtId="0" fontId="45" fillId="0" borderId="56" xfId="0" applyFont="1" applyBorder="1" applyAlignment="1">
      <alignment horizontal="center"/>
    </xf>
    <xf numFmtId="0" fontId="45" fillId="0" borderId="57" xfId="0" applyFont="1" applyBorder="1" applyAlignment="1">
      <alignment horizontal="center"/>
    </xf>
    <xf numFmtId="0" fontId="45" fillId="0" borderId="54" xfId="0" applyFont="1" applyBorder="1" applyAlignment="1">
      <alignment horizontal="center"/>
    </xf>
    <xf numFmtId="0" fontId="45" fillId="0" borderId="58" xfId="0" applyFont="1" applyBorder="1" applyAlignment="1">
      <alignment horizontal="center"/>
    </xf>
    <xf numFmtId="0" fontId="48" fillId="0" borderId="0" xfId="0" applyFont="1" applyAlignment="1">
      <alignment horizontal="center"/>
    </xf>
  </cellXfs>
  <cellStyles count="9">
    <cellStyle name="Comma 2" xfId="2" xr:uid="{00000000-0005-0000-0000-000000000000}"/>
    <cellStyle name="Comma 2 2" xfId="6" xr:uid="{00000000-0005-0000-0000-000001000000}"/>
    <cellStyle name="Hyperlink" xfId="8" builtinId="8"/>
    <cellStyle name="Normal" xfId="0" builtinId="0"/>
    <cellStyle name="Normal 10" xfId="3" xr:uid="{00000000-0005-0000-0000-000004000000}"/>
    <cellStyle name="Normal 2" xfId="1" xr:uid="{00000000-0005-0000-0000-000005000000}"/>
    <cellStyle name="Normal 3" xfId="5" xr:uid="{00000000-0005-0000-0000-000006000000}"/>
    <cellStyle name="Normal 3 2" xfId="7" xr:uid="{00000000-0005-0000-0000-000007000000}"/>
    <cellStyle name="Normal 4" xfId="4" xr:uid="{00000000-0005-0000-0000-000008000000}"/>
  </cellStyles>
  <dxfs count="16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3.xml"/><Relationship Id="rId50" Type="http://schemas.openxmlformats.org/officeDocument/2006/relationships/externalLink" Target="externalLinks/externalLink6.xml"/><Relationship Id="rId55" Type="http://schemas.openxmlformats.org/officeDocument/2006/relationships/externalLink" Target="externalLinks/externalLink11.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externalLink" Target="externalLinks/externalLink10.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3" Type="http://schemas.openxmlformats.org/officeDocument/2006/relationships/externalLink" Target="externalLinks/externalLink9.xml"/><Relationship Id="rId58" Type="http://schemas.openxmlformats.org/officeDocument/2006/relationships/externalLink" Target="externalLinks/externalLink1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5.xml"/><Relationship Id="rId57" Type="http://schemas.openxmlformats.org/officeDocument/2006/relationships/externalLink" Target="externalLinks/externalLink13.xml"/><Relationship Id="rId61"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8.xml"/><Relationship Id="rId60" Type="http://schemas.openxmlformats.org/officeDocument/2006/relationships/externalLink" Target="externalLinks/externalLink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4.xml"/><Relationship Id="rId56" Type="http://schemas.openxmlformats.org/officeDocument/2006/relationships/externalLink" Target="externalLinks/externalLink12.xml"/><Relationship Id="rId6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2.xml"/><Relationship Id="rId59" Type="http://schemas.openxmlformats.org/officeDocument/2006/relationships/externalLink" Target="externalLinks/externalLink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IR Status</a:t>
            </a:r>
          </a:p>
        </c:rich>
      </c:tx>
      <c:layout>
        <c:manualLayout>
          <c:xMode val="edge"/>
          <c:yMode val="edge"/>
          <c:x val="0.46351152994130701"/>
          <c:y val="0.21513196971357065"/>
        </c:manualLayout>
      </c:layout>
      <c:overlay val="0"/>
      <c:spPr>
        <a:noFill/>
        <a:ln>
          <a:noFill/>
        </a:ln>
        <a:effectLst/>
      </c:spPr>
    </c:title>
    <c:autoTitleDeleted val="0"/>
    <c:plotArea>
      <c:layout/>
      <c:barChart>
        <c:barDir val="col"/>
        <c:grouping val="clustered"/>
        <c:varyColors val="0"/>
        <c:ser>
          <c:idx val="0"/>
          <c:order val="0"/>
          <c:tx>
            <c:v>Status</c:v>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'I Tower ICPL IR log'!$J$3:$N$5</c:f>
              <c:multiLvlStrCache>
                <c:ptCount val="3"/>
                <c:lvl>
                  <c:pt idx="0">
                    <c:v>956</c:v>
                  </c:pt>
                  <c:pt idx="1">
                    <c:v>2</c:v>
                  </c:pt>
                  <c:pt idx="2">
                    <c:v>2</c:v>
                  </c:pt>
                </c:lvl>
                <c:lvl>
                  <c:pt idx="0">
                    <c:v>Fully Approved (A)</c:v>
                  </c:pt>
                  <c:pt idx="1">
                    <c:v>Approved with comments (B)</c:v>
                  </c:pt>
                  <c:pt idx="2">
                    <c:v>Rejected ( R)</c:v>
                  </c:pt>
                </c:lvl>
              </c:multiLvlStrCache>
            </c:multiLvlStrRef>
          </c:cat>
          <c:val>
            <c:numRef>
              <c:f>'I Tower ICPL IR log'!#REF!</c:f>
              <c:numCache>
                <c:formatCode>General</c:formatCode>
                <c:ptCount val="1"/>
                <c:pt idx="0">
                  <c:v>1</c:v>
                </c:pt>
              </c:numCache>
            </c:numRef>
          </c:val>
          <c:extLst>
            <c:ext xmlns:c16="http://schemas.microsoft.com/office/drawing/2014/chart" uri="{C3380CC4-5D6E-409C-BE32-E72D297353CC}">
              <c16:uniqueId val="{00000000-D945-4EA1-A5B9-43078E5D7E09}"/>
            </c:ext>
          </c:extLst>
        </c:ser>
        <c:dLbls>
          <c:dLblPos val="outEnd"/>
          <c:showLegendKey val="0"/>
          <c:showVal val="1"/>
          <c:showCatName val="0"/>
          <c:showSerName val="0"/>
          <c:showPercent val="0"/>
          <c:showBubbleSize val="0"/>
        </c:dLbls>
        <c:gapWidth val="80"/>
        <c:overlap val="25"/>
        <c:axId val="262146304"/>
        <c:axId val="278644224"/>
      </c:barChart>
      <c:catAx>
        <c:axId val="26214630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CA" sz="1000" b="1" baseline="0">
                    <a:latin typeface="Century Gothic" panose="020B0502020202020204" pitchFamily="34" charset="0"/>
                  </a:rPr>
                  <a:t>COMMENT STATUS</a:t>
                </a:r>
              </a:p>
            </c:rich>
          </c:tx>
          <c:layout>
            <c:manualLayout>
              <c:xMode val="edge"/>
              <c:yMode val="edge"/>
              <c:x val="0.47528858293543813"/>
              <c:y val="0.93017347515440196"/>
            </c:manualLayout>
          </c:layout>
          <c:overlay val="0"/>
          <c:spPr>
            <a:noFill/>
            <a:ln>
              <a:noFill/>
            </a:ln>
            <a:effectLst/>
          </c:spPr>
        </c:title>
        <c:numFmt formatCode="General" sourceLinked="1"/>
        <c:majorTickMark val="out"/>
        <c:minorTickMark val="none"/>
        <c:tickLblPos val="nextTo"/>
        <c:spPr>
          <a:noFill/>
          <a:ln w="15875" cap="flat" cmpd="sng" algn="ctr">
            <a:noFill/>
            <a:round/>
          </a:ln>
          <a:effectLst/>
        </c:spPr>
        <c:txPr>
          <a:bodyPr rot="-60000000" spcFirstLastPara="1" vertOverflow="ellipsis" vert="horz" wrap="square" anchor="ctr" anchorCtr="1"/>
          <a:lstStyle/>
          <a:p>
            <a:pPr>
              <a:defRPr sz="950" b="1" i="0" u="none" strike="noStrike" kern="1200" cap="none" spc="20" normalizeH="0" baseline="0">
                <a:solidFill>
                  <a:schemeClr val="tx1">
                    <a:lumMod val="65000"/>
                    <a:lumOff val="35000"/>
                  </a:schemeClr>
                </a:solidFill>
                <a:latin typeface="Century Gothic" panose="020B0502020202020204" pitchFamily="34" charset="0"/>
                <a:ea typeface="+mn-ea"/>
                <a:cs typeface="+mn-cs"/>
              </a:defRPr>
            </a:pPr>
            <a:endParaRPr lang="en-US"/>
          </a:p>
        </c:txPr>
        <c:crossAx val="278644224"/>
        <c:crossesAt val="0"/>
        <c:auto val="0"/>
        <c:lblAlgn val="ctr"/>
        <c:lblOffset val="100"/>
        <c:noMultiLvlLbl val="0"/>
      </c:catAx>
      <c:valAx>
        <c:axId val="278644224"/>
        <c:scaling>
          <c:orientation val="minMax"/>
          <c:max val="500"/>
          <c:min val="0"/>
        </c:scaling>
        <c:delete val="0"/>
        <c:axPos val="l"/>
        <c:majorGridlines>
          <c:spPr>
            <a:ln w="9525" cap="flat" cmpd="sng" algn="ctr">
              <a:solidFill>
                <a:schemeClr val="tx1">
                  <a:lumMod val="5000"/>
                  <a:lumOff val="95000"/>
                </a:schemeClr>
              </a:solidFill>
              <a:round/>
            </a:ln>
            <a:effectLst/>
          </c:spPr>
        </c:majorGridlines>
        <c:minorGridlines>
          <c:spPr>
            <a:ln>
              <a:solidFill>
                <a:schemeClr val="bg1">
                  <a:lumMod val="95000"/>
                </a:schemeClr>
              </a:solidFill>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CA" sz="1000" b="1" baseline="0">
                    <a:latin typeface="Century Gothic" panose="020B0502020202020204" pitchFamily="34" charset="0"/>
                  </a:rPr>
                  <a:t>IR NOS.</a:t>
                </a:r>
              </a:p>
            </c:rich>
          </c:tx>
          <c:overlay val="0"/>
          <c:spPr>
            <a:noFill/>
            <a:ln>
              <a:noFill/>
            </a:ln>
            <a:effectLst/>
          </c:sp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50" b="1" i="0" u="none" strike="noStrike" kern="1200" spc="20" baseline="0">
                <a:solidFill>
                  <a:schemeClr val="tx1">
                    <a:lumMod val="65000"/>
                    <a:lumOff val="35000"/>
                  </a:schemeClr>
                </a:solidFill>
                <a:latin typeface="Century Gothic" panose="020B0502020202020204" pitchFamily="34" charset="0"/>
                <a:ea typeface="+mn-ea"/>
                <a:cs typeface="+mn-cs"/>
              </a:defRPr>
            </a:pPr>
            <a:endParaRPr lang="en-US"/>
          </a:p>
        </c:txPr>
        <c:crossAx val="262146304"/>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IR Status</a:t>
            </a:r>
          </a:p>
        </c:rich>
      </c:tx>
      <c:overlay val="0"/>
      <c:spPr>
        <a:noFill/>
        <a:ln>
          <a:noFill/>
        </a:ln>
        <a:effectLst/>
      </c:spPr>
    </c:title>
    <c:autoTitleDeleted val="0"/>
    <c:plotArea>
      <c:layout/>
      <c:barChart>
        <c:barDir val="col"/>
        <c:grouping val="clustered"/>
        <c:varyColors val="0"/>
        <c:ser>
          <c:idx val="0"/>
          <c:order val="0"/>
          <c:tx>
            <c:v>Status</c:v>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'I Tower ICPL IR log'!$J$3:$N$5</c:f>
              <c:multiLvlStrCache>
                <c:ptCount val="3"/>
                <c:lvl>
                  <c:pt idx="0">
                    <c:v>956</c:v>
                  </c:pt>
                  <c:pt idx="1">
                    <c:v>2</c:v>
                  </c:pt>
                  <c:pt idx="2">
                    <c:v>2</c:v>
                  </c:pt>
                </c:lvl>
                <c:lvl>
                  <c:pt idx="0">
                    <c:v>Fully Approved (A)</c:v>
                  </c:pt>
                  <c:pt idx="1">
                    <c:v>Approved with comments (B)</c:v>
                  </c:pt>
                  <c:pt idx="2">
                    <c:v>Rejected ( R)</c:v>
                  </c:pt>
                </c:lvl>
              </c:multiLvlStrCache>
            </c:multiLvlStrRef>
          </c:cat>
          <c:val>
            <c:numRef>
              <c:f>'I Tower ICPL IR log'!#REF!</c:f>
              <c:numCache>
                <c:formatCode>General</c:formatCode>
                <c:ptCount val="1"/>
                <c:pt idx="0">
                  <c:v>1</c:v>
                </c:pt>
              </c:numCache>
            </c:numRef>
          </c:val>
          <c:extLst>
            <c:ext xmlns:c16="http://schemas.microsoft.com/office/drawing/2014/chart" uri="{C3380CC4-5D6E-409C-BE32-E72D297353CC}">
              <c16:uniqueId val="{00000000-D945-4EA1-A5B9-43078E5D7E09}"/>
            </c:ext>
          </c:extLst>
        </c:ser>
        <c:dLbls>
          <c:dLblPos val="outEnd"/>
          <c:showLegendKey val="0"/>
          <c:showVal val="1"/>
          <c:showCatName val="0"/>
          <c:showSerName val="0"/>
          <c:showPercent val="0"/>
          <c:showBubbleSize val="0"/>
        </c:dLbls>
        <c:gapWidth val="80"/>
        <c:overlap val="25"/>
        <c:axId val="289676288"/>
        <c:axId val="299329792"/>
      </c:barChart>
      <c:catAx>
        <c:axId val="28967628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CA" sz="1000" b="1" baseline="0">
                    <a:latin typeface="Century Gothic" panose="020B0502020202020204" pitchFamily="34" charset="0"/>
                  </a:rPr>
                  <a:t>COMMENT STATUS</a:t>
                </a:r>
              </a:p>
            </c:rich>
          </c:tx>
          <c:overlay val="0"/>
          <c:spPr>
            <a:noFill/>
            <a:ln>
              <a:noFill/>
            </a:ln>
            <a:effectLst/>
          </c:spPr>
        </c:title>
        <c:numFmt formatCode="General" sourceLinked="1"/>
        <c:majorTickMark val="out"/>
        <c:minorTickMark val="none"/>
        <c:tickLblPos val="nextTo"/>
        <c:spPr>
          <a:noFill/>
          <a:ln w="15875" cap="flat" cmpd="sng" algn="ctr">
            <a:noFill/>
            <a:round/>
          </a:ln>
          <a:effectLst/>
        </c:spPr>
        <c:txPr>
          <a:bodyPr rot="-60000000" spcFirstLastPara="1" vertOverflow="ellipsis" vert="horz" wrap="square" anchor="ctr" anchorCtr="1"/>
          <a:lstStyle/>
          <a:p>
            <a:pPr>
              <a:defRPr sz="950" b="1" i="0" u="none" strike="noStrike" kern="1200" cap="none" spc="20" normalizeH="0" baseline="0">
                <a:solidFill>
                  <a:schemeClr val="tx1">
                    <a:lumMod val="65000"/>
                    <a:lumOff val="35000"/>
                  </a:schemeClr>
                </a:solidFill>
                <a:latin typeface="Century Gothic" panose="020B0502020202020204" pitchFamily="34" charset="0"/>
                <a:ea typeface="+mn-ea"/>
                <a:cs typeface="+mn-cs"/>
              </a:defRPr>
            </a:pPr>
            <a:endParaRPr lang="en-US"/>
          </a:p>
        </c:txPr>
        <c:crossAx val="299329792"/>
        <c:crossesAt val="0"/>
        <c:auto val="0"/>
        <c:lblAlgn val="ctr"/>
        <c:lblOffset val="100"/>
        <c:noMultiLvlLbl val="0"/>
      </c:catAx>
      <c:valAx>
        <c:axId val="299329792"/>
        <c:scaling>
          <c:orientation val="minMax"/>
          <c:max val="500"/>
          <c:min val="0"/>
        </c:scaling>
        <c:delete val="0"/>
        <c:axPos val="l"/>
        <c:majorGridlines>
          <c:spPr>
            <a:ln w="9525" cap="flat" cmpd="sng" algn="ctr">
              <a:solidFill>
                <a:schemeClr val="tx1">
                  <a:lumMod val="5000"/>
                  <a:lumOff val="95000"/>
                </a:schemeClr>
              </a:solidFill>
              <a:round/>
            </a:ln>
            <a:effectLst/>
          </c:spPr>
        </c:majorGridlines>
        <c:minorGridlines>
          <c:spPr>
            <a:ln>
              <a:solidFill>
                <a:schemeClr val="bg1">
                  <a:lumMod val="95000"/>
                </a:schemeClr>
              </a:solidFill>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CA" sz="1000" b="1" baseline="0">
                    <a:latin typeface="Century Gothic" panose="020B0502020202020204" pitchFamily="34" charset="0"/>
                  </a:rPr>
                  <a:t>IR NOS.</a:t>
                </a:r>
              </a:p>
            </c:rich>
          </c:tx>
          <c:overlay val="0"/>
          <c:spPr>
            <a:noFill/>
            <a:ln>
              <a:noFill/>
            </a:ln>
            <a:effectLst/>
          </c:sp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50" b="1" i="0" u="none" strike="noStrike" kern="1200" spc="20" baseline="0">
                <a:solidFill>
                  <a:schemeClr val="tx1">
                    <a:lumMod val="65000"/>
                    <a:lumOff val="35000"/>
                  </a:schemeClr>
                </a:solidFill>
                <a:latin typeface="Century Gothic" panose="020B0502020202020204" pitchFamily="34" charset="0"/>
                <a:ea typeface="+mn-ea"/>
                <a:cs typeface="+mn-cs"/>
              </a:defRPr>
            </a:pPr>
            <a:endParaRPr lang="en-US"/>
          </a:p>
        </c:txPr>
        <c:crossAx val="289676288"/>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2.png"/></Relationships>
</file>

<file path=xl/drawings/_rels/drawing3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0</xdr:colOff>
      <xdr:row>0</xdr:row>
      <xdr:rowOff>295835</xdr:rowOff>
    </xdr:from>
    <xdr:to>
      <xdr:col>14</xdr:col>
      <xdr:colOff>606972</xdr:colOff>
      <xdr:row>1</xdr:row>
      <xdr:rowOff>188258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07650" y="238685"/>
          <a:ext cx="606972" cy="225798"/>
        </a:xfrm>
        <a:prstGeom prst="rect">
          <a:avLst/>
        </a:prstGeom>
      </xdr:spPr>
    </xdr:pic>
    <xdr:clientData/>
  </xdr:twoCellAnchor>
  <xdr:twoCellAnchor editAs="oneCell">
    <xdr:from>
      <xdr:col>0</xdr:col>
      <xdr:colOff>246531</xdr:colOff>
      <xdr:row>1</xdr:row>
      <xdr:rowOff>15688</xdr:rowOff>
    </xdr:from>
    <xdr:to>
      <xdr:col>1</xdr:col>
      <xdr:colOff>802342</xdr:colOff>
      <xdr:row>4</xdr:row>
      <xdr:rowOff>109611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6531" y="253813"/>
          <a:ext cx="1603561" cy="9225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0</xdr:colOff>
      <xdr:row>0</xdr:row>
      <xdr:rowOff>295835</xdr:rowOff>
    </xdr:from>
    <xdr:to>
      <xdr:col>14</xdr:col>
      <xdr:colOff>1721397</xdr:colOff>
      <xdr:row>2</xdr:row>
      <xdr:rowOff>35858</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72282" y="295835"/>
          <a:ext cx="1743808" cy="286870"/>
        </a:xfrm>
        <a:prstGeom prst="rect">
          <a:avLst/>
        </a:prstGeom>
      </xdr:spPr>
    </xdr:pic>
    <xdr:clientData/>
  </xdr:twoCellAnchor>
  <xdr:twoCellAnchor editAs="oneCell">
    <xdr:from>
      <xdr:col>0</xdr:col>
      <xdr:colOff>224119</xdr:colOff>
      <xdr:row>0</xdr:row>
      <xdr:rowOff>71718</xdr:rowOff>
    </xdr:from>
    <xdr:to>
      <xdr:col>2</xdr:col>
      <xdr:colOff>627530</xdr:colOff>
      <xdr:row>5</xdr:row>
      <xdr:rowOff>46298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4119" y="71718"/>
          <a:ext cx="1698811" cy="1250258"/>
        </a:xfrm>
        <a:prstGeom prst="rect">
          <a:avLst/>
        </a:prstGeom>
      </xdr:spPr>
    </xdr:pic>
    <xdr:clientData/>
  </xdr:twoCellAnchor>
  <xdr:twoCellAnchor>
    <xdr:from>
      <xdr:col>7</xdr:col>
      <xdr:colOff>105897</xdr:colOff>
      <xdr:row>1053</xdr:row>
      <xdr:rowOff>130547</xdr:rowOff>
    </xdr:from>
    <xdr:to>
      <xdr:col>12</xdr:col>
      <xdr:colOff>398370</xdr:colOff>
      <xdr:row>1068</xdr:row>
      <xdr:rowOff>47623</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180975</xdr:colOff>
      <xdr:row>0</xdr:row>
      <xdr:rowOff>114300</xdr:rowOff>
    </xdr:from>
    <xdr:to>
      <xdr:col>2</xdr:col>
      <xdr:colOff>638025</xdr:colOff>
      <xdr:row>7</xdr:row>
      <xdr:rowOff>61906</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114300"/>
          <a:ext cx="1677236" cy="1281106"/>
        </a:xfrm>
        <a:prstGeom prst="rect">
          <a:avLst/>
        </a:prstGeom>
      </xdr:spPr>
    </xdr:pic>
    <xdr:clientData/>
  </xdr:twoCellAnchor>
  <xdr:twoCellAnchor editAs="oneCell">
    <xdr:from>
      <xdr:col>4</xdr:col>
      <xdr:colOff>0</xdr:colOff>
      <xdr:row>3</xdr:row>
      <xdr:rowOff>142875</xdr:rowOff>
    </xdr:from>
    <xdr:to>
      <xdr:col>6</xdr:col>
      <xdr:colOff>344277</xdr:colOff>
      <xdr:row>5</xdr:row>
      <xdr:rowOff>102009</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62800" y="714375"/>
          <a:ext cx="2058777" cy="34013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95250</xdr:colOff>
      <xdr:row>0</xdr:row>
      <xdr:rowOff>171450</xdr:rowOff>
    </xdr:from>
    <xdr:to>
      <xdr:col>1</xdr:col>
      <xdr:colOff>1164528</xdr:colOff>
      <xdr:row>7</xdr:row>
      <xdr:rowOff>119056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0" y="171450"/>
          <a:ext cx="1678878" cy="1281106"/>
        </a:xfrm>
        <a:prstGeom prst="rect">
          <a:avLst/>
        </a:prstGeom>
      </xdr:spPr>
    </xdr:pic>
    <xdr:clientData/>
  </xdr:twoCellAnchor>
  <xdr:twoCellAnchor editAs="oneCell">
    <xdr:from>
      <xdr:col>3</xdr:col>
      <xdr:colOff>847725</xdr:colOff>
      <xdr:row>2</xdr:row>
      <xdr:rowOff>114300</xdr:rowOff>
    </xdr:from>
    <xdr:to>
      <xdr:col>5</xdr:col>
      <xdr:colOff>760421</xdr:colOff>
      <xdr:row>4</xdr:row>
      <xdr:rowOff>73434</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67325" y="495300"/>
          <a:ext cx="2065346" cy="34013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323850</xdr:colOff>
      <xdr:row>0</xdr:row>
      <xdr:rowOff>142875</xdr:rowOff>
    </xdr:from>
    <xdr:to>
      <xdr:col>1</xdr:col>
      <xdr:colOff>1497903</xdr:colOff>
      <xdr:row>7</xdr:row>
      <xdr:rowOff>90481</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0" y="142875"/>
          <a:ext cx="1678878" cy="1281106"/>
        </a:xfrm>
        <a:prstGeom prst="rect">
          <a:avLst/>
        </a:prstGeom>
      </xdr:spPr>
    </xdr:pic>
    <xdr:clientData/>
  </xdr:twoCellAnchor>
  <xdr:twoCellAnchor editAs="oneCell">
    <xdr:from>
      <xdr:col>6</xdr:col>
      <xdr:colOff>171450</xdr:colOff>
      <xdr:row>3</xdr:row>
      <xdr:rowOff>28575</xdr:rowOff>
    </xdr:from>
    <xdr:to>
      <xdr:col>8</xdr:col>
      <xdr:colOff>827096</xdr:colOff>
      <xdr:row>4</xdr:row>
      <xdr:rowOff>178209</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00800" y="600075"/>
          <a:ext cx="2065346" cy="34013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15</xdr:col>
      <xdr:colOff>0</xdr:colOff>
      <xdr:row>0</xdr:row>
      <xdr:rowOff>295835</xdr:rowOff>
    </xdr:from>
    <xdr:to>
      <xdr:col>15</xdr:col>
      <xdr:colOff>1054647</xdr:colOff>
      <xdr:row>2</xdr:row>
      <xdr:rowOff>2241</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686864" y="295835"/>
          <a:ext cx="1721397" cy="282948"/>
        </a:xfrm>
        <a:prstGeom prst="rect">
          <a:avLst/>
        </a:prstGeom>
      </xdr:spPr>
    </xdr:pic>
    <xdr:clientData/>
  </xdr:twoCellAnchor>
  <xdr:twoCellAnchor editAs="oneCell">
    <xdr:from>
      <xdr:col>0</xdr:col>
      <xdr:colOff>224119</xdr:colOff>
      <xdr:row>0</xdr:row>
      <xdr:rowOff>71718</xdr:rowOff>
    </xdr:from>
    <xdr:to>
      <xdr:col>2</xdr:col>
      <xdr:colOff>284630</xdr:colOff>
      <xdr:row>4</xdr:row>
      <xdr:rowOff>84398</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4119" y="71718"/>
          <a:ext cx="1660711" cy="126045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15</xdr:col>
      <xdr:colOff>0</xdr:colOff>
      <xdr:row>0</xdr:row>
      <xdr:rowOff>295835</xdr:rowOff>
    </xdr:from>
    <xdr:to>
      <xdr:col>15</xdr:col>
      <xdr:colOff>606972</xdr:colOff>
      <xdr:row>1</xdr:row>
      <xdr:rowOff>226358</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001875" y="295835"/>
          <a:ext cx="1721397" cy="282948"/>
        </a:xfrm>
        <a:prstGeom prst="rect">
          <a:avLst/>
        </a:prstGeom>
      </xdr:spPr>
    </xdr:pic>
    <xdr:clientData/>
  </xdr:twoCellAnchor>
  <xdr:twoCellAnchor editAs="oneCell">
    <xdr:from>
      <xdr:col>0</xdr:col>
      <xdr:colOff>224119</xdr:colOff>
      <xdr:row>0</xdr:row>
      <xdr:rowOff>71718</xdr:rowOff>
    </xdr:from>
    <xdr:to>
      <xdr:col>2</xdr:col>
      <xdr:colOff>570380</xdr:colOff>
      <xdr:row>4</xdr:row>
      <xdr:rowOff>65348</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4119" y="71718"/>
          <a:ext cx="1660711" cy="1260455"/>
        </a:xfrm>
        <a:prstGeom prst="rect">
          <a:avLst/>
        </a:prstGeom>
      </xdr:spPr>
    </xdr:pic>
    <xdr:clientData/>
  </xdr:twoCellAnchor>
  <xdr:twoCellAnchor>
    <xdr:from>
      <xdr:col>5</xdr:col>
      <xdr:colOff>1117</xdr:colOff>
      <xdr:row>1147</xdr:row>
      <xdr:rowOff>33621</xdr:rowOff>
    </xdr:from>
    <xdr:to>
      <xdr:col>9</xdr:col>
      <xdr:colOff>1885947</xdr:colOff>
      <xdr:row>1161</xdr:row>
      <xdr:rowOff>141197</xdr:rowOff>
    </xdr:to>
    <xdr:graphicFrame macro="">
      <xdr:nvGraphicFramePr>
        <xdr:cNvPr id="4" name="Chart 3">
          <a:extLst>
            <a:ext uri="{FF2B5EF4-FFF2-40B4-BE49-F238E27FC236}">
              <a16:creationId xmlns:a16="http://schemas.microsoft.com/office/drawing/2014/main" id="{00000000-0008-0000-0A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13</xdr:col>
      <xdr:colOff>161364</xdr:colOff>
      <xdr:row>0</xdr:row>
      <xdr:rowOff>295835</xdr:rowOff>
    </xdr:from>
    <xdr:to>
      <xdr:col>14</xdr:col>
      <xdr:colOff>234937</xdr:colOff>
      <xdr:row>1</xdr:row>
      <xdr:rowOff>188258</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801164" y="238685"/>
          <a:ext cx="1054647" cy="225798"/>
        </a:xfrm>
        <a:prstGeom prst="rect">
          <a:avLst/>
        </a:prstGeom>
      </xdr:spPr>
    </xdr:pic>
    <xdr:clientData/>
  </xdr:twoCellAnchor>
  <xdr:twoCellAnchor editAs="oneCell">
    <xdr:from>
      <xdr:col>0</xdr:col>
      <xdr:colOff>224119</xdr:colOff>
      <xdr:row>0</xdr:row>
      <xdr:rowOff>71718</xdr:rowOff>
    </xdr:from>
    <xdr:to>
      <xdr:col>1</xdr:col>
      <xdr:colOff>894230</xdr:colOff>
      <xdr:row>2</xdr:row>
      <xdr:rowOff>132023</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4119" y="71718"/>
          <a:ext cx="1603561" cy="92708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14</xdr:col>
      <xdr:colOff>447675</xdr:colOff>
      <xdr:row>1</xdr:row>
      <xdr:rowOff>38660</xdr:rowOff>
    </xdr:from>
    <xdr:to>
      <xdr:col>15</xdr:col>
      <xdr:colOff>349236</xdr:colOff>
      <xdr:row>2</xdr:row>
      <xdr:rowOff>123825</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20650" y="276785"/>
          <a:ext cx="1396986" cy="380440"/>
        </a:xfrm>
        <a:prstGeom prst="rect">
          <a:avLst/>
        </a:prstGeom>
      </xdr:spPr>
    </xdr:pic>
    <xdr:clientData/>
  </xdr:twoCellAnchor>
  <xdr:twoCellAnchor editAs="oneCell">
    <xdr:from>
      <xdr:col>0</xdr:col>
      <xdr:colOff>224119</xdr:colOff>
      <xdr:row>0</xdr:row>
      <xdr:rowOff>71718</xdr:rowOff>
    </xdr:from>
    <xdr:to>
      <xdr:col>1</xdr:col>
      <xdr:colOff>608480</xdr:colOff>
      <xdr:row>2</xdr:row>
      <xdr:rowOff>160598</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4119" y="71718"/>
          <a:ext cx="1279711" cy="75563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14</xdr:col>
      <xdr:colOff>0</xdr:colOff>
      <xdr:row>0</xdr:row>
      <xdr:rowOff>295835</xdr:rowOff>
    </xdr:from>
    <xdr:to>
      <xdr:col>14</xdr:col>
      <xdr:colOff>606972</xdr:colOff>
      <xdr:row>1</xdr:row>
      <xdr:rowOff>226358</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393025" y="295835"/>
          <a:ext cx="1721397" cy="282948"/>
        </a:xfrm>
        <a:prstGeom prst="rect">
          <a:avLst/>
        </a:prstGeom>
      </xdr:spPr>
    </xdr:pic>
    <xdr:clientData/>
  </xdr:twoCellAnchor>
  <xdr:twoCellAnchor editAs="oneCell">
    <xdr:from>
      <xdr:col>0</xdr:col>
      <xdr:colOff>224119</xdr:colOff>
      <xdr:row>0</xdr:row>
      <xdr:rowOff>71718</xdr:rowOff>
    </xdr:from>
    <xdr:to>
      <xdr:col>1</xdr:col>
      <xdr:colOff>1218080</xdr:colOff>
      <xdr:row>4</xdr:row>
      <xdr:rowOff>65348</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4119" y="71718"/>
          <a:ext cx="1660711" cy="126045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14</xdr:col>
      <xdr:colOff>0</xdr:colOff>
      <xdr:row>0</xdr:row>
      <xdr:rowOff>295835</xdr:rowOff>
    </xdr:from>
    <xdr:to>
      <xdr:col>14</xdr:col>
      <xdr:colOff>606972</xdr:colOff>
      <xdr:row>1</xdr:row>
      <xdr:rowOff>226358</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45625" y="238685"/>
          <a:ext cx="606972" cy="225798"/>
        </a:xfrm>
        <a:prstGeom prst="rect">
          <a:avLst/>
        </a:prstGeom>
      </xdr:spPr>
    </xdr:pic>
    <xdr:clientData/>
  </xdr:twoCellAnchor>
  <xdr:twoCellAnchor editAs="oneCell">
    <xdr:from>
      <xdr:col>0</xdr:col>
      <xdr:colOff>224119</xdr:colOff>
      <xdr:row>0</xdr:row>
      <xdr:rowOff>71718</xdr:rowOff>
    </xdr:from>
    <xdr:to>
      <xdr:col>1</xdr:col>
      <xdr:colOff>1218080</xdr:colOff>
      <xdr:row>4</xdr:row>
      <xdr:rowOff>65348</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4119" y="71718"/>
          <a:ext cx="1603561" cy="92708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14</xdr:col>
      <xdr:colOff>0</xdr:colOff>
      <xdr:row>0</xdr:row>
      <xdr:rowOff>295835</xdr:rowOff>
    </xdr:from>
    <xdr:to>
      <xdr:col>14</xdr:col>
      <xdr:colOff>606972</xdr:colOff>
      <xdr:row>1</xdr:row>
      <xdr:rowOff>188258</xdr:rowOff>
    </xdr:to>
    <xdr:pic>
      <xdr:nvPicPr>
        <xdr:cNvPr id="8" name="Picture 7">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517350" y="238685"/>
          <a:ext cx="606972" cy="225798"/>
        </a:xfrm>
        <a:prstGeom prst="rect">
          <a:avLst/>
        </a:prstGeom>
      </xdr:spPr>
    </xdr:pic>
    <xdr:clientData/>
  </xdr:twoCellAnchor>
  <xdr:twoCellAnchor editAs="oneCell">
    <xdr:from>
      <xdr:col>0</xdr:col>
      <xdr:colOff>224119</xdr:colOff>
      <xdr:row>0</xdr:row>
      <xdr:rowOff>71718</xdr:rowOff>
    </xdr:from>
    <xdr:to>
      <xdr:col>1</xdr:col>
      <xdr:colOff>608480</xdr:colOff>
      <xdr:row>4</xdr:row>
      <xdr:rowOff>65348</xdr:rowOff>
    </xdr:to>
    <xdr:pic>
      <xdr:nvPicPr>
        <xdr:cNvPr id="9" name="Picture 8">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4119" y="71718"/>
          <a:ext cx="1603561" cy="92708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13</xdr:col>
      <xdr:colOff>161364</xdr:colOff>
      <xdr:row>0</xdr:row>
      <xdr:rowOff>295835</xdr:rowOff>
    </xdr:from>
    <xdr:to>
      <xdr:col>14</xdr:col>
      <xdr:colOff>234938</xdr:colOff>
      <xdr:row>1</xdr:row>
      <xdr:rowOff>177950</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411389" y="238685"/>
          <a:ext cx="1054648" cy="187698"/>
        </a:xfrm>
        <a:prstGeom prst="rect">
          <a:avLst/>
        </a:prstGeom>
      </xdr:spPr>
    </xdr:pic>
    <xdr:clientData/>
  </xdr:twoCellAnchor>
  <xdr:twoCellAnchor editAs="oneCell">
    <xdr:from>
      <xdr:col>0</xdr:col>
      <xdr:colOff>224119</xdr:colOff>
      <xdr:row>0</xdr:row>
      <xdr:rowOff>71718</xdr:rowOff>
    </xdr:from>
    <xdr:to>
      <xdr:col>1</xdr:col>
      <xdr:colOff>894230</xdr:colOff>
      <xdr:row>2</xdr:row>
      <xdr:rowOff>116541</xdr:rowOff>
    </xdr:to>
    <xdr:pic>
      <xdr:nvPicPr>
        <xdr:cNvPr id="3" name="Picture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4119" y="71718"/>
          <a:ext cx="1279711" cy="53655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14</xdr:col>
      <xdr:colOff>447675</xdr:colOff>
      <xdr:row>1</xdr:row>
      <xdr:rowOff>38660</xdr:rowOff>
    </xdr:from>
    <xdr:to>
      <xdr:col>15</xdr:col>
      <xdr:colOff>349236</xdr:colOff>
      <xdr:row>2</xdr:row>
      <xdr:rowOff>123825</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373850" y="276785"/>
          <a:ext cx="1396986" cy="380440"/>
        </a:xfrm>
        <a:prstGeom prst="rect">
          <a:avLst/>
        </a:prstGeom>
      </xdr:spPr>
    </xdr:pic>
    <xdr:clientData/>
  </xdr:twoCellAnchor>
  <xdr:twoCellAnchor editAs="oneCell">
    <xdr:from>
      <xdr:col>0</xdr:col>
      <xdr:colOff>224119</xdr:colOff>
      <xdr:row>0</xdr:row>
      <xdr:rowOff>71718</xdr:rowOff>
    </xdr:from>
    <xdr:to>
      <xdr:col>2</xdr:col>
      <xdr:colOff>608480</xdr:colOff>
      <xdr:row>2</xdr:row>
      <xdr:rowOff>160598</xdr:rowOff>
    </xdr:to>
    <xdr:pic>
      <xdr:nvPicPr>
        <xdr:cNvPr id="3" name="Picture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4119" y="71718"/>
          <a:ext cx="993961" cy="62228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14</xdr:col>
      <xdr:colOff>0</xdr:colOff>
      <xdr:row>0</xdr:row>
      <xdr:rowOff>295835</xdr:rowOff>
    </xdr:from>
    <xdr:to>
      <xdr:col>14</xdr:col>
      <xdr:colOff>606972</xdr:colOff>
      <xdr:row>1</xdr:row>
      <xdr:rowOff>226358</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288625" y="238685"/>
          <a:ext cx="606972" cy="225798"/>
        </a:xfrm>
        <a:prstGeom prst="rect">
          <a:avLst/>
        </a:prstGeom>
      </xdr:spPr>
    </xdr:pic>
    <xdr:clientData/>
  </xdr:twoCellAnchor>
  <xdr:twoCellAnchor editAs="oneCell">
    <xdr:from>
      <xdr:col>0</xdr:col>
      <xdr:colOff>224119</xdr:colOff>
      <xdr:row>0</xdr:row>
      <xdr:rowOff>71718</xdr:rowOff>
    </xdr:from>
    <xdr:to>
      <xdr:col>2</xdr:col>
      <xdr:colOff>1218080</xdr:colOff>
      <xdr:row>4</xdr:row>
      <xdr:rowOff>65348</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4119" y="71718"/>
          <a:ext cx="1603561" cy="92708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13</xdr:col>
      <xdr:colOff>161364</xdr:colOff>
      <xdr:row>0</xdr:row>
      <xdr:rowOff>295835</xdr:rowOff>
    </xdr:from>
    <xdr:to>
      <xdr:col>14</xdr:col>
      <xdr:colOff>234937</xdr:colOff>
      <xdr:row>1</xdr:row>
      <xdr:rowOff>188258</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411389" y="238685"/>
          <a:ext cx="1054648" cy="187698"/>
        </a:xfrm>
        <a:prstGeom prst="rect">
          <a:avLst/>
        </a:prstGeom>
      </xdr:spPr>
    </xdr:pic>
    <xdr:clientData/>
  </xdr:twoCellAnchor>
  <xdr:twoCellAnchor editAs="oneCell">
    <xdr:from>
      <xdr:col>0</xdr:col>
      <xdr:colOff>224119</xdr:colOff>
      <xdr:row>0</xdr:row>
      <xdr:rowOff>71718</xdr:rowOff>
    </xdr:from>
    <xdr:to>
      <xdr:col>3</xdr:col>
      <xdr:colOff>31377</xdr:colOff>
      <xdr:row>2</xdr:row>
      <xdr:rowOff>132023</xdr:rowOff>
    </xdr:to>
    <xdr:pic>
      <xdr:nvPicPr>
        <xdr:cNvPr id="3" name="Picture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4119" y="71718"/>
          <a:ext cx="1279711" cy="53655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13</xdr:col>
      <xdr:colOff>161364</xdr:colOff>
      <xdr:row>0</xdr:row>
      <xdr:rowOff>295835</xdr:rowOff>
    </xdr:from>
    <xdr:to>
      <xdr:col>14</xdr:col>
      <xdr:colOff>234937</xdr:colOff>
      <xdr:row>1</xdr:row>
      <xdr:rowOff>188258</xdr:rowOff>
    </xdr:to>
    <xdr:pic>
      <xdr:nvPicPr>
        <xdr:cNvPr id="2" name="Picture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411389" y="238685"/>
          <a:ext cx="1054648" cy="187698"/>
        </a:xfrm>
        <a:prstGeom prst="rect">
          <a:avLst/>
        </a:prstGeom>
      </xdr:spPr>
    </xdr:pic>
    <xdr:clientData/>
  </xdr:twoCellAnchor>
  <xdr:twoCellAnchor editAs="oneCell">
    <xdr:from>
      <xdr:col>0</xdr:col>
      <xdr:colOff>224119</xdr:colOff>
      <xdr:row>0</xdr:row>
      <xdr:rowOff>71718</xdr:rowOff>
    </xdr:from>
    <xdr:to>
      <xdr:col>2</xdr:col>
      <xdr:colOff>894230</xdr:colOff>
      <xdr:row>2</xdr:row>
      <xdr:rowOff>132023</xdr:rowOff>
    </xdr:to>
    <xdr:pic>
      <xdr:nvPicPr>
        <xdr:cNvPr id="3" name="Picture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4119" y="71718"/>
          <a:ext cx="1279711" cy="53655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13</xdr:col>
      <xdr:colOff>161364</xdr:colOff>
      <xdr:row>0</xdr:row>
      <xdr:rowOff>295835</xdr:rowOff>
    </xdr:from>
    <xdr:to>
      <xdr:col>14</xdr:col>
      <xdr:colOff>234937</xdr:colOff>
      <xdr:row>1</xdr:row>
      <xdr:rowOff>188258</xdr:rowOff>
    </xdr:to>
    <xdr:pic>
      <xdr:nvPicPr>
        <xdr:cNvPr id="2" name="Pictur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411389" y="238685"/>
          <a:ext cx="1054648" cy="187698"/>
        </a:xfrm>
        <a:prstGeom prst="rect">
          <a:avLst/>
        </a:prstGeom>
      </xdr:spPr>
    </xdr:pic>
    <xdr:clientData/>
  </xdr:twoCellAnchor>
  <xdr:twoCellAnchor editAs="oneCell">
    <xdr:from>
      <xdr:col>0</xdr:col>
      <xdr:colOff>224119</xdr:colOff>
      <xdr:row>0</xdr:row>
      <xdr:rowOff>71718</xdr:rowOff>
    </xdr:from>
    <xdr:to>
      <xdr:col>2</xdr:col>
      <xdr:colOff>894230</xdr:colOff>
      <xdr:row>2</xdr:row>
      <xdr:rowOff>132023</xdr:rowOff>
    </xdr:to>
    <xdr:pic>
      <xdr:nvPicPr>
        <xdr:cNvPr id="3" name="Picture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4119" y="71718"/>
          <a:ext cx="1279711" cy="53655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13</xdr:col>
      <xdr:colOff>161364</xdr:colOff>
      <xdr:row>0</xdr:row>
      <xdr:rowOff>295835</xdr:rowOff>
    </xdr:from>
    <xdr:to>
      <xdr:col>14</xdr:col>
      <xdr:colOff>234937</xdr:colOff>
      <xdr:row>1</xdr:row>
      <xdr:rowOff>188258</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411389" y="238685"/>
          <a:ext cx="1054648" cy="187698"/>
        </a:xfrm>
        <a:prstGeom prst="rect">
          <a:avLst/>
        </a:prstGeom>
      </xdr:spPr>
    </xdr:pic>
    <xdr:clientData/>
  </xdr:twoCellAnchor>
  <xdr:twoCellAnchor editAs="oneCell">
    <xdr:from>
      <xdr:col>0</xdr:col>
      <xdr:colOff>224119</xdr:colOff>
      <xdr:row>0</xdr:row>
      <xdr:rowOff>71718</xdr:rowOff>
    </xdr:from>
    <xdr:to>
      <xdr:col>2</xdr:col>
      <xdr:colOff>894230</xdr:colOff>
      <xdr:row>2</xdr:row>
      <xdr:rowOff>132023</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4119" y="71718"/>
          <a:ext cx="1279711" cy="53655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13</xdr:col>
      <xdr:colOff>161364</xdr:colOff>
      <xdr:row>0</xdr:row>
      <xdr:rowOff>295835</xdr:rowOff>
    </xdr:from>
    <xdr:to>
      <xdr:col>14</xdr:col>
      <xdr:colOff>234937</xdr:colOff>
      <xdr:row>1</xdr:row>
      <xdr:rowOff>188258</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411389" y="238685"/>
          <a:ext cx="1054648" cy="187698"/>
        </a:xfrm>
        <a:prstGeom prst="rect">
          <a:avLst/>
        </a:prstGeom>
      </xdr:spPr>
    </xdr:pic>
    <xdr:clientData/>
  </xdr:twoCellAnchor>
  <xdr:twoCellAnchor editAs="oneCell">
    <xdr:from>
      <xdr:col>0</xdr:col>
      <xdr:colOff>224119</xdr:colOff>
      <xdr:row>0</xdr:row>
      <xdr:rowOff>71718</xdr:rowOff>
    </xdr:from>
    <xdr:to>
      <xdr:col>2</xdr:col>
      <xdr:colOff>894230</xdr:colOff>
      <xdr:row>2</xdr:row>
      <xdr:rowOff>132023</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4119" y="71718"/>
          <a:ext cx="1279711" cy="53655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14</xdr:col>
      <xdr:colOff>0</xdr:colOff>
      <xdr:row>0</xdr:row>
      <xdr:rowOff>295835</xdr:rowOff>
    </xdr:from>
    <xdr:to>
      <xdr:col>14</xdr:col>
      <xdr:colOff>606972</xdr:colOff>
      <xdr:row>1</xdr:row>
      <xdr:rowOff>226358</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479125" y="238685"/>
          <a:ext cx="606972" cy="225798"/>
        </a:xfrm>
        <a:prstGeom prst="rect">
          <a:avLst/>
        </a:prstGeom>
      </xdr:spPr>
    </xdr:pic>
    <xdr:clientData/>
  </xdr:twoCellAnchor>
  <xdr:twoCellAnchor editAs="oneCell">
    <xdr:from>
      <xdr:col>0</xdr:col>
      <xdr:colOff>224119</xdr:colOff>
      <xdr:row>0</xdr:row>
      <xdr:rowOff>71718</xdr:rowOff>
    </xdr:from>
    <xdr:to>
      <xdr:col>2</xdr:col>
      <xdr:colOff>1218080</xdr:colOff>
      <xdr:row>4</xdr:row>
      <xdr:rowOff>65348</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4119" y="71718"/>
          <a:ext cx="1603561" cy="92708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14</xdr:col>
      <xdr:colOff>0</xdr:colOff>
      <xdr:row>0</xdr:row>
      <xdr:rowOff>295835</xdr:rowOff>
    </xdr:from>
    <xdr:to>
      <xdr:col>14</xdr:col>
      <xdr:colOff>606972</xdr:colOff>
      <xdr:row>1</xdr:row>
      <xdr:rowOff>188258</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107275" y="238685"/>
          <a:ext cx="606972" cy="187698"/>
        </a:xfrm>
        <a:prstGeom prst="rect">
          <a:avLst/>
        </a:prstGeom>
      </xdr:spPr>
    </xdr:pic>
    <xdr:clientData/>
  </xdr:twoCellAnchor>
  <xdr:twoCellAnchor editAs="oneCell">
    <xdr:from>
      <xdr:col>0</xdr:col>
      <xdr:colOff>224119</xdr:colOff>
      <xdr:row>0</xdr:row>
      <xdr:rowOff>71718</xdr:rowOff>
    </xdr:from>
    <xdr:to>
      <xdr:col>2</xdr:col>
      <xdr:colOff>1218080</xdr:colOff>
      <xdr:row>2</xdr:row>
      <xdr:rowOff>189173</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4119" y="71718"/>
          <a:ext cx="1603561" cy="59370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14</xdr:col>
      <xdr:colOff>0</xdr:colOff>
      <xdr:row>0</xdr:row>
      <xdr:rowOff>295835</xdr:rowOff>
    </xdr:from>
    <xdr:to>
      <xdr:col>14</xdr:col>
      <xdr:colOff>606972</xdr:colOff>
      <xdr:row>1</xdr:row>
      <xdr:rowOff>188258</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26700" y="238685"/>
          <a:ext cx="606972" cy="187698"/>
        </a:xfrm>
        <a:prstGeom prst="rect">
          <a:avLst/>
        </a:prstGeom>
      </xdr:spPr>
    </xdr:pic>
    <xdr:clientData/>
  </xdr:twoCellAnchor>
  <xdr:twoCellAnchor editAs="oneCell">
    <xdr:from>
      <xdr:col>0</xdr:col>
      <xdr:colOff>224119</xdr:colOff>
      <xdr:row>0</xdr:row>
      <xdr:rowOff>71718</xdr:rowOff>
    </xdr:from>
    <xdr:to>
      <xdr:col>2</xdr:col>
      <xdr:colOff>1218080</xdr:colOff>
      <xdr:row>2</xdr:row>
      <xdr:rowOff>189173</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4119" y="71718"/>
          <a:ext cx="1603561" cy="62228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14</xdr:col>
      <xdr:colOff>0</xdr:colOff>
      <xdr:row>0</xdr:row>
      <xdr:rowOff>295835</xdr:rowOff>
    </xdr:from>
    <xdr:to>
      <xdr:col>14</xdr:col>
      <xdr:colOff>606972</xdr:colOff>
      <xdr:row>1</xdr:row>
      <xdr:rowOff>226358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64775" y="238685"/>
          <a:ext cx="606972" cy="225798"/>
        </a:xfrm>
        <a:prstGeom prst="rect">
          <a:avLst/>
        </a:prstGeom>
      </xdr:spPr>
    </xdr:pic>
    <xdr:clientData/>
  </xdr:twoCellAnchor>
  <xdr:twoCellAnchor editAs="oneCell">
    <xdr:from>
      <xdr:col>0</xdr:col>
      <xdr:colOff>224119</xdr:colOff>
      <xdr:row>0</xdr:row>
      <xdr:rowOff>71718</xdr:rowOff>
    </xdr:from>
    <xdr:to>
      <xdr:col>2</xdr:col>
      <xdr:colOff>1218080</xdr:colOff>
      <xdr:row>4</xdr:row>
      <xdr:rowOff>65348</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4119" y="71718"/>
          <a:ext cx="1603561" cy="92708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13</xdr:col>
      <xdr:colOff>161364</xdr:colOff>
      <xdr:row>0</xdr:row>
      <xdr:rowOff>295835</xdr:rowOff>
    </xdr:from>
    <xdr:to>
      <xdr:col>14</xdr:col>
      <xdr:colOff>234937</xdr:colOff>
      <xdr:row>1</xdr:row>
      <xdr:rowOff>188258</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411389" y="238685"/>
          <a:ext cx="1054648" cy="187698"/>
        </a:xfrm>
        <a:prstGeom prst="rect">
          <a:avLst/>
        </a:prstGeom>
      </xdr:spPr>
    </xdr:pic>
    <xdr:clientData/>
  </xdr:twoCellAnchor>
  <xdr:twoCellAnchor editAs="oneCell">
    <xdr:from>
      <xdr:col>0</xdr:col>
      <xdr:colOff>224119</xdr:colOff>
      <xdr:row>0</xdr:row>
      <xdr:rowOff>71718</xdr:rowOff>
    </xdr:from>
    <xdr:to>
      <xdr:col>1</xdr:col>
      <xdr:colOff>894230</xdr:colOff>
      <xdr:row>2</xdr:row>
      <xdr:rowOff>132023</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4119" y="71718"/>
          <a:ext cx="1279711" cy="53655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14</xdr:col>
      <xdr:colOff>0</xdr:colOff>
      <xdr:row>0</xdr:row>
      <xdr:rowOff>295835</xdr:rowOff>
    </xdr:from>
    <xdr:to>
      <xdr:col>14</xdr:col>
      <xdr:colOff>606972</xdr:colOff>
      <xdr:row>1</xdr:row>
      <xdr:rowOff>226358</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479125" y="238685"/>
          <a:ext cx="606972" cy="225798"/>
        </a:xfrm>
        <a:prstGeom prst="rect">
          <a:avLst/>
        </a:prstGeom>
      </xdr:spPr>
    </xdr:pic>
    <xdr:clientData/>
  </xdr:twoCellAnchor>
  <xdr:twoCellAnchor editAs="oneCell">
    <xdr:from>
      <xdr:col>0</xdr:col>
      <xdr:colOff>89647</xdr:colOff>
      <xdr:row>1</xdr:row>
      <xdr:rowOff>11205</xdr:rowOff>
    </xdr:from>
    <xdr:to>
      <xdr:col>2</xdr:col>
      <xdr:colOff>1083608</xdr:colOff>
      <xdr:row>5</xdr:row>
      <xdr:rowOff>38453</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9647" y="246529"/>
          <a:ext cx="1599079" cy="912512"/>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14</xdr:col>
      <xdr:colOff>0</xdr:colOff>
      <xdr:row>0</xdr:row>
      <xdr:rowOff>295835</xdr:rowOff>
    </xdr:from>
    <xdr:to>
      <xdr:col>14</xdr:col>
      <xdr:colOff>606972</xdr:colOff>
      <xdr:row>1</xdr:row>
      <xdr:rowOff>226358</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441150" y="238685"/>
          <a:ext cx="606972" cy="225798"/>
        </a:xfrm>
        <a:prstGeom prst="rect">
          <a:avLst/>
        </a:prstGeom>
      </xdr:spPr>
    </xdr:pic>
    <xdr:clientData/>
  </xdr:twoCellAnchor>
  <xdr:twoCellAnchor editAs="oneCell">
    <xdr:from>
      <xdr:col>0</xdr:col>
      <xdr:colOff>224119</xdr:colOff>
      <xdr:row>0</xdr:row>
      <xdr:rowOff>71718</xdr:rowOff>
    </xdr:from>
    <xdr:to>
      <xdr:col>1</xdr:col>
      <xdr:colOff>1218080</xdr:colOff>
      <xdr:row>4</xdr:row>
      <xdr:rowOff>65348</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4119" y="71718"/>
          <a:ext cx="1603561" cy="92708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14</xdr:col>
      <xdr:colOff>0</xdr:colOff>
      <xdr:row>0</xdr:row>
      <xdr:rowOff>295835</xdr:rowOff>
    </xdr:from>
    <xdr:to>
      <xdr:col>14</xdr:col>
      <xdr:colOff>606972</xdr:colOff>
      <xdr:row>1</xdr:row>
      <xdr:rowOff>226358</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441150" y="238685"/>
          <a:ext cx="606972" cy="225798"/>
        </a:xfrm>
        <a:prstGeom prst="rect">
          <a:avLst/>
        </a:prstGeom>
      </xdr:spPr>
    </xdr:pic>
    <xdr:clientData/>
  </xdr:twoCellAnchor>
  <xdr:twoCellAnchor editAs="oneCell">
    <xdr:from>
      <xdr:col>0</xdr:col>
      <xdr:colOff>224119</xdr:colOff>
      <xdr:row>0</xdr:row>
      <xdr:rowOff>71718</xdr:rowOff>
    </xdr:from>
    <xdr:to>
      <xdr:col>2</xdr:col>
      <xdr:colOff>1218080</xdr:colOff>
      <xdr:row>4</xdr:row>
      <xdr:rowOff>65348</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4119" y="71718"/>
          <a:ext cx="1603561" cy="92708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14</xdr:col>
      <xdr:colOff>0</xdr:colOff>
      <xdr:row>0</xdr:row>
      <xdr:rowOff>295835</xdr:rowOff>
    </xdr:from>
    <xdr:to>
      <xdr:col>14</xdr:col>
      <xdr:colOff>606972</xdr:colOff>
      <xdr:row>1</xdr:row>
      <xdr:rowOff>188258</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26700" y="238685"/>
          <a:ext cx="606972" cy="225798"/>
        </a:xfrm>
        <a:prstGeom prst="rect">
          <a:avLst/>
        </a:prstGeom>
      </xdr:spPr>
    </xdr:pic>
    <xdr:clientData/>
  </xdr:twoCellAnchor>
  <xdr:twoCellAnchor editAs="oneCell">
    <xdr:from>
      <xdr:col>0</xdr:col>
      <xdr:colOff>224119</xdr:colOff>
      <xdr:row>0</xdr:row>
      <xdr:rowOff>71718</xdr:rowOff>
    </xdr:from>
    <xdr:to>
      <xdr:col>2</xdr:col>
      <xdr:colOff>1218080</xdr:colOff>
      <xdr:row>3</xdr:row>
      <xdr:rowOff>122498</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4119" y="71718"/>
          <a:ext cx="1603561" cy="92708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14</xdr:col>
      <xdr:colOff>0</xdr:colOff>
      <xdr:row>0</xdr:row>
      <xdr:rowOff>295835</xdr:rowOff>
    </xdr:from>
    <xdr:to>
      <xdr:col>14</xdr:col>
      <xdr:colOff>606972</xdr:colOff>
      <xdr:row>1</xdr:row>
      <xdr:rowOff>188258</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26700" y="238685"/>
          <a:ext cx="606972" cy="187698"/>
        </a:xfrm>
        <a:prstGeom prst="rect">
          <a:avLst/>
        </a:prstGeom>
      </xdr:spPr>
    </xdr:pic>
    <xdr:clientData/>
  </xdr:twoCellAnchor>
  <xdr:twoCellAnchor editAs="oneCell">
    <xdr:from>
      <xdr:col>0</xdr:col>
      <xdr:colOff>224119</xdr:colOff>
      <xdr:row>0</xdr:row>
      <xdr:rowOff>71718</xdr:rowOff>
    </xdr:from>
    <xdr:to>
      <xdr:col>2</xdr:col>
      <xdr:colOff>1218080</xdr:colOff>
      <xdr:row>2</xdr:row>
      <xdr:rowOff>217748</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4119" y="71718"/>
          <a:ext cx="1603561" cy="75563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14</xdr:col>
      <xdr:colOff>0</xdr:colOff>
      <xdr:row>0</xdr:row>
      <xdr:rowOff>295835</xdr:rowOff>
    </xdr:from>
    <xdr:to>
      <xdr:col>14</xdr:col>
      <xdr:colOff>606972</xdr:colOff>
      <xdr:row>1</xdr:row>
      <xdr:rowOff>188258</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26700" y="238685"/>
          <a:ext cx="606972" cy="187698"/>
        </a:xfrm>
        <a:prstGeom prst="rect">
          <a:avLst/>
        </a:prstGeom>
      </xdr:spPr>
    </xdr:pic>
    <xdr:clientData/>
  </xdr:twoCellAnchor>
  <xdr:twoCellAnchor editAs="oneCell">
    <xdr:from>
      <xdr:col>0</xdr:col>
      <xdr:colOff>224119</xdr:colOff>
      <xdr:row>0</xdr:row>
      <xdr:rowOff>71718</xdr:rowOff>
    </xdr:from>
    <xdr:to>
      <xdr:col>2</xdr:col>
      <xdr:colOff>1218080</xdr:colOff>
      <xdr:row>2</xdr:row>
      <xdr:rowOff>189173</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4119" y="71718"/>
          <a:ext cx="1603561" cy="62228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14</xdr:col>
      <xdr:colOff>0</xdr:colOff>
      <xdr:row>0</xdr:row>
      <xdr:rowOff>295835</xdr:rowOff>
    </xdr:from>
    <xdr:to>
      <xdr:col>14</xdr:col>
      <xdr:colOff>606972</xdr:colOff>
      <xdr:row>1</xdr:row>
      <xdr:rowOff>188258</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26700" y="238685"/>
          <a:ext cx="606972" cy="225798"/>
        </a:xfrm>
        <a:prstGeom prst="rect">
          <a:avLst/>
        </a:prstGeom>
      </xdr:spPr>
    </xdr:pic>
    <xdr:clientData/>
  </xdr:twoCellAnchor>
  <xdr:twoCellAnchor editAs="oneCell">
    <xdr:from>
      <xdr:col>0</xdr:col>
      <xdr:colOff>224119</xdr:colOff>
      <xdr:row>0</xdr:row>
      <xdr:rowOff>71718</xdr:rowOff>
    </xdr:from>
    <xdr:to>
      <xdr:col>2</xdr:col>
      <xdr:colOff>1218080</xdr:colOff>
      <xdr:row>3</xdr:row>
      <xdr:rowOff>160598</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4119" y="71718"/>
          <a:ext cx="1603561" cy="92708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14</xdr:col>
      <xdr:colOff>0</xdr:colOff>
      <xdr:row>0</xdr:row>
      <xdr:rowOff>295835</xdr:rowOff>
    </xdr:from>
    <xdr:to>
      <xdr:col>14</xdr:col>
      <xdr:colOff>606972</xdr:colOff>
      <xdr:row>1</xdr:row>
      <xdr:rowOff>188258</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326350" y="238685"/>
          <a:ext cx="606972" cy="187698"/>
        </a:xfrm>
        <a:prstGeom prst="rect">
          <a:avLst/>
        </a:prstGeom>
      </xdr:spPr>
    </xdr:pic>
    <xdr:clientData/>
  </xdr:twoCellAnchor>
  <xdr:twoCellAnchor editAs="oneCell">
    <xdr:from>
      <xdr:col>0</xdr:col>
      <xdr:colOff>224119</xdr:colOff>
      <xdr:row>0</xdr:row>
      <xdr:rowOff>71718</xdr:rowOff>
    </xdr:from>
    <xdr:to>
      <xdr:col>2</xdr:col>
      <xdr:colOff>1218080</xdr:colOff>
      <xdr:row>2</xdr:row>
      <xdr:rowOff>189173</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4119" y="71718"/>
          <a:ext cx="1603561" cy="593705"/>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12</xdr:col>
      <xdr:colOff>0</xdr:colOff>
      <xdr:row>0</xdr:row>
      <xdr:rowOff>295835</xdr:rowOff>
    </xdr:from>
    <xdr:to>
      <xdr:col>12</xdr:col>
      <xdr:colOff>606972</xdr:colOff>
      <xdr:row>1</xdr:row>
      <xdr:rowOff>188258</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326350" y="238685"/>
          <a:ext cx="606972" cy="187698"/>
        </a:xfrm>
        <a:prstGeom prst="rect">
          <a:avLst/>
        </a:prstGeom>
      </xdr:spPr>
    </xdr:pic>
    <xdr:clientData/>
  </xdr:twoCellAnchor>
  <xdr:twoCellAnchor editAs="oneCell">
    <xdr:from>
      <xdr:col>1</xdr:col>
      <xdr:colOff>19050</xdr:colOff>
      <xdr:row>0</xdr:row>
      <xdr:rowOff>66675</xdr:rowOff>
    </xdr:from>
    <xdr:to>
      <xdr:col>2</xdr:col>
      <xdr:colOff>308161</xdr:colOff>
      <xdr:row>3</xdr:row>
      <xdr:rowOff>31730</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50" y="66675"/>
          <a:ext cx="1603561" cy="593705"/>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89647</xdr:colOff>
      <xdr:row>1</xdr:row>
      <xdr:rowOff>11205</xdr:rowOff>
    </xdr:from>
    <xdr:to>
      <xdr:col>2</xdr:col>
      <xdr:colOff>597833</xdr:colOff>
      <xdr:row>5</xdr:row>
      <xdr:rowOff>38453</xdr:rowOff>
    </xdr:to>
    <xdr:pic>
      <xdr:nvPicPr>
        <xdr:cNvPr id="2" name="Picture 1">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647" y="249330"/>
          <a:ext cx="1603561" cy="922598"/>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14</xdr:col>
      <xdr:colOff>0</xdr:colOff>
      <xdr:row>0</xdr:row>
      <xdr:rowOff>295835</xdr:rowOff>
    </xdr:from>
    <xdr:to>
      <xdr:col>14</xdr:col>
      <xdr:colOff>606972</xdr:colOff>
      <xdr:row>1</xdr:row>
      <xdr:rowOff>226358</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679025" y="238685"/>
          <a:ext cx="606972" cy="225798"/>
        </a:xfrm>
        <a:prstGeom prst="rect">
          <a:avLst/>
        </a:prstGeom>
      </xdr:spPr>
    </xdr:pic>
    <xdr:clientData/>
  </xdr:twoCellAnchor>
  <xdr:twoCellAnchor editAs="oneCell">
    <xdr:from>
      <xdr:col>0</xdr:col>
      <xdr:colOff>168090</xdr:colOff>
      <xdr:row>0</xdr:row>
      <xdr:rowOff>105336</xdr:rowOff>
    </xdr:from>
    <xdr:to>
      <xdr:col>1</xdr:col>
      <xdr:colOff>1162051</xdr:colOff>
      <xdr:row>4</xdr:row>
      <xdr:rowOff>98966</xdr:rowOff>
    </xdr:to>
    <xdr:pic>
      <xdr:nvPicPr>
        <xdr:cNvPr id="3" name="Picture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8090" y="105336"/>
          <a:ext cx="1599079" cy="912512"/>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14</xdr:col>
      <xdr:colOff>0</xdr:colOff>
      <xdr:row>0</xdr:row>
      <xdr:rowOff>295835</xdr:rowOff>
    </xdr:from>
    <xdr:to>
      <xdr:col>15</xdr:col>
      <xdr:colOff>6897</xdr:colOff>
      <xdr:row>1</xdr:row>
      <xdr:rowOff>188258</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517350" y="238685"/>
          <a:ext cx="606972" cy="225798"/>
        </a:xfrm>
        <a:prstGeom prst="rect">
          <a:avLst/>
        </a:prstGeom>
      </xdr:spPr>
    </xdr:pic>
    <xdr:clientData/>
  </xdr:twoCellAnchor>
  <xdr:twoCellAnchor editAs="oneCell">
    <xdr:from>
      <xdr:col>0</xdr:col>
      <xdr:colOff>168090</xdr:colOff>
      <xdr:row>0</xdr:row>
      <xdr:rowOff>105336</xdr:rowOff>
    </xdr:from>
    <xdr:to>
      <xdr:col>2</xdr:col>
      <xdr:colOff>142876</xdr:colOff>
      <xdr:row>4</xdr:row>
      <xdr:rowOff>98966</xdr:rowOff>
    </xdr:to>
    <xdr:pic>
      <xdr:nvPicPr>
        <xdr:cNvPr id="3" name="Picture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8090" y="105336"/>
          <a:ext cx="1603561" cy="9270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Prime%20Minister%20Housing%20Pr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AppData\Local\Microsoft\Windows\INetCache\IE\SF2ANR2R\01-01-2016\NC%20Hospital\Contract\Dalda%200558\0558%20DALDA%20FOODS\IPC%201%20Submitted\data\DO%20BURJ%20SHOPING%20MALL%20FAISALABAD.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hanasekar\tender%20submi\Backup\DMRC%20IT%20park\project%20documents\Kuwait%20Audit%20Bureau\Rate%20Analysi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DELL\AppData\Local\Microsoft\Windows\INetCache\IE\SF2ANR2R\01-01-2016\NC%20Hospital\Contract\data\DO%20BURJ%20SHOPING%20MALL%20FAISALABAD.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DELL\AppData\Local\Microsoft\Windows\INetCache\IE\SF2ANR2R\Cost%20for%20Review%20of%20Jinnah%20Barrage\SHARING\My%20Documents\DO%20BURJ%20SHOPING%20MALL%20FAISALABAD.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pc-62\Sharing\Sharing\Documents%20and%20Settings\hameed\My%20Documents\DO%20BURJ%20SHOPING%20MALL%20FAISALABAD.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37DCCF9F\SQ-1-P.H-BOQ.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Pi_cons\userhome\Dado\temp\mppd-matls\8OIL-ANDR442\ANDR-442.xlw"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Pi_cons\userhome\Dado\temp\mppd-matls\8OIL-UTMN1272\UTMN-1272.xlw"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Pi_cons\userhome\Dado\temp\mppd-matls\8OIL-SDGM424\SDGM-424.xlw"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Pi_cons\userhome\Dado\temp\mppd-matls\8OIL-UTMN1274\UTMN-1274.xlw"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pc-90\SHARING\data\DO%20BURJ%20SHOPING%20MALL%20FAISALABAD.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AERO%20HOSPITAL%20COMPLEX%20A.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Startup" Target="DATA/TEN/TALIBWA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w01\MANBID\LPGENGRO\LPGENGA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 VI - C-TYPE"/>
      <sheetName val="Flat-8  B-1  Type"/>
      <sheetName val="Flat-8  B-2  Type "/>
      <sheetName val="SUM"/>
      <sheetName val="Rate"/>
      <sheetName val="BOQ-1"/>
      <sheetName val="BOQ"/>
      <sheetName val="New Baqir Town"/>
      <sheetName val="Sheet1"/>
      <sheetName val="Flat_VI_-_C-TYPE"/>
      <sheetName val="Flat-8__B-1__Type"/>
      <sheetName val="Flat-8__B-2__Type_"/>
      <sheetName val="New_Baqir_Town"/>
      <sheetName val="BOQ  SUM"/>
      <sheetName val="Summary"/>
      <sheetName val="Pile (Revised 26-4-17)"/>
      <sheetName val="Summary of Payment"/>
      <sheetName val="Summary of Cost"/>
      <sheetName val="SUMMARY OF CEMENT"/>
      <sheetName val="Cement consumption Report"/>
      <sheetName val="Cement consumption Report (2)"/>
      <sheetName val="SUMMARY OF STEEL"/>
      <sheetName val="Rs. Formula"/>
      <sheetName val="Drived Items"/>
      <sheetName val="D1- Dismtlng"/>
      <sheetName val="FitOutConfCentre"/>
      <sheetName val="PNT-QUOT-#3"/>
      <sheetName val="COAT&amp;WRAP-QIOT-#3"/>
      <sheetName val="Note_Piping"/>
      <sheetName val="Concrete "/>
      <sheetName val="B_O_Q"/>
      <sheetName val="CALENDAR ANNUAL"/>
      <sheetName val="Rate Analysis"/>
      <sheetName val="DATA (2)"/>
      <sheetName val="BM"/>
      <sheetName val="Bill summary of cost"/>
      <sheetName val="IBASE"/>
      <sheetName val="Ist_r_bill"/>
      <sheetName val="D"/>
      <sheetName val="Code"/>
      <sheetName val="PMC"/>
      <sheetName val="Project Data"/>
      <sheetName val="Prime Minister Housing Pro"/>
      <sheetName val="Drop-Down List"/>
      <sheetName val="Drawing Hall (C)"/>
      <sheetName val="Ext_Boq-1"/>
    </sheetNames>
    <sheetDataSet>
      <sheetData sheetId="0">
        <row r="9">
          <cell r="C9" t="e">
            <v>#REF!</v>
          </cell>
        </row>
      </sheetData>
      <sheetData sheetId="1">
        <row r="9">
          <cell r="C9" t="e">
            <v>#REF!</v>
          </cell>
        </row>
      </sheetData>
      <sheetData sheetId="2">
        <row r="9">
          <cell r="C9" t="e">
            <v>#REF!</v>
          </cell>
        </row>
      </sheetData>
      <sheetData sheetId="3" refreshError="1">
        <row r="9">
          <cell r="C9" t="e">
            <v>#REF!</v>
          </cell>
        </row>
        <row r="10">
          <cell r="C10">
            <v>0</v>
          </cell>
        </row>
        <row r="11">
          <cell r="C11">
            <v>0</v>
          </cell>
        </row>
        <row r="12">
          <cell r="C12">
            <v>0</v>
          </cell>
        </row>
        <row r="13">
          <cell r="C13" t="e">
            <v>#REF!</v>
          </cell>
        </row>
        <row r="14">
          <cell r="C14" t="e">
            <v>#REF!</v>
          </cell>
        </row>
      </sheetData>
      <sheetData sheetId="4"/>
      <sheetData sheetId="5"/>
      <sheetData sheetId="6"/>
      <sheetData sheetId="7">
        <row r="9">
          <cell r="C9">
            <v>0</v>
          </cell>
        </row>
      </sheetData>
      <sheetData sheetId="8">
        <row r="9">
          <cell r="C9" t="e">
            <v>#REF!</v>
          </cell>
        </row>
      </sheetData>
      <sheetData sheetId="9">
        <row r="9">
          <cell r="C9">
            <v>0</v>
          </cell>
        </row>
      </sheetData>
      <sheetData sheetId="10">
        <row r="9">
          <cell r="C9">
            <v>0</v>
          </cell>
        </row>
      </sheetData>
      <sheetData sheetId="11">
        <row r="9">
          <cell r="C9">
            <v>0</v>
          </cell>
        </row>
      </sheetData>
      <sheetData sheetId="12">
        <row r="9">
          <cell r="C9">
            <v>0</v>
          </cell>
        </row>
      </sheetData>
      <sheetData sheetId="13" refreshError="1"/>
      <sheetData sheetId="14">
        <row r="9">
          <cell r="C9">
            <v>0</v>
          </cell>
        </row>
      </sheetData>
      <sheetData sheetId="15">
        <row r="9">
          <cell r="C9">
            <v>0</v>
          </cell>
        </row>
      </sheetData>
      <sheetData sheetId="16">
        <row r="9">
          <cell r="C9">
            <v>0</v>
          </cell>
        </row>
      </sheetData>
      <sheetData sheetId="17">
        <row r="9">
          <cell r="C9" t="e">
            <v>#REF!</v>
          </cell>
        </row>
      </sheetData>
      <sheetData sheetId="18">
        <row r="9">
          <cell r="C9">
            <v>0</v>
          </cell>
        </row>
      </sheetData>
      <sheetData sheetId="19">
        <row r="9">
          <cell r="C9">
            <v>0</v>
          </cell>
        </row>
      </sheetData>
      <sheetData sheetId="20">
        <row r="9">
          <cell r="C9">
            <v>0</v>
          </cell>
        </row>
      </sheetData>
      <sheetData sheetId="21">
        <row r="9">
          <cell r="C9">
            <v>0</v>
          </cell>
        </row>
      </sheetData>
      <sheetData sheetId="22">
        <row r="9">
          <cell r="C9">
            <v>0</v>
          </cell>
        </row>
      </sheetData>
      <sheetData sheetId="23">
        <row r="9">
          <cell r="C9">
            <v>0</v>
          </cell>
        </row>
      </sheetData>
      <sheetData sheetId="24">
        <row r="9">
          <cell r="C9">
            <v>0</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2)"/>
      <sheetName val="SUM"/>
      <sheetName val="BOQ"/>
      <sheetName val="CIVIL (2)"/>
      <sheetName val="R.A"/>
      <sheetName val="MAT-R"/>
      <sheetName val="Results"/>
      <sheetName val="CIVIL"/>
    </sheetNames>
    <sheetDataSet>
      <sheetData sheetId="0"/>
      <sheetData sheetId="1"/>
      <sheetData sheetId="2"/>
      <sheetData sheetId="3"/>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Su}}ary"/>
      <sheetName val="BQ"/>
      <sheetName val="BQ External"/>
      <sheetName val="Notes"/>
      <sheetName val="Basis"/>
      <sheetName val="TAS"/>
      <sheetName val="icmal"/>
      <sheetName val="SubmitCal"/>
      <sheetName val="Cash2"/>
      <sheetName val="Z"/>
      <sheetName val="Raw Data"/>
      <sheetName val="Penthouse Apartment"/>
      <sheetName val="#REF"/>
      <sheetName val="D-623D"/>
      <sheetName val="StattCo yCharges"/>
      <sheetName val="GFA_HQ_Building"/>
      <sheetName val="GFA_Conference"/>
      <sheetName val="LABOUR HISTOGRAM"/>
      <sheetName val="BOQ"/>
      <sheetName val="Bill No. 2"/>
      <sheetName val="Option"/>
      <sheetName val="Chiet tinh dz22"/>
      <sheetName val="Chiet tinh dz35"/>
      <sheetName val="Graph Data (DO NOT PRINT)"/>
      <sheetName val="_______"/>
      <sheetName val="核算项目余额表"/>
      <sheetName val="Criteria"/>
      <sheetName val="改加胶玻璃、室外栏杆"/>
      <sheetName val="Assumptions"/>
      <sheetName val="@risk rents and incentives"/>
      <sheetName val="Car park lease"/>
      <sheetName val="Net rent analysis"/>
      <sheetName val="Poz-1 "/>
      <sheetName val="차액보증"/>
      <sheetName val="ancillary"/>
      <sheetName val="FOL - Bar"/>
      <sheetName val="Lab Cum Hist"/>
      <sheetName val="1"/>
      <sheetName val="Sheet1"/>
      <sheetName val="CT Thang Mo"/>
      <sheetName val="BQ_External"/>
      <sheetName val="Bill_1"/>
      <sheetName val="Bill_2"/>
      <sheetName val="Bill_3"/>
      <sheetName val="Bill_4"/>
      <sheetName val="Bill_5"/>
      <sheetName val="Bill_6"/>
      <sheetName val="Bill_7"/>
      <sheetName val="CASHFLOWS"/>
      <sheetName val="LEVEL SHEET"/>
      <sheetName val="SPT vs PHI"/>
      <sheetName val="Sheet2"/>
      <sheetName val="Data"/>
      <sheetName val="Tender Summary"/>
      <sheetName val="Insurance Ext"/>
      <sheetName val="Prelims"/>
      <sheetName val="企业表一"/>
      <sheetName val="M-5C"/>
      <sheetName val="M-5A"/>
      <sheetName val="ConferenceCentre_x0000_옰ʒ䄂ʒ鵠ʐ䄂ʒ閐̐䄂ʒ蕈̐"/>
      <sheetName val="Top sheet"/>
      <sheetName val="Projet, methodes &amp; couts"/>
      <sheetName val="Macro1"/>
      <sheetName val="Planning"/>
      <sheetName val="TAHRIR"/>
      <sheetName val="Bases"/>
      <sheetName val="Risques majeurs &amp; Frais Ind."/>
      <sheetName val="Bouclage"/>
      <sheetName val="AREG_05"/>
      <sheetName val="budget summary (2)"/>
      <sheetName val="Budget Analysis Summary"/>
      <sheetName val="CT  PL"/>
      <sheetName val=""/>
      <sheetName val="ANNEXURE-A"/>
      <sheetName val="Customize Your Invoice"/>
      <sheetName val="B"/>
      <sheetName val="HVAC BoQ"/>
      <sheetName val="PriceSummary"/>
      <sheetName val="Budget"/>
      <sheetName val="LABOUR_HISTOGRAM"/>
      <sheetName val="JAS"/>
      <sheetName val="intr stool brkup"/>
      <sheetName val="GFA_HQ_Building1"/>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HQ-TO"/>
      <sheetName val="Inputs"/>
      <sheetName val="Body Sheet"/>
      <sheetName val="1.0 Executive Summary"/>
      <sheetName val="Ap A"/>
      <sheetName val="COC"/>
      <sheetName val="Geneí¬_x0008_i_x0000__x0000__x0014__x0000_0."/>
      <sheetName val="70_x0000_,/0_x0000_s«_x0008_i_x0000_Æø_x0003_í¬_x0008_i_x0000_"/>
      <sheetName val="List"/>
      <sheetName val="Currencies"/>
      <sheetName val="Rate analysis"/>
      <sheetName val="LABOUR_HISTOGRAM1"/>
      <sheetName val="Bill 2"/>
      <sheetName val="POWER"/>
      <sheetName val="MTP"/>
      <sheetName val="기계내역서"/>
      <sheetName val="DATAS"/>
      <sheetName val="concrete"/>
      <sheetName val="beam-reinft-IIInd floor"/>
      <sheetName val="PROJECT BRIEF"/>
      <sheetName val="C (3)"/>
      <sheetName val="Bill 1"/>
      <sheetName val="Bill 3"/>
      <sheetName val="Bill 4"/>
      <sheetName val="Bill 5"/>
      <sheetName val="Bill 6"/>
      <sheetName val="Bill 7"/>
      <sheetName val="_x0000__x0000__x0000__x0000__x0000__x0000__x0000__x0000_"/>
      <sheetName val="POWER ASSUMPTIONS"/>
      <sheetName val="Dubai golf"/>
      <sheetName val="Data_Summary"/>
      <sheetName val="Rate_Analysis"/>
      <sheetName val="ACT_SPS"/>
      <sheetName val="SPSF"/>
      <sheetName val="Invoice Summary"/>
      <sheetName val="SHOPLIST.xls"/>
      <sheetName val="2 Div 14 "/>
      <sheetName val="Sheet3"/>
      <sheetName val="Tender_Summary"/>
      <sheetName val="Insurance_Ext"/>
      <sheetName val="Customize_Your_Invoice"/>
      <sheetName val="HVAC_BoQ"/>
      <sheetName val="sal"/>
      <sheetName val="SAP"/>
      <sheetName val="공종별_집계금액"/>
      <sheetName val="Wall"/>
      <sheetName val="beam-reinft-machine rm"/>
      <sheetName val="girder"/>
      <sheetName val="Rocker"/>
      <sheetName val="98Price"/>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MOS"/>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마산월령동골조물량변경"/>
      <sheetName val="Civil Boq"/>
      <sheetName val="WITHOUT C&amp;I PROFIT (3)"/>
      <sheetName val="PROJECT_BRIEF1"/>
      <sheetName val="Geneí¬i0_"/>
      <sheetName val="70,/0s«iÆøí¬i"/>
      <sheetName val="Bill_22"/>
      <sheetName val="C_(3)1"/>
      <sheetName val="Ap_A1"/>
      <sheetName val="2_Div_14_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Bill_21"/>
      <sheetName val="C_(3)"/>
      <sheetName val="Ap_A"/>
      <sheetName val="2_Div_14_"/>
      <sheetName val="Geneí¬_x0008_i"/>
      <sheetName val="70"/>
      <sheetName val="Activity List"/>
      <sheetName val="GFA_HQ_Building6"/>
      <sheetName val="Softscape Buildup"/>
      <sheetName val="Mat'l Rate"/>
      <sheetName val="BILL COV"/>
      <sheetName val="Ra  stair"/>
      <sheetName val="CODE"/>
      <sheetName val="HIRED LABOUR CODE"/>
      <sheetName val="PA- Consutant "/>
      <sheetName val="Design"/>
      <sheetName val="upa"/>
      <sheetName val="foot-slab reinft"/>
      <sheetName val="CERTIFICATE"/>
      <sheetName val="250mm"/>
      <sheetName val="200mm"/>
      <sheetName val="160mm"/>
      <sheetName val="FITTINGS"/>
      <sheetName val="VALVE CHAMBERS"/>
      <sheetName val="Fire Hydrants"/>
      <sheetName val="B.GATE VALVE"/>
      <sheetName val="Sub G1 Fire"/>
      <sheetName val="Sub G12 Fire"/>
      <sheetName val="Materials Cost(PCC)"/>
      <sheetName val="India F&amp;S Template"/>
      <sheetName val="Annex"/>
      <sheetName val="factors"/>
      <sheetName val="P4-B"/>
      <sheetName val="Break_Up"/>
      <sheetName val="RESULT"/>
      <sheetName val="IO LIST"/>
      <sheetName val="Formulas"/>
      <sheetName val="Material "/>
      <sheetName val="Quote Sheet"/>
      <sheetName val="ABSTRACT"/>
      <sheetName val="DETAILED  BOQ"/>
      <sheetName val="M-Book for Conc"/>
      <sheetName val="M-Book for FW"/>
      <sheetName val="Vehicles"/>
      <sheetName val="Toolbox"/>
      <sheetName val="[SHOPLIST.xls]70,/0s«iÆøí¬i"/>
      <sheetName val="[SHOPLIST.xls]70___0_s__i_____2"/>
      <sheetName val="[SHOPLIST.xls][SHOPLIST.xls]7_2"/>
      <sheetName val="JAN 1"/>
      <sheetName val="B03"/>
      <sheetName val="B09.1"/>
      <sheetName val="Working for RCC"/>
      <sheetName val="ConferenceCentre?옰ʒ䄂ʒ鵠ʐ䄂ʒ閐̐䄂ʒ蕈̐"/>
      <sheetName val="Chiet t"/>
      <sheetName val="Staffing and Rates IA"/>
      <sheetName val="GFA_Conference6"/>
      <sheetName val="BQ_External6"/>
      <sheetName val="Raw_Data5"/>
      <sheetName val="Penthouse_Apartment5"/>
      <sheetName val="StattCo_yCharges5"/>
      <sheetName val="@risk_rents_and_incentives5"/>
      <sheetName val="Car_park_lease5"/>
      <sheetName val="Net_rent_analysis5"/>
      <sheetName val="Poz-1_5"/>
      <sheetName val="Chiet_tinh_dz225"/>
      <sheetName val="Chiet_tinh_dz355"/>
      <sheetName val="LEVEL_SHEET5"/>
      <sheetName val="LABOUR_HISTOGRAM6"/>
      <sheetName val="Lab_Cum_Hist5"/>
      <sheetName val="Graph_Data_(DO_NOT_PRINT)5"/>
      <sheetName val="Body_Sheet4"/>
      <sheetName val="1_0_Executive_Summary4"/>
      <sheetName val="CT_Thang_Mo5"/>
      <sheetName val="Customize_Your_Invoice5"/>
      <sheetName val="HVAC_BoQ5"/>
      <sheetName val="Bill_No__25"/>
      <sheetName val="budget_summary_(2)4"/>
      <sheetName val="Budget_Analysis_Summary4"/>
      <sheetName val="Projet,_methodes_&amp;_couts4"/>
      <sheetName val="Risques_majeurs_&amp;_Frais_Ind_4"/>
      <sheetName val="SPT_vs_PHI5"/>
      <sheetName val="CT__PL4"/>
      <sheetName val="FOL_-_Bar5"/>
      <sheetName val="Tender_Summary5"/>
      <sheetName val="Insurance_Ext5"/>
      <sheetName val="Top_sheet4"/>
      <sheetName val="intr_stool_brkup4"/>
      <sheetName val="2_Div_14_2"/>
      <sheetName val="SHOPLIST_xls1"/>
      <sheetName val="Bill_23"/>
      <sheetName val="Ap_A2"/>
      <sheetName val="Bill_12"/>
      <sheetName val="Bill_32"/>
      <sheetName val="Bill_42"/>
      <sheetName val="Bill_52"/>
      <sheetName val="Bill_62"/>
      <sheetName val="Bill_72"/>
      <sheetName val="Invoice_Summary1"/>
      <sheetName val="beam-reinft-IIInd_floor1"/>
      <sheetName val="beam-reinft-machine_rm1"/>
      <sheetName val="PROJECT_BRIEF2"/>
      <sheetName val="C_(3)2"/>
      <sheetName val="POWER_ASSUMPTIONS1"/>
      <sheetName val="Dubai_golf1"/>
      <sheetName val="WITHOUT_C&amp;I_PROFIT_(3)"/>
      <sheetName val="Geneí¬i"/>
      <sheetName val="Civil_Boq"/>
      <sheetName val="DETAILED__BOQ"/>
      <sheetName val="M-Book_for_Conc"/>
      <sheetName val="M-Book_for_FW"/>
      <sheetName val="Activity_List"/>
      <sheetName val="HIRED_LABOUR_CODE"/>
      <sheetName val="PA-_Consutant_"/>
      <sheetName val="foot-slab_reinft"/>
      <sheetName val="Рабочий лист"/>
      <sheetName val="ФМ"/>
      <sheetName val="Сравнение"/>
      <sheetName val="Day work"/>
      <sheetName val="INSTR"/>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GFA_HQ_Building7"/>
      <sheetName val="Rate_analysis4"/>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Eq. Mobilization"/>
      <sheetName val="RA-markate"/>
      <sheetName val="BOQ_Direct_selling cost"/>
      <sheetName val="Softscape_Buildup"/>
      <sheetName val="Mat'l_Rate"/>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BILL_COV"/>
      <sheetName val="Ra__stair"/>
      <sheetName val="COLUMN"/>
      <sheetName val="w't table"/>
      <sheetName val="cp-e1"/>
      <sheetName val="갑지"/>
      <sheetName val="15-MECH"/>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Dropdown"/>
      <sheetName val="Elemental Buildup"/>
      <sheetName val="77S(O)"/>
      <sheetName val="PointNo.5"/>
      <sheetName val="11-hsd"/>
      <sheetName val="13-septic"/>
      <sheetName val="7-ug"/>
      <sheetName val="2-utility"/>
      <sheetName val="18-misc"/>
      <sheetName val="5-pipe"/>
      <sheetName val="VALVE_CHAMBERS"/>
      <sheetName val="Fire_Hydrants"/>
      <sheetName val="B_GATE_VALVE"/>
      <sheetName val="Sub_G1_Fire"/>
      <sheetName val="Sub_G12_Fire"/>
      <sheetName val="DETAILED__BOQ1"/>
      <sheetName val="M-Book_for_Conc1"/>
      <sheetName val="M-Book_for_FW1"/>
      <sheetName val="HIRED_LABOUR_CODE1"/>
      <sheetName val="PA-_Consutant_1"/>
      <sheetName val="foot-slab_reinft1"/>
      <sheetName val="VALVE_CHAMBERS1"/>
      <sheetName val="Fire_Hydrants1"/>
      <sheetName val="B_GATE_VALVE1"/>
      <sheetName val="Sub_G1_Fire1"/>
      <sheetName val="Sub_G12_Fire1"/>
      <sheetName val="DETAILED__BOQ2"/>
      <sheetName val="M-Book_for_Conc2"/>
      <sheetName val="M-Book_for_FW2"/>
      <sheetName val="Ra__stair1"/>
      <sheetName val="HIRED_LABOUR_CODE2"/>
      <sheetName val="PA-_Consutant_2"/>
      <sheetName val="foot-slab_reinft2"/>
      <sheetName val="BILL_COV1"/>
      <sheetName val="B185-B-2"/>
      <sheetName val="B185-B-3"/>
      <sheetName val="B185-B-4"/>
      <sheetName val="B185-B-5"/>
      <sheetName val="B185-B-6"/>
      <sheetName val="B185-B-7"/>
      <sheetName val="B185-B-8"/>
      <sheetName val="B185-B-9.1"/>
      <sheetName val="B185-B-9.2"/>
      <sheetName val="Materials_Cost(PCC)"/>
      <sheetName val="India_F&amp;S_Template"/>
      <sheetName val="IO_LIST"/>
      <sheetName val="Material_"/>
      <sheetName val="Quote_Sheet"/>
      <sheetName val="Day_work"/>
      <sheetName val="PMWeb data"/>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ConferenceCentre_x005f_x0000_옰ʒ䄂ʒ鵠ʐ䄂ʒ"/>
      <sheetName val="Geneí¬_x005f_x0008_i_x005f_x0000__x005f_x0000__x0"/>
      <sheetName val="70_x005f_x0000_,/0_x005f_x0000_s«_x005f_x0008_i_x"/>
      <sheetName val="Day_work1"/>
      <sheetName val="Gra¦_x0004_)_x0000__x0000__x0000_VW_x0000__x0000__x0000__x0000__x0000__x0000__x0000__x0000__x0000_ U"/>
      <sheetName val="/VW_x0000_VU_x0000_)_x0000__x0000__x0000_)_x0000__x0000__x0000__x0001__x0000__x0000__x0000_tÏØ0 _x0008__x0000__x0000_ _x0008_"/>
      <sheetName val="房屋及建筑物"/>
      <sheetName val="XL4Poppy"/>
      <sheetName val="CHART OF ACCOUNTS"/>
      <sheetName val="E-Bill No.6 A-O"/>
      <sheetName val="BS"/>
      <sheetName val="/VW_x0000_VU_x0000_)_x0000__x0000__x0000_)_x0000__x0000__x0000__x0001__x0000__x0000__x0000_tÏØ0_x0009__x0008__x0000__x0000__x0009__x0008_"/>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Eq__Mobilization"/>
      <sheetName val="Working_for_RCC"/>
      <sheetName val="B185-B-9_1"/>
      <sheetName val="B185-B-9_2"/>
      <sheetName val="BOQ_Direct_selling_cost"/>
      <sheetName val="CHART_OF_ACCOUNTS"/>
      <sheetName val="E-Bill_No_6_A-O"/>
      <sheetName val="B09_1"/>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집계표(OPTION)"/>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B6.2 "/>
      <sheetName val="Material List "/>
      <sheetName val="입찰내역 발주처 양식"/>
      <sheetName val="SStaff-Sept2013"/>
      <sheetName val="Index List"/>
      <sheetName val="Type List"/>
      <sheetName val="File Types"/>
      <sheetName val="SS MH"/>
      <sheetName val="70_x005f_x0000_,_0_x005f_x0000_s«_x005f_x0008_i_x"/>
      <sheetName val="Geneí¬_x005f_x0008_i"/>
      <sheetName val="escalation"/>
      <sheetName val="ANAL"/>
      <sheetName val="Quantity"/>
      <sheetName val="PNT-QUOT-#3"/>
      <sheetName val="COAT&amp;WRAP-QIOT-#3"/>
      <sheetName val="Earthwork"/>
      <sheetName val="GIAVLIEU"/>
      <sheetName val="Project Cost Breakdown"/>
      <sheetName val="2.2)Revised Cash Flow"/>
      <sheetName val="col-reinft1"/>
      <sheetName val="Gra¦_x0004_)"/>
      <sheetName val="/VW"/>
      <sheetName val="PointNo_5"/>
      <sheetName val="w't_table"/>
      <sheetName val="Elemental_Buildup"/>
      <sheetName val="PMWeb_data"/>
      <sheetName val="SS_MH"/>
      <sheetName val="Employee List"/>
      <sheetName val="Summary of Work"/>
      <sheetName val="2_2)Revised_Cash_Flow"/>
      <sheetName val="LIST DO NOT REMOVE"/>
      <sheetName val="SIEMENS"/>
      <sheetName val="PRECAST lightconc-II"/>
      <sheetName val="P&amp;L-BDMC"/>
      <sheetName val="final abstract"/>
      <sheetName val="Detail"/>
      <sheetName val="p&amp;m"/>
      <sheetName val="Voucher"/>
      <sheetName val="Prices"/>
      <sheetName val="Rate summary"/>
      <sheetName val="#REF!"/>
      <sheetName val="SW-TEO"/>
      <sheetName val="科目余额表正式"/>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GRSummary"/>
      <sheetName val="HIRED_LABOUR_CODE3"/>
      <sheetName val="PA-_Consutant_3"/>
      <sheetName val="foot-slab_reinft3"/>
      <sheetName val="DETAILED__BOQ3"/>
      <sheetName val="M-Book_for_Conc3"/>
      <sheetName val="M-Book_for_FW3"/>
      <sheetName val="VALVE_CHAMBERS2"/>
      <sheetName val="Fire_Hydrants2"/>
      <sheetName val="B_GATE_VALVE2"/>
      <sheetName val="Sub_G1_Fire2"/>
      <sheetName val="Sub_G12_Fire2"/>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Day_work2"/>
      <sheetName val="Gra¦)VW_U"/>
      <sheetName val="/VWVU))tÏØ0  "/>
      <sheetName val="/VWVU))tÏØ0__"/>
      <sheetName val="??-BLDG"/>
      <sheetName val="ml"/>
      <sheetName val="Lists"/>
      <sheetName val="Demand"/>
      <sheetName val="Occ"/>
      <sheetName val="Old"/>
      <sheetName val="VCH-SLC"/>
      <sheetName val="Item- Compact"/>
      <sheetName val="Supplier"/>
      <sheetName val="BLK2"/>
      <sheetName val="BLK3"/>
      <sheetName val="E &amp; R"/>
      <sheetName val="radar"/>
      <sheetName val="UG"/>
      <sheetName val="_x005f_x0000__x005f_x0000__x005f_x0000__x005f_x0000__x0"/>
      <sheetName val="Staff Acco."/>
      <sheetName val="TBAL9697 -group wise  sdpl"/>
      <sheetName val="SITE WORK"/>
      <sheetName val="GFA_HQ_Building12"/>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XV10017"/>
      <sheetName val="Sub_G1_Five"/>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Materials_Cost(PCC)2"/>
      <sheetName val="India_F&amp;S_Template2"/>
      <sheetName val="IO_LIST2"/>
      <sheetName val="Material_2"/>
      <sheetName val="Quote_Sheet2"/>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Elemental_Buildup1"/>
      <sheetName val="PointNo_51"/>
      <sheetName val="B6_2_"/>
      <sheetName val="LIST_DO_NOT_REMOVE"/>
      <sheetName val="Table"/>
      <sheetName val="Annex 1 Sect 3a"/>
      <sheetName val="Annex 1 Sect 3a.1"/>
      <sheetName val="Annex 1 Sect 3b"/>
      <sheetName val="Annex 1 Sect 3c"/>
      <sheetName val="HOURLY RATES"/>
      <sheetName val="%"/>
      <sheetName val="BG"/>
      <sheetName val="RAB AR&amp;STR"/>
      <sheetName val="Back up"/>
      <sheetName val="d-safe DELUXE"/>
      <sheetName val="GPL Revenu Update"/>
      <sheetName val="DO NOT TOUCH"/>
      <sheetName val="Work Type"/>
      <sheetName val="PT 141- Site A Landscape"/>
      <sheetName val="Geneí¬ i_x0000__x0000_ _x0000_0."/>
      <sheetName val="70_x0000_,/0_x0000_s« i_x0000_Æø í¬ i_x0000_"/>
      <sheetName val="Common Variables"/>
      <sheetName val="PRECAST_lightconc-II"/>
      <sheetName val="final_abstract"/>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Geneí¬_x0008_i??_x0014_?0."/>
      <sheetName val="70?,/0?s«_x0008_i?Æø_x0003_í¬_x0008_i?"/>
      <sheetName val="????????"/>
      <sheetName val="70,_0s«iÆøí¬i"/>
      <sheetName val="ConferenceCentre_옰ʒ䄂ʒ鵠ʐ䄂ʒ閐̐䄂ʒ蕈̐"/>
      <sheetName val="[SHOPLIST.xls]70_x0000_,/0_x0000_s«_x0008_i_x0000_Æø_x0003_í¬"/>
      <sheetName val="PRJDATA"/>
      <sheetName val="Master"/>
      <sheetName val="合成単価作成表-BLDG"/>
      <sheetName val="BASE_APR17_HISTOGRAMS"/>
      <sheetName val="Labour &amp; Plant"/>
      <sheetName val="MA"/>
      <sheetName val="Rebars"/>
      <sheetName val="[SHOPLIST.xls][SHOPLIST.xls]70_x0000_"/>
      <sheetName val="[SHOPLIST.xls][SHOPLIST.xls]70,"/>
      <sheetName val="Mall waterproofing"/>
      <sheetName val="MSCP waterproofing"/>
      <sheetName val="-----------------"/>
      <sheetName val="References"/>
      <sheetName val="Duct Accesories"/>
      <sheetName val="train cash"/>
      <sheetName val="accom cash"/>
      <sheetName val="ConferenceCentre_x0000_옰ʒ䄂ʒ鵠ʐ䄂ʒ"/>
      <sheetName val="Geneí¬_x0008_i_x0000__x0000__x0"/>
      <sheetName val="70_x0000_,_0_x0000_s«_x0008_i_x"/>
      <sheetName val="_x0000__x0000__x0000__x0000__x0"/>
      <sheetName val="INDIGINEOUS ITEMS "/>
      <sheetName val="office"/>
      <sheetName val="Lab"/>
      <sheetName val="UOM"/>
      <sheetName val="Definitions"/>
      <sheetName val="Summary_of_Work"/>
      <sheetName val="Employee_List"/>
      <sheetName val="Rate_analysis10"/>
      <sheetName val="LIST_DO_NOT_REMOVE1"/>
      <sheetName val="Staff_Acco_"/>
      <sheetName val="TBAL9697_-group_wise__sdpl"/>
      <sheetName val="Project_Cost_Breakdown"/>
      <sheetName val="B6_2_1"/>
      <sheetName val="Annex_1_Sect_3a"/>
      <sheetName val="Annex_1_Sect_3a_1"/>
      <sheetName val="Annex_1_Sect_3b"/>
      <sheetName val="Annex_1_Sect_3c"/>
      <sheetName val="HOURLY_RATES"/>
      <sheetName val="Item-_Compact"/>
      <sheetName val="E_&amp;_R"/>
      <sheetName val="MEP"/>
      <sheetName val="IRR"/>
      <sheetName val="???? ??? ??"/>
      <sheetName val="200205C"/>
      <sheetName val="Headings"/>
      <sheetName val="ConferenceCentre?옰ʒ䄂ʒ鵠ʐ䄂ʒ閐̐脭め_x0005__x0000_"/>
      <sheetName val="COSTING"/>
      <sheetName val="Map"/>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Lookup"/>
      <sheetName val="Floor Box "/>
      <sheetName val="TESİSAT"/>
      <sheetName val="PE"/>
      <sheetName val="VALVE_CHAMBERS5"/>
      <sheetName val="Fire_Hydrants5"/>
      <sheetName val="B_GATE_VALVE5"/>
      <sheetName val="Sub_G1_Fire5"/>
      <sheetName val="Sub_G12_Fire5"/>
      <sheetName val="DETAILED__BOQ6"/>
      <sheetName val="M-Book_for_Conc6"/>
      <sheetName val="M-Book_for_FW6"/>
      <sheetName val="PA-_Consutant_6"/>
      <sheetName val="HIRED_LABOUR_CODE6"/>
      <sheetName val="foot-slab_reinft6"/>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t_table3"/>
      <sheetName val="Elemental_Buildup3"/>
      <sheetName val="PointNo_53"/>
      <sheetName val="LIST_DO_NOT_REMOVE2"/>
      <sheetName val="Summary_of_Work1"/>
      <sheetName val="Employee_List1"/>
      <sheetName val="B6_2_2"/>
      <sheetName val="Staff_Acco_1"/>
      <sheetName val="TBAL9697_-group_wise__sdpl1"/>
      <sheetName val="Item-_Compact1"/>
      <sheetName val="E_&amp;_R1"/>
      <sheetName val="Project_Cost_Breakdown1"/>
      <sheetName val="Рабочий_лист"/>
      <sheetName val="Annex_1_Sect_3a1"/>
      <sheetName val="Annex_1_Sect_3a_11"/>
      <sheetName val="Annex_1_Sect_3b1"/>
      <sheetName val="Annex_1_Sect_3c1"/>
      <sheetName val="HOURLY_RATES1"/>
      <sheetName val="RAB_AR&amp;STR"/>
      <sheetName val="SITE_WORK"/>
      <sheetName val="Rate_summary"/>
      <sheetName val="PTS-1"/>
      <sheetName val="Header"/>
      <sheetName val="Risk Breakdown Structure"/>
      <sheetName val="Coding"/>
      <sheetName val="Sheet7"/>
      <sheetName val="Vendors"/>
      <sheetName val="Steel"/>
      <sheetName val="Contract Division"/>
      <sheetName val="SubContract Type"/>
      <sheetName val="Service Type"/>
      <sheetName val="[SHOPLIST.xls][SHOPLIST.xls][SH"/>
      <sheetName val="Data Validation"/>
      <sheetName val="__-BLDG"/>
      <sheetName val="TOSHIBA-Structure"/>
      <sheetName val="NKC6"/>
      <sheetName val="Div26 - Elect"/>
      <sheetName val="CHUNG CU CARRILON"/>
      <sheetName val="dv_info"/>
      <sheetName val="Div.07 Thermal &amp; Moisture"/>
      <sheetName val="INDEX"/>
      <sheetName val="Geneí¬ i"/>
      <sheetName val="PROJECT BRIEF(EX.NEW)"/>
      <sheetName val="Source"/>
      <sheetName val="Summ"/>
      <sheetName val="analysis"/>
      <sheetName val="calculation_LC"/>
      <sheetName val="Internet"/>
      <sheetName val="steel total"/>
      <sheetName val="ELE BOQ"/>
      <sheetName val="Z- GENERAL PRICE SUMMARY"/>
      <sheetName val="Back_up"/>
      <sheetName val="PT_141-_Site_A_Landscape"/>
      <sheetName val="d-safe_DELUXE"/>
      <sheetName val="Duct_Accesories"/>
      <sheetName val="Labour_&amp;_Plant"/>
      <sheetName val="Geneí¬_i_0_"/>
      <sheetName val="70,/0s«_iÆø_í¬_i"/>
      <sheetName val="[SHOPLIST_xls][SHOPLIST_xls]70"/>
      <sheetName val="[SHOPLIST_xls][SHOPLIST_xls]70,"/>
      <sheetName val="[SHOPLIST_xls]70,/0s«iÆøí¬"/>
      <sheetName val="[SHOPLIST_xls]70,/0s«iÆøí¬i"/>
      <sheetName val="Z-_GENERAL_PRICE_SUMMARY"/>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BILL_COV6"/>
      <sheetName val="Ra__stair6"/>
      <sheetName val="WITHOUT_C&amp;I_PROFIT_(3)8"/>
      <sheetName val="Civil_Boq8"/>
      <sheetName val="Activity_List8"/>
      <sheetName val="B185-B-9_14"/>
      <sheetName val="B185-B-9_24"/>
      <sheetName val="Day_work5"/>
      <sheetName val="Working_for_RCC4"/>
      <sheetName val="CHART_OF_ACCOUNTS4"/>
      <sheetName val="E-Bill_No_6_A-O4"/>
      <sheetName val="PMWeb_data4"/>
      <sheetName val="SS_MH4"/>
      <sheetName val="Eq__Mobilization4"/>
      <sheetName val="B09_14"/>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입찰내역_발주처_양식3"/>
      <sheetName val="Chiet_t3"/>
      <sheetName val="Staffing_and_Rates_IA3"/>
      <sheetName val="/VWVU))tÏØ0__3"/>
      <sheetName val="INDIGINEOUS_ITEMS_"/>
      <sheetName val="Mall_waterproofing"/>
      <sheetName val="MSCP_waterproofing"/>
      <sheetName val="????_???_??"/>
      <sheetName val="Geneí¬i???0_"/>
      <sheetName val="70?,/0?s«i?Æøí¬i?"/>
      <sheetName val="train_cash"/>
      <sheetName val="accom_cash"/>
      <sheetName val="Geneí¬i_x0"/>
      <sheetName val="70,_0s«i_x"/>
      <sheetName val="_x0"/>
      <sheetName val="Confidential"/>
      <sheetName val="SRC-B3U2"/>
      <sheetName val="Projects"/>
      <sheetName val="[SHOPLIST.xls]70_x0000_,/0_x0000_s« i_x0000_Æø í¬"/>
      <sheetName val="Selections"/>
      <sheetName val="AREA OF APPLICATION"/>
      <sheetName val="1-G1"/>
      <sheetName val="PPA Summary"/>
      <sheetName val="Interior"/>
      <sheetName val="금융비용"/>
      <sheetName val="Final"/>
      <sheetName val="Cashflow projection"/>
      <sheetName val="superseded"/>
      <sheetName val="Risk_Breakdown_Structure"/>
      <sheetName val="Equipment Rates"/>
      <sheetName val="instructions"/>
      <sheetName val="Resumo Empreitadas"/>
      <sheetName val="CostPlan"/>
      <sheetName val="Database"/>
      <sheetName val="Payment"/>
      <sheetName val="Input"/>
      <sheetName val="70,"/>
      <sheetName val="ConferenceCentre?옰ʒ䄂ʒ鵠ʐ䄂ʒ閐̐脭め_x0005_"/>
      <sheetName val="opstat"/>
      <sheetName val="costs"/>
      <sheetName val="[SHOPLIST.xls][SHOPLIST.xls]70_"/>
      <sheetName val="[SHOPLIST.xls]/VW_x0000_VU_x0000_)_x0000__x0000__x0000_)_x0000__x0000__x0000_"/>
      <sheetName val="E H - H. W.P."/>
      <sheetName val="E. H. Treatment for pile cap"/>
      <sheetName val="FORM5"/>
      <sheetName val="[SHOPLIST.xls]/VW"/>
      <sheetName val="[SHOPLIST.xls]/VWVU))tÏØ0  "/>
      <sheetName val="[SHOPLIST.xls]/VWVU))tÏØ0__"/>
      <sheetName val="Home"/>
      <sheetName val="A1-Continuous"/>
      <sheetName val="Hic_150EOffice"/>
      <sheetName val="Mix Design"/>
      <sheetName val="std-rates"/>
      <sheetName val="[SHOPLIST.xls]70"/>
      <sheetName val="[SHOPLIST.xls]70,"/>
      <sheetName val="Auswahl"/>
      <sheetName val="Areas_with_SF"/>
      <sheetName val="Area Breakdown PER LEVEL_LINK"/>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Materials_Cost(PCC)5"/>
      <sheetName val="India_F&amp;S_Template5"/>
      <sheetName val="IO_LIST5"/>
      <sheetName val="Material_5"/>
      <sheetName val="Quote_Sheet5"/>
      <sheetName val="BOQ_Direct_selling_cost5"/>
      <sheetName val="PRECAST_lightconc-II5"/>
      <sheetName val="final_abstract5"/>
      <sheetName val="TRIAL_BALANCE"/>
      <sheetName val="Ave_wtd_rates"/>
      <sheetName val="Debits_as_on_12_04_08"/>
      <sheetName val="STAFFSCHED_"/>
      <sheetName val="Base BM-rebar"/>
      <sheetName val="% prog figs -u5 and total"/>
      <sheetName val="rc01"/>
      <sheetName val="ConferenceCentre_x005f_x0000_옰ʒ"/>
      <sheetName val="70_x005f_x0000_,_0_x005f_x0000_"/>
      <sheetName val="Gra¦_x0004_)_x0000__x0000__x0"/>
      <sheetName val="_VW_x0000_VU_x0000_)_x0000__x"/>
      <sheetName val="_VW"/>
      <sheetName val="_VWVU))tÏØ0  "/>
      <sheetName val="_VWVU))tÏØ0__"/>
      <sheetName val="_x005f_x0000__x005f_x0000__x005"/>
      <sheetName val="Geneí¬_x005f_x0008_i_x000"/>
      <sheetName val="做法表"/>
      <sheetName val="_SHOPLIST.xls_70"/>
      <sheetName val="_SHOPLIST.xls_70,_0s«iÆøí¬i"/>
      <sheetName val="Results"/>
      <sheetName val="Materials "/>
      <sheetName val="Labour"/>
      <sheetName val="MAchinery(R1)"/>
      <sheetName val="Sheet Index"/>
      <sheetName val="door"/>
      <sheetName val="window"/>
      <sheetName val="Dropdowns"/>
      <sheetName val="[SHOPLIST.xls][SHOPLIST.xls]/VW"/>
      <sheetName val="1.2 Staff Schedule"/>
      <sheetName val="GFA_HQ_Building16"/>
      <sheetName val="GFA_Conference15"/>
      <sheetName val="BQ_External15"/>
      <sheetName val="Raw_Data14"/>
      <sheetName val="Penthouse_Apartment14"/>
      <sheetName val="StattCo_yCharges14"/>
      <sheetName val="LABOUR_HISTOGRAM15"/>
      <sheetName val="Graph_Data_(DO_NOT_PRINT)14"/>
      <sheetName val="Chiet_tinh_dz2214"/>
      <sheetName val="Chiet_tinh_dz3514"/>
      <sheetName val="@risk_rents_and_incentives14"/>
      <sheetName val="Car_park_lease14"/>
      <sheetName val="Net_rent_analysis14"/>
      <sheetName val="Poz-1_14"/>
      <sheetName val="Lab_Cum_Hist14"/>
      <sheetName val="FOL_-_Bar14"/>
      <sheetName val="budget_summary_(2)13"/>
      <sheetName val="Budget_Analysis_Summary13"/>
      <sheetName val="CT_Thang_Mo14"/>
      <sheetName val="CT__PL13"/>
      <sheetName val="LEVEL_SHEET14"/>
      <sheetName val="SPT_vs_PHI14"/>
      <sheetName val="Bill_No__214"/>
      <sheetName val="Tender_Summary14"/>
      <sheetName val="Insurance_Ext14"/>
      <sheetName val="Customize_Your_Invoice14"/>
      <sheetName val="HVAC_BoQ14"/>
      <sheetName val="Projet,_methodes_&amp;_couts13"/>
      <sheetName val="Risques_majeurs_&amp;_Frais_Ind_13"/>
      <sheetName val="Top_sheet13"/>
      <sheetName val="intr_stool_brkup13"/>
      <sheetName val="Body_Sheet13"/>
      <sheetName val="1_0_Executive_Summary13"/>
      <sheetName val="Ap_A11"/>
      <sheetName val="Bill_111"/>
      <sheetName val="Bill_212"/>
      <sheetName val="Bill_311"/>
      <sheetName val="Bill_411"/>
      <sheetName val="Bill_511"/>
      <sheetName val="Bill_611"/>
      <sheetName val="Bill_711"/>
      <sheetName val="SHOPLIST_xls10"/>
      <sheetName val="Invoice_Summary10"/>
      <sheetName val="2_Div_14_11"/>
      <sheetName val="PROJECT_BRIEF11"/>
      <sheetName val="beam-reinft-IIInd_floor10"/>
      <sheetName val="POWER_ASSUMPTIONS10"/>
      <sheetName val="Softscape_Buildup9"/>
      <sheetName val="Mat'l_Rate9"/>
      <sheetName val="Dubai_golf10"/>
      <sheetName val="beam-reinft-machine_rm10"/>
      <sheetName val="C_(3)11"/>
      <sheetName val="PA-_Consutant_7"/>
      <sheetName val="BILL_COV7"/>
      <sheetName val="Ra__stair7"/>
      <sheetName val="WITHOUT_C&amp;I_PROFIT_(3)9"/>
      <sheetName val="Civil_Boq9"/>
      <sheetName val="Activity_List9"/>
      <sheetName val="HIRED_LABOUR_CODE7"/>
      <sheetName val="foot-slab_reinft7"/>
      <sheetName val="DETAILED__BOQ7"/>
      <sheetName val="M-Book_for_Conc7"/>
      <sheetName val="M-Book_for_FW7"/>
      <sheetName val="VALVE_CHAMBERS6"/>
      <sheetName val="Fire_Hydrants6"/>
      <sheetName val="B_GATE_VALVE6"/>
      <sheetName val="Sub_G1_Fire6"/>
      <sheetName val="Sub_G12_Fire6"/>
      <sheetName val="B185-B-9_15"/>
      <sheetName val="B185-B-9_25"/>
      <sheetName val="Day_work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Working_for_RCC5"/>
      <sheetName val="Elemental_Buildup4"/>
      <sheetName val="CHART_OF_ACCOUNTS5"/>
      <sheetName val="E-Bill_No_6_A-O5"/>
      <sheetName val="PMWeb_data5"/>
      <sheetName val="SS_MH5"/>
      <sheetName val="Eq__Mobilization5"/>
      <sheetName val="w't_table4"/>
      <sheetName val="B09_15"/>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PointNo_54"/>
      <sheetName val="Index_List4"/>
      <sheetName val="Type_List4"/>
      <sheetName val="File_Types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2_2)Revised_Cash_Flow4"/>
      <sheetName val="Material_List_4"/>
      <sheetName val="Employee_List2"/>
      <sheetName val="입찰내역_발주처_양식4"/>
      <sheetName val="Chiet_t4"/>
      <sheetName val="Staffing_and_Rates_IA4"/>
      <sheetName val="Summary_of_Work2"/>
      <sheetName val="/VWVU))tÏØ0__4"/>
      <sheetName val="Рабочий_лист1"/>
      <sheetName val="PT_141-_Site_A_Landscape1"/>
      <sheetName val="d-safe_DELUXE1"/>
      <sheetName val="Rate_summary1"/>
      <sheetName val="SITE_WORK1"/>
      <sheetName val="RAB_AR&amp;STR1"/>
      <sheetName val="Back_up1"/>
      <sheetName val="INDIGINEOUS_ITEMS_1"/>
      <sheetName val="Mall_waterproofing1"/>
      <sheetName val="MSCP_waterproofing1"/>
      <sheetName val="Duct_Accesories1"/>
      <sheetName val="????_???_??1"/>
      <sheetName val="train_cash1"/>
      <sheetName val="accom_cash1"/>
      <sheetName val="Common_Variables"/>
      <sheetName val="ConferenceCentre?옰ʒ䄂ʒ鵠ʐ䄂ʒ閐̐脭め"/>
      <sheetName val="Geneí¬i___0_"/>
      <sheetName val="70_,_0_s«i_Æøí¬i_"/>
      <sheetName val="C1ㅇ"/>
      <sheetName val="AC"/>
      <sheetName val="PNTEXT"/>
      <sheetName val="GPL_Revenu_Update"/>
      <sheetName val="DO_NOT_TOUCH"/>
      <sheetName val="Work_Type"/>
      <sheetName val="PROJECT_BRIEF(EX_NEW)"/>
      <sheetName val="BaseWeight"/>
      <sheetName val="Architect"/>
      <sheetName val="ￒlￒmￒnￒaￒSￒmￒaￒy"/>
      <sheetName val="Materials_Cost(PCC)6"/>
      <sheetName val="India_F&amp;S_Template6"/>
      <sheetName val="IO_LIST6"/>
      <sheetName val="Material_6"/>
      <sheetName val="Quote_Sheet6"/>
      <sheetName val="BOQ_Direct_selling_cost6"/>
      <sheetName val="PRECAST_lightconc-II6"/>
      <sheetName val="final_abstract6"/>
      <sheetName val="Staff_Acco_2"/>
      <sheetName val="TBAL9697_-group_wise__sdpl2"/>
      <sheetName val="E_&amp;_R2"/>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SHOPLIST_xls]70,/0s«_iÆø_í¬"/>
      <sheetName val="AREA_OF_APPLICATION"/>
      <sheetName val="Food"/>
      <sheetName val="PRJ_DATA"/>
      <sheetName val="gen"/>
      <sheetName val="VIABILITY"/>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HIRED_LABOUR_CODE8"/>
      <sheetName val="PA-_Consutant_8"/>
      <sheetName val="foot-slab_reinft8"/>
      <sheetName val="Softscape_Buildup10"/>
      <sheetName val="Mat'l_Rate10"/>
      <sheetName val="VALVE_CHAMBERS7"/>
      <sheetName val="Fire_Hydrants7"/>
      <sheetName val="B_GATE_VALVE7"/>
      <sheetName val="Sub_G1_Fire7"/>
      <sheetName val="Sub_G12_Fire7"/>
      <sheetName val="Activity_List10"/>
      <sheetName val="BILL_COV8"/>
      <sheetName val="Ra__stair8"/>
      <sheetName val="DETAILED__BOQ8"/>
      <sheetName val="M-Book_for_Conc8"/>
      <sheetName val="M-Book_for_FW8"/>
      <sheetName val="Materials_Cost(PCC)7"/>
      <sheetName val="India_F&amp;S_Template7"/>
      <sheetName val="IO_LIST7"/>
      <sheetName val="Material_7"/>
      <sheetName val="Quote_Sheet7"/>
      <sheetName val="Day_work7"/>
      <sheetName val="Working_for_RCC6"/>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w't_table5"/>
      <sheetName val="B185-B-9_16"/>
      <sheetName val="B185-B-9_26"/>
      <sheetName val="CHART_OF_ACCOUNTS6"/>
      <sheetName val="BOQ_Direct_selling_cost7"/>
      <sheetName val="Elemental_Buildup5"/>
      <sheetName val="PointNo_55"/>
      <sheetName val="Index_List5"/>
      <sheetName val="Type_List5"/>
      <sheetName val="File_Types5"/>
      <sheetName val="E-Bill_No_6_A-O6"/>
      <sheetName val="PMWeb_data6"/>
      <sheetName val="SS_MH6"/>
      <sheetName val="Material_List_5"/>
      <sheetName val="2_2)Revised_Cash_Flow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Project_Cost_Breakdown3"/>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7"/>
      <sheetName val="final_abstract7"/>
      <sheetName val="Staff_Acco_3"/>
      <sheetName val="TBAL9697_-group_wise__sdpl3"/>
      <sheetName val="/VWVU))tÏØ0__5"/>
      <sheetName val="Chiet_t5"/>
      <sheetName val="Staffing_and_Rates_IA5"/>
      <sheetName val="Summary_of_Work3"/>
      <sheetName val="Employee_List3"/>
      <sheetName val="Рабочий_лист2"/>
      <sheetName val="B6_2_4"/>
      <sheetName val="Item-_Compact3"/>
      <sheetName val="E_&amp;_R3"/>
      <sheetName val="Annex_1_Sect_3a3"/>
      <sheetName val="Annex_1_Sect_3a_13"/>
      <sheetName val="Annex_1_Sect_3b3"/>
      <sheetName val="Annex_1_Sect_3c3"/>
      <sheetName val="HOURLY_RATES3"/>
      <sheetName val="SITE_WORK2"/>
      <sheetName val="d-safe_DELUXE2"/>
      <sheetName val="PT_141-_Site_A_Landscape2"/>
      <sheetName val="Rate_summary2"/>
      <sheetName val="RAB_AR&amp;STR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Risk_Breakdown_Structure1"/>
      <sheetName val="Geneí¬_i1"/>
      <sheetName val="steel_total1"/>
      <sheetName val="ELE_BOQ1"/>
      <sheetName val="Project_Cost_Breakdown2"/>
      <sheetName val="LIST_DO_NOT_REMOVE3"/>
      <sheetName val="B6_2_3"/>
      <sheetName val="Item-_Compact2"/>
      <sheetName val="Annex_1_Sect_3a2"/>
      <sheetName val="Annex_1_Sect_3a_12"/>
      <sheetName val="Annex_1_Sect_3b2"/>
      <sheetName val="Annex_1_Sect_3c2"/>
      <sheetName val="HOURLY_RATES2"/>
      <sheetName val="Geneí¬_i"/>
      <sheetName val="steel_total"/>
      <sheetName val="ELE_BOQ"/>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Equip"/>
      <sheetName val="Rates"/>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Gra¦)_x0"/>
      <sheetName val="_VWVU)_x"/>
      <sheetName val="_VWVU))tÏØ0__1"/>
      <sheetName val="Floor_Box_"/>
      <sheetName val="Floor_Box_1"/>
      <sheetName val="Form 6"/>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Dash board"/>
      <sheetName val="ACC"/>
      <sheetName val="Rate_analysis11"/>
      <sheetName val="1_2_Staff_Schedule"/>
      <sheetName val="Attach 4-18"/>
      <sheetName val="TTL"/>
      <sheetName val="[SHOPLIST.xls]/VWVU))tÏØ0__1"/>
      <sheetName val="[SHOPLIST.xls]/VWVU))tÏØ0__2"/>
      <sheetName val="SubS2"/>
      <sheetName val="LMP"/>
      <sheetName val="CSC"/>
      <sheetName val="SO"/>
      <sheetName val="Equipment_Rates"/>
      <sheetName val="hist&amp;proj"/>
      <sheetName val="Site Dev BOQ"/>
      <sheetName val="Labour Costs"/>
      <sheetName val="BLOCK-A (MEA.SHEET)"/>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Z-_GENERAL_PRICE_SUMMARY1"/>
      <sheetName val="Resumo_Empreitadas1"/>
      <sheetName val="PPA_Summary1"/>
      <sheetName val="Mix_Design1"/>
      <sheetName val="%_prog_figs_-u5_and_total1"/>
      <sheetName val="_VWVU))tÏØ0__2"/>
      <sheetName val="Floor_Box_2"/>
      <sheetName val="[SHOPLIST_xls]/VW"/>
      <sheetName val="[SHOPLIST_xls]/VWVU))tÏØ0__"/>
      <sheetName val="[SHOPLIST_xls]/VWVU))tÏØ0__1"/>
      <sheetName val="Cashflow_projection"/>
      <sheetName val="[SHOPLIST_xls][SHOPLIST_xls]70_"/>
      <sheetName val="[SHOPLIST_xls]/VWVU))"/>
      <sheetName val="E_H_-_H__W_P_"/>
      <sheetName val="E__H__Treatment_for_pile_cap"/>
      <sheetName val="[SHOPLIST_xls][SHOPLIST_xls][SH"/>
      <sheetName val="Site_Dev_BOQ"/>
      <sheetName val="工程量"/>
      <sheetName val="Lagoons Breakdown Prices"/>
      <sheetName val="Cover HW Z2 "/>
      <sheetName val="TOTAL WORK"/>
      <sheetName val="part 3"/>
      <sheetName val="pile Length for Easter fence"/>
      <sheetName val=" Estimate  "/>
      <sheetName val="Equip."/>
      <sheetName val="Book1"/>
      <sheetName val="6.2 Floor Finishes"/>
      <sheetName val="主材价格"/>
      <sheetName val="_SHOPLIST.xls__SHOPLIST.xls_70"/>
      <sheetName val="_SHOPLIST.xls__SHOPLIST.xls_70,"/>
      <sheetName val="ConferenceCentre_x0000_옰ʒ"/>
      <sheetName val="70_x0000_,_0_x0000_"/>
      <sheetName val="_x0000__x0000__x005"/>
      <sheetName val="Geneí¬_x0008_i_x000"/>
      <sheetName val="各楼量单项组价及与DAR单价对比"/>
      <sheetName val="70_,_0_s«_x0008_i_Æø_x0003_í¬_x"/>
      <sheetName val="_SHOPLIST.xls__SHOPLIST.xls_70_"/>
      <sheetName val="공문"/>
      <sheetName val="BUAs and Sales Forecast"/>
      <sheetName val="Base_Data"/>
      <sheetName val="P-100.MRF.DB.R1"/>
      <sheetName val="RMOPS"/>
      <sheetName val="Finansal tamamlanma Eğrisi"/>
      <sheetName val="Data I (2)"/>
      <sheetName val="rEFERENCES "/>
      <sheetName val="DIV2"/>
      <sheetName val="DIV3"/>
      <sheetName val="DIV4"/>
      <sheetName val="DIV7"/>
      <sheetName val="DIV9"/>
      <sheetName val="KAP-2_C1_ALBAHA_GRID_POINT_NGL"/>
      <sheetName val="Flight-1"/>
      <sheetName val="Project"/>
      <sheetName val="PRICE INFO"/>
      <sheetName val="RC SUMMARY"/>
      <sheetName val="LABOUR PRODUCTIVITY-TAV"/>
      <sheetName val="MATERIAL PRICES"/>
      <sheetName val="PC"/>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Data Sheet"/>
      <sheetName val="allowances"/>
      <sheetName val="tender allowances"/>
      <sheetName val=" Summary BKG 034"/>
      <sheetName val="BILL 3R"/>
      <sheetName val="anti-termite"/>
      <sheetName val="Bill.10"/>
      <sheetName val="Material&amp;equipment"/>
      <sheetName val="Cost Heading"/>
      <sheetName val="sheet6"/>
      <sheetName val="Ewaan Show Kitchen (2)"/>
      <sheetName val="Cash Flow Working"/>
      <sheetName val="MN T.B."/>
      <sheetName val="COMPLEXALL"/>
      <sheetName val="D &amp; W sizes"/>
      <sheetName val="DetEst"/>
      <sheetName val="SOPMA DD"/>
      <sheetName val="Estimation"/>
      <sheetName val="May 05"/>
      <sheetName val="April 05"/>
      <sheetName val="Aug 05"/>
      <sheetName val="July 05"/>
      <sheetName val="June 05"/>
      <sheetName val="Nov 05"/>
      <sheetName val="Oct 05"/>
      <sheetName val="Sep 05"/>
      <sheetName val="[SHOPLIST.xls]/VWVU))tÏØ0__3"/>
      <sheetName val="[SHOPLIST.xls]70,/0s«_iÆø_í¬_i"/>
      <sheetName val="[SHOPLIST.xls]70?,/0?s«i?Æøí¬i?"/>
      <sheetName val="PRL"/>
      <sheetName val="precast RC element"/>
      <sheetName val="pile Fabrication"/>
      <sheetName val="New Bld"/>
      <sheetName val="BHANDUP"/>
      <sheetName val="Bill-1"/>
      <sheetName val="Qtys ZamZam (Del. before)"/>
      <sheetName val="Qtys Relocation (Del before)"/>
      <sheetName val=" Qtys Sub &amp; Tents (Del. before)"/>
      <sheetName val="Qtys  Signages (Del. before)"/>
      <sheetName val="Qtys Temporary Passages (Del)"/>
      <sheetName val=" Qtys Ser. Rooms (Del before)"/>
      <sheetName val="BOQp4"/>
      <sheetName val="11"/>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2 Plex"/>
      <sheetName val="Sheet1 (2)"/>
      <sheetName val="4 Plex"/>
      <sheetName val="6 Plex "/>
      <sheetName val="Detailed Summary"/>
      <sheetName val="Sheet1 (3)"/>
      <sheetName val="Sheet1 (4)"/>
      <sheetName val="Print"/>
      <sheetName val="Config-C"/>
      <sheetName val="Service"/>
      <sheetName val="Appendix B"/>
      <sheetName val="2F 회의실견적(5_14 일대)"/>
      <sheetName val=" HIT-&gt;HMC 견적(3900)"/>
      <sheetName val="DATI_CONS"/>
      <sheetName val="STAIR-A"/>
      <sheetName val="B1"/>
      <sheetName val="HB CEC schd 4.2"/>
      <sheetName val="HB CEC schd 4.3"/>
      <sheetName val="HB CEC schd 5.2"/>
      <sheetName val="HB CEC schd 6.2"/>
      <sheetName val="HB CEC schd 7.2"/>
      <sheetName val="HB CEC schd 9.2"/>
      <sheetName val="Doha Farm"/>
      <sheetName val="Dropdown List"/>
      <sheetName val="PB"/>
      <sheetName val="BOQ (2)"/>
      <sheetName val="Names"/>
      <sheetName val="LABOUR RATE"/>
      <sheetName val="Material Rate"/>
      <sheetName val="Labor abs-PW"/>
      <sheetName val="Labor abs-NMR"/>
      <sheetName val="grid"/>
      <sheetName val="para"/>
      <sheetName val="kppl pl"/>
      <sheetName val="Basic Rate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Package-2"/>
      <sheetName val="Combined Results "/>
      <sheetName val="Cashflow"/>
      <sheetName val="RA"/>
      <sheetName val="AREAS"/>
      <sheetName val="Labour Rate "/>
      <sheetName val="(M+L)"/>
      <sheetName val="Names&amp;Cases"/>
      <sheetName val="Tables"/>
      <sheetName val="Asset Allocation (CR)"/>
      <sheetName val="Project Benchmarking"/>
      <sheetName val="Calculations"/>
      <sheetName val="GS"/>
      <sheetName val="1 - Main Building"/>
      <sheetName val="1 - Summary"/>
      <sheetName val="2 - Landscaping Works"/>
      <sheetName val="2 - Summary"/>
      <sheetName val="4 - Bldg Infra"/>
      <sheetName val="4 - Summary"/>
      <sheetName val="[SHOPLIST_xls]70"/>
      <sheetName val="[SHOPLIST_xls]70,"/>
      <sheetName val="Materials_"/>
      <sheetName val="Dashboard (1)"/>
      <sheetName val="Remeasure"/>
      <sheetName val="VO Agreed to Unifier Sum"/>
      <sheetName val="VO Not yet Agreed to Unifier"/>
      <sheetName val="VO Anticipated to Unifier"/>
      <sheetName val="EW to Unifier"/>
      <sheetName val="Prov Sums"/>
      <sheetName val="Claims"/>
      <sheetName val="Other Amounts"/>
      <sheetName val="LANGUAGE"/>
      <sheetName val="70_x0000_,/0_x0000_s«_x0008_i_x"/>
      <sheetName val="ConferenceCentre_x005f_x005f_x0"/>
      <sheetName val="Geneí¬_x005f_x005f_x005f_x0008_"/>
      <sheetName val="70_x005f_x005f_x005f_x0000_,_0_"/>
      <sheetName val="[SHOPLIST.xls][SHOPLIST.xls]70"/>
      <sheetName val="B-3.2 EB"/>
      <sheetName val="Ragama"/>
      <sheetName val="B-3"/>
      <sheetName val="[SHOPLIST.xls]/VWVU))tÏØ0__4"/>
      <sheetName val="02"/>
      <sheetName val="03"/>
      <sheetName val="04"/>
      <sheetName val="01"/>
      <sheetName val="钢筋"/>
      <sheetName val="PLT-SUM"/>
      <sheetName val="Base_BM-rebar"/>
      <sheetName val="Model"/>
      <sheetName val="CONSTRUCTION COMPONENT"/>
      <sheetName val="Summary "/>
      <sheetName val="B04-A - DIA SUDEER"/>
      <sheetName val="04D - Tanmyat"/>
      <sheetName val="13- B04-B &amp; C"/>
      <sheetName val=" SITE 09 B04-B&amp;C-AFAQ"/>
      <sheetName val="Detbal"/>
      <sheetName val="Harewood"/>
      <sheetName val="Balance Sheet"/>
      <sheetName val="Trade Summary"/>
      <sheetName val="Report"/>
      <sheetName val="PROCTOR"/>
      <sheetName val="Status Summary"/>
      <sheetName val="Dash_board"/>
      <sheetName val="Data_Sheet"/>
      <sheetName val="tender_allowances"/>
      <sheetName val="_Summary_BKG_034"/>
      <sheetName val="BILL_3R"/>
      <sheetName val="Area_Breakdown_PER_LEVEL_LINK"/>
      <sheetName val="CF_Input"/>
      <sheetName val="DATA_INPUT"/>
      <sheetName val="Vordruck-Nr__7_1_3_D"/>
      <sheetName val="M&amp;A_D"/>
      <sheetName val="M&amp;A_E"/>
      <sheetName val="M&amp;A_G"/>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Z-_GENERAL_PRICE_SUMMARY2"/>
      <sheetName val="Resumo_Empreitadas2"/>
      <sheetName val="PPA_Summary2"/>
      <sheetName val="Mix_Design2"/>
      <sheetName val="%_prog_figs_-u5_and_total2"/>
      <sheetName val="_VWVU))tÏØ0__3"/>
      <sheetName val="Floor_Box_3"/>
      <sheetName val="[SHOPLIST_xls]/VW1"/>
      <sheetName val="Equipment_Rates1"/>
      <sheetName val="Cashflow_projection1"/>
      <sheetName val="[SHOPLIST_xls][SHOPLIST_xls][S1"/>
      <sheetName val="E_H_-_H__W_P_1"/>
      <sheetName val="E__H__Treatment_for_pile_cap1"/>
      <sheetName val="[SHOPLIST_xls][SHOPLIST_xls]707"/>
      <sheetName val="Materials_1"/>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SHOPLIST_xls]701"/>
      <sheetName val="[SHOPLIST_xls]70,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Base_BM-rebar1"/>
      <sheetName val="Data_Sheet1"/>
      <sheetName val="tender_allowances1"/>
      <sheetName val="_Summary_BKG_0341"/>
      <sheetName val="BILL_3R1"/>
      <sheetName val="Area_Breakdown_PER_LEVEL_LINK1"/>
      <sheetName val="CF_Input1"/>
      <sheetName val="DATA_INPUT1"/>
      <sheetName val="Vordruck-Nr__7_1_3_D1"/>
      <sheetName val="M&amp;A_D1"/>
      <sheetName val="M&amp;A_E1"/>
      <sheetName val="M&amp;A_G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Rate_analysis12"/>
      <sheetName val="Rate_analysis13"/>
      <sheetName val="[SHOPLIST.xls]/VWVU))tÏØ0__5"/>
      <sheetName val="[SHOPLIST.xls]/VWVU))tÏØ0__6"/>
      <sheetName val="[SHOPLIST.xls]/VWVU))tÏØ0__7"/>
      <sheetName val="AOP Summary-2"/>
      <sheetName val="ce"/>
      <sheetName val="CIF COST ITEM"/>
      <sheetName val="Rates for public areas"/>
      <sheetName val="Qty-UG"/>
      <sheetName val="70,/0s«iÆøí¬"/>
      <sheetName val="DDL"/>
      <sheetName val="IS"/>
      <sheetName val="Configurations"/>
      <sheetName val="[SHOPLIST.xls]/VWVU))tÏØ0__8"/>
      <sheetName val="[SHOPLIST.xls]70_x0000_,/0_x0000_s«_x0008_i_x"/>
      <sheetName val="[SHOPLIST.xls]/VWVU))tÏØ0__9"/>
      <sheetName val="[SHOPLIST.xls]/VWVU))tÏØ0__10"/>
      <sheetName val="[SHOPLIST.xls]/VWVU))tÏØ0__11"/>
      <sheetName val="[SHOPLIST.xls]70,/0s«iÆøí¬"/>
      <sheetName val="HWDG"/>
      <sheetName val="slipsumpR"/>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B09_112"/>
      <sheetName val="BOQ_Direct_selling_cost13"/>
      <sheetName val="Working_for_RCC12"/>
      <sheetName val="B185-B-9_112"/>
      <sheetName val="B185-B-9_212"/>
      <sheetName val="CHART_OF_ACCOUNTS12"/>
      <sheetName val="E-Bill_No_6_A-O12"/>
      <sheetName val="Elemental_Buildup11"/>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PointNo_511"/>
      <sheetName val="2_2)Revised_Cash_Flow11"/>
      <sheetName val="Employee_List9"/>
      <sheetName val="SS_MH12"/>
      <sheetName val="Index_List11"/>
      <sheetName val="Type_List11"/>
      <sheetName val="File_Types11"/>
      <sheetName val="Chiet_t11"/>
      <sheetName val="Staffing_and_Rates_IA11"/>
      <sheetName val="입찰내역_발주처_양식11"/>
      <sheetName val="Summary_of_Work9"/>
      <sheetName val="/VWVU))tÏØ0__12"/>
      <sheetName val="LIST_DO_NOT_REMOVE10"/>
      <sheetName val="Material_List_11"/>
      <sheetName val="PRECAST_lightconc-II13"/>
      <sheetName val="final_abstract13"/>
      <sheetName val="B6_2_10"/>
      <sheetName val="Staff_Acco_9"/>
      <sheetName val="TBAL9697_-group_wise__sdpl9"/>
      <sheetName val="Project_Cost_Breakdown9"/>
      <sheetName val="Item-_Compact9"/>
      <sheetName val="E_&amp;_R9"/>
      <sheetName val="Рабочий_лист8"/>
      <sheetName val="Annex_1_Sect_3a9"/>
      <sheetName val="Annex_1_Sect_3a_19"/>
      <sheetName val="Annex_1_Sect_3b9"/>
      <sheetName val="Annex_1_Sect_3c9"/>
      <sheetName val="HOURLY_RATES9"/>
      <sheetName val="PT_141-_Site_A_Landscape8"/>
      <sheetName val="SITE_WORK8"/>
      <sheetName val="Rate_summary8"/>
      <sheetName val="d-safe_DELUXE8"/>
      <sheetName val="Back_up8"/>
      <sheetName val="RAB_AR&amp;STR8"/>
      <sheetName val="Duct_Accesories8"/>
      <sheetName val="train_cash8"/>
      <sheetName val="accom_cash8"/>
      <sheetName val="INDIGINEOUS_ITEMS_8"/>
      <sheetName val="Common_Variables8"/>
      <sheetName val="Mall_waterproofing8"/>
      <sheetName val="MSCP_waterproofing8"/>
      <sheetName val="[SHOPLIST_xls]70,/0s«iÆøí¬i8"/>
      <sheetName val="GPL_Revenu_Update8"/>
      <sheetName val="DO_NOT_TOUCH8"/>
      <sheetName val="Work_Type8"/>
      <sheetName val="????_???_??8"/>
      <sheetName val="Labour_&amp;_Plant8"/>
      <sheetName val="Ave_wtd_rates8"/>
      <sheetName val="Debits_as_on_12_04_088"/>
      <sheetName val="STAFFSCHED_8"/>
      <sheetName val="TRIAL_BALANCE8"/>
      <sheetName val="[SHOPLIST_xls][SHOPLIST_xls]710"/>
      <sheetName val="PROJECT_BRIEF(EX_NEW)8"/>
      <sheetName val="PPA_Summary4"/>
      <sheetName val="Mix_Design4"/>
      <sheetName val="AREA_OF_APPLICATION7"/>
      <sheetName val="Risk_Breakdown_Structure7"/>
      <sheetName val="Geneí¬_i7"/>
      <sheetName val="steel_total7"/>
      <sheetName val="ELE_BOQ7"/>
      <sheetName val="Z-_GENERAL_PRICE_SUMMARY4"/>
      <sheetName val="Resumo_Empreitadas4"/>
      <sheetName val="%_prog_figs_-u5_and_total4"/>
      <sheetName val="_VWVU))tÏØ0__5"/>
      <sheetName val="Floor_Box_5"/>
      <sheetName val="[SHOPLIST_xls]/VW3"/>
      <sheetName val="[SHOPLIST_xls]/VWVU))tÏØ0__8"/>
      <sheetName val="[SHOPLIST_xls]/VWVU))tÏØ0__9"/>
      <sheetName val="Equipment_Rates3"/>
      <sheetName val="Cashflow_projection3"/>
      <sheetName val="[SHOPLIST_xls][SHOPLIST_xls]711"/>
      <sheetName val="E_H_-_H__W_P_3"/>
      <sheetName val="E__H__Treatment_for_pile_cap3"/>
      <sheetName val="[SHOPLIST_xls][SHOPLIST_xls][S3"/>
      <sheetName val="Materials_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Dash_board3"/>
      <sheetName val="[SHOPLIST_xls]703"/>
      <sheetName val="[SHOPLIST_xls]70,3"/>
      <sheetName val="Site_Dev_BOQ3"/>
      <sheetName val="1_2_Staff_Schedule4"/>
      <sheetName val="[SHOPLIST_xls]/VWVU))tÏØ0__14"/>
      <sheetName val="[SHOPLIST_xls]/VWVU))tÏØ0__23"/>
      <sheetName val="Cost_Heading"/>
      <sheetName val="D_&amp;_W_sizes"/>
      <sheetName val="SOPMA_DD"/>
      <sheetName val="PRICE_INFO"/>
      <sheetName val="RC_SUMMARY"/>
      <sheetName val="LABOUR_PRODUCTIVITY-TAV"/>
      <sheetName val="MATERIAL_PRICES"/>
      <sheetName val="P-100_MRF_DB_R1"/>
      <sheetName val="Base_BM-rebar3"/>
      <sheetName val="Contract_Division1"/>
      <sheetName val="SubContract_Type1"/>
      <sheetName val="Service_Type1"/>
      <sheetName val="Attach_4-18"/>
      <sheetName val="Area_Breakdown_PER_LEVEL_LINK3"/>
      <sheetName val="CF_Input3"/>
      <sheetName val="DATA_INPUT3"/>
      <sheetName val="Vordruck-Nr__7_1_3_D3"/>
      <sheetName val="M&amp;A_D3"/>
      <sheetName val="M&amp;A_E3"/>
      <sheetName val="M&amp;A_G3"/>
      <sheetName val="_SHOPLIST_xls_70"/>
      <sheetName val="_SHOPLIST_xls_70,_0s«iÆøí¬i"/>
      <sheetName val="Data_Sheet3"/>
      <sheetName val="tender_allowances3"/>
      <sheetName val="_Summary_BKG_0343"/>
      <sheetName val="BILL_3R3"/>
      <sheetName val="BLOCK-A_(MEA_SHEET)3"/>
      <sheetName val="Bill_103"/>
      <sheetName val="Labour_Costs3"/>
      <sheetName val="Ewaan_Show_Kitchen_(2)"/>
      <sheetName val="Cash_Flow_Working"/>
      <sheetName val="MN_T_B_"/>
      <sheetName val="Data_I_(2)"/>
      <sheetName val="rEFERENCES_"/>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SHOPLIST_xls]/VWVU))tÏØ0__33"/>
      <sheetName val="[SHOPLIST_xls]70,/0s«_iÆø_í¬_i3"/>
      <sheetName val="[SHOPLIST_xls]70?,/0?s«i?Æøí¬i3"/>
      <sheetName val="2F_회의실견적(5_14_일대)"/>
      <sheetName val="_HIT-&gt;HMC_견적(3900)"/>
      <sheetName val="Appendix_B"/>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_SHOPLIST_xls_701"/>
      <sheetName val="_SHOPLIST_xls_70,_0s«iÆøí¬i1"/>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Estimate for approval"/>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AOP_Summary-2"/>
      <sheetName val="May_05"/>
      <sheetName val="April_05"/>
      <sheetName val="Aug_05"/>
      <sheetName val="July_05"/>
      <sheetName val="June_05"/>
      <sheetName val="Nov_05"/>
      <sheetName val="Oct_05"/>
      <sheetName val="Sep_05"/>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PDT(L)1"/>
      <sheetName val="Abs PMRL"/>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Contractor Application"/>
      <sheetName val="General Summary"/>
      <sheetName val="08 MEP Summary"/>
      <sheetName val="03B1"/>
      <sheetName val="03B2"/>
      <sheetName val="Addnl works"/>
      <sheetName val="VARIATIONS"/>
      <sheetName val="B3. Material on Site-Detail"/>
      <sheetName val="IO"/>
      <sheetName val="FAL intern"/>
      <sheetName val="CPA33-34"/>
      <sheetName val="Indices"/>
      <sheetName val="BQLIST"/>
      <sheetName val="conc-foot-gradeslab"/>
      <sheetName val="税费"/>
      <sheetName val="Comp equip"/>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contents "/>
      <sheetName val="Div.8 - Opening"/>
      <sheetName val="Div .9- Finishes"/>
      <sheetName val="Total "/>
      <sheetName val="[SHOPLIST.xls]_VW__VU_________2"/>
      <sheetName val="[SHOPLIST.xls]_VW__VU_________3"/>
      <sheetName val="[SHOPLIST.xls][SHOPLIST.xls]7_3"/>
      <sheetName val="[SHOPLIST.xls][SHOPLIST.xls]__2"/>
      <sheetName val="[SHOPLIST.xls]70_x005f_x0000___0_x0_2"/>
      <sheetName val="[SHOPLIST.xls][SHOPLIST.xls]__3"/>
      <sheetName val="[SHOPLIST.xls]70___0_s__i_____3"/>
      <sheetName val="[SHOPLIST.xls]70___0_s__i_____4"/>
      <sheetName val="[SHOPLIST.xls][SHOPLIST_xls]7_2"/>
      <sheetName val="[SHOPLIST.xls][SHOPLIST_xls]7_3"/>
      <sheetName val="[SHOPLIST.xls][SHOPLIST.xls]7_4"/>
      <sheetName val="[SHOPLIST.xls][SHOPLIST.xls]__4"/>
      <sheetName val="[SHOPLIST.xls][SHOPLIST.xls]__5"/>
      <sheetName val="[SHOPLIST.xls][SHOPLIST.xls]__6"/>
      <sheetName val="[SHOPLIST.xls][SHOPLIST_xls]7_4"/>
      <sheetName val="[SHOPLIST.xls][SHOPLIST_xls]7_5"/>
      <sheetName val="[SHOPLIST.xls][SHOPLIST_xls]7_6"/>
      <sheetName val="[SHOPLIST.xls][SHOPLIST_xls]7_7"/>
      <sheetName val="[SHOPLIST.xls][SHOPLIST_xls]7_8"/>
      <sheetName val="[SHOPLIST.xls][SHOPLIST.xls]__7"/>
      <sheetName val="[SHOPLIST.xls][SHOPLIST.xls]__8"/>
      <sheetName val="[SHOPLIST.xls][SHOPLIST_xls]7_9"/>
      <sheetName val="[SHOPLIST.xls][SHOPLIST_xls]__2"/>
      <sheetName val="[SHOPLIST.xls][SHOPLIST_xls]__3"/>
      <sheetName val="[SHOPLIST.xls][SHOPLIST_xls]__4"/>
      <sheetName val="[SHOPLIST.xls][SHOPLIST_xls]__5"/>
      <sheetName val="Currency Rate"/>
      <sheetName val="4"/>
      <sheetName val="Core Data"/>
      <sheetName val="P1926-H2B Pkg 2A&amp;2B"/>
      <sheetName val="P1940-H2B Pkg 1 Guestrooms"/>
      <sheetName val="P1929-DHCT"/>
      <sheetName val="ARBQ"/>
      <sheetName val="Cost_any"/>
      <sheetName val="Set"/>
      <sheetName val="P-Sum-Cab"/>
      <sheetName val="Estimate_for_approval"/>
      <sheetName val="Finansal_tamamlanma_Eğrisi"/>
      <sheetName val="New_Bld"/>
      <sheetName val="Laundry"/>
      <sheetName val="KP1590_E"/>
      <sheetName val="Build-up"/>
      <sheetName val="[SHOPLIST.xls][SH"/>
      <sheetName val="Master data"/>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_SHOPLIST.xls_70_x0000_,_0_x000"/>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L3-WBS Mapping"/>
      <sheetName val="BAFO CCL Submission"/>
      <sheetName val="____ ___ __"/>
      <sheetName val="_SHOPLIST_xls__SHOPLIST_xls_70"/>
      <sheetName val="_SHOPLIST_xls__SHOPLIST_xls_70,"/>
      <sheetName val="70,_0"/>
      <sheetName val="_x005"/>
      <sheetName val="Geneí¬i_x000"/>
      <sheetName val="70_,_0_s«i_Æøí¬_x"/>
      <sheetName val="_SHOPLIST_xls__SHOPLIST_xls_70_"/>
      <sheetName val="___________"/>
      <sheetName val="Sec__A-PQ"/>
      <sheetName val="Preamble_B"/>
      <sheetName val="Sec__C-Dayworks"/>
      <sheetName val="d5_"/>
      <sheetName val="70,/0s«i_x"/>
      <sheetName val="2_Plex"/>
      <sheetName val="Sheet1_(2)"/>
      <sheetName val="4_Plex"/>
      <sheetName val="6_Plex_"/>
      <sheetName val="Detailed_Summary"/>
      <sheetName val="Sheet1_(3)"/>
      <sheetName val="Sheet1_(4)"/>
      <sheetName val="HB_CEC_schd_4_2"/>
      <sheetName val="HB_CEC_schd_4_3"/>
      <sheetName val="HB_CEC_schd_5_2"/>
      <sheetName val="HB_CEC_schd_6_2"/>
      <sheetName val="HB_CEC_schd_7_2"/>
      <sheetName val="HB_CEC_schd_9_2"/>
      <sheetName val="Doha_Farm"/>
      <sheetName val="Dropdown_List"/>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2gii"/>
      <sheetName val="BOQ.1.92"/>
      <sheetName val="Section_by_layers_old"/>
      <sheetName val="Steel-Circular"/>
      <sheetName val="Backup"/>
      <sheetName val="Det_Des"/>
      <sheetName val="Geneí¬ i_x0000__x0000_ _x0000_0"/>
      <sheetName val="70_x0000_,_0_x0000_s« i_x0000_Æ"/>
      <sheetName val="ConferenceCentre_옰ʒ䄂ʒ鵠ʐ䄂ʒ閐̐脭め_x"/>
      <sheetName val="_SHOPLIST.xls__VW_x0000_VU_x0"/>
      <sheetName val="Geneí¬_x005f_x005f_x005f_x005f_"/>
      <sheetName val="70_x005f_x005f_x005f_x005f_x005"/>
      <sheetName val="70,_0s«_iÆø_í¬_i"/>
      <sheetName val="_SHOPLIST_xls_70,_0s«iÆøí¬"/>
      <sheetName val="___________1"/>
      <sheetName val="ConferenceCentre_옰ʒ䄂ʒ鵠ʐ䄂ʒ閐̐脭め"/>
      <sheetName val="_SHOPLIST.xls_70,"/>
      <sheetName val="_SHOPLIST_xls_70,_0s«_iÆø_í¬"/>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DRUM"/>
      <sheetName val="[SHOPLIST.xls]70_"/>
      <sheetName val="70,/0s«iÆøí¬i1"/>
      <sheetName val="70,/0s«_iÆø_í¬"/>
      <sheetName val="70,/0s«iÆøí¬i2"/>
      <sheetName val="70,/0s«iÆøí¬i3"/>
      <sheetName val="[SHOPLIST_xls]70_"/>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SCHEDULE"/>
      <sheetName val="Recon Template"/>
      <sheetName val="B2-DV No.02"/>
      <sheetName val="[SHOPLIST_xls][SH"/>
      <sheetName val="piedathot"/>
      <sheetName val="projcasflo"/>
      <sheetName val="supdata"/>
      <sheetName val="devbud"/>
      <sheetName val="Specialist"/>
      <sheetName val="Manpower"/>
      <sheetName val="Deliverables"/>
      <sheetName val="Other Cost Norms"/>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ill No.1"/>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refreshError="1"/>
      <sheetData sheetId="311"/>
      <sheetData sheetId="312"/>
      <sheetData sheetId="313"/>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refreshError="1"/>
      <sheetData sheetId="439" refreshError="1"/>
      <sheetData sheetId="440"/>
      <sheetData sheetId="441" refreshError="1"/>
      <sheetData sheetId="442" refreshError="1"/>
      <sheetData sheetId="443" refreshError="1"/>
      <sheetData sheetId="444" refreshError="1"/>
      <sheetData sheetId="445" refreshError="1"/>
      <sheetData sheetId="446"/>
      <sheetData sheetId="447"/>
      <sheetData sheetId="448"/>
      <sheetData sheetId="449"/>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refreshError="1"/>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refreshError="1"/>
      <sheetData sheetId="744" refreshError="1"/>
      <sheetData sheetId="745" refreshError="1"/>
      <sheetData sheetId="746" refreshError="1"/>
      <sheetData sheetId="747" refreshError="1"/>
      <sheetData sheetId="748" refreshError="1"/>
      <sheetData sheetId="749" refreshError="1"/>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refreshError="1"/>
      <sheetData sheetId="807" refreshError="1"/>
      <sheetData sheetId="808" refreshError="1"/>
      <sheetData sheetId="809"/>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sheetData sheetId="819"/>
      <sheetData sheetId="820"/>
      <sheetData sheetId="821"/>
      <sheetData sheetId="822"/>
      <sheetData sheetId="823"/>
      <sheetData sheetId="824" refreshError="1"/>
      <sheetData sheetId="825" refreshError="1"/>
      <sheetData sheetId="826" refreshError="1"/>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refreshError="1"/>
      <sheetData sheetId="878" refreshError="1"/>
      <sheetData sheetId="879" refreshError="1"/>
      <sheetData sheetId="880" refreshError="1"/>
      <sheetData sheetId="881" refreshError="1"/>
      <sheetData sheetId="882"/>
      <sheetData sheetId="883"/>
      <sheetData sheetId="884" refreshError="1"/>
      <sheetData sheetId="885" refreshError="1"/>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refreshError="1"/>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sheetData sheetId="951" refreshError="1"/>
      <sheetData sheetId="952" refreshError="1"/>
      <sheetData sheetId="953" refreshError="1"/>
      <sheetData sheetId="954" refreshError="1"/>
      <sheetData sheetId="955" refreshError="1"/>
      <sheetData sheetId="956"/>
      <sheetData sheetId="957"/>
      <sheetData sheetId="958"/>
      <sheetData sheetId="959" refreshError="1"/>
      <sheetData sheetId="960" refreshError="1"/>
      <sheetData sheetId="961" refreshError="1"/>
      <sheetData sheetId="962"/>
      <sheetData sheetId="963"/>
      <sheetData sheetId="964" refreshError="1"/>
      <sheetData sheetId="965" refreshError="1"/>
      <sheetData sheetId="966" refreshError="1"/>
      <sheetData sheetId="967" refreshError="1"/>
      <sheetData sheetId="968"/>
      <sheetData sheetId="969"/>
      <sheetData sheetId="970"/>
      <sheetData sheetId="971"/>
      <sheetData sheetId="972" refreshError="1"/>
      <sheetData sheetId="973" refreshError="1"/>
      <sheetData sheetId="974" refreshError="1"/>
      <sheetData sheetId="975" refreshError="1"/>
      <sheetData sheetId="976" refreshError="1"/>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sheetData sheetId="1118"/>
      <sheetData sheetId="1119"/>
      <sheetData sheetId="1120" refreshError="1"/>
      <sheetData sheetId="112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sheetData sheetId="1139"/>
      <sheetData sheetId="1140"/>
      <sheetData sheetId="1141" refreshError="1"/>
      <sheetData sheetId="1142" refreshError="1"/>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sheetData sheetId="1707"/>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sheetData sheetId="1723"/>
      <sheetData sheetId="1724"/>
      <sheetData sheetId="1725"/>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sheetData sheetId="1747"/>
      <sheetData sheetId="1748"/>
      <sheetData sheetId="1749" refreshError="1"/>
      <sheetData sheetId="1750"/>
      <sheetData sheetId="1751"/>
      <sheetData sheetId="1752"/>
      <sheetData sheetId="1753" refreshError="1"/>
      <sheetData sheetId="1754" refreshError="1"/>
      <sheetData sheetId="1755" refreshError="1"/>
      <sheetData sheetId="1756" refreshError="1"/>
      <sheetData sheetId="1757" refreshError="1"/>
      <sheetData sheetId="1758" refreshError="1"/>
      <sheetData sheetId="1759" refreshError="1"/>
      <sheetData sheetId="1760"/>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refreshError="1"/>
      <sheetData sheetId="1914" refreshError="1"/>
      <sheetData sheetId="1915" refreshError="1"/>
      <sheetData sheetId="1916" refreshError="1"/>
      <sheetData sheetId="1917" refreshError="1"/>
      <sheetData sheetId="1918" refreshError="1"/>
      <sheetData sheetId="1919"/>
      <sheetData sheetId="1920" refreshError="1"/>
      <sheetData sheetId="1921" refreshError="1"/>
      <sheetData sheetId="1922" refreshError="1"/>
      <sheetData sheetId="1923" refreshError="1"/>
      <sheetData sheetId="1924"/>
      <sheetData sheetId="1925"/>
      <sheetData sheetId="1926"/>
      <sheetData sheetId="1927"/>
      <sheetData sheetId="1928" refreshError="1"/>
      <sheetData sheetId="1929" refreshError="1"/>
      <sheetData sheetId="1930" refreshError="1"/>
      <sheetData sheetId="1931"/>
      <sheetData sheetId="1932" refreshError="1"/>
      <sheetData sheetId="1933"/>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refreshError="1"/>
      <sheetData sheetId="1956" refreshError="1"/>
      <sheetData sheetId="1957" refreshError="1"/>
      <sheetData sheetId="1958" refreshError="1"/>
      <sheetData sheetId="1959" refreshError="1"/>
      <sheetData sheetId="1960" refreshError="1"/>
      <sheetData sheetId="1961" refreshError="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sheetData sheetId="2082" refreshError="1"/>
      <sheetData sheetId="2083"/>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sheetData sheetId="2098"/>
      <sheetData sheetId="2099"/>
      <sheetData sheetId="2100"/>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sheetData sheetId="2136"/>
      <sheetData sheetId="2137"/>
      <sheetData sheetId="2138"/>
      <sheetData sheetId="2139"/>
      <sheetData sheetId="2140" refreshError="1"/>
      <sheetData sheetId="214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refreshError="1"/>
      <sheetData sheetId="2411" refreshError="1"/>
      <sheetData sheetId="2412" refreshError="1"/>
      <sheetData sheetId="2413"/>
      <sheetData sheetId="2414"/>
      <sheetData sheetId="2415"/>
      <sheetData sheetId="2416"/>
      <sheetData sheetId="2417" refreshError="1"/>
      <sheetData sheetId="2418" refreshError="1"/>
      <sheetData sheetId="2419" refreshError="1"/>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refreshError="1"/>
      <sheetData sheetId="2446" refreshError="1"/>
      <sheetData sheetId="2447" refreshError="1"/>
      <sheetData sheetId="2448" refreshError="1"/>
      <sheetData sheetId="2449" refreshError="1"/>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refreshError="1"/>
      <sheetData sheetId="3005" refreshError="1"/>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refreshError="1"/>
      <sheetData sheetId="3287"/>
      <sheetData sheetId="3288"/>
      <sheetData sheetId="3289" refreshError="1"/>
      <sheetData sheetId="3290" refreshError="1"/>
      <sheetData sheetId="3291"/>
      <sheetData sheetId="3292"/>
      <sheetData sheetId="3293"/>
      <sheetData sheetId="3294"/>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refreshError="1"/>
      <sheetData sheetId="3619"/>
      <sheetData sheetId="3620"/>
      <sheetData sheetId="3621"/>
      <sheetData sheetId="3622"/>
      <sheetData sheetId="3623"/>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refreshError="1"/>
      <sheetData sheetId="3682" refreshError="1"/>
      <sheetData sheetId="3683" refreshError="1"/>
      <sheetData sheetId="3684" refreshError="1"/>
      <sheetData sheetId="3685" refreshError="1"/>
      <sheetData sheetId="3686" refreshError="1"/>
      <sheetData sheetId="3687" refreshError="1"/>
      <sheetData sheetId="3688"/>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sheetData sheetId="3700"/>
      <sheetData sheetId="3701"/>
      <sheetData sheetId="3702"/>
      <sheetData sheetId="3703"/>
      <sheetData sheetId="3704"/>
      <sheetData sheetId="3705"/>
      <sheetData sheetId="3706"/>
      <sheetData sheetId="3707"/>
      <sheetData sheetId="3708"/>
      <sheetData sheetId="3709"/>
      <sheetData sheetId="3710" refreshError="1"/>
      <sheetData sheetId="3711" refreshError="1"/>
      <sheetData sheetId="3712" refreshError="1"/>
      <sheetData sheetId="3713" refreshError="1"/>
      <sheetData sheetId="3714" refreshError="1"/>
      <sheetData sheetId="3715" refreshError="1"/>
      <sheetData sheetId="3716"/>
      <sheetData sheetId="3717"/>
      <sheetData sheetId="3718" refreshError="1"/>
      <sheetData sheetId="3719" refreshError="1"/>
      <sheetData sheetId="3720" refreshError="1"/>
      <sheetData sheetId="3721" refreshError="1"/>
      <sheetData sheetId="3722" refreshError="1"/>
      <sheetData sheetId="3723" refreshError="1"/>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sheetData sheetId="3824"/>
      <sheetData sheetId="3825"/>
      <sheetData sheetId="3826"/>
      <sheetData sheetId="3827"/>
      <sheetData sheetId="3828"/>
      <sheetData sheetId="3829"/>
      <sheetData sheetId="3830"/>
      <sheetData sheetId="3831"/>
      <sheetData sheetId="3832"/>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sheetData sheetId="3852" refreshError="1"/>
      <sheetData sheetId="3853" refreshError="1"/>
      <sheetData sheetId="3854" refreshError="1"/>
      <sheetData sheetId="3855" refreshError="1"/>
      <sheetData sheetId="3856" refreshError="1"/>
      <sheetData sheetId="3857" refreshError="1"/>
      <sheetData sheetId="3858"/>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sheetData sheetId="3870" refreshError="1"/>
      <sheetData sheetId="3871" refreshError="1"/>
      <sheetData sheetId="3872" refreshError="1"/>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refreshError="1"/>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sheetData sheetId="4167"/>
      <sheetData sheetId="4168"/>
      <sheetData sheetId="4169"/>
      <sheetData sheetId="4170"/>
      <sheetData sheetId="4171"/>
      <sheetData sheetId="4172"/>
      <sheetData sheetId="4173" refreshError="1"/>
      <sheetData sheetId="4174"/>
      <sheetData sheetId="4175" refreshError="1"/>
      <sheetData sheetId="4176" refreshError="1"/>
      <sheetData sheetId="4177" refreshError="1"/>
      <sheetData sheetId="4178" refreshError="1"/>
      <sheetData sheetId="4179" refreshError="1"/>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refreshError="1"/>
      <sheetData sheetId="4580" refreshError="1"/>
      <sheetData sheetId="4581" refreshError="1"/>
      <sheetData sheetId="4582" refreshError="1"/>
      <sheetData sheetId="4583" refreshError="1"/>
      <sheetData sheetId="4584" refreshError="1"/>
      <sheetData sheetId="4585" refreshError="1"/>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sheetData sheetId="4629" refreshError="1"/>
      <sheetData sheetId="4630" refreshError="1"/>
      <sheetData sheetId="4631" refreshError="1"/>
      <sheetData sheetId="4632"/>
      <sheetData sheetId="4633" refreshError="1"/>
      <sheetData sheetId="4634" refreshError="1"/>
      <sheetData sheetId="4635"/>
      <sheetData sheetId="4636"/>
      <sheetData sheetId="4637"/>
      <sheetData sheetId="4638" refreshError="1"/>
      <sheetData sheetId="4639" refreshError="1"/>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refreshError="1"/>
      <sheetData sheetId="5694" refreshError="1"/>
      <sheetData sheetId="5695" refreshError="1"/>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refreshError="1"/>
      <sheetData sheetId="6069" refreshError="1"/>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refreshError="1"/>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refreshError="1"/>
      <sheetData sheetId="7589" refreshError="1"/>
      <sheetData sheetId="7590" refreshError="1"/>
      <sheetData sheetId="7591" refreshError="1"/>
      <sheetData sheetId="7592"/>
      <sheetData sheetId="7593"/>
      <sheetData sheetId="7594"/>
      <sheetData sheetId="7595"/>
      <sheetData sheetId="7596"/>
      <sheetData sheetId="7597"/>
      <sheetData sheetId="7598"/>
      <sheetData sheetId="7599"/>
      <sheetData sheetId="7600"/>
      <sheetData sheetId="7601" refreshError="1"/>
      <sheetData sheetId="7602" refreshError="1"/>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refreshError="1"/>
      <sheetData sheetId="7628"/>
      <sheetData sheetId="7629"/>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sheetData sheetId="7639"/>
      <sheetData sheetId="7640"/>
      <sheetData sheetId="7641"/>
      <sheetData sheetId="7642" refreshError="1"/>
      <sheetData sheetId="7643" refreshError="1"/>
      <sheetData sheetId="7644"/>
      <sheetData sheetId="7645" refreshError="1"/>
      <sheetData sheetId="7646" refreshError="1"/>
      <sheetData sheetId="7647"/>
      <sheetData sheetId="7648" refreshError="1"/>
      <sheetData sheetId="7649" refreshError="1"/>
      <sheetData sheetId="7650"/>
      <sheetData sheetId="7651"/>
      <sheetData sheetId="7652" refreshError="1"/>
      <sheetData sheetId="7653"/>
      <sheetData sheetId="7654"/>
      <sheetData sheetId="7655"/>
      <sheetData sheetId="7656"/>
      <sheetData sheetId="7657"/>
      <sheetData sheetId="7658"/>
      <sheetData sheetId="7659"/>
      <sheetData sheetId="7660"/>
      <sheetData sheetId="7661"/>
      <sheetData sheetId="7662"/>
      <sheetData sheetId="7663"/>
      <sheetData sheetId="7664" refreshError="1"/>
      <sheetData sheetId="7665" refreshError="1"/>
      <sheetData sheetId="7666" refreshError="1"/>
      <sheetData sheetId="7667" refreshError="1"/>
      <sheetData sheetId="7668" refreshError="1"/>
      <sheetData sheetId="7669" refreshError="1"/>
      <sheetData sheetId="7670" refreshError="1"/>
      <sheetData sheetId="7671"/>
      <sheetData sheetId="7672"/>
      <sheetData sheetId="7673"/>
      <sheetData sheetId="7674" refreshError="1"/>
      <sheetData sheetId="7675"/>
      <sheetData sheetId="7676"/>
      <sheetData sheetId="7677" refreshError="1"/>
      <sheetData sheetId="7678"/>
      <sheetData sheetId="7679"/>
      <sheetData sheetId="7680"/>
      <sheetData sheetId="768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refreshError="1"/>
      <sheetData sheetId="7787"/>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sheetData sheetId="7845"/>
      <sheetData sheetId="7846"/>
      <sheetData sheetId="7847" refreshError="1"/>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
      <sheetName val="Shuttering"/>
      <sheetName val="Misc. points"/>
      <sheetName val="qty abst"/>
      <sheetName val="Programe"/>
      <sheetName val="boq"/>
      <sheetName val="P&amp;M"/>
      <sheetName val="LABOUR"/>
      <sheetName val="histogram"/>
      <sheetName val="basic "/>
      <sheetName val="bua"/>
      <sheetName val="topsheet"/>
      <sheetName val="Rate Analysis"/>
      <sheetName val="Civil Boq"/>
      <sheetName val="TTL"/>
      <sheetName val="Lup"/>
      <sheetName val="FitOutConfCentre"/>
      <sheetName val="BM"/>
      <sheetName val="SUM"/>
      <sheetName val="당초"/>
      <sheetName val="SPT vs PHI"/>
      <sheetName val="石炭性状"/>
      <sheetName val="예가표"/>
      <sheetName val="손익현황"/>
      <sheetName val="현황CODE"/>
      <sheetName val="제출계산서"/>
      <sheetName val="Joints"/>
      <sheetName val="具志川H社"/>
      <sheetName val="자재단가"/>
      <sheetName val="수량 총괄표"/>
      <sheetName val="품질관리비 산출"/>
      <sheetName val="BQMPALOC"/>
      <sheetName val="Waste Wtr Drg"/>
      <sheetName val="BOQ-Sum"/>
      <sheetName val="Sheet1"/>
      <sheetName val="목표세부명세"/>
      <sheetName val="Sheet5"/>
      <sheetName val="jyp"/>
      <sheetName val="Onerous Terms"/>
      <sheetName val="가격분석@1100(990104)"/>
      <sheetName val="Escalation"/>
      <sheetName val="ELECTRICAL"/>
      <sheetName val="A"/>
      <sheetName val="AB.SOW"/>
      <sheetName val="Valid Data"/>
      <sheetName val="Sheet3"/>
      <sheetName val="갑지(추정)"/>
      <sheetName val="WORK"/>
      <sheetName val="Misc__points"/>
      <sheetName val="qty_abst"/>
      <sheetName val="basic_"/>
      <sheetName val="Rate_Analysis"/>
      <sheetName val="SPT_vs_PHI"/>
      <sheetName val="수량_총괄표"/>
      <sheetName val="품질관리비_산출"/>
      <sheetName val="Civil_Boq"/>
      <sheetName val="Waste_Wtr_Drg"/>
      <sheetName val="Onerous_Terms"/>
      <sheetName val="DETAIL BOQ"/>
      <sheetName val="ISBL-J10"/>
      <sheetName val="PipWT"/>
      <sheetName val="#REF"/>
      <sheetName val="BQ Working"/>
      <sheetName val="B"/>
      <sheetName val="Input_Sheet"/>
      <sheetName val="DRUM"/>
      <sheetName val="mto-rev0B"/>
      <sheetName val="h-013211-2"/>
      <sheetName val="손익차9월2"/>
      <sheetName val="合成単価作成表-BLDG"/>
      <sheetName val="INS"/>
      <sheetName val="97 사업추정(WEKI)"/>
      <sheetName val="Check Req"/>
      <sheetName val="LISTS"/>
      <sheetName val="Cashflow"/>
      <sheetName val="BLDG_DCI"/>
      <sheetName val="BLDG_MCI"/>
      <sheetName val="RA"/>
      <sheetName val="Inputs"/>
      <sheetName val="List"/>
      <sheetName val="Code03"/>
      <sheetName val="Summary"/>
      <sheetName val="Constants"/>
      <sheetName val="B.4.03 SUM"/>
      <sheetName val="JAN 1"/>
      <sheetName val="BQ INSUL"/>
      <sheetName val="BQ PIPE"/>
      <sheetName val="TITLES"/>
      <sheetName val="TPAD"/>
      <sheetName val="budget summary"/>
      <sheetName val="H"/>
      <sheetName val="D"/>
      <sheetName val="TERMINATED"/>
      <sheetName val="공사비SUM"/>
      <sheetName val="J"/>
      <sheetName val="L"/>
      <sheetName val="INSTR"/>
      <sheetName val="BOQ-HEX"/>
      <sheetName val="BSR-HEX"/>
      <sheetName val="Flanges &amp; Fittings"/>
      <sheetName val="Steel_for_RCC_Bridge"/>
      <sheetName val="Misc__points1"/>
      <sheetName val="qty_abst1"/>
      <sheetName val="basic_1"/>
      <sheetName val="Rate_Analysis1"/>
      <sheetName val="Ist_r_bill"/>
      <sheetName val="PNT-QUOT-#3"/>
      <sheetName val="COAT&amp;WRAP-QIOT-#3"/>
      <sheetName val="Input Rates"/>
      <sheetName val="CSR"/>
      <sheetName val="B_O_Q"/>
      <sheetName val="Dist"/>
      <sheetName val="B_O_Q_(2)"/>
      <sheetName val="Ext_Boq-1_(2)"/>
      <sheetName val="M_D_B_Analysis_"/>
      <sheetName val="Backup (Dist. Net work)"/>
      <sheetName val="SIZING"/>
      <sheetName val="Services"/>
      <sheetName val="-"/>
      <sheetName val="Pipe Dia"/>
      <sheetName val="B.O.Q"/>
      <sheetName val="Ext.Boq139"/>
      <sheetName val="Misc__points2"/>
      <sheetName val="qty_abst2"/>
      <sheetName val="basic_2"/>
      <sheetName val="Rate_Analysis2"/>
      <sheetName val="Misc__points3"/>
      <sheetName val="qty_abst3"/>
      <sheetName val="basic_3"/>
      <sheetName val="Rate_Analysis3"/>
      <sheetName val="Misc__points4"/>
      <sheetName val="qty_abst4"/>
      <sheetName val="basic_4"/>
      <sheetName val="Rate_Analysis4"/>
      <sheetName val="Misc__points5"/>
      <sheetName val="qty_abst5"/>
      <sheetName val="basic_5"/>
      <sheetName val="Rate_Analysis5"/>
      <sheetName val="Input_Rates"/>
      <sheetName val="Backup_(Dist__Net_work)"/>
      <sheetName val="Pipe_Dia"/>
      <sheetName val="B_O_Q1"/>
      <sheetName val="Ext_Boq139"/>
      <sheetName val="Misc__points6"/>
      <sheetName val="qty_abst6"/>
      <sheetName val="basic_6"/>
      <sheetName val="Rate_Analysis6"/>
      <sheetName val="Input_Rates1"/>
      <sheetName val="Backup_(Dist__Net_work)1"/>
      <sheetName val="Pipe_Dia1"/>
      <sheetName val="B_O_Q2"/>
      <sheetName val="Ext_Boq1391"/>
      <sheetName val="Drawing Hall (C)"/>
      <sheetName val="BOQ FORM FOR INQUIRY"/>
      <sheetName val="FORM OF PROPOSAL RFP-003"/>
      <sheetName val="???????-BLD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2)"/>
      <sheetName val="SUM"/>
      <sheetName val="BOQ"/>
      <sheetName val="CIVIL (2)"/>
      <sheetName val="R.A"/>
      <sheetName val="MAT-R"/>
      <sheetName val="Results"/>
      <sheetName val="CIVIL"/>
    </sheetNames>
    <sheetDataSet>
      <sheetData sheetId="0"/>
      <sheetData sheetId="1"/>
      <sheetData sheetId="2"/>
      <sheetData sheetId="3"/>
      <sheetData sheetId="4"/>
      <sheetData sheetId="5"/>
      <sheetData sheetId="6"/>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2)"/>
      <sheetName val="SUM"/>
      <sheetName val="BOQ"/>
      <sheetName val="CIVIL (2)"/>
      <sheetName val="R.A"/>
      <sheetName val="MAT-R"/>
      <sheetName val="Results"/>
      <sheetName val="CIVIL"/>
    </sheetNames>
    <sheetDataSet>
      <sheetData sheetId="0"/>
      <sheetData sheetId="1"/>
      <sheetData sheetId="2"/>
      <sheetData sheetId="3"/>
      <sheetData sheetId="4"/>
      <sheetData sheetId="5"/>
      <sheetData sheetId="6"/>
      <sheetData sheetId="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2)"/>
      <sheetName val="SUM"/>
      <sheetName val="BOQ"/>
      <sheetName val="CIVIL (2)"/>
      <sheetName val="R.A"/>
      <sheetName val="MAT-R"/>
      <sheetName val="Results"/>
      <sheetName val="CIVIL"/>
    </sheetNames>
    <sheetDataSet>
      <sheetData sheetId="0"/>
      <sheetData sheetId="1"/>
      <sheetData sheetId="2"/>
      <sheetData sheetId="3"/>
      <sheetData sheetId="4"/>
      <sheetData sheetId="5"/>
      <sheetData sheetId="6"/>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UBEWELL"/>
      <sheetName val="PLUMBING"/>
    </sheetNames>
    <sheetDataSet>
      <sheetData sheetId="0"/>
      <sheetData sheetId="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YDROTEST DIAGRAM"/>
      <sheetName val="plan &amp; profile"/>
      <sheetName val="TIE-IN"/>
      <sheetName val="TIE-IN (2)"/>
      <sheetName val="wellhead"/>
      <sheetName val="wellhead (2)"/>
      <sheetName val="wellhead (3)"/>
      <sheetName val="guard barrier"/>
      <sheetName val="guard barrier (2)"/>
      <sheetName val="REMOTE CONTROL"/>
      <sheetName val="PLATFORM(1)"/>
      <sheetName val="PLATFORM(2)"/>
      <sheetName val="GINPOLE(1)"/>
      <sheetName val="GINPOLE(2)"/>
      <sheetName val="REMOVABLE ANCHOR"/>
      <sheetName val="REMOVABLE ANCHOR (2)"/>
      <sheetName val="REMOVABLE ANCHOR (3)"/>
      <sheetName val="DRUM MARKER"/>
      <sheetName val="DRUM MARKER (2)"/>
      <sheetName val="DRUM MARKER (3)"/>
      <sheetName val="DRUM MARKER (4)"/>
      <sheetName val="WELL MARKER "/>
      <sheetName val="WELL MARKER  (2)"/>
      <sheetName val="836601(1)"/>
      <sheetName val="836601(2)"/>
      <sheetName val="836600(1)"/>
      <sheetName val="836600(2)"/>
      <sheetName val="936599"/>
      <sheetName val="136381"/>
      <sheetName val="136352(1)"/>
      <sheetName val="136352(2)"/>
      <sheetName val="PRE MTO SUMMARY  (1)"/>
      <sheetName val="FINAL MTO SUMMARY )"/>
      <sheetName val="Main"/>
    </sheetNames>
    <sheetDataSet>
      <sheetData sheetId="0">
        <row r="6">
          <cell r="B6" t="str">
            <v>02</v>
          </cell>
          <cell r="C6">
            <v>375</v>
          </cell>
          <cell r="E6">
            <v>419</v>
          </cell>
          <cell r="I6" t="str">
            <v>EA</v>
          </cell>
          <cell r="K6">
            <v>1</v>
          </cell>
          <cell r="R6" t="str">
            <v>01</v>
          </cell>
          <cell r="T6" t="str">
            <v>FLANGE: BLIND, API-6A; 4"-CL3000, RJ</v>
          </cell>
        </row>
        <row r="7">
          <cell r="B7" t="str">
            <v>02</v>
          </cell>
          <cell r="C7">
            <v>375</v>
          </cell>
          <cell r="E7">
            <v>434</v>
          </cell>
          <cell r="I7" t="str">
            <v>EA</v>
          </cell>
          <cell r="K7">
            <v>1</v>
          </cell>
          <cell r="R7" t="str">
            <v>02</v>
          </cell>
          <cell r="T7" t="str">
            <v>FLANGE: BLIND, API-6A; 8"-CL3000, RJ</v>
          </cell>
        </row>
        <row r="8">
          <cell r="B8" t="str">
            <v>06</v>
          </cell>
          <cell r="C8">
            <v>142</v>
          </cell>
          <cell r="E8">
            <v>724</v>
          </cell>
          <cell r="H8" t="str">
            <v/>
          </cell>
          <cell r="I8" t="str">
            <v>EA</v>
          </cell>
          <cell r="K8">
            <v>2</v>
          </cell>
          <cell r="R8" t="str">
            <v>03</v>
          </cell>
          <cell r="T8" t="str">
            <v>GASKET: RING JOINT; RX-37; 4", CL-3000; RJ</v>
          </cell>
        </row>
        <row r="9">
          <cell r="B9" t="str">
            <v>06</v>
          </cell>
          <cell r="C9">
            <v>142</v>
          </cell>
          <cell r="E9">
            <v>737</v>
          </cell>
          <cell r="I9" t="str">
            <v>EA</v>
          </cell>
          <cell r="K9">
            <v>2</v>
          </cell>
          <cell r="R9" t="str">
            <v>04</v>
          </cell>
          <cell r="T9" t="str">
            <v>GASKET: RING JOINT; RX-45; 8", CL-3000; RJ</v>
          </cell>
        </row>
        <row r="10">
          <cell r="B10" t="str">
            <v>CONTRACTOR SUPPLY</v>
          </cell>
          <cell r="I10" t="str">
            <v>EA</v>
          </cell>
          <cell r="K10" t="str">
            <v>*</v>
          </cell>
          <cell r="R10" t="str">
            <v>05</v>
          </cell>
          <cell r="T10" t="str">
            <v>GASKET: SPL; WND; RF; TYP-316; 10" CL. 600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YDROTEST DIAGRAM"/>
      <sheetName val="plan &amp; profile"/>
      <sheetName val="TIE-IN"/>
      <sheetName val="TIE-IN (2)"/>
      <sheetName val="wellhead"/>
      <sheetName val="wellhead (2)"/>
      <sheetName val="wellhead (3)"/>
      <sheetName val="guard barrier"/>
      <sheetName val="guard barrier (2)"/>
      <sheetName val="REMOTE CONTROL"/>
      <sheetName val="PLATFORM(1)"/>
      <sheetName val="PLATFORM(2)"/>
      <sheetName val="GINPOLE(1)"/>
      <sheetName val="GINPOLE(2)"/>
      <sheetName val="REMOVABLE ANCHOR"/>
      <sheetName val="REMOVABLE ANCHOR (2)"/>
      <sheetName val="REMOVABLE ANCHOR (3)"/>
      <sheetName val="THRUST ANCHOR"/>
      <sheetName val="THRUST ANCHOR(2)"/>
      <sheetName val="WELL MARKER "/>
      <sheetName val="WELL MARKER  (2)"/>
      <sheetName val="DRUM MARKER"/>
      <sheetName val="DRUM MARKER (2)"/>
      <sheetName val="DRUM MARKER (3)"/>
      <sheetName val="DRUM MARKER (4)"/>
      <sheetName val="TPS2"/>
      <sheetName val="TPS2 (2)"/>
      <sheetName val="936600(1)"/>
      <sheetName val="936600(2)"/>
      <sheetName val="036907"/>
      <sheetName val="036381"/>
      <sheetName val="036069(1)"/>
      <sheetName val="036069 (2)"/>
      <sheetName val="036352 (1) "/>
      <sheetName val="036352 2)"/>
      <sheetName val="036674 (1)"/>
      <sheetName val="036674 (2)"/>
      <sheetName val="PRE MTO SUMMARY  (1)"/>
      <sheetName val="FINAL MTO SUMMARY"/>
      <sheetName val="UTMN-1272"/>
    </sheetNames>
    <sheetDataSet>
      <sheetData sheetId="0">
        <row r="6">
          <cell r="B6" t="str">
            <v>02</v>
          </cell>
          <cell r="C6">
            <v>375</v>
          </cell>
          <cell r="E6">
            <v>419</v>
          </cell>
          <cell r="I6" t="str">
            <v>EA</v>
          </cell>
          <cell r="K6">
            <v>1</v>
          </cell>
          <cell r="R6" t="str">
            <v>01</v>
          </cell>
          <cell r="T6" t="str">
            <v>FLANGE: BLIND, API-6A; 4"-CL3000, RJ</v>
          </cell>
        </row>
        <row r="7">
          <cell r="B7" t="str">
            <v>02</v>
          </cell>
          <cell r="C7">
            <v>375</v>
          </cell>
          <cell r="E7">
            <v>434</v>
          </cell>
          <cell r="I7" t="str">
            <v>EA</v>
          </cell>
          <cell r="K7">
            <v>1</v>
          </cell>
          <cell r="R7" t="str">
            <v>02</v>
          </cell>
          <cell r="T7" t="str">
            <v>FLANGE: BLIND, API-6A; 8"-CL3000, RJ</v>
          </cell>
        </row>
        <row r="8">
          <cell r="B8" t="str">
            <v>06</v>
          </cell>
          <cell r="C8">
            <v>142</v>
          </cell>
          <cell r="E8">
            <v>724</v>
          </cell>
          <cell r="H8" t="str">
            <v/>
          </cell>
          <cell r="I8" t="str">
            <v>EA</v>
          </cell>
          <cell r="K8">
            <v>2</v>
          </cell>
          <cell r="R8" t="str">
            <v>03</v>
          </cell>
          <cell r="T8" t="str">
            <v>GASKET: RING JOINT; RX-37; 4", CL-3000; RJ</v>
          </cell>
        </row>
        <row r="9">
          <cell r="B9" t="str">
            <v>06</v>
          </cell>
          <cell r="C9">
            <v>142</v>
          </cell>
          <cell r="E9">
            <v>737</v>
          </cell>
          <cell r="I9" t="str">
            <v>EA</v>
          </cell>
          <cell r="K9">
            <v>2</v>
          </cell>
          <cell r="R9" t="str">
            <v>04</v>
          </cell>
          <cell r="T9" t="str">
            <v>GASKET: RING JOINT; RX-45; 8", CL-3000; RJ</v>
          </cell>
        </row>
        <row r="10">
          <cell r="B10" t="str">
            <v>CONTRACTOR SUPPLY</v>
          </cell>
          <cell r="I10" t="str">
            <v>EA</v>
          </cell>
          <cell r="K10" t="str">
            <v>*</v>
          </cell>
          <cell r="R10" t="str">
            <v>05</v>
          </cell>
          <cell r="T10" t="str">
            <v>GASKET: SPL; WND; RF; TYP-316; 8" CL. 600</v>
          </cell>
        </row>
        <row r="11">
          <cell r="T11" t="str">
            <v xml:space="preserve">('S/N 06-601-112)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YDROTEST DIAGRAM"/>
    </sheetNames>
    <sheetDataSet>
      <sheetData sheetId="0">
        <row r="6">
          <cell r="B6" t="str">
            <v>02</v>
          </cell>
          <cell r="C6">
            <v>375</v>
          </cell>
          <cell r="E6">
            <v>419</v>
          </cell>
          <cell r="I6" t="str">
            <v>EA</v>
          </cell>
          <cell r="K6">
            <v>1</v>
          </cell>
          <cell r="R6" t="str">
            <v>01</v>
          </cell>
          <cell r="T6" t="str">
            <v>FLANGE: BLIND, API-6A; 4"-CL3000, RJ</v>
          </cell>
        </row>
        <row r="7">
          <cell r="B7" t="str">
            <v>02</v>
          </cell>
          <cell r="C7">
            <v>375</v>
          </cell>
          <cell r="E7">
            <v>434</v>
          </cell>
          <cell r="I7" t="str">
            <v>EA</v>
          </cell>
          <cell r="K7">
            <v>1</v>
          </cell>
          <cell r="R7" t="str">
            <v>02</v>
          </cell>
          <cell r="T7" t="str">
            <v>FLANGE: BLIND, API-6A; 8"-CL3000, RJ</v>
          </cell>
        </row>
        <row r="8">
          <cell r="B8" t="str">
            <v>06</v>
          </cell>
          <cell r="C8">
            <v>142</v>
          </cell>
          <cell r="E8">
            <v>724</v>
          </cell>
          <cell r="H8" t="str">
            <v/>
          </cell>
          <cell r="I8" t="str">
            <v>EA</v>
          </cell>
          <cell r="K8">
            <v>2</v>
          </cell>
          <cell r="R8" t="str">
            <v>03</v>
          </cell>
          <cell r="T8" t="str">
            <v>GASKET: RING JOINT; RX-37; 4", CL-3000; RJ</v>
          </cell>
        </row>
        <row r="9">
          <cell r="B9" t="str">
            <v>06</v>
          </cell>
          <cell r="C9">
            <v>142</v>
          </cell>
          <cell r="E9">
            <v>737</v>
          </cell>
          <cell r="I9" t="str">
            <v>EA</v>
          </cell>
          <cell r="K9">
            <v>2</v>
          </cell>
          <cell r="R9" t="str">
            <v>04</v>
          </cell>
          <cell r="T9" t="str">
            <v>GASKET: RING JOINT; RX-45; 8", CL-3000; RJ</v>
          </cell>
        </row>
        <row r="10">
          <cell r="B10" t="str">
            <v>CONTRACTOR SUPPLY</v>
          </cell>
          <cell r="I10" t="str">
            <v>EA</v>
          </cell>
          <cell r="K10" t="str">
            <v>*</v>
          </cell>
          <cell r="R10" t="str">
            <v>05</v>
          </cell>
          <cell r="T10" t="str">
            <v>GASKET: SPL; WND; RF; TYP-316; 8"X600#</v>
          </cell>
        </row>
        <row r="11">
          <cell r="T11" t="str">
            <v xml:space="preserve">(S/N 06-601-112) </v>
          </cell>
        </row>
        <row r="12">
          <cell r="B12" t="str">
            <v>02</v>
          </cell>
          <cell r="C12">
            <v>377</v>
          </cell>
          <cell r="E12">
            <v>224</v>
          </cell>
          <cell r="I12" t="str">
            <v>EA</v>
          </cell>
          <cell r="K12">
            <v>1</v>
          </cell>
          <cell r="R12" t="str">
            <v>06</v>
          </cell>
          <cell r="T12" t="str">
            <v>FLANGE: BLIND, CS; 8" X 600#, RF</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YDROTEST DIAGRAM"/>
      <sheetName val="plan &amp; profile"/>
      <sheetName val="TIE-IN"/>
      <sheetName val="TIE-IN (2)"/>
      <sheetName val="wellhead"/>
      <sheetName val="wellhead (2)"/>
      <sheetName val="wellhead (3)"/>
      <sheetName val="guard barrier"/>
      <sheetName val="guard barrier (2)"/>
      <sheetName val="REMOTE CONTROL"/>
      <sheetName val="PLATFORM(1)"/>
      <sheetName val="PLATFORM(2)"/>
      <sheetName val="GINPOLE(1)"/>
      <sheetName val="GINPOLE(2)"/>
      <sheetName val="REMOVABLE ANCHOR"/>
      <sheetName val="REMOVABLE ANCHOR (2)"/>
      <sheetName val="REMOVABLE ANCHOR (3)"/>
      <sheetName val="THRUST ANCHOR"/>
      <sheetName val="THRUST ANCHOR(2)"/>
      <sheetName val="WELL MARKER "/>
      <sheetName val="WELL MARKER  (2)"/>
      <sheetName val="DRUM MARKER"/>
      <sheetName val="DRUM MARKER (2)"/>
      <sheetName val="DRUM MARKER (3)"/>
      <sheetName val="DRUM MARKER (4)"/>
      <sheetName val="TPS2"/>
      <sheetName val="TPS2 (2)"/>
      <sheetName val="936600(1)"/>
      <sheetName val="936600(2)"/>
      <sheetName val="036907"/>
      <sheetName val="036381"/>
      <sheetName val="036069(1)"/>
      <sheetName val="036069 (2)"/>
      <sheetName val="036352 (1) "/>
      <sheetName val="036352 2)"/>
      <sheetName val="PRE-MTO SUMMARY"/>
      <sheetName val="FINAL MTO SUMMARY"/>
      <sheetName val="PRE MTO SUMMARY  (1)"/>
      <sheetName val="율적용"/>
    </sheetNames>
    <sheetDataSet>
      <sheetData sheetId="0">
        <row r="6">
          <cell r="B6" t="str">
            <v>02</v>
          </cell>
          <cell r="C6">
            <v>375</v>
          </cell>
          <cell r="E6">
            <v>419</v>
          </cell>
          <cell r="I6" t="str">
            <v>EA</v>
          </cell>
          <cell r="K6">
            <v>1</v>
          </cell>
          <cell r="R6" t="str">
            <v>01</v>
          </cell>
          <cell r="T6" t="str">
            <v>FLANGE: BLIND, API-6A; 4"-CL3000, RJ</v>
          </cell>
        </row>
        <row r="7">
          <cell r="B7" t="str">
            <v>02</v>
          </cell>
          <cell r="C7">
            <v>375</v>
          </cell>
          <cell r="E7">
            <v>434</v>
          </cell>
          <cell r="I7" t="str">
            <v>EA</v>
          </cell>
          <cell r="K7">
            <v>1</v>
          </cell>
          <cell r="R7" t="str">
            <v>02</v>
          </cell>
          <cell r="T7" t="str">
            <v>FLANGE: BLIND, API-6A; 8"-CL3000, RJ</v>
          </cell>
        </row>
        <row r="8">
          <cell r="B8" t="str">
            <v>06</v>
          </cell>
          <cell r="C8">
            <v>142</v>
          </cell>
          <cell r="E8">
            <v>724</v>
          </cell>
          <cell r="H8" t="str">
            <v/>
          </cell>
          <cell r="I8" t="str">
            <v>EA</v>
          </cell>
          <cell r="K8">
            <v>2</v>
          </cell>
          <cell r="R8" t="str">
            <v>03</v>
          </cell>
          <cell r="T8" t="str">
            <v>GASKET: RING JOINT; RX-37; 4", CL-3000; RJ</v>
          </cell>
        </row>
        <row r="9">
          <cell r="B9" t="str">
            <v>06</v>
          </cell>
          <cell r="C9">
            <v>142</v>
          </cell>
          <cell r="E9">
            <v>737</v>
          </cell>
          <cell r="I9" t="str">
            <v>EA</v>
          </cell>
          <cell r="K9">
            <v>2</v>
          </cell>
          <cell r="R9" t="str">
            <v>04</v>
          </cell>
          <cell r="T9" t="str">
            <v>GASKET: RING JOINT; RX-45; 8", CL-3000; RJ</v>
          </cell>
        </row>
        <row r="10">
          <cell r="B10" t="str">
            <v>CONTRACTOR SUPPLY</v>
          </cell>
          <cell r="I10" t="str">
            <v>EA</v>
          </cell>
          <cell r="K10" t="str">
            <v>*</v>
          </cell>
          <cell r="R10" t="str">
            <v>05</v>
          </cell>
          <cell r="T10" t="str">
            <v>GASKET: SPL; WND; RF; TYP-316; 8" CL. 600</v>
          </cell>
        </row>
        <row r="11">
          <cell r="T11" t="str">
            <v xml:space="preserve">('S/N 06-601-112) </v>
          </cell>
        </row>
        <row r="12">
          <cell r="B12" t="str">
            <v>02</v>
          </cell>
          <cell r="C12">
            <v>377</v>
          </cell>
          <cell r="E12">
            <v>228</v>
          </cell>
          <cell r="I12" t="str">
            <v>EA</v>
          </cell>
          <cell r="K12">
            <v>1</v>
          </cell>
          <cell r="R12" t="str">
            <v>06</v>
          </cell>
          <cell r="T12" t="str">
            <v>FLANGE: BLIND; CS;  A-36; 10" X 600, RF</v>
          </cell>
        </row>
        <row r="13">
          <cell r="B13" t="str">
            <v>CONTRACTOR SUPPLY</v>
          </cell>
          <cell r="I13" t="str">
            <v>EA</v>
          </cell>
          <cell r="K13" t="str">
            <v>*</v>
          </cell>
          <cell r="R13" t="str">
            <v>07</v>
          </cell>
          <cell r="T13" t="str">
            <v>GASKET: SPL; WND; RF; TYP-316; 10" X CL. 600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2)"/>
      <sheetName val="SUM"/>
      <sheetName val="BOQ"/>
      <sheetName val="CIVIL (2)"/>
      <sheetName val="R.A"/>
      <sheetName val="MAT-R"/>
      <sheetName val="Results"/>
      <sheetName val="CIVIL"/>
      <sheetName val="DO BURJ SHOPING MALL FAISALABAD"/>
      <sheetName val="B.O.Q Acid Oil Versel"/>
      <sheetName val="KLHT"/>
      <sheetName val="Ext.Boq"/>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SUM"/>
      <sheetName val="CIVIL"/>
      <sheetName val="Ext. PLUMB"/>
      <sheetName val="R.A"/>
      <sheetName val="MAT-R"/>
      <sheetName val="Results (2)"/>
      <sheetName val="estimation"/>
      <sheetName val="Rate List"/>
      <sheetName val="Testing"/>
      <sheetName val="BOQ (2)"/>
      <sheetName val="BOQ"/>
      <sheetName val="CIVIL (2)"/>
      <sheetName val="Code"/>
      <sheetName val="Anx-G"/>
      <sheetName val="Ext_Boq139"/>
      <sheetName val="BILL 1,2&amp;3"/>
      <sheetName val="PVC Pipes"/>
      <sheetName val="Note_Piping"/>
      <sheetName val="D"/>
      <sheetName val="CALENDAR ANNUAL"/>
      <sheetName val="Cover Sheet"/>
      <sheetName val="Pipe Dia"/>
      <sheetName val="Concrete "/>
      <sheetName val="BQ_Methanol"/>
      <sheetName val="External_boq"/>
      <sheetName val="PipWT"/>
      <sheetName val="CON_M_FL"/>
      <sheetName val="Code 02"/>
      <sheetName val="Code 03"/>
      <sheetName val="Code 04"/>
      <sheetName val="Code 05"/>
      <sheetName val="Code 06"/>
      <sheetName val="Code 07"/>
      <sheetName val="Code 09"/>
      <sheetName val="BM"/>
      <sheetName val="Inputs"/>
      <sheetName val="MixBed"/>
      <sheetName val="BD"/>
      <sheetName val="CondPol"/>
      <sheetName val="Input Rates"/>
      <sheetName val="Rates"/>
      <sheetName val="BOQ2"/>
      <sheetName val="Critical Lines"/>
      <sheetName val="QCalcLines_CLL"/>
      <sheetName val="Block - A"/>
      <sheetName val="Block_-_A"/>
      <sheetName val="brick masonary"/>
      <sheetName val="Plaster"/>
      <sheetName val="R.c.c "/>
      <sheetName val="Bill - 1"/>
      <sheetName val="Ext_Boq-1"/>
      <sheetName val="B_O_Q"/>
      <sheetName val="Sheet3"/>
      <sheetName val="Grand"/>
      <sheetName val="PMC"/>
      <sheetName val="Project Data"/>
      <sheetName val="Sheet1"/>
      <sheetName val="Services"/>
      <sheetName val="Validation"/>
      <sheetName val="FWBS1100"/>
      <sheetName val="Bill summary of cost"/>
      <sheetName val="IBASE"/>
      <sheetName val="-"/>
      <sheetName val="SPT vs PHI"/>
      <sheetName val="Ref Data"/>
      <sheetName val="Cover"/>
      <sheetName val="Valid Specs - Fluids"/>
      <sheetName val="Hazard Level Lookup"/>
      <sheetName val="Ist_r_bill"/>
      <sheetName val="Earth_Work"/>
      <sheetName val="estimate"/>
      <sheetName val="당초"/>
      <sheetName val="合成単価作成表-BLDG"/>
      <sheetName val="Setup"/>
      <sheetName val="DATA (2)"/>
      <sheetName val="Rate"/>
    </sheetNames>
    <sheetDataSet>
      <sheetData sheetId="0"/>
      <sheetData sheetId="1"/>
      <sheetData sheetId="2"/>
      <sheetData sheetId="3"/>
      <sheetData sheetId="4"/>
      <sheetData sheetId="5"/>
      <sheetData sheetId="6"/>
      <sheetData sheetId="7" refreshError="1"/>
      <sheetData sheetId="8" refreshError="1"/>
      <sheetData sheetId="9" refreshError="1"/>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RA"/>
      <sheetName val="BID"/>
      <sheetName val="BBS"/>
      <sheetName val="Tables"/>
      <sheetName val="Titel"/>
      <sheetName val="Mst"/>
      <sheetName val="RFP003D"/>
      <sheetName val="B.O.Q"/>
      <sheetName val="BQ Working"/>
      <sheetName val="TALIBWAL"/>
      <sheetName val="External boq"/>
      <sheetName val="BM"/>
      <sheetName val="J"/>
      <sheetName val="L"/>
      <sheetName val="SUMM"/>
      <sheetName val="BOQ"/>
      <sheetName val="col-reinft1"/>
      <sheetName val="Abstract"/>
      <sheetName val="Ext.Boq"/>
      <sheetName val="BEAM"/>
      <sheetName val="Civil Boq"/>
      <sheetName val="제출계산서"/>
      <sheetName val="Normal Basis"/>
      <sheetName val="SIZING"/>
      <sheetName val="Ttl-dat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osal Description"/>
      <sheetName val="Material Estimation"/>
      <sheetName val="Cosumable Estimation"/>
      <sheetName val="Subcontract Estimation"/>
      <sheetName val="COST DETAILS"/>
      <sheetName val="COST SUMMARY"/>
      <sheetName val="Labour Estimation"/>
      <sheetName val="Other direct Expenses"/>
      <sheetName val="Other Variable Overheads"/>
      <sheetName val="sch_1"/>
      <sheetName val="sch"/>
      <sheetName val="Bid Summary"/>
      <sheetName val="Budget"/>
      <sheetName val="Budget for 7+1 Vessels"/>
      <sheetName val="Budget for 3 vessels"/>
      <sheetName val="Budget for Dish Head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hyperlink" Target="../Soft%20IRs/ICPL/L1-Tower%20IR's/new/8.pdf" TargetMode="External"/><Relationship Id="rId13" Type="http://schemas.openxmlformats.org/officeDocument/2006/relationships/hyperlink" Target="../Soft%20IRs/ICPL/L1-Tower%20IR's/new/13.pdf" TargetMode="External"/><Relationship Id="rId18" Type="http://schemas.openxmlformats.org/officeDocument/2006/relationships/hyperlink" Target="../Soft%20IRs/ICPL/L1-Tower%20IR's/new/19.pdf" TargetMode="External"/><Relationship Id="rId26" Type="http://schemas.openxmlformats.org/officeDocument/2006/relationships/hyperlink" Target="../14.Soft%20IRs/ICPL/L1-Tower%20IR's/new/28.pdf" TargetMode="External"/><Relationship Id="rId3" Type="http://schemas.openxmlformats.org/officeDocument/2006/relationships/hyperlink" Target="../Soft%20IRs/ICPL/L1-Tower%20IR's/new/3.pdf" TargetMode="External"/><Relationship Id="rId21" Type="http://schemas.openxmlformats.org/officeDocument/2006/relationships/hyperlink" Target="../Soft%20IRs/ICPL/L1-Tower%20IR's/new/22.pdf" TargetMode="External"/><Relationship Id="rId34" Type="http://schemas.openxmlformats.org/officeDocument/2006/relationships/hyperlink" Target="../14.Soft%20IRs/ICPL/L1-Tower%20IR's/new/36.pdf" TargetMode="External"/><Relationship Id="rId7" Type="http://schemas.openxmlformats.org/officeDocument/2006/relationships/hyperlink" Target="../Soft%20IRs/ICPL/L1-Tower%20IR's/new/7.pdf" TargetMode="External"/><Relationship Id="rId12" Type="http://schemas.openxmlformats.org/officeDocument/2006/relationships/hyperlink" Target="../Soft%20IRs/ICPL/L1-Tower%20IR's/new/12.pdf" TargetMode="External"/><Relationship Id="rId17" Type="http://schemas.openxmlformats.org/officeDocument/2006/relationships/hyperlink" Target="../Soft%20IRs/ICPL/L1-Tower%20IR's/new/18.pdf" TargetMode="External"/><Relationship Id="rId25" Type="http://schemas.openxmlformats.org/officeDocument/2006/relationships/hyperlink" Target="../14.Soft%20IRs/ICPL/L1-Tower%20IR's/new/27.pdf" TargetMode="External"/><Relationship Id="rId33" Type="http://schemas.openxmlformats.org/officeDocument/2006/relationships/hyperlink" Target="../14.Soft%20IRs/ICPL/L1-Tower%20IR's/new/35.pdf" TargetMode="External"/><Relationship Id="rId2" Type="http://schemas.openxmlformats.org/officeDocument/2006/relationships/hyperlink" Target="../Soft%20IRs/ICPL/L1-Tower%20IR's/new/2.pdf" TargetMode="External"/><Relationship Id="rId16" Type="http://schemas.openxmlformats.org/officeDocument/2006/relationships/hyperlink" Target="../Soft%20IRs/ICPL/L1-Tower%20IR's/new/17.pdf" TargetMode="External"/><Relationship Id="rId20" Type="http://schemas.openxmlformats.org/officeDocument/2006/relationships/hyperlink" Target="../Soft%20IRs/ICPL/L1-Tower%20IR's/new/21.pdf" TargetMode="External"/><Relationship Id="rId29" Type="http://schemas.openxmlformats.org/officeDocument/2006/relationships/hyperlink" Target="../14.Soft%20IRs/ICPL/L1-Tower%20IR's/new/30.pdf" TargetMode="External"/><Relationship Id="rId1" Type="http://schemas.openxmlformats.org/officeDocument/2006/relationships/hyperlink" Target="../Soft%20IRs/ICPL/L1-Tower%20IR's/new/1.pdf" TargetMode="External"/><Relationship Id="rId6" Type="http://schemas.openxmlformats.org/officeDocument/2006/relationships/hyperlink" Target="../Soft%20IRs/ICPL/L1-Tower%20IR's/new/6.pdf" TargetMode="External"/><Relationship Id="rId11" Type="http://schemas.openxmlformats.org/officeDocument/2006/relationships/hyperlink" Target="../Soft%20IRs/ICPL/L1-Tower%20IR's/new/11.pdf" TargetMode="External"/><Relationship Id="rId24" Type="http://schemas.openxmlformats.org/officeDocument/2006/relationships/hyperlink" Target="../14.Soft%20IRs/ICPL/L1-Tower%20IR's/new/25.pdf" TargetMode="External"/><Relationship Id="rId32" Type="http://schemas.openxmlformats.org/officeDocument/2006/relationships/hyperlink" Target="../14.Soft%20IRs/ICPL/L1-Tower%20IR's/new/26.pdf" TargetMode="External"/><Relationship Id="rId37" Type="http://schemas.openxmlformats.org/officeDocument/2006/relationships/drawing" Target="../drawings/drawing6.xml"/><Relationship Id="rId5" Type="http://schemas.openxmlformats.org/officeDocument/2006/relationships/hyperlink" Target="../Soft%20IRs/ICPL/L1-Tower%20IR's/new/5.pdf" TargetMode="External"/><Relationship Id="rId15" Type="http://schemas.openxmlformats.org/officeDocument/2006/relationships/hyperlink" Target="../Soft%20IRs/ICPL/L1-Tower%20IR's/new/16.pdf" TargetMode="External"/><Relationship Id="rId23" Type="http://schemas.openxmlformats.org/officeDocument/2006/relationships/hyperlink" Target="../14.Soft%20IRs/ICPL/L1-Tower%20IR's/new/24.pdf" TargetMode="External"/><Relationship Id="rId28" Type="http://schemas.openxmlformats.org/officeDocument/2006/relationships/hyperlink" Target="../14.Soft%20IRs/ICPL/L1-Tower%20IR's/new/29.pdf" TargetMode="External"/><Relationship Id="rId36" Type="http://schemas.openxmlformats.org/officeDocument/2006/relationships/printerSettings" Target="../printerSettings/printerSettings11.bin"/><Relationship Id="rId10" Type="http://schemas.openxmlformats.org/officeDocument/2006/relationships/hyperlink" Target="../Soft%20IRs/ICPL/L1-Tower%20IR's/new/10.pdf" TargetMode="External"/><Relationship Id="rId19" Type="http://schemas.openxmlformats.org/officeDocument/2006/relationships/hyperlink" Target="../Soft%20IRs/ICPL/L1-Tower%20IR's/new/20.pdf" TargetMode="External"/><Relationship Id="rId31" Type="http://schemas.openxmlformats.org/officeDocument/2006/relationships/hyperlink" Target="../14.Soft%20IRs/ICPL/L1-Tower%20IR's/new/33.pdf" TargetMode="External"/><Relationship Id="rId4" Type="http://schemas.openxmlformats.org/officeDocument/2006/relationships/hyperlink" Target="../Soft%20IRs/ICPL/L1-Tower%20IR's/new/4.pdf" TargetMode="External"/><Relationship Id="rId9" Type="http://schemas.openxmlformats.org/officeDocument/2006/relationships/hyperlink" Target="../Soft%20IRs/ICPL/L1-Tower%20IR's/new/9.pdf" TargetMode="External"/><Relationship Id="rId14" Type="http://schemas.openxmlformats.org/officeDocument/2006/relationships/hyperlink" Target="../Soft%20IRs/ICPL/L1-Tower%20IR's/new/14.pdf" TargetMode="External"/><Relationship Id="rId22" Type="http://schemas.openxmlformats.org/officeDocument/2006/relationships/hyperlink" Target="../14.Soft%20IRs/ICPL/L1-Tower%20IR's/new/23.pdf" TargetMode="External"/><Relationship Id="rId27" Type="http://schemas.openxmlformats.org/officeDocument/2006/relationships/hyperlink" Target="../14.Soft%20IRs/ICPL/L1-Tower%20IR's/new/26.pdf" TargetMode="External"/><Relationship Id="rId30" Type="http://schemas.openxmlformats.org/officeDocument/2006/relationships/hyperlink" Target="../14.Soft%20IRs/ICPL/L1-Tower%20IR's/new/31.pdf" TargetMode="External"/><Relationship Id="rId35" Type="http://schemas.openxmlformats.org/officeDocument/2006/relationships/hyperlink" Target="../14.Soft%20IRs/ICPL/L1-Tower%20IR's/new/42.pdf"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Soft%20IRs/ICPL/L2%20-Tower%20IR's/new/10.pdf" TargetMode="External"/><Relationship Id="rId13" Type="http://schemas.openxmlformats.org/officeDocument/2006/relationships/hyperlink" Target="../Soft%20IRs/ICPL/L2%20-Tower%20IR's/new/14.pdf" TargetMode="External"/><Relationship Id="rId18" Type="http://schemas.openxmlformats.org/officeDocument/2006/relationships/hyperlink" Target="../Soft%20IRs/ICPL/L2%20-Tower%20IR's/new/21.pdf" TargetMode="External"/><Relationship Id="rId3" Type="http://schemas.openxmlformats.org/officeDocument/2006/relationships/hyperlink" Target="../Soft%20IRs/ICPL/L2%20-Tower%20IR's/new/4.pdf" TargetMode="External"/><Relationship Id="rId21" Type="http://schemas.openxmlformats.org/officeDocument/2006/relationships/printerSettings" Target="../printerSettings/printerSettings12.bin"/><Relationship Id="rId7" Type="http://schemas.openxmlformats.org/officeDocument/2006/relationships/hyperlink" Target="../Soft%20IRs/ICPL/L2%20-Tower%20IR's/new/8.pdf" TargetMode="External"/><Relationship Id="rId12" Type="http://schemas.openxmlformats.org/officeDocument/2006/relationships/hyperlink" Target="../Soft%20IRs/ICPL/L2%20-Tower%20IR's/new/13.pdf" TargetMode="External"/><Relationship Id="rId17" Type="http://schemas.openxmlformats.org/officeDocument/2006/relationships/hyperlink" Target="../Soft%20IRs/ICPL/L2%20-Tower%20IR's/new/20.pdf" TargetMode="External"/><Relationship Id="rId2" Type="http://schemas.openxmlformats.org/officeDocument/2006/relationships/hyperlink" Target="../Soft%20IRs/ICPL/L2%20-Tower%20IR's/new/3.pdf" TargetMode="External"/><Relationship Id="rId16" Type="http://schemas.openxmlformats.org/officeDocument/2006/relationships/hyperlink" Target="../Soft%20IRs/ICPL/L2%20-Tower%20IR's/new/19.pdf" TargetMode="External"/><Relationship Id="rId20" Type="http://schemas.openxmlformats.org/officeDocument/2006/relationships/hyperlink" Target="../14.Soft%20IRs/ICPL/L2%20-Tower%20IR's/new/18.pdf" TargetMode="External"/><Relationship Id="rId1" Type="http://schemas.openxmlformats.org/officeDocument/2006/relationships/hyperlink" Target="../Soft%20IRs/ICPL/L2%20-Tower%20IR's/new/1.pdf" TargetMode="External"/><Relationship Id="rId6" Type="http://schemas.openxmlformats.org/officeDocument/2006/relationships/hyperlink" Target="../Soft%20IRs/ICPL/L2%20-Tower%20IR's/new/7.pdf" TargetMode="External"/><Relationship Id="rId11" Type="http://schemas.openxmlformats.org/officeDocument/2006/relationships/hyperlink" Target="../Soft%20IRs/ICPL/L2%20-Tower%20IR's/new/9.pdf" TargetMode="External"/><Relationship Id="rId5" Type="http://schemas.openxmlformats.org/officeDocument/2006/relationships/hyperlink" Target="../Soft%20IRs/ICPL/L2%20-Tower%20IR's/new/6.pdf" TargetMode="External"/><Relationship Id="rId15" Type="http://schemas.openxmlformats.org/officeDocument/2006/relationships/hyperlink" Target="../Soft%20IRs/ICPL/L2%20-Tower%20IR's/new/17.pdf" TargetMode="External"/><Relationship Id="rId10" Type="http://schemas.openxmlformats.org/officeDocument/2006/relationships/hyperlink" Target="../Soft%20IRs/ICPL/L2%20-Tower%20IR's/new/12.pdf" TargetMode="External"/><Relationship Id="rId19" Type="http://schemas.openxmlformats.org/officeDocument/2006/relationships/hyperlink" Target="../14.Soft%20IRs/ICPL/L2%20-Tower%20IR's/new/16.pdf" TargetMode="External"/><Relationship Id="rId4" Type="http://schemas.openxmlformats.org/officeDocument/2006/relationships/hyperlink" Target="../Soft%20IRs/ICPL/L2%20-Tower%20IR's/new/5.pdf" TargetMode="External"/><Relationship Id="rId9" Type="http://schemas.openxmlformats.org/officeDocument/2006/relationships/hyperlink" Target="../Soft%20IRs/ICPL/L2%20-Tower%20IR's/new/11.pdf" TargetMode="External"/><Relationship Id="rId14" Type="http://schemas.openxmlformats.org/officeDocument/2006/relationships/hyperlink" Target="../Soft%20IRs/ICPL/L2%20-Tower%20IR's/new/15.pdf" TargetMode="External"/><Relationship Id="rId22"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8" Type="http://schemas.openxmlformats.org/officeDocument/2006/relationships/hyperlink" Target="../Soft%20IRs/IIL/I%20Tower/7A.pdf" TargetMode="External"/><Relationship Id="rId13" Type="http://schemas.openxmlformats.org/officeDocument/2006/relationships/hyperlink" Target="../Soft%20IRs/IIL/I%20Tower/12.pdf" TargetMode="External"/><Relationship Id="rId18" Type="http://schemas.openxmlformats.org/officeDocument/2006/relationships/hyperlink" Target="../14.Soft%20IRs/IIL/I%20Tower/17.pdf" TargetMode="External"/><Relationship Id="rId3" Type="http://schemas.openxmlformats.org/officeDocument/2006/relationships/hyperlink" Target="../Soft%20IRs/IIL/I%20Tower/3.pdf" TargetMode="External"/><Relationship Id="rId21" Type="http://schemas.openxmlformats.org/officeDocument/2006/relationships/hyperlink" Target="../14.Soft%20IRs/IIL/I%20Tower/20.pdf" TargetMode="External"/><Relationship Id="rId7" Type="http://schemas.openxmlformats.org/officeDocument/2006/relationships/hyperlink" Target="../Soft%20IRs/IIL/I%20Tower/7.pdf" TargetMode="External"/><Relationship Id="rId12" Type="http://schemas.openxmlformats.org/officeDocument/2006/relationships/hyperlink" Target="../Soft%20IRs/IIL/I%20Tower/11.pdf" TargetMode="External"/><Relationship Id="rId17" Type="http://schemas.openxmlformats.org/officeDocument/2006/relationships/hyperlink" Target="../14.Soft%20IRs/IIL/I%20Tower/16.pdf" TargetMode="External"/><Relationship Id="rId2" Type="http://schemas.openxmlformats.org/officeDocument/2006/relationships/hyperlink" Target="../Soft%20IRs/IIL/I%20Tower/2.pdf" TargetMode="External"/><Relationship Id="rId16" Type="http://schemas.openxmlformats.org/officeDocument/2006/relationships/hyperlink" Target="../14.Soft%20IRs/IIL/I%20Tower/15.pdf" TargetMode="External"/><Relationship Id="rId20" Type="http://schemas.openxmlformats.org/officeDocument/2006/relationships/hyperlink" Target="../14.Soft%20IRs/IIL/I%20Tower/19.pdf" TargetMode="External"/><Relationship Id="rId1" Type="http://schemas.openxmlformats.org/officeDocument/2006/relationships/hyperlink" Target="../Soft%20IRs/IIL/I%20Tower/1.pdf" TargetMode="External"/><Relationship Id="rId6" Type="http://schemas.openxmlformats.org/officeDocument/2006/relationships/hyperlink" Target="../Soft%20IRs/IIL/I%20Tower/6.pdf" TargetMode="External"/><Relationship Id="rId11" Type="http://schemas.openxmlformats.org/officeDocument/2006/relationships/hyperlink" Target="../Soft%20IRs/IIL/I%20Tower/10.pdf" TargetMode="External"/><Relationship Id="rId24" Type="http://schemas.openxmlformats.org/officeDocument/2006/relationships/drawing" Target="../drawings/drawing8.xml"/><Relationship Id="rId5" Type="http://schemas.openxmlformats.org/officeDocument/2006/relationships/hyperlink" Target="../Soft%20IRs/IIL/I%20Tower/5.pdf" TargetMode="External"/><Relationship Id="rId15" Type="http://schemas.openxmlformats.org/officeDocument/2006/relationships/hyperlink" Target="../Soft%20IRs/IIL/I%20Tower/14.pdf" TargetMode="External"/><Relationship Id="rId23" Type="http://schemas.openxmlformats.org/officeDocument/2006/relationships/printerSettings" Target="../printerSettings/printerSettings13.bin"/><Relationship Id="rId10" Type="http://schemas.openxmlformats.org/officeDocument/2006/relationships/hyperlink" Target="../Soft%20IRs/IIL/I%20Tower/9.pdf" TargetMode="External"/><Relationship Id="rId19" Type="http://schemas.openxmlformats.org/officeDocument/2006/relationships/hyperlink" Target="../14.Soft%20IRs/IIL/I%20Tower/18.pdf" TargetMode="External"/><Relationship Id="rId4" Type="http://schemas.openxmlformats.org/officeDocument/2006/relationships/hyperlink" Target="../Soft%20IRs/IIL/I%20Tower/4.pdf" TargetMode="External"/><Relationship Id="rId9" Type="http://schemas.openxmlformats.org/officeDocument/2006/relationships/hyperlink" Target="../Soft%20IRs/IIL/I%20Tower/8.pdf" TargetMode="External"/><Relationship Id="rId14" Type="http://schemas.openxmlformats.org/officeDocument/2006/relationships/hyperlink" Target="../Soft%20IRs/IIL/I%20Tower/13.pdf" TargetMode="External"/><Relationship Id="rId22" Type="http://schemas.openxmlformats.org/officeDocument/2006/relationships/hyperlink" Target="../14.Soft%20IRs/IIL/I%20Tower/21.pdf"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8" Type="http://schemas.openxmlformats.org/officeDocument/2006/relationships/hyperlink" Target="../Soft%20IRs/IIL/I%20Tower/7A.pdf" TargetMode="External"/><Relationship Id="rId13" Type="http://schemas.openxmlformats.org/officeDocument/2006/relationships/hyperlink" Target="../Soft%20IRs/IIL/I%20Tower/12.pdf" TargetMode="External"/><Relationship Id="rId18" Type="http://schemas.openxmlformats.org/officeDocument/2006/relationships/hyperlink" Target="../14.Soft%20IRs/IIL/I%20Tower/17.pdf" TargetMode="External"/><Relationship Id="rId3" Type="http://schemas.openxmlformats.org/officeDocument/2006/relationships/hyperlink" Target="../Soft%20IRs/IIL/I%20Tower/3.pdf" TargetMode="External"/><Relationship Id="rId21" Type="http://schemas.openxmlformats.org/officeDocument/2006/relationships/hyperlink" Target="../14.Soft%20IRs/IIL/I%20Tower/20.pdf" TargetMode="External"/><Relationship Id="rId7" Type="http://schemas.openxmlformats.org/officeDocument/2006/relationships/hyperlink" Target="../Soft%20IRs/IIL/I%20Tower/7.pdf" TargetMode="External"/><Relationship Id="rId12" Type="http://schemas.openxmlformats.org/officeDocument/2006/relationships/hyperlink" Target="../Soft%20IRs/IIL/I%20Tower/11.pdf" TargetMode="External"/><Relationship Id="rId17" Type="http://schemas.openxmlformats.org/officeDocument/2006/relationships/hyperlink" Target="../14.Soft%20IRs/IIL/I%20Tower/16.pdf" TargetMode="External"/><Relationship Id="rId2" Type="http://schemas.openxmlformats.org/officeDocument/2006/relationships/hyperlink" Target="../Soft%20IRs/IIL/I%20Tower/2.pdf" TargetMode="External"/><Relationship Id="rId16" Type="http://schemas.openxmlformats.org/officeDocument/2006/relationships/hyperlink" Target="../14.Soft%20IRs/IIL/I%20Tower/15.pdf" TargetMode="External"/><Relationship Id="rId20" Type="http://schemas.openxmlformats.org/officeDocument/2006/relationships/hyperlink" Target="../14.Soft%20IRs/IIL/I%20Tower/19.pdf" TargetMode="External"/><Relationship Id="rId1" Type="http://schemas.openxmlformats.org/officeDocument/2006/relationships/hyperlink" Target="../Soft%20IRs/IIL/I%20Tower/1.pdf" TargetMode="External"/><Relationship Id="rId6" Type="http://schemas.openxmlformats.org/officeDocument/2006/relationships/hyperlink" Target="../Soft%20IRs/IIL/I%20Tower/6.pdf" TargetMode="External"/><Relationship Id="rId11" Type="http://schemas.openxmlformats.org/officeDocument/2006/relationships/hyperlink" Target="../Soft%20IRs/IIL/I%20Tower/10.pdf" TargetMode="External"/><Relationship Id="rId24" Type="http://schemas.openxmlformats.org/officeDocument/2006/relationships/drawing" Target="../drawings/drawing13.xml"/><Relationship Id="rId5" Type="http://schemas.openxmlformats.org/officeDocument/2006/relationships/hyperlink" Target="../Soft%20IRs/IIL/I%20Tower/5.pdf" TargetMode="External"/><Relationship Id="rId15" Type="http://schemas.openxmlformats.org/officeDocument/2006/relationships/hyperlink" Target="../Soft%20IRs/IIL/I%20Tower/14.pdf" TargetMode="External"/><Relationship Id="rId23" Type="http://schemas.openxmlformats.org/officeDocument/2006/relationships/printerSettings" Target="../printerSettings/printerSettings17.bin"/><Relationship Id="rId10" Type="http://schemas.openxmlformats.org/officeDocument/2006/relationships/hyperlink" Target="../Soft%20IRs/IIL/I%20Tower/9.pdf" TargetMode="External"/><Relationship Id="rId19" Type="http://schemas.openxmlformats.org/officeDocument/2006/relationships/hyperlink" Target="../14.Soft%20IRs/IIL/I%20Tower/18.pdf" TargetMode="External"/><Relationship Id="rId4" Type="http://schemas.openxmlformats.org/officeDocument/2006/relationships/hyperlink" Target="../Soft%20IRs/IIL/I%20Tower/4.pdf" TargetMode="External"/><Relationship Id="rId9" Type="http://schemas.openxmlformats.org/officeDocument/2006/relationships/hyperlink" Target="../Soft%20IRs/IIL/I%20Tower/8.pdf" TargetMode="External"/><Relationship Id="rId14" Type="http://schemas.openxmlformats.org/officeDocument/2006/relationships/hyperlink" Target="../Soft%20IRs/IIL/I%20Tower/13.pdf" TargetMode="External"/><Relationship Id="rId22" Type="http://schemas.openxmlformats.org/officeDocument/2006/relationships/hyperlink" Target="../14.Soft%20IRs/IIL/I%20Tower/21.pdf" TargetMode="Externa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8" Type="http://schemas.openxmlformats.org/officeDocument/2006/relationships/hyperlink" Target="../Soft%20IRs/IIL/I%20Tower/7A.pdf" TargetMode="External"/><Relationship Id="rId13" Type="http://schemas.openxmlformats.org/officeDocument/2006/relationships/hyperlink" Target="../Soft%20IRs/IIL/I%20Tower/12.pdf" TargetMode="External"/><Relationship Id="rId18" Type="http://schemas.openxmlformats.org/officeDocument/2006/relationships/hyperlink" Target="../14.Soft%20IRs/IIL/I%20Tower/17.pdf" TargetMode="External"/><Relationship Id="rId3" Type="http://schemas.openxmlformats.org/officeDocument/2006/relationships/hyperlink" Target="../Soft%20IRs/IIL/I%20Tower/3.pdf" TargetMode="External"/><Relationship Id="rId21" Type="http://schemas.openxmlformats.org/officeDocument/2006/relationships/hyperlink" Target="../14.Soft%20IRs/IIL/I%20Tower/20.pdf" TargetMode="External"/><Relationship Id="rId7" Type="http://schemas.openxmlformats.org/officeDocument/2006/relationships/hyperlink" Target="../Soft%20IRs/IIL/I%20Tower/7.pdf" TargetMode="External"/><Relationship Id="rId12" Type="http://schemas.openxmlformats.org/officeDocument/2006/relationships/hyperlink" Target="../Soft%20IRs/IIL/I%20Tower/11.pdf" TargetMode="External"/><Relationship Id="rId17" Type="http://schemas.openxmlformats.org/officeDocument/2006/relationships/hyperlink" Target="../14.Soft%20IRs/IIL/I%20Tower/16.pdf" TargetMode="External"/><Relationship Id="rId2" Type="http://schemas.openxmlformats.org/officeDocument/2006/relationships/hyperlink" Target="../Soft%20IRs/IIL/I%20Tower/2.pdf" TargetMode="External"/><Relationship Id="rId16" Type="http://schemas.openxmlformats.org/officeDocument/2006/relationships/hyperlink" Target="../14.Soft%20IRs/IIL/I%20Tower/15.pdf" TargetMode="External"/><Relationship Id="rId20" Type="http://schemas.openxmlformats.org/officeDocument/2006/relationships/hyperlink" Target="../14.Soft%20IRs/IIL/I%20Tower/19.pdf" TargetMode="External"/><Relationship Id="rId1" Type="http://schemas.openxmlformats.org/officeDocument/2006/relationships/hyperlink" Target="../Soft%20IRs/IIL/I%20Tower/1.pdf" TargetMode="External"/><Relationship Id="rId6" Type="http://schemas.openxmlformats.org/officeDocument/2006/relationships/hyperlink" Target="../Soft%20IRs/IIL/I%20Tower/6.pdf" TargetMode="External"/><Relationship Id="rId11" Type="http://schemas.openxmlformats.org/officeDocument/2006/relationships/hyperlink" Target="../Soft%20IRs/IIL/I%20Tower/10.pdf" TargetMode="External"/><Relationship Id="rId24" Type="http://schemas.openxmlformats.org/officeDocument/2006/relationships/drawing" Target="../drawings/drawing16.xml"/><Relationship Id="rId5" Type="http://schemas.openxmlformats.org/officeDocument/2006/relationships/hyperlink" Target="../Soft%20IRs/IIL/I%20Tower/5.pdf" TargetMode="External"/><Relationship Id="rId15" Type="http://schemas.openxmlformats.org/officeDocument/2006/relationships/hyperlink" Target="../Soft%20IRs/IIL/I%20Tower/14.pdf" TargetMode="External"/><Relationship Id="rId23" Type="http://schemas.openxmlformats.org/officeDocument/2006/relationships/printerSettings" Target="../printerSettings/printerSettings20.bin"/><Relationship Id="rId10" Type="http://schemas.openxmlformats.org/officeDocument/2006/relationships/hyperlink" Target="../Soft%20IRs/IIL/I%20Tower/9.pdf" TargetMode="External"/><Relationship Id="rId19" Type="http://schemas.openxmlformats.org/officeDocument/2006/relationships/hyperlink" Target="../14.Soft%20IRs/IIL/I%20Tower/18.pdf" TargetMode="External"/><Relationship Id="rId4" Type="http://schemas.openxmlformats.org/officeDocument/2006/relationships/hyperlink" Target="../Soft%20IRs/IIL/I%20Tower/4.pdf" TargetMode="External"/><Relationship Id="rId9" Type="http://schemas.openxmlformats.org/officeDocument/2006/relationships/hyperlink" Target="../Soft%20IRs/IIL/I%20Tower/8.pdf" TargetMode="External"/><Relationship Id="rId14" Type="http://schemas.openxmlformats.org/officeDocument/2006/relationships/hyperlink" Target="../Soft%20IRs/IIL/I%20Tower/13.pdf" TargetMode="External"/><Relationship Id="rId22" Type="http://schemas.openxmlformats.org/officeDocument/2006/relationships/hyperlink" Target="../14.Soft%20IRs/IIL/I%20Tower/21.pdf" TargetMode="Externa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8" Type="http://schemas.openxmlformats.org/officeDocument/2006/relationships/hyperlink" Target="../Soft%20IRs/IIL/I%20Tower/7A.pdf" TargetMode="External"/><Relationship Id="rId13" Type="http://schemas.openxmlformats.org/officeDocument/2006/relationships/hyperlink" Target="../Soft%20IRs/IIL/I%20Tower/12.pdf" TargetMode="External"/><Relationship Id="rId18" Type="http://schemas.openxmlformats.org/officeDocument/2006/relationships/hyperlink" Target="../14.Soft%20IRs/IIL/I%20Tower/17.pdf" TargetMode="External"/><Relationship Id="rId3" Type="http://schemas.openxmlformats.org/officeDocument/2006/relationships/hyperlink" Target="../Soft%20IRs/IIL/I%20Tower/3.pdf" TargetMode="External"/><Relationship Id="rId21" Type="http://schemas.openxmlformats.org/officeDocument/2006/relationships/hyperlink" Target="../14.Soft%20IRs/IIL/I%20Tower/20.pdf" TargetMode="External"/><Relationship Id="rId7" Type="http://schemas.openxmlformats.org/officeDocument/2006/relationships/hyperlink" Target="../Soft%20IRs/IIL/I%20Tower/7.pdf" TargetMode="External"/><Relationship Id="rId12" Type="http://schemas.openxmlformats.org/officeDocument/2006/relationships/hyperlink" Target="../Soft%20IRs/IIL/I%20Tower/11.pdf" TargetMode="External"/><Relationship Id="rId17" Type="http://schemas.openxmlformats.org/officeDocument/2006/relationships/hyperlink" Target="../14.Soft%20IRs/IIL/I%20Tower/16.pdf" TargetMode="External"/><Relationship Id="rId2" Type="http://schemas.openxmlformats.org/officeDocument/2006/relationships/hyperlink" Target="../Soft%20IRs/IIL/I%20Tower/2.pdf" TargetMode="External"/><Relationship Id="rId16" Type="http://schemas.openxmlformats.org/officeDocument/2006/relationships/hyperlink" Target="../14.Soft%20IRs/IIL/I%20Tower/15.pdf" TargetMode="External"/><Relationship Id="rId20" Type="http://schemas.openxmlformats.org/officeDocument/2006/relationships/hyperlink" Target="../14.Soft%20IRs/IIL/I%20Tower/19.pdf" TargetMode="External"/><Relationship Id="rId1" Type="http://schemas.openxmlformats.org/officeDocument/2006/relationships/hyperlink" Target="../Soft%20IRs/IIL/I%20Tower/1.pdf" TargetMode="External"/><Relationship Id="rId6" Type="http://schemas.openxmlformats.org/officeDocument/2006/relationships/hyperlink" Target="../Soft%20IRs/IIL/I%20Tower/6.pdf" TargetMode="External"/><Relationship Id="rId11" Type="http://schemas.openxmlformats.org/officeDocument/2006/relationships/hyperlink" Target="../Soft%20IRs/IIL/I%20Tower/10.pdf" TargetMode="External"/><Relationship Id="rId24" Type="http://schemas.openxmlformats.org/officeDocument/2006/relationships/drawing" Target="../drawings/drawing19.xml"/><Relationship Id="rId5" Type="http://schemas.openxmlformats.org/officeDocument/2006/relationships/hyperlink" Target="../Soft%20IRs/IIL/I%20Tower/5.pdf" TargetMode="External"/><Relationship Id="rId15" Type="http://schemas.openxmlformats.org/officeDocument/2006/relationships/hyperlink" Target="../Soft%20IRs/IIL/I%20Tower/14.pdf" TargetMode="External"/><Relationship Id="rId23" Type="http://schemas.openxmlformats.org/officeDocument/2006/relationships/printerSettings" Target="../printerSettings/printerSettings23.bin"/><Relationship Id="rId10" Type="http://schemas.openxmlformats.org/officeDocument/2006/relationships/hyperlink" Target="../Soft%20IRs/IIL/I%20Tower/9.pdf" TargetMode="External"/><Relationship Id="rId19" Type="http://schemas.openxmlformats.org/officeDocument/2006/relationships/hyperlink" Target="../14.Soft%20IRs/IIL/I%20Tower/18.pdf" TargetMode="External"/><Relationship Id="rId4" Type="http://schemas.openxmlformats.org/officeDocument/2006/relationships/hyperlink" Target="../Soft%20IRs/IIL/I%20Tower/4.pdf" TargetMode="External"/><Relationship Id="rId9" Type="http://schemas.openxmlformats.org/officeDocument/2006/relationships/hyperlink" Target="../Soft%20IRs/IIL/I%20Tower/8.pdf" TargetMode="External"/><Relationship Id="rId14" Type="http://schemas.openxmlformats.org/officeDocument/2006/relationships/hyperlink" Target="../Soft%20IRs/IIL/I%20Tower/13.pdf" TargetMode="External"/><Relationship Id="rId22" Type="http://schemas.openxmlformats.org/officeDocument/2006/relationships/hyperlink" Target="../14.Soft%20IRs/IIL/I%20Tower/21.pdf" TargetMode="External"/></Relationships>
</file>

<file path=xl/worksheets/_rels/sheet25.xml.rels><?xml version="1.0" encoding="UTF-8" standalone="yes"?>
<Relationships xmlns="http://schemas.openxmlformats.org/package/2006/relationships"><Relationship Id="rId8" Type="http://schemas.openxmlformats.org/officeDocument/2006/relationships/hyperlink" Target="../Soft%20IRs/IIL/I%20Tower/8.pdf" TargetMode="External"/><Relationship Id="rId13" Type="http://schemas.openxmlformats.org/officeDocument/2006/relationships/hyperlink" Target="../Soft%20IRs/IIL/I%20Tower/13.pdf" TargetMode="External"/><Relationship Id="rId18" Type="http://schemas.openxmlformats.org/officeDocument/2006/relationships/hyperlink" Target="../14.Soft%20IRs/IIL/I%20Tower/18.pdf" TargetMode="External"/><Relationship Id="rId3" Type="http://schemas.openxmlformats.org/officeDocument/2006/relationships/hyperlink" Target="../Soft%20IRs/IIL/I%20Tower/3.pdf" TargetMode="External"/><Relationship Id="rId21" Type="http://schemas.openxmlformats.org/officeDocument/2006/relationships/hyperlink" Target="../14.Soft%20IRs/IIL/I%20Tower/21.pdf" TargetMode="External"/><Relationship Id="rId7" Type="http://schemas.openxmlformats.org/officeDocument/2006/relationships/hyperlink" Target="../Soft%20IRs/IIL/I%20Tower/7.pdf" TargetMode="External"/><Relationship Id="rId12" Type="http://schemas.openxmlformats.org/officeDocument/2006/relationships/hyperlink" Target="../Soft%20IRs/IIL/I%20Tower/12.pdf" TargetMode="External"/><Relationship Id="rId17" Type="http://schemas.openxmlformats.org/officeDocument/2006/relationships/hyperlink" Target="../14.Soft%20IRs/IIL/I%20Tower/17.pdf" TargetMode="External"/><Relationship Id="rId2" Type="http://schemas.openxmlformats.org/officeDocument/2006/relationships/hyperlink" Target="../Soft%20IRs/IIL/I%20Tower/2.pdf" TargetMode="External"/><Relationship Id="rId16" Type="http://schemas.openxmlformats.org/officeDocument/2006/relationships/hyperlink" Target="../14.Soft%20IRs/IIL/I%20Tower/16.pdf" TargetMode="External"/><Relationship Id="rId20" Type="http://schemas.openxmlformats.org/officeDocument/2006/relationships/hyperlink" Target="../14.Soft%20IRs/IIL/I%20Tower/20.pdf" TargetMode="External"/><Relationship Id="rId1" Type="http://schemas.openxmlformats.org/officeDocument/2006/relationships/hyperlink" Target="../Soft%20IRs/IIL/I%20Tower/1.pdf" TargetMode="External"/><Relationship Id="rId6" Type="http://schemas.openxmlformats.org/officeDocument/2006/relationships/hyperlink" Target="../Soft%20IRs/IIL/I%20Tower/6.pdf" TargetMode="External"/><Relationship Id="rId11" Type="http://schemas.openxmlformats.org/officeDocument/2006/relationships/hyperlink" Target="../Soft%20IRs/IIL/I%20Tower/11.pdf" TargetMode="External"/><Relationship Id="rId5" Type="http://schemas.openxmlformats.org/officeDocument/2006/relationships/hyperlink" Target="../Soft%20IRs/IIL/I%20Tower/5.pdf" TargetMode="External"/><Relationship Id="rId15" Type="http://schemas.openxmlformats.org/officeDocument/2006/relationships/hyperlink" Target="../14.Soft%20IRs/IIL/I%20Tower/15.pdf" TargetMode="External"/><Relationship Id="rId23" Type="http://schemas.openxmlformats.org/officeDocument/2006/relationships/drawing" Target="../drawings/drawing20.xml"/><Relationship Id="rId10" Type="http://schemas.openxmlformats.org/officeDocument/2006/relationships/hyperlink" Target="../Soft%20IRs/IIL/I%20Tower/10.pdf" TargetMode="External"/><Relationship Id="rId19" Type="http://schemas.openxmlformats.org/officeDocument/2006/relationships/hyperlink" Target="../14.Soft%20IRs/IIL/I%20Tower/19.pdf" TargetMode="External"/><Relationship Id="rId4" Type="http://schemas.openxmlformats.org/officeDocument/2006/relationships/hyperlink" Target="../Soft%20IRs/IIL/I%20Tower/4.pdf" TargetMode="External"/><Relationship Id="rId9" Type="http://schemas.openxmlformats.org/officeDocument/2006/relationships/hyperlink" Target="../Soft%20IRs/IIL/I%20Tower/9.pdf" TargetMode="External"/><Relationship Id="rId14" Type="http://schemas.openxmlformats.org/officeDocument/2006/relationships/hyperlink" Target="../Soft%20IRs/IIL/I%20Tower/14.pdf" TargetMode="External"/><Relationship Id="rId22"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8" Type="http://schemas.openxmlformats.org/officeDocument/2006/relationships/hyperlink" Target="../Soft%20IRs/IIL/I%20Tower/7A.pdf" TargetMode="External"/><Relationship Id="rId13" Type="http://schemas.openxmlformats.org/officeDocument/2006/relationships/hyperlink" Target="../Soft%20IRs/IIL/I%20Tower/12.pdf" TargetMode="External"/><Relationship Id="rId18" Type="http://schemas.openxmlformats.org/officeDocument/2006/relationships/hyperlink" Target="../14.Soft%20IRs/IIL/I%20Tower/17.pdf" TargetMode="External"/><Relationship Id="rId3" Type="http://schemas.openxmlformats.org/officeDocument/2006/relationships/hyperlink" Target="../Soft%20IRs/IIL/I%20Tower/3.pdf" TargetMode="External"/><Relationship Id="rId21" Type="http://schemas.openxmlformats.org/officeDocument/2006/relationships/hyperlink" Target="../14.Soft%20IRs/IIL/I%20Tower/20.pdf" TargetMode="External"/><Relationship Id="rId7" Type="http://schemas.openxmlformats.org/officeDocument/2006/relationships/hyperlink" Target="../Soft%20IRs/IIL/I%20Tower/7.pdf" TargetMode="External"/><Relationship Id="rId12" Type="http://schemas.openxmlformats.org/officeDocument/2006/relationships/hyperlink" Target="../Soft%20IRs/IIL/I%20Tower/11.pdf" TargetMode="External"/><Relationship Id="rId17" Type="http://schemas.openxmlformats.org/officeDocument/2006/relationships/hyperlink" Target="../14.Soft%20IRs/IIL/I%20Tower/16.pdf" TargetMode="External"/><Relationship Id="rId2" Type="http://schemas.openxmlformats.org/officeDocument/2006/relationships/hyperlink" Target="../Soft%20IRs/IIL/I%20Tower/2.pdf" TargetMode="External"/><Relationship Id="rId16" Type="http://schemas.openxmlformats.org/officeDocument/2006/relationships/hyperlink" Target="../14.Soft%20IRs/IIL/I%20Tower/15.pdf" TargetMode="External"/><Relationship Id="rId20" Type="http://schemas.openxmlformats.org/officeDocument/2006/relationships/hyperlink" Target="../14.Soft%20IRs/IIL/I%20Tower/19.pdf" TargetMode="External"/><Relationship Id="rId1" Type="http://schemas.openxmlformats.org/officeDocument/2006/relationships/hyperlink" Target="../Soft%20IRs/IIL/I%20Tower/1.pdf" TargetMode="External"/><Relationship Id="rId6" Type="http://schemas.openxmlformats.org/officeDocument/2006/relationships/hyperlink" Target="../Soft%20IRs/IIL/I%20Tower/6.pdf" TargetMode="External"/><Relationship Id="rId11" Type="http://schemas.openxmlformats.org/officeDocument/2006/relationships/hyperlink" Target="../Soft%20IRs/IIL/I%20Tower/10.pdf" TargetMode="External"/><Relationship Id="rId24" Type="http://schemas.openxmlformats.org/officeDocument/2006/relationships/drawing" Target="../drawings/drawing25.xml"/><Relationship Id="rId5" Type="http://schemas.openxmlformats.org/officeDocument/2006/relationships/hyperlink" Target="../Soft%20IRs/IIL/I%20Tower/5.pdf" TargetMode="External"/><Relationship Id="rId15" Type="http://schemas.openxmlformats.org/officeDocument/2006/relationships/hyperlink" Target="../Soft%20IRs/IIL/I%20Tower/14.pdf" TargetMode="External"/><Relationship Id="rId23" Type="http://schemas.openxmlformats.org/officeDocument/2006/relationships/printerSettings" Target="../printerSettings/printerSettings27.bin"/><Relationship Id="rId10" Type="http://schemas.openxmlformats.org/officeDocument/2006/relationships/hyperlink" Target="../Soft%20IRs/IIL/I%20Tower/9.pdf" TargetMode="External"/><Relationship Id="rId19" Type="http://schemas.openxmlformats.org/officeDocument/2006/relationships/hyperlink" Target="../14.Soft%20IRs/IIL/I%20Tower/18.pdf" TargetMode="External"/><Relationship Id="rId4" Type="http://schemas.openxmlformats.org/officeDocument/2006/relationships/hyperlink" Target="../Soft%20IRs/IIL/I%20Tower/4.pdf" TargetMode="External"/><Relationship Id="rId9" Type="http://schemas.openxmlformats.org/officeDocument/2006/relationships/hyperlink" Target="../Soft%20IRs/IIL/I%20Tower/8.pdf" TargetMode="External"/><Relationship Id="rId14" Type="http://schemas.openxmlformats.org/officeDocument/2006/relationships/hyperlink" Target="../Soft%20IRs/IIL/I%20Tower/13.pdf" TargetMode="External"/><Relationship Id="rId22" Type="http://schemas.openxmlformats.org/officeDocument/2006/relationships/hyperlink" Target="../14.Soft%20IRs/IIL/I%20Tower/21.pdf" TargetMode="Externa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1.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3.bin"/></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4.bin"/></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95"/>
  <sheetViews>
    <sheetView tabSelected="1" topLeftCell="A80" workbookViewId="0">
      <selection activeCell="G93" sqref="G93"/>
    </sheetView>
  </sheetViews>
  <sheetFormatPr defaultRowHeight="15"/>
  <cols>
    <col min="1" max="1" width="13.140625" customWidth="1"/>
    <col min="2" max="2" width="28" customWidth="1"/>
    <col min="3" max="3" width="29.42578125" customWidth="1"/>
    <col min="4" max="4" width="30.42578125" customWidth="1"/>
    <col min="5" max="7" width="28" customWidth="1"/>
  </cols>
  <sheetData>
    <row r="1" spans="1:7" ht="24" customHeight="1">
      <c r="A1" s="356" t="s">
        <v>5723</v>
      </c>
      <c r="B1" s="357"/>
      <c r="C1" s="357"/>
      <c r="D1" s="357"/>
      <c r="E1" s="357"/>
      <c r="F1" s="357"/>
      <c r="G1" s="349"/>
    </row>
    <row r="2" spans="1:7">
      <c r="A2" s="350"/>
      <c r="G2" s="351"/>
    </row>
    <row r="3" spans="1:7" ht="27.75" customHeight="1" thickBot="1">
      <c r="A3" s="352" t="s">
        <v>5548</v>
      </c>
      <c r="B3" s="353" t="s">
        <v>5549</v>
      </c>
      <c r="C3" s="353" t="s">
        <v>5550</v>
      </c>
      <c r="D3" s="353" t="s">
        <v>150</v>
      </c>
      <c r="E3" s="353" t="s">
        <v>5551</v>
      </c>
      <c r="F3" s="353" t="s">
        <v>5552</v>
      </c>
      <c r="G3" s="354" t="s">
        <v>15815</v>
      </c>
    </row>
    <row r="4" spans="1:7" ht="38.25" customHeight="1">
      <c r="A4" s="358">
        <v>1</v>
      </c>
      <c r="B4" s="358" t="s">
        <v>5553</v>
      </c>
      <c r="C4" s="346" t="s">
        <v>5559</v>
      </c>
      <c r="D4" s="347">
        <f>'I Tower ICPL IR log'!L3</f>
        <v>956</v>
      </c>
      <c r="E4" s="347">
        <f>'ICPL L1 Tower IR'!L4</f>
        <v>689</v>
      </c>
      <c r="F4" s="348">
        <f>'L2 Tower ICPL'!L3</f>
        <v>799</v>
      </c>
      <c r="G4" s="348"/>
    </row>
    <row r="5" spans="1:7" ht="38.25" customHeight="1">
      <c r="A5" s="355"/>
      <c r="B5" s="355"/>
      <c r="C5" s="268" t="s">
        <v>5556</v>
      </c>
      <c r="D5" s="301">
        <f>'I Tower ICPL IR log'!L4</f>
        <v>2</v>
      </c>
      <c r="E5" s="301">
        <f>'ICPL L1 Tower IR'!L5</f>
        <v>3</v>
      </c>
      <c r="F5" s="173">
        <f>'L2 Tower ICPL'!L4</f>
        <v>5</v>
      </c>
      <c r="G5" s="173"/>
    </row>
    <row r="6" spans="1:7" ht="38.25" customHeight="1">
      <c r="A6" s="355"/>
      <c r="B6" s="355"/>
      <c r="C6" s="268" t="s">
        <v>5560</v>
      </c>
      <c r="D6" s="301">
        <f>'I Tower ICPL IR log'!L5</f>
        <v>2</v>
      </c>
      <c r="E6" s="301">
        <f>'ICPL L1 Tower IR'!L6</f>
        <v>1</v>
      </c>
      <c r="F6" s="173">
        <f>'L2 Tower ICPL'!L5</f>
        <v>0</v>
      </c>
      <c r="G6" s="173"/>
    </row>
    <row r="7" spans="1:7" ht="38.25" customHeight="1">
      <c r="A7" s="355"/>
      <c r="B7" s="355"/>
      <c r="C7" s="268" t="s">
        <v>5557</v>
      </c>
      <c r="D7" s="301">
        <f>'I Tower ICPL IR log'!L6</f>
        <v>0</v>
      </c>
      <c r="E7" s="301">
        <f>'ICPL L1 Tower IR'!L7</f>
        <v>0</v>
      </c>
      <c r="F7" s="173">
        <f>'L2 Tower ICPL'!L6</f>
        <v>3</v>
      </c>
      <c r="G7" s="173"/>
    </row>
    <row r="8" spans="1:7" ht="38.25" customHeight="1">
      <c r="A8" s="355"/>
      <c r="B8" s="355"/>
      <c r="C8" s="290" t="s">
        <v>5558</v>
      </c>
      <c r="D8" s="302">
        <f>'I Tower ICPL IR log'!L7</f>
        <v>960</v>
      </c>
      <c r="E8" s="302">
        <f>'ICPL L1 Tower IR'!L8</f>
        <v>693</v>
      </c>
      <c r="F8" s="265">
        <f>'L2 Tower ICPL'!L7</f>
        <v>807</v>
      </c>
      <c r="G8" s="173"/>
    </row>
    <row r="9" spans="1:7" ht="38.25" customHeight="1">
      <c r="A9" s="355">
        <v>2</v>
      </c>
      <c r="B9" s="355" t="s">
        <v>5554</v>
      </c>
      <c r="C9" s="268" t="s">
        <v>5559</v>
      </c>
      <c r="D9" s="173">
        <f>'ICPL L1 Tower IR'!L4</f>
        <v>689</v>
      </c>
      <c r="E9" s="173">
        <f>'IIL L1 Tower IR'!L3</f>
        <v>119</v>
      </c>
      <c r="F9" s="173"/>
      <c r="G9" s="173"/>
    </row>
    <row r="10" spans="1:7" ht="38.25" customHeight="1">
      <c r="A10" s="355"/>
      <c r="B10" s="355"/>
      <c r="C10" s="268" t="s">
        <v>5556</v>
      </c>
      <c r="D10" s="173">
        <f>'ICPL L1 Tower IR'!L5</f>
        <v>3</v>
      </c>
      <c r="E10" s="173">
        <f>'IIL L1 Tower IR'!L4</f>
        <v>54</v>
      </c>
      <c r="F10" s="173"/>
      <c r="G10" s="173"/>
    </row>
    <row r="11" spans="1:7" ht="38.25" customHeight="1">
      <c r="A11" s="355"/>
      <c r="B11" s="355"/>
      <c r="C11" s="268" t="s">
        <v>5560</v>
      </c>
      <c r="D11" s="173">
        <f>'ICPL L1 Tower IR'!L6</f>
        <v>1</v>
      </c>
      <c r="E11" s="173">
        <f>'IIL L1 Tower IR'!L5</f>
        <v>1</v>
      </c>
      <c r="F11" s="173"/>
      <c r="G11" s="173"/>
    </row>
    <row r="12" spans="1:7" ht="38.25" customHeight="1">
      <c r="A12" s="355"/>
      <c r="B12" s="355"/>
      <c r="C12" s="268" t="s">
        <v>5557</v>
      </c>
      <c r="D12" s="173">
        <f>'ICPL L1 Tower IR'!L7</f>
        <v>0</v>
      </c>
      <c r="E12" s="173">
        <f>'IIL L1 Tower IR'!L6</f>
        <v>2</v>
      </c>
      <c r="F12" s="173"/>
      <c r="G12" s="173"/>
    </row>
    <row r="13" spans="1:7" ht="38.25" customHeight="1">
      <c r="A13" s="355"/>
      <c r="B13" s="355"/>
      <c r="C13" s="290" t="s">
        <v>5558</v>
      </c>
      <c r="D13" s="265">
        <f>'ICPL L1 Tower IR'!L8</f>
        <v>693</v>
      </c>
      <c r="E13" s="265">
        <f>'IIL L1 Tower IR'!L7</f>
        <v>176</v>
      </c>
      <c r="F13" s="265"/>
      <c r="G13" s="265"/>
    </row>
    <row r="14" spans="1:7" ht="38.25" customHeight="1">
      <c r="A14" s="355">
        <v>3</v>
      </c>
      <c r="B14" s="355" t="s">
        <v>5555</v>
      </c>
      <c r="C14" s="268" t="s">
        <v>5559</v>
      </c>
      <c r="D14" s="173">
        <v>0</v>
      </c>
      <c r="E14" s="173">
        <f>'GE L1 Tower'!L3</f>
        <v>636</v>
      </c>
      <c r="F14" s="173">
        <f>'GE L2 Tower '!L3</f>
        <v>663</v>
      </c>
      <c r="G14" s="173">
        <f>'GE SOG'!L3</f>
        <v>13</v>
      </c>
    </row>
    <row r="15" spans="1:7" ht="38.25" customHeight="1">
      <c r="A15" s="355"/>
      <c r="B15" s="355"/>
      <c r="C15" s="268" t="s">
        <v>5556</v>
      </c>
      <c r="D15" s="173">
        <f>'GE I Tower'!L4</f>
        <v>333</v>
      </c>
      <c r="E15" s="173">
        <f>'GE L1 Tower'!L4</f>
        <v>43</v>
      </c>
      <c r="F15" s="173">
        <f>'GE L2 Tower '!L4</f>
        <v>73</v>
      </c>
      <c r="G15" s="173">
        <f>'GE SOG'!L4</f>
        <v>0</v>
      </c>
    </row>
    <row r="16" spans="1:7" ht="38.25" customHeight="1">
      <c r="A16" s="355"/>
      <c r="B16" s="355"/>
      <c r="C16" s="268" t="s">
        <v>5560</v>
      </c>
      <c r="D16" s="173">
        <f>'GE I Tower'!L5</f>
        <v>82</v>
      </c>
      <c r="E16" s="173">
        <f>'GE L1 Tower'!L5</f>
        <v>55</v>
      </c>
      <c r="F16" s="173">
        <f>'GE L2 Tower '!L5</f>
        <v>19</v>
      </c>
      <c r="G16" s="173">
        <f>'GE SOG'!L5</f>
        <v>0</v>
      </c>
    </row>
    <row r="17" spans="1:7" ht="38.25" customHeight="1">
      <c r="A17" s="355"/>
      <c r="B17" s="355"/>
      <c r="C17" s="268" t="s">
        <v>5557</v>
      </c>
      <c r="D17" s="173">
        <f>'GE I Tower'!L6</f>
        <v>32</v>
      </c>
      <c r="E17" s="173">
        <f>'GE L1 Tower'!L6</f>
        <v>32</v>
      </c>
      <c r="F17" s="173">
        <f>'GE L2 Tower '!L6</f>
        <v>19</v>
      </c>
      <c r="G17" s="173">
        <f>'GE SOG'!L6</f>
        <v>0</v>
      </c>
    </row>
    <row r="18" spans="1:7" ht="38.25" customHeight="1">
      <c r="A18" s="355"/>
      <c r="B18" s="355"/>
      <c r="C18" s="290" t="s">
        <v>5558</v>
      </c>
      <c r="D18" s="265">
        <f>'GE I Tower'!L7</f>
        <v>1401</v>
      </c>
      <c r="E18" s="173">
        <f>'GE L1 Tower'!L7</f>
        <v>766</v>
      </c>
      <c r="F18" s="265">
        <f>'GE L2 Tower '!L7</f>
        <v>774</v>
      </c>
      <c r="G18" s="265">
        <f>'GE SOG'!L7</f>
        <v>13</v>
      </c>
    </row>
    <row r="19" spans="1:7" ht="38.25" customHeight="1">
      <c r="A19" s="355">
        <v>4</v>
      </c>
      <c r="B19" s="355" t="s">
        <v>5989</v>
      </c>
      <c r="C19" s="268" t="s">
        <v>5559</v>
      </c>
      <c r="D19" s="173">
        <f>'Ezymix I Tower'!L3</f>
        <v>163</v>
      </c>
      <c r="E19" s="173"/>
      <c r="F19" s="173"/>
      <c r="G19" s="173">
        <f>'Ezymix I Tower'!L3</f>
        <v>163</v>
      </c>
    </row>
    <row r="20" spans="1:7" ht="38.25" customHeight="1">
      <c r="A20" s="355"/>
      <c r="B20" s="355"/>
      <c r="C20" s="268" t="s">
        <v>5556</v>
      </c>
      <c r="D20" s="173">
        <f>'Ezymix I Tower'!L4</f>
        <v>37</v>
      </c>
      <c r="E20" s="173"/>
      <c r="F20" s="173"/>
      <c r="G20" s="173">
        <f>'Ezymix I Tower'!L4</f>
        <v>37</v>
      </c>
    </row>
    <row r="21" spans="1:7" ht="38.25" customHeight="1">
      <c r="A21" s="355"/>
      <c r="B21" s="355"/>
      <c r="C21" s="268" t="s">
        <v>5560</v>
      </c>
      <c r="D21" s="173">
        <f>'Ezymix I Tower'!L5</f>
        <v>20</v>
      </c>
      <c r="E21" s="173"/>
      <c r="F21" s="173"/>
      <c r="G21" s="173">
        <f>'Ezymix I Tower'!L5</f>
        <v>20</v>
      </c>
    </row>
    <row r="22" spans="1:7" ht="38.25" customHeight="1">
      <c r="A22" s="355"/>
      <c r="B22" s="355"/>
      <c r="C22" s="268" t="s">
        <v>5557</v>
      </c>
      <c r="D22" s="173">
        <f>'Ezymix I Tower'!L6</f>
        <v>16</v>
      </c>
      <c r="E22" s="173"/>
      <c r="F22" s="173"/>
      <c r="G22" s="173">
        <f>'Ezymix I Tower'!L6</f>
        <v>16</v>
      </c>
    </row>
    <row r="23" spans="1:7" ht="38.25" customHeight="1">
      <c r="A23" s="355"/>
      <c r="B23" s="355"/>
      <c r="C23" s="290" t="s">
        <v>5558</v>
      </c>
      <c r="D23" s="265">
        <f>'Ezymix I Tower'!L7</f>
        <v>236</v>
      </c>
      <c r="E23" s="265"/>
      <c r="F23" s="265"/>
      <c r="G23" s="265">
        <f>'Ezymix I Tower'!L7</f>
        <v>236</v>
      </c>
    </row>
    <row r="24" spans="1:7" ht="38.25" customHeight="1">
      <c r="A24" s="355">
        <v>5</v>
      </c>
      <c r="B24" s="355" t="s">
        <v>6493</v>
      </c>
      <c r="C24" s="268" t="s">
        <v>5559</v>
      </c>
      <c r="D24" s="173">
        <f>'QE I Tower'!L3</f>
        <v>222</v>
      </c>
      <c r="E24" s="173"/>
      <c r="F24" s="173"/>
      <c r="G24" s="173">
        <f>'QE I Tower'!L3</f>
        <v>222</v>
      </c>
    </row>
    <row r="25" spans="1:7" ht="38.25" customHeight="1">
      <c r="A25" s="355"/>
      <c r="B25" s="355"/>
      <c r="C25" s="268" t="s">
        <v>5556</v>
      </c>
      <c r="D25" s="173">
        <f>'QE I Tower'!L4</f>
        <v>164</v>
      </c>
      <c r="E25" s="173"/>
      <c r="F25" s="173"/>
      <c r="G25" s="173">
        <f>'QE I Tower'!L4</f>
        <v>164</v>
      </c>
    </row>
    <row r="26" spans="1:7" ht="38.25" customHeight="1">
      <c r="A26" s="355"/>
      <c r="B26" s="355"/>
      <c r="C26" s="268" t="s">
        <v>5560</v>
      </c>
      <c r="D26" s="173">
        <f>'QE I Tower'!L5</f>
        <v>4</v>
      </c>
      <c r="E26" s="173"/>
      <c r="F26" s="173"/>
      <c r="G26" s="173">
        <f>'QE I Tower'!L5</f>
        <v>4</v>
      </c>
    </row>
    <row r="27" spans="1:7" ht="38.25" customHeight="1">
      <c r="A27" s="355"/>
      <c r="B27" s="355"/>
      <c r="C27" s="268" t="s">
        <v>5557</v>
      </c>
      <c r="D27" s="173">
        <f>'QE I Tower'!L6</f>
        <v>14</v>
      </c>
      <c r="E27" s="173"/>
      <c r="F27" s="173"/>
      <c r="G27" s="173">
        <f>'QE I Tower'!L6</f>
        <v>14</v>
      </c>
    </row>
    <row r="28" spans="1:7" ht="38.25" customHeight="1">
      <c r="A28" s="355"/>
      <c r="B28" s="355"/>
      <c r="C28" s="290" t="s">
        <v>5558</v>
      </c>
      <c r="D28" s="265">
        <f>'QE I Tower'!L7</f>
        <v>404</v>
      </c>
      <c r="E28" s="265"/>
      <c r="F28" s="265"/>
      <c r="G28" s="265">
        <f>'QE I Tower'!L7</f>
        <v>404</v>
      </c>
    </row>
    <row r="29" spans="1:7" ht="39" customHeight="1">
      <c r="A29" s="355">
        <v>6</v>
      </c>
      <c r="B29" s="359" t="s">
        <v>7738</v>
      </c>
      <c r="C29" s="268" t="s">
        <v>5559</v>
      </c>
      <c r="D29" s="173">
        <f>'Captive Air I Tower'!L3</f>
        <v>25</v>
      </c>
      <c r="E29" s="173"/>
      <c r="F29" s="173"/>
      <c r="G29" s="173"/>
    </row>
    <row r="30" spans="1:7" ht="38.25" customHeight="1">
      <c r="A30" s="355"/>
      <c r="B30" s="360"/>
      <c r="C30" s="268" t="s">
        <v>5556</v>
      </c>
      <c r="D30" s="173">
        <f>'Captive Air I Tower'!L4</f>
        <v>7</v>
      </c>
      <c r="E30" s="173"/>
      <c r="F30" s="173"/>
      <c r="G30" s="173"/>
    </row>
    <row r="31" spans="1:7" ht="38.25" customHeight="1">
      <c r="A31" s="355"/>
      <c r="B31" s="360"/>
      <c r="C31" s="268" t="s">
        <v>5560</v>
      </c>
      <c r="D31" s="173">
        <f>'Captive Air I Tower'!L5</f>
        <v>3</v>
      </c>
      <c r="E31" s="173"/>
      <c r="F31" s="173"/>
      <c r="G31" s="173"/>
    </row>
    <row r="32" spans="1:7" ht="38.25" customHeight="1">
      <c r="A32" s="355"/>
      <c r="B32" s="360"/>
      <c r="C32" s="268" t="s">
        <v>5557</v>
      </c>
      <c r="D32" s="173">
        <f>'Captive Air I Tower'!L6</f>
        <v>0</v>
      </c>
      <c r="E32" s="173"/>
      <c r="F32" s="173"/>
      <c r="G32" s="173"/>
    </row>
    <row r="33" spans="1:7" ht="38.25" customHeight="1">
      <c r="A33" s="355"/>
      <c r="B33" s="358"/>
      <c r="C33" s="290" t="s">
        <v>5558</v>
      </c>
      <c r="D33" s="265">
        <f>'Captive Air I Tower'!L7</f>
        <v>35</v>
      </c>
      <c r="E33" s="265"/>
      <c r="F33" s="265"/>
      <c r="G33" s="265"/>
    </row>
    <row r="34" spans="1:7" ht="38.25" customHeight="1">
      <c r="A34" s="355">
        <v>7</v>
      </c>
      <c r="B34" s="359" t="s">
        <v>8603</v>
      </c>
      <c r="C34" s="268" t="s">
        <v>5559</v>
      </c>
      <c r="D34" s="173">
        <f>'Al Hamd'!L3</f>
        <v>48</v>
      </c>
      <c r="E34" s="173"/>
      <c r="F34" s="173"/>
      <c r="G34" s="173"/>
    </row>
    <row r="35" spans="1:7" ht="38.25" customHeight="1">
      <c r="A35" s="355"/>
      <c r="B35" s="360"/>
      <c r="C35" s="268" t="s">
        <v>5556</v>
      </c>
      <c r="D35" s="173">
        <f>'Al Hamd'!L4</f>
        <v>0</v>
      </c>
      <c r="E35" s="173"/>
      <c r="F35" s="173"/>
      <c r="G35" s="173"/>
    </row>
    <row r="36" spans="1:7" ht="38.25" customHeight="1">
      <c r="A36" s="355"/>
      <c r="B36" s="360"/>
      <c r="C36" s="268" t="s">
        <v>5560</v>
      </c>
      <c r="D36" s="173">
        <f>'Al Hamd'!L5</f>
        <v>2</v>
      </c>
      <c r="E36" s="173"/>
      <c r="F36" s="173"/>
      <c r="G36" s="173"/>
    </row>
    <row r="37" spans="1:7" ht="38.25" customHeight="1">
      <c r="A37" s="355"/>
      <c r="B37" s="360"/>
      <c r="C37" s="268" t="s">
        <v>5557</v>
      </c>
      <c r="D37" s="173">
        <f>'Al Hamd'!L6</f>
        <v>1</v>
      </c>
      <c r="E37" s="173"/>
      <c r="F37" s="173"/>
      <c r="G37" s="173"/>
    </row>
    <row r="38" spans="1:7" ht="38.25" customHeight="1">
      <c r="A38" s="355"/>
      <c r="B38" s="358"/>
      <c r="C38" s="290" t="s">
        <v>5558</v>
      </c>
      <c r="D38" s="173">
        <f>'Al Hamd'!L7</f>
        <v>51</v>
      </c>
      <c r="E38" s="173"/>
      <c r="F38" s="173"/>
      <c r="G38" s="173"/>
    </row>
    <row r="39" spans="1:7" ht="38.25" customHeight="1">
      <c r="A39" s="355">
        <v>8</v>
      </c>
      <c r="B39" s="355" t="s">
        <v>9703</v>
      </c>
      <c r="C39" s="268" t="s">
        <v>5559</v>
      </c>
      <c r="D39" s="173">
        <f>'Rayyan I tower'!L3</f>
        <v>121</v>
      </c>
      <c r="E39" s="173"/>
      <c r="F39" s="173"/>
      <c r="G39" s="173"/>
    </row>
    <row r="40" spans="1:7" ht="38.25" customHeight="1">
      <c r="A40" s="355"/>
      <c r="B40" s="355"/>
      <c r="C40" s="268" t="s">
        <v>5556</v>
      </c>
      <c r="D40" s="173">
        <f>'Rayyan I tower'!L4</f>
        <v>1</v>
      </c>
      <c r="E40" s="173"/>
      <c r="F40" s="173"/>
      <c r="G40" s="173"/>
    </row>
    <row r="41" spans="1:7" ht="38.25" customHeight="1">
      <c r="A41" s="355"/>
      <c r="B41" s="355"/>
      <c r="C41" s="268" t="s">
        <v>5560</v>
      </c>
      <c r="D41" s="173">
        <f>'Rayyan I tower'!L5</f>
        <v>1</v>
      </c>
      <c r="E41" s="173"/>
      <c r="F41" s="173"/>
      <c r="G41" s="173"/>
    </row>
    <row r="42" spans="1:7" ht="38.25" customHeight="1">
      <c r="A42" s="355"/>
      <c r="B42" s="355"/>
      <c r="C42" s="268" t="s">
        <v>5557</v>
      </c>
      <c r="D42" s="173">
        <f>'Rayyan I tower'!L6</f>
        <v>9</v>
      </c>
      <c r="E42" s="173"/>
      <c r="F42" s="173"/>
      <c r="G42" s="173"/>
    </row>
    <row r="43" spans="1:7" ht="38.25" customHeight="1">
      <c r="A43" s="355"/>
      <c r="B43" s="355"/>
      <c r="C43" s="290" t="s">
        <v>5558</v>
      </c>
      <c r="D43" s="265">
        <f>'Rayyan I tower'!L7</f>
        <v>132</v>
      </c>
      <c r="E43" s="173"/>
      <c r="F43" s="173"/>
      <c r="G43" s="173"/>
    </row>
    <row r="44" spans="1:7" ht="38.25" customHeight="1">
      <c r="A44" s="355">
        <v>9</v>
      </c>
      <c r="B44" s="355" t="s">
        <v>9807</v>
      </c>
      <c r="C44" s="268" t="s">
        <v>5559</v>
      </c>
      <c r="D44" s="164">
        <f>EPN!L3</f>
        <v>0</v>
      </c>
      <c r="E44" s="163"/>
      <c r="F44" s="163"/>
      <c r="G44" s="163"/>
    </row>
    <row r="45" spans="1:7" ht="38.25" customHeight="1">
      <c r="A45" s="355"/>
      <c r="B45" s="355"/>
      <c r="C45" s="268" t="s">
        <v>5556</v>
      </c>
      <c r="D45" s="164">
        <f>EPN!L4</f>
        <v>1</v>
      </c>
      <c r="E45" s="163"/>
      <c r="F45" s="163"/>
      <c r="G45" s="163"/>
    </row>
    <row r="46" spans="1:7" ht="38.25" customHeight="1">
      <c r="A46" s="355"/>
      <c r="B46" s="355"/>
      <c r="C46" s="268" t="s">
        <v>5560</v>
      </c>
      <c r="D46" s="164">
        <f>EPN!L5</f>
        <v>0</v>
      </c>
      <c r="E46" s="163"/>
      <c r="F46" s="163"/>
      <c r="G46" s="163"/>
    </row>
    <row r="47" spans="1:7" ht="38.25" customHeight="1">
      <c r="A47" s="355"/>
      <c r="B47" s="355"/>
      <c r="C47" s="268" t="s">
        <v>5557</v>
      </c>
      <c r="D47" s="164">
        <f>EPN!L6</f>
        <v>1</v>
      </c>
      <c r="E47" s="163"/>
      <c r="F47" s="163"/>
      <c r="G47" s="163"/>
    </row>
    <row r="48" spans="1:7" ht="38.25" customHeight="1">
      <c r="A48" s="355"/>
      <c r="B48" s="355"/>
      <c r="C48" s="290" t="s">
        <v>5558</v>
      </c>
      <c r="D48" s="164">
        <f>EPN!L7</f>
        <v>2</v>
      </c>
      <c r="E48" s="163"/>
      <c r="F48" s="163"/>
      <c r="G48" s="163"/>
    </row>
    <row r="49" spans="1:7" ht="38.25" customHeight="1">
      <c r="A49" s="355">
        <v>10</v>
      </c>
      <c r="B49" s="355" t="s">
        <v>9877</v>
      </c>
      <c r="C49" s="268" t="s">
        <v>5559</v>
      </c>
      <c r="D49" s="164">
        <f>'Group Star'!L3</f>
        <v>28</v>
      </c>
      <c r="E49" s="163"/>
      <c r="F49" s="163"/>
      <c r="G49" s="163"/>
    </row>
    <row r="50" spans="1:7" ht="38.25" customHeight="1">
      <c r="A50" s="355"/>
      <c r="B50" s="355"/>
      <c r="C50" s="268" t="s">
        <v>5556</v>
      </c>
      <c r="D50" s="164">
        <f>'Group Star'!L4</f>
        <v>7</v>
      </c>
      <c r="E50" s="163"/>
      <c r="F50" s="163"/>
      <c r="G50" s="163"/>
    </row>
    <row r="51" spans="1:7" ht="38.25" customHeight="1">
      <c r="A51" s="355"/>
      <c r="B51" s="355"/>
      <c r="C51" s="268" t="s">
        <v>5560</v>
      </c>
      <c r="D51" s="164">
        <f>'Group Star'!L5</f>
        <v>4</v>
      </c>
      <c r="E51" s="163"/>
      <c r="F51" s="163"/>
      <c r="G51" s="163"/>
    </row>
    <row r="52" spans="1:7" ht="38.25" customHeight="1">
      <c r="A52" s="355"/>
      <c r="B52" s="355"/>
      <c r="C52" s="268" t="s">
        <v>5557</v>
      </c>
      <c r="D52" s="164">
        <f>'Group Star'!L6</f>
        <v>1</v>
      </c>
      <c r="E52" s="163"/>
      <c r="F52" s="163"/>
      <c r="G52" s="163"/>
    </row>
    <row r="53" spans="1:7" ht="38.25" customHeight="1">
      <c r="A53" s="355"/>
      <c r="B53" s="355"/>
      <c r="C53" s="290" t="s">
        <v>5558</v>
      </c>
      <c r="D53" s="164">
        <f>'Group Star'!L7</f>
        <v>40</v>
      </c>
      <c r="E53" s="163"/>
      <c r="F53" s="163"/>
      <c r="G53" s="163"/>
    </row>
    <row r="54" spans="1:7" ht="38.25" customHeight="1">
      <c r="A54" s="355">
        <v>11</v>
      </c>
      <c r="B54" s="355" t="s">
        <v>9879</v>
      </c>
      <c r="C54" s="268" t="s">
        <v>5559</v>
      </c>
      <c r="D54" s="164">
        <f>Buildko!L3</f>
        <v>8</v>
      </c>
      <c r="E54" s="163"/>
      <c r="F54" s="163"/>
      <c r="G54" s="163"/>
    </row>
    <row r="55" spans="1:7" ht="38.25" customHeight="1">
      <c r="A55" s="355"/>
      <c r="B55" s="355"/>
      <c r="C55" s="268" t="s">
        <v>5556</v>
      </c>
      <c r="D55" s="164">
        <f>Buildko!L4</f>
        <v>0</v>
      </c>
      <c r="E55" s="163"/>
      <c r="F55" s="163"/>
      <c r="G55" s="163"/>
    </row>
    <row r="56" spans="1:7" ht="38.25" customHeight="1">
      <c r="A56" s="355"/>
      <c r="B56" s="355"/>
      <c r="C56" s="268" t="s">
        <v>5560</v>
      </c>
      <c r="D56" s="164">
        <f>Buildko!L5</f>
        <v>0</v>
      </c>
      <c r="E56" s="163"/>
      <c r="F56" s="163"/>
      <c r="G56" s="163"/>
    </row>
    <row r="57" spans="1:7" ht="38.25" customHeight="1">
      <c r="A57" s="355"/>
      <c r="B57" s="355"/>
      <c r="C57" s="268" t="s">
        <v>5557</v>
      </c>
      <c r="D57" s="164">
        <f>Buildko!L6</f>
        <v>0</v>
      </c>
      <c r="E57" s="163"/>
      <c r="F57" s="163"/>
      <c r="G57" s="163"/>
    </row>
    <row r="58" spans="1:7" ht="39.75" customHeight="1">
      <c r="A58" s="355"/>
      <c r="B58" s="355"/>
      <c r="C58" s="290" t="s">
        <v>5558</v>
      </c>
      <c r="D58" s="164">
        <f>Buildko!L7</f>
        <v>8</v>
      </c>
      <c r="E58" s="163"/>
      <c r="F58" s="163"/>
      <c r="G58" s="163"/>
    </row>
    <row r="59" spans="1:7" ht="38.25" customHeight="1">
      <c r="A59" s="355">
        <v>12</v>
      </c>
      <c r="B59" s="355" t="s">
        <v>10059</v>
      </c>
      <c r="C59" s="268" t="s">
        <v>5559</v>
      </c>
      <c r="D59" s="164">
        <f>'Rock Stone'!L3</f>
        <v>214</v>
      </c>
      <c r="E59" s="163"/>
      <c r="F59" s="163"/>
      <c r="G59" s="163"/>
    </row>
    <row r="60" spans="1:7" ht="38.25" customHeight="1">
      <c r="A60" s="355"/>
      <c r="B60" s="355"/>
      <c r="C60" s="268" t="s">
        <v>5556</v>
      </c>
      <c r="D60" s="164">
        <f>'Rock Stone'!L4</f>
        <v>155</v>
      </c>
      <c r="E60" s="163"/>
      <c r="F60" s="163"/>
      <c r="G60" s="163"/>
    </row>
    <row r="61" spans="1:7" ht="38.25" customHeight="1">
      <c r="A61" s="355"/>
      <c r="B61" s="355"/>
      <c r="C61" s="268" t="s">
        <v>5560</v>
      </c>
      <c r="D61" s="164">
        <f>'Rock Stone'!L5</f>
        <v>96</v>
      </c>
      <c r="E61" s="163"/>
      <c r="F61" s="163"/>
      <c r="G61" s="163"/>
    </row>
    <row r="62" spans="1:7" ht="38.25" customHeight="1">
      <c r="A62" s="355"/>
      <c r="B62" s="355"/>
      <c r="C62" s="268" t="s">
        <v>5557</v>
      </c>
      <c r="D62" s="164">
        <f>'Rock Stone'!L6</f>
        <v>19</v>
      </c>
      <c r="E62" s="163"/>
      <c r="F62" s="163"/>
      <c r="G62" s="163"/>
    </row>
    <row r="63" spans="1:7" ht="38.25" customHeight="1">
      <c r="A63" s="355"/>
      <c r="B63" s="355"/>
      <c r="C63" s="290" t="s">
        <v>5558</v>
      </c>
      <c r="D63" s="164">
        <f>'Rock Stone'!L7</f>
        <v>484</v>
      </c>
      <c r="E63" s="163"/>
      <c r="F63" s="163"/>
      <c r="G63" s="163"/>
    </row>
    <row r="64" spans="1:7" ht="38.25" customHeight="1">
      <c r="A64" s="355">
        <v>13</v>
      </c>
      <c r="B64" s="355" t="s">
        <v>10516</v>
      </c>
      <c r="C64" s="268" t="s">
        <v>5559</v>
      </c>
      <c r="D64" s="164">
        <f>'Elegant Engineering'!L3</f>
        <v>17</v>
      </c>
      <c r="E64" s="163"/>
      <c r="F64" s="163"/>
      <c r="G64" s="163"/>
    </row>
    <row r="65" spans="1:7" ht="38.25" customHeight="1">
      <c r="A65" s="355"/>
      <c r="B65" s="355"/>
      <c r="C65" s="268" t="s">
        <v>5556</v>
      </c>
      <c r="D65" s="164">
        <f>'Elegant Engineering'!L4</f>
        <v>0</v>
      </c>
      <c r="E65" s="163"/>
      <c r="F65" s="163"/>
      <c r="G65" s="163"/>
    </row>
    <row r="66" spans="1:7" ht="38.25" customHeight="1">
      <c r="A66" s="355"/>
      <c r="B66" s="355"/>
      <c r="C66" s="268" t="s">
        <v>5560</v>
      </c>
      <c r="D66" s="164">
        <f>'Elegant Engineering'!L5</f>
        <v>9</v>
      </c>
      <c r="E66" s="163"/>
      <c r="F66" s="163"/>
      <c r="G66" s="163"/>
    </row>
    <row r="67" spans="1:7" ht="38.25" customHeight="1">
      <c r="A67" s="355"/>
      <c r="B67" s="355"/>
      <c r="C67" s="268" t="s">
        <v>5557</v>
      </c>
      <c r="D67" s="164">
        <f>'Elegant Engineering'!L6</f>
        <v>6</v>
      </c>
      <c r="E67" s="163"/>
      <c r="F67" s="163"/>
      <c r="G67" s="163"/>
    </row>
    <row r="68" spans="1:7" ht="38.25" customHeight="1">
      <c r="A68" s="355"/>
      <c r="B68" s="355"/>
      <c r="C68" s="290" t="s">
        <v>5558</v>
      </c>
      <c r="D68" s="164">
        <f>'Elegant Engineering'!L7</f>
        <v>32</v>
      </c>
      <c r="E68" s="163"/>
      <c r="F68" s="163"/>
      <c r="G68" s="163"/>
    </row>
    <row r="69" spans="1:7" ht="38.25" customHeight="1">
      <c r="A69" s="355">
        <v>14</v>
      </c>
      <c r="B69" s="355" t="s">
        <v>11046</v>
      </c>
      <c r="C69" s="268" t="s">
        <v>5559</v>
      </c>
      <c r="D69" s="164">
        <f>'Aizdi '!L3</f>
        <v>1</v>
      </c>
      <c r="E69" s="163"/>
      <c r="F69" s="163"/>
      <c r="G69" s="163"/>
    </row>
    <row r="70" spans="1:7" ht="38.25" customHeight="1">
      <c r="A70" s="355"/>
      <c r="B70" s="355"/>
      <c r="C70" s="268" t="s">
        <v>5556</v>
      </c>
      <c r="D70" s="164">
        <f>'Aizdi '!L4</f>
        <v>0</v>
      </c>
      <c r="E70" s="163"/>
      <c r="F70" s="163"/>
      <c r="G70" s="163"/>
    </row>
    <row r="71" spans="1:7" ht="38.25" customHeight="1">
      <c r="A71" s="355"/>
      <c r="B71" s="355"/>
      <c r="C71" s="268" t="s">
        <v>5560</v>
      </c>
      <c r="D71" s="164">
        <f>'Aizdi '!L5</f>
        <v>0</v>
      </c>
      <c r="E71" s="163"/>
      <c r="F71" s="163"/>
      <c r="G71" s="163"/>
    </row>
    <row r="72" spans="1:7" ht="38.25" customHeight="1">
      <c r="A72" s="355"/>
      <c r="B72" s="355"/>
      <c r="C72" s="268" t="s">
        <v>5557</v>
      </c>
      <c r="D72" s="164">
        <f>'Aizdi '!L6</f>
        <v>0</v>
      </c>
      <c r="E72" s="163"/>
      <c r="F72" s="163"/>
      <c r="G72" s="163"/>
    </row>
    <row r="73" spans="1:7" ht="38.25" customHeight="1">
      <c r="A73" s="355"/>
      <c r="B73" s="355"/>
      <c r="C73" s="290" t="s">
        <v>5558</v>
      </c>
      <c r="D73" s="164">
        <f>'Aizdi '!L7</f>
        <v>1</v>
      </c>
      <c r="E73" s="163"/>
      <c r="F73" s="163"/>
      <c r="G73" s="163"/>
    </row>
    <row r="74" spans="1:7" ht="38.25" customHeight="1">
      <c r="A74" s="355">
        <v>15</v>
      </c>
      <c r="B74" s="355" t="s">
        <v>11047</v>
      </c>
      <c r="C74" s="268" t="s">
        <v>5559</v>
      </c>
      <c r="D74" s="164">
        <f>'Archtive IT'!L3</f>
        <v>57</v>
      </c>
      <c r="E74" s="163"/>
      <c r="F74" s="163"/>
      <c r="G74" s="163"/>
    </row>
    <row r="75" spans="1:7" ht="38.25" customHeight="1">
      <c r="A75" s="355"/>
      <c r="B75" s="355"/>
      <c r="C75" s="268" t="s">
        <v>5556</v>
      </c>
      <c r="D75" s="164">
        <f>'Archtive IT'!L4</f>
        <v>41</v>
      </c>
      <c r="E75" s="163"/>
      <c r="F75" s="163"/>
      <c r="G75" s="163"/>
    </row>
    <row r="76" spans="1:7" ht="38.25" customHeight="1">
      <c r="A76" s="355"/>
      <c r="B76" s="355"/>
      <c r="C76" s="268" t="s">
        <v>5560</v>
      </c>
      <c r="D76" s="164">
        <f>'Archtive IT'!L5</f>
        <v>4</v>
      </c>
      <c r="E76" s="163"/>
      <c r="F76" s="163"/>
      <c r="G76" s="163"/>
    </row>
    <row r="77" spans="1:7" ht="38.25" customHeight="1">
      <c r="A77" s="355"/>
      <c r="B77" s="355"/>
      <c r="C77" s="268" t="s">
        <v>5557</v>
      </c>
      <c r="D77" s="164">
        <f>'Archtive IT'!L6</f>
        <v>4</v>
      </c>
      <c r="E77" s="163"/>
      <c r="F77" s="163"/>
      <c r="G77" s="163"/>
    </row>
    <row r="78" spans="1:7" ht="38.25" customHeight="1">
      <c r="A78" s="355"/>
      <c r="B78" s="355"/>
      <c r="C78" s="290" t="s">
        <v>5558</v>
      </c>
      <c r="D78" s="164">
        <f>'Archtive IT'!L7</f>
        <v>106</v>
      </c>
      <c r="E78" s="163"/>
      <c r="F78" s="163"/>
      <c r="G78" s="163"/>
    </row>
    <row r="79" spans="1:7" ht="38.25" customHeight="1">
      <c r="A79" s="355">
        <v>16</v>
      </c>
      <c r="B79" s="355" t="s">
        <v>11708</v>
      </c>
      <c r="C79" s="268" t="s">
        <v>5559</v>
      </c>
      <c r="D79" s="164"/>
      <c r="E79" s="164">
        <f>'Cybersol L1 Tower'!L3</f>
        <v>26</v>
      </c>
      <c r="F79" s="163"/>
      <c r="G79" s="163"/>
    </row>
    <row r="80" spans="1:7" ht="38.25" customHeight="1">
      <c r="A80" s="355"/>
      <c r="B80" s="355"/>
      <c r="C80" s="268" t="s">
        <v>5556</v>
      </c>
      <c r="D80" s="164"/>
      <c r="E80" s="164">
        <f>'Cybersol L1 Tower'!L4</f>
        <v>1</v>
      </c>
      <c r="F80" s="163"/>
      <c r="G80" s="163"/>
    </row>
    <row r="81" spans="1:7" ht="38.25" customHeight="1">
      <c r="A81" s="355"/>
      <c r="B81" s="355"/>
      <c r="C81" s="268" t="s">
        <v>5560</v>
      </c>
      <c r="D81" s="164"/>
      <c r="E81" s="164">
        <f>'Cybersol L1 Tower'!L5</f>
        <v>10</v>
      </c>
      <c r="F81" s="163"/>
      <c r="G81" s="163"/>
    </row>
    <row r="82" spans="1:7" ht="38.25" customHeight="1">
      <c r="A82" s="355"/>
      <c r="B82" s="355"/>
      <c r="C82" s="268" t="s">
        <v>5557</v>
      </c>
      <c r="D82" s="164"/>
      <c r="E82" s="164">
        <f>'Cybersol L1 Tower'!L6</f>
        <v>33</v>
      </c>
      <c r="F82" s="163"/>
      <c r="G82" s="163"/>
    </row>
    <row r="83" spans="1:7" ht="38.25" customHeight="1">
      <c r="A83" s="355"/>
      <c r="B83" s="355"/>
      <c r="C83" s="290" t="s">
        <v>5558</v>
      </c>
      <c r="D83" s="164"/>
      <c r="E83" s="164">
        <f>'Cybersol L1 Tower'!L7</f>
        <v>70</v>
      </c>
      <c r="F83" s="163"/>
      <c r="G83" s="163"/>
    </row>
    <row r="84" spans="1:7" ht="38.25" customHeight="1">
      <c r="A84" s="355">
        <v>17</v>
      </c>
      <c r="B84" s="355" t="s">
        <v>11827</v>
      </c>
      <c r="C84" s="268" t="s">
        <v>5559</v>
      </c>
      <c r="D84" s="164">
        <f>'Rex Engg Chiseling'!L3</f>
        <v>4</v>
      </c>
      <c r="E84" s="163"/>
      <c r="F84" s="163"/>
      <c r="G84" s="163"/>
    </row>
    <row r="85" spans="1:7" ht="38.25" customHeight="1">
      <c r="A85" s="355"/>
      <c r="B85" s="355"/>
      <c r="C85" s="268" t="s">
        <v>5556</v>
      </c>
      <c r="D85" s="164">
        <f>'Rex Engg Chiseling'!L4</f>
        <v>0</v>
      </c>
      <c r="E85" s="163"/>
      <c r="F85" s="163"/>
      <c r="G85" s="163"/>
    </row>
    <row r="86" spans="1:7" ht="38.25" customHeight="1">
      <c r="A86" s="355"/>
      <c r="B86" s="355"/>
      <c r="C86" s="268" t="s">
        <v>5560</v>
      </c>
      <c r="D86" s="164">
        <f>'Rex Engg Chiseling'!L5</f>
        <v>2</v>
      </c>
      <c r="E86" s="163"/>
      <c r="F86" s="163"/>
      <c r="G86" s="163"/>
    </row>
    <row r="87" spans="1:7" ht="38.25" customHeight="1">
      <c r="A87" s="355"/>
      <c r="B87" s="355"/>
      <c r="C87" s="268" t="s">
        <v>5557</v>
      </c>
      <c r="D87" s="164">
        <f>'Rex Engg Chiseling'!L6</f>
        <v>0</v>
      </c>
      <c r="E87" s="163"/>
      <c r="F87" s="163"/>
      <c r="G87" s="163"/>
    </row>
    <row r="88" spans="1:7" ht="38.25" customHeight="1">
      <c r="A88" s="355"/>
      <c r="B88" s="355"/>
      <c r="C88" s="290" t="s">
        <v>5558</v>
      </c>
      <c r="D88" s="164">
        <f>'Rex Engg Chiseling'!L7</f>
        <v>6</v>
      </c>
      <c r="E88" s="163"/>
      <c r="F88" s="163"/>
      <c r="G88" s="163"/>
    </row>
    <row r="89" spans="1:7" ht="38.25" customHeight="1"/>
    <row r="90" spans="1:7" ht="38.25" customHeight="1"/>
    <row r="91" spans="1:7" ht="38.25" customHeight="1"/>
    <row r="92" spans="1:7" ht="38.25" customHeight="1"/>
    <row r="93" spans="1:7" ht="38.25" customHeight="1"/>
    <row r="94" spans="1:7" ht="38.25" customHeight="1"/>
    <row r="95" spans="1:7" ht="38.25" customHeight="1"/>
  </sheetData>
  <mergeCells count="35">
    <mergeCell ref="A84:A88"/>
    <mergeCell ref="B84:B88"/>
    <mergeCell ref="A19:A23"/>
    <mergeCell ref="B19:B23"/>
    <mergeCell ref="A39:A43"/>
    <mergeCell ref="B39:B43"/>
    <mergeCell ref="B34:B38"/>
    <mergeCell ref="A34:A38"/>
    <mergeCell ref="A29:A33"/>
    <mergeCell ref="A24:A28"/>
    <mergeCell ref="B24:B28"/>
    <mergeCell ref="B29:B33"/>
    <mergeCell ref="B44:B48"/>
    <mergeCell ref="A44:A48"/>
    <mergeCell ref="A54:A58"/>
    <mergeCell ref="B54:B58"/>
    <mergeCell ref="A14:A18"/>
    <mergeCell ref="B14:B18"/>
    <mergeCell ref="A1:F1"/>
    <mergeCell ref="B4:B8"/>
    <mergeCell ref="A4:A8"/>
    <mergeCell ref="A9:A13"/>
    <mergeCell ref="B9:B13"/>
    <mergeCell ref="A64:A68"/>
    <mergeCell ref="B64:B68"/>
    <mergeCell ref="B59:B63"/>
    <mergeCell ref="A59:A63"/>
    <mergeCell ref="A49:A53"/>
    <mergeCell ref="B49:B53"/>
    <mergeCell ref="A79:A83"/>
    <mergeCell ref="B79:B83"/>
    <mergeCell ref="A74:A78"/>
    <mergeCell ref="B74:B78"/>
    <mergeCell ref="A69:A73"/>
    <mergeCell ref="B69:B73"/>
  </mergeCells>
  <pageMargins left="0.7" right="0.7" top="0.75" bottom="0.75" header="0.3" footer="0.3"/>
  <pageSetup paperSize="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1375"/>
  <sheetViews>
    <sheetView topLeftCell="A815" zoomScale="85" zoomScaleNormal="85" workbookViewId="0">
      <selection activeCell="L823" sqref="L823"/>
    </sheetView>
  </sheetViews>
  <sheetFormatPr defaultRowHeight="15"/>
  <cols>
    <col min="1" max="1" width="6.28515625" customWidth="1"/>
    <col min="2" max="2" width="13.28515625" customWidth="1"/>
    <col min="3" max="3" width="14.85546875" customWidth="1"/>
    <col min="4" max="4" width="13.85546875" customWidth="1"/>
    <col min="5" max="6" width="16.42578125" style="1" customWidth="1"/>
    <col min="7" max="7" width="25.28515625" customWidth="1"/>
    <col min="8" max="8" width="79.28515625" customWidth="1"/>
    <col min="9" max="9" width="18.85546875" bestFit="1" customWidth="1"/>
    <col min="10" max="10" width="35.85546875" customWidth="1"/>
    <col min="11" max="11" width="14.140625" style="1" customWidth="1"/>
    <col min="12" max="12" width="18.42578125" customWidth="1"/>
    <col min="13" max="15" width="27" customWidth="1"/>
  </cols>
  <sheetData>
    <row r="1" spans="1:15" ht="18.75" thickBot="1">
      <c r="A1" s="134"/>
      <c r="B1" s="78"/>
      <c r="C1" s="134" t="s">
        <v>162</v>
      </c>
      <c r="D1" s="63"/>
      <c r="E1" s="65"/>
      <c r="F1" s="65"/>
      <c r="G1" s="65"/>
      <c r="H1" s="63"/>
      <c r="I1" s="63"/>
      <c r="J1" s="63"/>
      <c r="K1" s="65"/>
      <c r="L1" s="65"/>
      <c r="M1" s="63"/>
      <c r="N1" s="63"/>
      <c r="O1" s="63"/>
    </row>
    <row r="2" spans="1:15" ht="18.75" thickBot="1">
      <c r="A2" s="134"/>
      <c r="B2" s="78"/>
      <c r="C2" s="134"/>
      <c r="D2" s="63"/>
      <c r="E2" s="65"/>
      <c r="F2" s="65"/>
      <c r="G2" s="63"/>
      <c r="H2" s="63"/>
      <c r="I2" s="63"/>
      <c r="J2" s="361" t="s">
        <v>166</v>
      </c>
      <c r="K2" s="362"/>
      <c r="L2" s="363"/>
      <c r="M2" s="364"/>
      <c r="N2" s="364"/>
      <c r="O2" s="63"/>
    </row>
    <row r="3" spans="1:15" ht="18">
      <c r="A3" s="134"/>
      <c r="B3" s="134"/>
      <c r="C3" s="134"/>
      <c r="D3" s="134" t="s">
        <v>761</v>
      </c>
      <c r="E3" s="249"/>
      <c r="F3" s="249"/>
      <c r="G3" s="141"/>
      <c r="H3" s="134"/>
      <c r="I3" s="134"/>
      <c r="J3" s="365" t="s">
        <v>171</v>
      </c>
      <c r="K3" s="366"/>
      <c r="L3" s="138">
        <f>COUNTIFS(K:K,"A")</f>
        <v>636</v>
      </c>
      <c r="M3" s="367"/>
      <c r="N3" s="367"/>
      <c r="O3" s="63"/>
    </row>
    <row r="4" spans="1:15" ht="18">
      <c r="A4" s="134"/>
      <c r="B4" s="134"/>
      <c r="C4" s="134"/>
      <c r="D4" s="134"/>
      <c r="E4" s="249"/>
      <c r="F4" s="249"/>
      <c r="G4" s="134"/>
      <c r="H4" s="134"/>
      <c r="I4" s="134"/>
      <c r="J4" s="368" t="s">
        <v>172</v>
      </c>
      <c r="K4" s="369"/>
      <c r="L4" s="139">
        <f>COUNTIFS(K:K, "B")</f>
        <v>43</v>
      </c>
      <c r="M4" s="367"/>
      <c r="N4" s="367"/>
      <c r="O4" s="63"/>
    </row>
    <row r="5" spans="1:15" ht="15.75" thickBot="1">
      <c r="A5" s="72"/>
      <c r="B5" s="78"/>
      <c r="C5" s="63"/>
      <c r="D5" s="63"/>
      <c r="E5" s="65"/>
      <c r="F5" s="65"/>
      <c r="G5" s="63"/>
      <c r="H5" s="63"/>
      <c r="I5" s="63"/>
      <c r="J5" s="371" t="s">
        <v>173</v>
      </c>
      <c r="K5" s="372"/>
      <c r="L5" s="140">
        <f>COUNTIFS(K:K, "R")</f>
        <v>55</v>
      </c>
      <c r="M5" s="367"/>
      <c r="N5" s="367"/>
      <c r="O5" s="107"/>
    </row>
    <row r="6" spans="1:15" ht="15.75" thickBot="1">
      <c r="A6" s="72"/>
      <c r="B6" s="78"/>
      <c r="C6" s="63"/>
      <c r="D6" s="63"/>
      <c r="E6" s="65"/>
      <c r="F6" s="65"/>
      <c r="G6" s="63"/>
      <c r="H6" s="63"/>
      <c r="I6" s="63"/>
      <c r="J6" s="371" t="s">
        <v>454</v>
      </c>
      <c r="K6" s="372"/>
      <c r="L6" s="140">
        <f>COUNTIFS(K:K, "OP")</f>
        <v>32</v>
      </c>
      <c r="M6" s="367"/>
      <c r="N6" s="367"/>
      <c r="O6" s="107"/>
    </row>
    <row r="7" spans="1:15" ht="15.75" thickBot="1">
      <c r="A7" s="72"/>
      <c r="B7" s="78"/>
      <c r="C7" s="63"/>
      <c r="D7" s="63"/>
      <c r="E7" s="65"/>
      <c r="F7" s="65"/>
      <c r="G7" s="63"/>
      <c r="H7" s="63"/>
      <c r="I7" s="63"/>
      <c r="J7" s="371" t="s">
        <v>320</v>
      </c>
      <c r="K7" s="372"/>
      <c r="L7" s="140">
        <f>SUM(L3:L6)</f>
        <v>766</v>
      </c>
      <c r="M7" s="367"/>
      <c r="N7" s="367"/>
      <c r="O7" s="107"/>
    </row>
    <row r="8" spans="1:15" ht="15.75" thickBot="1">
      <c r="A8" s="72"/>
      <c r="B8" s="78"/>
      <c r="C8" s="63"/>
      <c r="D8" s="63"/>
      <c r="E8" s="65"/>
      <c r="F8" s="65"/>
      <c r="G8" s="63"/>
      <c r="H8" s="63"/>
      <c r="I8" s="63"/>
      <c r="J8" s="370"/>
      <c r="K8" s="370"/>
      <c r="L8" s="370"/>
      <c r="M8" s="370"/>
      <c r="N8" s="370"/>
      <c r="O8" s="63"/>
    </row>
    <row r="9" spans="1:15" ht="28.5" thickBot="1">
      <c r="A9" s="108" t="s">
        <v>2</v>
      </c>
      <c r="B9" s="109" t="s">
        <v>148</v>
      </c>
      <c r="C9" s="110" t="s">
        <v>1</v>
      </c>
      <c r="D9" s="110" t="s">
        <v>168</v>
      </c>
      <c r="E9" s="110" t="s">
        <v>297</v>
      </c>
      <c r="F9" s="110" t="s">
        <v>4295</v>
      </c>
      <c r="G9" s="110" t="s">
        <v>0</v>
      </c>
      <c r="H9" s="110" t="s">
        <v>167</v>
      </c>
      <c r="I9" s="110" t="s">
        <v>813</v>
      </c>
      <c r="J9" s="110" t="s">
        <v>28</v>
      </c>
      <c r="K9" s="110" t="s">
        <v>165</v>
      </c>
      <c r="L9" s="110" t="s">
        <v>550</v>
      </c>
      <c r="M9" s="149" t="s">
        <v>176</v>
      </c>
      <c r="N9" s="112" t="s">
        <v>175</v>
      </c>
      <c r="O9" s="112" t="s">
        <v>164</v>
      </c>
    </row>
    <row r="10" spans="1:15" ht="28.5">
      <c r="A10" s="195"/>
      <c r="B10" s="196" t="s">
        <v>741</v>
      </c>
      <c r="C10" s="197"/>
      <c r="D10" s="196"/>
      <c r="E10" s="256"/>
      <c r="F10" s="256"/>
      <c r="G10" s="196"/>
      <c r="H10" s="201"/>
      <c r="I10" s="230"/>
      <c r="J10" s="197"/>
      <c r="K10" s="256"/>
      <c r="L10" s="256"/>
      <c r="M10" s="198"/>
      <c r="N10" s="199"/>
      <c r="O10" s="200"/>
    </row>
    <row r="11" spans="1:15">
      <c r="A11" s="187">
        <v>1</v>
      </c>
      <c r="B11" s="188" t="s">
        <v>147</v>
      </c>
      <c r="C11" s="214" t="s">
        <v>3596</v>
      </c>
      <c r="D11" s="189" t="s">
        <v>10092</v>
      </c>
      <c r="E11" s="159">
        <v>45486</v>
      </c>
      <c r="F11" s="159">
        <v>45486</v>
      </c>
      <c r="G11" s="160" t="s">
        <v>5331</v>
      </c>
      <c r="H11" s="160" t="s">
        <v>10093</v>
      </c>
      <c r="I11" s="160" t="s">
        <v>5871</v>
      </c>
      <c r="J11" s="160" t="s">
        <v>10094</v>
      </c>
      <c r="K11" s="189" t="s">
        <v>197</v>
      </c>
      <c r="L11" s="159">
        <v>45491</v>
      </c>
      <c r="M11" s="213"/>
      <c r="N11" s="189"/>
      <c r="O11" s="231"/>
    </row>
    <row r="12" spans="1:15">
      <c r="A12" s="187">
        <v>2</v>
      </c>
      <c r="B12" s="188" t="s">
        <v>147</v>
      </c>
      <c r="C12" s="214" t="s">
        <v>3596</v>
      </c>
      <c r="D12" s="189" t="s">
        <v>10095</v>
      </c>
      <c r="E12" s="159">
        <v>45493</v>
      </c>
      <c r="F12" s="159">
        <v>45493</v>
      </c>
      <c r="G12" s="160" t="s">
        <v>5331</v>
      </c>
      <c r="H12" s="160" t="s">
        <v>10096</v>
      </c>
      <c r="I12" s="160" t="s">
        <v>5871</v>
      </c>
      <c r="J12" s="160" t="s">
        <v>10097</v>
      </c>
      <c r="K12" s="189" t="s">
        <v>197</v>
      </c>
      <c r="L12" s="159">
        <v>45496</v>
      </c>
      <c r="M12" s="213"/>
      <c r="N12" s="189"/>
      <c r="O12" s="231"/>
    </row>
    <row r="13" spans="1:15">
      <c r="A13" s="187">
        <v>3</v>
      </c>
      <c r="B13" s="188" t="s">
        <v>147</v>
      </c>
      <c r="C13" s="214" t="s">
        <v>3596</v>
      </c>
      <c r="D13" s="189" t="s">
        <v>10098</v>
      </c>
      <c r="E13" s="159">
        <v>45495</v>
      </c>
      <c r="F13" s="159">
        <v>45495</v>
      </c>
      <c r="G13" s="160" t="s">
        <v>5331</v>
      </c>
      <c r="H13" s="160" t="s">
        <v>10099</v>
      </c>
      <c r="I13" s="160" t="s">
        <v>5871</v>
      </c>
      <c r="J13" s="160" t="s">
        <v>10100</v>
      </c>
      <c r="K13" s="189" t="s">
        <v>197</v>
      </c>
      <c r="L13" s="159">
        <v>45496</v>
      </c>
      <c r="M13" s="213"/>
      <c r="N13" s="189"/>
      <c r="O13" s="231"/>
    </row>
    <row r="14" spans="1:15">
      <c r="A14" s="187">
        <v>4</v>
      </c>
      <c r="B14" s="188" t="s">
        <v>147</v>
      </c>
      <c r="C14" s="214" t="s">
        <v>3</v>
      </c>
      <c r="D14" s="189" t="s">
        <v>10101</v>
      </c>
      <c r="E14" s="159">
        <v>45509</v>
      </c>
      <c r="F14" s="159">
        <v>45509</v>
      </c>
      <c r="G14" s="160" t="s">
        <v>5331</v>
      </c>
      <c r="H14" s="160" t="s">
        <v>10102</v>
      </c>
      <c r="I14" s="160" t="s">
        <v>6270</v>
      </c>
      <c r="J14" s="160" t="s">
        <v>10103</v>
      </c>
      <c r="K14" s="189" t="s">
        <v>197</v>
      </c>
      <c r="L14" s="159">
        <v>45511</v>
      </c>
      <c r="M14" s="213"/>
      <c r="N14" s="189"/>
      <c r="O14" s="231"/>
    </row>
    <row r="15" spans="1:15">
      <c r="A15" s="187">
        <v>5</v>
      </c>
      <c r="B15" s="188" t="s">
        <v>147</v>
      </c>
      <c r="C15" s="214" t="s">
        <v>3</v>
      </c>
      <c r="D15" s="189" t="s">
        <v>10104</v>
      </c>
      <c r="E15" s="159">
        <v>45523</v>
      </c>
      <c r="F15" s="159">
        <v>45523</v>
      </c>
      <c r="G15" s="160" t="s">
        <v>5331</v>
      </c>
      <c r="H15" s="160" t="s">
        <v>10105</v>
      </c>
      <c r="I15" s="160" t="s">
        <v>6270</v>
      </c>
      <c r="J15" s="160" t="s">
        <v>10106</v>
      </c>
      <c r="K15" s="189" t="s">
        <v>195</v>
      </c>
      <c r="L15" s="159">
        <v>45525</v>
      </c>
      <c r="M15" s="213"/>
      <c r="N15" s="189"/>
      <c r="O15" s="231"/>
    </row>
    <row r="16" spans="1:15">
      <c r="A16" s="187">
        <v>6</v>
      </c>
      <c r="B16" s="188" t="s">
        <v>147</v>
      </c>
      <c r="C16" s="214" t="s">
        <v>2064</v>
      </c>
      <c r="D16" s="189" t="s">
        <v>10107</v>
      </c>
      <c r="E16" s="159">
        <v>45526</v>
      </c>
      <c r="F16" s="159">
        <v>45526</v>
      </c>
      <c r="G16" s="160" t="s">
        <v>5369</v>
      </c>
      <c r="H16" s="160" t="s">
        <v>10108</v>
      </c>
      <c r="I16" s="160" t="s">
        <v>5906</v>
      </c>
      <c r="J16" s="160" t="s">
        <v>10109</v>
      </c>
      <c r="K16" s="189" t="s">
        <v>195</v>
      </c>
      <c r="L16" s="159">
        <v>45528</v>
      </c>
      <c r="M16" s="213"/>
      <c r="N16" s="189"/>
      <c r="O16" s="231"/>
    </row>
    <row r="17" spans="1:15">
      <c r="A17" s="187">
        <v>7</v>
      </c>
      <c r="B17" s="188" t="s">
        <v>147</v>
      </c>
      <c r="C17" s="214" t="s">
        <v>2064</v>
      </c>
      <c r="D17" s="189" t="s">
        <v>10110</v>
      </c>
      <c r="E17" s="159">
        <v>45528</v>
      </c>
      <c r="F17" s="159">
        <v>45528</v>
      </c>
      <c r="G17" s="160" t="s">
        <v>5369</v>
      </c>
      <c r="H17" s="160" t="s">
        <v>10111</v>
      </c>
      <c r="I17" s="160" t="s">
        <v>5906</v>
      </c>
      <c r="J17" s="160" t="s">
        <v>10112</v>
      </c>
      <c r="K17" s="189" t="s">
        <v>459</v>
      </c>
      <c r="L17" s="159"/>
      <c r="M17" s="213"/>
      <c r="N17" s="189"/>
      <c r="O17" s="231"/>
    </row>
    <row r="18" spans="1:15">
      <c r="A18" s="187">
        <v>8</v>
      </c>
      <c r="B18" s="188" t="s">
        <v>147</v>
      </c>
      <c r="C18" s="214" t="s">
        <v>1997</v>
      </c>
      <c r="D18" s="189" t="s">
        <v>10113</v>
      </c>
      <c r="E18" s="159">
        <v>45538</v>
      </c>
      <c r="F18" s="159">
        <v>45538</v>
      </c>
      <c r="G18" s="160" t="s">
        <v>5369</v>
      </c>
      <c r="H18" s="160" t="s">
        <v>10114</v>
      </c>
      <c r="I18" s="160" t="s">
        <v>5712</v>
      </c>
      <c r="J18" s="160" t="s">
        <v>10115</v>
      </c>
      <c r="K18" s="189" t="s">
        <v>195</v>
      </c>
      <c r="L18" s="159">
        <v>45544</v>
      </c>
      <c r="M18" s="213"/>
      <c r="N18" s="189"/>
      <c r="O18" s="231"/>
    </row>
    <row r="19" spans="1:15">
      <c r="A19" s="187">
        <v>9</v>
      </c>
      <c r="B19" s="188" t="s">
        <v>147</v>
      </c>
      <c r="C19" s="214" t="s">
        <v>1997</v>
      </c>
      <c r="D19" s="189" t="s">
        <v>10116</v>
      </c>
      <c r="E19" s="159">
        <v>45539</v>
      </c>
      <c r="F19" s="159">
        <v>45539</v>
      </c>
      <c r="G19" s="160" t="s">
        <v>5369</v>
      </c>
      <c r="H19" s="160" t="s">
        <v>10114</v>
      </c>
      <c r="I19" s="160" t="s">
        <v>5712</v>
      </c>
      <c r="J19" s="160" t="s">
        <v>10112</v>
      </c>
      <c r="K19" s="189" t="s">
        <v>195</v>
      </c>
      <c r="L19" s="159">
        <v>45544</v>
      </c>
      <c r="M19" s="213"/>
      <c r="N19" s="189"/>
      <c r="O19" s="231"/>
    </row>
    <row r="20" spans="1:15">
      <c r="A20" s="187">
        <v>10</v>
      </c>
      <c r="B20" s="188" t="s">
        <v>147</v>
      </c>
      <c r="C20" s="214" t="s">
        <v>2150</v>
      </c>
      <c r="D20" s="189" t="s">
        <v>10117</v>
      </c>
      <c r="E20" s="159">
        <v>45543</v>
      </c>
      <c r="F20" s="159">
        <v>45543</v>
      </c>
      <c r="G20" s="160" t="s">
        <v>5369</v>
      </c>
      <c r="H20" s="160" t="s">
        <v>10118</v>
      </c>
      <c r="I20" s="160" t="s">
        <v>5817</v>
      </c>
      <c r="J20" s="160" t="s">
        <v>10109</v>
      </c>
      <c r="K20" s="189" t="s">
        <v>197</v>
      </c>
      <c r="L20" s="159">
        <v>45545</v>
      </c>
      <c r="M20" s="213"/>
      <c r="N20" s="189"/>
      <c r="O20" s="231"/>
    </row>
    <row r="21" spans="1:15">
      <c r="A21" s="187">
        <v>11</v>
      </c>
      <c r="B21" s="188" t="s">
        <v>147</v>
      </c>
      <c r="C21" s="214" t="s">
        <v>2150</v>
      </c>
      <c r="D21" s="189" t="s">
        <v>10119</v>
      </c>
      <c r="E21" s="159">
        <v>45546</v>
      </c>
      <c r="F21" s="159">
        <v>45547</v>
      </c>
      <c r="G21" s="160" t="s">
        <v>5369</v>
      </c>
      <c r="H21" s="160" t="s">
        <v>5914</v>
      </c>
      <c r="I21" s="160" t="s">
        <v>5817</v>
      </c>
      <c r="J21" s="160" t="s">
        <v>10112</v>
      </c>
      <c r="K21" s="189" t="s">
        <v>195</v>
      </c>
      <c r="L21" s="159">
        <v>45551</v>
      </c>
      <c r="M21" s="213"/>
      <c r="N21" s="189"/>
      <c r="O21" s="231"/>
    </row>
    <row r="22" spans="1:15">
      <c r="A22" s="187">
        <v>12</v>
      </c>
      <c r="B22" s="188" t="s">
        <v>147</v>
      </c>
      <c r="C22" s="214" t="s">
        <v>2292</v>
      </c>
      <c r="D22" s="189" t="s">
        <v>10120</v>
      </c>
      <c r="E22" s="159">
        <v>45546</v>
      </c>
      <c r="F22" s="159">
        <v>45547</v>
      </c>
      <c r="G22" s="160" t="s">
        <v>5369</v>
      </c>
      <c r="H22" s="160" t="s">
        <v>10121</v>
      </c>
      <c r="I22" s="160" t="s">
        <v>5802</v>
      </c>
      <c r="J22" s="160" t="s">
        <v>10122</v>
      </c>
      <c r="K22" s="189" t="s">
        <v>195</v>
      </c>
      <c r="L22" s="159">
        <v>45551</v>
      </c>
      <c r="M22" s="213"/>
      <c r="N22" s="189"/>
      <c r="O22" s="231"/>
    </row>
    <row r="23" spans="1:15">
      <c r="A23" s="187">
        <v>13</v>
      </c>
      <c r="B23" s="188" t="s">
        <v>147</v>
      </c>
      <c r="C23" s="214" t="s">
        <v>2064</v>
      </c>
      <c r="D23" s="189" t="s">
        <v>10123</v>
      </c>
      <c r="E23" s="159">
        <v>45547</v>
      </c>
      <c r="F23" s="159">
        <v>45547</v>
      </c>
      <c r="G23" s="160" t="s">
        <v>5406</v>
      </c>
      <c r="H23" s="160" t="s">
        <v>10124</v>
      </c>
      <c r="I23" s="160" t="s">
        <v>5906</v>
      </c>
      <c r="J23" s="160" t="s">
        <v>10122</v>
      </c>
      <c r="K23" s="189" t="s">
        <v>197</v>
      </c>
      <c r="L23" s="159">
        <v>45559</v>
      </c>
      <c r="M23" s="213"/>
      <c r="N23" s="189"/>
      <c r="O23" s="231"/>
    </row>
    <row r="24" spans="1:15">
      <c r="A24" s="187">
        <v>14</v>
      </c>
      <c r="B24" s="188" t="s">
        <v>147</v>
      </c>
      <c r="C24" s="214" t="s">
        <v>154</v>
      </c>
      <c r="D24" s="189" t="s">
        <v>10125</v>
      </c>
      <c r="E24" s="159">
        <v>45549</v>
      </c>
      <c r="F24" s="159">
        <v>45549</v>
      </c>
      <c r="G24" s="160" t="s">
        <v>5331</v>
      </c>
      <c r="H24" s="160" t="s">
        <v>10126</v>
      </c>
      <c r="I24" s="160" t="s">
        <v>6619</v>
      </c>
      <c r="J24" s="160" t="s">
        <v>10127</v>
      </c>
      <c r="K24" s="189" t="s">
        <v>195</v>
      </c>
      <c r="L24" s="159">
        <v>45553</v>
      </c>
      <c r="M24" s="213"/>
      <c r="N24" s="189"/>
      <c r="O24" s="231"/>
    </row>
    <row r="25" spans="1:15">
      <c r="A25" s="187">
        <v>15</v>
      </c>
      <c r="B25" s="188" t="s">
        <v>147</v>
      </c>
      <c r="C25" s="214" t="s">
        <v>2064</v>
      </c>
      <c r="D25" s="189" t="s">
        <v>10128</v>
      </c>
      <c r="E25" s="159">
        <v>45549</v>
      </c>
      <c r="F25" s="159">
        <v>45549</v>
      </c>
      <c r="G25" s="160" t="s">
        <v>2015</v>
      </c>
      <c r="H25" s="160" t="s">
        <v>10129</v>
      </c>
      <c r="I25" s="160" t="s">
        <v>6619</v>
      </c>
      <c r="J25" s="160" t="s">
        <v>10127</v>
      </c>
      <c r="K25" s="189" t="s">
        <v>195</v>
      </c>
      <c r="L25" s="159">
        <v>45553</v>
      </c>
      <c r="M25" s="213"/>
      <c r="N25" s="189"/>
      <c r="O25" s="231"/>
    </row>
    <row r="26" spans="1:15">
      <c r="A26" s="187">
        <v>16</v>
      </c>
      <c r="B26" s="188" t="s">
        <v>147</v>
      </c>
      <c r="C26" s="214" t="s">
        <v>2418</v>
      </c>
      <c r="D26" s="189" t="s">
        <v>10130</v>
      </c>
      <c r="E26" s="159">
        <v>45551</v>
      </c>
      <c r="F26" s="159">
        <v>45551</v>
      </c>
      <c r="G26" s="160" t="s">
        <v>5369</v>
      </c>
      <c r="H26" s="160" t="s">
        <v>10131</v>
      </c>
      <c r="I26" s="160" t="s">
        <v>5822</v>
      </c>
      <c r="J26" s="160" t="s">
        <v>10109</v>
      </c>
      <c r="K26" s="189" t="s">
        <v>195</v>
      </c>
      <c r="L26" s="159">
        <v>45555</v>
      </c>
      <c r="M26" s="159"/>
      <c r="N26" s="189"/>
      <c r="O26" s="231"/>
    </row>
    <row r="27" spans="1:15">
      <c r="A27" s="187">
        <v>17</v>
      </c>
      <c r="B27" s="188" t="s">
        <v>147</v>
      </c>
      <c r="C27" s="214" t="s">
        <v>2418</v>
      </c>
      <c r="D27" s="189" t="s">
        <v>10132</v>
      </c>
      <c r="E27" s="159">
        <v>45551</v>
      </c>
      <c r="F27" s="159">
        <v>45551</v>
      </c>
      <c r="G27" s="160" t="s">
        <v>5369</v>
      </c>
      <c r="H27" s="160" t="s">
        <v>10133</v>
      </c>
      <c r="I27" s="160" t="s">
        <v>5822</v>
      </c>
      <c r="J27" s="160" t="s">
        <v>10112</v>
      </c>
      <c r="K27" s="189" t="s">
        <v>195</v>
      </c>
      <c r="L27" s="159">
        <v>45559</v>
      </c>
      <c r="M27" s="159"/>
      <c r="N27" s="189"/>
      <c r="O27" s="231"/>
    </row>
    <row r="28" spans="1:15">
      <c r="A28" s="187">
        <v>18</v>
      </c>
      <c r="B28" s="188" t="s">
        <v>147</v>
      </c>
      <c r="C28" s="214" t="s">
        <v>3408</v>
      </c>
      <c r="D28" s="189" t="s">
        <v>10134</v>
      </c>
      <c r="E28" s="159">
        <v>45558</v>
      </c>
      <c r="F28" s="159">
        <v>45558</v>
      </c>
      <c r="G28" s="160" t="s">
        <v>5369</v>
      </c>
      <c r="H28" s="160" t="s">
        <v>10135</v>
      </c>
      <c r="I28" s="160" t="s">
        <v>5949</v>
      </c>
      <c r="J28" s="160" t="s">
        <v>10136</v>
      </c>
      <c r="K28" s="189" t="s">
        <v>195</v>
      </c>
      <c r="L28" s="159">
        <v>45561</v>
      </c>
      <c r="M28" s="159"/>
      <c r="N28" s="189"/>
      <c r="O28" s="231"/>
    </row>
    <row r="29" spans="1:15">
      <c r="A29" s="187">
        <v>19</v>
      </c>
      <c r="B29" s="188" t="s">
        <v>147</v>
      </c>
      <c r="C29" s="214" t="s">
        <v>3440</v>
      </c>
      <c r="D29" s="189" t="s">
        <v>10137</v>
      </c>
      <c r="E29" s="159">
        <v>45558</v>
      </c>
      <c r="F29" s="159">
        <v>45558</v>
      </c>
      <c r="G29" s="160" t="s">
        <v>5369</v>
      </c>
      <c r="H29" s="160" t="s">
        <v>10138</v>
      </c>
      <c r="I29" s="160" t="s">
        <v>6273</v>
      </c>
      <c r="J29" s="160" t="s">
        <v>10139</v>
      </c>
      <c r="K29" s="189" t="s">
        <v>195</v>
      </c>
      <c r="L29" s="159">
        <v>45561</v>
      </c>
      <c r="M29" s="159"/>
      <c r="N29" s="189"/>
      <c r="O29" s="231"/>
    </row>
    <row r="30" spans="1:15">
      <c r="A30" s="187">
        <v>20</v>
      </c>
      <c r="B30" s="188" t="s">
        <v>147</v>
      </c>
      <c r="C30" s="214" t="s">
        <v>3440</v>
      </c>
      <c r="D30" s="189" t="s">
        <v>10140</v>
      </c>
      <c r="E30" s="159">
        <v>45558</v>
      </c>
      <c r="F30" s="159">
        <v>45559</v>
      </c>
      <c r="G30" s="160" t="s">
        <v>5369</v>
      </c>
      <c r="H30" s="160" t="s">
        <v>10141</v>
      </c>
      <c r="I30" s="160" t="s">
        <v>6273</v>
      </c>
      <c r="J30" s="160" t="s">
        <v>10142</v>
      </c>
      <c r="K30" s="189" t="s">
        <v>195</v>
      </c>
      <c r="L30" s="159">
        <v>45565</v>
      </c>
      <c r="M30" s="159"/>
      <c r="N30" s="189"/>
      <c r="O30" s="231"/>
    </row>
    <row r="31" spans="1:15" ht="20.25" customHeight="1">
      <c r="A31" s="187">
        <v>21</v>
      </c>
      <c r="B31" s="188" t="s">
        <v>147</v>
      </c>
      <c r="C31" s="187" t="s">
        <v>2800</v>
      </c>
      <c r="D31" s="190" t="s">
        <v>10143</v>
      </c>
      <c r="E31" s="191">
        <v>45559</v>
      </c>
      <c r="F31" s="191">
        <v>45559</v>
      </c>
      <c r="G31" s="192" t="s">
        <v>5369</v>
      </c>
      <c r="H31" s="193" t="s">
        <v>10144</v>
      </c>
      <c r="I31" s="193" t="s">
        <v>7219</v>
      </c>
      <c r="J31" s="192" t="s">
        <v>10136</v>
      </c>
      <c r="K31" s="190" t="s">
        <v>195</v>
      </c>
      <c r="L31" s="159">
        <v>45565</v>
      </c>
      <c r="M31" s="213"/>
      <c r="N31" s="189"/>
      <c r="O31" s="231"/>
    </row>
    <row r="32" spans="1:15">
      <c r="A32" s="187">
        <v>22</v>
      </c>
      <c r="B32" s="188" t="s">
        <v>147</v>
      </c>
      <c r="C32" s="214" t="s">
        <v>2064</v>
      </c>
      <c r="D32" s="189" t="s">
        <v>10145</v>
      </c>
      <c r="E32" s="191">
        <v>45559</v>
      </c>
      <c r="F32" s="191">
        <v>45559</v>
      </c>
      <c r="G32" s="160" t="s">
        <v>2015</v>
      </c>
      <c r="H32" s="160" t="s">
        <v>10146</v>
      </c>
      <c r="I32" s="160" t="s">
        <v>6619</v>
      </c>
      <c r="J32" s="160" t="s">
        <v>10127</v>
      </c>
      <c r="K32" s="189" t="s">
        <v>195</v>
      </c>
      <c r="L32" s="159">
        <v>45569</v>
      </c>
      <c r="M32" s="213"/>
      <c r="N32" s="189"/>
      <c r="O32" s="231"/>
    </row>
    <row r="33" spans="1:15">
      <c r="A33" s="187">
        <v>23</v>
      </c>
      <c r="B33" s="188" t="s">
        <v>147</v>
      </c>
      <c r="C33" s="214" t="s">
        <v>1997</v>
      </c>
      <c r="D33" s="189" t="s">
        <v>10147</v>
      </c>
      <c r="E33" s="159">
        <v>45560</v>
      </c>
      <c r="F33" s="159">
        <v>45560</v>
      </c>
      <c r="G33" s="160" t="s">
        <v>5406</v>
      </c>
      <c r="H33" s="160" t="s">
        <v>10148</v>
      </c>
      <c r="I33" s="160" t="s">
        <v>5712</v>
      </c>
      <c r="J33" s="160" t="s">
        <v>10122</v>
      </c>
      <c r="K33" s="189" t="s">
        <v>197</v>
      </c>
      <c r="L33" s="159">
        <v>45565</v>
      </c>
      <c r="M33" s="213"/>
      <c r="N33" s="189"/>
      <c r="O33" s="231"/>
    </row>
    <row r="34" spans="1:15">
      <c r="A34" s="187">
        <v>24</v>
      </c>
      <c r="B34" s="188" t="s">
        <v>147</v>
      </c>
      <c r="C34" s="214" t="s">
        <v>2150</v>
      </c>
      <c r="D34" s="189" t="s">
        <v>10149</v>
      </c>
      <c r="E34" s="159">
        <v>45560</v>
      </c>
      <c r="F34" s="159">
        <v>45560</v>
      </c>
      <c r="G34" s="160" t="s">
        <v>5406</v>
      </c>
      <c r="H34" s="160" t="s">
        <v>10148</v>
      </c>
      <c r="I34" s="160" t="s">
        <v>5817</v>
      </c>
      <c r="J34" s="160" t="s">
        <v>10122</v>
      </c>
      <c r="K34" s="189" t="s">
        <v>197</v>
      </c>
      <c r="L34" s="159">
        <v>45565</v>
      </c>
      <c r="M34" s="213"/>
      <c r="N34" s="189"/>
      <c r="O34" s="231"/>
    </row>
    <row r="35" spans="1:15">
      <c r="A35" s="187">
        <v>25</v>
      </c>
      <c r="B35" s="188" t="s">
        <v>147</v>
      </c>
      <c r="C35" s="187" t="s">
        <v>2292</v>
      </c>
      <c r="D35" s="189" t="s">
        <v>10150</v>
      </c>
      <c r="E35" s="159">
        <v>45560</v>
      </c>
      <c r="F35" s="159">
        <v>45560</v>
      </c>
      <c r="G35" s="160" t="s">
        <v>5406</v>
      </c>
      <c r="H35" s="160" t="s">
        <v>10148</v>
      </c>
      <c r="I35" s="160" t="s">
        <v>5802</v>
      </c>
      <c r="J35" s="160" t="s">
        <v>10122</v>
      </c>
      <c r="K35" s="189" t="s">
        <v>197</v>
      </c>
      <c r="L35" s="159">
        <v>45565</v>
      </c>
      <c r="M35" s="213"/>
      <c r="N35" s="189"/>
      <c r="O35" s="231"/>
    </row>
    <row r="36" spans="1:15">
      <c r="A36" s="187">
        <v>26</v>
      </c>
      <c r="B36" s="188" t="s">
        <v>147</v>
      </c>
      <c r="C36" s="187" t="s">
        <v>2064</v>
      </c>
      <c r="D36" s="189" t="s">
        <v>10151</v>
      </c>
      <c r="E36" s="191">
        <v>45560</v>
      </c>
      <c r="F36" s="191">
        <v>45560</v>
      </c>
      <c r="G36" s="192" t="s">
        <v>5331</v>
      </c>
      <c r="H36" s="192" t="s">
        <v>10152</v>
      </c>
      <c r="I36" s="192" t="s">
        <v>10153</v>
      </c>
      <c r="J36" s="160" t="s">
        <v>10154</v>
      </c>
      <c r="K36" s="189" t="s">
        <v>195</v>
      </c>
      <c r="L36" s="159">
        <v>45567</v>
      </c>
      <c r="M36" s="213"/>
      <c r="N36" s="189"/>
      <c r="O36" s="231"/>
    </row>
    <row r="37" spans="1:15">
      <c r="A37" s="187">
        <v>27</v>
      </c>
      <c r="B37" s="188" t="s">
        <v>147</v>
      </c>
      <c r="C37" s="187" t="s">
        <v>3641</v>
      </c>
      <c r="D37" s="189" t="s">
        <v>10155</v>
      </c>
      <c r="E37" s="191">
        <v>45561</v>
      </c>
      <c r="F37" s="191">
        <v>45561</v>
      </c>
      <c r="G37" s="192" t="s">
        <v>5369</v>
      </c>
      <c r="H37" s="192" t="s">
        <v>10144</v>
      </c>
      <c r="I37" s="192" t="s">
        <v>10156</v>
      </c>
      <c r="J37" s="160" t="s">
        <v>10122</v>
      </c>
      <c r="K37" s="189" t="s">
        <v>195</v>
      </c>
      <c r="L37" s="159">
        <v>45565</v>
      </c>
      <c r="M37" s="213"/>
      <c r="N37" s="189"/>
      <c r="O37" s="231"/>
    </row>
    <row r="38" spans="1:15">
      <c r="A38" s="187">
        <v>28</v>
      </c>
      <c r="B38" s="188" t="s">
        <v>147</v>
      </c>
      <c r="C38" s="187" t="s">
        <v>2418</v>
      </c>
      <c r="D38" s="189" t="s">
        <v>10157</v>
      </c>
      <c r="E38" s="191">
        <v>45561</v>
      </c>
      <c r="F38" s="191">
        <v>45561</v>
      </c>
      <c r="G38" s="192" t="s">
        <v>5406</v>
      </c>
      <c r="H38" s="192" t="s">
        <v>10148</v>
      </c>
      <c r="I38" s="192" t="s">
        <v>5822</v>
      </c>
      <c r="J38" s="160" t="s">
        <v>10122</v>
      </c>
      <c r="K38" s="189" t="s">
        <v>197</v>
      </c>
      <c r="L38" s="159">
        <v>45565</v>
      </c>
      <c r="M38" s="213"/>
      <c r="N38" s="189"/>
      <c r="O38" s="231"/>
    </row>
    <row r="39" spans="1:15" ht="21" customHeight="1">
      <c r="A39" s="187">
        <v>29</v>
      </c>
      <c r="B39" s="188" t="s">
        <v>147</v>
      </c>
      <c r="C39" s="187" t="s">
        <v>2064</v>
      </c>
      <c r="D39" s="189" t="s">
        <v>10158</v>
      </c>
      <c r="E39" s="191">
        <v>45562</v>
      </c>
      <c r="F39" s="191">
        <v>45562</v>
      </c>
      <c r="G39" s="192" t="s">
        <v>5331</v>
      </c>
      <c r="H39" s="193" t="s">
        <v>10159</v>
      </c>
      <c r="I39" s="192" t="s">
        <v>10153</v>
      </c>
      <c r="J39" s="160" t="s">
        <v>10160</v>
      </c>
      <c r="K39" s="189" t="s">
        <v>195</v>
      </c>
      <c r="L39" s="159">
        <v>45567</v>
      </c>
      <c r="M39" s="213"/>
      <c r="N39" s="189"/>
      <c r="O39" s="231"/>
    </row>
    <row r="40" spans="1:15" ht="21" customHeight="1">
      <c r="A40" s="187">
        <v>30</v>
      </c>
      <c r="B40" s="188" t="s">
        <v>147</v>
      </c>
      <c r="C40" s="187" t="s">
        <v>1997</v>
      </c>
      <c r="D40" s="189" t="s">
        <v>10161</v>
      </c>
      <c r="E40" s="191">
        <v>45562</v>
      </c>
      <c r="F40" s="191">
        <v>45562</v>
      </c>
      <c r="G40" s="192" t="s">
        <v>5331</v>
      </c>
      <c r="H40" s="193" t="s">
        <v>10162</v>
      </c>
      <c r="I40" s="192" t="s">
        <v>6792</v>
      </c>
      <c r="J40" s="160" t="s">
        <v>10154</v>
      </c>
      <c r="K40" s="190" t="s">
        <v>195</v>
      </c>
      <c r="L40" s="159">
        <v>45567</v>
      </c>
      <c r="M40" s="213"/>
      <c r="N40" s="189"/>
      <c r="O40" s="231"/>
    </row>
    <row r="41" spans="1:15">
      <c r="A41" s="187">
        <v>31</v>
      </c>
      <c r="B41" s="188" t="s">
        <v>147</v>
      </c>
      <c r="C41" s="214" t="s">
        <v>1997</v>
      </c>
      <c r="D41" s="189" t="s">
        <v>10163</v>
      </c>
      <c r="E41" s="159">
        <v>45565</v>
      </c>
      <c r="F41" s="159">
        <v>45565</v>
      </c>
      <c r="G41" s="160" t="s">
        <v>2015</v>
      </c>
      <c r="H41" s="160" t="s">
        <v>10164</v>
      </c>
      <c r="I41" s="192" t="s">
        <v>6792</v>
      </c>
      <c r="J41" s="160" t="s">
        <v>10154</v>
      </c>
      <c r="K41" s="189" t="s">
        <v>195</v>
      </c>
      <c r="L41" s="159">
        <v>45569</v>
      </c>
      <c r="M41" s="213"/>
      <c r="N41" s="189"/>
      <c r="O41" s="231"/>
    </row>
    <row r="42" spans="1:15">
      <c r="A42" s="187">
        <v>32</v>
      </c>
      <c r="B42" s="188" t="s">
        <v>147</v>
      </c>
      <c r="C42" s="214" t="s">
        <v>1997</v>
      </c>
      <c r="D42" s="189" t="s">
        <v>10165</v>
      </c>
      <c r="E42" s="159">
        <v>45566</v>
      </c>
      <c r="F42" s="159">
        <v>45566</v>
      </c>
      <c r="G42" s="160" t="s">
        <v>5331</v>
      </c>
      <c r="H42" s="160" t="s">
        <v>10166</v>
      </c>
      <c r="I42" s="192" t="s">
        <v>6792</v>
      </c>
      <c r="J42" s="160" t="s">
        <v>10160</v>
      </c>
      <c r="K42" s="189" t="s">
        <v>195</v>
      </c>
      <c r="L42" s="159">
        <v>45574</v>
      </c>
      <c r="M42" s="213"/>
      <c r="N42" s="189"/>
      <c r="O42" s="231"/>
    </row>
    <row r="43" spans="1:15">
      <c r="A43" s="187">
        <v>33</v>
      </c>
      <c r="B43" s="188" t="s">
        <v>147</v>
      </c>
      <c r="C43" s="214" t="s">
        <v>1997</v>
      </c>
      <c r="D43" s="189" t="s">
        <v>10167</v>
      </c>
      <c r="E43" s="159">
        <v>45567</v>
      </c>
      <c r="F43" s="159">
        <v>45567</v>
      </c>
      <c r="G43" s="160" t="s">
        <v>5331</v>
      </c>
      <c r="H43" s="160" t="s">
        <v>10152</v>
      </c>
      <c r="I43" s="160" t="s">
        <v>10168</v>
      </c>
      <c r="J43" s="160" t="s">
        <v>10154</v>
      </c>
      <c r="K43" s="189" t="s">
        <v>195</v>
      </c>
      <c r="L43" s="159">
        <v>45574</v>
      </c>
      <c r="M43" s="213"/>
      <c r="N43" s="189"/>
      <c r="O43" s="231"/>
    </row>
    <row r="44" spans="1:15">
      <c r="A44" s="187">
        <v>34</v>
      </c>
      <c r="B44" s="188" t="s">
        <v>147</v>
      </c>
      <c r="C44" s="289" t="s">
        <v>1997</v>
      </c>
      <c r="D44" s="189" t="s">
        <v>10169</v>
      </c>
      <c r="E44" s="289">
        <v>45569</v>
      </c>
      <c r="F44" s="289">
        <v>45569</v>
      </c>
      <c r="G44" s="160" t="s">
        <v>2015</v>
      </c>
      <c r="H44" s="160" t="s">
        <v>5667</v>
      </c>
      <c r="I44" s="192" t="s">
        <v>6792</v>
      </c>
      <c r="J44" s="160" t="s">
        <v>10160</v>
      </c>
      <c r="K44" s="189" t="s">
        <v>195</v>
      </c>
      <c r="L44" s="159">
        <v>45574</v>
      </c>
      <c r="M44" s="213"/>
      <c r="N44" s="189"/>
      <c r="O44" s="231"/>
    </row>
    <row r="45" spans="1:15">
      <c r="A45" s="187">
        <v>35</v>
      </c>
      <c r="B45" s="188" t="s">
        <v>147</v>
      </c>
      <c r="C45" s="214" t="s">
        <v>6464</v>
      </c>
      <c r="D45" s="189" t="s">
        <v>10170</v>
      </c>
      <c r="E45" s="159">
        <v>45570</v>
      </c>
      <c r="F45" s="159">
        <v>45570</v>
      </c>
      <c r="G45" s="160" t="s">
        <v>5369</v>
      </c>
      <c r="H45" s="160" t="s">
        <v>10171</v>
      </c>
      <c r="I45" s="160" t="s">
        <v>6610</v>
      </c>
      <c r="J45" s="160" t="s">
        <v>10122</v>
      </c>
      <c r="K45" s="189" t="s">
        <v>195</v>
      </c>
      <c r="L45" s="159">
        <v>45574</v>
      </c>
      <c r="M45" s="213"/>
      <c r="N45" s="189"/>
      <c r="O45" s="231"/>
    </row>
    <row r="46" spans="1:15">
      <c r="A46" s="187">
        <v>36</v>
      </c>
      <c r="B46" s="188" t="s">
        <v>147</v>
      </c>
      <c r="C46" s="187" t="s">
        <v>2800</v>
      </c>
      <c r="D46" s="189" t="s">
        <v>10172</v>
      </c>
      <c r="E46" s="191">
        <v>45570</v>
      </c>
      <c r="F46" s="191">
        <v>45570</v>
      </c>
      <c r="G46" s="192" t="s">
        <v>5406</v>
      </c>
      <c r="H46" s="192" t="s">
        <v>10148</v>
      </c>
      <c r="I46" s="160" t="s">
        <v>5918</v>
      </c>
      <c r="J46" s="192" t="s">
        <v>10122</v>
      </c>
      <c r="K46" s="190" t="s">
        <v>197</v>
      </c>
      <c r="L46" s="191">
        <v>45576</v>
      </c>
      <c r="M46" s="213"/>
      <c r="N46" s="189"/>
      <c r="O46" s="231"/>
    </row>
    <row r="47" spans="1:15">
      <c r="A47" s="187">
        <v>37</v>
      </c>
      <c r="B47" s="188" t="s">
        <v>147</v>
      </c>
      <c r="C47" s="214" t="s">
        <v>3440</v>
      </c>
      <c r="D47" s="189" t="s">
        <v>10173</v>
      </c>
      <c r="E47" s="191">
        <v>45570</v>
      </c>
      <c r="F47" s="191">
        <v>45570</v>
      </c>
      <c r="G47" s="160" t="s">
        <v>5406</v>
      </c>
      <c r="H47" s="160" t="s">
        <v>10148</v>
      </c>
      <c r="I47" s="160" t="s">
        <v>6273</v>
      </c>
      <c r="J47" s="160" t="s">
        <v>10122</v>
      </c>
      <c r="K47" s="189" t="s">
        <v>197</v>
      </c>
      <c r="L47" s="191">
        <v>45576</v>
      </c>
      <c r="M47" s="213"/>
      <c r="N47" s="189"/>
      <c r="O47" s="231"/>
    </row>
    <row r="48" spans="1:15">
      <c r="A48" s="187">
        <v>38</v>
      </c>
      <c r="B48" s="188" t="s">
        <v>147</v>
      </c>
      <c r="C48" s="187" t="s">
        <v>1997</v>
      </c>
      <c r="D48" s="189" t="s">
        <v>10174</v>
      </c>
      <c r="E48" s="191">
        <v>45574</v>
      </c>
      <c r="F48" s="191">
        <v>45574</v>
      </c>
      <c r="G48" s="192" t="s">
        <v>5331</v>
      </c>
      <c r="H48" s="192" t="s">
        <v>10152</v>
      </c>
      <c r="I48" s="192" t="s">
        <v>10168</v>
      </c>
      <c r="J48" s="193" t="s">
        <v>10160</v>
      </c>
      <c r="K48" s="190" t="s">
        <v>195</v>
      </c>
      <c r="L48" s="191">
        <v>45576</v>
      </c>
      <c r="M48" s="213"/>
      <c r="N48" s="189"/>
      <c r="O48" s="231"/>
    </row>
    <row r="49" spans="1:15">
      <c r="A49" s="187">
        <v>39</v>
      </c>
      <c r="B49" s="188" t="s">
        <v>147</v>
      </c>
      <c r="C49" s="187" t="s">
        <v>3408</v>
      </c>
      <c r="D49" s="189" t="s">
        <v>10175</v>
      </c>
      <c r="E49" s="159">
        <v>45580</v>
      </c>
      <c r="F49" s="159">
        <v>45580</v>
      </c>
      <c r="G49" s="160" t="s">
        <v>5406</v>
      </c>
      <c r="H49" s="160" t="s">
        <v>10148</v>
      </c>
      <c r="I49" s="160" t="s">
        <v>5949</v>
      </c>
      <c r="J49" s="160" t="s">
        <v>10122</v>
      </c>
      <c r="K49" s="189" t="s">
        <v>197</v>
      </c>
      <c r="L49" s="159">
        <v>45593</v>
      </c>
      <c r="M49" s="213"/>
      <c r="N49" s="189"/>
      <c r="O49" s="231"/>
    </row>
    <row r="50" spans="1:15">
      <c r="A50" s="187">
        <v>40</v>
      </c>
      <c r="B50" s="188" t="s">
        <v>147</v>
      </c>
      <c r="C50" s="214" t="s">
        <v>3641</v>
      </c>
      <c r="D50" s="189" t="s">
        <v>10176</v>
      </c>
      <c r="E50" s="159">
        <v>45580</v>
      </c>
      <c r="F50" s="159">
        <v>45580</v>
      </c>
      <c r="G50" s="160" t="s">
        <v>5406</v>
      </c>
      <c r="H50" s="160" t="s">
        <v>10124</v>
      </c>
      <c r="I50" s="192" t="s">
        <v>6280</v>
      </c>
      <c r="J50" s="160" t="s">
        <v>10122</v>
      </c>
      <c r="K50" s="189" t="s">
        <v>197</v>
      </c>
      <c r="L50" s="159">
        <v>45593</v>
      </c>
      <c r="M50" s="213"/>
      <c r="N50" s="189"/>
      <c r="O50" s="231"/>
    </row>
    <row r="51" spans="1:15">
      <c r="A51" s="187">
        <v>41</v>
      </c>
      <c r="B51" s="188" t="s">
        <v>147</v>
      </c>
      <c r="C51" s="214" t="s">
        <v>2064</v>
      </c>
      <c r="D51" s="189" t="s">
        <v>10177</v>
      </c>
      <c r="E51" s="159">
        <v>45580</v>
      </c>
      <c r="F51" s="159">
        <v>45580</v>
      </c>
      <c r="G51" s="160" t="s">
        <v>5369</v>
      </c>
      <c r="H51" s="160" t="s">
        <v>10178</v>
      </c>
      <c r="I51" s="160" t="s">
        <v>5906</v>
      </c>
      <c r="J51" s="160" t="s">
        <v>10179</v>
      </c>
      <c r="K51" s="189" t="s">
        <v>195</v>
      </c>
      <c r="L51" s="159">
        <v>45589</v>
      </c>
      <c r="M51" s="213"/>
      <c r="N51" s="189"/>
      <c r="O51" s="231"/>
    </row>
    <row r="52" spans="1:15">
      <c r="A52" s="187">
        <v>42</v>
      </c>
      <c r="B52" s="188" t="s">
        <v>147</v>
      </c>
      <c r="C52" s="214" t="s">
        <v>1997</v>
      </c>
      <c r="D52" s="189" t="s">
        <v>10180</v>
      </c>
      <c r="E52" s="159">
        <v>45584</v>
      </c>
      <c r="F52" s="159">
        <v>45584</v>
      </c>
      <c r="G52" s="160" t="s">
        <v>5369</v>
      </c>
      <c r="H52" s="160" t="s">
        <v>10181</v>
      </c>
      <c r="I52" s="160" t="s">
        <v>5712</v>
      </c>
      <c r="J52" s="160" t="s">
        <v>10182</v>
      </c>
      <c r="K52" s="189" t="s">
        <v>195</v>
      </c>
      <c r="L52" s="159">
        <v>45589</v>
      </c>
      <c r="M52" s="213"/>
      <c r="N52" s="189"/>
      <c r="O52" s="231"/>
    </row>
    <row r="53" spans="1:15">
      <c r="A53" s="187">
        <v>43</v>
      </c>
      <c r="B53" s="188" t="s">
        <v>147</v>
      </c>
      <c r="C53" s="214" t="s">
        <v>6464</v>
      </c>
      <c r="D53" s="189" t="s">
        <v>10183</v>
      </c>
      <c r="E53" s="159">
        <v>45581</v>
      </c>
      <c r="F53" s="159">
        <v>45582</v>
      </c>
      <c r="G53" s="160" t="s">
        <v>5406</v>
      </c>
      <c r="H53" s="160" t="s">
        <v>10148</v>
      </c>
      <c r="I53" s="160" t="s">
        <v>6610</v>
      </c>
      <c r="J53" s="160" t="s">
        <v>10122</v>
      </c>
      <c r="K53" s="189" t="s">
        <v>195</v>
      </c>
      <c r="L53" s="159">
        <v>45593</v>
      </c>
      <c r="M53" s="213"/>
      <c r="N53" s="189"/>
      <c r="O53" s="231"/>
    </row>
    <row r="54" spans="1:15">
      <c r="A54" s="187">
        <v>44</v>
      </c>
      <c r="B54" s="188" t="s">
        <v>147</v>
      </c>
      <c r="C54" s="214" t="s">
        <v>1997</v>
      </c>
      <c r="D54" s="189" t="s">
        <v>10184</v>
      </c>
      <c r="E54" s="159">
        <v>45584</v>
      </c>
      <c r="F54" s="159">
        <v>45584</v>
      </c>
      <c r="G54" s="160" t="s">
        <v>5406</v>
      </c>
      <c r="H54" s="160" t="s">
        <v>10185</v>
      </c>
      <c r="I54" s="160" t="s">
        <v>5712</v>
      </c>
      <c r="J54" s="160" t="s">
        <v>10186</v>
      </c>
      <c r="K54" s="189" t="s">
        <v>195</v>
      </c>
      <c r="L54" s="191">
        <v>45589</v>
      </c>
      <c r="M54" s="213"/>
      <c r="N54" s="189"/>
      <c r="O54" s="231"/>
    </row>
    <row r="55" spans="1:15">
      <c r="A55" s="187"/>
      <c r="B55" s="188" t="s">
        <v>147</v>
      </c>
      <c r="C55" s="214" t="s">
        <v>1997</v>
      </c>
      <c r="D55" s="189" t="s">
        <v>10187</v>
      </c>
      <c r="E55" s="159">
        <v>45587</v>
      </c>
      <c r="F55" s="159">
        <v>45587</v>
      </c>
      <c r="G55" s="160" t="s">
        <v>5369</v>
      </c>
      <c r="H55" s="160" t="s">
        <v>10188</v>
      </c>
      <c r="I55" s="160" t="s">
        <v>5712</v>
      </c>
      <c r="J55" s="160" t="s">
        <v>10189</v>
      </c>
      <c r="K55" s="189" t="s">
        <v>195</v>
      </c>
      <c r="L55" s="191">
        <v>45589</v>
      </c>
      <c r="M55" s="213"/>
      <c r="N55" s="189"/>
      <c r="O55" s="231"/>
    </row>
    <row r="56" spans="1:15">
      <c r="A56" s="187">
        <v>45</v>
      </c>
      <c r="B56" s="188" t="s">
        <v>147</v>
      </c>
      <c r="C56" s="214" t="s">
        <v>2064</v>
      </c>
      <c r="D56" s="189" t="s">
        <v>10190</v>
      </c>
      <c r="E56" s="159">
        <v>45586</v>
      </c>
      <c r="F56" s="159">
        <v>45586</v>
      </c>
      <c r="G56" s="160" t="s">
        <v>5331</v>
      </c>
      <c r="H56" s="160" t="s">
        <v>10191</v>
      </c>
      <c r="I56" s="160" t="s">
        <v>6619</v>
      </c>
      <c r="J56" s="160" t="s">
        <v>10192</v>
      </c>
      <c r="K56" s="189" t="s">
        <v>195</v>
      </c>
      <c r="L56" s="191">
        <v>45596</v>
      </c>
      <c r="M56" s="213"/>
      <c r="N56" s="189"/>
      <c r="O56" s="231"/>
    </row>
    <row r="57" spans="1:15">
      <c r="A57" s="187">
        <v>46</v>
      </c>
      <c r="B57" s="188" t="s">
        <v>147</v>
      </c>
      <c r="C57" s="214" t="s">
        <v>2064</v>
      </c>
      <c r="D57" s="189" t="s">
        <v>10193</v>
      </c>
      <c r="E57" s="159">
        <v>45586</v>
      </c>
      <c r="F57" s="159">
        <v>45586</v>
      </c>
      <c r="G57" s="160" t="s">
        <v>2015</v>
      </c>
      <c r="H57" s="160" t="s">
        <v>10194</v>
      </c>
      <c r="I57" s="160" t="s">
        <v>6619</v>
      </c>
      <c r="J57" s="160" t="s">
        <v>10192</v>
      </c>
      <c r="K57" s="189" t="s">
        <v>195</v>
      </c>
      <c r="L57" s="191">
        <v>45596</v>
      </c>
      <c r="M57" s="213"/>
      <c r="N57" s="189"/>
      <c r="O57" s="231"/>
    </row>
    <row r="58" spans="1:15">
      <c r="A58" s="187">
        <v>47</v>
      </c>
      <c r="B58" s="188" t="s">
        <v>147</v>
      </c>
      <c r="C58" s="214" t="s">
        <v>2064</v>
      </c>
      <c r="D58" s="189" t="s">
        <v>10195</v>
      </c>
      <c r="E58" s="159" t="s">
        <v>10196</v>
      </c>
      <c r="F58" s="159" t="s">
        <v>10196</v>
      </c>
      <c r="G58" s="160" t="s">
        <v>2015</v>
      </c>
      <c r="H58" s="160" t="s">
        <v>10197</v>
      </c>
      <c r="I58" s="160" t="s">
        <v>6619</v>
      </c>
      <c r="J58" s="160" t="s">
        <v>10198</v>
      </c>
      <c r="K58" s="189" t="s">
        <v>195</v>
      </c>
      <c r="L58" s="191">
        <v>45589</v>
      </c>
      <c r="M58" s="213"/>
      <c r="N58" s="189"/>
      <c r="O58" s="231"/>
    </row>
    <row r="59" spans="1:15">
      <c r="A59" s="187">
        <v>48</v>
      </c>
      <c r="B59" s="188" t="s">
        <v>147</v>
      </c>
      <c r="C59" s="214" t="s">
        <v>2064</v>
      </c>
      <c r="D59" s="189" t="s">
        <v>10199</v>
      </c>
      <c r="E59" s="159" t="s">
        <v>10196</v>
      </c>
      <c r="F59" s="159" t="s">
        <v>10196</v>
      </c>
      <c r="G59" s="160" t="s">
        <v>5331</v>
      </c>
      <c r="H59" s="160" t="s">
        <v>10200</v>
      </c>
      <c r="I59" s="160" t="s">
        <v>6619</v>
      </c>
      <c r="J59" s="160" t="s">
        <v>10198</v>
      </c>
      <c r="K59" s="189" t="s">
        <v>195</v>
      </c>
      <c r="L59" s="191">
        <v>45589</v>
      </c>
      <c r="M59" s="213"/>
      <c r="N59" s="189"/>
      <c r="O59" s="231"/>
    </row>
    <row r="60" spans="1:15">
      <c r="A60" s="187">
        <v>49</v>
      </c>
      <c r="B60" s="188" t="s">
        <v>147</v>
      </c>
      <c r="C60" s="214" t="s">
        <v>2150</v>
      </c>
      <c r="D60" s="189" t="s">
        <v>10201</v>
      </c>
      <c r="E60" s="159">
        <v>45588</v>
      </c>
      <c r="F60" s="159">
        <v>45589</v>
      </c>
      <c r="G60" s="160" t="s">
        <v>5331</v>
      </c>
      <c r="H60" s="160" t="s">
        <v>10202</v>
      </c>
      <c r="I60" s="160" t="s">
        <v>5645</v>
      </c>
      <c r="J60" s="160" t="s">
        <v>10203</v>
      </c>
      <c r="K60" s="189" t="s">
        <v>195</v>
      </c>
      <c r="L60" s="159">
        <v>45596</v>
      </c>
      <c r="M60" s="213"/>
      <c r="N60" s="189"/>
      <c r="O60" s="231"/>
    </row>
    <row r="61" spans="1:15">
      <c r="A61" s="187">
        <v>50</v>
      </c>
      <c r="B61" s="188" t="s">
        <v>147</v>
      </c>
      <c r="C61" s="214" t="s">
        <v>2150</v>
      </c>
      <c r="D61" s="189" t="s">
        <v>10204</v>
      </c>
      <c r="E61" s="159">
        <v>45588</v>
      </c>
      <c r="F61" s="159">
        <v>45589</v>
      </c>
      <c r="G61" s="160" t="s">
        <v>2015</v>
      </c>
      <c r="H61" s="160" t="s">
        <v>10205</v>
      </c>
      <c r="I61" s="160" t="s">
        <v>5645</v>
      </c>
      <c r="J61" s="160" t="s">
        <v>10203</v>
      </c>
      <c r="K61" s="189" t="s">
        <v>195</v>
      </c>
      <c r="L61" s="159">
        <v>45596</v>
      </c>
      <c r="M61" s="213"/>
      <c r="N61" s="189"/>
      <c r="O61" s="231"/>
    </row>
    <row r="62" spans="1:15">
      <c r="A62" s="187">
        <v>51</v>
      </c>
      <c r="B62" s="188" t="s">
        <v>147</v>
      </c>
      <c r="C62" s="214" t="s">
        <v>1997</v>
      </c>
      <c r="D62" s="189" t="s">
        <v>10206</v>
      </c>
      <c r="E62" s="159">
        <v>45588</v>
      </c>
      <c r="F62" s="159">
        <v>45588</v>
      </c>
      <c r="G62" s="160" t="s">
        <v>2015</v>
      </c>
      <c r="H62" s="160" t="s">
        <v>10207</v>
      </c>
      <c r="I62" s="160" t="s">
        <v>5712</v>
      </c>
      <c r="J62" s="160"/>
      <c r="K62" s="189" t="s">
        <v>195</v>
      </c>
      <c r="L62" s="159">
        <v>45589</v>
      </c>
      <c r="M62" s="213"/>
      <c r="N62" s="189"/>
      <c r="O62" s="231"/>
    </row>
    <row r="63" spans="1:15">
      <c r="A63" s="187">
        <v>52</v>
      </c>
      <c r="B63" s="188" t="s">
        <v>147</v>
      </c>
      <c r="C63" s="214" t="s">
        <v>2183</v>
      </c>
      <c r="D63" s="189" t="s">
        <v>10208</v>
      </c>
      <c r="E63" s="159">
        <v>45589</v>
      </c>
      <c r="F63" s="159">
        <v>45589</v>
      </c>
      <c r="G63" s="160" t="s">
        <v>5369</v>
      </c>
      <c r="H63" s="160" t="s">
        <v>10209</v>
      </c>
      <c r="I63" s="160" t="s">
        <v>5978</v>
      </c>
      <c r="J63" s="160" t="s">
        <v>10210</v>
      </c>
      <c r="K63" s="189" t="s">
        <v>195</v>
      </c>
      <c r="L63" s="159">
        <v>45596</v>
      </c>
      <c r="M63" s="213"/>
      <c r="N63" s="189"/>
      <c r="O63" s="231"/>
    </row>
    <row r="64" spans="1:15">
      <c r="A64" s="187">
        <v>53</v>
      </c>
      <c r="B64" s="188" t="s">
        <v>147</v>
      </c>
      <c r="C64" s="214" t="s">
        <v>2064</v>
      </c>
      <c r="D64" s="189" t="s">
        <v>10211</v>
      </c>
      <c r="E64" s="159">
        <v>45590</v>
      </c>
      <c r="F64" s="159">
        <v>45590</v>
      </c>
      <c r="G64" s="160" t="s">
        <v>2015</v>
      </c>
      <c r="H64" s="160" t="s">
        <v>10146</v>
      </c>
      <c r="I64" s="160" t="s">
        <v>6619</v>
      </c>
      <c r="J64" s="160" t="s">
        <v>10212</v>
      </c>
      <c r="K64" s="189" t="s">
        <v>195</v>
      </c>
      <c r="L64" s="159">
        <v>45593</v>
      </c>
      <c r="M64" s="213"/>
      <c r="N64" s="189"/>
      <c r="O64" s="231"/>
    </row>
    <row r="65" spans="1:15">
      <c r="A65" s="187">
        <v>54</v>
      </c>
      <c r="B65" s="188" t="s">
        <v>147</v>
      </c>
      <c r="C65" s="214" t="s">
        <v>2064</v>
      </c>
      <c r="D65" s="189" t="s">
        <v>10213</v>
      </c>
      <c r="E65" s="159">
        <v>45591</v>
      </c>
      <c r="F65" s="159">
        <v>45591</v>
      </c>
      <c r="G65" s="160" t="s">
        <v>5331</v>
      </c>
      <c r="H65" s="160" t="s">
        <v>7202</v>
      </c>
      <c r="I65" s="160" t="s">
        <v>10153</v>
      </c>
      <c r="J65" s="160" t="s">
        <v>10192</v>
      </c>
      <c r="K65" s="189" t="s">
        <v>195</v>
      </c>
      <c r="L65" s="159">
        <v>45602</v>
      </c>
      <c r="M65" s="213"/>
      <c r="N65" s="189"/>
      <c r="O65" s="231"/>
    </row>
    <row r="66" spans="1:15">
      <c r="A66" s="187">
        <v>55</v>
      </c>
      <c r="B66" s="188" t="s">
        <v>147</v>
      </c>
      <c r="C66" s="214" t="s">
        <v>2064</v>
      </c>
      <c r="D66" s="189" t="s">
        <v>10214</v>
      </c>
      <c r="E66" s="159">
        <v>45593</v>
      </c>
      <c r="F66" s="159">
        <v>45593</v>
      </c>
      <c r="G66" s="160" t="s">
        <v>5331</v>
      </c>
      <c r="H66" s="160" t="s">
        <v>10152</v>
      </c>
      <c r="I66" s="160" t="s">
        <v>10153</v>
      </c>
      <c r="J66" s="160" t="s">
        <v>10198</v>
      </c>
      <c r="K66" s="189" t="s">
        <v>195</v>
      </c>
      <c r="L66" s="159">
        <v>45602</v>
      </c>
      <c r="M66" s="213"/>
      <c r="N66" s="189"/>
      <c r="O66" s="231"/>
    </row>
    <row r="67" spans="1:15">
      <c r="A67" s="187">
        <v>56</v>
      </c>
      <c r="B67" s="188" t="s">
        <v>147</v>
      </c>
      <c r="C67" s="214" t="s">
        <v>1997</v>
      </c>
      <c r="D67" s="189" t="s">
        <v>10215</v>
      </c>
      <c r="E67" s="159">
        <v>45593</v>
      </c>
      <c r="F67" s="159">
        <v>45593</v>
      </c>
      <c r="G67" s="160" t="s">
        <v>5331</v>
      </c>
      <c r="H67" s="160" t="s">
        <v>10216</v>
      </c>
      <c r="I67" s="160" t="s">
        <v>6792</v>
      </c>
      <c r="J67" s="160" t="s">
        <v>10192</v>
      </c>
      <c r="K67" s="189" t="s">
        <v>195</v>
      </c>
      <c r="L67" s="159">
        <v>45596</v>
      </c>
      <c r="M67" s="213"/>
      <c r="N67" s="189"/>
      <c r="O67" s="231"/>
    </row>
    <row r="68" spans="1:15">
      <c r="A68" s="187">
        <v>57</v>
      </c>
      <c r="B68" s="188" t="s">
        <v>147</v>
      </c>
      <c r="C68" s="214" t="s">
        <v>1997</v>
      </c>
      <c r="D68" s="189" t="s">
        <v>10217</v>
      </c>
      <c r="E68" s="159">
        <v>45594</v>
      </c>
      <c r="F68" s="159">
        <v>45594</v>
      </c>
      <c r="G68" s="160" t="s">
        <v>5331</v>
      </c>
      <c r="H68" s="160" t="s">
        <v>10152</v>
      </c>
      <c r="I68" s="160" t="s">
        <v>10168</v>
      </c>
      <c r="J68" s="160" t="s">
        <v>10218</v>
      </c>
      <c r="K68" s="189" t="s">
        <v>195</v>
      </c>
      <c r="L68" s="159">
        <v>45602</v>
      </c>
      <c r="M68" s="213"/>
      <c r="N68" s="189"/>
      <c r="O68" s="231"/>
    </row>
    <row r="69" spans="1:15">
      <c r="A69" s="187">
        <v>58</v>
      </c>
      <c r="B69" s="188" t="s">
        <v>147</v>
      </c>
      <c r="C69" s="214" t="s">
        <v>1997</v>
      </c>
      <c r="D69" s="189" t="s">
        <v>10219</v>
      </c>
      <c r="E69" s="159">
        <v>45594</v>
      </c>
      <c r="F69" s="159">
        <v>45594</v>
      </c>
      <c r="G69" s="160" t="s">
        <v>2015</v>
      </c>
      <c r="H69" s="160" t="s">
        <v>5667</v>
      </c>
      <c r="I69" s="160" t="s">
        <v>6792</v>
      </c>
      <c r="J69" s="160" t="s">
        <v>10192</v>
      </c>
      <c r="K69" s="189" t="s">
        <v>195</v>
      </c>
      <c r="L69" s="159">
        <v>45596</v>
      </c>
      <c r="M69" s="213"/>
      <c r="N69" s="189"/>
      <c r="O69" s="231"/>
    </row>
    <row r="70" spans="1:15">
      <c r="A70" s="187">
        <v>59</v>
      </c>
      <c r="B70" s="188" t="s">
        <v>147</v>
      </c>
      <c r="C70" s="214" t="s">
        <v>1997</v>
      </c>
      <c r="D70" s="189" t="s">
        <v>10220</v>
      </c>
      <c r="E70" s="159">
        <v>45596</v>
      </c>
      <c r="F70" s="159">
        <v>45596</v>
      </c>
      <c r="G70" s="160" t="s">
        <v>5331</v>
      </c>
      <c r="H70" s="160" t="s">
        <v>10221</v>
      </c>
      <c r="I70" s="160" t="s">
        <v>6792</v>
      </c>
      <c r="J70" s="160" t="s">
        <v>10198</v>
      </c>
      <c r="K70" s="189" t="s">
        <v>195</v>
      </c>
      <c r="L70" s="159">
        <v>45602</v>
      </c>
      <c r="M70" s="213"/>
      <c r="N70" s="189"/>
      <c r="O70" s="231"/>
    </row>
    <row r="71" spans="1:15">
      <c r="A71" s="187">
        <v>60</v>
      </c>
      <c r="B71" s="188" t="s">
        <v>147</v>
      </c>
      <c r="C71" s="214" t="s">
        <v>154</v>
      </c>
      <c r="D71" s="189" t="s">
        <v>10222</v>
      </c>
      <c r="E71" s="159">
        <v>45597</v>
      </c>
      <c r="F71" s="159">
        <v>45597</v>
      </c>
      <c r="G71" s="160" t="s">
        <v>2015</v>
      </c>
      <c r="H71" s="160" t="s">
        <v>10164</v>
      </c>
      <c r="I71" s="160" t="s">
        <v>5645</v>
      </c>
      <c r="J71" s="160" t="s">
        <v>10154</v>
      </c>
      <c r="K71" s="189" t="s">
        <v>195</v>
      </c>
      <c r="L71" s="159">
        <v>45602</v>
      </c>
      <c r="M71" s="213"/>
      <c r="N71" s="189"/>
      <c r="O71" s="231"/>
    </row>
    <row r="72" spans="1:15">
      <c r="A72" s="187">
        <v>61</v>
      </c>
      <c r="B72" s="188" t="s">
        <v>147</v>
      </c>
      <c r="C72" s="214" t="s">
        <v>2150</v>
      </c>
      <c r="D72" s="189" t="s">
        <v>10223</v>
      </c>
      <c r="E72" s="159">
        <v>45597</v>
      </c>
      <c r="F72" s="159">
        <v>45597</v>
      </c>
      <c r="G72" s="160" t="s">
        <v>5331</v>
      </c>
      <c r="H72" s="160" t="s">
        <v>10152</v>
      </c>
      <c r="I72" s="160" t="s">
        <v>7183</v>
      </c>
      <c r="J72" s="160" t="s">
        <v>10154</v>
      </c>
      <c r="K72" s="189" t="s">
        <v>195</v>
      </c>
      <c r="L72" s="159">
        <v>45602</v>
      </c>
      <c r="M72" s="213"/>
      <c r="N72" s="189"/>
      <c r="O72" s="231"/>
    </row>
    <row r="73" spans="1:15">
      <c r="A73" s="187">
        <v>62</v>
      </c>
      <c r="B73" s="188" t="s">
        <v>147</v>
      </c>
      <c r="C73" s="214" t="s">
        <v>2150</v>
      </c>
      <c r="D73" s="189" t="s">
        <v>10224</v>
      </c>
      <c r="E73" s="159">
        <v>45598</v>
      </c>
      <c r="F73" s="159">
        <v>45598</v>
      </c>
      <c r="G73" s="160" t="s">
        <v>2015</v>
      </c>
      <c r="H73" s="160" t="s">
        <v>5667</v>
      </c>
      <c r="I73" s="160" t="s">
        <v>5645</v>
      </c>
      <c r="J73" s="160" t="s">
        <v>10160</v>
      </c>
      <c r="K73" s="189" t="s">
        <v>195</v>
      </c>
      <c r="L73" s="159">
        <v>45602</v>
      </c>
      <c r="M73" s="213"/>
      <c r="N73" s="189"/>
      <c r="O73" s="231"/>
    </row>
    <row r="74" spans="1:15">
      <c r="A74" s="187">
        <v>63</v>
      </c>
      <c r="B74" s="188" t="s">
        <v>147</v>
      </c>
      <c r="C74" s="214" t="s">
        <v>1997</v>
      </c>
      <c r="D74" s="189" t="s">
        <v>10225</v>
      </c>
      <c r="E74" s="159">
        <v>45598</v>
      </c>
      <c r="F74" s="159">
        <v>45598</v>
      </c>
      <c r="G74" s="160" t="s">
        <v>2015</v>
      </c>
      <c r="H74" s="160" t="s">
        <v>10164</v>
      </c>
      <c r="I74" s="160" t="s">
        <v>6792</v>
      </c>
      <c r="J74" s="160" t="s">
        <v>10198</v>
      </c>
      <c r="K74" s="189" t="s">
        <v>195</v>
      </c>
      <c r="L74" s="159">
        <v>45602</v>
      </c>
      <c r="M74" s="213"/>
      <c r="N74" s="189"/>
      <c r="O74" s="231"/>
    </row>
    <row r="75" spans="1:15">
      <c r="A75" s="187">
        <v>64</v>
      </c>
      <c r="B75" s="188" t="s">
        <v>147</v>
      </c>
      <c r="C75" s="214" t="s">
        <v>154</v>
      </c>
      <c r="D75" s="189" t="s">
        <v>10226</v>
      </c>
      <c r="E75" s="159">
        <v>45598</v>
      </c>
      <c r="F75" s="159">
        <v>45598</v>
      </c>
      <c r="G75" s="160" t="s">
        <v>2015</v>
      </c>
      <c r="H75" s="160" t="s">
        <v>10227</v>
      </c>
      <c r="I75" s="160" t="s">
        <v>5645</v>
      </c>
      <c r="J75" s="160" t="s">
        <v>10192</v>
      </c>
      <c r="K75" s="189" t="s">
        <v>195</v>
      </c>
      <c r="L75" s="159">
        <v>45602</v>
      </c>
      <c r="M75" s="213"/>
      <c r="N75" s="189"/>
      <c r="O75" s="231"/>
    </row>
    <row r="76" spans="1:15">
      <c r="A76" s="187">
        <v>65</v>
      </c>
      <c r="B76" s="188" t="s">
        <v>147</v>
      </c>
      <c r="C76" s="214" t="s">
        <v>2064</v>
      </c>
      <c r="D76" s="189" t="s">
        <v>10228</v>
      </c>
      <c r="E76" s="159">
        <v>45598</v>
      </c>
      <c r="F76" s="159">
        <v>45598</v>
      </c>
      <c r="G76" s="160" t="s">
        <v>2015</v>
      </c>
      <c r="H76" s="160" t="s">
        <v>10229</v>
      </c>
      <c r="I76" s="160" t="s">
        <v>6619</v>
      </c>
      <c r="J76" s="160" t="s">
        <v>10230</v>
      </c>
      <c r="K76" s="189" t="s">
        <v>195</v>
      </c>
      <c r="L76" s="159">
        <v>45602</v>
      </c>
      <c r="M76" s="213"/>
      <c r="N76" s="189"/>
      <c r="O76" s="231"/>
    </row>
    <row r="77" spans="1:15">
      <c r="A77" s="187">
        <v>66</v>
      </c>
      <c r="B77" s="188" t="s">
        <v>147</v>
      </c>
      <c r="C77" s="214" t="s">
        <v>156</v>
      </c>
      <c r="D77" s="189" t="s">
        <v>10231</v>
      </c>
      <c r="E77" s="159"/>
      <c r="F77" s="159"/>
      <c r="G77" s="160"/>
      <c r="H77" s="160"/>
      <c r="I77" s="160"/>
      <c r="J77" s="160"/>
      <c r="K77" s="189"/>
      <c r="L77" s="159"/>
      <c r="M77" s="213"/>
      <c r="N77" s="189"/>
      <c r="O77" s="231"/>
    </row>
    <row r="78" spans="1:15">
      <c r="A78" s="187">
        <v>67</v>
      </c>
      <c r="B78" s="188" t="s">
        <v>147</v>
      </c>
      <c r="C78" s="214" t="s">
        <v>2150</v>
      </c>
      <c r="D78" s="189" t="s">
        <v>10232</v>
      </c>
      <c r="E78" s="159">
        <v>45600</v>
      </c>
      <c r="F78" s="159">
        <v>45600</v>
      </c>
      <c r="G78" s="160" t="s">
        <v>5331</v>
      </c>
      <c r="H78" s="160" t="s">
        <v>10233</v>
      </c>
      <c r="I78" s="160" t="s">
        <v>7183</v>
      </c>
      <c r="J78" s="160" t="s">
        <v>10160</v>
      </c>
      <c r="K78" s="213" t="s">
        <v>195</v>
      </c>
      <c r="L78" s="159">
        <v>45602</v>
      </c>
      <c r="M78" s="213"/>
      <c r="N78" s="189"/>
      <c r="O78" s="231"/>
    </row>
    <row r="79" spans="1:15">
      <c r="A79" s="187">
        <v>68</v>
      </c>
      <c r="B79" s="214" t="s">
        <v>147</v>
      </c>
      <c r="C79" s="214" t="s">
        <v>2150</v>
      </c>
      <c r="D79" s="189" t="s">
        <v>10234</v>
      </c>
      <c r="E79" s="159">
        <v>45602</v>
      </c>
      <c r="F79" s="159">
        <v>45602</v>
      </c>
      <c r="G79" s="160" t="s">
        <v>2015</v>
      </c>
      <c r="H79" s="160" t="s">
        <v>5667</v>
      </c>
      <c r="I79" s="160" t="s">
        <v>5645</v>
      </c>
      <c r="J79" s="160" t="s">
        <v>10192</v>
      </c>
      <c r="K79" s="189" t="s">
        <v>195</v>
      </c>
      <c r="L79" s="159">
        <v>45610</v>
      </c>
      <c r="M79" s="213"/>
      <c r="N79" s="189"/>
      <c r="O79" s="231"/>
    </row>
    <row r="80" spans="1:15">
      <c r="A80" s="187">
        <v>69</v>
      </c>
      <c r="B80" s="187" t="s">
        <v>147</v>
      </c>
      <c r="C80" s="187" t="s">
        <v>2150</v>
      </c>
      <c r="D80" s="189" t="s">
        <v>10235</v>
      </c>
      <c r="E80" s="159">
        <v>45602</v>
      </c>
      <c r="F80" s="159">
        <v>45602</v>
      </c>
      <c r="G80" s="192" t="s">
        <v>5331</v>
      </c>
      <c r="H80" s="192" t="s">
        <v>10152</v>
      </c>
      <c r="I80" s="192" t="s">
        <v>7183</v>
      </c>
      <c r="J80" s="192" t="s">
        <v>10192</v>
      </c>
      <c r="K80" s="190" t="s">
        <v>195</v>
      </c>
      <c r="L80" s="159">
        <v>45610</v>
      </c>
      <c r="M80" s="217"/>
      <c r="N80" s="190"/>
      <c r="O80" s="231"/>
    </row>
    <row r="81" spans="1:15">
      <c r="A81" s="187">
        <v>70</v>
      </c>
      <c r="B81" s="214" t="s">
        <v>147</v>
      </c>
      <c r="C81" s="214" t="s">
        <v>2292</v>
      </c>
      <c r="D81" s="189" t="s">
        <v>10236</v>
      </c>
      <c r="E81" s="159">
        <v>45602</v>
      </c>
      <c r="F81" s="159">
        <v>45602</v>
      </c>
      <c r="G81" s="160" t="s">
        <v>2015</v>
      </c>
      <c r="H81" s="160" t="s">
        <v>10237</v>
      </c>
      <c r="I81" s="192" t="s">
        <v>5658</v>
      </c>
      <c r="J81" s="160" t="s">
        <v>10154</v>
      </c>
      <c r="K81" s="189" t="s">
        <v>195</v>
      </c>
      <c r="L81" s="159">
        <v>45610</v>
      </c>
      <c r="M81" s="213"/>
      <c r="N81" s="189"/>
      <c r="O81" s="231"/>
    </row>
    <row r="82" spans="1:15">
      <c r="A82" s="187">
        <v>71</v>
      </c>
      <c r="B82" s="214" t="s">
        <v>147</v>
      </c>
      <c r="C82" s="214" t="s">
        <v>2150</v>
      </c>
      <c r="D82" s="189" t="s">
        <v>10238</v>
      </c>
      <c r="E82" s="159">
        <v>45607</v>
      </c>
      <c r="F82" s="159">
        <v>45607</v>
      </c>
      <c r="G82" s="160" t="s">
        <v>2015</v>
      </c>
      <c r="H82" s="160" t="s">
        <v>10239</v>
      </c>
      <c r="I82" s="160" t="s">
        <v>5645</v>
      </c>
      <c r="J82" s="160" t="s">
        <v>10240</v>
      </c>
      <c r="K82" s="189" t="s">
        <v>195</v>
      </c>
      <c r="L82" s="159">
        <v>45609</v>
      </c>
      <c r="M82" s="213"/>
      <c r="N82" s="189"/>
      <c r="O82" s="231"/>
    </row>
    <row r="83" spans="1:15">
      <c r="A83" s="187">
        <v>72</v>
      </c>
      <c r="B83" s="214" t="s">
        <v>147</v>
      </c>
      <c r="C83" s="214" t="s">
        <v>2064</v>
      </c>
      <c r="D83" s="189" t="s">
        <v>10241</v>
      </c>
      <c r="E83" s="159">
        <v>45604</v>
      </c>
      <c r="F83" s="159">
        <v>45605</v>
      </c>
      <c r="G83" s="160" t="s">
        <v>5369</v>
      </c>
      <c r="H83" s="160" t="s">
        <v>10144</v>
      </c>
      <c r="I83" s="160" t="s">
        <v>5906</v>
      </c>
      <c r="J83" s="160" t="s">
        <v>10242</v>
      </c>
      <c r="K83" s="189" t="s">
        <v>195</v>
      </c>
      <c r="L83" s="159">
        <v>45607</v>
      </c>
      <c r="M83" s="213"/>
      <c r="N83" s="189"/>
      <c r="O83" s="231"/>
    </row>
    <row r="84" spans="1:15">
      <c r="A84" s="187">
        <v>73</v>
      </c>
      <c r="B84" s="187" t="s">
        <v>147</v>
      </c>
      <c r="C84" s="187" t="s">
        <v>2292</v>
      </c>
      <c r="D84" s="189" t="s">
        <v>10243</v>
      </c>
      <c r="E84" s="159">
        <v>45607</v>
      </c>
      <c r="F84" s="159">
        <v>45607</v>
      </c>
      <c r="G84" s="160" t="s">
        <v>2015</v>
      </c>
      <c r="H84" s="160" t="s">
        <v>5667</v>
      </c>
      <c r="I84" s="160" t="s">
        <v>5658</v>
      </c>
      <c r="J84" s="160" t="s">
        <v>10244</v>
      </c>
      <c r="K84" s="189" t="s">
        <v>195</v>
      </c>
      <c r="L84" s="232">
        <v>45609</v>
      </c>
      <c r="M84" s="160"/>
      <c r="N84" s="160"/>
      <c r="O84" s="231"/>
    </row>
    <row r="85" spans="1:15">
      <c r="A85" s="187">
        <v>74</v>
      </c>
      <c r="B85" s="214" t="s">
        <v>147</v>
      </c>
      <c r="C85" s="214" t="s">
        <v>2064</v>
      </c>
      <c r="D85" s="189" t="s">
        <v>10245</v>
      </c>
      <c r="E85" s="159">
        <v>45607</v>
      </c>
      <c r="F85" s="159">
        <v>45607</v>
      </c>
      <c r="G85" s="160" t="s">
        <v>5369</v>
      </c>
      <c r="H85" s="160" t="s">
        <v>10246</v>
      </c>
      <c r="I85" s="160" t="s">
        <v>5906</v>
      </c>
      <c r="J85" s="160" t="s">
        <v>10247</v>
      </c>
      <c r="K85" s="189" t="s">
        <v>195</v>
      </c>
      <c r="L85" s="159">
        <v>45614</v>
      </c>
      <c r="M85" s="213"/>
      <c r="N85" s="189"/>
      <c r="O85" s="231"/>
    </row>
    <row r="86" spans="1:15">
      <c r="A86" s="187">
        <v>75</v>
      </c>
      <c r="B86" s="214" t="s">
        <v>147</v>
      </c>
      <c r="C86" s="214" t="s">
        <v>2150</v>
      </c>
      <c r="D86" s="189" t="s">
        <v>10248</v>
      </c>
      <c r="E86" s="159">
        <v>45609</v>
      </c>
      <c r="F86" s="159">
        <v>45609</v>
      </c>
      <c r="G86" s="160" t="s">
        <v>2015</v>
      </c>
      <c r="H86" s="160" t="s">
        <v>7222</v>
      </c>
      <c r="I86" s="160" t="s">
        <v>5645</v>
      </c>
      <c r="J86" s="160" t="s">
        <v>10198</v>
      </c>
      <c r="K86" s="189" t="s">
        <v>195</v>
      </c>
      <c r="L86" s="159">
        <v>45614</v>
      </c>
      <c r="M86" s="213"/>
      <c r="N86" s="189"/>
      <c r="O86" s="231"/>
    </row>
    <row r="87" spans="1:15">
      <c r="A87" s="187">
        <v>76</v>
      </c>
      <c r="B87" s="214" t="s">
        <v>147</v>
      </c>
      <c r="C87" s="214" t="s">
        <v>2150</v>
      </c>
      <c r="D87" s="189" t="s">
        <v>10249</v>
      </c>
      <c r="E87" s="159">
        <v>45609</v>
      </c>
      <c r="F87" s="159">
        <v>45610</v>
      </c>
      <c r="G87" s="160" t="s">
        <v>5331</v>
      </c>
      <c r="H87" s="160" t="s">
        <v>10152</v>
      </c>
      <c r="I87" s="160" t="s">
        <v>7183</v>
      </c>
      <c r="J87" s="160" t="s">
        <v>10198</v>
      </c>
      <c r="K87" s="189" t="s">
        <v>195</v>
      </c>
      <c r="L87" s="159">
        <v>45628</v>
      </c>
      <c r="M87" s="213"/>
      <c r="N87" s="189"/>
      <c r="O87" s="231"/>
    </row>
    <row r="88" spans="1:15">
      <c r="A88" s="187">
        <v>77</v>
      </c>
      <c r="B88" s="214" t="s">
        <v>147</v>
      </c>
      <c r="C88" s="214" t="s">
        <v>2292</v>
      </c>
      <c r="D88" s="189" t="s">
        <v>10250</v>
      </c>
      <c r="E88" s="159">
        <v>45612</v>
      </c>
      <c r="F88" s="159">
        <v>45612</v>
      </c>
      <c r="G88" s="160" t="s">
        <v>5331</v>
      </c>
      <c r="H88" s="160" t="s">
        <v>10152</v>
      </c>
      <c r="I88" s="160" t="s">
        <v>7235</v>
      </c>
      <c r="J88" s="160" t="s">
        <v>10154</v>
      </c>
      <c r="K88" s="189" t="s">
        <v>195</v>
      </c>
      <c r="L88" s="159">
        <v>45618</v>
      </c>
      <c r="M88" s="213"/>
      <c r="N88" s="189"/>
      <c r="O88" s="231"/>
    </row>
    <row r="89" spans="1:15">
      <c r="A89" s="187">
        <v>78</v>
      </c>
      <c r="B89" s="214" t="s">
        <v>147</v>
      </c>
      <c r="C89" s="214" t="s">
        <v>2064</v>
      </c>
      <c r="D89" s="189" t="s">
        <v>10251</v>
      </c>
      <c r="E89" s="159">
        <v>45626</v>
      </c>
      <c r="F89" s="159">
        <v>45626</v>
      </c>
      <c r="G89" s="160" t="s">
        <v>5369</v>
      </c>
      <c r="H89" s="160" t="s">
        <v>10252</v>
      </c>
      <c r="I89" s="160" t="s">
        <v>5906</v>
      </c>
      <c r="J89" s="160" t="s">
        <v>10253</v>
      </c>
      <c r="K89" s="189" t="s">
        <v>195</v>
      </c>
      <c r="L89" s="159">
        <v>45628</v>
      </c>
      <c r="M89" s="213"/>
      <c r="N89" s="189"/>
      <c r="O89" s="231"/>
    </row>
    <row r="90" spans="1:15">
      <c r="A90" s="187">
        <v>79</v>
      </c>
      <c r="B90" s="214" t="s">
        <v>147</v>
      </c>
      <c r="C90" s="214" t="s">
        <v>2292</v>
      </c>
      <c r="D90" s="189" t="s">
        <v>10254</v>
      </c>
      <c r="E90" s="159">
        <v>45626</v>
      </c>
      <c r="F90" s="159">
        <v>45626</v>
      </c>
      <c r="G90" s="160" t="s">
        <v>5331</v>
      </c>
      <c r="H90" s="160" t="s">
        <v>10152</v>
      </c>
      <c r="I90" s="160" t="s">
        <v>7235</v>
      </c>
      <c r="J90" s="160" t="s">
        <v>10255</v>
      </c>
      <c r="K90" s="189" t="s">
        <v>195</v>
      </c>
      <c r="L90" s="159">
        <v>45636</v>
      </c>
      <c r="M90" s="213"/>
      <c r="N90" s="189"/>
      <c r="O90" s="231"/>
    </row>
    <row r="91" spans="1:15">
      <c r="A91" s="187">
        <v>80</v>
      </c>
      <c r="B91" s="214" t="s">
        <v>147</v>
      </c>
      <c r="C91" s="214" t="s">
        <v>2292</v>
      </c>
      <c r="D91" s="189" t="s">
        <v>10256</v>
      </c>
      <c r="E91" s="159">
        <v>45626</v>
      </c>
      <c r="F91" s="159">
        <v>45626</v>
      </c>
      <c r="G91" s="160" t="s">
        <v>2015</v>
      </c>
      <c r="H91" s="160" t="s">
        <v>10257</v>
      </c>
      <c r="I91" s="160" t="s">
        <v>5658</v>
      </c>
      <c r="J91" s="160" t="s">
        <v>10198</v>
      </c>
      <c r="K91" s="189" t="s">
        <v>195</v>
      </c>
      <c r="L91" s="159">
        <v>45636</v>
      </c>
      <c r="M91" s="213"/>
      <c r="N91" s="189"/>
      <c r="O91" s="231"/>
    </row>
    <row r="92" spans="1:15">
      <c r="A92" s="187">
        <v>81</v>
      </c>
      <c r="B92" s="214" t="s">
        <v>147</v>
      </c>
      <c r="C92" s="214" t="s">
        <v>2292</v>
      </c>
      <c r="D92" s="189" t="s">
        <v>10258</v>
      </c>
      <c r="E92" s="159">
        <v>45626</v>
      </c>
      <c r="F92" s="159">
        <v>45628</v>
      </c>
      <c r="G92" s="160" t="s">
        <v>2015</v>
      </c>
      <c r="H92" s="160" t="s">
        <v>10164</v>
      </c>
      <c r="I92" s="160" t="s">
        <v>5658</v>
      </c>
      <c r="J92" s="160" t="s">
        <v>10198</v>
      </c>
      <c r="K92" s="189" t="s">
        <v>195</v>
      </c>
      <c r="L92" s="159">
        <v>45628</v>
      </c>
      <c r="M92" s="213"/>
      <c r="N92" s="189"/>
      <c r="O92" s="231"/>
    </row>
    <row r="93" spans="1:15">
      <c r="A93" s="187">
        <v>82</v>
      </c>
      <c r="B93" s="214" t="s">
        <v>147</v>
      </c>
      <c r="C93" s="214" t="s">
        <v>2292</v>
      </c>
      <c r="D93" s="189" t="s">
        <v>10259</v>
      </c>
      <c r="E93" s="159">
        <v>45628</v>
      </c>
      <c r="F93" s="159">
        <v>45626</v>
      </c>
      <c r="G93" s="160" t="s">
        <v>5331</v>
      </c>
      <c r="H93" s="160" t="s">
        <v>10260</v>
      </c>
      <c r="I93" s="160" t="s">
        <v>5658</v>
      </c>
      <c r="J93" s="160" t="s">
        <v>10198</v>
      </c>
      <c r="K93" s="189" t="s">
        <v>195</v>
      </c>
      <c r="L93" s="159">
        <v>45636</v>
      </c>
      <c r="M93" s="213"/>
      <c r="N93" s="189"/>
      <c r="O93" s="231"/>
    </row>
    <row r="94" spans="1:15">
      <c r="A94" s="187">
        <v>83</v>
      </c>
      <c r="B94" s="214" t="s">
        <v>147</v>
      </c>
      <c r="C94" s="214" t="s">
        <v>2292</v>
      </c>
      <c r="D94" s="189" t="s">
        <v>10261</v>
      </c>
      <c r="E94" s="159">
        <v>45628</v>
      </c>
      <c r="F94" s="159">
        <v>45629</v>
      </c>
      <c r="G94" s="160" t="s">
        <v>2015</v>
      </c>
      <c r="H94" s="160" t="s">
        <v>10262</v>
      </c>
      <c r="I94" s="160" t="s">
        <v>5658</v>
      </c>
      <c r="J94" s="160" t="s">
        <v>10160</v>
      </c>
      <c r="K94" s="189" t="s">
        <v>459</v>
      </c>
      <c r="L94" s="159"/>
      <c r="M94" s="213"/>
      <c r="N94" s="189"/>
      <c r="O94" s="231"/>
    </row>
    <row r="95" spans="1:15">
      <c r="A95" s="187">
        <v>84</v>
      </c>
      <c r="B95" s="214" t="s">
        <v>147</v>
      </c>
      <c r="C95" s="214" t="s">
        <v>156</v>
      </c>
      <c r="D95" s="189" t="s">
        <v>10263</v>
      </c>
      <c r="E95" s="159">
        <v>45630</v>
      </c>
      <c r="F95" s="159">
        <v>45630</v>
      </c>
      <c r="G95" s="160" t="s">
        <v>2015</v>
      </c>
      <c r="H95" s="160" t="s">
        <v>10264</v>
      </c>
      <c r="I95" s="160" t="s">
        <v>10265</v>
      </c>
      <c r="J95" s="160" t="s">
        <v>10154</v>
      </c>
      <c r="K95" s="189" t="s">
        <v>195</v>
      </c>
      <c r="L95" s="159">
        <v>45636</v>
      </c>
      <c r="M95" s="213"/>
      <c r="N95" s="189"/>
      <c r="O95" s="231"/>
    </row>
    <row r="96" spans="1:15">
      <c r="A96" s="187">
        <v>85</v>
      </c>
      <c r="B96" s="214" t="s">
        <v>147</v>
      </c>
      <c r="C96" s="214" t="s">
        <v>2292</v>
      </c>
      <c r="D96" s="189" t="s">
        <v>10266</v>
      </c>
      <c r="E96" s="159">
        <v>45630</v>
      </c>
      <c r="F96" s="159">
        <v>45631</v>
      </c>
      <c r="G96" s="160" t="s">
        <v>5331</v>
      </c>
      <c r="H96" s="160" t="s">
        <v>10267</v>
      </c>
      <c r="I96" s="160" t="s">
        <v>5658</v>
      </c>
      <c r="J96" s="160" t="s">
        <v>10160</v>
      </c>
      <c r="K96" s="189" t="s">
        <v>195</v>
      </c>
      <c r="L96" s="159">
        <v>45636</v>
      </c>
      <c r="M96" s="213"/>
      <c r="N96" s="189"/>
      <c r="O96" s="231"/>
    </row>
    <row r="97" spans="1:15">
      <c r="A97" s="187">
        <v>86</v>
      </c>
      <c r="B97" s="214" t="s">
        <v>147</v>
      </c>
      <c r="C97" s="214" t="s">
        <v>2418</v>
      </c>
      <c r="D97" s="189" t="s">
        <v>10268</v>
      </c>
      <c r="E97" s="159">
        <v>45632</v>
      </c>
      <c r="F97" s="159">
        <v>45633</v>
      </c>
      <c r="G97" s="160" t="s">
        <v>2015</v>
      </c>
      <c r="H97" s="160" t="s">
        <v>10269</v>
      </c>
      <c r="I97" s="160" t="s">
        <v>10265</v>
      </c>
      <c r="J97" s="160" t="s">
        <v>10192</v>
      </c>
      <c r="K97" s="189" t="s">
        <v>195</v>
      </c>
      <c r="L97" s="159">
        <v>45636</v>
      </c>
      <c r="M97" s="213"/>
      <c r="N97" s="189"/>
      <c r="O97" s="231"/>
    </row>
    <row r="98" spans="1:15">
      <c r="A98" s="187">
        <v>87</v>
      </c>
      <c r="B98" s="214" t="s">
        <v>147</v>
      </c>
      <c r="C98" s="214" t="s">
        <v>2418</v>
      </c>
      <c r="D98" s="189" t="s">
        <v>10270</v>
      </c>
      <c r="E98" s="159">
        <v>45635</v>
      </c>
      <c r="F98" s="159">
        <v>45635</v>
      </c>
      <c r="G98" s="160" t="s">
        <v>2015</v>
      </c>
      <c r="H98" s="160" t="s">
        <v>10271</v>
      </c>
      <c r="I98" s="160" t="s">
        <v>10265</v>
      </c>
      <c r="J98" s="160" t="s">
        <v>10198</v>
      </c>
      <c r="K98" s="189" t="s">
        <v>195</v>
      </c>
      <c r="L98" s="159">
        <v>45642</v>
      </c>
      <c r="M98" s="213"/>
      <c r="N98" s="189"/>
      <c r="O98" s="231"/>
    </row>
    <row r="99" spans="1:15" ht="15.75" customHeight="1">
      <c r="A99" s="187">
        <v>88</v>
      </c>
      <c r="B99" s="187" t="s">
        <v>147</v>
      </c>
      <c r="C99" s="187" t="s">
        <v>2418</v>
      </c>
      <c r="D99" s="189" t="s">
        <v>10272</v>
      </c>
      <c r="E99" s="191">
        <v>45635</v>
      </c>
      <c r="F99" s="191">
        <v>45635</v>
      </c>
      <c r="G99" s="192" t="s">
        <v>5331</v>
      </c>
      <c r="H99" s="212" t="s">
        <v>10152</v>
      </c>
      <c r="I99" s="212" t="s">
        <v>10273</v>
      </c>
      <c r="J99" s="192" t="s">
        <v>10154</v>
      </c>
      <c r="K99" s="190" t="s">
        <v>195</v>
      </c>
      <c r="L99" s="159">
        <v>45642</v>
      </c>
      <c r="M99" s="213"/>
      <c r="N99" s="189"/>
      <c r="O99" s="231"/>
    </row>
    <row r="100" spans="1:15">
      <c r="A100" s="187">
        <v>89</v>
      </c>
      <c r="B100" s="214" t="s">
        <v>147</v>
      </c>
      <c r="C100" s="214" t="s">
        <v>2418</v>
      </c>
      <c r="D100" s="189" t="s">
        <v>10274</v>
      </c>
      <c r="E100" s="159">
        <v>45636</v>
      </c>
      <c r="F100" s="159">
        <v>45636</v>
      </c>
      <c r="G100" s="160" t="s">
        <v>2015</v>
      </c>
      <c r="H100" s="160" t="s">
        <v>8106</v>
      </c>
      <c r="I100" s="212" t="s">
        <v>5672</v>
      </c>
      <c r="J100" s="160" t="s">
        <v>10192</v>
      </c>
      <c r="K100" s="189" t="s">
        <v>195</v>
      </c>
      <c r="L100" s="159">
        <v>45636</v>
      </c>
      <c r="M100" s="213"/>
      <c r="N100" s="189"/>
      <c r="O100" s="231"/>
    </row>
    <row r="101" spans="1:15">
      <c r="A101" s="187">
        <v>90</v>
      </c>
      <c r="B101" s="214" t="s">
        <v>147</v>
      </c>
      <c r="C101" s="214" t="s">
        <v>2418</v>
      </c>
      <c r="D101" s="189" t="s">
        <v>10275</v>
      </c>
      <c r="E101" s="159">
        <v>45637</v>
      </c>
      <c r="F101" s="159">
        <v>45637</v>
      </c>
      <c r="G101" s="160" t="s">
        <v>2015</v>
      </c>
      <c r="H101" s="160" t="s">
        <v>10264</v>
      </c>
      <c r="I101" s="160" t="s">
        <v>10265</v>
      </c>
      <c r="J101" s="160" t="s">
        <v>10276</v>
      </c>
      <c r="K101" s="189" t="s">
        <v>195</v>
      </c>
      <c r="L101" s="159">
        <v>45637</v>
      </c>
      <c r="M101" s="213"/>
      <c r="N101" s="189"/>
      <c r="O101" s="231"/>
    </row>
    <row r="102" spans="1:15">
      <c r="A102" s="187">
        <v>91</v>
      </c>
      <c r="B102" s="214" t="s">
        <v>147</v>
      </c>
      <c r="C102" s="214" t="s">
        <v>2064</v>
      </c>
      <c r="D102" s="189" t="s">
        <v>10277</v>
      </c>
      <c r="E102" s="159">
        <v>45637</v>
      </c>
      <c r="F102" s="159">
        <v>45637</v>
      </c>
      <c r="G102" s="160" t="s">
        <v>2015</v>
      </c>
      <c r="H102" s="160" t="s">
        <v>8105</v>
      </c>
      <c r="I102" s="160" t="s">
        <v>6619</v>
      </c>
      <c r="J102" s="160" t="s">
        <v>10192</v>
      </c>
      <c r="K102" s="189" t="s">
        <v>197</v>
      </c>
      <c r="L102" s="159">
        <v>45637</v>
      </c>
      <c r="M102" s="213"/>
      <c r="N102" s="189"/>
      <c r="O102" s="231"/>
    </row>
    <row r="103" spans="1:15">
      <c r="A103" s="187">
        <v>92</v>
      </c>
      <c r="B103" s="214" t="s">
        <v>147</v>
      </c>
      <c r="C103" s="214" t="s">
        <v>2418</v>
      </c>
      <c r="D103" s="189" t="s">
        <v>10278</v>
      </c>
      <c r="E103" s="159">
        <v>45638</v>
      </c>
      <c r="F103" s="159">
        <v>45638</v>
      </c>
      <c r="G103" s="160" t="s">
        <v>5331</v>
      </c>
      <c r="H103" s="160" t="s">
        <v>8107</v>
      </c>
      <c r="I103" s="160" t="s">
        <v>5672</v>
      </c>
      <c r="J103" s="160" t="s">
        <v>10192</v>
      </c>
      <c r="K103" s="189" t="s">
        <v>195</v>
      </c>
      <c r="L103" s="159">
        <v>45645</v>
      </c>
      <c r="M103" s="213"/>
      <c r="N103" s="189"/>
      <c r="O103" s="231"/>
    </row>
    <row r="104" spans="1:15">
      <c r="A104" s="187">
        <v>93</v>
      </c>
      <c r="B104" s="187" t="s">
        <v>147</v>
      </c>
      <c r="C104" s="187" t="s">
        <v>2418</v>
      </c>
      <c r="D104" s="189" t="s">
        <v>10279</v>
      </c>
      <c r="E104" s="159">
        <v>45638</v>
      </c>
      <c r="F104" s="159">
        <v>45638</v>
      </c>
      <c r="G104" s="160" t="s">
        <v>2015</v>
      </c>
      <c r="H104" s="160" t="s">
        <v>8105</v>
      </c>
      <c r="I104" s="160" t="s">
        <v>5672</v>
      </c>
      <c r="J104" s="160" t="s">
        <v>10198</v>
      </c>
      <c r="K104" s="189" t="s">
        <v>197</v>
      </c>
      <c r="L104" s="159">
        <v>45638</v>
      </c>
      <c r="M104" s="213"/>
      <c r="N104" s="189"/>
      <c r="O104" s="231"/>
    </row>
    <row r="105" spans="1:15">
      <c r="A105" s="187">
        <v>94</v>
      </c>
      <c r="B105" s="187" t="s">
        <v>147</v>
      </c>
      <c r="C105" s="187" t="s">
        <v>2418</v>
      </c>
      <c r="D105" s="189" t="s">
        <v>10280</v>
      </c>
      <c r="E105" s="159">
        <v>45640</v>
      </c>
      <c r="F105" s="159">
        <v>45640</v>
      </c>
      <c r="G105" s="160" t="s">
        <v>5331</v>
      </c>
      <c r="H105" s="160" t="s">
        <v>8107</v>
      </c>
      <c r="I105" s="160" t="s">
        <v>5672</v>
      </c>
      <c r="J105" s="160" t="s">
        <v>10198</v>
      </c>
      <c r="K105" s="189" t="s">
        <v>195</v>
      </c>
      <c r="L105" s="159">
        <v>45645</v>
      </c>
      <c r="M105" s="213"/>
      <c r="N105" s="189"/>
      <c r="O105" s="231"/>
    </row>
    <row r="106" spans="1:15">
      <c r="A106" s="187">
        <v>95</v>
      </c>
      <c r="B106" s="187" t="s">
        <v>147</v>
      </c>
      <c r="C106" s="187" t="s">
        <v>2800</v>
      </c>
      <c r="D106" s="189" t="s">
        <v>10281</v>
      </c>
      <c r="E106" s="159">
        <v>45641</v>
      </c>
      <c r="F106" s="159">
        <v>45641</v>
      </c>
      <c r="G106" s="160" t="s">
        <v>2015</v>
      </c>
      <c r="H106" s="160" t="s">
        <v>8136</v>
      </c>
      <c r="I106" s="160" t="s">
        <v>5696</v>
      </c>
      <c r="J106" s="160" t="s">
        <v>10192</v>
      </c>
      <c r="K106" s="189" t="s">
        <v>195</v>
      </c>
      <c r="L106" s="159">
        <v>45642</v>
      </c>
      <c r="M106" s="213"/>
      <c r="N106" s="189"/>
      <c r="O106" s="231"/>
    </row>
    <row r="107" spans="1:15">
      <c r="A107" s="187">
        <v>96</v>
      </c>
      <c r="B107" s="187" t="s">
        <v>147</v>
      </c>
      <c r="C107" s="187" t="s">
        <v>2418</v>
      </c>
      <c r="D107" s="189" t="s">
        <v>10282</v>
      </c>
      <c r="E107" s="159">
        <v>45642</v>
      </c>
      <c r="F107" s="159">
        <v>45642</v>
      </c>
      <c r="G107" s="160" t="s">
        <v>5331</v>
      </c>
      <c r="H107" s="160" t="s">
        <v>8142</v>
      </c>
      <c r="I107" s="160" t="s">
        <v>5672</v>
      </c>
      <c r="J107" s="160" t="s">
        <v>10160</v>
      </c>
      <c r="K107" s="189" t="s">
        <v>195</v>
      </c>
      <c r="L107" s="159">
        <v>45645</v>
      </c>
      <c r="M107" s="213"/>
      <c r="N107" s="189"/>
      <c r="O107" s="231"/>
    </row>
    <row r="108" spans="1:15">
      <c r="A108" s="187">
        <v>97</v>
      </c>
      <c r="B108" s="187" t="s">
        <v>147</v>
      </c>
      <c r="C108" s="187" t="s">
        <v>2800</v>
      </c>
      <c r="D108" s="189" t="s">
        <v>10283</v>
      </c>
      <c r="E108" s="159">
        <v>45642</v>
      </c>
      <c r="F108" s="159">
        <v>45642</v>
      </c>
      <c r="G108" s="160" t="s">
        <v>5331</v>
      </c>
      <c r="H108" s="160" t="s">
        <v>8151</v>
      </c>
      <c r="I108" s="160" t="s">
        <v>5696</v>
      </c>
      <c r="J108" s="160" t="s">
        <v>10154</v>
      </c>
      <c r="K108" s="189" t="s">
        <v>195</v>
      </c>
      <c r="L108" s="159">
        <v>45645</v>
      </c>
      <c r="M108" s="213"/>
      <c r="N108" s="189"/>
      <c r="O108" s="231"/>
    </row>
    <row r="109" spans="1:15">
      <c r="A109" s="187">
        <v>98</v>
      </c>
      <c r="B109" s="187" t="s">
        <v>147</v>
      </c>
      <c r="C109" s="187" t="s">
        <v>2800</v>
      </c>
      <c r="D109" s="189" t="s">
        <v>10284</v>
      </c>
      <c r="E109" s="159">
        <v>45643</v>
      </c>
      <c r="F109" s="159">
        <v>45643</v>
      </c>
      <c r="G109" s="160" t="s">
        <v>2015</v>
      </c>
      <c r="H109" s="160" t="s">
        <v>10285</v>
      </c>
      <c r="I109" s="160" t="s">
        <v>5696</v>
      </c>
      <c r="J109" s="160" t="s">
        <v>10198</v>
      </c>
      <c r="K109" s="189" t="s">
        <v>195</v>
      </c>
      <c r="L109" s="159">
        <v>45645</v>
      </c>
      <c r="M109" s="213"/>
      <c r="N109" s="189"/>
      <c r="O109" s="231"/>
    </row>
    <row r="110" spans="1:15">
      <c r="A110" s="187">
        <v>99</v>
      </c>
      <c r="B110" s="187" t="s">
        <v>147</v>
      </c>
      <c r="C110" s="187" t="s">
        <v>2150</v>
      </c>
      <c r="D110" s="189" t="s">
        <v>10286</v>
      </c>
      <c r="E110" s="159">
        <v>45643</v>
      </c>
      <c r="F110" s="159">
        <v>45643</v>
      </c>
      <c r="G110" s="160" t="s">
        <v>5369</v>
      </c>
      <c r="H110" s="160" t="s">
        <v>10287</v>
      </c>
      <c r="I110" s="160" t="s">
        <v>5817</v>
      </c>
      <c r="J110" s="160" t="s">
        <v>10288</v>
      </c>
      <c r="K110" s="189" t="s">
        <v>195</v>
      </c>
      <c r="L110" s="159">
        <v>45649</v>
      </c>
      <c r="M110" s="213"/>
      <c r="N110" s="189"/>
      <c r="O110" s="231"/>
    </row>
    <row r="111" spans="1:15">
      <c r="A111" s="187">
        <v>100</v>
      </c>
      <c r="B111" s="187" t="s">
        <v>147</v>
      </c>
      <c r="C111" s="187" t="s">
        <v>2800</v>
      </c>
      <c r="D111" s="189" t="s">
        <v>10289</v>
      </c>
      <c r="E111" s="159">
        <v>45644</v>
      </c>
      <c r="F111" s="159">
        <v>45644</v>
      </c>
      <c r="G111" s="160" t="s">
        <v>2015</v>
      </c>
      <c r="H111" s="160" t="s">
        <v>10290</v>
      </c>
      <c r="I111" s="160" t="s">
        <v>5696</v>
      </c>
      <c r="J111" s="160" t="s">
        <v>10192</v>
      </c>
      <c r="K111" s="189" t="s">
        <v>197</v>
      </c>
      <c r="L111" s="159">
        <v>45645</v>
      </c>
      <c r="M111" s="213"/>
      <c r="N111" s="189"/>
      <c r="O111" s="231"/>
    </row>
    <row r="112" spans="1:15">
      <c r="A112" s="187">
        <v>101</v>
      </c>
      <c r="B112" s="187" t="s">
        <v>147</v>
      </c>
      <c r="C112" s="187" t="s">
        <v>2800</v>
      </c>
      <c r="D112" s="189" t="s">
        <v>10291</v>
      </c>
      <c r="E112" s="159">
        <v>45644</v>
      </c>
      <c r="F112" s="159">
        <v>45644</v>
      </c>
      <c r="G112" s="160" t="s">
        <v>5331</v>
      </c>
      <c r="H112" s="160" t="s">
        <v>8142</v>
      </c>
      <c r="I112" s="160" t="s">
        <v>5696</v>
      </c>
      <c r="J112" s="160" t="s">
        <v>10192</v>
      </c>
      <c r="K112" s="189" t="s">
        <v>195</v>
      </c>
      <c r="L112" s="159">
        <v>45649</v>
      </c>
      <c r="M112" s="213"/>
      <c r="N112" s="189"/>
      <c r="O112" s="231"/>
    </row>
    <row r="113" spans="1:15">
      <c r="A113" s="187">
        <v>102</v>
      </c>
      <c r="B113" s="187" t="s">
        <v>147</v>
      </c>
      <c r="C113" s="187" t="s">
        <v>2800</v>
      </c>
      <c r="D113" s="189" t="s">
        <v>10292</v>
      </c>
      <c r="E113" s="159">
        <v>45645</v>
      </c>
      <c r="F113" s="159">
        <v>45645</v>
      </c>
      <c r="G113" s="160" t="s">
        <v>2015</v>
      </c>
      <c r="H113" s="160" t="s">
        <v>8106</v>
      </c>
      <c r="I113" s="160" t="s">
        <v>5696</v>
      </c>
      <c r="J113" s="160" t="s">
        <v>10154</v>
      </c>
      <c r="K113" s="189" t="s">
        <v>195</v>
      </c>
      <c r="L113" s="159">
        <v>45649</v>
      </c>
      <c r="M113" s="213"/>
      <c r="N113" s="189"/>
      <c r="O113" s="231"/>
    </row>
    <row r="114" spans="1:15">
      <c r="A114" s="187">
        <v>103</v>
      </c>
      <c r="B114" s="187" t="s">
        <v>147</v>
      </c>
      <c r="C114" s="187" t="s">
        <v>2800</v>
      </c>
      <c r="D114" s="189" t="s">
        <v>10293</v>
      </c>
      <c r="E114" s="159">
        <v>45646</v>
      </c>
      <c r="F114" s="159">
        <v>45646</v>
      </c>
      <c r="G114" s="160" t="s">
        <v>5331</v>
      </c>
      <c r="H114" s="160" t="s">
        <v>8142</v>
      </c>
      <c r="I114" s="160" t="s">
        <v>5696</v>
      </c>
      <c r="J114" s="160" t="s">
        <v>10154</v>
      </c>
      <c r="K114" s="189" t="s">
        <v>195</v>
      </c>
      <c r="L114" s="159">
        <v>45649</v>
      </c>
      <c r="M114" s="213"/>
      <c r="N114" s="189"/>
      <c r="O114" s="231"/>
    </row>
    <row r="115" spans="1:15">
      <c r="A115" s="187">
        <v>104</v>
      </c>
      <c r="B115" s="187" t="s">
        <v>147</v>
      </c>
      <c r="C115" s="187" t="s">
        <v>2150</v>
      </c>
      <c r="D115" s="189" t="s">
        <v>10294</v>
      </c>
      <c r="E115" s="159">
        <v>45646</v>
      </c>
      <c r="F115" s="159">
        <v>45646</v>
      </c>
      <c r="G115" s="160" t="s">
        <v>5369</v>
      </c>
      <c r="H115" s="160" t="s">
        <v>10287</v>
      </c>
      <c r="I115" s="160" t="s">
        <v>5778</v>
      </c>
      <c r="J115" s="160" t="s">
        <v>10295</v>
      </c>
      <c r="K115" s="189" t="s">
        <v>195</v>
      </c>
      <c r="L115" s="159">
        <v>45657</v>
      </c>
      <c r="M115" s="213"/>
      <c r="N115" s="189"/>
      <c r="O115" s="231"/>
    </row>
    <row r="116" spans="1:15">
      <c r="A116" s="187">
        <v>105</v>
      </c>
      <c r="B116" s="187" t="s">
        <v>147</v>
      </c>
      <c r="C116" s="187" t="s">
        <v>2800</v>
      </c>
      <c r="D116" s="189" t="s">
        <v>10296</v>
      </c>
      <c r="E116" s="159">
        <v>45646</v>
      </c>
      <c r="F116" s="159">
        <v>45646</v>
      </c>
      <c r="G116" s="160" t="s">
        <v>2015</v>
      </c>
      <c r="H116" s="160" t="s">
        <v>10297</v>
      </c>
      <c r="I116" s="160" t="s">
        <v>5696</v>
      </c>
      <c r="J116" s="160" t="s">
        <v>10160</v>
      </c>
      <c r="K116" s="189" t="s">
        <v>195</v>
      </c>
      <c r="L116" s="159">
        <v>45657</v>
      </c>
      <c r="M116" s="213"/>
      <c r="N116" s="189"/>
      <c r="O116" s="231"/>
    </row>
    <row r="117" spans="1:15">
      <c r="A117" s="187">
        <v>106</v>
      </c>
      <c r="B117" s="187" t="s">
        <v>147</v>
      </c>
      <c r="C117" s="187" t="s">
        <v>2800</v>
      </c>
      <c r="D117" s="189" t="s">
        <v>10298</v>
      </c>
      <c r="E117" s="159">
        <v>45647</v>
      </c>
      <c r="F117" s="159">
        <v>45647</v>
      </c>
      <c r="G117" s="160" t="s">
        <v>2015</v>
      </c>
      <c r="H117" s="160" t="s">
        <v>8106</v>
      </c>
      <c r="I117" s="160" t="s">
        <v>5696</v>
      </c>
      <c r="J117" s="160" t="s">
        <v>10198</v>
      </c>
      <c r="K117" s="189" t="s">
        <v>197</v>
      </c>
      <c r="L117" s="159">
        <v>45649</v>
      </c>
      <c r="M117" s="213"/>
      <c r="N117" s="189"/>
      <c r="O117" s="231"/>
    </row>
    <row r="118" spans="1:15">
      <c r="A118" s="187">
        <v>107</v>
      </c>
      <c r="B118" s="187" t="s">
        <v>147</v>
      </c>
      <c r="C118" s="187" t="s">
        <v>2800</v>
      </c>
      <c r="D118" s="189" t="s">
        <v>10299</v>
      </c>
      <c r="E118" s="159">
        <v>45648</v>
      </c>
      <c r="F118" s="159">
        <v>45648</v>
      </c>
      <c r="G118" s="160" t="s">
        <v>5331</v>
      </c>
      <c r="H118" s="160" t="s">
        <v>8142</v>
      </c>
      <c r="I118" s="160" t="s">
        <v>5696</v>
      </c>
      <c r="J118" s="160" t="s">
        <v>10198</v>
      </c>
      <c r="K118" s="189" t="s">
        <v>195</v>
      </c>
      <c r="L118" s="159">
        <v>45657</v>
      </c>
      <c r="M118" s="213"/>
      <c r="N118" s="189"/>
      <c r="O118" s="231"/>
    </row>
    <row r="119" spans="1:15">
      <c r="A119" s="187">
        <v>108</v>
      </c>
      <c r="B119" s="187" t="s">
        <v>147</v>
      </c>
      <c r="C119" s="187" t="s">
        <v>2150</v>
      </c>
      <c r="D119" s="189" t="s">
        <v>10300</v>
      </c>
      <c r="E119" s="159">
        <v>45649</v>
      </c>
      <c r="F119" s="159">
        <v>45649</v>
      </c>
      <c r="G119" s="160" t="s">
        <v>5369</v>
      </c>
      <c r="H119" s="160" t="s">
        <v>10287</v>
      </c>
      <c r="I119" s="160" t="s">
        <v>5817</v>
      </c>
      <c r="J119" s="160" t="s">
        <v>10301</v>
      </c>
      <c r="K119" s="189" t="s">
        <v>195</v>
      </c>
      <c r="L119" s="159">
        <v>45657</v>
      </c>
      <c r="M119" s="213"/>
      <c r="N119" s="189"/>
      <c r="O119" s="231"/>
    </row>
    <row r="120" spans="1:15">
      <c r="A120" s="187">
        <v>109</v>
      </c>
      <c r="B120" s="187" t="s">
        <v>147</v>
      </c>
      <c r="C120" s="187" t="s">
        <v>2292</v>
      </c>
      <c r="D120" s="189" t="s">
        <v>10302</v>
      </c>
      <c r="E120" s="159">
        <v>45649</v>
      </c>
      <c r="F120" s="159">
        <v>45649</v>
      </c>
      <c r="G120" s="160" t="s">
        <v>5369</v>
      </c>
      <c r="H120" s="160" t="s">
        <v>10303</v>
      </c>
      <c r="I120" s="160" t="s">
        <v>5817</v>
      </c>
      <c r="J120" s="160" t="s">
        <v>10304</v>
      </c>
      <c r="K120" s="189" t="s">
        <v>195</v>
      </c>
      <c r="L120" s="159">
        <v>45657</v>
      </c>
      <c r="M120" s="213"/>
      <c r="N120" s="189"/>
      <c r="O120" s="231"/>
    </row>
    <row r="121" spans="1:15">
      <c r="A121" s="187">
        <v>110</v>
      </c>
      <c r="B121" s="187" t="s">
        <v>147</v>
      </c>
      <c r="C121" s="187" t="s">
        <v>158</v>
      </c>
      <c r="D121" s="189" t="s">
        <v>10305</v>
      </c>
      <c r="E121" s="159">
        <v>45649</v>
      </c>
      <c r="F121" s="159">
        <v>45649</v>
      </c>
      <c r="G121" s="160" t="s">
        <v>2015</v>
      </c>
      <c r="H121" s="160" t="s">
        <v>10306</v>
      </c>
      <c r="I121" s="160" t="s">
        <v>5706</v>
      </c>
      <c r="J121" s="160" t="s">
        <v>10192</v>
      </c>
      <c r="K121" s="189" t="s">
        <v>195</v>
      </c>
      <c r="L121" s="159">
        <v>45657</v>
      </c>
      <c r="M121" s="213"/>
      <c r="N121" s="189"/>
      <c r="O121" s="231"/>
    </row>
    <row r="122" spans="1:15">
      <c r="A122" s="187">
        <v>111</v>
      </c>
      <c r="B122" s="187" t="s">
        <v>147</v>
      </c>
      <c r="C122" s="187" t="s">
        <v>2800</v>
      </c>
      <c r="D122" s="189" t="s">
        <v>10307</v>
      </c>
      <c r="E122" s="159">
        <v>45649</v>
      </c>
      <c r="F122" s="159">
        <v>45650</v>
      </c>
      <c r="G122" s="160" t="s">
        <v>2015</v>
      </c>
      <c r="H122" s="160" t="s">
        <v>10308</v>
      </c>
      <c r="I122" s="160" t="s">
        <v>5696</v>
      </c>
      <c r="J122" s="160" t="s">
        <v>10160</v>
      </c>
      <c r="K122" s="189" t="s">
        <v>195</v>
      </c>
      <c r="L122" s="159">
        <v>45650</v>
      </c>
      <c r="M122" s="213"/>
      <c r="N122" s="189"/>
      <c r="O122" s="231"/>
    </row>
    <row r="123" spans="1:15">
      <c r="A123" s="187">
        <v>112</v>
      </c>
      <c r="B123" s="187" t="s">
        <v>147</v>
      </c>
      <c r="C123" s="187" t="s">
        <v>2800</v>
      </c>
      <c r="D123" s="189" t="s">
        <v>10309</v>
      </c>
      <c r="E123" s="159">
        <v>45650</v>
      </c>
      <c r="F123" s="159">
        <v>45650</v>
      </c>
      <c r="G123" s="160" t="s">
        <v>5331</v>
      </c>
      <c r="H123" s="160" t="s">
        <v>8142</v>
      </c>
      <c r="I123" s="160" t="s">
        <v>5696</v>
      </c>
      <c r="J123" s="160" t="s">
        <v>10160</v>
      </c>
      <c r="K123" s="189" t="s">
        <v>197</v>
      </c>
      <c r="L123" s="159">
        <v>45657</v>
      </c>
      <c r="M123" s="213"/>
      <c r="N123" s="189"/>
      <c r="O123" s="231"/>
    </row>
    <row r="124" spans="1:15">
      <c r="A124" s="187">
        <v>113</v>
      </c>
      <c r="B124" s="187" t="s">
        <v>147</v>
      </c>
      <c r="C124" s="187" t="s">
        <v>3408</v>
      </c>
      <c r="D124" s="189" t="s">
        <v>10310</v>
      </c>
      <c r="E124" s="159">
        <v>45651</v>
      </c>
      <c r="F124" s="159">
        <v>45651</v>
      </c>
      <c r="G124" s="160" t="s">
        <v>2015</v>
      </c>
      <c r="H124" s="160" t="s">
        <v>8306</v>
      </c>
      <c r="I124" s="160" t="s">
        <v>5706</v>
      </c>
      <c r="J124" s="160" t="s">
        <v>10154</v>
      </c>
      <c r="K124" s="189" t="s">
        <v>195</v>
      </c>
      <c r="L124" s="159">
        <v>45659</v>
      </c>
      <c r="M124" s="213"/>
      <c r="N124" s="189"/>
      <c r="O124" s="231"/>
    </row>
    <row r="125" spans="1:15">
      <c r="A125" s="187">
        <v>114</v>
      </c>
      <c r="B125" s="187" t="s">
        <v>147</v>
      </c>
      <c r="C125" s="187" t="s">
        <v>3408</v>
      </c>
      <c r="D125" s="189" t="s">
        <v>10311</v>
      </c>
      <c r="E125" s="159">
        <v>45652</v>
      </c>
      <c r="F125" s="159">
        <v>45652</v>
      </c>
      <c r="G125" s="160" t="s">
        <v>2015</v>
      </c>
      <c r="H125" s="160" t="s">
        <v>8243</v>
      </c>
      <c r="I125" s="160" t="s">
        <v>5706</v>
      </c>
      <c r="J125" s="160" t="s">
        <v>10192</v>
      </c>
      <c r="K125" s="189" t="s">
        <v>195</v>
      </c>
      <c r="L125" s="159">
        <v>45657</v>
      </c>
      <c r="M125" s="213"/>
      <c r="N125" s="189"/>
      <c r="O125" s="231"/>
    </row>
    <row r="126" spans="1:15">
      <c r="A126" s="187">
        <v>115</v>
      </c>
      <c r="B126" s="187" t="s">
        <v>147</v>
      </c>
      <c r="C126" s="187" t="s">
        <v>3408</v>
      </c>
      <c r="D126" s="189" t="s">
        <v>10312</v>
      </c>
      <c r="E126" s="159">
        <v>45653</v>
      </c>
      <c r="F126" s="159">
        <v>45653</v>
      </c>
      <c r="G126" s="160" t="s">
        <v>5331</v>
      </c>
      <c r="H126" s="160" t="s">
        <v>8107</v>
      </c>
      <c r="I126" s="160" t="s">
        <v>5706</v>
      </c>
      <c r="J126" s="160" t="s">
        <v>10192</v>
      </c>
      <c r="K126" s="189" t="s">
        <v>195</v>
      </c>
      <c r="L126" s="159">
        <v>45659</v>
      </c>
      <c r="M126" s="213"/>
      <c r="N126" s="189"/>
      <c r="O126" s="231"/>
    </row>
    <row r="127" spans="1:15">
      <c r="A127" s="187">
        <v>116</v>
      </c>
      <c r="B127" s="187" t="s">
        <v>147</v>
      </c>
      <c r="C127" s="187" t="s">
        <v>2292</v>
      </c>
      <c r="D127" s="189" t="s">
        <v>10313</v>
      </c>
      <c r="E127" s="159">
        <v>45658</v>
      </c>
      <c r="F127" s="159">
        <v>45659</v>
      </c>
      <c r="G127" s="160" t="s">
        <v>5369</v>
      </c>
      <c r="H127" s="160" t="s">
        <v>10303</v>
      </c>
      <c r="I127" s="160" t="s">
        <v>5802</v>
      </c>
      <c r="J127" s="160" t="s">
        <v>10247</v>
      </c>
      <c r="K127" s="189" t="s">
        <v>195</v>
      </c>
      <c r="L127" s="159">
        <v>45662</v>
      </c>
      <c r="M127" s="213"/>
      <c r="N127" s="189"/>
      <c r="O127" s="231"/>
    </row>
    <row r="128" spans="1:15">
      <c r="A128" s="187">
        <v>117</v>
      </c>
      <c r="B128" s="187" t="s">
        <v>147</v>
      </c>
      <c r="C128" s="187" t="s">
        <v>2183</v>
      </c>
      <c r="D128" s="189" t="s">
        <v>10314</v>
      </c>
      <c r="E128" s="191">
        <v>45656</v>
      </c>
      <c r="F128" s="191">
        <v>45654</v>
      </c>
      <c r="G128" s="192" t="s">
        <v>8615</v>
      </c>
      <c r="H128" s="192" t="s">
        <v>10315</v>
      </c>
      <c r="I128" s="192"/>
      <c r="J128" s="192" t="s">
        <v>3003</v>
      </c>
      <c r="K128" s="190" t="s">
        <v>195</v>
      </c>
      <c r="L128" s="159">
        <v>45664</v>
      </c>
      <c r="M128" s="213"/>
      <c r="N128" s="189"/>
      <c r="O128" s="231"/>
    </row>
    <row r="129" spans="1:15">
      <c r="A129" s="187">
        <v>118</v>
      </c>
      <c r="B129" s="187" t="s">
        <v>147</v>
      </c>
      <c r="C129" s="187" t="s">
        <v>3408</v>
      </c>
      <c r="D129" s="189" t="s">
        <v>10316</v>
      </c>
      <c r="E129" s="191">
        <v>45654</v>
      </c>
      <c r="F129" s="191">
        <v>45654</v>
      </c>
      <c r="G129" s="160" t="s">
        <v>2015</v>
      </c>
      <c r="H129" s="160" t="s">
        <v>8105</v>
      </c>
      <c r="I129" s="192" t="s">
        <v>5706</v>
      </c>
      <c r="J129" s="160" t="s">
        <v>10154</v>
      </c>
      <c r="K129" s="189" t="s">
        <v>195</v>
      </c>
      <c r="L129" s="159">
        <v>45657</v>
      </c>
      <c r="M129" s="213"/>
      <c r="N129" s="189"/>
      <c r="O129" s="231"/>
    </row>
    <row r="130" spans="1:15">
      <c r="A130" s="187">
        <v>119</v>
      </c>
      <c r="B130" s="187" t="s">
        <v>147</v>
      </c>
      <c r="C130" s="187" t="s">
        <v>3408</v>
      </c>
      <c r="D130" s="189" t="s">
        <v>10317</v>
      </c>
      <c r="E130" s="159">
        <v>45655</v>
      </c>
      <c r="F130" s="159">
        <v>45655</v>
      </c>
      <c r="G130" s="160" t="s">
        <v>2015</v>
      </c>
      <c r="H130" s="160" t="s">
        <v>8151</v>
      </c>
      <c r="I130" s="192" t="s">
        <v>5706</v>
      </c>
      <c r="J130" s="160" t="s">
        <v>10160</v>
      </c>
      <c r="K130" s="189" t="s">
        <v>195</v>
      </c>
      <c r="L130" s="159">
        <v>45659</v>
      </c>
      <c r="M130" s="213"/>
      <c r="N130" s="189"/>
      <c r="O130" s="231"/>
    </row>
    <row r="131" spans="1:15">
      <c r="A131" s="187">
        <v>120</v>
      </c>
      <c r="B131" s="187" t="s">
        <v>147</v>
      </c>
      <c r="C131" s="187" t="s">
        <v>2150</v>
      </c>
      <c r="D131" s="189" t="s">
        <v>10318</v>
      </c>
      <c r="E131" s="159">
        <v>45654</v>
      </c>
      <c r="F131" s="159">
        <v>45654</v>
      </c>
      <c r="G131" s="160" t="s">
        <v>5369</v>
      </c>
      <c r="H131" s="160" t="s">
        <v>10303</v>
      </c>
      <c r="I131" s="160" t="s">
        <v>5817</v>
      </c>
      <c r="J131" s="160" t="s">
        <v>10319</v>
      </c>
      <c r="K131" s="189" t="s">
        <v>195</v>
      </c>
      <c r="L131" s="159">
        <v>45659</v>
      </c>
      <c r="M131" s="213"/>
      <c r="N131" s="189"/>
      <c r="O131" s="231"/>
    </row>
    <row r="132" spans="1:15">
      <c r="A132" s="187">
        <v>121</v>
      </c>
      <c r="B132" s="187" t="s">
        <v>147</v>
      </c>
      <c r="C132" s="187" t="s">
        <v>3408</v>
      </c>
      <c r="D132" s="189" t="s">
        <v>10320</v>
      </c>
      <c r="E132" s="159">
        <v>45656</v>
      </c>
      <c r="F132" s="159">
        <v>45656</v>
      </c>
      <c r="G132" s="160" t="s">
        <v>2015</v>
      </c>
      <c r="H132" s="160" t="s">
        <v>8243</v>
      </c>
      <c r="I132" s="160" t="s">
        <v>5706</v>
      </c>
      <c r="J132" s="160" t="s">
        <v>10160</v>
      </c>
      <c r="K132" s="189" t="s">
        <v>195</v>
      </c>
      <c r="L132" s="159">
        <v>45657</v>
      </c>
      <c r="M132" s="213"/>
      <c r="N132" s="189"/>
      <c r="O132" s="231"/>
    </row>
    <row r="133" spans="1:15">
      <c r="A133" s="187">
        <v>122</v>
      </c>
      <c r="B133" s="187" t="s">
        <v>147</v>
      </c>
      <c r="C133" s="187" t="s">
        <v>3408</v>
      </c>
      <c r="D133" s="189" t="s">
        <v>10321</v>
      </c>
      <c r="E133" s="159">
        <v>45656</v>
      </c>
      <c r="F133" s="159">
        <v>45656</v>
      </c>
      <c r="G133" s="160" t="s">
        <v>5331</v>
      </c>
      <c r="H133" s="160" t="s">
        <v>8142</v>
      </c>
      <c r="I133" s="160" t="s">
        <v>5706</v>
      </c>
      <c r="J133" s="160" t="s">
        <v>10154</v>
      </c>
      <c r="K133" s="189" t="s">
        <v>195</v>
      </c>
      <c r="L133" s="159">
        <v>45659</v>
      </c>
      <c r="M133" s="213"/>
      <c r="N133" s="189"/>
      <c r="O133" s="231"/>
    </row>
    <row r="134" spans="1:15">
      <c r="A134" s="187">
        <v>123</v>
      </c>
      <c r="B134" s="187" t="s">
        <v>147</v>
      </c>
      <c r="C134" s="187" t="s">
        <v>3408</v>
      </c>
      <c r="D134" s="189" t="s">
        <v>10322</v>
      </c>
      <c r="E134" s="159">
        <v>45656</v>
      </c>
      <c r="F134" s="159">
        <v>45656</v>
      </c>
      <c r="G134" s="160" t="s">
        <v>5331</v>
      </c>
      <c r="H134" s="160" t="s">
        <v>8136</v>
      </c>
      <c r="I134" s="160" t="s">
        <v>5706</v>
      </c>
      <c r="J134" s="160" t="s">
        <v>10198</v>
      </c>
      <c r="K134" s="189" t="s">
        <v>195</v>
      </c>
      <c r="L134" s="159">
        <v>45659</v>
      </c>
      <c r="M134" s="213"/>
      <c r="N134" s="189"/>
      <c r="O134" s="231"/>
    </row>
    <row r="135" spans="1:15">
      <c r="A135" s="187">
        <v>124</v>
      </c>
      <c r="B135" s="187" t="s">
        <v>147</v>
      </c>
      <c r="C135" s="187" t="s">
        <v>3440</v>
      </c>
      <c r="D135" s="189" t="s">
        <v>10323</v>
      </c>
      <c r="E135" s="159">
        <v>45658</v>
      </c>
      <c r="F135" s="159">
        <v>45658</v>
      </c>
      <c r="G135" s="160" t="s">
        <v>2015</v>
      </c>
      <c r="H135" s="160" t="s">
        <v>10324</v>
      </c>
      <c r="I135" s="160" t="s">
        <v>5852</v>
      </c>
      <c r="J135" s="160" t="s">
        <v>10192</v>
      </c>
      <c r="K135" s="189" t="s">
        <v>197</v>
      </c>
      <c r="L135" s="159">
        <v>45668</v>
      </c>
      <c r="M135" s="213"/>
      <c r="N135" s="189"/>
      <c r="O135" s="231"/>
    </row>
    <row r="136" spans="1:15">
      <c r="A136" s="187">
        <v>125</v>
      </c>
      <c r="B136" s="187" t="s">
        <v>147</v>
      </c>
      <c r="C136" s="187" t="s">
        <v>3408</v>
      </c>
      <c r="D136" s="189" t="s">
        <v>10325</v>
      </c>
      <c r="E136" s="159">
        <v>45658</v>
      </c>
      <c r="F136" s="159">
        <v>45658</v>
      </c>
      <c r="G136" s="160" t="s">
        <v>5331</v>
      </c>
      <c r="H136" s="160" t="s">
        <v>8218</v>
      </c>
      <c r="I136" s="160" t="s">
        <v>5706</v>
      </c>
      <c r="J136" s="160" t="s">
        <v>10160</v>
      </c>
      <c r="K136" s="189" t="s">
        <v>195</v>
      </c>
      <c r="L136" s="159">
        <v>45664</v>
      </c>
      <c r="M136" s="213"/>
      <c r="N136" s="189"/>
      <c r="O136" s="231"/>
    </row>
    <row r="137" spans="1:15">
      <c r="A137" s="187">
        <v>126</v>
      </c>
      <c r="B137" s="187" t="s">
        <v>147</v>
      </c>
      <c r="C137" s="187" t="s">
        <v>2064</v>
      </c>
      <c r="D137" s="189" t="s">
        <v>10326</v>
      </c>
      <c r="E137" s="159">
        <v>45670</v>
      </c>
      <c r="F137" s="159">
        <v>45670</v>
      </c>
      <c r="G137" s="160" t="s">
        <v>5406</v>
      </c>
      <c r="H137" s="160" t="s">
        <v>10315</v>
      </c>
      <c r="I137" s="160" t="s">
        <v>5906</v>
      </c>
      <c r="J137" s="160" t="s">
        <v>10136</v>
      </c>
      <c r="K137" s="189" t="s">
        <v>195</v>
      </c>
      <c r="L137" s="159">
        <v>45674</v>
      </c>
      <c r="M137" s="213"/>
      <c r="N137" s="189"/>
      <c r="O137" s="231"/>
    </row>
    <row r="138" spans="1:15">
      <c r="A138" s="187"/>
      <c r="B138" s="187"/>
      <c r="C138" s="187"/>
      <c r="D138" s="189" t="s">
        <v>12971</v>
      </c>
      <c r="E138" s="159">
        <v>45912</v>
      </c>
      <c r="F138" s="159">
        <v>45912</v>
      </c>
      <c r="G138" s="160" t="s">
        <v>5406</v>
      </c>
      <c r="H138" s="160" t="s">
        <v>10315</v>
      </c>
      <c r="I138" s="160"/>
      <c r="J138" s="160" t="s">
        <v>10136</v>
      </c>
      <c r="K138" s="189" t="s">
        <v>195</v>
      </c>
      <c r="L138" s="159">
        <v>45912</v>
      </c>
      <c r="M138" s="213"/>
      <c r="N138" s="189"/>
      <c r="O138" s="231"/>
    </row>
    <row r="139" spans="1:15">
      <c r="A139" s="187">
        <v>127</v>
      </c>
      <c r="B139" s="214" t="s">
        <v>147</v>
      </c>
      <c r="C139" s="187" t="s">
        <v>1997</v>
      </c>
      <c r="D139" s="189" t="s">
        <v>10327</v>
      </c>
      <c r="E139" s="159">
        <v>45670</v>
      </c>
      <c r="F139" s="159">
        <v>45670</v>
      </c>
      <c r="G139" s="160" t="s">
        <v>5406</v>
      </c>
      <c r="H139" s="160" t="s">
        <v>10315</v>
      </c>
      <c r="I139" s="160" t="s">
        <v>5712</v>
      </c>
      <c r="J139" s="160" t="s">
        <v>10136</v>
      </c>
      <c r="K139" s="189" t="s">
        <v>195</v>
      </c>
      <c r="L139" s="159">
        <v>45674</v>
      </c>
      <c r="M139" s="213"/>
      <c r="N139" s="189"/>
      <c r="O139" s="231"/>
    </row>
    <row r="140" spans="1:15">
      <c r="A140" s="187">
        <v>128</v>
      </c>
      <c r="B140" s="187" t="s">
        <v>147</v>
      </c>
      <c r="C140" s="187" t="s">
        <v>2183</v>
      </c>
      <c r="D140" s="189" t="s">
        <v>10328</v>
      </c>
      <c r="E140" s="159">
        <v>45659</v>
      </c>
      <c r="F140" s="159">
        <v>45659</v>
      </c>
      <c r="G140" s="160" t="s">
        <v>5331</v>
      </c>
      <c r="H140" s="160" t="s">
        <v>10329</v>
      </c>
      <c r="I140" s="160"/>
      <c r="J140" s="160" t="s">
        <v>10330</v>
      </c>
      <c r="K140" s="189" t="s">
        <v>197</v>
      </c>
      <c r="L140" s="159">
        <v>45662</v>
      </c>
      <c r="M140" s="213"/>
      <c r="N140" s="189"/>
      <c r="O140" s="231"/>
    </row>
    <row r="141" spans="1:15">
      <c r="A141" s="187">
        <v>129</v>
      </c>
      <c r="B141" s="187" t="s">
        <v>147</v>
      </c>
      <c r="C141" s="187" t="s">
        <v>3408</v>
      </c>
      <c r="D141" s="189" t="s">
        <v>10331</v>
      </c>
      <c r="E141" s="159">
        <v>45660</v>
      </c>
      <c r="F141" s="159">
        <v>45660</v>
      </c>
      <c r="G141" s="160" t="s">
        <v>2015</v>
      </c>
      <c r="H141" s="160" t="s">
        <v>10332</v>
      </c>
      <c r="I141" s="160" t="s">
        <v>5706</v>
      </c>
      <c r="J141" s="160" t="s">
        <v>10198</v>
      </c>
      <c r="K141" s="189" t="s">
        <v>195</v>
      </c>
      <c r="L141" s="159">
        <v>45660</v>
      </c>
      <c r="M141" s="213"/>
      <c r="N141" s="189"/>
      <c r="O141" s="231"/>
    </row>
    <row r="142" spans="1:15">
      <c r="A142" s="187">
        <v>130</v>
      </c>
      <c r="B142" s="187" t="s">
        <v>147</v>
      </c>
      <c r="C142" s="187" t="s">
        <v>3440</v>
      </c>
      <c r="D142" s="189" t="s">
        <v>10333</v>
      </c>
      <c r="E142" s="159">
        <v>45660</v>
      </c>
      <c r="F142" s="159">
        <v>45660</v>
      </c>
      <c r="G142" s="160" t="s">
        <v>2015</v>
      </c>
      <c r="H142" s="160" t="s">
        <v>10334</v>
      </c>
      <c r="I142" s="160" t="s">
        <v>5852</v>
      </c>
      <c r="J142" s="160" t="s">
        <v>10154</v>
      </c>
      <c r="K142" s="189" t="s">
        <v>195</v>
      </c>
      <c r="L142" s="159">
        <v>45668</v>
      </c>
      <c r="M142" s="213"/>
      <c r="N142" s="189"/>
      <c r="O142" s="231"/>
    </row>
    <row r="143" spans="1:15">
      <c r="A143" s="187">
        <v>131</v>
      </c>
      <c r="B143" s="187" t="s">
        <v>147</v>
      </c>
      <c r="C143" s="187" t="s">
        <v>3408</v>
      </c>
      <c r="D143" s="189" t="s">
        <v>10335</v>
      </c>
      <c r="E143" s="159">
        <v>45661</v>
      </c>
      <c r="F143" s="159">
        <v>45661</v>
      </c>
      <c r="G143" s="160" t="s">
        <v>5331</v>
      </c>
      <c r="H143" s="160" t="s">
        <v>10336</v>
      </c>
      <c r="I143" s="160" t="s">
        <v>5706</v>
      </c>
      <c r="J143" s="160" t="s">
        <v>10198</v>
      </c>
      <c r="K143" s="189" t="s">
        <v>195</v>
      </c>
      <c r="L143" s="159">
        <v>45668</v>
      </c>
      <c r="M143" s="213"/>
      <c r="N143" s="189"/>
      <c r="O143" s="231"/>
    </row>
    <row r="144" spans="1:15">
      <c r="A144" s="187">
        <v>132</v>
      </c>
      <c r="B144" s="187" t="s">
        <v>147</v>
      </c>
      <c r="C144" s="187" t="s">
        <v>3440</v>
      </c>
      <c r="D144" s="189" t="s">
        <v>10337</v>
      </c>
      <c r="E144" s="159">
        <v>45661</v>
      </c>
      <c r="F144" s="159">
        <v>45661</v>
      </c>
      <c r="G144" s="160" t="s">
        <v>2015</v>
      </c>
      <c r="H144" s="160" t="s">
        <v>10324</v>
      </c>
      <c r="I144" s="160" t="s">
        <v>5852</v>
      </c>
      <c r="J144" s="160" t="s">
        <v>10276</v>
      </c>
      <c r="K144" s="189" t="s">
        <v>197</v>
      </c>
      <c r="L144" s="159">
        <v>45663</v>
      </c>
      <c r="M144" s="213"/>
      <c r="N144" s="189"/>
      <c r="O144" s="231"/>
    </row>
    <row r="145" spans="1:15">
      <c r="A145" s="187">
        <v>133</v>
      </c>
      <c r="B145" s="187" t="s">
        <v>147</v>
      </c>
      <c r="C145" s="187" t="s">
        <v>3440</v>
      </c>
      <c r="D145" s="189" t="s">
        <v>10338</v>
      </c>
      <c r="E145" s="159">
        <v>45662</v>
      </c>
      <c r="F145" s="159">
        <v>45662</v>
      </c>
      <c r="G145" s="160" t="s">
        <v>2015</v>
      </c>
      <c r="H145" s="160" t="s">
        <v>8136</v>
      </c>
      <c r="I145" s="160" t="s">
        <v>5852</v>
      </c>
      <c r="J145" s="160" t="s">
        <v>10192</v>
      </c>
      <c r="K145" s="189" t="s">
        <v>195</v>
      </c>
      <c r="L145" s="159">
        <v>45668</v>
      </c>
      <c r="M145" s="213"/>
      <c r="N145" s="189"/>
      <c r="O145" s="231"/>
    </row>
    <row r="146" spans="1:15">
      <c r="A146" s="187"/>
      <c r="B146" s="187" t="s">
        <v>147</v>
      </c>
      <c r="C146" s="187" t="s">
        <v>3440</v>
      </c>
      <c r="D146" s="189" t="s">
        <v>10339</v>
      </c>
      <c r="E146" s="159">
        <v>45663</v>
      </c>
      <c r="F146" s="159">
        <v>45663</v>
      </c>
      <c r="G146" s="160" t="s">
        <v>2015</v>
      </c>
      <c r="H146" s="160" t="s">
        <v>10340</v>
      </c>
      <c r="I146" s="160" t="s">
        <v>5852</v>
      </c>
      <c r="J146" s="160" t="s">
        <v>10154</v>
      </c>
      <c r="K146" s="189" t="s">
        <v>195</v>
      </c>
      <c r="L146" s="159">
        <v>45663</v>
      </c>
      <c r="M146" s="213"/>
      <c r="N146" s="189"/>
      <c r="O146" s="231"/>
    </row>
    <row r="147" spans="1:15">
      <c r="A147" s="187"/>
      <c r="B147" s="187" t="s">
        <v>147</v>
      </c>
      <c r="C147" s="187" t="s">
        <v>3440</v>
      </c>
      <c r="D147" s="189" t="s">
        <v>10341</v>
      </c>
      <c r="E147" s="159">
        <v>45664</v>
      </c>
      <c r="F147" s="159">
        <v>45664</v>
      </c>
      <c r="G147" s="160" t="s">
        <v>2015</v>
      </c>
      <c r="H147" s="160" t="s">
        <v>8136</v>
      </c>
      <c r="I147" s="160" t="s">
        <v>5852</v>
      </c>
      <c r="J147" s="160" t="s">
        <v>10160</v>
      </c>
      <c r="K147" s="189" t="s">
        <v>197</v>
      </c>
      <c r="L147" s="159">
        <v>45668</v>
      </c>
      <c r="M147" s="213"/>
      <c r="N147" s="189"/>
      <c r="O147" s="231"/>
    </row>
    <row r="148" spans="1:15">
      <c r="A148" s="187"/>
      <c r="B148" s="187" t="s">
        <v>147</v>
      </c>
      <c r="C148" s="187" t="s">
        <v>3440</v>
      </c>
      <c r="D148" s="189" t="s">
        <v>10342</v>
      </c>
      <c r="E148" s="159">
        <v>45664</v>
      </c>
      <c r="F148" s="159">
        <v>45664</v>
      </c>
      <c r="G148" s="160" t="s">
        <v>5331</v>
      </c>
      <c r="H148" s="160" t="s">
        <v>10343</v>
      </c>
      <c r="I148" s="160" t="s">
        <v>5852</v>
      </c>
      <c r="J148" s="160" t="s">
        <v>10154</v>
      </c>
      <c r="K148" s="189" t="s">
        <v>195</v>
      </c>
      <c r="L148" s="159">
        <v>45668</v>
      </c>
      <c r="M148" s="213"/>
      <c r="N148" s="189"/>
      <c r="O148" s="231"/>
    </row>
    <row r="149" spans="1:15">
      <c r="A149" s="187"/>
      <c r="B149" s="187" t="s">
        <v>147</v>
      </c>
      <c r="C149" s="187" t="s">
        <v>3440</v>
      </c>
      <c r="D149" s="189" t="s">
        <v>10344</v>
      </c>
      <c r="E149" s="159">
        <v>45664</v>
      </c>
      <c r="F149" s="159">
        <v>45665</v>
      </c>
      <c r="G149" s="160" t="s">
        <v>2015</v>
      </c>
      <c r="H149" s="160" t="s">
        <v>10332</v>
      </c>
      <c r="I149" s="160" t="s">
        <v>5852</v>
      </c>
      <c r="J149" s="160" t="s">
        <v>10192</v>
      </c>
      <c r="K149" s="189" t="s">
        <v>195</v>
      </c>
      <c r="L149" s="159">
        <v>45666</v>
      </c>
      <c r="M149" s="213"/>
      <c r="N149" s="189"/>
      <c r="O149" s="231"/>
    </row>
    <row r="150" spans="1:15">
      <c r="A150" s="187"/>
      <c r="B150" s="187" t="s">
        <v>147</v>
      </c>
      <c r="C150" s="187" t="s">
        <v>2292</v>
      </c>
      <c r="D150" s="189" t="s">
        <v>10345</v>
      </c>
      <c r="E150" s="159">
        <v>45665</v>
      </c>
      <c r="F150" s="159">
        <v>45665</v>
      </c>
      <c r="G150" s="160" t="s">
        <v>5369</v>
      </c>
      <c r="H150" s="160" t="s">
        <v>10303</v>
      </c>
      <c r="I150" s="160" t="s">
        <v>5802</v>
      </c>
      <c r="J150" s="160" t="s">
        <v>3619</v>
      </c>
      <c r="K150" s="189" t="s">
        <v>195</v>
      </c>
      <c r="L150" s="159">
        <v>45667</v>
      </c>
      <c r="M150" s="213"/>
      <c r="N150" s="189"/>
      <c r="O150" s="231"/>
    </row>
    <row r="151" spans="1:15">
      <c r="A151" s="163"/>
      <c r="B151" s="187" t="s">
        <v>147</v>
      </c>
      <c r="C151" s="187" t="s">
        <v>2064</v>
      </c>
      <c r="D151" s="189" t="s">
        <v>10346</v>
      </c>
      <c r="E151" s="159">
        <v>45666</v>
      </c>
      <c r="F151" s="159">
        <v>45666</v>
      </c>
      <c r="G151" s="160" t="s">
        <v>5331</v>
      </c>
      <c r="H151" s="160" t="s">
        <v>10347</v>
      </c>
      <c r="I151" s="160" t="s">
        <v>6619</v>
      </c>
      <c r="J151" s="163" t="s">
        <v>10348</v>
      </c>
      <c r="K151" s="164" t="s">
        <v>195</v>
      </c>
      <c r="L151" s="159">
        <v>45667</v>
      </c>
      <c r="M151" s="163"/>
      <c r="N151" s="163"/>
      <c r="O151" s="163"/>
    </row>
    <row r="152" spans="1:15">
      <c r="A152" s="163"/>
      <c r="B152" s="187" t="s">
        <v>147</v>
      </c>
      <c r="C152" s="187" t="s">
        <v>2183</v>
      </c>
      <c r="D152" s="189" t="s">
        <v>10349</v>
      </c>
      <c r="E152" s="159">
        <v>45666</v>
      </c>
      <c r="F152" s="159">
        <v>45666</v>
      </c>
      <c r="G152" s="160" t="s">
        <v>5331</v>
      </c>
      <c r="H152" s="163" t="s">
        <v>10350</v>
      </c>
      <c r="I152" s="160"/>
      <c r="J152" s="163" t="s">
        <v>10351</v>
      </c>
      <c r="K152" s="164" t="s">
        <v>195</v>
      </c>
      <c r="L152" s="159">
        <v>45667</v>
      </c>
      <c r="M152" s="163"/>
      <c r="N152" s="163"/>
      <c r="O152" s="163"/>
    </row>
    <row r="153" spans="1:15">
      <c r="A153" s="163"/>
      <c r="B153" s="187" t="s">
        <v>147</v>
      </c>
      <c r="C153" s="187" t="s">
        <v>2064</v>
      </c>
      <c r="D153" s="189" t="s">
        <v>10352</v>
      </c>
      <c r="E153" s="159">
        <v>45666</v>
      </c>
      <c r="F153" s="159">
        <v>45666</v>
      </c>
      <c r="G153" s="163" t="s">
        <v>5331</v>
      </c>
      <c r="H153" s="163" t="s">
        <v>10353</v>
      </c>
      <c r="I153" s="163" t="s">
        <v>6619</v>
      </c>
      <c r="J153" s="163" t="s">
        <v>10354</v>
      </c>
      <c r="K153" s="164" t="s">
        <v>197</v>
      </c>
      <c r="L153" s="165">
        <v>45668</v>
      </c>
      <c r="M153" s="163"/>
      <c r="N153" s="163"/>
      <c r="O153" s="163"/>
    </row>
    <row r="154" spans="1:15">
      <c r="A154" s="163"/>
      <c r="B154" s="187" t="s">
        <v>147</v>
      </c>
      <c r="C154" s="187" t="s">
        <v>3440</v>
      </c>
      <c r="D154" s="189" t="s">
        <v>10355</v>
      </c>
      <c r="E154" s="165">
        <v>45667</v>
      </c>
      <c r="F154" s="165">
        <v>45667</v>
      </c>
      <c r="G154" s="163" t="s">
        <v>5331</v>
      </c>
      <c r="H154" s="163" t="s">
        <v>10356</v>
      </c>
      <c r="I154" s="163" t="s">
        <v>5852</v>
      </c>
      <c r="J154" s="163" t="s">
        <v>10192</v>
      </c>
      <c r="K154" s="164" t="s">
        <v>195</v>
      </c>
      <c r="L154" s="165">
        <v>45674</v>
      </c>
      <c r="M154" s="163"/>
      <c r="N154" s="163"/>
      <c r="O154" s="163"/>
    </row>
    <row r="155" spans="1:15">
      <c r="A155" s="163"/>
      <c r="B155" s="187" t="s">
        <v>147</v>
      </c>
      <c r="C155" s="187" t="s">
        <v>3440</v>
      </c>
      <c r="D155" s="189" t="s">
        <v>10357</v>
      </c>
      <c r="E155" s="165">
        <v>45667</v>
      </c>
      <c r="F155" s="165">
        <v>45667</v>
      </c>
      <c r="G155" s="163" t="s">
        <v>2015</v>
      </c>
      <c r="H155" s="163" t="s">
        <v>10164</v>
      </c>
      <c r="I155" s="163" t="s">
        <v>5852</v>
      </c>
      <c r="J155" s="163" t="s">
        <v>10160</v>
      </c>
      <c r="K155" s="164" t="s">
        <v>195</v>
      </c>
      <c r="L155" s="165">
        <v>45667</v>
      </c>
      <c r="M155" s="163"/>
      <c r="N155" s="163"/>
      <c r="O155" s="163"/>
    </row>
    <row r="156" spans="1:15">
      <c r="A156" s="163"/>
      <c r="B156" s="187" t="s">
        <v>147</v>
      </c>
      <c r="C156" s="187" t="s">
        <v>3440</v>
      </c>
      <c r="D156" s="189" t="s">
        <v>10358</v>
      </c>
      <c r="E156" s="165">
        <v>45671</v>
      </c>
      <c r="F156" s="165">
        <v>45671</v>
      </c>
      <c r="G156" s="163" t="s">
        <v>2015</v>
      </c>
      <c r="H156" s="163" t="s">
        <v>10164</v>
      </c>
      <c r="I156" s="163" t="s">
        <v>5852</v>
      </c>
      <c r="J156" s="163" t="s">
        <v>10154</v>
      </c>
      <c r="K156" s="164" t="s">
        <v>195</v>
      </c>
      <c r="L156" s="165">
        <v>45672</v>
      </c>
      <c r="M156" s="163"/>
      <c r="N156" s="163"/>
      <c r="O156" s="163"/>
    </row>
    <row r="157" spans="1:15">
      <c r="A157" s="163"/>
      <c r="B157" s="187" t="s">
        <v>147</v>
      </c>
      <c r="C157" s="187" t="s">
        <v>3440</v>
      </c>
      <c r="D157" s="189" t="s">
        <v>10359</v>
      </c>
      <c r="E157" s="165">
        <v>45668</v>
      </c>
      <c r="F157" s="165">
        <v>45668</v>
      </c>
      <c r="G157" s="163" t="s">
        <v>5331</v>
      </c>
      <c r="H157" s="163" t="s">
        <v>10152</v>
      </c>
      <c r="I157" s="163" t="s">
        <v>5852</v>
      </c>
      <c r="J157" s="163" t="s">
        <v>10160</v>
      </c>
      <c r="K157" s="164" t="s">
        <v>195</v>
      </c>
      <c r="L157" s="165">
        <v>45674</v>
      </c>
      <c r="M157" s="163"/>
      <c r="N157" s="163"/>
      <c r="O157" s="163"/>
    </row>
    <row r="158" spans="1:15">
      <c r="A158" s="163"/>
      <c r="B158" s="187" t="s">
        <v>147</v>
      </c>
      <c r="C158" s="187" t="s">
        <v>3408</v>
      </c>
      <c r="D158" s="189" t="s">
        <v>10360</v>
      </c>
      <c r="E158" s="165">
        <v>45671</v>
      </c>
      <c r="F158" s="165">
        <v>45671</v>
      </c>
      <c r="G158" s="163" t="s">
        <v>2015</v>
      </c>
      <c r="H158" s="163" t="s">
        <v>10361</v>
      </c>
      <c r="I158" s="163" t="s">
        <v>5706</v>
      </c>
      <c r="J158" s="163" t="s">
        <v>10198</v>
      </c>
      <c r="K158" s="164" t="s">
        <v>197</v>
      </c>
      <c r="L158" s="165">
        <v>45679</v>
      </c>
      <c r="M158" s="163"/>
      <c r="N158" s="163"/>
      <c r="O158" s="163"/>
    </row>
    <row r="159" spans="1:15">
      <c r="A159" s="163"/>
      <c r="B159" s="187" t="s">
        <v>147</v>
      </c>
      <c r="C159" s="187" t="s">
        <v>3641</v>
      </c>
      <c r="D159" s="189" t="s">
        <v>10362</v>
      </c>
      <c r="E159" s="165">
        <v>45671</v>
      </c>
      <c r="F159" s="165">
        <v>45671</v>
      </c>
      <c r="G159" s="163" t="s">
        <v>5331</v>
      </c>
      <c r="H159" s="163" t="s">
        <v>10343</v>
      </c>
      <c r="I159" s="163" t="s">
        <v>5927</v>
      </c>
      <c r="J159" s="163" t="s">
        <v>10192</v>
      </c>
      <c r="K159" s="164" t="s">
        <v>195</v>
      </c>
      <c r="L159" s="165">
        <v>45679</v>
      </c>
      <c r="M159" s="163"/>
      <c r="N159" s="163"/>
      <c r="O159" s="163"/>
    </row>
    <row r="160" spans="1:15">
      <c r="A160" s="163"/>
      <c r="B160" s="187" t="s">
        <v>147</v>
      </c>
      <c r="C160" s="187" t="s">
        <v>2418</v>
      </c>
      <c r="D160" s="189" t="s">
        <v>10363</v>
      </c>
      <c r="E160" s="165">
        <v>45670</v>
      </c>
      <c r="F160" s="165">
        <v>45670</v>
      </c>
      <c r="G160" s="163" t="s">
        <v>5369</v>
      </c>
      <c r="H160" s="163" t="s">
        <v>10303</v>
      </c>
      <c r="I160" s="163" t="s">
        <v>5822</v>
      </c>
      <c r="J160" s="163" t="s">
        <v>10364</v>
      </c>
      <c r="K160" s="164" t="s">
        <v>195</v>
      </c>
      <c r="L160" s="165">
        <v>45677</v>
      </c>
      <c r="M160" s="163"/>
      <c r="N160" s="163"/>
      <c r="O160" s="163"/>
    </row>
    <row r="161" spans="1:15">
      <c r="A161" s="163"/>
      <c r="B161" s="187" t="s">
        <v>147</v>
      </c>
      <c r="C161" s="187" t="s">
        <v>2418</v>
      </c>
      <c r="D161" s="189" t="s">
        <v>10365</v>
      </c>
      <c r="E161" s="165">
        <v>45681</v>
      </c>
      <c r="F161" s="165">
        <v>45681</v>
      </c>
      <c r="G161" s="163" t="s">
        <v>5369</v>
      </c>
      <c r="H161" s="163" t="s">
        <v>10303</v>
      </c>
      <c r="I161" s="163" t="s">
        <v>5822</v>
      </c>
      <c r="J161" s="163" t="s">
        <v>10366</v>
      </c>
      <c r="K161" s="164" t="s">
        <v>195</v>
      </c>
      <c r="L161" s="165">
        <v>45693</v>
      </c>
      <c r="M161" s="163"/>
      <c r="N161" s="163"/>
      <c r="O161" s="163"/>
    </row>
    <row r="162" spans="1:15">
      <c r="A162" s="163"/>
      <c r="B162" s="187" t="s">
        <v>147</v>
      </c>
      <c r="C162" s="187" t="s">
        <v>3440</v>
      </c>
      <c r="D162" s="189" t="s">
        <v>10367</v>
      </c>
      <c r="E162" s="165">
        <v>45672</v>
      </c>
      <c r="F162" s="165">
        <v>45672</v>
      </c>
      <c r="G162" s="163" t="s">
        <v>5331</v>
      </c>
      <c r="H162" s="163" t="s">
        <v>10152</v>
      </c>
      <c r="I162" s="163" t="s">
        <v>5852</v>
      </c>
      <c r="J162" s="163" t="s">
        <v>10154</v>
      </c>
      <c r="K162" s="164" t="s">
        <v>195</v>
      </c>
      <c r="L162" s="165">
        <v>45674</v>
      </c>
      <c r="M162" s="163"/>
      <c r="N162" s="163"/>
      <c r="O162" s="163"/>
    </row>
    <row r="163" spans="1:15">
      <c r="A163" s="163"/>
      <c r="B163" s="187" t="s">
        <v>147</v>
      </c>
      <c r="C163" s="187" t="s">
        <v>6464</v>
      </c>
      <c r="D163" s="189" t="s">
        <v>10368</v>
      </c>
      <c r="E163" s="165">
        <v>45672</v>
      </c>
      <c r="F163" s="165">
        <v>45672</v>
      </c>
      <c r="G163" s="163" t="s">
        <v>5331</v>
      </c>
      <c r="H163" s="163" t="s">
        <v>9502</v>
      </c>
      <c r="I163" s="163" t="s">
        <v>5912</v>
      </c>
      <c r="J163" s="163" t="s">
        <v>10160</v>
      </c>
      <c r="K163" s="164" t="s">
        <v>195</v>
      </c>
      <c r="L163" s="165">
        <v>45679</v>
      </c>
      <c r="M163" s="163"/>
      <c r="N163" s="163"/>
      <c r="O163" s="163"/>
    </row>
    <row r="164" spans="1:15">
      <c r="A164" s="163"/>
      <c r="B164" s="187" t="s">
        <v>147</v>
      </c>
      <c r="C164" s="187" t="s">
        <v>2418</v>
      </c>
      <c r="D164" s="189" t="s">
        <v>10369</v>
      </c>
      <c r="E164" s="165">
        <v>45673</v>
      </c>
      <c r="F164" s="165">
        <v>45673</v>
      </c>
      <c r="G164" s="163" t="s">
        <v>5369</v>
      </c>
      <c r="H164" s="163" t="s">
        <v>10287</v>
      </c>
      <c r="I164" s="163" t="s">
        <v>5822</v>
      </c>
      <c r="J164" s="163" t="s">
        <v>10179</v>
      </c>
      <c r="K164" s="164" t="s">
        <v>195</v>
      </c>
      <c r="L164" s="165">
        <v>45679</v>
      </c>
      <c r="M164" s="163"/>
      <c r="N164" s="163"/>
      <c r="O164" s="163"/>
    </row>
    <row r="165" spans="1:15">
      <c r="A165" s="163"/>
      <c r="B165" s="187" t="s">
        <v>147</v>
      </c>
      <c r="C165" s="187" t="s">
        <v>3641</v>
      </c>
      <c r="D165" s="189" t="s">
        <v>10370</v>
      </c>
      <c r="E165" s="165">
        <v>45674</v>
      </c>
      <c r="F165" s="165">
        <v>45674</v>
      </c>
      <c r="G165" s="163" t="s">
        <v>2015</v>
      </c>
      <c r="H165" s="163" t="s">
        <v>10164</v>
      </c>
      <c r="I165" s="163" t="s">
        <v>5927</v>
      </c>
      <c r="J165" s="163" t="s">
        <v>10192</v>
      </c>
      <c r="K165" s="164" t="s">
        <v>459</v>
      </c>
      <c r="L165" s="165"/>
      <c r="M165" s="163"/>
      <c r="N165" s="163"/>
      <c r="O165" s="163"/>
    </row>
    <row r="166" spans="1:15">
      <c r="A166" s="163"/>
      <c r="B166" s="187" t="s">
        <v>147</v>
      </c>
      <c r="C166" s="187" t="s">
        <v>2800</v>
      </c>
      <c r="D166" s="189" t="s">
        <v>10371</v>
      </c>
      <c r="E166" s="165">
        <v>45675</v>
      </c>
      <c r="F166" s="165">
        <v>45675</v>
      </c>
      <c r="G166" s="163" t="s">
        <v>5369</v>
      </c>
      <c r="H166" s="163" t="s">
        <v>10303</v>
      </c>
      <c r="I166" s="163" t="s">
        <v>5918</v>
      </c>
      <c r="J166" s="163" t="s">
        <v>10372</v>
      </c>
      <c r="K166" s="164" t="s">
        <v>195</v>
      </c>
      <c r="L166" s="165">
        <v>45679</v>
      </c>
      <c r="M166" s="163"/>
      <c r="N166" s="163"/>
      <c r="O166" s="163"/>
    </row>
    <row r="167" spans="1:15">
      <c r="A167" s="163"/>
      <c r="B167" s="187" t="s">
        <v>147</v>
      </c>
      <c r="C167" s="187" t="s">
        <v>3641</v>
      </c>
      <c r="D167" s="189" t="s">
        <v>10373</v>
      </c>
      <c r="E167" s="165">
        <v>45675</v>
      </c>
      <c r="F167" s="165">
        <v>45675</v>
      </c>
      <c r="G167" s="163" t="s">
        <v>2015</v>
      </c>
      <c r="H167" s="163" t="s">
        <v>10164</v>
      </c>
      <c r="I167" s="163" t="s">
        <v>6698</v>
      </c>
      <c r="J167" s="163" t="s">
        <v>10192</v>
      </c>
      <c r="K167" s="164" t="s">
        <v>195</v>
      </c>
      <c r="L167" s="165">
        <v>45676</v>
      </c>
      <c r="M167" s="163"/>
      <c r="N167" s="163"/>
      <c r="O167" s="163"/>
    </row>
    <row r="168" spans="1:15">
      <c r="A168" s="163"/>
      <c r="B168" s="187" t="s">
        <v>147</v>
      </c>
      <c r="C168" s="187" t="s">
        <v>3641</v>
      </c>
      <c r="D168" s="189" t="s">
        <v>10374</v>
      </c>
      <c r="E168" s="165">
        <v>45676</v>
      </c>
      <c r="F168" s="165">
        <v>45676</v>
      </c>
      <c r="G168" s="163" t="s">
        <v>5331</v>
      </c>
      <c r="H168" s="163" t="s">
        <v>10343</v>
      </c>
      <c r="I168" s="163" t="s">
        <v>6698</v>
      </c>
      <c r="J168" s="163" t="s">
        <v>10154</v>
      </c>
      <c r="K168" s="164" t="s">
        <v>195</v>
      </c>
      <c r="L168" s="165">
        <v>45684</v>
      </c>
      <c r="M168" s="163"/>
      <c r="N168" s="163"/>
      <c r="O168" s="163"/>
    </row>
    <row r="169" spans="1:15">
      <c r="A169" s="163"/>
      <c r="B169" s="187" t="s">
        <v>147</v>
      </c>
      <c r="C169" s="187" t="s">
        <v>3440</v>
      </c>
      <c r="D169" s="189" t="s">
        <v>10375</v>
      </c>
      <c r="E169" s="165">
        <v>45676</v>
      </c>
      <c r="F169" s="165">
        <v>45676</v>
      </c>
      <c r="G169" s="163" t="s">
        <v>2015</v>
      </c>
      <c r="H169" s="163" t="s">
        <v>10164</v>
      </c>
      <c r="I169" s="163" t="s">
        <v>5852</v>
      </c>
      <c r="J169" s="163" t="s">
        <v>10376</v>
      </c>
      <c r="K169" s="164" t="s">
        <v>195</v>
      </c>
      <c r="L169" s="165">
        <v>45679</v>
      </c>
      <c r="M169" s="163"/>
      <c r="N169" s="163"/>
      <c r="O169" s="163"/>
    </row>
    <row r="170" spans="1:15">
      <c r="A170" s="163"/>
      <c r="B170" s="187" t="s">
        <v>147</v>
      </c>
      <c r="C170" s="187" t="s">
        <v>3641</v>
      </c>
      <c r="D170" s="189" t="s">
        <v>10377</v>
      </c>
      <c r="E170" s="165">
        <v>45677</v>
      </c>
      <c r="F170" s="165">
        <v>45678</v>
      </c>
      <c r="G170" s="163" t="s">
        <v>5331</v>
      </c>
      <c r="H170" s="163" t="s">
        <v>10152</v>
      </c>
      <c r="I170" s="163" t="s">
        <v>5927</v>
      </c>
      <c r="J170" s="163" t="s">
        <v>10192</v>
      </c>
      <c r="K170" s="164" t="s">
        <v>195</v>
      </c>
      <c r="L170" s="165">
        <v>45684</v>
      </c>
      <c r="M170" s="163"/>
      <c r="N170" s="163"/>
      <c r="O170" s="163"/>
    </row>
    <row r="171" spans="1:15">
      <c r="A171" s="163"/>
      <c r="B171" s="187" t="s">
        <v>147</v>
      </c>
      <c r="C171" s="187" t="s">
        <v>3641</v>
      </c>
      <c r="D171" s="189" t="s">
        <v>10378</v>
      </c>
      <c r="E171" s="165">
        <v>45679</v>
      </c>
      <c r="F171" s="165">
        <v>45679</v>
      </c>
      <c r="G171" s="163" t="s">
        <v>2015</v>
      </c>
      <c r="H171" s="163" t="s">
        <v>10379</v>
      </c>
      <c r="I171" s="163" t="s">
        <v>6698</v>
      </c>
      <c r="J171" s="163" t="s">
        <v>10160</v>
      </c>
      <c r="K171" s="164" t="s">
        <v>195</v>
      </c>
      <c r="L171" s="165">
        <v>45680</v>
      </c>
      <c r="M171" s="163"/>
      <c r="N171" s="163"/>
      <c r="O171" s="163"/>
    </row>
    <row r="172" spans="1:15">
      <c r="A172" s="163"/>
      <c r="B172" s="187" t="s">
        <v>147</v>
      </c>
      <c r="C172" s="187" t="s">
        <v>3641</v>
      </c>
      <c r="D172" s="189" t="s">
        <v>10380</v>
      </c>
      <c r="E172" s="165">
        <v>45680</v>
      </c>
      <c r="F172" s="165">
        <v>45680</v>
      </c>
      <c r="G172" s="163" t="s">
        <v>5331</v>
      </c>
      <c r="H172" s="163" t="s">
        <v>10381</v>
      </c>
      <c r="I172" s="163" t="s">
        <v>6698</v>
      </c>
      <c r="J172" s="163" t="s">
        <v>10160</v>
      </c>
      <c r="K172" s="164" t="s">
        <v>195</v>
      </c>
      <c r="L172" s="165">
        <v>45686</v>
      </c>
      <c r="M172" s="163"/>
      <c r="N172" s="163"/>
      <c r="O172" s="163"/>
    </row>
    <row r="173" spans="1:15">
      <c r="A173" s="163"/>
      <c r="B173" s="187" t="s">
        <v>147</v>
      </c>
      <c r="C173" s="187" t="s">
        <v>2800</v>
      </c>
      <c r="D173" s="189" t="s">
        <v>10382</v>
      </c>
      <c r="E173" s="165">
        <v>45681</v>
      </c>
      <c r="F173" s="165">
        <v>45681</v>
      </c>
      <c r="G173" s="163" t="s">
        <v>5369</v>
      </c>
      <c r="H173" s="163" t="s">
        <v>10303</v>
      </c>
      <c r="I173" s="163" t="s">
        <v>5918</v>
      </c>
      <c r="J173" s="163" t="s">
        <v>10383</v>
      </c>
      <c r="K173" s="164" t="s">
        <v>195</v>
      </c>
      <c r="L173" s="165">
        <v>45688</v>
      </c>
      <c r="M173" s="163"/>
      <c r="N173" s="163"/>
      <c r="O173" s="163"/>
    </row>
    <row r="174" spans="1:15">
      <c r="A174" s="163"/>
      <c r="B174" s="187" t="s">
        <v>147</v>
      </c>
      <c r="C174" s="187" t="s">
        <v>3641</v>
      </c>
      <c r="D174" s="189" t="s">
        <v>10384</v>
      </c>
      <c r="E174" s="165">
        <v>45684</v>
      </c>
      <c r="F174" s="165">
        <v>45684</v>
      </c>
      <c r="G174" s="163" t="s">
        <v>2015</v>
      </c>
      <c r="H174" s="163" t="s">
        <v>10385</v>
      </c>
      <c r="I174" s="163" t="s">
        <v>6698</v>
      </c>
      <c r="J174" s="163" t="s">
        <v>10154</v>
      </c>
      <c r="K174" s="164" t="s">
        <v>195</v>
      </c>
      <c r="L174" s="165">
        <v>45685</v>
      </c>
      <c r="M174" s="163"/>
      <c r="N174" s="163"/>
      <c r="O174" s="163"/>
    </row>
    <row r="175" spans="1:15">
      <c r="A175" s="163"/>
      <c r="B175" s="187" t="s">
        <v>147</v>
      </c>
      <c r="C175" s="187" t="s">
        <v>3641</v>
      </c>
      <c r="D175" s="189" t="s">
        <v>10386</v>
      </c>
      <c r="E175" s="165">
        <v>45685</v>
      </c>
      <c r="F175" s="165">
        <v>45685</v>
      </c>
      <c r="G175" s="163" t="s">
        <v>5331</v>
      </c>
      <c r="H175" s="163" t="s">
        <v>10152</v>
      </c>
      <c r="I175" s="163" t="s">
        <v>6698</v>
      </c>
      <c r="J175" s="163" t="s">
        <v>10154</v>
      </c>
      <c r="K175" s="164" t="s">
        <v>195</v>
      </c>
      <c r="L175" s="165">
        <v>45693</v>
      </c>
      <c r="M175" s="163"/>
      <c r="N175" s="163"/>
      <c r="O175" s="163"/>
    </row>
    <row r="176" spans="1:15">
      <c r="A176" s="163"/>
      <c r="B176" s="187" t="s">
        <v>147</v>
      </c>
      <c r="C176" s="187" t="s">
        <v>3440</v>
      </c>
      <c r="D176" s="189" t="s">
        <v>10387</v>
      </c>
      <c r="E176" s="165">
        <v>45685</v>
      </c>
      <c r="F176" s="165">
        <v>45685</v>
      </c>
      <c r="G176" s="163" t="s">
        <v>5331</v>
      </c>
      <c r="H176" s="163" t="s">
        <v>10152</v>
      </c>
      <c r="I176" s="163" t="s">
        <v>6273</v>
      </c>
      <c r="J176" s="163" t="s">
        <v>10376</v>
      </c>
      <c r="K176" s="164" t="s">
        <v>195</v>
      </c>
      <c r="L176" s="165">
        <v>45693</v>
      </c>
      <c r="M176" s="163"/>
      <c r="N176" s="163"/>
      <c r="O176" s="163"/>
    </row>
    <row r="177" spans="1:15">
      <c r="A177" s="163"/>
      <c r="B177" s="187" t="s">
        <v>147</v>
      </c>
      <c r="C177" s="187" t="s">
        <v>6464</v>
      </c>
      <c r="D177" s="189" t="s">
        <v>10388</v>
      </c>
      <c r="E177" s="165">
        <v>45685</v>
      </c>
      <c r="F177" s="165">
        <v>45685</v>
      </c>
      <c r="G177" s="163" t="s">
        <v>5331</v>
      </c>
      <c r="H177" s="163" t="s">
        <v>10389</v>
      </c>
      <c r="I177" s="163" t="s">
        <v>6610</v>
      </c>
      <c r="J177" s="163" t="s">
        <v>10160</v>
      </c>
      <c r="K177" s="164" t="s">
        <v>195</v>
      </c>
      <c r="L177" s="165">
        <v>45693</v>
      </c>
      <c r="M177" s="163"/>
      <c r="N177" s="163"/>
      <c r="O177" s="163"/>
    </row>
    <row r="178" spans="1:15">
      <c r="A178" s="163"/>
      <c r="B178" s="187" t="s">
        <v>147</v>
      </c>
      <c r="C178" s="187" t="s">
        <v>6464</v>
      </c>
      <c r="D178" s="189" t="s">
        <v>10390</v>
      </c>
      <c r="E178" s="165">
        <v>45686</v>
      </c>
      <c r="F178" s="165">
        <v>45686</v>
      </c>
      <c r="G178" s="163" t="s">
        <v>2015</v>
      </c>
      <c r="H178" s="163" t="s">
        <v>10391</v>
      </c>
      <c r="I178" s="163" t="s">
        <v>6610</v>
      </c>
      <c r="J178" s="163" t="s">
        <v>10192</v>
      </c>
      <c r="K178" s="164" t="s">
        <v>195</v>
      </c>
      <c r="L178" s="165">
        <v>45688</v>
      </c>
      <c r="M178" s="163"/>
      <c r="N178" s="163"/>
      <c r="O178" s="163"/>
    </row>
    <row r="179" spans="1:15">
      <c r="A179" s="163"/>
      <c r="B179" s="187" t="s">
        <v>147</v>
      </c>
      <c r="C179" s="187" t="s">
        <v>2150</v>
      </c>
      <c r="D179" s="189" t="s">
        <v>10392</v>
      </c>
      <c r="E179" s="165">
        <v>45686</v>
      </c>
      <c r="F179" s="165">
        <v>45687</v>
      </c>
      <c r="G179" s="163" t="s">
        <v>5406</v>
      </c>
      <c r="H179" s="163" t="s">
        <v>10315</v>
      </c>
      <c r="I179" s="163" t="s">
        <v>5817</v>
      </c>
      <c r="J179" s="163" t="s">
        <v>10136</v>
      </c>
      <c r="K179" s="164" t="s">
        <v>195</v>
      </c>
      <c r="L179" s="165">
        <v>45693</v>
      </c>
      <c r="M179" s="163"/>
      <c r="N179" s="163"/>
      <c r="O179" s="163"/>
    </row>
    <row r="180" spans="1:15">
      <c r="A180" s="163"/>
      <c r="B180" s="187"/>
      <c r="C180" s="187"/>
      <c r="D180" s="189" t="s">
        <v>12975</v>
      </c>
      <c r="E180" s="165">
        <v>45912</v>
      </c>
      <c r="F180" s="165">
        <v>45912</v>
      </c>
      <c r="G180" s="163" t="s">
        <v>5406</v>
      </c>
      <c r="H180" s="163" t="s">
        <v>10315</v>
      </c>
      <c r="I180" s="163" t="s">
        <v>5817</v>
      </c>
      <c r="J180" s="163" t="s">
        <v>10136</v>
      </c>
      <c r="K180" s="164" t="s">
        <v>195</v>
      </c>
      <c r="L180" s="165">
        <v>45913</v>
      </c>
      <c r="M180" s="163"/>
      <c r="N180" s="163"/>
      <c r="O180" s="163"/>
    </row>
    <row r="181" spans="1:15">
      <c r="A181" s="163"/>
      <c r="B181" s="187" t="s">
        <v>147</v>
      </c>
      <c r="C181" s="187" t="s">
        <v>2150</v>
      </c>
      <c r="D181" s="189" t="s">
        <v>10393</v>
      </c>
      <c r="E181" s="165">
        <v>45687</v>
      </c>
      <c r="F181" s="165">
        <v>45687</v>
      </c>
      <c r="G181" s="163" t="s">
        <v>5331</v>
      </c>
      <c r="H181" s="163" t="s">
        <v>10394</v>
      </c>
      <c r="I181" s="163" t="s">
        <v>5645</v>
      </c>
      <c r="J181" s="163" t="s">
        <v>10354</v>
      </c>
      <c r="K181" s="164" t="s">
        <v>195</v>
      </c>
      <c r="L181" s="165">
        <v>45696</v>
      </c>
      <c r="M181" s="163"/>
      <c r="N181" s="163"/>
      <c r="O181" s="163"/>
    </row>
    <row r="182" spans="1:15">
      <c r="A182" s="163"/>
      <c r="B182" s="187" t="s">
        <v>147</v>
      </c>
      <c r="C182" s="187" t="s">
        <v>6464</v>
      </c>
      <c r="D182" s="189" t="s">
        <v>10395</v>
      </c>
      <c r="E182" s="165">
        <v>45688</v>
      </c>
      <c r="F182" s="165">
        <v>45689</v>
      </c>
      <c r="G182" s="163" t="s">
        <v>5331</v>
      </c>
      <c r="H182" s="163" t="s">
        <v>10396</v>
      </c>
      <c r="I182" s="163" t="s">
        <v>6610</v>
      </c>
      <c r="J182" s="163" t="s">
        <v>10192</v>
      </c>
      <c r="K182" s="164" t="s">
        <v>195</v>
      </c>
      <c r="L182" s="165">
        <v>45696</v>
      </c>
      <c r="M182" s="163"/>
      <c r="N182" s="163"/>
      <c r="O182" s="163"/>
    </row>
    <row r="183" spans="1:15">
      <c r="A183" s="163"/>
      <c r="B183" s="187" t="s">
        <v>147</v>
      </c>
      <c r="C183" s="187" t="s">
        <v>3408</v>
      </c>
      <c r="D183" s="189" t="s">
        <v>10397</v>
      </c>
      <c r="E183" s="165">
        <v>45691</v>
      </c>
      <c r="F183" s="165">
        <v>45691</v>
      </c>
      <c r="G183" s="163" t="s">
        <v>5369</v>
      </c>
      <c r="H183" s="163" t="s">
        <v>10398</v>
      </c>
      <c r="I183" s="163" t="s">
        <v>5949</v>
      </c>
      <c r="J183" s="163" t="s">
        <v>10399</v>
      </c>
      <c r="K183" s="164" t="s">
        <v>195</v>
      </c>
      <c r="L183" s="165">
        <v>45693</v>
      </c>
      <c r="M183" s="163"/>
      <c r="N183" s="163"/>
      <c r="O183" s="163"/>
    </row>
    <row r="184" spans="1:15">
      <c r="A184" s="163"/>
      <c r="B184" s="187" t="s">
        <v>147</v>
      </c>
      <c r="C184" s="187" t="s">
        <v>6464</v>
      </c>
      <c r="D184" s="189" t="s">
        <v>10400</v>
      </c>
      <c r="E184" s="165">
        <v>45691</v>
      </c>
      <c r="F184" s="165">
        <v>45691</v>
      </c>
      <c r="G184" s="163" t="s">
        <v>2015</v>
      </c>
      <c r="H184" s="163" t="s">
        <v>10164</v>
      </c>
      <c r="I184" s="163" t="s">
        <v>6610</v>
      </c>
      <c r="J184" s="163" t="s">
        <v>10160</v>
      </c>
      <c r="K184" s="164" t="s">
        <v>195</v>
      </c>
      <c r="L184" s="165">
        <v>45692</v>
      </c>
      <c r="M184" s="163"/>
      <c r="N184" s="163"/>
      <c r="O184" s="163"/>
    </row>
    <row r="185" spans="1:15">
      <c r="A185" s="163"/>
      <c r="B185" s="187" t="s">
        <v>147</v>
      </c>
      <c r="C185" s="187" t="s">
        <v>6464</v>
      </c>
      <c r="D185" s="189" t="s">
        <v>10401</v>
      </c>
      <c r="E185" s="165">
        <v>45692</v>
      </c>
      <c r="F185" s="165">
        <v>45692</v>
      </c>
      <c r="G185" s="163" t="s">
        <v>5331</v>
      </c>
      <c r="H185" s="163" t="s">
        <v>10396</v>
      </c>
      <c r="I185" s="163" t="s">
        <v>6610</v>
      </c>
      <c r="J185" s="163" t="s">
        <v>10160</v>
      </c>
      <c r="K185" s="164" t="s">
        <v>195</v>
      </c>
      <c r="L185" s="165">
        <v>45696</v>
      </c>
      <c r="M185" s="163"/>
      <c r="N185" s="163"/>
      <c r="O185" s="163"/>
    </row>
    <row r="186" spans="1:15">
      <c r="A186" s="163"/>
      <c r="B186" s="187" t="s">
        <v>147</v>
      </c>
      <c r="C186" s="187" t="s">
        <v>2292</v>
      </c>
      <c r="D186" s="189" t="s">
        <v>10402</v>
      </c>
      <c r="E186" s="165">
        <v>45692</v>
      </c>
      <c r="F186" s="165">
        <v>45692</v>
      </c>
      <c r="G186" s="163" t="s">
        <v>5406</v>
      </c>
      <c r="H186" s="163" t="s">
        <v>10315</v>
      </c>
      <c r="I186" s="163" t="s">
        <v>5802</v>
      </c>
      <c r="J186" s="163" t="s">
        <v>10136</v>
      </c>
      <c r="K186" s="164" t="s">
        <v>195</v>
      </c>
      <c r="L186" s="165">
        <v>45696</v>
      </c>
      <c r="M186" s="163"/>
      <c r="N186" s="163"/>
      <c r="O186" s="163"/>
    </row>
    <row r="187" spans="1:15">
      <c r="A187" s="163"/>
      <c r="B187" s="187"/>
      <c r="C187" s="187"/>
      <c r="D187" s="189" t="s">
        <v>12972</v>
      </c>
      <c r="E187" s="165">
        <v>45912</v>
      </c>
      <c r="F187" s="165">
        <v>45912</v>
      </c>
      <c r="G187" s="163" t="s">
        <v>5406</v>
      </c>
      <c r="H187" s="163" t="s">
        <v>10315</v>
      </c>
      <c r="I187" s="163"/>
      <c r="J187" s="163" t="s">
        <v>10136</v>
      </c>
      <c r="K187" s="164" t="s">
        <v>298</v>
      </c>
      <c r="L187" s="165">
        <v>45913</v>
      </c>
      <c r="M187" s="163"/>
      <c r="N187" s="163"/>
      <c r="O187" s="163"/>
    </row>
    <row r="188" spans="1:15">
      <c r="A188" s="163"/>
      <c r="B188" s="187" t="s">
        <v>147</v>
      </c>
      <c r="C188" s="187" t="s">
        <v>6464</v>
      </c>
      <c r="D188" s="189" t="s">
        <v>10403</v>
      </c>
      <c r="E188" s="165">
        <v>45693</v>
      </c>
      <c r="F188" s="165">
        <v>45693</v>
      </c>
      <c r="G188" s="163" t="s">
        <v>5331</v>
      </c>
      <c r="H188" s="163" t="s">
        <v>9694</v>
      </c>
      <c r="I188" s="163" t="s">
        <v>6610</v>
      </c>
      <c r="J188" s="163" t="s">
        <v>10154</v>
      </c>
      <c r="K188" s="164" t="s">
        <v>195</v>
      </c>
      <c r="L188" s="165">
        <v>45707</v>
      </c>
      <c r="M188" s="163"/>
      <c r="N188" s="163"/>
      <c r="O188" s="163"/>
    </row>
    <row r="189" spans="1:15">
      <c r="A189" s="163"/>
      <c r="B189" s="187" t="s">
        <v>147</v>
      </c>
      <c r="C189" s="187" t="s">
        <v>3641</v>
      </c>
      <c r="D189" s="189" t="s">
        <v>10404</v>
      </c>
      <c r="E189" s="165">
        <v>45693</v>
      </c>
      <c r="F189" s="165">
        <v>45693</v>
      </c>
      <c r="G189" s="163" t="s">
        <v>2015</v>
      </c>
      <c r="H189" s="163" t="s">
        <v>10405</v>
      </c>
      <c r="I189" s="163" t="s">
        <v>6698</v>
      </c>
      <c r="J189" s="163" t="s">
        <v>10376</v>
      </c>
      <c r="K189" s="164" t="s">
        <v>195</v>
      </c>
      <c r="L189" s="165">
        <v>45707</v>
      </c>
      <c r="M189" s="163"/>
      <c r="N189" s="163"/>
      <c r="O189" s="163"/>
    </row>
    <row r="190" spans="1:15">
      <c r="A190" s="163"/>
      <c r="B190" s="187" t="s">
        <v>147</v>
      </c>
      <c r="C190" s="187" t="s">
        <v>2150</v>
      </c>
      <c r="D190" s="189" t="s">
        <v>10406</v>
      </c>
      <c r="E190" s="165">
        <v>45693</v>
      </c>
      <c r="F190" s="165">
        <v>45693</v>
      </c>
      <c r="G190" s="163" t="s">
        <v>5331</v>
      </c>
      <c r="H190" s="163" t="s">
        <v>10407</v>
      </c>
      <c r="I190" s="163" t="s">
        <v>5817</v>
      </c>
      <c r="J190" s="163" t="s">
        <v>10408</v>
      </c>
      <c r="K190" s="164" t="s">
        <v>195</v>
      </c>
      <c r="L190" s="165">
        <v>45707</v>
      </c>
      <c r="M190" s="163"/>
      <c r="N190" s="163"/>
      <c r="O190" s="163"/>
    </row>
    <row r="191" spans="1:15">
      <c r="A191" s="163"/>
      <c r="B191" s="187" t="s">
        <v>147</v>
      </c>
      <c r="C191" s="187" t="s">
        <v>3408</v>
      </c>
      <c r="D191" s="189" t="s">
        <v>10409</v>
      </c>
      <c r="E191" s="165">
        <v>45694</v>
      </c>
      <c r="F191" s="165">
        <v>45694</v>
      </c>
      <c r="G191" s="163" t="s">
        <v>5369</v>
      </c>
      <c r="H191" s="163" t="s">
        <v>10303</v>
      </c>
      <c r="I191" s="163" t="s">
        <v>5949</v>
      </c>
      <c r="J191" s="163" t="s">
        <v>3619</v>
      </c>
      <c r="K191" s="164" t="s">
        <v>195</v>
      </c>
      <c r="L191" s="165">
        <v>45696</v>
      </c>
      <c r="M191" s="163"/>
      <c r="N191" s="163"/>
      <c r="O191" s="163"/>
    </row>
    <row r="192" spans="1:15">
      <c r="A192" s="163"/>
      <c r="B192" s="187" t="s">
        <v>147</v>
      </c>
      <c r="C192" s="187" t="s">
        <v>6245</v>
      </c>
      <c r="D192" s="189" t="s">
        <v>10410</v>
      </c>
      <c r="E192" s="165">
        <v>45694</v>
      </c>
      <c r="F192" s="165">
        <v>45694</v>
      </c>
      <c r="G192" s="163" t="s">
        <v>5331</v>
      </c>
      <c r="H192" s="163" t="s">
        <v>9694</v>
      </c>
      <c r="I192" s="163" t="s">
        <v>6596</v>
      </c>
      <c r="J192" s="163" t="s">
        <v>10192</v>
      </c>
      <c r="K192" s="164" t="s">
        <v>195</v>
      </c>
      <c r="L192" s="165">
        <v>45707</v>
      </c>
      <c r="M192" s="163"/>
      <c r="N192" s="163"/>
      <c r="O192" s="163"/>
    </row>
    <row r="193" spans="1:15">
      <c r="A193" s="163"/>
      <c r="B193" s="187" t="s">
        <v>147</v>
      </c>
      <c r="C193" s="187" t="s">
        <v>155</v>
      </c>
      <c r="D193" s="189" t="s">
        <v>10411</v>
      </c>
      <c r="E193" s="165"/>
      <c r="F193" s="165"/>
      <c r="G193" s="163"/>
      <c r="H193" s="163"/>
      <c r="I193" s="163"/>
      <c r="J193" s="163"/>
      <c r="K193" s="164"/>
      <c r="L193" s="165"/>
      <c r="M193" s="163"/>
      <c r="N193" s="163"/>
      <c r="O193" s="163"/>
    </row>
    <row r="194" spans="1:15">
      <c r="A194" s="163"/>
      <c r="B194" s="187" t="s">
        <v>147</v>
      </c>
      <c r="C194" s="187" t="s">
        <v>6464</v>
      </c>
      <c r="D194" s="189" t="s">
        <v>10412</v>
      </c>
      <c r="E194" s="165">
        <v>45694</v>
      </c>
      <c r="F194" s="165">
        <v>45694</v>
      </c>
      <c r="G194" s="163" t="s">
        <v>2015</v>
      </c>
      <c r="H194" s="163" t="s">
        <v>10332</v>
      </c>
      <c r="I194" s="163" t="s">
        <v>6596</v>
      </c>
      <c r="J194" s="163" t="s">
        <v>10154</v>
      </c>
      <c r="K194" s="164" t="s">
        <v>195</v>
      </c>
      <c r="L194" s="165">
        <v>45696</v>
      </c>
      <c r="M194" s="163"/>
      <c r="N194" s="163"/>
      <c r="O194" s="163"/>
    </row>
    <row r="195" spans="1:15">
      <c r="A195" s="163"/>
      <c r="B195" s="187" t="s">
        <v>147</v>
      </c>
      <c r="C195" s="187" t="s">
        <v>10413</v>
      </c>
      <c r="D195" s="189" t="s">
        <v>10414</v>
      </c>
      <c r="E195" s="165">
        <v>45695</v>
      </c>
      <c r="F195" s="165">
        <v>45695</v>
      </c>
      <c r="G195" s="163" t="s">
        <v>10415</v>
      </c>
      <c r="H195" s="163" t="s">
        <v>10416</v>
      </c>
      <c r="I195" s="163"/>
      <c r="J195" s="163"/>
      <c r="K195" s="164" t="s">
        <v>195</v>
      </c>
      <c r="L195" s="165">
        <v>45709</v>
      </c>
      <c r="M195" s="163"/>
      <c r="N195" s="163"/>
      <c r="O195" s="163"/>
    </row>
    <row r="196" spans="1:15">
      <c r="A196" s="163"/>
      <c r="B196" s="187" t="s">
        <v>147</v>
      </c>
      <c r="C196" s="187" t="s">
        <v>6464</v>
      </c>
      <c r="D196" s="189" t="s">
        <v>10417</v>
      </c>
      <c r="E196" s="165">
        <v>45695</v>
      </c>
      <c r="F196" s="165">
        <v>45695</v>
      </c>
      <c r="G196" s="163" t="s">
        <v>5331</v>
      </c>
      <c r="H196" s="163" t="s">
        <v>10152</v>
      </c>
      <c r="I196" s="163" t="s">
        <v>6610</v>
      </c>
      <c r="J196" s="163" t="s">
        <v>10154</v>
      </c>
      <c r="K196" s="164" t="s">
        <v>195</v>
      </c>
      <c r="L196" s="165">
        <v>45707</v>
      </c>
      <c r="M196" s="163"/>
      <c r="N196" s="163"/>
      <c r="O196" s="163"/>
    </row>
    <row r="197" spans="1:15">
      <c r="A197" s="163"/>
      <c r="B197" s="187" t="s">
        <v>147</v>
      </c>
      <c r="C197" s="187" t="s">
        <v>3408</v>
      </c>
      <c r="D197" s="189" t="s">
        <v>10418</v>
      </c>
      <c r="E197" s="165">
        <v>45695</v>
      </c>
      <c r="F197" s="165">
        <v>45695</v>
      </c>
      <c r="G197" s="163" t="s">
        <v>5369</v>
      </c>
      <c r="H197" s="163" t="s">
        <v>10303</v>
      </c>
      <c r="I197" s="163" t="s">
        <v>5949</v>
      </c>
      <c r="J197" s="163" t="s">
        <v>10419</v>
      </c>
      <c r="K197" s="164" t="s">
        <v>195</v>
      </c>
      <c r="L197" s="165">
        <v>45696</v>
      </c>
      <c r="M197" s="163"/>
      <c r="N197" s="163"/>
      <c r="O197" s="163"/>
    </row>
    <row r="198" spans="1:15">
      <c r="A198" s="163"/>
      <c r="B198" s="187" t="s">
        <v>147</v>
      </c>
      <c r="C198" s="187" t="s">
        <v>6245</v>
      </c>
      <c r="D198" s="189" t="s">
        <v>10420</v>
      </c>
      <c r="E198" s="165">
        <v>45696</v>
      </c>
      <c r="F198" s="165">
        <v>45696</v>
      </c>
      <c r="G198" s="163" t="s">
        <v>5331</v>
      </c>
      <c r="H198" s="163" t="s">
        <v>9694</v>
      </c>
      <c r="I198" s="163" t="s">
        <v>6596</v>
      </c>
      <c r="J198" s="163" t="s">
        <v>10160</v>
      </c>
      <c r="K198" s="164" t="s">
        <v>195</v>
      </c>
      <c r="L198" s="165">
        <v>45707</v>
      </c>
      <c r="M198" s="163"/>
      <c r="N198" s="163"/>
      <c r="O198" s="163"/>
    </row>
    <row r="199" spans="1:15">
      <c r="A199" s="163"/>
      <c r="B199" s="187" t="s">
        <v>147</v>
      </c>
      <c r="C199" s="187" t="s">
        <v>6245</v>
      </c>
      <c r="D199" s="189" t="s">
        <v>10421</v>
      </c>
      <c r="E199" s="165">
        <v>45698</v>
      </c>
      <c r="F199" s="165">
        <v>45698</v>
      </c>
      <c r="G199" s="163" t="s">
        <v>2015</v>
      </c>
      <c r="H199" s="163" t="s">
        <v>10422</v>
      </c>
      <c r="I199" s="163" t="s">
        <v>6596</v>
      </c>
      <c r="J199" s="163" t="s">
        <v>10192</v>
      </c>
      <c r="K199" s="164" t="s">
        <v>197</v>
      </c>
      <c r="L199" s="165">
        <v>45701</v>
      </c>
      <c r="M199" s="163"/>
      <c r="N199" s="163"/>
      <c r="O199" s="163"/>
    </row>
    <row r="200" spans="1:15">
      <c r="A200" s="163"/>
      <c r="B200" s="187" t="s">
        <v>147</v>
      </c>
      <c r="C200" s="187" t="s">
        <v>6245</v>
      </c>
      <c r="D200" s="189" t="s">
        <v>10423</v>
      </c>
      <c r="E200" s="165">
        <v>45699</v>
      </c>
      <c r="F200" s="165">
        <v>45700</v>
      </c>
      <c r="G200" s="163" t="s">
        <v>5331</v>
      </c>
      <c r="H200" s="163" t="s">
        <v>10152</v>
      </c>
      <c r="I200" s="163" t="s">
        <v>6596</v>
      </c>
      <c r="J200" s="163" t="s">
        <v>10192</v>
      </c>
      <c r="K200" s="164" t="s">
        <v>195</v>
      </c>
      <c r="L200" s="165">
        <v>45707</v>
      </c>
      <c r="M200" s="163"/>
      <c r="N200" s="163"/>
      <c r="O200" s="163"/>
    </row>
    <row r="201" spans="1:15">
      <c r="A201" s="163"/>
      <c r="B201" s="187" t="s">
        <v>147</v>
      </c>
      <c r="C201" s="187" t="s">
        <v>3641</v>
      </c>
      <c r="D201" s="189" t="s">
        <v>10424</v>
      </c>
      <c r="E201" s="165">
        <v>45701</v>
      </c>
      <c r="F201" s="165">
        <v>45701</v>
      </c>
      <c r="G201" s="163" t="s">
        <v>2015</v>
      </c>
      <c r="H201" s="163" t="s">
        <v>10332</v>
      </c>
      <c r="I201" s="163" t="s">
        <v>6698</v>
      </c>
      <c r="J201" s="163" t="s">
        <v>10376</v>
      </c>
      <c r="K201" s="164" t="s">
        <v>195</v>
      </c>
      <c r="L201" s="165">
        <v>45701</v>
      </c>
      <c r="M201" s="163"/>
      <c r="N201" s="163"/>
      <c r="O201" s="163"/>
    </row>
    <row r="202" spans="1:15">
      <c r="A202" s="163"/>
      <c r="B202" s="187" t="s">
        <v>147</v>
      </c>
      <c r="C202" s="187" t="s">
        <v>6245</v>
      </c>
      <c r="D202" s="189" t="s">
        <v>10425</v>
      </c>
      <c r="E202" s="165">
        <v>45699</v>
      </c>
      <c r="F202" s="165">
        <v>45700</v>
      </c>
      <c r="G202" s="163" t="s">
        <v>5331</v>
      </c>
      <c r="H202" s="163" t="s">
        <v>9694</v>
      </c>
      <c r="I202" s="163" t="s">
        <v>6596</v>
      </c>
      <c r="J202" s="163" t="s">
        <v>10154</v>
      </c>
      <c r="K202" s="164" t="s">
        <v>195</v>
      </c>
      <c r="L202" s="165">
        <v>45707</v>
      </c>
      <c r="M202" s="163"/>
      <c r="N202" s="163"/>
      <c r="O202" s="163"/>
    </row>
    <row r="203" spans="1:15">
      <c r="A203" s="163"/>
      <c r="B203" s="187" t="s">
        <v>147</v>
      </c>
      <c r="C203" s="187" t="s">
        <v>2418</v>
      </c>
      <c r="D203" s="189" t="s">
        <v>10426</v>
      </c>
      <c r="E203" s="165">
        <v>45700</v>
      </c>
      <c r="F203" s="165">
        <v>45700</v>
      </c>
      <c r="G203" s="163" t="s">
        <v>5331</v>
      </c>
      <c r="H203" s="163" t="s">
        <v>9768</v>
      </c>
      <c r="I203" s="163" t="s">
        <v>5822</v>
      </c>
      <c r="J203" s="163" t="s">
        <v>10427</v>
      </c>
      <c r="K203" s="164" t="s">
        <v>195</v>
      </c>
      <c r="L203" s="165">
        <v>45707</v>
      </c>
      <c r="M203" s="163"/>
      <c r="N203" s="163"/>
      <c r="O203" s="163"/>
    </row>
    <row r="204" spans="1:15">
      <c r="A204" s="163"/>
      <c r="B204" s="187" t="s">
        <v>147</v>
      </c>
      <c r="C204" s="187" t="s">
        <v>3641</v>
      </c>
      <c r="D204" s="189" t="s">
        <v>10428</v>
      </c>
      <c r="E204" s="165">
        <v>45701</v>
      </c>
      <c r="F204" s="165">
        <v>45701</v>
      </c>
      <c r="G204" s="163" t="s">
        <v>5331</v>
      </c>
      <c r="H204" s="163" t="s">
        <v>9694</v>
      </c>
      <c r="I204" s="163" t="s">
        <v>6698</v>
      </c>
      <c r="J204" s="163" t="s">
        <v>10376</v>
      </c>
      <c r="K204" s="164" t="s">
        <v>459</v>
      </c>
      <c r="L204" s="183"/>
      <c r="M204" s="163"/>
      <c r="N204" s="163"/>
      <c r="O204" s="163"/>
    </row>
    <row r="205" spans="1:15">
      <c r="A205" s="163"/>
      <c r="B205" s="187" t="s">
        <v>147</v>
      </c>
      <c r="C205" s="187" t="s">
        <v>6245</v>
      </c>
      <c r="D205" s="189" t="s">
        <v>10429</v>
      </c>
      <c r="E205" s="165">
        <v>45703</v>
      </c>
      <c r="F205" s="165">
        <v>45703</v>
      </c>
      <c r="G205" s="163" t="s">
        <v>2015</v>
      </c>
      <c r="H205" s="163" t="s">
        <v>10430</v>
      </c>
      <c r="I205" s="163" t="s">
        <v>6596</v>
      </c>
      <c r="J205" s="163" t="s">
        <v>10154</v>
      </c>
      <c r="K205" s="164" t="s">
        <v>195</v>
      </c>
      <c r="L205" s="165">
        <v>45707</v>
      </c>
      <c r="M205" s="163"/>
      <c r="N205" s="163"/>
      <c r="O205" s="163"/>
    </row>
    <row r="206" spans="1:15">
      <c r="A206" s="163"/>
      <c r="B206" s="187" t="s">
        <v>147</v>
      </c>
      <c r="C206" s="187" t="s">
        <v>2800</v>
      </c>
      <c r="D206" s="189" t="s">
        <v>10431</v>
      </c>
      <c r="E206" s="165">
        <v>45704</v>
      </c>
      <c r="F206" s="165">
        <v>45705</v>
      </c>
      <c r="G206" s="163" t="s">
        <v>5369</v>
      </c>
      <c r="H206" s="163" t="s">
        <v>10432</v>
      </c>
      <c r="I206" s="163" t="s">
        <v>5918</v>
      </c>
      <c r="J206" s="163" t="s">
        <v>10433</v>
      </c>
      <c r="K206" s="164" t="s">
        <v>195</v>
      </c>
      <c r="L206" s="165">
        <v>45707</v>
      </c>
      <c r="M206" s="163"/>
      <c r="N206" s="163"/>
      <c r="O206" s="163"/>
    </row>
    <row r="207" spans="1:15">
      <c r="A207" s="163"/>
      <c r="B207" s="187" t="s">
        <v>147</v>
      </c>
      <c r="C207" s="187" t="s">
        <v>6245</v>
      </c>
      <c r="D207" s="189" t="s">
        <v>10434</v>
      </c>
      <c r="E207" s="165">
        <v>45704</v>
      </c>
      <c r="F207" s="165">
        <v>45705</v>
      </c>
      <c r="G207" s="163" t="s">
        <v>5331</v>
      </c>
      <c r="H207" s="163" t="s">
        <v>10152</v>
      </c>
      <c r="I207" s="163" t="s">
        <v>6596</v>
      </c>
      <c r="J207" s="163" t="s">
        <v>10154</v>
      </c>
      <c r="K207" s="164" t="s">
        <v>195</v>
      </c>
      <c r="L207" s="165">
        <v>45707</v>
      </c>
      <c r="M207" s="163"/>
      <c r="N207" s="163"/>
      <c r="O207" s="163"/>
    </row>
    <row r="208" spans="1:15">
      <c r="A208" s="163"/>
      <c r="B208" s="187" t="s">
        <v>147</v>
      </c>
      <c r="C208" s="187" t="s">
        <v>6464</v>
      </c>
      <c r="D208" s="189" t="s">
        <v>10435</v>
      </c>
      <c r="E208" s="165">
        <v>45704</v>
      </c>
      <c r="F208" s="165">
        <v>45704</v>
      </c>
      <c r="G208" s="163" t="s">
        <v>5331</v>
      </c>
      <c r="H208" s="163" t="s">
        <v>9694</v>
      </c>
      <c r="I208" s="163" t="s">
        <v>6610</v>
      </c>
      <c r="J208" s="163" t="s">
        <v>10376</v>
      </c>
      <c r="K208" s="164" t="s">
        <v>195</v>
      </c>
      <c r="L208" s="165">
        <v>45715</v>
      </c>
      <c r="M208" s="163"/>
      <c r="N208" s="163"/>
      <c r="O208" s="163"/>
    </row>
    <row r="209" spans="1:15">
      <c r="A209" s="163"/>
      <c r="B209" s="187" t="s">
        <v>147</v>
      </c>
      <c r="C209" s="187" t="s">
        <v>2064</v>
      </c>
      <c r="D209" s="189" t="s">
        <v>10436</v>
      </c>
      <c r="E209" s="165">
        <v>45705</v>
      </c>
      <c r="F209" s="165">
        <v>45705</v>
      </c>
      <c r="G209" s="163" t="s">
        <v>2015</v>
      </c>
      <c r="H209" s="163" t="s">
        <v>10405</v>
      </c>
      <c r="I209" s="163" t="s">
        <v>5906</v>
      </c>
      <c r="J209" s="163" t="s">
        <v>10437</v>
      </c>
      <c r="K209" s="164" t="s">
        <v>195</v>
      </c>
      <c r="L209" s="165">
        <v>45707</v>
      </c>
      <c r="M209" s="163"/>
      <c r="N209" s="163"/>
      <c r="O209" s="163"/>
    </row>
    <row r="210" spans="1:15">
      <c r="A210" s="163"/>
      <c r="B210" s="187" t="s">
        <v>147</v>
      </c>
      <c r="C210" s="187" t="s">
        <v>6245</v>
      </c>
      <c r="D210" s="189" t="s">
        <v>10438</v>
      </c>
      <c r="E210" s="165">
        <v>45706</v>
      </c>
      <c r="F210" s="165">
        <v>45706</v>
      </c>
      <c r="G210" s="163" t="s">
        <v>2015</v>
      </c>
      <c r="H210" s="163" t="s">
        <v>10164</v>
      </c>
      <c r="I210" s="163" t="s">
        <v>6596</v>
      </c>
      <c r="J210" s="163" t="s">
        <v>8221</v>
      </c>
      <c r="K210" s="164" t="s">
        <v>195</v>
      </c>
      <c r="L210" s="165">
        <v>45706</v>
      </c>
      <c r="M210" s="163"/>
      <c r="N210" s="163"/>
      <c r="O210" s="163"/>
    </row>
    <row r="211" spans="1:15">
      <c r="A211" s="163"/>
      <c r="B211" s="187" t="s">
        <v>147</v>
      </c>
      <c r="C211" s="187" t="s">
        <v>6245</v>
      </c>
      <c r="D211" s="189" t="s">
        <v>10439</v>
      </c>
      <c r="E211" s="165">
        <v>45706</v>
      </c>
      <c r="F211" s="165">
        <v>45706</v>
      </c>
      <c r="G211" s="163" t="s">
        <v>5331</v>
      </c>
      <c r="H211" s="163" t="s">
        <v>10152</v>
      </c>
      <c r="I211" s="163" t="s">
        <v>6596</v>
      </c>
      <c r="J211" s="163" t="s">
        <v>10160</v>
      </c>
      <c r="K211" s="164" t="s">
        <v>195</v>
      </c>
      <c r="L211" s="165">
        <v>45715</v>
      </c>
      <c r="M211" s="163"/>
      <c r="N211" s="163"/>
      <c r="O211" s="163"/>
    </row>
    <row r="212" spans="1:15">
      <c r="A212" s="163"/>
      <c r="B212" s="187" t="s">
        <v>147</v>
      </c>
      <c r="C212" s="187" t="s">
        <v>2064</v>
      </c>
      <c r="D212" s="189" t="s">
        <v>10440</v>
      </c>
      <c r="E212" s="165">
        <v>45706</v>
      </c>
      <c r="F212" s="165">
        <v>45706</v>
      </c>
      <c r="G212" s="163" t="s">
        <v>10441</v>
      </c>
      <c r="H212" s="163" t="s">
        <v>10442</v>
      </c>
      <c r="I212" s="163"/>
      <c r="J212" s="163"/>
      <c r="K212" s="164" t="s">
        <v>195</v>
      </c>
      <c r="L212" s="165">
        <v>45707</v>
      </c>
      <c r="M212" s="163"/>
      <c r="N212" s="163"/>
      <c r="O212" s="163"/>
    </row>
    <row r="213" spans="1:15">
      <c r="A213" s="163"/>
      <c r="B213" s="187" t="s">
        <v>147</v>
      </c>
      <c r="C213" s="187" t="s">
        <v>2800</v>
      </c>
      <c r="D213" s="189" t="s">
        <v>10443</v>
      </c>
      <c r="E213" s="165">
        <v>45708</v>
      </c>
      <c r="F213" s="165">
        <v>45708</v>
      </c>
      <c r="G213" s="163" t="s">
        <v>5369</v>
      </c>
      <c r="H213" s="163" t="s">
        <v>10303</v>
      </c>
      <c r="I213" s="163" t="s">
        <v>5918</v>
      </c>
      <c r="J213" s="163" t="s">
        <v>4485</v>
      </c>
      <c r="K213" s="164" t="s">
        <v>195</v>
      </c>
      <c r="L213" s="165">
        <v>45715</v>
      </c>
      <c r="M213" s="163"/>
      <c r="N213" s="163"/>
      <c r="O213" s="163"/>
    </row>
    <row r="214" spans="1:15">
      <c r="A214" s="163"/>
      <c r="B214" s="187" t="s">
        <v>147</v>
      </c>
      <c r="C214" s="187" t="s">
        <v>2064</v>
      </c>
      <c r="D214" s="189" t="s">
        <v>10444</v>
      </c>
      <c r="E214" s="165">
        <v>45709</v>
      </c>
      <c r="F214" s="165">
        <v>45709</v>
      </c>
      <c r="G214" s="163" t="s">
        <v>2015</v>
      </c>
      <c r="H214" s="163" t="s">
        <v>10164</v>
      </c>
      <c r="I214" s="163" t="s">
        <v>5906</v>
      </c>
      <c r="J214" s="163" t="s">
        <v>10160</v>
      </c>
      <c r="K214" s="164" t="s">
        <v>195</v>
      </c>
      <c r="L214" s="293">
        <v>45720</v>
      </c>
      <c r="M214" s="163"/>
      <c r="N214" s="163"/>
      <c r="O214" s="163"/>
    </row>
    <row r="215" spans="1:15">
      <c r="A215" s="163"/>
      <c r="B215" s="187" t="s">
        <v>147</v>
      </c>
      <c r="C215" s="187" t="s">
        <v>6464</v>
      </c>
      <c r="D215" s="189" t="s">
        <v>10445</v>
      </c>
      <c r="E215" s="165">
        <v>45709</v>
      </c>
      <c r="F215" s="165">
        <v>45709</v>
      </c>
      <c r="G215" s="163" t="s">
        <v>2015</v>
      </c>
      <c r="H215" s="163" t="s">
        <v>10430</v>
      </c>
      <c r="I215" s="163" t="s">
        <v>6610</v>
      </c>
      <c r="J215" s="163" t="s">
        <v>10376</v>
      </c>
      <c r="K215" s="164" t="s">
        <v>195</v>
      </c>
      <c r="L215" s="293">
        <v>45719</v>
      </c>
      <c r="M215" s="163"/>
      <c r="N215" s="163"/>
      <c r="O215" s="163"/>
    </row>
    <row r="216" spans="1:15">
      <c r="A216" s="163"/>
      <c r="B216" s="187" t="s">
        <v>147</v>
      </c>
      <c r="C216" s="187" t="s">
        <v>6245</v>
      </c>
      <c r="D216" s="189" t="s">
        <v>10446</v>
      </c>
      <c r="E216" s="165">
        <v>45709</v>
      </c>
      <c r="F216" s="165">
        <v>45709</v>
      </c>
      <c r="G216" s="163" t="s">
        <v>5331</v>
      </c>
      <c r="H216" s="163" t="s">
        <v>10152</v>
      </c>
      <c r="I216" s="163" t="s">
        <v>6610</v>
      </c>
      <c r="J216" s="163" t="s">
        <v>10376</v>
      </c>
      <c r="K216" s="164" t="s">
        <v>195</v>
      </c>
      <c r="L216" s="165">
        <v>45715</v>
      </c>
      <c r="M216" s="163"/>
      <c r="N216" s="163"/>
      <c r="O216" s="163"/>
    </row>
    <row r="217" spans="1:15">
      <c r="A217" s="163"/>
      <c r="B217" s="187" t="s">
        <v>147</v>
      </c>
      <c r="C217" s="187" t="s">
        <v>2064</v>
      </c>
      <c r="D217" s="189" t="s">
        <v>10447</v>
      </c>
      <c r="E217" s="165">
        <v>45709</v>
      </c>
      <c r="F217" s="165">
        <v>45709</v>
      </c>
      <c r="G217" s="163" t="s">
        <v>5331</v>
      </c>
      <c r="H217" s="163" t="s">
        <v>9183</v>
      </c>
      <c r="I217" s="163" t="s">
        <v>5906</v>
      </c>
      <c r="J217" s="163" t="s">
        <v>10448</v>
      </c>
      <c r="K217" s="164" t="s">
        <v>195</v>
      </c>
      <c r="L217" s="165">
        <v>45715</v>
      </c>
      <c r="M217" s="163"/>
      <c r="N217" s="163"/>
      <c r="O217" s="163"/>
    </row>
    <row r="218" spans="1:15">
      <c r="A218" s="163"/>
      <c r="B218" s="187" t="s">
        <v>147</v>
      </c>
      <c r="C218" s="187" t="s">
        <v>7094</v>
      </c>
      <c r="D218" s="189" t="s">
        <v>10449</v>
      </c>
      <c r="E218" s="165">
        <v>45712</v>
      </c>
      <c r="F218" s="165">
        <v>45711</v>
      </c>
      <c r="G218" s="163" t="s">
        <v>5331</v>
      </c>
      <c r="H218" s="163" t="s">
        <v>9770</v>
      </c>
      <c r="I218" s="163"/>
      <c r="J218" s="163" t="s">
        <v>10450</v>
      </c>
      <c r="K218" s="164" t="s">
        <v>195</v>
      </c>
      <c r="L218" s="165">
        <v>45715</v>
      </c>
      <c r="M218" s="163"/>
      <c r="N218" s="163"/>
      <c r="O218" s="163"/>
    </row>
    <row r="219" spans="1:15">
      <c r="A219" s="163"/>
      <c r="B219" s="187" t="s">
        <v>147</v>
      </c>
      <c r="C219" s="187" t="s">
        <v>6245</v>
      </c>
      <c r="D219" s="189" t="s">
        <v>10451</v>
      </c>
      <c r="E219" s="165">
        <v>45712</v>
      </c>
      <c r="F219" s="165">
        <v>45712</v>
      </c>
      <c r="G219" s="163" t="s">
        <v>2015</v>
      </c>
      <c r="H219" s="163" t="s">
        <v>8202</v>
      </c>
      <c r="I219" s="163" t="s">
        <v>6596</v>
      </c>
      <c r="J219" s="163" t="s">
        <v>10376</v>
      </c>
      <c r="K219" s="164" t="s">
        <v>195</v>
      </c>
      <c r="L219" s="165">
        <v>45715</v>
      </c>
      <c r="M219" s="163"/>
      <c r="N219" s="163"/>
      <c r="O219" s="163"/>
    </row>
    <row r="220" spans="1:15">
      <c r="A220" s="163"/>
      <c r="B220" s="187" t="s">
        <v>147</v>
      </c>
      <c r="C220" s="187" t="s">
        <v>155</v>
      </c>
      <c r="D220" s="189" t="s">
        <v>10452</v>
      </c>
      <c r="E220" s="165"/>
      <c r="F220" s="165"/>
      <c r="G220" s="163"/>
      <c r="H220" s="163"/>
      <c r="I220" s="163"/>
      <c r="J220" s="163"/>
      <c r="K220" s="164"/>
      <c r="L220" s="183"/>
      <c r="M220" s="163"/>
      <c r="N220" s="163"/>
      <c r="O220" s="163"/>
    </row>
    <row r="221" spans="1:15">
      <c r="A221" s="163"/>
      <c r="B221" s="187" t="s">
        <v>147</v>
      </c>
      <c r="C221" s="187" t="s">
        <v>3440</v>
      </c>
      <c r="D221" s="189" t="s">
        <v>10453</v>
      </c>
      <c r="E221" s="165">
        <v>45713</v>
      </c>
      <c r="F221" s="165">
        <v>45713</v>
      </c>
      <c r="G221" s="163" t="s">
        <v>5369</v>
      </c>
      <c r="H221" s="163" t="s">
        <v>10454</v>
      </c>
      <c r="I221" s="163" t="s">
        <v>6273</v>
      </c>
      <c r="J221" s="163" t="s">
        <v>10455</v>
      </c>
      <c r="K221" s="164" t="s">
        <v>195</v>
      </c>
      <c r="L221" s="293">
        <v>45720</v>
      </c>
      <c r="M221" s="163"/>
      <c r="N221" s="163"/>
      <c r="O221" s="163"/>
    </row>
    <row r="222" spans="1:15">
      <c r="A222" s="163"/>
      <c r="B222" s="187" t="s">
        <v>147</v>
      </c>
      <c r="C222" s="187" t="s">
        <v>7094</v>
      </c>
      <c r="D222" s="189" t="s">
        <v>10456</v>
      </c>
      <c r="E222" s="165">
        <v>45714</v>
      </c>
      <c r="F222" s="165">
        <v>45714</v>
      </c>
      <c r="G222" s="163" t="s">
        <v>5331</v>
      </c>
      <c r="H222" s="163" t="s">
        <v>9770</v>
      </c>
      <c r="I222" s="163"/>
      <c r="J222" s="163" t="s">
        <v>10457</v>
      </c>
      <c r="K222" s="164" t="s">
        <v>195</v>
      </c>
      <c r="L222" s="293">
        <v>45720</v>
      </c>
      <c r="M222" s="163"/>
      <c r="N222" s="163"/>
      <c r="O222" s="163"/>
    </row>
    <row r="223" spans="1:15">
      <c r="A223" s="163"/>
      <c r="B223" s="187" t="s">
        <v>147</v>
      </c>
      <c r="C223" s="187" t="s">
        <v>2064</v>
      </c>
      <c r="D223" s="189" t="s">
        <v>10458</v>
      </c>
      <c r="E223" s="165">
        <v>45714</v>
      </c>
      <c r="F223" s="165">
        <v>45714</v>
      </c>
      <c r="G223" s="163" t="s">
        <v>2015</v>
      </c>
      <c r="H223" s="163" t="s">
        <v>10459</v>
      </c>
      <c r="I223" s="163" t="s">
        <v>5906</v>
      </c>
      <c r="J223" s="163" t="s">
        <v>10460</v>
      </c>
      <c r="K223" s="164" t="s">
        <v>195</v>
      </c>
      <c r="L223" s="165">
        <v>45715</v>
      </c>
      <c r="M223" s="163"/>
      <c r="N223" s="163"/>
      <c r="O223" s="163"/>
    </row>
    <row r="224" spans="1:15">
      <c r="A224" s="163"/>
      <c r="B224" s="187" t="s">
        <v>147</v>
      </c>
      <c r="C224" s="187" t="s">
        <v>2064</v>
      </c>
      <c r="D224" s="189" t="s">
        <v>10461</v>
      </c>
      <c r="E224" s="165">
        <v>45714</v>
      </c>
      <c r="F224" s="165">
        <v>45714</v>
      </c>
      <c r="G224" s="163" t="s">
        <v>2015</v>
      </c>
      <c r="H224" s="163" t="s">
        <v>10462</v>
      </c>
      <c r="I224" s="163" t="s">
        <v>5906</v>
      </c>
      <c r="J224" s="163" t="s">
        <v>10463</v>
      </c>
      <c r="K224" s="164" t="s">
        <v>195</v>
      </c>
      <c r="L224" s="165">
        <v>45715</v>
      </c>
      <c r="M224" s="163"/>
      <c r="N224" s="163"/>
      <c r="O224" s="163"/>
    </row>
    <row r="225" spans="1:15">
      <c r="A225" s="163"/>
      <c r="B225" s="187" t="s">
        <v>147</v>
      </c>
      <c r="C225" s="187" t="s">
        <v>7094</v>
      </c>
      <c r="D225" s="189" t="s">
        <v>10464</v>
      </c>
      <c r="E225" s="165">
        <v>45714</v>
      </c>
      <c r="F225" s="165">
        <v>45684</v>
      </c>
      <c r="G225" s="163" t="s">
        <v>5331</v>
      </c>
      <c r="H225" s="163" t="s">
        <v>9789</v>
      </c>
      <c r="I225" s="163"/>
      <c r="J225" s="163" t="s">
        <v>10465</v>
      </c>
      <c r="K225" s="164" t="s">
        <v>195</v>
      </c>
      <c r="L225" s="293">
        <v>45720</v>
      </c>
      <c r="M225" s="163"/>
      <c r="N225" s="163"/>
      <c r="O225" s="163"/>
    </row>
    <row r="226" spans="1:15">
      <c r="A226" s="163"/>
      <c r="B226" s="187" t="s">
        <v>147</v>
      </c>
      <c r="C226" s="187" t="s">
        <v>2064</v>
      </c>
      <c r="D226" s="189" t="s">
        <v>10466</v>
      </c>
      <c r="E226" s="165">
        <v>45714</v>
      </c>
      <c r="F226" s="165">
        <v>45684</v>
      </c>
      <c r="G226" s="163" t="s">
        <v>2015</v>
      </c>
      <c r="H226" s="163" t="s">
        <v>10467</v>
      </c>
      <c r="I226" s="163" t="s">
        <v>5906</v>
      </c>
      <c r="J226" s="163" t="s">
        <v>7369</v>
      </c>
      <c r="K226" s="164" t="s">
        <v>195</v>
      </c>
      <c r="L226" s="293">
        <v>45720</v>
      </c>
      <c r="M226" s="163"/>
      <c r="N226" s="163"/>
      <c r="O226" s="163"/>
    </row>
    <row r="227" spans="1:15">
      <c r="A227" s="163"/>
      <c r="B227" s="187" t="s">
        <v>147</v>
      </c>
      <c r="C227" s="187" t="s">
        <v>7094</v>
      </c>
      <c r="D227" s="189" t="s">
        <v>10468</v>
      </c>
      <c r="E227" s="165">
        <v>45714</v>
      </c>
      <c r="F227" s="165">
        <v>45684</v>
      </c>
      <c r="G227" s="163" t="s">
        <v>2015</v>
      </c>
      <c r="H227" s="163" t="s">
        <v>10469</v>
      </c>
      <c r="I227" s="163" t="s">
        <v>9690</v>
      </c>
      <c r="J227" s="163" t="s">
        <v>10470</v>
      </c>
      <c r="K227" s="164" t="s">
        <v>195</v>
      </c>
      <c r="L227" s="293">
        <v>45720</v>
      </c>
      <c r="M227" s="163"/>
      <c r="N227" s="163"/>
      <c r="O227" s="163"/>
    </row>
    <row r="228" spans="1:15">
      <c r="A228" s="163"/>
      <c r="B228" s="187" t="s">
        <v>147</v>
      </c>
      <c r="C228" s="187" t="s">
        <v>6245</v>
      </c>
      <c r="D228" s="189" t="s">
        <v>10471</v>
      </c>
      <c r="E228" s="165">
        <v>45714</v>
      </c>
      <c r="F228" s="165">
        <v>45684</v>
      </c>
      <c r="G228" s="163" t="s">
        <v>2015</v>
      </c>
      <c r="H228" s="163" t="s">
        <v>10472</v>
      </c>
      <c r="I228" s="163" t="s">
        <v>6596</v>
      </c>
      <c r="J228" s="163" t="s">
        <v>10376</v>
      </c>
      <c r="K228" s="164" t="s">
        <v>195</v>
      </c>
      <c r="L228" s="293">
        <v>45720</v>
      </c>
      <c r="M228" s="163"/>
      <c r="N228" s="163"/>
      <c r="O228" s="163"/>
    </row>
    <row r="229" spans="1:15">
      <c r="A229" s="163"/>
      <c r="B229" s="187" t="s">
        <v>147</v>
      </c>
      <c r="C229" s="187" t="s">
        <v>2064</v>
      </c>
      <c r="D229" s="189" t="s">
        <v>10473</v>
      </c>
      <c r="E229" s="165">
        <v>45715</v>
      </c>
      <c r="F229" s="165">
        <v>45715</v>
      </c>
      <c r="G229" s="163" t="s">
        <v>2015</v>
      </c>
      <c r="H229" s="163" t="s">
        <v>10430</v>
      </c>
      <c r="I229" s="163" t="s">
        <v>5906</v>
      </c>
      <c r="J229" s="163" t="s">
        <v>10448</v>
      </c>
      <c r="K229" s="164" t="s">
        <v>195</v>
      </c>
      <c r="L229" s="293">
        <v>45720</v>
      </c>
      <c r="M229" s="163"/>
      <c r="N229" s="163"/>
      <c r="O229" s="163"/>
    </row>
    <row r="230" spans="1:15">
      <c r="A230" s="163"/>
      <c r="B230" s="187" t="s">
        <v>147</v>
      </c>
      <c r="C230" s="187" t="s">
        <v>2064</v>
      </c>
      <c r="D230" s="189" t="s">
        <v>10474</v>
      </c>
      <c r="E230" s="165">
        <v>45715</v>
      </c>
      <c r="F230" s="165">
        <v>45715</v>
      </c>
      <c r="G230" s="163" t="s">
        <v>2015</v>
      </c>
      <c r="H230" s="163" t="s">
        <v>10430</v>
      </c>
      <c r="I230" s="163" t="s">
        <v>5906</v>
      </c>
      <c r="J230" s="163" t="s">
        <v>10475</v>
      </c>
      <c r="K230" s="164" t="s">
        <v>195</v>
      </c>
      <c r="L230" s="293">
        <v>45720</v>
      </c>
      <c r="M230" s="163"/>
      <c r="N230" s="163"/>
      <c r="O230" s="163"/>
    </row>
    <row r="231" spans="1:15">
      <c r="A231" s="163"/>
      <c r="B231" s="187" t="s">
        <v>147</v>
      </c>
      <c r="C231" s="187" t="s">
        <v>2418</v>
      </c>
      <c r="D231" s="189" t="s">
        <v>10476</v>
      </c>
      <c r="E231" s="165">
        <v>45715</v>
      </c>
      <c r="F231" s="165">
        <v>45715</v>
      </c>
      <c r="G231" s="163" t="s">
        <v>5331</v>
      </c>
      <c r="H231" s="163" t="s">
        <v>10477</v>
      </c>
      <c r="I231" s="163" t="s">
        <v>5822</v>
      </c>
      <c r="J231" s="163" t="s">
        <v>10198</v>
      </c>
      <c r="K231" s="164" t="s">
        <v>195</v>
      </c>
      <c r="L231" s="293">
        <v>45720</v>
      </c>
      <c r="M231" s="163"/>
      <c r="N231" s="163"/>
      <c r="O231" s="163"/>
    </row>
    <row r="232" spans="1:15">
      <c r="A232" s="163"/>
      <c r="B232" s="187" t="s">
        <v>147</v>
      </c>
      <c r="C232" s="187" t="s">
        <v>1997</v>
      </c>
      <c r="D232" s="189" t="s">
        <v>10478</v>
      </c>
      <c r="E232" s="165">
        <v>45715</v>
      </c>
      <c r="F232" s="165">
        <v>45715</v>
      </c>
      <c r="G232" s="163" t="s">
        <v>5331</v>
      </c>
      <c r="H232" s="163" t="s">
        <v>10152</v>
      </c>
      <c r="I232" s="163" t="s">
        <v>5712</v>
      </c>
      <c r="J232" s="163" t="s">
        <v>10448</v>
      </c>
      <c r="K232" s="164" t="s">
        <v>195</v>
      </c>
      <c r="L232" s="293">
        <v>45720</v>
      </c>
      <c r="M232" s="163"/>
      <c r="N232" s="163"/>
      <c r="O232" s="163"/>
    </row>
    <row r="233" spans="1:15">
      <c r="A233" s="163"/>
      <c r="B233" s="187" t="s">
        <v>147</v>
      </c>
      <c r="C233" s="187" t="s">
        <v>3440</v>
      </c>
      <c r="D233" s="189" t="s">
        <v>10479</v>
      </c>
      <c r="E233" s="165">
        <v>45716</v>
      </c>
      <c r="F233" s="165">
        <v>45716</v>
      </c>
      <c r="G233" s="163" t="s">
        <v>2015</v>
      </c>
      <c r="H233" s="163" t="s">
        <v>8037</v>
      </c>
      <c r="I233" s="163" t="s">
        <v>6273</v>
      </c>
      <c r="J233" s="163" t="s">
        <v>10198</v>
      </c>
      <c r="K233" s="164" t="s">
        <v>195</v>
      </c>
      <c r="L233" s="293">
        <v>45720</v>
      </c>
      <c r="M233" s="163"/>
      <c r="N233" s="163"/>
      <c r="O233" s="163"/>
    </row>
    <row r="234" spans="1:15">
      <c r="A234" s="163"/>
      <c r="B234" s="187" t="s">
        <v>147</v>
      </c>
      <c r="C234" s="187" t="s">
        <v>3103</v>
      </c>
      <c r="D234" s="189" t="s">
        <v>10480</v>
      </c>
      <c r="E234" s="165">
        <v>45716</v>
      </c>
      <c r="F234" s="165">
        <v>45716</v>
      </c>
      <c r="G234" s="163" t="s">
        <v>5331</v>
      </c>
      <c r="H234" s="163" t="s">
        <v>10481</v>
      </c>
      <c r="I234" s="163"/>
      <c r="J234" s="163" t="s">
        <v>1142</v>
      </c>
      <c r="K234" s="164" t="s">
        <v>195</v>
      </c>
      <c r="L234" s="293">
        <v>45720</v>
      </c>
      <c r="M234" s="163"/>
      <c r="N234" s="163"/>
      <c r="O234" s="163"/>
    </row>
    <row r="235" spans="1:15">
      <c r="A235" s="163"/>
      <c r="B235" s="187" t="s">
        <v>147</v>
      </c>
      <c r="C235" s="187" t="s">
        <v>3440</v>
      </c>
      <c r="D235" s="189" t="s">
        <v>10482</v>
      </c>
      <c r="E235" s="165">
        <v>45716</v>
      </c>
      <c r="F235" s="165">
        <v>45716</v>
      </c>
      <c r="G235" s="163" t="s">
        <v>5369</v>
      </c>
      <c r="H235" s="163" t="s">
        <v>10303</v>
      </c>
      <c r="I235" s="163" t="s">
        <v>6273</v>
      </c>
      <c r="J235" s="163" t="s">
        <v>10242</v>
      </c>
      <c r="K235" s="164" t="s">
        <v>195</v>
      </c>
      <c r="L235" s="293">
        <v>45720</v>
      </c>
      <c r="M235" s="163"/>
      <c r="N235" s="163"/>
      <c r="O235" s="163"/>
    </row>
    <row r="236" spans="1:15">
      <c r="A236" s="163"/>
      <c r="B236" s="187" t="s">
        <v>147</v>
      </c>
      <c r="C236" s="187" t="s">
        <v>7094</v>
      </c>
      <c r="D236" s="189" t="s">
        <v>10483</v>
      </c>
      <c r="E236" s="165" t="s">
        <v>10484</v>
      </c>
      <c r="F236" s="165" t="s">
        <v>10484</v>
      </c>
      <c r="G236" s="163" t="s">
        <v>5331</v>
      </c>
      <c r="H236" s="163" t="s">
        <v>9770</v>
      </c>
      <c r="I236" s="163"/>
      <c r="J236" s="163" t="s">
        <v>10485</v>
      </c>
      <c r="K236" s="164" t="s">
        <v>195</v>
      </c>
      <c r="L236" s="293">
        <v>45720</v>
      </c>
      <c r="M236" s="163"/>
      <c r="N236" s="163"/>
      <c r="O236" s="163"/>
    </row>
    <row r="237" spans="1:15">
      <c r="A237" s="163"/>
      <c r="B237" s="187" t="s">
        <v>147</v>
      </c>
      <c r="C237" s="187" t="s">
        <v>2064</v>
      </c>
      <c r="D237" s="189" t="s">
        <v>10486</v>
      </c>
      <c r="E237" s="165" t="s">
        <v>10484</v>
      </c>
      <c r="F237" s="165" t="s">
        <v>10484</v>
      </c>
      <c r="G237" s="163" t="s">
        <v>5331</v>
      </c>
      <c r="H237" s="163" t="s">
        <v>10152</v>
      </c>
      <c r="I237" s="163" t="s">
        <v>5906</v>
      </c>
      <c r="J237" s="163" t="s">
        <v>10475</v>
      </c>
      <c r="K237" s="164" t="s">
        <v>195</v>
      </c>
      <c r="L237" s="293">
        <v>45720</v>
      </c>
      <c r="M237" s="163"/>
      <c r="N237" s="163"/>
      <c r="O237" s="163"/>
    </row>
    <row r="238" spans="1:15">
      <c r="A238" s="163"/>
      <c r="B238" s="187" t="s">
        <v>147</v>
      </c>
      <c r="C238" s="187" t="s">
        <v>6245</v>
      </c>
      <c r="D238" s="189" t="s">
        <v>10487</v>
      </c>
      <c r="E238" s="165" t="s">
        <v>10484</v>
      </c>
      <c r="F238" s="165" t="s">
        <v>10484</v>
      </c>
      <c r="G238" s="163" t="s">
        <v>5331</v>
      </c>
      <c r="H238" s="163" t="s">
        <v>10152</v>
      </c>
      <c r="I238" s="163" t="s">
        <v>6596</v>
      </c>
      <c r="J238" s="163" t="s">
        <v>10376</v>
      </c>
      <c r="K238" s="164" t="s">
        <v>195</v>
      </c>
      <c r="L238" s="293">
        <v>45720</v>
      </c>
      <c r="M238" s="163"/>
      <c r="N238" s="163"/>
      <c r="O238" s="163"/>
    </row>
    <row r="239" spans="1:15">
      <c r="A239" s="163"/>
      <c r="B239" s="187" t="s">
        <v>147</v>
      </c>
      <c r="C239" s="187" t="s">
        <v>7094</v>
      </c>
      <c r="D239" s="189" t="s">
        <v>10488</v>
      </c>
      <c r="E239" s="165">
        <v>45719</v>
      </c>
      <c r="F239" s="165">
        <v>45719</v>
      </c>
      <c r="G239" s="163" t="s">
        <v>2015</v>
      </c>
      <c r="H239" s="163" t="s">
        <v>10489</v>
      </c>
      <c r="I239" s="163" t="s">
        <v>7096</v>
      </c>
      <c r="J239" s="163" t="s">
        <v>10490</v>
      </c>
      <c r="K239" s="164" t="s">
        <v>459</v>
      </c>
      <c r="L239" s="183"/>
      <c r="M239" s="163"/>
      <c r="N239" s="163"/>
      <c r="O239" s="163"/>
    </row>
    <row r="240" spans="1:15">
      <c r="A240" s="163"/>
      <c r="B240" s="187" t="s">
        <v>147</v>
      </c>
      <c r="C240" s="187" t="s">
        <v>2150</v>
      </c>
      <c r="D240" s="189" t="s">
        <v>10491</v>
      </c>
      <c r="E240" s="165">
        <v>45719</v>
      </c>
      <c r="F240" s="165">
        <v>45719</v>
      </c>
      <c r="G240" s="163" t="s">
        <v>2015</v>
      </c>
      <c r="H240" s="163" t="s">
        <v>10332</v>
      </c>
      <c r="I240" s="163" t="s">
        <v>5817</v>
      </c>
      <c r="J240" s="163" t="s">
        <v>10448</v>
      </c>
      <c r="K240" s="164" t="s">
        <v>195</v>
      </c>
      <c r="L240" s="293">
        <v>45720</v>
      </c>
      <c r="M240" s="163"/>
      <c r="N240" s="163"/>
      <c r="O240" s="163"/>
    </row>
    <row r="241" spans="1:15">
      <c r="A241" s="163"/>
      <c r="B241" s="187" t="s">
        <v>147</v>
      </c>
      <c r="C241" s="187" t="s">
        <v>2800</v>
      </c>
      <c r="D241" s="189" t="s">
        <v>10492</v>
      </c>
      <c r="E241" s="165"/>
      <c r="F241" s="165"/>
      <c r="G241" s="163"/>
      <c r="H241" s="163"/>
      <c r="I241" s="163"/>
      <c r="J241" s="163"/>
      <c r="K241" s="164"/>
      <c r="L241" s="183"/>
      <c r="M241" s="163"/>
      <c r="N241" s="163"/>
      <c r="O241" s="163"/>
    </row>
    <row r="242" spans="1:15">
      <c r="A242" s="163"/>
      <c r="B242" s="187" t="s">
        <v>147</v>
      </c>
      <c r="C242" s="187" t="s">
        <v>7094</v>
      </c>
      <c r="D242" s="189" t="s">
        <v>10493</v>
      </c>
      <c r="E242" s="165">
        <v>45719</v>
      </c>
      <c r="F242" s="165">
        <v>45719</v>
      </c>
      <c r="G242" s="163" t="s">
        <v>8092</v>
      </c>
      <c r="H242" s="163" t="s">
        <v>9724</v>
      </c>
      <c r="I242" s="163"/>
      <c r="J242" s="163" t="s">
        <v>10494</v>
      </c>
      <c r="K242" s="164" t="s">
        <v>195</v>
      </c>
      <c r="L242" s="293">
        <v>45720</v>
      </c>
      <c r="M242" s="163"/>
      <c r="N242" s="163"/>
      <c r="O242" s="163"/>
    </row>
    <row r="243" spans="1:15">
      <c r="A243" s="163"/>
      <c r="B243" s="187" t="s">
        <v>147</v>
      </c>
      <c r="C243" s="187" t="s">
        <v>157</v>
      </c>
      <c r="D243" s="189" t="s">
        <v>10495</v>
      </c>
      <c r="E243" s="165"/>
      <c r="F243" s="165"/>
      <c r="G243" s="163"/>
      <c r="H243" s="163"/>
      <c r="I243" s="163"/>
      <c r="J243" s="163"/>
      <c r="K243" s="164"/>
      <c r="L243" s="183"/>
      <c r="M243" s="163"/>
      <c r="N243" s="163"/>
      <c r="O243" s="163"/>
    </row>
    <row r="244" spans="1:15">
      <c r="A244" s="163"/>
      <c r="B244" s="187" t="s">
        <v>147</v>
      </c>
      <c r="C244" s="187" t="s">
        <v>2418</v>
      </c>
      <c r="D244" s="189" t="s">
        <v>10496</v>
      </c>
      <c r="E244" s="165">
        <v>45719</v>
      </c>
      <c r="F244" s="165">
        <v>45719</v>
      </c>
      <c r="G244" s="163" t="s">
        <v>5406</v>
      </c>
      <c r="H244" s="163" t="s">
        <v>10497</v>
      </c>
      <c r="I244" s="163" t="s">
        <v>5822</v>
      </c>
      <c r="J244" s="163" t="s">
        <v>10136</v>
      </c>
      <c r="K244" s="164" t="s">
        <v>459</v>
      </c>
      <c r="L244" s="183"/>
      <c r="M244" s="163"/>
      <c r="N244" s="163"/>
      <c r="O244" s="163"/>
    </row>
    <row r="245" spans="1:15">
      <c r="A245" s="163"/>
      <c r="B245" s="187" t="s">
        <v>147</v>
      </c>
      <c r="C245" s="187" t="s">
        <v>3440</v>
      </c>
      <c r="D245" s="189" t="s">
        <v>10498</v>
      </c>
      <c r="E245" s="165">
        <v>45721</v>
      </c>
      <c r="F245" s="165">
        <v>45722</v>
      </c>
      <c r="G245" s="163" t="s">
        <v>2015</v>
      </c>
      <c r="H245" s="163" t="s">
        <v>10499</v>
      </c>
      <c r="I245" s="163" t="s">
        <v>6273</v>
      </c>
      <c r="J245" s="163" t="s">
        <v>10500</v>
      </c>
      <c r="K245" s="164" t="s">
        <v>459</v>
      </c>
      <c r="L245" s="183"/>
      <c r="M245" s="163"/>
      <c r="N245" s="163"/>
      <c r="O245" s="163"/>
    </row>
    <row r="246" spans="1:15">
      <c r="A246" s="163"/>
      <c r="B246" s="187" t="s">
        <v>147</v>
      </c>
      <c r="C246" s="187" t="s">
        <v>7094</v>
      </c>
      <c r="D246" s="189" t="s">
        <v>10501</v>
      </c>
      <c r="E246" s="165">
        <v>45719</v>
      </c>
      <c r="F246" s="165">
        <v>45719</v>
      </c>
      <c r="G246" s="163" t="s">
        <v>5331</v>
      </c>
      <c r="H246" s="163" t="s">
        <v>10502</v>
      </c>
      <c r="I246" s="163" t="s">
        <v>7096</v>
      </c>
      <c r="J246" s="163" t="s">
        <v>10503</v>
      </c>
      <c r="K246" s="164" t="s">
        <v>459</v>
      </c>
      <c r="L246" s="183"/>
      <c r="M246" s="163"/>
      <c r="N246" s="163"/>
      <c r="O246" s="163"/>
    </row>
    <row r="247" spans="1:15">
      <c r="A247" s="163"/>
      <c r="B247" s="187" t="s">
        <v>147</v>
      </c>
      <c r="C247" s="187" t="s">
        <v>2150</v>
      </c>
      <c r="D247" s="189" t="s">
        <v>10504</v>
      </c>
      <c r="E247" s="165">
        <v>45720</v>
      </c>
      <c r="F247" s="165">
        <v>45720</v>
      </c>
      <c r="G247" s="163" t="s">
        <v>5331</v>
      </c>
      <c r="H247" s="163" t="s">
        <v>10152</v>
      </c>
      <c r="I247" s="163" t="s">
        <v>5817</v>
      </c>
      <c r="J247" s="163" t="s">
        <v>10448</v>
      </c>
      <c r="K247" s="164" t="s">
        <v>459</v>
      </c>
      <c r="L247" s="183"/>
      <c r="M247" s="163"/>
      <c r="N247" s="163"/>
      <c r="O247" s="163"/>
    </row>
    <row r="248" spans="1:15">
      <c r="A248" s="163"/>
      <c r="B248" s="187" t="s">
        <v>147</v>
      </c>
      <c r="C248" s="187" t="s">
        <v>7094</v>
      </c>
      <c r="D248" s="189" t="s">
        <v>10505</v>
      </c>
      <c r="E248" s="165">
        <v>45720</v>
      </c>
      <c r="F248" s="165">
        <v>45720</v>
      </c>
      <c r="G248" s="163" t="s">
        <v>5331</v>
      </c>
      <c r="H248" s="163" t="s">
        <v>9724</v>
      </c>
      <c r="I248" s="163"/>
      <c r="J248" s="163" t="s">
        <v>10506</v>
      </c>
      <c r="K248" s="164" t="s">
        <v>459</v>
      </c>
      <c r="L248" s="183"/>
      <c r="M248" s="163"/>
      <c r="N248" s="163"/>
      <c r="O248" s="163"/>
    </row>
    <row r="249" spans="1:15">
      <c r="A249" s="163"/>
      <c r="B249" s="187" t="s">
        <v>147</v>
      </c>
      <c r="C249" s="187" t="s">
        <v>1997</v>
      </c>
      <c r="D249" s="189" t="s">
        <v>10507</v>
      </c>
      <c r="E249" s="165">
        <v>45720</v>
      </c>
      <c r="F249" s="165">
        <v>45721</v>
      </c>
      <c r="G249" s="163" t="s">
        <v>5331</v>
      </c>
      <c r="H249" s="163" t="s">
        <v>9694</v>
      </c>
      <c r="I249" s="163" t="s">
        <v>5712</v>
      </c>
      <c r="J249" s="163" t="s">
        <v>7369</v>
      </c>
      <c r="K249" s="164" t="s">
        <v>459</v>
      </c>
      <c r="L249" s="183"/>
      <c r="M249" s="163"/>
      <c r="N249" s="163"/>
      <c r="O249" s="163"/>
    </row>
    <row r="250" spans="1:15">
      <c r="A250" s="163"/>
      <c r="B250" s="187" t="s">
        <v>147</v>
      </c>
      <c r="C250" s="187" t="s">
        <v>1997</v>
      </c>
      <c r="D250" s="189" t="s">
        <v>10508</v>
      </c>
      <c r="E250" s="165">
        <v>45720</v>
      </c>
      <c r="F250" s="165">
        <v>45721</v>
      </c>
      <c r="G250" s="163" t="s">
        <v>2015</v>
      </c>
      <c r="H250" s="163" t="s">
        <v>10430</v>
      </c>
      <c r="I250" s="163" t="s">
        <v>5712</v>
      </c>
      <c r="J250" s="163" t="s">
        <v>10475</v>
      </c>
      <c r="K250" s="164" t="s">
        <v>459</v>
      </c>
      <c r="L250" s="183"/>
      <c r="M250" s="163"/>
      <c r="N250" s="163"/>
      <c r="O250" s="163"/>
    </row>
    <row r="251" spans="1:15">
      <c r="A251" s="163"/>
      <c r="B251" s="187" t="s">
        <v>147</v>
      </c>
      <c r="C251" s="187" t="s">
        <v>1997</v>
      </c>
      <c r="D251" s="189" t="s">
        <v>10509</v>
      </c>
      <c r="E251" s="165">
        <v>45721</v>
      </c>
      <c r="F251" s="165">
        <v>45722</v>
      </c>
      <c r="G251" s="163" t="s">
        <v>5331</v>
      </c>
      <c r="H251" s="163" t="s">
        <v>6831</v>
      </c>
      <c r="I251" s="163" t="s">
        <v>5712</v>
      </c>
      <c r="J251" s="163" t="s">
        <v>10475</v>
      </c>
      <c r="K251" s="164" t="s">
        <v>459</v>
      </c>
      <c r="L251" s="183"/>
      <c r="M251" s="163"/>
      <c r="N251" s="163"/>
      <c r="O251" s="163"/>
    </row>
    <row r="252" spans="1:15">
      <c r="A252" s="163"/>
      <c r="B252" s="187" t="s">
        <v>147</v>
      </c>
      <c r="C252" s="187" t="s">
        <v>7094</v>
      </c>
      <c r="D252" s="189" t="s">
        <v>10510</v>
      </c>
      <c r="E252" s="165">
        <v>45721</v>
      </c>
      <c r="F252" s="165">
        <v>45721</v>
      </c>
      <c r="G252" s="163" t="s">
        <v>10511</v>
      </c>
      <c r="H252" s="163" t="s">
        <v>10512</v>
      </c>
      <c r="I252" s="163" t="s">
        <v>7096</v>
      </c>
      <c r="J252" s="163" t="s">
        <v>10513</v>
      </c>
      <c r="K252" s="164" t="s">
        <v>459</v>
      </c>
      <c r="L252" s="183"/>
      <c r="M252" s="163"/>
      <c r="N252" s="163"/>
      <c r="O252" s="163"/>
    </row>
    <row r="253" spans="1:15">
      <c r="A253" s="163"/>
      <c r="B253" s="187" t="s">
        <v>147</v>
      </c>
      <c r="C253" s="187" t="s">
        <v>1997</v>
      </c>
      <c r="D253" s="189" t="s">
        <v>10514</v>
      </c>
      <c r="E253" s="165">
        <v>45721</v>
      </c>
      <c r="F253" s="165">
        <v>45721</v>
      </c>
      <c r="G253" s="163" t="s">
        <v>2015</v>
      </c>
      <c r="H253" s="163" t="s">
        <v>10515</v>
      </c>
      <c r="I253" s="163" t="s">
        <v>5712</v>
      </c>
      <c r="J253" s="163" t="s">
        <v>7369</v>
      </c>
      <c r="K253" s="164" t="s">
        <v>459</v>
      </c>
      <c r="L253" s="183"/>
      <c r="M253" s="163"/>
      <c r="N253" s="163"/>
      <c r="O253" s="163"/>
    </row>
    <row r="254" spans="1:15">
      <c r="A254" s="163"/>
      <c r="B254" s="187" t="s">
        <v>147</v>
      </c>
      <c r="C254" s="187" t="s">
        <v>1997</v>
      </c>
      <c r="D254" s="189" t="s">
        <v>10517</v>
      </c>
      <c r="E254" s="164"/>
      <c r="F254" s="164"/>
      <c r="G254" s="163"/>
      <c r="H254" s="163"/>
      <c r="I254" s="163"/>
      <c r="J254" s="163"/>
      <c r="K254" s="164"/>
      <c r="L254" s="163"/>
      <c r="M254" s="163"/>
      <c r="N254" s="163"/>
      <c r="O254" s="163"/>
    </row>
    <row r="255" spans="1:15">
      <c r="A255" s="163"/>
      <c r="B255" s="187" t="s">
        <v>147</v>
      </c>
      <c r="C255" s="187" t="s">
        <v>1997</v>
      </c>
      <c r="D255" s="189" t="s">
        <v>10518</v>
      </c>
      <c r="E255" s="164"/>
      <c r="F255" s="164"/>
      <c r="G255" s="163"/>
      <c r="H255" s="163"/>
      <c r="I255" s="163"/>
      <c r="J255" s="163"/>
      <c r="K255" s="164"/>
      <c r="L255" s="163"/>
      <c r="M255" s="163"/>
      <c r="N255" s="163"/>
      <c r="O255" s="163"/>
    </row>
    <row r="256" spans="1:15">
      <c r="A256" s="163"/>
      <c r="B256" s="187" t="s">
        <v>147</v>
      </c>
      <c r="C256" s="187" t="s">
        <v>1997</v>
      </c>
      <c r="D256" s="189" t="s">
        <v>10519</v>
      </c>
      <c r="E256" s="164"/>
      <c r="F256" s="164"/>
      <c r="G256" s="163"/>
      <c r="H256" s="163"/>
      <c r="I256" s="163"/>
      <c r="J256" s="163"/>
      <c r="K256" s="164"/>
      <c r="L256" s="163"/>
      <c r="M256" s="163"/>
      <c r="N256" s="163"/>
      <c r="O256" s="163"/>
    </row>
    <row r="257" spans="1:15">
      <c r="A257" s="163"/>
      <c r="B257" s="187" t="s">
        <v>147</v>
      </c>
      <c r="C257" s="187" t="s">
        <v>1997</v>
      </c>
      <c r="D257" s="189" t="s">
        <v>10520</v>
      </c>
      <c r="E257" s="164"/>
      <c r="F257" s="164"/>
      <c r="G257" s="163"/>
      <c r="H257" s="163"/>
      <c r="I257" s="163"/>
      <c r="J257" s="163"/>
      <c r="K257" s="164"/>
      <c r="L257" s="163"/>
      <c r="M257" s="163"/>
      <c r="N257" s="163"/>
      <c r="O257" s="163"/>
    </row>
    <row r="258" spans="1:15">
      <c r="A258" s="163"/>
      <c r="B258" s="187" t="s">
        <v>147</v>
      </c>
      <c r="C258" s="187" t="s">
        <v>1997</v>
      </c>
      <c r="D258" s="189" t="s">
        <v>10521</v>
      </c>
      <c r="E258" s="164"/>
      <c r="F258" s="164"/>
      <c r="G258" s="163"/>
      <c r="H258" s="163"/>
      <c r="I258" s="163"/>
      <c r="J258" s="163"/>
      <c r="K258" s="164"/>
      <c r="L258" s="163"/>
      <c r="M258" s="163"/>
      <c r="N258" s="163"/>
      <c r="O258" s="163"/>
    </row>
    <row r="259" spans="1:15">
      <c r="A259" s="163"/>
      <c r="B259" s="187" t="s">
        <v>147</v>
      </c>
      <c r="C259" s="187" t="s">
        <v>1997</v>
      </c>
      <c r="D259" s="189" t="s">
        <v>10522</v>
      </c>
      <c r="E259" s="164"/>
      <c r="F259" s="164"/>
      <c r="G259" s="163"/>
      <c r="H259" s="163"/>
      <c r="I259" s="163"/>
      <c r="J259" s="163"/>
      <c r="K259" s="164"/>
      <c r="L259" s="163"/>
      <c r="M259" s="163"/>
      <c r="N259" s="163"/>
      <c r="O259" s="163"/>
    </row>
    <row r="260" spans="1:15">
      <c r="A260" s="163"/>
      <c r="B260" s="187" t="s">
        <v>147</v>
      </c>
      <c r="C260" s="187" t="s">
        <v>1997</v>
      </c>
      <c r="D260" s="189" t="s">
        <v>10523</v>
      </c>
      <c r="E260" s="164"/>
      <c r="F260" s="164"/>
      <c r="G260" s="163"/>
      <c r="H260" s="163"/>
      <c r="I260" s="163"/>
      <c r="J260" s="163"/>
      <c r="K260" s="164"/>
      <c r="L260" s="163"/>
      <c r="M260" s="163"/>
      <c r="N260" s="163"/>
      <c r="O260" s="163"/>
    </row>
    <row r="261" spans="1:15">
      <c r="A261" s="163"/>
      <c r="B261" s="187" t="s">
        <v>147</v>
      </c>
      <c r="C261" s="187" t="s">
        <v>1997</v>
      </c>
      <c r="D261" s="189" t="s">
        <v>10524</v>
      </c>
      <c r="E261" s="164"/>
      <c r="F261" s="164"/>
      <c r="G261" s="163"/>
      <c r="H261" s="163"/>
      <c r="I261" s="163"/>
      <c r="J261" s="163"/>
      <c r="K261" s="164"/>
      <c r="L261" s="163"/>
      <c r="M261" s="163"/>
      <c r="N261" s="163"/>
      <c r="O261" s="163"/>
    </row>
    <row r="262" spans="1:15">
      <c r="A262" s="163"/>
      <c r="B262" s="187" t="s">
        <v>147</v>
      </c>
      <c r="C262" s="187" t="s">
        <v>1997</v>
      </c>
      <c r="D262" s="189" t="s">
        <v>10525</v>
      </c>
      <c r="E262" s="164"/>
      <c r="F262" s="164"/>
      <c r="G262" s="163"/>
      <c r="H262" s="163"/>
      <c r="I262" s="163"/>
      <c r="J262" s="163"/>
      <c r="K262" s="164"/>
      <c r="L262" s="163"/>
      <c r="M262" s="163"/>
      <c r="N262" s="163"/>
      <c r="O262" s="163"/>
    </row>
    <row r="263" spans="1:15">
      <c r="A263" s="163"/>
      <c r="B263" s="187" t="s">
        <v>147</v>
      </c>
      <c r="C263" s="187" t="s">
        <v>1997</v>
      </c>
      <c r="D263" s="189" t="s">
        <v>10526</v>
      </c>
      <c r="E263" s="164"/>
      <c r="F263" s="164"/>
      <c r="G263" s="163"/>
      <c r="H263" s="163"/>
      <c r="I263" s="163"/>
      <c r="J263" s="163"/>
      <c r="K263" s="164"/>
      <c r="L263" s="163"/>
      <c r="M263" s="163"/>
      <c r="N263" s="163"/>
      <c r="O263" s="163"/>
    </row>
    <row r="264" spans="1:15">
      <c r="A264" s="163"/>
      <c r="B264" s="187" t="s">
        <v>147</v>
      </c>
      <c r="C264" s="187" t="s">
        <v>1997</v>
      </c>
      <c r="D264" s="189" t="s">
        <v>10527</v>
      </c>
      <c r="E264" s="164"/>
      <c r="F264" s="164"/>
      <c r="G264" s="163"/>
      <c r="H264" s="163"/>
      <c r="I264" s="163"/>
      <c r="J264" s="163"/>
      <c r="K264" s="164"/>
      <c r="L264" s="163"/>
      <c r="M264" s="163"/>
      <c r="N264" s="163"/>
      <c r="O264" s="163"/>
    </row>
    <row r="265" spans="1:15">
      <c r="A265" s="163"/>
      <c r="B265" s="187" t="s">
        <v>147</v>
      </c>
      <c r="C265" s="187" t="s">
        <v>1997</v>
      </c>
      <c r="D265" s="189" t="s">
        <v>10528</v>
      </c>
      <c r="E265" s="164"/>
      <c r="F265" s="164"/>
      <c r="G265" s="163"/>
      <c r="H265" s="163"/>
      <c r="I265" s="163"/>
      <c r="J265" s="163"/>
      <c r="K265" s="164"/>
      <c r="L265" s="163"/>
      <c r="M265" s="163"/>
      <c r="N265" s="163"/>
      <c r="O265" s="163"/>
    </row>
    <row r="266" spans="1:15">
      <c r="A266" s="163"/>
      <c r="B266" s="187" t="s">
        <v>147</v>
      </c>
      <c r="C266" s="187" t="s">
        <v>1997</v>
      </c>
      <c r="D266" s="189" t="s">
        <v>10529</v>
      </c>
      <c r="E266" s="164"/>
      <c r="F266" s="164"/>
      <c r="G266" s="163"/>
      <c r="H266" s="163"/>
      <c r="I266" s="163"/>
      <c r="J266" s="163"/>
      <c r="K266" s="164"/>
      <c r="L266" s="163"/>
      <c r="M266" s="163"/>
      <c r="N266" s="163"/>
      <c r="O266" s="163"/>
    </row>
    <row r="267" spans="1:15">
      <c r="A267" s="163"/>
      <c r="B267" s="187" t="s">
        <v>147</v>
      </c>
      <c r="C267" s="187" t="s">
        <v>1997</v>
      </c>
      <c r="D267" s="189" t="s">
        <v>10530</v>
      </c>
      <c r="E267" s="164"/>
      <c r="F267" s="164"/>
      <c r="G267" s="163"/>
      <c r="H267" s="163"/>
      <c r="I267" s="163"/>
      <c r="J267" s="163"/>
      <c r="K267" s="164"/>
      <c r="L267" s="163"/>
      <c r="M267" s="163"/>
      <c r="N267" s="163"/>
      <c r="O267" s="163"/>
    </row>
    <row r="268" spans="1:15">
      <c r="A268" s="163"/>
      <c r="B268" s="187" t="s">
        <v>147</v>
      </c>
      <c r="C268" s="187" t="s">
        <v>1997</v>
      </c>
      <c r="D268" s="189" t="s">
        <v>12962</v>
      </c>
      <c r="E268" s="165">
        <v>45911</v>
      </c>
      <c r="F268" s="165">
        <v>45911</v>
      </c>
      <c r="G268" s="163" t="s">
        <v>12963</v>
      </c>
      <c r="H268" s="163" t="s">
        <v>12961</v>
      </c>
      <c r="I268" s="163" t="s">
        <v>3408</v>
      </c>
      <c r="J268" s="163"/>
      <c r="K268" s="164" t="s">
        <v>298</v>
      </c>
      <c r="L268" s="165">
        <v>45913</v>
      </c>
      <c r="M268" s="163" t="s">
        <v>12964</v>
      </c>
      <c r="N268" s="163"/>
      <c r="O268" s="163"/>
    </row>
    <row r="269" spans="1:15">
      <c r="A269" s="163"/>
      <c r="B269" s="187" t="s">
        <v>147</v>
      </c>
      <c r="C269" s="187" t="s">
        <v>3440</v>
      </c>
      <c r="D269" s="189" t="s">
        <v>10531</v>
      </c>
      <c r="E269" s="164" t="s">
        <v>11071</v>
      </c>
      <c r="F269" s="164" t="s">
        <v>11071</v>
      </c>
      <c r="G269" s="163" t="s">
        <v>5406</v>
      </c>
      <c r="H269" s="163" t="s">
        <v>10497</v>
      </c>
      <c r="I269" s="163" t="s">
        <v>6273</v>
      </c>
      <c r="J269" s="163" t="s">
        <v>10136</v>
      </c>
      <c r="K269" s="164" t="s">
        <v>195</v>
      </c>
      <c r="L269" s="165">
        <v>45785</v>
      </c>
      <c r="M269" s="163"/>
      <c r="N269" s="163"/>
      <c r="O269" s="163"/>
    </row>
    <row r="270" spans="1:15">
      <c r="A270" s="163"/>
      <c r="B270" s="187" t="s">
        <v>147</v>
      </c>
      <c r="C270" s="187" t="s">
        <v>1997</v>
      </c>
      <c r="D270" s="189" t="s">
        <v>10532</v>
      </c>
      <c r="E270" s="164"/>
      <c r="F270" s="164"/>
      <c r="G270" s="163"/>
      <c r="H270" s="163"/>
      <c r="I270" s="163"/>
      <c r="J270" s="163"/>
      <c r="K270" s="164"/>
      <c r="L270" s="163"/>
      <c r="M270" s="163"/>
      <c r="N270" s="163"/>
      <c r="O270" s="163"/>
    </row>
    <row r="271" spans="1:15">
      <c r="A271" s="163"/>
      <c r="B271" s="187" t="s">
        <v>147</v>
      </c>
      <c r="C271" s="187" t="s">
        <v>1997</v>
      </c>
      <c r="D271" s="189" t="s">
        <v>10533</v>
      </c>
      <c r="E271" s="164"/>
      <c r="F271" s="164"/>
      <c r="G271" s="163"/>
      <c r="H271" s="163"/>
      <c r="I271" s="163"/>
      <c r="J271" s="163"/>
      <c r="K271" s="164"/>
      <c r="L271" s="163"/>
      <c r="M271" s="163"/>
      <c r="N271" s="163"/>
      <c r="O271" s="163"/>
    </row>
    <row r="272" spans="1:15">
      <c r="A272" s="163"/>
      <c r="B272" s="187" t="s">
        <v>147</v>
      </c>
      <c r="C272" s="187" t="s">
        <v>1997</v>
      </c>
      <c r="D272" s="189" t="s">
        <v>10534</v>
      </c>
      <c r="E272" s="164"/>
      <c r="F272" s="164"/>
      <c r="G272" s="163"/>
      <c r="H272" s="163"/>
      <c r="I272" s="163"/>
      <c r="J272" s="163"/>
      <c r="K272" s="164"/>
      <c r="L272" s="163"/>
      <c r="M272" s="163"/>
      <c r="N272" s="163"/>
      <c r="O272" s="163"/>
    </row>
    <row r="273" spans="1:15">
      <c r="A273" s="163"/>
      <c r="B273" s="187" t="s">
        <v>147</v>
      </c>
      <c r="C273" s="187" t="s">
        <v>2418</v>
      </c>
      <c r="D273" s="189" t="s">
        <v>10535</v>
      </c>
      <c r="E273" s="165">
        <v>45737</v>
      </c>
      <c r="F273" s="165">
        <v>45738</v>
      </c>
      <c r="G273" s="163" t="s">
        <v>2015</v>
      </c>
      <c r="H273" s="163" t="s">
        <v>10847</v>
      </c>
      <c r="I273" s="163" t="s">
        <v>5822</v>
      </c>
      <c r="J273" s="163" t="s">
        <v>8221</v>
      </c>
      <c r="K273" s="164" t="s">
        <v>195</v>
      </c>
      <c r="L273" s="165">
        <v>45740</v>
      </c>
      <c r="M273" s="163"/>
      <c r="N273" s="163"/>
      <c r="O273" s="163"/>
    </row>
    <row r="274" spans="1:15">
      <c r="A274" s="163"/>
      <c r="B274" s="187" t="s">
        <v>147</v>
      </c>
      <c r="C274" s="187" t="s">
        <v>1997</v>
      </c>
      <c r="D274" s="189" t="s">
        <v>10536</v>
      </c>
      <c r="E274" s="164"/>
      <c r="F274" s="164"/>
      <c r="G274" s="163"/>
      <c r="H274" s="163"/>
      <c r="I274" s="163"/>
      <c r="J274" s="163"/>
      <c r="K274" s="164"/>
      <c r="L274" s="164"/>
      <c r="M274" s="163"/>
      <c r="N274" s="163"/>
      <c r="O274" s="163"/>
    </row>
    <row r="275" spans="1:15">
      <c r="A275" s="163"/>
      <c r="B275" s="187" t="s">
        <v>147</v>
      </c>
      <c r="C275" s="187" t="s">
        <v>1997</v>
      </c>
      <c r="D275" s="189" t="s">
        <v>10537</v>
      </c>
      <c r="E275" s="164"/>
      <c r="F275" s="164"/>
      <c r="G275" s="163"/>
      <c r="H275" s="163"/>
      <c r="I275" s="163"/>
      <c r="J275" s="163"/>
      <c r="K275" s="164"/>
      <c r="L275" s="164"/>
      <c r="M275" s="163"/>
      <c r="N275" s="163"/>
      <c r="O275" s="163"/>
    </row>
    <row r="276" spans="1:15">
      <c r="A276" s="163"/>
      <c r="B276" s="187" t="s">
        <v>147</v>
      </c>
      <c r="C276" s="187" t="s">
        <v>1997</v>
      </c>
      <c r="D276" s="189" t="s">
        <v>10538</v>
      </c>
      <c r="E276" s="164"/>
      <c r="F276" s="164"/>
      <c r="G276" s="163"/>
      <c r="H276" s="163"/>
      <c r="I276" s="163"/>
      <c r="J276" s="163"/>
      <c r="K276" s="164"/>
      <c r="L276" s="164"/>
      <c r="M276" s="163"/>
      <c r="N276" s="163"/>
      <c r="O276" s="163"/>
    </row>
    <row r="277" spans="1:15">
      <c r="A277" s="163"/>
      <c r="B277" s="187" t="s">
        <v>147</v>
      </c>
      <c r="C277" s="187" t="s">
        <v>1997</v>
      </c>
      <c r="D277" s="189" t="s">
        <v>10539</v>
      </c>
      <c r="E277" s="164"/>
      <c r="F277" s="164"/>
      <c r="G277" s="163"/>
      <c r="H277" s="163"/>
      <c r="I277" s="163"/>
      <c r="J277" s="163"/>
      <c r="K277" s="164"/>
      <c r="L277" s="164"/>
      <c r="M277" s="163"/>
      <c r="N277" s="163"/>
      <c r="O277" s="163"/>
    </row>
    <row r="278" spans="1:15">
      <c r="A278" s="163"/>
      <c r="B278" s="187" t="s">
        <v>147</v>
      </c>
      <c r="C278" s="187" t="s">
        <v>1997</v>
      </c>
      <c r="D278" s="189" t="s">
        <v>10540</v>
      </c>
      <c r="E278" s="164"/>
      <c r="F278" s="164"/>
      <c r="G278" s="163"/>
      <c r="H278" s="163"/>
      <c r="I278" s="163"/>
      <c r="J278" s="163"/>
      <c r="K278" s="164"/>
      <c r="L278" s="164"/>
      <c r="M278" s="163"/>
      <c r="N278" s="163"/>
      <c r="O278" s="163"/>
    </row>
    <row r="279" spans="1:15">
      <c r="A279" s="163"/>
      <c r="B279" s="187" t="s">
        <v>147</v>
      </c>
      <c r="C279" s="187" t="s">
        <v>1997</v>
      </c>
      <c r="D279" s="189" t="s">
        <v>10541</v>
      </c>
      <c r="E279" s="164"/>
      <c r="F279" s="164"/>
      <c r="G279" s="163"/>
      <c r="H279" s="163"/>
      <c r="I279" s="163"/>
      <c r="J279" s="163"/>
      <c r="K279" s="164"/>
      <c r="L279" s="164"/>
      <c r="M279" s="163"/>
      <c r="N279" s="163"/>
      <c r="O279" s="163"/>
    </row>
    <row r="280" spans="1:15">
      <c r="A280" s="163"/>
      <c r="B280" s="187" t="s">
        <v>147</v>
      </c>
      <c r="C280" s="187" t="s">
        <v>1997</v>
      </c>
      <c r="D280" s="189" t="s">
        <v>10542</v>
      </c>
      <c r="E280" s="164"/>
      <c r="F280" s="164"/>
      <c r="G280" s="163"/>
      <c r="H280" s="163"/>
      <c r="I280" s="163"/>
      <c r="J280" s="163"/>
      <c r="K280" s="164"/>
      <c r="L280" s="164"/>
      <c r="M280" s="163"/>
      <c r="N280" s="163"/>
      <c r="O280" s="163"/>
    </row>
    <row r="281" spans="1:15">
      <c r="A281" s="163"/>
      <c r="B281" s="187" t="s">
        <v>147</v>
      </c>
      <c r="C281" s="187" t="s">
        <v>1997</v>
      </c>
      <c r="D281" s="189" t="s">
        <v>10543</v>
      </c>
      <c r="E281" s="164"/>
      <c r="F281" s="164"/>
      <c r="G281" s="163"/>
      <c r="H281" s="163"/>
      <c r="I281" s="163"/>
      <c r="J281" s="163"/>
      <c r="K281" s="164"/>
      <c r="L281" s="164"/>
      <c r="M281" s="163"/>
      <c r="N281" s="163"/>
      <c r="O281" s="163"/>
    </row>
    <row r="282" spans="1:15">
      <c r="A282" s="163"/>
      <c r="B282" s="187" t="s">
        <v>147</v>
      </c>
      <c r="C282" s="187" t="s">
        <v>1997</v>
      </c>
      <c r="D282" s="189" t="s">
        <v>10544</v>
      </c>
      <c r="E282" s="164"/>
      <c r="F282" s="164"/>
      <c r="G282" s="163"/>
      <c r="H282" s="163"/>
      <c r="I282" s="163"/>
      <c r="J282" s="163"/>
      <c r="K282" s="164"/>
      <c r="L282" s="164"/>
      <c r="M282" s="163"/>
      <c r="N282" s="163"/>
      <c r="O282" s="163"/>
    </row>
    <row r="283" spans="1:15">
      <c r="A283" s="163"/>
      <c r="B283" s="187" t="s">
        <v>147</v>
      </c>
      <c r="C283" s="187" t="s">
        <v>1997</v>
      </c>
      <c r="D283" s="189" t="s">
        <v>10545</v>
      </c>
      <c r="E283" s="164"/>
      <c r="F283" s="164"/>
      <c r="G283" s="163"/>
      <c r="H283" s="163"/>
      <c r="I283" s="163"/>
      <c r="J283" s="163"/>
      <c r="K283" s="164"/>
      <c r="L283" s="164"/>
      <c r="M283" s="163"/>
      <c r="N283" s="163"/>
      <c r="O283" s="163"/>
    </row>
    <row r="284" spans="1:15">
      <c r="A284" s="163"/>
      <c r="B284" s="187" t="s">
        <v>147</v>
      </c>
      <c r="C284" s="187" t="s">
        <v>1997</v>
      </c>
      <c r="D284" s="189" t="s">
        <v>10546</v>
      </c>
      <c r="E284" s="164"/>
      <c r="F284" s="164"/>
      <c r="G284" s="163"/>
      <c r="H284" s="163"/>
      <c r="I284" s="163"/>
      <c r="J284" s="163"/>
      <c r="K284" s="164"/>
      <c r="L284" s="164"/>
      <c r="M284" s="163"/>
      <c r="N284" s="163"/>
      <c r="O284" s="163"/>
    </row>
    <row r="285" spans="1:15">
      <c r="A285" s="163"/>
      <c r="B285" s="187" t="s">
        <v>147</v>
      </c>
      <c r="C285" s="187" t="s">
        <v>1997</v>
      </c>
      <c r="D285" s="189" t="s">
        <v>10547</v>
      </c>
      <c r="E285" s="164"/>
      <c r="F285" s="164"/>
      <c r="G285" s="163"/>
      <c r="H285" s="163"/>
      <c r="I285" s="163"/>
      <c r="J285" s="163"/>
      <c r="K285" s="164"/>
      <c r="L285" s="164"/>
      <c r="M285" s="163"/>
      <c r="N285" s="163"/>
      <c r="O285" s="163"/>
    </row>
    <row r="286" spans="1:15">
      <c r="A286" s="163"/>
      <c r="B286" s="187" t="s">
        <v>147</v>
      </c>
      <c r="C286" s="187" t="s">
        <v>1997</v>
      </c>
      <c r="D286" s="189" t="s">
        <v>10548</v>
      </c>
      <c r="E286" s="164"/>
      <c r="F286" s="164"/>
      <c r="G286" s="163"/>
      <c r="H286" s="163"/>
      <c r="I286" s="163"/>
      <c r="J286" s="163"/>
      <c r="K286" s="164"/>
      <c r="L286" s="164"/>
      <c r="M286" s="163"/>
      <c r="N286" s="163"/>
      <c r="O286" s="163"/>
    </row>
    <row r="287" spans="1:15">
      <c r="A287" s="163"/>
      <c r="B287" s="187" t="s">
        <v>147</v>
      </c>
      <c r="C287" s="187" t="s">
        <v>1997</v>
      </c>
      <c r="D287" s="189" t="s">
        <v>10549</v>
      </c>
      <c r="E287" s="164"/>
      <c r="F287" s="164"/>
      <c r="G287" s="163"/>
      <c r="H287" s="163"/>
      <c r="I287" s="163"/>
      <c r="J287" s="163"/>
      <c r="K287" s="164"/>
      <c r="L287" s="164"/>
      <c r="M287" s="163"/>
      <c r="N287" s="163"/>
      <c r="O287" s="163"/>
    </row>
    <row r="288" spans="1:15">
      <c r="A288" s="163"/>
      <c r="B288" s="187" t="s">
        <v>147</v>
      </c>
      <c r="C288" s="187" t="s">
        <v>1997</v>
      </c>
      <c r="D288" s="189" t="s">
        <v>10550</v>
      </c>
      <c r="E288" s="164"/>
      <c r="F288" s="164"/>
      <c r="G288" s="163"/>
      <c r="H288" s="163"/>
      <c r="I288" s="163"/>
      <c r="J288" s="163"/>
      <c r="K288" s="164"/>
      <c r="L288" s="164"/>
      <c r="M288" s="163"/>
      <c r="N288" s="163"/>
      <c r="O288" s="163"/>
    </row>
    <row r="289" spans="1:15">
      <c r="A289" s="163"/>
      <c r="B289" s="187" t="s">
        <v>147</v>
      </c>
      <c r="C289" s="187" t="s">
        <v>1997</v>
      </c>
      <c r="D289" s="189" t="s">
        <v>10551</v>
      </c>
      <c r="E289" s="164"/>
      <c r="F289" s="164"/>
      <c r="G289" s="163"/>
      <c r="H289" s="163"/>
      <c r="I289" s="163"/>
      <c r="J289" s="163"/>
      <c r="K289" s="164"/>
      <c r="L289" s="164"/>
      <c r="M289" s="163"/>
      <c r="N289" s="163"/>
      <c r="O289" s="163"/>
    </row>
    <row r="290" spans="1:15">
      <c r="A290" s="163"/>
      <c r="B290" s="187" t="s">
        <v>147</v>
      </c>
      <c r="C290" s="187" t="s">
        <v>1997</v>
      </c>
      <c r="D290" s="189" t="s">
        <v>10552</v>
      </c>
      <c r="E290" s="164"/>
      <c r="F290" s="164"/>
      <c r="G290" s="163"/>
      <c r="H290" s="163"/>
      <c r="I290" s="163"/>
      <c r="J290" s="163"/>
      <c r="K290" s="164"/>
      <c r="L290" s="164"/>
      <c r="M290" s="163"/>
      <c r="N290" s="163"/>
      <c r="O290" s="163"/>
    </row>
    <row r="291" spans="1:15">
      <c r="A291" s="163"/>
      <c r="B291" s="187" t="s">
        <v>147</v>
      </c>
      <c r="C291" s="187" t="s">
        <v>1997</v>
      </c>
      <c r="D291" s="189" t="s">
        <v>10553</v>
      </c>
      <c r="E291" s="164"/>
      <c r="F291" s="164"/>
      <c r="G291" s="163"/>
      <c r="H291" s="163"/>
      <c r="I291" s="163"/>
      <c r="J291" s="163"/>
      <c r="K291" s="164"/>
      <c r="L291" s="164"/>
      <c r="M291" s="163"/>
      <c r="N291" s="163"/>
      <c r="O291" s="163"/>
    </row>
    <row r="292" spans="1:15">
      <c r="A292" s="163"/>
      <c r="B292" s="187" t="s">
        <v>147</v>
      </c>
      <c r="C292" s="187" t="s">
        <v>1997</v>
      </c>
      <c r="D292" s="189" t="s">
        <v>10554</v>
      </c>
      <c r="E292" s="164"/>
      <c r="F292" s="164"/>
      <c r="G292" s="163"/>
      <c r="H292" s="163"/>
      <c r="I292" s="163"/>
      <c r="J292" s="163"/>
      <c r="K292" s="164"/>
      <c r="L292" s="164"/>
      <c r="M292" s="163"/>
      <c r="N292" s="163"/>
      <c r="O292" s="163"/>
    </row>
    <row r="293" spans="1:15">
      <c r="A293" s="163"/>
      <c r="B293" s="187" t="s">
        <v>147</v>
      </c>
      <c r="C293" s="187" t="s">
        <v>1997</v>
      </c>
      <c r="D293" s="189" t="s">
        <v>10555</v>
      </c>
      <c r="E293" s="164"/>
      <c r="F293" s="164"/>
      <c r="G293" s="163"/>
      <c r="H293" s="163"/>
      <c r="I293" s="163"/>
      <c r="J293" s="163"/>
      <c r="K293" s="164"/>
      <c r="L293" s="164"/>
      <c r="M293" s="163"/>
      <c r="N293" s="163"/>
      <c r="O293" s="163"/>
    </row>
    <row r="294" spans="1:15">
      <c r="A294" s="163"/>
      <c r="B294" s="187" t="s">
        <v>147</v>
      </c>
      <c r="C294" s="187" t="s">
        <v>1997</v>
      </c>
      <c r="D294" s="189" t="s">
        <v>10556</v>
      </c>
      <c r="E294" s="164"/>
      <c r="F294" s="164"/>
      <c r="G294" s="163"/>
      <c r="H294" s="163"/>
      <c r="I294" s="163"/>
      <c r="J294" s="163"/>
      <c r="K294" s="164"/>
      <c r="L294" s="164"/>
      <c r="M294" s="163"/>
      <c r="N294" s="163"/>
      <c r="O294" s="163"/>
    </row>
    <row r="295" spans="1:15">
      <c r="A295" s="163"/>
      <c r="B295" s="187" t="s">
        <v>147</v>
      </c>
      <c r="C295" s="187" t="s">
        <v>1997</v>
      </c>
      <c r="D295" s="189" t="s">
        <v>10557</v>
      </c>
      <c r="E295" s="164"/>
      <c r="F295" s="164"/>
      <c r="G295" s="163"/>
      <c r="H295" s="163"/>
      <c r="I295" s="163"/>
      <c r="J295" s="163"/>
      <c r="K295" s="164"/>
      <c r="L295" s="164"/>
      <c r="M295" s="163"/>
      <c r="N295" s="163"/>
      <c r="O295" s="163"/>
    </row>
    <row r="296" spans="1:15">
      <c r="A296" s="163"/>
      <c r="B296" s="187" t="s">
        <v>147</v>
      </c>
      <c r="C296" s="187" t="s">
        <v>1997</v>
      </c>
      <c r="D296" s="189" t="s">
        <v>10558</v>
      </c>
      <c r="E296" s="164"/>
      <c r="F296" s="164"/>
      <c r="G296" s="163"/>
      <c r="H296" s="163"/>
      <c r="I296" s="163"/>
      <c r="J296" s="163"/>
      <c r="K296" s="164"/>
      <c r="L296" s="164"/>
      <c r="M296" s="163"/>
      <c r="N296" s="163"/>
      <c r="O296" s="163"/>
    </row>
    <row r="297" spans="1:15">
      <c r="A297" s="163"/>
      <c r="B297" s="187" t="s">
        <v>147</v>
      </c>
      <c r="C297" s="187" t="s">
        <v>1997</v>
      </c>
      <c r="D297" s="189" t="s">
        <v>10559</v>
      </c>
      <c r="E297" s="164"/>
      <c r="F297" s="164"/>
      <c r="G297" s="163"/>
      <c r="H297" s="163"/>
      <c r="I297" s="163"/>
      <c r="J297" s="163"/>
      <c r="K297" s="164"/>
      <c r="L297" s="164"/>
      <c r="M297" s="163"/>
      <c r="N297" s="163"/>
      <c r="O297" s="163"/>
    </row>
    <row r="298" spans="1:15">
      <c r="A298" s="163"/>
      <c r="B298" s="187" t="s">
        <v>147</v>
      </c>
      <c r="C298" s="187" t="s">
        <v>1997</v>
      </c>
      <c r="D298" s="189" t="s">
        <v>10560</v>
      </c>
      <c r="E298" s="164"/>
      <c r="F298" s="164"/>
      <c r="G298" s="163"/>
      <c r="H298" s="163"/>
      <c r="I298" s="163"/>
      <c r="J298" s="163"/>
      <c r="K298" s="164"/>
      <c r="L298" s="164"/>
      <c r="M298" s="163"/>
      <c r="N298" s="163"/>
      <c r="O298" s="163"/>
    </row>
    <row r="299" spans="1:15">
      <c r="A299" s="163"/>
      <c r="B299" s="187" t="s">
        <v>147</v>
      </c>
      <c r="C299" s="187" t="s">
        <v>1997</v>
      </c>
      <c r="D299" s="189" t="s">
        <v>10561</v>
      </c>
      <c r="E299" s="164"/>
      <c r="F299" s="164"/>
      <c r="G299" s="163"/>
      <c r="H299" s="163"/>
      <c r="I299" s="163"/>
      <c r="J299" s="163"/>
      <c r="K299" s="164"/>
      <c r="L299" s="164"/>
      <c r="M299" s="163"/>
      <c r="N299" s="163"/>
      <c r="O299" s="163"/>
    </row>
    <row r="300" spans="1:15">
      <c r="A300" s="163"/>
      <c r="B300" s="187" t="s">
        <v>147</v>
      </c>
      <c r="C300" s="187" t="s">
        <v>1997</v>
      </c>
      <c r="D300" s="189" t="s">
        <v>10562</v>
      </c>
      <c r="E300" s="164"/>
      <c r="F300" s="164"/>
      <c r="G300" s="163"/>
      <c r="H300" s="163"/>
      <c r="I300" s="163"/>
      <c r="J300" s="163"/>
      <c r="K300" s="164"/>
      <c r="L300" s="164"/>
      <c r="M300" s="163"/>
      <c r="N300" s="163"/>
      <c r="O300" s="163"/>
    </row>
    <row r="301" spans="1:15">
      <c r="A301" s="163"/>
      <c r="B301" s="187" t="s">
        <v>147</v>
      </c>
      <c r="C301" s="187" t="s">
        <v>1997</v>
      </c>
      <c r="D301" s="189" t="s">
        <v>10563</v>
      </c>
      <c r="E301" s="164"/>
      <c r="F301" s="164"/>
      <c r="G301" s="163"/>
      <c r="H301" s="163"/>
      <c r="I301" s="163"/>
      <c r="J301" s="163"/>
      <c r="K301" s="164"/>
      <c r="L301" s="164"/>
      <c r="M301" s="163"/>
      <c r="N301" s="163"/>
      <c r="O301" s="163"/>
    </row>
    <row r="302" spans="1:15">
      <c r="A302" s="163"/>
      <c r="B302" s="187" t="s">
        <v>147</v>
      </c>
      <c r="C302" s="187" t="s">
        <v>1997</v>
      </c>
      <c r="D302" s="189" t="s">
        <v>10564</v>
      </c>
      <c r="E302" s="164"/>
      <c r="F302" s="164"/>
      <c r="G302" s="163"/>
      <c r="H302" s="163"/>
      <c r="I302" s="163"/>
      <c r="J302" s="163"/>
      <c r="K302" s="164"/>
      <c r="L302" s="164"/>
      <c r="M302" s="163"/>
      <c r="N302" s="163"/>
      <c r="O302" s="163"/>
    </row>
    <row r="303" spans="1:15">
      <c r="A303" s="163"/>
      <c r="B303" s="187" t="s">
        <v>147</v>
      </c>
      <c r="C303" s="187" t="s">
        <v>1997</v>
      </c>
      <c r="D303" s="189" t="s">
        <v>10565</v>
      </c>
      <c r="E303" s="164"/>
      <c r="F303" s="164"/>
      <c r="G303" s="163"/>
      <c r="H303" s="163"/>
      <c r="I303" s="163"/>
      <c r="J303" s="163"/>
      <c r="K303" s="164"/>
      <c r="L303" s="164"/>
      <c r="M303" s="163"/>
      <c r="N303" s="163"/>
      <c r="O303" s="163"/>
    </row>
    <row r="304" spans="1:15">
      <c r="A304" s="163"/>
      <c r="B304" s="187" t="s">
        <v>147</v>
      </c>
      <c r="C304" s="187" t="s">
        <v>1997</v>
      </c>
      <c r="D304" s="189" t="s">
        <v>10566</v>
      </c>
      <c r="E304" s="164"/>
      <c r="F304" s="164"/>
      <c r="G304" s="163"/>
      <c r="H304" s="163"/>
      <c r="I304" s="163"/>
      <c r="J304" s="163"/>
      <c r="K304" s="164"/>
      <c r="L304" s="164"/>
      <c r="M304" s="163"/>
      <c r="N304" s="163"/>
      <c r="O304" s="163"/>
    </row>
    <row r="305" spans="1:15">
      <c r="A305" s="163"/>
      <c r="B305" s="187" t="s">
        <v>147</v>
      </c>
      <c r="C305" s="187" t="s">
        <v>1997</v>
      </c>
      <c r="D305" s="189" t="s">
        <v>10567</v>
      </c>
      <c r="E305" s="164"/>
      <c r="F305" s="164"/>
      <c r="G305" s="163"/>
      <c r="H305" s="163"/>
      <c r="I305" s="163"/>
      <c r="J305" s="163"/>
      <c r="K305" s="164"/>
      <c r="L305" s="164"/>
      <c r="M305" s="163"/>
      <c r="N305" s="163"/>
      <c r="O305" s="163"/>
    </row>
    <row r="306" spans="1:15">
      <c r="A306" s="163"/>
      <c r="B306" s="187" t="s">
        <v>147</v>
      </c>
      <c r="C306" s="187" t="s">
        <v>2150</v>
      </c>
      <c r="D306" s="189" t="s">
        <v>10568</v>
      </c>
      <c r="E306" s="165">
        <v>45736</v>
      </c>
      <c r="F306" s="165">
        <v>45737</v>
      </c>
      <c r="G306" s="163" t="s">
        <v>5331</v>
      </c>
      <c r="H306" s="163" t="s">
        <v>9694</v>
      </c>
      <c r="I306" s="163" t="s">
        <v>5817</v>
      </c>
      <c r="J306" s="163" t="s">
        <v>10836</v>
      </c>
      <c r="K306" s="164" t="s">
        <v>195</v>
      </c>
      <c r="L306" s="165">
        <v>45740</v>
      </c>
      <c r="M306" s="163"/>
      <c r="N306" s="163"/>
      <c r="O306" s="163"/>
    </row>
    <row r="307" spans="1:15">
      <c r="A307" s="163"/>
      <c r="B307" s="187" t="s">
        <v>147</v>
      </c>
      <c r="C307" s="187" t="s">
        <v>1997</v>
      </c>
      <c r="D307" s="189" t="s">
        <v>10569</v>
      </c>
      <c r="E307" s="164"/>
      <c r="F307" s="164"/>
      <c r="G307" s="163"/>
      <c r="H307" s="163"/>
      <c r="I307" s="163"/>
      <c r="J307" s="163"/>
      <c r="K307" s="164"/>
      <c r="L307" s="164"/>
      <c r="M307" s="163"/>
      <c r="N307" s="163"/>
      <c r="O307" s="163"/>
    </row>
    <row r="308" spans="1:15">
      <c r="A308" s="163"/>
      <c r="B308" s="187" t="s">
        <v>147</v>
      </c>
      <c r="C308" s="187" t="s">
        <v>1997</v>
      </c>
      <c r="D308" s="189" t="s">
        <v>10570</v>
      </c>
      <c r="E308" s="164"/>
      <c r="F308" s="164"/>
      <c r="G308" s="163"/>
      <c r="H308" s="163"/>
      <c r="I308" s="163"/>
      <c r="J308" s="163"/>
      <c r="K308" s="164"/>
      <c r="L308" s="164"/>
      <c r="M308" s="163"/>
      <c r="N308" s="163"/>
      <c r="O308" s="163"/>
    </row>
    <row r="309" spans="1:15">
      <c r="A309" s="163"/>
      <c r="B309" s="187" t="s">
        <v>147</v>
      </c>
      <c r="C309" s="187" t="s">
        <v>1997</v>
      </c>
      <c r="D309" s="189" t="s">
        <v>10571</v>
      </c>
      <c r="E309" s="164"/>
      <c r="F309" s="164"/>
      <c r="G309" s="163"/>
      <c r="H309" s="163"/>
      <c r="I309" s="163"/>
      <c r="J309" s="163"/>
      <c r="K309" s="164"/>
      <c r="L309" s="164"/>
      <c r="M309" s="163"/>
      <c r="N309" s="163"/>
      <c r="O309" s="163"/>
    </row>
    <row r="310" spans="1:15">
      <c r="A310" s="163"/>
      <c r="B310" s="187" t="s">
        <v>147</v>
      </c>
      <c r="C310" s="187" t="s">
        <v>1997</v>
      </c>
      <c r="D310" s="189" t="s">
        <v>10572</v>
      </c>
      <c r="E310" s="164"/>
      <c r="F310" s="164"/>
      <c r="G310" s="163"/>
      <c r="H310" s="163"/>
      <c r="I310" s="163"/>
      <c r="J310" s="163"/>
      <c r="K310" s="164"/>
      <c r="L310" s="164"/>
      <c r="M310" s="163"/>
      <c r="N310" s="163"/>
      <c r="O310" s="163"/>
    </row>
    <row r="311" spans="1:15">
      <c r="A311" s="163"/>
      <c r="B311" s="187" t="s">
        <v>147</v>
      </c>
      <c r="C311" s="187" t="s">
        <v>1997</v>
      </c>
      <c r="D311" s="189" t="s">
        <v>10573</v>
      </c>
      <c r="E311" s="164"/>
      <c r="F311" s="164"/>
      <c r="G311" s="163"/>
      <c r="H311" s="163"/>
      <c r="I311" s="163"/>
      <c r="J311" s="163"/>
      <c r="K311" s="164"/>
      <c r="L311" s="164"/>
      <c r="M311" s="163"/>
      <c r="N311" s="163"/>
      <c r="O311" s="163"/>
    </row>
    <row r="312" spans="1:15">
      <c r="A312" s="163"/>
      <c r="B312" s="187" t="s">
        <v>147</v>
      </c>
      <c r="C312" s="187" t="s">
        <v>1997</v>
      </c>
      <c r="D312" s="189" t="s">
        <v>10574</v>
      </c>
      <c r="E312" s="165">
        <v>45737</v>
      </c>
      <c r="F312" s="165">
        <v>45737</v>
      </c>
      <c r="G312" s="163" t="s">
        <v>5331</v>
      </c>
      <c r="H312" s="163" t="s">
        <v>10840</v>
      </c>
      <c r="I312" s="163" t="s">
        <v>5712</v>
      </c>
      <c r="J312" s="163" t="s">
        <v>10817</v>
      </c>
      <c r="K312" s="164" t="s">
        <v>195</v>
      </c>
      <c r="L312" s="165">
        <v>45740</v>
      </c>
      <c r="M312" s="163"/>
      <c r="N312" s="163"/>
      <c r="O312" s="163"/>
    </row>
    <row r="313" spans="1:15">
      <c r="A313" s="163"/>
      <c r="B313" s="187" t="s">
        <v>147</v>
      </c>
      <c r="C313" s="187" t="s">
        <v>2292</v>
      </c>
      <c r="D313" s="189" t="s">
        <v>10575</v>
      </c>
      <c r="E313" s="165">
        <v>45737</v>
      </c>
      <c r="F313" s="165">
        <v>45737</v>
      </c>
      <c r="G313" s="163" t="s">
        <v>5331</v>
      </c>
      <c r="H313" s="163" t="s">
        <v>9693</v>
      </c>
      <c r="I313" s="163" t="s">
        <v>5802</v>
      </c>
      <c r="J313" s="163" t="s">
        <v>7369</v>
      </c>
      <c r="K313" s="164" t="s">
        <v>195</v>
      </c>
      <c r="L313" s="165">
        <v>45740</v>
      </c>
      <c r="M313" s="163"/>
      <c r="N313" s="163"/>
      <c r="O313" s="163"/>
    </row>
    <row r="314" spans="1:15">
      <c r="A314" s="163"/>
      <c r="B314" s="187" t="s">
        <v>147</v>
      </c>
      <c r="C314" s="187" t="s">
        <v>1997</v>
      </c>
      <c r="D314" s="189" t="s">
        <v>10576</v>
      </c>
      <c r="E314" s="164"/>
      <c r="F314" s="164"/>
      <c r="G314" s="163"/>
      <c r="H314" s="163"/>
      <c r="I314" s="163"/>
      <c r="J314" s="163"/>
      <c r="K314" s="164"/>
      <c r="L314" s="164"/>
      <c r="M314" s="163"/>
      <c r="N314" s="163"/>
      <c r="O314" s="163"/>
    </row>
    <row r="315" spans="1:15">
      <c r="A315" s="163"/>
      <c r="B315" s="187" t="s">
        <v>147</v>
      </c>
      <c r="C315" s="187" t="s">
        <v>1997</v>
      </c>
      <c r="D315" s="189" t="s">
        <v>10577</v>
      </c>
      <c r="E315" s="165">
        <v>45737</v>
      </c>
      <c r="F315" s="165">
        <v>45738</v>
      </c>
      <c r="G315" s="163" t="s">
        <v>8092</v>
      </c>
      <c r="H315" s="163" t="s">
        <v>10152</v>
      </c>
      <c r="I315" s="163" t="s">
        <v>5712</v>
      </c>
      <c r="J315" s="163" t="s">
        <v>10848</v>
      </c>
      <c r="K315" s="164" t="s">
        <v>195</v>
      </c>
      <c r="L315" s="165">
        <v>45740</v>
      </c>
      <c r="M315" s="163"/>
      <c r="N315" s="163"/>
      <c r="O315" s="163"/>
    </row>
    <row r="316" spans="1:15">
      <c r="A316" s="163"/>
      <c r="B316" s="187" t="s">
        <v>147</v>
      </c>
      <c r="C316" s="187" t="s">
        <v>7094</v>
      </c>
      <c r="D316" s="189" t="s">
        <v>10578</v>
      </c>
      <c r="E316" s="165">
        <v>45738</v>
      </c>
      <c r="F316" s="165">
        <v>45738</v>
      </c>
      <c r="G316" s="163" t="s">
        <v>5331</v>
      </c>
      <c r="H316" s="163" t="s">
        <v>10985</v>
      </c>
      <c r="I316" s="163"/>
      <c r="J316" s="163" t="s">
        <v>10986</v>
      </c>
      <c r="K316" s="164" t="s">
        <v>195</v>
      </c>
      <c r="L316" s="165">
        <v>45771</v>
      </c>
      <c r="M316" s="163"/>
      <c r="N316" s="163"/>
      <c r="O316" s="163"/>
    </row>
    <row r="317" spans="1:15">
      <c r="A317" s="163"/>
      <c r="B317" s="187" t="s">
        <v>147</v>
      </c>
      <c r="C317" s="187" t="s">
        <v>2150</v>
      </c>
      <c r="D317" s="189" t="s">
        <v>10579</v>
      </c>
      <c r="E317" s="165">
        <v>45738</v>
      </c>
      <c r="F317" s="165">
        <v>45740</v>
      </c>
      <c r="G317" s="163" t="s">
        <v>5331</v>
      </c>
      <c r="H317" s="163" t="s">
        <v>10840</v>
      </c>
      <c r="I317" s="163" t="s">
        <v>5817</v>
      </c>
      <c r="J317" s="163" t="s">
        <v>10816</v>
      </c>
      <c r="K317" s="164" t="s">
        <v>195</v>
      </c>
      <c r="L317" s="165">
        <v>45740</v>
      </c>
      <c r="M317" s="163"/>
      <c r="N317" s="163"/>
      <c r="O317" s="163"/>
    </row>
    <row r="318" spans="1:15">
      <c r="A318" s="163"/>
      <c r="B318" s="187" t="s">
        <v>147</v>
      </c>
      <c r="C318" s="187" t="s">
        <v>2150</v>
      </c>
      <c r="D318" s="189" t="s">
        <v>10580</v>
      </c>
      <c r="E318" s="165">
        <v>45738</v>
      </c>
      <c r="F318" s="165">
        <v>45740</v>
      </c>
      <c r="G318" s="163" t="s">
        <v>2015</v>
      </c>
      <c r="H318" s="163" t="s">
        <v>10430</v>
      </c>
      <c r="I318" s="163" t="s">
        <v>5817</v>
      </c>
      <c r="J318" s="163" t="s">
        <v>10836</v>
      </c>
      <c r="K318" s="164" t="s">
        <v>195</v>
      </c>
      <c r="L318" s="165">
        <v>45740</v>
      </c>
      <c r="M318" s="163"/>
      <c r="N318" s="163"/>
      <c r="O318" s="163"/>
    </row>
    <row r="319" spans="1:15">
      <c r="A319" s="163"/>
      <c r="B319" s="187" t="s">
        <v>147</v>
      </c>
      <c r="C319" s="187" t="s">
        <v>2150</v>
      </c>
      <c r="D319" s="189" t="s">
        <v>10581</v>
      </c>
      <c r="E319" s="165">
        <v>45738</v>
      </c>
      <c r="F319" s="165">
        <v>45740</v>
      </c>
      <c r="G319" s="163" t="s">
        <v>5331</v>
      </c>
      <c r="H319" s="163" t="s">
        <v>9693</v>
      </c>
      <c r="I319" s="163" t="s">
        <v>5817</v>
      </c>
      <c r="J319" s="163" t="s">
        <v>10836</v>
      </c>
      <c r="K319" s="164" t="s">
        <v>195</v>
      </c>
      <c r="L319" s="165">
        <v>45740</v>
      </c>
      <c r="M319" s="163"/>
      <c r="N319" s="163"/>
      <c r="O319" s="163"/>
    </row>
    <row r="320" spans="1:15">
      <c r="A320" s="163"/>
      <c r="B320" s="187" t="s">
        <v>147</v>
      </c>
      <c r="C320" s="187" t="s">
        <v>1997</v>
      </c>
      <c r="D320" s="189" t="s">
        <v>10582</v>
      </c>
      <c r="E320" s="165">
        <v>45738</v>
      </c>
      <c r="F320" s="165">
        <v>45740</v>
      </c>
      <c r="G320" s="163" t="s">
        <v>2015</v>
      </c>
      <c r="H320" s="163" t="s">
        <v>10164</v>
      </c>
      <c r="I320" s="163" t="s">
        <v>5712</v>
      </c>
      <c r="J320" s="163" t="s">
        <v>10817</v>
      </c>
      <c r="K320" s="164" t="s">
        <v>195</v>
      </c>
      <c r="L320" s="165">
        <v>45743</v>
      </c>
      <c r="M320" s="163"/>
      <c r="N320" s="163"/>
      <c r="O320" s="163"/>
    </row>
    <row r="321" spans="1:15">
      <c r="A321" s="163"/>
      <c r="B321" s="187" t="s">
        <v>147</v>
      </c>
      <c r="C321" s="187" t="s">
        <v>1997</v>
      </c>
      <c r="D321" s="189" t="s">
        <v>10583</v>
      </c>
      <c r="E321" s="165">
        <v>45738</v>
      </c>
      <c r="F321" s="165">
        <v>45740</v>
      </c>
      <c r="G321" s="163" t="s">
        <v>8092</v>
      </c>
      <c r="H321" s="163" t="s">
        <v>10849</v>
      </c>
      <c r="I321" s="163" t="s">
        <v>5712</v>
      </c>
      <c r="J321" s="163" t="s">
        <v>10817</v>
      </c>
      <c r="K321" s="164" t="s">
        <v>195</v>
      </c>
      <c r="L321" s="165">
        <v>45743</v>
      </c>
      <c r="M321" s="163"/>
      <c r="N321" s="163"/>
      <c r="O321" s="163"/>
    </row>
    <row r="322" spans="1:15">
      <c r="A322" s="163"/>
      <c r="B322" s="187" t="s">
        <v>147</v>
      </c>
      <c r="C322" s="187" t="s">
        <v>2150</v>
      </c>
      <c r="D322" s="189" t="s">
        <v>10584</v>
      </c>
      <c r="E322" s="165">
        <v>45740</v>
      </c>
      <c r="F322" s="165">
        <v>45740</v>
      </c>
      <c r="G322" s="163" t="s">
        <v>8092</v>
      </c>
      <c r="H322" s="163" t="s">
        <v>9694</v>
      </c>
      <c r="I322" s="163" t="s">
        <v>5817</v>
      </c>
      <c r="J322" s="163" t="s">
        <v>10848</v>
      </c>
      <c r="K322" s="164" t="s">
        <v>195</v>
      </c>
      <c r="L322" s="165">
        <v>45755</v>
      </c>
      <c r="M322" s="163"/>
      <c r="N322" s="163"/>
      <c r="O322" s="163"/>
    </row>
    <row r="323" spans="1:15">
      <c r="A323" s="163"/>
      <c r="B323" s="187" t="s">
        <v>147</v>
      </c>
      <c r="C323" s="187" t="s">
        <v>2418</v>
      </c>
      <c r="D323" s="189" t="s">
        <v>10585</v>
      </c>
      <c r="E323" s="165">
        <v>45740</v>
      </c>
      <c r="F323" s="165">
        <v>45740</v>
      </c>
      <c r="G323" s="163" t="s">
        <v>2015</v>
      </c>
      <c r="H323" s="163" t="s">
        <v>10818</v>
      </c>
      <c r="I323" s="163" t="s">
        <v>5822</v>
      </c>
      <c r="J323" s="163" t="s">
        <v>10850</v>
      </c>
      <c r="K323" s="164" t="s">
        <v>195</v>
      </c>
      <c r="L323" s="165">
        <v>45743</v>
      </c>
      <c r="M323" s="163"/>
      <c r="N323" s="163"/>
      <c r="O323" s="163"/>
    </row>
    <row r="324" spans="1:15">
      <c r="A324" s="163"/>
      <c r="B324" s="187" t="s">
        <v>147</v>
      </c>
      <c r="C324" s="187" t="s">
        <v>2150</v>
      </c>
      <c r="D324" s="189" t="s">
        <v>10586</v>
      </c>
      <c r="E324" s="165">
        <v>45740</v>
      </c>
      <c r="F324" s="165">
        <v>45741</v>
      </c>
      <c r="G324" s="163" t="s">
        <v>2015</v>
      </c>
      <c r="H324" s="163" t="s">
        <v>10851</v>
      </c>
      <c r="I324" s="163" t="s">
        <v>5817</v>
      </c>
      <c r="J324" s="163" t="s">
        <v>10852</v>
      </c>
      <c r="K324" s="164" t="s">
        <v>195</v>
      </c>
      <c r="L324" s="165">
        <v>45743</v>
      </c>
      <c r="M324" s="163"/>
      <c r="N324" s="163"/>
      <c r="O324" s="163"/>
    </row>
    <row r="325" spans="1:15">
      <c r="A325" s="163"/>
      <c r="B325" s="187" t="s">
        <v>147</v>
      </c>
      <c r="C325" s="187" t="s">
        <v>2150</v>
      </c>
      <c r="D325" s="189" t="s">
        <v>10587</v>
      </c>
      <c r="E325" s="165">
        <v>45741</v>
      </c>
      <c r="F325" s="165">
        <v>45742</v>
      </c>
      <c r="G325" s="163" t="s">
        <v>5331</v>
      </c>
      <c r="H325" s="163" t="s">
        <v>10152</v>
      </c>
      <c r="I325" s="163" t="s">
        <v>5817</v>
      </c>
      <c r="J325" s="163" t="s">
        <v>10816</v>
      </c>
      <c r="K325" s="164" t="s">
        <v>195</v>
      </c>
      <c r="L325" s="165">
        <v>45761</v>
      </c>
      <c r="M325" s="163"/>
      <c r="N325" s="163"/>
      <c r="O325" s="163"/>
    </row>
    <row r="326" spans="1:15">
      <c r="A326" s="163"/>
      <c r="B326" s="187" t="s">
        <v>147</v>
      </c>
      <c r="C326" s="187" t="s">
        <v>2292</v>
      </c>
      <c r="D326" s="189" t="s">
        <v>10588</v>
      </c>
      <c r="E326" s="165">
        <v>45741</v>
      </c>
      <c r="F326" s="165">
        <v>45741</v>
      </c>
      <c r="G326" s="163" t="s">
        <v>5331</v>
      </c>
      <c r="H326" s="163" t="s">
        <v>9694</v>
      </c>
      <c r="I326" s="163" t="s">
        <v>5802</v>
      </c>
      <c r="J326" s="163" t="s">
        <v>10836</v>
      </c>
      <c r="K326" s="164" t="s">
        <v>195</v>
      </c>
      <c r="L326" s="165">
        <v>45761</v>
      </c>
      <c r="M326" s="163"/>
      <c r="N326" s="163"/>
      <c r="O326" s="163"/>
    </row>
    <row r="327" spans="1:15">
      <c r="A327" s="163"/>
      <c r="B327" s="187" t="s">
        <v>147</v>
      </c>
      <c r="C327" s="187" t="s">
        <v>2150</v>
      </c>
      <c r="D327" s="189" t="s">
        <v>10589</v>
      </c>
      <c r="E327" s="165">
        <v>45741</v>
      </c>
      <c r="F327" s="165">
        <v>45742</v>
      </c>
      <c r="G327" s="163" t="s">
        <v>2015</v>
      </c>
      <c r="H327" s="163" t="s">
        <v>10515</v>
      </c>
      <c r="I327" s="163" t="s">
        <v>5817</v>
      </c>
      <c r="J327" s="163" t="s">
        <v>10815</v>
      </c>
      <c r="K327" s="164" t="s">
        <v>195</v>
      </c>
      <c r="L327" s="165">
        <v>45755</v>
      </c>
      <c r="M327" s="163"/>
      <c r="N327" s="163"/>
      <c r="O327" s="163"/>
    </row>
    <row r="328" spans="1:15">
      <c r="A328" s="163"/>
      <c r="B328" s="187" t="s">
        <v>147</v>
      </c>
      <c r="C328" s="187" t="s">
        <v>2150</v>
      </c>
      <c r="D328" s="189" t="s">
        <v>10590</v>
      </c>
      <c r="E328" s="165">
        <v>45741</v>
      </c>
      <c r="F328" s="165">
        <v>45742</v>
      </c>
      <c r="G328" s="163" t="s">
        <v>5331</v>
      </c>
      <c r="H328" s="163" t="s">
        <v>9693</v>
      </c>
      <c r="I328" s="163" t="s">
        <v>5817</v>
      </c>
      <c r="J328" s="163" t="s">
        <v>10815</v>
      </c>
      <c r="K328" s="164" t="s">
        <v>195</v>
      </c>
      <c r="L328" s="165">
        <v>45761</v>
      </c>
      <c r="M328" s="163"/>
      <c r="N328" s="163"/>
      <c r="O328" s="163"/>
    </row>
    <row r="329" spans="1:15">
      <c r="A329" s="163"/>
      <c r="B329" s="187" t="s">
        <v>147</v>
      </c>
      <c r="C329" s="187" t="s">
        <v>3103</v>
      </c>
      <c r="D329" s="189" t="s">
        <v>10591</v>
      </c>
      <c r="E329" s="165">
        <v>45742</v>
      </c>
      <c r="F329" s="165">
        <v>45742</v>
      </c>
      <c r="G329" s="163" t="s">
        <v>5331</v>
      </c>
      <c r="H329" s="163" t="s">
        <v>10853</v>
      </c>
      <c r="I329" s="163"/>
      <c r="J329" s="163" t="s">
        <v>10854</v>
      </c>
      <c r="K329" s="164" t="s">
        <v>195</v>
      </c>
      <c r="L329" s="165">
        <v>45755</v>
      </c>
      <c r="M329" s="163"/>
      <c r="N329" s="163"/>
      <c r="O329" s="163"/>
    </row>
    <row r="330" spans="1:15">
      <c r="A330" s="163"/>
      <c r="B330" s="187" t="s">
        <v>147</v>
      </c>
      <c r="C330" s="187" t="s">
        <v>10822</v>
      </c>
      <c r="D330" s="189" t="s">
        <v>10592</v>
      </c>
      <c r="E330" s="165">
        <v>45742</v>
      </c>
      <c r="F330" s="165">
        <v>45742</v>
      </c>
      <c r="G330" s="163" t="s">
        <v>5331</v>
      </c>
      <c r="H330" s="163" t="s">
        <v>10861</v>
      </c>
      <c r="I330" s="163"/>
      <c r="J330" s="163" t="s">
        <v>9978</v>
      </c>
      <c r="K330" s="164" t="s">
        <v>195</v>
      </c>
      <c r="L330" s="165">
        <v>45763</v>
      </c>
      <c r="M330" s="163"/>
      <c r="N330" s="163"/>
      <c r="O330" s="163"/>
    </row>
    <row r="331" spans="1:15">
      <c r="A331" s="163"/>
      <c r="B331" s="187" t="s">
        <v>147</v>
      </c>
      <c r="C331" s="187" t="s">
        <v>2150</v>
      </c>
      <c r="D331" s="189" t="s">
        <v>10593</v>
      </c>
      <c r="E331" s="165">
        <v>45742</v>
      </c>
      <c r="F331" s="165">
        <v>45742</v>
      </c>
      <c r="G331" s="163" t="s">
        <v>2015</v>
      </c>
      <c r="H331" s="163" t="s">
        <v>10430</v>
      </c>
      <c r="I331" s="163" t="s">
        <v>5817</v>
      </c>
      <c r="J331" s="163" t="s">
        <v>10814</v>
      </c>
      <c r="K331" s="164" t="s">
        <v>195</v>
      </c>
      <c r="L331" s="165">
        <v>45755</v>
      </c>
      <c r="M331" s="163"/>
      <c r="N331" s="163"/>
      <c r="O331" s="163"/>
    </row>
    <row r="332" spans="1:15">
      <c r="A332" s="163"/>
      <c r="B332" s="187" t="s">
        <v>147</v>
      </c>
      <c r="C332" s="187" t="s">
        <v>2150</v>
      </c>
      <c r="D332" s="189" t="s">
        <v>10594</v>
      </c>
      <c r="E332" s="165">
        <v>45742</v>
      </c>
      <c r="F332" s="165">
        <v>45742</v>
      </c>
      <c r="G332" s="163" t="s">
        <v>5331</v>
      </c>
      <c r="H332" s="163" t="s">
        <v>10152</v>
      </c>
      <c r="I332" s="163" t="s">
        <v>5817</v>
      </c>
      <c r="J332" s="163" t="s">
        <v>10814</v>
      </c>
      <c r="K332" s="164" t="s">
        <v>195</v>
      </c>
      <c r="L332" s="165">
        <v>45766</v>
      </c>
      <c r="M332" s="163"/>
      <c r="N332" s="163"/>
      <c r="O332" s="163"/>
    </row>
    <row r="333" spans="1:15">
      <c r="A333" s="163"/>
      <c r="B333" s="187" t="s">
        <v>147</v>
      </c>
      <c r="C333" s="187" t="s">
        <v>2292</v>
      </c>
      <c r="D333" s="189" t="s">
        <v>10595</v>
      </c>
      <c r="E333" s="165">
        <v>45742</v>
      </c>
      <c r="F333" s="165">
        <v>45743</v>
      </c>
      <c r="G333" s="163" t="s">
        <v>2015</v>
      </c>
      <c r="H333" s="163" t="s">
        <v>10430</v>
      </c>
      <c r="I333" s="163" t="s">
        <v>5802</v>
      </c>
      <c r="J333" s="163" t="s">
        <v>10837</v>
      </c>
      <c r="K333" s="164" t="s">
        <v>195</v>
      </c>
      <c r="L333" s="165">
        <v>45755</v>
      </c>
      <c r="M333" s="163"/>
      <c r="N333" s="163"/>
      <c r="O333" s="163"/>
    </row>
    <row r="334" spans="1:15">
      <c r="A334" s="163"/>
      <c r="B334" s="187" t="s">
        <v>147</v>
      </c>
      <c r="C334" s="187" t="s">
        <v>2292</v>
      </c>
      <c r="D334" s="189" t="s">
        <v>10596</v>
      </c>
      <c r="E334" s="165">
        <v>45742</v>
      </c>
      <c r="F334" s="165">
        <v>45743</v>
      </c>
      <c r="G334" s="163" t="s">
        <v>5331</v>
      </c>
      <c r="H334" s="163" t="s">
        <v>10152</v>
      </c>
      <c r="I334" s="163" t="s">
        <v>5802</v>
      </c>
      <c r="J334" s="163" t="s">
        <v>10837</v>
      </c>
      <c r="K334" s="164" t="s">
        <v>195</v>
      </c>
      <c r="L334" s="165">
        <v>45761</v>
      </c>
      <c r="M334" s="163"/>
      <c r="N334" s="163"/>
      <c r="O334" s="163"/>
    </row>
    <row r="335" spans="1:15">
      <c r="A335" s="163"/>
      <c r="B335" s="187" t="s">
        <v>147</v>
      </c>
      <c r="C335" s="187" t="s">
        <v>2418</v>
      </c>
      <c r="D335" s="189" t="s">
        <v>10597</v>
      </c>
      <c r="E335" s="165">
        <v>45742</v>
      </c>
      <c r="F335" s="165">
        <v>45743</v>
      </c>
      <c r="G335" s="163" t="s">
        <v>5331</v>
      </c>
      <c r="H335" s="163" t="s">
        <v>9694</v>
      </c>
      <c r="I335" s="163" t="s">
        <v>5822</v>
      </c>
      <c r="J335" s="163" t="s">
        <v>10838</v>
      </c>
      <c r="K335" s="164" t="s">
        <v>195</v>
      </c>
      <c r="L335" s="165">
        <v>45761</v>
      </c>
      <c r="M335" s="163"/>
      <c r="N335" s="163"/>
      <c r="O335" s="163"/>
    </row>
    <row r="336" spans="1:15">
      <c r="A336" s="163"/>
      <c r="B336" s="187" t="s">
        <v>147</v>
      </c>
      <c r="C336" s="187" t="s">
        <v>2418</v>
      </c>
      <c r="D336" s="189" t="s">
        <v>10598</v>
      </c>
      <c r="E336" s="165">
        <v>45742</v>
      </c>
      <c r="F336" s="165">
        <v>45743</v>
      </c>
      <c r="G336" s="163" t="s">
        <v>5331</v>
      </c>
      <c r="H336" s="163" t="s">
        <v>9502</v>
      </c>
      <c r="I336" s="163" t="s">
        <v>5822</v>
      </c>
      <c r="J336" s="163" t="s">
        <v>7369</v>
      </c>
      <c r="K336" s="164" t="s">
        <v>195</v>
      </c>
      <c r="L336" s="165">
        <v>45761</v>
      </c>
      <c r="M336" s="163"/>
      <c r="N336" s="163"/>
      <c r="O336" s="163"/>
    </row>
    <row r="337" spans="1:15">
      <c r="A337" s="163"/>
      <c r="B337" s="187" t="s">
        <v>147</v>
      </c>
      <c r="C337" s="187" t="s">
        <v>2418</v>
      </c>
      <c r="D337" s="189" t="s">
        <v>10599</v>
      </c>
      <c r="E337" s="165">
        <v>45742</v>
      </c>
      <c r="F337" s="165">
        <v>45743</v>
      </c>
      <c r="G337" s="163" t="s">
        <v>2015</v>
      </c>
      <c r="H337" s="163" t="s">
        <v>10818</v>
      </c>
      <c r="I337" s="163" t="s">
        <v>5822</v>
      </c>
      <c r="J337" s="163" t="s">
        <v>10855</v>
      </c>
      <c r="K337" s="164" t="s">
        <v>195</v>
      </c>
      <c r="L337" s="165">
        <v>45755</v>
      </c>
      <c r="M337" s="163"/>
      <c r="N337" s="163"/>
      <c r="O337" s="163"/>
    </row>
    <row r="338" spans="1:15">
      <c r="A338" s="163"/>
      <c r="B338" s="187" t="s">
        <v>147</v>
      </c>
      <c r="C338" s="187" t="s">
        <v>2418</v>
      </c>
      <c r="D338" s="189" t="s">
        <v>10600</v>
      </c>
      <c r="E338" s="165">
        <v>45743</v>
      </c>
      <c r="F338" s="165">
        <v>45744</v>
      </c>
      <c r="G338" s="163" t="s">
        <v>2015</v>
      </c>
      <c r="H338" s="163" t="s">
        <v>10818</v>
      </c>
      <c r="I338" s="163" t="s">
        <v>5822</v>
      </c>
      <c r="J338" s="163" t="s">
        <v>10856</v>
      </c>
      <c r="K338" s="164" t="s">
        <v>195</v>
      </c>
      <c r="L338" s="165">
        <v>45755</v>
      </c>
      <c r="M338" s="163"/>
      <c r="N338" s="163"/>
      <c r="O338" s="163"/>
    </row>
    <row r="339" spans="1:15">
      <c r="A339" s="163"/>
      <c r="B339" s="187" t="s">
        <v>147</v>
      </c>
      <c r="C339" s="187" t="s">
        <v>2150</v>
      </c>
      <c r="D339" s="189" t="s">
        <v>10601</v>
      </c>
      <c r="E339" s="165">
        <v>45755</v>
      </c>
      <c r="F339" s="165">
        <v>45755</v>
      </c>
      <c r="G339" s="163" t="s">
        <v>2015</v>
      </c>
      <c r="H339" s="163" t="s">
        <v>8211</v>
      </c>
      <c r="I339" s="163" t="s">
        <v>5817</v>
      </c>
      <c r="J339" s="163" t="s">
        <v>10839</v>
      </c>
      <c r="K339" s="164" t="s">
        <v>195</v>
      </c>
      <c r="L339" s="165">
        <v>45761</v>
      </c>
      <c r="M339" s="163"/>
      <c r="N339" s="163"/>
      <c r="O339" s="163"/>
    </row>
    <row r="340" spans="1:15">
      <c r="A340" s="163"/>
      <c r="B340" s="187" t="s">
        <v>147</v>
      </c>
      <c r="C340" s="187" t="s">
        <v>2292</v>
      </c>
      <c r="D340" s="189" t="s">
        <v>10602</v>
      </c>
      <c r="E340" s="165">
        <v>45755</v>
      </c>
      <c r="F340" s="165">
        <v>45755</v>
      </c>
      <c r="G340" s="163" t="s">
        <v>5331</v>
      </c>
      <c r="H340" s="163" t="s">
        <v>9694</v>
      </c>
      <c r="I340" s="163" t="s">
        <v>5802</v>
      </c>
      <c r="J340" s="163" t="s">
        <v>10816</v>
      </c>
      <c r="K340" s="164" t="s">
        <v>195</v>
      </c>
      <c r="L340" s="165">
        <v>45761</v>
      </c>
      <c r="M340" s="163"/>
      <c r="N340" s="163"/>
      <c r="O340" s="163"/>
    </row>
    <row r="341" spans="1:15">
      <c r="A341" s="163"/>
      <c r="B341" s="187" t="s">
        <v>147</v>
      </c>
      <c r="C341" s="187" t="s">
        <v>2292</v>
      </c>
      <c r="D341" s="189" t="s">
        <v>10603</v>
      </c>
      <c r="E341" s="165">
        <v>45756</v>
      </c>
      <c r="F341" s="165">
        <v>45756</v>
      </c>
      <c r="G341" s="163" t="s">
        <v>5331</v>
      </c>
      <c r="H341" s="163" t="s">
        <v>10840</v>
      </c>
      <c r="I341" s="163" t="s">
        <v>5802</v>
      </c>
      <c r="J341" s="163" t="s">
        <v>10841</v>
      </c>
      <c r="K341" s="164" t="s">
        <v>195</v>
      </c>
      <c r="L341" s="165">
        <v>45761</v>
      </c>
      <c r="M341" s="163"/>
      <c r="N341" s="163"/>
      <c r="O341" s="163"/>
    </row>
    <row r="342" spans="1:15">
      <c r="A342" s="163"/>
      <c r="B342" s="187" t="s">
        <v>147</v>
      </c>
      <c r="C342" s="187" t="s">
        <v>2292</v>
      </c>
      <c r="D342" s="189" t="s">
        <v>10604</v>
      </c>
      <c r="E342" s="165">
        <v>45756</v>
      </c>
      <c r="F342" s="165">
        <v>45756</v>
      </c>
      <c r="G342" s="163" t="s">
        <v>2015</v>
      </c>
      <c r="H342" s="163" t="s">
        <v>10430</v>
      </c>
      <c r="I342" s="163" t="s">
        <v>5802</v>
      </c>
      <c r="J342" s="163" t="s">
        <v>10815</v>
      </c>
      <c r="K342" s="164" t="s">
        <v>195</v>
      </c>
      <c r="L342" s="165">
        <v>45761</v>
      </c>
      <c r="M342" s="163"/>
      <c r="N342" s="163"/>
      <c r="O342" s="163"/>
    </row>
    <row r="343" spans="1:15">
      <c r="A343" s="163"/>
      <c r="B343" s="187" t="s">
        <v>147</v>
      </c>
      <c r="C343" s="187" t="s">
        <v>2292</v>
      </c>
      <c r="D343" s="189" t="s">
        <v>9154</v>
      </c>
      <c r="E343" s="165">
        <v>45757</v>
      </c>
      <c r="F343" s="165">
        <v>45757</v>
      </c>
      <c r="G343" s="163" t="s">
        <v>2015</v>
      </c>
      <c r="H343" s="163" t="s">
        <v>10813</v>
      </c>
      <c r="I343" s="163"/>
      <c r="J343" s="163" t="s">
        <v>10814</v>
      </c>
      <c r="K343" s="164" t="s">
        <v>195</v>
      </c>
      <c r="L343" s="165">
        <v>45761</v>
      </c>
      <c r="M343" s="163"/>
      <c r="N343" s="163"/>
      <c r="O343" s="163"/>
    </row>
    <row r="344" spans="1:15">
      <c r="A344" s="163"/>
      <c r="B344" s="187" t="s">
        <v>147</v>
      </c>
      <c r="C344" s="187" t="s">
        <v>2292</v>
      </c>
      <c r="D344" s="189" t="s">
        <v>9155</v>
      </c>
      <c r="E344" s="165">
        <v>45757</v>
      </c>
      <c r="F344" s="165">
        <v>45757</v>
      </c>
      <c r="G344" s="163" t="s">
        <v>5331</v>
      </c>
      <c r="H344" s="163" t="s">
        <v>10152</v>
      </c>
      <c r="I344" s="163"/>
      <c r="J344" s="163" t="s">
        <v>10815</v>
      </c>
      <c r="K344" s="164" t="s">
        <v>195</v>
      </c>
      <c r="L344" s="165">
        <v>45761</v>
      </c>
      <c r="M344" s="163"/>
      <c r="N344" s="163"/>
      <c r="O344" s="163"/>
    </row>
    <row r="345" spans="1:15">
      <c r="A345" s="163"/>
      <c r="B345" s="187" t="s">
        <v>147</v>
      </c>
      <c r="C345" s="187" t="s">
        <v>2418</v>
      </c>
      <c r="D345" s="189" t="s">
        <v>9156</v>
      </c>
      <c r="E345" s="165">
        <v>45757</v>
      </c>
      <c r="F345" s="165">
        <v>45757</v>
      </c>
      <c r="G345" s="163" t="s">
        <v>2015</v>
      </c>
      <c r="H345" s="163" t="s">
        <v>10818</v>
      </c>
      <c r="I345" s="163" t="s">
        <v>5822</v>
      </c>
      <c r="J345" s="163" t="s">
        <v>10842</v>
      </c>
      <c r="K345" s="164" t="s">
        <v>195</v>
      </c>
      <c r="L345" s="165">
        <v>45761</v>
      </c>
      <c r="M345" s="163"/>
      <c r="N345" s="163"/>
      <c r="O345" s="163"/>
    </row>
    <row r="346" spans="1:15">
      <c r="A346" s="163"/>
      <c r="B346" s="187" t="s">
        <v>147</v>
      </c>
      <c r="C346" s="187" t="s">
        <v>2292</v>
      </c>
      <c r="D346" s="189" t="s">
        <v>9157</v>
      </c>
      <c r="E346" s="165">
        <v>45757</v>
      </c>
      <c r="F346" s="165">
        <v>45758</v>
      </c>
      <c r="G346" s="163" t="s">
        <v>5331</v>
      </c>
      <c r="H346" s="163" t="s">
        <v>9197</v>
      </c>
      <c r="I346" s="163" t="s">
        <v>5802</v>
      </c>
      <c r="J346" s="163" t="s">
        <v>10814</v>
      </c>
      <c r="K346" s="164" t="s">
        <v>195</v>
      </c>
      <c r="L346" s="165">
        <v>45766</v>
      </c>
      <c r="M346" s="163"/>
      <c r="N346" s="163"/>
      <c r="O346" s="163"/>
    </row>
    <row r="347" spans="1:15">
      <c r="A347" s="163"/>
      <c r="B347" s="187" t="s">
        <v>147</v>
      </c>
      <c r="C347" s="187" t="s">
        <v>2292</v>
      </c>
      <c r="D347" s="189" t="s">
        <v>9158</v>
      </c>
      <c r="E347" s="165">
        <v>45757</v>
      </c>
      <c r="F347" s="165">
        <v>45758</v>
      </c>
      <c r="G347" s="163" t="s">
        <v>2015</v>
      </c>
      <c r="H347" s="163" t="s">
        <v>10430</v>
      </c>
      <c r="I347" s="163" t="s">
        <v>5802</v>
      </c>
      <c r="J347" s="163" t="s">
        <v>10816</v>
      </c>
      <c r="K347" s="164" t="s">
        <v>195</v>
      </c>
      <c r="L347" s="165">
        <v>45761</v>
      </c>
      <c r="M347" s="163"/>
      <c r="N347" s="163"/>
      <c r="O347" s="163"/>
    </row>
    <row r="348" spans="1:15">
      <c r="A348" s="163"/>
      <c r="B348" s="187" t="s">
        <v>147</v>
      </c>
      <c r="C348" s="187" t="s">
        <v>2150</v>
      </c>
      <c r="D348" s="189" t="s">
        <v>9159</v>
      </c>
      <c r="E348" s="165">
        <v>45757</v>
      </c>
      <c r="F348" s="165">
        <v>45758</v>
      </c>
      <c r="G348" s="163" t="s">
        <v>2015</v>
      </c>
      <c r="H348" s="163" t="s">
        <v>10430</v>
      </c>
      <c r="I348" s="163" t="s">
        <v>5817</v>
      </c>
      <c r="J348" s="163" t="s">
        <v>10817</v>
      </c>
      <c r="K348" s="164" t="s">
        <v>195</v>
      </c>
      <c r="L348" s="165">
        <v>45761</v>
      </c>
      <c r="M348" s="163"/>
      <c r="N348" s="163"/>
      <c r="O348" s="163"/>
    </row>
    <row r="349" spans="1:15">
      <c r="A349" s="163"/>
      <c r="B349" s="187" t="s">
        <v>147</v>
      </c>
      <c r="C349" s="187" t="s">
        <v>2418</v>
      </c>
      <c r="D349" s="189" t="s">
        <v>9160</v>
      </c>
      <c r="E349" s="165">
        <v>45757</v>
      </c>
      <c r="F349" s="165">
        <v>45758</v>
      </c>
      <c r="G349" s="163" t="s">
        <v>2015</v>
      </c>
      <c r="H349" s="163" t="s">
        <v>10818</v>
      </c>
      <c r="I349" s="163" t="s">
        <v>5683</v>
      </c>
      <c r="J349" s="163" t="s">
        <v>8221</v>
      </c>
      <c r="K349" s="164" t="s">
        <v>195</v>
      </c>
      <c r="L349" s="165">
        <v>45763</v>
      </c>
      <c r="M349" s="163"/>
      <c r="N349" s="163"/>
      <c r="O349" s="163"/>
    </row>
    <row r="350" spans="1:15">
      <c r="A350" s="163"/>
      <c r="B350" s="187" t="s">
        <v>147</v>
      </c>
      <c r="C350" s="187" t="s">
        <v>10822</v>
      </c>
      <c r="D350" s="189" t="s">
        <v>9161</v>
      </c>
      <c r="E350" s="165">
        <v>45758</v>
      </c>
      <c r="F350" s="165">
        <v>45758</v>
      </c>
      <c r="G350" s="163" t="s">
        <v>5331</v>
      </c>
      <c r="H350" s="163" t="s">
        <v>10823</v>
      </c>
      <c r="I350" s="163"/>
      <c r="J350" s="163" t="s">
        <v>10824</v>
      </c>
      <c r="K350" s="164" t="s">
        <v>195</v>
      </c>
      <c r="L350" s="165">
        <v>45766</v>
      </c>
      <c r="M350" s="163"/>
      <c r="N350" s="163"/>
      <c r="O350" s="163"/>
    </row>
    <row r="351" spans="1:15">
      <c r="A351" s="163"/>
      <c r="B351" s="187" t="s">
        <v>147</v>
      </c>
      <c r="C351" s="187" t="s">
        <v>2292</v>
      </c>
      <c r="D351" s="189" t="s">
        <v>9162</v>
      </c>
      <c r="E351" s="165">
        <v>45758</v>
      </c>
      <c r="F351" s="165">
        <v>45758</v>
      </c>
      <c r="G351" s="163" t="s">
        <v>8092</v>
      </c>
      <c r="H351" s="163" t="s">
        <v>10152</v>
      </c>
      <c r="I351" s="163" t="s">
        <v>5802</v>
      </c>
      <c r="J351" s="163" t="s">
        <v>10816</v>
      </c>
      <c r="K351" s="164" t="s">
        <v>195</v>
      </c>
      <c r="L351" s="165">
        <v>45766</v>
      </c>
      <c r="M351" s="163"/>
      <c r="N351" s="163"/>
      <c r="O351" s="163"/>
    </row>
    <row r="352" spans="1:15">
      <c r="A352" s="163"/>
      <c r="B352" s="187" t="s">
        <v>147</v>
      </c>
      <c r="C352" s="187" t="s">
        <v>2150</v>
      </c>
      <c r="D352" s="189" t="s">
        <v>9163</v>
      </c>
      <c r="E352" s="165">
        <v>45758</v>
      </c>
      <c r="F352" s="165">
        <v>45758</v>
      </c>
      <c r="G352" s="163" t="s">
        <v>5331</v>
      </c>
      <c r="H352" s="163" t="s">
        <v>10152</v>
      </c>
      <c r="I352" s="163" t="s">
        <v>5817</v>
      </c>
      <c r="J352" s="163" t="s">
        <v>10817</v>
      </c>
      <c r="K352" s="164" t="s">
        <v>195</v>
      </c>
      <c r="L352" s="165">
        <v>45766</v>
      </c>
      <c r="M352" s="163"/>
      <c r="N352" s="163"/>
      <c r="O352" s="163"/>
    </row>
    <row r="353" spans="1:15">
      <c r="A353" s="163"/>
      <c r="B353" s="187" t="s">
        <v>147</v>
      </c>
      <c r="C353" s="187" t="s">
        <v>2292</v>
      </c>
      <c r="D353" s="189" t="s">
        <v>9164</v>
      </c>
      <c r="E353" s="165">
        <v>45759</v>
      </c>
      <c r="F353" s="165">
        <v>45759</v>
      </c>
      <c r="G353" s="163" t="s">
        <v>2015</v>
      </c>
      <c r="H353" s="163" t="s">
        <v>8136</v>
      </c>
      <c r="I353" s="163" t="s">
        <v>5802</v>
      </c>
      <c r="J353" s="163" t="s">
        <v>10817</v>
      </c>
      <c r="K353" s="164" t="s">
        <v>195</v>
      </c>
      <c r="L353" s="165">
        <v>45763</v>
      </c>
      <c r="M353" s="163"/>
      <c r="N353" s="163"/>
      <c r="O353" s="163"/>
    </row>
    <row r="354" spans="1:15">
      <c r="A354" s="163"/>
      <c r="B354" s="187" t="s">
        <v>147</v>
      </c>
      <c r="C354" s="187" t="s">
        <v>2418</v>
      </c>
      <c r="D354" s="189" t="s">
        <v>9165</v>
      </c>
      <c r="E354" s="165">
        <v>45759</v>
      </c>
      <c r="F354" s="165">
        <v>45759</v>
      </c>
      <c r="G354" s="163" t="s">
        <v>2015</v>
      </c>
      <c r="H354" s="163" t="s">
        <v>10430</v>
      </c>
      <c r="I354" s="163" t="s">
        <v>5822</v>
      </c>
      <c r="J354" s="163" t="s">
        <v>10843</v>
      </c>
      <c r="K354" s="164" t="s">
        <v>195</v>
      </c>
      <c r="L354" s="165">
        <v>45761</v>
      </c>
      <c r="M354" s="163"/>
      <c r="N354" s="163"/>
      <c r="O354" s="163"/>
    </row>
    <row r="355" spans="1:15">
      <c r="A355" s="163"/>
      <c r="B355" s="187" t="s">
        <v>147</v>
      </c>
      <c r="C355" s="187" t="s">
        <v>2418</v>
      </c>
      <c r="D355" s="189" t="s">
        <v>9166</v>
      </c>
      <c r="E355" s="165">
        <v>45759</v>
      </c>
      <c r="F355" s="165">
        <v>45759</v>
      </c>
      <c r="G355" s="163" t="s">
        <v>5331</v>
      </c>
      <c r="H355" s="163" t="s">
        <v>10152</v>
      </c>
      <c r="I355" s="163" t="s">
        <v>5822</v>
      </c>
      <c r="J355" s="163" t="s">
        <v>10843</v>
      </c>
      <c r="K355" s="164" t="s">
        <v>195</v>
      </c>
      <c r="L355" s="165">
        <v>45766</v>
      </c>
      <c r="M355" s="163"/>
      <c r="N355" s="163"/>
      <c r="O355" s="163"/>
    </row>
    <row r="356" spans="1:15">
      <c r="A356" s="163"/>
      <c r="B356" s="187" t="s">
        <v>147</v>
      </c>
      <c r="C356" s="187" t="s">
        <v>3440</v>
      </c>
      <c r="D356" s="189" t="s">
        <v>9167</v>
      </c>
      <c r="E356" s="165">
        <v>45759</v>
      </c>
      <c r="F356" s="165">
        <v>45759</v>
      </c>
      <c r="G356" s="163" t="s">
        <v>2015</v>
      </c>
      <c r="H356" s="163" t="s">
        <v>10862</v>
      </c>
      <c r="I356" s="163" t="s">
        <v>6273</v>
      </c>
      <c r="J356" s="163" t="s">
        <v>10863</v>
      </c>
      <c r="K356" s="164" t="s">
        <v>195</v>
      </c>
      <c r="L356" s="165">
        <v>45763</v>
      </c>
      <c r="M356" s="163"/>
      <c r="N356" s="163"/>
      <c r="O356" s="163"/>
    </row>
    <row r="357" spans="1:15">
      <c r="A357" s="163"/>
      <c r="B357" s="187" t="s">
        <v>147</v>
      </c>
      <c r="C357" s="187" t="s">
        <v>2292</v>
      </c>
      <c r="D357" s="189" t="s">
        <v>9168</v>
      </c>
      <c r="E357" s="165">
        <v>45761</v>
      </c>
      <c r="F357" s="165">
        <v>45761</v>
      </c>
      <c r="G357" s="163" t="s">
        <v>5331</v>
      </c>
      <c r="H357" s="163" t="s">
        <v>10152</v>
      </c>
      <c r="I357" s="163" t="s">
        <v>5802</v>
      </c>
      <c r="J357" s="163" t="s">
        <v>10817</v>
      </c>
      <c r="K357" s="164" t="s">
        <v>195</v>
      </c>
      <c r="L357" s="165">
        <v>45766</v>
      </c>
      <c r="M357" s="163"/>
      <c r="N357" s="163"/>
      <c r="O357" s="163"/>
    </row>
    <row r="358" spans="1:15">
      <c r="A358" s="163"/>
      <c r="B358" s="187" t="s">
        <v>147</v>
      </c>
      <c r="C358" s="187" t="s">
        <v>2800</v>
      </c>
      <c r="D358" s="189" t="s">
        <v>9169</v>
      </c>
      <c r="E358" s="165">
        <v>45761</v>
      </c>
      <c r="F358" s="165">
        <v>45761</v>
      </c>
      <c r="G358" s="163" t="s">
        <v>5331</v>
      </c>
      <c r="H358" s="163" t="s">
        <v>9694</v>
      </c>
      <c r="I358" s="163" t="s">
        <v>5918</v>
      </c>
      <c r="J358" s="163" t="s">
        <v>10475</v>
      </c>
      <c r="K358" s="164" t="s">
        <v>195</v>
      </c>
      <c r="L358" s="165">
        <v>45766</v>
      </c>
      <c r="M358" s="163"/>
      <c r="N358" s="163"/>
      <c r="O358" s="163"/>
    </row>
    <row r="359" spans="1:15">
      <c r="A359" s="163"/>
      <c r="B359" s="187" t="s">
        <v>147</v>
      </c>
      <c r="C359" s="187" t="s">
        <v>7094</v>
      </c>
      <c r="D359" s="189" t="s">
        <v>9170</v>
      </c>
      <c r="E359" s="165">
        <v>45761</v>
      </c>
      <c r="F359" s="165">
        <v>45761</v>
      </c>
      <c r="G359" s="163" t="s">
        <v>7135</v>
      </c>
      <c r="H359" s="163" t="s">
        <v>10826</v>
      </c>
      <c r="I359" s="163" t="s">
        <v>9540</v>
      </c>
      <c r="J359" s="163" t="s">
        <v>10827</v>
      </c>
      <c r="K359" s="164" t="s">
        <v>195</v>
      </c>
      <c r="L359" s="165">
        <v>45766</v>
      </c>
      <c r="M359" s="163"/>
      <c r="N359" s="163"/>
      <c r="O359" s="163"/>
    </row>
    <row r="360" spans="1:15">
      <c r="A360" s="163"/>
      <c r="B360" s="187" t="s">
        <v>147</v>
      </c>
      <c r="C360" s="187" t="s">
        <v>6464</v>
      </c>
      <c r="D360" s="189" t="s">
        <v>9171</v>
      </c>
      <c r="E360" s="165">
        <v>45761</v>
      </c>
      <c r="F360" s="165">
        <v>45761</v>
      </c>
      <c r="G360" s="163" t="s">
        <v>5369</v>
      </c>
      <c r="H360" s="163" t="s">
        <v>7100</v>
      </c>
      <c r="I360" s="163" t="s">
        <v>6610</v>
      </c>
      <c r="J360" s="163" t="s">
        <v>10288</v>
      </c>
      <c r="K360" s="164" t="s">
        <v>195</v>
      </c>
      <c r="L360" s="165">
        <v>45766</v>
      </c>
      <c r="M360" s="163"/>
      <c r="N360" s="163"/>
      <c r="O360" s="163"/>
    </row>
    <row r="361" spans="1:15">
      <c r="A361" s="163"/>
      <c r="B361" s="187" t="s">
        <v>147</v>
      </c>
      <c r="C361" s="187" t="s">
        <v>2800</v>
      </c>
      <c r="D361" s="189" t="s">
        <v>9172</v>
      </c>
      <c r="E361" s="165">
        <v>45761</v>
      </c>
      <c r="F361" s="165">
        <v>45761</v>
      </c>
      <c r="G361" s="163" t="s">
        <v>5331</v>
      </c>
      <c r="H361" s="163" t="s">
        <v>9694</v>
      </c>
      <c r="I361" s="163" t="s">
        <v>5918</v>
      </c>
      <c r="J361" s="163" t="s">
        <v>7369</v>
      </c>
      <c r="K361" s="164" t="s">
        <v>195</v>
      </c>
      <c r="L361" s="165">
        <v>45766</v>
      </c>
      <c r="M361" s="163"/>
      <c r="N361" s="163"/>
      <c r="O361" s="163"/>
    </row>
    <row r="362" spans="1:15">
      <c r="A362" s="163"/>
      <c r="B362" s="187" t="s">
        <v>147</v>
      </c>
      <c r="C362" s="187" t="s">
        <v>2800</v>
      </c>
      <c r="D362" s="189" t="s">
        <v>9173</v>
      </c>
      <c r="E362" s="165">
        <v>45762</v>
      </c>
      <c r="F362" s="165">
        <v>45762</v>
      </c>
      <c r="G362" s="163" t="s">
        <v>2015</v>
      </c>
      <c r="H362" s="163" t="s">
        <v>10430</v>
      </c>
      <c r="I362" s="163" t="s">
        <v>5918</v>
      </c>
      <c r="J362" s="163" t="s">
        <v>10475</v>
      </c>
      <c r="K362" s="164" t="s">
        <v>195</v>
      </c>
      <c r="L362" s="165">
        <v>45763</v>
      </c>
      <c r="M362" s="163"/>
      <c r="N362" s="163"/>
      <c r="O362" s="163"/>
    </row>
    <row r="363" spans="1:15">
      <c r="A363" s="163"/>
      <c r="B363" s="187" t="s">
        <v>147</v>
      </c>
      <c r="C363" s="187" t="s">
        <v>2418</v>
      </c>
      <c r="D363" s="189" t="s">
        <v>9174</v>
      </c>
      <c r="E363" s="165">
        <v>45763</v>
      </c>
      <c r="F363" s="165">
        <v>45763</v>
      </c>
      <c r="G363" s="163" t="s">
        <v>5331</v>
      </c>
      <c r="H363" s="163" t="s">
        <v>9694</v>
      </c>
      <c r="I363" s="163" t="s">
        <v>5822</v>
      </c>
      <c r="J363" s="163" t="s">
        <v>10858</v>
      </c>
      <c r="K363" s="164" t="s">
        <v>195</v>
      </c>
      <c r="L363" s="165">
        <v>45766</v>
      </c>
      <c r="M363" s="163"/>
      <c r="N363" s="163"/>
      <c r="O363" s="163"/>
    </row>
    <row r="364" spans="1:15">
      <c r="A364" s="163"/>
      <c r="B364" s="187" t="s">
        <v>147</v>
      </c>
      <c r="C364" s="187" t="s">
        <v>2800</v>
      </c>
      <c r="D364" s="189" t="s">
        <v>9175</v>
      </c>
      <c r="E364" s="165">
        <v>45762</v>
      </c>
      <c r="F364" s="165">
        <v>45762</v>
      </c>
      <c r="G364" s="163" t="s">
        <v>5331</v>
      </c>
      <c r="H364" s="163" t="s">
        <v>10152</v>
      </c>
      <c r="I364" s="163" t="s">
        <v>5918</v>
      </c>
      <c r="J364" s="163" t="s">
        <v>10475</v>
      </c>
      <c r="K364" s="164" t="s">
        <v>195</v>
      </c>
      <c r="L364" s="165">
        <v>45766</v>
      </c>
      <c r="M364" s="163"/>
      <c r="N364" s="163"/>
      <c r="O364" s="163"/>
    </row>
    <row r="365" spans="1:15">
      <c r="A365" s="163"/>
      <c r="B365" s="187" t="s">
        <v>147</v>
      </c>
      <c r="C365" s="187" t="s">
        <v>2418</v>
      </c>
      <c r="D365" s="189" t="s">
        <v>10605</v>
      </c>
      <c r="E365" s="165">
        <v>45762</v>
      </c>
      <c r="F365" s="165">
        <v>45763</v>
      </c>
      <c r="G365" s="163" t="s">
        <v>2015</v>
      </c>
      <c r="H365" s="163" t="s">
        <v>10818</v>
      </c>
      <c r="I365" s="163" t="s">
        <v>5822</v>
      </c>
      <c r="J365" s="163" t="s">
        <v>10852</v>
      </c>
      <c r="K365" s="164" t="s">
        <v>459</v>
      </c>
      <c r="L365" s="163"/>
      <c r="M365" s="163"/>
      <c r="N365" s="163"/>
      <c r="O365" s="163"/>
    </row>
    <row r="366" spans="1:15">
      <c r="A366" s="163"/>
      <c r="B366" s="187" t="s">
        <v>147</v>
      </c>
      <c r="C366" s="187" t="s">
        <v>2800</v>
      </c>
      <c r="D366" s="189" t="s">
        <v>10606</v>
      </c>
      <c r="E366" s="165">
        <v>45763</v>
      </c>
      <c r="F366" s="165">
        <v>45763</v>
      </c>
      <c r="G366" s="163" t="s">
        <v>2015</v>
      </c>
      <c r="H366" s="163" t="s">
        <v>10430</v>
      </c>
      <c r="I366" s="163" t="s">
        <v>5918</v>
      </c>
      <c r="J366" s="163" t="s">
        <v>10857</v>
      </c>
      <c r="K366" s="164" t="s">
        <v>195</v>
      </c>
      <c r="L366" s="165">
        <v>45766</v>
      </c>
      <c r="M366" s="163"/>
      <c r="N366" s="163"/>
      <c r="O366" s="163"/>
    </row>
    <row r="367" spans="1:15">
      <c r="A367" s="163"/>
      <c r="B367" s="187" t="s">
        <v>147</v>
      </c>
      <c r="C367" s="187" t="s">
        <v>2800</v>
      </c>
      <c r="D367" s="189" t="s">
        <v>10607</v>
      </c>
      <c r="E367" s="165">
        <v>45763</v>
      </c>
      <c r="F367" s="165">
        <v>45763</v>
      </c>
      <c r="G367" s="163" t="s">
        <v>5331</v>
      </c>
      <c r="H367" s="163" t="s">
        <v>10152</v>
      </c>
      <c r="I367" s="163" t="s">
        <v>5918</v>
      </c>
      <c r="J367" s="163" t="s">
        <v>7369</v>
      </c>
      <c r="K367" s="164" t="s">
        <v>195</v>
      </c>
      <c r="L367" s="165">
        <v>45766</v>
      </c>
      <c r="M367" s="163"/>
      <c r="N367" s="163"/>
      <c r="O367" s="163"/>
    </row>
    <row r="368" spans="1:15">
      <c r="A368" s="163"/>
      <c r="B368" s="187" t="s">
        <v>147</v>
      </c>
      <c r="C368" s="187" t="s">
        <v>2418</v>
      </c>
      <c r="D368" s="189" t="s">
        <v>10608</v>
      </c>
      <c r="E368" s="165">
        <v>45763</v>
      </c>
      <c r="F368" s="165">
        <v>45764</v>
      </c>
      <c r="G368" s="163" t="s">
        <v>2015</v>
      </c>
      <c r="H368" s="163" t="s">
        <v>10859</v>
      </c>
      <c r="I368" s="163" t="s">
        <v>5822</v>
      </c>
      <c r="J368" s="163" t="s">
        <v>10895</v>
      </c>
      <c r="K368" s="164" t="s">
        <v>195</v>
      </c>
      <c r="L368" s="165">
        <v>45766</v>
      </c>
      <c r="M368" s="163"/>
      <c r="N368" s="163"/>
      <c r="O368" s="163"/>
    </row>
    <row r="369" spans="1:15">
      <c r="A369" s="163"/>
      <c r="B369" s="187" t="s">
        <v>147</v>
      </c>
      <c r="C369" s="187" t="s">
        <v>3408</v>
      </c>
      <c r="D369" s="189" t="s">
        <v>10609</v>
      </c>
      <c r="E369" s="165">
        <v>45764</v>
      </c>
      <c r="F369" s="165">
        <v>45764</v>
      </c>
      <c r="G369" s="163" t="s">
        <v>5331</v>
      </c>
      <c r="H369" s="163" t="s">
        <v>9502</v>
      </c>
      <c r="I369" s="163" t="s">
        <v>10860</v>
      </c>
      <c r="J369" s="163" t="s">
        <v>10463</v>
      </c>
      <c r="K369" s="164" t="s">
        <v>195</v>
      </c>
      <c r="L369" s="165">
        <v>45769</v>
      </c>
      <c r="M369" s="163"/>
      <c r="N369" s="163"/>
      <c r="O369" s="163"/>
    </row>
    <row r="370" spans="1:15">
      <c r="A370" s="163"/>
      <c r="B370" s="187" t="s">
        <v>147</v>
      </c>
      <c r="C370" s="187" t="s">
        <v>2418</v>
      </c>
      <c r="D370" s="189" t="s">
        <v>10610</v>
      </c>
      <c r="E370" s="165">
        <v>45764</v>
      </c>
      <c r="F370" s="165">
        <v>45764</v>
      </c>
      <c r="G370" s="163" t="s">
        <v>2015</v>
      </c>
      <c r="H370" s="163" t="s">
        <v>9734</v>
      </c>
      <c r="I370" s="163" t="s">
        <v>5822</v>
      </c>
      <c r="J370" s="163" t="s">
        <v>10816</v>
      </c>
      <c r="K370" s="164" t="s">
        <v>195</v>
      </c>
      <c r="L370" s="165">
        <v>45766</v>
      </c>
      <c r="M370" s="163"/>
      <c r="N370" s="163"/>
      <c r="O370" s="163"/>
    </row>
    <row r="371" spans="1:15">
      <c r="A371" s="163"/>
      <c r="B371" s="187" t="s">
        <v>147</v>
      </c>
      <c r="C371" s="187" t="s">
        <v>2418</v>
      </c>
      <c r="D371" s="189" t="s">
        <v>10611</v>
      </c>
      <c r="E371" s="165">
        <v>45764</v>
      </c>
      <c r="F371" s="165">
        <v>45765</v>
      </c>
      <c r="G371" s="163" t="s">
        <v>5331</v>
      </c>
      <c r="H371" s="163" t="s">
        <v>10152</v>
      </c>
      <c r="I371" s="163" t="s">
        <v>5822</v>
      </c>
      <c r="J371" s="163" t="s">
        <v>10816</v>
      </c>
      <c r="K371" s="164" t="s">
        <v>195</v>
      </c>
      <c r="L371" s="165">
        <v>45769</v>
      </c>
      <c r="M371" s="163"/>
      <c r="N371" s="163"/>
      <c r="O371" s="163"/>
    </row>
    <row r="372" spans="1:15">
      <c r="A372" s="163"/>
      <c r="B372" s="187" t="s">
        <v>147</v>
      </c>
      <c r="C372" s="187" t="s">
        <v>2418</v>
      </c>
      <c r="D372" s="189" t="s">
        <v>10612</v>
      </c>
      <c r="E372" s="165">
        <v>45764</v>
      </c>
      <c r="F372" s="165">
        <v>45765</v>
      </c>
      <c r="G372" s="163" t="s">
        <v>2015</v>
      </c>
      <c r="H372" s="163" t="s">
        <v>10164</v>
      </c>
      <c r="I372" s="163" t="s">
        <v>5822</v>
      </c>
      <c r="J372" s="163" t="s">
        <v>10836</v>
      </c>
      <c r="K372" s="164" t="s">
        <v>195</v>
      </c>
      <c r="L372" s="165">
        <v>45766</v>
      </c>
      <c r="M372" s="163"/>
      <c r="N372" s="163"/>
      <c r="O372" s="163"/>
    </row>
    <row r="373" spans="1:15">
      <c r="A373" s="163"/>
      <c r="B373" s="187" t="s">
        <v>147</v>
      </c>
      <c r="C373" s="187" t="s">
        <v>3408</v>
      </c>
      <c r="D373" s="189" t="s">
        <v>10613</v>
      </c>
      <c r="E373" s="165">
        <v>45764</v>
      </c>
      <c r="F373" s="165">
        <v>45765</v>
      </c>
      <c r="G373" s="163" t="s">
        <v>5331</v>
      </c>
      <c r="H373" s="163" t="s">
        <v>9502</v>
      </c>
      <c r="I373" s="163" t="s">
        <v>5949</v>
      </c>
      <c r="J373" s="163" t="s">
        <v>10897</v>
      </c>
      <c r="K373" s="164" t="s">
        <v>195</v>
      </c>
      <c r="L373" s="165">
        <v>45769</v>
      </c>
      <c r="M373" s="163"/>
      <c r="N373" s="163"/>
      <c r="O373" s="163"/>
    </row>
    <row r="374" spans="1:15">
      <c r="A374" s="163"/>
      <c r="B374" s="187" t="s">
        <v>147</v>
      </c>
      <c r="C374" s="187" t="s">
        <v>3408</v>
      </c>
      <c r="D374" s="189" t="s">
        <v>10614</v>
      </c>
      <c r="E374" s="165">
        <v>45764</v>
      </c>
      <c r="F374" s="165">
        <v>45765</v>
      </c>
      <c r="G374" s="163" t="s">
        <v>2015</v>
      </c>
      <c r="H374" s="163" t="s">
        <v>10430</v>
      </c>
      <c r="I374" s="163" t="s">
        <v>5949</v>
      </c>
      <c r="J374" s="163" t="s">
        <v>10463</v>
      </c>
      <c r="K374" s="164" t="s">
        <v>195</v>
      </c>
      <c r="L374" s="165">
        <v>45766</v>
      </c>
      <c r="M374" s="163"/>
      <c r="N374" s="163"/>
      <c r="O374" s="163"/>
    </row>
    <row r="375" spans="1:15">
      <c r="A375" s="163"/>
      <c r="B375" s="187" t="s">
        <v>147</v>
      </c>
      <c r="C375" s="187" t="s">
        <v>2418</v>
      </c>
      <c r="D375" s="189" t="s">
        <v>10615</v>
      </c>
      <c r="E375" s="165">
        <v>45765</v>
      </c>
      <c r="F375" s="165">
        <v>45765</v>
      </c>
      <c r="G375" s="163" t="s">
        <v>5331</v>
      </c>
      <c r="H375" s="163" t="s">
        <v>10152</v>
      </c>
      <c r="I375" s="163" t="s">
        <v>5822</v>
      </c>
      <c r="J375" s="163" t="s">
        <v>10836</v>
      </c>
      <c r="K375" s="164" t="s">
        <v>195</v>
      </c>
      <c r="L375" s="165">
        <v>45769</v>
      </c>
      <c r="M375" s="163"/>
      <c r="N375" s="163"/>
      <c r="O375" s="163"/>
    </row>
    <row r="376" spans="1:15">
      <c r="A376" s="163"/>
      <c r="B376" s="187" t="s">
        <v>147</v>
      </c>
      <c r="C376" s="187" t="s">
        <v>3408</v>
      </c>
      <c r="D376" s="189" t="s">
        <v>10616</v>
      </c>
      <c r="E376" s="165">
        <v>45765</v>
      </c>
      <c r="F376" s="165">
        <v>45765</v>
      </c>
      <c r="G376" s="163" t="s">
        <v>2015</v>
      </c>
      <c r="H376" s="163" t="s">
        <v>10164</v>
      </c>
      <c r="I376" s="163" t="s">
        <v>5949</v>
      </c>
      <c r="J376" s="163" t="s">
        <v>10475</v>
      </c>
      <c r="K376" s="164" t="s">
        <v>195</v>
      </c>
      <c r="L376" s="165">
        <v>45766</v>
      </c>
      <c r="M376" s="163"/>
      <c r="N376" s="163"/>
      <c r="O376" s="163"/>
    </row>
    <row r="377" spans="1:15">
      <c r="A377" s="163"/>
      <c r="B377" s="187" t="s">
        <v>147</v>
      </c>
      <c r="C377" s="187" t="s">
        <v>2418</v>
      </c>
      <c r="D377" s="189" t="s">
        <v>10617</v>
      </c>
      <c r="E377" s="165">
        <v>45765</v>
      </c>
      <c r="F377" s="165">
        <v>45765</v>
      </c>
      <c r="G377" s="163" t="s">
        <v>2015</v>
      </c>
      <c r="H377" s="163" t="s">
        <v>10430</v>
      </c>
      <c r="I377" s="163" t="s">
        <v>5822</v>
      </c>
      <c r="J377" s="163" t="s">
        <v>10814</v>
      </c>
      <c r="K377" s="164" t="s">
        <v>195</v>
      </c>
      <c r="L377" s="165">
        <v>45766</v>
      </c>
      <c r="M377" s="163"/>
      <c r="N377" s="163"/>
      <c r="O377" s="163"/>
    </row>
    <row r="378" spans="1:15">
      <c r="A378" s="163"/>
      <c r="B378" s="187" t="s">
        <v>147</v>
      </c>
      <c r="C378" s="187" t="s">
        <v>3408</v>
      </c>
      <c r="D378" s="189" t="s">
        <v>10618</v>
      </c>
      <c r="E378" s="165">
        <v>45765</v>
      </c>
      <c r="F378" s="165">
        <v>45765</v>
      </c>
      <c r="G378" s="163" t="s">
        <v>5331</v>
      </c>
      <c r="H378" s="163" t="s">
        <v>10152</v>
      </c>
      <c r="I378" s="163" t="s">
        <v>5949</v>
      </c>
      <c r="J378" s="163" t="s">
        <v>10475</v>
      </c>
      <c r="K378" s="164" t="s">
        <v>195</v>
      </c>
      <c r="L378" s="165">
        <v>45769</v>
      </c>
      <c r="M378" s="163"/>
      <c r="N378" s="163"/>
      <c r="O378" s="163"/>
    </row>
    <row r="379" spans="1:15">
      <c r="A379" s="163"/>
      <c r="B379" s="187" t="s">
        <v>147</v>
      </c>
      <c r="C379" s="187" t="s">
        <v>2418</v>
      </c>
      <c r="D379" s="189" t="s">
        <v>10619</v>
      </c>
      <c r="E379" s="165">
        <v>45765</v>
      </c>
      <c r="F379" s="165">
        <v>45765</v>
      </c>
      <c r="G379" s="163" t="s">
        <v>2015</v>
      </c>
      <c r="H379" s="163" t="s">
        <v>10430</v>
      </c>
      <c r="I379" s="163" t="s">
        <v>5822</v>
      </c>
      <c r="J379" s="163" t="s">
        <v>10815</v>
      </c>
      <c r="K379" s="164" t="s">
        <v>195</v>
      </c>
      <c r="L379" s="165">
        <v>45766</v>
      </c>
      <c r="M379" s="163"/>
      <c r="N379" s="163"/>
      <c r="O379" s="163"/>
    </row>
    <row r="380" spans="1:15">
      <c r="A380" s="163"/>
      <c r="B380" s="187" t="s">
        <v>147</v>
      </c>
      <c r="C380" s="187" t="s">
        <v>2418</v>
      </c>
      <c r="D380" s="189" t="s">
        <v>10620</v>
      </c>
      <c r="E380" s="165">
        <v>45735</v>
      </c>
      <c r="F380" s="165">
        <v>45735</v>
      </c>
      <c r="G380" s="163" t="s">
        <v>2015</v>
      </c>
      <c r="H380" s="163" t="s">
        <v>10818</v>
      </c>
      <c r="I380" s="163" t="s">
        <v>5822</v>
      </c>
      <c r="J380" s="163" t="s">
        <v>10902</v>
      </c>
      <c r="K380" s="164" t="s">
        <v>195</v>
      </c>
      <c r="L380" s="165">
        <v>45769</v>
      </c>
      <c r="M380" s="163"/>
      <c r="N380" s="163"/>
      <c r="O380" s="163"/>
    </row>
    <row r="381" spans="1:15">
      <c r="A381" s="163"/>
      <c r="B381" s="187" t="s">
        <v>147</v>
      </c>
      <c r="C381" s="187" t="s">
        <v>2800</v>
      </c>
      <c r="D381" s="189" t="s">
        <v>10621</v>
      </c>
      <c r="E381" s="165">
        <v>45735</v>
      </c>
      <c r="F381" s="165">
        <v>45735</v>
      </c>
      <c r="G381" s="163" t="s">
        <v>5331</v>
      </c>
      <c r="H381" s="163" t="s">
        <v>9694</v>
      </c>
      <c r="I381" s="163" t="s">
        <v>5918</v>
      </c>
      <c r="J381" s="163" t="s">
        <v>10816</v>
      </c>
      <c r="K381" s="164" t="s">
        <v>195</v>
      </c>
      <c r="L381" s="165">
        <v>45769</v>
      </c>
      <c r="M381" s="163"/>
      <c r="N381" s="163"/>
      <c r="O381" s="163"/>
    </row>
    <row r="382" spans="1:15">
      <c r="A382" s="163"/>
      <c r="B382" s="187" t="s">
        <v>147</v>
      </c>
      <c r="C382" s="187" t="s">
        <v>3408</v>
      </c>
      <c r="D382" s="189" t="s">
        <v>10622</v>
      </c>
      <c r="E382" s="165">
        <v>45735</v>
      </c>
      <c r="F382" s="165">
        <v>45735</v>
      </c>
      <c r="G382" s="163" t="s">
        <v>2015</v>
      </c>
      <c r="H382" s="163" t="s">
        <v>10164</v>
      </c>
      <c r="I382" s="163" t="s">
        <v>5949</v>
      </c>
      <c r="J382" s="163" t="s">
        <v>7369</v>
      </c>
      <c r="K382" s="164" t="s">
        <v>195</v>
      </c>
      <c r="L382" s="165">
        <v>45769</v>
      </c>
      <c r="M382" s="163"/>
      <c r="N382" s="163"/>
      <c r="O382" s="163"/>
    </row>
    <row r="383" spans="1:15">
      <c r="A383" s="163"/>
      <c r="B383" s="187" t="s">
        <v>147</v>
      </c>
      <c r="C383" s="187" t="s">
        <v>2800</v>
      </c>
      <c r="D383" s="189" t="s">
        <v>10623</v>
      </c>
      <c r="E383" s="165">
        <v>45735</v>
      </c>
      <c r="F383" s="165">
        <v>45735</v>
      </c>
      <c r="G383" s="163" t="s">
        <v>5331</v>
      </c>
      <c r="H383" s="163" t="s">
        <v>9502</v>
      </c>
      <c r="I383" s="163" t="s">
        <v>5918</v>
      </c>
      <c r="J383" s="163" t="s">
        <v>10836</v>
      </c>
      <c r="K383" s="164" t="s">
        <v>195</v>
      </c>
      <c r="L383" s="165">
        <v>45771</v>
      </c>
      <c r="M383" s="163"/>
      <c r="N383" s="163"/>
      <c r="O383" s="163"/>
    </row>
    <row r="384" spans="1:15">
      <c r="A384" s="163"/>
      <c r="B384" s="187" t="s">
        <v>147</v>
      </c>
      <c r="C384" s="187" t="s">
        <v>3408</v>
      </c>
      <c r="D384" s="189" t="s">
        <v>10624</v>
      </c>
      <c r="E384" s="165">
        <v>45735</v>
      </c>
      <c r="F384" s="165">
        <v>45735</v>
      </c>
      <c r="G384" s="163" t="s">
        <v>5331</v>
      </c>
      <c r="H384" s="163" t="s">
        <v>10152</v>
      </c>
      <c r="I384" s="163" t="s">
        <v>5949</v>
      </c>
      <c r="J384" s="163" t="s">
        <v>7369</v>
      </c>
      <c r="K384" s="164" t="s">
        <v>195</v>
      </c>
      <c r="L384" s="165">
        <v>45771</v>
      </c>
      <c r="M384" s="163"/>
      <c r="N384" s="163"/>
      <c r="O384" s="163"/>
    </row>
    <row r="385" spans="1:15">
      <c r="A385" s="163"/>
      <c r="B385" s="187" t="s">
        <v>147</v>
      </c>
      <c r="C385" s="187" t="s">
        <v>2418</v>
      </c>
      <c r="D385" s="189" t="s">
        <v>10625</v>
      </c>
      <c r="E385" s="165">
        <v>45735</v>
      </c>
      <c r="F385" s="165">
        <v>45735</v>
      </c>
      <c r="G385" s="163" t="s">
        <v>5331</v>
      </c>
      <c r="H385" s="163" t="s">
        <v>10152</v>
      </c>
      <c r="I385" s="163" t="s">
        <v>5822</v>
      </c>
      <c r="J385" s="163" t="s">
        <v>10814</v>
      </c>
      <c r="K385" s="164" t="s">
        <v>195</v>
      </c>
      <c r="L385" s="165">
        <v>45771</v>
      </c>
      <c r="M385" s="163"/>
      <c r="N385" s="163"/>
      <c r="O385" s="163"/>
    </row>
    <row r="386" spans="1:15">
      <c r="A386" s="163"/>
      <c r="B386" s="187" t="s">
        <v>147</v>
      </c>
      <c r="C386" s="187" t="s">
        <v>2418</v>
      </c>
      <c r="D386" s="189" t="s">
        <v>10626</v>
      </c>
      <c r="E386" s="165">
        <v>45735</v>
      </c>
      <c r="F386" s="165">
        <v>45735</v>
      </c>
      <c r="G386" s="163" t="s">
        <v>5331</v>
      </c>
      <c r="H386" s="163" t="s">
        <v>10152</v>
      </c>
      <c r="I386" s="163" t="s">
        <v>5822</v>
      </c>
      <c r="J386" s="163" t="s">
        <v>10817</v>
      </c>
      <c r="K386" s="164" t="s">
        <v>195</v>
      </c>
      <c r="L386" s="165">
        <v>45771</v>
      </c>
      <c r="M386" s="165"/>
      <c r="N386" s="163"/>
      <c r="O386" s="163"/>
    </row>
    <row r="387" spans="1:15">
      <c r="A387" s="163"/>
      <c r="B387" s="187" t="s">
        <v>147</v>
      </c>
      <c r="C387" s="187" t="s">
        <v>2800</v>
      </c>
      <c r="D387" s="189" t="s">
        <v>10627</v>
      </c>
      <c r="E387" s="165">
        <v>45735</v>
      </c>
      <c r="F387" s="165">
        <v>45735</v>
      </c>
      <c r="G387" s="163" t="s">
        <v>5331</v>
      </c>
      <c r="H387" s="163" t="s">
        <v>10152</v>
      </c>
      <c r="I387" s="163" t="s">
        <v>5918</v>
      </c>
      <c r="J387" s="163" t="s">
        <v>10814</v>
      </c>
      <c r="K387" s="164" t="s">
        <v>195</v>
      </c>
      <c r="L387" s="165">
        <v>45771</v>
      </c>
      <c r="M387" s="163"/>
      <c r="N387" s="163"/>
      <c r="O387" s="163"/>
    </row>
    <row r="388" spans="1:15">
      <c r="A388" s="163"/>
      <c r="B388" s="187" t="s">
        <v>147</v>
      </c>
      <c r="C388" s="187" t="s">
        <v>2418</v>
      </c>
      <c r="D388" s="189" t="s">
        <v>10628</v>
      </c>
      <c r="E388" s="165">
        <v>45735</v>
      </c>
      <c r="F388" s="165">
        <v>45735</v>
      </c>
      <c r="G388" s="163" t="s">
        <v>5331</v>
      </c>
      <c r="H388" s="163" t="s">
        <v>10152</v>
      </c>
      <c r="I388" s="163" t="s">
        <v>5822</v>
      </c>
      <c r="J388" s="163" t="s">
        <v>10815</v>
      </c>
      <c r="K388" s="164" t="s">
        <v>195</v>
      </c>
      <c r="L388" s="165">
        <v>45771</v>
      </c>
      <c r="M388" s="163"/>
      <c r="N388" s="163"/>
      <c r="O388" s="163"/>
    </row>
    <row r="389" spans="1:15">
      <c r="A389" s="163"/>
      <c r="B389" s="187" t="s">
        <v>147</v>
      </c>
      <c r="C389" s="187" t="s">
        <v>2800</v>
      </c>
      <c r="D389" s="189" t="s">
        <v>10629</v>
      </c>
      <c r="E389" s="165">
        <v>45735</v>
      </c>
      <c r="F389" s="165">
        <v>45737</v>
      </c>
      <c r="G389" s="163" t="s">
        <v>2015</v>
      </c>
      <c r="H389" s="163" t="s">
        <v>10164</v>
      </c>
      <c r="I389" s="163" t="s">
        <v>5918</v>
      </c>
      <c r="J389" s="163" t="s">
        <v>10987</v>
      </c>
      <c r="K389" s="164" t="s">
        <v>195</v>
      </c>
      <c r="L389" s="165">
        <v>45771</v>
      </c>
      <c r="M389" s="163"/>
      <c r="N389" s="163"/>
      <c r="O389" s="163"/>
    </row>
    <row r="390" spans="1:15">
      <c r="A390" s="163"/>
      <c r="B390" s="187" t="s">
        <v>147</v>
      </c>
      <c r="C390" s="187" t="s">
        <v>2800</v>
      </c>
      <c r="D390" s="189" t="s">
        <v>10630</v>
      </c>
      <c r="E390" s="165">
        <v>45735</v>
      </c>
      <c r="F390" s="165">
        <v>45737</v>
      </c>
      <c r="G390" s="163" t="s">
        <v>5331</v>
      </c>
      <c r="H390" s="163" t="s">
        <v>10152</v>
      </c>
      <c r="I390" s="163" t="s">
        <v>5918</v>
      </c>
      <c r="J390" s="163" t="s">
        <v>10816</v>
      </c>
      <c r="K390" s="164" t="s">
        <v>195</v>
      </c>
      <c r="L390" s="165">
        <v>45771</v>
      </c>
      <c r="M390" s="163"/>
      <c r="N390" s="163"/>
      <c r="O390" s="163"/>
    </row>
    <row r="391" spans="1:15">
      <c r="A391" s="163"/>
      <c r="B391" s="187" t="s">
        <v>147</v>
      </c>
      <c r="C391" s="187" t="s">
        <v>7094</v>
      </c>
      <c r="D391" s="189" t="s">
        <v>10631</v>
      </c>
      <c r="E391" s="165">
        <v>45768</v>
      </c>
      <c r="F391" s="165">
        <v>45768</v>
      </c>
      <c r="G391" s="163" t="s">
        <v>7135</v>
      </c>
      <c r="H391" s="163" t="s">
        <v>10915</v>
      </c>
      <c r="I391" s="163" t="s">
        <v>9540</v>
      </c>
      <c r="J391" s="163" t="s">
        <v>10916</v>
      </c>
      <c r="K391" s="164" t="s">
        <v>195</v>
      </c>
      <c r="L391" s="165">
        <v>45771</v>
      </c>
      <c r="M391" s="163"/>
      <c r="N391" s="163"/>
      <c r="O391" s="163"/>
    </row>
    <row r="392" spans="1:15">
      <c r="A392" s="163"/>
      <c r="B392" s="187" t="s">
        <v>147</v>
      </c>
      <c r="C392" s="187" t="s">
        <v>2800</v>
      </c>
      <c r="D392" s="189" t="s">
        <v>10632</v>
      </c>
      <c r="E392" s="165">
        <v>45768</v>
      </c>
      <c r="F392" s="165">
        <v>45768</v>
      </c>
      <c r="G392" s="163" t="s">
        <v>5331</v>
      </c>
      <c r="H392" s="163" t="s">
        <v>9694</v>
      </c>
      <c r="I392" s="163" t="s">
        <v>5918</v>
      </c>
      <c r="J392" s="163" t="s">
        <v>10815</v>
      </c>
      <c r="K392" s="164" t="s">
        <v>195</v>
      </c>
      <c r="L392" s="165">
        <v>45785</v>
      </c>
      <c r="M392" s="163"/>
      <c r="N392" s="163"/>
      <c r="O392" s="163"/>
    </row>
    <row r="393" spans="1:15">
      <c r="A393" s="163"/>
      <c r="B393" s="187" t="s">
        <v>147</v>
      </c>
      <c r="C393" s="187" t="s">
        <v>2800</v>
      </c>
      <c r="D393" s="189" t="s">
        <v>10633</v>
      </c>
      <c r="E393" s="165">
        <v>45768</v>
      </c>
      <c r="F393" s="165">
        <v>45769</v>
      </c>
      <c r="G393" s="163" t="s">
        <v>5331</v>
      </c>
      <c r="H393" s="163" t="s">
        <v>10152</v>
      </c>
      <c r="I393" s="163" t="s">
        <v>5918</v>
      </c>
      <c r="J393" s="163" t="s">
        <v>10836</v>
      </c>
      <c r="K393" s="164" t="s">
        <v>195</v>
      </c>
      <c r="L393" s="165">
        <v>45785</v>
      </c>
      <c r="M393" s="163"/>
      <c r="N393" s="163"/>
      <c r="O393" s="163"/>
    </row>
    <row r="394" spans="1:15">
      <c r="A394" s="163"/>
      <c r="B394" s="187" t="s">
        <v>147</v>
      </c>
      <c r="C394" s="187" t="s">
        <v>2800</v>
      </c>
      <c r="D394" s="189" t="s">
        <v>10634</v>
      </c>
      <c r="E394" s="165">
        <v>45769</v>
      </c>
      <c r="F394" s="165">
        <v>45769</v>
      </c>
      <c r="G394" s="163" t="s">
        <v>5331</v>
      </c>
      <c r="H394" s="163" t="s">
        <v>10152</v>
      </c>
      <c r="I394" s="163" t="s">
        <v>5918</v>
      </c>
      <c r="J394" s="163" t="s">
        <v>10814</v>
      </c>
      <c r="K394" s="164" t="s">
        <v>195</v>
      </c>
      <c r="L394" s="183">
        <v>45785</v>
      </c>
      <c r="M394" s="163"/>
      <c r="N394" s="163"/>
      <c r="O394" s="163"/>
    </row>
    <row r="395" spans="1:15">
      <c r="A395" s="163"/>
      <c r="B395" s="187" t="s">
        <v>147</v>
      </c>
      <c r="C395" s="187" t="s">
        <v>2800</v>
      </c>
      <c r="D395" s="189" t="s">
        <v>10635</v>
      </c>
      <c r="E395" s="165">
        <v>45769</v>
      </c>
      <c r="F395" s="165">
        <v>45769</v>
      </c>
      <c r="G395" s="163" t="s">
        <v>2015</v>
      </c>
      <c r="H395" s="163" t="s">
        <v>10430</v>
      </c>
      <c r="I395" s="163" t="s">
        <v>5918</v>
      </c>
      <c r="J395" s="163" t="s">
        <v>10814</v>
      </c>
      <c r="K395" s="164" t="s">
        <v>195</v>
      </c>
      <c r="L395" s="165">
        <v>45771</v>
      </c>
      <c r="M395" s="163"/>
      <c r="N395" s="163"/>
      <c r="O395" s="163"/>
    </row>
    <row r="396" spans="1:15">
      <c r="A396" s="163"/>
      <c r="B396" s="187" t="s">
        <v>147</v>
      </c>
      <c r="C396" s="187" t="s">
        <v>6464</v>
      </c>
      <c r="D396" s="189" t="s">
        <v>10636</v>
      </c>
      <c r="E396" s="165">
        <v>45769</v>
      </c>
      <c r="F396" s="165">
        <v>45770</v>
      </c>
      <c r="G396" s="163" t="s">
        <v>5369</v>
      </c>
      <c r="H396" s="163" t="s">
        <v>10925</v>
      </c>
      <c r="I396" s="163" t="s">
        <v>6610</v>
      </c>
      <c r="J396" s="163" t="s">
        <v>10242</v>
      </c>
      <c r="K396" s="164" t="s">
        <v>195</v>
      </c>
      <c r="L396" s="165">
        <v>45785</v>
      </c>
      <c r="M396" s="163"/>
      <c r="N396" s="163"/>
      <c r="O396" s="163"/>
    </row>
    <row r="397" spans="1:15">
      <c r="A397" s="163"/>
      <c r="B397" s="187" t="s">
        <v>147</v>
      </c>
      <c r="C397" s="187" t="s">
        <v>2800</v>
      </c>
      <c r="D397" s="189" t="s">
        <v>10637</v>
      </c>
      <c r="E397" s="165">
        <v>45769</v>
      </c>
      <c r="F397" s="165">
        <v>45769</v>
      </c>
      <c r="G397" s="163" t="s">
        <v>2015</v>
      </c>
      <c r="H397" s="163" t="s">
        <v>10430</v>
      </c>
      <c r="I397" s="163" t="s">
        <v>5918</v>
      </c>
      <c r="J397" s="163" t="s">
        <v>10815</v>
      </c>
      <c r="K397" s="164" t="s">
        <v>195</v>
      </c>
      <c r="L397" s="183">
        <v>45785</v>
      </c>
      <c r="M397" s="163"/>
      <c r="N397" s="163"/>
      <c r="O397" s="163"/>
    </row>
    <row r="398" spans="1:15">
      <c r="A398" s="163"/>
      <c r="B398" s="187" t="s">
        <v>147</v>
      </c>
      <c r="C398" s="187" t="s">
        <v>2800</v>
      </c>
      <c r="D398" s="189" t="s">
        <v>10638</v>
      </c>
      <c r="E398" s="165">
        <v>45769</v>
      </c>
      <c r="F398" s="165">
        <v>45769</v>
      </c>
      <c r="G398" s="163" t="s">
        <v>5331</v>
      </c>
      <c r="H398" s="163" t="s">
        <v>10152</v>
      </c>
      <c r="I398" s="163" t="s">
        <v>5918</v>
      </c>
      <c r="J398" s="163" t="s">
        <v>10815</v>
      </c>
      <c r="K398" s="164" t="s">
        <v>195</v>
      </c>
      <c r="L398" s="165">
        <v>45785</v>
      </c>
      <c r="M398" s="163"/>
      <c r="N398" s="163"/>
      <c r="O398" s="163"/>
    </row>
    <row r="399" spans="1:15">
      <c r="A399" s="163"/>
      <c r="B399" s="187" t="s">
        <v>147</v>
      </c>
      <c r="C399" s="187" t="s">
        <v>3440</v>
      </c>
      <c r="D399" s="189" t="s">
        <v>10639</v>
      </c>
      <c r="E399" s="165">
        <v>45769</v>
      </c>
      <c r="F399" s="165">
        <v>45770</v>
      </c>
      <c r="G399" s="163" t="s">
        <v>2015</v>
      </c>
      <c r="H399" s="163" t="s">
        <v>10988</v>
      </c>
      <c r="I399" s="163" t="s">
        <v>6273</v>
      </c>
      <c r="J399" s="163" t="s">
        <v>10989</v>
      </c>
      <c r="K399" s="164" t="s">
        <v>195</v>
      </c>
      <c r="L399" s="165">
        <v>45771</v>
      </c>
      <c r="M399" s="163"/>
      <c r="N399" s="163"/>
      <c r="O399" s="163"/>
    </row>
    <row r="400" spans="1:15">
      <c r="A400" s="163"/>
      <c r="B400" s="187" t="s">
        <v>147</v>
      </c>
      <c r="C400" s="187" t="s">
        <v>2418</v>
      </c>
      <c r="D400" s="189" t="s">
        <v>10640</v>
      </c>
      <c r="E400" s="165">
        <v>45770</v>
      </c>
      <c r="F400" s="165">
        <v>45770</v>
      </c>
      <c r="G400" s="163" t="s">
        <v>2015</v>
      </c>
      <c r="H400" s="163" t="s">
        <v>10430</v>
      </c>
      <c r="I400" s="163" t="s">
        <v>5822</v>
      </c>
      <c r="J400" s="163" t="s">
        <v>10817</v>
      </c>
      <c r="K400" s="164" t="s">
        <v>195</v>
      </c>
      <c r="L400" s="183">
        <v>45785</v>
      </c>
      <c r="M400" s="163"/>
      <c r="N400" s="163"/>
      <c r="O400" s="163"/>
    </row>
    <row r="401" spans="1:15">
      <c r="A401" s="163"/>
      <c r="B401" s="187" t="s">
        <v>147</v>
      </c>
      <c r="C401" s="187" t="s">
        <v>2418</v>
      </c>
      <c r="D401" s="189" t="s">
        <v>10641</v>
      </c>
      <c r="E401" s="165">
        <v>45770</v>
      </c>
      <c r="F401" s="165">
        <v>45770</v>
      </c>
      <c r="G401" s="163" t="s">
        <v>5331</v>
      </c>
      <c r="H401" s="163" t="s">
        <v>10152</v>
      </c>
      <c r="I401" s="163" t="s">
        <v>5822</v>
      </c>
      <c r="J401" s="163" t="s">
        <v>10817</v>
      </c>
      <c r="K401" s="164" t="s">
        <v>195</v>
      </c>
      <c r="L401" s="183">
        <v>45785</v>
      </c>
      <c r="M401" s="163"/>
      <c r="N401" s="163"/>
      <c r="O401" s="163"/>
    </row>
    <row r="402" spans="1:15">
      <c r="A402" s="163"/>
      <c r="B402" s="187" t="s">
        <v>147</v>
      </c>
      <c r="C402" s="187" t="s">
        <v>3408</v>
      </c>
      <c r="D402" s="189" t="s">
        <v>10642</v>
      </c>
      <c r="E402" s="165">
        <v>45770</v>
      </c>
      <c r="F402" s="165">
        <v>45770</v>
      </c>
      <c r="G402" s="163" t="s">
        <v>5331</v>
      </c>
      <c r="H402" s="163" t="s">
        <v>9502</v>
      </c>
      <c r="I402" s="163" t="s">
        <v>5949</v>
      </c>
      <c r="J402" s="163" t="s">
        <v>10930</v>
      </c>
      <c r="K402" s="164" t="s">
        <v>195</v>
      </c>
      <c r="L402" s="183">
        <v>45785</v>
      </c>
      <c r="M402" s="163"/>
      <c r="N402" s="163"/>
      <c r="O402" s="163"/>
    </row>
    <row r="403" spans="1:15">
      <c r="A403" s="163"/>
      <c r="B403" s="187" t="s">
        <v>147</v>
      </c>
      <c r="C403" s="187" t="s">
        <v>2800</v>
      </c>
      <c r="D403" s="189" t="s">
        <v>10643</v>
      </c>
      <c r="E403" s="165">
        <v>45771</v>
      </c>
      <c r="F403" s="165">
        <v>45771</v>
      </c>
      <c r="G403" s="163" t="s">
        <v>5331</v>
      </c>
      <c r="H403" s="163" t="s">
        <v>9694</v>
      </c>
      <c r="I403" s="163" t="s">
        <v>5918</v>
      </c>
      <c r="J403" s="163" t="s">
        <v>10817</v>
      </c>
      <c r="K403" s="164" t="s">
        <v>195</v>
      </c>
      <c r="L403" s="183">
        <v>45785</v>
      </c>
      <c r="M403" s="163"/>
      <c r="N403" s="163"/>
      <c r="O403" s="163"/>
    </row>
    <row r="404" spans="1:15">
      <c r="A404" s="163"/>
      <c r="B404" s="187" t="s">
        <v>147</v>
      </c>
      <c r="C404" s="187" t="s">
        <v>3408</v>
      </c>
      <c r="D404" s="189" t="s">
        <v>10644</v>
      </c>
      <c r="E404" s="165">
        <v>45771</v>
      </c>
      <c r="F404" s="165">
        <v>45771</v>
      </c>
      <c r="G404" s="163" t="s">
        <v>2015</v>
      </c>
      <c r="H404" s="163" t="s">
        <v>9734</v>
      </c>
      <c r="I404" s="163" t="s">
        <v>5949</v>
      </c>
      <c r="J404" s="163" t="s">
        <v>10930</v>
      </c>
      <c r="K404" s="164" t="s">
        <v>195</v>
      </c>
      <c r="L404" s="183">
        <v>45785</v>
      </c>
      <c r="M404" s="163"/>
      <c r="N404" s="163"/>
      <c r="O404" s="163"/>
    </row>
    <row r="405" spans="1:15">
      <c r="A405" s="163"/>
      <c r="B405" s="187" t="s">
        <v>147</v>
      </c>
      <c r="C405" s="187" t="s">
        <v>6464</v>
      </c>
      <c r="D405" s="189" t="s">
        <v>10645</v>
      </c>
      <c r="E405" s="165">
        <v>45771</v>
      </c>
      <c r="F405" s="165">
        <v>45771</v>
      </c>
      <c r="G405" s="163" t="s">
        <v>5369</v>
      </c>
      <c r="H405" s="163" t="s">
        <v>10958</v>
      </c>
      <c r="I405" s="163" t="s">
        <v>6610</v>
      </c>
      <c r="J405" s="163" t="s">
        <v>10959</v>
      </c>
      <c r="K405" s="164" t="s">
        <v>459</v>
      </c>
      <c r="L405" s="163"/>
      <c r="M405" s="163"/>
      <c r="N405" s="163"/>
      <c r="O405" s="163"/>
    </row>
    <row r="406" spans="1:15">
      <c r="A406" s="163"/>
      <c r="B406" s="187" t="s">
        <v>147</v>
      </c>
      <c r="C406" s="187" t="s">
        <v>3408</v>
      </c>
      <c r="D406" s="189" t="s">
        <v>10646</v>
      </c>
      <c r="E406" s="165">
        <v>45771</v>
      </c>
      <c r="F406" s="165">
        <v>45771</v>
      </c>
      <c r="G406" s="163" t="s">
        <v>5331</v>
      </c>
      <c r="H406" s="163" t="s">
        <v>10152</v>
      </c>
      <c r="I406" s="163" t="s">
        <v>5949</v>
      </c>
      <c r="J406" s="163" t="s">
        <v>10930</v>
      </c>
      <c r="K406" s="164" t="s">
        <v>195</v>
      </c>
      <c r="L406" s="183">
        <v>45785</v>
      </c>
      <c r="M406" s="163"/>
      <c r="N406" s="163"/>
      <c r="O406" s="163"/>
    </row>
    <row r="407" spans="1:15">
      <c r="A407" s="163"/>
      <c r="B407" s="187" t="s">
        <v>147</v>
      </c>
      <c r="C407" s="187" t="s">
        <v>10822</v>
      </c>
      <c r="D407" s="189" t="s">
        <v>10647</v>
      </c>
      <c r="E407" s="165">
        <v>45772</v>
      </c>
      <c r="F407" s="165">
        <v>45772</v>
      </c>
      <c r="G407" s="163" t="s">
        <v>5331</v>
      </c>
      <c r="H407" s="163" t="s">
        <v>9968</v>
      </c>
      <c r="I407" s="163"/>
      <c r="J407" s="163" t="s">
        <v>11277</v>
      </c>
      <c r="K407" s="164" t="s">
        <v>195</v>
      </c>
      <c r="L407" s="183">
        <v>45785</v>
      </c>
      <c r="M407" s="163"/>
      <c r="N407" s="163"/>
      <c r="O407" s="163"/>
    </row>
    <row r="408" spans="1:15">
      <c r="A408" s="163"/>
      <c r="B408" s="187" t="s">
        <v>147</v>
      </c>
      <c r="C408" s="187" t="s">
        <v>3408</v>
      </c>
      <c r="D408" s="189" t="s">
        <v>10648</v>
      </c>
      <c r="E408" s="165">
        <v>45772</v>
      </c>
      <c r="F408" s="165">
        <v>45772</v>
      </c>
      <c r="G408" s="163" t="s">
        <v>5331</v>
      </c>
      <c r="H408" s="163" t="s">
        <v>9502</v>
      </c>
      <c r="I408" s="163" t="s">
        <v>5949</v>
      </c>
      <c r="J408" s="163" t="s">
        <v>10848</v>
      </c>
      <c r="K408" s="164" t="s">
        <v>195</v>
      </c>
      <c r="L408" s="183">
        <v>45785</v>
      </c>
      <c r="M408" s="163"/>
      <c r="N408" s="163"/>
      <c r="O408" s="163"/>
    </row>
    <row r="409" spans="1:15">
      <c r="A409" s="163"/>
      <c r="B409" s="187" t="s">
        <v>147</v>
      </c>
      <c r="C409" s="187" t="s">
        <v>2800</v>
      </c>
      <c r="D409" s="189" t="s">
        <v>10649</v>
      </c>
      <c r="E409" s="165">
        <v>45772</v>
      </c>
      <c r="F409" s="165">
        <v>45772</v>
      </c>
      <c r="G409" s="163" t="s">
        <v>2015</v>
      </c>
      <c r="H409" s="163" t="s">
        <v>10430</v>
      </c>
      <c r="I409" s="163" t="s">
        <v>5918</v>
      </c>
      <c r="J409" s="163" t="s">
        <v>10817</v>
      </c>
      <c r="K409" s="164" t="s">
        <v>195</v>
      </c>
      <c r="L409" s="183">
        <v>45785</v>
      </c>
      <c r="M409" s="163"/>
      <c r="N409" s="163"/>
      <c r="O409" s="163"/>
    </row>
    <row r="410" spans="1:15">
      <c r="A410" s="163"/>
      <c r="B410" s="187" t="s">
        <v>147</v>
      </c>
      <c r="C410" s="187" t="s">
        <v>3408</v>
      </c>
      <c r="D410" s="189" t="s">
        <v>10650</v>
      </c>
      <c r="E410" s="165">
        <v>45772</v>
      </c>
      <c r="F410" s="165">
        <v>45772</v>
      </c>
      <c r="G410" s="163" t="s">
        <v>2015</v>
      </c>
      <c r="H410" s="163" t="s">
        <v>10430</v>
      </c>
      <c r="I410" s="163" t="s">
        <v>5949</v>
      </c>
      <c r="J410" s="163" t="s">
        <v>10848</v>
      </c>
      <c r="K410" s="164" t="s">
        <v>195</v>
      </c>
      <c r="L410" s="183">
        <v>45785</v>
      </c>
      <c r="M410" s="163"/>
      <c r="N410" s="163"/>
      <c r="O410" s="163"/>
    </row>
    <row r="411" spans="1:15">
      <c r="A411" s="163"/>
      <c r="B411" s="187" t="s">
        <v>147</v>
      </c>
      <c r="C411" s="187" t="s">
        <v>3408</v>
      </c>
      <c r="D411" s="189" t="s">
        <v>10651</v>
      </c>
      <c r="E411" s="165">
        <v>45773</v>
      </c>
      <c r="F411" s="165">
        <v>45773</v>
      </c>
      <c r="G411" s="163" t="s">
        <v>5331</v>
      </c>
      <c r="H411" s="163" t="s">
        <v>10152</v>
      </c>
      <c r="I411" s="163" t="s">
        <v>5949</v>
      </c>
      <c r="J411" s="163" t="s">
        <v>10815</v>
      </c>
      <c r="K411" s="164" t="s">
        <v>195</v>
      </c>
      <c r="L411" s="183">
        <v>45785</v>
      </c>
      <c r="M411" s="163"/>
      <c r="N411" s="163"/>
      <c r="O411" s="163"/>
    </row>
    <row r="412" spans="1:15">
      <c r="A412" s="163"/>
      <c r="B412" s="187" t="s">
        <v>147</v>
      </c>
      <c r="C412" s="187" t="s">
        <v>3408</v>
      </c>
      <c r="D412" s="189" t="s">
        <v>10652</v>
      </c>
      <c r="E412" s="165">
        <v>45773</v>
      </c>
      <c r="F412" s="165">
        <v>45773</v>
      </c>
      <c r="G412" s="163" t="s">
        <v>5331</v>
      </c>
      <c r="H412" s="163" t="s">
        <v>10152</v>
      </c>
      <c r="I412" s="163" t="s">
        <v>5949</v>
      </c>
      <c r="J412" s="163" t="s">
        <v>10814</v>
      </c>
      <c r="K412" s="164" t="s">
        <v>195</v>
      </c>
      <c r="L412" s="183">
        <v>45785</v>
      </c>
      <c r="M412" s="163"/>
      <c r="N412" s="163"/>
      <c r="O412" s="163"/>
    </row>
    <row r="413" spans="1:15">
      <c r="A413" s="163"/>
      <c r="B413" s="187" t="s">
        <v>147</v>
      </c>
      <c r="C413" s="187" t="s">
        <v>2800</v>
      </c>
      <c r="D413" s="189" t="s">
        <v>10653</v>
      </c>
      <c r="E413" s="165">
        <v>45773</v>
      </c>
      <c r="F413" s="165">
        <v>45773</v>
      </c>
      <c r="G413" s="163" t="s">
        <v>5331</v>
      </c>
      <c r="H413" s="163" t="s">
        <v>10152</v>
      </c>
      <c r="I413" s="163" t="s">
        <v>5918</v>
      </c>
      <c r="J413" s="163" t="s">
        <v>10817</v>
      </c>
      <c r="K413" s="164" t="s">
        <v>195</v>
      </c>
      <c r="L413" s="183">
        <v>45785</v>
      </c>
      <c r="M413" s="163"/>
      <c r="N413" s="163"/>
      <c r="O413" s="163"/>
    </row>
    <row r="414" spans="1:15">
      <c r="A414" s="163"/>
      <c r="B414" s="187" t="s">
        <v>147</v>
      </c>
      <c r="C414" s="187" t="s">
        <v>3440</v>
      </c>
      <c r="D414" s="189" t="s">
        <v>10654</v>
      </c>
      <c r="E414" s="165">
        <v>45773</v>
      </c>
      <c r="F414" s="165">
        <v>45773</v>
      </c>
      <c r="G414" s="163" t="s">
        <v>2015</v>
      </c>
      <c r="H414" s="163" t="s">
        <v>10430</v>
      </c>
      <c r="I414" s="163" t="s">
        <v>6273</v>
      </c>
      <c r="J414" s="163" t="s">
        <v>10475</v>
      </c>
      <c r="K414" s="164" t="s">
        <v>195</v>
      </c>
      <c r="L414" s="183">
        <v>45785</v>
      </c>
      <c r="M414" s="163"/>
      <c r="N414" s="163"/>
      <c r="O414" s="163"/>
    </row>
    <row r="415" spans="1:15">
      <c r="A415" s="163"/>
      <c r="B415" s="187" t="s">
        <v>147</v>
      </c>
      <c r="C415" s="187" t="s">
        <v>3440</v>
      </c>
      <c r="D415" s="189" t="s">
        <v>10655</v>
      </c>
      <c r="E415" s="165">
        <v>45773</v>
      </c>
      <c r="F415" s="305">
        <v>45773</v>
      </c>
      <c r="G415" s="163" t="s">
        <v>2015</v>
      </c>
      <c r="H415" s="163" t="s">
        <v>8037</v>
      </c>
      <c r="I415" s="163" t="s">
        <v>6273</v>
      </c>
      <c r="J415" s="163" t="s">
        <v>7695</v>
      </c>
      <c r="K415" s="164" t="s">
        <v>195</v>
      </c>
      <c r="L415" s="183">
        <v>45785</v>
      </c>
      <c r="M415" s="163"/>
      <c r="N415" s="163"/>
      <c r="O415" s="163"/>
    </row>
    <row r="416" spans="1:15">
      <c r="A416" s="163"/>
      <c r="B416" s="187" t="s">
        <v>147</v>
      </c>
      <c r="C416" s="187" t="s">
        <v>7094</v>
      </c>
      <c r="D416" s="189" t="s">
        <v>10656</v>
      </c>
      <c r="E416" s="165">
        <v>45773</v>
      </c>
      <c r="F416" s="165">
        <v>45773</v>
      </c>
      <c r="G416" s="163" t="s">
        <v>5331</v>
      </c>
      <c r="H416" s="163" t="s">
        <v>11174</v>
      </c>
      <c r="I416" s="163"/>
      <c r="J416" s="163" t="s">
        <v>11040</v>
      </c>
      <c r="K416" s="164" t="s">
        <v>195</v>
      </c>
      <c r="L416" s="183">
        <v>45785</v>
      </c>
      <c r="M416" s="163"/>
      <c r="N416" s="163"/>
      <c r="O416" s="163"/>
    </row>
    <row r="417" spans="1:15">
      <c r="A417" s="163"/>
      <c r="B417" s="187" t="s">
        <v>147</v>
      </c>
      <c r="C417" s="187" t="s">
        <v>3440</v>
      </c>
      <c r="D417" s="189" t="s">
        <v>10657</v>
      </c>
      <c r="E417" s="165">
        <v>45773</v>
      </c>
      <c r="F417" s="165">
        <v>45773</v>
      </c>
      <c r="G417" s="163" t="s">
        <v>5331</v>
      </c>
      <c r="H417" s="163" t="s">
        <v>10152</v>
      </c>
      <c r="I417" s="163" t="s">
        <v>6273</v>
      </c>
      <c r="J417" s="163" t="s">
        <v>10475</v>
      </c>
      <c r="K417" s="164" t="s">
        <v>195</v>
      </c>
      <c r="L417" s="183">
        <v>45785</v>
      </c>
      <c r="M417" s="163"/>
      <c r="N417" s="163"/>
      <c r="O417" s="163"/>
    </row>
    <row r="418" spans="1:15">
      <c r="A418" s="163"/>
      <c r="B418" s="187" t="s">
        <v>147</v>
      </c>
      <c r="C418" s="187" t="s">
        <v>3103</v>
      </c>
      <c r="D418" s="189" t="s">
        <v>10658</v>
      </c>
      <c r="E418" s="165">
        <v>45775</v>
      </c>
      <c r="F418" s="165">
        <v>45775</v>
      </c>
      <c r="G418" s="163" t="s">
        <v>5331</v>
      </c>
      <c r="H418" s="163" t="s">
        <v>10980</v>
      </c>
      <c r="I418" s="163"/>
      <c r="J418" s="163" t="s">
        <v>10465</v>
      </c>
      <c r="K418" s="164" t="s">
        <v>195</v>
      </c>
      <c r="L418" s="183">
        <v>45785</v>
      </c>
      <c r="M418" s="163"/>
      <c r="N418" s="163"/>
      <c r="O418" s="163"/>
    </row>
    <row r="419" spans="1:15">
      <c r="A419" s="163"/>
      <c r="B419" s="187" t="s">
        <v>147</v>
      </c>
      <c r="C419" s="187" t="s">
        <v>6464</v>
      </c>
      <c r="D419" s="189" t="s">
        <v>10659</v>
      </c>
      <c r="E419" s="165">
        <v>45775</v>
      </c>
      <c r="F419" s="165">
        <v>45775</v>
      </c>
      <c r="G419" s="163" t="s">
        <v>5369</v>
      </c>
      <c r="H419" s="163" t="s">
        <v>10287</v>
      </c>
      <c r="I419" s="163" t="s">
        <v>6610</v>
      </c>
      <c r="J419" s="163" t="s">
        <v>10979</v>
      </c>
      <c r="K419" s="164" t="s">
        <v>195</v>
      </c>
      <c r="L419" s="183">
        <v>45785</v>
      </c>
      <c r="M419" s="163"/>
      <c r="N419" s="163"/>
      <c r="O419" s="163"/>
    </row>
    <row r="420" spans="1:15">
      <c r="A420" s="163"/>
      <c r="B420" s="187" t="s">
        <v>147</v>
      </c>
      <c r="C420" s="187" t="s">
        <v>6464</v>
      </c>
      <c r="D420" s="189" t="s">
        <v>10660</v>
      </c>
      <c r="E420" s="165">
        <v>45775</v>
      </c>
      <c r="F420" s="165">
        <v>45775</v>
      </c>
      <c r="G420" s="163" t="s">
        <v>2015</v>
      </c>
      <c r="H420" s="163" t="s">
        <v>10917</v>
      </c>
      <c r="I420" s="163"/>
      <c r="J420" s="163" t="s">
        <v>10399</v>
      </c>
      <c r="K420" s="164" t="s">
        <v>195</v>
      </c>
      <c r="L420" s="183">
        <v>45785</v>
      </c>
      <c r="M420" s="163"/>
      <c r="N420" s="163"/>
      <c r="O420" s="163"/>
    </row>
    <row r="421" spans="1:15">
      <c r="A421" s="163"/>
      <c r="B421" s="187" t="s">
        <v>147</v>
      </c>
      <c r="C421" s="187" t="s">
        <v>3408</v>
      </c>
      <c r="D421" s="189" t="s">
        <v>10661</v>
      </c>
      <c r="E421" s="165">
        <v>45775</v>
      </c>
      <c r="F421" s="165">
        <v>45775</v>
      </c>
      <c r="G421" s="163" t="s">
        <v>5331</v>
      </c>
      <c r="H421" s="163" t="s">
        <v>9694</v>
      </c>
      <c r="I421" s="163"/>
      <c r="J421" s="163" t="s">
        <v>10817</v>
      </c>
      <c r="K421" s="164" t="s">
        <v>195</v>
      </c>
      <c r="L421" s="183">
        <v>45785</v>
      </c>
      <c r="M421" s="163"/>
      <c r="N421" s="163"/>
      <c r="O421" s="163"/>
    </row>
    <row r="422" spans="1:15">
      <c r="A422" s="163"/>
      <c r="B422" s="187" t="s">
        <v>147</v>
      </c>
      <c r="C422" s="187" t="s">
        <v>7094</v>
      </c>
      <c r="D422" s="189" t="s">
        <v>10662</v>
      </c>
      <c r="E422" s="165">
        <v>45776</v>
      </c>
      <c r="F422" s="165">
        <v>45776</v>
      </c>
      <c r="G422" s="163" t="s">
        <v>5331</v>
      </c>
      <c r="H422" s="163" t="s">
        <v>11029</v>
      </c>
      <c r="I422" s="163"/>
      <c r="J422" s="163" t="s">
        <v>1135</v>
      </c>
      <c r="K422" s="164" t="s">
        <v>195</v>
      </c>
      <c r="L422" s="183">
        <v>45785</v>
      </c>
      <c r="M422" s="163"/>
      <c r="N422" s="163"/>
      <c r="O422" s="163"/>
    </row>
    <row r="423" spans="1:15">
      <c r="A423" s="163"/>
      <c r="B423" s="187" t="s">
        <v>147</v>
      </c>
      <c r="C423" s="187" t="s">
        <v>3440</v>
      </c>
      <c r="D423" s="189" t="s">
        <v>10663</v>
      </c>
      <c r="E423" s="165">
        <v>45776</v>
      </c>
      <c r="F423" s="165">
        <v>45776</v>
      </c>
      <c r="G423" s="163" t="s">
        <v>2015</v>
      </c>
      <c r="H423" s="163" t="s">
        <v>10515</v>
      </c>
      <c r="I423" s="163" t="s">
        <v>6273</v>
      </c>
      <c r="J423" s="163" t="s">
        <v>7369</v>
      </c>
      <c r="K423" s="164" t="s">
        <v>195</v>
      </c>
      <c r="L423" s="183">
        <v>45785</v>
      </c>
      <c r="M423" s="163"/>
      <c r="N423" s="163"/>
      <c r="O423" s="163"/>
    </row>
    <row r="424" spans="1:15">
      <c r="A424" s="163"/>
      <c r="B424" s="187" t="s">
        <v>147</v>
      </c>
      <c r="C424" s="187" t="s">
        <v>3440</v>
      </c>
      <c r="D424" s="189" t="s">
        <v>10664</v>
      </c>
      <c r="E424" s="165">
        <v>45777</v>
      </c>
      <c r="F424" s="165">
        <v>45778</v>
      </c>
      <c r="G424" s="163" t="s">
        <v>8092</v>
      </c>
      <c r="H424" s="163" t="s">
        <v>10152</v>
      </c>
      <c r="I424" s="163" t="s">
        <v>6273</v>
      </c>
      <c r="J424" s="163" t="s">
        <v>7369</v>
      </c>
      <c r="K424" s="164" t="s">
        <v>195</v>
      </c>
      <c r="L424" s="183">
        <v>45785</v>
      </c>
      <c r="M424" s="163"/>
      <c r="N424" s="163"/>
      <c r="O424" s="163"/>
    </row>
    <row r="425" spans="1:15">
      <c r="A425" s="163"/>
      <c r="B425" s="187" t="s">
        <v>147</v>
      </c>
      <c r="C425" s="187" t="s">
        <v>11034</v>
      </c>
      <c r="D425" s="189" t="s">
        <v>10665</v>
      </c>
      <c r="E425" s="165">
        <v>45776</v>
      </c>
      <c r="F425" s="165">
        <v>45777</v>
      </c>
      <c r="G425" s="163" t="s">
        <v>7135</v>
      </c>
      <c r="H425" s="163" t="s">
        <v>10915</v>
      </c>
      <c r="I425" s="163" t="s">
        <v>5906</v>
      </c>
      <c r="J425" s="163" t="s">
        <v>11035</v>
      </c>
      <c r="K425" s="164" t="s">
        <v>195</v>
      </c>
      <c r="L425" s="183">
        <v>45785</v>
      </c>
      <c r="M425" s="163"/>
      <c r="N425" s="163"/>
      <c r="O425" s="163"/>
    </row>
    <row r="426" spans="1:15">
      <c r="A426" s="163"/>
      <c r="B426" s="187" t="s">
        <v>147</v>
      </c>
      <c r="C426" s="187" t="s">
        <v>3641</v>
      </c>
      <c r="D426" s="189" t="s">
        <v>10666</v>
      </c>
      <c r="E426" s="165">
        <v>45776</v>
      </c>
      <c r="F426" s="165">
        <v>45776</v>
      </c>
      <c r="G426" s="163" t="s">
        <v>5331</v>
      </c>
      <c r="H426" s="163" t="s">
        <v>9694</v>
      </c>
      <c r="I426" s="163" t="s">
        <v>6698</v>
      </c>
      <c r="J426" s="163" t="s">
        <v>11030</v>
      </c>
      <c r="K426" s="164" t="s">
        <v>195</v>
      </c>
      <c r="L426" s="183">
        <v>45785</v>
      </c>
      <c r="M426" s="163"/>
      <c r="N426" s="163"/>
      <c r="O426" s="163"/>
    </row>
    <row r="427" spans="1:15">
      <c r="A427" s="163"/>
      <c r="B427" s="187" t="s">
        <v>147</v>
      </c>
      <c r="C427" s="187" t="s">
        <v>3103</v>
      </c>
      <c r="D427" s="189" t="s">
        <v>10667</v>
      </c>
      <c r="E427" s="165">
        <v>45777</v>
      </c>
      <c r="F427" s="165">
        <v>45778</v>
      </c>
      <c r="G427" s="163" t="s">
        <v>5331</v>
      </c>
      <c r="H427" s="163" t="s">
        <v>11043</v>
      </c>
      <c r="I427" s="163"/>
      <c r="J427" s="163" t="s">
        <v>11044</v>
      </c>
      <c r="K427" s="164" t="s">
        <v>195</v>
      </c>
      <c r="L427" s="183">
        <v>45785</v>
      </c>
      <c r="M427" s="163"/>
      <c r="N427" s="163"/>
      <c r="O427" s="163"/>
    </row>
    <row r="428" spans="1:15">
      <c r="A428" s="163"/>
      <c r="B428" s="187" t="s">
        <v>147</v>
      </c>
      <c r="C428" s="187" t="s">
        <v>3408</v>
      </c>
      <c r="D428" s="189" t="s">
        <v>10668</v>
      </c>
      <c r="E428" s="165">
        <v>45776</v>
      </c>
      <c r="F428" s="165">
        <v>45776</v>
      </c>
      <c r="G428" s="163" t="s">
        <v>5331</v>
      </c>
      <c r="H428" s="163" t="s">
        <v>10396</v>
      </c>
      <c r="I428" s="163" t="s">
        <v>5949</v>
      </c>
      <c r="J428" s="163" t="s">
        <v>10817</v>
      </c>
      <c r="K428" s="164" t="s">
        <v>195</v>
      </c>
      <c r="L428" s="183">
        <v>45785</v>
      </c>
      <c r="M428" s="163"/>
      <c r="N428" s="163"/>
      <c r="O428" s="163"/>
    </row>
    <row r="429" spans="1:15">
      <c r="A429" s="163"/>
      <c r="B429" s="187" t="s">
        <v>147</v>
      </c>
      <c r="C429" s="187" t="s">
        <v>6464</v>
      </c>
      <c r="D429" s="189" t="s">
        <v>10669</v>
      </c>
      <c r="E429" s="165">
        <v>45777</v>
      </c>
      <c r="F429" s="165">
        <v>45777</v>
      </c>
      <c r="G429" s="163" t="s">
        <v>2015</v>
      </c>
      <c r="H429" s="163" t="s">
        <v>10917</v>
      </c>
      <c r="I429" s="163"/>
      <c r="J429" s="163" t="s">
        <v>11042</v>
      </c>
      <c r="K429" s="164" t="s">
        <v>195</v>
      </c>
      <c r="L429" s="183">
        <v>45785</v>
      </c>
      <c r="M429" s="163"/>
      <c r="N429" s="163"/>
      <c r="O429" s="163"/>
    </row>
    <row r="430" spans="1:15">
      <c r="A430" s="163"/>
      <c r="B430" s="187" t="s">
        <v>147</v>
      </c>
      <c r="C430" s="187" t="s">
        <v>10822</v>
      </c>
      <c r="D430" s="189" t="s">
        <v>10670</v>
      </c>
      <c r="E430" s="165">
        <v>45776</v>
      </c>
      <c r="F430" s="165">
        <v>45776</v>
      </c>
      <c r="G430" s="163" t="s">
        <v>5331</v>
      </c>
      <c r="H430" s="163" t="s">
        <v>11031</v>
      </c>
      <c r="I430" s="163"/>
      <c r="J430" s="163" t="s">
        <v>9978</v>
      </c>
      <c r="K430" s="164" t="s">
        <v>195</v>
      </c>
      <c r="L430" s="183">
        <v>45785</v>
      </c>
      <c r="M430" s="163"/>
      <c r="N430" s="163"/>
      <c r="O430" s="163"/>
    </row>
    <row r="431" spans="1:15">
      <c r="A431" s="163"/>
      <c r="B431" s="187" t="s">
        <v>147</v>
      </c>
      <c r="C431" s="187" t="s">
        <v>3440</v>
      </c>
      <c r="D431" s="189" t="s">
        <v>10671</v>
      </c>
      <c r="E431" s="165">
        <v>45777</v>
      </c>
      <c r="F431" s="165">
        <v>45778</v>
      </c>
      <c r="G431" s="163" t="s">
        <v>2015</v>
      </c>
      <c r="H431" s="163" t="s">
        <v>8202</v>
      </c>
      <c r="I431" s="163"/>
      <c r="J431" s="163" t="s">
        <v>11048</v>
      </c>
      <c r="K431" s="164" t="s">
        <v>195</v>
      </c>
      <c r="L431" s="183">
        <v>45785</v>
      </c>
      <c r="M431" s="163"/>
      <c r="N431" s="163"/>
      <c r="O431" s="163"/>
    </row>
    <row r="432" spans="1:15">
      <c r="A432" s="163"/>
      <c r="B432" s="187" t="s">
        <v>147</v>
      </c>
      <c r="C432" s="187" t="s">
        <v>10822</v>
      </c>
      <c r="D432" s="189" t="s">
        <v>10672</v>
      </c>
      <c r="E432" s="165">
        <v>45777</v>
      </c>
      <c r="F432" s="165">
        <v>45777</v>
      </c>
      <c r="G432" s="163" t="s">
        <v>8092</v>
      </c>
      <c r="H432" s="163" t="s">
        <v>11174</v>
      </c>
      <c r="I432" s="163"/>
      <c r="J432" s="163" t="s">
        <v>11040</v>
      </c>
      <c r="K432" s="164" t="s">
        <v>195</v>
      </c>
      <c r="L432" s="183">
        <v>45785</v>
      </c>
      <c r="M432" s="163"/>
      <c r="N432" s="163"/>
      <c r="O432" s="163"/>
    </row>
    <row r="433" spans="1:15">
      <c r="A433" s="163"/>
      <c r="B433" s="187" t="s">
        <v>147</v>
      </c>
      <c r="C433" s="187" t="s">
        <v>3641</v>
      </c>
      <c r="D433" s="189" t="s">
        <v>10673</v>
      </c>
      <c r="E433" s="165">
        <v>45778</v>
      </c>
      <c r="F433" s="165">
        <v>45778</v>
      </c>
      <c r="G433" s="163" t="s">
        <v>2015</v>
      </c>
      <c r="H433" s="163" t="s">
        <v>9734</v>
      </c>
      <c r="I433" s="163" t="s">
        <v>6698</v>
      </c>
      <c r="J433" s="163" t="s">
        <v>10475</v>
      </c>
      <c r="K433" s="164" t="s">
        <v>195</v>
      </c>
      <c r="L433" s="183">
        <v>45785</v>
      </c>
      <c r="M433" s="163"/>
      <c r="N433" s="163"/>
      <c r="O433" s="163"/>
    </row>
    <row r="434" spans="1:15">
      <c r="A434" s="163"/>
      <c r="B434" s="187" t="s">
        <v>147</v>
      </c>
      <c r="C434" s="187" t="s">
        <v>3641</v>
      </c>
      <c r="D434" s="189" t="s">
        <v>10674</v>
      </c>
      <c r="E434" s="165">
        <v>45778</v>
      </c>
      <c r="F434" s="165">
        <v>45778</v>
      </c>
      <c r="G434" s="163" t="s">
        <v>5406</v>
      </c>
      <c r="H434" s="163" t="s">
        <v>10497</v>
      </c>
      <c r="I434" s="163" t="s">
        <v>6698</v>
      </c>
      <c r="J434" s="163" t="s">
        <v>10136</v>
      </c>
      <c r="K434" s="164" t="s">
        <v>195</v>
      </c>
      <c r="L434" s="183">
        <v>45785</v>
      </c>
      <c r="M434" s="163"/>
      <c r="N434" s="163"/>
      <c r="O434" s="163"/>
    </row>
    <row r="435" spans="1:15">
      <c r="A435" s="163"/>
      <c r="B435" s="187" t="s">
        <v>147</v>
      </c>
      <c r="C435" s="187" t="s">
        <v>6245</v>
      </c>
      <c r="D435" s="189" t="s">
        <v>10675</v>
      </c>
      <c r="E435" s="165">
        <v>45778</v>
      </c>
      <c r="F435" s="165">
        <v>45778</v>
      </c>
      <c r="G435" s="163" t="s">
        <v>5406</v>
      </c>
      <c r="H435" s="163" t="s">
        <v>11072</v>
      </c>
      <c r="I435" s="163" t="s">
        <v>6596</v>
      </c>
      <c r="J435" s="163" t="s">
        <v>10136</v>
      </c>
      <c r="K435" s="164" t="s">
        <v>195</v>
      </c>
      <c r="L435" s="165">
        <v>45782</v>
      </c>
      <c r="M435" s="163"/>
      <c r="N435" s="163"/>
      <c r="O435" s="163"/>
    </row>
    <row r="436" spans="1:15">
      <c r="A436" s="163"/>
      <c r="B436" s="187" t="s">
        <v>147</v>
      </c>
      <c r="C436" s="187" t="s">
        <v>3641</v>
      </c>
      <c r="D436" s="189" t="s">
        <v>10676</v>
      </c>
      <c r="E436" s="165">
        <v>45778</v>
      </c>
      <c r="F436" s="165">
        <v>45778</v>
      </c>
      <c r="G436" s="163" t="s">
        <v>5331</v>
      </c>
      <c r="H436" s="163" t="s">
        <v>10152</v>
      </c>
      <c r="I436" s="163" t="s">
        <v>6698</v>
      </c>
      <c r="J436" s="163" t="s">
        <v>10460</v>
      </c>
      <c r="K436" s="164" t="s">
        <v>195</v>
      </c>
      <c r="L436" s="183">
        <v>45785</v>
      </c>
      <c r="M436" s="163"/>
      <c r="N436" s="163"/>
      <c r="O436" s="163"/>
    </row>
    <row r="437" spans="1:15">
      <c r="A437" s="163"/>
      <c r="B437" s="187" t="s">
        <v>147</v>
      </c>
      <c r="C437" s="187" t="s">
        <v>11079</v>
      </c>
      <c r="D437" s="189" t="s">
        <v>10677</v>
      </c>
      <c r="E437" s="165">
        <v>45778</v>
      </c>
      <c r="F437" s="165">
        <v>45778</v>
      </c>
      <c r="G437" s="163" t="s">
        <v>8092</v>
      </c>
      <c r="H437" s="163" t="s">
        <v>11080</v>
      </c>
      <c r="I437" s="163"/>
      <c r="J437" s="163" t="s">
        <v>1135</v>
      </c>
      <c r="K437" s="164" t="s">
        <v>195</v>
      </c>
      <c r="L437" s="183">
        <v>45785</v>
      </c>
      <c r="M437" s="163"/>
      <c r="N437" s="163"/>
      <c r="O437" s="163"/>
    </row>
    <row r="438" spans="1:15">
      <c r="A438" s="163"/>
      <c r="B438" s="187" t="s">
        <v>147</v>
      </c>
      <c r="C438" s="187" t="s">
        <v>3440</v>
      </c>
      <c r="D438" s="189" t="s">
        <v>10678</v>
      </c>
      <c r="E438" s="165">
        <v>45778</v>
      </c>
      <c r="F438" s="165">
        <v>45778</v>
      </c>
      <c r="G438" s="163" t="s">
        <v>2015</v>
      </c>
      <c r="H438" s="163" t="s">
        <v>10430</v>
      </c>
      <c r="I438" s="163" t="s">
        <v>6273</v>
      </c>
      <c r="J438" s="163" t="s">
        <v>10848</v>
      </c>
      <c r="K438" s="164" t="s">
        <v>195</v>
      </c>
      <c r="L438" s="183">
        <v>45785</v>
      </c>
      <c r="M438" s="163"/>
      <c r="N438" s="163"/>
      <c r="O438" s="163"/>
    </row>
    <row r="439" spans="1:15">
      <c r="A439" s="163"/>
      <c r="B439" s="187" t="s">
        <v>147</v>
      </c>
      <c r="C439" s="187" t="s">
        <v>3440</v>
      </c>
      <c r="D439" s="189" t="s">
        <v>10679</v>
      </c>
      <c r="E439" s="165">
        <v>45778</v>
      </c>
      <c r="F439" s="165">
        <v>45778</v>
      </c>
      <c r="G439" s="163" t="s">
        <v>2015</v>
      </c>
      <c r="H439" s="163" t="s">
        <v>8136</v>
      </c>
      <c r="I439" s="163"/>
      <c r="J439" s="163" t="s">
        <v>10987</v>
      </c>
      <c r="K439" s="164" t="s">
        <v>195</v>
      </c>
      <c r="L439" s="183">
        <v>45785</v>
      </c>
      <c r="M439" s="163"/>
      <c r="N439" s="163"/>
      <c r="O439" s="163"/>
    </row>
    <row r="440" spans="1:15">
      <c r="A440" s="163"/>
      <c r="B440" s="187" t="s">
        <v>147</v>
      </c>
      <c r="C440" s="187" t="s">
        <v>10822</v>
      </c>
      <c r="D440" s="189" t="s">
        <v>10680</v>
      </c>
      <c r="E440" s="165">
        <v>45779</v>
      </c>
      <c r="F440" s="165">
        <v>45779</v>
      </c>
      <c r="G440" s="163" t="s">
        <v>5331</v>
      </c>
      <c r="H440" s="163" t="s">
        <v>11086</v>
      </c>
      <c r="I440" s="163"/>
      <c r="J440" s="163" t="s">
        <v>4220</v>
      </c>
      <c r="K440" s="164" t="s">
        <v>195</v>
      </c>
      <c r="L440" s="183">
        <v>45785</v>
      </c>
      <c r="M440" s="163"/>
      <c r="N440" s="163"/>
      <c r="O440" s="163"/>
    </row>
    <row r="441" spans="1:15">
      <c r="A441" s="163"/>
      <c r="B441" s="187" t="s">
        <v>147</v>
      </c>
      <c r="C441" s="187" t="s">
        <v>3440</v>
      </c>
      <c r="D441" s="189" t="s">
        <v>10681</v>
      </c>
      <c r="E441" s="165">
        <v>45779</v>
      </c>
      <c r="F441" s="165">
        <v>45779</v>
      </c>
      <c r="G441" s="163" t="s">
        <v>5331</v>
      </c>
      <c r="H441" s="163" t="s">
        <v>10152</v>
      </c>
      <c r="I441" s="163" t="s">
        <v>6273</v>
      </c>
      <c r="J441" s="163" t="s">
        <v>10848</v>
      </c>
      <c r="K441" s="164" t="s">
        <v>195</v>
      </c>
      <c r="L441" s="183">
        <v>45785</v>
      </c>
      <c r="M441" s="163"/>
      <c r="N441" s="163"/>
      <c r="O441" s="163"/>
    </row>
    <row r="442" spans="1:15">
      <c r="A442" s="163"/>
      <c r="B442" s="187" t="s">
        <v>147</v>
      </c>
      <c r="C442" s="187" t="s">
        <v>3440</v>
      </c>
      <c r="D442" s="189" t="s">
        <v>10682</v>
      </c>
      <c r="E442" s="165">
        <v>45779</v>
      </c>
      <c r="F442" s="165">
        <v>45779</v>
      </c>
      <c r="G442" s="163" t="s">
        <v>2015</v>
      </c>
      <c r="H442" s="163" t="s">
        <v>11087</v>
      </c>
      <c r="I442" s="163" t="s">
        <v>6273</v>
      </c>
      <c r="J442" s="163" t="s">
        <v>11088</v>
      </c>
      <c r="K442" s="164" t="s">
        <v>459</v>
      </c>
      <c r="L442" s="163"/>
      <c r="M442" s="163"/>
      <c r="N442" s="163"/>
      <c r="O442" s="163"/>
    </row>
    <row r="443" spans="1:15">
      <c r="A443" s="163"/>
      <c r="B443" s="187" t="s">
        <v>147</v>
      </c>
      <c r="C443" s="187" t="s">
        <v>3440</v>
      </c>
      <c r="D443" s="189" t="s">
        <v>10683</v>
      </c>
      <c r="E443" s="165">
        <v>45780</v>
      </c>
      <c r="F443" s="165">
        <v>45780</v>
      </c>
      <c r="G443" s="163" t="s">
        <v>2015</v>
      </c>
      <c r="H443" s="163" t="s">
        <v>10430</v>
      </c>
      <c r="I443" s="163" t="s">
        <v>6273</v>
      </c>
      <c r="J443" s="163" t="s">
        <v>10816</v>
      </c>
      <c r="K443" s="164" t="s">
        <v>195</v>
      </c>
      <c r="L443" s="183">
        <v>45785</v>
      </c>
      <c r="M443" s="163"/>
      <c r="N443" s="163"/>
      <c r="O443" s="163"/>
    </row>
    <row r="444" spans="1:15">
      <c r="A444" s="163"/>
      <c r="B444" s="187" t="s">
        <v>147</v>
      </c>
      <c r="C444" s="187" t="s">
        <v>3641</v>
      </c>
      <c r="D444" s="189" t="s">
        <v>10684</v>
      </c>
      <c r="E444" s="165">
        <v>45780</v>
      </c>
      <c r="F444" s="165">
        <v>45780</v>
      </c>
      <c r="G444" s="163" t="s">
        <v>5331</v>
      </c>
      <c r="H444" s="163" t="s">
        <v>9502</v>
      </c>
      <c r="I444" s="163" t="s">
        <v>6698</v>
      </c>
      <c r="J444" s="163" t="s">
        <v>7369</v>
      </c>
      <c r="K444" s="164" t="s">
        <v>195</v>
      </c>
      <c r="L444" s="183">
        <v>45785</v>
      </c>
      <c r="M444" s="163"/>
      <c r="N444" s="163"/>
      <c r="O444" s="163"/>
    </row>
    <row r="445" spans="1:15">
      <c r="A445" s="163"/>
      <c r="B445" s="187" t="s">
        <v>147</v>
      </c>
      <c r="C445" s="187" t="s">
        <v>7094</v>
      </c>
      <c r="D445" s="189" t="s">
        <v>10685</v>
      </c>
      <c r="E445" s="165">
        <v>45792</v>
      </c>
      <c r="F445" s="165">
        <v>45792</v>
      </c>
      <c r="G445" s="163" t="s">
        <v>6842</v>
      </c>
      <c r="H445" s="163" t="s">
        <v>11142</v>
      </c>
      <c r="I445" s="163"/>
      <c r="J445" s="163" t="s">
        <v>11143</v>
      </c>
      <c r="K445" s="164" t="s">
        <v>298</v>
      </c>
      <c r="L445" s="183">
        <v>45791</v>
      </c>
      <c r="M445" s="163"/>
      <c r="N445" s="163"/>
      <c r="O445" s="163"/>
    </row>
    <row r="446" spans="1:15">
      <c r="A446" s="163"/>
      <c r="B446" s="187" t="s">
        <v>147</v>
      </c>
      <c r="C446" s="187" t="s">
        <v>3440</v>
      </c>
      <c r="D446" s="189" t="s">
        <v>10686</v>
      </c>
      <c r="E446" s="165">
        <v>45780</v>
      </c>
      <c r="F446" s="165">
        <v>45780</v>
      </c>
      <c r="G446" s="163" t="s">
        <v>5331</v>
      </c>
      <c r="H446" s="163" t="s">
        <v>9693</v>
      </c>
      <c r="I446" s="163" t="s">
        <v>6273</v>
      </c>
      <c r="J446" s="163" t="s">
        <v>10816</v>
      </c>
      <c r="K446" s="164" t="s">
        <v>195</v>
      </c>
      <c r="L446" s="183">
        <v>45785</v>
      </c>
      <c r="M446" s="163"/>
      <c r="N446" s="163"/>
      <c r="O446" s="163"/>
    </row>
    <row r="447" spans="1:15">
      <c r="A447" s="163"/>
      <c r="B447" s="187" t="s">
        <v>147</v>
      </c>
      <c r="C447" s="187" t="s">
        <v>3440</v>
      </c>
      <c r="D447" s="189" t="s">
        <v>10687</v>
      </c>
      <c r="E447" s="165">
        <v>45780</v>
      </c>
      <c r="F447" s="165">
        <v>45780</v>
      </c>
      <c r="G447" s="163" t="s">
        <v>5331</v>
      </c>
      <c r="H447" s="163" t="s">
        <v>10152</v>
      </c>
      <c r="I447" s="163" t="s">
        <v>6273</v>
      </c>
      <c r="J447" s="163" t="s">
        <v>10836</v>
      </c>
      <c r="K447" s="164" t="s">
        <v>195</v>
      </c>
      <c r="L447" s="165">
        <v>45782</v>
      </c>
      <c r="M447" s="163"/>
      <c r="N447" s="163"/>
      <c r="O447" s="163"/>
    </row>
    <row r="448" spans="1:15">
      <c r="A448" s="163"/>
      <c r="B448" s="187" t="s">
        <v>147</v>
      </c>
      <c r="C448" s="187" t="s">
        <v>3641</v>
      </c>
      <c r="D448" s="189" t="s">
        <v>10688</v>
      </c>
      <c r="E448" s="165">
        <v>45780</v>
      </c>
      <c r="F448" s="165">
        <v>45780</v>
      </c>
      <c r="G448" s="163" t="s">
        <v>5331</v>
      </c>
      <c r="H448" s="163" t="s">
        <v>11373</v>
      </c>
      <c r="I448" s="163" t="s">
        <v>6698</v>
      </c>
      <c r="J448" s="163" t="s">
        <v>10848</v>
      </c>
      <c r="K448" s="164" t="s">
        <v>195</v>
      </c>
      <c r="L448" s="165">
        <v>45782</v>
      </c>
      <c r="M448" s="163"/>
      <c r="N448" s="163"/>
      <c r="O448" s="163"/>
    </row>
    <row r="449" spans="1:15">
      <c r="A449" s="163"/>
      <c r="B449" s="187" t="s">
        <v>147</v>
      </c>
      <c r="C449" s="187" t="s">
        <v>3641</v>
      </c>
      <c r="D449" s="189" t="s">
        <v>10689</v>
      </c>
      <c r="E449" s="165">
        <v>45780</v>
      </c>
      <c r="F449" s="165">
        <v>45780</v>
      </c>
      <c r="G449" s="163" t="s">
        <v>5331</v>
      </c>
      <c r="H449" s="163" t="s">
        <v>11373</v>
      </c>
      <c r="I449" s="163" t="s">
        <v>6698</v>
      </c>
      <c r="J449" s="163" t="s">
        <v>10816</v>
      </c>
      <c r="K449" s="164" t="s">
        <v>195</v>
      </c>
      <c r="L449" s="165">
        <v>45782</v>
      </c>
      <c r="M449" s="163"/>
      <c r="N449" s="163"/>
      <c r="O449" s="163"/>
    </row>
    <row r="450" spans="1:15">
      <c r="A450" s="163"/>
      <c r="B450" s="187" t="s">
        <v>147</v>
      </c>
      <c r="C450" s="187" t="s">
        <v>11334</v>
      </c>
      <c r="D450" s="189" t="s">
        <v>10690</v>
      </c>
      <c r="E450" s="165">
        <v>45803</v>
      </c>
      <c r="F450" s="165">
        <v>45803</v>
      </c>
      <c r="G450" s="163" t="s">
        <v>6842</v>
      </c>
      <c r="H450" s="163" t="s">
        <v>11335</v>
      </c>
      <c r="I450" s="163"/>
      <c r="J450" s="163" t="s">
        <v>3952</v>
      </c>
      <c r="K450" s="164" t="s">
        <v>195</v>
      </c>
      <c r="L450" s="165">
        <v>45807</v>
      </c>
      <c r="M450" s="163"/>
      <c r="N450" s="163"/>
      <c r="O450" s="163"/>
    </row>
    <row r="451" spans="1:15">
      <c r="A451" s="163"/>
      <c r="B451" s="187" t="s">
        <v>147</v>
      </c>
      <c r="C451" s="187" t="s">
        <v>3641</v>
      </c>
      <c r="D451" s="189" t="s">
        <v>10691</v>
      </c>
      <c r="E451" s="165">
        <v>45782</v>
      </c>
      <c r="F451" s="165">
        <v>45782</v>
      </c>
      <c r="G451" s="163" t="s">
        <v>5331</v>
      </c>
      <c r="H451" s="163" t="s">
        <v>11102</v>
      </c>
      <c r="I451" s="163" t="s">
        <v>6698</v>
      </c>
      <c r="J451" s="163" t="s">
        <v>11048</v>
      </c>
      <c r="K451" s="164" t="s">
        <v>195</v>
      </c>
      <c r="L451" s="165">
        <v>45782</v>
      </c>
      <c r="M451" s="163"/>
      <c r="N451" s="163"/>
      <c r="O451" s="163"/>
    </row>
    <row r="452" spans="1:15">
      <c r="A452" s="163"/>
      <c r="B452" s="187" t="s">
        <v>147</v>
      </c>
      <c r="C452" s="187" t="s">
        <v>6464</v>
      </c>
      <c r="D452" s="189" t="s">
        <v>10692</v>
      </c>
      <c r="E452" s="165">
        <v>45786</v>
      </c>
      <c r="F452" s="165">
        <v>45786</v>
      </c>
      <c r="G452" s="163" t="s">
        <v>5369</v>
      </c>
      <c r="H452" s="163" t="s">
        <v>10287</v>
      </c>
      <c r="I452" s="163" t="s">
        <v>6610</v>
      </c>
      <c r="J452" s="163" t="s">
        <v>10366</v>
      </c>
      <c r="K452" s="164" t="s">
        <v>195</v>
      </c>
      <c r="L452" s="165">
        <v>45787</v>
      </c>
      <c r="M452" s="163"/>
      <c r="N452" s="163"/>
      <c r="O452" s="163"/>
    </row>
    <row r="453" spans="1:15">
      <c r="A453" s="163"/>
      <c r="B453" s="187" t="s">
        <v>147</v>
      </c>
      <c r="C453" s="187" t="s">
        <v>3641</v>
      </c>
      <c r="D453" s="189" t="s">
        <v>10693</v>
      </c>
      <c r="E453" s="165">
        <v>45784</v>
      </c>
      <c r="F453" s="165">
        <v>45785</v>
      </c>
      <c r="G453" s="163" t="s">
        <v>5331</v>
      </c>
      <c r="H453" s="163" t="s">
        <v>10152</v>
      </c>
      <c r="I453" s="163" t="s">
        <v>6698</v>
      </c>
      <c r="J453" s="163" t="s">
        <v>10463</v>
      </c>
      <c r="K453" s="164" t="s">
        <v>195</v>
      </c>
      <c r="L453" s="165">
        <v>45787</v>
      </c>
      <c r="M453" s="163"/>
      <c r="N453" s="163"/>
      <c r="O453" s="163"/>
    </row>
    <row r="454" spans="1:15">
      <c r="A454" s="163"/>
      <c r="B454" s="187" t="s">
        <v>147</v>
      </c>
      <c r="C454" s="187" t="s">
        <v>3641</v>
      </c>
      <c r="D454" s="189" t="s">
        <v>10694</v>
      </c>
      <c r="E454" s="165">
        <v>45782</v>
      </c>
      <c r="F454" s="165">
        <v>45782</v>
      </c>
      <c r="G454" s="163" t="s">
        <v>5331</v>
      </c>
      <c r="H454" s="163" t="s">
        <v>9502</v>
      </c>
      <c r="I454" s="163" t="s">
        <v>6698</v>
      </c>
      <c r="J454" s="163" t="s">
        <v>10836</v>
      </c>
      <c r="K454" s="164" t="s">
        <v>195</v>
      </c>
      <c r="L454" s="165">
        <v>45782</v>
      </c>
      <c r="M454" s="163"/>
      <c r="N454" s="163"/>
      <c r="O454" s="163"/>
    </row>
    <row r="455" spans="1:15">
      <c r="A455" s="163"/>
      <c r="B455" s="187" t="s">
        <v>147</v>
      </c>
      <c r="C455" s="187" t="s">
        <v>3641</v>
      </c>
      <c r="D455" s="189" t="s">
        <v>10695</v>
      </c>
      <c r="E455" s="165">
        <v>45782</v>
      </c>
      <c r="F455" s="165">
        <v>45782</v>
      </c>
      <c r="G455" s="163" t="s">
        <v>2015</v>
      </c>
      <c r="H455" s="163" t="s">
        <v>10164</v>
      </c>
      <c r="I455" s="163" t="s">
        <v>6698</v>
      </c>
      <c r="J455" s="163" t="s">
        <v>10816</v>
      </c>
      <c r="K455" s="164" t="s">
        <v>195</v>
      </c>
      <c r="L455" s="165">
        <v>45785</v>
      </c>
      <c r="M455" s="163"/>
      <c r="N455" s="163"/>
      <c r="O455" s="163"/>
    </row>
    <row r="456" spans="1:15">
      <c r="A456" s="163"/>
      <c r="B456" s="187" t="s">
        <v>147</v>
      </c>
      <c r="C456" s="187" t="s">
        <v>3641</v>
      </c>
      <c r="D456" s="189" t="s">
        <v>10696</v>
      </c>
      <c r="E456" s="165">
        <v>45782</v>
      </c>
      <c r="F456" s="165">
        <v>45782</v>
      </c>
      <c r="G456" s="163" t="s">
        <v>2015</v>
      </c>
      <c r="H456" s="163" t="s">
        <v>10430</v>
      </c>
      <c r="I456" s="163" t="s">
        <v>6698</v>
      </c>
      <c r="J456" s="163" t="s">
        <v>10836</v>
      </c>
      <c r="K456" s="164" t="s">
        <v>195</v>
      </c>
      <c r="L456" s="165">
        <v>45783</v>
      </c>
      <c r="M456" s="163"/>
      <c r="N456" s="163"/>
      <c r="O456" s="163"/>
    </row>
    <row r="457" spans="1:15">
      <c r="A457" s="163"/>
      <c r="B457" s="187" t="s">
        <v>147</v>
      </c>
      <c r="C457" s="187" t="s">
        <v>3641</v>
      </c>
      <c r="D457" s="189" t="s">
        <v>10697</v>
      </c>
      <c r="E457" s="165">
        <v>45783</v>
      </c>
      <c r="F457" s="165">
        <v>45783</v>
      </c>
      <c r="G457" s="163" t="s">
        <v>5331</v>
      </c>
      <c r="H457" s="163" t="s">
        <v>10152</v>
      </c>
      <c r="I457" s="163" t="s">
        <v>6698</v>
      </c>
      <c r="J457" s="163" t="s">
        <v>10816</v>
      </c>
      <c r="K457" s="164" t="s">
        <v>195</v>
      </c>
      <c r="L457" s="165">
        <v>45783</v>
      </c>
      <c r="M457" s="163"/>
      <c r="N457" s="163"/>
      <c r="O457" s="163"/>
    </row>
    <row r="458" spans="1:15">
      <c r="A458" s="163"/>
      <c r="B458" s="187" t="s">
        <v>147</v>
      </c>
      <c r="C458" s="187" t="s">
        <v>3641</v>
      </c>
      <c r="D458" s="189" t="s">
        <v>10698</v>
      </c>
      <c r="E458" s="165">
        <v>45783</v>
      </c>
      <c r="F458" s="165">
        <v>45783</v>
      </c>
      <c r="G458" s="163" t="s">
        <v>5331</v>
      </c>
      <c r="H458" s="163" t="s">
        <v>10152</v>
      </c>
      <c r="I458" s="163" t="s">
        <v>6698</v>
      </c>
      <c r="J458" s="163" t="s">
        <v>10836</v>
      </c>
      <c r="K458" s="164" t="s">
        <v>195</v>
      </c>
      <c r="L458" s="165">
        <v>45783</v>
      </c>
      <c r="M458" s="163"/>
      <c r="N458" s="163"/>
      <c r="O458" s="163"/>
    </row>
    <row r="459" spans="1:15">
      <c r="A459" s="163"/>
      <c r="B459" s="187" t="s">
        <v>147</v>
      </c>
      <c r="C459" s="187" t="s">
        <v>1997</v>
      </c>
      <c r="D459" s="189" t="s">
        <v>10699</v>
      </c>
      <c r="E459" s="164"/>
      <c r="F459" s="164"/>
      <c r="G459" s="163"/>
      <c r="H459" s="163"/>
      <c r="I459" s="163"/>
      <c r="J459" s="163"/>
      <c r="K459" s="164"/>
      <c r="L459" s="163"/>
      <c r="M459" s="163"/>
      <c r="N459" s="163"/>
      <c r="O459" s="163"/>
    </row>
    <row r="460" spans="1:15">
      <c r="A460" s="163"/>
      <c r="B460" s="187" t="s">
        <v>147</v>
      </c>
      <c r="C460" s="187" t="s">
        <v>6464</v>
      </c>
      <c r="D460" s="189" t="s">
        <v>10700</v>
      </c>
      <c r="E460" s="165">
        <v>45783</v>
      </c>
      <c r="F460" s="165">
        <v>45783</v>
      </c>
      <c r="G460" s="163" t="s">
        <v>5331</v>
      </c>
      <c r="H460" s="163" t="s">
        <v>9694</v>
      </c>
      <c r="I460" s="163" t="s">
        <v>6610</v>
      </c>
      <c r="J460" s="163" t="s">
        <v>10848</v>
      </c>
      <c r="K460" s="164" t="s">
        <v>195</v>
      </c>
      <c r="L460" s="165">
        <v>45783</v>
      </c>
      <c r="M460" s="163"/>
      <c r="N460" s="163"/>
      <c r="O460" s="163"/>
    </row>
    <row r="461" spans="1:15">
      <c r="A461" s="163"/>
      <c r="B461" s="187" t="s">
        <v>147</v>
      </c>
      <c r="C461" s="187" t="s">
        <v>6464</v>
      </c>
      <c r="D461" s="189" t="s">
        <v>10701</v>
      </c>
      <c r="E461" s="165">
        <v>45784</v>
      </c>
      <c r="F461" s="165">
        <v>45784</v>
      </c>
      <c r="G461" s="163" t="s">
        <v>8092</v>
      </c>
      <c r="H461" s="163" t="s">
        <v>9694</v>
      </c>
      <c r="I461" s="163" t="s">
        <v>6610</v>
      </c>
      <c r="J461" s="163" t="s">
        <v>10460</v>
      </c>
      <c r="K461" s="164" t="s">
        <v>195</v>
      </c>
      <c r="L461" s="165">
        <v>45783</v>
      </c>
      <c r="M461" s="163"/>
      <c r="N461" s="163"/>
      <c r="O461" s="163"/>
    </row>
    <row r="462" spans="1:15">
      <c r="A462" s="163"/>
      <c r="B462" s="187" t="s">
        <v>147</v>
      </c>
      <c r="C462" s="187" t="s">
        <v>7094</v>
      </c>
      <c r="D462" s="189" t="s">
        <v>10702</v>
      </c>
      <c r="E462" s="165">
        <v>45784</v>
      </c>
      <c r="F462" s="165">
        <v>45784</v>
      </c>
      <c r="G462" s="163" t="s">
        <v>5331</v>
      </c>
      <c r="H462" s="163" t="s">
        <v>11150</v>
      </c>
      <c r="I462" s="163"/>
      <c r="J462" s="163" t="s">
        <v>10986</v>
      </c>
      <c r="K462" s="164" t="s">
        <v>195</v>
      </c>
      <c r="L462" s="165">
        <v>45786</v>
      </c>
      <c r="M462" s="163"/>
      <c r="N462" s="163"/>
      <c r="O462" s="163"/>
    </row>
    <row r="463" spans="1:15">
      <c r="A463" s="163"/>
      <c r="B463" s="187" t="s">
        <v>147</v>
      </c>
      <c r="C463" s="187" t="s">
        <v>3440</v>
      </c>
      <c r="D463" s="189" t="s">
        <v>10703</v>
      </c>
      <c r="E463" s="165">
        <v>45784</v>
      </c>
      <c r="F463" s="165">
        <v>45784</v>
      </c>
      <c r="G463" s="163" t="s">
        <v>2015</v>
      </c>
      <c r="H463" s="163" t="s">
        <v>10818</v>
      </c>
      <c r="I463" s="163" t="s">
        <v>6273</v>
      </c>
      <c r="J463" s="163" t="s">
        <v>11151</v>
      </c>
      <c r="K463" s="164" t="s">
        <v>195</v>
      </c>
      <c r="L463" s="165">
        <v>45786</v>
      </c>
      <c r="M463" s="163"/>
      <c r="N463" s="163"/>
      <c r="O463" s="163"/>
    </row>
    <row r="464" spans="1:15">
      <c r="A464" s="163"/>
      <c r="B464" s="187" t="s">
        <v>147</v>
      </c>
      <c r="C464" s="187" t="s">
        <v>6464</v>
      </c>
      <c r="D464" s="189" t="s">
        <v>10704</v>
      </c>
      <c r="E464" s="165">
        <v>45784</v>
      </c>
      <c r="F464" s="165">
        <v>45784</v>
      </c>
      <c r="G464" s="163" t="s">
        <v>5331</v>
      </c>
      <c r="H464" s="163" t="s">
        <v>9694</v>
      </c>
      <c r="I464" s="163" t="s">
        <v>6610</v>
      </c>
      <c r="J464" s="163" t="s">
        <v>10987</v>
      </c>
      <c r="K464" s="164" t="s">
        <v>195</v>
      </c>
      <c r="L464" s="165">
        <v>45786</v>
      </c>
      <c r="M464" s="163"/>
      <c r="N464" s="163"/>
      <c r="O464" s="163"/>
    </row>
    <row r="465" spans="1:15">
      <c r="A465" s="163"/>
      <c r="B465" s="187" t="s">
        <v>147</v>
      </c>
      <c r="C465" s="187" t="s">
        <v>6464</v>
      </c>
      <c r="D465" s="189" t="s">
        <v>10705</v>
      </c>
      <c r="E465" s="165">
        <v>45784</v>
      </c>
      <c r="F465" s="165">
        <v>45784</v>
      </c>
      <c r="G465" s="163" t="s">
        <v>8092</v>
      </c>
      <c r="H465" s="163" t="s">
        <v>10152</v>
      </c>
      <c r="I465" s="163" t="s">
        <v>6610</v>
      </c>
      <c r="J465" s="163" t="s">
        <v>10848</v>
      </c>
      <c r="K465" s="164" t="s">
        <v>195</v>
      </c>
      <c r="L465" s="165">
        <v>45786</v>
      </c>
      <c r="M465" s="163"/>
      <c r="N465" s="163"/>
      <c r="O465" s="163"/>
    </row>
    <row r="466" spans="1:15">
      <c r="A466" s="163"/>
      <c r="B466" s="190" t="s">
        <v>147</v>
      </c>
      <c r="C466" s="190" t="s">
        <v>6464</v>
      </c>
      <c r="D466" s="189" t="s">
        <v>10706</v>
      </c>
      <c r="E466" s="165">
        <v>45784</v>
      </c>
      <c r="F466" s="165">
        <v>45784</v>
      </c>
      <c r="G466" s="163" t="s">
        <v>2015</v>
      </c>
      <c r="H466" s="163" t="s">
        <v>10379</v>
      </c>
      <c r="I466" s="163" t="s">
        <v>6610</v>
      </c>
      <c r="J466" s="163" t="s">
        <v>10848</v>
      </c>
      <c r="K466" s="164" t="s">
        <v>195</v>
      </c>
      <c r="L466" s="165">
        <v>45784</v>
      </c>
      <c r="M466" s="163"/>
      <c r="N466" s="163"/>
      <c r="O466" s="163"/>
    </row>
    <row r="467" spans="1:15">
      <c r="A467" s="163"/>
      <c r="B467" s="190" t="s">
        <v>147</v>
      </c>
      <c r="C467" s="190" t="s">
        <v>6464</v>
      </c>
      <c r="D467" s="189" t="s">
        <v>10707</v>
      </c>
      <c r="E467" s="165">
        <v>45785</v>
      </c>
      <c r="F467" s="165">
        <v>45785</v>
      </c>
      <c r="G467" s="163" t="s">
        <v>2015</v>
      </c>
      <c r="H467" s="163" t="s">
        <v>10164</v>
      </c>
      <c r="I467" s="163" t="s">
        <v>6610</v>
      </c>
      <c r="J467" s="163" t="s">
        <v>10987</v>
      </c>
      <c r="K467" s="164" t="s">
        <v>195</v>
      </c>
      <c r="L467" s="165">
        <v>45785</v>
      </c>
      <c r="M467" s="163"/>
      <c r="N467" s="163"/>
      <c r="O467" s="163"/>
    </row>
    <row r="468" spans="1:15">
      <c r="A468" s="163"/>
      <c r="B468" s="187" t="s">
        <v>147</v>
      </c>
      <c r="C468" s="187" t="s">
        <v>6464</v>
      </c>
      <c r="D468" s="189" t="s">
        <v>10708</v>
      </c>
      <c r="E468" s="165">
        <v>45785</v>
      </c>
      <c r="F468" s="165">
        <v>45786</v>
      </c>
      <c r="G468" s="163" t="s">
        <v>8092</v>
      </c>
      <c r="H468" s="163" t="s">
        <v>9693</v>
      </c>
      <c r="I468" s="163" t="s">
        <v>6610</v>
      </c>
      <c r="J468" s="163" t="s">
        <v>11154</v>
      </c>
      <c r="K468" s="164" t="s">
        <v>195</v>
      </c>
      <c r="L468" s="165">
        <v>45786</v>
      </c>
      <c r="M468" s="163"/>
      <c r="N468" s="163"/>
      <c r="O468" s="163"/>
    </row>
    <row r="469" spans="1:15">
      <c r="A469" s="163"/>
      <c r="B469" s="187" t="s">
        <v>147</v>
      </c>
      <c r="C469" s="187" t="s">
        <v>3641</v>
      </c>
      <c r="D469" s="189" t="s">
        <v>10709</v>
      </c>
      <c r="E469" s="165">
        <v>45785</v>
      </c>
      <c r="F469" s="165">
        <v>45785</v>
      </c>
      <c r="G469" s="163" t="s">
        <v>2015</v>
      </c>
      <c r="H469" s="163" t="s">
        <v>10430</v>
      </c>
      <c r="I469" s="163" t="s">
        <v>6698</v>
      </c>
      <c r="J469" s="163" t="s">
        <v>7369</v>
      </c>
      <c r="K469" s="164" t="s">
        <v>195</v>
      </c>
      <c r="L469" s="183">
        <v>45786</v>
      </c>
      <c r="M469" s="163"/>
      <c r="N469" s="163"/>
      <c r="O469" s="163"/>
    </row>
    <row r="470" spans="1:15">
      <c r="A470" s="163"/>
      <c r="B470" s="187" t="s">
        <v>147</v>
      </c>
      <c r="C470" s="187" t="s">
        <v>3641</v>
      </c>
      <c r="D470" s="189" t="s">
        <v>10710</v>
      </c>
      <c r="E470" s="165">
        <v>45785</v>
      </c>
      <c r="F470" s="165">
        <v>45786</v>
      </c>
      <c r="G470" s="163" t="s">
        <v>5331</v>
      </c>
      <c r="H470" s="163" t="s">
        <v>9693</v>
      </c>
      <c r="I470" s="163" t="s">
        <v>6698</v>
      </c>
      <c r="J470" s="163" t="s">
        <v>7369</v>
      </c>
      <c r="K470" s="164" t="s">
        <v>195</v>
      </c>
      <c r="L470" s="165">
        <v>45786</v>
      </c>
      <c r="M470" s="163"/>
      <c r="N470" s="163"/>
      <c r="O470" s="163"/>
    </row>
    <row r="471" spans="1:15">
      <c r="A471" s="163"/>
      <c r="B471" s="187" t="s">
        <v>147</v>
      </c>
      <c r="C471" s="187" t="s">
        <v>6245</v>
      </c>
      <c r="D471" s="189" t="s">
        <v>10711</v>
      </c>
      <c r="E471" s="165">
        <v>45786</v>
      </c>
      <c r="F471" s="165">
        <v>45786</v>
      </c>
      <c r="G471" s="163" t="s">
        <v>5331</v>
      </c>
      <c r="H471" s="163" t="s">
        <v>9694</v>
      </c>
      <c r="I471" s="163" t="s">
        <v>6596</v>
      </c>
      <c r="J471" s="163" t="s">
        <v>10848</v>
      </c>
      <c r="K471" s="164" t="s">
        <v>195</v>
      </c>
      <c r="L471" s="165">
        <v>45786</v>
      </c>
      <c r="M471" s="163"/>
      <c r="N471" s="163"/>
      <c r="O471" s="163"/>
    </row>
    <row r="472" spans="1:15">
      <c r="A472" s="163"/>
      <c r="B472" s="187" t="s">
        <v>147</v>
      </c>
      <c r="C472" s="187" t="s">
        <v>6464</v>
      </c>
      <c r="D472" s="189" t="s">
        <v>10712</v>
      </c>
      <c r="E472" s="165">
        <v>45786</v>
      </c>
      <c r="F472" s="165">
        <v>45786</v>
      </c>
      <c r="G472" s="163" t="s">
        <v>5331</v>
      </c>
      <c r="H472" s="163" t="s">
        <v>9694</v>
      </c>
      <c r="I472" s="163" t="s">
        <v>6610</v>
      </c>
      <c r="J472" s="163" t="s">
        <v>10463</v>
      </c>
      <c r="K472" s="164" t="s">
        <v>195</v>
      </c>
      <c r="L472" s="165">
        <v>45786</v>
      </c>
      <c r="M472" s="163"/>
      <c r="N472" s="163"/>
      <c r="O472" s="163"/>
    </row>
    <row r="473" spans="1:15">
      <c r="A473" s="163"/>
      <c r="B473" s="187" t="s">
        <v>147</v>
      </c>
      <c r="C473" s="187" t="s">
        <v>6245</v>
      </c>
      <c r="D473" s="189" t="s">
        <v>10713</v>
      </c>
      <c r="E473" s="165">
        <v>45786</v>
      </c>
      <c r="F473" s="165">
        <v>45786</v>
      </c>
      <c r="G473" s="163" t="s">
        <v>2015</v>
      </c>
      <c r="H473" s="163" t="s">
        <v>10164</v>
      </c>
      <c r="I473" s="163" t="s">
        <v>6596</v>
      </c>
      <c r="J473" s="163" t="s">
        <v>10848</v>
      </c>
      <c r="K473" s="164" t="s">
        <v>195</v>
      </c>
      <c r="L473" s="165">
        <v>45787</v>
      </c>
      <c r="M473" s="163"/>
      <c r="N473" s="163"/>
      <c r="O473" s="163"/>
    </row>
    <row r="474" spans="1:15">
      <c r="A474" s="163"/>
      <c r="B474" s="187" t="s">
        <v>147</v>
      </c>
      <c r="C474" s="187" t="s">
        <v>6245</v>
      </c>
      <c r="D474" s="189" t="s">
        <v>10714</v>
      </c>
      <c r="E474" s="165">
        <v>45787</v>
      </c>
      <c r="F474" s="165">
        <v>45787</v>
      </c>
      <c r="G474" s="163" t="s">
        <v>5331</v>
      </c>
      <c r="H474" s="163" t="s">
        <v>9694</v>
      </c>
      <c r="I474" s="163" t="s">
        <v>6596</v>
      </c>
      <c r="J474" s="163" t="s">
        <v>10987</v>
      </c>
      <c r="K474" s="164" t="s">
        <v>195</v>
      </c>
      <c r="L474" s="165">
        <v>45789</v>
      </c>
      <c r="M474" s="163"/>
      <c r="N474" s="163"/>
      <c r="O474" s="163"/>
    </row>
    <row r="475" spans="1:15">
      <c r="A475" s="163"/>
      <c r="B475" s="187" t="s">
        <v>147</v>
      </c>
      <c r="C475" s="187" t="s">
        <v>6245</v>
      </c>
      <c r="D475" s="189" t="s">
        <v>10715</v>
      </c>
      <c r="E475" s="165">
        <v>45787</v>
      </c>
      <c r="F475" s="165">
        <v>45787</v>
      </c>
      <c r="G475" s="163" t="s">
        <v>5331</v>
      </c>
      <c r="H475" s="163" t="s">
        <v>10396</v>
      </c>
      <c r="I475" s="163" t="s">
        <v>6596</v>
      </c>
      <c r="J475" s="163" t="s">
        <v>10848</v>
      </c>
      <c r="K475" s="164" t="s">
        <v>195</v>
      </c>
      <c r="L475" s="165">
        <v>45787</v>
      </c>
      <c r="M475" s="163"/>
      <c r="N475" s="163"/>
      <c r="O475" s="163"/>
    </row>
    <row r="476" spans="1:15">
      <c r="A476" s="163"/>
      <c r="B476" s="190" t="s">
        <v>147</v>
      </c>
      <c r="C476" s="190" t="s">
        <v>7094</v>
      </c>
      <c r="D476" s="189" t="s">
        <v>10716</v>
      </c>
      <c r="E476" s="165">
        <v>45787</v>
      </c>
      <c r="F476" s="165">
        <v>45787</v>
      </c>
      <c r="G476" s="163" t="s">
        <v>5331</v>
      </c>
      <c r="H476" s="163" t="s">
        <v>11598</v>
      </c>
      <c r="I476" s="163"/>
      <c r="J476" s="163" t="s">
        <v>10986</v>
      </c>
      <c r="K476" s="164" t="s">
        <v>195</v>
      </c>
      <c r="L476" s="165">
        <v>45791</v>
      </c>
      <c r="M476" s="163"/>
      <c r="N476" s="163"/>
      <c r="O476" s="163"/>
    </row>
    <row r="477" spans="1:15">
      <c r="A477" s="163"/>
      <c r="B477" s="190" t="s">
        <v>147</v>
      </c>
      <c r="C477" s="190" t="s">
        <v>6245</v>
      </c>
      <c r="D477" s="189" t="s">
        <v>10717</v>
      </c>
      <c r="E477" s="165">
        <v>45787</v>
      </c>
      <c r="F477" s="165">
        <v>45787</v>
      </c>
      <c r="G477" s="163" t="s">
        <v>2015</v>
      </c>
      <c r="H477" s="163" t="s">
        <v>10430</v>
      </c>
      <c r="I477" s="163" t="s">
        <v>6596</v>
      </c>
      <c r="J477" s="163" t="s">
        <v>10987</v>
      </c>
      <c r="K477" s="164" t="s">
        <v>195</v>
      </c>
      <c r="L477" s="165">
        <v>45789</v>
      </c>
      <c r="M477" s="163"/>
      <c r="N477" s="163"/>
      <c r="O477" s="163"/>
    </row>
    <row r="478" spans="1:15">
      <c r="A478" s="163"/>
      <c r="B478" s="187" t="s">
        <v>147</v>
      </c>
      <c r="C478" s="187" t="s">
        <v>6245</v>
      </c>
      <c r="D478" s="189" t="s">
        <v>10718</v>
      </c>
      <c r="E478" s="165">
        <v>45787</v>
      </c>
      <c r="F478" s="165">
        <v>45787</v>
      </c>
      <c r="G478" s="163" t="s">
        <v>5331</v>
      </c>
      <c r="H478" s="163" t="s">
        <v>10152</v>
      </c>
      <c r="I478" s="163" t="s">
        <v>6596</v>
      </c>
      <c r="J478" s="163" t="s">
        <v>10987</v>
      </c>
      <c r="K478" s="164" t="s">
        <v>195</v>
      </c>
      <c r="L478" s="165">
        <v>45789</v>
      </c>
      <c r="M478" s="163"/>
      <c r="N478" s="163"/>
      <c r="O478" s="163"/>
    </row>
    <row r="479" spans="1:15">
      <c r="A479" s="163"/>
      <c r="B479" s="187" t="s">
        <v>147</v>
      </c>
      <c r="C479" s="187" t="s">
        <v>6464</v>
      </c>
      <c r="D479" s="189" t="s">
        <v>10719</v>
      </c>
      <c r="E479" s="165">
        <v>45788</v>
      </c>
      <c r="F479" s="165">
        <v>45788</v>
      </c>
      <c r="G479" s="163" t="s">
        <v>5331</v>
      </c>
      <c r="H479" s="163" t="s">
        <v>11373</v>
      </c>
      <c r="I479" s="163" t="s">
        <v>6610</v>
      </c>
      <c r="J479" s="163" t="s">
        <v>7369</v>
      </c>
      <c r="K479" s="164" t="s">
        <v>195</v>
      </c>
      <c r="L479" s="165">
        <v>45789</v>
      </c>
      <c r="M479" s="163"/>
      <c r="N479" s="163"/>
      <c r="O479" s="163"/>
    </row>
    <row r="480" spans="1:15">
      <c r="A480" s="163"/>
      <c r="B480" s="187" t="s">
        <v>147</v>
      </c>
      <c r="C480" s="187" t="s">
        <v>6464</v>
      </c>
      <c r="D480" s="189" t="s">
        <v>10720</v>
      </c>
      <c r="E480" s="165">
        <v>45788</v>
      </c>
      <c r="F480" s="165">
        <v>45788</v>
      </c>
      <c r="G480" s="163" t="s">
        <v>2015</v>
      </c>
      <c r="H480" s="163" t="s">
        <v>10430</v>
      </c>
      <c r="I480" s="163" t="s">
        <v>6610</v>
      </c>
      <c r="J480" s="163" t="s">
        <v>10475</v>
      </c>
      <c r="K480" s="164" t="s">
        <v>195</v>
      </c>
      <c r="L480" s="165">
        <v>45789</v>
      </c>
      <c r="M480" s="163"/>
      <c r="N480" s="163"/>
      <c r="O480" s="163"/>
    </row>
    <row r="481" spans="1:15">
      <c r="A481" s="163"/>
      <c r="B481" s="187" t="s">
        <v>147</v>
      </c>
      <c r="C481" s="187" t="s">
        <v>6464</v>
      </c>
      <c r="D481" s="189" t="s">
        <v>10721</v>
      </c>
      <c r="E481" s="165">
        <v>45788</v>
      </c>
      <c r="F481" s="165">
        <v>45788</v>
      </c>
      <c r="G481" s="163" t="s">
        <v>5331</v>
      </c>
      <c r="H481" s="163" t="s">
        <v>10152</v>
      </c>
      <c r="I481" s="163" t="s">
        <v>6610</v>
      </c>
      <c r="J481" s="163" t="s">
        <v>10460</v>
      </c>
      <c r="K481" s="164" t="s">
        <v>195</v>
      </c>
      <c r="L481" s="165">
        <v>45789</v>
      </c>
      <c r="M481" s="163"/>
      <c r="N481" s="163"/>
      <c r="O481" s="163"/>
    </row>
    <row r="482" spans="1:15">
      <c r="A482" s="163"/>
      <c r="B482" s="187" t="s">
        <v>147</v>
      </c>
      <c r="C482" s="187" t="s">
        <v>2064</v>
      </c>
      <c r="D482" s="189" t="s">
        <v>10722</v>
      </c>
      <c r="E482" s="165">
        <v>45792</v>
      </c>
      <c r="F482" s="165">
        <v>45792</v>
      </c>
      <c r="G482" s="163" t="s">
        <v>6842</v>
      </c>
      <c r="H482" s="163" t="s">
        <v>11335</v>
      </c>
      <c r="I482" s="163"/>
      <c r="J482" s="163" t="s">
        <v>11336</v>
      </c>
      <c r="K482" s="164" t="s">
        <v>298</v>
      </c>
      <c r="L482" s="163"/>
      <c r="M482" s="163"/>
      <c r="N482" s="163"/>
      <c r="O482" s="163"/>
    </row>
    <row r="483" spans="1:15">
      <c r="A483" s="163"/>
      <c r="B483" s="190" t="s">
        <v>147</v>
      </c>
      <c r="C483" s="190" t="s">
        <v>3103</v>
      </c>
      <c r="D483" s="189" t="s">
        <v>10723</v>
      </c>
      <c r="E483" s="165">
        <v>45790</v>
      </c>
      <c r="F483" s="165">
        <v>45790</v>
      </c>
      <c r="G483" s="163" t="s">
        <v>5331</v>
      </c>
      <c r="H483" s="163" t="s">
        <v>11378</v>
      </c>
      <c r="I483" s="163"/>
      <c r="J483" s="163" t="s">
        <v>11379</v>
      </c>
      <c r="K483" s="164" t="s">
        <v>195</v>
      </c>
      <c r="L483" s="165">
        <v>45790</v>
      </c>
      <c r="M483" s="163"/>
      <c r="N483" s="163"/>
      <c r="O483" s="163"/>
    </row>
    <row r="484" spans="1:15">
      <c r="A484" s="163"/>
      <c r="B484" s="187" t="s">
        <v>147</v>
      </c>
      <c r="C484" s="187" t="s">
        <v>2064</v>
      </c>
      <c r="D484" s="189" t="s">
        <v>10724</v>
      </c>
      <c r="E484" s="165">
        <v>45792</v>
      </c>
      <c r="F484" s="165">
        <v>45792</v>
      </c>
      <c r="G484" s="163" t="s">
        <v>6842</v>
      </c>
      <c r="H484" s="163" t="s">
        <v>11322</v>
      </c>
      <c r="I484" s="163"/>
      <c r="J484" s="163" t="s">
        <v>10142</v>
      </c>
      <c r="K484" s="164" t="s">
        <v>298</v>
      </c>
      <c r="L484" s="163"/>
      <c r="M484" s="163"/>
      <c r="N484" s="163"/>
      <c r="O484" s="163"/>
    </row>
    <row r="485" spans="1:15">
      <c r="A485" s="163"/>
      <c r="B485" s="187" t="s">
        <v>147</v>
      </c>
      <c r="C485" s="187" t="s">
        <v>6245</v>
      </c>
      <c r="D485" s="189" t="s">
        <v>10725</v>
      </c>
      <c r="E485" s="165">
        <v>45790</v>
      </c>
      <c r="F485" s="165">
        <v>45790</v>
      </c>
      <c r="G485" s="163" t="s">
        <v>5331</v>
      </c>
      <c r="H485" s="163" t="s">
        <v>9694</v>
      </c>
      <c r="I485" s="163"/>
      <c r="J485" s="163" t="s">
        <v>10460</v>
      </c>
      <c r="K485" s="164" t="s">
        <v>195</v>
      </c>
      <c r="L485" s="165">
        <v>45790</v>
      </c>
      <c r="M485" s="163"/>
      <c r="N485" s="163"/>
      <c r="O485" s="163"/>
    </row>
    <row r="486" spans="1:15">
      <c r="A486" s="163"/>
      <c r="B486" s="187" t="s">
        <v>147</v>
      </c>
      <c r="C486" s="187" t="s">
        <v>3440</v>
      </c>
      <c r="D486" s="189" t="s">
        <v>10726</v>
      </c>
      <c r="E486" s="165">
        <v>45790</v>
      </c>
      <c r="F486" s="165">
        <v>45790</v>
      </c>
      <c r="G486" s="163" t="s">
        <v>2015</v>
      </c>
      <c r="H486" s="163" t="s">
        <v>10818</v>
      </c>
      <c r="I486" s="163" t="s">
        <v>6273</v>
      </c>
      <c r="J486" s="163" t="s">
        <v>10465</v>
      </c>
      <c r="K486" s="164" t="s">
        <v>195</v>
      </c>
      <c r="L486" s="165">
        <v>45790</v>
      </c>
      <c r="M486" s="163"/>
      <c r="N486" s="163"/>
      <c r="O486" s="163"/>
    </row>
    <row r="487" spans="1:15">
      <c r="A487" s="163"/>
      <c r="B487" s="187" t="s">
        <v>147</v>
      </c>
      <c r="C487" s="187" t="s">
        <v>3103</v>
      </c>
      <c r="D487" s="189" t="s">
        <v>10727</v>
      </c>
      <c r="E487" s="165">
        <v>45790</v>
      </c>
      <c r="F487" s="165">
        <v>45790</v>
      </c>
      <c r="G487" s="163" t="s">
        <v>5331</v>
      </c>
      <c r="H487" s="163" t="s">
        <v>11378</v>
      </c>
      <c r="I487" s="163"/>
      <c r="J487" s="163" t="s">
        <v>10814</v>
      </c>
      <c r="K487" s="164" t="s">
        <v>195</v>
      </c>
      <c r="L487" s="165">
        <v>45790</v>
      </c>
      <c r="M487" s="163"/>
      <c r="N487" s="163"/>
      <c r="O487" s="163"/>
    </row>
    <row r="488" spans="1:15">
      <c r="A488" s="163"/>
      <c r="B488" s="187" t="s">
        <v>147</v>
      </c>
      <c r="C488" s="187" t="s">
        <v>7094</v>
      </c>
      <c r="D488" s="189" t="s">
        <v>10728</v>
      </c>
      <c r="E488" s="165">
        <v>45790</v>
      </c>
      <c r="F488" s="165">
        <v>45791</v>
      </c>
      <c r="G488" s="163" t="s">
        <v>5331</v>
      </c>
      <c r="H488" s="163" t="s">
        <v>11326</v>
      </c>
      <c r="I488" s="163" t="s">
        <v>7096</v>
      </c>
      <c r="J488" s="163" t="s">
        <v>10004</v>
      </c>
      <c r="K488" s="164" t="s">
        <v>195</v>
      </c>
      <c r="L488" s="165">
        <v>45791</v>
      </c>
      <c r="M488" s="163"/>
      <c r="N488" s="163"/>
      <c r="O488" s="163"/>
    </row>
    <row r="489" spans="1:15">
      <c r="A489" s="163"/>
      <c r="B489" s="187" t="s">
        <v>147</v>
      </c>
      <c r="C489" s="187" t="s">
        <v>6464</v>
      </c>
      <c r="D489" s="189" t="s">
        <v>10729</v>
      </c>
      <c r="E489" s="165">
        <v>45790</v>
      </c>
      <c r="F489" s="165">
        <v>45790</v>
      </c>
      <c r="G489" s="163" t="s">
        <v>5331</v>
      </c>
      <c r="H489" s="163" t="s">
        <v>9693</v>
      </c>
      <c r="I489" s="163" t="s">
        <v>6610</v>
      </c>
      <c r="J489" s="163" t="s">
        <v>10463</v>
      </c>
      <c r="K489" s="164" t="s">
        <v>195</v>
      </c>
      <c r="L489" s="165">
        <v>45791</v>
      </c>
      <c r="M489" s="163"/>
      <c r="N489" s="163"/>
      <c r="O489" s="163"/>
    </row>
    <row r="490" spans="1:15">
      <c r="A490" s="163"/>
      <c r="B490" s="187" t="s">
        <v>147</v>
      </c>
      <c r="C490" s="187" t="s">
        <v>6464</v>
      </c>
      <c r="D490" s="189" t="s">
        <v>10730</v>
      </c>
      <c r="E490" s="165">
        <v>45791</v>
      </c>
      <c r="F490" s="165">
        <v>45791</v>
      </c>
      <c r="G490" s="163" t="s">
        <v>2015</v>
      </c>
      <c r="H490" s="163" t="s">
        <v>9734</v>
      </c>
      <c r="I490" s="163" t="s">
        <v>6610</v>
      </c>
      <c r="J490" s="163" t="s">
        <v>7369</v>
      </c>
      <c r="K490" s="164" t="s">
        <v>195</v>
      </c>
      <c r="L490" s="165">
        <v>45791</v>
      </c>
      <c r="M490" s="163"/>
      <c r="N490" s="163"/>
      <c r="O490" s="163"/>
    </row>
    <row r="491" spans="1:15">
      <c r="A491" s="163"/>
      <c r="B491" s="187" t="s">
        <v>147</v>
      </c>
      <c r="C491" s="187" t="s">
        <v>6464</v>
      </c>
      <c r="D491" s="189" t="s">
        <v>10731</v>
      </c>
      <c r="E491" s="165">
        <v>45791</v>
      </c>
      <c r="F491" s="165">
        <v>45791</v>
      </c>
      <c r="G491" s="163" t="s">
        <v>5331</v>
      </c>
      <c r="H491" s="163" t="s">
        <v>10152</v>
      </c>
      <c r="I491" s="163" t="s">
        <v>6610</v>
      </c>
      <c r="J491" s="163" t="s">
        <v>7369</v>
      </c>
      <c r="K491" s="164" t="s">
        <v>195</v>
      </c>
      <c r="L491" s="165">
        <v>45791</v>
      </c>
      <c r="M491" s="163"/>
      <c r="N491" s="163"/>
      <c r="O491" s="163"/>
    </row>
    <row r="492" spans="1:15">
      <c r="A492" s="163"/>
      <c r="B492" s="187" t="s">
        <v>147</v>
      </c>
      <c r="C492" s="187" t="s">
        <v>6245</v>
      </c>
      <c r="D492" s="189" t="s">
        <v>10732</v>
      </c>
      <c r="E492" s="165">
        <v>45791</v>
      </c>
      <c r="F492" s="165">
        <v>45791</v>
      </c>
      <c r="G492" s="163" t="s">
        <v>2015</v>
      </c>
      <c r="H492" s="163" t="s">
        <v>10332</v>
      </c>
      <c r="I492" s="163" t="s">
        <v>6596</v>
      </c>
      <c r="J492" s="163" t="s">
        <v>10460</v>
      </c>
      <c r="K492" s="164" t="s">
        <v>195</v>
      </c>
      <c r="L492" s="165">
        <v>45791</v>
      </c>
      <c r="M492" s="163"/>
      <c r="N492" s="163"/>
      <c r="O492" s="163"/>
    </row>
    <row r="493" spans="1:15">
      <c r="A493" s="163"/>
      <c r="B493" s="190" t="s">
        <v>147</v>
      </c>
      <c r="C493" s="190" t="s">
        <v>6245</v>
      </c>
      <c r="D493" s="189" t="s">
        <v>10733</v>
      </c>
      <c r="E493" s="165">
        <v>45791</v>
      </c>
      <c r="F493" s="165">
        <v>45791</v>
      </c>
      <c r="G493" s="163" t="s">
        <v>5331</v>
      </c>
      <c r="H493" s="163" t="s">
        <v>11333</v>
      </c>
      <c r="I493" s="163" t="s">
        <v>6596</v>
      </c>
      <c r="J493" s="163" t="s">
        <v>10460</v>
      </c>
      <c r="K493" s="164" t="s">
        <v>195</v>
      </c>
      <c r="L493" s="165">
        <v>45792</v>
      </c>
      <c r="M493" s="163"/>
      <c r="N493" s="163"/>
      <c r="O493" s="163"/>
    </row>
    <row r="494" spans="1:15">
      <c r="A494" s="163"/>
      <c r="B494" s="190" t="s">
        <v>147</v>
      </c>
      <c r="C494" s="190" t="s">
        <v>6245</v>
      </c>
      <c r="D494" s="189" t="s">
        <v>10734</v>
      </c>
      <c r="E494" s="165">
        <v>45791</v>
      </c>
      <c r="F494" s="165">
        <v>45791</v>
      </c>
      <c r="G494" s="163" t="s">
        <v>5331</v>
      </c>
      <c r="H494" s="163" t="s">
        <v>9694</v>
      </c>
      <c r="I494" s="163" t="s">
        <v>6596</v>
      </c>
      <c r="J494" s="163" t="s">
        <v>10463</v>
      </c>
      <c r="K494" s="164" t="s">
        <v>195</v>
      </c>
      <c r="L494" s="165">
        <v>45792</v>
      </c>
      <c r="M494" s="163"/>
      <c r="N494" s="163"/>
      <c r="O494" s="163"/>
    </row>
    <row r="495" spans="1:15">
      <c r="A495" s="163"/>
      <c r="B495" s="190" t="s">
        <v>147</v>
      </c>
      <c r="C495" s="190" t="s">
        <v>6245</v>
      </c>
      <c r="D495" s="189" t="s">
        <v>10735</v>
      </c>
      <c r="E495" s="165">
        <v>45792</v>
      </c>
      <c r="F495" s="165">
        <v>45792</v>
      </c>
      <c r="G495" s="163" t="s">
        <v>5331</v>
      </c>
      <c r="H495" s="163" t="s">
        <v>9694</v>
      </c>
      <c r="I495" s="163" t="s">
        <v>6596</v>
      </c>
      <c r="J495" s="163" t="s">
        <v>7369</v>
      </c>
      <c r="K495" s="164" t="s">
        <v>195</v>
      </c>
      <c r="L495" s="165">
        <v>45792</v>
      </c>
      <c r="M495" s="163"/>
      <c r="N495" s="163"/>
      <c r="O495" s="163"/>
    </row>
    <row r="496" spans="1:15">
      <c r="A496" s="163"/>
      <c r="B496" s="190" t="s">
        <v>147</v>
      </c>
      <c r="C496" s="190" t="s">
        <v>6245</v>
      </c>
      <c r="D496" s="189" t="s">
        <v>10736</v>
      </c>
      <c r="E496" s="165">
        <v>45793</v>
      </c>
      <c r="F496" s="165">
        <v>45793</v>
      </c>
      <c r="G496" s="163" t="s">
        <v>2015</v>
      </c>
      <c r="H496" s="163" t="s">
        <v>10430</v>
      </c>
      <c r="I496" s="163" t="s">
        <v>6596</v>
      </c>
      <c r="J496" s="163" t="s">
        <v>10463</v>
      </c>
      <c r="K496" s="164" t="s">
        <v>195</v>
      </c>
      <c r="L496" s="165">
        <v>45793</v>
      </c>
      <c r="M496" s="163"/>
      <c r="N496" s="163"/>
      <c r="O496" s="163"/>
    </row>
    <row r="497" spans="1:15">
      <c r="A497" s="163"/>
      <c r="B497" s="190" t="s">
        <v>147</v>
      </c>
      <c r="C497" s="190" t="s">
        <v>6245</v>
      </c>
      <c r="D497" s="189" t="s">
        <v>10737</v>
      </c>
      <c r="E497" s="165">
        <v>45793</v>
      </c>
      <c r="F497" s="165">
        <v>45793</v>
      </c>
      <c r="G497" s="163" t="s">
        <v>5331</v>
      </c>
      <c r="H497" s="163" t="s">
        <v>10152</v>
      </c>
      <c r="I497" s="163" t="s">
        <v>6596</v>
      </c>
      <c r="J497" s="163" t="s">
        <v>11376</v>
      </c>
      <c r="K497" s="164" t="s">
        <v>195</v>
      </c>
      <c r="L497" s="165">
        <v>45796</v>
      </c>
      <c r="M497" s="163"/>
      <c r="N497" s="163"/>
      <c r="O497" s="163"/>
    </row>
    <row r="498" spans="1:15">
      <c r="A498" s="163"/>
      <c r="B498" s="187" t="s">
        <v>147</v>
      </c>
      <c r="C498" s="187" t="s">
        <v>6245</v>
      </c>
      <c r="D498" s="189" t="s">
        <v>10738</v>
      </c>
      <c r="E498" s="165">
        <v>45793</v>
      </c>
      <c r="F498" s="165">
        <v>45793</v>
      </c>
      <c r="G498" s="163" t="s">
        <v>2015</v>
      </c>
      <c r="H498" s="163" t="s">
        <v>10379</v>
      </c>
      <c r="I498" s="163" t="s">
        <v>6596</v>
      </c>
      <c r="J498" s="163" t="s">
        <v>7369</v>
      </c>
      <c r="K498" s="164" t="s">
        <v>195</v>
      </c>
      <c r="L498" s="165">
        <v>45794</v>
      </c>
      <c r="M498" s="163"/>
      <c r="N498" s="163"/>
      <c r="O498" s="163"/>
    </row>
    <row r="499" spans="1:15">
      <c r="A499" s="163"/>
      <c r="B499" s="187" t="s">
        <v>147</v>
      </c>
      <c r="C499" s="187" t="s">
        <v>7094</v>
      </c>
      <c r="D499" s="189" t="s">
        <v>10739</v>
      </c>
      <c r="E499" s="165">
        <v>45794</v>
      </c>
      <c r="F499" s="165">
        <v>45794</v>
      </c>
      <c r="G499" s="163" t="s">
        <v>2015</v>
      </c>
      <c r="H499" s="163" t="s">
        <v>11698</v>
      </c>
      <c r="I499" s="163"/>
      <c r="J499" s="163" t="s">
        <v>10895</v>
      </c>
      <c r="K499" s="164" t="s">
        <v>195</v>
      </c>
      <c r="L499" s="165">
        <v>45796</v>
      </c>
      <c r="M499" s="163"/>
      <c r="N499" s="163"/>
      <c r="O499" s="163"/>
    </row>
    <row r="500" spans="1:15">
      <c r="A500" s="163"/>
      <c r="B500" s="187" t="s">
        <v>147</v>
      </c>
      <c r="C500" s="187" t="s">
        <v>6245</v>
      </c>
      <c r="D500" s="189" t="s">
        <v>10740</v>
      </c>
      <c r="E500" s="165">
        <v>45794</v>
      </c>
      <c r="F500" s="165">
        <v>45794</v>
      </c>
      <c r="G500" s="163" t="s">
        <v>5369</v>
      </c>
      <c r="H500" s="163" t="s">
        <v>11699</v>
      </c>
      <c r="I500" s="163" t="s">
        <v>6596</v>
      </c>
      <c r="J500" s="163" t="s">
        <v>3499</v>
      </c>
      <c r="K500" s="164" t="s">
        <v>195</v>
      </c>
      <c r="L500" s="293">
        <v>45798</v>
      </c>
      <c r="M500" s="163"/>
      <c r="N500" s="163"/>
      <c r="O500" s="163"/>
    </row>
    <row r="501" spans="1:15">
      <c r="A501" s="163"/>
      <c r="B501" s="190" t="s">
        <v>147</v>
      </c>
      <c r="C501" s="190" t="s">
        <v>7094</v>
      </c>
      <c r="D501" s="189" t="s">
        <v>10741</v>
      </c>
      <c r="E501" s="165">
        <v>45796</v>
      </c>
      <c r="F501" s="165">
        <v>45796</v>
      </c>
      <c r="G501" s="163" t="s">
        <v>5331</v>
      </c>
      <c r="H501" s="163" t="s">
        <v>11742</v>
      </c>
      <c r="I501" s="163"/>
      <c r="J501" s="163" t="s">
        <v>10986</v>
      </c>
      <c r="K501" s="164" t="s">
        <v>195</v>
      </c>
      <c r="L501" s="165">
        <v>45796</v>
      </c>
      <c r="M501" s="163"/>
      <c r="N501" s="163"/>
      <c r="O501" s="163"/>
    </row>
    <row r="502" spans="1:15">
      <c r="A502" s="163"/>
      <c r="B502" s="190" t="s">
        <v>147</v>
      </c>
      <c r="C502" s="190" t="s">
        <v>3103</v>
      </c>
      <c r="D502" s="189" t="s">
        <v>10742</v>
      </c>
      <c r="E502" s="165">
        <v>45796</v>
      </c>
      <c r="F502" s="165">
        <v>45796</v>
      </c>
      <c r="G502" s="163" t="s">
        <v>5331</v>
      </c>
      <c r="H502" s="163" t="s">
        <v>11743</v>
      </c>
      <c r="I502" s="163"/>
      <c r="J502" s="163" t="s">
        <v>11744</v>
      </c>
      <c r="K502" s="164" t="s">
        <v>195</v>
      </c>
      <c r="L502" s="165">
        <v>45796</v>
      </c>
      <c r="M502" s="163"/>
      <c r="N502" s="163"/>
      <c r="O502" s="163"/>
    </row>
    <row r="503" spans="1:15">
      <c r="A503" s="163"/>
      <c r="B503" s="190" t="s">
        <v>147</v>
      </c>
      <c r="C503" s="190" t="s">
        <v>2064</v>
      </c>
      <c r="D503" s="189" t="s">
        <v>10743</v>
      </c>
      <c r="E503" s="165">
        <v>45796</v>
      </c>
      <c r="F503" s="165">
        <v>45796</v>
      </c>
      <c r="G503" s="163" t="s">
        <v>6842</v>
      </c>
      <c r="H503" s="163" t="s">
        <v>11563</v>
      </c>
      <c r="I503" s="163"/>
      <c r="J503" s="163" t="s">
        <v>11564</v>
      </c>
      <c r="K503" s="164" t="s">
        <v>195</v>
      </c>
      <c r="L503" s="165">
        <v>45798</v>
      </c>
      <c r="M503" s="163"/>
      <c r="N503" s="163"/>
      <c r="O503" s="163"/>
    </row>
    <row r="504" spans="1:15">
      <c r="A504" s="163"/>
      <c r="B504" s="190" t="s">
        <v>147</v>
      </c>
      <c r="C504" s="190" t="s">
        <v>7094</v>
      </c>
      <c r="D504" s="189" t="s">
        <v>10744</v>
      </c>
      <c r="E504" s="165">
        <v>45798</v>
      </c>
      <c r="F504" s="165">
        <v>45798</v>
      </c>
      <c r="G504" s="163" t="s">
        <v>2015</v>
      </c>
      <c r="H504" s="163" t="s">
        <v>8202</v>
      </c>
      <c r="I504" s="163"/>
      <c r="J504" s="163" t="s">
        <v>10987</v>
      </c>
      <c r="K504" s="164" t="s">
        <v>195</v>
      </c>
      <c r="L504" s="165">
        <v>45799</v>
      </c>
      <c r="M504" s="163"/>
      <c r="N504" s="163"/>
      <c r="O504" s="163"/>
    </row>
    <row r="505" spans="1:15">
      <c r="A505" s="163"/>
      <c r="B505" s="190" t="s">
        <v>147</v>
      </c>
      <c r="C505" s="190" t="s">
        <v>7094</v>
      </c>
      <c r="D505" s="189" t="s">
        <v>10745</v>
      </c>
      <c r="E505" s="165">
        <v>45798</v>
      </c>
      <c r="F505" s="165">
        <v>45798</v>
      </c>
      <c r="G505" s="163" t="s">
        <v>2015</v>
      </c>
      <c r="H505" s="163" t="s">
        <v>10818</v>
      </c>
      <c r="I505" s="163"/>
      <c r="J505" s="163" t="s">
        <v>11679</v>
      </c>
      <c r="K505" s="164" t="s">
        <v>195</v>
      </c>
      <c r="L505" s="165">
        <v>45799</v>
      </c>
      <c r="M505" s="163"/>
      <c r="N505" s="163"/>
      <c r="O505" s="163"/>
    </row>
    <row r="506" spans="1:15">
      <c r="A506" s="163"/>
      <c r="B506" s="190" t="s">
        <v>147</v>
      </c>
      <c r="C506" s="190" t="s">
        <v>2064</v>
      </c>
      <c r="D506" s="189" t="s">
        <v>10746</v>
      </c>
      <c r="E506" s="165">
        <v>45799</v>
      </c>
      <c r="F506" s="165">
        <v>45799</v>
      </c>
      <c r="G506" s="163" t="s">
        <v>6842</v>
      </c>
      <c r="H506" s="163" t="s">
        <v>11682</v>
      </c>
      <c r="I506" s="163" t="s">
        <v>5906</v>
      </c>
      <c r="J506" s="163" t="s">
        <v>11683</v>
      </c>
      <c r="K506" s="164" t="s">
        <v>195</v>
      </c>
      <c r="L506" s="165">
        <v>45800</v>
      </c>
      <c r="M506" s="163"/>
      <c r="N506" s="163"/>
      <c r="O506" s="163"/>
    </row>
    <row r="507" spans="1:15">
      <c r="A507" s="163"/>
      <c r="B507" s="190" t="s">
        <v>147</v>
      </c>
      <c r="C507" s="190" t="s">
        <v>6464</v>
      </c>
      <c r="D507" s="189" t="s">
        <v>10747</v>
      </c>
      <c r="E507" s="165">
        <v>45799</v>
      </c>
      <c r="F507" s="165">
        <v>45799</v>
      </c>
      <c r="G507" s="163" t="s">
        <v>5406</v>
      </c>
      <c r="H507" s="163" t="s">
        <v>10497</v>
      </c>
      <c r="I507" s="163" t="s">
        <v>6610</v>
      </c>
      <c r="J507" s="163" t="s">
        <v>10136</v>
      </c>
      <c r="K507" s="164" t="s">
        <v>195</v>
      </c>
      <c r="L507" s="165">
        <v>45790</v>
      </c>
      <c r="M507" s="163"/>
      <c r="N507" s="163"/>
      <c r="O507" s="163"/>
    </row>
    <row r="508" spans="1:15">
      <c r="A508" s="163"/>
      <c r="B508" s="187" t="s">
        <v>147</v>
      </c>
      <c r="C508" s="187" t="s">
        <v>1997</v>
      </c>
      <c r="D508" s="189" t="s">
        <v>10748</v>
      </c>
      <c r="E508" s="164"/>
      <c r="F508" s="164"/>
      <c r="G508" s="163"/>
      <c r="H508" s="163"/>
      <c r="I508" s="163"/>
      <c r="J508" s="163"/>
      <c r="K508" s="164"/>
      <c r="L508" s="163"/>
      <c r="M508" s="163"/>
      <c r="N508" s="163"/>
      <c r="O508" s="163"/>
    </row>
    <row r="509" spans="1:15">
      <c r="A509" s="163"/>
      <c r="B509" s="187" t="s">
        <v>147</v>
      </c>
      <c r="C509" s="187" t="s">
        <v>2064</v>
      </c>
      <c r="D509" s="189" t="s">
        <v>10749</v>
      </c>
      <c r="E509" s="165">
        <v>45803</v>
      </c>
      <c r="F509" s="165">
        <v>45803</v>
      </c>
      <c r="G509" s="163" t="s">
        <v>6842</v>
      </c>
      <c r="H509" s="163" t="s">
        <v>11720</v>
      </c>
      <c r="I509" s="163" t="s">
        <v>5906</v>
      </c>
      <c r="J509" s="163" t="s">
        <v>11721</v>
      </c>
      <c r="K509" s="164" t="s">
        <v>195</v>
      </c>
      <c r="L509" s="165">
        <v>45803</v>
      </c>
      <c r="M509" s="163"/>
      <c r="N509" s="163"/>
      <c r="O509" s="163"/>
    </row>
    <row r="510" spans="1:15">
      <c r="A510" s="163"/>
      <c r="B510" s="187" t="s">
        <v>147</v>
      </c>
      <c r="C510" s="187" t="s">
        <v>7094</v>
      </c>
      <c r="D510" s="189" t="s">
        <v>10750</v>
      </c>
      <c r="E510" s="165">
        <v>45805</v>
      </c>
      <c r="F510" s="165">
        <v>45805</v>
      </c>
      <c r="G510" s="163" t="s">
        <v>2015</v>
      </c>
      <c r="H510" s="163" t="s">
        <v>8211</v>
      </c>
      <c r="I510" s="163"/>
      <c r="J510" s="163" t="s">
        <v>11748</v>
      </c>
      <c r="K510" s="164" t="s">
        <v>195</v>
      </c>
      <c r="L510" s="165">
        <v>45806</v>
      </c>
      <c r="M510" s="163"/>
      <c r="N510" s="163"/>
      <c r="O510" s="163"/>
    </row>
    <row r="511" spans="1:15">
      <c r="A511" s="163"/>
      <c r="B511" s="187" t="s">
        <v>147</v>
      </c>
      <c r="C511" s="187" t="s">
        <v>2292</v>
      </c>
      <c r="D511" s="189" t="s">
        <v>10751</v>
      </c>
      <c r="E511" s="165">
        <v>45805</v>
      </c>
      <c r="F511" s="165">
        <v>45805</v>
      </c>
      <c r="G511" s="163" t="s">
        <v>6842</v>
      </c>
      <c r="H511" s="163" t="s">
        <v>11749</v>
      </c>
      <c r="I511" s="163"/>
      <c r="J511" s="163" t="s">
        <v>3952</v>
      </c>
      <c r="K511" s="164" t="s">
        <v>459</v>
      </c>
      <c r="L511" s="164"/>
      <c r="M511" s="163"/>
      <c r="N511" s="163"/>
      <c r="O511" s="163"/>
    </row>
    <row r="512" spans="1:15">
      <c r="A512" s="163"/>
      <c r="B512" s="187" t="s">
        <v>147</v>
      </c>
      <c r="C512" s="187" t="s">
        <v>11034</v>
      </c>
      <c r="D512" s="189" t="s">
        <v>10752</v>
      </c>
      <c r="E512" s="165">
        <v>45806</v>
      </c>
      <c r="F512" s="165">
        <v>45806</v>
      </c>
      <c r="G512" s="163" t="s">
        <v>7135</v>
      </c>
      <c r="H512" s="163" t="s">
        <v>11762</v>
      </c>
      <c r="I512" s="163" t="s">
        <v>9540</v>
      </c>
      <c r="J512" s="163" t="s">
        <v>11763</v>
      </c>
      <c r="K512" s="164" t="s">
        <v>459</v>
      </c>
      <c r="L512" s="164"/>
      <c r="M512" s="163"/>
      <c r="N512" s="163"/>
      <c r="O512" s="163"/>
    </row>
    <row r="513" spans="1:15">
      <c r="A513" s="163"/>
      <c r="B513" s="187" t="s">
        <v>147</v>
      </c>
      <c r="C513" s="187" t="s">
        <v>7094</v>
      </c>
      <c r="D513" s="189" t="s">
        <v>10753</v>
      </c>
      <c r="E513" s="165">
        <v>45807</v>
      </c>
      <c r="F513" s="165">
        <v>45807</v>
      </c>
      <c r="G513" s="163" t="s">
        <v>2015</v>
      </c>
      <c r="H513" s="163" t="s">
        <v>10818</v>
      </c>
      <c r="I513" s="163" t="s">
        <v>7096</v>
      </c>
      <c r="J513" s="163" t="s">
        <v>11748</v>
      </c>
      <c r="K513" s="164" t="s">
        <v>195</v>
      </c>
      <c r="L513" s="165">
        <v>45809</v>
      </c>
      <c r="M513" s="163"/>
      <c r="N513" s="163"/>
      <c r="O513" s="163"/>
    </row>
    <row r="514" spans="1:15">
      <c r="A514" s="163"/>
      <c r="B514" s="187" t="s">
        <v>147</v>
      </c>
      <c r="C514" s="187" t="s">
        <v>3440</v>
      </c>
      <c r="D514" s="189" t="s">
        <v>10754</v>
      </c>
      <c r="E514" s="165">
        <v>45810</v>
      </c>
      <c r="F514" s="165">
        <v>45810</v>
      </c>
      <c r="G514" s="163" t="s">
        <v>2015</v>
      </c>
      <c r="H514" s="163" t="s">
        <v>11791</v>
      </c>
      <c r="I514" s="163" t="s">
        <v>6273</v>
      </c>
      <c r="J514" s="163" t="s">
        <v>10448</v>
      </c>
      <c r="K514" s="164" t="s">
        <v>195</v>
      </c>
      <c r="L514" s="165">
        <v>45810</v>
      </c>
      <c r="M514" s="163"/>
      <c r="N514" s="163"/>
      <c r="O514" s="163"/>
    </row>
    <row r="515" spans="1:15">
      <c r="A515" s="163"/>
      <c r="B515" s="187" t="s">
        <v>147</v>
      </c>
      <c r="C515" s="187" t="s">
        <v>3641</v>
      </c>
      <c r="D515" s="189" t="s">
        <v>10755</v>
      </c>
      <c r="E515" s="165">
        <v>45811</v>
      </c>
      <c r="F515" s="165">
        <v>45811</v>
      </c>
      <c r="G515" s="163" t="s">
        <v>5331</v>
      </c>
      <c r="H515" s="163" t="s">
        <v>11797</v>
      </c>
      <c r="I515" s="163" t="s">
        <v>6698</v>
      </c>
      <c r="J515" s="163" t="s">
        <v>10817</v>
      </c>
      <c r="K515" s="164" t="s">
        <v>195</v>
      </c>
      <c r="L515" s="165">
        <v>45811</v>
      </c>
      <c r="M515" s="163"/>
      <c r="N515" s="163"/>
      <c r="O515" s="163"/>
    </row>
    <row r="516" spans="1:15">
      <c r="A516" s="163"/>
      <c r="B516" s="187" t="s">
        <v>147</v>
      </c>
      <c r="C516" s="187"/>
      <c r="D516" s="189" t="s">
        <v>10756</v>
      </c>
      <c r="E516" s="165">
        <v>45811</v>
      </c>
      <c r="F516" s="165">
        <v>45811</v>
      </c>
      <c r="G516" s="163" t="s">
        <v>7135</v>
      </c>
      <c r="H516" s="163" t="s">
        <v>11800</v>
      </c>
      <c r="I516" s="163"/>
      <c r="J516" s="163" t="s">
        <v>11143</v>
      </c>
      <c r="K516" s="164" t="s">
        <v>459</v>
      </c>
      <c r="L516" s="163"/>
      <c r="M516" s="163"/>
      <c r="N516" s="163"/>
      <c r="O516" s="163"/>
    </row>
    <row r="517" spans="1:15">
      <c r="A517" s="163"/>
      <c r="B517" s="187" t="s">
        <v>147</v>
      </c>
      <c r="C517" s="187" t="s">
        <v>2064</v>
      </c>
      <c r="D517" s="189" t="s">
        <v>10757</v>
      </c>
      <c r="E517" s="165">
        <v>45811</v>
      </c>
      <c r="F517" s="165">
        <v>45811</v>
      </c>
      <c r="G517" s="163" t="s">
        <v>7135</v>
      </c>
      <c r="H517" s="163" t="s">
        <v>11825</v>
      </c>
      <c r="I517" s="163"/>
      <c r="J517" s="163" t="s">
        <v>11826</v>
      </c>
      <c r="K517" s="164" t="s">
        <v>195</v>
      </c>
      <c r="L517" s="183">
        <v>45826</v>
      </c>
      <c r="M517" s="163"/>
      <c r="N517" s="163"/>
      <c r="O517" s="163"/>
    </row>
    <row r="518" spans="1:15">
      <c r="A518" s="163"/>
      <c r="B518" s="187" t="s">
        <v>147</v>
      </c>
      <c r="C518" s="187" t="s">
        <v>2064</v>
      </c>
      <c r="D518" s="189" t="s">
        <v>10758</v>
      </c>
      <c r="E518" s="165">
        <v>45812</v>
      </c>
      <c r="F518" s="165">
        <v>45812</v>
      </c>
      <c r="G518" s="163" t="s">
        <v>7135</v>
      </c>
      <c r="H518" s="163" t="s">
        <v>11802</v>
      </c>
      <c r="I518" s="163"/>
      <c r="J518" s="163" t="s">
        <v>11803</v>
      </c>
      <c r="K518" s="164" t="s">
        <v>195</v>
      </c>
      <c r="L518" s="183">
        <v>45826</v>
      </c>
      <c r="M518" s="163"/>
      <c r="N518" s="163"/>
      <c r="O518" s="163"/>
    </row>
    <row r="519" spans="1:15">
      <c r="A519" s="163"/>
      <c r="B519" s="187" t="s">
        <v>147</v>
      </c>
      <c r="C519" s="187" t="s">
        <v>11034</v>
      </c>
      <c r="D519" s="189" t="s">
        <v>10759</v>
      </c>
      <c r="E519" s="165">
        <v>45812</v>
      </c>
      <c r="F519" s="165">
        <v>45812</v>
      </c>
      <c r="G519" s="163" t="s">
        <v>7135</v>
      </c>
      <c r="H519" s="163" t="s">
        <v>11804</v>
      </c>
      <c r="I519" s="163" t="s">
        <v>9540</v>
      </c>
      <c r="J519" s="163" t="s">
        <v>10815</v>
      </c>
      <c r="K519" s="164" t="s">
        <v>195</v>
      </c>
      <c r="L519" s="183">
        <v>45827</v>
      </c>
      <c r="M519" s="163"/>
      <c r="N519" s="163"/>
      <c r="O519" s="163"/>
    </row>
    <row r="520" spans="1:15">
      <c r="A520" s="163"/>
      <c r="B520" s="187" t="s">
        <v>147</v>
      </c>
      <c r="C520" s="187" t="s">
        <v>1997</v>
      </c>
      <c r="D520" s="189" t="s">
        <v>10760</v>
      </c>
      <c r="E520" s="165">
        <v>45820</v>
      </c>
      <c r="F520" s="165">
        <v>45821</v>
      </c>
      <c r="G520" s="163" t="s">
        <v>7135</v>
      </c>
      <c r="H520" s="163" t="s">
        <v>11812</v>
      </c>
      <c r="I520" s="163"/>
      <c r="J520" s="163" t="s">
        <v>11813</v>
      </c>
      <c r="K520" s="164" t="s">
        <v>195</v>
      </c>
      <c r="L520" s="183">
        <v>45827</v>
      </c>
      <c r="M520" s="163"/>
      <c r="N520" s="163"/>
      <c r="O520" s="163"/>
    </row>
    <row r="521" spans="1:15">
      <c r="A521" s="163"/>
      <c r="B521" s="187" t="s">
        <v>147</v>
      </c>
      <c r="C521" s="187" t="s">
        <v>2064</v>
      </c>
      <c r="D521" s="189" t="s">
        <v>10761</v>
      </c>
      <c r="E521" s="165">
        <v>45824</v>
      </c>
      <c r="F521" s="165">
        <v>45824</v>
      </c>
      <c r="G521" s="163" t="s">
        <v>6842</v>
      </c>
      <c r="H521" s="163" t="s">
        <v>11814</v>
      </c>
      <c r="I521" s="163"/>
      <c r="J521" s="163" t="s">
        <v>11815</v>
      </c>
      <c r="K521" s="164" t="s">
        <v>195</v>
      </c>
      <c r="L521" s="183">
        <v>45826</v>
      </c>
      <c r="M521" s="163"/>
      <c r="N521" s="163"/>
      <c r="O521" s="163"/>
    </row>
    <row r="522" spans="1:15">
      <c r="A522" s="163"/>
      <c r="B522" s="187" t="s">
        <v>147</v>
      </c>
      <c r="C522" s="187" t="s">
        <v>7094</v>
      </c>
      <c r="D522" s="189" t="s">
        <v>10762</v>
      </c>
      <c r="E522" s="165">
        <v>45825</v>
      </c>
      <c r="F522" s="165">
        <v>45826</v>
      </c>
      <c r="G522" s="163" t="s">
        <v>7135</v>
      </c>
      <c r="H522" s="163" t="s">
        <v>11762</v>
      </c>
      <c r="I522" s="163" t="s">
        <v>9540</v>
      </c>
      <c r="J522" s="163" t="s">
        <v>10816</v>
      </c>
      <c r="K522" s="164" t="s">
        <v>195</v>
      </c>
      <c r="L522" s="183">
        <v>45826</v>
      </c>
      <c r="M522" s="163"/>
      <c r="N522" s="163"/>
      <c r="O522" s="163"/>
    </row>
    <row r="523" spans="1:15">
      <c r="A523" s="163"/>
      <c r="B523" s="187" t="s">
        <v>147</v>
      </c>
      <c r="C523" s="187" t="s">
        <v>11034</v>
      </c>
      <c r="D523" s="189" t="s">
        <v>10763</v>
      </c>
      <c r="E523" s="165">
        <v>45825</v>
      </c>
      <c r="F523" s="165">
        <v>45826</v>
      </c>
      <c r="G523" s="163" t="s">
        <v>7135</v>
      </c>
      <c r="H523" s="163" t="s">
        <v>11762</v>
      </c>
      <c r="I523" s="163" t="s">
        <v>9540</v>
      </c>
      <c r="J523" s="163" t="s">
        <v>10814</v>
      </c>
      <c r="K523" s="164" t="s">
        <v>195</v>
      </c>
      <c r="L523" s="183">
        <v>45826</v>
      </c>
      <c r="M523" s="163"/>
      <c r="N523" s="163"/>
      <c r="O523" s="163"/>
    </row>
    <row r="524" spans="1:15">
      <c r="A524" s="163"/>
      <c r="B524" s="187" t="s">
        <v>147</v>
      </c>
      <c r="C524" s="187" t="s">
        <v>2292</v>
      </c>
      <c r="D524" s="189" t="s">
        <v>10764</v>
      </c>
      <c r="E524" s="165">
        <v>45827</v>
      </c>
      <c r="F524" s="165">
        <v>45827</v>
      </c>
      <c r="G524" s="163" t="s">
        <v>11828</v>
      </c>
      <c r="H524" s="163" t="s">
        <v>11829</v>
      </c>
      <c r="I524" s="163" t="s">
        <v>5802</v>
      </c>
      <c r="J524" s="163" t="s">
        <v>10136</v>
      </c>
      <c r="K524" s="164" t="s">
        <v>195</v>
      </c>
      <c r="L524" s="183">
        <v>45835</v>
      </c>
      <c r="M524" s="163"/>
      <c r="N524" s="163"/>
      <c r="O524" s="163"/>
    </row>
    <row r="525" spans="1:15">
      <c r="A525" s="163"/>
      <c r="B525" s="187" t="s">
        <v>147</v>
      </c>
      <c r="C525" s="187" t="s">
        <v>1997</v>
      </c>
      <c r="D525" s="189" t="s">
        <v>10765</v>
      </c>
      <c r="E525" s="165">
        <v>45831</v>
      </c>
      <c r="F525" s="165">
        <v>45831</v>
      </c>
      <c r="G525" s="163" t="s">
        <v>11836</v>
      </c>
      <c r="H525" s="163" t="s">
        <v>11837</v>
      </c>
      <c r="I525" s="163"/>
      <c r="J525" s="163" t="s">
        <v>10136</v>
      </c>
      <c r="K525" s="164" t="s">
        <v>195</v>
      </c>
      <c r="L525" s="183">
        <v>45835</v>
      </c>
      <c r="M525" s="163"/>
      <c r="N525" s="163"/>
      <c r="O525" s="163"/>
    </row>
    <row r="526" spans="1:15">
      <c r="A526" s="163"/>
      <c r="B526" s="187" t="s">
        <v>147</v>
      </c>
      <c r="C526" s="187" t="s">
        <v>1997</v>
      </c>
      <c r="D526" s="189" t="s">
        <v>10766</v>
      </c>
      <c r="E526" s="165">
        <v>45832</v>
      </c>
      <c r="F526" s="165">
        <v>45832</v>
      </c>
      <c r="G526" s="163" t="s">
        <v>6842</v>
      </c>
      <c r="H526" s="163" t="s">
        <v>11848</v>
      </c>
      <c r="I526" s="163"/>
      <c r="J526" s="163" t="s">
        <v>11849</v>
      </c>
      <c r="K526" s="164" t="s">
        <v>195</v>
      </c>
      <c r="L526" s="183">
        <v>45835</v>
      </c>
      <c r="M526" s="163"/>
      <c r="N526" s="163"/>
      <c r="O526" s="163"/>
    </row>
    <row r="527" spans="1:15">
      <c r="A527" s="163"/>
      <c r="B527" s="187" t="s">
        <v>147</v>
      </c>
      <c r="C527" s="187" t="s">
        <v>1997</v>
      </c>
      <c r="D527" s="189" t="s">
        <v>10767</v>
      </c>
      <c r="E527" s="165">
        <v>45833</v>
      </c>
      <c r="F527" s="165">
        <v>45833</v>
      </c>
      <c r="G527" s="163" t="s">
        <v>6842</v>
      </c>
      <c r="H527" s="163" t="s">
        <v>11852</v>
      </c>
      <c r="I527" s="163"/>
      <c r="J527" s="163" t="s">
        <v>11853</v>
      </c>
      <c r="K527" s="164" t="s">
        <v>195</v>
      </c>
      <c r="L527" s="183">
        <v>45835</v>
      </c>
      <c r="M527" s="163"/>
      <c r="N527" s="163"/>
      <c r="O527" s="163"/>
    </row>
    <row r="528" spans="1:15">
      <c r="A528" s="163"/>
      <c r="B528" s="187" t="s">
        <v>147</v>
      </c>
      <c r="C528" s="187" t="s">
        <v>1997</v>
      </c>
      <c r="D528" s="189" t="s">
        <v>10768</v>
      </c>
      <c r="E528" s="164"/>
      <c r="F528" s="164"/>
      <c r="G528" s="163"/>
      <c r="H528" s="163"/>
      <c r="I528" s="163"/>
      <c r="J528" s="163"/>
      <c r="K528" s="164"/>
      <c r="L528" s="163"/>
      <c r="M528" s="163"/>
      <c r="N528" s="163"/>
      <c r="O528" s="163"/>
    </row>
    <row r="529" spans="1:15">
      <c r="A529" s="163"/>
      <c r="B529" s="187" t="s">
        <v>147</v>
      </c>
      <c r="C529" s="187" t="s">
        <v>1997</v>
      </c>
      <c r="D529" s="189" t="s">
        <v>10769</v>
      </c>
      <c r="E529" s="165">
        <v>45834</v>
      </c>
      <c r="F529" s="165">
        <v>45834</v>
      </c>
      <c r="G529" s="163" t="s">
        <v>6842</v>
      </c>
      <c r="H529" s="163" t="s">
        <v>11848</v>
      </c>
      <c r="I529" s="163">
        <v>-203</v>
      </c>
      <c r="J529" s="163" t="s">
        <v>11877</v>
      </c>
      <c r="K529" s="164" t="s">
        <v>195</v>
      </c>
      <c r="L529" s="183">
        <v>45835</v>
      </c>
      <c r="M529" s="163"/>
      <c r="N529" s="163"/>
      <c r="O529" s="163"/>
    </row>
    <row r="530" spans="1:15">
      <c r="A530" s="163"/>
      <c r="B530" s="187" t="s">
        <v>147</v>
      </c>
      <c r="C530" s="187" t="s">
        <v>1997</v>
      </c>
      <c r="D530" s="189" t="s">
        <v>10770</v>
      </c>
      <c r="E530" s="165">
        <v>45835</v>
      </c>
      <c r="F530" s="165">
        <v>45835</v>
      </c>
      <c r="G530" s="163" t="s">
        <v>6842</v>
      </c>
      <c r="H530" s="163" t="s">
        <v>11848</v>
      </c>
      <c r="I530" s="163"/>
      <c r="J530" s="163"/>
      <c r="K530" s="164" t="s">
        <v>195</v>
      </c>
      <c r="L530" s="183">
        <v>45835</v>
      </c>
      <c r="M530" s="163"/>
      <c r="N530" s="163"/>
      <c r="O530" s="163"/>
    </row>
    <row r="531" spans="1:15">
      <c r="A531" s="163"/>
      <c r="B531" s="187" t="s">
        <v>147</v>
      </c>
      <c r="C531" s="187" t="s">
        <v>1997</v>
      </c>
      <c r="D531" s="189" t="s">
        <v>10771</v>
      </c>
      <c r="E531" s="164"/>
      <c r="F531" s="164"/>
      <c r="G531" s="163"/>
      <c r="H531" s="163"/>
      <c r="I531" s="163"/>
      <c r="J531" s="163"/>
      <c r="K531" s="164"/>
      <c r="L531" s="163"/>
      <c r="M531" s="163"/>
      <c r="N531" s="163"/>
      <c r="O531" s="163"/>
    </row>
    <row r="532" spans="1:15">
      <c r="A532" s="163"/>
      <c r="B532" s="187" t="s">
        <v>147</v>
      </c>
      <c r="C532" s="187" t="s">
        <v>6245</v>
      </c>
      <c r="D532" s="189" t="s">
        <v>10772</v>
      </c>
      <c r="E532" s="165">
        <v>45840</v>
      </c>
      <c r="F532" s="165">
        <v>45840</v>
      </c>
      <c r="G532" s="163" t="s">
        <v>5369</v>
      </c>
      <c r="H532" s="163" t="s">
        <v>10287</v>
      </c>
      <c r="I532" s="163" t="s">
        <v>6596</v>
      </c>
      <c r="J532" s="163" t="s">
        <v>4648</v>
      </c>
      <c r="K532" s="164" t="s">
        <v>195</v>
      </c>
      <c r="L532" s="183">
        <v>45846</v>
      </c>
      <c r="M532" s="163"/>
      <c r="N532" s="163"/>
      <c r="O532" s="163"/>
    </row>
    <row r="533" spans="1:15">
      <c r="A533" s="163"/>
      <c r="B533" s="187" t="s">
        <v>147</v>
      </c>
      <c r="C533" s="187" t="s">
        <v>1997</v>
      </c>
      <c r="D533" s="189" t="s">
        <v>10773</v>
      </c>
      <c r="E533" s="164"/>
      <c r="F533" s="164"/>
      <c r="G533" s="163"/>
      <c r="H533" s="163"/>
      <c r="I533" s="163"/>
      <c r="J533" s="163"/>
      <c r="K533" s="164"/>
      <c r="L533" s="163"/>
      <c r="M533" s="163"/>
      <c r="N533" s="163"/>
      <c r="O533" s="163"/>
    </row>
    <row r="534" spans="1:15">
      <c r="A534" s="163"/>
      <c r="B534" s="187" t="s">
        <v>147</v>
      </c>
      <c r="C534" s="187" t="s">
        <v>1997</v>
      </c>
      <c r="D534" s="189" t="s">
        <v>10774</v>
      </c>
      <c r="E534" s="164"/>
      <c r="F534" s="164"/>
      <c r="G534" s="163"/>
      <c r="H534" s="163"/>
      <c r="I534" s="163"/>
      <c r="J534" s="163"/>
      <c r="K534" s="164"/>
      <c r="L534" s="163"/>
      <c r="M534" s="163"/>
      <c r="N534" s="163"/>
      <c r="O534" s="163"/>
    </row>
    <row r="535" spans="1:15">
      <c r="A535" s="163"/>
      <c r="B535" s="187" t="s">
        <v>147</v>
      </c>
      <c r="C535" s="187" t="s">
        <v>6464</v>
      </c>
      <c r="D535" s="189" t="s">
        <v>10775</v>
      </c>
      <c r="E535" s="165">
        <v>45885</v>
      </c>
      <c r="F535" s="165">
        <v>45885</v>
      </c>
      <c r="G535" s="163" t="s">
        <v>12484</v>
      </c>
      <c r="H535" s="163" t="s">
        <v>12485</v>
      </c>
      <c r="I535" s="163"/>
      <c r="J535" s="163"/>
      <c r="K535" s="164" t="s">
        <v>195</v>
      </c>
      <c r="L535" s="183">
        <v>45893</v>
      </c>
      <c r="M535" s="163"/>
      <c r="N535" s="163"/>
      <c r="O535" s="163"/>
    </row>
    <row r="536" spans="1:15">
      <c r="A536" s="163"/>
      <c r="B536" s="187" t="s">
        <v>147</v>
      </c>
      <c r="C536" s="187" t="s">
        <v>1997</v>
      </c>
      <c r="D536" s="189" t="s">
        <v>10776</v>
      </c>
      <c r="E536" s="165">
        <v>45845</v>
      </c>
      <c r="F536" s="165">
        <v>45845</v>
      </c>
      <c r="G536" s="163" t="s">
        <v>6842</v>
      </c>
      <c r="H536" s="163" t="s">
        <v>11848</v>
      </c>
      <c r="I536" s="163" t="s">
        <v>11990</v>
      </c>
      <c r="J536" s="163" t="s">
        <v>11991</v>
      </c>
      <c r="K536" s="164" t="s">
        <v>195</v>
      </c>
      <c r="L536" s="183">
        <v>45846</v>
      </c>
      <c r="M536" s="163"/>
      <c r="N536" s="163"/>
      <c r="O536" s="163"/>
    </row>
    <row r="537" spans="1:15">
      <c r="A537" s="163"/>
      <c r="B537" s="187" t="s">
        <v>147</v>
      </c>
      <c r="C537" s="187" t="s">
        <v>2064</v>
      </c>
      <c r="D537" s="189" t="s">
        <v>10777</v>
      </c>
      <c r="E537" s="165">
        <v>45850</v>
      </c>
      <c r="F537" s="165">
        <v>45850</v>
      </c>
      <c r="G537" s="163" t="s">
        <v>6842</v>
      </c>
      <c r="H537" s="163" t="s">
        <v>11848</v>
      </c>
      <c r="I537" s="300">
        <v>-301308309</v>
      </c>
      <c r="J537" s="163" t="s">
        <v>12005</v>
      </c>
      <c r="K537" s="164" t="s">
        <v>459</v>
      </c>
      <c r="L537" s="163"/>
      <c r="M537" s="163"/>
      <c r="N537" s="163"/>
      <c r="O537" s="163"/>
    </row>
    <row r="538" spans="1:15">
      <c r="A538" s="163"/>
      <c r="B538" s="187" t="s">
        <v>147</v>
      </c>
      <c r="C538" s="187" t="s">
        <v>2150</v>
      </c>
      <c r="D538" s="189" t="s">
        <v>10778</v>
      </c>
      <c r="E538" s="165">
        <v>45850</v>
      </c>
      <c r="F538" s="165">
        <v>45850</v>
      </c>
      <c r="G538" s="163" t="s">
        <v>6842</v>
      </c>
      <c r="H538" s="163" t="s">
        <v>11848</v>
      </c>
      <c r="I538" s="163" t="s">
        <v>12004</v>
      </c>
      <c r="J538" s="163" t="s">
        <v>4485</v>
      </c>
      <c r="K538" s="164" t="s">
        <v>195</v>
      </c>
      <c r="L538" s="183">
        <v>45850</v>
      </c>
      <c r="M538" s="163"/>
      <c r="N538" s="163"/>
      <c r="O538" s="163"/>
    </row>
    <row r="539" spans="1:15">
      <c r="A539" s="163"/>
      <c r="B539" s="187" t="s">
        <v>147</v>
      </c>
      <c r="C539" s="187" t="s">
        <v>2150</v>
      </c>
      <c r="D539" s="189" t="s">
        <v>10779</v>
      </c>
      <c r="E539" s="165">
        <v>45855</v>
      </c>
      <c r="F539" s="165">
        <v>45855</v>
      </c>
      <c r="G539" s="163" t="s">
        <v>6842</v>
      </c>
      <c r="H539" s="163" t="s">
        <v>11848</v>
      </c>
      <c r="I539" s="163" t="s">
        <v>12047</v>
      </c>
      <c r="J539" s="163" t="s">
        <v>12048</v>
      </c>
      <c r="K539" s="164" t="s">
        <v>195</v>
      </c>
      <c r="L539" s="183">
        <v>45857</v>
      </c>
      <c r="M539" s="163"/>
      <c r="N539" s="163"/>
      <c r="O539" s="163"/>
    </row>
    <row r="540" spans="1:15">
      <c r="A540" s="163"/>
      <c r="B540" s="187" t="s">
        <v>147</v>
      </c>
      <c r="C540" s="187" t="s">
        <v>7094</v>
      </c>
      <c r="D540" s="189" t="s">
        <v>10780</v>
      </c>
      <c r="E540" s="165">
        <v>45857</v>
      </c>
      <c r="F540" s="165">
        <v>45857</v>
      </c>
      <c r="G540" s="163" t="s">
        <v>6842</v>
      </c>
      <c r="H540" s="163" t="s">
        <v>11848</v>
      </c>
      <c r="I540" s="163"/>
      <c r="J540" s="163" t="s">
        <v>10460</v>
      </c>
      <c r="K540" s="164" t="s">
        <v>298</v>
      </c>
      <c r="L540" s="183">
        <v>45860</v>
      </c>
      <c r="M540" s="163"/>
      <c r="N540" s="163"/>
      <c r="O540" s="163"/>
    </row>
    <row r="541" spans="1:15">
      <c r="A541" s="163"/>
      <c r="B541" s="187" t="s">
        <v>147</v>
      </c>
      <c r="C541" s="187" t="s">
        <v>2150</v>
      </c>
      <c r="D541" s="189" t="s">
        <v>10781</v>
      </c>
      <c r="E541" s="165">
        <v>45857</v>
      </c>
      <c r="F541" s="165">
        <v>45857</v>
      </c>
      <c r="G541" s="163" t="s">
        <v>6842</v>
      </c>
      <c r="H541" s="163" t="s">
        <v>11848</v>
      </c>
      <c r="I541" s="163"/>
      <c r="J541" s="163" t="s">
        <v>12048</v>
      </c>
      <c r="K541" s="164" t="s">
        <v>298</v>
      </c>
      <c r="L541" s="183">
        <v>45860</v>
      </c>
      <c r="M541" s="163"/>
      <c r="N541" s="163"/>
      <c r="O541" s="163"/>
    </row>
    <row r="542" spans="1:15">
      <c r="A542" s="163"/>
      <c r="B542" s="187" t="s">
        <v>147</v>
      </c>
      <c r="C542" s="187" t="s">
        <v>1997</v>
      </c>
      <c r="D542" s="189" t="s">
        <v>10782</v>
      </c>
      <c r="E542" s="165">
        <v>45863</v>
      </c>
      <c r="F542" s="165">
        <v>45863</v>
      </c>
      <c r="G542" s="163" t="s">
        <v>11836</v>
      </c>
      <c r="H542" s="163" t="s">
        <v>12186</v>
      </c>
      <c r="I542" s="163"/>
      <c r="J542" s="163" t="s">
        <v>10463</v>
      </c>
      <c r="K542" s="164" t="s">
        <v>195</v>
      </c>
      <c r="L542" s="183">
        <v>45868</v>
      </c>
      <c r="M542" s="163"/>
      <c r="N542" s="163"/>
      <c r="O542" s="163"/>
    </row>
    <row r="543" spans="1:15">
      <c r="A543" s="163"/>
      <c r="B543" s="187" t="s">
        <v>147</v>
      </c>
      <c r="C543" s="187" t="s">
        <v>2064</v>
      </c>
      <c r="D543" s="189" t="s">
        <v>10783</v>
      </c>
      <c r="E543" s="165">
        <v>45864</v>
      </c>
      <c r="F543" s="165">
        <v>45864</v>
      </c>
      <c r="G543" s="163" t="s">
        <v>5406</v>
      </c>
      <c r="H543" s="163" t="s">
        <v>12197</v>
      </c>
      <c r="I543" s="163"/>
      <c r="J543" s="163" t="s">
        <v>12198</v>
      </c>
      <c r="K543" s="164" t="s">
        <v>197</v>
      </c>
      <c r="L543" s="183">
        <v>45881</v>
      </c>
      <c r="M543" s="163"/>
      <c r="N543" s="163"/>
      <c r="O543" s="163"/>
    </row>
    <row r="544" spans="1:15">
      <c r="A544" s="163"/>
      <c r="B544" s="187" t="s">
        <v>147</v>
      </c>
      <c r="C544" s="187" t="s">
        <v>2064</v>
      </c>
      <c r="D544" s="189" t="s">
        <v>15502</v>
      </c>
      <c r="E544" s="165">
        <v>45985</v>
      </c>
      <c r="F544" s="165">
        <v>45985</v>
      </c>
      <c r="G544" s="163" t="s">
        <v>5406</v>
      </c>
      <c r="H544" s="163" t="s">
        <v>12197</v>
      </c>
      <c r="I544" s="163"/>
      <c r="J544" s="163" t="s">
        <v>12198</v>
      </c>
      <c r="K544" s="164" t="s">
        <v>195</v>
      </c>
      <c r="L544" s="183">
        <v>45985</v>
      </c>
      <c r="M544" s="163"/>
      <c r="N544" s="163"/>
      <c r="O544" s="163"/>
    </row>
    <row r="545" spans="1:15">
      <c r="A545" s="163"/>
      <c r="B545" s="187" t="s">
        <v>147</v>
      </c>
      <c r="C545" s="187" t="s">
        <v>1997</v>
      </c>
      <c r="D545" s="189" t="s">
        <v>10784</v>
      </c>
      <c r="E545" s="165">
        <v>45864</v>
      </c>
      <c r="F545" s="165">
        <v>45864</v>
      </c>
      <c r="G545" s="163" t="s">
        <v>5406</v>
      </c>
      <c r="H545" s="163" t="s">
        <v>12199</v>
      </c>
      <c r="I545" s="163"/>
      <c r="J545" s="163" t="s">
        <v>10330</v>
      </c>
      <c r="K545" s="164" t="s">
        <v>197</v>
      </c>
      <c r="L545" s="183">
        <v>45881</v>
      </c>
      <c r="M545" s="163"/>
      <c r="N545" s="163"/>
      <c r="O545" s="163"/>
    </row>
    <row r="546" spans="1:15">
      <c r="A546" s="163"/>
      <c r="B546" s="187" t="s">
        <v>147</v>
      </c>
      <c r="C546" s="187" t="s">
        <v>1997</v>
      </c>
      <c r="D546" s="189" t="s">
        <v>15503</v>
      </c>
      <c r="E546" s="165">
        <v>45981</v>
      </c>
      <c r="F546" s="165">
        <v>45981</v>
      </c>
      <c r="G546" s="163" t="s">
        <v>5406</v>
      </c>
      <c r="H546" s="163" t="s">
        <v>12199</v>
      </c>
      <c r="I546" s="163"/>
      <c r="J546" s="163" t="s">
        <v>10330</v>
      </c>
      <c r="K546" s="164" t="s">
        <v>195</v>
      </c>
      <c r="L546" s="183">
        <v>45983</v>
      </c>
      <c r="M546" s="163"/>
      <c r="N546" s="163"/>
      <c r="O546" s="163"/>
    </row>
    <row r="547" spans="1:15">
      <c r="A547" s="163"/>
      <c r="B547" s="187" t="s">
        <v>147</v>
      </c>
      <c r="C547" s="187" t="s">
        <v>1997</v>
      </c>
      <c r="D547" s="189" t="s">
        <v>10785</v>
      </c>
      <c r="E547" s="165">
        <v>45864</v>
      </c>
      <c r="F547" s="165">
        <v>45864</v>
      </c>
      <c r="G547" s="163" t="s">
        <v>6842</v>
      </c>
      <c r="H547" s="163" t="s">
        <v>11848</v>
      </c>
      <c r="I547" s="163"/>
      <c r="J547" s="163" t="s">
        <v>12200</v>
      </c>
      <c r="K547" s="164" t="s">
        <v>195</v>
      </c>
      <c r="L547" s="183">
        <v>45868</v>
      </c>
      <c r="M547" s="163"/>
      <c r="N547" s="163"/>
      <c r="O547" s="163"/>
    </row>
    <row r="548" spans="1:15">
      <c r="A548" s="163"/>
      <c r="B548" s="187" t="s">
        <v>147</v>
      </c>
      <c r="C548" s="187" t="s">
        <v>1997</v>
      </c>
      <c r="D548" s="189" t="s">
        <v>10786</v>
      </c>
      <c r="E548" s="165">
        <v>45866</v>
      </c>
      <c r="F548" s="165">
        <v>45866</v>
      </c>
      <c r="G548" s="163" t="s">
        <v>6842</v>
      </c>
      <c r="H548" s="163" t="s">
        <v>11848</v>
      </c>
      <c r="I548" s="163"/>
      <c r="J548" s="163" t="s">
        <v>10855</v>
      </c>
      <c r="K548" s="164" t="s">
        <v>195</v>
      </c>
      <c r="L548" s="183">
        <v>45868</v>
      </c>
      <c r="M548" s="163"/>
      <c r="N548" s="163"/>
      <c r="O548" s="163"/>
    </row>
    <row r="549" spans="1:15">
      <c r="A549" s="163"/>
      <c r="B549" s="187" t="s">
        <v>147</v>
      </c>
      <c r="C549" s="187" t="s">
        <v>6245</v>
      </c>
      <c r="D549" s="189" t="s">
        <v>10787</v>
      </c>
      <c r="E549" s="165">
        <v>45868</v>
      </c>
      <c r="F549" s="165">
        <v>45868</v>
      </c>
      <c r="G549" s="163" t="s">
        <v>5406</v>
      </c>
      <c r="H549" s="163" t="s">
        <v>12225</v>
      </c>
      <c r="I549" s="163"/>
      <c r="J549" s="163" t="s">
        <v>10136</v>
      </c>
      <c r="K549" s="164" t="s">
        <v>195</v>
      </c>
      <c r="L549" s="183">
        <v>45869</v>
      </c>
      <c r="M549" s="163"/>
      <c r="N549" s="163"/>
      <c r="O549" s="163"/>
    </row>
    <row r="550" spans="1:15">
      <c r="A550" s="163"/>
      <c r="B550" s="187"/>
      <c r="C550" s="187" t="s">
        <v>6245</v>
      </c>
      <c r="D550" s="189" t="s">
        <v>12960</v>
      </c>
      <c r="E550" s="165">
        <v>45911</v>
      </c>
      <c r="F550" s="165">
        <v>45911</v>
      </c>
      <c r="G550" s="163" t="s">
        <v>5406</v>
      </c>
      <c r="H550" s="163" t="s">
        <v>12961</v>
      </c>
      <c r="I550" s="163"/>
      <c r="J550" s="163" t="s">
        <v>10136</v>
      </c>
      <c r="K550" s="164" t="s">
        <v>298</v>
      </c>
      <c r="L550" s="183">
        <v>45913</v>
      </c>
      <c r="M550" s="163"/>
      <c r="N550" s="163"/>
      <c r="O550" s="163"/>
    </row>
    <row r="551" spans="1:15">
      <c r="A551" s="163"/>
      <c r="B551" s="187" t="s">
        <v>147</v>
      </c>
      <c r="C551" s="187" t="s">
        <v>2064</v>
      </c>
      <c r="D551" s="189" t="s">
        <v>10788</v>
      </c>
      <c r="E551" s="165">
        <v>45868</v>
      </c>
      <c r="F551" s="165">
        <v>45868</v>
      </c>
      <c r="G551" s="163" t="s">
        <v>7135</v>
      </c>
      <c r="H551" s="163" t="s">
        <v>12226</v>
      </c>
      <c r="I551" s="163"/>
      <c r="J551" s="163" t="s">
        <v>10136</v>
      </c>
      <c r="K551" s="164" t="s">
        <v>195</v>
      </c>
      <c r="L551" s="183">
        <v>45881</v>
      </c>
      <c r="M551" s="163"/>
      <c r="N551" s="163"/>
      <c r="O551" s="163"/>
    </row>
    <row r="552" spans="1:15">
      <c r="A552" s="163"/>
      <c r="B552" s="187" t="s">
        <v>147</v>
      </c>
      <c r="C552" s="187" t="s">
        <v>1997</v>
      </c>
      <c r="D552" s="189" t="s">
        <v>10789</v>
      </c>
      <c r="E552" s="165">
        <v>45868</v>
      </c>
      <c r="F552" s="165">
        <v>45868</v>
      </c>
      <c r="G552" s="163" t="s">
        <v>7135</v>
      </c>
      <c r="H552" s="163" t="s">
        <v>12227</v>
      </c>
      <c r="I552" s="163"/>
      <c r="J552" s="163" t="s">
        <v>12228</v>
      </c>
      <c r="K552" s="164" t="s">
        <v>195</v>
      </c>
      <c r="L552" s="183">
        <v>45881</v>
      </c>
      <c r="M552" s="163"/>
      <c r="N552" s="163"/>
      <c r="O552" s="163"/>
    </row>
    <row r="553" spans="1:15">
      <c r="A553" s="163"/>
      <c r="B553" s="187" t="s">
        <v>147</v>
      </c>
      <c r="C553" s="187" t="s">
        <v>2150</v>
      </c>
      <c r="D553" s="189" t="s">
        <v>10790</v>
      </c>
      <c r="E553" s="165">
        <v>45868</v>
      </c>
      <c r="F553" s="165">
        <v>45868</v>
      </c>
      <c r="G553" s="163" t="s">
        <v>7135</v>
      </c>
      <c r="H553" s="163" t="s">
        <v>12227</v>
      </c>
      <c r="I553" s="163"/>
      <c r="J553" s="163" t="s">
        <v>10142</v>
      </c>
      <c r="K553" s="164" t="s">
        <v>195</v>
      </c>
      <c r="L553" s="183">
        <v>45881</v>
      </c>
      <c r="M553" s="163"/>
      <c r="N553" s="163"/>
      <c r="O553" s="163"/>
    </row>
    <row r="554" spans="1:15">
      <c r="A554" s="163"/>
      <c r="B554" s="187" t="s">
        <v>147</v>
      </c>
      <c r="C554" s="187" t="s">
        <v>2150</v>
      </c>
      <c r="D554" s="189" t="s">
        <v>10791</v>
      </c>
      <c r="E554" s="165">
        <v>45868</v>
      </c>
      <c r="F554" s="165">
        <v>45868</v>
      </c>
      <c r="G554" s="163" t="s">
        <v>7135</v>
      </c>
      <c r="H554" s="163" t="s">
        <v>12227</v>
      </c>
      <c r="I554" s="163"/>
      <c r="J554" s="163" t="s">
        <v>12229</v>
      </c>
      <c r="K554" s="164" t="s">
        <v>195</v>
      </c>
      <c r="L554" s="183">
        <v>45881</v>
      </c>
      <c r="M554" s="163"/>
      <c r="N554" s="163"/>
      <c r="O554" s="163"/>
    </row>
    <row r="555" spans="1:15">
      <c r="A555" s="163"/>
      <c r="B555" s="187" t="s">
        <v>147</v>
      </c>
      <c r="C555" s="187" t="s">
        <v>2150</v>
      </c>
      <c r="D555" s="189" t="s">
        <v>10792</v>
      </c>
      <c r="E555" s="165">
        <v>45868</v>
      </c>
      <c r="F555" s="165">
        <v>45868</v>
      </c>
      <c r="G555" s="163" t="s">
        <v>7135</v>
      </c>
      <c r="H555" s="163" t="s">
        <v>12230</v>
      </c>
      <c r="I555" s="163"/>
      <c r="J555" s="163" t="s">
        <v>12231</v>
      </c>
      <c r="K555" s="164" t="s">
        <v>195</v>
      </c>
      <c r="L555" s="183">
        <v>45881</v>
      </c>
      <c r="M555" s="163"/>
      <c r="N555" s="163"/>
      <c r="O555" s="163"/>
    </row>
    <row r="556" spans="1:15">
      <c r="A556" s="163"/>
      <c r="B556" s="187" t="s">
        <v>147</v>
      </c>
      <c r="C556" s="187" t="s">
        <v>12337</v>
      </c>
      <c r="D556" s="189" t="s">
        <v>10793</v>
      </c>
      <c r="E556" s="165">
        <v>45871</v>
      </c>
      <c r="F556" s="165">
        <v>45871</v>
      </c>
      <c r="G556" s="163" t="s">
        <v>6842</v>
      </c>
      <c r="H556" s="163" t="s">
        <v>11848</v>
      </c>
      <c r="I556" s="163"/>
      <c r="J556" s="163" t="s">
        <v>2982</v>
      </c>
      <c r="K556" s="164" t="s">
        <v>298</v>
      </c>
      <c r="L556" s="163"/>
      <c r="M556" s="163"/>
      <c r="N556" s="163"/>
      <c r="O556" s="163"/>
    </row>
    <row r="557" spans="1:15">
      <c r="A557" s="163"/>
      <c r="B557" s="187"/>
      <c r="C557" s="187"/>
      <c r="D557" s="189" t="s">
        <v>12835</v>
      </c>
      <c r="E557" s="165">
        <v>45874</v>
      </c>
      <c r="F557" s="165">
        <v>45874</v>
      </c>
      <c r="G557" s="163" t="s">
        <v>6842</v>
      </c>
      <c r="H557" s="163" t="s">
        <v>11848</v>
      </c>
      <c r="I557" s="163"/>
      <c r="J557" s="163" t="s">
        <v>2982</v>
      </c>
      <c r="K557" s="164" t="s">
        <v>195</v>
      </c>
      <c r="L557" s="183">
        <v>45901</v>
      </c>
      <c r="M557" s="163"/>
      <c r="N557" s="163"/>
      <c r="O557" s="163"/>
    </row>
    <row r="558" spans="1:15">
      <c r="A558" s="163"/>
      <c r="B558" s="187" t="s">
        <v>147</v>
      </c>
      <c r="C558" s="187" t="s">
        <v>1997</v>
      </c>
      <c r="D558" s="189" t="s">
        <v>10794</v>
      </c>
      <c r="E558" s="165">
        <v>45873</v>
      </c>
      <c r="F558" s="165">
        <v>45873</v>
      </c>
      <c r="G558" s="163" t="s">
        <v>6842</v>
      </c>
      <c r="H558" s="163" t="s">
        <v>11848</v>
      </c>
      <c r="I558" s="163"/>
      <c r="J558" s="163" t="s">
        <v>10112</v>
      </c>
      <c r="K558" s="164" t="s">
        <v>298</v>
      </c>
      <c r="L558" s="163"/>
      <c r="M558" s="163"/>
      <c r="N558" s="163"/>
      <c r="O558" s="163"/>
    </row>
    <row r="559" spans="1:15">
      <c r="A559" s="163"/>
      <c r="B559" s="187" t="s">
        <v>147</v>
      </c>
      <c r="C559" s="187" t="s">
        <v>12337</v>
      </c>
      <c r="D559" s="189" t="s">
        <v>10795</v>
      </c>
      <c r="E559" s="165">
        <v>45873</v>
      </c>
      <c r="F559" s="165">
        <v>45873</v>
      </c>
      <c r="G559" s="163" t="s">
        <v>7135</v>
      </c>
      <c r="H559" s="163" t="s">
        <v>12336</v>
      </c>
      <c r="I559" s="163"/>
      <c r="J559" s="163" t="s">
        <v>10460</v>
      </c>
      <c r="K559" s="164" t="s">
        <v>298</v>
      </c>
      <c r="L559" s="163"/>
      <c r="M559" s="163"/>
      <c r="N559" s="163"/>
      <c r="O559" s="163"/>
    </row>
    <row r="560" spans="1:15">
      <c r="A560" s="163"/>
      <c r="B560" s="187"/>
      <c r="C560" s="187" t="s">
        <v>12337</v>
      </c>
      <c r="D560" s="189" t="s">
        <v>12834</v>
      </c>
      <c r="E560" s="165">
        <v>45876</v>
      </c>
      <c r="F560" s="165">
        <v>45876</v>
      </c>
      <c r="G560" s="163" t="s">
        <v>7135</v>
      </c>
      <c r="H560" s="163" t="s">
        <v>12336</v>
      </c>
      <c r="I560" s="163"/>
      <c r="J560" s="163" t="s">
        <v>10460</v>
      </c>
      <c r="K560" s="164" t="s">
        <v>195</v>
      </c>
      <c r="L560" s="183">
        <v>45901</v>
      </c>
      <c r="M560" s="163"/>
      <c r="N560" s="163"/>
      <c r="O560" s="163"/>
    </row>
    <row r="561" spans="1:15">
      <c r="A561" s="163"/>
      <c r="B561" s="187" t="s">
        <v>147</v>
      </c>
      <c r="C561" s="187" t="s">
        <v>12337</v>
      </c>
      <c r="D561" s="189" t="s">
        <v>10796</v>
      </c>
      <c r="E561" s="165">
        <v>45875</v>
      </c>
      <c r="F561" s="165">
        <v>45875</v>
      </c>
      <c r="G561" s="163" t="s">
        <v>7135</v>
      </c>
      <c r="H561" s="163" t="s">
        <v>12336</v>
      </c>
      <c r="I561" s="163"/>
      <c r="J561" s="163" t="s">
        <v>10463</v>
      </c>
      <c r="K561" s="164" t="s">
        <v>195</v>
      </c>
      <c r="L561" s="183">
        <v>45877</v>
      </c>
      <c r="M561" s="163"/>
      <c r="N561" s="163"/>
      <c r="O561" s="163"/>
    </row>
    <row r="562" spans="1:15">
      <c r="A562" s="163"/>
      <c r="B562" s="187" t="s">
        <v>147</v>
      </c>
      <c r="C562" s="187" t="s">
        <v>7094</v>
      </c>
      <c r="D562" s="189" t="s">
        <v>10797</v>
      </c>
      <c r="E562" s="165">
        <v>45877</v>
      </c>
      <c r="F562" s="165">
        <v>45877</v>
      </c>
      <c r="G562" s="163" t="s">
        <v>5406</v>
      </c>
      <c r="H562" s="163" t="s">
        <v>12280</v>
      </c>
      <c r="I562" s="163"/>
      <c r="J562" s="163" t="s">
        <v>7177</v>
      </c>
      <c r="K562" s="164" t="s">
        <v>195</v>
      </c>
      <c r="L562" s="183">
        <v>45881</v>
      </c>
      <c r="M562" s="163"/>
      <c r="N562" s="163"/>
      <c r="O562" s="163"/>
    </row>
    <row r="563" spans="1:15">
      <c r="A563" s="163"/>
      <c r="B563" s="187" t="s">
        <v>147</v>
      </c>
      <c r="C563" s="187" t="s">
        <v>7094</v>
      </c>
      <c r="D563" s="189" t="s">
        <v>10798</v>
      </c>
      <c r="E563" s="165">
        <v>45877</v>
      </c>
      <c r="F563" s="165">
        <v>45877</v>
      </c>
      <c r="G563" s="163" t="s">
        <v>5406</v>
      </c>
      <c r="H563" s="163" t="s">
        <v>12280</v>
      </c>
      <c r="I563" s="163"/>
      <c r="J563" s="163" t="s">
        <v>10895</v>
      </c>
      <c r="K563" s="164" t="s">
        <v>195</v>
      </c>
      <c r="L563" s="183">
        <v>45881</v>
      </c>
      <c r="M563" s="163"/>
      <c r="N563" s="163"/>
      <c r="O563" s="163"/>
    </row>
    <row r="564" spans="1:15">
      <c r="A564" s="163"/>
      <c r="B564" s="187" t="s">
        <v>147</v>
      </c>
      <c r="C564" s="187" t="s">
        <v>7094</v>
      </c>
      <c r="D564" s="189" t="s">
        <v>10799</v>
      </c>
      <c r="E564" s="165">
        <v>45877</v>
      </c>
      <c r="F564" s="165">
        <v>45877</v>
      </c>
      <c r="G564" s="163" t="s">
        <v>7135</v>
      </c>
      <c r="H564" s="163" t="s">
        <v>12281</v>
      </c>
      <c r="I564" s="163"/>
      <c r="J564" s="163" t="s">
        <v>11748</v>
      </c>
      <c r="K564" s="164" t="s">
        <v>298</v>
      </c>
      <c r="L564" s="183">
        <v>45881</v>
      </c>
      <c r="M564" s="163"/>
      <c r="N564" s="163"/>
      <c r="O564" s="163"/>
    </row>
    <row r="565" spans="1:15">
      <c r="A565" s="163"/>
      <c r="B565" s="187" t="s">
        <v>147</v>
      </c>
      <c r="C565" s="187" t="s">
        <v>7094</v>
      </c>
      <c r="D565" s="189" t="s">
        <v>10800</v>
      </c>
      <c r="E565" s="165">
        <v>45877</v>
      </c>
      <c r="F565" s="165">
        <v>45877</v>
      </c>
      <c r="G565" s="163" t="s">
        <v>7135</v>
      </c>
      <c r="H565" s="163" t="s">
        <v>12281</v>
      </c>
      <c r="I565" s="163"/>
      <c r="J565" s="163" t="s">
        <v>10895</v>
      </c>
      <c r="K565" s="164" t="s">
        <v>195</v>
      </c>
      <c r="L565" s="183">
        <v>45881</v>
      </c>
      <c r="M565" s="163"/>
      <c r="N565" s="163"/>
      <c r="O565" s="163"/>
    </row>
    <row r="566" spans="1:15">
      <c r="A566" s="163"/>
      <c r="B566" s="187" t="s">
        <v>147</v>
      </c>
      <c r="C566" s="187" t="s">
        <v>11571</v>
      </c>
      <c r="D566" s="189" t="s">
        <v>10801</v>
      </c>
      <c r="E566" s="165">
        <v>45880</v>
      </c>
      <c r="F566" s="165">
        <v>45880</v>
      </c>
      <c r="G566" s="163" t="s">
        <v>813</v>
      </c>
      <c r="H566" s="163" t="s">
        <v>12330</v>
      </c>
      <c r="I566" s="163"/>
      <c r="J566" s="163" t="s">
        <v>7369</v>
      </c>
      <c r="K566" s="164" t="s">
        <v>195</v>
      </c>
      <c r="L566" s="183">
        <v>45881</v>
      </c>
      <c r="M566" s="163"/>
      <c r="N566" s="163"/>
      <c r="O566" s="163"/>
    </row>
    <row r="567" spans="1:15">
      <c r="A567" s="163"/>
      <c r="B567" s="187" t="s">
        <v>147</v>
      </c>
      <c r="C567" s="187" t="s">
        <v>1997</v>
      </c>
      <c r="D567" s="189" t="s">
        <v>10802</v>
      </c>
      <c r="E567" s="165">
        <v>45881</v>
      </c>
      <c r="F567" s="165">
        <v>45881</v>
      </c>
      <c r="G567" s="163" t="s">
        <v>813</v>
      </c>
      <c r="H567" s="163" t="s">
        <v>12356</v>
      </c>
      <c r="I567" s="163"/>
      <c r="J567" s="163" t="s">
        <v>12357</v>
      </c>
      <c r="K567" s="164" t="s">
        <v>195</v>
      </c>
      <c r="L567" s="183">
        <v>45884</v>
      </c>
      <c r="M567" s="163"/>
      <c r="N567" s="163"/>
      <c r="O567" s="163"/>
    </row>
    <row r="568" spans="1:15">
      <c r="A568" s="163"/>
      <c r="B568" s="187" t="s">
        <v>147</v>
      </c>
      <c r="C568" s="187" t="s">
        <v>1997</v>
      </c>
      <c r="D568" s="189" t="s">
        <v>10803</v>
      </c>
      <c r="E568" s="165">
        <v>45882</v>
      </c>
      <c r="F568" s="165">
        <v>45882</v>
      </c>
      <c r="G568" s="163" t="s">
        <v>813</v>
      </c>
      <c r="H568" s="163" t="s">
        <v>12379</v>
      </c>
      <c r="I568" s="163"/>
      <c r="J568" s="163" t="s">
        <v>10856</v>
      </c>
      <c r="K568" s="164" t="s">
        <v>298</v>
      </c>
      <c r="L568" s="183">
        <v>45884</v>
      </c>
      <c r="M568" s="163"/>
      <c r="N568" s="163"/>
      <c r="O568" s="163"/>
    </row>
    <row r="569" spans="1:15">
      <c r="A569" s="163"/>
      <c r="B569" s="187"/>
      <c r="C569" s="187"/>
      <c r="D569" s="189" t="s">
        <v>12832</v>
      </c>
      <c r="E569" s="165">
        <v>45885</v>
      </c>
      <c r="F569" s="165">
        <v>45885</v>
      </c>
      <c r="G569" s="163" t="s">
        <v>813</v>
      </c>
      <c r="H569" s="163" t="s">
        <v>12379</v>
      </c>
      <c r="I569" s="163"/>
      <c r="J569" s="163" t="s">
        <v>10856</v>
      </c>
      <c r="K569" s="164" t="s">
        <v>195</v>
      </c>
      <c r="L569" s="183">
        <v>45885</v>
      </c>
      <c r="M569" s="163"/>
      <c r="N569" s="163"/>
      <c r="O569" s="163"/>
    </row>
    <row r="570" spans="1:15">
      <c r="A570" s="163"/>
      <c r="B570" s="187" t="s">
        <v>147</v>
      </c>
      <c r="C570" s="187" t="s">
        <v>1997</v>
      </c>
      <c r="D570" s="189" t="s">
        <v>10804</v>
      </c>
      <c r="E570" s="165">
        <v>45885</v>
      </c>
      <c r="F570" s="165">
        <v>45885</v>
      </c>
      <c r="G570" s="163" t="s">
        <v>5369</v>
      </c>
      <c r="H570" s="163" t="s">
        <v>12328</v>
      </c>
      <c r="I570" s="163"/>
      <c r="J570" s="163" t="s">
        <v>12833</v>
      </c>
      <c r="K570" s="164" t="s">
        <v>195</v>
      </c>
      <c r="L570" s="183">
        <v>45901</v>
      </c>
      <c r="M570" s="163"/>
      <c r="N570" s="163"/>
      <c r="O570" s="163"/>
    </row>
    <row r="571" spans="1:15">
      <c r="A571" s="163"/>
      <c r="B571" s="187" t="s">
        <v>147</v>
      </c>
      <c r="C571" s="187" t="s">
        <v>1997</v>
      </c>
      <c r="D571" s="189" t="s">
        <v>10805</v>
      </c>
      <c r="E571" s="165">
        <v>45887</v>
      </c>
      <c r="F571" s="165">
        <v>45887</v>
      </c>
      <c r="G571" s="163" t="s">
        <v>6842</v>
      </c>
      <c r="H571" s="163" t="s">
        <v>11848</v>
      </c>
      <c r="I571" s="163"/>
      <c r="J571" s="163" t="s">
        <v>12486</v>
      </c>
      <c r="K571" s="164" t="s">
        <v>195</v>
      </c>
      <c r="L571" s="183">
        <v>45892</v>
      </c>
      <c r="M571" s="163"/>
      <c r="N571" s="163"/>
      <c r="O571" s="163"/>
    </row>
    <row r="572" spans="1:15">
      <c r="A572" s="163"/>
      <c r="B572" s="187" t="s">
        <v>147</v>
      </c>
      <c r="C572" s="187" t="s">
        <v>1997</v>
      </c>
      <c r="D572" s="189" t="s">
        <v>10806</v>
      </c>
      <c r="E572" s="165">
        <v>45890</v>
      </c>
      <c r="F572" s="165">
        <v>45890</v>
      </c>
      <c r="G572" s="163" t="s">
        <v>6842</v>
      </c>
      <c r="H572" s="163" t="s">
        <v>11848</v>
      </c>
      <c r="I572" s="163"/>
      <c r="J572" s="163" t="s">
        <v>12460</v>
      </c>
      <c r="K572" s="164" t="s">
        <v>298</v>
      </c>
      <c r="L572" s="183">
        <v>45892</v>
      </c>
      <c r="M572" s="163"/>
      <c r="N572" s="163"/>
      <c r="O572" s="163"/>
    </row>
    <row r="573" spans="1:15">
      <c r="A573" s="163"/>
      <c r="B573" s="187"/>
      <c r="C573" s="187"/>
      <c r="D573" s="189" t="s">
        <v>12863</v>
      </c>
      <c r="E573" s="165">
        <v>45904</v>
      </c>
      <c r="F573" s="165">
        <v>45904</v>
      </c>
      <c r="G573" s="163" t="s">
        <v>6842</v>
      </c>
      <c r="H573" s="163" t="s">
        <v>11848</v>
      </c>
      <c r="I573" s="163"/>
      <c r="J573" s="163" t="s">
        <v>12460</v>
      </c>
      <c r="K573" s="164" t="s">
        <v>195</v>
      </c>
      <c r="L573" s="183">
        <v>45905</v>
      </c>
      <c r="M573" s="163"/>
      <c r="N573" s="163"/>
      <c r="O573" s="163"/>
    </row>
    <row r="574" spans="1:15">
      <c r="A574" s="163"/>
      <c r="B574" s="187" t="s">
        <v>147</v>
      </c>
      <c r="C574" s="187" t="s">
        <v>7094</v>
      </c>
      <c r="D574" s="189" t="s">
        <v>10807</v>
      </c>
      <c r="E574" s="165">
        <v>45891</v>
      </c>
      <c r="F574" s="165">
        <v>45891</v>
      </c>
      <c r="G574" s="163" t="s">
        <v>5369</v>
      </c>
      <c r="H574" s="163" t="s">
        <v>12493</v>
      </c>
      <c r="I574" s="163"/>
      <c r="J574" s="163" t="s">
        <v>12494</v>
      </c>
      <c r="K574" s="164" t="s">
        <v>195</v>
      </c>
      <c r="L574" s="183">
        <v>45892</v>
      </c>
      <c r="M574" s="163"/>
      <c r="N574" s="163"/>
      <c r="O574" s="163"/>
    </row>
    <row r="575" spans="1:15">
      <c r="A575" s="163"/>
      <c r="B575" s="187" t="s">
        <v>147</v>
      </c>
      <c r="C575" s="187" t="s">
        <v>1997</v>
      </c>
      <c r="D575" s="189" t="s">
        <v>10808</v>
      </c>
      <c r="E575" s="165">
        <v>45892</v>
      </c>
      <c r="F575" s="165">
        <v>45892</v>
      </c>
      <c r="G575" s="163" t="s">
        <v>7135</v>
      </c>
      <c r="H575" s="163" t="s">
        <v>12466</v>
      </c>
      <c r="I575" s="163"/>
      <c r="J575" s="163" t="s">
        <v>3499</v>
      </c>
      <c r="K575" s="164" t="s">
        <v>197</v>
      </c>
      <c r="L575" s="183">
        <v>45894</v>
      </c>
      <c r="M575" s="163"/>
      <c r="N575" s="163"/>
      <c r="O575" s="163"/>
    </row>
    <row r="576" spans="1:15" s="228" customFormat="1">
      <c r="A576" s="221"/>
      <c r="B576" s="216"/>
      <c r="C576" s="216" t="s">
        <v>1997</v>
      </c>
      <c r="D576" s="215" t="s">
        <v>12879</v>
      </c>
      <c r="E576" s="222">
        <v>45905</v>
      </c>
      <c r="F576" s="222">
        <v>45905</v>
      </c>
      <c r="G576" s="221" t="s">
        <v>7135</v>
      </c>
      <c r="H576" s="221" t="s">
        <v>12466</v>
      </c>
      <c r="I576" s="221"/>
      <c r="J576" s="221" t="s">
        <v>3499</v>
      </c>
      <c r="K576" s="229" t="s">
        <v>298</v>
      </c>
      <c r="L576" s="183">
        <v>45905</v>
      </c>
      <c r="M576" s="221"/>
      <c r="N576" s="221"/>
      <c r="O576" s="221"/>
    </row>
    <row r="577" spans="1:15" s="228" customFormat="1">
      <c r="A577" s="221"/>
      <c r="B577" s="216"/>
      <c r="C577" s="216" t="s">
        <v>1997</v>
      </c>
      <c r="D577" s="215" t="s">
        <v>12940</v>
      </c>
      <c r="E577" s="222">
        <v>45910</v>
      </c>
      <c r="F577" s="222">
        <v>45910</v>
      </c>
      <c r="G577" s="221" t="s">
        <v>7135</v>
      </c>
      <c r="H577" s="221" t="s">
        <v>12466</v>
      </c>
      <c r="I577" s="221"/>
      <c r="J577" s="221" t="s">
        <v>3499</v>
      </c>
      <c r="K577" s="229" t="s">
        <v>195</v>
      </c>
      <c r="L577" s="183">
        <v>45913</v>
      </c>
      <c r="M577" s="221"/>
      <c r="N577" s="221"/>
      <c r="O577" s="221"/>
    </row>
    <row r="578" spans="1:15">
      <c r="A578" s="163"/>
      <c r="B578" s="187" t="s">
        <v>147</v>
      </c>
      <c r="C578" s="187" t="s">
        <v>1997</v>
      </c>
      <c r="D578" s="189" t="s">
        <v>10809</v>
      </c>
      <c r="E578" s="165">
        <v>45892</v>
      </c>
      <c r="F578" s="165">
        <v>45892</v>
      </c>
      <c r="G578" s="163" t="s">
        <v>7135</v>
      </c>
      <c r="H578" s="163" t="s">
        <v>12466</v>
      </c>
      <c r="I578" s="163"/>
      <c r="J578" s="163" t="s">
        <v>12467</v>
      </c>
      <c r="K578" s="164" t="s">
        <v>298</v>
      </c>
      <c r="L578" s="183">
        <v>45905</v>
      </c>
      <c r="M578" s="163"/>
      <c r="N578" s="163"/>
      <c r="O578" s="163"/>
    </row>
    <row r="579" spans="1:15" s="228" customFormat="1">
      <c r="A579" s="221"/>
      <c r="B579" s="216"/>
      <c r="C579" s="216" t="s">
        <v>1997</v>
      </c>
      <c r="D579" s="215" t="s">
        <v>12880</v>
      </c>
      <c r="E579" s="222">
        <v>45905</v>
      </c>
      <c r="F579" s="222">
        <v>45905</v>
      </c>
      <c r="G579" s="221" t="s">
        <v>7135</v>
      </c>
      <c r="H579" s="221" t="s">
        <v>12466</v>
      </c>
      <c r="I579" s="221"/>
      <c r="J579" s="221" t="s">
        <v>12467</v>
      </c>
      <c r="K579" s="229" t="s">
        <v>298</v>
      </c>
      <c r="L579" s="183">
        <v>45905</v>
      </c>
      <c r="M579" s="221"/>
      <c r="N579" s="221"/>
      <c r="O579" s="221"/>
    </row>
    <row r="580" spans="1:15" s="228" customFormat="1">
      <c r="A580" s="221"/>
      <c r="B580" s="216"/>
      <c r="C580" s="216" t="s">
        <v>1997</v>
      </c>
      <c r="D580" s="215" t="s">
        <v>12934</v>
      </c>
      <c r="E580" s="222">
        <v>45910</v>
      </c>
      <c r="F580" s="222">
        <v>45910</v>
      </c>
      <c r="G580" s="221" t="s">
        <v>7135</v>
      </c>
      <c r="H580" s="221" t="s">
        <v>12466</v>
      </c>
      <c r="I580" s="221"/>
      <c r="J580" s="221" t="s">
        <v>12467</v>
      </c>
      <c r="K580" s="229" t="s">
        <v>195</v>
      </c>
      <c r="L580" s="183">
        <v>45913</v>
      </c>
      <c r="M580" s="221"/>
      <c r="N580" s="221"/>
      <c r="O580" s="221"/>
    </row>
    <row r="581" spans="1:15">
      <c r="A581" s="163"/>
      <c r="B581" s="187" t="s">
        <v>147</v>
      </c>
      <c r="C581" s="187" t="s">
        <v>1997</v>
      </c>
      <c r="D581" s="189" t="s">
        <v>10810</v>
      </c>
      <c r="E581" s="165">
        <v>45894</v>
      </c>
      <c r="F581" s="165">
        <v>45894</v>
      </c>
      <c r="G581" s="163" t="s">
        <v>6842</v>
      </c>
      <c r="H581" s="163" t="s">
        <v>12488</v>
      </c>
      <c r="I581" s="163"/>
      <c r="J581" s="163" t="s">
        <v>12489</v>
      </c>
      <c r="K581" s="164" t="s">
        <v>195</v>
      </c>
      <c r="L581" s="183">
        <v>45895</v>
      </c>
      <c r="M581" s="163"/>
      <c r="N581" s="163"/>
      <c r="O581" s="163"/>
    </row>
    <row r="582" spans="1:15">
      <c r="A582" s="163"/>
      <c r="B582" s="187" t="s">
        <v>147</v>
      </c>
      <c r="C582" s="187" t="s">
        <v>1997</v>
      </c>
      <c r="D582" s="189" t="s">
        <v>10811</v>
      </c>
      <c r="E582" s="165">
        <v>45895</v>
      </c>
      <c r="F582" s="165">
        <v>45895</v>
      </c>
      <c r="G582" s="163" t="s">
        <v>6842</v>
      </c>
      <c r="H582" s="163" t="s">
        <v>12488</v>
      </c>
      <c r="I582" s="163"/>
      <c r="J582" s="163" t="s">
        <v>10304</v>
      </c>
      <c r="K582" s="164" t="s">
        <v>195</v>
      </c>
      <c r="L582" s="183">
        <v>45895</v>
      </c>
      <c r="M582" s="163"/>
      <c r="N582" s="163"/>
      <c r="O582" s="163"/>
    </row>
    <row r="583" spans="1:15">
      <c r="A583" s="163"/>
      <c r="B583" s="187" t="s">
        <v>147</v>
      </c>
      <c r="C583" s="187" t="s">
        <v>1997</v>
      </c>
      <c r="D583" s="189" t="s">
        <v>10812</v>
      </c>
      <c r="E583" s="165">
        <v>45896</v>
      </c>
      <c r="F583" s="165">
        <v>45896</v>
      </c>
      <c r="G583" s="163" t="s">
        <v>6842</v>
      </c>
      <c r="H583" s="163" t="s">
        <v>11848</v>
      </c>
      <c r="I583" s="163"/>
      <c r="J583" s="163" t="s">
        <v>12768</v>
      </c>
      <c r="K583" s="164" t="s">
        <v>298</v>
      </c>
      <c r="L583" s="183">
        <v>45897</v>
      </c>
      <c r="M583" s="163"/>
      <c r="N583" s="163"/>
      <c r="O583" s="163"/>
    </row>
    <row r="584" spans="1:15">
      <c r="A584" s="163"/>
      <c r="B584" s="163"/>
      <c r="C584" s="163" t="s">
        <v>2150</v>
      </c>
      <c r="D584" s="189" t="s">
        <v>12770</v>
      </c>
      <c r="E584" s="165">
        <v>45896</v>
      </c>
      <c r="F584" s="165">
        <v>45896</v>
      </c>
      <c r="G584" s="163" t="s">
        <v>6842</v>
      </c>
      <c r="H584" s="163" t="s">
        <v>11848</v>
      </c>
      <c r="I584" s="163"/>
      <c r="J584" s="163" t="s">
        <v>10136</v>
      </c>
      <c r="K584" s="164" t="s">
        <v>298</v>
      </c>
      <c r="L584" s="183">
        <v>45901</v>
      </c>
      <c r="M584" s="163"/>
      <c r="N584" s="163"/>
      <c r="O584" s="163"/>
    </row>
    <row r="585" spans="1:15">
      <c r="A585" s="163"/>
      <c r="B585" s="163"/>
      <c r="C585" s="163" t="s">
        <v>2150</v>
      </c>
      <c r="D585" s="189" t="s">
        <v>14835</v>
      </c>
      <c r="E585" s="165">
        <v>45927</v>
      </c>
      <c r="F585" s="165">
        <v>45927</v>
      </c>
      <c r="G585" s="163" t="s">
        <v>6842</v>
      </c>
      <c r="H585" s="163" t="s">
        <v>11848</v>
      </c>
      <c r="I585" s="163"/>
      <c r="J585" s="163" t="s">
        <v>10136</v>
      </c>
      <c r="K585" s="164" t="s">
        <v>195</v>
      </c>
      <c r="L585" s="183">
        <v>45929</v>
      </c>
      <c r="M585" s="163"/>
      <c r="N585" s="163"/>
      <c r="O585" s="163"/>
    </row>
    <row r="586" spans="1:15">
      <c r="A586" s="163"/>
      <c r="B586" s="163"/>
      <c r="C586" s="163" t="s">
        <v>2292</v>
      </c>
      <c r="D586" s="189" t="s">
        <v>12771</v>
      </c>
      <c r="E586" s="165">
        <v>45896</v>
      </c>
      <c r="F586" s="165">
        <v>45896</v>
      </c>
      <c r="G586" s="163" t="s">
        <v>6842</v>
      </c>
      <c r="H586" s="163" t="s">
        <v>11848</v>
      </c>
      <c r="I586" s="163"/>
      <c r="J586" s="163" t="s">
        <v>12773</v>
      </c>
      <c r="K586" s="164" t="s">
        <v>195</v>
      </c>
      <c r="L586" s="183">
        <v>45901</v>
      </c>
      <c r="M586" s="163"/>
      <c r="N586" s="163"/>
      <c r="O586" s="163"/>
    </row>
    <row r="587" spans="1:15">
      <c r="A587" s="163"/>
      <c r="B587" s="163"/>
      <c r="C587" s="163"/>
      <c r="D587" s="189" t="s">
        <v>12772</v>
      </c>
      <c r="E587" s="165">
        <v>45897</v>
      </c>
      <c r="F587" s="165">
        <v>45897</v>
      </c>
      <c r="G587" s="163" t="s">
        <v>6842</v>
      </c>
      <c r="H587" s="163" t="s">
        <v>12488</v>
      </c>
      <c r="I587" s="163"/>
      <c r="J587" s="163" t="s">
        <v>12774</v>
      </c>
      <c r="K587" s="164" t="s">
        <v>195</v>
      </c>
      <c r="L587" s="183">
        <v>45901</v>
      </c>
      <c r="M587" s="163"/>
      <c r="N587" s="163"/>
      <c r="O587" s="163"/>
    </row>
    <row r="588" spans="1:15">
      <c r="A588" s="163"/>
      <c r="B588" s="163"/>
      <c r="C588" s="163"/>
      <c r="D588" s="189" t="s">
        <v>12781</v>
      </c>
      <c r="E588" s="165">
        <v>45898</v>
      </c>
      <c r="F588" s="165">
        <v>45898</v>
      </c>
      <c r="G588" s="163" t="s">
        <v>6842</v>
      </c>
      <c r="H588" s="163" t="s">
        <v>12488</v>
      </c>
      <c r="I588" s="163"/>
      <c r="J588" s="163" t="s">
        <v>5256</v>
      </c>
      <c r="K588" s="164" t="s">
        <v>195</v>
      </c>
      <c r="L588" s="183">
        <v>45901</v>
      </c>
      <c r="M588" s="163"/>
      <c r="N588" s="163"/>
      <c r="O588" s="163"/>
    </row>
    <row r="589" spans="1:15">
      <c r="A589" s="163"/>
      <c r="B589" s="163"/>
      <c r="C589" s="163" t="s">
        <v>2292</v>
      </c>
      <c r="D589" s="189" t="s">
        <v>12782</v>
      </c>
      <c r="E589" s="165">
        <v>45898</v>
      </c>
      <c r="F589" s="165">
        <v>45898</v>
      </c>
      <c r="G589" s="163" t="s">
        <v>6842</v>
      </c>
      <c r="H589" s="163" t="s">
        <v>11848</v>
      </c>
      <c r="I589" s="163"/>
      <c r="J589" s="163" t="s">
        <v>12814</v>
      </c>
      <c r="K589" s="164" t="s">
        <v>195</v>
      </c>
      <c r="L589" s="183">
        <v>45901</v>
      </c>
      <c r="M589" s="163"/>
      <c r="N589" s="163"/>
      <c r="O589" s="163"/>
    </row>
    <row r="590" spans="1:15">
      <c r="A590" s="163"/>
      <c r="B590" s="163"/>
      <c r="C590" s="163"/>
      <c r="D590" s="189" t="s">
        <v>12783</v>
      </c>
      <c r="E590" s="165">
        <v>45902</v>
      </c>
      <c r="F590" s="165">
        <v>45902</v>
      </c>
      <c r="G590" s="163" t="s">
        <v>6842</v>
      </c>
      <c r="H590" s="163" t="s">
        <v>12488</v>
      </c>
      <c r="I590" s="163"/>
      <c r="J590" s="163" t="s">
        <v>12824</v>
      </c>
      <c r="K590" s="164" t="s">
        <v>298</v>
      </c>
      <c r="L590" s="183">
        <v>45902</v>
      </c>
      <c r="M590" s="163"/>
      <c r="N590" s="163"/>
      <c r="O590" s="163"/>
    </row>
    <row r="591" spans="1:15">
      <c r="A591" s="163"/>
      <c r="B591" s="163"/>
      <c r="C591" s="163"/>
      <c r="D591" s="189" t="s">
        <v>12849</v>
      </c>
      <c r="E591" s="165">
        <v>45903</v>
      </c>
      <c r="F591" s="165">
        <v>45903</v>
      </c>
      <c r="G591" s="163" t="s">
        <v>6842</v>
      </c>
      <c r="H591" s="163" t="s">
        <v>12488</v>
      </c>
      <c r="I591" s="163"/>
      <c r="J591" s="163" t="s">
        <v>12824</v>
      </c>
      <c r="K591" s="164" t="s">
        <v>195</v>
      </c>
      <c r="L591" s="183">
        <v>45904</v>
      </c>
      <c r="M591" s="163"/>
      <c r="N591" s="163"/>
      <c r="O591" s="163"/>
    </row>
    <row r="592" spans="1:15">
      <c r="A592" s="163"/>
      <c r="B592" s="163"/>
      <c r="C592" s="163"/>
      <c r="D592" s="189" t="s">
        <v>12784</v>
      </c>
      <c r="E592" s="165">
        <v>45901</v>
      </c>
      <c r="F592" s="165">
        <v>45901</v>
      </c>
      <c r="G592" s="163" t="s">
        <v>6842</v>
      </c>
      <c r="H592" s="163" t="s">
        <v>12488</v>
      </c>
      <c r="I592" s="163"/>
      <c r="J592" s="163" t="s">
        <v>12825</v>
      </c>
      <c r="K592" s="164" t="s">
        <v>195</v>
      </c>
      <c r="L592" s="183">
        <v>45902</v>
      </c>
      <c r="M592" s="163"/>
      <c r="N592" s="163"/>
      <c r="O592" s="163"/>
    </row>
    <row r="593" spans="1:15 16384:16384">
      <c r="A593" s="163"/>
      <c r="B593" s="163"/>
      <c r="C593" s="163"/>
      <c r="D593" s="189" t="s">
        <v>12785</v>
      </c>
      <c r="E593" s="165">
        <v>45902</v>
      </c>
      <c r="F593" s="165">
        <v>45902</v>
      </c>
      <c r="G593" s="163" t="s">
        <v>6842</v>
      </c>
      <c r="H593" s="163" t="s">
        <v>12488</v>
      </c>
      <c r="I593" s="163"/>
      <c r="J593" s="163" t="s">
        <v>4485</v>
      </c>
      <c r="K593" s="164" t="s">
        <v>195</v>
      </c>
      <c r="L593" s="183">
        <v>45904</v>
      </c>
      <c r="M593" s="163"/>
      <c r="N593" s="163"/>
      <c r="O593" s="163"/>
    </row>
    <row r="594" spans="1:15 16384:16384">
      <c r="A594" s="163"/>
      <c r="B594" s="163"/>
      <c r="C594" s="163"/>
      <c r="D594" s="189" t="s">
        <v>12786</v>
      </c>
      <c r="E594" s="165">
        <v>45903</v>
      </c>
      <c r="F594" s="165">
        <v>45903</v>
      </c>
      <c r="G594" s="163" t="s">
        <v>6842</v>
      </c>
      <c r="H594" s="163" t="s">
        <v>12488</v>
      </c>
      <c r="I594" s="163"/>
      <c r="J594" s="163" t="s">
        <v>12850</v>
      </c>
      <c r="K594" s="164" t="s">
        <v>195</v>
      </c>
      <c r="L594" s="183">
        <v>45904</v>
      </c>
      <c r="M594" s="163"/>
      <c r="N594" s="163"/>
      <c r="O594" s="163"/>
    </row>
    <row r="595" spans="1:15 16384:16384">
      <c r="A595" s="163"/>
      <c r="B595" s="163"/>
      <c r="C595" s="163"/>
      <c r="D595" s="189" t="s">
        <v>12787</v>
      </c>
      <c r="E595" s="165">
        <v>45903</v>
      </c>
      <c r="F595" s="165">
        <v>45903</v>
      </c>
      <c r="G595" s="163" t="s">
        <v>6842</v>
      </c>
      <c r="H595" s="163" t="s">
        <v>12851</v>
      </c>
      <c r="I595" s="163"/>
      <c r="J595" s="163" t="s">
        <v>10112</v>
      </c>
      <c r="K595" s="164" t="s">
        <v>195</v>
      </c>
      <c r="L595" s="183">
        <v>45905</v>
      </c>
      <c r="M595" s="163"/>
      <c r="N595" s="163"/>
      <c r="O595" s="163"/>
    </row>
    <row r="596" spans="1:15 16384:16384">
      <c r="A596" s="163"/>
      <c r="B596" s="163"/>
      <c r="C596" s="163" t="s">
        <v>2292</v>
      </c>
      <c r="D596" s="189" t="s">
        <v>12788</v>
      </c>
      <c r="E596" s="165">
        <v>45903</v>
      </c>
      <c r="F596" s="165">
        <v>45903</v>
      </c>
      <c r="G596" s="163" t="s">
        <v>6842</v>
      </c>
      <c r="H596" s="163" t="s">
        <v>12852</v>
      </c>
      <c r="I596" s="163"/>
      <c r="J596" s="163" t="s">
        <v>12853</v>
      </c>
      <c r="K596" s="164" t="s">
        <v>298</v>
      </c>
      <c r="L596" s="183">
        <v>45903</v>
      </c>
      <c r="M596" s="163"/>
      <c r="N596" s="163"/>
      <c r="O596" s="163"/>
    </row>
    <row r="597" spans="1:15 16384:16384">
      <c r="A597" s="163"/>
      <c r="B597" s="163"/>
      <c r="C597" s="163" t="s">
        <v>2292</v>
      </c>
      <c r="D597" s="189" t="s">
        <v>12866</v>
      </c>
      <c r="E597" s="165">
        <v>45904</v>
      </c>
      <c r="F597" s="165">
        <v>45904</v>
      </c>
      <c r="G597" s="163" t="s">
        <v>6842</v>
      </c>
      <c r="H597" s="163" t="s">
        <v>12852</v>
      </c>
      <c r="I597" s="163"/>
      <c r="J597" s="163" t="s">
        <v>12853</v>
      </c>
      <c r="K597" s="164" t="s">
        <v>195</v>
      </c>
      <c r="L597" s="183">
        <v>45912</v>
      </c>
      <c r="M597" s="163"/>
      <c r="N597" s="163"/>
      <c r="O597" s="163"/>
    </row>
    <row r="598" spans="1:15 16384:16384">
      <c r="A598" s="163"/>
      <c r="B598" s="163"/>
      <c r="C598" s="163" t="s">
        <v>6245</v>
      </c>
      <c r="D598" s="189" t="s">
        <v>12789</v>
      </c>
      <c r="E598" s="165">
        <v>45904</v>
      </c>
      <c r="F598" s="165">
        <v>45904</v>
      </c>
      <c r="G598" s="163" t="s">
        <v>7135</v>
      </c>
      <c r="H598" s="163" t="s">
        <v>10826</v>
      </c>
      <c r="I598" s="163"/>
      <c r="J598" s="163" t="s">
        <v>12865</v>
      </c>
      <c r="K598" s="164" t="s">
        <v>298</v>
      </c>
      <c r="L598" s="183">
        <v>45915</v>
      </c>
      <c r="M598" s="163"/>
      <c r="N598" s="163"/>
      <c r="O598" s="163"/>
    </row>
    <row r="599" spans="1:15 16384:16384">
      <c r="A599" s="163"/>
      <c r="B599" s="163"/>
      <c r="C599" s="163" t="s">
        <v>6245</v>
      </c>
      <c r="D599" s="189" t="s">
        <v>13117</v>
      </c>
      <c r="E599" s="165">
        <v>45917</v>
      </c>
      <c r="F599" s="165">
        <v>45917</v>
      </c>
      <c r="G599" s="163" t="s">
        <v>7135</v>
      </c>
      <c r="H599" s="163" t="s">
        <v>10826</v>
      </c>
      <c r="I599" s="163"/>
      <c r="J599" s="163" t="s">
        <v>12865</v>
      </c>
      <c r="K599" s="164" t="s">
        <v>195</v>
      </c>
      <c r="L599" s="183">
        <v>45920</v>
      </c>
      <c r="M599" s="163" t="s">
        <v>12956</v>
      </c>
      <c r="N599" s="163"/>
      <c r="O599" s="163"/>
    </row>
    <row r="600" spans="1:15 16384:16384">
      <c r="A600" s="163"/>
      <c r="B600" s="163"/>
      <c r="C600" s="163"/>
      <c r="D600" s="189" t="s">
        <v>12790</v>
      </c>
      <c r="E600" s="165">
        <v>45904</v>
      </c>
      <c r="F600" s="165">
        <v>45904</v>
      </c>
      <c r="G600" s="163" t="s">
        <v>6842</v>
      </c>
      <c r="H600" s="163" t="s">
        <v>12867</v>
      </c>
      <c r="I600" s="163"/>
      <c r="J600" s="163" t="s">
        <v>12868</v>
      </c>
      <c r="K600" s="164" t="s">
        <v>195</v>
      </c>
      <c r="L600" s="183">
        <v>45908</v>
      </c>
      <c r="M600" s="163" t="s">
        <v>12870</v>
      </c>
      <c r="N600" s="163"/>
      <c r="O600" s="163"/>
    </row>
    <row r="601" spans="1:15 16384:16384">
      <c r="A601" s="163"/>
      <c r="B601" s="163"/>
      <c r="C601" s="163" t="s">
        <v>11034</v>
      </c>
      <c r="D601" s="189" t="s">
        <v>12791</v>
      </c>
      <c r="E601" s="165">
        <v>45905</v>
      </c>
      <c r="F601" s="165">
        <v>45905</v>
      </c>
      <c r="G601" s="163" t="s">
        <v>7135</v>
      </c>
      <c r="H601" s="163" t="s">
        <v>12874</v>
      </c>
      <c r="I601" s="163"/>
      <c r="J601" s="163" t="s">
        <v>7369</v>
      </c>
      <c r="K601" s="164" t="s">
        <v>197</v>
      </c>
      <c r="L601" s="183">
        <v>45907</v>
      </c>
      <c r="M601" s="163"/>
      <c r="N601" s="163"/>
      <c r="O601" s="163"/>
      <c r="XFD601" s="165">
        <v>45905</v>
      </c>
    </row>
    <row r="602" spans="1:15 16384:16384">
      <c r="A602" s="163"/>
      <c r="B602" s="163"/>
      <c r="C602" s="163" t="s">
        <v>11034</v>
      </c>
      <c r="D602" s="189" t="s">
        <v>13118</v>
      </c>
      <c r="E602" s="165">
        <v>45917</v>
      </c>
      <c r="F602" s="165">
        <v>45917</v>
      </c>
      <c r="G602" s="163" t="s">
        <v>7135</v>
      </c>
      <c r="H602" s="163" t="s">
        <v>12874</v>
      </c>
      <c r="I602" s="163"/>
      <c r="J602" s="163" t="s">
        <v>7369</v>
      </c>
      <c r="K602" s="164" t="s">
        <v>195</v>
      </c>
      <c r="L602" s="183">
        <v>45918</v>
      </c>
      <c r="M602" s="163" t="s">
        <v>13119</v>
      </c>
      <c r="N602" s="163"/>
      <c r="O602" s="163"/>
      <c r="XFD602" s="165">
        <v>45905</v>
      </c>
    </row>
    <row r="603" spans="1:15 16384:16384">
      <c r="A603" s="163"/>
      <c r="B603" s="163"/>
      <c r="C603" s="163" t="s">
        <v>1997</v>
      </c>
      <c r="D603" s="189" t="s">
        <v>12792</v>
      </c>
      <c r="E603" s="165">
        <v>45905</v>
      </c>
      <c r="F603" s="165">
        <v>45905</v>
      </c>
      <c r="G603" s="163" t="s">
        <v>7135</v>
      </c>
      <c r="H603" s="163" t="s">
        <v>12881</v>
      </c>
      <c r="I603" s="163"/>
      <c r="J603" s="163" t="s">
        <v>11721</v>
      </c>
      <c r="K603" s="164" t="s">
        <v>197</v>
      </c>
      <c r="L603" s="183">
        <v>45905</v>
      </c>
      <c r="M603" s="163"/>
      <c r="N603" s="163"/>
      <c r="O603" s="163"/>
    </row>
    <row r="604" spans="1:15 16384:16384" s="228" customFormat="1">
      <c r="A604" s="221"/>
      <c r="B604" s="221"/>
      <c r="C604" s="221" t="s">
        <v>1997</v>
      </c>
      <c r="D604" s="215" t="s">
        <v>12933</v>
      </c>
      <c r="E604" s="222">
        <v>45910</v>
      </c>
      <c r="F604" s="222">
        <v>45910</v>
      </c>
      <c r="G604" s="221" t="s">
        <v>7135</v>
      </c>
      <c r="H604" s="221" t="s">
        <v>12881</v>
      </c>
      <c r="I604" s="221"/>
      <c r="J604" s="221" t="s">
        <v>11721</v>
      </c>
      <c r="K604" s="229" t="s">
        <v>298</v>
      </c>
      <c r="L604" s="183">
        <v>45913</v>
      </c>
      <c r="M604" s="221"/>
      <c r="N604" s="221"/>
      <c r="O604" s="221"/>
    </row>
    <row r="605" spans="1:15 16384:16384" s="228" customFormat="1">
      <c r="A605" s="221"/>
      <c r="B605" s="221"/>
      <c r="C605" s="221" t="s">
        <v>1997</v>
      </c>
      <c r="D605" s="215" t="s">
        <v>13120</v>
      </c>
      <c r="E605" s="222">
        <v>45917</v>
      </c>
      <c r="F605" s="222">
        <v>45917</v>
      </c>
      <c r="G605" s="221" t="s">
        <v>7135</v>
      </c>
      <c r="H605" s="221" t="s">
        <v>12881</v>
      </c>
      <c r="I605" s="221"/>
      <c r="J605" s="221" t="s">
        <v>11721</v>
      </c>
      <c r="K605" s="229" t="s">
        <v>195</v>
      </c>
      <c r="L605" s="183">
        <v>45918</v>
      </c>
      <c r="M605" s="221"/>
      <c r="N605" s="221"/>
      <c r="O605" s="221"/>
    </row>
    <row r="606" spans="1:15 16384:16384">
      <c r="A606" s="163"/>
      <c r="B606" s="163"/>
      <c r="C606" s="163" t="s">
        <v>1997</v>
      </c>
      <c r="D606" s="189" t="s">
        <v>12793</v>
      </c>
      <c r="E606" s="165">
        <v>45905</v>
      </c>
      <c r="F606" s="165">
        <v>45905</v>
      </c>
      <c r="G606" s="163" t="s">
        <v>7135</v>
      </c>
      <c r="H606" s="163" t="s">
        <v>12882</v>
      </c>
      <c r="I606" s="163"/>
      <c r="J606" s="163" t="s">
        <v>5256</v>
      </c>
      <c r="K606" s="164" t="s">
        <v>298</v>
      </c>
      <c r="L606" s="183">
        <v>45905</v>
      </c>
      <c r="M606" s="163"/>
      <c r="N606" s="163"/>
      <c r="O606" s="163"/>
    </row>
    <row r="607" spans="1:15 16384:16384">
      <c r="A607" s="163"/>
      <c r="B607" s="163"/>
      <c r="C607" s="163" t="s">
        <v>1997</v>
      </c>
      <c r="D607" s="189" t="s">
        <v>12939</v>
      </c>
      <c r="E607" s="165">
        <v>45910</v>
      </c>
      <c r="F607" s="165">
        <v>45910</v>
      </c>
      <c r="G607" s="163" t="s">
        <v>7135</v>
      </c>
      <c r="H607" s="163" t="s">
        <v>12882</v>
      </c>
      <c r="I607" s="163"/>
      <c r="J607" s="163" t="s">
        <v>5256</v>
      </c>
      <c r="K607" s="315" t="s">
        <v>298</v>
      </c>
      <c r="L607" s="183">
        <v>45913</v>
      </c>
      <c r="M607" s="163"/>
      <c r="N607" s="163"/>
      <c r="O607" s="163"/>
    </row>
    <row r="608" spans="1:15 16384:16384">
      <c r="A608" s="163"/>
      <c r="B608" s="163"/>
      <c r="C608" s="163" t="s">
        <v>1997</v>
      </c>
      <c r="D608" s="189" t="s">
        <v>13121</v>
      </c>
      <c r="E608" s="165">
        <v>45917</v>
      </c>
      <c r="F608" s="165">
        <v>45917</v>
      </c>
      <c r="G608" s="163" t="s">
        <v>7135</v>
      </c>
      <c r="H608" s="163" t="s">
        <v>12882</v>
      </c>
      <c r="I608" s="163"/>
      <c r="J608" s="163" t="s">
        <v>5256</v>
      </c>
      <c r="K608" s="315" t="s">
        <v>195</v>
      </c>
      <c r="L608" s="183">
        <v>45917</v>
      </c>
      <c r="M608" s="163"/>
      <c r="N608" s="163"/>
      <c r="O608" s="163"/>
    </row>
    <row r="609" spans="1:15">
      <c r="A609" s="163"/>
      <c r="B609" s="163"/>
      <c r="C609" s="163" t="s">
        <v>1997</v>
      </c>
      <c r="D609" s="189" t="s">
        <v>12794</v>
      </c>
      <c r="E609" s="165">
        <v>45905</v>
      </c>
      <c r="F609" s="165">
        <v>45905</v>
      </c>
      <c r="G609" s="163" t="s">
        <v>7135</v>
      </c>
      <c r="H609" s="163" t="s">
        <v>12882</v>
      </c>
      <c r="I609" s="163"/>
      <c r="J609" s="163" t="s">
        <v>12774</v>
      </c>
      <c r="K609" s="164" t="s">
        <v>298</v>
      </c>
      <c r="L609" s="183">
        <v>45905</v>
      </c>
      <c r="M609" s="163"/>
      <c r="N609" s="163"/>
      <c r="O609" s="163"/>
    </row>
    <row r="610" spans="1:15">
      <c r="A610" s="163"/>
      <c r="B610" s="163"/>
      <c r="C610" s="163" t="s">
        <v>1997</v>
      </c>
      <c r="D610" s="189" t="s">
        <v>12935</v>
      </c>
      <c r="E610" s="165">
        <v>45910</v>
      </c>
      <c r="F610" s="165">
        <v>45910</v>
      </c>
      <c r="G610" s="163" t="s">
        <v>7135</v>
      </c>
      <c r="H610" s="163" t="s">
        <v>12882</v>
      </c>
      <c r="I610" s="163"/>
      <c r="J610" s="163" t="s">
        <v>12774</v>
      </c>
      <c r="K610" s="164" t="s">
        <v>197</v>
      </c>
      <c r="L610" s="183">
        <v>45913</v>
      </c>
      <c r="M610" s="163"/>
      <c r="N610" s="163"/>
      <c r="O610" s="163"/>
    </row>
    <row r="611" spans="1:15">
      <c r="A611" s="163"/>
      <c r="B611" s="163"/>
      <c r="C611" s="163" t="s">
        <v>1997</v>
      </c>
      <c r="D611" s="189" t="s">
        <v>13122</v>
      </c>
      <c r="E611" s="165">
        <v>45917</v>
      </c>
      <c r="F611" s="165">
        <v>45917</v>
      </c>
      <c r="G611" s="163" t="s">
        <v>7135</v>
      </c>
      <c r="H611" s="163" t="s">
        <v>12882</v>
      </c>
      <c r="I611" s="163"/>
      <c r="J611" s="163" t="s">
        <v>12774</v>
      </c>
      <c r="K611" s="164" t="s">
        <v>195</v>
      </c>
      <c r="L611" s="183">
        <v>45920</v>
      </c>
      <c r="M611" s="163" t="s">
        <v>12956</v>
      </c>
      <c r="N611" s="163"/>
      <c r="O611" s="163"/>
    </row>
    <row r="612" spans="1:15">
      <c r="A612" s="163"/>
      <c r="B612" s="163"/>
      <c r="C612" s="163" t="s">
        <v>1997</v>
      </c>
      <c r="D612" s="189" t="s">
        <v>12795</v>
      </c>
      <c r="E612" s="165">
        <v>45905</v>
      </c>
      <c r="F612" s="165">
        <v>45905</v>
      </c>
      <c r="G612" s="163" t="s">
        <v>7135</v>
      </c>
      <c r="H612" s="163" t="s">
        <v>12881</v>
      </c>
      <c r="I612" s="163"/>
      <c r="J612" s="163" t="s">
        <v>12883</v>
      </c>
      <c r="K612" s="164" t="s">
        <v>197</v>
      </c>
      <c r="L612" s="183">
        <v>45905</v>
      </c>
      <c r="M612" s="163"/>
      <c r="N612" s="163"/>
      <c r="O612" s="163"/>
    </row>
    <row r="613" spans="1:15">
      <c r="A613" s="163"/>
      <c r="B613" s="163"/>
      <c r="C613" s="163" t="s">
        <v>1997</v>
      </c>
      <c r="D613" s="189" t="s">
        <v>12936</v>
      </c>
      <c r="E613" s="165">
        <v>45910</v>
      </c>
      <c r="F613" s="165">
        <v>45910</v>
      </c>
      <c r="G613" s="163" t="s">
        <v>7135</v>
      </c>
      <c r="H613" s="163" t="s">
        <v>12881</v>
      </c>
      <c r="I613" s="163"/>
      <c r="J613" s="163" t="s">
        <v>12883</v>
      </c>
      <c r="K613" s="164" t="s">
        <v>298</v>
      </c>
      <c r="L613" s="183">
        <v>45916</v>
      </c>
      <c r="M613" s="163"/>
      <c r="N613" s="163"/>
      <c r="O613" s="163"/>
    </row>
    <row r="614" spans="1:15">
      <c r="A614" s="163"/>
      <c r="B614" s="163"/>
      <c r="C614" s="163" t="s">
        <v>1997</v>
      </c>
      <c r="D614" s="189" t="s">
        <v>13123</v>
      </c>
      <c r="E614" s="165">
        <v>45917</v>
      </c>
      <c r="F614" s="165">
        <v>45917</v>
      </c>
      <c r="G614" s="163" t="s">
        <v>7135</v>
      </c>
      <c r="H614" s="163" t="s">
        <v>12881</v>
      </c>
      <c r="I614" s="163"/>
      <c r="J614" s="163" t="s">
        <v>12883</v>
      </c>
      <c r="K614" s="164" t="s">
        <v>195</v>
      </c>
      <c r="L614" s="183">
        <v>45918</v>
      </c>
      <c r="M614" s="163"/>
      <c r="N614" s="163"/>
      <c r="O614" s="163"/>
    </row>
    <row r="615" spans="1:15">
      <c r="A615" s="163"/>
      <c r="B615" s="163"/>
      <c r="C615" s="163"/>
      <c r="D615" s="189" t="s">
        <v>12796</v>
      </c>
      <c r="E615" s="165">
        <v>45905</v>
      </c>
      <c r="F615" s="165">
        <v>45905</v>
      </c>
      <c r="G615" s="163" t="s">
        <v>7135</v>
      </c>
      <c r="H615" s="163" t="s">
        <v>12882</v>
      </c>
      <c r="I615" s="163"/>
      <c r="J615" s="163" t="s">
        <v>12774</v>
      </c>
      <c r="K615" s="164" t="s">
        <v>195</v>
      </c>
      <c r="L615" s="183">
        <v>45910</v>
      </c>
      <c r="M615" s="163"/>
      <c r="N615" s="163"/>
      <c r="O615" s="163"/>
    </row>
    <row r="616" spans="1:15">
      <c r="A616" s="163"/>
      <c r="B616" s="163"/>
      <c r="C616" s="163" t="s">
        <v>2150</v>
      </c>
      <c r="D616" s="189" t="s">
        <v>12797</v>
      </c>
      <c r="E616" s="165">
        <v>45905</v>
      </c>
      <c r="F616" s="165">
        <v>45905</v>
      </c>
      <c r="G616" s="163" t="s">
        <v>7135</v>
      </c>
      <c r="H616" s="163" t="s">
        <v>12882</v>
      </c>
      <c r="I616" s="163"/>
      <c r="J616" s="163" t="s">
        <v>12884</v>
      </c>
      <c r="K616" s="164" t="s">
        <v>195</v>
      </c>
      <c r="L616" s="183">
        <v>45915</v>
      </c>
      <c r="M616" s="163"/>
      <c r="N616" s="163"/>
      <c r="O616" s="163"/>
    </row>
    <row r="617" spans="1:15">
      <c r="A617" s="163"/>
      <c r="B617" s="163"/>
      <c r="C617" s="163"/>
      <c r="D617" s="189" t="s">
        <v>12798</v>
      </c>
      <c r="E617" s="165">
        <v>45905</v>
      </c>
      <c r="F617" s="165">
        <v>45905</v>
      </c>
      <c r="G617" s="163" t="s">
        <v>7135</v>
      </c>
      <c r="H617" s="163" t="s">
        <v>12882</v>
      </c>
      <c r="I617" s="163"/>
      <c r="J617" s="163" t="s">
        <v>12885</v>
      </c>
      <c r="K617" s="164" t="s">
        <v>195</v>
      </c>
      <c r="L617" s="183">
        <v>45915</v>
      </c>
      <c r="M617" s="163"/>
      <c r="N617" s="163"/>
      <c r="O617" s="163"/>
    </row>
    <row r="618" spans="1:15">
      <c r="A618" s="163"/>
      <c r="B618" s="163"/>
      <c r="C618" s="163"/>
      <c r="D618" s="189" t="s">
        <v>12799</v>
      </c>
      <c r="E618" s="165">
        <v>45908</v>
      </c>
      <c r="F618" s="165">
        <v>45908</v>
      </c>
      <c r="G618" s="163" t="s">
        <v>7135</v>
      </c>
      <c r="H618" s="163" t="s">
        <v>12903</v>
      </c>
      <c r="I618" s="163"/>
      <c r="J618" s="163" t="s">
        <v>12904</v>
      </c>
      <c r="K618" s="164" t="s">
        <v>197</v>
      </c>
      <c r="L618" s="183">
        <v>45912</v>
      </c>
      <c r="M618" s="163" t="s">
        <v>12905</v>
      </c>
      <c r="N618" s="163"/>
      <c r="O618" s="163"/>
    </row>
    <row r="619" spans="1:15">
      <c r="A619" s="163"/>
      <c r="B619" s="163"/>
      <c r="C619" s="163"/>
      <c r="D619" s="189" t="s">
        <v>13124</v>
      </c>
      <c r="E619" s="165">
        <v>45917</v>
      </c>
      <c r="F619" s="165">
        <v>45917</v>
      </c>
      <c r="G619" s="163" t="s">
        <v>7135</v>
      </c>
      <c r="H619" s="163" t="s">
        <v>12903</v>
      </c>
      <c r="I619" s="163"/>
      <c r="J619" s="163" t="s">
        <v>12904</v>
      </c>
      <c r="K619" s="164" t="s">
        <v>195</v>
      </c>
      <c r="L619" s="183">
        <v>45918</v>
      </c>
      <c r="M619" s="163" t="s">
        <v>12905</v>
      </c>
      <c r="N619" s="163"/>
      <c r="O619" s="163"/>
    </row>
    <row r="620" spans="1:15">
      <c r="A620" s="163"/>
      <c r="B620" s="163"/>
      <c r="C620" s="163"/>
      <c r="D620" s="189" t="s">
        <v>12800</v>
      </c>
      <c r="E620" s="165">
        <v>45908</v>
      </c>
      <c r="F620" s="165">
        <v>45908</v>
      </c>
      <c r="G620" s="163" t="s">
        <v>7135</v>
      </c>
      <c r="H620" s="163" t="s">
        <v>12903</v>
      </c>
      <c r="I620" s="163"/>
      <c r="J620" s="163" t="s">
        <v>12906</v>
      </c>
      <c r="K620" s="164" t="s">
        <v>195</v>
      </c>
      <c r="L620" s="183">
        <v>45911</v>
      </c>
      <c r="M620" s="163" t="s">
        <v>12905</v>
      </c>
      <c r="N620" s="163"/>
      <c r="O620" s="163"/>
    </row>
    <row r="621" spans="1:15">
      <c r="A621" s="163"/>
      <c r="B621" s="163"/>
      <c r="C621" s="163"/>
      <c r="D621" s="189" t="s">
        <v>12801</v>
      </c>
      <c r="E621" s="165">
        <v>45909</v>
      </c>
      <c r="F621" s="165">
        <v>45909</v>
      </c>
      <c r="G621" s="163" t="s">
        <v>6842</v>
      </c>
      <c r="H621" s="163" t="s">
        <v>12851</v>
      </c>
      <c r="I621" s="163"/>
      <c r="J621" s="163" t="s">
        <v>12916</v>
      </c>
      <c r="K621" s="164" t="s">
        <v>195</v>
      </c>
      <c r="L621" s="183">
        <v>45911</v>
      </c>
      <c r="M621" s="163" t="s">
        <v>12917</v>
      </c>
      <c r="N621" s="163"/>
      <c r="O621" s="163"/>
    </row>
    <row r="622" spans="1:15">
      <c r="A622" s="163"/>
      <c r="B622" s="163"/>
      <c r="C622" s="163" t="s">
        <v>3641</v>
      </c>
      <c r="D622" s="189" t="s">
        <v>12802</v>
      </c>
      <c r="E622" s="165">
        <v>45909</v>
      </c>
      <c r="F622" s="165">
        <v>45909</v>
      </c>
      <c r="G622" s="163" t="s">
        <v>6842</v>
      </c>
      <c r="H622" s="163" t="s">
        <v>11848</v>
      </c>
      <c r="I622" s="163"/>
      <c r="J622" s="163" t="s">
        <v>12868</v>
      </c>
      <c r="K622" s="164" t="s">
        <v>195</v>
      </c>
      <c r="L622" s="183">
        <v>45915</v>
      </c>
      <c r="M622" s="163"/>
      <c r="N622" s="163"/>
      <c r="O622" s="163"/>
    </row>
    <row r="623" spans="1:15">
      <c r="A623" s="163"/>
      <c r="B623" s="163"/>
      <c r="C623" s="163" t="s">
        <v>2292</v>
      </c>
      <c r="D623" s="189" t="s">
        <v>12803</v>
      </c>
      <c r="E623" s="165">
        <v>45909</v>
      </c>
      <c r="F623" s="165">
        <v>45909</v>
      </c>
      <c r="G623" s="163" t="s">
        <v>6842</v>
      </c>
      <c r="H623" s="163" t="s">
        <v>11848</v>
      </c>
      <c r="I623" s="163"/>
      <c r="J623" s="163" t="s">
        <v>12460</v>
      </c>
      <c r="K623" s="164" t="s">
        <v>195</v>
      </c>
      <c r="L623" s="183">
        <v>45911</v>
      </c>
      <c r="M623" s="163"/>
      <c r="N623" s="163"/>
      <c r="O623" s="163"/>
    </row>
    <row r="624" spans="1:15">
      <c r="A624" s="163"/>
      <c r="B624" s="163"/>
      <c r="C624" s="163" t="s">
        <v>2292</v>
      </c>
      <c r="D624" s="189" t="s">
        <v>12804</v>
      </c>
      <c r="E624" s="165">
        <v>45909</v>
      </c>
      <c r="F624" s="165">
        <v>45909</v>
      </c>
      <c r="G624" s="163" t="s">
        <v>6842</v>
      </c>
      <c r="H624" s="163" t="s">
        <v>11848</v>
      </c>
      <c r="I624" s="163"/>
      <c r="J624" s="163" t="s">
        <v>10242</v>
      </c>
      <c r="K624" s="164" t="s">
        <v>459</v>
      </c>
      <c r="L624" s="163"/>
      <c r="M624" s="163"/>
      <c r="N624" s="163"/>
      <c r="O624" s="163"/>
    </row>
    <row r="625" spans="1:15">
      <c r="A625" s="163"/>
      <c r="B625" s="163"/>
      <c r="C625" s="163"/>
      <c r="D625" s="189" t="s">
        <v>12805</v>
      </c>
      <c r="E625" s="165">
        <v>45910</v>
      </c>
      <c r="F625" s="165">
        <v>45910</v>
      </c>
      <c r="G625" s="163" t="s">
        <v>6842</v>
      </c>
      <c r="H625" s="163" t="s">
        <v>12851</v>
      </c>
      <c r="I625" s="163"/>
      <c r="J625" s="163" t="s">
        <v>12932</v>
      </c>
      <c r="K625" s="164" t="s">
        <v>195</v>
      </c>
      <c r="L625" s="183">
        <v>45910</v>
      </c>
      <c r="M625" s="163"/>
      <c r="N625" s="163"/>
      <c r="O625" s="163"/>
    </row>
    <row r="626" spans="1:15">
      <c r="A626" s="163"/>
      <c r="B626" s="163"/>
      <c r="C626" s="163"/>
      <c r="D626" s="189" t="s">
        <v>12806</v>
      </c>
      <c r="E626" s="165">
        <v>45910</v>
      </c>
      <c r="F626" s="165">
        <v>45910</v>
      </c>
      <c r="G626" s="163" t="s">
        <v>6842</v>
      </c>
      <c r="H626" s="163" t="s">
        <v>12851</v>
      </c>
      <c r="I626" s="163"/>
      <c r="J626" s="163" t="s">
        <v>12952</v>
      </c>
      <c r="K626" s="164" t="s">
        <v>298</v>
      </c>
      <c r="L626" s="165">
        <v>45913</v>
      </c>
      <c r="M626" s="163"/>
      <c r="N626" s="163"/>
      <c r="O626" s="163"/>
    </row>
    <row r="627" spans="1:15">
      <c r="A627" s="163"/>
      <c r="B627" s="163"/>
      <c r="C627" s="163"/>
      <c r="D627" s="189" t="s">
        <v>13023</v>
      </c>
      <c r="E627" s="165">
        <v>45915</v>
      </c>
      <c r="F627" s="165">
        <v>45915</v>
      </c>
      <c r="G627" s="163" t="s">
        <v>6842</v>
      </c>
      <c r="H627" s="163" t="s">
        <v>12851</v>
      </c>
      <c r="I627" s="163"/>
      <c r="J627" s="163" t="s">
        <v>12952</v>
      </c>
      <c r="K627" s="164" t="s">
        <v>195</v>
      </c>
      <c r="L627" s="165">
        <v>45917</v>
      </c>
      <c r="M627" s="163"/>
      <c r="N627" s="163"/>
      <c r="O627" s="163"/>
    </row>
    <row r="628" spans="1:15">
      <c r="A628" s="163"/>
      <c r="B628" s="163"/>
      <c r="C628" s="163"/>
      <c r="D628" s="189" t="s">
        <v>12807</v>
      </c>
      <c r="E628" s="165">
        <v>45910</v>
      </c>
      <c r="F628" s="165">
        <v>45910</v>
      </c>
      <c r="G628" s="163" t="s">
        <v>6842</v>
      </c>
      <c r="H628" s="163" t="s">
        <v>11848</v>
      </c>
      <c r="I628" s="163"/>
      <c r="J628" s="163" t="s">
        <v>13001</v>
      </c>
      <c r="K628" s="164" t="s">
        <v>298</v>
      </c>
      <c r="L628" s="165">
        <v>45913</v>
      </c>
      <c r="M628" s="163"/>
      <c r="N628" s="163"/>
      <c r="O628" s="163"/>
    </row>
    <row r="629" spans="1:15">
      <c r="A629" s="163"/>
      <c r="B629" s="163"/>
      <c r="C629" s="163"/>
      <c r="D629" s="189" t="s">
        <v>13024</v>
      </c>
      <c r="E629" s="165">
        <v>45915</v>
      </c>
      <c r="F629" s="165">
        <v>45915</v>
      </c>
      <c r="G629" s="163" t="s">
        <v>6842</v>
      </c>
      <c r="H629" s="163" t="s">
        <v>11848</v>
      </c>
      <c r="I629" s="163"/>
      <c r="J629" s="163" t="s">
        <v>13001</v>
      </c>
      <c r="K629" s="164" t="s">
        <v>197</v>
      </c>
      <c r="L629" s="165">
        <v>45917</v>
      </c>
      <c r="M629" s="163"/>
      <c r="N629" s="163"/>
      <c r="O629" s="163"/>
    </row>
    <row r="630" spans="1:15">
      <c r="A630" s="163"/>
      <c r="B630" s="163"/>
      <c r="C630" s="163"/>
      <c r="D630" s="189" t="s">
        <v>14622</v>
      </c>
      <c r="E630" s="165">
        <v>45918</v>
      </c>
      <c r="F630" s="165">
        <v>45918</v>
      </c>
      <c r="G630" s="163" t="s">
        <v>6842</v>
      </c>
      <c r="H630" s="163" t="s">
        <v>11848</v>
      </c>
      <c r="I630" s="163"/>
      <c r="J630" s="163" t="s">
        <v>13001</v>
      </c>
      <c r="K630" s="164" t="s">
        <v>195</v>
      </c>
      <c r="L630" s="165">
        <v>45920</v>
      </c>
      <c r="M630" s="163"/>
      <c r="N630" s="163"/>
      <c r="O630" s="163"/>
    </row>
    <row r="631" spans="1:15">
      <c r="A631" s="163"/>
      <c r="B631" s="163"/>
      <c r="C631" s="163"/>
      <c r="D631" s="189" t="s">
        <v>12808</v>
      </c>
      <c r="E631" s="165">
        <v>45911</v>
      </c>
      <c r="F631" s="165">
        <v>45911</v>
      </c>
      <c r="G631" s="163" t="s">
        <v>12484</v>
      </c>
      <c r="H631" s="163" t="s">
        <v>12958</v>
      </c>
      <c r="I631" s="163"/>
      <c r="J631" s="163"/>
      <c r="K631" s="164" t="s">
        <v>197</v>
      </c>
      <c r="L631" s="165">
        <v>45911</v>
      </c>
      <c r="M631" s="163"/>
      <c r="N631" s="163"/>
      <c r="O631" s="163"/>
    </row>
    <row r="632" spans="1:15">
      <c r="A632" s="163"/>
      <c r="B632" s="163"/>
      <c r="C632" s="163" t="s">
        <v>2418</v>
      </c>
      <c r="D632" s="189" t="s">
        <v>12809</v>
      </c>
      <c r="E632" s="165">
        <v>45911</v>
      </c>
      <c r="F632" s="165">
        <v>45911</v>
      </c>
      <c r="G632" s="163" t="s">
        <v>6842</v>
      </c>
      <c r="H632" s="163" t="s">
        <v>11848</v>
      </c>
      <c r="I632" s="163"/>
      <c r="J632" s="163" t="s">
        <v>12957</v>
      </c>
      <c r="K632" s="164" t="s">
        <v>298</v>
      </c>
      <c r="L632" s="165">
        <v>45913</v>
      </c>
      <c r="M632" s="163" t="s">
        <v>12959</v>
      </c>
      <c r="N632" s="163"/>
      <c r="O632" s="163"/>
    </row>
    <row r="633" spans="1:15">
      <c r="A633" s="163"/>
      <c r="B633" s="163"/>
      <c r="C633" s="163" t="s">
        <v>2418</v>
      </c>
      <c r="D633" s="189" t="s">
        <v>13022</v>
      </c>
      <c r="E633" s="165">
        <v>45915</v>
      </c>
      <c r="F633" s="165">
        <v>45915</v>
      </c>
      <c r="G633" s="163" t="s">
        <v>6842</v>
      </c>
      <c r="H633" s="163" t="s">
        <v>11848</v>
      </c>
      <c r="J633" s="163" t="s">
        <v>12957</v>
      </c>
      <c r="K633" s="164" t="s">
        <v>195</v>
      </c>
      <c r="L633" s="165">
        <v>45917</v>
      </c>
      <c r="M633" s="163"/>
      <c r="N633" s="163"/>
      <c r="O633" s="163"/>
    </row>
    <row r="634" spans="1:15">
      <c r="A634" s="163"/>
      <c r="B634" s="163"/>
      <c r="C634" s="163" t="s">
        <v>2800</v>
      </c>
      <c r="D634" s="189" t="s">
        <v>12810</v>
      </c>
      <c r="E634" s="165">
        <v>45912</v>
      </c>
      <c r="F634" s="165">
        <v>45912</v>
      </c>
      <c r="G634" s="163" t="s">
        <v>6842</v>
      </c>
      <c r="H634" s="163" t="s">
        <v>11848</v>
      </c>
      <c r="J634" s="163" t="s">
        <v>12983</v>
      </c>
      <c r="K634" s="164" t="s">
        <v>298</v>
      </c>
      <c r="L634" s="165">
        <v>45913</v>
      </c>
      <c r="M634" s="163" t="s">
        <v>12964</v>
      </c>
      <c r="N634" s="163"/>
      <c r="O634" s="163"/>
    </row>
    <row r="635" spans="1:15">
      <c r="A635" s="163"/>
      <c r="B635" s="163"/>
      <c r="C635" s="163" t="s">
        <v>2800</v>
      </c>
      <c r="D635" s="189" t="s">
        <v>13027</v>
      </c>
      <c r="E635" s="165">
        <v>45915</v>
      </c>
      <c r="F635" s="165">
        <v>45915</v>
      </c>
      <c r="G635" s="163" t="s">
        <v>6842</v>
      </c>
      <c r="H635" s="163" t="s">
        <v>11848</v>
      </c>
      <c r="J635" s="163" t="s">
        <v>12983</v>
      </c>
      <c r="K635" s="164" t="s">
        <v>197</v>
      </c>
      <c r="L635" s="165">
        <v>45917</v>
      </c>
      <c r="M635" s="163" t="s">
        <v>12964</v>
      </c>
      <c r="N635" s="163"/>
      <c r="O635" s="163"/>
    </row>
    <row r="636" spans="1:15">
      <c r="A636" s="163"/>
      <c r="B636" s="163"/>
      <c r="C636" s="163" t="s">
        <v>2800</v>
      </c>
      <c r="D636" s="189" t="s">
        <v>14621</v>
      </c>
      <c r="E636" s="165">
        <v>45918</v>
      </c>
      <c r="F636" s="165">
        <v>45918</v>
      </c>
      <c r="G636" s="163" t="s">
        <v>6842</v>
      </c>
      <c r="H636" s="163" t="s">
        <v>11848</v>
      </c>
      <c r="J636" s="163" t="s">
        <v>12983</v>
      </c>
      <c r="K636" s="164" t="s">
        <v>195</v>
      </c>
      <c r="L636" s="165">
        <v>45920</v>
      </c>
      <c r="M636" s="163" t="s">
        <v>12964</v>
      </c>
      <c r="N636" s="163"/>
      <c r="O636" s="163"/>
    </row>
    <row r="637" spans="1:15">
      <c r="A637" s="163"/>
      <c r="B637" s="163"/>
      <c r="C637" s="163"/>
      <c r="D637" s="189" t="s">
        <v>12811</v>
      </c>
      <c r="E637" s="165">
        <v>45913</v>
      </c>
      <c r="F637" s="165">
        <v>45913</v>
      </c>
      <c r="G637" s="163" t="s">
        <v>6842</v>
      </c>
      <c r="H637" s="163" t="s">
        <v>11848</v>
      </c>
      <c r="I637" s="163"/>
      <c r="J637" s="163" t="s">
        <v>13000</v>
      </c>
      <c r="K637" s="164" t="s">
        <v>298</v>
      </c>
      <c r="L637" s="165">
        <v>45915</v>
      </c>
      <c r="M637" s="163" t="s">
        <v>12964</v>
      </c>
      <c r="N637" s="163"/>
      <c r="O637" s="163"/>
    </row>
    <row r="638" spans="1:15">
      <c r="A638" s="163"/>
      <c r="B638" s="163"/>
      <c r="C638" s="163"/>
      <c r="D638" s="189" t="s">
        <v>13125</v>
      </c>
      <c r="E638" s="165">
        <v>45917</v>
      </c>
      <c r="F638" s="165">
        <v>45917</v>
      </c>
      <c r="G638" s="163" t="s">
        <v>6842</v>
      </c>
      <c r="H638" s="163" t="s">
        <v>11848</v>
      </c>
      <c r="I638" s="163"/>
      <c r="J638" s="163" t="s">
        <v>13000</v>
      </c>
      <c r="K638" s="164" t="s">
        <v>195</v>
      </c>
      <c r="L638" s="165">
        <v>45920</v>
      </c>
      <c r="M638" s="163" t="s">
        <v>12964</v>
      </c>
      <c r="N638" s="163"/>
      <c r="O638" s="163"/>
    </row>
    <row r="639" spans="1:15">
      <c r="A639" s="163"/>
      <c r="B639" s="163"/>
      <c r="C639" s="163"/>
      <c r="D639" s="189" t="s">
        <v>12812</v>
      </c>
      <c r="E639" s="165">
        <v>45915</v>
      </c>
      <c r="F639" s="165">
        <v>45915</v>
      </c>
      <c r="G639" s="163" t="s">
        <v>6842</v>
      </c>
      <c r="H639" s="163" t="s">
        <v>11848</v>
      </c>
      <c r="I639" s="163"/>
      <c r="J639" s="163" t="s">
        <v>5244</v>
      </c>
      <c r="K639" s="164" t="s">
        <v>195</v>
      </c>
      <c r="L639" s="165">
        <v>45917</v>
      </c>
      <c r="M639" s="163"/>
      <c r="N639" s="163"/>
      <c r="O639" s="163"/>
    </row>
    <row r="640" spans="1:15">
      <c r="A640" s="163"/>
      <c r="B640" s="163"/>
      <c r="C640" s="163"/>
      <c r="D640" s="189" t="s">
        <v>13028</v>
      </c>
      <c r="E640" s="165">
        <v>45916</v>
      </c>
      <c r="F640" s="165">
        <v>45916</v>
      </c>
      <c r="G640" s="163" t="s">
        <v>6842</v>
      </c>
      <c r="H640" s="163" t="s">
        <v>11848</v>
      </c>
      <c r="I640" s="163"/>
      <c r="J640" s="163" t="s">
        <v>13075</v>
      </c>
      <c r="K640" s="164" t="s">
        <v>195</v>
      </c>
      <c r="L640" s="165">
        <v>45917</v>
      </c>
      <c r="M640" s="163" t="s">
        <v>12964</v>
      </c>
      <c r="N640" s="163"/>
      <c r="O640" s="163"/>
    </row>
    <row r="641" spans="1:15">
      <c r="A641" s="163"/>
      <c r="B641" s="163"/>
      <c r="C641" s="163"/>
      <c r="D641" s="189" t="s">
        <v>13029</v>
      </c>
      <c r="E641" s="165">
        <v>45916</v>
      </c>
      <c r="F641" s="165">
        <v>45916</v>
      </c>
      <c r="G641" s="163" t="s">
        <v>6842</v>
      </c>
      <c r="H641" s="163" t="s">
        <v>11848</v>
      </c>
      <c r="I641" s="163"/>
      <c r="J641" s="163" t="s">
        <v>12868</v>
      </c>
      <c r="K641" s="164" t="s">
        <v>195</v>
      </c>
      <c r="L641" s="165">
        <v>45917</v>
      </c>
      <c r="M641" s="163" t="s">
        <v>12964</v>
      </c>
      <c r="N641" s="163"/>
      <c r="O641" s="163"/>
    </row>
    <row r="642" spans="1:15">
      <c r="A642" s="163"/>
      <c r="B642" s="163"/>
      <c r="C642" s="163"/>
      <c r="D642" s="189" t="s">
        <v>13030</v>
      </c>
      <c r="E642" s="165">
        <v>45916</v>
      </c>
      <c r="F642" s="165">
        <v>45916</v>
      </c>
      <c r="G642" s="163" t="s">
        <v>6842</v>
      </c>
      <c r="H642" s="163" t="s">
        <v>11848</v>
      </c>
      <c r="I642" s="163"/>
      <c r="J642" s="163" t="s">
        <v>3600</v>
      </c>
      <c r="K642" s="164" t="s">
        <v>195</v>
      </c>
      <c r="L642" s="165">
        <v>45918</v>
      </c>
      <c r="M642" s="163"/>
      <c r="N642" s="163"/>
      <c r="O642" s="163"/>
    </row>
    <row r="643" spans="1:15">
      <c r="A643" s="163"/>
      <c r="B643" s="163"/>
      <c r="C643" s="163"/>
      <c r="D643" s="189" t="s">
        <v>13031</v>
      </c>
      <c r="E643" s="165">
        <v>45917</v>
      </c>
      <c r="F643" s="165">
        <v>45917</v>
      </c>
      <c r="G643" s="163" t="s">
        <v>6842</v>
      </c>
      <c r="H643" s="163" t="s">
        <v>11848</v>
      </c>
      <c r="I643" s="163"/>
      <c r="J643" s="163" t="s">
        <v>13088</v>
      </c>
      <c r="K643" s="164" t="s">
        <v>298</v>
      </c>
      <c r="L643" s="165">
        <v>45919</v>
      </c>
      <c r="M643" s="163" t="s">
        <v>12964</v>
      </c>
      <c r="N643" s="163"/>
      <c r="O643" s="163"/>
    </row>
    <row r="644" spans="1:15">
      <c r="A644" s="163"/>
      <c r="B644" s="163"/>
      <c r="C644" s="163"/>
      <c r="D644" s="189" t="s">
        <v>13032</v>
      </c>
      <c r="E644" s="165">
        <v>45917</v>
      </c>
      <c r="F644" s="165">
        <v>45917</v>
      </c>
      <c r="G644" s="163" t="s">
        <v>6842</v>
      </c>
      <c r="H644" s="163" t="s">
        <v>11848</v>
      </c>
      <c r="I644" s="163"/>
      <c r="J644" s="163" t="s">
        <v>13089</v>
      </c>
      <c r="K644" s="164" t="s">
        <v>195</v>
      </c>
      <c r="L644" s="165">
        <v>45920</v>
      </c>
      <c r="M644" s="163" t="s">
        <v>12964</v>
      </c>
      <c r="N644" s="163"/>
      <c r="O644" s="163"/>
    </row>
    <row r="645" spans="1:15">
      <c r="A645" s="163"/>
      <c r="B645" s="163"/>
      <c r="C645" s="163"/>
      <c r="D645" s="189" t="s">
        <v>13033</v>
      </c>
      <c r="E645" s="165">
        <v>45917</v>
      </c>
      <c r="F645" s="165">
        <v>45917</v>
      </c>
      <c r="G645" s="163" t="s">
        <v>6842</v>
      </c>
      <c r="H645" s="163" t="s">
        <v>11848</v>
      </c>
      <c r="I645" s="163"/>
      <c r="J645" s="163" t="s">
        <v>13090</v>
      </c>
      <c r="K645" s="164" t="s">
        <v>195</v>
      </c>
      <c r="L645" s="165">
        <v>45920</v>
      </c>
      <c r="M645" s="163" t="s">
        <v>12964</v>
      </c>
      <c r="N645" s="163"/>
      <c r="O645" s="163"/>
    </row>
    <row r="646" spans="1:15">
      <c r="A646" s="163"/>
      <c r="B646" s="163"/>
      <c r="C646" s="163"/>
      <c r="D646" s="189" t="s">
        <v>13034</v>
      </c>
      <c r="E646" s="165">
        <v>45917</v>
      </c>
      <c r="F646" s="165">
        <v>45917</v>
      </c>
      <c r="G646" s="163" t="s">
        <v>6842</v>
      </c>
      <c r="H646" s="163" t="s">
        <v>11848</v>
      </c>
      <c r="I646" s="163"/>
      <c r="J646" s="163" t="s">
        <v>13091</v>
      </c>
      <c r="K646" s="164" t="s">
        <v>195</v>
      </c>
      <c r="L646" s="165">
        <v>45920</v>
      </c>
      <c r="M646" s="163" t="s">
        <v>12964</v>
      </c>
      <c r="N646" s="163"/>
      <c r="O646" s="163"/>
    </row>
    <row r="647" spans="1:15">
      <c r="A647" s="163"/>
      <c r="B647" s="163"/>
      <c r="C647" s="163"/>
      <c r="D647" s="189" t="s">
        <v>13035</v>
      </c>
      <c r="E647" s="165">
        <v>45917</v>
      </c>
      <c r="F647" s="165">
        <v>45917</v>
      </c>
      <c r="G647" s="163" t="s">
        <v>7135</v>
      </c>
      <c r="H647" s="163" t="s">
        <v>13092</v>
      </c>
      <c r="I647" s="163"/>
      <c r="J647" s="163" t="s">
        <v>7281</v>
      </c>
      <c r="K647" s="164" t="s">
        <v>298</v>
      </c>
      <c r="L647" s="165">
        <v>45918</v>
      </c>
      <c r="M647" s="163"/>
      <c r="N647" s="163"/>
      <c r="O647" s="163"/>
    </row>
    <row r="648" spans="1:15">
      <c r="A648" s="163"/>
      <c r="B648" s="163"/>
      <c r="C648" s="163"/>
      <c r="D648" s="189" t="s">
        <v>14836</v>
      </c>
      <c r="E648" s="165">
        <v>45926</v>
      </c>
      <c r="F648" s="165">
        <v>45926</v>
      </c>
      <c r="G648" s="163" t="s">
        <v>7135</v>
      </c>
      <c r="H648" s="163" t="s">
        <v>13092</v>
      </c>
      <c r="I648" s="163"/>
      <c r="J648" s="163" t="s">
        <v>7281</v>
      </c>
      <c r="K648" s="164" t="s">
        <v>195</v>
      </c>
      <c r="L648" s="165">
        <v>45929</v>
      </c>
      <c r="M648" s="163"/>
      <c r="N648" s="163"/>
      <c r="O648" s="163"/>
    </row>
    <row r="649" spans="1:15">
      <c r="A649" s="163"/>
      <c r="B649" s="163"/>
      <c r="C649" s="163"/>
      <c r="D649" s="189" t="s">
        <v>13036</v>
      </c>
      <c r="E649" s="165">
        <v>45917</v>
      </c>
      <c r="F649" s="165">
        <v>45917</v>
      </c>
      <c r="G649" s="163" t="s">
        <v>6842</v>
      </c>
      <c r="H649" s="163" t="s">
        <v>11848</v>
      </c>
      <c r="I649" s="163"/>
      <c r="J649" s="163" t="s">
        <v>12868</v>
      </c>
      <c r="K649" s="164" t="s">
        <v>195</v>
      </c>
      <c r="L649" s="165">
        <v>45920</v>
      </c>
      <c r="M649" s="163"/>
      <c r="N649" s="163"/>
      <c r="O649" s="163"/>
    </row>
    <row r="650" spans="1:15">
      <c r="A650" s="163"/>
      <c r="B650" s="163"/>
      <c r="C650" s="163"/>
      <c r="D650" s="189" t="s">
        <v>13037</v>
      </c>
      <c r="E650" s="165">
        <v>45918</v>
      </c>
      <c r="F650" s="165">
        <v>45918</v>
      </c>
      <c r="G650" s="163" t="s">
        <v>6842</v>
      </c>
      <c r="H650" s="163" t="s">
        <v>12851</v>
      </c>
      <c r="I650" s="163"/>
      <c r="J650" s="163" t="s">
        <v>14613</v>
      </c>
      <c r="K650" s="164" t="s">
        <v>195</v>
      </c>
      <c r="L650" s="165">
        <v>45925</v>
      </c>
      <c r="M650" s="163"/>
      <c r="N650" s="163"/>
      <c r="O650" s="163"/>
    </row>
    <row r="651" spans="1:15">
      <c r="A651" s="163"/>
      <c r="B651" s="163"/>
      <c r="C651" s="163"/>
      <c r="D651" s="189" t="s">
        <v>13038</v>
      </c>
      <c r="E651" s="165">
        <v>45918</v>
      </c>
      <c r="F651" s="165">
        <v>45918</v>
      </c>
      <c r="G651" s="163" t="s">
        <v>6842</v>
      </c>
      <c r="H651" s="163" t="s">
        <v>12851</v>
      </c>
      <c r="I651" s="163"/>
      <c r="J651" s="163" t="s">
        <v>14614</v>
      </c>
      <c r="K651" s="164" t="s">
        <v>195</v>
      </c>
      <c r="L651" s="165">
        <v>45925</v>
      </c>
      <c r="M651" s="163"/>
      <c r="N651" s="163"/>
      <c r="O651" s="163"/>
    </row>
    <row r="652" spans="1:15">
      <c r="A652" s="163"/>
      <c r="B652" s="163"/>
      <c r="C652" s="163"/>
      <c r="D652" s="189" t="s">
        <v>13039</v>
      </c>
      <c r="E652" s="165">
        <v>45919</v>
      </c>
      <c r="F652" s="165">
        <v>45919</v>
      </c>
      <c r="G652" s="163" t="s">
        <v>6842</v>
      </c>
      <c r="H652" s="163" t="s">
        <v>12851</v>
      </c>
      <c r="I652" s="163"/>
      <c r="J652" s="163" t="s">
        <v>14639</v>
      </c>
      <c r="K652" s="164" t="s">
        <v>195</v>
      </c>
      <c r="L652" s="165">
        <v>45920</v>
      </c>
      <c r="M652" s="163"/>
      <c r="N652" s="163"/>
      <c r="O652" s="163"/>
    </row>
    <row r="653" spans="1:15">
      <c r="A653" s="163"/>
      <c r="B653" s="163"/>
      <c r="C653" s="163"/>
      <c r="D653" s="189" t="s">
        <v>13040</v>
      </c>
      <c r="E653" s="165">
        <v>45919</v>
      </c>
      <c r="F653" s="165">
        <v>45919</v>
      </c>
      <c r="G653" s="163" t="s">
        <v>6842</v>
      </c>
      <c r="H653" s="163" t="s">
        <v>12851</v>
      </c>
      <c r="I653" s="163"/>
      <c r="J653" s="163" t="s">
        <v>14643</v>
      </c>
      <c r="K653" s="164" t="s">
        <v>195</v>
      </c>
      <c r="L653" s="165">
        <v>45924</v>
      </c>
      <c r="M653" s="163"/>
      <c r="N653" s="163"/>
      <c r="O653" s="163"/>
    </row>
    <row r="654" spans="1:15">
      <c r="A654" s="163"/>
      <c r="B654" s="163"/>
      <c r="C654" s="163"/>
      <c r="D654" s="189" t="s">
        <v>13041</v>
      </c>
      <c r="E654" s="165">
        <v>45922</v>
      </c>
      <c r="F654" s="165">
        <v>45922</v>
      </c>
      <c r="G654" s="163" t="s">
        <v>6842</v>
      </c>
      <c r="H654" s="163" t="s">
        <v>11848</v>
      </c>
      <c r="I654" s="163"/>
      <c r="J654" s="163">
        <v>403</v>
      </c>
      <c r="K654" s="164" t="s">
        <v>195</v>
      </c>
      <c r="L654" s="165">
        <v>45924</v>
      </c>
      <c r="M654" s="163"/>
      <c r="N654" s="163"/>
      <c r="O654" s="163"/>
    </row>
    <row r="655" spans="1:15">
      <c r="A655" s="163"/>
      <c r="B655" s="163"/>
      <c r="C655" s="163"/>
      <c r="D655" s="189" t="s">
        <v>13042</v>
      </c>
      <c r="E655" s="165">
        <v>45922</v>
      </c>
      <c r="F655" s="165">
        <v>45922</v>
      </c>
      <c r="G655" s="163" t="s">
        <v>6842</v>
      </c>
      <c r="H655" s="163" t="s">
        <v>11848</v>
      </c>
      <c r="I655" s="163"/>
      <c r="J655" s="163" t="s">
        <v>14644</v>
      </c>
      <c r="K655" s="164" t="s">
        <v>195</v>
      </c>
      <c r="L655" s="165">
        <v>45924</v>
      </c>
      <c r="M655" s="163"/>
      <c r="N655" s="163"/>
      <c r="O655" s="163"/>
    </row>
    <row r="656" spans="1:15">
      <c r="A656" s="163"/>
      <c r="B656" s="163"/>
      <c r="C656" s="163"/>
      <c r="D656" s="189" t="s">
        <v>13043</v>
      </c>
      <c r="E656" s="165">
        <v>45922</v>
      </c>
      <c r="F656" s="165">
        <v>45922</v>
      </c>
      <c r="G656" s="163" t="s">
        <v>6842</v>
      </c>
      <c r="H656" s="163" t="s">
        <v>11848</v>
      </c>
      <c r="I656" s="163"/>
      <c r="J656" s="163" t="s">
        <v>12868</v>
      </c>
      <c r="K656" s="164" t="s">
        <v>195</v>
      </c>
      <c r="L656" s="165">
        <v>45923</v>
      </c>
      <c r="M656" s="163"/>
      <c r="N656" s="163"/>
      <c r="O656" s="163"/>
    </row>
    <row r="657" spans="1:15">
      <c r="A657" s="163"/>
      <c r="B657" s="163"/>
      <c r="C657" s="163"/>
      <c r="D657" s="189" t="s">
        <v>13044</v>
      </c>
      <c r="E657" s="165">
        <v>45923</v>
      </c>
      <c r="F657" s="165">
        <v>45923</v>
      </c>
      <c r="G657" s="163" t="s">
        <v>7135</v>
      </c>
      <c r="H657" s="163" t="s">
        <v>13092</v>
      </c>
      <c r="I657" s="163"/>
      <c r="J657" s="163" t="s">
        <v>12868</v>
      </c>
      <c r="K657" s="164" t="s">
        <v>195</v>
      </c>
      <c r="L657" s="165">
        <v>45923</v>
      </c>
      <c r="M657" s="163"/>
      <c r="N657" s="163"/>
      <c r="O657" s="163"/>
    </row>
    <row r="658" spans="1:15">
      <c r="A658" s="163"/>
      <c r="B658" s="163"/>
      <c r="C658" s="163"/>
      <c r="D658" s="189" t="s">
        <v>13045</v>
      </c>
      <c r="E658" s="165">
        <v>45923</v>
      </c>
      <c r="F658" s="165">
        <v>45923</v>
      </c>
      <c r="G658" s="163" t="s">
        <v>813</v>
      </c>
      <c r="H658" s="163" t="s">
        <v>11848</v>
      </c>
      <c r="I658" s="163"/>
      <c r="J658" s="300">
        <v>507510</v>
      </c>
      <c r="K658" s="164" t="s">
        <v>195</v>
      </c>
      <c r="L658" s="165">
        <v>45924</v>
      </c>
      <c r="M658" s="163"/>
      <c r="N658" s="163"/>
      <c r="O658" s="163"/>
    </row>
    <row r="659" spans="1:15" ht="30">
      <c r="A659" s="163"/>
      <c r="B659" s="163"/>
      <c r="C659" s="163"/>
      <c r="D659" s="189" t="s">
        <v>13046</v>
      </c>
      <c r="E659" s="165">
        <v>45924</v>
      </c>
      <c r="F659" s="165">
        <v>45924</v>
      </c>
      <c r="G659" s="163" t="s">
        <v>6842</v>
      </c>
      <c r="H659" s="328" t="s">
        <v>14759</v>
      </c>
      <c r="I659" s="163"/>
      <c r="J659" s="301" t="s">
        <v>14773</v>
      </c>
      <c r="K659" s="164"/>
      <c r="L659" s="163"/>
      <c r="M659" s="163"/>
      <c r="N659" s="163"/>
      <c r="O659" s="163"/>
    </row>
    <row r="660" spans="1:15" ht="30">
      <c r="A660" s="163"/>
      <c r="B660" s="163"/>
      <c r="C660" s="163"/>
      <c r="D660" s="189" t="s">
        <v>13047</v>
      </c>
      <c r="E660" s="165">
        <v>45924</v>
      </c>
      <c r="F660" s="165">
        <v>45924</v>
      </c>
      <c r="G660" s="163" t="s">
        <v>6842</v>
      </c>
      <c r="H660" s="328" t="s">
        <v>14760</v>
      </c>
      <c r="I660" s="163"/>
      <c r="J660" s="301" t="s">
        <v>2292</v>
      </c>
      <c r="K660" s="164"/>
      <c r="L660" s="163"/>
      <c r="M660" s="163"/>
      <c r="N660" s="163"/>
      <c r="O660" s="163"/>
    </row>
    <row r="661" spans="1:15" ht="30">
      <c r="A661" s="163"/>
      <c r="B661" s="163"/>
      <c r="C661" s="163"/>
      <c r="D661" s="189" t="s">
        <v>13048</v>
      </c>
      <c r="E661" s="165">
        <v>45926</v>
      </c>
      <c r="F661" s="165">
        <v>45926</v>
      </c>
      <c r="G661" s="163" t="s">
        <v>7135</v>
      </c>
      <c r="H661" s="328" t="s">
        <v>14761</v>
      </c>
      <c r="I661" s="163"/>
      <c r="J661" s="301" t="s">
        <v>2292</v>
      </c>
      <c r="K661" s="164" t="s">
        <v>298</v>
      </c>
      <c r="L661" s="165">
        <v>45932</v>
      </c>
      <c r="M661" s="163"/>
      <c r="N661" s="163"/>
      <c r="O661" s="163"/>
    </row>
    <row r="662" spans="1:15" ht="30">
      <c r="A662" s="163"/>
      <c r="B662" s="163"/>
      <c r="C662" s="163"/>
      <c r="D662" s="189" t="s">
        <v>14818</v>
      </c>
      <c r="E662" s="165">
        <v>45952</v>
      </c>
      <c r="F662" s="165">
        <v>45952</v>
      </c>
      <c r="G662" s="163" t="s">
        <v>7135</v>
      </c>
      <c r="H662" s="328" t="s">
        <v>14761</v>
      </c>
      <c r="I662" s="163"/>
      <c r="J662" s="301" t="s">
        <v>2292</v>
      </c>
      <c r="K662" s="164" t="s">
        <v>195</v>
      </c>
      <c r="L662" s="165">
        <v>45953</v>
      </c>
      <c r="M662" s="163"/>
      <c r="N662" s="163"/>
      <c r="O662" s="163"/>
    </row>
    <row r="663" spans="1:15" ht="30">
      <c r="A663" s="163"/>
      <c r="B663" s="163"/>
      <c r="C663" s="163"/>
      <c r="D663" s="189" t="s">
        <v>13049</v>
      </c>
      <c r="E663" s="165">
        <v>45926</v>
      </c>
      <c r="F663" s="165">
        <v>45926</v>
      </c>
      <c r="G663" s="163" t="s">
        <v>7135</v>
      </c>
      <c r="H663" s="328" t="s">
        <v>14762</v>
      </c>
      <c r="I663" s="163"/>
      <c r="J663" s="301" t="s">
        <v>2292</v>
      </c>
      <c r="K663" s="164" t="s">
        <v>298</v>
      </c>
      <c r="L663" s="165">
        <v>45932</v>
      </c>
      <c r="M663" s="163"/>
      <c r="N663" s="163"/>
      <c r="O663" s="163"/>
    </row>
    <row r="664" spans="1:15" ht="30">
      <c r="A664" s="163"/>
      <c r="B664" s="163"/>
      <c r="C664" s="163"/>
      <c r="D664" s="189" t="s">
        <v>14819</v>
      </c>
      <c r="E664" s="165">
        <v>45937</v>
      </c>
      <c r="F664" s="165">
        <v>45937</v>
      </c>
      <c r="G664" s="163" t="s">
        <v>7135</v>
      </c>
      <c r="H664" s="328" t="s">
        <v>14762</v>
      </c>
      <c r="I664" s="163"/>
      <c r="J664" s="301" t="s">
        <v>2292</v>
      </c>
      <c r="K664" s="164" t="s">
        <v>195</v>
      </c>
      <c r="L664" s="165">
        <v>45939</v>
      </c>
      <c r="M664" s="163"/>
      <c r="N664" s="163"/>
      <c r="O664" s="163"/>
    </row>
    <row r="665" spans="1:15" ht="30">
      <c r="A665" s="163"/>
      <c r="B665" s="163"/>
      <c r="C665" s="163"/>
      <c r="D665" s="189" t="s">
        <v>15119</v>
      </c>
      <c r="E665" s="165">
        <v>45952</v>
      </c>
      <c r="F665" s="165">
        <v>45952</v>
      </c>
      <c r="G665" s="163" t="s">
        <v>7135</v>
      </c>
      <c r="H665" s="328" t="s">
        <v>14762</v>
      </c>
      <c r="I665" s="163"/>
      <c r="J665" s="301" t="s">
        <v>2292</v>
      </c>
      <c r="K665" s="164" t="s">
        <v>195</v>
      </c>
      <c r="L665" s="165">
        <v>45953</v>
      </c>
      <c r="M665" s="163"/>
      <c r="N665" s="163"/>
      <c r="O665" s="163"/>
    </row>
    <row r="666" spans="1:15" ht="30">
      <c r="A666" s="163"/>
      <c r="B666" s="163"/>
      <c r="C666" s="163"/>
      <c r="D666" s="189" t="s">
        <v>13050</v>
      </c>
      <c r="E666" s="165">
        <v>45926</v>
      </c>
      <c r="F666" s="165">
        <v>45926</v>
      </c>
      <c r="G666" s="163" t="s">
        <v>7135</v>
      </c>
      <c r="H666" s="328" t="s">
        <v>14763</v>
      </c>
      <c r="I666" s="163"/>
      <c r="J666" s="301" t="s">
        <v>2292</v>
      </c>
      <c r="K666" s="164" t="s">
        <v>298</v>
      </c>
      <c r="L666" s="165">
        <v>45932</v>
      </c>
      <c r="M666" s="163"/>
      <c r="N666" s="163"/>
      <c r="O666" s="163"/>
    </row>
    <row r="667" spans="1:15" ht="30">
      <c r="A667" s="163"/>
      <c r="B667" s="163"/>
      <c r="C667" s="163"/>
      <c r="D667" s="189" t="s">
        <v>14820</v>
      </c>
      <c r="E667" s="165">
        <v>45937</v>
      </c>
      <c r="F667" s="165">
        <v>45937</v>
      </c>
      <c r="G667" s="163" t="s">
        <v>7135</v>
      </c>
      <c r="H667" s="328" t="s">
        <v>14763</v>
      </c>
      <c r="I667" s="163"/>
      <c r="J667" s="301" t="s">
        <v>2292</v>
      </c>
      <c r="K667" s="164" t="s">
        <v>459</v>
      </c>
      <c r="L667" s="163"/>
      <c r="M667" s="163"/>
      <c r="N667" s="163"/>
      <c r="O667" s="163"/>
    </row>
    <row r="668" spans="1:15" ht="30">
      <c r="A668" s="163"/>
      <c r="B668" s="163"/>
      <c r="C668" s="163"/>
      <c r="D668" s="189" t="s">
        <v>15120</v>
      </c>
      <c r="E668" s="165">
        <v>45952</v>
      </c>
      <c r="F668" s="165">
        <v>45952</v>
      </c>
      <c r="G668" s="163" t="s">
        <v>7135</v>
      </c>
      <c r="H668" s="328" t="s">
        <v>14763</v>
      </c>
      <c r="I668" s="163"/>
      <c r="J668" s="301" t="s">
        <v>2292</v>
      </c>
      <c r="K668" s="164" t="s">
        <v>195</v>
      </c>
      <c r="L668" s="165">
        <v>45953</v>
      </c>
      <c r="M668" s="163"/>
      <c r="N668" s="163"/>
      <c r="O668" s="163"/>
    </row>
    <row r="669" spans="1:15" ht="30">
      <c r="A669" s="163"/>
      <c r="B669" s="163"/>
      <c r="C669" s="163"/>
      <c r="D669" s="189" t="s">
        <v>13051</v>
      </c>
      <c r="E669" s="165">
        <v>45926</v>
      </c>
      <c r="F669" s="165">
        <v>45926</v>
      </c>
      <c r="G669" s="163" t="s">
        <v>7135</v>
      </c>
      <c r="H669" s="328" t="s">
        <v>14764</v>
      </c>
      <c r="I669" s="163"/>
      <c r="J669" s="301" t="s">
        <v>2292</v>
      </c>
      <c r="K669" s="164" t="s">
        <v>298</v>
      </c>
      <c r="L669" s="165">
        <v>45932</v>
      </c>
      <c r="M669" s="163"/>
      <c r="N669" s="163"/>
      <c r="O669" s="163"/>
    </row>
    <row r="670" spans="1:15" ht="30">
      <c r="A670" s="163"/>
      <c r="B670" s="163"/>
      <c r="C670" s="163"/>
      <c r="D670" s="189" t="s">
        <v>14821</v>
      </c>
      <c r="E670" s="165">
        <v>45937</v>
      </c>
      <c r="F670" s="165">
        <v>45937</v>
      </c>
      <c r="G670" s="163" t="s">
        <v>7135</v>
      </c>
      <c r="H670" s="328" t="s">
        <v>14764</v>
      </c>
      <c r="I670" s="163"/>
      <c r="J670" s="301" t="s">
        <v>2292</v>
      </c>
      <c r="K670" s="164" t="s">
        <v>195</v>
      </c>
      <c r="L670" s="165">
        <v>45939</v>
      </c>
      <c r="M670" s="163"/>
      <c r="N670" s="163"/>
      <c r="O670" s="163"/>
    </row>
    <row r="671" spans="1:15" ht="30">
      <c r="A671" s="163"/>
      <c r="B671" s="163"/>
      <c r="C671" s="163"/>
      <c r="D671" s="189" t="s">
        <v>15118</v>
      </c>
      <c r="E671" s="165">
        <v>45952</v>
      </c>
      <c r="F671" s="165">
        <v>45952</v>
      </c>
      <c r="G671" s="163" t="s">
        <v>7135</v>
      </c>
      <c r="H671" s="328" t="s">
        <v>14764</v>
      </c>
      <c r="I671" s="163"/>
      <c r="J671" s="301" t="s">
        <v>2292</v>
      </c>
      <c r="K671" s="164" t="s">
        <v>195</v>
      </c>
      <c r="L671" s="165">
        <v>45953</v>
      </c>
      <c r="M671" s="163"/>
      <c r="N671" s="163"/>
      <c r="O671" s="163"/>
    </row>
    <row r="672" spans="1:15" ht="30">
      <c r="A672" s="163"/>
      <c r="B672" s="163"/>
      <c r="C672" s="163"/>
      <c r="D672" s="189" t="s">
        <v>13052</v>
      </c>
      <c r="E672" s="165">
        <v>45926</v>
      </c>
      <c r="F672" s="165">
        <v>45926</v>
      </c>
      <c r="G672" s="163" t="s">
        <v>7135</v>
      </c>
      <c r="H672" s="328" t="s">
        <v>14765</v>
      </c>
      <c r="I672" s="163"/>
      <c r="J672" s="301" t="s">
        <v>2292</v>
      </c>
      <c r="K672" s="164" t="s">
        <v>298</v>
      </c>
      <c r="L672" s="165">
        <v>45932</v>
      </c>
      <c r="M672" s="163"/>
      <c r="N672" s="163"/>
      <c r="O672" s="163"/>
    </row>
    <row r="673" spans="1:15" ht="30">
      <c r="A673" s="163"/>
      <c r="B673" s="163"/>
      <c r="C673" s="163"/>
      <c r="D673" s="189" t="s">
        <v>14822</v>
      </c>
      <c r="E673" s="165">
        <v>45937</v>
      </c>
      <c r="F673" s="165">
        <v>45937</v>
      </c>
      <c r="G673" s="163" t="s">
        <v>7135</v>
      </c>
      <c r="H673" s="328" t="s">
        <v>14765</v>
      </c>
      <c r="I673" s="163"/>
      <c r="J673" s="301" t="s">
        <v>2292</v>
      </c>
      <c r="K673" s="164" t="s">
        <v>195</v>
      </c>
      <c r="L673" s="165">
        <v>45939</v>
      </c>
      <c r="M673" s="163"/>
      <c r="N673" s="163"/>
      <c r="O673" s="163"/>
    </row>
    <row r="674" spans="1:15" ht="30">
      <c r="A674" s="163"/>
      <c r="B674" s="163"/>
      <c r="C674" s="163"/>
      <c r="D674" s="189" t="s">
        <v>15117</v>
      </c>
      <c r="E674" s="165">
        <v>45952</v>
      </c>
      <c r="F674" s="165">
        <v>45952</v>
      </c>
      <c r="G674" s="163" t="s">
        <v>7135</v>
      </c>
      <c r="H674" s="328" t="s">
        <v>14765</v>
      </c>
      <c r="I674" s="163"/>
      <c r="J674" s="301" t="s">
        <v>2292</v>
      </c>
      <c r="K674" s="164" t="s">
        <v>195</v>
      </c>
      <c r="L674" s="165">
        <v>45953</v>
      </c>
      <c r="M674" s="163"/>
      <c r="N674" s="163"/>
      <c r="O674" s="163"/>
    </row>
    <row r="675" spans="1:15" ht="30">
      <c r="A675" s="163"/>
      <c r="B675" s="163"/>
      <c r="C675" s="163"/>
      <c r="D675" s="189" t="s">
        <v>13053</v>
      </c>
      <c r="E675" s="165">
        <v>45926</v>
      </c>
      <c r="F675" s="165">
        <v>45926</v>
      </c>
      <c r="G675" s="163" t="s">
        <v>7135</v>
      </c>
      <c r="H675" s="328" t="s">
        <v>14766</v>
      </c>
      <c r="I675" s="163"/>
      <c r="J675" s="301" t="s">
        <v>2292</v>
      </c>
      <c r="K675" s="164" t="s">
        <v>197</v>
      </c>
      <c r="L675" s="165">
        <v>45932</v>
      </c>
      <c r="M675" s="163"/>
      <c r="N675" s="163"/>
      <c r="O675" s="163"/>
    </row>
    <row r="676" spans="1:15" ht="30">
      <c r="A676" s="163"/>
      <c r="B676" s="163"/>
      <c r="C676" s="163"/>
      <c r="D676" s="189" t="s">
        <v>14823</v>
      </c>
      <c r="E676" s="165">
        <v>45937</v>
      </c>
      <c r="F676" s="165">
        <v>45937</v>
      </c>
      <c r="G676" s="163" t="s">
        <v>7135</v>
      </c>
      <c r="H676" s="328" t="s">
        <v>14766</v>
      </c>
      <c r="I676" s="163"/>
      <c r="J676" s="301" t="s">
        <v>2292</v>
      </c>
      <c r="K676" s="164" t="s">
        <v>195</v>
      </c>
      <c r="L676" s="165">
        <v>45940</v>
      </c>
      <c r="M676" s="163"/>
      <c r="N676" s="163"/>
      <c r="O676" s="163"/>
    </row>
    <row r="677" spans="1:15">
      <c r="A677" s="163"/>
      <c r="B677" s="163"/>
      <c r="C677" s="163"/>
      <c r="D677" s="189" t="s">
        <v>13054</v>
      </c>
      <c r="E677" s="165">
        <v>45926</v>
      </c>
      <c r="F677" s="165">
        <v>45926</v>
      </c>
      <c r="G677" s="163" t="s">
        <v>7135</v>
      </c>
      <c r="H677" s="328" t="s">
        <v>14767</v>
      </c>
      <c r="I677" s="163"/>
      <c r="J677" s="301" t="s">
        <v>2292</v>
      </c>
      <c r="K677" s="164" t="s">
        <v>298</v>
      </c>
      <c r="L677" s="165">
        <v>45932</v>
      </c>
      <c r="M677" s="163"/>
      <c r="N677" s="163"/>
      <c r="O677" s="163"/>
    </row>
    <row r="678" spans="1:15">
      <c r="A678" s="163"/>
      <c r="B678" s="163"/>
      <c r="C678" s="163"/>
      <c r="D678" s="189" t="s">
        <v>14824</v>
      </c>
      <c r="E678" s="165">
        <v>45937</v>
      </c>
      <c r="F678" s="165">
        <v>45937</v>
      </c>
      <c r="G678" s="163" t="s">
        <v>7135</v>
      </c>
      <c r="H678" s="328" t="s">
        <v>14767</v>
      </c>
      <c r="I678" s="163"/>
      <c r="J678" s="301" t="s">
        <v>2292</v>
      </c>
      <c r="K678" s="164" t="s">
        <v>195</v>
      </c>
      <c r="L678" s="165">
        <v>45940</v>
      </c>
      <c r="M678" s="163"/>
      <c r="N678" s="163"/>
      <c r="O678" s="163"/>
    </row>
    <row r="679" spans="1:15">
      <c r="A679" s="163"/>
      <c r="B679" s="163"/>
      <c r="C679" s="163"/>
      <c r="D679" s="189" t="s">
        <v>13055</v>
      </c>
      <c r="E679" s="165">
        <v>45926</v>
      </c>
      <c r="F679" s="165">
        <v>45926</v>
      </c>
      <c r="G679" s="163" t="s">
        <v>7135</v>
      </c>
      <c r="H679" s="328" t="s">
        <v>14768</v>
      </c>
      <c r="I679" s="163"/>
      <c r="J679" s="301" t="s">
        <v>2292</v>
      </c>
      <c r="K679" s="164" t="s">
        <v>298</v>
      </c>
      <c r="L679" s="165">
        <v>45932</v>
      </c>
      <c r="M679" s="163"/>
      <c r="N679" s="163"/>
      <c r="O679" s="163"/>
    </row>
    <row r="680" spans="1:15">
      <c r="A680" s="163"/>
      <c r="B680" s="163"/>
      <c r="C680" s="163"/>
      <c r="D680" s="189" t="s">
        <v>14825</v>
      </c>
      <c r="E680" s="165">
        <v>45937</v>
      </c>
      <c r="F680" s="165">
        <v>45937</v>
      </c>
      <c r="G680" s="163" t="s">
        <v>7135</v>
      </c>
      <c r="H680" s="328" t="s">
        <v>14768</v>
      </c>
      <c r="I680" s="163"/>
      <c r="J680" s="301" t="s">
        <v>2292</v>
      </c>
      <c r="K680" s="164" t="s">
        <v>195</v>
      </c>
      <c r="L680" s="165">
        <v>45940</v>
      </c>
      <c r="M680" s="163"/>
      <c r="N680" s="163"/>
      <c r="O680" s="163"/>
    </row>
    <row r="681" spans="1:15" ht="30">
      <c r="A681" s="163"/>
      <c r="B681" s="163"/>
      <c r="C681" s="163"/>
      <c r="D681" s="189" t="s">
        <v>13056</v>
      </c>
      <c r="E681" s="165">
        <v>45926</v>
      </c>
      <c r="F681" s="165">
        <v>45926</v>
      </c>
      <c r="G681" s="163" t="s">
        <v>7135</v>
      </c>
      <c r="H681" s="328" t="s">
        <v>14769</v>
      </c>
      <c r="I681" s="163"/>
      <c r="J681" s="301" t="s">
        <v>14774</v>
      </c>
      <c r="K681" s="164"/>
      <c r="L681" s="163"/>
      <c r="M681" s="163"/>
      <c r="N681" s="163"/>
      <c r="O681" s="163"/>
    </row>
    <row r="682" spans="1:15" ht="30">
      <c r="A682" s="163"/>
      <c r="B682" s="163"/>
      <c r="C682" s="163"/>
      <c r="D682" s="189" t="s">
        <v>13057</v>
      </c>
      <c r="E682" s="165">
        <v>45929</v>
      </c>
      <c r="F682" s="165">
        <v>45929</v>
      </c>
      <c r="G682" s="163" t="s">
        <v>6842</v>
      </c>
      <c r="H682" s="328" t="s">
        <v>14770</v>
      </c>
      <c r="I682" s="163"/>
      <c r="J682" s="301" t="s">
        <v>157</v>
      </c>
      <c r="K682" s="164" t="s">
        <v>195</v>
      </c>
      <c r="L682" s="165">
        <v>45932</v>
      </c>
      <c r="M682" s="163"/>
      <c r="N682" s="163"/>
      <c r="O682" s="163"/>
    </row>
    <row r="683" spans="1:15" ht="45">
      <c r="A683" s="163"/>
      <c r="B683" s="163"/>
      <c r="C683" s="163"/>
      <c r="D683" s="189" t="s">
        <v>13058</v>
      </c>
      <c r="E683" s="165">
        <v>45930</v>
      </c>
      <c r="F683" s="165">
        <v>45930</v>
      </c>
      <c r="G683" s="163" t="s">
        <v>6842</v>
      </c>
      <c r="H683" s="328" t="s">
        <v>14771</v>
      </c>
      <c r="I683" s="163"/>
      <c r="J683" s="301" t="s">
        <v>157</v>
      </c>
      <c r="K683" s="164" t="s">
        <v>195</v>
      </c>
      <c r="L683" s="165">
        <v>45932</v>
      </c>
      <c r="M683" s="163"/>
      <c r="N683" s="163"/>
      <c r="O683" s="163"/>
    </row>
    <row r="684" spans="1:15" ht="60">
      <c r="A684" s="163"/>
      <c r="B684" s="163"/>
      <c r="C684" s="163"/>
      <c r="D684" s="189" t="s">
        <v>13059</v>
      </c>
      <c r="E684" s="165">
        <v>45929</v>
      </c>
      <c r="F684" s="165">
        <v>45929</v>
      </c>
      <c r="G684" s="163" t="s">
        <v>6842</v>
      </c>
      <c r="H684" s="328" t="s">
        <v>14772</v>
      </c>
      <c r="I684" s="163"/>
      <c r="J684" s="301" t="s">
        <v>157</v>
      </c>
      <c r="K684" s="164" t="s">
        <v>195</v>
      </c>
      <c r="L684" s="165">
        <v>45932</v>
      </c>
      <c r="M684" s="163"/>
      <c r="N684" s="163"/>
      <c r="O684" s="163"/>
    </row>
    <row r="685" spans="1:15">
      <c r="A685" s="163"/>
      <c r="B685" s="163"/>
      <c r="C685" s="163"/>
      <c r="D685" s="189" t="s">
        <v>13060</v>
      </c>
      <c r="E685" s="165">
        <v>45929</v>
      </c>
      <c r="F685" s="165">
        <v>45929</v>
      </c>
      <c r="G685" s="163" t="s">
        <v>6842</v>
      </c>
      <c r="H685" s="163" t="s">
        <v>12851</v>
      </c>
      <c r="I685" s="163"/>
      <c r="J685" s="163" t="s">
        <v>14847</v>
      </c>
      <c r="K685" s="164" t="s">
        <v>195</v>
      </c>
      <c r="L685" s="165">
        <v>45930</v>
      </c>
      <c r="M685" s="163"/>
      <c r="N685" s="163"/>
      <c r="O685" s="163"/>
    </row>
    <row r="686" spans="1:15">
      <c r="A686" s="163"/>
      <c r="B686" s="163"/>
      <c r="C686" s="163"/>
      <c r="D686" s="189" t="s">
        <v>13061</v>
      </c>
      <c r="E686" s="165">
        <v>45930</v>
      </c>
      <c r="F686" s="165">
        <v>45930</v>
      </c>
      <c r="G686" s="163" t="s">
        <v>6842</v>
      </c>
      <c r="H686" s="163" t="s">
        <v>11848</v>
      </c>
      <c r="I686" s="163"/>
      <c r="J686" s="163">
        <v>604</v>
      </c>
      <c r="K686" s="164" t="s">
        <v>298</v>
      </c>
      <c r="L686" s="165">
        <v>45932</v>
      </c>
      <c r="M686" s="163"/>
      <c r="N686" s="163"/>
      <c r="O686" s="163"/>
    </row>
    <row r="687" spans="1:15">
      <c r="A687" s="163"/>
      <c r="B687" s="163"/>
      <c r="C687" s="163"/>
      <c r="D687" s="189" t="s">
        <v>14944</v>
      </c>
      <c r="E687" s="165">
        <v>45938</v>
      </c>
      <c r="F687" s="165">
        <v>45938</v>
      </c>
      <c r="G687" s="163" t="s">
        <v>6842</v>
      </c>
      <c r="H687" s="163" t="s">
        <v>11848</v>
      </c>
      <c r="I687" s="163"/>
      <c r="J687" s="163">
        <v>604</v>
      </c>
      <c r="K687" s="164" t="s">
        <v>195</v>
      </c>
      <c r="L687" s="165">
        <v>45940</v>
      </c>
      <c r="M687" s="163"/>
      <c r="N687" s="163"/>
      <c r="O687" s="163"/>
    </row>
    <row r="688" spans="1:15">
      <c r="A688" s="163"/>
      <c r="B688" s="163"/>
      <c r="C688" s="163"/>
      <c r="D688" s="189" t="s">
        <v>13062</v>
      </c>
      <c r="E688" s="165">
        <v>45930</v>
      </c>
      <c r="F688" s="165">
        <v>45930</v>
      </c>
      <c r="G688" s="163" t="s">
        <v>6842</v>
      </c>
      <c r="H688" s="163" t="s">
        <v>12851</v>
      </c>
      <c r="I688" s="163"/>
      <c r="J688" s="163" t="s">
        <v>14848</v>
      </c>
      <c r="K688" s="164" t="s">
        <v>195</v>
      </c>
      <c r="L688" s="165">
        <v>45932</v>
      </c>
      <c r="M688" s="163"/>
      <c r="N688" s="163"/>
      <c r="O688" s="163"/>
    </row>
    <row r="689" spans="1:15">
      <c r="A689" s="163"/>
      <c r="B689" s="163"/>
      <c r="C689" s="163"/>
      <c r="D689" s="189" t="s">
        <v>13063</v>
      </c>
      <c r="E689" s="165">
        <v>45931</v>
      </c>
      <c r="F689" s="165">
        <v>45931</v>
      </c>
      <c r="G689" s="163" t="s">
        <v>6842</v>
      </c>
      <c r="H689" s="163" t="s">
        <v>11848</v>
      </c>
      <c r="I689" s="163"/>
      <c r="J689" s="163">
        <v>603</v>
      </c>
      <c r="K689" s="164" t="s">
        <v>195</v>
      </c>
      <c r="L689" s="165">
        <v>45940</v>
      </c>
      <c r="M689" s="163"/>
      <c r="N689" s="163"/>
      <c r="O689" s="163"/>
    </row>
    <row r="690" spans="1:15">
      <c r="A690" s="163"/>
      <c r="B690" s="163"/>
      <c r="C690" s="163"/>
      <c r="D690" s="189" t="s">
        <v>13064</v>
      </c>
      <c r="E690" s="165">
        <v>45932</v>
      </c>
      <c r="F690" s="165">
        <v>45932</v>
      </c>
      <c r="G690" s="163" t="s">
        <v>6842</v>
      </c>
      <c r="H690" s="163" t="s">
        <v>12851</v>
      </c>
      <c r="I690" s="163"/>
      <c r="J690" s="163" t="s">
        <v>14849</v>
      </c>
      <c r="K690" s="164" t="s">
        <v>195</v>
      </c>
      <c r="L690" s="165">
        <v>45937</v>
      </c>
      <c r="M690" s="163"/>
      <c r="N690" s="163"/>
      <c r="O690" s="163"/>
    </row>
    <row r="691" spans="1:15">
      <c r="A691" s="163"/>
      <c r="B691" s="163"/>
      <c r="C691" s="163"/>
      <c r="D691" s="189" t="s">
        <v>13065</v>
      </c>
      <c r="E691" s="165">
        <v>45932</v>
      </c>
      <c r="F691" s="165">
        <v>45932</v>
      </c>
      <c r="G691" s="163" t="s">
        <v>6842</v>
      </c>
      <c r="H691" s="163" t="s">
        <v>11848</v>
      </c>
      <c r="I691" s="163"/>
      <c r="J691" s="163" t="s">
        <v>14846</v>
      </c>
      <c r="K691" s="164" t="s">
        <v>195</v>
      </c>
      <c r="L691" s="165">
        <v>45932</v>
      </c>
      <c r="M691" s="163"/>
      <c r="N691" s="163"/>
      <c r="O691" s="163"/>
    </row>
    <row r="692" spans="1:15">
      <c r="A692" s="163"/>
      <c r="B692" s="163"/>
      <c r="C692" s="163"/>
      <c r="D692" s="189" t="s">
        <v>13066</v>
      </c>
      <c r="E692" s="165">
        <v>45932</v>
      </c>
      <c r="F692" s="165">
        <v>45932</v>
      </c>
      <c r="G692" s="163" t="s">
        <v>6842</v>
      </c>
      <c r="H692" s="163" t="s">
        <v>11848</v>
      </c>
      <c r="I692" s="163"/>
      <c r="J692" s="163" t="s">
        <v>14845</v>
      </c>
      <c r="K692" s="164" t="s">
        <v>195</v>
      </c>
      <c r="L692" s="165">
        <v>45932</v>
      </c>
      <c r="M692" s="163"/>
      <c r="N692" s="163"/>
      <c r="O692" s="163"/>
    </row>
    <row r="693" spans="1:15">
      <c r="A693" s="163"/>
      <c r="B693" s="163"/>
      <c r="C693" s="163"/>
      <c r="D693" s="189" t="s">
        <v>13067</v>
      </c>
      <c r="E693" s="165">
        <v>45932</v>
      </c>
      <c r="F693" s="165">
        <v>45932</v>
      </c>
      <c r="G693" s="163" t="s">
        <v>7135</v>
      </c>
      <c r="H693" s="163" t="s">
        <v>14826</v>
      </c>
      <c r="I693" s="163"/>
      <c r="J693" s="163">
        <v>501</v>
      </c>
      <c r="K693" s="164" t="s">
        <v>197</v>
      </c>
      <c r="L693" s="165">
        <v>45937</v>
      </c>
      <c r="M693" s="163"/>
      <c r="N693" s="163"/>
      <c r="O693" s="163"/>
    </row>
    <row r="694" spans="1:15">
      <c r="A694" s="163"/>
      <c r="B694" s="163"/>
      <c r="C694" s="163"/>
      <c r="D694" s="189" t="s">
        <v>14909</v>
      </c>
      <c r="E694" s="165">
        <v>45938</v>
      </c>
      <c r="F694" s="165">
        <v>45938</v>
      </c>
      <c r="G694" s="163" t="s">
        <v>7135</v>
      </c>
      <c r="H694" s="163" t="s">
        <v>14826</v>
      </c>
      <c r="I694" s="163"/>
      <c r="J694" s="163">
        <v>501</v>
      </c>
      <c r="K694" s="164" t="s">
        <v>195</v>
      </c>
      <c r="L694" s="165">
        <v>45939</v>
      </c>
      <c r="M694" s="163"/>
      <c r="N694" s="163"/>
      <c r="O694" s="163"/>
    </row>
    <row r="695" spans="1:15">
      <c r="A695" s="163"/>
      <c r="B695" s="163"/>
      <c r="C695" s="163"/>
      <c r="D695" s="189" t="s">
        <v>15116</v>
      </c>
      <c r="E695" s="165">
        <v>45952</v>
      </c>
      <c r="F695" s="165">
        <v>45952</v>
      </c>
      <c r="G695" s="163" t="s">
        <v>7135</v>
      </c>
      <c r="H695" s="163" t="s">
        <v>14826</v>
      </c>
      <c r="I695" s="163"/>
      <c r="J695" s="163">
        <v>501</v>
      </c>
      <c r="K695" s="164" t="s">
        <v>195</v>
      </c>
      <c r="L695" s="165">
        <v>45953</v>
      </c>
      <c r="M695" s="163"/>
      <c r="N695" s="163"/>
      <c r="O695" s="163"/>
    </row>
    <row r="696" spans="1:15">
      <c r="A696" s="163"/>
      <c r="B696" s="163"/>
      <c r="C696" s="163"/>
      <c r="D696" s="189" t="s">
        <v>13068</v>
      </c>
      <c r="E696" s="165">
        <v>45932</v>
      </c>
      <c r="F696" s="165">
        <v>45932</v>
      </c>
      <c r="G696" s="163" t="s">
        <v>7135</v>
      </c>
      <c r="H696" s="163" t="s">
        <v>14826</v>
      </c>
      <c r="I696" s="163"/>
      <c r="J696" s="163">
        <v>502</v>
      </c>
      <c r="K696" s="164" t="s">
        <v>298</v>
      </c>
      <c r="L696" s="165">
        <v>45937</v>
      </c>
      <c r="M696" s="163"/>
      <c r="N696" s="163"/>
      <c r="O696" s="163"/>
    </row>
    <row r="697" spans="1:15">
      <c r="A697" s="163"/>
      <c r="B697" s="163"/>
      <c r="C697" s="163"/>
      <c r="D697" s="189" t="s">
        <v>14911</v>
      </c>
      <c r="E697" s="165">
        <v>45938</v>
      </c>
      <c r="F697" s="165">
        <v>45938</v>
      </c>
      <c r="G697" s="163" t="s">
        <v>7135</v>
      </c>
      <c r="H697" s="163" t="s">
        <v>14826</v>
      </c>
      <c r="I697" s="163"/>
      <c r="J697" s="163">
        <v>502</v>
      </c>
      <c r="K697" s="164" t="s">
        <v>195</v>
      </c>
      <c r="L697" s="165">
        <v>45939</v>
      </c>
      <c r="M697" s="163"/>
      <c r="N697" s="163"/>
      <c r="O697" s="163"/>
    </row>
    <row r="698" spans="1:15">
      <c r="A698" s="163"/>
      <c r="B698" s="163"/>
      <c r="C698" s="163"/>
      <c r="D698" s="189" t="s">
        <v>15115</v>
      </c>
      <c r="E698" s="165">
        <v>45952</v>
      </c>
      <c r="F698" s="165">
        <v>45952</v>
      </c>
      <c r="G698" s="163" t="s">
        <v>7135</v>
      </c>
      <c r="H698" s="163" t="s">
        <v>14826</v>
      </c>
      <c r="I698" s="163"/>
      <c r="J698" s="163">
        <v>502</v>
      </c>
      <c r="K698" s="164" t="s">
        <v>195</v>
      </c>
      <c r="L698" s="165">
        <v>45953</v>
      </c>
      <c r="M698" s="163"/>
      <c r="N698" s="163"/>
      <c r="O698" s="163"/>
    </row>
    <row r="699" spans="1:15">
      <c r="A699" s="163"/>
      <c r="B699" s="163"/>
      <c r="C699" s="163"/>
      <c r="D699" s="189" t="s">
        <v>13069</v>
      </c>
      <c r="E699" s="165">
        <v>45932</v>
      </c>
      <c r="F699" s="165">
        <v>45932</v>
      </c>
      <c r="G699" s="163" t="s">
        <v>7135</v>
      </c>
      <c r="H699" s="163" t="s">
        <v>14826</v>
      </c>
      <c r="I699" s="163"/>
      <c r="J699" s="163">
        <v>504</v>
      </c>
      <c r="K699" s="164" t="s">
        <v>197</v>
      </c>
      <c r="L699" s="165">
        <v>45937</v>
      </c>
      <c r="M699" s="163"/>
      <c r="N699" s="163"/>
      <c r="O699" s="163"/>
    </row>
    <row r="700" spans="1:15">
      <c r="A700" s="163"/>
      <c r="B700" s="163"/>
      <c r="C700" s="163"/>
      <c r="D700" s="189" t="s">
        <v>14912</v>
      </c>
      <c r="E700" s="165">
        <v>45938</v>
      </c>
      <c r="F700" s="165">
        <v>45938</v>
      </c>
      <c r="G700" s="163" t="s">
        <v>7135</v>
      </c>
      <c r="H700" s="163" t="s">
        <v>14826</v>
      </c>
      <c r="I700" s="163"/>
      <c r="J700" s="163">
        <v>504</v>
      </c>
      <c r="K700" s="164" t="s">
        <v>195</v>
      </c>
      <c r="L700" s="165">
        <v>45939</v>
      </c>
      <c r="M700" s="163"/>
      <c r="N700" s="163"/>
      <c r="O700" s="163"/>
    </row>
    <row r="701" spans="1:15">
      <c r="A701" s="163"/>
      <c r="B701" s="163"/>
      <c r="C701" s="163"/>
      <c r="D701" s="189" t="s">
        <v>15114</v>
      </c>
      <c r="E701" s="165">
        <v>45952</v>
      </c>
      <c r="F701" s="165">
        <v>45952</v>
      </c>
      <c r="G701" s="163" t="s">
        <v>7135</v>
      </c>
      <c r="H701" s="163" t="s">
        <v>14826</v>
      </c>
      <c r="I701" s="163"/>
      <c r="J701" s="163">
        <v>504</v>
      </c>
      <c r="K701" s="164" t="s">
        <v>195</v>
      </c>
      <c r="L701" s="165">
        <v>45953</v>
      </c>
      <c r="M701" s="163"/>
      <c r="N701" s="163"/>
      <c r="O701" s="163"/>
    </row>
    <row r="702" spans="1:15">
      <c r="A702" s="163"/>
      <c r="B702" s="163"/>
      <c r="C702" s="163"/>
      <c r="D702" s="189" t="s">
        <v>13070</v>
      </c>
      <c r="E702" s="165">
        <v>45932</v>
      </c>
      <c r="F702" s="165">
        <v>45932</v>
      </c>
      <c r="G702" s="163" t="s">
        <v>7135</v>
      </c>
      <c r="H702" s="163" t="s">
        <v>14826</v>
      </c>
      <c r="I702" s="163"/>
      <c r="J702" s="163">
        <v>503</v>
      </c>
      <c r="K702" s="164" t="s">
        <v>298</v>
      </c>
      <c r="L702" s="165">
        <v>45937</v>
      </c>
      <c r="M702" s="163"/>
      <c r="N702" s="163"/>
      <c r="O702" s="163"/>
    </row>
    <row r="703" spans="1:15">
      <c r="A703" s="163"/>
      <c r="B703" s="163"/>
      <c r="C703" s="163"/>
      <c r="D703" s="189" t="s">
        <v>14908</v>
      </c>
      <c r="E703" s="165">
        <v>45938</v>
      </c>
      <c r="F703" s="165">
        <v>45938</v>
      </c>
      <c r="G703" s="163" t="s">
        <v>7135</v>
      </c>
      <c r="H703" s="163" t="s">
        <v>14826</v>
      </c>
      <c r="I703" s="163"/>
      <c r="J703" s="163">
        <v>503</v>
      </c>
      <c r="K703" s="164" t="s">
        <v>195</v>
      </c>
      <c r="L703" s="165">
        <v>45939</v>
      </c>
      <c r="M703" s="163"/>
      <c r="N703" s="163"/>
      <c r="O703" s="163"/>
    </row>
    <row r="704" spans="1:15">
      <c r="A704" s="163"/>
      <c r="B704" s="163"/>
      <c r="C704" s="163"/>
      <c r="D704" s="189" t="s">
        <v>15113</v>
      </c>
      <c r="E704" s="165">
        <v>45952</v>
      </c>
      <c r="F704" s="165">
        <v>45952</v>
      </c>
      <c r="G704" s="163" t="s">
        <v>7135</v>
      </c>
      <c r="H704" s="163" t="s">
        <v>14826</v>
      </c>
      <c r="I704" s="163"/>
      <c r="J704" s="163">
        <v>503</v>
      </c>
      <c r="K704" s="164" t="s">
        <v>195</v>
      </c>
      <c r="L704" s="165">
        <v>45953</v>
      </c>
      <c r="M704" s="163"/>
      <c r="N704" s="163"/>
      <c r="O704" s="163"/>
    </row>
    <row r="705" spans="1:15">
      <c r="A705" s="163"/>
      <c r="B705" s="163"/>
      <c r="C705" s="163"/>
      <c r="D705" s="189" t="s">
        <v>13071</v>
      </c>
      <c r="E705" s="165">
        <v>45932</v>
      </c>
      <c r="F705" s="165">
        <v>45932</v>
      </c>
      <c r="G705" s="163" t="s">
        <v>7135</v>
      </c>
      <c r="H705" s="163" t="s">
        <v>14826</v>
      </c>
      <c r="I705" s="163"/>
      <c r="J705" s="163">
        <v>506</v>
      </c>
      <c r="K705" s="164" t="s">
        <v>197</v>
      </c>
      <c r="L705" s="165">
        <v>45937</v>
      </c>
      <c r="M705" s="163"/>
      <c r="N705" s="163"/>
      <c r="O705" s="163"/>
    </row>
    <row r="706" spans="1:15">
      <c r="A706" s="163"/>
      <c r="B706" s="163"/>
      <c r="C706" s="163"/>
      <c r="D706" s="189" t="s">
        <v>14910</v>
      </c>
      <c r="E706" s="165">
        <v>45938</v>
      </c>
      <c r="F706" s="165">
        <v>45938</v>
      </c>
      <c r="G706" s="163" t="s">
        <v>7135</v>
      </c>
      <c r="H706" s="163" t="s">
        <v>14826</v>
      </c>
      <c r="I706" s="163"/>
      <c r="J706" s="163">
        <v>506</v>
      </c>
      <c r="K706" s="164" t="s">
        <v>195</v>
      </c>
      <c r="L706" s="165">
        <v>45939</v>
      </c>
      <c r="M706" s="163"/>
      <c r="N706" s="163"/>
      <c r="O706" s="163"/>
    </row>
    <row r="707" spans="1:15">
      <c r="A707" s="163"/>
      <c r="B707" s="163"/>
      <c r="C707" s="163"/>
      <c r="D707" s="189" t="s">
        <v>15112</v>
      </c>
      <c r="E707" s="165">
        <v>45952</v>
      </c>
      <c r="F707" s="165">
        <v>45952</v>
      </c>
      <c r="G707" s="163" t="s">
        <v>7135</v>
      </c>
      <c r="H707" s="163" t="s">
        <v>14826</v>
      </c>
      <c r="I707" s="163"/>
      <c r="J707" s="163">
        <v>506</v>
      </c>
      <c r="K707" s="164" t="s">
        <v>195</v>
      </c>
      <c r="L707" s="165">
        <v>45953</v>
      </c>
      <c r="M707" s="163"/>
      <c r="N707" s="163"/>
      <c r="O707" s="163"/>
    </row>
    <row r="708" spans="1:15">
      <c r="A708" s="163"/>
      <c r="B708" s="163"/>
      <c r="C708" s="163"/>
      <c r="D708" s="189" t="s">
        <v>13072</v>
      </c>
      <c r="E708" s="165">
        <v>45933</v>
      </c>
      <c r="F708" s="165">
        <v>45933</v>
      </c>
      <c r="G708" s="163" t="s">
        <v>6842</v>
      </c>
      <c r="H708" s="163" t="s">
        <v>12851</v>
      </c>
      <c r="I708" s="163"/>
      <c r="J708" s="163" t="s">
        <v>14848</v>
      </c>
      <c r="K708" s="164" t="s">
        <v>195</v>
      </c>
      <c r="L708" s="165">
        <v>45937</v>
      </c>
      <c r="M708" s="163"/>
      <c r="N708" s="163"/>
      <c r="O708" s="163"/>
    </row>
    <row r="709" spans="1:15">
      <c r="A709" s="163"/>
      <c r="B709" s="163"/>
      <c r="C709" s="163" t="s">
        <v>2292</v>
      </c>
      <c r="D709" s="189" t="s">
        <v>13073</v>
      </c>
      <c r="E709" s="165">
        <v>45937</v>
      </c>
      <c r="F709" s="165">
        <v>45937</v>
      </c>
      <c r="G709" s="163" t="s">
        <v>7135</v>
      </c>
      <c r="H709" s="163" t="s">
        <v>14826</v>
      </c>
      <c r="I709" s="163"/>
      <c r="J709" s="163">
        <v>405</v>
      </c>
      <c r="K709" s="164" t="s">
        <v>195</v>
      </c>
      <c r="L709" s="165">
        <v>45939</v>
      </c>
      <c r="M709" s="163"/>
      <c r="N709" s="163"/>
      <c r="O709" s="163"/>
    </row>
    <row r="710" spans="1:15">
      <c r="A710" s="163"/>
      <c r="B710" s="163"/>
      <c r="C710" s="163" t="s">
        <v>2292</v>
      </c>
      <c r="D710" s="189" t="s">
        <v>15111</v>
      </c>
      <c r="E710" s="165">
        <v>45952</v>
      </c>
      <c r="F710" s="165">
        <v>45952</v>
      </c>
      <c r="G710" s="163" t="s">
        <v>7135</v>
      </c>
      <c r="H710" s="163" t="s">
        <v>14826</v>
      </c>
      <c r="I710" s="163"/>
      <c r="J710" s="163">
        <v>405</v>
      </c>
      <c r="K710" s="164" t="s">
        <v>195</v>
      </c>
      <c r="L710" s="165">
        <v>45953</v>
      </c>
      <c r="M710" s="163"/>
      <c r="N710" s="163"/>
      <c r="O710" s="163"/>
    </row>
    <row r="711" spans="1:15">
      <c r="A711" s="163"/>
      <c r="B711" s="163"/>
      <c r="C711" s="163"/>
      <c r="D711" s="189" t="s">
        <v>13074</v>
      </c>
      <c r="E711" s="165">
        <v>45937</v>
      </c>
      <c r="F711" s="165">
        <v>45937</v>
      </c>
      <c r="G711" s="163" t="s">
        <v>7135</v>
      </c>
      <c r="H711" s="163" t="s">
        <v>14826</v>
      </c>
      <c r="I711" s="163"/>
      <c r="J711" s="163">
        <v>407</v>
      </c>
      <c r="K711" s="164" t="s">
        <v>195</v>
      </c>
      <c r="L711" s="165">
        <v>45939</v>
      </c>
      <c r="M711" s="163"/>
      <c r="N711" s="163"/>
      <c r="O711" s="163"/>
    </row>
    <row r="712" spans="1:15">
      <c r="A712" s="163"/>
      <c r="B712" s="163"/>
      <c r="C712" s="163"/>
      <c r="D712" s="189" t="s">
        <v>15110</v>
      </c>
      <c r="E712" s="165">
        <v>45952</v>
      </c>
      <c r="F712" s="165">
        <v>45952</v>
      </c>
      <c r="G712" s="163" t="s">
        <v>7135</v>
      </c>
      <c r="H712" s="163" t="s">
        <v>14826</v>
      </c>
      <c r="I712" s="163"/>
      <c r="J712" s="163">
        <v>407</v>
      </c>
      <c r="K712" s="164" t="s">
        <v>195</v>
      </c>
      <c r="L712" s="165">
        <v>45953</v>
      </c>
      <c r="M712" s="163"/>
      <c r="N712" s="163"/>
      <c r="O712" s="163"/>
    </row>
    <row r="713" spans="1:15">
      <c r="A713" s="163"/>
      <c r="B713" s="163"/>
      <c r="C713" s="163"/>
      <c r="D713" s="189" t="s">
        <v>13709</v>
      </c>
      <c r="E713" s="165">
        <v>45937</v>
      </c>
      <c r="F713" s="165">
        <v>45937</v>
      </c>
      <c r="G713" s="163" t="s">
        <v>7135</v>
      </c>
      <c r="H713" s="163" t="s">
        <v>14827</v>
      </c>
      <c r="I713" s="163"/>
      <c r="J713" s="163">
        <v>508</v>
      </c>
      <c r="K713" s="164" t="s">
        <v>195</v>
      </c>
      <c r="L713" s="165">
        <v>45939</v>
      </c>
      <c r="M713" s="163"/>
      <c r="N713" s="163"/>
      <c r="O713" s="163"/>
    </row>
    <row r="714" spans="1:15">
      <c r="A714" s="163"/>
      <c r="B714" s="163"/>
      <c r="C714" s="163"/>
      <c r="D714" s="189" t="s">
        <v>15109</v>
      </c>
      <c r="E714" s="165">
        <v>45952</v>
      </c>
      <c r="F714" s="165">
        <v>45952</v>
      </c>
      <c r="G714" s="163" t="s">
        <v>7135</v>
      </c>
      <c r="H714" s="163" t="s">
        <v>14827</v>
      </c>
      <c r="I714" s="163"/>
      <c r="J714" s="163">
        <v>508</v>
      </c>
      <c r="K714" s="164" t="s">
        <v>195</v>
      </c>
      <c r="L714" s="165">
        <v>45953</v>
      </c>
      <c r="M714" s="163"/>
      <c r="N714" s="163"/>
      <c r="O714" s="163"/>
    </row>
    <row r="715" spans="1:15">
      <c r="A715" s="163"/>
      <c r="B715" s="163"/>
      <c r="C715" s="163"/>
      <c r="D715" s="189" t="s">
        <v>13710</v>
      </c>
      <c r="E715" s="165">
        <v>45937</v>
      </c>
      <c r="F715" s="165">
        <v>45937</v>
      </c>
      <c r="G715" s="163" t="s">
        <v>7135</v>
      </c>
      <c r="H715" s="163" t="s">
        <v>14827</v>
      </c>
      <c r="I715" s="163"/>
      <c r="J715" s="163">
        <v>509</v>
      </c>
      <c r="K715" s="164" t="s">
        <v>195</v>
      </c>
      <c r="L715" s="165">
        <v>45939</v>
      </c>
      <c r="M715" s="163"/>
      <c r="N715" s="163"/>
      <c r="O715" s="163"/>
    </row>
    <row r="716" spans="1:15">
      <c r="A716" s="163"/>
      <c r="B716" s="163"/>
      <c r="C716" s="163"/>
      <c r="D716" s="189" t="s">
        <v>15108</v>
      </c>
      <c r="E716" s="165">
        <v>45952</v>
      </c>
      <c r="F716" s="165">
        <v>45952</v>
      </c>
      <c r="G716" s="163" t="s">
        <v>7135</v>
      </c>
      <c r="H716" s="163" t="s">
        <v>14827</v>
      </c>
      <c r="I716" s="163"/>
      <c r="J716" s="163">
        <v>509</v>
      </c>
      <c r="K716" s="164" t="s">
        <v>195</v>
      </c>
      <c r="L716" s="165">
        <v>45953</v>
      </c>
      <c r="M716" s="163"/>
      <c r="N716" s="163"/>
      <c r="O716" s="163"/>
    </row>
    <row r="717" spans="1:15">
      <c r="A717" s="163"/>
      <c r="B717" s="163"/>
      <c r="C717" s="163"/>
      <c r="D717" s="189" t="s">
        <v>13711</v>
      </c>
      <c r="E717" s="165">
        <v>45937</v>
      </c>
      <c r="F717" s="165">
        <v>45937</v>
      </c>
      <c r="G717" s="163" t="s">
        <v>7135</v>
      </c>
      <c r="H717" s="163" t="s">
        <v>14827</v>
      </c>
      <c r="I717" s="163"/>
      <c r="J717" s="163">
        <v>510</v>
      </c>
      <c r="K717" s="164" t="s">
        <v>195</v>
      </c>
      <c r="L717" s="165">
        <v>45939</v>
      </c>
      <c r="M717" s="163"/>
      <c r="N717" s="163"/>
      <c r="O717" s="163"/>
    </row>
    <row r="718" spans="1:15">
      <c r="A718" s="163"/>
      <c r="B718" s="163"/>
      <c r="C718" s="163"/>
      <c r="D718" s="189" t="s">
        <v>15107</v>
      </c>
      <c r="E718" s="165">
        <v>45952</v>
      </c>
      <c r="F718" s="165">
        <v>45952</v>
      </c>
      <c r="G718" s="163" t="s">
        <v>7135</v>
      </c>
      <c r="H718" s="163" t="s">
        <v>14827</v>
      </c>
      <c r="I718" s="163"/>
      <c r="J718" s="163">
        <v>510</v>
      </c>
      <c r="K718" s="164" t="s">
        <v>195</v>
      </c>
      <c r="L718" s="165">
        <v>45953</v>
      </c>
      <c r="M718" s="163"/>
      <c r="N718" s="163"/>
      <c r="O718" s="163"/>
    </row>
    <row r="719" spans="1:15">
      <c r="A719" s="163"/>
      <c r="B719" s="163"/>
      <c r="C719" s="163"/>
      <c r="D719" s="189" t="s">
        <v>13712</v>
      </c>
      <c r="E719" s="165">
        <v>45937</v>
      </c>
      <c r="F719" s="165">
        <v>45937</v>
      </c>
      <c r="G719" s="163" t="s">
        <v>7135</v>
      </c>
      <c r="H719" s="163" t="s">
        <v>14827</v>
      </c>
      <c r="I719" s="163"/>
      <c r="J719" s="163">
        <v>507</v>
      </c>
      <c r="K719" s="164" t="s">
        <v>195</v>
      </c>
      <c r="L719" s="165">
        <v>45939</v>
      </c>
      <c r="M719" s="163"/>
      <c r="N719" s="163"/>
      <c r="O719" s="163"/>
    </row>
    <row r="720" spans="1:15">
      <c r="A720" s="163"/>
      <c r="B720" s="163"/>
      <c r="C720" s="163"/>
      <c r="D720" s="189" t="s">
        <v>15106</v>
      </c>
      <c r="E720" s="165">
        <v>45952</v>
      </c>
      <c r="F720" s="165">
        <v>45952</v>
      </c>
      <c r="G720" s="163" t="s">
        <v>7135</v>
      </c>
      <c r="H720" s="163" t="s">
        <v>14827</v>
      </c>
      <c r="I720" s="163"/>
      <c r="J720" s="163">
        <v>507</v>
      </c>
      <c r="K720" s="164" t="s">
        <v>195</v>
      </c>
      <c r="L720" s="165">
        <v>45953</v>
      </c>
      <c r="M720" s="163"/>
      <c r="N720" s="163"/>
      <c r="O720" s="163"/>
    </row>
    <row r="721" spans="1:15">
      <c r="A721" s="163"/>
      <c r="B721" s="163"/>
      <c r="C721" s="163"/>
      <c r="D721" s="189" t="s">
        <v>13713</v>
      </c>
      <c r="E721" s="165">
        <v>45937</v>
      </c>
      <c r="F721" s="165">
        <v>45937</v>
      </c>
      <c r="G721" s="163" t="s">
        <v>7135</v>
      </c>
      <c r="H721" s="163" t="s">
        <v>14827</v>
      </c>
      <c r="I721" s="163"/>
      <c r="J721" s="163">
        <v>505</v>
      </c>
      <c r="K721" s="164" t="s">
        <v>195</v>
      </c>
      <c r="L721" s="165">
        <v>45939</v>
      </c>
      <c r="M721" s="163"/>
      <c r="N721" s="163"/>
      <c r="O721" s="163"/>
    </row>
    <row r="722" spans="1:15">
      <c r="A722" s="163"/>
      <c r="B722" s="163"/>
      <c r="C722" s="163"/>
      <c r="D722" s="189" t="s">
        <v>15105</v>
      </c>
      <c r="E722" s="165">
        <v>45952</v>
      </c>
      <c r="F722" s="165">
        <v>45952</v>
      </c>
      <c r="G722" s="163" t="s">
        <v>7135</v>
      </c>
      <c r="H722" s="163" t="s">
        <v>14827</v>
      </c>
      <c r="I722" s="163"/>
      <c r="J722" s="163">
        <v>505</v>
      </c>
      <c r="K722" s="164" t="s">
        <v>195</v>
      </c>
      <c r="L722" s="165">
        <v>45953</v>
      </c>
      <c r="M722" s="163"/>
      <c r="N722" s="163"/>
      <c r="O722" s="163"/>
    </row>
    <row r="723" spans="1:15">
      <c r="A723" s="163"/>
      <c r="B723" s="163"/>
      <c r="C723" s="163" t="s">
        <v>2418</v>
      </c>
      <c r="D723" s="189" t="s">
        <v>13714</v>
      </c>
      <c r="E723" s="165">
        <v>45937</v>
      </c>
      <c r="F723" s="165">
        <v>45937</v>
      </c>
      <c r="G723" s="163" t="s">
        <v>7135</v>
      </c>
      <c r="H723" s="163" t="s">
        <v>14828</v>
      </c>
      <c r="I723" s="163"/>
      <c r="J723" s="163" t="s">
        <v>14829</v>
      </c>
      <c r="K723" s="164" t="s">
        <v>195</v>
      </c>
      <c r="L723" s="165">
        <v>45940</v>
      </c>
      <c r="M723" s="163"/>
      <c r="N723" s="163"/>
      <c r="O723" s="163"/>
    </row>
    <row r="724" spans="1:15">
      <c r="A724" s="163"/>
      <c r="B724" s="163"/>
      <c r="C724" s="163" t="s">
        <v>2418</v>
      </c>
      <c r="D724" s="189" t="s">
        <v>13715</v>
      </c>
      <c r="E724" s="165">
        <v>45937</v>
      </c>
      <c r="F724" s="165">
        <v>45937</v>
      </c>
      <c r="G724" s="163" t="s">
        <v>7135</v>
      </c>
      <c r="H724" s="163" t="s">
        <v>14828</v>
      </c>
      <c r="I724" s="163"/>
      <c r="J724" s="163" t="s">
        <v>1410</v>
      </c>
      <c r="K724" s="164" t="s">
        <v>195</v>
      </c>
      <c r="L724" s="165">
        <v>45939</v>
      </c>
      <c r="M724" s="163"/>
      <c r="N724" s="163"/>
      <c r="O724" s="163"/>
    </row>
    <row r="725" spans="1:15">
      <c r="A725" s="163"/>
      <c r="B725" s="163"/>
      <c r="C725" s="163" t="s">
        <v>2418</v>
      </c>
      <c r="D725" s="189" t="s">
        <v>15104</v>
      </c>
      <c r="E725" s="165">
        <v>45952</v>
      </c>
      <c r="F725" s="165">
        <v>45952</v>
      </c>
      <c r="G725" s="163" t="s">
        <v>7135</v>
      </c>
      <c r="H725" s="163" t="s">
        <v>14828</v>
      </c>
      <c r="I725" s="163"/>
      <c r="J725" s="163" t="s">
        <v>1410</v>
      </c>
      <c r="K725" s="164" t="s">
        <v>195</v>
      </c>
      <c r="L725" s="165">
        <v>45953</v>
      </c>
      <c r="M725" s="163"/>
      <c r="N725" s="163"/>
      <c r="O725" s="163"/>
    </row>
    <row r="726" spans="1:15">
      <c r="A726" s="163"/>
      <c r="B726" s="163"/>
      <c r="C726" s="163" t="s">
        <v>2800</v>
      </c>
      <c r="D726" s="189" t="s">
        <v>13716</v>
      </c>
      <c r="E726" s="165">
        <v>45937</v>
      </c>
      <c r="F726" s="165">
        <v>45937</v>
      </c>
      <c r="G726" s="163" t="s">
        <v>7135</v>
      </c>
      <c r="H726" s="163" t="s">
        <v>14828</v>
      </c>
      <c r="I726" s="163"/>
      <c r="J726" s="163" t="s">
        <v>14829</v>
      </c>
      <c r="K726" s="164" t="s">
        <v>195</v>
      </c>
      <c r="L726" s="165">
        <v>45939</v>
      </c>
      <c r="M726" s="163"/>
      <c r="N726" s="163"/>
      <c r="O726" s="163"/>
    </row>
    <row r="727" spans="1:15">
      <c r="A727" s="163"/>
      <c r="B727" s="163"/>
      <c r="C727" s="163" t="s">
        <v>2800</v>
      </c>
      <c r="D727" s="189" t="s">
        <v>15103</v>
      </c>
      <c r="E727" s="165">
        <v>45952</v>
      </c>
      <c r="F727" s="165">
        <v>45952</v>
      </c>
      <c r="G727" s="163" t="s">
        <v>7135</v>
      </c>
      <c r="H727" s="163" t="s">
        <v>14828</v>
      </c>
      <c r="I727" s="163"/>
      <c r="J727" s="163" t="s">
        <v>14829</v>
      </c>
      <c r="K727" s="164" t="s">
        <v>195</v>
      </c>
      <c r="L727" s="165">
        <v>45953</v>
      </c>
      <c r="M727" s="163"/>
      <c r="N727" s="163"/>
      <c r="O727" s="163"/>
    </row>
    <row r="728" spans="1:15">
      <c r="A728" s="163"/>
      <c r="B728" s="163"/>
      <c r="C728" s="163" t="s">
        <v>2800</v>
      </c>
      <c r="D728" s="189" t="s">
        <v>13717</v>
      </c>
      <c r="E728" s="165">
        <v>45937</v>
      </c>
      <c r="F728" s="165">
        <v>45937</v>
      </c>
      <c r="G728" s="163" t="s">
        <v>7135</v>
      </c>
      <c r="H728" s="163" t="s">
        <v>14826</v>
      </c>
      <c r="I728" s="163"/>
      <c r="J728" s="163">
        <v>601</v>
      </c>
      <c r="K728" s="164" t="s">
        <v>195</v>
      </c>
      <c r="L728" s="165">
        <v>45940</v>
      </c>
      <c r="M728" s="163"/>
      <c r="N728" s="163"/>
      <c r="O728" s="163"/>
    </row>
    <row r="729" spans="1:15">
      <c r="A729" s="163"/>
      <c r="B729" s="163"/>
      <c r="C729" s="163" t="s">
        <v>2800</v>
      </c>
      <c r="D729" s="189" t="s">
        <v>13718</v>
      </c>
      <c r="E729" s="165">
        <v>45937</v>
      </c>
      <c r="F729" s="165">
        <v>45937</v>
      </c>
      <c r="G729" s="163" t="s">
        <v>7135</v>
      </c>
      <c r="H729" s="163" t="s">
        <v>14826</v>
      </c>
      <c r="I729" s="163"/>
      <c r="J729" s="163">
        <v>602</v>
      </c>
      <c r="K729" s="164" t="s">
        <v>195</v>
      </c>
      <c r="L729" s="165">
        <v>45940</v>
      </c>
      <c r="M729" s="163"/>
      <c r="N729" s="163"/>
      <c r="O729" s="163"/>
    </row>
    <row r="730" spans="1:15">
      <c r="A730" s="163"/>
      <c r="B730" s="163"/>
      <c r="C730" s="163" t="s">
        <v>2800</v>
      </c>
      <c r="D730" s="189" t="s">
        <v>13719</v>
      </c>
      <c r="E730" s="165">
        <v>45937</v>
      </c>
      <c r="F730" s="165">
        <v>45937</v>
      </c>
      <c r="G730" s="163" t="s">
        <v>7135</v>
      </c>
      <c r="H730" s="163" t="s">
        <v>14826</v>
      </c>
      <c r="I730" s="163"/>
      <c r="J730" s="163">
        <v>603</v>
      </c>
      <c r="K730" s="164" t="s">
        <v>195</v>
      </c>
      <c r="L730" s="165">
        <v>45940</v>
      </c>
      <c r="M730" s="163"/>
      <c r="N730" s="163"/>
      <c r="O730" s="163"/>
    </row>
    <row r="731" spans="1:15">
      <c r="A731" s="163"/>
      <c r="B731" s="163"/>
      <c r="C731" s="163" t="s">
        <v>2800</v>
      </c>
      <c r="D731" s="189" t="s">
        <v>13720</v>
      </c>
      <c r="E731" s="165">
        <v>45937</v>
      </c>
      <c r="F731" s="165">
        <v>45937</v>
      </c>
      <c r="G731" s="163" t="s">
        <v>7135</v>
      </c>
      <c r="H731" s="163" t="s">
        <v>14826</v>
      </c>
      <c r="I731" s="163"/>
      <c r="J731" s="163">
        <v>604</v>
      </c>
      <c r="K731" s="164" t="s">
        <v>195</v>
      </c>
      <c r="L731" s="165">
        <v>45940</v>
      </c>
      <c r="M731" s="163"/>
      <c r="N731" s="163"/>
      <c r="O731" s="163"/>
    </row>
    <row r="732" spans="1:15">
      <c r="A732" s="163"/>
      <c r="B732" s="163"/>
      <c r="C732" s="163" t="s">
        <v>2800</v>
      </c>
      <c r="D732" s="189" t="s">
        <v>13721</v>
      </c>
      <c r="E732" s="165">
        <v>45937</v>
      </c>
      <c r="F732" s="165">
        <v>45937</v>
      </c>
      <c r="G732" s="163" t="s">
        <v>7135</v>
      </c>
      <c r="H732" s="163" t="s">
        <v>14826</v>
      </c>
      <c r="I732" s="163"/>
      <c r="J732" s="163">
        <v>606</v>
      </c>
      <c r="K732" s="164" t="s">
        <v>195</v>
      </c>
      <c r="L732" s="165">
        <v>45940</v>
      </c>
      <c r="M732" s="163"/>
      <c r="N732" s="163"/>
      <c r="O732" s="163"/>
    </row>
    <row r="733" spans="1:15">
      <c r="A733" s="163"/>
      <c r="B733" s="163"/>
      <c r="C733" s="163"/>
      <c r="D733" s="189" t="s">
        <v>13722</v>
      </c>
      <c r="E733" s="165">
        <v>45937</v>
      </c>
      <c r="F733" s="165">
        <v>45937</v>
      </c>
      <c r="G733" s="163" t="s">
        <v>7135</v>
      </c>
      <c r="H733" s="163" t="s">
        <v>14840</v>
      </c>
      <c r="I733" s="163"/>
      <c r="J733" s="163">
        <v>501</v>
      </c>
      <c r="K733" s="164" t="s">
        <v>195</v>
      </c>
      <c r="L733" s="165">
        <v>45940</v>
      </c>
      <c r="M733" s="163"/>
      <c r="N733" s="163"/>
      <c r="O733" s="163"/>
    </row>
    <row r="734" spans="1:15">
      <c r="A734" s="163"/>
      <c r="B734" s="163"/>
      <c r="C734" s="163"/>
      <c r="D734" s="189" t="s">
        <v>13723</v>
      </c>
      <c r="E734" s="165">
        <v>45937</v>
      </c>
      <c r="F734" s="165">
        <v>45937</v>
      </c>
      <c r="G734" s="163" t="s">
        <v>7135</v>
      </c>
      <c r="H734" s="163" t="s">
        <v>14840</v>
      </c>
      <c r="I734" s="163"/>
      <c r="J734" s="163">
        <v>503</v>
      </c>
      <c r="K734" s="164" t="s">
        <v>195</v>
      </c>
      <c r="L734" s="165">
        <v>45940</v>
      </c>
      <c r="M734" s="163"/>
      <c r="N734" s="163"/>
      <c r="O734" s="163"/>
    </row>
    <row r="735" spans="1:15">
      <c r="A735" s="163"/>
      <c r="B735" s="163"/>
      <c r="C735" s="163"/>
      <c r="D735" s="189" t="s">
        <v>13724</v>
      </c>
      <c r="E735" s="165">
        <v>45937</v>
      </c>
      <c r="F735" s="165">
        <v>45937</v>
      </c>
      <c r="G735" s="163" t="s">
        <v>7135</v>
      </c>
      <c r="H735" s="163" t="s">
        <v>14840</v>
      </c>
      <c r="I735" s="163"/>
      <c r="J735" s="163">
        <v>504</v>
      </c>
      <c r="K735" s="164" t="s">
        <v>195</v>
      </c>
      <c r="L735" s="165">
        <v>45940</v>
      </c>
      <c r="M735" s="163"/>
      <c r="N735" s="163"/>
      <c r="O735" s="163"/>
    </row>
    <row r="736" spans="1:15">
      <c r="A736" s="163"/>
      <c r="B736" s="163"/>
      <c r="C736" s="163"/>
      <c r="D736" s="189" t="s">
        <v>13725</v>
      </c>
      <c r="E736" s="165">
        <v>45937</v>
      </c>
      <c r="F736" s="165">
        <v>45937</v>
      </c>
      <c r="G736" s="163" t="s">
        <v>7135</v>
      </c>
      <c r="H736" s="163" t="s">
        <v>14841</v>
      </c>
      <c r="I736" s="163"/>
      <c r="J736" s="163">
        <v>506</v>
      </c>
      <c r="K736" s="164" t="s">
        <v>195</v>
      </c>
      <c r="L736" s="165">
        <v>45940</v>
      </c>
      <c r="M736" s="163"/>
      <c r="N736" s="163"/>
      <c r="O736" s="163"/>
    </row>
    <row r="737" spans="1:15">
      <c r="A737" s="163"/>
      <c r="B737" s="163"/>
      <c r="C737" s="163"/>
      <c r="D737" s="189" t="s">
        <v>13726</v>
      </c>
      <c r="E737" s="165">
        <v>45937</v>
      </c>
      <c r="F737" s="165">
        <v>45937</v>
      </c>
      <c r="G737" s="163" t="s">
        <v>7135</v>
      </c>
      <c r="H737" s="163" t="s">
        <v>14840</v>
      </c>
      <c r="I737" s="163"/>
      <c r="J737" s="163">
        <v>304</v>
      </c>
      <c r="K737" s="164" t="s">
        <v>195</v>
      </c>
      <c r="L737" s="165">
        <v>45939</v>
      </c>
      <c r="M737" s="163"/>
      <c r="N737" s="163"/>
      <c r="O737" s="163"/>
    </row>
    <row r="738" spans="1:15">
      <c r="A738" s="163"/>
      <c r="B738" s="163"/>
      <c r="C738" s="163"/>
      <c r="D738" s="189" t="s">
        <v>13727</v>
      </c>
      <c r="E738" s="165">
        <v>45937</v>
      </c>
      <c r="F738" s="165">
        <v>45937</v>
      </c>
      <c r="G738" s="163" t="s">
        <v>7135</v>
      </c>
      <c r="H738" s="163" t="s">
        <v>14840</v>
      </c>
      <c r="I738" s="163"/>
      <c r="J738" s="163">
        <v>306</v>
      </c>
      <c r="K738" s="164" t="s">
        <v>195</v>
      </c>
      <c r="L738" s="165">
        <v>45939</v>
      </c>
      <c r="M738" s="163"/>
      <c r="N738" s="163"/>
      <c r="O738" s="163"/>
    </row>
    <row r="739" spans="1:15">
      <c r="A739" s="163"/>
      <c r="B739" s="163"/>
      <c r="C739" s="163"/>
      <c r="D739" s="189" t="s">
        <v>13728</v>
      </c>
      <c r="E739" s="165">
        <v>45937</v>
      </c>
      <c r="F739" s="165">
        <v>45937</v>
      </c>
      <c r="G739" s="163" t="s">
        <v>7135</v>
      </c>
      <c r="H739" s="163" t="s">
        <v>14840</v>
      </c>
      <c r="I739" s="163"/>
      <c r="J739" s="163">
        <v>303</v>
      </c>
      <c r="K739" s="164" t="s">
        <v>195</v>
      </c>
      <c r="L739" s="165">
        <v>45939</v>
      </c>
      <c r="M739" s="163"/>
      <c r="N739" s="163"/>
      <c r="O739" s="163"/>
    </row>
    <row r="740" spans="1:15">
      <c r="A740" s="163"/>
      <c r="B740" s="163"/>
      <c r="C740" s="163"/>
      <c r="D740" s="189" t="s">
        <v>15102</v>
      </c>
      <c r="E740" s="165">
        <v>45952</v>
      </c>
      <c r="F740" s="165">
        <v>45952</v>
      </c>
      <c r="G740" s="163" t="s">
        <v>7135</v>
      </c>
      <c r="H740" s="163" t="s">
        <v>14840</v>
      </c>
      <c r="I740" s="163"/>
      <c r="J740" s="163">
        <v>303</v>
      </c>
      <c r="K740" s="164" t="s">
        <v>195</v>
      </c>
      <c r="L740" s="159">
        <v>45953</v>
      </c>
      <c r="M740" s="163"/>
      <c r="N740" s="163"/>
      <c r="O740" s="163"/>
    </row>
    <row r="741" spans="1:15">
      <c r="A741" s="163"/>
      <c r="B741" s="163"/>
      <c r="C741" s="163"/>
      <c r="D741" s="189" t="s">
        <v>13729</v>
      </c>
      <c r="E741" s="165">
        <v>45939</v>
      </c>
      <c r="F741" s="165">
        <v>45939</v>
      </c>
      <c r="G741" s="163" t="s">
        <v>6842</v>
      </c>
      <c r="H741" s="163" t="s">
        <v>11848</v>
      </c>
      <c r="I741" s="163"/>
      <c r="J741" s="163" t="s">
        <v>157</v>
      </c>
      <c r="K741" s="164" t="s">
        <v>195</v>
      </c>
      <c r="L741" s="165">
        <v>45940</v>
      </c>
      <c r="M741" s="163"/>
      <c r="N741" s="163"/>
      <c r="O741" s="163"/>
    </row>
    <row r="742" spans="1:15">
      <c r="A742" s="163"/>
      <c r="B742" s="163"/>
      <c r="C742" s="163"/>
      <c r="D742" s="189" t="s">
        <v>13730</v>
      </c>
      <c r="E742" s="165">
        <v>45939</v>
      </c>
      <c r="F742" s="165">
        <v>45939</v>
      </c>
      <c r="G742" s="163" t="s">
        <v>6842</v>
      </c>
      <c r="H742" s="163" t="s">
        <v>11848</v>
      </c>
      <c r="I742" s="163"/>
      <c r="J742" s="163" t="s">
        <v>153</v>
      </c>
      <c r="K742" s="164" t="s">
        <v>195</v>
      </c>
      <c r="L742" s="165">
        <v>45939</v>
      </c>
      <c r="M742" s="163"/>
      <c r="N742" s="163"/>
      <c r="O742" s="163"/>
    </row>
    <row r="743" spans="1:15">
      <c r="A743" s="163"/>
      <c r="B743" s="163"/>
      <c r="C743" s="163"/>
      <c r="D743" s="189" t="s">
        <v>13731</v>
      </c>
      <c r="E743" s="165">
        <v>45939</v>
      </c>
      <c r="F743" s="165">
        <v>45939</v>
      </c>
      <c r="G743" s="163" t="s">
        <v>6842</v>
      </c>
      <c r="H743" s="163" t="s">
        <v>11848</v>
      </c>
      <c r="I743" s="163"/>
      <c r="J743" s="163" t="s">
        <v>2150</v>
      </c>
      <c r="K743" s="164" t="s">
        <v>195</v>
      </c>
      <c r="L743" s="165">
        <v>45939</v>
      </c>
      <c r="M743" s="163"/>
      <c r="N743" s="163"/>
      <c r="O743" s="163"/>
    </row>
    <row r="744" spans="1:15">
      <c r="A744" s="163"/>
      <c r="B744" s="163"/>
      <c r="C744" s="163"/>
      <c r="D744" s="189" t="s">
        <v>13732</v>
      </c>
      <c r="E744" s="165">
        <v>45939</v>
      </c>
      <c r="F744" s="165">
        <v>45939</v>
      </c>
      <c r="G744" s="163" t="s">
        <v>6842</v>
      </c>
      <c r="H744" s="163" t="s">
        <v>11848</v>
      </c>
      <c r="I744" s="163"/>
      <c r="J744" s="163" t="s">
        <v>2064</v>
      </c>
      <c r="K744" s="164" t="s">
        <v>195</v>
      </c>
      <c r="L744" s="165">
        <v>45941</v>
      </c>
      <c r="M744" s="163" t="s">
        <v>12956</v>
      </c>
      <c r="N744" s="163"/>
      <c r="O744" s="163"/>
    </row>
    <row r="745" spans="1:15">
      <c r="A745" s="163"/>
      <c r="B745" s="163"/>
      <c r="C745" s="163"/>
      <c r="D745" s="189" t="s">
        <v>13733</v>
      </c>
      <c r="E745" s="165">
        <v>45940</v>
      </c>
      <c r="F745" s="165">
        <v>45940</v>
      </c>
      <c r="G745" s="163" t="s">
        <v>6842</v>
      </c>
      <c r="H745" s="163" t="s">
        <v>11848</v>
      </c>
      <c r="I745" s="163"/>
      <c r="J745" s="163" t="s">
        <v>14933</v>
      </c>
      <c r="K745" s="164" t="s">
        <v>298</v>
      </c>
      <c r="L745" s="165">
        <v>45941</v>
      </c>
      <c r="M745" s="163" t="s">
        <v>14945</v>
      </c>
      <c r="N745" s="163"/>
      <c r="O745" s="163"/>
    </row>
    <row r="746" spans="1:15">
      <c r="A746" s="163"/>
      <c r="B746" s="163"/>
      <c r="C746" s="163"/>
      <c r="D746" s="189" t="s">
        <v>14987</v>
      </c>
      <c r="E746" s="165">
        <v>45944</v>
      </c>
      <c r="F746" s="165">
        <v>45944</v>
      </c>
      <c r="G746" s="163" t="s">
        <v>6842</v>
      </c>
      <c r="H746" s="163" t="s">
        <v>11848</v>
      </c>
      <c r="I746" s="163"/>
      <c r="J746" s="163" t="s">
        <v>14933</v>
      </c>
      <c r="K746" s="164" t="s">
        <v>195</v>
      </c>
      <c r="L746" s="165">
        <v>45945</v>
      </c>
      <c r="M746" s="163" t="s">
        <v>11746</v>
      </c>
      <c r="N746" s="163"/>
      <c r="O746" s="163"/>
    </row>
    <row r="747" spans="1:15">
      <c r="A747" s="163"/>
      <c r="B747" s="163"/>
      <c r="C747" s="163"/>
      <c r="D747" s="189" t="s">
        <v>13734</v>
      </c>
      <c r="E747" s="165">
        <v>45940</v>
      </c>
      <c r="F747" s="165">
        <v>45940</v>
      </c>
      <c r="G747" s="163" t="s">
        <v>6842</v>
      </c>
      <c r="H747" s="163" t="s">
        <v>11848</v>
      </c>
      <c r="I747" s="163"/>
      <c r="J747" s="163" t="s">
        <v>157</v>
      </c>
      <c r="K747" s="164" t="s">
        <v>298</v>
      </c>
      <c r="L747" s="165">
        <v>45941</v>
      </c>
      <c r="M747" s="163" t="s">
        <v>14945</v>
      </c>
      <c r="N747" s="163"/>
      <c r="O747" s="163"/>
    </row>
    <row r="748" spans="1:15">
      <c r="A748" s="163"/>
      <c r="B748" s="163"/>
      <c r="C748" s="163"/>
      <c r="D748" s="189" t="s">
        <v>13735</v>
      </c>
      <c r="E748" s="165">
        <v>45941</v>
      </c>
      <c r="F748" s="165">
        <v>45941</v>
      </c>
      <c r="G748" s="163" t="s">
        <v>6842</v>
      </c>
      <c r="H748" s="163" t="s">
        <v>11848</v>
      </c>
      <c r="I748" s="163"/>
      <c r="J748" s="163" t="s">
        <v>157</v>
      </c>
      <c r="K748" s="164" t="s">
        <v>195</v>
      </c>
      <c r="L748" s="165">
        <v>45941</v>
      </c>
      <c r="M748" s="163" t="s">
        <v>14945</v>
      </c>
      <c r="N748" s="163"/>
      <c r="O748" s="163"/>
    </row>
    <row r="749" spans="1:15">
      <c r="A749" s="163"/>
      <c r="B749" s="163"/>
      <c r="C749" s="163"/>
      <c r="D749" s="189" t="s">
        <v>13736</v>
      </c>
      <c r="E749" s="165">
        <v>45945</v>
      </c>
      <c r="F749" s="165">
        <v>45945</v>
      </c>
      <c r="G749" s="163" t="s">
        <v>6842</v>
      </c>
      <c r="H749" s="163" t="s">
        <v>12851</v>
      </c>
      <c r="I749" s="163"/>
      <c r="J749" s="163" t="s">
        <v>14997</v>
      </c>
      <c r="K749" s="164" t="s">
        <v>195</v>
      </c>
      <c r="L749" s="165">
        <v>45946</v>
      </c>
      <c r="M749" s="163"/>
      <c r="N749" s="163"/>
      <c r="O749" s="163"/>
    </row>
    <row r="750" spans="1:15">
      <c r="A750" s="163"/>
      <c r="B750" s="163"/>
      <c r="C750" s="163"/>
      <c r="D750" s="189" t="s">
        <v>13737</v>
      </c>
      <c r="E750" s="165">
        <v>45948</v>
      </c>
      <c r="F750" s="165">
        <v>45948</v>
      </c>
      <c r="G750" s="163" t="s">
        <v>6842</v>
      </c>
      <c r="H750" s="163" t="s">
        <v>11848</v>
      </c>
      <c r="I750" s="163"/>
      <c r="J750" s="163">
        <v>110</v>
      </c>
      <c r="K750" s="164" t="s">
        <v>195</v>
      </c>
      <c r="L750" s="165">
        <v>45951</v>
      </c>
      <c r="M750" s="163"/>
      <c r="N750" s="163"/>
      <c r="O750" s="163"/>
    </row>
    <row r="751" spans="1:15">
      <c r="A751" s="163"/>
      <c r="B751" s="163"/>
      <c r="C751" s="163"/>
      <c r="D751" s="189" t="s">
        <v>13738</v>
      </c>
      <c r="E751" s="165">
        <v>45949</v>
      </c>
      <c r="F751" s="165">
        <v>45949</v>
      </c>
      <c r="G751" s="163" t="s">
        <v>6842</v>
      </c>
      <c r="H751" s="163" t="s">
        <v>11848</v>
      </c>
      <c r="I751" s="163"/>
      <c r="J751" s="163" t="s">
        <v>11823</v>
      </c>
      <c r="K751" s="164" t="s">
        <v>298</v>
      </c>
      <c r="L751" s="165">
        <v>45950</v>
      </c>
      <c r="M751" s="163"/>
      <c r="N751" s="163"/>
      <c r="O751" s="163"/>
    </row>
    <row r="752" spans="1:15">
      <c r="A752" s="163"/>
      <c r="B752" s="163"/>
      <c r="C752" s="163"/>
      <c r="D752" s="189" t="s">
        <v>13739</v>
      </c>
      <c r="E752" s="165">
        <v>45951</v>
      </c>
      <c r="F752" s="165">
        <v>45951</v>
      </c>
      <c r="G752" s="163" t="s">
        <v>5406</v>
      </c>
      <c r="H752" s="163" t="s">
        <v>15062</v>
      </c>
      <c r="I752" s="163"/>
      <c r="J752" s="163" t="s">
        <v>6464</v>
      </c>
      <c r="K752" s="164" t="s">
        <v>197</v>
      </c>
      <c r="L752" s="165">
        <v>45953</v>
      </c>
      <c r="M752" s="163"/>
      <c r="N752" s="163"/>
      <c r="O752" s="163"/>
    </row>
    <row r="753" spans="1:15 16384:16384">
      <c r="A753" s="163"/>
      <c r="B753" s="163"/>
      <c r="C753" s="163"/>
      <c r="D753" s="189" t="s">
        <v>15271</v>
      </c>
      <c r="E753" s="165">
        <v>45964</v>
      </c>
      <c r="F753" s="165">
        <v>45964</v>
      </c>
      <c r="G753" s="163" t="s">
        <v>5406</v>
      </c>
      <c r="H753" s="163" t="s">
        <v>15062</v>
      </c>
      <c r="I753" s="163"/>
      <c r="J753" s="163" t="s">
        <v>6464</v>
      </c>
      <c r="K753" s="164" t="s">
        <v>195</v>
      </c>
      <c r="L753" s="165">
        <v>45965</v>
      </c>
      <c r="M753" s="163"/>
      <c r="N753" s="163"/>
      <c r="O753" s="163"/>
    </row>
    <row r="754" spans="1:15 16384:16384">
      <c r="A754" s="163"/>
      <c r="B754" s="163"/>
      <c r="C754" s="163"/>
      <c r="D754" s="189" t="s">
        <v>13740</v>
      </c>
      <c r="E754" s="165">
        <v>45951</v>
      </c>
      <c r="F754" s="165">
        <v>45951</v>
      </c>
      <c r="G754" s="163" t="s">
        <v>5406</v>
      </c>
      <c r="H754" s="163" t="s">
        <v>15062</v>
      </c>
      <c r="I754" s="163"/>
      <c r="J754" s="163" t="s">
        <v>3641</v>
      </c>
      <c r="K754" s="164" t="s">
        <v>197</v>
      </c>
      <c r="L754" s="165">
        <v>45953</v>
      </c>
      <c r="M754" s="163"/>
      <c r="N754" s="163"/>
      <c r="O754" s="163"/>
    </row>
    <row r="755" spans="1:15 16384:16384">
      <c r="A755" s="163"/>
      <c r="B755" s="163"/>
      <c r="C755" s="163"/>
      <c r="D755" s="189" t="s">
        <v>15272</v>
      </c>
      <c r="E755" s="165">
        <v>45964</v>
      </c>
      <c r="F755" s="165">
        <v>45964</v>
      </c>
      <c r="G755" s="163" t="s">
        <v>5406</v>
      </c>
      <c r="H755" s="163" t="s">
        <v>15062</v>
      </c>
      <c r="I755" s="163"/>
      <c r="J755" s="163" t="s">
        <v>3641</v>
      </c>
      <c r="K755" s="164" t="s">
        <v>195</v>
      </c>
      <c r="L755" s="165">
        <v>45965</v>
      </c>
      <c r="M755" s="163"/>
      <c r="N755" s="163"/>
      <c r="O755" s="163"/>
    </row>
    <row r="756" spans="1:15 16384:16384">
      <c r="A756" s="163"/>
      <c r="B756" s="163"/>
      <c r="C756" s="163"/>
      <c r="D756" s="189" t="s">
        <v>13741</v>
      </c>
      <c r="E756" s="165">
        <v>45953</v>
      </c>
      <c r="F756" s="165">
        <v>45953</v>
      </c>
      <c r="G756" s="163" t="s">
        <v>6842</v>
      </c>
      <c r="H756" s="163" t="s">
        <v>11848</v>
      </c>
      <c r="I756" s="163"/>
      <c r="J756" s="163" t="s">
        <v>15126</v>
      </c>
      <c r="K756" s="164" t="s">
        <v>298</v>
      </c>
      <c r="L756" s="165">
        <v>45954</v>
      </c>
      <c r="M756" s="163"/>
      <c r="N756" s="163"/>
      <c r="O756" s="163"/>
    </row>
    <row r="757" spans="1:15 16384:16384">
      <c r="A757" s="163"/>
      <c r="B757" s="163"/>
      <c r="C757" s="163"/>
      <c r="D757" s="189" t="s">
        <v>13742</v>
      </c>
      <c r="E757" s="165">
        <v>45955</v>
      </c>
      <c r="F757" s="165">
        <v>45955</v>
      </c>
      <c r="G757" s="163" t="s">
        <v>6842</v>
      </c>
      <c r="H757" s="163" t="s">
        <v>12851</v>
      </c>
      <c r="I757" s="163"/>
      <c r="J757" s="163" t="s">
        <v>11857</v>
      </c>
      <c r="K757" s="164" t="s">
        <v>195</v>
      </c>
      <c r="L757" s="165">
        <v>45959</v>
      </c>
      <c r="M757" s="163"/>
      <c r="N757" s="163"/>
      <c r="O757" s="163"/>
    </row>
    <row r="758" spans="1:15 16384:16384">
      <c r="A758" s="163"/>
      <c r="B758" s="163"/>
      <c r="C758" s="163"/>
      <c r="D758" s="189" t="s">
        <v>13743</v>
      </c>
      <c r="E758" s="165">
        <v>45957</v>
      </c>
      <c r="F758" s="165">
        <v>45957</v>
      </c>
      <c r="G758" s="163" t="s">
        <v>6842</v>
      </c>
      <c r="H758" s="163" t="s">
        <v>11848</v>
      </c>
      <c r="I758" s="163"/>
      <c r="J758" s="163">
        <v>710</v>
      </c>
      <c r="K758" s="164" t="s">
        <v>195</v>
      </c>
      <c r="L758" s="165">
        <v>45959</v>
      </c>
      <c r="M758" s="163"/>
      <c r="N758" s="163"/>
      <c r="O758" s="163"/>
    </row>
    <row r="759" spans="1:15 16384:16384">
      <c r="A759" s="163"/>
      <c r="B759" s="163"/>
      <c r="C759" s="163"/>
      <c r="D759" s="189" t="s">
        <v>13744</v>
      </c>
      <c r="E759" s="165">
        <v>45959</v>
      </c>
      <c r="F759" s="165">
        <v>45959</v>
      </c>
      <c r="G759" s="163" t="s">
        <v>7135</v>
      </c>
      <c r="H759" s="163" t="s">
        <v>14827</v>
      </c>
      <c r="I759" s="163"/>
      <c r="J759" s="163">
        <v>403</v>
      </c>
      <c r="K759" s="164" t="s">
        <v>298</v>
      </c>
      <c r="L759" s="165">
        <v>45962</v>
      </c>
      <c r="M759" s="163"/>
      <c r="N759" s="163"/>
      <c r="O759" s="163"/>
    </row>
    <row r="760" spans="1:15 16384:16384">
      <c r="A760" s="163"/>
      <c r="B760" s="163"/>
      <c r="C760" s="163"/>
      <c r="D760" s="189" t="s">
        <v>15488</v>
      </c>
      <c r="E760" s="165">
        <v>45987</v>
      </c>
      <c r="F760" s="165">
        <v>45987</v>
      </c>
      <c r="G760" s="163" t="s">
        <v>7135</v>
      </c>
      <c r="H760" s="163" t="s">
        <v>14827</v>
      </c>
      <c r="I760" s="163"/>
      <c r="J760" s="163">
        <v>403</v>
      </c>
      <c r="K760" s="164" t="s">
        <v>459</v>
      </c>
      <c r="L760" s="165" t="s">
        <v>11746</v>
      </c>
      <c r="M760" s="163"/>
      <c r="N760" s="163"/>
      <c r="O760" s="163"/>
    </row>
    <row r="761" spans="1:15 16384:16384">
      <c r="A761" s="163"/>
      <c r="B761" s="163"/>
      <c r="C761" s="163"/>
      <c r="D761" s="189" t="s">
        <v>13745</v>
      </c>
      <c r="E761" s="165">
        <v>45959</v>
      </c>
      <c r="F761" s="165">
        <v>45959</v>
      </c>
      <c r="G761" s="163" t="s">
        <v>6842</v>
      </c>
      <c r="H761" s="163" t="s">
        <v>11848</v>
      </c>
      <c r="I761" s="163"/>
      <c r="J761" s="163" t="s">
        <v>15187</v>
      </c>
      <c r="K761" s="164" t="s">
        <v>298</v>
      </c>
      <c r="L761" s="165">
        <v>45962</v>
      </c>
      <c r="M761" s="163"/>
      <c r="N761" s="163"/>
      <c r="O761" s="163"/>
    </row>
    <row r="762" spans="1:15 16384:16384">
      <c r="A762" s="163"/>
      <c r="B762" s="163"/>
      <c r="C762" s="163"/>
      <c r="D762" s="189" t="s">
        <v>15273</v>
      </c>
      <c r="E762" s="165">
        <v>45964</v>
      </c>
      <c r="F762" s="165">
        <v>45964</v>
      </c>
      <c r="G762" s="163" t="s">
        <v>6842</v>
      </c>
      <c r="H762" s="163" t="s">
        <v>11848</v>
      </c>
      <c r="I762" s="163"/>
      <c r="J762" s="163" t="s">
        <v>15187</v>
      </c>
      <c r="K762" s="164" t="s">
        <v>195</v>
      </c>
      <c r="L762" s="165">
        <v>45965</v>
      </c>
      <c r="M762" s="163"/>
      <c r="N762" s="163"/>
      <c r="O762" s="163"/>
    </row>
    <row r="763" spans="1:15 16384:16384">
      <c r="A763" s="163"/>
      <c r="B763" s="163"/>
      <c r="C763" s="163"/>
      <c r="D763" s="189" t="s">
        <v>13746</v>
      </c>
      <c r="E763" s="165">
        <v>45959</v>
      </c>
      <c r="F763" s="165">
        <v>45959</v>
      </c>
      <c r="G763" s="163" t="s">
        <v>7135</v>
      </c>
      <c r="H763" s="163" t="s">
        <v>14840</v>
      </c>
      <c r="I763" s="163"/>
      <c r="J763" s="163">
        <v>401</v>
      </c>
      <c r="K763" s="164" t="s">
        <v>298</v>
      </c>
      <c r="L763" s="165">
        <v>45962</v>
      </c>
      <c r="M763" s="163"/>
      <c r="N763" s="163"/>
      <c r="O763" s="163"/>
    </row>
    <row r="764" spans="1:15 16384:16384">
      <c r="A764" s="163"/>
      <c r="B764" s="163"/>
      <c r="C764" s="163"/>
      <c r="D764" s="189" t="s">
        <v>15489</v>
      </c>
      <c r="E764" s="165">
        <v>45987</v>
      </c>
      <c r="F764" s="165">
        <v>45987</v>
      </c>
      <c r="G764" s="163" t="s">
        <v>7135</v>
      </c>
      <c r="H764" s="163" t="s">
        <v>14840</v>
      </c>
      <c r="I764" s="163"/>
      <c r="J764" s="163">
        <v>401</v>
      </c>
      <c r="K764" s="164" t="s">
        <v>459</v>
      </c>
      <c r="L764" s="165" t="s">
        <v>11746</v>
      </c>
      <c r="M764" s="163"/>
      <c r="N764" s="163"/>
      <c r="O764" s="163"/>
    </row>
    <row r="765" spans="1:15 16384:16384">
      <c r="A765" s="163"/>
      <c r="B765" s="163"/>
      <c r="C765" s="163"/>
      <c r="D765" s="189" t="s">
        <v>13747</v>
      </c>
      <c r="E765" s="165">
        <v>45959</v>
      </c>
      <c r="F765" s="165">
        <v>45959</v>
      </c>
      <c r="G765" s="163" t="s">
        <v>7135</v>
      </c>
      <c r="H765" s="163" t="s">
        <v>14840</v>
      </c>
      <c r="I765" s="163"/>
      <c r="J765" s="163">
        <v>402</v>
      </c>
      <c r="K765" s="164" t="s">
        <v>195</v>
      </c>
      <c r="L765" s="165">
        <v>45962</v>
      </c>
      <c r="M765" s="163"/>
      <c r="N765" s="163"/>
      <c r="O765" s="163"/>
    </row>
    <row r="766" spans="1:15 16384:16384">
      <c r="A766" s="163"/>
      <c r="B766" s="163"/>
      <c r="C766" s="163"/>
      <c r="D766" s="189" t="s">
        <v>13748</v>
      </c>
      <c r="E766" s="165">
        <v>45959</v>
      </c>
      <c r="F766" s="165">
        <v>45959</v>
      </c>
      <c r="G766" s="163" t="s">
        <v>7135</v>
      </c>
      <c r="H766" s="163" t="s">
        <v>14840</v>
      </c>
      <c r="I766" s="163"/>
      <c r="J766" s="163">
        <v>404</v>
      </c>
      <c r="K766" s="164" t="s">
        <v>195</v>
      </c>
      <c r="L766" s="165">
        <v>45962</v>
      </c>
      <c r="M766" s="163"/>
      <c r="N766" s="163"/>
      <c r="O766" s="163"/>
    </row>
    <row r="767" spans="1:15 16384:16384">
      <c r="A767" s="163"/>
      <c r="B767" s="163"/>
      <c r="C767" s="163"/>
      <c r="D767" s="189" t="s">
        <v>13749</v>
      </c>
      <c r="E767" s="165">
        <v>45959</v>
      </c>
      <c r="F767" s="165">
        <v>45959</v>
      </c>
      <c r="G767" s="163" t="s">
        <v>7135</v>
      </c>
      <c r="H767" s="163" t="s">
        <v>14840</v>
      </c>
      <c r="I767" s="163"/>
      <c r="J767" s="163">
        <v>406</v>
      </c>
      <c r="K767" s="164" t="s">
        <v>195</v>
      </c>
      <c r="L767" s="165">
        <v>45962</v>
      </c>
      <c r="M767" s="163"/>
      <c r="N767" s="163"/>
      <c r="O767" s="163"/>
    </row>
    <row r="768" spans="1:15 16384:16384">
      <c r="A768" s="163"/>
      <c r="B768" s="163"/>
      <c r="C768" s="163"/>
      <c r="D768" s="189" t="s">
        <v>13750</v>
      </c>
      <c r="E768" s="165">
        <v>45960</v>
      </c>
      <c r="F768" s="165">
        <v>45960</v>
      </c>
      <c r="G768" s="163" t="s">
        <v>7135</v>
      </c>
      <c r="H768" s="163" t="s">
        <v>14827</v>
      </c>
      <c r="I768" s="163"/>
      <c r="J768" s="163">
        <v>110</v>
      </c>
      <c r="K768" s="164" t="s">
        <v>195</v>
      </c>
      <c r="L768" s="165">
        <v>45962</v>
      </c>
      <c r="M768" s="163"/>
      <c r="N768" s="163"/>
      <c r="O768" s="163"/>
      <c r="XFD768" s="165">
        <v>45960</v>
      </c>
    </row>
    <row r="769" spans="1:15">
      <c r="A769" s="163"/>
      <c r="B769" s="163"/>
      <c r="C769" s="163"/>
      <c r="D769" s="189" t="s">
        <v>13751</v>
      </c>
      <c r="E769" s="165">
        <v>45960</v>
      </c>
      <c r="F769" s="165">
        <v>45960</v>
      </c>
      <c r="G769" s="163" t="s">
        <v>15192</v>
      </c>
      <c r="H769" s="163" t="s">
        <v>15193</v>
      </c>
      <c r="I769" s="163"/>
      <c r="J769" s="163" t="s">
        <v>2064</v>
      </c>
      <c r="K769" s="164" t="s">
        <v>195</v>
      </c>
      <c r="L769" s="165">
        <v>46009</v>
      </c>
      <c r="M769" s="163"/>
      <c r="N769" s="163"/>
      <c r="O769" s="163"/>
    </row>
    <row r="770" spans="1:15">
      <c r="A770" s="163"/>
      <c r="B770" s="163"/>
      <c r="C770" s="163"/>
      <c r="D770" s="189" t="s">
        <v>13752</v>
      </c>
      <c r="E770" s="165">
        <v>45960</v>
      </c>
      <c r="F770" s="165">
        <v>45960</v>
      </c>
      <c r="G770" s="163" t="s">
        <v>15192</v>
      </c>
      <c r="H770" s="163" t="s">
        <v>15194</v>
      </c>
      <c r="I770" s="163"/>
      <c r="J770" s="163" t="s">
        <v>2150</v>
      </c>
      <c r="K770" s="164" t="s">
        <v>195</v>
      </c>
      <c r="L770" s="165">
        <v>46009</v>
      </c>
      <c r="M770" s="163"/>
      <c r="N770" s="163"/>
      <c r="O770" s="163"/>
    </row>
    <row r="771" spans="1:15">
      <c r="A771" s="163"/>
      <c r="B771" s="163"/>
      <c r="C771" s="163"/>
      <c r="D771" s="189" t="s">
        <v>13753</v>
      </c>
      <c r="E771" s="165">
        <v>45960</v>
      </c>
      <c r="F771" s="165">
        <v>45960</v>
      </c>
      <c r="G771" s="163" t="s">
        <v>7135</v>
      </c>
      <c r="H771" s="163" t="s">
        <v>14840</v>
      </c>
      <c r="I771" s="163"/>
      <c r="J771" s="163">
        <v>308</v>
      </c>
      <c r="K771" s="164" t="s">
        <v>195</v>
      </c>
      <c r="L771" s="165">
        <v>45962</v>
      </c>
      <c r="M771" s="163"/>
      <c r="N771" s="163"/>
      <c r="O771" s="163"/>
    </row>
    <row r="772" spans="1:15">
      <c r="A772" s="163"/>
      <c r="B772" s="163"/>
      <c r="C772" s="163"/>
      <c r="D772" s="189" t="s">
        <v>13754</v>
      </c>
      <c r="E772" s="165">
        <v>45960</v>
      </c>
      <c r="F772" s="165">
        <v>45960</v>
      </c>
      <c r="G772" s="163" t="s">
        <v>7135</v>
      </c>
      <c r="H772" s="163" t="s">
        <v>14840</v>
      </c>
      <c r="I772" s="163"/>
      <c r="J772" s="163">
        <v>301</v>
      </c>
      <c r="K772" s="164" t="s">
        <v>298</v>
      </c>
      <c r="L772" s="165">
        <v>45962</v>
      </c>
      <c r="M772" s="163"/>
      <c r="N772" s="163"/>
      <c r="O772" s="163"/>
    </row>
    <row r="773" spans="1:15">
      <c r="A773" s="163"/>
      <c r="B773" s="163"/>
      <c r="C773" s="163"/>
      <c r="D773" s="189" t="s">
        <v>15564</v>
      </c>
      <c r="E773" s="165">
        <v>45979</v>
      </c>
      <c r="F773" s="165">
        <v>45979</v>
      </c>
      <c r="G773" s="163" t="s">
        <v>7135</v>
      </c>
      <c r="H773" s="163" t="s">
        <v>14840</v>
      </c>
      <c r="I773" s="163"/>
      <c r="J773" s="163">
        <v>301</v>
      </c>
      <c r="K773" s="164" t="s">
        <v>195</v>
      </c>
      <c r="L773" s="165">
        <v>45980</v>
      </c>
      <c r="M773" s="163"/>
      <c r="N773" s="163"/>
      <c r="O773" s="163"/>
    </row>
    <row r="774" spans="1:15">
      <c r="A774" s="163"/>
      <c r="B774" s="163"/>
      <c r="C774" s="163"/>
      <c r="D774" s="189" t="s">
        <v>13755</v>
      </c>
      <c r="E774" s="165">
        <v>45960</v>
      </c>
      <c r="F774" s="165">
        <v>45960</v>
      </c>
      <c r="G774" s="163" t="s">
        <v>7135</v>
      </c>
      <c r="H774" s="163" t="s">
        <v>14840</v>
      </c>
      <c r="I774" s="163"/>
      <c r="J774" s="163">
        <v>302</v>
      </c>
      <c r="K774" s="164" t="s">
        <v>298</v>
      </c>
      <c r="L774" s="165">
        <v>45962</v>
      </c>
      <c r="M774" s="163"/>
      <c r="N774" s="163"/>
      <c r="O774" s="163"/>
    </row>
    <row r="775" spans="1:15">
      <c r="A775" s="163"/>
      <c r="B775" s="163"/>
      <c r="C775" s="163"/>
      <c r="D775" s="189" t="s">
        <v>15565</v>
      </c>
      <c r="E775" s="165">
        <v>45979</v>
      </c>
      <c r="F775" s="165">
        <v>45979</v>
      </c>
      <c r="G775" s="163" t="s">
        <v>7135</v>
      </c>
      <c r="H775" s="163" t="s">
        <v>14840</v>
      </c>
      <c r="I775" s="163"/>
      <c r="J775" s="163">
        <v>302</v>
      </c>
      <c r="K775" s="164" t="s">
        <v>195</v>
      </c>
      <c r="L775" s="165">
        <v>45980</v>
      </c>
      <c r="M775" s="163"/>
      <c r="N775" s="163"/>
      <c r="O775" s="163"/>
    </row>
    <row r="776" spans="1:15">
      <c r="A776" s="163"/>
      <c r="B776" s="163"/>
      <c r="C776" s="163"/>
      <c r="D776" s="189" t="s">
        <v>13756</v>
      </c>
      <c r="E776" s="165">
        <v>45960</v>
      </c>
      <c r="F776" s="165">
        <v>45960</v>
      </c>
      <c r="G776" s="163" t="s">
        <v>7135</v>
      </c>
      <c r="H776" s="163" t="s">
        <v>15200</v>
      </c>
      <c r="I776" s="163"/>
      <c r="J776" s="163">
        <v>408</v>
      </c>
      <c r="K776" s="164" t="s">
        <v>195</v>
      </c>
      <c r="L776" s="165">
        <v>45962</v>
      </c>
      <c r="M776" s="163"/>
      <c r="N776" s="163"/>
      <c r="O776" s="163"/>
    </row>
    <row r="777" spans="1:15">
      <c r="A777" s="163"/>
      <c r="B777" s="163"/>
      <c r="C777" s="163"/>
      <c r="D777" s="189" t="s">
        <v>13757</v>
      </c>
      <c r="E777" s="165">
        <v>45960</v>
      </c>
      <c r="F777" s="165">
        <v>45960</v>
      </c>
      <c r="G777" s="163" t="s">
        <v>7135</v>
      </c>
      <c r="H777" s="163" t="s">
        <v>14840</v>
      </c>
      <c r="I777" s="163"/>
      <c r="J777" s="163">
        <v>405</v>
      </c>
      <c r="K777" s="164" t="s">
        <v>195</v>
      </c>
      <c r="L777" s="165">
        <v>45962</v>
      </c>
      <c r="M777" s="163"/>
      <c r="N777" s="163"/>
      <c r="O777" s="163"/>
    </row>
    <row r="778" spans="1:15">
      <c r="A778" s="163"/>
      <c r="B778" s="163"/>
      <c r="C778" s="163"/>
      <c r="D778" s="189" t="s">
        <v>13758</v>
      </c>
      <c r="E778" s="165">
        <v>45960</v>
      </c>
      <c r="F778" s="165">
        <v>45960</v>
      </c>
      <c r="G778" s="163" t="s">
        <v>7135</v>
      </c>
      <c r="H778" s="163" t="s">
        <v>14840</v>
      </c>
      <c r="I778" s="163"/>
      <c r="J778" s="163">
        <v>407</v>
      </c>
      <c r="K778" s="164" t="s">
        <v>195</v>
      </c>
      <c r="L778" s="165">
        <v>45962</v>
      </c>
      <c r="M778" s="163"/>
      <c r="N778" s="163"/>
      <c r="O778" s="163"/>
    </row>
    <row r="779" spans="1:15">
      <c r="A779" s="163"/>
      <c r="B779" s="163"/>
      <c r="C779" s="163"/>
      <c r="D779" s="189" t="s">
        <v>13759</v>
      </c>
      <c r="E779" s="165">
        <v>45960</v>
      </c>
      <c r="F779" s="165">
        <v>45960</v>
      </c>
      <c r="G779" s="163" t="s">
        <v>7135</v>
      </c>
      <c r="H779" s="163" t="s">
        <v>14840</v>
      </c>
      <c r="I779" s="163"/>
      <c r="J779" s="163">
        <v>409</v>
      </c>
      <c r="K779" s="164" t="s">
        <v>195</v>
      </c>
      <c r="L779" s="165">
        <v>45962</v>
      </c>
      <c r="M779" s="163"/>
      <c r="N779" s="163"/>
      <c r="O779" s="163"/>
    </row>
    <row r="780" spans="1:15">
      <c r="A780" s="163"/>
      <c r="B780" s="163"/>
      <c r="C780" s="163"/>
      <c r="D780" s="189" t="s">
        <v>13760</v>
      </c>
      <c r="E780" s="165">
        <v>45960</v>
      </c>
      <c r="F780" s="165">
        <v>45960</v>
      </c>
      <c r="G780" s="163" t="s">
        <v>7135</v>
      </c>
      <c r="H780" s="163" t="s">
        <v>14840</v>
      </c>
      <c r="I780" s="163"/>
      <c r="J780" s="163">
        <v>410</v>
      </c>
      <c r="K780" s="164" t="s">
        <v>195</v>
      </c>
      <c r="L780" s="165">
        <v>45962</v>
      </c>
      <c r="M780" s="163"/>
      <c r="N780" s="163"/>
      <c r="O780" s="163"/>
    </row>
    <row r="781" spans="1:15">
      <c r="A781" s="163"/>
      <c r="B781" s="163"/>
      <c r="C781" s="163"/>
      <c r="D781" s="189" t="s">
        <v>13761</v>
      </c>
      <c r="E781" s="165">
        <v>45960</v>
      </c>
      <c r="F781" s="165">
        <v>45960</v>
      </c>
      <c r="G781" s="163" t="s">
        <v>7135</v>
      </c>
      <c r="H781" s="163" t="s">
        <v>14840</v>
      </c>
      <c r="I781" s="163"/>
      <c r="J781" s="163">
        <v>502</v>
      </c>
      <c r="K781" s="164" t="s">
        <v>298</v>
      </c>
      <c r="L781" s="165">
        <v>45962</v>
      </c>
      <c r="M781" s="163"/>
      <c r="N781" s="163"/>
      <c r="O781" s="163"/>
    </row>
    <row r="782" spans="1:15">
      <c r="A782" s="163"/>
      <c r="B782" s="163"/>
      <c r="C782" s="163"/>
      <c r="D782" s="189" t="s">
        <v>13762</v>
      </c>
      <c r="E782" s="165">
        <v>45960</v>
      </c>
      <c r="F782" s="165">
        <v>45960</v>
      </c>
      <c r="G782" s="163" t="s">
        <v>6842</v>
      </c>
      <c r="H782" s="163" t="s">
        <v>12851</v>
      </c>
      <c r="I782" s="163"/>
      <c r="J782" s="163" t="s">
        <v>15208</v>
      </c>
      <c r="K782" s="164" t="s">
        <v>195</v>
      </c>
      <c r="L782" s="165">
        <v>45962</v>
      </c>
      <c r="M782" s="163"/>
      <c r="N782" s="163"/>
      <c r="O782" s="163"/>
    </row>
    <row r="783" spans="1:15">
      <c r="A783" s="163"/>
      <c r="B783" s="163"/>
      <c r="C783" s="163"/>
      <c r="D783" s="189" t="s">
        <v>13763</v>
      </c>
      <c r="E783" s="165">
        <v>45961</v>
      </c>
      <c r="F783" s="165">
        <v>45961</v>
      </c>
      <c r="G783" s="163" t="s">
        <v>6842</v>
      </c>
      <c r="H783" s="163" t="s">
        <v>11848</v>
      </c>
      <c r="I783" s="163"/>
      <c r="J783" s="163"/>
      <c r="K783" s="164" t="s">
        <v>298</v>
      </c>
      <c r="L783" s="165">
        <v>45962</v>
      </c>
      <c r="M783" s="163"/>
      <c r="N783" s="163"/>
      <c r="O783" s="163"/>
    </row>
    <row r="784" spans="1:15">
      <c r="A784" s="163"/>
      <c r="B784" s="163"/>
      <c r="C784" s="163"/>
      <c r="D784" s="189" t="s">
        <v>15274</v>
      </c>
      <c r="E784" s="165">
        <v>45964</v>
      </c>
      <c r="F784" s="165">
        <v>45964</v>
      </c>
      <c r="G784" s="163" t="s">
        <v>6842</v>
      </c>
      <c r="H784" s="163" t="s">
        <v>11848</v>
      </c>
      <c r="I784" s="163"/>
      <c r="J784" s="163"/>
      <c r="K784" s="164" t="s">
        <v>195</v>
      </c>
      <c r="L784" s="165">
        <v>45965</v>
      </c>
      <c r="M784" s="163"/>
      <c r="N784" s="163"/>
      <c r="O784" s="163"/>
    </row>
    <row r="785" spans="1:15 16384:16384">
      <c r="A785" s="163"/>
      <c r="B785" s="163"/>
      <c r="C785" s="163"/>
      <c r="D785" s="189" t="s">
        <v>13764</v>
      </c>
      <c r="E785" s="165">
        <v>45962</v>
      </c>
      <c r="F785" s="165">
        <v>45962</v>
      </c>
      <c r="G785" s="163" t="s">
        <v>7135</v>
      </c>
      <c r="H785" s="163" t="s">
        <v>14827</v>
      </c>
      <c r="I785" s="163"/>
      <c r="J785" s="163">
        <v>605</v>
      </c>
      <c r="K785" s="164" t="s">
        <v>195</v>
      </c>
      <c r="L785" s="165">
        <v>45965</v>
      </c>
      <c r="M785" s="163"/>
      <c r="N785" s="163"/>
      <c r="O785" s="163"/>
    </row>
    <row r="786" spans="1:15 16384:16384">
      <c r="A786" s="163"/>
      <c r="B786" s="163"/>
      <c r="C786" s="163"/>
      <c r="D786" s="189" t="s">
        <v>13765</v>
      </c>
      <c r="E786" s="165">
        <v>45962</v>
      </c>
      <c r="F786" s="165">
        <v>45962</v>
      </c>
      <c r="G786" s="163" t="s">
        <v>7135</v>
      </c>
      <c r="H786" s="163" t="s">
        <v>14827</v>
      </c>
      <c r="I786" s="163"/>
      <c r="J786" s="163">
        <v>607</v>
      </c>
      <c r="K786" s="164" t="s">
        <v>195</v>
      </c>
      <c r="L786" s="165">
        <v>45965</v>
      </c>
      <c r="M786" s="163"/>
      <c r="N786" s="163"/>
      <c r="O786" s="163"/>
    </row>
    <row r="787" spans="1:15 16384:16384">
      <c r="A787" s="163"/>
      <c r="B787" s="163"/>
      <c r="C787" s="163"/>
      <c r="D787" s="189" t="s">
        <v>15355</v>
      </c>
      <c r="E787" s="165">
        <v>45971</v>
      </c>
      <c r="F787" s="165">
        <v>45971</v>
      </c>
      <c r="G787" s="163" t="s">
        <v>7135</v>
      </c>
      <c r="H787" s="163" t="s">
        <v>14827</v>
      </c>
      <c r="I787" s="163"/>
      <c r="J787" s="163">
        <v>607</v>
      </c>
      <c r="K787" s="164" t="s">
        <v>195</v>
      </c>
      <c r="L787" s="165">
        <v>45972</v>
      </c>
      <c r="M787" s="163"/>
      <c r="N787" s="163"/>
      <c r="O787" s="163"/>
    </row>
    <row r="788" spans="1:15 16384:16384">
      <c r="A788" s="163"/>
      <c r="B788" s="163"/>
      <c r="C788" s="163"/>
      <c r="D788" s="189" t="s">
        <v>13766</v>
      </c>
      <c r="E788" s="165">
        <v>45962</v>
      </c>
      <c r="F788" s="165">
        <v>45962</v>
      </c>
      <c r="G788" s="163" t="s">
        <v>7135</v>
      </c>
      <c r="H788" s="163" t="s">
        <v>14827</v>
      </c>
      <c r="I788" s="163"/>
      <c r="J788" s="163">
        <v>608</v>
      </c>
      <c r="K788" s="164" t="s">
        <v>195</v>
      </c>
      <c r="L788" s="165">
        <v>45965</v>
      </c>
      <c r="M788" s="163"/>
      <c r="N788" s="163"/>
      <c r="O788" s="163"/>
    </row>
    <row r="789" spans="1:15 16384:16384">
      <c r="A789" s="163"/>
      <c r="B789" s="163"/>
      <c r="C789" s="163"/>
      <c r="D789" s="189" t="s">
        <v>13767</v>
      </c>
      <c r="E789" s="165">
        <v>45964</v>
      </c>
      <c r="F789" s="165">
        <v>45964</v>
      </c>
      <c r="G789" s="163" t="s">
        <v>6842</v>
      </c>
      <c r="H789" s="163" t="s">
        <v>12851</v>
      </c>
      <c r="I789" s="163"/>
      <c r="J789" s="163" t="s">
        <v>15239</v>
      </c>
      <c r="K789" s="164" t="s">
        <v>195</v>
      </c>
      <c r="L789" s="165">
        <v>45965</v>
      </c>
      <c r="M789" s="163"/>
      <c r="N789" s="163"/>
      <c r="O789" s="163"/>
    </row>
    <row r="790" spans="1:15 16384:16384">
      <c r="A790" s="163"/>
      <c r="B790" s="163"/>
      <c r="C790" s="163"/>
      <c r="D790" s="189" t="s">
        <v>13768</v>
      </c>
      <c r="E790" s="165">
        <v>45965</v>
      </c>
      <c r="F790" s="165">
        <v>45965</v>
      </c>
      <c r="G790" s="163"/>
      <c r="H790" s="163"/>
      <c r="I790" s="163"/>
      <c r="J790" s="163"/>
      <c r="K790" s="164" t="s">
        <v>195</v>
      </c>
      <c r="L790" s="165">
        <v>45967</v>
      </c>
      <c r="M790" s="163"/>
      <c r="N790" s="163"/>
      <c r="O790" s="163"/>
    </row>
    <row r="791" spans="1:15 16384:16384">
      <c r="A791" s="163"/>
      <c r="B791" s="163"/>
      <c r="C791" s="163"/>
      <c r="D791" s="189" t="s">
        <v>13769</v>
      </c>
      <c r="E791" s="165">
        <v>45965</v>
      </c>
      <c r="F791" s="165">
        <v>45965</v>
      </c>
      <c r="G791" s="163" t="s">
        <v>6842</v>
      </c>
      <c r="H791" s="163" t="s">
        <v>11848</v>
      </c>
      <c r="I791" s="163"/>
      <c r="J791" s="300">
        <v>706708709</v>
      </c>
      <c r="K791" s="164" t="s">
        <v>195</v>
      </c>
      <c r="L791" s="165">
        <v>45966</v>
      </c>
      <c r="M791" s="163"/>
      <c r="N791" s="163"/>
      <c r="O791" s="163"/>
    </row>
    <row r="792" spans="1:15 16384:16384">
      <c r="A792" s="163"/>
      <c r="B792" s="163"/>
      <c r="C792" s="163"/>
      <c r="D792" s="189" t="s">
        <v>13770</v>
      </c>
      <c r="E792" s="165">
        <v>45966</v>
      </c>
      <c r="F792" s="165">
        <v>45966</v>
      </c>
      <c r="G792" s="163" t="s">
        <v>7135</v>
      </c>
      <c r="H792" s="163" t="s">
        <v>14827</v>
      </c>
      <c r="I792" s="163"/>
      <c r="J792" s="163">
        <v>609</v>
      </c>
      <c r="K792" s="164" t="s">
        <v>195</v>
      </c>
      <c r="L792" s="165">
        <v>45968</v>
      </c>
      <c r="M792" s="163"/>
      <c r="N792" s="163"/>
      <c r="O792" s="163"/>
    </row>
    <row r="793" spans="1:15 16384:16384">
      <c r="A793" s="163"/>
      <c r="B793" s="163"/>
      <c r="C793" s="163"/>
      <c r="D793" s="189" t="s">
        <v>13771</v>
      </c>
      <c r="E793" s="165">
        <v>45966</v>
      </c>
      <c r="F793" s="165">
        <v>45966</v>
      </c>
      <c r="G793" s="163" t="s">
        <v>7135</v>
      </c>
      <c r="H793" s="163" t="s">
        <v>14827</v>
      </c>
      <c r="I793" s="163"/>
      <c r="J793" s="163">
        <v>610</v>
      </c>
      <c r="K793" s="164" t="s">
        <v>195</v>
      </c>
      <c r="L793" s="165">
        <v>45968</v>
      </c>
      <c r="M793" s="163"/>
      <c r="N793" s="163"/>
      <c r="O793" s="163"/>
    </row>
    <row r="794" spans="1:15 16384:16384">
      <c r="A794" s="163"/>
      <c r="B794" s="163"/>
      <c r="C794" s="163"/>
      <c r="D794" s="189" t="s">
        <v>13772</v>
      </c>
      <c r="E794" s="165">
        <v>45966</v>
      </c>
      <c r="F794" s="165">
        <v>45966</v>
      </c>
      <c r="G794" s="163" t="s">
        <v>6842</v>
      </c>
      <c r="H794" s="163" t="s">
        <v>12851</v>
      </c>
      <c r="I794" s="163"/>
      <c r="J794" s="163" t="s">
        <v>15283</v>
      </c>
      <c r="K794" s="164" t="s">
        <v>195</v>
      </c>
      <c r="L794" s="165">
        <v>45967</v>
      </c>
      <c r="M794" s="163"/>
      <c r="N794" s="163"/>
      <c r="O794" s="163"/>
    </row>
    <row r="795" spans="1:15 16384:16384">
      <c r="A795" s="163"/>
      <c r="B795" s="163"/>
      <c r="C795" s="163"/>
      <c r="D795" s="189" t="s">
        <v>13773</v>
      </c>
      <c r="E795" s="165">
        <v>45967</v>
      </c>
      <c r="F795" s="165">
        <v>45967</v>
      </c>
      <c r="G795" s="163" t="s">
        <v>7135</v>
      </c>
      <c r="H795" s="163" t="s">
        <v>15285</v>
      </c>
      <c r="I795" s="163"/>
      <c r="J795" s="163">
        <v>601</v>
      </c>
      <c r="K795" s="164" t="s">
        <v>195</v>
      </c>
      <c r="L795" s="165">
        <v>45968</v>
      </c>
      <c r="M795" s="163"/>
      <c r="N795" s="163"/>
      <c r="O795" s="163"/>
      <c r="XFD795" s="165">
        <v>45967</v>
      </c>
    </row>
    <row r="796" spans="1:15 16384:16384">
      <c r="A796" s="163"/>
      <c r="B796" s="163"/>
      <c r="C796" s="163"/>
      <c r="D796" s="189" t="s">
        <v>13774</v>
      </c>
      <c r="E796" s="165">
        <v>45967</v>
      </c>
      <c r="F796" s="165">
        <v>45967</v>
      </c>
      <c r="G796" s="163" t="s">
        <v>7135</v>
      </c>
      <c r="H796" s="163" t="s">
        <v>15285</v>
      </c>
      <c r="I796" s="163"/>
      <c r="J796" s="163">
        <v>602</v>
      </c>
      <c r="K796" s="164" t="s">
        <v>195</v>
      </c>
      <c r="L796" s="165">
        <v>45968</v>
      </c>
      <c r="M796" s="163"/>
      <c r="N796" s="163"/>
      <c r="O796" s="163"/>
    </row>
    <row r="797" spans="1:15 16384:16384">
      <c r="A797" s="163"/>
      <c r="B797" s="163"/>
      <c r="C797" s="163"/>
      <c r="D797" s="189" t="s">
        <v>13775</v>
      </c>
      <c r="E797" s="165">
        <v>45967</v>
      </c>
      <c r="F797" s="165">
        <v>45967</v>
      </c>
      <c r="G797" s="163" t="s">
        <v>7135</v>
      </c>
      <c r="H797" s="163" t="s">
        <v>15285</v>
      </c>
      <c r="I797" s="163"/>
      <c r="J797" s="163">
        <v>603</v>
      </c>
      <c r="K797" s="164" t="s">
        <v>195</v>
      </c>
      <c r="L797" s="165">
        <v>45968</v>
      </c>
      <c r="M797" s="163"/>
      <c r="N797" s="163"/>
      <c r="O797" s="163"/>
    </row>
    <row r="798" spans="1:15 16384:16384">
      <c r="A798" s="163"/>
      <c r="B798" s="163"/>
      <c r="C798" s="163"/>
      <c r="D798" s="189" t="s">
        <v>13776</v>
      </c>
      <c r="E798" s="165">
        <v>45967</v>
      </c>
      <c r="F798" s="165">
        <v>45967</v>
      </c>
      <c r="G798" s="163" t="s">
        <v>7135</v>
      </c>
      <c r="H798" s="163" t="s">
        <v>15286</v>
      </c>
      <c r="I798" s="163"/>
      <c r="J798" s="163" t="s">
        <v>15287</v>
      </c>
      <c r="K798" s="164" t="s">
        <v>195</v>
      </c>
      <c r="L798" s="165">
        <v>46009</v>
      </c>
      <c r="M798" s="163"/>
      <c r="N798" s="163"/>
      <c r="O798" s="163"/>
    </row>
    <row r="799" spans="1:15 16384:16384">
      <c r="A799" s="163"/>
      <c r="B799" s="163"/>
      <c r="C799" s="163"/>
      <c r="D799" s="189" t="s">
        <v>13777</v>
      </c>
      <c r="E799" s="165">
        <v>45967</v>
      </c>
      <c r="F799" s="165">
        <v>45967</v>
      </c>
      <c r="G799" s="163" t="s">
        <v>6842</v>
      </c>
      <c r="H799" s="163" t="s">
        <v>11848</v>
      </c>
      <c r="I799" s="163"/>
      <c r="J799" s="163" t="s">
        <v>3408</v>
      </c>
      <c r="K799" s="164" t="s">
        <v>195</v>
      </c>
      <c r="L799" s="165">
        <v>45968</v>
      </c>
      <c r="M799" s="163"/>
      <c r="N799" s="163"/>
      <c r="O799" s="163"/>
    </row>
    <row r="800" spans="1:15 16384:16384">
      <c r="A800" s="163"/>
      <c r="B800" s="163"/>
      <c r="C800" s="163"/>
      <c r="D800" s="189" t="s">
        <v>13778</v>
      </c>
      <c r="E800" s="165">
        <v>45967</v>
      </c>
      <c r="F800" s="165">
        <v>45967</v>
      </c>
      <c r="G800" s="163" t="s">
        <v>7135</v>
      </c>
      <c r="H800" s="163" t="s">
        <v>15285</v>
      </c>
      <c r="I800" s="163"/>
      <c r="J800" s="163">
        <v>604</v>
      </c>
      <c r="K800" s="164" t="s">
        <v>195</v>
      </c>
      <c r="L800" s="165">
        <v>45968</v>
      </c>
      <c r="M800" s="163"/>
      <c r="N800" s="163"/>
      <c r="O800" s="163"/>
    </row>
    <row r="801" spans="1:15">
      <c r="A801" s="163"/>
      <c r="B801" s="163"/>
      <c r="C801" s="163"/>
      <c r="D801" s="189" t="s">
        <v>13779</v>
      </c>
      <c r="E801" s="165">
        <v>45967</v>
      </c>
      <c r="F801" s="165">
        <v>45967</v>
      </c>
      <c r="G801" s="163" t="s">
        <v>7135</v>
      </c>
      <c r="H801" s="163" t="s">
        <v>15285</v>
      </c>
      <c r="I801" s="163"/>
      <c r="J801" s="163">
        <v>606</v>
      </c>
      <c r="K801" s="164" t="s">
        <v>195</v>
      </c>
      <c r="L801" s="165">
        <v>45968</v>
      </c>
      <c r="M801" s="163"/>
      <c r="N801" s="163"/>
      <c r="O801" s="163"/>
    </row>
    <row r="802" spans="1:15">
      <c r="A802" s="163"/>
      <c r="B802" s="163"/>
      <c r="C802" s="163"/>
      <c r="D802" s="189" t="s">
        <v>13780</v>
      </c>
      <c r="E802" s="165">
        <v>45968</v>
      </c>
      <c r="F802" s="165">
        <v>45968</v>
      </c>
      <c r="G802" s="163" t="s">
        <v>7135</v>
      </c>
      <c r="H802" s="163" t="s">
        <v>15313</v>
      </c>
      <c r="I802" s="163"/>
      <c r="J802" s="163" t="s">
        <v>2800</v>
      </c>
      <c r="K802" s="164" t="s">
        <v>195</v>
      </c>
      <c r="L802" s="165">
        <v>45971</v>
      </c>
      <c r="M802" s="163"/>
      <c r="N802" s="163"/>
      <c r="O802" s="163"/>
    </row>
    <row r="803" spans="1:15">
      <c r="A803" s="163"/>
      <c r="B803" s="163"/>
      <c r="C803" s="163"/>
      <c r="D803" s="189" t="s">
        <v>13781</v>
      </c>
      <c r="E803" s="165">
        <v>45968</v>
      </c>
      <c r="F803" s="165">
        <v>45968</v>
      </c>
      <c r="G803" s="163" t="s">
        <v>6842</v>
      </c>
      <c r="H803" s="163" t="s">
        <v>12851</v>
      </c>
      <c r="I803" s="163"/>
      <c r="J803" s="163" t="s">
        <v>15311</v>
      </c>
      <c r="K803" s="164" t="s">
        <v>195</v>
      </c>
      <c r="L803" s="165">
        <v>45972</v>
      </c>
      <c r="M803" s="163"/>
      <c r="N803" s="163"/>
      <c r="O803" s="163"/>
    </row>
    <row r="804" spans="1:15">
      <c r="A804" s="163"/>
      <c r="B804" s="163"/>
      <c r="C804" s="163"/>
      <c r="D804" s="189" t="s">
        <v>13782</v>
      </c>
      <c r="E804" s="165">
        <v>45969</v>
      </c>
      <c r="F804" s="165">
        <v>45969</v>
      </c>
      <c r="G804" s="163" t="s">
        <v>6842</v>
      </c>
      <c r="H804" s="163" t="s">
        <v>12851</v>
      </c>
      <c r="I804" s="163"/>
      <c r="J804" s="163" t="s">
        <v>15352</v>
      </c>
      <c r="K804" s="164" t="s">
        <v>195</v>
      </c>
      <c r="L804" s="165">
        <v>45972</v>
      </c>
      <c r="M804" s="163"/>
      <c r="N804" s="163"/>
      <c r="O804" s="163"/>
    </row>
    <row r="805" spans="1:15">
      <c r="A805" s="163"/>
      <c r="B805" s="163"/>
      <c r="C805" s="163"/>
      <c r="D805" s="189" t="s">
        <v>13783</v>
      </c>
      <c r="E805" s="165">
        <v>45971</v>
      </c>
      <c r="F805" s="165">
        <v>45971</v>
      </c>
      <c r="G805" s="163" t="s">
        <v>6842</v>
      </c>
      <c r="H805" s="163" t="s">
        <v>11848</v>
      </c>
      <c r="I805" s="163"/>
      <c r="J805" s="163" t="s">
        <v>15361</v>
      </c>
      <c r="K805" s="164" t="s">
        <v>195</v>
      </c>
      <c r="L805" s="165">
        <v>45972</v>
      </c>
      <c r="M805" s="163"/>
      <c r="N805" s="163"/>
      <c r="O805" s="163"/>
    </row>
    <row r="806" spans="1:15">
      <c r="A806" s="163"/>
      <c r="B806" s="163"/>
      <c r="C806" s="163"/>
      <c r="D806" s="189" t="s">
        <v>13784</v>
      </c>
      <c r="E806" s="165">
        <v>45971</v>
      </c>
      <c r="F806" s="165">
        <v>45971</v>
      </c>
      <c r="G806" s="163" t="s">
        <v>6842</v>
      </c>
      <c r="H806" s="163" t="s">
        <v>15362</v>
      </c>
      <c r="I806" s="163"/>
      <c r="J806" s="163" t="s">
        <v>15363</v>
      </c>
      <c r="K806" s="164" t="s">
        <v>195</v>
      </c>
      <c r="L806" s="165">
        <v>45972</v>
      </c>
      <c r="M806" s="163"/>
      <c r="N806" s="163"/>
      <c r="O806" s="163"/>
    </row>
    <row r="807" spans="1:15">
      <c r="A807" s="163"/>
      <c r="B807" s="163"/>
      <c r="C807" s="163"/>
      <c r="D807" s="189" t="s">
        <v>13785</v>
      </c>
      <c r="E807" s="165">
        <v>45971</v>
      </c>
      <c r="F807" s="165">
        <v>45971</v>
      </c>
      <c r="G807" s="163" t="s">
        <v>6842</v>
      </c>
      <c r="H807" s="163" t="s">
        <v>11848</v>
      </c>
      <c r="I807" s="163"/>
      <c r="J807" s="163" t="s">
        <v>15364</v>
      </c>
      <c r="K807" s="164" t="s">
        <v>195</v>
      </c>
      <c r="L807" s="165">
        <v>45972</v>
      </c>
      <c r="M807" s="163"/>
      <c r="N807" s="163"/>
      <c r="O807" s="163"/>
    </row>
    <row r="808" spans="1:15">
      <c r="A808" s="163"/>
      <c r="B808" s="163"/>
      <c r="C808" s="163"/>
      <c r="D808" s="189" t="s">
        <v>13786</v>
      </c>
      <c r="E808" s="165">
        <v>45973</v>
      </c>
      <c r="F808" s="165">
        <v>45973</v>
      </c>
      <c r="G808" s="163" t="s">
        <v>6842</v>
      </c>
      <c r="H808" s="163" t="s">
        <v>11848</v>
      </c>
      <c r="I808" s="163"/>
      <c r="J808" s="163" t="s">
        <v>15448</v>
      </c>
      <c r="K808" s="189" t="s">
        <v>195</v>
      </c>
      <c r="L808" s="159">
        <v>45975</v>
      </c>
      <c r="M808" s="163"/>
      <c r="N808" s="163"/>
      <c r="O808" s="163"/>
    </row>
    <row r="809" spans="1:15">
      <c r="A809" s="163"/>
      <c r="B809" s="163"/>
      <c r="C809" s="163"/>
      <c r="D809" s="189" t="s">
        <v>13787</v>
      </c>
      <c r="E809" s="165">
        <v>45973</v>
      </c>
      <c r="F809" s="165">
        <v>45973</v>
      </c>
      <c r="G809" s="163" t="s">
        <v>6842</v>
      </c>
      <c r="H809" s="163" t="s">
        <v>15449</v>
      </c>
      <c r="I809" s="163"/>
      <c r="J809" s="163" t="s">
        <v>15450</v>
      </c>
      <c r="K809" s="189" t="s">
        <v>195</v>
      </c>
      <c r="L809" s="159">
        <v>45975</v>
      </c>
      <c r="M809" s="163"/>
      <c r="N809" s="163"/>
      <c r="O809" s="163"/>
    </row>
    <row r="810" spans="1:15">
      <c r="A810" s="163"/>
      <c r="B810" s="163"/>
      <c r="C810" s="163"/>
      <c r="D810" s="189" t="s">
        <v>13788</v>
      </c>
      <c r="E810" s="165">
        <v>45974</v>
      </c>
      <c r="F810" s="165">
        <v>45974</v>
      </c>
      <c r="G810" s="163" t="s">
        <v>6842</v>
      </c>
      <c r="H810" s="163" t="s">
        <v>11848</v>
      </c>
      <c r="I810" s="163"/>
      <c r="J810" s="163" t="s">
        <v>15459</v>
      </c>
      <c r="K810" s="189" t="s">
        <v>195</v>
      </c>
      <c r="L810" s="159">
        <v>45975</v>
      </c>
      <c r="M810" s="163"/>
      <c r="N810" s="163"/>
      <c r="O810" s="163"/>
    </row>
    <row r="811" spans="1:15">
      <c r="A811" s="163"/>
      <c r="B811" s="163"/>
      <c r="C811" s="163"/>
      <c r="D811" s="189" t="s">
        <v>13789</v>
      </c>
      <c r="E811" s="165">
        <v>45975</v>
      </c>
      <c r="F811" s="165">
        <v>45975</v>
      </c>
      <c r="G811" s="163" t="s">
        <v>6842</v>
      </c>
      <c r="H811" s="163" t="s">
        <v>15449</v>
      </c>
      <c r="I811" s="163"/>
      <c r="J811" s="163" t="s">
        <v>15481</v>
      </c>
      <c r="K811" s="189" t="s">
        <v>195</v>
      </c>
      <c r="L811" s="159">
        <v>45980</v>
      </c>
      <c r="M811" s="163"/>
      <c r="N811" s="163"/>
      <c r="O811" s="163"/>
    </row>
    <row r="812" spans="1:15">
      <c r="A812" s="163"/>
      <c r="B812" s="163"/>
      <c r="C812" s="163"/>
      <c r="D812" s="189" t="s">
        <v>13790</v>
      </c>
      <c r="E812" s="165">
        <v>45976</v>
      </c>
      <c r="F812" s="165">
        <v>45976</v>
      </c>
      <c r="G812" s="163" t="s">
        <v>6842</v>
      </c>
      <c r="H812" s="163" t="s">
        <v>15486</v>
      </c>
      <c r="I812" s="163"/>
      <c r="J812" s="163" t="s">
        <v>15536</v>
      </c>
      <c r="K812" s="164" t="s">
        <v>195</v>
      </c>
      <c r="L812" s="159">
        <v>45979</v>
      </c>
      <c r="M812" s="163"/>
      <c r="N812" s="163"/>
      <c r="O812" s="163"/>
    </row>
    <row r="813" spans="1:15">
      <c r="A813" s="163"/>
      <c r="B813" s="163"/>
      <c r="C813" s="163"/>
      <c r="D813" s="189" t="s">
        <v>13791</v>
      </c>
      <c r="E813" s="165">
        <v>45981</v>
      </c>
      <c r="F813" s="165">
        <v>45981</v>
      </c>
      <c r="G813" s="163" t="s">
        <v>6842</v>
      </c>
      <c r="H813" s="163" t="s">
        <v>11848</v>
      </c>
      <c r="I813" s="163"/>
      <c r="J813" s="163" t="s">
        <v>15459</v>
      </c>
      <c r="K813" s="164" t="s">
        <v>195</v>
      </c>
      <c r="L813" s="159">
        <v>45985</v>
      </c>
      <c r="M813" s="163"/>
      <c r="N813" s="163"/>
      <c r="O813" s="163"/>
    </row>
    <row r="814" spans="1:15">
      <c r="A814" s="163"/>
      <c r="B814" s="163"/>
      <c r="C814" s="163"/>
      <c r="D814" s="189" t="s">
        <v>13792</v>
      </c>
      <c r="E814" s="165">
        <v>45981</v>
      </c>
      <c r="F814" s="165">
        <v>45981</v>
      </c>
      <c r="G814" s="163" t="s">
        <v>6842</v>
      </c>
      <c r="H814" s="163" t="s">
        <v>11848</v>
      </c>
      <c r="I814" s="163"/>
      <c r="J814" s="300">
        <v>205207208209210</v>
      </c>
      <c r="K814" s="164" t="s">
        <v>195</v>
      </c>
      <c r="L814" s="159">
        <v>45982</v>
      </c>
      <c r="M814" s="163"/>
      <c r="N814" s="163"/>
      <c r="O814" s="163"/>
    </row>
    <row r="815" spans="1:15">
      <c r="A815" s="163"/>
      <c r="B815" s="163"/>
      <c r="C815" s="163"/>
      <c r="D815" s="189" t="s">
        <v>13793</v>
      </c>
      <c r="E815" s="165">
        <v>45984</v>
      </c>
      <c r="F815" s="165">
        <v>45984</v>
      </c>
      <c r="G815" s="163" t="s">
        <v>813</v>
      </c>
      <c r="H815" s="163" t="s">
        <v>15494</v>
      </c>
      <c r="I815" s="163"/>
      <c r="J815" s="163" t="s">
        <v>15495</v>
      </c>
      <c r="K815" s="164" t="s">
        <v>195</v>
      </c>
      <c r="L815" s="159">
        <v>45986</v>
      </c>
      <c r="M815" s="163"/>
      <c r="N815" s="163"/>
      <c r="O815" s="163"/>
    </row>
    <row r="816" spans="1:15">
      <c r="A816" s="163"/>
      <c r="B816" s="163"/>
      <c r="C816" s="163"/>
      <c r="D816" s="189" t="s">
        <v>13794</v>
      </c>
      <c r="E816" s="165">
        <v>45985</v>
      </c>
      <c r="F816" s="165">
        <v>45985</v>
      </c>
      <c r="G816" s="163" t="s">
        <v>7135</v>
      </c>
      <c r="H816" s="163" t="s">
        <v>15084</v>
      </c>
      <c r="I816" s="163"/>
      <c r="J816" s="163">
        <v>701</v>
      </c>
      <c r="K816" s="164" t="s">
        <v>195</v>
      </c>
      <c r="L816" s="159">
        <v>45986</v>
      </c>
      <c r="M816" s="163"/>
      <c r="N816" s="163"/>
      <c r="O816" s="163"/>
    </row>
    <row r="817" spans="1:15">
      <c r="A817" s="163"/>
      <c r="B817" s="163"/>
      <c r="C817" s="163"/>
      <c r="D817" s="189" t="s">
        <v>13795</v>
      </c>
      <c r="E817" s="165">
        <v>45985</v>
      </c>
      <c r="F817" s="165">
        <v>45985</v>
      </c>
      <c r="G817" s="163" t="s">
        <v>7135</v>
      </c>
      <c r="H817" s="163" t="s">
        <v>15084</v>
      </c>
      <c r="I817" s="163"/>
      <c r="J817" s="163">
        <v>702</v>
      </c>
      <c r="K817" s="164" t="s">
        <v>195</v>
      </c>
      <c r="L817" s="159">
        <v>45986</v>
      </c>
      <c r="M817" s="163"/>
      <c r="N817" s="163"/>
      <c r="O817" s="163"/>
    </row>
    <row r="818" spans="1:15">
      <c r="A818" s="163"/>
      <c r="B818" s="163"/>
      <c r="C818" s="163"/>
      <c r="D818" s="189" t="s">
        <v>13796</v>
      </c>
      <c r="E818" s="164"/>
      <c r="F818" s="164"/>
      <c r="G818" s="163"/>
      <c r="H818" s="163"/>
      <c r="I818" s="163"/>
      <c r="J818" s="163"/>
      <c r="K818" s="164"/>
      <c r="L818" s="163"/>
      <c r="M818" s="163"/>
      <c r="N818" s="163"/>
      <c r="O818" s="163"/>
    </row>
    <row r="819" spans="1:15">
      <c r="A819" s="163"/>
      <c r="B819" s="163"/>
      <c r="C819" s="163"/>
      <c r="D819" s="189" t="s">
        <v>13797</v>
      </c>
      <c r="E819" s="165">
        <v>45986</v>
      </c>
      <c r="F819" s="165">
        <v>45986</v>
      </c>
      <c r="G819" s="163" t="s">
        <v>7135</v>
      </c>
      <c r="H819" s="163" t="s">
        <v>14827</v>
      </c>
      <c r="I819" s="163"/>
      <c r="J819" s="163">
        <v>704</v>
      </c>
      <c r="K819" s="164" t="s">
        <v>459</v>
      </c>
      <c r="L819" s="163"/>
      <c r="M819" s="163"/>
      <c r="N819" s="163"/>
      <c r="O819" s="163"/>
    </row>
    <row r="820" spans="1:15">
      <c r="A820" s="163"/>
      <c r="B820" s="163"/>
      <c r="C820" s="163"/>
      <c r="D820" s="189" t="s">
        <v>13798</v>
      </c>
      <c r="E820" s="165">
        <v>45986</v>
      </c>
      <c r="F820" s="165">
        <v>45986</v>
      </c>
      <c r="G820" s="163" t="s">
        <v>7135</v>
      </c>
      <c r="H820" s="163" t="s">
        <v>14827</v>
      </c>
      <c r="I820" s="163"/>
      <c r="J820" s="163">
        <v>706</v>
      </c>
      <c r="K820" s="164" t="s">
        <v>459</v>
      </c>
      <c r="L820" s="163"/>
      <c r="M820" s="163"/>
      <c r="N820" s="163"/>
      <c r="O820" s="163"/>
    </row>
    <row r="821" spans="1:15">
      <c r="A821" s="163"/>
      <c r="B821" s="163"/>
      <c r="C821" s="163"/>
      <c r="D821" s="189" t="s">
        <v>13799</v>
      </c>
      <c r="E821" s="165">
        <v>45987</v>
      </c>
      <c r="F821" s="165">
        <v>45987</v>
      </c>
      <c r="G821" s="163" t="s">
        <v>6842</v>
      </c>
      <c r="H821" s="163" t="s">
        <v>15486</v>
      </c>
      <c r="I821" s="163"/>
      <c r="J821" s="163" t="s">
        <v>15487</v>
      </c>
      <c r="K821" s="164" t="s">
        <v>459</v>
      </c>
      <c r="L821" s="163"/>
      <c r="M821" s="163"/>
      <c r="N821" s="163"/>
      <c r="O821" s="163"/>
    </row>
    <row r="822" spans="1:15">
      <c r="A822" s="163"/>
      <c r="B822" s="163"/>
      <c r="C822" s="163"/>
      <c r="D822" s="189" t="s">
        <v>13800</v>
      </c>
      <c r="E822" s="165">
        <v>45987</v>
      </c>
      <c r="F822" s="165">
        <v>45987</v>
      </c>
      <c r="G822" s="163" t="s">
        <v>7135</v>
      </c>
      <c r="H822" s="163" t="s">
        <v>14827</v>
      </c>
      <c r="I822" s="163"/>
      <c r="J822" s="163">
        <v>707</v>
      </c>
      <c r="K822" s="164"/>
      <c r="L822" s="163"/>
      <c r="M822" s="163"/>
      <c r="N822" s="163"/>
      <c r="O822" s="163"/>
    </row>
    <row r="823" spans="1:15">
      <c r="A823" s="163"/>
      <c r="B823" s="163"/>
      <c r="C823" s="163"/>
      <c r="D823" s="189" t="s">
        <v>13801</v>
      </c>
      <c r="E823" s="165">
        <v>45987</v>
      </c>
      <c r="F823" s="165">
        <v>45987</v>
      </c>
      <c r="G823" s="163" t="s">
        <v>7135</v>
      </c>
      <c r="H823" s="163" t="s">
        <v>14827</v>
      </c>
      <c r="I823" s="163"/>
      <c r="J823" s="163">
        <v>710</v>
      </c>
      <c r="K823" s="164"/>
      <c r="L823" s="163"/>
      <c r="M823" s="163"/>
      <c r="N823" s="163"/>
      <c r="O823" s="163"/>
    </row>
    <row r="824" spans="1:15">
      <c r="A824" s="163"/>
      <c r="B824" s="163"/>
      <c r="C824" s="163"/>
      <c r="D824" s="189" t="s">
        <v>13802</v>
      </c>
      <c r="E824" s="165">
        <v>45988</v>
      </c>
      <c r="F824" s="165">
        <v>45988</v>
      </c>
      <c r="G824" s="163" t="s">
        <v>6842</v>
      </c>
      <c r="H824" s="163" t="s">
        <v>15571</v>
      </c>
      <c r="I824" s="163"/>
      <c r="J824" s="163" t="s">
        <v>15576</v>
      </c>
      <c r="K824" s="164" t="s">
        <v>459</v>
      </c>
      <c r="L824" s="163"/>
      <c r="M824" s="163"/>
      <c r="N824" s="163"/>
      <c r="O824" s="163"/>
    </row>
    <row r="825" spans="1:15">
      <c r="A825" s="163"/>
      <c r="B825" s="163"/>
      <c r="C825" s="163"/>
      <c r="D825" s="189" t="s">
        <v>13803</v>
      </c>
      <c r="E825" s="165">
        <v>45988</v>
      </c>
      <c r="F825" s="165">
        <v>45988</v>
      </c>
      <c r="G825" s="163" t="s">
        <v>6842</v>
      </c>
      <c r="H825" s="163" t="s">
        <v>15571</v>
      </c>
      <c r="I825" s="163"/>
      <c r="J825" s="163" t="s">
        <v>15572</v>
      </c>
      <c r="K825" s="164" t="s">
        <v>459</v>
      </c>
      <c r="L825" s="163"/>
      <c r="M825" s="163"/>
      <c r="N825" s="163"/>
      <c r="O825" s="163"/>
    </row>
    <row r="826" spans="1:15">
      <c r="A826" s="163"/>
      <c r="B826" s="163"/>
      <c r="C826" s="163"/>
      <c r="D826" s="189" t="s">
        <v>13804</v>
      </c>
      <c r="E826" s="165">
        <v>45988</v>
      </c>
      <c r="F826" s="165">
        <v>45988</v>
      </c>
      <c r="G826" s="163" t="s">
        <v>6842</v>
      </c>
      <c r="H826" s="163" t="s">
        <v>15571</v>
      </c>
      <c r="I826" s="163"/>
      <c r="J826" s="163" t="s">
        <v>15573</v>
      </c>
      <c r="K826" s="164" t="s">
        <v>459</v>
      </c>
      <c r="L826" s="163"/>
      <c r="M826" s="163"/>
      <c r="N826" s="163"/>
      <c r="O826" s="163"/>
    </row>
    <row r="827" spans="1:15">
      <c r="A827" s="163"/>
      <c r="B827" s="163"/>
      <c r="C827" s="163"/>
      <c r="D827" s="189" t="s">
        <v>13805</v>
      </c>
      <c r="E827" s="165">
        <v>45993</v>
      </c>
      <c r="F827" s="165">
        <v>45993</v>
      </c>
      <c r="G827" s="163" t="s">
        <v>6842</v>
      </c>
      <c r="H827" s="163" t="s">
        <v>15618</v>
      </c>
      <c r="I827" s="163"/>
      <c r="J827" s="163" t="s">
        <v>15619</v>
      </c>
      <c r="K827" s="164" t="s">
        <v>195</v>
      </c>
      <c r="L827" s="165">
        <v>45994</v>
      </c>
      <c r="M827" s="163"/>
      <c r="N827" s="163"/>
      <c r="O827" s="163"/>
    </row>
    <row r="828" spans="1:15">
      <c r="A828" s="163"/>
      <c r="B828" s="163"/>
      <c r="C828" s="163"/>
      <c r="D828" s="189" t="s">
        <v>13806</v>
      </c>
      <c r="E828" s="165">
        <v>45993</v>
      </c>
      <c r="F828" s="165">
        <v>45993</v>
      </c>
      <c r="G828" s="163" t="s">
        <v>6842</v>
      </c>
      <c r="H828" s="163" t="s">
        <v>15618</v>
      </c>
      <c r="I828" s="163"/>
      <c r="J828" s="163" t="s">
        <v>15620</v>
      </c>
      <c r="K828" s="164" t="s">
        <v>195</v>
      </c>
      <c r="L828" s="165">
        <v>45994</v>
      </c>
      <c r="M828" s="163"/>
      <c r="N828" s="163"/>
      <c r="O828" s="163"/>
    </row>
    <row r="829" spans="1:15">
      <c r="A829" s="163"/>
      <c r="B829" s="163"/>
      <c r="C829" s="163"/>
      <c r="D829" s="189" t="s">
        <v>13807</v>
      </c>
      <c r="E829" s="165">
        <v>45993</v>
      </c>
      <c r="F829" s="165">
        <v>45993</v>
      </c>
      <c r="G829" s="163" t="s">
        <v>6842</v>
      </c>
      <c r="H829" s="163" t="s">
        <v>15621</v>
      </c>
      <c r="I829" s="163"/>
      <c r="J829" s="163" t="s">
        <v>15622</v>
      </c>
      <c r="K829" s="164" t="s">
        <v>195</v>
      </c>
      <c r="L829" s="165">
        <v>45994</v>
      </c>
      <c r="M829" s="163"/>
      <c r="N829" s="163"/>
      <c r="O829" s="163"/>
    </row>
    <row r="830" spans="1:15">
      <c r="A830" s="163"/>
      <c r="B830" s="163"/>
      <c r="C830" s="163"/>
      <c r="D830" s="189" t="s">
        <v>13808</v>
      </c>
      <c r="E830" s="165">
        <v>45993</v>
      </c>
      <c r="F830" s="165">
        <v>45993</v>
      </c>
      <c r="G830" s="163" t="s">
        <v>6842</v>
      </c>
      <c r="H830" s="163" t="s">
        <v>15618</v>
      </c>
      <c r="I830" s="163"/>
      <c r="J830" s="163" t="s">
        <v>15623</v>
      </c>
      <c r="K830" s="164" t="s">
        <v>195</v>
      </c>
      <c r="L830" s="165">
        <v>45994</v>
      </c>
      <c r="M830" s="163"/>
      <c r="N830" s="163"/>
      <c r="O830" s="163"/>
    </row>
    <row r="831" spans="1:15">
      <c r="A831" s="163"/>
      <c r="B831" s="163"/>
      <c r="C831" s="163"/>
      <c r="D831" s="189" t="s">
        <v>13809</v>
      </c>
      <c r="E831" s="165">
        <v>45993</v>
      </c>
      <c r="F831" s="165">
        <v>45993</v>
      </c>
      <c r="G831" s="163" t="s">
        <v>6842</v>
      </c>
      <c r="H831" s="163" t="s">
        <v>15618</v>
      </c>
      <c r="I831" s="163"/>
      <c r="J831" s="163" t="s">
        <v>15624</v>
      </c>
      <c r="K831" s="164" t="s">
        <v>195</v>
      </c>
      <c r="L831" s="165">
        <v>45994</v>
      </c>
      <c r="M831" s="163"/>
      <c r="N831" s="163"/>
      <c r="O831" s="163"/>
    </row>
    <row r="832" spans="1:15">
      <c r="A832" s="163"/>
      <c r="B832" s="163"/>
      <c r="C832" s="163"/>
      <c r="D832" s="189" t="s">
        <v>13810</v>
      </c>
      <c r="E832" s="165">
        <v>45998</v>
      </c>
      <c r="F832" s="165">
        <v>46000</v>
      </c>
      <c r="G832" s="163" t="s">
        <v>6842</v>
      </c>
      <c r="H832" s="163" t="s">
        <v>15618</v>
      </c>
      <c r="I832" s="163"/>
      <c r="J832" s="163" t="s">
        <v>15691</v>
      </c>
      <c r="K832" s="164" t="s">
        <v>195</v>
      </c>
      <c r="L832" s="165">
        <v>46000</v>
      </c>
      <c r="M832" s="163"/>
      <c r="N832" s="163"/>
      <c r="O832" s="163"/>
    </row>
    <row r="833" spans="1:15">
      <c r="A833" s="163"/>
      <c r="B833" s="163"/>
      <c r="C833" s="163"/>
      <c r="D833" s="189" t="s">
        <v>13811</v>
      </c>
      <c r="E833" s="165">
        <v>46006</v>
      </c>
      <c r="F833" s="165">
        <v>46006</v>
      </c>
      <c r="G833" s="163" t="s">
        <v>7135</v>
      </c>
      <c r="H833" s="163" t="s">
        <v>14827</v>
      </c>
      <c r="I833" s="163" t="s">
        <v>15677</v>
      </c>
      <c r="J833" s="163">
        <v>705</v>
      </c>
      <c r="K833" s="164" t="s">
        <v>195</v>
      </c>
      <c r="L833" s="165">
        <v>46009</v>
      </c>
      <c r="M833" s="163"/>
      <c r="N833" s="163"/>
      <c r="O833" s="163"/>
    </row>
    <row r="834" spans="1:15">
      <c r="A834" s="163"/>
      <c r="B834" s="163"/>
      <c r="C834" s="163"/>
      <c r="D834" s="189" t="s">
        <v>13812</v>
      </c>
      <c r="E834" s="165">
        <v>46006</v>
      </c>
      <c r="F834" s="165">
        <v>46006</v>
      </c>
      <c r="G834" s="163" t="s">
        <v>7135</v>
      </c>
      <c r="H834" s="163" t="s">
        <v>14827</v>
      </c>
      <c r="I834" s="163" t="s">
        <v>15677</v>
      </c>
      <c r="J834" s="163">
        <v>708</v>
      </c>
      <c r="K834" s="164" t="s">
        <v>195</v>
      </c>
      <c r="L834" s="165">
        <v>46009</v>
      </c>
      <c r="M834" s="163"/>
      <c r="N834" s="163"/>
      <c r="O834" s="163"/>
    </row>
    <row r="835" spans="1:15">
      <c r="A835" s="163"/>
      <c r="B835" s="163"/>
      <c r="C835" s="163"/>
      <c r="D835" s="189" t="s">
        <v>13813</v>
      </c>
      <c r="E835" s="165">
        <v>46006</v>
      </c>
      <c r="F835" s="165">
        <v>46006</v>
      </c>
      <c r="G835" s="163" t="s">
        <v>7135</v>
      </c>
      <c r="H835" s="163" t="s">
        <v>14827</v>
      </c>
      <c r="I835" s="163" t="s">
        <v>15677</v>
      </c>
      <c r="J835" s="163">
        <v>709</v>
      </c>
      <c r="K835" s="164" t="s">
        <v>195</v>
      </c>
      <c r="L835" s="165">
        <v>46009</v>
      </c>
      <c r="M835" s="163"/>
      <c r="N835" s="163"/>
      <c r="O835" s="163"/>
    </row>
    <row r="836" spans="1:15">
      <c r="A836" s="163"/>
      <c r="B836" s="163"/>
      <c r="C836" s="163"/>
      <c r="D836" s="189" t="s">
        <v>13814</v>
      </c>
      <c r="E836" s="164"/>
      <c r="F836" s="164"/>
      <c r="G836" s="163"/>
      <c r="H836" s="163"/>
      <c r="I836" s="163"/>
      <c r="J836" s="163"/>
      <c r="K836" s="164"/>
      <c r="L836" s="163"/>
      <c r="M836" s="163"/>
      <c r="N836" s="163"/>
      <c r="O836" s="163"/>
    </row>
    <row r="837" spans="1:15">
      <c r="A837" s="163"/>
      <c r="B837" s="163"/>
      <c r="C837" s="163"/>
      <c r="D837" s="189" t="s">
        <v>13815</v>
      </c>
      <c r="E837" s="165">
        <v>46000</v>
      </c>
      <c r="F837" s="165">
        <v>46001</v>
      </c>
      <c r="G837" s="163" t="s">
        <v>7135</v>
      </c>
      <c r="H837" s="163" t="s">
        <v>14827</v>
      </c>
      <c r="I837" s="163"/>
      <c r="J837" s="163" t="s">
        <v>15814</v>
      </c>
      <c r="K837" s="164"/>
      <c r="L837" s="165"/>
      <c r="M837" s="163"/>
      <c r="N837" s="163"/>
      <c r="O837" s="163"/>
    </row>
    <row r="838" spans="1:15">
      <c r="A838" s="163"/>
      <c r="B838" s="163"/>
      <c r="C838" s="163"/>
      <c r="D838" s="189" t="s">
        <v>13816</v>
      </c>
      <c r="E838" s="165">
        <v>46006</v>
      </c>
      <c r="F838" s="165">
        <v>46006</v>
      </c>
      <c r="G838" s="163" t="s">
        <v>7135</v>
      </c>
      <c r="H838" s="163" t="s">
        <v>14827</v>
      </c>
      <c r="I838" s="163" t="s">
        <v>15748</v>
      </c>
      <c r="J838" s="163" t="s">
        <v>15792</v>
      </c>
      <c r="K838" s="164" t="s">
        <v>195</v>
      </c>
      <c r="L838" s="165">
        <v>46009</v>
      </c>
      <c r="M838" s="163"/>
      <c r="N838" s="163"/>
      <c r="O838" s="163"/>
    </row>
    <row r="839" spans="1:15">
      <c r="A839" s="163"/>
      <c r="B839" s="163"/>
      <c r="C839" s="163"/>
      <c r="D839" s="189" t="s">
        <v>13817</v>
      </c>
      <c r="E839" s="165">
        <v>46006</v>
      </c>
      <c r="F839" s="165">
        <v>46006</v>
      </c>
      <c r="G839" s="163" t="s">
        <v>7135</v>
      </c>
      <c r="H839" s="163" t="s">
        <v>14827</v>
      </c>
      <c r="I839" s="163" t="s">
        <v>15793</v>
      </c>
      <c r="J839" s="163" t="s">
        <v>15792</v>
      </c>
      <c r="K839" s="164" t="s">
        <v>195</v>
      </c>
      <c r="L839" s="165">
        <v>46009</v>
      </c>
      <c r="M839" s="163"/>
      <c r="N839" s="163"/>
      <c r="O839" s="163"/>
    </row>
    <row r="840" spans="1:15">
      <c r="A840" s="163"/>
      <c r="B840" s="163"/>
      <c r="C840" s="163"/>
      <c r="D840" s="189" t="s">
        <v>13818</v>
      </c>
      <c r="E840" s="165">
        <v>46006</v>
      </c>
      <c r="F840" s="165">
        <v>46006</v>
      </c>
      <c r="G840" s="163" t="s">
        <v>6842</v>
      </c>
      <c r="H840" s="163" t="s">
        <v>15618</v>
      </c>
      <c r="I840" s="163" t="s">
        <v>15748</v>
      </c>
      <c r="J840" s="163" t="s">
        <v>15794</v>
      </c>
      <c r="K840" s="164" t="s">
        <v>195</v>
      </c>
      <c r="L840" s="165">
        <v>46009</v>
      </c>
      <c r="M840" s="163"/>
      <c r="N840" s="163"/>
      <c r="O840" s="163"/>
    </row>
    <row r="841" spans="1:15">
      <c r="A841" s="163"/>
      <c r="B841" s="163"/>
      <c r="C841" s="163"/>
      <c r="D841" s="189" t="s">
        <v>13819</v>
      </c>
      <c r="E841" s="165">
        <v>46000</v>
      </c>
      <c r="F841" s="165">
        <v>46001</v>
      </c>
      <c r="G841" s="163" t="s">
        <v>6842</v>
      </c>
      <c r="H841" s="163" t="s">
        <v>15486</v>
      </c>
      <c r="I841" s="163"/>
      <c r="J841" s="163" t="s">
        <v>15692</v>
      </c>
      <c r="K841" s="164" t="s">
        <v>195</v>
      </c>
      <c r="L841" s="165">
        <v>46001</v>
      </c>
      <c r="M841" s="163"/>
      <c r="N841" s="163"/>
      <c r="O841" s="163"/>
    </row>
    <row r="842" spans="1:15">
      <c r="A842" s="163"/>
      <c r="B842" s="163"/>
      <c r="C842" s="163"/>
      <c r="D842" s="189" t="s">
        <v>13820</v>
      </c>
      <c r="E842" s="165">
        <v>46000</v>
      </c>
      <c r="F842" s="165">
        <v>46001</v>
      </c>
      <c r="G842" s="163" t="s">
        <v>6842</v>
      </c>
      <c r="H842" s="163" t="s">
        <v>15486</v>
      </c>
      <c r="I842" s="163"/>
      <c r="J842" s="163" t="s">
        <v>15693</v>
      </c>
      <c r="K842" s="164" t="s">
        <v>195</v>
      </c>
      <c r="L842" s="165">
        <v>46001</v>
      </c>
      <c r="M842" s="163"/>
      <c r="N842" s="163"/>
      <c r="O842" s="163"/>
    </row>
    <row r="843" spans="1:15">
      <c r="A843" s="163"/>
      <c r="B843" s="163"/>
      <c r="C843" s="163"/>
      <c r="D843" s="189" t="s">
        <v>13821</v>
      </c>
      <c r="E843" s="165">
        <v>46002</v>
      </c>
      <c r="F843" s="165">
        <v>46002</v>
      </c>
      <c r="G843" s="163" t="s">
        <v>6842</v>
      </c>
      <c r="H843" s="163" t="s">
        <v>15486</v>
      </c>
      <c r="I843" s="163"/>
      <c r="J843" s="163" t="s">
        <v>15712</v>
      </c>
      <c r="K843" s="164" t="s">
        <v>195</v>
      </c>
      <c r="L843" s="165">
        <v>46003</v>
      </c>
      <c r="M843" s="163"/>
      <c r="N843" s="163"/>
      <c r="O843" s="163"/>
    </row>
    <row r="844" spans="1:15">
      <c r="A844" s="163"/>
      <c r="B844" s="163"/>
      <c r="C844" s="163"/>
      <c r="D844" s="189" t="s">
        <v>13822</v>
      </c>
      <c r="E844" s="165">
        <v>46002</v>
      </c>
      <c r="F844" s="165">
        <v>46002</v>
      </c>
      <c r="G844" s="163" t="s">
        <v>6842</v>
      </c>
      <c r="H844" s="163" t="s">
        <v>15486</v>
      </c>
      <c r="I844" s="163"/>
      <c r="J844" s="163" t="s">
        <v>15713</v>
      </c>
      <c r="K844" s="164" t="s">
        <v>195</v>
      </c>
      <c r="L844" s="165">
        <v>46003</v>
      </c>
      <c r="M844" s="163"/>
      <c r="N844" s="163"/>
      <c r="O844" s="163"/>
    </row>
    <row r="845" spans="1:15">
      <c r="A845" s="163"/>
      <c r="B845" s="163"/>
      <c r="C845" s="163"/>
      <c r="D845" s="189" t="s">
        <v>13823</v>
      </c>
      <c r="E845" s="165">
        <v>46006</v>
      </c>
      <c r="F845" s="165">
        <v>46006</v>
      </c>
      <c r="G845" s="163" t="s">
        <v>6842</v>
      </c>
      <c r="H845" s="163" t="s">
        <v>15795</v>
      </c>
      <c r="I845" s="163" t="s">
        <v>15681</v>
      </c>
      <c r="J845" s="163" t="s">
        <v>15796</v>
      </c>
      <c r="K845" s="164" t="s">
        <v>195</v>
      </c>
      <c r="L845" s="165">
        <v>46009</v>
      </c>
      <c r="M845" s="163"/>
      <c r="N845" s="163"/>
      <c r="O845" s="163"/>
    </row>
    <row r="846" spans="1:15">
      <c r="A846" s="163"/>
      <c r="B846" s="163"/>
      <c r="C846" s="163"/>
      <c r="D846" s="189" t="s">
        <v>13824</v>
      </c>
      <c r="E846" s="165">
        <v>46004</v>
      </c>
      <c r="F846" s="165">
        <v>46004</v>
      </c>
      <c r="G846" s="163" t="s">
        <v>6842</v>
      </c>
      <c r="H846" s="163" t="s">
        <v>15486</v>
      </c>
      <c r="I846" s="163"/>
      <c r="J846" s="163" t="s">
        <v>15741</v>
      </c>
      <c r="K846" s="164" t="s">
        <v>195</v>
      </c>
      <c r="L846" s="165">
        <v>46009</v>
      </c>
      <c r="M846" s="163"/>
      <c r="N846" s="163"/>
      <c r="O846" s="163"/>
    </row>
    <row r="847" spans="1:15">
      <c r="A847" s="163"/>
      <c r="B847" s="163"/>
      <c r="C847" s="163"/>
      <c r="D847" s="189" t="s">
        <v>13825</v>
      </c>
      <c r="E847" s="165">
        <v>46004</v>
      </c>
      <c r="F847" s="165">
        <v>46004</v>
      </c>
      <c r="G847" s="163" t="s">
        <v>6842</v>
      </c>
      <c r="H847" s="163" t="s">
        <v>15618</v>
      </c>
      <c r="I847" s="163"/>
      <c r="J847" s="163" t="s">
        <v>15715</v>
      </c>
      <c r="K847" s="164" t="s">
        <v>195</v>
      </c>
      <c r="L847" s="165">
        <v>46009</v>
      </c>
      <c r="M847" s="163"/>
      <c r="N847" s="163"/>
      <c r="O847" s="163"/>
    </row>
    <row r="848" spans="1:15">
      <c r="A848" s="163"/>
      <c r="B848" s="163"/>
      <c r="C848" s="163"/>
      <c r="D848" s="189" t="s">
        <v>13826</v>
      </c>
      <c r="E848" s="165">
        <v>46004</v>
      </c>
      <c r="F848" s="165">
        <v>46004</v>
      </c>
      <c r="G848" s="163" t="s">
        <v>6842</v>
      </c>
      <c r="H848" s="163" t="s">
        <v>15486</v>
      </c>
      <c r="I848" s="163"/>
      <c r="J848" s="163" t="s">
        <v>15720</v>
      </c>
      <c r="K848" s="164" t="s">
        <v>195</v>
      </c>
      <c r="L848" s="165">
        <v>46006</v>
      </c>
      <c r="M848" s="163"/>
      <c r="N848" s="163"/>
      <c r="O848" s="163"/>
    </row>
    <row r="849" spans="1:15">
      <c r="A849" s="163"/>
      <c r="B849" s="163"/>
      <c r="C849" s="163"/>
      <c r="D849" s="189" t="s">
        <v>13827</v>
      </c>
      <c r="E849" s="165">
        <v>46006</v>
      </c>
      <c r="F849" s="165">
        <v>46006</v>
      </c>
      <c r="G849" s="163" t="s">
        <v>7135</v>
      </c>
      <c r="H849" s="163" t="s">
        <v>14827</v>
      </c>
      <c r="I849" s="163"/>
      <c r="J849" s="163" t="s">
        <v>15750</v>
      </c>
      <c r="K849" s="164" t="s">
        <v>195</v>
      </c>
      <c r="L849" s="165">
        <v>46009</v>
      </c>
      <c r="M849" s="163"/>
      <c r="N849" s="163"/>
      <c r="O849" s="163"/>
    </row>
    <row r="850" spans="1:15">
      <c r="A850" s="163"/>
      <c r="B850" s="163"/>
      <c r="C850" s="163"/>
      <c r="D850" s="189" t="s">
        <v>13828</v>
      </c>
      <c r="E850" s="165">
        <v>46006</v>
      </c>
      <c r="F850" s="165">
        <v>46006</v>
      </c>
      <c r="G850" s="163" t="s">
        <v>7135</v>
      </c>
      <c r="H850" s="163" t="s">
        <v>14827</v>
      </c>
      <c r="I850" s="163"/>
      <c r="J850" s="163" t="s">
        <v>15751</v>
      </c>
      <c r="K850" s="164" t="s">
        <v>195</v>
      </c>
      <c r="L850" s="165">
        <v>46009</v>
      </c>
      <c r="M850" s="163"/>
      <c r="N850" s="163"/>
      <c r="O850" s="163"/>
    </row>
    <row r="851" spans="1:15">
      <c r="A851" s="163"/>
      <c r="B851" s="163"/>
      <c r="C851" s="163"/>
      <c r="D851" s="189" t="s">
        <v>13829</v>
      </c>
      <c r="E851" s="165">
        <v>46009</v>
      </c>
      <c r="F851" s="165">
        <v>46009</v>
      </c>
      <c r="G851" s="163" t="s">
        <v>6842</v>
      </c>
      <c r="H851" s="163" t="s">
        <v>15486</v>
      </c>
      <c r="I851" s="163" t="s">
        <v>3641</v>
      </c>
      <c r="J851" s="163" t="s">
        <v>15813</v>
      </c>
      <c r="K851" s="164"/>
      <c r="L851" s="163"/>
      <c r="M851" s="163"/>
      <c r="N851" s="163"/>
      <c r="O851" s="163"/>
    </row>
    <row r="852" spans="1:15">
      <c r="A852" s="163"/>
      <c r="B852" s="163"/>
      <c r="C852" s="163"/>
      <c r="D852" s="189" t="s">
        <v>13830</v>
      </c>
      <c r="E852" s="164"/>
      <c r="F852" s="164"/>
      <c r="G852" s="163"/>
      <c r="H852" s="163"/>
      <c r="I852" s="163"/>
      <c r="J852" s="163"/>
      <c r="K852" s="164"/>
      <c r="L852" s="163"/>
      <c r="M852" s="163"/>
      <c r="N852" s="163"/>
      <c r="O852" s="163"/>
    </row>
    <row r="853" spans="1:15">
      <c r="A853" s="163"/>
      <c r="B853" s="163"/>
      <c r="C853" s="163"/>
      <c r="D853" s="189" t="s">
        <v>13831</v>
      </c>
      <c r="E853" s="164"/>
      <c r="F853" s="164"/>
      <c r="G853" s="163"/>
      <c r="H853" s="163"/>
      <c r="I853" s="163"/>
      <c r="J853" s="163"/>
      <c r="K853" s="164"/>
      <c r="L853" s="163"/>
      <c r="M853" s="163"/>
      <c r="N853" s="163"/>
      <c r="O853" s="163"/>
    </row>
    <row r="854" spans="1:15">
      <c r="A854" s="163"/>
      <c r="B854" s="163"/>
      <c r="C854" s="163"/>
      <c r="D854" s="189" t="s">
        <v>13832</v>
      </c>
      <c r="E854" s="164"/>
      <c r="F854" s="164"/>
      <c r="G854" s="163"/>
      <c r="H854" s="163"/>
      <c r="I854" s="163"/>
      <c r="J854" s="163"/>
      <c r="K854" s="164"/>
      <c r="L854" s="163"/>
      <c r="M854" s="163"/>
      <c r="N854" s="163"/>
      <c r="O854" s="163"/>
    </row>
    <row r="855" spans="1:15">
      <c r="A855" s="163"/>
      <c r="B855" s="163"/>
      <c r="C855" s="163"/>
      <c r="D855" s="189" t="s">
        <v>13833</v>
      </c>
      <c r="E855" s="164"/>
      <c r="F855" s="164"/>
      <c r="G855" s="163"/>
      <c r="H855" s="163"/>
      <c r="I855" s="163"/>
      <c r="J855" s="163"/>
      <c r="K855" s="164"/>
      <c r="L855" s="163"/>
      <c r="M855" s="163"/>
      <c r="N855" s="163"/>
      <c r="O855" s="163"/>
    </row>
    <row r="856" spans="1:15">
      <c r="A856" s="163"/>
      <c r="B856" s="163"/>
      <c r="C856" s="163"/>
      <c r="D856" s="189" t="s">
        <v>13834</v>
      </c>
      <c r="E856" s="164"/>
      <c r="F856" s="164"/>
      <c r="G856" s="163"/>
      <c r="H856" s="163"/>
      <c r="I856" s="163"/>
      <c r="J856" s="163"/>
      <c r="K856" s="164"/>
      <c r="L856" s="163"/>
      <c r="M856" s="163"/>
      <c r="N856" s="163"/>
      <c r="O856" s="163"/>
    </row>
    <row r="857" spans="1:15">
      <c r="A857" s="163"/>
      <c r="B857" s="163"/>
      <c r="C857" s="163"/>
      <c r="D857" s="189" t="s">
        <v>13835</v>
      </c>
      <c r="E857" s="164"/>
      <c r="F857" s="164"/>
      <c r="G857" s="163"/>
      <c r="H857" s="163"/>
      <c r="I857" s="163"/>
      <c r="J857" s="163"/>
      <c r="K857" s="164"/>
      <c r="L857" s="163"/>
      <c r="M857" s="163"/>
      <c r="N857" s="163"/>
      <c r="O857" s="163"/>
    </row>
    <row r="858" spans="1:15">
      <c r="A858" s="163"/>
      <c r="B858" s="163"/>
      <c r="C858" s="163"/>
      <c r="D858" s="189" t="s">
        <v>13836</v>
      </c>
      <c r="E858" s="164"/>
      <c r="F858" s="164"/>
      <c r="G858" s="163"/>
      <c r="H858" s="163"/>
      <c r="I858" s="163"/>
      <c r="J858" s="163"/>
      <c r="K858" s="164"/>
      <c r="L858" s="163"/>
      <c r="M858" s="163"/>
      <c r="N858" s="163"/>
      <c r="O858" s="163"/>
    </row>
    <row r="859" spans="1:15">
      <c r="A859" s="163"/>
      <c r="B859" s="163"/>
      <c r="C859" s="163"/>
      <c r="D859" s="189" t="s">
        <v>13837</v>
      </c>
      <c r="E859" s="164"/>
      <c r="F859" s="164"/>
      <c r="G859" s="163"/>
      <c r="H859" s="163"/>
      <c r="I859" s="163"/>
      <c r="J859" s="163"/>
      <c r="K859" s="164"/>
      <c r="L859" s="163"/>
      <c r="M859" s="163"/>
      <c r="N859" s="163"/>
      <c r="O859" s="163"/>
    </row>
    <row r="860" spans="1:15">
      <c r="A860" s="163"/>
      <c r="B860" s="163"/>
      <c r="C860" s="163"/>
      <c r="D860" s="189" t="s">
        <v>13838</v>
      </c>
      <c r="E860" s="164"/>
      <c r="F860" s="164"/>
      <c r="G860" s="163"/>
      <c r="H860" s="163"/>
      <c r="I860" s="163"/>
      <c r="J860" s="163"/>
      <c r="K860" s="164"/>
      <c r="L860" s="163"/>
      <c r="M860" s="163"/>
      <c r="N860" s="163"/>
      <c r="O860" s="163"/>
    </row>
    <row r="861" spans="1:15">
      <c r="A861" s="163"/>
      <c r="B861" s="163"/>
      <c r="C861" s="163"/>
      <c r="D861" s="189" t="s">
        <v>13839</v>
      </c>
      <c r="E861" s="164"/>
      <c r="F861" s="164"/>
      <c r="G861" s="163"/>
      <c r="H861" s="163"/>
      <c r="I861" s="163"/>
      <c r="J861" s="163"/>
      <c r="K861" s="164"/>
      <c r="L861" s="163"/>
      <c r="M861" s="163"/>
      <c r="N861" s="163"/>
      <c r="O861" s="163"/>
    </row>
    <row r="862" spans="1:15">
      <c r="A862" s="163"/>
      <c r="B862" s="163"/>
      <c r="C862" s="163"/>
      <c r="D862" s="189" t="s">
        <v>13840</v>
      </c>
      <c r="E862" s="164"/>
      <c r="F862" s="164"/>
      <c r="G862" s="163"/>
      <c r="H862" s="163"/>
      <c r="I862" s="163"/>
      <c r="J862" s="163"/>
      <c r="K862" s="164"/>
      <c r="L862" s="163"/>
      <c r="M862" s="163"/>
      <c r="N862" s="163"/>
      <c r="O862" s="163"/>
    </row>
    <row r="863" spans="1:15">
      <c r="A863" s="163"/>
      <c r="B863" s="163"/>
      <c r="C863" s="163"/>
      <c r="D863" s="189" t="s">
        <v>13841</v>
      </c>
      <c r="E863" s="164"/>
      <c r="F863" s="164"/>
      <c r="G863" s="163"/>
      <c r="H863" s="163"/>
      <c r="I863" s="163"/>
      <c r="J863" s="163"/>
      <c r="K863" s="164"/>
      <c r="L863" s="163"/>
      <c r="M863" s="163"/>
      <c r="N863" s="163"/>
      <c r="O863" s="163"/>
    </row>
    <row r="864" spans="1:15">
      <c r="A864" s="163"/>
      <c r="B864" s="163"/>
      <c r="C864" s="163"/>
      <c r="D864" s="189" t="s">
        <v>13842</v>
      </c>
      <c r="E864" s="164"/>
      <c r="F864" s="164"/>
      <c r="G864" s="163"/>
      <c r="H864" s="163"/>
      <c r="I864" s="163"/>
      <c r="J864" s="163"/>
      <c r="K864" s="164"/>
      <c r="L864" s="163"/>
      <c r="M864" s="163"/>
      <c r="N864" s="163"/>
      <c r="O864" s="163"/>
    </row>
    <row r="865" spans="1:15">
      <c r="A865" s="163"/>
      <c r="B865" s="163"/>
      <c r="C865" s="163"/>
      <c r="D865" s="189" t="s">
        <v>13843</v>
      </c>
      <c r="E865" s="164"/>
      <c r="F865" s="164"/>
      <c r="G865" s="163"/>
      <c r="H865" s="163"/>
      <c r="I865" s="163"/>
      <c r="J865" s="163"/>
      <c r="K865" s="164"/>
      <c r="L865" s="163"/>
      <c r="M865" s="163"/>
      <c r="N865" s="163"/>
      <c r="O865" s="163"/>
    </row>
    <row r="866" spans="1:15">
      <c r="A866" s="163"/>
      <c r="B866" s="163"/>
      <c r="C866" s="163"/>
      <c r="D866" s="189" t="s">
        <v>13844</v>
      </c>
      <c r="E866" s="164"/>
      <c r="F866" s="164"/>
      <c r="G866" s="163"/>
      <c r="H866" s="163"/>
      <c r="I866" s="163"/>
      <c r="J866" s="163"/>
      <c r="K866" s="164"/>
      <c r="L866" s="163"/>
      <c r="M866" s="163"/>
      <c r="N866" s="163"/>
      <c r="O866" s="163"/>
    </row>
    <row r="867" spans="1:15">
      <c r="A867" s="163"/>
      <c r="B867" s="163"/>
      <c r="C867" s="163"/>
      <c r="D867" s="189" t="s">
        <v>13845</v>
      </c>
      <c r="E867" s="164"/>
      <c r="F867" s="164"/>
      <c r="G867" s="163"/>
      <c r="H867" s="163"/>
      <c r="I867" s="163"/>
      <c r="J867" s="163"/>
      <c r="K867" s="164"/>
      <c r="L867" s="163"/>
      <c r="M867" s="163"/>
      <c r="N867" s="163"/>
      <c r="O867" s="163"/>
    </row>
    <row r="868" spans="1:15">
      <c r="A868" s="163"/>
      <c r="B868" s="163"/>
      <c r="C868" s="163"/>
      <c r="D868" s="189" t="s">
        <v>13846</v>
      </c>
      <c r="E868" s="164"/>
      <c r="F868" s="164"/>
      <c r="G868" s="163"/>
      <c r="H868" s="163"/>
      <c r="I868" s="163"/>
      <c r="J868" s="163"/>
      <c r="K868" s="164"/>
      <c r="L868" s="163"/>
      <c r="M868" s="163"/>
      <c r="N868" s="163"/>
      <c r="O868" s="163"/>
    </row>
    <row r="869" spans="1:15">
      <c r="A869" s="163"/>
      <c r="B869" s="163"/>
      <c r="C869" s="163"/>
      <c r="D869" s="189" t="s">
        <v>13847</v>
      </c>
      <c r="E869" s="164"/>
      <c r="F869" s="164"/>
      <c r="G869" s="163"/>
      <c r="H869" s="163"/>
      <c r="I869" s="163"/>
      <c r="J869" s="163"/>
      <c r="K869" s="164"/>
      <c r="L869" s="163"/>
      <c r="M869" s="163"/>
      <c r="N869" s="163"/>
      <c r="O869" s="163"/>
    </row>
    <row r="870" spans="1:15">
      <c r="A870" s="163"/>
      <c r="B870" s="163"/>
      <c r="C870" s="163"/>
      <c r="D870" s="189" t="s">
        <v>13848</v>
      </c>
      <c r="E870" s="164"/>
      <c r="F870" s="164"/>
      <c r="G870" s="163"/>
      <c r="H870" s="163"/>
      <c r="I870" s="163"/>
      <c r="J870" s="163"/>
      <c r="K870" s="164"/>
      <c r="L870" s="163"/>
      <c r="M870" s="163"/>
      <c r="N870" s="163"/>
      <c r="O870" s="163"/>
    </row>
    <row r="871" spans="1:15">
      <c r="A871" s="163"/>
      <c r="B871" s="163"/>
      <c r="C871" s="163"/>
      <c r="D871" s="189" t="s">
        <v>13849</v>
      </c>
      <c r="E871" s="164"/>
      <c r="F871" s="164"/>
      <c r="G871" s="163"/>
      <c r="H871" s="163"/>
      <c r="I871" s="163"/>
      <c r="J871" s="163"/>
      <c r="K871" s="164"/>
      <c r="L871" s="163"/>
      <c r="M871" s="163"/>
      <c r="N871" s="163"/>
      <c r="O871" s="163"/>
    </row>
    <row r="872" spans="1:15">
      <c r="A872" s="163"/>
      <c r="B872" s="163"/>
      <c r="C872" s="163"/>
      <c r="D872" s="189" t="s">
        <v>13850</v>
      </c>
      <c r="E872" s="164"/>
      <c r="F872" s="164"/>
      <c r="G872" s="163"/>
      <c r="H872" s="163"/>
      <c r="I872" s="163"/>
      <c r="J872" s="163"/>
      <c r="K872" s="164"/>
      <c r="L872" s="163"/>
      <c r="M872" s="163"/>
      <c r="N872" s="163"/>
      <c r="O872" s="163"/>
    </row>
    <row r="873" spans="1:15">
      <c r="A873" s="163"/>
      <c r="B873" s="163"/>
      <c r="C873" s="163"/>
      <c r="D873" s="189" t="s">
        <v>13851</v>
      </c>
      <c r="E873" s="164"/>
      <c r="F873" s="164"/>
      <c r="G873" s="163"/>
      <c r="H873" s="163"/>
      <c r="I873" s="163"/>
      <c r="J873" s="163"/>
      <c r="K873" s="164"/>
      <c r="L873" s="163"/>
      <c r="M873" s="163"/>
      <c r="N873" s="163"/>
      <c r="O873" s="163"/>
    </row>
    <row r="874" spans="1:15">
      <c r="A874" s="163"/>
      <c r="B874" s="163"/>
      <c r="C874" s="163"/>
      <c r="D874" s="189" t="s">
        <v>13852</v>
      </c>
      <c r="E874" s="164"/>
      <c r="F874" s="164"/>
      <c r="G874" s="163"/>
      <c r="H874" s="163"/>
      <c r="I874" s="163"/>
      <c r="J874" s="163"/>
      <c r="K874" s="164"/>
      <c r="L874" s="163"/>
      <c r="M874" s="163"/>
      <c r="N874" s="163"/>
      <c r="O874" s="163"/>
    </row>
    <row r="875" spans="1:15">
      <c r="A875" s="163"/>
      <c r="B875" s="163"/>
      <c r="C875" s="163"/>
      <c r="D875" s="189" t="s">
        <v>13853</v>
      </c>
      <c r="E875" s="164"/>
      <c r="F875" s="164"/>
      <c r="G875" s="163"/>
      <c r="H875" s="163"/>
      <c r="I875" s="163"/>
      <c r="J875" s="163"/>
      <c r="K875" s="164"/>
      <c r="L875" s="163"/>
      <c r="M875" s="163"/>
      <c r="N875" s="163"/>
      <c r="O875" s="163"/>
    </row>
    <row r="876" spans="1:15">
      <c r="A876" s="163"/>
      <c r="B876" s="163"/>
      <c r="C876" s="163"/>
      <c r="D876" s="189" t="s">
        <v>13854</v>
      </c>
      <c r="E876" s="164"/>
      <c r="F876" s="164"/>
      <c r="G876" s="163"/>
      <c r="H876" s="163"/>
      <c r="I876" s="163"/>
      <c r="J876" s="163"/>
      <c r="K876" s="164"/>
      <c r="L876" s="163"/>
      <c r="M876" s="163"/>
      <c r="N876" s="163"/>
      <c r="O876" s="163"/>
    </row>
    <row r="877" spans="1:15">
      <c r="A877" s="163"/>
      <c r="B877" s="163"/>
      <c r="C877" s="163"/>
      <c r="D877" s="189" t="s">
        <v>13855</v>
      </c>
      <c r="E877" s="164"/>
      <c r="F877" s="164"/>
      <c r="G877" s="163"/>
      <c r="H877" s="163"/>
      <c r="I877" s="163"/>
      <c r="J877" s="163"/>
      <c r="K877" s="164"/>
      <c r="L877" s="163"/>
      <c r="M877" s="163"/>
      <c r="N877" s="163"/>
      <c r="O877" s="163"/>
    </row>
    <row r="878" spans="1:15">
      <c r="A878" s="163"/>
      <c r="B878" s="163"/>
      <c r="C878" s="163"/>
      <c r="D878" s="189" t="s">
        <v>13856</v>
      </c>
      <c r="E878" s="164"/>
      <c r="F878" s="164"/>
      <c r="G878" s="163"/>
      <c r="H878" s="163"/>
      <c r="I878" s="163"/>
      <c r="J878" s="163"/>
      <c r="K878" s="164"/>
      <c r="L878" s="163"/>
      <c r="M878" s="163"/>
      <c r="N878" s="163"/>
      <c r="O878" s="163"/>
    </row>
    <row r="879" spans="1:15">
      <c r="A879" s="163"/>
      <c r="B879" s="163"/>
      <c r="C879" s="163"/>
      <c r="D879" s="189" t="s">
        <v>13857</v>
      </c>
      <c r="E879" s="164"/>
      <c r="F879" s="164"/>
      <c r="G879" s="163"/>
      <c r="H879" s="163"/>
      <c r="I879" s="163"/>
      <c r="J879" s="163"/>
      <c r="K879" s="164"/>
      <c r="L879" s="163"/>
      <c r="M879" s="163"/>
      <c r="N879" s="163"/>
      <c r="O879" s="163"/>
    </row>
    <row r="880" spans="1:15">
      <c r="A880" s="163"/>
      <c r="B880" s="163"/>
      <c r="C880" s="163"/>
      <c r="D880" s="189" t="s">
        <v>13858</v>
      </c>
      <c r="E880" s="164"/>
      <c r="F880" s="164"/>
      <c r="G880" s="163"/>
      <c r="H880" s="163"/>
      <c r="I880" s="163"/>
      <c r="J880" s="163"/>
      <c r="K880" s="164"/>
      <c r="L880" s="163"/>
      <c r="M880" s="163"/>
      <c r="N880" s="163"/>
      <c r="O880" s="163"/>
    </row>
    <row r="881" spans="1:15">
      <c r="A881" s="163"/>
      <c r="B881" s="163"/>
      <c r="C881" s="163"/>
      <c r="D881" s="189" t="s">
        <v>13859</v>
      </c>
      <c r="E881" s="164"/>
      <c r="F881" s="164"/>
      <c r="G881" s="163"/>
      <c r="H881" s="163"/>
      <c r="I881" s="163"/>
      <c r="J881" s="163"/>
      <c r="K881" s="164"/>
      <c r="L881" s="163"/>
      <c r="M881" s="163"/>
      <c r="N881" s="163"/>
      <c r="O881" s="163"/>
    </row>
    <row r="882" spans="1:15">
      <c r="A882" s="163"/>
      <c r="B882" s="163"/>
      <c r="C882" s="163"/>
      <c r="D882" s="189" t="s">
        <v>13860</v>
      </c>
      <c r="E882" s="164"/>
      <c r="F882" s="164"/>
      <c r="G882" s="163"/>
      <c r="H882" s="163"/>
      <c r="I882" s="163"/>
      <c r="J882" s="163"/>
      <c r="K882" s="164"/>
      <c r="L882" s="163"/>
      <c r="M882" s="163"/>
      <c r="N882" s="163"/>
      <c r="O882" s="163"/>
    </row>
    <row r="883" spans="1:15">
      <c r="A883" s="163"/>
      <c r="B883" s="163"/>
      <c r="C883" s="163"/>
      <c r="D883" s="189" t="s">
        <v>13861</v>
      </c>
      <c r="E883" s="164"/>
      <c r="F883" s="164"/>
      <c r="G883" s="163"/>
      <c r="H883" s="163"/>
      <c r="I883" s="163"/>
      <c r="J883" s="163"/>
      <c r="K883" s="164"/>
      <c r="L883" s="163"/>
      <c r="M883" s="163"/>
      <c r="N883" s="163"/>
      <c r="O883" s="163"/>
    </row>
    <row r="884" spans="1:15">
      <c r="A884" s="163"/>
      <c r="B884" s="163"/>
      <c r="C884" s="163"/>
      <c r="D884" s="189" t="s">
        <v>13862</v>
      </c>
      <c r="E884" s="164"/>
      <c r="F884" s="164"/>
      <c r="G884" s="163"/>
      <c r="H884" s="163"/>
      <c r="I884" s="163"/>
      <c r="J884" s="163"/>
      <c r="K884" s="164"/>
      <c r="L884" s="163"/>
      <c r="M884" s="163"/>
      <c r="N884" s="163"/>
      <c r="O884" s="163"/>
    </row>
    <row r="885" spans="1:15">
      <c r="A885" s="163"/>
      <c r="B885" s="163"/>
      <c r="C885" s="163"/>
      <c r="D885" s="189" t="s">
        <v>13863</v>
      </c>
      <c r="E885" s="164"/>
      <c r="F885" s="164"/>
      <c r="G885" s="163"/>
      <c r="H885" s="163"/>
      <c r="I885" s="163"/>
      <c r="J885" s="163"/>
      <c r="K885" s="164"/>
      <c r="L885" s="163"/>
      <c r="M885" s="163"/>
      <c r="N885" s="163"/>
      <c r="O885" s="163"/>
    </row>
    <row r="886" spans="1:15">
      <c r="A886" s="163"/>
      <c r="B886" s="163"/>
      <c r="C886" s="163"/>
      <c r="D886" s="189" t="s">
        <v>13864</v>
      </c>
      <c r="E886" s="164"/>
      <c r="F886" s="164"/>
      <c r="G886" s="163"/>
      <c r="H886" s="163"/>
      <c r="I886" s="163"/>
      <c r="J886" s="163"/>
      <c r="K886" s="164"/>
      <c r="L886" s="163"/>
      <c r="M886" s="163"/>
      <c r="N886" s="163"/>
      <c r="O886" s="163"/>
    </row>
    <row r="887" spans="1:15">
      <c r="A887" s="163"/>
      <c r="B887" s="163"/>
      <c r="C887" s="163"/>
      <c r="D887" s="189" t="s">
        <v>13865</v>
      </c>
      <c r="E887" s="164"/>
      <c r="F887" s="164"/>
      <c r="G887" s="163"/>
      <c r="H887" s="163"/>
      <c r="I887" s="163"/>
      <c r="J887" s="163"/>
      <c r="K887" s="164"/>
      <c r="L887" s="163"/>
      <c r="M887" s="163"/>
      <c r="N887" s="163"/>
      <c r="O887" s="163"/>
    </row>
    <row r="888" spans="1:15">
      <c r="A888" s="163"/>
      <c r="B888" s="163"/>
      <c r="C888" s="163"/>
      <c r="D888" s="189" t="s">
        <v>13866</v>
      </c>
      <c r="E888" s="164"/>
      <c r="F888" s="164"/>
      <c r="G888" s="163"/>
      <c r="H888" s="163"/>
      <c r="I888" s="163"/>
      <c r="J888" s="163"/>
      <c r="K888" s="164"/>
      <c r="L888" s="163"/>
      <c r="M888" s="163"/>
      <c r="N888" s="163"/>
      <c r="O888" s="163"/>
    </row>
    <row r="889" spans="1:15">
      <c r="A889" s="163"/>
      <c r="B889" s="163"/>
      <c r="C889" s="163"/>
      <c r="D889" s="189" t="s">
        <v>13867</v>
      </c>
      <c r="E889" s="164"/>
      <c r="F889" s="164"/>
      <c r="G889" s="163"/>
      <c r="H889" s="163"/>
      <c r="I889" s="163"/>
      <c r="J889" s="163"/>
      <c r="K889" s="164"/>
      <c r="L889" s="163"/>
      <c r="M889" s="163"/>
      <c r="N889" s="163"/>
      <c r="O889" s="163"/>
    </row>
    <row r="890" spans="1:15">
      <c r="A890" s="163"/>
      <c r="B890" s="163"/>
      <c r="C890" s="163"/>
      <c r="D890" s="189" t="s">
        <v>13868</v>
      </c>
      <c r="E890" s="164"/>
      <c r="F890" s="164"/>
      <c r="G890" s="163"/>
      <c r="H890" s="163"/>
      <c r="I890" s="163"/>
      <c r="J890" s="163"/>
      <c r="K890" s="164"/>
      <c r="L890" s="163"/>
      <c r="M890" s="163"/>
      <c r="N890" s="163"/>
      <c r="O890" s="163"/>
    </row>
    <row r="891" spans="1:15">
      <c r="A891" s="163"/>
      <c r="B891" s="163"/>
      <c r="C891" s="163"/>
      <c r="D891" s="189" t="s">
        <v>13869</v>
      </c>
      <c r="E891" s="164"/>
      <c r="F891" s="164"/>
      <c r="G891" s="163"/>
      <c r="H891" s="163"/>
      <c r="I891" s="163"/>
      <c r="J891" s="163"/>
      <c r="K891" s="164"/>
      <c r="L891" s="163"/>
      <c r="M891" s="163"/>
      <c r="N891" s="163"/>
      <c r="O891" s="163"/>
    </row>
    <row r="892" spans="1:15">
      <c r="A892" s="163"/>
      <c r="B892" s="163"/>
      <c r="C892" s="163"/>
      <c r="D892" s="189" t="s">
        <v>13870</v>
      </c>
      <c r="E892" s="164"/>
      <c r="F892" s="164"/>
      <c r="G892" s="163"/>
      <c r="H892" s="163"/>
      <c r="I892" s="163"/>
      <c r="J892" s="163"/>
      <c r="K892" s="164"/>
      <c r="L892" s="163"/>
      <c r="M892" s="163"/>
      <c r="N892" s="163"/>
      <c r="O892" s="163"/>
    </row>
    <row r="893" spans="1:15">
      <c r="A893" s="163"/>
      <c r="B893" s="163"/>
      <c r="C893" s="163"/>
      <c r="D893" s="189" t="s">
        <v>13871</v>
      </c>
      <c r="E893" s="164"/>
      <c r="F893" s="164"/>
      <c r="G893" s="163"/>
      <c r="H893" s="163"/>
      <c r="I893" s="163"/>
      <c r="J893" s="163"/>
      <c r="K893" s="164"/>
      <c r="L893" s="163"/>
      <c r="M893" s="163"/>
      <c r="N893" s="163"/>
      <c r="O893" s="163"/>
    </row>
    <row r="894" spans="1:15">
      <c r="A894" s="163"/>
      <c r="B894" s="163"/>
      <c r="C894" s="163"/>
      <c r="D894" s="189" t="s">
        <v>13872</v>
      </c>
      <c r="E894" s="164"/>
      <c r="F894" s="164"/>
      <c r="G894" s="163"/>
      <c r="H894" s="163"/>
      <c r="I894" s="163"/>
      <c r="J894" s="163"/>
      <c r="K894" s="164"/>
      <c r="L894" s="163"/>
      <c r="M894" s="163"/>
      <c r="N894" s="163"/>
      <c r="O894" s="163"/>
    </row>
    <row r="895" spans="1:15">
      <c r="A895" s="163"/>
      <c r="B895" s="163"/>
      <c r="C895" s="163"/>
      <c r="D895" s="189" t="s">
        <v>13873</v>
      </c>
      <c r="E895" s="164"/>
      <c r="F895" s="164"/>
      <c r="G895" s="163"/>
      <c r="H895" s="163"/>
      <c r="I895" s="163"/>
      <c r="J895" s="163"/>
      <c r="K895" s="164"/>
      <c r="L895" s="163"/>
      <c r="M895" s="163"/>
      <c r="N895" s="163"/>
      <c r="O895" s="163"/>
    </row>
    <row r="896" spans="1:15">
      <c r="A896" s="163"/>
      <c r="B896" s="163"/>
      <c r="C896" s="163"/>
      <c r="D896" s="189" t="s">
        <v>13874</v>
      </c>
      <c r="E896" s="164"/>
      <c r="F896" s="164"/>
      <c r="G896" s="163"/>
      <c r="H896" s="163"/>
      <c r="I896" s="163"/>
      <c r="J896" s="163"/>
      <c r="K896" s="164"/>
      <c r="L896" s="163"/>
      <c r="M896" s="163"/>
      <c r="N896" s="163"/>
      <c r="O896" s="163"/>
    </row>
    <row r="897" spans="1:15">
      <c r="A897" s="163"/>
      <c r="B897" s="163"/>
      <c r="C897" s="163"/>
      <c r="D897" s="189" t="s">
        <v>13875</v>
      </c>
      <c r="E897" s="164"/>
      <c r="F897" s="164"/>
      <c r="G897" s="163"/>
      <c r="H897" s="163"/>
      <c r="I897" s="163"/>
      <c r="J897" s="163"/>
      <c r="K897" s="164"/>
      <c r="L897" s="163"/>
      <c r="M897" s="163"/>
      <c r="N897" s="163"/>
      <c r="O897" s="163"/>
    </row>
    <row r="898" spans="1:15">
      <c r="A898" s="163"/>
      <c r="B898" s="163"/>
      <c r="C898" s="163"/>
      <c r="D898" s="189" t="s">
        <v>13876</v>
      </c>
      <c r="E898" s="164"/>
      <c r="F898" s="164"/>
      <c r="G898" s="163"/>
      <c r="H898" s="163"/>
      <c r="I898" s="163"/>
      <c r="J898" s="163"/>
      <c r="K898" s="164"/>
      <c r="L898" s="163"/>
      <c r="M898" s="163"/>
      <c r="N898" s="163"/>
      <c r="O898" s="163"/>
    </row>
    <row r="899" spans="1:15">
      <c r="A899" s="163"/>
      <c r="B899" s="163"/>
      <c r="C899" s="163"/>
      <c r="D899" s="189" t="s">
        <v>13877</v>
      </c>
      <c r="E899" s="164"/>
      <c r="F899" s="164"/>
      <c r="G899" s="163"/>
      <c r="H899" s="163"/>
      <c r="I899" s="163"/>
      <c r="J899" s="163"/>
      <c r="K899" s="164"/>
      <c r="L899" s="163"/>
      <c r="M899" s="163"/>
      <c r="N899" s="163"/>
      <c r="O899" s="163"/>
    </row>
    <row r="900" spans="1:15">
      <c r="A900" s="163"/>
      <c r="B900" s="163"/>
      <c r="C900" s="163"/>
      <c r="D900" s="189" t="s">
        <v>13878</v>
      </c>
      <c r="E900" s="164"/>
      <c r="F900" s="164"/>
      <c r="G900" s="163"/>
      <c r="H900" s="163"/>
      <c r="I900" s="163"/>
      <c r="J900" s="163"/>
      <c r="K900" s="164"/>
      <c r="L900" s="163"/>
      <c r="M900" s="163"/>
      <c r="N900" s="163"/>
      <c r="O900" s="163"/>
    </row>
    <row r="901" spans="1:15">
      <c r="A901" s="163"/>
      <c r="B901" s="163"/>
      <c r="C901" s="163"/>
      <c r="D901" s="189" t="s">
        <v>13879</v>
      </c>
      <c r="E901" s="164"/>
      <c r="F901" s="164"/>
      <c r="G901" s="163"/>
      <c r="H901" s="163"/>
      <c r="I901" s="163"/>
      <c r="J901" s="163"/>
      <c r="K901" s="164"/>
      <c r="L901" s="163"/>
      <c r="M901" s="163"/>
      <c r="N901" s="163"/>
      <c r="O901" s="163"/>
    </row>
    <row r="902" spans="1:15">
      <c r="A902" s="163"/>
      <c r="B902" s="163"/>
      <c r="C902" s="163"/>
      <c r="D902" s="189" t="s">
        <v>13880</v>
      </c>
      <c r="E902" s="164"/>
      <c r="F902" s="164"/>
      <c r="G902" s="163"/>
      <c r="H902" s="163"/>
      <c r="I902" s="163"/>
      <c r="J902" s="163"/>
      <c r="K902" s="164"/>
      <c r="L902" s="163"/>
      <c r="M902" s="163"/>
      <c r="N902" s="163"/>
      <c r="O902" s="163"/>
    </row>
    <row r="903" spans="1:15">
      <c r="A903" s="163"/>
      <c r="B903" s="163"/>
      <c r="C903" s="163"/>
      <c r="D903" s="189" t="s">
        <v>13881</v>
      </c>
      <c r="E903" s="164"/>
      <c r="F903" s="164"/>
      <c r="G903" s="163"/>
      <c r="H903" s="163"/>
      <c r="I903" s="163"/>
      <c r="J903" s="163"/>
      <c r="K903" s="164"/>
      <c r="L903" s="163"/>
      <c r="M903" s="163"/>
      <c r="N903" s="163"/>
      <c r="O903" s="163"/>
    </row>
    <row r="904" spans="1:15">
      <c r="A904" s="163"/>
      <c r="B904" s="163"/>
      <c r="C904" s="163"/>
      <c r="D904" s="189" t="s">
        <v>13882</v>
      </c>
      <c r="E904" s="164"/>
      <c r="F904" s="164"/>
      <c r="G904" s="163"/>
      <c r="H904" s="163"/>
      <c r="I904" s="163"/>
      <c r="J904" s="163"/>
      <c r="K904" s="164"/>
      <c r="L904" s="163"/>
      <c r="M904" s="163"/>
      <c r="N904" s="163"/>
      <c r="O904" s="163"/>
    </row>
    <row r="905" spans="1:15">
      <c r="A905" s="163"/>
      <c r="B905" s="163"/>
      <c r="C905" s="163"/>
      <c r="D905" s="189" t="s">
        <v>13883</v>
      </c>
      <c r="E905" s="164"/>
      <c r="F905" s="164"/>
      <c r="G905" s="163"/>
      <c r="H905" s="163"/>
      <c r="I905" s="163"/>
      <c r="J905" s="163"/>
      <c r="K905" s="164"/>
      <c r="L905" s="163"/>
      <c r="M905" s="163"/>
      <c r="N905" s="163"/>
      <c r="O905" s="163"/>
    </row>
    <row r="906" spans="1:15">
      <c r="A906" s="163"/>
      <c r="B906" s="163"/>
      <c r="C906" s="163"/>
      <c r="D906" s="189" t="s">
        <v>13884</v>
      </c>
      <c r="E906" s="164"/>
      <c r="F906" s="164"/>
      <c r="G906" s="163"/>
      <c r="H906" s="163"/>
      <c r="I906" s="163"/>
      <c r="J906" s="163"/>
      <c r="K906" s="164"/>
      <c r="L906" s="163"/>
      <c r="M906" s="163"/>
      <c r="N906" s="163"/>
      <c r="O906" s="163"/>
    </row>
    <row r="907" spans="1:15">
      <c r="A907" s="163"/>
      <c r="B907" s="163"/>
      <c r="C907" s="163"/>
      <c r="D907" s="189" t="s">
        <v>13885</v>
      </c>
      <c r="E907" s="164"/>
      <c r="F907" s="164"/>
      <c r="G907" s="163"/>
      <c r="H907" s="163"/>
      <c r="I907" s="163"/>
      <c r="J907" s="163"/>
      <c r="K907" s="164"/>
      <c r="L907" s="163"/>
      <c r="M907" s="163"/>
      <c r="N907" s="163"/>
      <c r="O907" s="163"/>
    </row>
    <row r="908" spans="1:15">
      <c r="A908" s="163"/>
      <c r="B908" s="163"/>
      <c r="C908" s="163"/>
      <c r="D908" s="189" t="s">
        <v>13886</v>
      </c>
      <c r="E908" s="164"/>
      <c r="F908" s="164"/>
      <c r="G908" s="163"/>
      <c r="H908" s="163"/>
      <c r="I908" s="163"/>
      <c r="J908" s="163"/>
      <c r="K908" s="164"/>
      <c r="L908" s="163"/>
      <c r="M908" s="163"/>
      <c r="N908" s="163"/>
      <c r="O908" s="163"/>
    </row>
    <row r="909" spans="1:15">
      <c r="A909" s="163"/>
      <c r="B909" s="163"/>
      <c r="C909" s="163"/>
      <c r="D909" s="189" t="s">
        <v>13887</v>
      </c>
      <c r="E909" s="164"/>
      <c r="F909" s="164"/>
      <c r="G909" s="163"/>
      <c r="H909" s="163"/>
      <c r="I909" s="163"/>
      <c r="J909" s="163"/>
      <c r="K909" s="164"/>
      <c r="L909" s="163"/>
      <c r="M909" s="163"/>
      <c r="N909" s="163"/>
      <c r="O909" s="163"/>
    </row>
    <row r="910" spans="1:15">
      <c r="A910" s="163"/>
      <c r="B910" s="163"/>
      <c r="C910" s="163"/>
      <c r="D910" s="189" t="s">
        <v>13888</v>
      </c>
      <c r="E910" s="164"/>
      <c r="F910" s="164"/>
      <c r="G910" s="163"/>
      <c r="H910" s="163"/>
      <c r="I910" s="163"/>
      <c r="J910" s="163"/>
      <c r="K910" s="164"/>
      <c r="L910" s="163"/>
      <c r="M910" s="163"/>
      <c r="N910" s="163"/>
      <c r="O910" s="163"/>
    </row>
    <row r="911" spans="1:15">
      <c r="A911" s="163"/>
      <c r="B911" s="163"/>
      <c r="C911" s="163"/>
      <c r="D911" s="189" t="s">
        <v>13889</v>
      </c>
      <c r="E911" s="164"/>
      <c r="F911" s="164"/>
      <c r="G911" s="163"/>
      <c r="H911" s="163"/>
      <c r="I911" s="163"/>
      <c r="J911" s="163"/>
      <c r="K911" s="164"/>
      <c r="L911" s="163"/>
      <c r="M911" s="163"/>
      <c r="N911" s="163"/>
      <c r="O911" s="163"/>
    </row>
    <row r="912" spans="1:15">
      <c r="A912" s="163"/>
      <c r="B912" s="163"/>
      <c r="C912" s="163"/>
      <c r="D912" s="189" t="s">
        <v>13890</v>
      </c>
      <c r="E912" s="164"/>
      <c r="F912" s="164"/>
      <c r="G912" s="163"/>
      <c r="H912" s="163"/>
      <c r="I912" s="163"/>
      <c r="J912" s="163"/>
      <c r="K912" s="164"/>
      <c r="L912" s="163"/>
      <c r="M912" s="163"/>
      <c r="N912" s="163"/>
      <c r="O912" s="163"/>
    </row>
    <row r="913" spans="1:15">
      <c r="A913" s="163"/>
      <c r="B913" s="163"/>
      <c r="C913" s="163"/>
      <c r="D913" s="189" t="s">
        <v>13891</v>
      </c>
      <c r="E913" s="164"/>
      <c r="F913" s="164"/>
      <c r="G913" s="163"/>
      <c r="H913" s="163"/>
      <c r="I913" s="163"/>
      <c r="J913" s="163"/>
      <c r="K913" s="164"/>
      <c r="L913" s="163"/>
      <c r="M913" s="163"/>
      <c r="N913" s="163"/>
      <c r="O913" s="163"/>
    </row>
    <row r="914" spans="1:15">
      <c r="A914" s="163"/>
      <c r="B914" s="163"/>
      <c r="C914" s="163"/>
      <c r="D914" s="189" t="s">
        <v>13892</v>
      </c>
      <c r="E914" s="164"/>
      <c r="F914" s="164"/>
      <c r="G914" s="163"/>
      <c r="H914" s="163"/>
      <c r="I914" s="163"/>
      <c r="J914" s="163"/>
      <c r="K914" s="164"/>
      <c r="L914" s="163"/>
      <c r="M914" s="163"/>
      <c r="N914" s="163"/>
      <c r="O914" s="163"/>
    </row>
    <row r="915" spans="1:15">
      <c r="A915" s="163"/>
      <c r="B915" s="163"/>
      <c r="C915" s="163"/>
      <c r="D915" s="189" t="s">
        <v>13893</v>
      </c>
      <c r="E915" s="164"/>
      <c r="F915" s="164"/>
      <c r="G915" s="163"/>
      <c r="H915" s="163"/>
      <c r="I915" s="163"/>
      <c r="J915" s="163"/>
      <c r="K915" s="164"/>
      <c r="L915" s="163"/>
      <c r="M915" s="163"/>
      <c r="N915" s="163"/>
      <c r="O915" s="163"/>
    </row>
    <row r="916" spans="1:15">
      <c r="A916" s="163"/>
      <c r="B916" s="163"/>
      <c r="C916" s="163"/>
      <c r="D916" s="189" t="s">
        <v>13894</v>
      </c>
      <c r="E916" s="164"/>
      <c r="F916" s="164"/>
      <c r="G916" s="163"/>
      <c r="H916" s="163"/>
      <c r="I916" s="163"/>
      <c r="J916" s="163"/>
      <c r="K916" s="164"/>
      <c r="L916" s="163"/>
      <c r="M916" s="163"/>
      <c r="N916" s="163"/>
      <c r="O916" s="163"/>
    </row>
    <row r="917" spans="1:15">
      <c r="A917" s="163"/>
      <c r="B917" s="163"/>
      <c r="C917" s="163"/>
      <c r="D917" s="189" t="s">
        <v>13895</v>
      </c>
      <c r="E917" s="164"/>
      <c r="F917" s="164"/>
      <c r="G917" s="163"/>
      <c r="H917" s="163"/>
      <c r="I917" s="163"/>
      <c r="J917" s="163"/>
      <c r="K917" s="164"/>
      <c r="L917" s="163"/>
      <c r="M917" s="163"/>
      <c r="N917" s="163"/>
      <c r="O917" s="163"/>
    </row>
    <row r="918" spans="1:15">
      <c r="A918" s="163"/>
      <c r="B918" s="163"/>
      <c r="C918" s="163"/>
      <c r="D918" s="189" t="s">
        <v>13896</v>
      </c>
      <c r="E918" s="164"/>
      <c r="F918" s="164"/>
      <c r="G918" s="163"/>
      <c r="H918" s="163"/>
      <c r="I918" s="163"/>
      <c r="J918" s="163"/>
      <c r="K918" s="164"/>
      <c r="L918" s="163"/>
      <c r="M918" s="163"/>
      <c r="N918" s="163"/>
      <c r="O918" s="163"/>
    </row>
    <row r="919" spans="1:15">
      <c r="A919" s="163"/>
      <c r="B919" s="163"/>
      <c r="C919" s="163"/>
      <c r="D919" s="189" t="s">
        <v>13897</v>
      </c>
      <c r="E919" s="164"/>
      <c r="F919" s="164"/>
      <c r="G919" s="163"/>
      <c r="H919" s="163"/>
      <c r="I919" s="163"/>
      <c r="J919" s="163"/>
      <c r="K919" s="164"/>
      <c r="L919" s="163"/>
      <c r="M919" s="163"/>
      <c r="N919" s="163"/>
      <c r="O919" s="163"/>
    </row>
    <row r="920" spans="1:15">
      <c r="A920" s="163"/>
      <c r="B920" s="163"/>
      <c r="C920" s="163"/>
      <c r="D920" s="189" t="s">
        <v>13898</v>
      </c>
      <c r="E920" s="164"/>
      <c r="F920" s="164"/>
      <c r="G920" s="163"/>
      <c r="H920" s="163"/>
      <c r="I920" s="163"/>
      <c r="J920" s="163"/>
      <c r="K920" s="164"/>
      <c r="L920" s="163"/>
      <c r="M920" s="163"/>
      <c r="N920" s="163"/>
      <c r="O920" s="163"/>
    </row>
    <row r="921" spans="1:15">
      <c r="A921" s="163"/>
      <c r="B921" s="163"/>
      <c r="C921" s="163"/>
      <c r="D921" s="189" t="s">
        <v>13899</v>
      </c>
      <c r="E921" s="164"/>
      <c r="F921" s="164"/>
      <c r="G921" s="163"/>
      <c r="H921" s="163"/>
      <c r="I921" s="163"/>
      <c r="J921" s="163"/>
      <c r="K921" s="164"/>
      <c r="L921" s="163"/>
      <c r="M921" s="163"/>
      <c r="N921" s="163"/>
      <c r="O921" s="163"/>
    </row>
    <row r="922" spans="1:15">
      <c r="A922" s="163"/>
      <c r="B922" s="163"/>
      <c r="C922" s="163"/>
      <c r="D922" s="189" t="s">
        <v>13900</v>
      </c>
      <c r="E922" s="164"/>
      <c r="F922" s="164"/>
      <c r="G922" s="163"/>
      <c r="H922" s="163"/>
      <c r="I922" s="163"/>
      <c r="J922" s="163"/>
      <c r="K922" s="164"/>
      <c r="L922" s="163"/>
      <c r="M922" s="163"/>
      <c r="N922" s="163"/>
      <c r="O922" s="163"/>
    </row>
    <row r="923" spans="1:15">
      <c r="A923" s="163"/>
      <c r="B923" s="163"/>
      <c r="C923" s="163"/>
      <c r="D923" s="189" t="s">
        <v>13901</v>
      </c>
      <c r="E923" s="164"/>
      <c r="F923" s="164"/>
      <c r="G923" s="163"/>
      <c r="H923" s="163"/>
      <c r="I923" s="163"/>
      <c r="J923" s="163"/>
      <c r="K923" s="164"/>
      <c r="L923" s="163"/>
      <c r="M923" s="163"/>
      <c r="N923" s="163"/>
      <c r="O923" s="163"/>
    </row>
    <row r="924" spans="1:15">
      <c r="A924" s="163"/>
      <c r="B924" s="163"/>
      <c r="C924" s="163"/>
      <c r="D924" s="189" t="s">
        <v>13902</v>
      </c>
      <c r="E924" s="164"/>
      <c r="F924" s="164"/>
      <c r="G924" s="163"/>
      <c r="H924" s="163"/>
      <c r="I924" s="163"/>
      <c r="J924" s="163"/>
      <c r="K924" s="164"/>
      <c r="L924" s="163"/>
      <c r="M924" s="163"/>
      <c r="N924" s="163"/>
      <c r="O924" s="163"/>
    </row>
    <row r="925" spans="1:15">
      <c r="A925" s="163"/>
      <c r="B925" s="163"/>
      <c r="C925" s="163"/>
      <c r="D925" s="189" t="s">
        <v>13903</v>
      </c>
      <c r="E925" s="164"/>
      <c r="F925" s="164"/>
      <c r="G925" s="163"/>
      <c r="H925" s="163"/>
      <c r="I925" s="163"/>
      <c r="J925" s="163"/>
      <c r="K925" s="164"/>
      <c r="L925" s="163"/>
      <c r="M925" s="163"/>
      <c r="N925" s="163"/>
      <c r="O925" s="163"/>
    </row>
    <row r="926" spans="1:15">
      <c r="A926" s="163"/>
      <c r="B926" s="163"/>
      <c r="C926" s="163"/>
      <c r="D926" s="189" t="s">
        <v>13904</v>
      </c>
      <c r="E926" s="164"/>
      <c r="F926" s="164"/>
      <c r="G926" s="163"/>
      <c r="H926" s="163"/>
      <c r="I926" s="163"/>
      <c r="J926" s="163"/>
      <c r="K926" s="164"/>
      <c r="L926" s="163"/>
      <c r="M926" s="163"/>
      <c r="N926" s="163"/>
      <c r="O926" s="163"/>
    </row>
    <row r="927" spans="1:15">
      <c r="A927" s="163"/>
      <c r="B927" s="163"/>
      <c r="C927" s="163"/>
      <c r="D927" s="189" t="s">
        <v>13905</v>
      </c>
      <c r="E927" s="164"/>
      <c r="F927" s="164"/>
      <c r="G927" s="163"/>
      <c r="H927" s="163"/>
      <c r="I927" s="163"/>
      <c r="J927" s="163"/>
      <c r="K927" s="164"/>
      <c r="L927" s="163"/>
      <c r="M927" s="163"/>
      <c r="N927" s="163"/>
      <c r="O927" s="163"/>
    </row>
    <row r="928" spans="1:15">
      <c r="A928" s="163"/>
      <c r="B928" s="163"/>
      <c r="C928" s="163"/>
      <c r="D928" s="189" t="s">
        <v>13906</v>
      </c>
      <c r="E928" s="164"/>
      <c r="F928" s="164"/>
      <c r="G928" s="163"/>
      <c r="H928" s="163"/>
      <c r="I928" s="163"/>
      <c r="J928" s="163"/>
      <c r="K928" s="164"/>
      <c r="L928" s="163"/>
      <c r="M928" s="163"/>
      <c r="N928" s="163"/>
      <c r="O928" s="163"/>
    </row>
    <row r="929" spans="1:15">
      <c r="A929" s="163"/>
      <c r="B929" s="163"/>
      <c r="C929" s="163"/>
      <c r="D929" s="189" t="s">
        <v>13907</v>
      </c>
      <c r="E929" s="164"/>
      <c r="F929" s="164"/>
      <c r="G929" s="163"/>
      <c r="H929" s="163"/>
      <c r="I929" s="163"/>
      <c r="J929" s="163"/>
      <c r="K929" s="164"/>
      <c r="L929" s="163"/>
      <c r="M929" s="163"/>
      <c r="N929" s="163"/>
      <c r="O929" s="163"/>
    </row>
    <row r="930" spans="1:15">
      <c r="A930" s="163"/>
      <c r="B930" s="163"/>
      <c r="C930" s="163"/>
      <c r="D930" s="189" t="s">
        <v>13908</v>
      </c>
      <c r="E930" s="164"/>
      <c r="F930" s="164"/>
      <c r="G930" s="163"/>
      <c r="H930" s="163"/>
      <c r="I930" s="163"/>
      <c r="J930" s="163"/>
      <c r="K930" s="164"/>
      <c r="L930" s="163"/>
      <c r="M930" s="163"/>
      <c r="N930" s="163"/>
      <c r="O930" s="163"/>
    </row>
    <row r="931" spans="1:15">
      <c r="A931" s="163"/>
      <c r="B931" s="163"/>
      <c r="C931" s="163"/>
      <c r="D931" s="189" t="s">
        <v>13909</v>
      </c>
      <c r="E931" s="164"/>
      <c r="F931" s="164"/>
      <c r="G931" s="163"/>
      <c r="H931" s="163"/>
      <c r="I931" s="163"/>
      <c r="J931" s="163"/>
      <c r="K931" s="164"/>
      <c r="L931" s="163"/>
      <c r="M931" s="163"/>
      <c r="N931" s="163"/>
      <c r="O931" s="163"/>
    </row>
    <row r="932" spans="1:15">
      <c r="A932" s="163"/>
      <c r="B932" s="163"/>
      <c r="C932" s="163"/>
      <c r="D932" s="189" t="s">
        <v>13910</v>
      </c>
      <c r="E932" s="164"/>
      <c r="F932" s="164"/>
      <c r="G932" s="163"/>
      <c r="H932" s="163"/>
      <c r="I932" s="163"/>
      <c r="J932" s="163"/>
      <c r="K932" s="164"/>
      <c r="L932" s="163"/>
      <c r="M932" s="163"/>
      <c r="N932" s="163"/>
      <c r="O932" s="163"/>
    </row>
    <row r="933" spans="1:15">
      <c r="A933" s="163"/>
      <c r="B933" s="163"/>
      <c r="C933" s="163"/>
      <c r="D933" s="189" t="s">
        <v>13911</v>
      </c>
      <c r="E933" s="164"/>
      <c r="F933" s="164"/>
      <c r="G933" s="163"/>
      <c r="H933" s="163"/>
      <c r="I933" s="163"/>
      <c r="J933" s="163"/>
      <c r="K933" s="164"/>
      <c r="L933" s="163"/>
      <c r="M933" s="163"/>
      <c r="N933" s="163"/>
      <c r="O933" s="163"/>
    </row>
    <row r="934" spans="1:15">
      <c r="A934" s="163"/>
      <c r="B934" s="163"/>
      <c r="C934" s="163"/>
      <c r="D934" s="189" t="s">
        <v>13912</v>
      </c>
      <c r="E934" s="164"/>
      <c r="F934" s="164"/>
      <c r="G934" s="163"/>
      <c r="H934" s="163"/>
      <c r="I934" s="163"/>
      <c r="J934" s="163"/>
      <c r="K934" s="164"/>
      <c r="L934" s="163"/>
      <c r="M934" s="163"/>
      <c r="N934" s="163"/>
      <c r="O934" s="163"/>
    </row>
    <row r="935" spans="1:15">
      <c r="A935" s="163"/>
      <c r="B935" s="163"/>
      <c r="C935" s="163"/>
      <c r="D935" s="189" t="s">
        <v>13913</v>
      </c>
      <c r="E935" s="164"/>
      <c r="F935" s="164"/>
      <c r="G935" s="163"/>
      <c r="H935" s="163"/>
      <c r="I935" s="163"/>
      <c r="J935" s="163"/>
      <c r="K935" s="164"/>
      <c r="L935" s="163"/>
      <c r="M935" s="163"/>
      <c r="N935" s="163"/>
      <c r="O935" s="163"/>
    </row>
    <row r="936" spans="1:15">
      <c r="A936" s="163"/>
      <c r="B936" s="163"/>
      <c r="C936" s="163"/>
      <c r="D936" s="189" t="s">
        <v>13914</v>
      </c>
      <c r="E936" s="164"/>
      <c r="F936" s="164"/>
      <c r="G936" s="163"/>
      <c r="H936" s="163"/>
      <c r="I936" s="163"/>
      <c r="J936" s="163"/>
      <c r="K936" s="164"/>
      <c r="L936" s="163"/>
      <c r="M936" s="163"/>
      <c r="N936" s="163"/>
      <c r="O936" s="163"/>
    </row>
    <row r="937" spans="1:15">
      <c r="A937" s="163"/>
      <c r="B937" s="163"/>
      <c r="C937" s="163"/>
      <c r="D937" s="189" t="s">
        <v>13915</v>
      </c>
      <c r="E937" s="164"/>
      <c r="F937" s="164"/>
      <c r="G937" s="163"/>
      <c r="H937" s="163"/>
      <c r="I937" s="163"/>
      <c r="J937" s="163"/>
      <c r="K937" s="164"/>
      <c r="L937" s="163"/>
      <c r="M937" s="163"/>
      <c r="N937" s="163"/>
      <c r="O937" s="163"/>
    </row>
    <row r="938" spans="1:15">
      <c r="A938" s="163"/>
      <c r="B938" s="163"/>
      <c r="C938" s="163"/>
      <c r="D938" s="189" t="s">
        <v>13916</v>
      </c>
      <c r="E938" s="164"/>
      <c r="F938" s="164"/>
      <c r="G938" s="163"/>
      <c r="H938" s="163"/>
      <c r="I938" s="163"/>
      <c r="J938" s="163"/>
      <c r="K938" s="164"/>
      <c r="L938" s="163"/>
      <c r="M938" s="163"/>
      <c r="N938" s="163"/>
      <c r="O938" s="163"/>
    </row>
    <row r="939" spans="1:15">
      <c r="A939" s="163"/>
      <c r="B939" s="163"/>
      <c r="C939" s="163"/>
      <c r="D939" s="189" t="s">
        <v>13917</v>
      </c>
      <c r="E939" s="164"/>
      <c r="F939" s="164"/>
      <c r="G939" s="163"/>
      <c r="H939" s="163"/>
      <c r="I939" s="163"/>
      <c r="J939" s="163"/>
      <c r="K939" s="164"/>
      <c r="L939" s="163"/>
      <c r="M939" s="163"/>
      <c r="N939" s="163"/>
      <c r="O939" s="163"/>
    </row>
    <row r="940" spans="1:15">
      <c r="A940" s="163"/>
      <c r="B940" s="163"/>
      <c r="C940" s="163"/>
      <c r="D940" s="189" t="s">
        <v>13918</v>
      </c>
      <c r="E940" s="164"/>
      <c r="F940" s="164"/>
      <c r="G940" s="163"/>
      <c r="H940" s="163"/>
      <c r="I940" s="163"/>
      <c r="J940" s="163"/>
      <c r="K940" s="164"/>
      <c r="L940" s="163"/>
      <c r="M940" s="163"/>
      <c r="N940" s="163"/>
      <c r="O940" s="163"/>
    </row>
    <row r="941" spans="1:15">
      <c r="A941" s="163"/>
      <c r="B941" s="163"/>
      <c r="C941" s="163"/>
      <c r="D941" s="189" t="s">
        <v>13919</v>
      </c>
      <c r="E941" s="164"/>
      <c r="F941" s="164"/>
      <c r="G941" s="163"/>
      <c r="H941" s="163"/>
      <c r="I941" s="163"/>
      <c r="J941" s="163"/>
      <c r="K941" s="164"/>
      <c r="L941" s="163"/>
      <c r="M941" s="163"/>
      <c r="N941" s="163"/>
      <c r="O941" s="163"/>
    </row>
    <row r="942" spans="1:15">
      <c r="A942" s="163"/>
      <c r="B942" s="163"/>
      <c r="C942" s="163"/>
      <c r="D942" s="189" t="s">
        <v>13920</v>
      </c>
      <c r="E942" s="164"/>
      <c r="F942" s="164"/>
      <c r="G942" s="163"/>
      <c r="H942" s="163"/>
      <c r="I942" s="163"/>
      <c r="J942" s="163"/>
      <c r="K942" s="164"/>
      <c r="L942" s="163"/>
      <c r="M942" s="163"/>
      <c r="N942" s="163"/>
      <c r="O942" s="163"/>
    </row>
    <row r="943" spans="1:15">
      <c r="A943" s="163"/>
      <c r="B943" s="163"/>
      <c r="C943" s="163"/>
      <c r="D943" s="189" t="s">
        <v>13921</v>
      </c>
      <c r="E943" s="164"/>
      <c r="F943" s="164"/>
      <c r="G943" s="163"/>
      <c r="H943" s="163"/>
      <c r="I943" s="163"/>
      <c r="J943" s="163"/>
      <c r="K943" s="164"/>
      <c r="L943" s="163"/>
      <c r="M943" s="163"/>
      <c r="N943" s="163"/>
      <c r="O943" s="163"/>
    </row>
    <row r="944" spans="1:15">
      <c r="A944" s="163"/>
      <c r="B944" s="163"/>
      <c r="C944" s="163"/>
      <c r="D944" s="189" t="s">
        <v>13922</v>
      </c>
      <c r="E944" s="164"/>
      <c r="F944" s="164"/>
      <c r="G944" s="163"/>
      <c r="H944" s="163"/>
      <c r="I944" s="163"/>
      <c r="J944" s="163"/>
      <c r="K944" s="164"/>
      <c r="L944" s="163"/>
      <c r="M944" s="163"/>
      <c r="N944" s="163"/>
      <c r="O944" s="163"/>
    </row>
    <row r="945" spans="1:15">
      <c r="A945" s="163"/>
      <c r="B945" s="163"/>
      <c r="C945" s="163"/>
      <c r="D945" s="189" t="s">
        <v>13923</v>
      </c>
      <c r="E945" s="164"/>
      <c r="F945" s="164"/>
      <c r="G945" s="163"/>
      <c r="H945" s="163"/>
      <c r="I945" s="163"/>
      <c r="J945" s="163"/>
      <c r="K945" s="164"/>
      <c r="L945" s="163"/>
      <c r="M945" s="163"/>
      <c r="N945" s="163"/>
      <c r="O945" s="163"/>
    </row>
    <row r="946" spans="1:15">
      <c r="A946" s="163"/>
      <c r="B946" s="163"/>
      <c r="C946" s="163"/>
      <c r="D946" s="189" t="s">
        <v>13924</v>
      </c>
      <c r="E946" s="164"/>
      <c r="F946" s="164"/>
      <c r="G946" s="163"/>
      <c r="H946" s="163"/>
      <c r="I946" s="163"/>
      <c r="J946" s="163"/>
      <c r="K946" s="164"/>
      <c r="L946" s="163"/>
      <c r="M946" s="163"/>
      <c r="N946" s="163"/>
      <c r="O946" s="163"/>
    </row>
    <row r="947" spans="1:15">
      <c r="A947" s="163"/>
      <c r="B947" s="163"/>
      <c r="C947" s="163"/>
      <c r="D947" s="189" t="s">
        <v>13925</v>
      </c>
      <c r="E947" s="164"/>
      <c r="F947" s="164"/>
      <c r="G947" s="163"/>
      <c r="H947" s="163"/>
      <c r="I947" s="163"/>
      <c r="J947" s="163"/>
      <c r="K947" s="164"/>
      <c r="L947" s="163"/>
      <c r="M947" s="163"/>
      <c r="N947" s="163"/>
      <c r="O947" s="163"/>
    </row>
    <row r="948" spans="1:15">
      <c r="A948" s="163"/>
      <c r="B948" s="163"/>
      <c r="C948" s="163"/>
      <c r="D948" s="189" t="s">
        <v>13926</v>
      </c>
      <c r="E948" s="164"/>
      <c r="F948" s="164"/>
      <c r="G948" s="163"/>
      <c r="H948" s="163"/>
      <c r="I948" s="163"/>
      <c r="J948" s="163"/>
      <c r="K948" s="164"/>
      <c r="L948" s="163"/>
      <c r="M948" s="163"/>
      <c r="N948" s="163"/>
      <c r="O948" s="163"/>
    </row>
    <row r="949" spans="1:15">
      <c r="A949" s="163"/>
      <c r="B949" s="163"/>
      <c r="C949" s="163"/>
      <c r="D949" s="189" t="s">
        <v>13927</v>
      </c>
      <c r="E949" s="164"/>
      <c r="F949" s="164"/>
      <c r="G949" s="163"/>
      <c r="H949" s="163"/>
      <c r="I949" s="163"/>
      <c r="J949" s="163"/>
      <c r="K949" s="164"/>
      <c r="L949" s="163"/>
      <c r="M949" s="163"/>
      <c r="N949" s="163"/>
      <c r="O949" s="163"/>
    </row>
    <row r="950" spans="1:15">
      <c r="A950" s="163"/>
      <c r="B950" s="163"/>
      <c r="C950" s="163"/>
      <c r="D950" s="189" t="s">
        <v>13928</v>
      </c>
      <c r="E950" s="164"/>
      <c r="F950" s="164"/>
      <c r="G950" s="163"/>
      <c r="H950" s="163"/>
      <c r="I950" s="163"/>
      <c r="J950" s="163"/>
      <c r="K950" s="164"/>
      <c r="L950" s="163"/>
      <c r="M950" s="163"/>
      <c r="N950" s="163"/>
      <c r="O950" s="163"/>
    </row>
    <row r="951" spans="1:15">
      <c r="A951" s="163"/>
      <c r="B951" s="163"/>
      <c r="C951" s="163"/>
      <c r="D951" s="189" t="s">
        <v>13929</v>
      </c>
      <c r="E951" s="164"/>
      <c r="F951" s="164"/>
      <c r="G951" s="163"/>
      <c r="H951" s="163"/>
      <c r="I951" s="163"/>
      <c r="J951" s="163"/>
      <c r="K951" s="164"/>
      <c r="L951" s="163"/>
      <c r="M951" s="163"/>
      <c r="N951" s="163"/>
      <c r="O951" s="163"/>
    </row>
    <row r="952" spans="1:15">
      <c r="A952" s="163"/>
      <c r="B952" s="163"/>
      <c r="C952" s="163"/>
      <c r="D952" s="189" t="s">
        <v>13930</v>
      </c>
      <c r="E952" s="164"/>
      <c r="F952" s="164"/>
      <c r="G952" s="163"/>
      <c r="H952" s="163"/>
      <c r="I952" s="163"/>
      <c r="J952" s="163"/>
      <c r="K952" s="164"/>
      <c r="L952" s="163"/>
      <c r="M952" s="163"/>
      <c r="N952" s="163"/>
      <c r="O952" s="163"/>
    </row>
    <row r="953" spans="1:15">
      <c r="A953" s="163"/>
      <c r="B953" s="163"/>
      <c r="C953" s="163"/>
      <c r="D953" s="189" t="s">
        <v>13931</v>
      </c>
      <c r="E953" s="164"/>
      <c r="F953" s="164"/>
      <c r="G953" s="163"/>
      <c r="H953" s="163"/>
      <c r="I953" s="163"/>
      <c r="J953" s="163"/>
      <c r="K953" s="164"/>
      <c r="L953" s="163"/>
      <c r="M953" s="163"/>
      <c r="N953" s="163"/>
      <c r="O953" s="163"/>
    </row>
    <row r="954" spans="1:15">
      <c r="A954" s="163"/>
      <c r="B954" s="163"/>
      <c r="C954" s="163"/>
      <c r="D954" s="189" t="s">
        <v>13932</v>
      </c>
      <c r="E954" s="164"/>
      <c r="F954" s="164"/>
      <c r="G954" s="163"/>
      <c r="H954" s="163"/>
      <c r="I954" s="163"/>
      <c r="J954" s="163"/>
      <c r="K954" s="164"/>
      <c r="L954" s="163"/>
      <c r="M954" s="163"/>
      <c r="N954" s="163"/>
      <c r="O954" s="163"/>
    </row>
    <row r="955" spans="1:15">
      <c r="A955" s="163"/>
      <c r="B955" s="163"/>
      <c r="C955" s="163"/>
      <c r="D955" s="189" t="s">
        <v>13933</v>
      </c>
      <c r="E955" s="164"/>
      <c r="F955" s="164"/>
      <c r="G955" s="163"/>
      <c r="H955" s="163"/>
      <c r="I955" s="163"/>
      <c r="J955" s="163"/>
      <c r="K955" s="164"/>
      <c r="L955" s="163"/>
      <c r="M955" s="163"/>
      <c r="N955" s="163"/>
      <c r="O955" s="163"/>
    </row>
    <row r="956" spans="1:15">
      <c r="A956" s="163"/>
      <c r="B956" s="163"/>
      <c r="C956" s="163"/>
      <c r="D956" s="189" t="s">
        <v>13934</v>
      </c>
      <c r="E956" s="164"/>
      <c r="F956" s="164"/>
      <c r="G956" s="163"/>
      <c r="H956" s="163"/>
      <c r="I956" s="163"/>
      <c r="J956" s="163"/>
      <c r="K956" s="164"/>
      <c r="L956" s="163"/>
      <c r="M956" s="163"/>
      <c r="N956" s="163"/>
      <c r="O956" s="163"/>
    </row>
    <row r="957" spans="1:15">
      <c r="A957" s="163"/>
      <c r="B957" s="163"/>
      <c r="C957" s="163"/>
      <c r="D957" s="189" t="s">
        <v>13935</v>
      </c>
      <c r="E957" s="164"/>
      <c r="F957" s="164"/>
      <c r="G957" s="163"/>
      <c r="H957" s="163"/>
      <c r="I957" s="163"/>
      <c r="J957" s="163"/>
      <c r="K957" s="164"/>
      <c r="L957" s="163"/>
      <c r="M957" s="163"/>
      <c r="N957" s="163"/>
      <c r="O957" s="163"/>
    </row>
    <row r="958" spans="1:15">
      <c r="A958" s="163"/>
      <c r="B958" s="163"/>
      <c r="C958" s="163"/>
      <c r="D958" s="189" t="s">
        <v>13936</v>
      </c>
      <c r="E958" s="164"/>
      <c r="F958" s="164"/>
      <c r="G958" s="163"/>
      <c r="H958" s="163"/>
      <c r="I958" s="163"/>
      <c r="J958" s="163"/>
      <c r="K958" s="164"/>
      <c r="L958" s="163"/>
      <c r="M958" s="163"/>
      <c r="N958" s="163"/>
      <c r="O958" s="163"/>
    </row>
    <row r="959" spans="1:15">
      <c r="A959" s="163"/>
      <c r="B959" s="163"/>
      <c r="C959" s="163"/>
      <c r="D959" s="189" t="s">
        <v>13937</v>
      </c>
      <c r="E959" s="164"/>
      <c r="F959" s="164"/>
      <c r="G959" s="163"/>
      <c r="H959" s="163"/>
      <c r="I959" s="163"/>
      <c r="J959" s="163"/>
      <c r="K959" s="164"/>
      <c r="L959" s="163"/>
      <c r="M959" s="163"/>
      <c r="N959" s="163"/>
      <c r="O959" s="163"/>
    </row>
    <row r="960" spans="1:15">
      <c r="A960" s="163"/>
      <c r="B960" s="163"/>
      <c r="C960" s="163"/>
      <c r="D960" s="189" t="s">
        <v>13938</v>
      </c>
      <c r="E960" s="164"/>
      <c r="F960" s="164"/>
      <c r="G960" s="163"/>
      <c r="H960" s="163"/>
      <c r="I960" s="163"/>
      <c r="J960" s="163"/>
      <c r="K960" s="164"/>
      <c r="L960" s="163"/>
      <c r="M960" s="163"/>
      <c r="N960" s="163"/>
      <c r="O960" s="163"/>
    </row>
    <row r="961" spans="1:15">
      <c r="A961" s="163"/>
      <c r="B961" s="163"/>
      <c r="C961" s="163"/>
      <c r="D961" s="189" t="s">
        <v>13939</v>
      </c>
      <c r="E961" s="164"/>
      <c r="F961" s="164"/>
      <c r="G961" s="163"/>
      <c r="H961" s="163"/>
      <c r="I961" s="163"/>
      <c r="J961" s="163"/>
      <c r="K961" s="164"/>
      <c r="L961" s="163"/>
      <c r="M961" s="163"/>
      <c r="N961" s="163"/>
      <c r="O961" s="163"/>
    </row>
    <row r="962" spans="1:15">
      <c r="A962" s="163"/>
      <c r="B962" s="163"/>
      <c r="C962" s="163"/>
      <c r="D962" s="189" t="s">
        <v>13940</v>
      </c>
      <c r="E962" s="164"/>
      <c r="F962" s="164"/>
      <c r="G962" s="163"/>
      <c r="H962" s="163"/>
      <c r="I962" s="163"/>
      <c r="J962" s="163"/>
      <c r="K962" s="164"/>
      <c r="L962" s="163"/>
      <c r="M962" s="163"/>
      <c r="N962" s="163"/>
      <c r="O962" s="163"/>
    </row>
    <row r="963" spans="1:15">
      <c r="A963" s="163"/>
      <c r="B963" s="163"/>
      <c r="C963" s="163"/>
      <c r="D963" s="189" t="s">
        <v>13941</v>
      </c>
      <c r="E963" s="164"/>
      <c r="F963" s="164"/>
      <c r="G963" s="163"/>
      <c r="H963" s="163"/>
      <c r="I963" s="163"/>
      <c r="J963" s="163"/>
      <c r="K963" s="164"/>
      <c r="L963" s="163"/>
      <c r="M963" s="163"/>
      <c r="N963" s="163"/>
      <c r="O963" s="163"/>
    </row>
    <row r="964" spans="1:15">
      <c r="A964" s="163"/>
      <c r="B964" s="163"/>
      <c r="C964" s="163"/>
      <c r="D964" s="189" t="s">
        <v>13942</v>
      </c>
      <c r="E964" s="164"/>
      <c r="F964" s="164"/>
      <c r="G964" s="163"/>
      <c r="H964" s="163"/>
      <c r="I964" s="163"/>
      <c r="J964" s="163"/>
      <c r="K964" s="164"/>
      <c r="L964" s="163"/>
      <c r="M964" s="163"/>
      <c r="N964" s="163"/>
      <c r="O964" s="163"/>
    </row>
    <row r="965" spans="1:15">
      <c r="A965" s="163"/>
      <c r="B965" s="163"/>
      <c r="C965" s="163"/>
      <c r="D965" s="189" t="s">
        <v>13943</v>
      </c>
      <c r="E965" s="164"/>
      <c r="F965" s="164"/>
      <c r="G965" s="163"/>
      <c r="H965" s="163"/>
      <c r="I965" s="163"/>
      <c r="J965" s="163"/>
      <c r="K965" s="164"/>
      <c r="L965" s="163"/>
      <c r="M965" s="163"/>
      <c r="N965" s="163"/>
      <c r="O965" s="163"/>
    </row>
    <row r="966" spans="1:15">
      <c r="A966" s="163"/>
      <c r="B966" s="163"/>
      <c r="C966" s="163"/>
      <c r="D966" s="189" t="s">
        <v>13944</v>
      </c>
      <c r="E966" s="164"/>
      <c r="F966" s="164"/>
      <c r="G966" s="163"/>
      <c r="H966" s="163"/>
      <c r="I966" s="163"/>
      <c r="J966" s="163"/>
      <c r="K966" s="164"/>
      <c r="L966" s="163"/>
      <c r="M966" s="163"/>
      <c r="N966" s="163"/>
      <c r="O966" s="163"/>
    </row>
    <row r="967" spans="1:15">
      <c r="A967" s="163"/>
      <c r="B967" s="163"/>
      <c r="C967" s="163"/>
      <c r="D967" s="189" t="s">
        <v>13945</v>
      </c>
      <c r="E967" s="164"/>
      <c r="F967" s="164"/>
      <c r="G967" s="163"/>
      <c r="H967" s="163"/>
      <c r="I967" s="163"/>
      <c r="J967" s="163"/>
      <c r="K967" s="164"/>
      <c r="L967" s="163"/>
      <c r="M967" s="163"/>
      <c r="N967" s="163"/>
      <c r="O967" s="163"/>
    </row>
    <row r="968" spans="1:15">
      <c r="A968" s="163"/>
      <c r="B968" s="163"/>
      <c r="C968" s="163"/>
      <c r="D968" s="189" t="s">
        <v>13946</v>
      </c>
      <c r="E968" s="164"/>
      <c r="F968" s="164"/>
      <c r="G968" s="163"/>
      <c r="H968" s="163"/>
      <c r="I968" s="163"/>
      <c r="J968" s="163"/>
      <c r="K968" s="164"/>
      <c r="L968" s="163"/>
      <c r="M968" s="163"/>
      <c r="N968" s="163"/>
      <c r="O968" s="163"/>
    </row>
    <row r="969" spans="1:15">
      <c r="A969" s="163"/>
      <c r="B969" s="163"/>
      <c r="C969" s="163"/>
      <c r="D969" s="189" t="s">
        <v>13947</v>
      </c>
      <c r="E969" s="164"/>
      <c r="F969" s="164"/>
      <c r="G969" s="163"/>
      <c r="H969" s="163"/>
      <c r="I969" s="163"/>
      <c r="J969" s="163"/>
      <c r="K969" s="164"/>
      <c r="L969" s="163"/>
      <c r="M969" s="163"/>
      <c r="N969" s="163"/>
      <c r="O969" s="163"/>
    </row>
    <row r="970" spans="1:15">
      <c r="A970" s="163"/>
      <c r="B970" s="163"/>
      <c r="C970" s="163"/>
      <c r="D970" s="189" t="s">
        <v>13948</v>
      </c>
      <c r="E970" s="164"/>
      <c r="F970" s="164"/>
      <c r="G970" s="163"/>
      <c r="H970" s="163"/>
      <c r="I970" s="163"/>
      <c r="J970" s="163"/>
      <c r="K970" s="164"/>
      <c r="L970" s="163"/>
      <c r="M970" s="163"/>
      <c r="N970" s="163"/>
      <c r="O970" s="163"/>
    </row>
    <row r="971" spans="1:15">
      <c r="A971" s="163"/>
      <c r="B971" s="163"/>
      <c r="C971" s="163"/>
      <c r="D971" s="189" t="s">
        <v>13949</v>
      </c>
      <c r="E971" s="164"/>
      <c r="F971" s="164"/>
      <c r="G971" s="163"/>
      <c r="H971" s="163"/>
      <c r="I971" s="163"/>
      <c r="J971" s="163"/>
      <c r="K971" s="164"/>
      <c r="L971" s="163"/>
      <c r="M971" s="163"/>
      <c r="N971" s="163"/>
      <c r="O971" s="163"/>
    </row>
    <row r="972" spans="1:15">
      <c r="A972" s="163"/>
      <c r="B972" s="163"/>
      <c r="C972" s="163"/>
      <c r="D972" s="189" t="s">
        <v>13950</v>
      </c>
      <c r="E972" s="164"/>
      <c r="F972" s="164"/>
      <c r="G972" s="163"/>
      <c r="H972" s="163"/>
      <c r="I972" s="163"/>
      <c r="J972" s="163"/>
      <c r="K972" s="164"/>
      <c r="L972" s="163"/>
      <c r="M972" s="163"/>
      <c r="N972" s="163"/>
      <c r="O972" s="163"/>
    </row>
    <row r="973" spans="1:15">
      <c r="A973" s="163"/>
      <c r="B973" s="163"/>
      <c r="C973" s="163"/>
      <c r="D973" s="189" t="s">
        <v>13951</v>
      </c>
      <c r="E973" s="164"/>
      <c r="F973" s="164"/>
      <c r="G973" s="163"/>
      <c r="H973" s="163"/>
      <c r="I973" s="163"/>
      <c r="J973" s="163"/>
      <c r="K973" s="164"/>
      <c r="L973" s="163"/>
      <c r="M973" s="163"/>
      <c r="N973" s="163"/>
      <c r="O973" s="163"/>
    </row>
    <row r="974" spans="1:15">
      <c r="A974" s="163"/>
      <c r="B974" s="163"/>
      <c r="C974" s="163"/>
      <c r="D974" s="189" t="s">
        <v>13952</v>
      </c>
      <c r="E974" s="164"/>
      <c r="F974" s="164"/>
      <c r="G974" s="163"/>
      <c r="H974" s="163"/>
      <c r="I974" s="163"/>
      <c r="J974" s="163"/>
      <c r="K974" s="164"/>
      <c r="L974" s="163"/>
      <c r="M974" s="163"/>
      <c r="N974" s="163"/>
      <c r="O974" s="163"/>
    </row>
    <row r="975" spans="1:15">
      <c r="A975" s="163"/>
      <c r="B975" s="163"/>
      <c r="C975" s="163"/>
      <c r="D975" s="189" t="s">
        <v>13953</v>
      </c>
      <c r="E975" s="164"/>
      <c r="F975" s="164"/>
      <c r="G975" s="163"/>
      <c r="H975" s="163"/>
      <c r="I975" s="163"/>
      <c r="J975" s="163"/>
      <c r="K975" s="164"/>
      <c r="L975" s="163"/>
      <c r="M975" s="163"/>
      <c r="N975" s="163"/>
      <c r="O975" s="163"/>
    </row>
    <row r="976" spans="1:15">
      <c r="A976" s="163"/>
      <c r="B976" s="163"/>
      <c r="C976" s="163"/>
      <c r="D976" s="189" t="s">
        <v>13954</v>
      </c>
      <c r="E976" s="164"/>
      <c r="F976" s="164"/>
      <c r="G976" s="163"/>
      <c r="H976" s="163"/>
      <c r="I976" s="163"/>
      <c r="J976" s="163"/>
      <c r="K976" s="164"/>
      <c r="L976" s="163"/>
      <c r="M976" s="163"/>
      <c r="N976" s="163"/>
      <c r="O976" s="163"/>
    </row>
    <row r="977" spans="1:15">
      <c r="A977" s="163"/>
      <c r="B977" s="163"/>
      <c r="C977" s="163"/>
      <c r="D977" s="189" t="s">
        <v>13955</v>
      </c>
      <c r="E977" s="164"/>
      <c r="F977" s="164"/>
      <c r="G977" s="163"/>
      <c r="H977" s="163"/>
      <c r="I977" s="163"/>
      <c r="J977" s="163"/>
      <c r="K977" s="164"/>
      <c r="L977" s="163"/>
      <c r="M977" s="163"/>
      <c r="N977" s="163"/>
      <c r="O977" s="163"/>
    </row>
    <row r="978" spans="1:15">
      <c r="A978" s="163"/>
      <c r="B978" s="163"/>
      <c r="C978" s="163"/>
      <c r="D978" s="189" t="s">
        <v>13956</v>
      </c>
      <c r="E978" s="164"/>
      <c r="F978" s="164"/>
      <c r="G978" s="163"/>
      <c r="H978" s="163"/>
      <c r="I978" s="163"/>
      <c r="J978" s="163"/>
      <c r="K978" s="164"/>
      <c r="L978" s="163"/>
      <c r="M978" s="163"/>
      <c r="N978" s="163"/>
      <c r="O978" s="163"/>
    </row>
    <row r="979" spans="1:15">
      <c r="A979" s="163"/>
      <c r="B979" s="163"/>
      <c r="C979" s="163"/>
      <c r="D979" s="189" t="s">
        <v>13957</v>
      </c>
      <c r="E979" s="164"/>
      <c r="F979" s="164"/>
      <c r="G979" s="163"/>
      <c r="H979" s="163"/>
      <c r="I979" s="163"/>
      <c r="J979" s="163"/>
      <c r="K979" s="164"/>
      <c r="L979" s="163"/>
      <c r="M979" s="163"/>
      <c r="N979" s="163"/>
      <c r="O979" s="163"/>
    </row>
    <row r="980" spans="1:15">
      <c r="A980" s="163"/>
      <c r="B980" s="163"/>
      <c r="C980" s="163"/>
      <c r="D980" s="189" t="s">
        <v>13958</v>
      </c>
      <c r="E980" s="164"/>
      <c r="F980" s="164"/>
      <c r="G980" s="163"/>
      <c r="H980" s="163"/>
      <c r="I980" s="163"/>
      <c r="J980" s="163"/>
      <c r="K980" s="164"/>
      <c r="L980" s="163"/>
      <c r="M980" s="163"/>
      <c r="N980" s="163"/>
      <c r="O980" s="163"/>
    </row>
    <row r="981" spans="1:15">
      <c r="A981" s="163"/>
      <c r="B981" s="163"/>
      <c r="C981" s="163"/>
      <c r="D981" s="189" t="s">
        <v>13959</v>
      </c>
      <c r="E981" s="164"/>
      <c r="F981" s="164"/>
      <c r="G981" s="163"/>
      <c r="H981" s="163"/>
      <c r="I981" s="163"/>
      <c r="J981" s="163"/>
      <c r="K981" s="164"/>
      <c r="L981" s="163"/>
      <c r="M981" s="163"/>
      <c r="N981" s="163"/>
      <c r="O981" s="163"/>
    </row>
    <row r="982" spans="1:15">
      <c r="A982" s="163"/>
      <c r="B982" s="163"/>
      <c r="C982" s="163"/>
      <c r="D982" s="189" t="s">
        <v>13960</v>
      </c>
      <c r="E982" s="164"/>
      <c r="F982" s="164"/>
      <c r="G982" s="163"/>
      <c r="H982" s="163"/>
      <c r="I982" s="163"/>
      <c r="J982" s="163"/>
      <c r="K982" s="164"/>
      <c r="L982" s="163"/>
      <c r="M982" s="163"/>
      <c r="N982" s="163"/>
      <c r="O982" s="163"/>
    </row>
    <row r="983" spans="1:15">
      <c r="A983" s="163"/>
      <c r="B983" s="163"/>
      <c r="C983" s="163"/>
      <c r="D983" s="189" t="s">
        <v>13961</v>
      </c>
      <c r="E983" s="164"/>
      <c r="F983" s="164"/>
      <c r="G983" s="163"/>
      <c r="H983" s="163"/>
      <c r="I983" s="163"/>
      <c r="J983" s="163"/>
      <c r="K983" s="164"/>
      <c r="L983" s="163"/>
      <c r="M983" s="163"/>
      <c r="N983" s="163"/>
      <c r="O983" s="163"/>
    </row>
    <row r="984" spans="1:15">
      <c r="A984" s="163"/>
      <c r="B984" s="163"/>
      <c r="C984" s="163"/>
      <c r="D984" s="189" t="s">
        <v>13962</v>
      </c>
      <c r="E984" s="164"/>
      <c r="F984" s="164"/>
      <c r="G984" s="163"/>
      <c r="H984" s="163"/>
      <c r="I984" s="163"/>
      <c r="J984" s="163"/>
      <c r="K984" s="164"/>
      <c r="L984" s="163"/>
      <c r="M984" s="163"/>
      <c r="N984" s="163"/>
      <c r="O984" s="163"/>
    </row>
    <row r="985" spans="1:15">
      <c r="A985" s="163"/>
      <c r="B985" s="163"/>
      <c r="C985" s="163"/>
      <c r="D985" s="189" t="s">
        <v>13963</v>
      </c>
      <c r="E985" s="164"/>
      <c r="F985" s="164"/>
      <c r="G985" s="163"/>
      <c r="H985" s="163"/>
      <c r="I985" s="163"/>
      <c r="J985" s="163"/>
      <c r="K985" s="164"/>
      <c r="L985" s="163"/>
      <c r="M985" s="163"/>
      <c r="N985" s="163"/>
      <c r="O985" s="163"/>
    </row>
    <row r="986" spans="1:15">
      <c r="A986" s="163"/>
      <c r="B986" s="163"/>
      <c r="C986" s="163"/>
      <c r="D986" s="189" t="s">
        <v>13964</v>
      </c>
      <c r="E986" s="164"/>
      <c r="F986" s="164"/>
      <c r="G986" s="163"/>
      <c r="H986" s="163"/>
      <c r="I986" s="163"/>
      <c r="J986" s="163"/>
      <c r="K986" s="164"/>
      <c r="L986" s="163"/>
      <c r="M986" s="163"/>
      <c r="N986" s="163"/>
      <c r="O986" s="163"/>
    </row>
    <row r="987" spans="1:15">
      <c r="A987" s="163"/>
      <c r="B987" s="163"/>
      <c r="C987" s="163"/>
      <c r="D987" s="189" t="s">
        <v>13965</v>
      </c>
      <c r="E987" s="164"/>
      <c r="F987" s="164"/>
      <c r="G987" s="163"/>
      <c r="H987" s="163"/>
      <c r="I987" s="163"/>
      <c r="J987" s="163"/>
      <c r="K987" s="164"/>
      <c r="L987" s="163"/>
      <c r="M987" s="163"/>
      <c r="N987" s="163"/>
      <c r="O987" s="163"/>
    </row>
    <row r="988" spans="1:15">
      <c r="A988" s="163"/>
      <c r="B988" s="163"/>
      <c r="C988" s="163"/>
      <c r="D988" s="189" t="s">
        <v>13966</v>
      </c>
      <c r="E988" s="164"/>
      <c r="F988" s="164"/>
      <c r="G988" s="163"/>
      <c r="H988" s="163"/>
      <c r="I988" s="163"/>
      <c r="J988" s="163"/>
      <c r="K988" s="164"/>
      <c r="L988" s="163"/>
      <c r="M988" s="163"/>
      <c r="N988" s="163"/>
      <c r="O988" s="163"/>
    </row>
    <row r="989" spans="1:15">
      <c r="A989" s="163"/>
      <c r="B989" s="163"/>
      <c r="C989" s="163"/>
      <c r="D989" s="189" t="s">
        <v>13967</v>
      </c>
      <c r="E989" s="164"/>
      <c r="F989" s="164"/>
      <c r="G989" s="163"/>
      <c r="H989" s="163"/>
      <c r="I989" s="163"/>
      <c r="J989" s="163"/>
      <c r="K989" s="164"/>
      <c r="L989" s="163"/>
      <c r="M989" s="163"/>
      <c r="N989" s="163"/>
      <c r="O989" s="163"/>
    </row>
    <row r="990" spans="1:15">
      <c r="A990" s="163"/>
      <c r="B990" s="163"/>
      <c r="C990" s="163"/>
      <c r="D990" s="189" t="s">
        <v>13968</v>
      </c>
      <c r="E990" s="164"/>
      <c r="F990" s="164"/>
      <c r="G990" s="163"/>
      <c r="H990" s="163"/>
      <c r="I990" s="163"/>
      <c r="J990" s="163"/>
      <c r="K990" s="164"/>
      <c r="L990" s="163"/>
      <c r="M990" s="163"/>
      <c r="N990" s="163"/>
      <c r="O990" s="163"/>
    </row>
    <row r="991" spans="1:15">
      <c r="A991" s="163"/>
      <c r="B991" s="163"/>
      <c r="C991" s="163"/>
      <c r="D991" s="189" t="s">
        <v>13969</v>
      </c>
      <c r="E991" s="164"/>
      <c r="F991" s="164"/>
      <c r="G991" s="163"/>
      <c r="H991" s="163"/>
      <c r="I991" s="163"/>
      <c r="J991" s="163"/>
      <c r="K991" s="164"/>
      <c r="L991" s="163"/>
      <c r="M991" s="163"/>
      <c r="N991" s="163"/>
      <c r="O991" s="163"/>
    </row>
    <row r="992" spans="1:15">
      <c r="A992" s="163"/>
      <c r="B992" s="163"/>
      <c r="C992" s="163"/>
      <c r="D992" s="189" t="s">
        <v>13970</v>
      </c>
      <c r="E992" s="164"/>
      <c r="F992" s="164"/>
      <c r="G992" s="163"/>
      <c r="H992" s="163"/>
      <c r="I992" s="163"/>
      <c r="J992" s="163"/>
      <c r="K992" s="164"/>
      <c r="L992" s="163"/>
      <c r="M992" s="163"/>
      <c r="N992" s="163"/>
      <c r="O992" s="163"/>
    </row>
    <row r="993" spans="1:15">
      <c r="A993" s="163"/>
      <c r="B993" s="163"/>
      <c r="C993" s="163"/>
      <c r="D993" s="189" t="s">
        <v>13971</v>
      </c>
      <c r="E993" s="164"/>
      <c r="F993" s="164"/>
      <c r="G993" s="163"/>
      <c r="H993" s="163"/>
      <c r="I993" s="163"/>
      <c r="J993" s="163"/>
      <c r="K993" s="164"/>
      <c r="L993" s="163"/>
      <c r="M993" s="163"/>
      <c r="N993" s="163"/>
      <c r="O993" s="163"/>
    </row>
    <row r="994" spans="1:15">
      <c r="A994" s="163"/>
      <c r="B994" s="163"/>
      <c r="C994" s="163"/>
      <c r="D994" s="189" t="s">
        <v>13972</v>
      </c>
      <c r="E994" s="164"/>
      <c r="F994" s="164"/>
      <c r="G994" s="163"/>
      <c r="H994" s="163"/>
      <c r="I994" s="163"/>
      <c r="J994" s="163"/>
      <c r="K994" s="164"/>
      <c r="L994" s="163"/>
      <c r="M994" s="163"/>
      <c r="N994" s="163"/>
      <c r="O994" s="163"/>
    </row>
    <row r="995" spans="1:15">
      <c r="A995" s="163"/>
      <c r="B995" s="163"/>
      <c r="C995" s="163"/>
      <c r="D995" s="189" t="s">
        <v>13973</v>
      </c>
      <c r="E995" s="164"/>
      <c r="F995" s="164"/>
      <c r="G995" s="163"/>
      <c r="H995" s="163"/>
      <c r="I995" s="163"/>
      <c r="J995" s="163"/>
      <c r="K995" s="164"/>
      <c r="L995" s="163"/>
      <c r="M995" s="163"/>
      <c r="N995" s="163"/>
      <c r="O995" s="163"/>
    </row>
    <row r="996" spans="1:15">
      <c r="A996" s="163"/>
      <c r="B996" s="163"/>
      <c r="C996" s="163"/>
      <c r="D996" s="189" t="s">
        <v>13974</v>
      </c>
      <c r="E996" s="164"/>
      <c r="F996" s="164"/>
      <c r="G996" s="163"/>
      <c r="H996" s="163"/>
      <c r="I996" s="163"/>
      <c r="J996" s="163"/>
      <c r="K996" s="164"/>
      <c r="L996" s="163"/>
      <c r="M996" s="163"/>
      <c r="N996" s="163"/>
      <c r="O996" s="163"/>
    </row>
    <row r="997" spans="1:15">
      <c r="A997" s="163"/>
      <c r="B997" s="163"/>
      <c r="C997" s="163"/>
      <c r="D997" s="189" t="s">
        <v>13975</v>
      </c>
      <c r="E997" s="164"/>
      <c r="F997" s="164"/>
      <c r="G997" s="163"/>
      <c r="H997" s="163"/>
      <c r="I997" s="163"/>
      <c r="J997" s="163"/>
      <c r="K997" s="164"/>
      <c r="L997" s="163"/>
      <c r="M997" s="163"/>
      <c r="N997" s="163"/>
      <c r="O997" s="163"/>
    </row>
    <row r="998" spans="1:15">
      <c r="A998" s="163"/>
      <c r="B998" s="163"/>
      <c r="C998" s="163"/>
      <c r="D998" s="189" t="s">
        <v>13976</v>
      </c>
      <c r="E998" s="164"/>
      <c r="F998" s="164"/>
      <c r="G998" s="163"/>
      <c r="H998" s="163"/>
      <c r="I998" s="163"/>
      <c r="J998" s="163"/>
      <c r="K998" s="164"/>
      <c r="L998" s="163"/>
      <c r="M998" s="163"/>
      <c r="N998" s="163"/>
      <c r="O998" s="163"/>
    </row>
    <row r="999" spans="1:15">
      <c r="A999" s="163"/>
      <c r="B999" s="163"/>
      <c r="C999" s="163"/>
      <c r="D999" s="189" t="s">
        <v>13977</v>
      </c>
      <c r="E999" s="164"/>
      <c r="F999" s="164"/>
      <c r="G999" s="163"/>
      <c r="H999" s="163"/>
      <c r="I999" s="163"/>
      <c r="J999" s="163"/>
      <c r="K999" s="164"/>
      <c r="L999" s="163"/>
      <c r="M999" s="163"/>
      <c r="N999" s="163"/>
      <c r="O999" s="163"/>
    </row>
    <row r="1000" spans="1:15">
      <c r="A1000" s="163"/>
      <c r="B1000" s="163"/>
      <c r="C1000" s="163"/>
      <c r="D1000" s="189" t="s">
        <v>13978</v>
      </c>
      <c r="E1000" s="164"/>
      <c r="F1000" s="164"/>
      <c r="G1000" s="163"/>
      <c r="H1000" s="163"/>
      <c r="I1000" s="163"/>
      <c r="J1000" s="163"/>
      <c r="K1000" s="164"/>
      <c r="L1000" s="163"/>
      <c r="M1000" s="163"/>
      <c r="N1000" s="163"/>
      <c r="O1000" s="163"/>
    </row>
    <row r="1001" spans="1:15">
      <c r="A1001" s="163"/>
      <c r="B1001" s="163"/>
      <c r="C1001" s="163"/>
      <c r="D1001" s="189" t="s">
        <v>13979</v>
      </c>
      <c r="E1001" s="164"/>
      <c r="F1001" s="164"/>
      <c r="G1001" s="163"/>
      <c r="H1001" s="163"/>
      <c r="I1001" s="163"/>
      <c r="J1001" s="163"/>
      <c r="K1001" s="164"/>
      <c r="L1001" s="163"/>
      <c r="M1001" s="163"/>
      <c r="N1001" s="163"/>
      <c r="O1001" s="163"/>
    </row>
    <row r="1002" spans="1:15">
      <c r="A1002" s="163"/>
      <c r="B1002" s="163"/>
      <c r="C1002" s="163"/>
      <c r="D1002" s="189" t="s">
        <v>13980</v>
      </c>
      <c r="E1002" s="164"/>
      <c r="F1002" s="164"/>
      <c r="G1002" s="163"/>
      <c r="H1002" s="163"/>
      <c r="I1002" s="163"/>
      <c r="J1002" s="163"/>
      <c r="K1002" s="164"/>
      <c r="L1002" s="163"/>
      <c r="M1002" s="163"/>
      <c r="N1002" s="163"/>
      <c r="O1002" s="163"/>
    </row>
    <row r="1003" spans="1:15">
      <c r="A1003" s="163"/>
      <c r="B1003" s="163"/>
      <c r="C1003" s="163"/>
      <c r="D1003" s="189" t="s">
        <v>13981</v>
      </c>
      <c r="E1003" s="164"/>
      <c r="F1003" s="164"/>
      <c r="G1003" s="163"/>
      <c r="H1003" s="163"/>
      <c r="I1003" s="163"/>
      <c r="J1003" s="163"/>
      <c r="K1003" s="164"/>
      <c r="L1003" s="163"/>
      <c r="M1003" s="163"/>
      <c r="N1003" s="163"/>
      <c r="O1003" s="163"/>
    </row>
    <row r="1004" spans="1:15">
      <c r="A1004" s="163"/>
      <c r="B1004" s="163"/>
      <c r="C1004" s="163"/>
      <c r="D1004" s="189" t="s">
        <v>13982</v>
      </c>
      <c r="E1004" s="164"/>
      <c r="F1004" s="164"/>
      <c r="G1004" s="163"/>
      <c r="H1004" s="163"/>
      <c r="I1004" s="163"/>
      <c r="J1004" s="163"/>
      <c r="K1004" s="164"/>
      <c r="L1004" s="163"/>
      <c r="M1004" s="163"/>
      <c r="N1004" s="163"/>
      <c r="O1004" s="163"/>
    </row>
    <row r="1005" spans="1:15">
      <c r="A1005" s="163"/>
      <c r="B1005" s="163"/>
      <c r="C1005" s="163"/>
      <c r="D1005" s="189" t="s">
        <v>13983</v>
      </c>
      <c r="E1005" s="164"/>
      <c r="F1005" s="164"/>
      <c r="G1005" s="163"/>
      <c r="H1005" s="163"/>
      <c r="I1005" s="163"/>
      <c r="J1005" s="163"/>
      <c r="K1005" s="164"/>
      <c r="L1005" s="163"/>
      <c r="M1005" s="163"/>
      <c r="N1005" s="163"/>
      <c r="O1005" s="163"/>
    </row>
    <row r="1006" spans="1:15">
      <c r="A1006" s="163"/>
      <c r="B1006" s="163"/>
      <c r="C1006" s="163"/>
      <c r="D1006" s="189" t="s">
        <v>13984</v>
      </c>
      <c r="E1006" s="164"/>
      <c r="F1006" s="164"/>
      <c r="G1006" s="163"/>
      <c r="H1006" s="163"/>
      <c r="I1006" s="163"/>
      <c r="J1006" s="163"/>
      <c r="K1006" s="164"/>
      <c r="L1006" s="163"/>
      <c r="M1006" s="163"/>
      <c r="N1006" s="163"/>
      <c r="O1006" s="163"/>
    </row>
    <row r="1007" spans="1:15">
      <c r="A1007" s="163"/>
      <c r="B1007" s="163"/>
      <c r="C1007" s="163"/>
      <c r="D1007" s="189" t="s">
        <v>13985</v>
      </c>
      <c r="E1007" s="164"/>
      <c r="F1007" s="164"/>
      <c r="G1007" s="163"/>
      <c r="H1007" s="163"/>
      <c r="I1007" s="163"/>
      <c r="J1007" s="163"/>
      <c r="K1007" s="164"/>
      <c r="L1007" s="163"/>
      <c r="M1007" s="163"/>
      <c r="N1007" s="163"/>
      <c r="O1007" s="163"/>
    </row>
    <row r="1008" spans="1:15">
      <c r="A1008" s="163"/>
      <c r="B1008" s="163"/>
      <c r="C1008" s="163"/>
      <c r="D1008" s="189" t="s">
        <v>13986</v>
      </c>
      <c r="E1008" s="164"/>
      <c r="F1008" s="164"/>
      <c r="G1008" s="163"/>
      <c r="H1008" s="163"/>
      <c r="I1008" s="163"/>
      <c r="J1008" s="163"/>
      <c r="K1008" s="164"/>
      <c r="L1008" s="163"/>
      <c r="M1008" s="163"/>
      <c r="N1008" s="163"/>
      <c r="O1008" s="163"/>
    </row>
    <row r="1009" spans="1:15">
      <c r="A1009" s="163"/>
      <c r="B1009" s="163"/>
      <c r="C1009" s="163"/>
      <c r="D1009" s="189" t="s">
        <v>13987</v>
      </c>
      <c r="E1009" s="164"/>
      <c r="F1009" s="164"/>
      <c r="G1009" s="163"/>
      <c r="H1009" s="163"/>
      <c r="I1009" s="163"/>
      <c r="J1009" s="163"/>
      <c r="K1009" s="164"/>
      <c r="L1009" s="163"/>
      <c r="M1009" s="163"/>
      <c r="N1009" s="163"/>
      <c r="O1009" s="163"/>
    </row>
    <row r="1010" spans="1:15">
      <c r="A1010" s="163"/>
      <c r="B1010" s="163"/>
      <c r="C1010" s="163"/>
      <c r="D1010" s="189" t="s">
        <v>13988</v>
      </c>
      <c r="E1010" s="164"/>
      <c r="F1010" s="164"/>
      <c r="G1010" s="163"/>
      <c r="H1010" s="163"/>
      <c r="I1010" s="163"/>
      <c r="J1010" s="163"/>
      <c r="K1010" s="164"/>
      <c r="L1010" s="163"/>
      <c r="M1010" s="163"/>
      <c r="N1010" s="163"/>
      <c r="O1010" s="163"/>
    </row>
    <row r="1011" spans="1:15">
      <c r="A1011" s="163"/>
      <c r="B1011" s="163"/>
      <c r="C1011" s="163"/>
      <c r="D1011" s="189" t="s">
        <v>13989</v>
      </c>
      <c r="E1011" s="164"/>
      <c r="F1011" s="164"/>
      <c r="G1011" s="163"/>
      <c r="H1011" s="163"/>
      <c r="I1011" s="163"/>
      <c r="J1011" s="163"/>
      <c r="K1011" s="164"/>
      <c r="L1011" s="163"/>
      <c r="M1011" s="163"/>
      <c r="N1011" s="163"/>
      <c r="O1011" s="163"/>
    </row>
    <row r="1012" spans="1:15">
      <c r="A1012" s="163"/>
      <c r="B1012" s="163"/>
      <c r="C1012" s="163"/>
      <c r="D1012" s="189" t="s">
        <v>13990</v>
      </c>
      <c r="E1012" s="164"/>
      <c r="F1012" s="164"/>
      <c r="G1012" s="163"/>
      <c r="H1012" s="163"/>
      <c r="I1012" s="163"/>
      <c r="J1012" s="163"/>
      <c r="K1012" s="164"/>
      <c r="L1012" s="163"/>
      <c r="M1012" s="163"/>
      <c r="N1012" s="163"/>
      <c r="O1012" s="163"/>
    </row>
    <row r="1013" spans="1:15">
      <c r="A1013" s="163"/>
      <c r="B1013" s="163"/>
      <c r="C1013" s="163"/>
      <c r="D1013" s="189" t="s">
        <v>13991</v>
      </c>
      <c r="E1013" s="164"/>
      <c r="F1013" s="164"/>
      <c r="G1013" s="163"/>
      <c r="H1013" s="163"/>
      <c r="I1013" s="163"/>
      <c r="J1013" s="163"/>
      <c r="K1013" s="164"/>
      <c r="L1013" s="163"/>
      <c r="M1013" s="163"/>
      <c r="N1013" s="163"/>
      <c r="O1013" s="163"/>
    </row>
    <row r="1014" spans="1:15">
      <c r="A1014" s="163"/>
      <c r="B1014" s="163"/>
      <c r="C1014" s="163"/>
      <c r="D1014" s="189" t="s">
        <v>13992</v>
      </c>
      <c r="E1014" s="164"/>
      <c r="F1014" s="164"/>
      <c r="G1014" s="163"/>
      <c r="H1014" s="163"/>
      <c r="I1014" s="163"/>
      <c r="J1014" s="163"/>
      <c r="K1014" s="164"/>
      <c r="L1014" s="163"/>
      <c r="M1014" s="163"/>
      <c r="N1014" s="163"/>
      <c r="O1014" s="163"/>
    </row>
    <row r="1015" spans="1:15">
      <c r="A1015" s="163"/>
      <c r="B1015" s="163"/>
      <c r="C1015" s="163"/>
      <c r="D1015" s="189" t="s">
        <v>13993</v>
      </c>
      <c r="E1015" s="164"/>
      <c r="F1015" s="164"/>
      <c r="G1015" s="163"/>
      <c r="H1015" s="163"/>
      <c r="I1015" s="163"/>
      <c r="J1015" s="163"/>
      <c r="K1015" s="164"/>
      <c r="L1015" s="163"/>
      <c r="M1015" s="163"/>
      <c r="N1015" s="163"/>
      <c r="O1015" s="163"/>
    </row>
    <row r="1016" spans="1:15">
      <c r="A1016" s="163"/>
      <c r="B1016" s="163"/>
      <c r="C1016" s="163"/>
      <c r="D1016" s="189" t="s">
        <v>13994</v>
      </c>
      <c r="E1016" s="164"/>
      <c r="F1016" s="164"/>
      <c r="G1016" s="163"/>
      <c r="H1016" s="163"/>
      <c r="I1016" s="163"/>
      <c r="J1016" s="163"/>
      <c r="K1016" s="164"/>
      <c r="L1016" s="163"/>
      <c r="M1016" s="163"/>
      <c r="N1016" s="163"/>
      <c r="O1016" s="163"/>
    </row>
    <row r="1017" spans="1:15">
      <c r="A1017" s="163"/>
      <c r="B1017" s="163"/>
      <c r="C1017" s="163"/>
      <c r="D1017" s="189" t="s">
        <v>13995</v>
      </c>
      <c r="E1017" s="164"/>
      <c r="F1017" s="164"/>
      <c r="G1017" s="163"/>
      <c r="H1017" s="163"/>
      <c r="I1017" s="163"/>
      <c r="J1017" s="163"/>
      <c r="K1017" s="164"/>
      <c r="L1017" s="163"/>
      <c r="M1017" s="163"/>
      <c r="N1017" s="163"/>
      <c r="O1017" s="163"/>
    </row>
    <row r="1018" spans="1:15">
      <c r="A1018" s="163"/>
      <c r="B1018" s="163"/>
      <c r="C1018" s="163"/>
      <c r="D1018" s="189" t="s">
        <v>13996</v>
      </c>
      <c r="E1018" s="164"/>
      <c r="F1018" s="164"/>
      <c r="G1018" s="163"/>
      <c r="H1018" s="163"/>
      <c r="I1018" s="163"/>
      <c r="J1018" s="163"/>
      <c r="K1018" s="164"/>
      <c r="L1018" s="163"/>
      <c r="M1018" s="163"/>
      <c r="N1018" s="163"/>
      <c r="O1018" s="163"/>
    </row>
    <row r="1019" spans="1:15">
      <c r="A1019" s="163"/>
      <c r="B1019" s="163"/>
      <c r="C1019" s="163"/>
      <c r="D1019" s="189" t="s">
        <v>13997</v>
      </c>
      <c r="E1019" s="164"/>
      <c r="F1019" s="164"/>
      <c r="G1019" s="163"/>
      <c r="H1019" s="163"/>
      <c r="I1019" s="163"/>
      <c r="J1019" s="163"/>
      <c r="K1019" s="164"/>
      <c r="L1019" s="163"/>
      <c r="M1019" s="163"/>
      <c r="N1019" s="163"/>
      <c r="O1019" s="163"/>
    </row>
    <row r="1020" spans="1:15">
      <c r="A1020" s="163"/>
      <c r="B1020" s="163"/>
      <c r="C1020" s="163"/>
      <c r="D1020" s="189" t="s">
        <v>13998</v>
      </c>
      <c r="E1020" s="164"/>
      <c r="F1020" s="164"/>
      <c r="G1020" s="163"/>
      <c r="H1020" s="163"/>
      <c r="I1020" s="163"/>
      <c r="J1020" s="163"/>
      <c r="K1020" s="164"/>
      <c r="L1020" s="163"/>
      <c r="M1020" s="163"/>
      <c r="N1020" s="163"/>
      <c r="O1020" s="163"/>
    </row>
    <row r="1021" spans="1:15">
      <c r="A1021" s="163"/>
      <c r="B1021" s="163"/>
      <c r="C1021" s="163"/>
      <c r="D1021" s="189" t="s">
        <v>13999</v>
      </c>
      <c r="E1021" s="164"/>
      <c r="F1021" s="164"/>
      <c r="G1021" s="163"/>
      <c r="H1021" s="163"/>
      <c r="I1021" s="163"/>
      <c r="J1021" s="163"/>
      <c r="K1021" s="164"/>
      <c r="L1021" s="163"/>
      <c r="M1021" s="163"/>
      <c r="N1021" s="163"/>
      <c r="O1021" s="163"/>
    </row>
    <row r="1022" spans="1:15">
      <c r="A1022" s="163"/>
      <c r="B1022" s="163"/>
      <c r="C1022" s="163"/>
      <c r="D1022" s="189" t="s">
        <v>14000</v>
      </c>
      <c r="E1022" s="164"/>
      <c r="F1022" s="164"/>
      <c r="G1022" s="163"/>
      <c r="H1022" s="163"/>
      <c r="I1022" s="163"/>
      <c r="J1022" s="163"/>
      <c r="K1022" s="164"/>
      <c r="L1022" s="163"/>
      <c r="M1022" s="163"/>
      <c r="N1022" s="163"/>
      <c r="O1022" s="163"/>
    </row>
    <row r="1023" spans="1:15">
      <c r="A1023" s="163"/>
      <c r="B1023" s="163"/>
      <c r="C1023" s="163"/>
      <c r="D1023" s="189" t="s">
        <v>14001</v>
      </c>
      <c r="E1023" s="164"/>
      <c r="F1023" s="164"/>
      <c r="G1023" s="163"/>
      <c r="H1023" s="163"/>
      <c r="I1023" s="163"/>
      <c r="J1023" s="163"/>
      <c r="K1023" s="164"/>
      <c r="L1023" s="163"/>
      <c r="M1023" s="163"/>
      <c r="N1023" s="163"/>
      <c r="O1023" s="163"/>
    </row>
    <row r="1024" spans="1:15">
      <c r="A1024" s="163"/>
      <c r="B1024" s="163"/>
      <c r="C1024" s="163"/>
      <c r="D1024" s="189" t="s">
        <v>14002</v>
      </c>
      <c r="E1024" s="164"/>
      <c r="F1024" s="164"/>
      <c r="G1024" s="163"/>
      <c r="H1024" s="163"/>
      <c r="I1024" s="163"/>
      <c r="J1024" s="163"/>
      <c r="K1024" s="164"/>
      <c r="L1024" s="163"/>
      <c r="M1024" s="163"/>
      <c r="N1024" s="163"/>
      <c r="O1024" s="163"/>
    </row>
    <row r="1025" spans="1:15">
      <c r="A1025" s="163"/>
      <c r="B1025" s="163"/>
      <c r="C1025" s="163"/>
      <c r="D1025" s="189" t="s">
        <v>14003</v>
      </c>
      <c r="E1025" s="164"/>
      <c r="F1025" s="164"/>
      <c r="G1025" s="163"/>
      <c r="H1025" s="163"/>
      <c r="I1025" s="163"/>
      <c r="J1025" s="163"/>
      <c r="K1025" s="164"/>
      <c r="L1025" s="163"/>
      <c r="M1025" s="163"/>
      <c r="N1025" s="163"/>
      <c r="O1025" s="163"/>
    </row>
    <row r="1026" spans="1:15">
      <c r="A1026" s="163"/>
      <c r="B1026" s="163"/>
      <c r="C1026" s="163"/>
      <c r="D1026" s="189" t="s">
        <v>14004</v>
      </c>
      <c r="E1026" s="164"/>
      <c r="F1026" s="164"/>
      <c r="G1026" s="163"/>
      <c r="H1026" s="163"/>
      <c r="I1026" s="163"/>
      <c r="J1026" s="163"/>
      <c r="K1026" s="164"/>
      <c r="L1026" s="163"/>
      <c r="M1026" s="163"/>
      <c r="N1026" s="163"/>
      <c r="O1026" s="163"/>
    </row>
    <row r="1027" spans="1:15">
      <c r="A1027" s="163"/>
      <c r="B1027" s="163"/>
      <c r="C1027" s="163"/>
      <c r="D1027" s="189" t="s">
        <v>14005</v>
      </c>
      <c r="E1027" s="164"/>
      <c r="F1027" s="164"/>
      <c r="G1027" s="163"/>
      <c r="H1027" s="163"/>
      <c r="I1027" s="163"/>
      <c r="J1027" s="163"/>
      <c r="K1027" s="164"/>
      <c r="L1027" s="163"/>
      <c r="M1027" s="163"/>
      <c r="N1027" s="163"/>
      <c r="O1027" s="163"/>
    </row>
    <row r="1028" spans="1:15">
      <c r="A1028" s="163"/>
      <c r="B1028" s="163"/>
      <c r="C1028" s="163"/>
      <c r="D1028" s="189" t="s">
        <v>14006</v>
      </c>
      <c r="E1028" s="164"/>
      <c r="F1028" s="164"/>
      <c r="G1028" s="163"/>
      <c r="H1028" s="163"/>
      <c r="I1028" s="163"/>
      <c r="J1028" s="163"/>
      <c r="K1028" s="164"/>
      <c r="L1028" s="163"/>
      <c r="M1028" s="163"/>
      <c r="N1028" s="163"/>
      <c r="O1028" s="163"/>
    </row>
    <row r="1029" spans="1:15">
      <c r="A1029" s="163"/>
      <c r="B1029" s="163"/>
      <c r="C1029" s="163"/>
      <c r="D1029" s="189" t="s">
        <v>14007</v>
      </c>
      <c r="E1029" s="164"/>
      <c r="F1029" s="164"/>
      <c r="G1029" s="163"/>
      <c r="H1029" s="163"/>
      <c r="I1029" s="163"/>
      <c r="J1029" s="163"/>
      <c r="K1029" s="164"/>
      <c r="L1029" s="163"/>
      <c r="M1029" s="163"/>
      <c r="N1029" s="163"/>
      <c r="O1029" s="163"/>
    </row>
    <row r="1030" spans="1:15">
      <c r="A1030" s="163"/>
      <c r="B1030" s="163"/>
      <c r="C1030" s="163"/>
      <c r="D1030" s="189" t="s">
        <v>14008</v>
      </c>
      <c r="E1030" s="164"/>
      <c r="F1030" s="164"/>
      <c r="G1030" s="163"/>
      <c r="H1030" s="163"/>
      <c r="I1030" s="163"/>
      <c r="J1030" s="163"/>
      <c r="K1030" s="164"/>
      <c r="L1030" s="163"/>
      <c r="M1030" s="163"/>
      <c r="N1030" s="163"/>
      <c r="O1030" s="163"/>
    </row>
    <row r="1031" spans="1:15">
      <c r="A1031" s="163"/>
      <c r="B1031" s="163"/>
      <c r="C1031" s="163"/>
      <c r="D1031" s="189" t="s">
        <v>14009</v>
      </c>
      <c r="E1031" s="164"/>
      <c r="F1031" s="164"/>
      <c r="G1031" s="163"/>
      <c r="H1031" s="163"/>
      <c r="I1031" s="163"/>
      <c r="J1031" s="163"/>
      <c r="K1031" s="164"/>
      <c r="L1031" s="163"/>
      <c r="M1031" s="163"/>
      <c r="N1031" s="163"/>
      <c r="O1031" s="163"/>
    </row>
    <row r="1032" spans="1:15">
      <c r="A1032" s="163"/>
      <c r="B1032" s="163"/>
      <c r="C1032" s="163"/>
      <c r="D1032" s="189" t="s">
        <v>14010</v>
      </c>
      <c r="E1032" s="164"/>
      <c r="F1032" s="164"/>
      <c r="G1032" s="163"/>
      <c r="H1032" s="163"/>
      <c r="I1032" s="163"/>
      <c r="J1032" s="163"/>
      <c r="K1032" s="164"/>
      <c r="L1032" s="163"/>
      <c r="M1032" s="163"/>
      <c r="N1032" s="163"/>
      <c r="O1032" s="163"/>
    </row>
    <row r="1033" spans="1:15">
      <c r="A1033" s="163"/>
      <c r="B1033" s="163"/>
      <c r="C1033" s="163"/>
      <c r="D1033" s="189" t="s">
        <v>14011</v>
      </c>
      <c r="E1033" s="164"/>
      <c r="F1033" s="164"/>
      <c r="G1033" s="163"/>
      <c r="H1033" s="163"/>
      <c r="I1033" s="163"/>
      <c r="J1033" s="163"/>
      <c r="K1033" s="164"/>
      <c r="L1033" s="163"/>
      <c r="M1033" s="163"/>
      <c r="N1033" s="163"/>
      <c r="O1033" s="163"/>
    </row>
    <row r="1034" spans="1:15">
      <c r="A1034" s="163"/>
      <c r="B1034" s="163"/>
      <c r="C1034" s="163"/>
      <c r="D1034" s="189" t="s">
        <v>14012</v>
      </c>
      <c r="E1034" s="164"/>
      <c r="F1034" s="164"/>
      <c r="G1034" s="163"/>
      <c r="H1034" s="163"/>
      <c r="I1034" s="163"/>
      <c r="J1034" s="163"/>
      <c r="K1034" s="164"/>
      <c r="L1034" s="163"/>
      <c r="M1034" s="163"/>
      <c r="N1034" s="163"/>
      <c r="O1034" s="163"/>
    </row>
    <row r="1035" spans="1:15">
      <c r="A1035" s="163"/>
      <c r="B1035" s="163"/>
      <c r="C1035" s="163"/>
      <c r="D1035" s="189" t="s">
        <v>14013</v>
      </c>
      <c r="E1035" s="164"/>
      <c r="F1035" s="164"/>
      <c r="G1035" s="163"/>
      <c r="H1035" s="163"/>
      <c r="I1035" s="163"/>
      <c r="J1035" s="163"/>
      <c r="K1035" s="164"/>
      <c r="L1035" s="163"/>
      <c r="M1035" s="163"/>
      <c r="N1035" s="163"/>
      <c r="O1035" s="163"/>
    </row>
    <row r="1036" spans="1:15">
      <c r="A1036" s="163"/>
      <c r="B1036" s="163"/>
      <c r="C1036" s="163"/>
      <c r="D1036" s="189" t="s">
        <v>14014</v>
      </c>
      <c r="E1036" s="164"/>
      <c r="F1036" s="164"/>
      <c r="G1036" s="163"/>
      <c r="H1036" s="163"/>
      <c r="I1036" s="163"/>
      <c r="J1036" s="163"/>
      <c r="K1036" s="164"/>
      <c r="L1036" s="163"/>
      <c r="M1036" s="163"/>
      <c r="N1036" s="163"/>
      <c r="O1036" s="163"/>
    </row>
    <row r="1037" spans="1:15">
      <c r="A1037" s="163"/>
      <c r="B1037" s="163"/>
      <c r="C1037" s="163"/>
      <c r="D1037" s="189" t="s">
        <v>14015</v>
      </c>
      <c r="E1037" s="164"/>
      <c r="F1037" s="164"/>
      <c r="G1037" s="163"/>
      <c r="H1037" s="163"/>
      <c r="I1037" s="163"/>
      <c r="J1037" s="163"/>
      <c r="K1037" s="164"/>
      <c r="L1037" s="163"/>
      <c r="M1037" s="163"/>
      <c r="N1037" s="163"/>
      <c r="O1037" s="163"/>
    </row>
    <row r="1038" spans="1:15">
      <c r="A1038" s="163"/>
      <c r="B1038" s="163"/>
      <c r="C1038" s="163"/>
      <c r="D1038" s="189" t="s">
        <v>14016</v>
      </c>
      <c r="E1038" s="164"/>
      <c r="F1038" s="164"/>
      <c r="G1038" s="163"/>
      <c r="H1038" s="163"/>
      <c r="I1038" s="163"/>
      <c r="J1038" s="163"/>
      <c r="K1038" s="164"/>
      <c r="L1038" s="163"/>
      <c r="M1038" s="163"/>
      <c r="N1038" s="163"/>
      <c r="O1038" s="163"/>
    </row>
    <row r="1039" spans="1:15">
      <c r="A1039" s="163"/>
      <c r="B1039" s="163"/>
      <c r="C1039" s="163"/>
      <c r="D1039" s="189" t="s">
        <v>14017</v>
      </c>
      <c r="E1039" s="164"/>
      <c r="F1039" s="164"/>
      <c r="G1039" s="163"/>
      <c r="H1039" s="163"/>
      <c r="I1039" s="163"/>
      <c r="J1039" s="163"/>
      <c r="K1039" s="164"/>
      <c r="L1039" s="163"/>
      <c r="M1039" s="163"/>
      <c r="N1039" s="163"/>
      <c r="O1039" s="163"/>
    </row>
    <row r="1040" spans="1:15">
      <c r="A1040" s="163"/>
      <c r="B1040" s="163"/>
      <c r="C1040" s="163"/>
      <c r="D1040" s="189" t="s">
        <v>14018</v>
      </c>
      <c r="E1040" s="164"/>
      <c r="F1040" s="164"/>
      <c r="G1040" s="163"/>
      <c r="H1040" s="163"/>
      <c r="I1040" s="163"/>
      <c r="J1040" s="163"/>
      <c r="K1040" s="164"/>
      <c r="L1040" s="163"/>
      <c r="M1040" s="163"/>
      <c r="N1040" s="163"/>
      <c r="O1040" s="163"/>
    </row>
    <row r="1041" spans="1:15">
      <c r="A1041" s="163"/>
      <c r="B1041" s="163"/>
      <c r="C1041" s="163"/>
      <c r="D1041" s="189" t="s">
        <v>14019</v>
      </c>
      <c r="E1041" s="164"/>
      <c r="F1041" s="164"/>
      <c r="G1041" s="163"/>
      <c r="H1041" s="163"/>
      <c r="I1041" s="163"/>
      <c r="J1041" s="163"/>
      <c r="K1041" s="164"/>
      <c r="L1041" s="163"/>
      <c r="M1041" s="163"/>
      <c r="N1041" s="163"/>
      <c r="O1041" s="163"/>
    </row>
    <row r="1042" spans="1:15">
      <c r="A1042" s="163"/>
      <c r="B1042" s="163"/>
      <c r="C1042" s="163"/>
      <c r="D1042" s="189" t="s">
        <v>14020</v>
      </c>
      <c r="E1042" s="164"/>
      <c r="F1042" s="164"/>
      <c r="G1042" s="163"/>
      <c r="H1042" s="163"/>
      <c r="I1042" s="163"/>
      <c r="J1042" s="163"/>
      <c r="K1042" s="164"/>
      <c r="L1042" s="163"/>
      <c r="M1042" s="163"/>
      <c r="N1042" s="163"/>
      <c r="O1042" s="163"/>
    </row>
    <row r="1043" spans="1:15">
      <c r="A1043" s="163"/>
      <c r="B1043" s="163"/>
      <c r="C1043" s="163"/>
      <c r="D1043" s="189" t="s">
        <v>14021</v>
      </c>
      <c r="E1043" s="164"/>
      <c r="F1043" s="164"/>
      <c r="G1043" s="163"/>
      <c r="H1043" s="163"/>
      <c r="I1043" s="163"/>
      <c r="J1043" s="163"/>
      <c r="K1043" s="164"/>
      <c r="L1043" s="163"/>
      <c r="M1043" s="163"/>
      <c r="N1043" s="163"/>
      <c r="O1043" s="163"/>
    </row>
    <row r="1044" spans="1:15">
      <c r="A1044" s="163"/>
      <c r="B1044" s="163"/>
      <c r="C1044" s="163"/>
      <c r="D1044" s="189" t="s">
        <v>14022</v>
      </c>
      <c r="E1044" s="164"/>
      <c r="F1044" s="164"/>
      <c r="G1044" s="163"/>
      <c r="H1044" s="163"/>
      <c r="I1044" s="163"/>
      <c r="J1044" s="163"/>
      <c r="K1044" s="164"/>
      <c r="L1044" s="163"/>
      <c r="M1044" s="163"/>
      <c r="N1044" s="163"/>
      <c r="O1044" s="163"/>
    </row>
    <row r="1045" spans="1:15">
      <c r="A1045" s="163"/>
      <c r="B1045" s="163"/>
      <c r="C1045" s="163"/>
      <c r="D1045" s="189" t="s">
        <v>14023</v>
      </c>
      <c r="E1045" s="164"/>
      <c r="F1045" s="164"/>
      <c r="G1045" s="163"/>
      <c r="H1045" s="163"/>
      <c r="I1045" s="163"/>
      <c r="J1045" s="163"/>
      <c r="K1045" s="164"/>
      <c r="L1045" s="163"/>
      <c r="M1045" s="163"/>
      <c r="N1045" s="163"/>
      <c r="O1045" s="163"/>
    </row>
    <row r="1046" spans="1:15">
      <c r="A1046" s="163"/>
      <c r="B1046" s="163"/>
      <c r="C1046" s="163"/>
      <c r="D1046" s="189" t="s">
        <v>14024</v>
      </c>
      <c r="E1046" s="164"/>
      <c r="F1046" s="164"/>
      <c r="G1046" s="163"/>
      <c r="H1046" s="163"/>
      <c r="I1046" s="163"/>
      <c r="J1046" s="163"/>
      <c r="K1046" s="164"/>
      <c r="L1046" s="163"/>
      <c r="M1046" s="163"/>
      <c r="N1046" s="163"/>
      <c r="O1046" s="163"/>
    </row>
    <row r="1047" spans="1:15">
      <c r="A1047" s="163"/>
      <c r="B1047" s="163"/>
      <c r="C1047" s="163"/>
      <c r="D1047" s="189" t="s">
        <v>14025</v>
      </c>
      <c r="E1047" s="164"/>
      <c r="F1047" s="164"/>
      <c r="G1047" s="163"/>
      <c r="H1047" s="163"/>
      <c r="I1047" s="163"/>
      <c r="J1047" s="163"/>
      <c r="K1047" s="164"/>
      <c r="L1047" s="163"/>
      <c r="M1047" s="163"/>
      <c r="N1047" s="163"/>
      <c r="O1047" s="163"/>
    </row>
    <row r="1048" spans="1:15">
      <c r="A1048" s="163"/>
      <c r="B1048" s="163"/>
      <c r="C1048" s="163"/>
      <c r="D1048" s="189" t="s">
        <v>14026</v>
      </c>
      <c r="E1048" s="164"/>
      <c r="F1048" s="164"/>
      <c r="G1048" s="163"/>
      <c r="H1048" s="163"/>
      <c r="I1048" s="163"/>
      <c r="J1048" s="163"/>
      <c r="K1048" s="164"/>
      <c r="L1048" s="163"/>
      <c r="M1048" s="163"/>
      <c r="N1048" s="163"/>
      <c r="O1048" s="163"/>
    </row>
    <row r="1049" spans="1:15">
      <c r="A1049" s="163"/>
      <c r="B1049" s="163"/>
      <c r="C1049" s="163"/>
      <c r="D1049" s="189" t="s">
        <v>14027</v>
      </c>
      <c r="E1049" s="164"/>
      <c r="F1049" s="164"/>
      <c r="G1049" s="163"/>
      <c r="H1049" s="163"/>
      <c r="I1049" s="163"/>
      <c r="J1049" s="163"/>
      <c r="K1049" s="164"/>
      <c r="L1049" s="163"/>
      <c r="M1049" s="163"/>
      <c r="N1049" s="163"/>
      <c r="O1049" s="163"/>
    </row>
    <row r="1050" spans="1:15">
      <c r="A1050" s="163"/>
      <c r="B1050" s="163"/>
      <c r="C1050" s="163"/>
      <c r="D1050" s="189" t="s">
        <v>14028</v>
      </c>
      <c r="E1050" s="164"/>
      <c r="F1050" s="164"/>
      <c r="G1050" s="163"/>
      <c r="H1050" s="163"/>
      <c r="I1050" s="163"/>
      <c r="J1050" s="163"/>
      <c r="K1050" s="164"/>
      <c r="L1050" s="163"/>
      <c r="M1050" s="163"/>
      <c r="N1050" s="163"/>
      <c r="O1050" s="163"/>
    </row>
    <row r="1051" spans="1:15">
      <c r="A1051" s="163"/>
      <c r="B1051" s="163"/>
      <c r="C1051" s="163"/>
      <c r="D1051" s="189" t="s">
        <v>14029</v>
      </c>
      <c r="E1051" s="164"/>
      <c r="F1051" s="164"/>
      <c r="G1051" s="163"/>
      <c r="H1051" s="163"/>
      <c r="I1051" s="163"/>
      <c r="J1051" s="163"/>
      <c r="K1051" s="164"/>
      <c r="L1051" s="163"/>
      <c r="M1051" s="163"/>
      <c r="N1051" s="163"/>
      <c r="O1051" s="163"/>
    </row>
    <row r="1052" spans="1:15">
      <c r="A1052" s="163"/>
      <c r="B1052" s="163"/>
      <c r="C1052" s="163"/>
      <c r="D1052" s="189" t="s">
        <v>14030</v>
      </c>
      <c r="E1052" s="164"/>
      <c r="F1052" s="164"/>
      <c r="G1052" s="163"/>
      <c r="H1052" s="163"/>
      <c r="I1052" s="163"/>
      <c r="J1052" s="163"/>
      <c r="K1052" s="164"/>
      <c r="L1052" s="163"/>
      <c r="M1052" s="163"/>
      <c r="N1052" s="163"/>
      <c r="O1052" s="163"/>
    </row>
    <row r="1053" spans="1:15">
      <c r="A1053" s="163"/>
      <c r="B1053" s="163"/>
      <c r="C1053" s="163"/>
      <c r="D1053" s="189" t="s">
        <v>14031</v>
      </c>
      <c r="E1053" s="164"/>
      <c r="F1053" s="164"/>
      <c r="G1053" s="163"/>
      <c r="H1053" s="163"/>
      <c r="I1053" s="163"/>
      <c r="J1053" s="163"/>
      <c r="K1053" s="164"/>
      <c r="L1053" s="163"/>
      <c r="M1053" s="163"/>
      <c r="N1053" s="163"/>
      <c r="O1053" s="163"/>
    </row>
    <row r="1054" spans="1:15">
      <c r="A1054" s="163"/>
      <c r="B1054" s="163"/>
      <c r="C1054" s="163"/>
      <c r="D1054" s="189" t="s">
        <v>14032</v>
      </c>
      <c r="E1054" s="164"/>
      <c r="F1054" s="164"/>
      <c r="G1054" s="163"/>
      <c r="H1054" s="163"/>
      <c r="I1054" s="163"/>
      <c r="J1054" s="163"/>
      <c r="K1054" s="164"/>
      <c r="L1054" s="163"/>
      <c r="M1054" s="163"/>
      <c r="N1054" s="163"/>
      <c r="O1054" s="163"/>
    </row>
    <row r="1055" spans="1:15">
      <c r="A1055" s="163"/>
      <c r="B1055" s="163"/>
      <c r="C1055" s="163"/>
      <c r="D1055" s="189" t="s">
        <v>14033</v>
      </c>
      <c r="E1055" s="164"/>
      <c r="F1055" s="164"/>
      <c r="G1055" s="163"/>
      <c r="H1055" s="163"/>
      <c r="I1055" s="163"/>
      <c r="J1055" s="163"/>
      <c r="K1055" s="164"/>
      <c r="L1055" s="163"/>
      <c r="M1055" s="163"/>
      <c r="N1055" s="163"/>
      <c r="O1055" s="163"/>
    </row>
    <row r="1056" spans="1:15">
      <c r="A1056" s="163"/>
      <c r="B1056" s="163"/>
      <c r="C1056" s="163"/>
      <c r="D1056" s="189" t="s">
        <v>14034</v>
      </c>
      <c r="E1056" s="164"/>
      <c r="F1056" s="164"/>
      <c r="G1056" s="163"/>
      <c r="H1056" s="163"/>
      <c r="I1056" s="163"/>
      <c r="J1056" s="163"/>
      <c r="K1056" s="164"/>
      <c r="L1056" s="163"/>
      <c r="M1056" s="163"/>
      <c r="N1056" s="163"/>
      <c r="O1056" s="163"/>
    </row>
    <row r="1057" spans="1:15">
      <c r="A1057" s="163"/>
      <c r="B1057" s="163"/>
      <c r="C1057" s="163"/>
      <c r="D1057" s="189" t="s">
        <v>14035</v>
      </c>
      <c r="E1057" s="164"/>
      <c r="F1057" s="164"/>
      <c r="G1057" s="163"/>
      <c r="H1057" s="163"/>
      <c r="I1057" s="163"/>
      <c r="J1057" s="163"/>
      <c r="K1057" s="164"/>
      <c r="L1057" s="163"/>
      <c r="M1057" s="163"/>
      <c r="N1057" s="163"/>
      <c r="O1057" s="163"/>
    </row>
    <row r="1058" spans="1:15">
      <c r="A1058" s="163"/>
      <c r="B1058" s="163"/>
      <c r="C1058" s="163"/>
      <c r="D1058" s="189" t="s">
        <v>14036</v>
      </c>
      <c r="E1058" s="164"/>
      <c r="F1058" s="164"/>
      <c r="G1058" s="163"/>
      <c r="H1058" s="163"/>
      <c r="I1058" s="163"/>
      <c r="J1058" s="163"/>
      <c r="K1058" s="164"/>
      <c r="L1058" s="163"/>
      <c r="M1058" s="163"/>
      <c r="N1058" s="163"/>
      <c r="O1058" s="163"/>
    </row>
    <row r="1059" spans="1:15">
      <c r="A1059" s="163"/>
      <c r="B1059" s="163"/>
      <c r="C1059" s="163"/>
      <c r="D1059" s="189" t="s">
        <v>14037</v>
      </c>
      <c r="E1059" s="164"/>
      <c r="F1059" s="164"/>
      <c r="G1059" s="163"/>
      <c r="H1059" s="163"/>
      <c r="I1059" s="163"/>
      <c r="J1059" s="163"/>
      <c r="K1059" s="164"/>
      <c r="L1059" s="163"/>
      <c r="M1059" s="163"/>
      <c r="N1059" s="163"/>
      <c r="O1059" s="163"/>
    </row>
    <row r="1060" spans="1:15">
      <c r="A1060" s="163"/>
      <c r="B1060" s="163"/>
      <c r="C1060" s="163"/>
      <c r="D1060" s="189" t="s">
        <v>14038</v>
      </c>
      <c r="E1060" s="164"/>
      <c r="F1060" s="164"/>
      <c r="G1060" s="163"/>
      <c r="H1060" s="163"/>
      <c r="I1060" s="163"/>
      <c r="J1060" s="163"/>
      <c r="K1060" s="164"/>
      <c r="L1060" s="163"/>
      <c r="M1060" s="163"/>
      <c r="N1060" s="163"/>
      <c r="O1060" s="163"/>
    </row>
    <row r="1061" spans="1:15">
      <c r="A1061" s="163"/>
      <c r="B1061" s="163"/>
      <c r="C1061" s="163"/>
      <c r="D1061" s="189" t="s">
        <v>14039</v>
      </c>
      <c r="E1061" s="164"/>
      <c r="F1061" s="164"/>
      <c r="G1061" s="163"/>
      <c r="H1061" s="163"/>
      <c r="I1061" s="163"/>
      <c r="J1061" s="163"/>
      <c r="K1061" s="164"/>
      <c r="L1061" s="163"/>
      <c r="M1061" s="163"/>
      <c r="N1061" s="163"/>
      <c r="O1061" s="163"/>
    </row>
    <row r="1062" spans="1:15">
      <c r="A1062" s="163"/>
      <c r="B1062" s="163"/>
      <c r="C1062" s="163"/>
      <c r="D1062" s="189" t="s">
        <v>14040</v>
      </c>
      <c r="E1062" s="164"/>
      <c r="F1062" s="164"/>
      <c r="G1062" s="163"/>
      <c r="H1062" s="163"/>
      <c r="I1062" s="163"/>
      <c r="J1062" s="163"/>
      <c r="K1062" s="164"/>
      <c r="L1062" s="163"/>
      <c r="M1062" s="163"/>
      <c r="N1062" s="163"/>
      <c r="O1062" s="163"/>
    </row>
    <row r="1063" spans="1:15">
      <c r="A1063" s="163"/>
      <c r="B1063" s="163"/>
      <c r="C1063" s="163"/>
      <c r="D1063" s="189" t="s">
        <v>14041</v>
      </c>
      <c r="E1063" s="164"/>
      <c r="F1063" s="164"/>
      <c r="G1063" s="163"/>
      <c r="H1063" s="163"/>
      <c r="I1063" s="163"/>
      <c r="J1063" s="163"/>
      <c r="K1063" s="164"/>
      <c r="L1063" s="163"/>
      <c r="M1063" s="163"/>
      <c r="N1063" s="163"/>
      <c r="O1063" s="163"/>
    </row>
    <row r="1064" spans="1:15">
      <c r="A1064" s="163"/>
      <c r="B1064" s="163"/>
      <c r="C1064" s="163"/>
      <c r="D1064" s="189" t="s">
        <v>14042</v>
      </c>
      <c r="E1064" s="164"/>
      <c r="F1064" s="164"/>
      <c r="G1064" s="163"/>
      <c r="H1064" s="163"/>
      <c r="I1064" s="163"/>
      <c r="J1064" s="163"/>
      <c r="K1064" s="164"/>
      <c r="L1064" s="163"/>
      <c r="M1064" s="163"/>
      <c r="N1064" s="163"/>
      <c r="O1064" s="163"/>
    </row>
    <row r="1065" spans="1:15">
      <c r="A1065" s="163"/>
      <c r="B1065" s="163"/>
      <c r="C1065" s="163"/>
      <c r="D1065" s="189" t="s">
        <v>14043</v>
      </c>
      <c r="E1065" s="164"/>
      <c r="F1065" s="164"/>
      <c r="G1065" s="163"/>
      <c r="H1065" s="163"/>
      <c r="I1065" s="163"/>
      <c r="J1065" s="163"/>
      <c r="K1065" s="164"/>
      <c r="L1065" s="163"/>
      <c r="M1065" s="163"/>
      <c r="N1065" s="163"/>
      <c r="O1065" s="163"/>
    </row>
    <row r="1066" spans="1:15">
      <c r="A1066" s="163"/>
      <c r="B1066" s="163"/>
      <c r="C1066" s="163"/>
      <c r="D1066" s="189" t="s">
        <v>14044</v>
      </c>
      <c r="E1066" s="164"/>
      <c r="F1066" s="164"/>
      <c r="G1066" s="163"/>
      <c r="H1066" s="163"/>
      <c r="I1066" s="163"/>
      <c r="J1066" s="163"/>
      <c r="K1066" s="164"/>
      <c r="L1066" s="163"/>
      <c r="M1066" s="163"/>
      <c r="N1066" s="163"/>
      <c r="O1066" s="163"/>
    </row>
    <row r="1067" spans="1:15">
      <c r="A1067" s="163"/>
      <c r="B1067" s="163"/>
      <c r="C1067" s="163"/>
      <c r="D1067" s="189" t="s">
        <v>14045</v>
      </c>
      <c r="E1067" s="164"/>
      <c r="F1067" s="164"/>
      <c r="G1067" s="163"/>
      <c r="H1067" s="163"/>
      <c r="I1067" s="163"/>
      <c r="J1067" s="163"/>
      <c r="K1067" s="164"/>
      <c r="L1067" s="163"/>
      <c r="M1067" s="163"/>
      <c r="N1067" s="163"/>
      <c r="O1067" s="163"/>
    </row>
    <row r="1068" spans="1:15">
      <c r="A1068" s="163"/>
      <c r="B1068" s="163"/>
      <c r="C1068" s="163"/>
      <c r="D1068" s="189" t="s">
        <v>14046</v>
      </c>
      <c r="E1068" s="164"/>
      <c r="F1068" s="164"/>
      <c r="G1068" s="163"/>
      <c r="H1068" s="163"/>
      <c r="I1068" s="163"/>
      <c r="J1068" s="163"/>
      <c r="K1068" s="164"/>
      <c r="L1068" s="163"/>
      <c r="M1068" s="163"/>
      <c r="N1068" s="163"/>
      <c r="O1068" s="163"/>
    </row>
    <row r="1069" spans="1:15">
      <c r="A1069" s="163"/>
      <c r="B1069" s="163"/>
      <c r="C1069" s="163"/>
      <c r="D1069" s="189" t="s">
        <v>14047</v>
      </c>
      <c r="E1069" s="164"/>
      <c r="F1069" s="164"/>
      <c r="G1069" s="163"/>
      <c r="H1069" s="163"/>
      <c r="I1069" s="163"/>
      <c r="J1069" s="163"/>
      <c r="K1069" s="164"/>
      <c r="L1069" s="163"/>
      <c r="M1069" s="163"/>
      <c r="N1069" s="163"/>
      <c r="O1069" s="163"/>
    </row>
    <row r="1070" spans="1:15">
      <c r="A1070" s="163"/>
      <c r="B1070" s="163"/>
      <c r="C1070" s="163"/>
      <c r="D1070" s="189" t="s">
        <v>14048</v>
      </c>
      <c r="E1070" s="164"/>
      <c r="F1070" s="164"/>
      <c r="G1070" s="163"/>
      <c r="H1070" s="163"/>
      <c r="I1070" s="163"/>
      <c r="J1070" s="163"/>
      <c r="K1070" s="164"/>
      <c r="L1070" s="163"/>
      <c r="M1070" s="163"/>
      <c r="N1070" s="163"/>
      <c r="O1070" s="163"/>
    </row>
    <row r="1071" spans="1:15">
      <c r="A1071" s="163"/>
      <c r="B1071" s="163"/>
      <c r="C1071" s="163"/>
      <c r="D1071" s="189" t="s">
        <v>14049</v>
      </c>
      <c r="E1071" s="164"/>
      <c r="F1071" s="164"/>
      <c r="G1071" s="163"/>
      <c r="H1071" s="163"/>
      <c r="I1071" s="163"/>
      <c r="J1071" s="163"/>
      <c r="K1071" s="164"/>
      <c r="L1071" s="163"/>
      <c r="M1071" s="163"/>
      <c r="N1071" s="163"/>
      <c r="O1071" s="163"/>
    </row>
    <row r="1072" spans="1:15">
      <c r="A1072" s="163"/>
      <c r="B1072" s="163"/>
      <c r="C1072" s="163"/>
      <c r="D1072" s="189" t="s">
        <v>14050</v>
      </c>
      <c r="E1072" s="164"/>
      <c r="F1072" s="164"/>
      <c r="G1072" s="163"/>
      <c r="H1072" s="163"/>
      <c r="I1072" s="163"/>
      <c r="J1072" s="163"/>
      <c r="K1072" s="164"/>
      <c r="L1072" s="163"/>
      <c r="M1072" s="163"/>
      <c r="N1072" s="163"/>
      <c r="O1072" s="163"/>
    </row>
    <row r="1073" spans="1:15">
      <c r="A1073" s="163"/>
      <c r="B1073" s="163"/>
      <c r="C1073" s="163"/>
      <c r="D1073" s="189" t="s">
        <v>14051</v>
      </c>
      <c r="E1073" s="164"/>
      <c r="F1073" s="164"/>
      <c r="G1073" s="163"/>
      <c r="H1073" s="163"/>
      <c r="I1073" s="163"/>
      <c r="J1073" s="163"/>
      <c r="K1073" s="164"/>
      <c r="L1073" s="163"/>
      <c r="M1073" s="163"/>
      <c r="N1073" s="163"/>
      <c r="O1073" s="163"/>
    </row>
    <row r="1074" spans="1:15">
      <c r="A1074" s="163"/>
      <c r="B1074" s="163"/>
      <c r="C1074" s="163"/>
      <c r="D1074" s="189" t="s">
        <v>14052</v>
      </c>
      <c r="E1074" s="164"/>
      <c r="F1074" s="164"/>
      <c r="G1074" s="163"/>
      <c r="H1074" s="163"/>
      <c r="I1074" s="163"/>
      <c r="J1074" s="163"/>
      <c r="K1074" s="164"/>
      <c r="L1074" s="163"/>
      <c r="M1074" s="163"/>
      <c r="N1074" s="163"/>
      <c r="O1074" s="163"/>
    </row>
    <row r="1075" spans="1:15">
      <c r="A1075" s="163"/>
      <c r="B1075" s="163"/>
      <c r="C1075" s="163"/>
      <c r="D1075" s="189" t="s">
        <v>14053</v>
      </c>
      <c r="E1075" s="164"/>
      <c r="F1075" s="164"/>
      <c r="G1075" s="163"/>
      <c r="H1075" s="163"/>
      <c r="I1075" s="163"/>
      <c r="J1075" s="163"/>
      <c r="K1075" s="164"/>
      <c r="L1075" s="163"/>
      <c r="M1075" s="163"/>
      <c r="N1075" s="163"/>
      <c r="O1075" s="163"/>
    </row>
    <row r="1076" spans="1:15">
      <c r="A1076" s="163"/>
      <c r="B1076" s="163"/>
      <c r="C1076" s="163"/>
      <c r="D1076" s="189" t="s">
        <v>14054</v>
      </c>
      <c r="E1076" s="164"/>
      <c r="F1076" s="164"/>
      <c r="G1076" s="163"/>
      <c r="H1076" s="163"/>
      <c r="I1076" s="163"/>
      <c r="J1076" s="163"/>
      <c r="K1076" s="164"/>
      <c r="L1076" s="163"/>
      <c r="M1076" s="163"/>
      <c r="N1076" s="163"/>
      <c r="O1076" s="163"/>
    </row>
    <row r="1077" spans="1:15">
      <c r="A1077" s="163"/>
      <c r="B1077" s="163"/>
      <c r="C1077" s="163"/>
      <c r="D1077" s="189" t="s">
        <v>14055</v>
      </c>
      <c r="E1077" s="164"/>
      <c r="F1077" s="164"/>
      <c r="G1077" s="163"/>
      <c r="H1077" s="163"/>
      <c r="I1077" s="163"/>
      <c r="J1077" s="163"/>
      <c r="K1077" s="164"/>
      <c r="L1077" s="163"/>
      <c r="M1077" s="163"/>
      <c r="N1077" s="163"/>
      <c r="O1077" s="163"/>
    </row>
    <row r="1078" spans="1:15">
      <c r="A1078" s="163"/>
      <c r="B1078" s="163"/>
      <c r="C1078" s="163"/>
      <c r="D1078" s="189" t="s">
        <v>14056</v>
      </c>
      <c r="E1078" s="164"/>
      <c r="F1078" s="164"/>
      <c r="G1078" s="163"/>
      <c r="H1078" s="163"/>
      <c r="I1078" s="163"/>
      <c r="J1078" s="163"/>
      <c r="K1078" s="164"/>
      <c r="L1078" s="163"/>
      <c r="M1078" s="163"/>
      <c r="N1078" s="163"/>
      <c r="O1078" s="163"/>
    </row>
    <row r="1079" spans="1:15">
      <c r="A1079" s="163"/>
      <c r="B1079" s="163"/>
      <c r="C1079" s="163"/>
      <c r="D1079" s="189" t="s">
        <v>14057</v>
      </c>
      <c r="E1079" s="164"/>
      <c r="F1079" s="164"/>
      <c r="G1079" s="163"/>
      <c r="H1079" s="163"/>
      <c r="I1079" s="163"/>
      <c r="J1079" s="163"/>
      <c r="K1079" s="164"/>
      <c r="L1079" s="163"/>
      <c r="M1079" s="163"/>
      <c r="N1079" s="163"/>
      <c r="O1079" s="163"/>
    </row>
    <row r="1080" spans="1:15">
      <c r="A1080" s="163"/>
      <c r="B1080" s="163"/>
      <c r="C1080" s="163"/>
      <c r="D1080" s="189" t="s">
        <v>14058</v>
      </c>
      <c r="E1080" s="164"/>
      <c r="F1080" s="164"/>
      <c r="G1080" s="163"/>
      <c r="H1080" s="163"/>
      <c r="I1080" s="163"/>
      <c r="J1080" s="163"/>
      <c r="K1080" s="164"/>
      <c r="L1080" s="163"/>
      <c r="M1080" s="163"/>
      <c r="N1080" s="163"/>
      <c r="O1080" s="163"/>
    </row>
    <row r="1081" spans="1:15">
      <c r="A1081" s="163"/>
      <c r="B1081" s="163"/>
      <c r="C1081" s="163"/>
      <c r="D1081" s="189" t="s">
        <v>14059</v>
      </c>
      <c r="E1081" s="164"/>
      <c r="F1081" s="164"/>
      <c r="G1081" s="163"/>
      <c r="H1081" s="163"/>
      <c r="I1081" s="163"/>
      <c r="J1081" s="163"/>
      <c r="K1081" s="164"/>
      <c r="L1081" s="163"/>
      <c r="M1081" s="163"/>
      <c r="N1081" s="163"/>
      <c r="O1081" s="163"/>
    </row>
    <row r="1082" spans="1:15">
      <c r="A1082" s="163"/>
      <c r="B1082" s="163"/>
      <c r="C1082" s="163"/>
      <c r="D1082" s="189" t="s">
        <v>14060</v>
      </c>
      <c r="E1082" s="164"/>
      <c r="F1082" s="164"/>
      <c r="G1082" s="163"/>
      <c r="H1082" s="163"/>
      <c r="I1082" s="163"/>
      <c r="J1082" s="163"/>
      <c r="K1082" s="164"/>
      <c r="L1082" s="163"/>
      <c r="M1082" s="163"/>
      <c r="N1082" s="163"/>
      <c r="O1082" s="163"/>
    </row>
    <row r="1083" spans="1:15">
      <c r="A1083" s="163"/>
      <c r="B1083" s="163"/>
      <c r="C1083" s="163"/>
      <c r="D1083" s="189" t="s">
        <v>14061</v>
      </c>
      <c r="E1083" s="164"/>
      <c r="F1083" s="164"/>
      <c r="G1083" s="163"/>
      <c r="H1083" s="163"/>
      <c r="I1083" s="163"/>
      <c r="J1083" s="163"/>
      <c r="K1083" s="164"/>
      <c r="L1083" s="163"/>
      <c r="M1083" s="163"/>
      <c r="N1083" s="163"/>
      <c r="O1083" s="163"/>
    </row>
    <row r="1084" spans="1:15">
      <c r="A1084" s="163"/>
      <c r="B1084" s="163"/>
      <c r="C1084" s="163"/>
      <c r="D1084" s="189" t="s">
        <v>14062</v>
      </c>
      <c r="E1084" s="164"/>
      <c r="F1084" s="164"/>
      <c r="G1084" s="163"/>
      <c r="H1084" s="163"/>
      <c r="I1084" s="163"/>
      <c r="J1084" s="163"/>
      <c r="K1084" s="164"/>
      <c r="L1084" s="163"/>
      <c r="M1084" s="163"/>
      <c r="N1084" s="163"/>
      <c r="O1084" s="163"/>
    </row>
    <row r="1085" spans="1:15">
      <c r="A1085" s="163"/>
      <c r="B1085" s="163"/>
      <c r="C1085" s="163"/>
      <c r="D1085" s="189" t="s">
        <v>14063</v>
      </c>
      <c r="E1085" s="164"/>
      <c r="F1085" s="164"/>
      <c r="G1085" s="163"/>
      <c r="H1085" s="163"/>
      <c r="I1085" s="163"/>
      <c r="J1085" s="163"/>
      <c r="K1085" s="164"/>
      <c r="L1085" s="163"/>
      <c r="M1085" s="163"/>
      <c r="N1085" s="163"/>
      <c r="O1085" s="163"/>
    </row>
    <row r="1086" spans="1:15">
      <c r="A1086" s="163"/>
      <c r="B1086" s="163"/>
      <c r="C1086" s="163"/>
      <c r="D1086" s="189" t="s">
        <v>14064</v>
      </c>
      <c r="E1086" s="164"/>
      <c r="F1086" s="164"/>
      <c r="G1086" s="163"/>
      <c r="H1086" s="163"/>
      <c r="I1086" s="163"/>
      <c r="J1086" s="163"/>
      <c r="K1086" s="164"/>
      <c r="L1086" s="163"/>
      <c r="M1086" s="163"/>
      <c r="N1086" s="163"/>
      <c r="O1086" s="163"/>
    </row>
    <row r="1087" spans="1:15">
      <c r="A1087" s="163"/>
      <c r="B1087" s="163"/>
      <c r="C1087" s="163"/>
      <c r="D1087" s="189" t="s">
        <v>14065</v>
      </c>
      <c r="E1087" s="164"/>
      <c r="F1087" s="164"/>
      <c r="G1087" s="163"/>
      <c r="H1087" s="163"/>
      <c r="I1087" s="163"/>
      <c r="J1087" s="163"/>
      <c r="K1087" s="164"/>
      <c r="L1087" s="163"/>
      <c r="M1087" s="163"/>
      <c r="N1087" s="163"/>
      <c r="O1087" s="163"/>
    </row>
    <row r="1088" spans="1:15">
      <c r="A1088" s="163"/>
      <c r="B1088" s="163"/>
      <c r="C1088" s="163"/>
      <c r="D1088" s="189" t="s">
        <v>14066</v>
      </c>
      <c r="E1088" s="164"/>
      <c r="F1088" s="164"/>
      <c r="G1088" s="163"/>
      <c r="H1088" s="163"/>
      <c r="I1088" s="163"/>
      <c r="J1088" s="163"/>
      <c r="K1088" s="164"/>
      <c r="L1088" s="163"/>
      <c r="M1088" s="163"/>
      <c r="N1088" s="163"/>
      <c r="O1088" s="163"/>
    </row>
    <row r="1089" spans="1:15">
      <c r="A1089" s="163"/>
      <c r="B1089" s="163"/>
      <c r="C1089" s="163"/>
      <c r="D1089" s="189" t="s">
        <v>14067</v>
      </c>
      <c r="E1089" s="164"/>
      <c r="F1089" s="164"/>
      <c r="G1089" s="163"/>
      <c r="H1089" s="163"/>
      <c r="I1089" s="163"/>
      <c r="J1089" s="163"/>
      <c r="K1089" s="164"/>
      <c r="L1089" s="163"/>
      <c r="M1089" s="163"/>
      <c r="N1089" s="163"/>
      <c r="O1089" s="163"/>
    </row>
    <row r="1090" spans="1:15">
      <c r="A1090" s="163"/>
      <c r="B1090" s="163"/>
      <c r="C1090" s="163"/>
      <c r="D1090" s="189" t="s">
        <v>14068</v>
      </c>
      <c r="E1090" s="164"/>
      <c r="F1090" s="164"/>
      <c r="G1090" s="163"/>
      <c r="H1090" s="163"/>
      <c r="I1090" s="163"/>
      <c r="J1090" s="163"/>
      <c r="K1090" s="164"/>
      <c r="L1090" s="163"/>
      <c r="M1090" s="163"/>
      <c r="N1090" s="163"/>
      <c r="O1090" s="163"/>
    </row>
    <row r="1091" spans="1:15">
      <c r="A1091" s="163"/>
      <c r="B1091" s="163"/>
      <c r="C1091" s="163"/>
      <c r="D1091" s="189" t="s">
        <v>14069</v>
      </c>
      <c r="E1091" s="164"/>
      <c r="F1091" s="164"/>
      <c r="G1091" s="163"/>
      <c r="H1091" s="163"/>
      <c r="I1091" s="163"/>
      <c r="J1091" s="163"/>
      <c r="K1091" s="164"/>
      <c r="L1091" s="163"/>
      <c r="M1091" s="163"/>
      <c r="N1091" s="163"/>
      <c r="O1091" s="163"/>
    </row>
    <row r="1092" spans="1:15">
      <c r="A1092" s="163"/>
      <c r="B1092" s="163"/>
      <c r="C1092" s="163"/>
      <c r="D1092" s="189" t="s">
        <v>14070</v>
      </c>
      <c r="E1092" s="164"/>
      <c r="F1092" s="164"/>
      <c r="G1092" s="163"/>
      <c r="H1092" s="163"/>
      <c r="I1092" s="163"/>
      <c r="J1092" s="163"/>
      <c r="K1092" s="164"/>
      <c r="L1092" s="163"/>
      <c r="M1092" s="163"/>
      <c r="N1092" s="163"/>
      <c r="O1092" s="163"/>
    </row>
    <row r="1093" spans="1:15">
      <c r="A1093" s="163"/>
      <c r="B1093" s="163"/>
      <c r="C1093" s="163"/>
      <c r="D1093" s="189" t="s">
        <v>14071</v>
      </c>
      <c r="E1093" s="164"/>
      <c r="F1093" s="164"/>
      <c r="G1093" s="163"/>
      <c r="H1093" s="163"/>
      <c r="I1093" s="163"/>
      <c r="J1093" s="163"/>
      <c r="K1093" s="164"/>
      <c r="L1093" s="163"/>
      <c r="M1093" s="163"/>
      <c r="N1093" s="163"/>
      <c r="O1093" s="163"/>
    </row>
    <row r="1094" spans="1:15">
      <c r="A1094" s="163"/>
      <c r="B1094" s="163"/>
      <c r="C1094" s="163"/>
      <c r="D1094" s="189" t="s">
        <v>14072</v>
      </c>
      <c r="E1094" s="164"/>
      <c r="F1094" s="164"/>
      <c r="G1094" s="163"/>
      <c r="H1094" s="163"/>
      <c r="I1094" s="163"/>
      <c r="J1094" s="163"/>
      <c r="K1094" s="164"/>
      <c r="L1094" s="163"/>
      <c r="M1094" s="163"/>
      <c r="N1094" s="163"/>
      <c r="O1094" s="163"/>
    </row>
    <row r="1095" spans="1:15">
      <c r="A1095" s="163"/>
      <c r="B1095" s="163"/>
      <c r="C1095" s="163"/>
      <c r="D1095" s="189" t="s">
        <v>14073</v>
      </c>
      <c r="E1095" s="164"/>
      <c r="F1095" s="164"/>
      <c r="G1095" s="163"/>
      <c r="H1095" s="163"/>
      <c r="I1095" s="163"/>
      <c r="J1095" s="163"/>
      <c r="K1095" s="164"/>
      <c r="L1095" s="163"/>
      <c r="M1095" s="163"/>
      <c r="N1095" s="163"/>
      <c r="O1095" s="163"/>
    </row>
    <row r="1096" spans="1:15">
      <c r="A1096" s="163"/>
      <c r="B1096" s="163"/>
      <c r="C1096" s="163"/>
      <c r="D1096" s="189" t="s">
        <v>14074</v>
      </c>
      <c r="E1096" s="164"/>
      <c r="F1096" s="164"/>
      <c r="G1096" s="163"/>
      <c r="H1096" s="163"/>
      <c r="I1096" s="163"/>
      <c r="J1096" s="163"/>
      <c r="K1096" s="164"/>
      <c r="L1096" s="163"/>
      <c r="M1096" s="163"/>
      <c r="N1096" s="163"/>
      <c r="O1096" s="163"/>
    </row>
    <row r="1097" spans="1:15">
      <c r="A1097" s="163"/>
      <c r="B1097" s="163"/>
      <c r="C1097" s="163"/>
      <c r="D1097" s="189" t="s">
        <v>14075</v>
      </c>
      <c r="E1097" s="164"/>
      <c r="F1097" s="164"/>
      <c r="G1097" s="163"/>
      <c r="H1097" s="163"/>
      <c r="I1097" s="163"/>
      <c r="J1097" s="163"/>
      <c r="K1097" s="164"/>
      <c r="L1097" s="163"/>
      <c r="M1097" s="163"/>
      <c r="N1097" s="163"/>
      <c r="O1097" s="163"/>
    </row>
    <row r="1098" spans="1:15">
      <c r="A1098" s="163"/>
      <c r="B1098" s="163"/>
      <c r="C1098" s="163"/>
      <c r="D1098" s="189" t="s">
        <v>14076</v>
      </c>
      <c r="E1098" s="164"/>
      <c r="F1098" s="164"/>
      <c r="G1098" s="163"/>
      <c r="H1098" s="163"/>
      <c r="I1098" s="163"/>
      <c r="J1098" s="163"/>
      <c r="K1098" s="164"/>
      <c r="L1098" s="163"/>
      <c r="M1098" s="163"/>
      <c r="N1098" s="163"/>
      <c r="O1098" s="163"/>
    </row>
    <row r="1099" spans="1:15">
      <c r="A1099" s="163"/>
      <c r="B1099" s="163"/>
      <c r="C1099" s="163"/>
      <c r="D1099" s="189" t="s">
        <v>14077</v>
      </c>
      <c r="E1099" s="164"/>
      <c r="F1099" s="164"/>
      <c r="G1099" s="163"/>
      <c r="H1099" s="163"/>
      <c r="I1099" s="163"/>
      <c r="J1099" s="163"/>
      <c r="K1099" s="164"/>
      <c r="L1099" s="163"/>
      <c r="M1099" s="163"/>
      <c r="N1099" s="163"/>
      <c r="O1099" s="163"/>
    </row>
    <row r="1100" spans="1:15">
      <c r="A1100" s="163"/>
      <c r="B1100" s="163"/>
      <c r="C1100" s="163"/>
      <c r="D1100" s="189" t="s">
        <v>14078</v>
      </c>
      <c r="E1100" s="164"/>
      <c r="F1100" s="164"/>
      <c r="G1100" s="163"/>
      <c r="H1100" s="163"/>
      <c r="I1100" s="163"/>
      <c r="J1100" s="163"/>
      <c r="K1100" s="164"/>
      <c r="L1100" s="163"/>
      <c r="M1100" s="163"/>
      <c r="N1100" s="163"/>
      <c r="O1100" s="163"/>
    </row>
    <row r="1101" spans="1:15">
      <c r="A1101" s="163"/>
      <c r="B1101" s="163"/>
      <c r="C1101" s="163"/>
      <c r="D1101" s="189" t="s">
        <v>14079</v>
      </c>
      <c r="E1101" s="164"/>
      <c r="F1101" s="164"/>
      <c r="G1101" s="163"/>
      <c r="H1101" s="163"/>
      <c r="I1101" s="163"/>
      <c r="J1101" s="163"/>
      <c r="K1101" s="164"/>
      <c r="L1101" s="163"/>
      <c r="M1101" s="163"/>
      <c r="N1101" s="163"/>
      <c r="O1101" s="163"/>
    </row>
    <row r="1102" spans="1:15">
      <c r="A1102" s="163"/>
      <c r="B1102" s="163"/>
      <c r="C1102" s="163"/>
      <c r="D1102" s="189" t="s">
        <v>14080</v>
      </c>
      <c r="E1102" s="164"/>
      <c r="F1102" s="164"/>
      <c r="G1102" s="163"/>
      <c r="H1102" s="163"/>
      <c r="I1102" s="163"/>
      <c r="J1102" s="163"/>
      <c r="K1102" s="164"/>
      <c r="L1102" s="163"/>
      <c r="M1102" s="163"/>
      <c r="N1102" s="163"/>
      <c r="O1102" s="163"/>
    </row>
    <row r="1103" spans="1:15">
      <c r="A1103" s="163"/>
      <c r="B1103" s="163"/>
      <c r="C1103" s="163"/>
      <c r="D1103" s="189" t="s">
        <v>14081</v>
      </c>
      <c r="E1103" s="164"/>
      <c r="F1103" s="164"/>
      <c r="G1103" s="163"/>
      <c r="H1103" s="163"/>
      <c r="I1103" s="163"/>
      <c r="J1103" s="163"/>
      <c r="K1103" s="164"/>
      <c r="L1103" s="163"/>
      <c r="M1103" s="163"/>
      <c r="N1103" s="163"/>
      <c r="O1103" s="163"/>
    </row>
    <row r="1104" spans="1:15">
      <c r="A1104" s="163"/>
      <c r="B1104" s="163"/>
      <c r="C1104" s="163"/>
      <c r="D1104" s="189" t="s">
        <v>14082</v>
      </c>
      <c r="E1104" s="164"/>
      <c r="F1104" s="164"/>
      <c r="G1104" s="163"/>
      <c r="H1104" s="163"/>
      <c r="I1104" s="163"/>
      <c r="J1104" s="163"/>
      <c r="K1104" s="164"/>
      <c r="L1104" s="163"/>
      <c r="M1104" s="163"/>
      <c r="N1104" s="163"/>
      <c r="O1104" s="163"/>
    </row>
    <row r="1105" spans="1:15">
      <c r="A1105" s="163"/>
      <c r="B1105" s="163"/>
      <c r="C1105" s="163"/>
      <c r="D1105" s="189" t="s">
        <v>14083</v>
      </c>
      <c r="E1105" s="164"/>
      <c r="F1105" s="164"/>
      <c r="G1105" s="163"/>
      <c r="H1105" s="163"/>
      <c r="I1105" s="163"/>
      <c r="J1105" s="163"/>
      <c r="K1105" s="164"/>
      <c r="L1105" s="163"/>
      <c r="M1105" s="163"/>
      <c r="N1105" s="163"/>
      <c r="O1105" s="163"/>
    </row>
    <row r="1106" spans="1:15">
      <c r="A1106" s="163"/>
      <c r="B1106" s="163"/>
      <c r="C1106" s="163"/>
      <c r="D1106" s="189" t="s">
        <v>14084</v>
      </c>
      <c r="E1106" s="164"/>
      <c r="F1106" s="164"/>
      <c r="G1106" s="163"/>
      <c r="H1106" s="163"/>
      <c r="I1106" s="163"/>
      <c r="J1106" s="163"/>
      <c r="K1106" s="164"/>
      <c r="L1106" s="163"/>
      <c r="M1106" s="163"/>
      <c r="N1106" s="163"/>
      <c r="O1106" s="163"/>
    </row>
    <row r="1107" spans="1:15">
      <c r="A1107" s="163"/>
      <c r="B1107" s="163"/>
      <c r="C1107" s="163"/>
      <c r="D1107" s="189" t="s">
        <v>14085</v>
      </c>
      <c r="E1107" s="164"/>
      <c r="F1107" s="164"/>
      <c r="G1107" s="163"/>
      <c r="H1107" s="163"/>
      <c r="I1107" s="163"/>
      <c r="J1107" s="163"/>
      <c r="K1107" s="164"/>
      <c r="L1107" s="163"/>
      <c r="M1107" s="163"/>
      <c r="N1107" s="163"/>
      <c r="O1107" s="163"/>
    </row>
    <row r="1108" spans="1:15">
      <c r="A1108" s="163"/>
      <c r="B1108" s="163"/>
      <c r="C1108" s="163"/>
      <c r="D1108" s="189" t="s">
        <v>14086</v>
      </c>
      <c r="E1108" s="164"/>
      <c r="F1108" s="164"/>
      <c r="G1108" s="163"/>
      <c r="H1108" s="163"/>
      <c r="I1108" s="163"/>
      <c r="J1108" s="163"/>
      <c r="K1108" s="164"/>
      <c r="L1108" s="163"/>
      <c r="M1108" s="163"/>
      <c r="N1108" s="163"/>
      <c r="O1108" s="163"/>
    </row>
    <row r="1109" spans="1:15">
      <c r="A1109" s="163"/>
      <c r="B1109" s="163"/>
      <c r="C1109" s="163"/>
      <c r="D1109" s="189" t="s">
        <v>14087</v>
      </c>
      <c r="E1109" s="164"/>
      <c r="F1109" s="164"/>
      <c r="G1109" s="163"/>
      <c r="H1109" s="163"/>
      <c r="I1109" s="163"/>
      <c r="J1109" s="163"/>
      <c r="K1109" s="164"/>
      <c r="L1109" s="163"/>
      <c r="M1109" s="163"/>
      <c r="N1109" s="163"/>
      <c r="O1109" s="163"/>
    </row>
    <row r="1110" spans="1:15">
      <c r="A1110" s="163"/>
      <c r="B1110" s="163"/>
      <c r="C1110" s="163"/>
      <c r="D1110" s="189" t="s">
        <v>14088</v>
      </c>
      <c r="E1110" s="164"/>
      <c r="F1110" s="164"/>
      <c r="G1110" s="163"/>
      <c r="H1110" s="163"/>
      <c r="I1110" s="163"/>
      <c r="J1110" s="163"/>
      <c r="K1110" s="164"/>
      <c r="L1110" s="163"/>
      <c r="M1110" s="163"/>
      <c r="N1110" s="163"/>
      <c r="O1110" s="163"/>
    </row>
    <row r="1111" spans="1:15">
      <c r="A1111" s="163"/>
      <c r="B1111" s="163"/>
      <c r="C1111" s="163"/>
      <c r="D1111" s="189" t="s">
        <v>14089</v>
      </c>
      <c r="E1111" s="164"/>
      <c r="F1111" s="164"/>
      <c r="G1111" s="163"/>
      <c r="H1111" s="163"/>
      <c r="I1111" s="163"/>
      <c r="J1111" s="163"/>
      <c r="K1111" s="164"/>
      <c r="L1111" s="163"/>
      <c r="M1111" s="163"/>
      <c r="N1111" s="163"/>
      <c r="O1111" s="163"/>
    </row>
    <row r="1112" spans="1:15">
      <c r="A1112" s="163"/>
      <c r="B1112" s="163"/>
      <c r="C1112" s="163"/>
      <c r="D1112" s="189" t="s">
        <v>14090</v>
      </c>
      <c r="E1112" s="164"/>
      <c r="F1112" s="164"/>
      <c r="G1112" s="163"/>
      <c r="H1112" s="163"/>
      <c r="I1112" s="163"/>
      <c r="J1112" s="163"/>
      <c r="K1112" s="164"/>
      <c r="L1112" s="163"/>
      <c r="M1112" s="163"/>
      <c r="N1112" s="163"/>
      <c r="O1112" s="163"/>
    </row>
    <row r="1113" spans="1:15">
      <c r="A1113" s="163"/>
      <c r="B1113" s="163"/>
      <c r="C1113" s="163"/>
      <c r="D1113" s="189" t="s">
        <v>14091</v>
      </c>
      <c r="E1113" s="164"/>
      <c r="F1113" s="164"/>
      <c r="G1113" s="163"/>
      <c r="H1113" s="163"/>
      <c r="I1113" s="163"/>
      <c r="J1113" s="163"/>
      <c r="K1113" s="164"/>
      <c r="L1113" s="163"/>
      <c r="M1113" s="163"/>
      <c r="N1113" s="163"/>
      <c r="O1113" s="163"/>
    </row>
    <row r="1114" spans="1:15">
      <c r="A1114" s="163"/>
      <c r="B1114" s="163"/>
      <c r="C1114" s="163"/>
      <c r="D1114" s="189" t="s">
        <v>14092</v>
      </c>
      <c r="E1114" s="164"/>
      <c r="F1114" s="164"/>
      <c r="G1114" s="163"/>
      <c r="H1114" s="163"/>
      <c r="I1114" s="163"/>
      <c r="J1114" s="163"/>
      <c r="K1114" s="164"/>
      <c r="L1114" s="163"/>
      <c r="M1114" s="163"/>
      <c r="N1114" s="163"/>
      <c r="O1114" s="163"/>
    </row>
    <row r="1115" spans="1:15">
      <c r="A1115" s="163"/>
      <c r="B1115" s="163"/>
      <c r="C1115" s="163"/>
      <c r="D1115" s="189" t="s">
        <v>14093</v>
      </c>
      <c r="E1115" s="164"/>
      <c r="F1115" s="164"/>
      <c r="G1115" s="163"/>
      <c r="H1115" s="163"/>
      <c r="I1115" s="163"/>
      <c r="J1115" s="163"/>
      <c r="K1115" s="164"/>
      <c r="L1115" s="163"/>
      <c r="M1115" s="163"/>
      <c r="N1115" s="163"/>
      <c r="O1115" s="163"/>
    </row>
    <row r="1116" spans="1:15">
      <c r="A1116" s="163"/>
      <c r="B1116" s="163"/>
      <c r="C1116" s="163"/>
      <c r="D1116" s="189" t="s">
        <v>14094</v>
      </c>
      <c r="E1116" s="164"/>
      <c r="F1116" s="164"/>
      <c r="G1116" s="163"/>
      <c r="H1116" s="163"/>
      <c r="I1116" s="163"/>
      <c r="J1116" s="163"/>
      <c r="K1116" s="164"/>
      <c r="L1116" s="163"/>
      <c r="M1116" s="163"/>
      <c r="N1116" s="163"/>
      <c r="O1116" s="163"/>
    </row>
    <row r="1117" spans="1:15">
      <c r="A1117" s="163"/>
      <c r="B1117" s="163"/>
      <c r="C1117" s="163"/>
      <c r="D1117" s="189" t="s">
        <v>14095</v>
      </c>
      <c r="E1117" s="164"/>
      <c r="F1117" s="164"/>
      <c r="G1117" s="163"/>
      <c r="H1117" s="163"/>
      <c r="I1117" s="163"/>
      <c r="J1117" s="163"/>
      <c r="K1117" s="164"/>
      <c r="L1117" s="163"/>
      <c r="M1117" s="163"/>
      <c r="N1117" s="163"/>
      <c r="O1117" s="163"/>
    </row>
    <row r="1118" spans="1:15">
      <c r="A1118" s="163"/>
      <c r="B1118" s="163"/>
      <c r="C1118" s="163"/>
      <c r="D1118" s="189" t="s">
        <v>14096</v>
      </c>
      <c r="E1118" s="164"/>
      <c r="F1118" s="164"/>
      <c r="G1118" s="163"/>
      <c r="H1118" s="163"/>
      <c r="I1118" s="163"/>
      <c r="J1118" s="163"/>
      <c r="K1118" s="164"/>
      <c r="L1118" s="163"/>
      <c r="M1118" s="163"/>
      <c r="N1118" s="163"/>
      <c r="O1118" s="163"/>
    </row>
    <row r="1119" spans="1:15">
      <c r="A1119" s="163"/>
      <c r="B1119" s="163"/>
      <c r="C1119" s="163"/>
      <c r="D1119" s="189" t="s">
        <v>14097</v>
      </c>
      <c r="E1119" s="164"/>
      <c r="F1119" s="164"/>
      <c r="G1119" s="163"/>
      <c r="H1119" s="163"/>
      <c r="I1119" s="163"/>
      <c r="J1119" s="163"/>
      <c r="K1119" s="164"/>
      <c r="L1119" s="163"/>
      <c r="M1119" s="163"/>
      <c r="N1119" s="163"/>
      <c r="O1119" s="163"/>
    </row>
    <row r="1120" spans="1:15">
      <c r="A1120" s="163"/>
      <c r="B1120" s="163"/>
      <c r="C1120" s="163"/>
      <c r="D1120" s="189" t="s">
        <v>14098</v>
      </c>
      <c r="E1120" s="164"/>
      <c r="F1120" s="164"/>
      <c r="G1120" s="163"/>
      <c r="H1120" s="163"/>
      <c r="I1120" s="163"/>
      <c r="J1120" s="163"/>
      <c r="K1120" s="164"/>
      <c r="L1120" s="163"/>
      <c r="M1120" s="163"/>
      <c r="N1120" s="163"/>
      <c r="O1120" s="163"/>
    </row>
    <row r="1121" spans="1:15">
      <c r="A1121" s="163"/>
      <c r="B1121" s="163"/>
      <c r="C1121" s="163"/>
      <c r="D1121" s="189" t="s">
        <v>14099</v>
      </c>
      <c r="E1121" s="164"/>
      <c r="F1121" s="164"/>
      <c r="G1121" s="163"/>
      <c r="H1121" s="163"/>
      <c r="I1121" s="163"/>
      <c r="J1121" s="163"/>
      <c r="K1121" s="164"/>
      <c r="L1121" s="163"/>
      <c r="M1121" s="163"/>
      <c r="N1121" s="163"/>
      <c r="O1121" s="163"/>
    </row>
    <row r="1122" spans="1:15">
      <c r="A1122" s="163"/>
      <c r="B1122" s="163"/>
      <c r="C1122" s="163"/>
      <c r="D1122" s="189" t="s">
        <v>14100</v>
      </c>
      <c r="E1122" s="164"/>
      <c r="F1122" s="164"/>
      <c r="G1122" s="163"/>
      <c r="H1122" s="163"/>
      <c r="I1122" s="163"/>
      <c r="J1122" s="163"/>
      <c r="K1122" s="164"/>
      <c r="L1122" s="163"/>
      <c r="M1122" s="163"/>
      <c r="N1122" s="163"/>
      <c r="O1122" s="163"/>
    </row>
    <row r="1123" spans="1:15">
      <c r="A1123" s="163"/>
      <c r="B1123" s="163"/>
      <c r="C1123" s="163"/>
      <c r="D1123" s="189" t="s">
        <v>14101</v>
      </c>
      <c r="E1123" s="164"/>
      <c r="F1123" s="164"/>
      <c r="G1123" s="163"/>
      <c r="H1123" s="163"/>
      <c r="I1123" s="163"/>
      <c r="J1123" s="163"/>
      <c r="K1123" s="164"/>
      <c r="L1123" s="163"/>
      <c r="M1123" s="163"/>
      <c r="N1123" s="163"/>
      <c r="O1123" s="163"/>
    </row>
    <row r="1124" spans="1:15">
      <c r="A1124" s="163"/>
      <c r="B1124" s="163"/>
      <c r="C1124" s="163"/>
      <c r="D1124" s="189" t="s">
        <v>14102</v>
      </c>
      <c r="E1124" s="164"/>
      <c r="F1124" s="164"/>
      <c r="G1124" s="163"/>
      <c r="H1124" s="163"/>
      <c r="I1124" s="163"/>
      <c r="J1124" s="163"/>
      <c r="K1124" s="164"/>
      <c r="L1124" s="163"/>
      <c r="M1124" s="163"/>
      <c r="N1124" s="163"/>
      <c r="O1124" s="163"/>
    </row>
    <row r="1125" spans="1:15">
      <c r="A1125" s="163"/>
      <c r="B1125" s="163"/>
      <c r="C1125" s="163"/>
      <c r="D1125" s="189" t="s">
        <v>14103</v>
      </c>
      <c r="E1125" s="164"/>
      <c r="F1125" s="164"/>
      <c r="G1125" s="163"/>
      <c r="H1125" s="163"/>
      <c r="I1125" s="163"/>
      <c r="J1125" s="163"/>
      <c r="K1125" s="164"/>
      <c r="L1125" s="163"/>
      <c r="M1125" s="163"/>
      <c r="N1125" s="163"/>
      <c r="O1125" s="163"/>
    </row>
    <row r="1126" spans="1:15">
      <c r="A1126" s="163"/>
      <c r="B1126" s="163"/>
      <c r="C1126" s="163"/>
      <c r="D1126" s="189" t="s">
        <v>14104</v>
      </c>
      <c r="E1126" s="164"/>
      <c r="F1126" s="164"/>
      <c r="G1126" s="163"/>
      <c r="H1126" s="163"/>
      <c r="I1126" s="163"/>
      <c r="J1126" s="163"/>
      <c r="K1126" s="164"/>
      <c r="L1126" s="163"/>
      <c r="M1126" s="163"/>
      <c r="N1126" s="163"/>
      <c r="O1126" s="163"/>
    </row>
    <row r="1127" spans="1:15">
      <c r="A1127" s="163"/>
      <c r="B1127" s="163"/>
      <c r="C1127" s="163"/>
      <c r="D1127" s="189" t="s">
        <v>14105</v>
      </c>
      <c r="E1127" s="164"/>
      <c r="F1127" s="164"/>
      <c r="G1127" s="163"/>
      <c r="H1127" s="163"/>
      <c r="I1127" s="163"/>
      <c r="J1127" s="163"/>
      <c r="K1127" s="164"/>
      <c r="L1127" s="163"/>
      <c r="M1127" s="163"/>
      <c r="N1127" s="163"/>
      <c r="O1127" s="163"/>
    </row>
    <row r="1128" spans="1:15">
      <c r="A1128" s="163"/>
      <c r="B1128" s="163"/>
      <c r="C1128" s="163"/>
      <c r="D1128" s="189" t="s">
        <v>14106</v>
      </c>
      <c r="E1128" s="164"/>
      <c r="F1128" s="164"/>
      <c r="G1128" s="163"/>
      <c r="H1128" s="163"/>
      <c r="I1128" s="163"/>
      <c r="J1128" s="163"/>
      <c r="K1128" s="164"/>
      <c r="L1128" s="163"/>
      <c r="M1128" s="163"/>
      <c r="N1128" s="163"/>
      <c r="O1128" s="163"/>
    </row>
    <row r="1129" spans="1:15">
      <c r="A1129" s="163"/>
      <c r="B1129" s="163"/>
      <c r="C1129" s="163"/>
      <c r="D1129" s="189" t="s">
        <v>14107</v>
      </c>
      <c r="E1129" s="164"/>
      <c r="F1129" s="164"/>
      <c r="G1129" s="163"/>
      <c r="H1129" s="163"/>
      <c r="I1129" s="163"/>
      <c r="J1129" s="163"/>
      <c r="K1129" s="164"/>
      <c r="L1129" s="163"/>
      <c r="M1129" s="163"/>
      <c r="N1129" s="163"/>
      <c r="O1129" s="163"/>
    </row>
    <row r="1130" spans="1:15">
      <c r="A1130" s="163"/>
      <c r="B1130" s="163"/>
      <c r="C1130" s="163"/>
      <c r="D1130" s="189" t="s">
        <v>14108</v>
      </c>
      <c r="E1130" s="164"/>
      <c r="F1130" s="164"/>
      <c r="G1130" s="163"/>
      <c r="H1130" s="163"/>
      <c r="I1130" s="163"/>
      <c r="J1130" s="163"/>
      <c r="K1130" s="164"/>
      <c r="L1130" s="163"/>
      <c r="M1130" s="163"/>
      <c r="N1130" s="163"/>
      <c r="O1130" s="163"/>
    </row>
    <row r="1131" spans="1:15">
      <c r="A1131" s="163"/>
      <c r="B1131" s="163"/>
      <c r="C1131" s="163"/>
      <c r="D1131" s="189" t="s">
        <v>14109</v>
      </c>
      <c r="E1131" s="164"/>
      <c r="F1131" s="164"/>
      <c r="G1131" s="163"/>
      <c r="H1131" s="163"/>
      <c r="I1131" s="163"/>
      <c r="J1131" s="163"/>
      <c r="K1131" s="164"/>
      <c r="L1131" s="163"/>
      <c r="M1131" s="163"/>
      <c r="N1131" s="163"/>
      <c r="O1131" s="163"/>
    </row>
    <row r="1132" spans="1:15">
      <c r="A1132" s="163"/>
      <c r="B1132" s="163"/>
      <c r="C1132" s="163"/>
      <c r="D1132" s="189" t="s">
        <v>14110</v>
      </c>
      <c r="E1132" s="164"/>
      <c r="F1132" s="164"/>
      <c r="G1132" s="163"/>
      <c r="H1132" s="163"/>
      <c r="I1132" s="163"/>
      <c r="J1132" s="163"/>
      <c r="K1132" s="164"/>
      <c r="L1132" s="163"/>
      <c r="M1132" s="163"/>
      <c r="N1132" s="163"/>
      <c r="O1132" s="163"/>
    </row>
    <row r="1133" spans="1:15">
      <c r="A1133" s="163"/>
      <c r="B1133" s="163"/>
      <c r="C1133" s="163"/>
      <c r="D1133" s="189" t="s">
        <v>14111</v>
      </c>
      <c r="E1133" s="164"/>
      <c r="F1133" s="164"/>
      <c r="G1133" s="163"/>
      <c r="H1133" s="163"/>
      <c r="I1133" s="163"/>
      <c r="J1133" s="163"/>
      <c r="K1133" s="164"/>
      <c r="L1133" s="163"/>
      <c r="M1133" s="163"/>
      <c r="N1133" s="163"/>
      <c r="O1133" s="163"/>
    </row>
    <row r="1134" spans="1:15">
      <c r="A1134" s="163"/>
      <c r="B1134" s="163"/>
      <c r="C1134" s="163"/>
      <c r="D1134" s="189" t="s">
        <v>14112</v>
      </c>
      <c r="E1134" s="164"/>
      <c r="F1134" s="164"/>
      <c r="G1134" s="163"/>
      <c r="H1134" s="163"/>
      <c r="I1134" s="163"/>
      <c r="J1134" s="163"/>
      <c r="K1134" s="164"/>
      <c r="L1134" s="163"/>
      <c r="M1134" s="163"/>
      <c r="N1134" s="163"/>
      <c r="O1134" s="163"/>
    </row>
    <row r="1135" spans="1:15">
      <c r="A1135" s="163"/>
      <c r="B1135" s="163"/>
      <c r="C1135" s="163"/>
      <c r="D1135" s="189" t="s">
        <v>14113</v>
      </c>
      <c r="E1135" s="164"/>
      <c r="F1135" s="164"/>
      <c r="G1135" s="163"/>
      <c r="H1135" s="163"/>
      <c r="I1135" s="163"/>
      <c r="J1135" s="163"/>
      <c r="K1135" s="164"/>
      <c r="L1135" s="163"/>
      <c r="M1135" s="163"/>
      <c r="N1135" s="163"/>
      <c r="O1135" s="163"/>
    </row>
    <row r="1136" spans="1:15">
      <c r="A1136" s="163"/>
      <c r="B1136" s="163"/>
      <c r="C1136" s="163"/>
      <c r="D1136" s="189" t="s">
        <v>14114</v>
      </c>
      <c r="E1136" s="164"/>
      <c r="F1136" s="164"/>
      <c r="G1136" s="163"/>
      <c r="H1136" s="163"/>
      <c r="I1136" s="163"/>
      <c r="J1136" s="163"/>
      <c r="K1136" s="164"/>
      <c r="L1136" s="163"/>
      <c r="M1136" s="163"/>
      <c r="N1136" s="163"/>
      <c r="O1136" s="163"/>
    </row>
    <row r="1137" spans="1:15">
      <c r="A1137" s="163"/>
      <c r="B1137" s="163"/>
      <c r="C1137" s="163"/>
      <c r="D1137" s="189" t="s">
        <v>14115</v>
      </c>
      <c r="E1137" s="164"/>
      <c r="F1137" s="164"/>
      <c r="G1137" s="163"/>
      <c r="H1137" s="163"/>
      <c r="I1137" s="163"/>
      <c r="J1137" s="163"/>
      <c r="K1137" s="164"/>
      <c r="L1137" s="163"/>
      <c r="M1137" s="163"/>
      <c r="N1137" s="163"/>
      <c r="O1137" s="163"/>
    </row>
    <row r="1138" spans="1:15">
      <c r="A1138" s="163"/>
      <c r="B1138" s="163"/>
      <c r="C1138" s="163"/>
      <c r="D1138" s="189" t="s">
        <v>14116</v>
      </c>
      <c r="E1138" s="164"/>
      <c r="F1138" s="164"/>
      <c r="G1138" s="163"/>
      <c r="H1138" s="163"/>
      <c r="I1138" s="163"/>
      <c r="J1138" s="163"/>
      <c r="K1138" s="164"/>
      <c r="L1138" s="163"/>
      <c r="M1138" s="163"/>
      <c r="N1138" s="163"/>
      <c r="O1138" s="163"/>
    </row>
    <row r="1139" spans="1:15">
      <c r="A1139" s="163"/>
      <c r="B1139" s="163"/>
      <c r="C1139" s="163"/>
      <c r="D1139" s="189" t="s">
        <v>14117</v>
      </c>
      <c r="E1139" s="164"/>
      <c r="F1139" s="164"/>
      <c r="G1139" s="163"/>
      <c r="H1139" s="163"/>
      <c r="I1139" s="163"/>
      <c r="J1139" s="163"/>
      <c r="K1139" s="164"/>
      <c r="L1139" s="163"/>
      <c r="M1139" s="163"/>
      <c r="N1139" s="163"/>
      <c r="O1139" s="163"/>
    </row>
    <row r="1140" spans="1:15">
      <c r="A1140" s="163"/>
      <c r="B1140" s="163"/>
      <c r="C1140" s="163"/>
      <c r="D1140" s="189" t="s">
        <v>14118</v>
      </c>
      <c r="E1140" s="164"/>
      <c r="F1140" s="164"/>
      <c r="G1140" s="163"/>
      <c r="H1140" s="163"/>
      <c r="I1140" s="163"/>
      <c r="J1140" s="163"/>
      <c r="K1140" s="164"/>
      <c r="L1140" s="163"/>
      <c r="M1140" s="163"/>
      <c r="N1140" s="163"/>
      <c r="O1140" s="163"/>
    </row>
    <row r="1141" spans="1:15">
      <c r="A1141" s="163"/>
      <c r="B1141" s="163"/>
      <c r="C1141" s="163"/>
      <c r="D1141" s="189" t="s">
        <v>14119</v>
      </c>
      <c r="E1141" s="164"/>
      <c r="F1141" s="164"/>
      <c r="G1141" s="163"/>
      <c r="H1141" s="163"/>
      <c r="I1141" s="163"/>
      <c r="J1141" s="163"/>
      <c r="K1141" s="164"/>
      <c r="L1141" s="163"/>
      <c r="M1141" s="163"/>
      <c r="N1141" s="163"/>
      <c r="O1141" s="163"/>
    </row>
    <row r="1142" spans="1:15">
      <c r="A1142" s="163"/>
      <c r="B1142" s="163"/>
      <c r="C1142" s="163"/>
      <c r="D1142" s="189" t="s">
        <v>14120</v>
      </c>
      <c r="E1142" s="164"/>
      <c r="F1142" s="164"/>
      <c r="G1142" s="163"/>
      <c r="H1142" s="163"/>
      <c r="I1142" s="163"/>
      <c r="J1142" s="163"/>
      <c r="K1142" s="164"/>
      <c r="L1142" s="163"/>
      <c r="M1142" s="163"/>
      <c r="N1142" s="163"/>
      <c r="O1142" s="163"/>
    </row>
    <row r="1143" spans="1:15">
      <c r="A1143" s="163"/>
      <c r="B1143" s="163"/>
      <c r="C1143" s="163"/>
      <c r="D1143" s="189" t="s">
        <v>14121</v>
      </c>
      <c r="E1143" s="164"/>
      <c r="F1143" s="164"/>
      <c r="G1143" s="163"/>
      <c r="H1143" s="163"/>
      <c r="I1143" s="163"/>
      <c r="J1143" s="163"/>
      <c r="K1143" s="164"/>
      <c r="L1143" s="163"/>
      <c r="M1143" s="163"/>
      <c r="N1143" s="163"/>
      <c r="O1143" s="163"/>
    </row>
    <row r="1144" spans="1:15">
      <c r="A1144" s="163"/>
      <c r="B1144" s="163"/>
      <c r="C1144" s="163"/>
      <c r="D1144" s="189" t="s">
        <v>14122</v>
      </c>
      <c r="E1144" s="164"/>
      <c r="F1144" s="164"/>
      <c r="G1144" s="163"/>
      <c r="H1144" s="163"/>
      <c r="I1144" s="163"/>
      <c r="J1144" s="163"/>
      <c r="K1144" s="164"/>
      <c r="L1144" s="163"/>
      <c r="M1144" s="163"/>
      <c r="N1144" s="163"/>
      <c r="O1144" s="163"/>
    </row>
    <row r="1145" spans="1:15">
      <c r="A1145" s="163"/>
      <c r="B1145" s="163"/>
      <c r="C1145" s="163"/>
      <c r="D1145" s="189" t="s">
        <v>14123</v>
      </c>
      <c r="E1145" s="164"/>
      <c r="F1145" s="164"/>
      <c r="G1145" s="163"/>
      <c r="H1145" s="163"/>
      <c r="I1145" s="163"/>
      <c r="J1145" s="163"/>
      <c r="K1145" s="164"/>
      <c r="L1145" s="163"/>
      <c r="M1145" s="163"/>
      <c r="N1145" s="163"/>
      <c r="O1145" s="163"/>
    </row>
    <row r="1146" spans="1:15">
      <c r="A1146" s="163"/>
      <c r="B1146" s="163"/>
      <c r="C1146" s="163"/>
      <c r="D1146" s="189" t="s">
        <v>14124</v>
      </c>
      <c r="E1146" s="164"/>
      <c r="F1146" s="164"/>
      <c r="G1146" s="163"/>
      <c r="H1146" s="163"/>
      <c r="I1146" s="163"/>
      <c r="J1146" s="163"/>
      <c r="K1146" s="164"/>
      <c r="L1146" s="163"/>
      <c r="M1146" s="163"/>
      <c r="N1146" s="163"/>
      <c r="O1146" s="163"/>
    </row>
    <row r="1147" spans="1:15">
      <c r="A1147" s="163"/>
      <c r="B1147" s="163"/>
      <c r="C1147" s="163"/>
      <c r="D1147" s="189" t="s">
        <v>14125</v>
      </c>
      <c r="E1147" s="164"/>
      <c r="F1147" s="164"/>
      <c r="G1147" s="163"/>
      <c r="H1147" s="163"/>
      <c r="I1147" s="163"/>
      <c r="J1147" s="163"/>
      <c r="K1147" s="164"/>
      <c r="L1147" s="163"/>
      <c r="M1147" s="163"/>
      <c r="N1147" s="163"/>
      <c r="O1147" s="163"/>
    </row>
    <row r="1148" spans="1:15">
      <c r="A1148" s="163"/>
      <c r="B1148" s="163"/>
      <c r="C1148" s="163"/>
      <c r="D1148" s="189" t="s">
        <v>14126</v>
      </c>
      <c r="E1148" s="164"/>
      <c r="F1148" s="164"/>
      <c r="G1148" s="163"/>
      <c r="H1148" s="163"/>
      <c r="I1148" s="163"/>
      <c r="J1148" s="163"/>
      <c r="K1148" s="164"/>
      <c r="L1148" s="163"/>
      <c r="M1148" s="163"/>
      <c r="N1148" s="163"/>
      <c r="O1148" s="163"/>
    </row>
    <row r="1149" spans="1:15">
      <c r="A1149" s="163"/>
      <c r="B1149" s="163"/>
      <c r="C1149" s="163"/>
      <c r="D1149" s="189" t="s">
        <v>14127</v>
      </c>
      <c r="E1149" s="164"/>
      <c r="F1149" s="164"/>
      <c r="G1149" s="163"/>
      <c r="H1149" s="163"/>
      <c r="I1149" s="163"/>
      <c r="J1149" s="163"/>
      <c r="K1149" s="164"/>
      <c r="L1149" s="163"/>
      <c r="M1149" s="163"/>
      <c r="N1149" s="163"/>
      <c r="O1149" s="163"/>
    </row>
    <row r="1150" spans="1:15">
      <c r="A1150" s="163"/>
      <c r="B1150" s="163"/>
      <c r="C1150" s="163"/>
      <c r="D1150" s="189" t="s">
        <v>14128</v>
      </c>
      <c r="E1150" s="164"/>
      <c r="F1150" s="164"/>
      <c r="G1150" s="163"/>
      <c r="H1150" s="163"/>
      <c r="I1150" s="163"/>
      <c r="J1150" s="163"/>
      <c r="K1150" s="164"/>
      <c r="L1150" s="163"/>
      <c r="M1150" s="163"/>
      <c r="N1150" s="163"/>
      <c r="O1150" s="163"/>
    </row>
    <row r="1151" spans="1:15">
      <c r="A1151" s="163"/>
      <c r="B1151" s="163"/>
      <c r="C1151" s="163"/>
      <c r="D1151" s="189" t="s">
        <v>14129</v>
      </c>
      <c r="E1151" s="164"/>
      <c r="F1151" s="164"/>
      <c r="G1151" s="163"/>
      <c r="H1151" s="163"/>
      <c r="I1151" s="163"/>
      <c r="J1151" s="163"/>
      <c r="K1151" s="164"/>
      <c r="L1151" s="163"/>
      <c r="M1151" s="163"/>
      <c r="N1151" s="163"/>
      <c r="O1151" s="163"/>
    </row>
    <row r="1152" spans="1:15">
      <c r="A1152" s="163"/>
      <c r="B1152" s="163"/>
      <c r="C1152" s="163"/>
      <c r="D1152" s="189" t="s">
        <v>14130</v>
      </c>
      <c r="E1152" s="164"/>
      <c r="F1152" s="164"/>
      <c r="G1152" s="163"/>
      <c r="H1152" s="163"/>
      <c r="I1152" s="163"/>
      <c r="J1152" s="163"/>
      <c r="K1152" s="164"/>
      <c r="L1152" s="163"/>
      <c r="M1152" s="163"/>
      <c r="N1152" s="163"/>
      <c r="O1152" s="163"/>
    </row>
    <row r="1153" spans="1:15">
      <c r="A1153" s="163"/>
      <c r="B1153" s="163"/>
      <c r="C1153" s="163"/>
      <c r="D1153" s="189" t="s">
        <v>14131</v>
      </c>
      <c r="E1153" s="164"/>
      <c r="F1153" s="164"/>
      <c r="G1153" s="163"/>
      <c r="H1153" s="163"/>
      <c r="I1153" s="163"/>
      <c r="J1153" s="163"/>
      <c r="K1153" s="164"/>
      <c r="L1153" s="163"/>
      <c r="M1153" s="163"/>
      <c r="N1153" s="163"/>
      <c r="O1153" s="163"/>
    </row>
    <row r="1154" spans="1:15">
      <c r="A1154" s="163"/>
      <c r="B1154" s="163"/>
      <c r="C1154" s="163"/>
      <c r="D1154" s="189" t="s">
        <v>14132</v>
      </c>
      <c r="E1154" s="164"/>
      <c r="F1154" s="164"/>
      <c r="G1154" s="163"/>
      <c r="H1154" s="163"/>
      <c r="I1154" s="163"/>
      <c r="J1154" s="163"/>
      <c r="K1154" s="164"/>
      <c r="L1154" s="163"/>
      <c r="M1154" s="163"/>
      <c r="N1154" s="163"/>
      <c r="O1154" s="163"/>
    </row>
    <row r="1155" spans="1:15">
      <c r="A1155" s="163"/>
      <c r="B1155" s="163"/>
      <c r="C1155" s="163"/>
      <c r="D1155" s="189" t="s">
        <v>14133</v>
      </c>
      <c r="E1155" s="164"/>
      <c r="F1155" s="164"/>
      <c r="G1155" s="163"/>
      <c r="H1155" s="163"/>
      <c r="I1155" s="163"/>
      <c r="J1155" s="163"/>
      <c r="K1155" s="164"/>
      <c r="L1155" s="163"/>
      <c r="M1155" s="163"/>
      <c r="N1155" s="163"/>
      <c r="O1155" s="163"/>
    </row>
    <row r="1156" spans="1:15">
      <c r="A1156" s="163"/>
      <c r="B1156" s="163"/>
      <c r="C1156" s="163"/>
      <c r="D1156" s="189" t="s">
        <v>14134</v>
      </c>
      <c r="E1156" s="164"/>
      <c r="F1156" s="164"/>
      <c r="G1156" s="163"/>
      <c r="H1156" s="163"/>
      <c r="I1156" s="163"/>
      <c r="J1156" s="163"/>
      <c r="K1156" s="164"/>
      <c r="L1156" s="163"/>
      <c r="M1156" s="163"/>
      <c r="N1156" s="163"/>
      <c r="O1156" s="163"/>
    </row>
    <row r="1157" spans="1:15">
      <c r="A1157" s="163"/>
      <c r="B1157" s="163"/>
      <c r="C1157" s="163"/>
      <c r="D1157" s="189" t="s">
        <v>14135</v>
      </c>
      <c r="E1157" s="164"/>
      <c r="F1157" s="164"/>
      <c r="G1157" s="163"/>
      <c r="H1157" s="163"/>
      <c r="I1157" s="163"/>
      <c r="J1157" s="163"/>
      <c r="K1157" s="164"/>
      <c r="L1157" s="163"/>
      <c r="M1157" s="163"/>
      <c r="N1157" s="163"/>
      <c r="O1157" s="163"/>
    </row>
    <row r="1158" spans="1:15">
      <c r="A1158" s="163"/>
      <c r="B1158" s="163"/>
      <c r="C1158" s="163"/>
      <c r="D1158" s="189" t="s">
        <v>14136</v>
      </c>
      <c r="E1158" s="164"/>
      <c r="F1158" s="164"/>
      <c r="G1158" s="163"/>
      <c r="H1158" s="163"/>
      <c r="I1158" s="163"/>
      <c r="J1158" s="163"/>
      <c r="K1158" s="164"/>
      <c r="L1158" s="163"/>
      <c r="M1158" s="163"/>
      <c r="N1158" s="163"/>
      <c r="O1158" s="163"/>
    </row>
    <row r="1159" spans="1:15">
      <c r="A1159" s="163"/>
      <c r="B1159" s="163"/>
      <c r="C1159" s="163"/>
      <c r="D1159" s="189" t="s">
        <v>14137</v>
      </c>
      <c r="E1159" s="164"/>
      <c r="F1159" s="164"/>
      <c r="G1159" s="163"/>
      <c r="H1159" s="163"/>
      <c r="I1159" s="163"/>
      <c r="J1159" s="163"/>
      <c r="K1159" s="164"/>
      <c r="L1159" s="163"/>
      <c r="M1159" s="163"/>
      <c r="N1159" s="163"/>
      <c r="O1159" s="163"/>
    </row>
    <row r="1160" spans="1:15">
      <c r="A1160" s="163"/>
      <c r="B1160" s="163"/>
      <c r="C1160" s="163"/>
      <c r="D1160" s="189" t="s">
        <v>14138</v>
      </c>
      <c r="E1160" s="164"/>
      <c r="F1160" s="164"/>
      <c r="G1160" s="163"/>
      <c r="H1160" s="163"/>
      <c r="I1160" s="163"/>
      <c r="J1160" s="163"/>
      <c r="K1160" s="164"/>
      <c r="L1160" s="163"/>
      <c r="M1160" s="163"/>
      <c r="N1160" s="163"/>
      <c r="O1160" s="163"/>
    </row>
    <row r="1161" spans="1:15">
      <c r="A1161" s="163"/>
      <c r="B1161" s="163"/>
      <c r="C1161" s="163"/>
      <c r="D1161" s="189" t="s">
        <v>14139</v>
      </c>
      <c r="E1161" s="164"/>
      <c r="F1161" s="164"/>
      <c r="G1161" s="163"/>
      <c r="H1161" s="163"/>
      <c r="I1161" s="163"/>
      <c r="J1161" s="163"/>
      <c r="K1161" s="164"/>
      <c r="L1161" s="163"/>
      <c r="M1161" s="163"/>
      <c r="N1161" s="163"/>
      <c r="O1161" s="163"/>
    </row>
    <row r="1162" spans="1:15">
      <c r="A1162" s="163"/>
      <c r="B1162" s="163"/>
      <c r="C1162" s="163"/>
      <c r="D1162" s="189" t="s">
        <v>14140</v>
      </c>
      <c r="E1162" s="164"/>
      <c r="F1162" s="164"/>
      <c r="G1162" s="163"/>
      <c r="H1162" s="163"/>
      <c r="I1162" s="163"/>
      <c r="J1162" s="163"/>
      <c r="K1162" s="164"/>
      <c r="L1162" s="163"/>
      <c r="M1162" s="163"/>
      <c r="N1162" s="163"/>
      <c r="O1162" s="163"/>
    </row>
    <row r="1163" spans="1:15">
      <c r="A1163" s="163"/>
      <c r="B1163" s="163"/>
      <c r="C1163" s="163"/>
      <c r="D1163" s="189" t="s">
        <v>14141</v>
      </c>
      <c r="E1163" s="164"/>
      <c r="F1163" s="164"/>
      <c r="G1163" s="163"/>
      <c r="H1163" s="163"/>
      <c r="I1163" s="163"/>
      <c r="J1163" s="163"/>
      <c r="K1163" s="164"/>
      <c r="L1163" s="163"/>
      <c r="M1163" s="163"/>
      <c r="N1163" s="163"/>
      <c r="O1163" s="163"/>
    </row>
    <row r="1164" spans="1:15">
      <c r="A1164" s="163"/>
      <c r="B1164" s="163"/>
      <c r="C1164" s="163"/>
      <c r="D1164" s="189" t="s">
        <v>14142</v>
      </c>
      <c r="E1164" s="164"/>
      <c r="F1164" s="164"/>
      <c r="G1164" s="163"/>
      <c r="H1164" s="163"/>
      <c r="I1164" s="163"/>
      <c r="J1164" s="163"/>
      <c r="K1164" s="164"/>
      <c r="L1164" s="163"/>
      <c r="M1164" s="163"/>
      <c r="N1164" s="163"/>
      <c r="O1164" s="163"/>
    </row>
    <row r="1165" spans="1:15">
      <c r="A1165" s="163"/>
      <c r="B1165" s="163"/>
      <c r="C1165" s="163"/>
      <c r="D1165" s="189" t="s">
        <v>14143</v>
      </c>
      <c r="E1165" s="164"/>
      <c r="F1165" s="164"/>
      <c r="G1165" s="163"/>
      <c r="H1165" s="163"/>
      <c r="I1165" s="163"/>
      <c r="J1165" s="163"/>
      <c r="K1165" s="164"/>
      <c r="L1165" s="163"/>
      <c r="M1165" s="163"/>
      <c r="N1165" s="163"/>
      <c r="O1165" s="163"/>
    </row>
    <row r="1166" spans="1:15">
      <c r="A1166" s="163"/>
      <c r="B1166" s="163"/>
      <c r="C1166" s="163"/>
      <c r="D1166" s="189" t="s">
        <v>14144</v>
      </c>
      <c r="E1166" s="164"/>
      <c r="F1166" s="164"/>
      <c r="G1166" s="163"/>
      <c r="H1166" s="163"/>
      <c r="I1166" s="163"/>
      <c r="J1166" s="163"/>
      <c r="K1166" s="164"/>
      <c r="L1166" s="163"/>
      <c r="M1166" s="163"/>
      <c r="N1166" s="163"/>
      <c r="O1166" s="163"/>
    </row>
    <row r="1167" spans="1:15">
      <c r="A1167" s="163"/>
      <c r="B1167" s="163"/>
      <c r="C1167" s="163"/>
      <c r="D1167" s="189" t="s">
        <v>14145</v>
      </c>
      <c r="E1167" s="164"/>
      <c r="F1167" s="164"/>
      <c r="G1167" s="163"/>
      <c r="H1167" s="163"/>
      <c r="I1167" s="163"/>
      <c r="J1167" s="163"/>
      <c r="K1167" s="164"/>
      <c r="L1167" s="163"/>
      <c r="M1167" s="163"/>
      <c r="N1167" s="163"/>
      <c r="O1167" s="163"/>
    </row>
    <row r="1168" spans="1:15">
      <c r="A1168" s="163"/>
      <c r="B1168" s="163"/>
      <c r="C1168" s="163"/>
      <c r="D1168" s="189" t="s">
        <v>14146</v>
      </c>
      <c r="E1168" s="164"/>
      <c r="F1168" s="164"/>
      <c r="G1168" s="163"/>
      <c r="H1168" s="163"/>
      <c r="I1168" s="163"/>
      <c r="J1168" s="163"/>
      <c r="K1168" s="164"/>
      <c r="L1168" s="163"/>
      <c r="M1168" s="163"/>
      <c r="N1168" s="163"/>
      <c r="O1168" s="163"/>
    </row>
    <row r="1169" spans="1:15">
      <c r="A1169" s="163"/>
      <c r="B1169" s="163"/>
      <c r="C1169" s="163"/>
      <c r="D1169" s="189" t="s">
        <v>14147</v>
      </c>
      <c r="E1169" s="164"/>
      <c r="F1169" s="164"/>
      <c r="G1169" s="163"/>
      <c r="H1169" s="163"/>
      <c r="I1169" s="163"/>
      <c r="J1169" s="163"/>
      <c r="K1169" s="164"/>
      <c r="L1169" s="163"/>
      <c r="M1169" s="163"/>
      <c r="N1169" s="163"/>
      <c r="O1169" s="163"/>
    </row>
    <row r="1170" spans="1:15">
      <c r="A1170" s="163"/>
      <c r="B1170" s="163"/>
      <c r="C1170" s="163"/>
      <c r="D1170" s="189" t="s">
        <v>14148</v>
      </c>
      <c r="E1170" s="164"/>
      <c r="F1170" s="164"/>
      <c r="G1170" s="163"/>
      <c r="H1170" s="163"/>
      <c r="I1170" s="163"/>
      <c r="J1170" s="163"/>
      <c r="K1170" s="164"/>
      <c r="L1170" s="163"/>
      <c r="M1170" s="163"/>
      <c r="N1170" s="163"/>
      <c r="O1170" s="163"/>
    </row>
    <row r="1171" spans="1:15">
      <c r="A1171" s="163"/>
      <c r="B1171" s="163"/>
      <c r="C1171" s="163"/>
      <c r="D1171" s="189" t="s">
        <v>14149</v>
      </c>
      <c r="E1171" s="164"/>
      <c r="F1171" s="164"/>
      <c r="G1171" s="163"/>
      <c r="H1171" s="163"/>
      <c r="I1171" s="163"/>
      <c r="J1171" s="163"/>
      <c r="K1171" s="164"/>
      <c r="L1171" s="163"/>
      <c r="M1171" s="163"/>
      <c r="N1171" s="163"/>
      <c r="O1171" s="163"/>
    </row>
    <row r="1172" spans="1:15">
      <c r="A1172" s="163"/>
      <c r="B1172" s="163"/>
      <c r="C1172" s="163"/>
      <c r="D1172" s="189" t="s">
        <v>14150</v>
      </c>
      <c r="E1172" s="164"/>
      <c r="F1172" s="164"/>
      <c r="G1172" s="163"/>
      <c r="H1172" s="163"/>
      <c r="I1172" s="163"/>
      <c r="J1172" s="163"/>
      <c r="K1172" s="164"/>
      <c r="L1172" s="163"/>
      <c r="M1172" s="163"/>
      <c r="N1172" s="163"/>
      <c r="O1172" s="163"/>
    </row>
    <row r="1173" spans="1:15">
      <c r="A1173" s="163"/>
      <c r="B1173" s="163"/>
      <c r="C1173" s="163"/>
      <c r="D1173" s="189" t="s">
        <v>14151</v>
      </c>
      <c r="E1173" s="164"/>
      <c r="F1173" s="164"/>
      <c r="G1173" s="163"/>
      <c r="H1173" s="163"/>
      <c r="I1173" s="163"/>
      <c r="J1173" s="163"/>
      <c r="K1173" s="164"/>
      <c r="L1173" s="163"/>
      <c r="M1173" s="163"/>
      <c r="N1173" s="163"/>
      <c r="O1173" s="163"/>
    </row>
    <row r="1174" spans="1:15">
      <c r="A1174" s="163"/>
      <c r="B1174" s="163"/>
      <c r="C1174" s="163"/>
      <c r="D1174" s="189" t="s">
        <v>14152</v>
      </c>
      <c r="E1174" s="164"/>
      <c r="F1174" s="164"/>
      <c r="G1174" s="163"/>
      <c r="H1174" s="163"/>
      <c r="I1174" s="163"/>
      <c r="J1174" s="163"/>
      <c r="K1174" s="164"/>
      <c r="L1174" s="163"/>
      <c r="M1174" s="163"/>
      <c r="N1174" s="163"/>
      <c r="O1174" s="163"/>
    </row>
    <row r="1175" spans="1:15">
      <c r="A1175" s="163"/>
      <c r="B1175" s="163"/>
      <c r="C1175" s="163"/>
      <c r="D1175" s="189" t="s">
        <v>14153</v>
      </c>
      <c r="E1175" s="164"/>
      <c r="F1175" s="164"/>
      <c r="G1175" s="163"/>
      <c r="H1175" s="163"/>
      <c r="I1175" s="163"/>
      <c r="J1175" s="163"/>
      <c r="K1175" s="164"/>
      <c r="L1175" s="163"/>
      <c r="M1175" s="163"/>
      <c r="N1175" s="163"/>
      <c r="O1175" s="163"/>
    </row>
    <row r="1176" spans="1:15">
      <c r="A1176" s="163"/>
      <c r="B1176" s="163"/>
      <c r="C1176" s="163"/>
      <c r="D1176" s="189" t="s">
        <v>14154</v>
      </c>
      <c r="E1176" s="164"/>
      <c r="F1176" s="164"/>
      <c r="G1176" s="163"/>
      <c r="H1176" s="163"/>
      <c r="I1176" s="163"/>
      <c r="J1176" s="163"/>
      <c r="K1176" s="164"/>
      <c r="L1176" s="163"/>
      <c r="M1176" s="163"/>
      <c r="N1176" s="163"/>
      <c r="O1176" s="163"/>
    </row>
    <row r="1177" spans="1:15">
      <c r="A1177" s="163"/>
      <c r="B1177" s="163"/>
      <c r="C1177" s="163"/>
      <c r="D1177" s="189" t="s">
        <v>14155</v>
      </c>
      <c r="E1177" s="164"/>
      <c r="F1177" s="164"/>
      <c r="G1177" s="163"/>
      <c r="H1177" s="163"/>
      <c r="I1177" s="163"/>
      <c r="J1177" s="163"/>
      <c r="K1177" s="164"/>
      <c r="L1177" s="163"/>
      <c r="M1177" s="163"/>
      <c r="N1177" s="163"/>
      <c r="O1177" s="163"/>
    </row>
    <row r="1178" spans="1:15">
      <c r="A1178" s="163"/>
      <c r="B1178" s="163"/>
      <c r="C1178" s="163"/>
      <c r="D1178" s="189" t="s">
        <v>14156</v>
      </c>
      <c r="E1178" s="164"/>
      <c r="F1178" s="164"/>
      <c r="G1178" s="163"/>
      <c r="H1178" s="163"/>
      <c r="I1178" s="163"/>
      <c r="J1178" s="163"/>
      <c r="K1178" s="164"/>
      <c r="L1178" s="163"/>
      <c r="M1178" s="163"/>
      <c r="N1178" s="163"/>
      <c r="O1178" s="163"/>
    </row>
    <row r="1179" spans="1:15">
      <c r="A1179" s="163"/>
      <c r="B1179" s="163"/>
      <c r="C1179" s="163"/>
      <c r="D1179" s="189" t="s">
        <v>14157</v>
      </c>
      <c r="E1179" s="164"/>
      <c r="F1179" s="164"/>
      <c r="G1179" s="163"/>
      <c r="H1179" s="163"/>
      <c r="I1179" s="163"/>
      <c r="J1179" s="163"/>
      <c r="K1179" s="164"/>
      <c r="L1179" s="163"/>
      <c r="M1179" s="163"/>
      <c r="N1179" s="163"/>
      <c r="O1179" s="163"/>
    </row>
    <row r="1180" spans="1:15">
      <c r="A1180" s="163"/>
      <c r="B1180" s="163"/>
      <c r="C1180" s="163"/>
      <c r="D1180" s="189" t="s">
        <v>14158</v>
      </c>
      <c r="E1180" s="164"/>
      <c r="F1180" s="164"/>
      <c r="G1180" s="163"/>
      <c r="H1180" s="163"/>
      <c r="I1180" s="163"/>
      <c r="J1180" s="163"/>
      <c r="K1180" s="164"/>
      <c r="L1180" s="163"/>
      <c r="M1180" s="163"/>
      <c r="N1180" s="163"/>
      <c r="O1180" s="163"/>
    </row>
    <row r="1181" spans="1:15">
      <c r="A1181" s="163"/>
      <c r="B1181" s="163"/>
      <c r="C1181" s="163"/>
      <c r="D1181" s="189" t="s">
        <v>14159</v>
      </c>
      <c r="E1181" s="164"/>
      <c r="F1181" s="164"/>
      <c r="G1181" s="163"/>
      <c r="H1181" s="163"/>
      <c r="I1181" s="163"/>
      <c r="J1181" s="163"/>
      <c r="K1181" s="164"/>
      <c r="L1181" s="163"/>
      <c r="M1181" s="163"/>
      <c r="N1181" s="163"/>
      <c r="O1181" s="163"/>
    </row>
    <row r="1182" spans="1:15">
      <c r="A1182" s="163"/>
      <c r="B1182" s="163"/>
      <c r="C1182" s="163"/>
      <c r="D1182" s="189" t="s">
        <v>14160</v>
      </c>
      <c r="E1182" s="164"/>
      <c r="F1182" s="164"/>
      <c r="G1182" s="163"/>
      <c r="H1182" s="163"/>
      <c r="I1182" s="163"/>
      <c r="J1182" s="163"/>
      <c r="K1182" s="164"/>
      <c r="L1182" s="163"/>
      <c r="M1182" s="163"/>
      <c r="N1182" s="163"/>
      <c r="O1182" s="163"/>
    </row>
    <row r="1183" spans="1:15">
      <c r="A1183" s="163"/>
      <c r="B1183" s="163"/>
      <c r="C1183" s="163"/>
      <c r="D1183" s="189" t="s">
        <v>14161</v>
      </c>
      <c r="E1183" s="164"/>
      <c r="F1183" s="164"/>
      <c r="G1183" s="163"/>
      <c r="H1183" s="163"/>
      <c r="I1183" s="163"/>
      <c r="J1183" s="163"/>
      <c r="K1183" s="164"/>
      <c r="L1183" s="163"/>
      <c r="M1183" s="163"/>
      <c r="N1183" s="163"/>
      <c r="O1183" s="163"/>
    </row>
    <row r="1184" spans="1:15">
      <c r="A1184" s="163"/>
      <c r="B1184" s="163"/>
      <c r="C1184" s="163"/>
      <c r="D1184" s="189" t="s">
        <v>14162</v>
      </c>
      <c r="E1184" s="164"/>
      <c r="F1184" s="164"/>
      <c r="G1184" s="163"/>
      <c r="H1184" s="163"/>
      <c r="I1184" s="163"/>
      <c r="J1184" s="163"/>
      <c r="K1184" s="164"/>
      <c r="L1184" s="163"/>
      <c r="M1184" s="163"/>
      <c r="N1184" s="163"/>
      <c r="O1184" s="163"/>
    </row>
    <row r="1185" spans="1:15">
      <c r="A1185" s="163"/>
      <c r="B1185" s="163"/>
      <c r="C1185" s="163"/>
      <c r="D1185" s="189" t="s">
        <v>14163</v>
      </c>
      <c r="E1185" s="164"/>
      <c r="F1185" s="164"/>
      <c r="G1185" s="163"/>
      <c r="H1185" s="163"/>
      <c r="I1185" s="163"/>
      <c r="J1185" s="163"/>
      <c r="K1185" s="164"/>
      <c r="L1185" s="163"/>
      <c r="M1185" s="163"/>
      <c r="N1185" s="163"/>
      <c r="O1185" s="163"/>
    </row>
    <row r="1186" spans="1:15">
      <c r="A1186" s="163"/>
      <c r="B1186" s="163"/>
      <c r="C1186" s="163"/>
      <c r="D1186" s="189" t="s">
        <v>14164</v>
      </c>
      <c r="E1186" s="164"/>
      <c r="F1186" s="164"/>
      <c r="G1186" s="163"/>
      <c r="H1186" s="163"/>
      <c r="I1186" s="163"/>
      <c r="J1186" s="163"/>
      <c r="K1186" s="164"/>
      <c r="L1186" s="163"/>
      <c r="M1186" s="163"/>
      <c r="N1186" s="163"/>
      <c r="O1186" s="163"/>
    </row>
    <row r="1187" spans="1:15">
      <c r="A1187" s="163"/>
      <c r="B1187" s="163"/>
      <c r="C1187" s="163"/>
      <c r="D1187" s="189" t="s">
        <v>14165</v>
      </c>
      <c r="E1187" s="164"/>
      <c r="F1187" s="164"/>
      <c r="G1187" s="163"/>
      <c r="H1187" s="163"/>
      <c r="I1187" s="163"/>
      <c r="J1187" s="163"/>
      <c r="K1187" s="164"/>
      <c r="L1187" s="163"/>
      <c r="M1187" s="163"/>
      <c r="N1187" s="163"/>
      <c r="O1187" s="163"/>
    </row>
    <row r="1188" spans="1:15">
      <c r="A1188" s="163"/>
      <c r="B1188" s="163"/>
      <c r="C1188" s="163"/>
      <c r="D1188" s="189" t="s">
        <v>14166</v>
      </c>
      <c r="E1188" s="164"/>
      <c r="F1188" s="164"/>
      <c r="G1188" s="163"/>
      <c r="H1188" s="163"/>
      <c r="I1188" s="163"/>
      <c r="J1188" s="163"/>
      <c r="K1188" s="164"/>
      <c r="L1188" s="163"/>
      <c r="M1188" s="163"/>
      <c r="N1188" s="163"/>
      <c r="O1188" s="163"/>
    </row>
    <row r="1189" spans="1:15">
      <c r="A1189" s="163"/>
      <c r="B1189" s="163"/>
      <c r="C1189" s="163"/>
      <c r="D1189" s="189" t="s">
        <v>14167</v>
      </c>
      <c r="E1189" s="164"/>
      <c r="F1189" s="164"/>
      <c r="G1189" s="163"/>
      <c r="H1189" s="163"/>
      <c r="I1189" s="163"/>
      <c r="J1189" s="163"/>
      <c r="K1189" s="164"/>
      <c r="L1189" s="163"/>
      <c r="M1189" s="163"/>
      <c r="N1189" s="163"/>
      <c r="O1189" s="163"/>
    </row>
    <row r="1190" spans="1:15">
      <c r="A1190" s="163"/>
      <c r="B1190" s="163"/>
      <c r="C1190" s="163"/>
      <c r="D1190" s="189" t="s">
        <v>14168</v>
      </c>
      <c r="E1190" s="164"/>
      <c r="F1190" s="164"/>
      <c r="G1190" s="163"/>
      <c r="H1190" s="163"/>
      <c r="I1190" s="163"/>
      <c r="J1190" s="163"/>
      <c r="K1190" s="164"/>
      <c r="L1190" s="163"/>
      <c r="M1190" s="163"/>
      <c r="N1190" s="163"/>
      <c r="O1190" s="163"/>
    </row>
    <row r="1191" spans="1:15">
      <c r="A1191" s="163"/>
      <c r="B1191" s="163"/>
      <c r="C1191" s="163"/>
      <c r="D1191" s="189" t="s">
        <v>14169</v>
      </c>
      <c r="E1191" s="164"/>
      <c r="F1191" s="164"/>
      <c r="G1191" s="163"/>
      <c r="H1191" s="163"/>
      <c r="I1191" s="163"/>
      <c r="J1191" s="163"/>
      <c r="K1191" s="164"/>
      <c r="L1191" s="163"/>
      <c r="M1191" s="163"/>
      <c r="N1191" s="163"/>
      <c r="O1191" s="163"/>
    </row>
    <row r="1192" spans="1:15">
      <c r="A1192" s="163"/>
      <c r="B1192" s="163"/>
      <c r="C1192" s="163"/>
      <c r="D1192" s="189" t="s">
        <v>14170</v>
      </c>
      <c r="E1192" s="164"/>
      <c r="F1192" s="164"/>
      <c r="G1192" s="163"/>
      <c r="H1192" s="163"/>
      <c r="I1192" s="163"/>
      <c r="J1192" s="163"/>
      <c r="K1192" s="164"/>
      <c r="L1192" s="163"/>
      <c r="M1192" s="163"/>
      <c r="N1192" s="163"/>
      <c r="O1192" s="163"/>
    </row>
    <row r="1193" spans="1:15">
      <c r="A1193" s="163"/>
      <c r="B1193" s="163"/>
      <c r="C1193" s="163"/>
      <c r="D1193" s="189" t="s">
        <v>14171</v>
      </c>
      <c r="E1193" s="164"/>
      <c r="F1193" s="164"/>
      <c r="G1193" s="163"/>
      <c r="H1193" s="163"/>
      <c r="I1193" s="163"/>
      <c r="J1193" s="163"/>
      <c r="K1193" s="164"/>
      <c r="L1193" s="163"/>
      <c r="M1193" s="163"/>
      <c r="N1193" s="163"/>
      <c r="O1193" s="163"/>
    </row>
    <row r="1194" spans="1:15">
      <c r="A1194" s="163"/>
      <c r="B1194" s="163"/>
      <c r="C1194" s="163"/>
      <c r="D1194" s="189" t="s">
        <v>14172</v>
      </c>
      <c r="E1194" s="164"/>
      <c r="F1194" s="164"/>
      <c r="G1194" s="163"/>
      <c r="H1194" s="163"/>
      <c r="I1194" s="163"/>
      <c r="J1194" s="163"/>
      <c r="K1194" s="164"/>
      <c r="L1194" s="163"/>
      <c r="M1194" s="163"/>
      <c r="N1194" s="163"/>
      <c r="O1194" s="163"/>
    </row>
    <row r="1195" spans="1:15">
      <c r="A1195" s="163"/>
      <c r="B1195" s="163"/>
      <c r="C1195" s="163"/>
      <c r="D1195" s="189" t="s">
        <v>14173</v>
      </c>
      <c r="E1195" s="164"/>
      <c r="F1195" s="164"/>
      <c r="G1195" s="163"/>
      <c r="H1195" s="163"/>
      <c r="I1195" s="163"/>
      <c r="J1195" s="163"/>
      <c r="K1195" s="164"/>
      <c r="L1195" s="163"/>
      <c r="M1195" s="163"/>
      <c r="N1195" s="163"/>
      <c r="O1195" s="163"/>
    </row>
    <row r="1196" spans="1:15">
      <c r="A1196" s="163"/>
      <c r="B1196" s="163"/>
      <c r="C1196" s="163"/>
      <c r="D1196" s="189" t="s">
        <v>14174</v>
      </c>
      <c r="E1196" s="164"/>
      <c r="F1196" s="164"/>
      <c r="G1196" s="163"/>
      <c r="H1196" s="163"/>
      <c r="I1196" s="163"/>
      <c r="J1196" s="163"/>
      <c r="K1196" s="164"/>
      <c r="L1196" s="163"/>
      <c r="M1196" s="163"/>
      <c r="N1196" s="163"/>
      <c r="O1196" s="163"/>
    </row>
    <row r="1197" spans="1:15">
      <c r="A1197" s="163"/>
      <c r="B1197" s="163"/>
      <c r="C1197" s="163"/>
      <c r="D1197" s="189" t="s">
        <v>14175</v>
      </c>
      <c r="E1197" s="164"/>
      <c r="F1197" s="164"/>
      <c r="G1197" s="163"/>
      <c r="H1197" s="163"/>
      <c r="I1197" s="163"/>
      <c r="J1197" s="163"/>
      <c r="K1197" s="164"/>
      <c r="L1197" s="163"/>
      <c r="M1197" s="163"/>
      <c r="N1197" s="163"/>
      <c r="O1197" s="163"/>
    </row>
    <row r="1198" spans="1:15">
      <c r="A1198" s="163"/>
      <c r="B1198" s="163"/>
      <c r="C1198" s="163"/>
      <c r="D1198" s="189" t="s">
        <v>14176</v>
      </c>
      <c r="E1198" s="164"/>
      <c r="F1198" s="164"/>
      <c r="G1198" s="163"/>
      <c r="H1198" s="163"/>
      <c r="I1198" s="163"/>
      <c r="J1198" s="163"/>
      <c r="K1198" s="164"/>
      <c r="L1198" s="163"/>
      <c r="M1198" s="163"/>
      <c r="N1198" s="163"/>
      <c r="O1198" s="163"/>
    </row>
    <row r="1199" spans="1:15">
      <c r="A1199" s="163"/>
      <c r="B1199" s="163"/>
      <c r="C1199" s="163"/>
      <c r="D1199" s="189" t="s">
        <v>14177</v>
      </c>
      <c r="E1199" s="164"/>
      <c r="F1199" s="164"/>
      <c r="G1199" s="163"/>
      <c r="H1199" s="163"/>
      <c r="I1199" s="163"/>
      <c r="J1199" s="163"/>
      <c r="K1199" s="164"/>
      <c r="L1199" s="163"/>
      <c r="M1199" s="163"/>
      <c r="N1199" s="163"/>
      <c r="O1199" s="163"/>
    </row>
    <row r="1200" spans="1:15">
      <c r="A1200" s="163"/>
      <c r="B1200" s="163"/>
      <c r="C1200" s="163"/>
      <c r="D1200" s="189" t="s">
        <v>14178</v>
      </c>
      <c r="E1200" s="164"/>
      <c r="F1200" s="164"/>
      <c r="G1200" s="163"/>
      <c r="H1200" s="163"/>
      <c r="I1200" s="163"/>
      <c r="J1200" s="163"/>
      <c r="K1200" s="164"/>
      <c r="L1200" s="163"/>
      <c r="M1200" s="163"/>
      <c r="N1200" s="163"/>
      <c r="O1200" s="163"/>
    </row>
    <row r="1201" spans="1:15">
      <c r="A1201" s="163"/>
      <c r="B1201" s="163"/>
      <c r="C1201" s="163"/>
      <c r="D1201" s="189" t="s">
        <v>14179</v>
      </c>
      <c r="E1201" s="164"/>
      <c r="F1201" s="164"/>
      <c r="G1201" s="163"/>
      <c r="H1201" s="163"/>
      <c r="I1201" s="163"/>
      <c r="J1201" s="163"/>
      <c r="K1201" s="164"/>
      <c r="L1201" s="163"/>
      <c r="M1201" s="163"/>
      <c r="N1201" s="163"/>
      <c r="O1201" s="163"/>
    </row>
    <row r="1202" spans="1:15">
      <c r="A1202" s="163"/>
      <c r="B1202" s="163"/>
      <c r="C1202" s="163"/>
      <c r="D1202" s="189" t="s">
        <v>14180</v>
      </c>
      <c r="E1202" s="164"/>
      <c r="F1202" s="164"/>
      <c r="G1202" s="163"/>
      <c r="H1202" s="163"/>
      <c r="I1202" s="163"/>
      <c r="J1202" s="163"/>
      <c r="K1202" s="164"/>
      <c r="L1202" s="163"/>
      <c r="M1202" s="163"/>
      <c r="N1202" s="163"/>
      <c r="O1202" s="163"/>
    </row>
    <row r="1203" spans="1:15">
      <c r="A1203" s="163"/>
      <c r="B1203" s="163"/>
      <c r="C1203" s="163"/>
      <c r="D1203" s="189" t="s">
        <v>14181</v>
      </c>
      <c r="E1203" s="164"/>
      <c r="F1203" s="164"/>
      <c r="G1203" s="163"/>
      <c r="H1203" s="163"/>
      <c r="I1203" s="163"/>
      <c r="J1203" s="163"/>
      <c r="K1203" s="164"/>
      <c r="L1203" s="163"/>
      <c r="M1203" s="163"/>
      <c r="N1203" s="163"/>
      <c r="O1203" s="163"/>
    </row>
    <row r="1204" spans="1:15">
      <c r="A1204" s="163"/>
      <c r="B1204" s="163"/>
      <c r="C1204" s="163"/>
      <c r="D1204" s="189" t="s">
        <v>14182</v>
      </c>
      <c r="E1204" s="164"/>
      <c r="F1204" s="164"/>
      <c r="G1204" s="163"/>
      <c r="H1204" s="163"/>
      <c r="I1204" s="163"/>
      <c r="J1204" s="163"/>
      <c r="K1204" s="164"/>
      <c r="L1204" s="163"/>
      <c r="M1204" s="163"/>
      <c r="N1204" s="163"/>
      <c r="O1204" s="163"/>
    </row>
    <row r="1205" spans="1:15">
      <c r="A1205" s="163"/>
      <c r="B1205" s="163"/>
      <c r="C1205" s="163"/>
      <c r="D1205" s="189" t="s">
        <v>14183</v>
      </c>
      <c r="E1205" s="164"/>
      <c r="F1205" s="164"/>
      <c r="G1205" s="163"/>
      <c r="H1205" s="163"/>
      <c r="I1205" s="163"/>
      <c r="J1205" s="163"/>
      <c r="K1205" s="164"/>
      <c r="L1205" s="163"/>
      <c r="M1205" s="163"/>
      <c r="N1205" s="163"/>
      <c r="O1205" s="163"/>
    </row>
    <row r="1206" spans="1:15">
      <c r="A1206" s="163"/>
      <c r="B1206" s="163"/>
      <c r="C1206" s="163"/>
      <c r="D1206" s="189" t="s">
        <v>14184</v>
      </c>
      <c r="E1206" s="164"/>
      <c r="F1206" s="164"/>
      <c r="G1206" s="163"/>
      <c r="H1206" s="163"/>
      <c r="I1206" s="163"/>
      <c r="J1206" s="163"/>
      <c r="K1206" s="164"/>
      <c r="L1206" s="163"/>
      <c r="M1206" s="163"/>
      <c r="N1206" s="163"/>
      <c r="O1206" s="163"/>
    </row>
    <row r="1207" spans="1:15">
      <c r="A1207" s="163"/>
      <c r="B1207" s="163"/>
      <c r="C1207" s="163"/>
      <c r="D1207" s="189" t="s">
        <v>14185</v>
      </c>
      <c r="E1207" s="164"/>
      <c r="F1207" s="164"/>
      <c r="G1207" s="163"/>
      <c r="H1207" s="163"/>
      <c r="I1207" s="163"/>
      <c r="J1207" s="163"/>
      <c r="K1207" s="164"/>
      <c r="L1207" s="163"/>
      <c r="M1207" s="163"/>
      <c r="N1207" s="163"/>
      <c r="O1207" s="163"/>
    </row>
    <row r="1208" spans="1:15">
      <c r="A1208" s="163"/>
      <c r="B1208" s="163"/>
      <c r="C1208" s="163"/>
      <c r="D1208" s="189" t="s">
        <v>14186</v>
      </c>
      <c r="E1208" s="164"/>
      <c r="F1208" s="164"/>
      <c r="G1208" s="163"/>
      <c r="H1208" s="163"/>
      <c r="I1208" s="163"/>
      <c r="J1208" s="163"/>
      <c r="K1208" s="164"/>
      <c r="L1208" s="163"/>
      <c r="M1208" s="163"/>
      <c r="N1208" s="163"/>
      <c r="O1208" s="163"/>
    </row>
    <row r="1209" spans="1:15">
      <c r="A1209" s="163"/>
      <c r="B1209" s="163"/>
      <c r="C1209" s="163"/>
      <c r="D1209" s="189" t="s">
        <v>14187</v>
      </c>
      <c r="E1209" s="164"/>
      <c r="F1209" s="164"/>
      <c r="G1209" s="163"/>
      <c r="H1209" s="163"/>
      <c r="I1209" s="163"/>
      <c r="J1209" s="163"/>
      <c r="K1209" s="164"/>
      <c r="L1209" s="163"/>
      <c r="M1209" s="163"/>
      <c r="N1209" s="163"/>
      <c r="O1209" s="163"/>
    </row>
    <row r="1210" spans="1:15">
      <c r="A1210" s="163"/>
      <c r="B1210" s="163"/>
      <c r="C1210" s="163"/>
      <c r="D1210" s="189" t="s">
        <v>14188</v>
      </c>
      <c r="E1210" s="164"/>
      <c r="F1210" s="164"/>
      <c r="G1210" s="163"/>
      <c r="H1210" s="163"/>
      <c r="I1210" s="163"/>
      <c r="J1210" s="163"/>
      <c r="K1210" s="164"/>
      <c r="L1210" s="163"/>
      <c r="M1210" s="163"/>
      <c r="N1210" s="163"/>
      <c r="O1210" s="163"/>
    </row>
    <row r="1211" spans="1:15">
      <c r="A1211" s="163"/>
      <c r="B1211" s="163"/>
      <c r="C1211" s="163"/>
      <c r="D1211" s="189" t="s">
        <v>14189</v>
      </c>
      <c r="E1211" s="164"/>
      <c r="F1211" s="164"/>
      <c r="G1211" s="163"/>
      <c r="H1211" s="163"/>
      <c r="I1211" s="163"/>
      <c r="J1211" s="163"/>
      <c r="K1211" s="164"/>
      <c r="L1211" s="163"/>
      <c r="M1211" s="163"/>
      <c r="N1211" s="163"/>
      <c r="O1211" s="163"/>
    </row>
    <row r="1212" spans="1:15">
      <c r="A1212" s="163"/>
      <c r="B1212" s="163"/>
      <c r="C1212" s="163"/>
      <c r="D1212" s="189" t="s">
        <v>14190</v>
      </c>
      <c r="E1212" s="164"/>
      <c r="F1212" s="164"/>
      <c r="G1212" s="163"/>
      <c r="H1212" s="163"/>
      <c r="I1212" s="163"/>
      <c r="J1212" s="163"/>
      <c r="K1212" s="164"/>
      <c r="L1212" s="163"/>
      <c r="M1212" s="163"/>
      <c r="N1212" s="163"/>
      <c r="O1212" s="163"/>
    </row>
    <row r="1213" spans="1:15">
      <c r="A1213" s="163"/>
      <c r="B1213" s="163"/>
      <c r="C1213" s="163"/>
      <c r="D1213" s="189" t="s">
        <v>14191</v>
      </c>
      <c r="E1213" s="164"/>
      <c r="F1213" s="164"/>
      <c r="G1213" s="163"/>
      <c r="H1213" s="163"/>
      <c r="I1213" s="163"/>
      <c r="J1213" s="163"/>
      <c r="K1213" s="164"/>
      <c r="L1213" s="163"/>
      <c r="M1213" s="163"/>
      <c r="N1213" s="163"/>
      <c r="O1213" s="163"/>
    </row>
    <row r="1214" spans="1:15">
      <c r="A1214" s="163"/>
      <c r="B1214" s="163"/>
      <c r="C1214" s="163"/>
      <c r="D1214" s="189" t="s">
        <v>14192</v>
      </c>
      <c r="E1214" s="164"/>
      <c r="F1214" s="164"/>
      <c r="G1214" s="163"/>
      <c r="H1214" s="163"/>
      <c r="I1214" s="163"/>
      <c r="J1214" s="163"/>
      <c r="K1214" s="164"/>
      <c r="L1214" s="163"/>
      <c r="M1214" s="163"/>
      <c r="N1214" s="163"/>
      <c r="O1214" s="163"/>
    </row>
    <row r="1215" spans="1:15">
      <c r="A1215" s="163"/>
      <c r="B1215" s="163"/>
      <c r="C1215" s="163"/>
      <c r="D1215" s="189" t="s">
        <v>14193</v>
      </c>
      <c r="E1215" s="164"/>
      <c r="F1215" s="164"/>
      <c r="G1215" s="163"/>
      <c r="H1215" s="163"/>
      <c r="I1215" s="163"/>
      <c r="J1215" s="163"/>
      <c r="K1215" s="164"/>
      <c r="L1215" s="163"/>
      <c r="M1215" s="163"/>
      <c r="N1215" s="163"/>
      <c r="O1215" s="163"/>
    </row>
    <row r="1216" spans="1:15">
      <c r="A1216" s="163"/>
      <c r="B1216" s="163"/>
      <c r="C1216" s="163"/>
      <c r="D1216" s="189" t="s">
        <v>14194</v>
      </c>
      <c r="E1216" s="164"/>
      <c r="F1216" s="164"/>
      <c r="G1216" s="163"/>
      <c r="H1216" s="163"/>
      <c r="I1216" s="163"/>
      <c r="J1216" s="163"/>
      <c r="K1216" s="164"/>
      <c r="L1216" s="163"/>
      <c r="M1216" s="163"/>
      <c r="N1216" s="163"/>
      <c r="O1216" s="163"/>
    </row>
    <row r="1217" spans="1:15">
      <c r="A1217" s="163"/>
      <c r="B1217" s="163"/>
      <c r="C1217" s="163"/>
      <c r="D1217" s="189" t="s">
        <v>14195</v>
      </c>
      <c r="E1217" s="164"/>
      <c r="F1217" s="164"/>
      <c r="G1217" s="163"/>
      <c r="H1217" s="163"/>
      <c r="I1217" s="163"/>
      <c r="J1217" s="163"/>
      <c r="K1217" s="164"/>
      <c r="L1217" s="163"/>
      <c r="M1217" s="163"/>
      <c r="N1217" s="163"/>
      <c r="O1217" s="163"/>
    </row>
    <row r="1218" spans="1:15">
      <c r="A1218" s="163"/>
      <c r="B1218" s="163"/>
      <c r="C1218" s="163"/>
      <c r="D1218" s="189" t="s">
        <v>14196</v>
      </c>
      <c r="E1218" s="164"/>
      <c r="F1218" s="164"/>
      <c r="G1218" s="163"/>
      <c r="H1218" s="163"/>
      <c r="I1218" s="163"/>
      <c r="J1218" s="163"/>
      <c r="K1218" s="164"/>
      <c r="L1218" s="163"/>
      <c r="M1218" s="163"/>
      <c r="N1218" s="163"/>
      <c r="O1218" s="163"/>
    </row>
    <row r="1219" spans="1:15">
      <c r="A1219" s="163"/>
      <c r="B1219" s="163"/>
      <c r="C1219" s="163"/>
      <c r="D1219" s="163"/>
      <c r="E1219" s="164"/>
      <c r="F1219" s="164"/>
      <c r="G1219" s="163"/>
      <c r="H1219" s="163"/>
      <c r="I1219" s="163"/>
      <c r="J1219" s="163"/>
      <c r="K1219" s="164"/>
      <c r="L1219" s="163"/>
      <c r="M1219" s="163"/>
      <c r="N1219" s="163"/>
      <c r="O1219" s="163"/>
    </row>
    <row r="1220" spans="1:15">
      <c r="A1220" s="163"/>
      <c r="B1220" s="163"/>
      <c r="C1220" s="163"/>
      <c r="D1220" s="163"/>
      <c r="E1220" s="164"/>
      <c r="F1220" s="164"/>
      <c r="G1220" s="163"/>
      <c r="H1220" s="163"/>
      <c r="I1220" s="163"/>
      <c r="J1220" s="163"/>
      <c r="K1220" s="164"/>
      <c r="L1220" s="163"/>
      <c r="M1220" s="163"/>
      <c r="N1220" s="163"/>
      <c r="O1220" s="163"/>
    </row>
    <row r="1221" spans="1:15">
      <c r="A1221" s="163"/>
      <c r="B1221" s="163"/>
      <c r="C1221" s="163"/>
      <c r="D1221" s="163"/>
      <c r="E1221" s="164"/>
      <c r="F1221" s="164"/>
      <c r="G1221" s="163"/>
      <c r="H1221" s="163"/>
      <c r="I1221" s="163"/>
      <c r="J1221" s="163"/>
      <c r="K1221" s="164"/>
      <c r="L1221" s="163"/>
      <c r="M1221" s="163"/>
      <c r="N1221" s="163"/>
      <c r="O1221" s="163"/>
    </row>
    <row r="1222" spans="1:15">
      <c r="A1222" s="163"/>
      <c r="B1222" s="163"/>
      <c r="C1222" s="163"/>
      <c r="D1222" s="163"/>
      <c r="E1222" s="164"/>
      <c r="F1222" s="164"/>
      <c r="G1222" s="163"/>
      <c r="H1222" s="163"/>
      <c r="I1222" s="163"/>
      <c r="J1222" s="163"/>
      <c r="K1222" s="164"/>
      <c r="L1222" s="163"/>
      <c r="M1222" s="163"/>
      <c r="N1222" s="163"/>
      <c r="O1222" s="163"/>
    </row>
    <row r="1223" spans="1:15">
      <c r="A1223" s="163"/>
      <c r="B1223" s="163"/>
      <c r="C1223" s="163"/>
      <c r="D1223" s="163"/>
      <c r="E1223" s="164"/>
      <c r="F1223" s="164"/>
      <c r="G1223" s="163"/>
      <c r="H1223" s="163"/>
      <c r="I1223" s="163"/>
      <c r="J1223" s="163"/>
      <c r="K1223" s="164"/>
      <c r="L1223" s="163"/>
      <c r="M1223" s="163"/>
      <c r="N1223" s="163"/>
      <c r="O1223" s="163"/>
    </row>
    <row r="1224" spans="1:15">
      <c r="A1224" s="163"/>
      <c r="B1224" s="163"/>
      <c r="C1224" s="163"/>
      <c r="D1224" s="163"/>
      <c r="E1224" s="164"/>
      <c r="F1224" s="164"/>
      <c r="G1224" s="163"/>
      <c r="H1224" s="163"/>
      <c r="I1224" s="163"/>
      <c r="J1224" s="163"/>
      <c r="K1224" s="164"/>
      <c r="L1224" s="163"/>
      <c r="M1224" s="163"/>
      <c r="N1224" s="163"/>
      <c r="O1224" s="163"/>
    </row>
    <row r="1225" spans="1:15">
      <c r="A1225" s="163"/>
      <c r="B1225" s="163"/>
      <c r="C1225" s="163"/>
      <c r="D1225" s="163"/>
      <c r="E1225" s="164"/>
      <c r="F1225" s="164"/>
      <c r="G1225" s="163"/>
      <c r="H1225" s="163"/>
      <c r="I1225" s="163"/>
      <c r="J1225" s="163"/>
      <c r="K1225" s="164"/>
      <c r="L1225" s="163"/>
      <c r="M1225" s="163"/>
      <c r="N1225" s="163"/>
      <c r="O1225" s="163"/>
    </row>
    <row r="1226" spans="1:15">
      <c r="A1226" s="163"/>
      <c r="B1226" s="163"/>
      <c r="C1226" s="163"/>
      <c r="D1226" s="163"/>
      <c r="E1226" s="164"/>
      <c r="F1226" s="164"/>
      <c r="G1226" s="163"/>
      <c r="H1226" s="163"/>
      <c r="I1226" s="163"/>
      <c r="J1226" s="163"/>
      <c r="K1226" s="164"/>
      <c r="L1226" s="163"/>
      <c r="M1226" s="163"/>
      <c r="N1226" s="163"/>
      <c r="O1226" s="163"/>
    </row>
    <row r="1227" spans="1:15">
      <c r="A1227" s="163"/>
      <c r="B1227" s="163"/>
      <c r="C1227" s="163"/>
      <c r="D1227" s="163"/>
      <c r="E1227" s="164"/>
      <c r="F1227" s="164"/>
      <c r="G1227" s="163"/>
      <c r="H1227" s="163"/>
      <c r="I1227" s="163"/>
      <c r="J1227" s="163"/>
      <c r="K1227" s="164"/>
      <c r="L1227" s="163"/>
      <c r="M1227" s="163"/>
      <c r="N1227" s="163"/>
      <c r="O1227" s="163"/>
    </row>
    <row r="1228" spans="1:15">
      <c r="A1228" s="163"/>
      <c r="B1228" s="163"/>
      <c r="C1228" s="163"/>
      <c r="D1228" s="163"/>
      <c r="E1228" s="164"/>
      <c r="F1228" s="164"/>
      <c r="G1228" s="163"/>
      <c r="H1228" s="163"/>
      <c r="I1228" s="163"/>
      <c r="J1228" s="163"/>
      <c r="K1228" s="164"/>
      <c r="L1228" s="163"/>
      <c r="M1228" s="163"/>
      <c r="N1228" s="163"/>
      <c r="O1228" s="163"/>
    </row>
    <row r="1229" spans="1:15">
      <c r="A1229" s="163"/>
      <c r="B1229" s="163"/>
      <c r="C1229" s="163"/>
      <c r="D1229" s="163"/>
      <c r="E1229" s="164"/>
      <c r="F1229" s="164"/>
      <c r="G1229" s="163"/>
      <c r="H1229" s="163"/>
      <c r="I1229" s="163"/>
      <c r="J1229" s="163"/>
      <c r="K1229" s="164"/>
      <c r="L1229" s="163"/>
      <c r="M1229" s="163"/>
      <c r="N1229" s="163"/>
      <c r="O1229" s="163"/>
    </row>
    <row r="1230" spans="1:15">
      <c r="A1230" s="163"/>
      <c r="B1230" s="163"/>
      <c r="C1230" s="163"/>
      <c r="D1230" s="163"/>
      <c r="E1230" s="164"/>
      <c r="F1230" s="164"/>
      <c r="G1230" s="163"/>
      <c r="H1230" s="163"/>
      <c r="I1230" s="163"/>
      <c r="J1230" s="163"/>
      <c r="K1230" s="164"/>
      <c r="L1230" s="163"/>
      <c r="M1230" s="163"/>
      <c r="N1230" s="163"/>
      <c r="O1230" s="163"/>
    </row>
    <row r="1231" spans="1:15">
      <c r="A1231" s="163"/>
      <c r="B1231" s="163"/>
      <c r="C1231" s="163"/>
      <c r="D1231" s="163"/>
      <c r="E1231" s="164"/>
      <c r="F1231" s="164"/>
      <c r="G1231" s="163"/>
      <c r="H1231" s="163"/>
      <c r="I1231" s="163"/>
      <c r="J1231" s="163"/>
      <c r="K1231" s="164"/>
      <c r="L1231" s="163"/>
      <c r="M1231" s="163"/>
      <c r="N1231" s="163"/>
      <c r="O1231" s="163"/>
    </row>
    <row r="1232" spans="1:15">
      <c r="A1232" s="163"/>
      <c r="B1232" s="163"/>
      <c r="C1232" s="163"/>
      <c r="D1232" s="163"/>
      <c r="E1232" s="164"/>
      <c r="F1232" s="164"/>
      <c r="G1232" s="163"/>
      <c r="H1232" s="163"/>
      <c r="I1232" s="163"/>
      <c r="J1232" s="163"/>
      <c r="K1232" s="164"/>
      <c r="L1232" s="163"/>
      <c r="M1232" s="163"/>
      <c r="N1232" s="163"/>
      <c r="O1232" s="163"/>
    </row>
    <row r="1233" spans="1:15">
      <c r="A1233" s="163"/>
      <c r="B1233" s="163"/>
      <c r="C1233" s="163"/>
      <c r="D1233" s="163"/>
      <c r="E1233" s="164"/>
      <c r="F1233" s="164"/>
      <c r="G1233" s="163"/>
      <c r="H1233" s="163"/>
      <c r="I1233" s="163"/>
      <c r="J1233" s="163"/>
      <c r="K1233" s="164"/>
      <c r="L1233" s="163"/>
      <c r="M1233" s="163"/>
      <c r="N1233" s="163"/>
      <c r="O1233" s="163"/>
    </row>
    <row r="1234" spans="1:15">
      <c r="A1234" s="163"/>
      <c r="B1234" s="163"/>
      <c r="C1234" s="163"/>
      <c r="D1234" s="163"/>
      <c r="E1234" s="164"/>
      <c r="F1234" s="164"/>
      <c r="G1234" s="163"/>
      <c r="H1234" s="163"/>
      <c r="I1234" s="163"/>
      <c r="J1234" s="163"/>
      <c r="K1234" s="164"/>
      <c r="L1234" s="163"/>
      <c r="M1234" s="163"/>
      <c r="N1234" s="163"/>
      <c r="O1234" s="163"/>
    </row>
    <row r="1235" spans="1:15">
      <c r="A1235" s="163"/>
      <c r="B1235" s="163"/>
      <c r="C1235" s="163"/>
      <c r="D1235" s="163"/>
      <c r="E1235" s="164"/>
      <c r="F1235" s="164"/>
      <c r="G1235" s="163"/>
      <c r="H1235" s="163"/>
      <c r="I1235" s="163"/>
      <c r="J1235" s="163"/>
      <c r="K1235" s="164"/>
      <c r="L1235" s="163"/>
      <c r="M1235" s="163"/>
      <c r="N1235" s="163"/>
      <c r="O1235" s="163"/>
    </row>
    <row r="1236" spans="1:15">
      <c r="A1236" s="163"/>
      <c r="B1236" s="163"/>
      <c r="C1236" s="163"/>
      <c r="D1236" s="163"/>
      <c r="E1236" s="164"/>
      <c r="F1236" s="164"/>
      <c r="G1236" s="163"/>
      <c r="H1236" s="163"/>
      <c r="I1236" s="163"/>
      <c r="J1236" s="163"/>
      <c r="K1236" s="164"/>
      <c r="L1236" s="163"/>
      <c r="M1236" s="163"/>
      <c r="N1236" s="163"/>
      <c r="O1236" s="163"/>
    </row>
    <row r="1237" spans="1:15">
      <c r="A1237" s="163"/>
      <c r="B1237" s="163"/>
      <c r="C1237" s="163"/>
      <c r="D1237" s="163"/>
      <c r="E1237" s="164"/>
      <c r="F1237" s="164"/>
      <c r="G1237" s="163"/>
      <c r="H1237" s="163"/>
      <c r="I1237" s="163"/>
      <c r="J1237" s="163"/>
      <c r="K1237" s="164"/>
      <c r="L1237" s="163"/>
      <c r="M1237" s="163"/>
      <c r="N1237" s="163"/>
      <c r="O1237" s="163"/>
    </row>
    <row r="1238" spans="1:15">
      <c r="A1238" s="163"/>
      <c r="B1238" s="163"/>
      <c r="C1238" s="163"/>
      <c r="D1238" s="163"/>
      <c r="E1238" s="164"/>
      <c r="F1238" s="164"/>
      <c r="G1238" s="163"/>
      <c r="H1238" s="163"/>
      <c r="I1238" s="163"/>
      <c r="J1238" s="163"/>
      <c r="K1238" s="164"/>
      <c r="L1238" s="163"/>
      <c r="M1238" s="163"/>
      <c r="N1238" s="163"/>
      <c r="O1238" s="163"/>
    </row>
    <row r="1239" spans="1:15">
      <c r="A1239" s="163"/>
      <c r="B1239" s="163"/>
      <c r="C1239" s="163"/>
      <c r="D1239" s="163"/>
      <c r="E1239" s="164"/>
      <c r="F1239" s="164"/>
      <c r="G1239" s="163"/>
      <c r="H1239" s="163"/>
      <c r="I1239" s="163"/>
      <c r="J1239" s="163"/>
      <c r="K1239" s="164"/>
      <c r="L1239" s="163"/>
      <c r="M1239" s="163"/>
      <c r="N1239" s="163"/>
      <c r="O1239" s="163"/>
    </row>
    <row r="1240" spans="1:15">
      <c r="A1240" s="163"/>
      <c r="B1240" s="163"/>
      <c r="C1240" s="163"/>
      <c r="D1240" s="163"/>
      <c r="E1240" s="164"/>
      <c r="F1240" s="164"/>
      <c r="G1240" s="163"/>
      <c r="H1240" s="163"/>
      <c r="I1240" s="163"/>
      <c r="J1240" s="163"/>
      <c r="K1240" s="164"/>
      <c r="L1240" s="163"/>
      <c r="M1240" s="163"/>
      <c r="N1240" s="163"/>
      <c r="O1240" s="163"/>
    </row>
    <row r="1241" spans="1:15">
      <c r="A1241" s="163"/>
      <c r="B1241" s="163"/>
      <c r="C1241" s="163"/>
      <c r="D1241" s="163"/>
      <c r="E1241" s="164"/>
      <c r="F1241" s="164"/>
      <c r="G1241" s="163"/>
      <c r="H1241" s="163"/>
      <c r="I1241" s="163"/>
      <c r="J1241" s="163"/>
      <c r="K1241" s="164"/>
      <c r="L1241" s="163"/>
      <c r="M1241" s="163"/>
      <c r="N1241" s="163"/>
      <c r="O1241" s="163"/>
    </row>
    <row r="1242" spans="1:15">
      <c r="A1242" s="163"/>
      <c r="B1242" s="163"/>
      <c r="C1242" s="163"/>
      <c r="D1242" s="163"/>
      <c r="E1242" s="164"/>
      <c r="F1242" s="164"/>
      <c r="G1242" s="163"/>
      <c r="H1242" s="163"/>
      <c r="I1242" s="163"/>
      <c r="J1242" s="163"/>
      <c r="K1242" s="164"/>
      <c r="L1242" s="163"/>
      <c r="M1242" s="163"/>
      <c r="N1242" s="163"/>
      <c r="O1242" s="163"/>
    </row>
    <row r="1243" spans="1:15">
      <c r="A1243" s="163"/>
      <c r="B1243" s="163"/>
      <c r="C1243" s="163"/>
      <c r="D1243" s="163"/>
      <c r="E1243" s="164"/>
      <c r="F1243" s="164"/>
      <c r="G1243" s="163"/>
      <c r="H1243" s="163"/>
      <c r="I1243" s="163"/>
      <c r="J1243" s="163"/>
      <c r="K1243" s="164"/>
      <c r="L1243" s="163"/>
      <c r="M1243" s="163"/>
      <c r="N1243" s="163"/>
      <c r="O1243" s="163"/>
    </row>
    <row r="1244" spans="1:15">
      <c r="A1244" s="163"/>
      <c r="B1244" s="163"/>
      <c r="C1244" s="163"/>
      <c r="D1244" s="163"/>
      <c r="E1244" s="164"/>
      <c r="F1244" s="164"/>
      <c r="G1244" s="163"/>
      <c r="H1244" s="163"/>
      <c r="I1244" s="163"/>
      <c r="J1244" s="163"/>
      <c r="K1244" s="164"/>
      <c r="L1244" s="163"/>
      <c r="M1244" s="163"/>
      <c r="N1244" s="163"/>
      <c r="O1244" s="163"/>
    </row>
    <row r="1245" spans="1:15">
      <c r="A1245" s="163"/>
      <c r="B1245" s="163"/>
      <c r="C1245" s="163"/>
      <c r="D1245" s="163"/>
      <c r="E1245" s="164"/>
      <c r="F1245" s="164"/>
      <c r="G1245" s="163"/>
      <c r="H1245" s="163"/>
      <c r="I1245" s="163"/>
      <c r="J1245" s="163"/>
      <c r="K1245" s="164"/>
      <c r="L1245" s="163"/>
      <c r="M1245" s="163"/>
      <c r="N1245" s="163"/>
      <c r="O1245" s="163"/>
    </row>
    <row r="1246" spans="1:15">
      <c r="A1246" s="163"/>
      <c r="B1246" s="163"/>
      <c r="C1246" s="163"/>
      <c r="D1246" s="163"/>
      <c r="E1246" s="164"/>
      <c r="F1246" s="164"/>
      <c r="G1246" s="163"/>
      <c r="H1246" s="163"/>
      <c r="I1246" s="163"/>
      <c r="J1246" s="163"/>
      <c r="K1246" s="164"/>
      <c r="L1246" s="163"/>
      <c r="M1246" s="163"/>
      <c r="N1246" s="163"/>
      <c r="O1246" s="163"/>
    </row>
    <row r="1247" spans="1:15">
      <c r="A1247" s="163"/>
      <c r="B1247" s="163"/>
      <c r="C1247" s="163"/>
      <c r="D1247" s="163"/>
      <c r="E1247" s="164"/>
      <c r="F1247" s="164"/>
      <c r="G1247" s="163"/>
      <c r="H1247" s="163"/>
      <c r="I1247" s="163"/>
      <c r="J1247" s="163"/>
      <c r="K1247" s="164"/>
      <c r="L1247" s="163"/>
      <c r="M1247" s="163"/>
      <c r="N1247" s="163"/>
      <c r="O1247" s="163"/>
    </row>
    <row r="1248" spans="1:15">
      <c r="A1248" s="163"/>
      <c r="B1248" s="163"/>
      <c r="C1248" s="163"/>
      <c r="D1248" s="163"/>
      <c r="E1248" s="164"/>
      <c r="F1248" s="164"/>
      <c r="G1248" s="163"/>
      <c r="H1248" s="163"/>
      <c r="I1248" s="163"/>
      <c r="J1248" s="163"/>
      <c r="K1248" s="164"/>
      <c r="L1248" s="163"/>
      <c r="M1248" s="163"/>
      <c r="N1248" s="163"/>
      <c r="O1248" s="163"/>
    </row>
    <row r="1249" spans="1:15">
      <c r="A1249" s="163"/>
      <c r="B1249" s="163"/>
      <c r="C1249" s="163"/>
      <c r="D1249" s="163"/>
      <c r="E1249" s="164"/>
      <c r="F1249" s="164"/>
      <c r="G1249" s="163"/>
      <c r="H1249" s="163"/>
      <c r="I1249" s="163"/>
      <c r="J1249" s="163"/>
      <c r="K1249" s="164"/>
      <c r="L1249" s="163"/>
      <c r="M1249" s="163"/>
      <c r="N1249" s="163"/>
      <c r="O1249" s="163"/>
    </row>
    <row r="1250" spans="1:15">
      <c r="A1250" s="163"/>
      <c r="B1250" s="163"/>
      <c r="C1250" s="163"/>
      <c r="D1250" s="163"/>
      <c r="E1250" s="164"/>
      <c r="F1250" s="164"/>
      <c r="G1250" s="163"/>
      <c r="H1250" s="163"/>
      <c r="I1250" s="163"/>
      <c r="J1250" s="163"/>
      <c r="K1250" s="164"/>
      <c r="L1250" s="163"/>
      <c r="M1250" s="163"/>
      <c r="N1250" s="163"/>
      <c r="O1250" s="163"/>
    </row>
    <row r="1251" spans="1:15">
      <c r="A1251" s="163"/>
      <c r="B1251" s="163"/>
      <c r="C1251" s="163"/>
      <c r="D1251" s="163"/>
      <c r="E1251" s="164"/>
      <c r="F1251" s="164"/>
      <c r="G1251" s="163"/>
      <c r="H1251" s="163"/>
      <c r="I1251" s="163"/>
      <c r="J1251" s="163"/>
      <c r="K1251" s="164"/>
      <c r="L1251" s="163"/>
      <c r="M1251" s="163"/>
      <c r="N1251" s="163"/>
      <c r="O1251" s="163"/>
    </row>
    <row r="1252" spans="1:15">
      <c r="A1252" s="163"/>
      <c r="B1252" s="163"/>
      <c r="C1252" s="163"/>
      <c r="D1252" s="163"/>
      <c r="E1252" s="164"/>
      <c r="F1252" s="164"/>
      <c r="G1252" s="163"/>
      <c r="H1252" s="163"/>
      <c r="I1252" s="163"/>
      <c r="J1252" s="163"/>
      <c r="K1252" s="164"/>
      <c r="L1252" s="163"/>
      <c r="M1252" s="163"/>
      <c r="N1252" s="163"/>
      <c r="O1252" s="163"/>
    </row>
    <row r="1253" spans="1:15">
      <c r="A1253" s="163"/>
      <c r="B1253" s="163"/>
      <c r="C1253" s="163"/>
      <c r="D1253" s="163"/>
      <c r="E1253" s="164"/>
      <c r="F1253" s="164"/>
      <c r="G1253" s="163"/>
      <c r="H1253" s="163"/>
      <c r="I1253" s="163"/>
      <c r="J1253" s="163"/>
      <c r="K1253" s="164"/>
      <c r="L1253" s="163"/>
      <c r="M1253" s="163"/>
      <c r="N1253" s="163"/>
      <c r="O1253" s="163"/>
    </row>
    <row r="1254" spans="1:15">
      <c r="A1254" s="163"/>
      <c r="B1254" s="163"/>
      <c r="C1254" s="163"/>
      <c r="D1254" s="163"/>
      <c r="E1254" s="164"/>
      <c r="F1254" s="164"/>
      <c r="G1254" s="163"/>
      <c r="H1254" s="163"/>
      <c r="I1254" s="163"/>
      <c r="J1254" s="163"/>
      <c r="K1254" s="164"/>
      <c r="L1254" s="163"/>
      <c r="M1254" s="163"/>
      <c r="N1254" s="163"/>
      <c r="O1254" s="163"/>
    </row>
    <row r="1255" spans="1:15">
      <c r="A1255" s="163"/>
      <c r="B1255" s="163"/>
      <c r="C1255" s="163"/>
      <c r="D1255" s="163"/>
      <c r="E1255" s="164"/>
      <c r="F1255" s="164"/>
      <c r="G1255" s="163"/>
      <c r="H1255" s="163"/>
      <c r="I1255" s="163"/>
      <c r="J1255" s="163"/>
      <c r="K1255" s="164"/>
      <c r="L1255" s="163"/>
      <c r="M1255" s="163"/>
      <c r="N1255" s="163"/>
      <c r="O1255" s="163"/>
    </row>
    <row r="1256" spans="1:15">
      <c r="A1256" s="163"/>
      <c r="B1256" s="163"/>
      <c r="C1256" s="163"/>
      <c r="D1256" s="163"/>
      <c r="E1256" s="164"/>
      <c r="F1256" s="164"/>
      <c r="G1256" s="163"/>
      <c r="H1256" s="163"/>
      <c r="I1256" s="163"/>
      <c r="J1256" s="163"/>
      <c r="K1256" s="164"/>
      <c r="L1256" s="163"/>
      <c r="M1256" s="163"/>
      <c r="N1256" s="163"/>
      <c r="O1256" s="163"/>
    </row>
    <row r="1257" spans="1:15">
      <c r="A1257" s="163"/>
      <c r="B1257" s="163"/>
      <c r="C1257" s="163"/>
      <c r="D1257" s="163"/>
      <c r="E1257" s="164"/>
      <c r="F1257" s="164"/>
      <c r="G1257" s="163"/>
      <c r="H1257" s="163"/>
      <c r="I1257" s="163"/>
      <c r="J1257" s="163"/>
      <c r="K1257" s="164"/>
      <c r="L1257" s="163"/>
      <c r="M1257" s="163"/>
      <c r="N1257" s="163"/>
      <c r="O1257" s="163"/>
    </row>
    <row r="1258" spans="1:15">
      <c r="A1258" s="163"/>
      <c r="B1258" s="163"/>
      <c r="C1258" s="163"/>
      <c r="D1258" s="163"/>
      <c r="E1258" s="164"/>
      <c r="F1258" s="164"/>
      <c r="G1258" s="163"/>
      <c r="H1258" s="163"/>
      <c r="I1258" s="163"/>
      <c r="J1258" s="163"/>
      <c r="K1258" s="164"/>
      <c r="L1258" s="163"/>
      <c r="M1258" s="163"/>
      <c r="N1258" s="163"/>
      <c r="O1258" s="163"/>
    </row>
    <row r="1259" spans="1:15">
      <c r="A1259" s="163"/>
      <c r="B1259" s="163"/>
      <c r="C1259" s="163"/>
      <c r="D1259" s="163"/>
      <c r="E1259" s="164"/>
      <c r="F1259" s="164"/>
      <c r="G1259" s="163"/>
      <c r="H1259" s="163"/>
      <c r="I1259" s="163"/>
      <c r="J1259" s="163"/>
      <c r="K1259" s="164"/>
      <c r="L1259" s="163"/>
      <c r="M1259" s="163"/>
      <c r="N1259" s="163"/>
      <c r="O1259" s="163"/>
    </row>
    <row r="1260" spans="1:15">
      <c r="A1260" s="163"/>
      <c r="B1260" s="163"/>
      <c r="C1260" s="163"/>
      <c r="D1260" s="163"/>
      <c r="E1260" s="164"/>
      <c r="F1260" s="164"/>
      <c r="G1260" s="163"/>
      <c r="H1260" s="163"/>
      <c r="I1260" s="163"/>
      <c r="J1260" s="163"/>
      <c r="K1260" s="164"/>
      <c r="L1260" s="163"/>
      <c r="M1260" s="163"/>
      <c r="N1260" s="163"/>
      <c r="O1260" s="163"/>
    </row>
    <row r="1261" spans="1:15">
      <c r="A1261" s="163"/>
      <c r="B1261" s="163"/>
      <c r="C1261" s="163"/>
      <c r="D1261" s="163"/>
      <c r="E1261" s="164"/>
      <c r="F1261" s="164"/>
      <c r="G1261" s="163"/>
      <c r="H1261" s="163"/>
      <c r="I1261" s="163"/>
      <c r="J1261" s="163"/>
      <c r="K1261" s="164"/>
      <c r="L1261" s="163"/>
      <c r="M1261" s="163"/>
      <c r="N1261" s="163"/>
      <c r="O1261" s="163"/>
    </row>
    <row r="1262" spans="1:15">
      <c r="A1262" s="163"/>
      <c r="B1262" s="163"/>
      <c r="C1262" s="163"/>
      <c r="D1262" s="163"/>
      <c r="E1262" s="164"/>
      <c r="F1262" s="164"/>
      <c r="G1262" s="163"/>
      <c r="H1262" s="163"/>
      <c r="I1262" s="163"/>
      <c r="J1262" s="163"/>
      <c r="K1262" s="164"/>
      <c r="L1262" s="163"/>
      <c r="M1262" s="163"/>
      <c r="N1262" s="163"/>
      <c r="O1262" s="163"/>
    </row>
    <row r="1263" spans="1:15">
      <c r="A1263" s="163"/>
      <c r="B1263" s="163"/>
      <c r="C1263" s="163"/>
      <c r="D1263" s="163"/>
      <c r="E1263" s="164"/>
      <c r="F1263" s="164"/>
      <c r="G1263" s="163"/>
      <c r="H1263" s="163"/>
      <c r="I1263" s="163"/>
      <c r="J1263" s="163"/>
      <c r="K1263" s="164"/>
      <c r="L1263" s="163"/>
      <c r="M1263" s="163"/>
      <c r="N1263" s="163"/>
      <c r="O1263" s="163"/>
    </row>
    <row r="1264" spans="1:15">
      <c r="A1264" s="163"/>
      <c r="B1264" s="163"/>
      <c r="C1264" s="163"/>
      <c r="D1264" s="163"/>
      <c r="E1264" s="164"/>
      <c r="F1264" s="164"/>
      <c r="G1264" s="163"/>
      <c r="H1264" s="163"/>
      <c r="I1264" s="163"/>
      <c r="J1264" s="163"/>
      <c r="K1264" s="164"/>
      <c r="L1264" s="163"/>
      <c r="M1264" s="163"/>
      <c r="N1264" s="163"/>
      <c r="O1264" s="163"/>
    </row>
    <row r="1265" spans="1:15">
      <c r="A1265" s="163"/>
      <c r="B1265" s="163"/>
      <c r="C1265" s="163"/>
      <c r="D1265" s="163"/>
      <c r="E1265" s="164"/>
      <c r="F1265" s="164"/>
      <c r="G1265" s="163"/>
      <c r="H1265" s="163"/>
      <c r="I1265" s="163"/>
      <c r="J1265" s="163"/>
      <c r="K1265" s="164"/>
      <c r="L1265" s="163"/>
      <c r="M1265" s="163"/>
      <c r="N1265" s="163"/>
      <c r="O1265" s="163"/>
    </row>
    <row r="1266" spans="1:15">
      <c r="A1266" s="163"/>
      <c r="B1266" s="163"/>
      <c r="C1266" s="163"/>
      <c r="D1266" s="163"/>
      <c r="E1266" s="164"/>
      <c r="F1266" s="164"/>
      <c r="G1266" s="163"/>
      <c r="H1266" s="163"/>
      <c r="I1266" s="163"/>
      <c r="J1266" s="163"/>
      <c r="K1266" s="164"/>
      <c r="L1266" s="163"/>
      <c r="M1266" s="163"/>
      <c r="N1266" s="163"/>
      <c r="O1266" s="163"/>
    </row>
    <row r="1267" spans="1:15">
      <c r="A1267" s="163"/>
      <c r="B1267" s="163"/>
      <c r="C1267" s="163"/>
      <c r="D1267" s="163"/>
      <c r="E1267" s="164"/>
      <c r="F1267" s="164"/>
      <c r="G1267" s="163"/>
      <c r="H1267" s="163"/>
      <c r="I1267" s="163"/>
      <c r="J1267" s="163"/>
      <c r="K1267" s="164"/>
      <c r="L1267" s="163"/>
      <c r="M1267" s="163"/>
      <c r="N1267" s="163"/>
      <c r="O1267" s="163"/>
    </row>
    <row r="1268" spans="1:15">
      <c r="A1268" s="163"/>
      <c r="B1268" s="163"/>
      <c r="C1268" s="163"/>
      <c r="D1268" s="163"/>
      <c r="E1268" s="164"/>
      <c r="F1268" s="164"/>
      <c r="G1268" s="163"/>
      <c r="H1268" s="163"/>
      <c r="I1268" s="163"/>
      <c r="J1268" s="163"/>
      <c r="K1268" s="164"/>
      <c r="L1268" s="163"/>
      <c r="M1268" s="163"/>
      <c r="N1268" s="163"/>
      <c r="O1268" s="163"/>
    </row>
    <row r="1269" spans="1:15">
      <c r="A1269" s="163"/>
      <c r="B1269" s="163"/>
      <c r="C1269" s="163"/>
      <c r="D1269" s="163"/>
      <c r="E1269" s="164"/>
      <c r="F1269" s="164"/>
      <c r="G1269" s="163"/>
      <c r="H1269" s="163"/>
      <c r="I1269" s="163"/>
      <c r="J1269" s="163"/>
      <c r="K1269" s="164"/>
      <c r="L1269" s="163"/>
      <c r="M1269" s="163"/>
      <c r="N1269" s="163"/>
      <c r="O1269" s="163"/>
    </row>
    <row r="1270" spans="1:15">
      <c r="A1270" s="163"/>
      <c r="B1270" s="163"/>
      <c r="C1270" s="163"/>
      <c r="D1270" s="163"/>
      <c r="E1270" s="164"/>
      <c r="F1270" s="164"/>
      <c r="G1270" s="163"/>
      <c r="H1270" s="163"/>
      <c r="I1270" s="163"/>
      <c r="J1270" s="163"/>
      <c r="K1270" s="164"/>
      <c r="L1270" s="163"/>
      <c r="M1270" s="163"/>
      <c r="N1270" s="163"/>
      <c r="O1270" s="163"/>
    </row>
    <row r="1271" spans="1:15">
      <c r="A1271" s="163"/>
      <c r="B1271" s="163"/>
      <c r="C1271" s="163"/>
      <c r="D1271" s="163"/>
      <c r="E1271" s="164"/>
      <c r="F1271" s="164"/>
      <c r="G1271" s="163"/>
      <c r="H1271" s="163"/>
      <c r="I1271" s="163"/>
      <c r="J1271" s="163"/>
      <c r="K1271" s="164"/>
      <c r="L1271" s="163"/>
      <c r="M1271" s="163"/>
      <c r="N1271" s="163"/>
      <c r="O1271" s="163"/>
    </row>
    <row r="1272" spans="1:15">
      <c r="A1272" s="163"/>
      <c r="B1272" s="163"/>
      <c r="C1272" s="163"/>
      <c r="D1272" s="163"/>
      <c r="E1272" s="164"/>
      <c r="F1272" s="164"/>
      <c r="G1272" s="163"/>
      <c r="H1272" s="163"/>
      <c r="I1272" s="163"/>
      <c r="J1272" s="163"/>
      <c r="K1272" s="164"/>
      <c r="L1272" s="163"/>
      <c r="M1272" s="163"/>
      <c r="N1272" s="163"/>
      <c r="O1272" s="163"/>
    </row>
    <row r="1273" spans="1:15">
      <c r="A1273" s="163"/>
      <c r="B1273" s="163"/>
      <c r="C1273" s="163"/>
      <c r="D1273" s="163"/>
      <c r="E1273" s="164"/>
      <c r="F1273" s="164"/>
      <c r="G1273" s="163"/>
      <c r="H1273" s="163"/>
      <c r="I1273" s="163"/>
      <c r="J1273" s="163"/>
      <c r="K1273" s="164"/>
      <c r="L1273" s="163"/>
      <c r="M1273" s="163"/>
      <c r="N1273" s="163"/>
      <c r="O1273" s="163"/>
    </row>
    <row r="1274" spans="1:15">
      <c r="A1274" s="163"/>
      <c r="B1274" s="163"/>
      <c r="C1274" s="163"/>
      <c r="D1274" s="163"/>
      <c r="E1274" s="164"/>
      <c r="F1274" s="164"/>
      <c r="G1274" s="163"/>
      <c r="H1274" s="163"/>
      <c r="I1274" s="163"/>
      <c r="J1274" s="163"/>
      <c r="K1274" s="164"/>
      <c r="L1274" s="163"/>
      <c r="M1274" s="163"/>
      <c r="N1274" s="163"/>
      <c r="O1274" s="163"/>
    </row>
    <row r="1275" spans="1:15">
      <c r="A1275" s="163"/>
      <c r="B1275" s="163"/>
      <c r="C1275" s="163"/>
      <c r="D1275" s="163"/>
      <c r="E1275" s="164"/>
      <c r="F1275" s="164"/>
      <c r="G1275" s="163"/>
      <c r="H1275" s="163"/>
      <c r="I1275" s="163"/>
      <c r="J1275" s="163"/>
      <c r="K1275" s="164"/>
      <c r="L1275" s="163"/>
      <c r="M1275" s="163"/>
      <c r="N1275" s="163"/>
      <c r="O1275" s="163"/>
    </row>
    <row r="1276" spans="1:15">
      <c r="A1276" s="163"/>
      <c r="B1276" s="163"/>
      <c r="C1276" s="163"/>
      <c r="D1276" s="163"/>
      <c r="E1276" s="164"/>
      <c r="F1276" s="164"/>
      <c r="G1276" s="163"/>
      <c r="H1276" s="163"/>
      <c r="I1276" s="163"/>
      <c r="J1276" s="163"/>
      <c r="K1276" s="164"/>
      <c r="L1276" s="163"/>
      <c r="M1276" s="163"/>
      <c r="N1276" s="163"/>
      <c r="O1276" s="163"/>
    </row>
    <row r="1277" spans="1:15">
      <c r="A1277" s="163"/>
      <c r="B1277" s="163"/>
      <c r="C1277" s="163"/>
      <c r="D1277" s="163"/>
      <c r="E1277" s="164"/>
      <c r="F1277" s="164"/>
      <c r="G1277" s="163"/>
      <c r="H1277" s="163"/>
      <c r="I1277" s="163"/>
      <c r="J1277" s="163"/>
      <c r="K1277" s="164"/>
      <c r="L1277" s="163"/>
      <c r="M1277" s="163"/>
      <c r="N1277" s="163"/>
      <c r="O1277" s="163"/>
    </row>
    <row r="1278" spans="1:15">
      <c r="A1278" s="163"/>
      <c r="B1278" s="163"/>
      <c r="C1278" s="163"/>
      <c r="D1278" s="163"/>
      <c r="E1278" s="164"/>
      <c r="F1278" s="164"/>
      <c r="G1278" s="163"/>
      <c r="H1278" s="163"/>
      <c r="I1278" s="163"/>
      <c r="J1278" s="163"/>
      <c r="K1278" s="164"/>
      <c r="L1278" s="163"/>
      <c r="M1278" s="163"/>
      <c r="N1278" s="163"/>
      <c r="O1278" s="163"/>
    </row>
    <row r="1279" spans="1:15">
      <c r="A1279" s="163"/>
      <c r="B1279" s="163"/>
      <c r="C1279" s="163"/>
      <c r="D1279" s="163"/>
      <c r="E1279" s="164"/>
      <c r="F1279" s="164"/>
      <c r="G1279" s="163"/>
      <c r="H1279" s="163"/>
      <c r="I1279" s="163"/>
      <c r="J1279" s="163"/>
      <c r="K1279" s="164"/>
      <c r="L1279" s="163"/>
      <c r="M1279" s="163"/>
      <c r="N1279" s="163"/>
      <c r="O1279" s="163"/>
    </row>
    <row r="1280" spans="1:15">
      <c r="A1280" s="163"/>
      <c r="B1280" s="163"/>
      <c r="C1280" s="163"/>
      <c r="D1280" s="163"/>
      <c r="E1280" s="164"/>
      <c r="F1280" s="164"/>
      <c r="G1280" s="163"/>
      <c r="H1280" s="163"/>
      <c r="I1280" s="163"/>
      <c r="J1280" s="163"/>
      <c r="K1280" s="164"/>
      <c r="L1280" s="163"/>
      <c r="M1280" s="163"/>
      <c r="N1280" s="163"/>
      <c r="O1280" s="163"/>
    </row>
    <row r="1281" spans="1:15">
      <c r="A1281" s="163"/>
      <c r="B1281" s="163"/>
      <c r="C1281" s="163"/>
      <c r="D1281" s="163"/>
      <c r="E1281" s="164"/>
      <c r="F1281" s="164"/>
      <c r="G1281" s="163"/>
      <c r="H1281" s="163"/>
      <c r="I1281" s="163"/>
      <c r="J1281" s="163"/>
      <c r="K1281" s="164"/>
      <c r="L1281" s="163"/>
      <c r="M1281" s="163"/>
      <c r="N1281" s="163"/>
      <c r="O1281" s="163"/>
    </row>
    <row r="1282" spans="1:15">
      <c r="A1282" s="163"/>
      <c r="B1282" s="163"/>
      <c r="C1282" s="163"/>
      <c r="D1282" s="163"/>
      <c r="E1282" s="164"/>
      <c r="F1282" s="164"/>
      <c r="G1282" s="163"/>
      <c r="H1282" s="163"/>
      <c r="I1282" s="163"/>
      <c r="J1282" s="163"/>
      <c r="K1282" s="164"/>
      <c r="L1282" s="163"/>
      <c r="M1282" s="163"/>
      <c r="N1282" s="163"/>
      <c r="O1282" s="163"/>
    </row>
    <row r="1283" spans="1:15">
      <c r="A1283" s="163"/>
      <c r="B1283" s="163"/>
      <c r="C1283" s="163"/>
      <c r="D1283" s="163"/>
      <c r="E1283" s="164"/>
      <c r="F1283" s="164"/>
      <c r="G1283" s="163"/>
      <c r="H1283" s="163"/>
      <c r="I1283" s="163"/>
      <c r="J1283" s="163"/>
      <c r="K1283" s="164"/>
      <c r="L1283" s="163"/>
      <c r="M1283" s="163"/>
      <c r="N1283" s="163"/>
      <c r="O1283" s="163"/>
    </row>
    <row r="1284" spans="1:15">
      <c r="A1284" s="163"/>
      <c r="B1284" s="163"/>
      <c r="C1284" s="163"/>
      <c r="D1284" s="163"/>
      <c r="E1284" s="164"/>
      <c r="F1284" s="164"/>
      <c r="G1284" s="163"/>
      <c r="H1284" s="163"/>
      <c r="I1284" s="163"/>
      <c r="J1284" s="163"/>
      <c r="K1284" s="164"/>
      <c r="L1284" s="163"/>
      <c r="M1284" s="163"/>
      <c r="N1284" s="163"/>
      <c r="O1284" s="163"/>
    </row>
    <row r="1285" spans="1:15">
      <c r="A1285" s="163"/>
      <c r="B1285" s="163"/>
      <c r="C1285" s="163"/>
      <c r="D1285" s="163"/>
      <c r="E1285" s="164"/>
      <c r="F1285" s="164"/>
      <c r="G1285" s="163"/>
      <c r="H1285" s="163"/>
      <c r="I1285" s="163"/>
      <c r="J1285" s="163"/>
      <c r="K1285" s="164"/>
      <c r="L1285" s="163"/>
      <c r="M1285" s="163"/>
      <c r="N1285" s="163"/>
      <c r="O1285" s="163"/>
    </row>
    <row r="1286" spans="1:15">
      <c r="A1286" s="163"/>
      <c r="B1286" s="163"/>
      <c r="C1286" s="163"/>
      <c r="D1286" s="163"/>
      <c r="E1286" s="164"/>
      <c r="F1286" s="164"/>
      <c r="G1286" s="163"/>
      <c r="H1286" s="163"/>
      <c r="I1286" s="163"/>
      <c r="J1286" s="163"/>
      <c r="K1286" s="164"/>
      <c r="L1286" s="163"/>
      <c r="M1286" s="163"/>
      <c r="N1286" s="163"/>
      <c r="O1286" s="163"/>
    </row>
    <row r="1287" spans="1:15">
      <c r="A1287" s="163"/>
      <c r="B1287" s="163"/>
      <c r="C1287" s="163"/>
      <c r="D1287" s="163"/>
      <c r="E1287" s="164"/>
      <c r="F1287" s="164"/>
      <c r="G1287" s="163"/>
      <c r="H1287" s="163"/>
      <c r="I1287" s="163"/>
      <c r="J1287" s="163"/>
      <c r="K1287" s="164"/>
      <c r="L1287" s="163"/>
      <c r="M1287" s="163"/>
      <c r="N1287" s="163"/>
      <c r="O1287" s="163"/>
    </row>
    <row r="1288" spans="1:15">
      <c r="A1288" s="163"/>
      <c r="B1288" s="163"/>
      <c r="C1288" s="163"/>
      <c r="D1288" s="163"/>
      <c r="E1288" s="164"/>
      <c r="F1288" s="164"/>
      <c r="G1288" s="163"/>
      <c r="H1288" s="163"/>
      <c r="I1288" s="163"/>
      <c r="J1288" s="163"/>
      <c r="K1288" s="164"/>
      <c r="L1288" s="163"/>
      <c r="M1288" s="163"/>
      <c r="N1288" s="163"/>
      <c r="O1288" s="163"/>
    </row>
    <row r="1289" spans="1:15">
      <c r="A1289" s="163"/>
      <c r="B1289" s="163"/>
      <c r="C1289" s="163"/>
      <c r="D1289" s="163"/>
      <c r="E1289" s="164"/>
      <c r="F1289" s="164"/>
      <c r="G1289" s="163"/>
      <c r="H1289" s="163"/>
      <c r="I1289" s="163"/>
      <c r="J1289" s="163"/>
      <c r="K1289" s="164"/>
      <c r="L1289" s="163"/>
      <c r="M1289" s="163"/>
      <c r="N1289" s="163"/>
      <c r="O1289" s="163"/>
    </row>
    <row r="1290" spans="1:15">
      <c r="A1290" s="163"/>
      <c r="B1290" s="163"/>
      <c r="C1290" s="163"/>
      <c r="D1290" s="163"/>
      <c r="E1290" s="164"/>
      <c r="F1290" s="164"/>
      <c r="G1290" s="163"/>
      <c r="H1290" s="163"/>
      <c r="I1290" s="163"/>
      <c r="J1290" s="163"/>
      <c r="K1290" s="164"/>
      <c r="L1290" s="163"/>
      <c r="M1290" s="163"/>
      <c r="N1290" s="163"/>
      <c r="O1290" s="163"/>
    </row>
    <row r="1291" spans="1:15">
      <c r="A1291" s="163"/>
      <c r="B1291" s="163"/>
      <c r="C1291" s="163"/>
      <c r="D1291" s="163"/>
      <c r="E1291" s="164"/>
      <c r="F1291" s="164"/>
      <c r="G1291" s="163"/>
      <c r="H1291" s="163"/>
      <c r="I1291" s="163"/>
      <c r="J1291" s="163"/>
      <c r="K1291" s="164"/>
      <c r="L1291" s="163"/>
      <c r="M1291" s="163"/>
      <c r="N1291" s="163"/>
      <c r="O1291" s="163"/>
    </row>
    <row r="1292" spans="1:15">
      <c r="A1292" s="163"/>
      <c r="B1292" s="163"/>
      <c r="C1292" s="163"/>
      <c r="D1292" s="163"/>
      <c r="E1292" s="164"/>
      <c r="F1292" s="164"/>
      <c r="G1292" s="163"/>
      <c r="H1292" s="163"/>
      <c r="I1292" s="163"/>
      <c r="J1292" s="163"/>
      <c r="K1292" s="164"/>
      <c r="L1292" s="163"/>
      <c r="M1292" s="163"/>
      <c r="N1292" s="163"/>
      <c r="O1292" s="163"/>
    </row>
    <row r="1293" spans="1:15">
      <c r="A1293" s="163"/>
      <c r="B1293" s="163"/>
      <c r="C1293" s="163"/>
      <c r="D1293" s="163"/>
      <c r="E1293" s="164"/>
      <c r="F1293" s="164"/>
      <c r="G1293" s="163"/>
      <c r="H1293" s="163"/>
      <c r="I1293" s="163"/>
      <c r="J1293" s="163"/>
      <c r="K1293" s="164"/>
      <c r="L1293" s="163"/>
      <c r="M1293" s="163"/>
      <c r="N1293" s="163"/>
      <c r="O1293" s="163"/>
    </row>
    <row r="1294" spans="1:15">
      <c r="A1294" s="163"/>
      <c r="B1294" s="163"/>
      <c r="C1294" s="163"/>
      <c r="D1294" s="163"/>
      <c r="E1294" s="164"/>
      <c r="F1294" s="164"/>
      <c r="G1294" s="163"/>
      <c r="H1294" s="163"/>
      <c r="I1294" s="163"/>
      <c r="J1294" s="163"/>
      <c r="K1294" s="164"/>
      <c r="L1294" s="163"/>
      <c r="M1294" s="163"/>
      <c r="N1294" s="163"/>
      <c r="O1294" s="163"/>
    </row>
    <row r="1295" spans="1:15">
      <c r="A1295" s="163"/>
      <c r="B1295" s="163"/>
      <c r="C1295" s="163"/>
      <c r="D1295" s="163"/>
      <c r="E1295" s="164"/>
      <c r="F1295" s="164"/>
      <c r="G1295" s="163"/>
      <c r="H1295" s="163"/>
      <c r="I1295" s="163"/>
      <c r="J1295" s="163"/>
      <c r="K1295" s="164"/>
      <c r="L1295" s="163"/>
      <c r="M1295" s="163"/>
      <c r="N1295" s="163"/>
      <c r="O1295" s="163"/>
    </row>
    <row r="1296" spans="1:15">
      <c r="A1296" s="163"/>
      <c r="B1296" s="163"/>
      <c r="C1296" s="163"/>
      <c r="D1296" s="163"/>
      <c r="E1296" s="164"/>
      <c r="F1296" s="164"/>
      <c r="G1296" s="163"/>
      <c r="H1296" s="163"/>
      <c r="I1296" s="163"/>
      <c r="J1296" s="163"/>
      <c r="K1296" s="164"/>
      <c r="L1296" s="163"/>
      <c r="M1296" s="163"/>
      <c r="N1296" s="163"/>
      <c r="O1296" s="163"/>
    </row>
    <row r="1297" spans="1:15">
      <c r="A1297" s="163"/>
      <c r="B1297" s="163"/>
      <c r="C1297" s="163"/>
      <c r="D1297" s="163"/>
      <c r="E1297" s="164"/>
      <c r="F1297" s="164"/>
      <c r="G1297" s="163"/>
      <c r="H1297" s="163"/>
      <c r="I1297" s="163"/>
      <c r="J1297" s="163"/>
      <c r="K1297" s="164"/>
      <c r="L1297" s="163"/>
      <c r="M1297" s="163"/>
      <c r="N1297" s="163"/>
      <c r="O1297" s="163"/>
    </row>
    <row r="1298" spans="1:15">
      <c r="A1298" s="163"/>
      <c r="B1298" s="163"/>
      <c r="C1298" s="163"/>
      <c r="D1298" s="163"/>
      <c r="E1298" s="164"/>
      <c r="F1298" s="164"/>
      <c r="G1298" s="163"/>
      <c r="H1298" s="163"/>
      <c r="I1298" s="163"/>
      <c r="J1298" s="163"/>
      <c r="K1298" s="164"/>
      <c r="L1298" s="163"/>
      <c r="M1298" s="163"/>
      <c r="N1298" s="163"/>
      <c r="O1298" s="163"/>
    </row>
    <row r="1299" spans="1:15">
      <c r="A1299" s="163"/>
      <c r="B1299" s="163"/>
      <c r="C1299" s="163"/>
      <c r="D1299" s="163"/>
      <c r="E1299" s="164"/>
      <c r="F1299" s="164"/>
      <c r="G1299" s="163"/>
      <c r="H1299" s="163"/>
      <c r="I1299" s="163"/>
      <c r="J1299" s="163"/>
      <c r="K1299" s="164"/>
      <c r="L1299" s="163"/>
      <c r="M1299" s="163"/>
      <c r="N1299" s="163"/>
      <c r="O1299" s="163"/>
    </row>
    <row r="1300" spans="1:15">
      <c r="A1300" s="163"/>
      <c r="B1300" s="163"/>
      <c r="C1300" s="163"/>
      <c r="D1300" s="163"/>
      <c r="E1300" s="164"/>
      <c r="F1300" s="164"/>
      <c r="G1300" s="163"/>
      <c r="H1300" s="163"/>
      <c r="I1300" s="163"/>
      <c r="J1300" s="163"/>
      <c r="K1300" s="164"/>
      <c r="L1300" s="163"/>
      <c r="M1300" s="163"/>
      <c r="N1300" s="163"/>
      <c r="O1300" s="163"/>
    </row>
    <row r="1301" spans="1:15">
      <c r="A1301" s="163"/>
      <c r="B1301" s="163"/>
      <c r="C1301" s="163"/>
      <c r="D1301" s="163"/>
      <c r="E1301" s="164"/>
      <c r="F1301" s="164"/>
      <c r="G1301" s="163"/>
      <c r="H1301" s="163"/>
      <c r="I1301" s="163"/>
      <c r="J1301" s="163"/>
      <c r="K1301" s="164"/>
      <c r="L1301" s="163"/>
      <c r="M1301" s="163"/>
      <c r="N1301" s="163"/>
      <c r="O1301" s="163"/>
    </row>
    <row r="1302" spans="1:15">
      <c r="A1302" s="163"/>
      <c r="B1302" s="163"/>
      <c r="C1302" s="163"/>
      <c r="D1302" s="163"/>
      <c r="E1302" s="164"/>
      <c r="F1302" s="164"/>
      <c r="G1302" s="163"/>
      <c r="H1302" s="163"/>
      <c r="I1302" s="163"/>
      <c r="J1302" s="163"/>
      <c r="K1302" s="164"/>
      <c r="L1302" s="163"/>
      <c r="M1302" s="163"/>
      <c r="N1302" s="163"/>
      <c r="O1302" s="163"/>
    </row>
    <row r="1303" spans="1:15">
      <c r="A1303" s="163"/>
      <c r="B1303" s="163"/>
      <c r="C1303" s="163"/>
      <c r="D1303" s="163"/>
      <c r="E1303" s="164"/>
      <c r="F1303" s="164"/>
      <c r="G1303" s="163"/>
      <c r="H1303" s="163"/>
      <c r="I1303" s="163"/>
      <c r="J1303" s="163"/>
      <c r="K1303" s="164"/>
      <c r="L1303" s="163"/>
      <c r="M1303" s="163"/>
      <c r="N1303" s="163"/>
      <c r="O1303" s="163"/>
    </row>
    <row r="1304" spans="1:15">
      <c r="A1304" s="163"/>
      <c r="B1304" s="163"/>
      <c r="C1304" s="163"/>
      <c r="D1304" s="163"/>
      <c r="E1304" s="164"/>
      <c r="F1304" s="164"/>
      <c r="G1304" s="163"/>
      <c r="H1304" s="163"/>
      <c r="I1304" s="163"/>
      <c r="J1304" s="163"/>
      <c r="K1304" s="164"/>
      <c r="L1304" s="163"/>
      <c r="M1304" s="163"/>
      <c r="N1304" s="163"/>
      <c r="O1304" s="163"/>
    </row>
    <row r="1305" spans="1:15">
      <c r="A1305" s="163"/>
      <c r="B1305" s="163"/>
      <c r="C1305" s="163"/>
      <c r="D1305" s="163"/>
      <c r="E1305" s="164"/>
      <c r="F1305" s="164"/>
      <c r="G1305" s="163"/>
      <c r="H1305" s="163"/>
      <c r="I1305" s="163"/>
      <c r="J1305" s="163"/>
      <c r="K1305" s="164"/>
      <c r="L1305" s="163"/>
      <c r="M1305" s="163"/>
      <c r="N1305" s="163"/>
      <c r="O1305" s="163"/>
    </row>
    <row r="1306" spans="1:15">
      <c r="A1306" s="163"/>
      <c r="B1306" s="163"/>
      <c r="C1306" s="163"/>
      <c r="D1306" s="163"/>
      <c r="E1306" s="164"/>
      <c r="F1306" s="164"/>
      <c r="G1306" s="163"/>
      <c r="H1306" s="163"/>
      <c r="I1306" s="163"/>
      <c r="J1306" s="163"/>
      <c r="K1306" s="164"/>
      <c r="L1306" s="163"/>
      <c r="M1306" s="163"/>
      <c r="N1306" s="163"/>
      <c r="O1306" s="163"/>
    </row>
    <row r="1307" spans="1:15">
      <c r="A1307" s="163"/>
      <c r="B1307" s="163"/>
      <c r="C1307" s="163"/>
      <c r="D1307" s="163"/>
      <c r="E1307" s="164"/>
      <c r="F1307" s="164"/>
      <c r="G1307" s="163"/>
      <c r="H1307" s="163"/>
      <c r="I1307" s="163"/>
      <c r="J1307" s="163"/>
      <c r="K1307" s="164"/>
      <c r="L1307" s="163"/>
      <c r="M1307" s="163"/>
      <c r="N1307" s="163"/>
      <c r="O1307" s="163"/>
    </row>
    <row r="1308" spans="1:15">
      <c r="A1308" s="163"/>
      <c r="B1308" s="163"/>
      <c r="C1308" s="163"/>
      <c r="D1308" s="163"/>
      <c r="E1308" s="164"/>
      <c r="F1308" s="164"/>
      <c r="G1308" s="163"/>
      <c r="H1308" s="163"/>
      <c r="I1308" s="163"/>
      <c r="J1308" s="163"/>
      <c r="K1308" s="164"/>
      <c r="L1308" s="163"/>
      <c r="M1308" s="163"/>
      <c r="N1308" s="163"/>
      <c r="O1308" s="163"/>
    </row>
    <row r="1309" spans="1:15">
      <c r="A1309" s="163"/>
      <c r="B1309" s="163"/>
      <c r="C1309" s="163"/>
      <c r="D1309" s="163"/>
      <c r="E1309" s="164"/>
      <c r="F1309" s="164"/>
      <c r="G1309" s="163"/>
      <c r="H1309" s="163"/>
      <c r="I1309" s="163"/>
      <c r="J1309" s="163"/>
      <c r="K1309" s="164"/>
      <c r="L1309" s="163"/>
      <c r="M1309" s="163"/>
      <c r="N1309" s="163"/>
      <c r="O1309" s="163"/>
    </row>
    <row r="1310" spans="1:15">
      <c r="A1310" s="163"/>
      <c r="B1310" s="163"/>
      <c r="C1310" s="163"/>
      <c r="D1310" s="163"/>
      <c r="E1310" s="164"/>
      <c r="F1310" s="164"/>
      <c r="G1310" s="163"/>
      <c r="H1310" s="163"/>
      <c r="I1310" s="163"/>
      <c r="J1310" s="163"/>
      <c r="K1310" s="164"/>
      <c r="L1310" s="163"/>
      <c r="M1310" s="163"/>
      <c r="N1310" s="163"/>
      <c r="O1310" s="163"/>
    </row>
    <row r="1311" spans="1:15">
      <c r="A1311" s="163"/>
      <c r="B1311" s="163"/>
      <c r="C1311" s="163"/>
      <c r="D1311" s="163"/>
      <c r="E1311" s="164"/>
      <c r="F1311" s="164"/>
      <c r="G1311" s="163"/>
      <c r="H1311" s="163"/>
      <c r="I1311" s="163"/>
      <c r="J1311" s="163"/>
      <c r="K1311" s="164"/>
      <c r="L1311" s="163"/>
      <c r="M1311" s="163"/>
      <c r="N1311" s="163"/>
      <c r="O1311" s="163"/>
    </row>
    <row r="1312" spans="1:15">
      <c r="A1312" s="163"/>
      <c r="B1312" s="163"/>
      <c r="C1312" s="163"/>
      <c r="D1312" s="163"/>
      <c r="E1312" s="164"/>
      <c r="F1312" s="164"/>
      <c r="G1312" s="163"/>
      <c r="H1312" s="163"/>
      <c r="I1312" s="163"/>
      <c r="J1312" s="163"/>
      <c r="K1312" s="164"/>
      <c r="L1312" s="163"/>
      <c r="M1312" s="163"/>
      <c r="N1312" s="163"/>
      <c r="O1312" s="163"/>
    </row>
    <row r="1313" spans="1:15">
      <c r="A1313" s="163"/>
      <c r="B1313" s="163"/>
      <c r="C1313" s="163"/>
      <c r="D1313" s="163"/>
      <c r="E1313" s="164"/>
      <c r="F1313" s="164"/>
      <c r="G1313" s="163"/>
      <c r="H1313" s="163"/>
      <c r="I1313" s="163"/>
      <c r="J1313" s="163"/>
      <c r="K1313" s="164"/>
      <c r="L1313" s="163"/>
      <c r="M1313" s="163"/>
      <c r="N1313" s="163"/>
      <c r="O1313" s="163"/>
    </row>
    <row r="1314" spans="1:15">
      <c r="A1314" s="163"/>
      <c r="B1314" s="163"/>
      <c r="C1314" s="163"/>
      <c r="D1314" s="163"/>
      <c r="E1314" s="164"/>
      <c r="F1314" s="164"/>
      <c r="G1314" s="163"/>
      <c r="H1314" s="163"/>
      <c r="I1314" s="163"/>
      <c r="J1314" s="163"/>
      <c r="K1314" s="164"/>
      <c r="L1314" s="163"/>
      <c r="M1314" s="163"/>
      <c r="N1314" s="163"/>
      <c r="O1314" s="163"/>
    </row>
    <row r="1315" spans="1:15">
      <c r="A1315" s="163"/>
      <c r="B1315" s="163"/>
      <c r="C1315" s="163"/>
      <c r="D1315" s="163"/>
      <c r="E1315" s="164"/>
      <c r="F1315" s="164"/>
      <c r="G1315" s="163"/>
      <c r="H1315" s="163"/>
      <c r="I1315" s="163"/>
      <c r="J1315" s="163"/>
      <c r="K1315" s="164"/>
      <c r="L1315" s="163"/>
      <c r="M1315" s="163"/>
      <c r="N1315" s="163"/>
      <c r="O1315" s="163"/>
    </row>
    <row r="1316" spans="1:15">
      <c r="A1316" s="163"/>
      <c r="B1316" s="163"/>
      <c r="C1316" s="163"/>
      <c r="D1316" s="163"/>
      <c r="E1316" s="164"/>
      <c r="F1316" s="164"/>
      <c r="G1316" s="163"/>
      <c r="H1316" s="163"/>
      <c r="I1316" s="163"/>
      <c r="J1316" s="163"/>
      <c r="K1316" s="164"/>
      <c r="L1316" s="163"/>
      <c r="M1316" s="163"/>
      <c r="N1316" s="163"/>
      <c r="O1316" s="163"/>
    </row>
    <row r="1317" spans="1:15">
      <c r="A1317" s="163"/>
      <c r="B1317" s="163"/>
      <c r="C1317" s="163"/>
      <c r="D1317" s="163"/>
      <c r="E1317" s="164"/>
      <c r="F1317" s="164"/>
      <c r="G1317" s="163"/>
      <c r="H1317" s="163"/>
      <c r="I1317" s="163"/>
      <c r="J1317" s="163"/>
      <c r="K1317" s="164"/>
      <c r="L1317" s="163"/>
      <c r="M1317" s="163"/>
      <c r="N1317" s="163"/>
      <c r="O1317" s="163"/>
    </row>
    <row r="1318" spans="1:15">
      <c r="A1318" s="163"/>
      <c r="B1318" s="163"/>
      <c r="C1318" s="163"/>
      <c r="D1318" s="163"/>
      <c r="E1318" s="164"/>
      <c r="F1318" s="164"/>
      <c r="G1318" s="163"/>
      <c r="H1318" s="163"/>
      <c r="I1318" s="163"/>
      <c r="J1318" s="163"/>
      <c r="K1318" s="164"/>
      <c r="L1318" s="163"/>
      <c r="M1318" s="163"/>
      <c r="N1318" s="163"/>
      <c r="O1318" s="163"/>
    </row>
    <row r="1319" spans="1:15">
      <c r="A1319" s="163"/>
      <c r="B1319" s="163"/>
      <c r="C1319" s="163"/>
      <c r="D1319" s="163"/>
      <c r="E1319" s="164"/>
      <c r="F1319" s="164"/>
      <c r="G1319" s="163"/>
      <c r="H1319" s="163"/>
      <c r="I1319" s="163"/>
      <c r="J1319" s="163"/>
      <c r="K1319" s="164"/>
      <c r="L1319" s="163"/>
      <c r="M1319" s="163"/>
      <c r="N1319" s="163"/>
      <c r="O1319" s="163"/>
    </row>
    <row r="1320" spans="1:15">
      <c r="A1320" s="163"/>
      <c r="B1320" s="163"/>
      <c r="C1320" s="163"/>
      <c r="D1320" s="163"/>
      <c r="E1320" s="164"/>
      <c r="F1320" s="164"/>
      <c r="G1320" s="163"/>
      <c r="H1320" s="163"/>
      <c r="I1320" s="163"/>
      <c r="J1320" s="163"/>
      <c r="K1320" s="164"/>
      <c r="L1320" s="163"/>
      <c r="M1320" s="163"/>
      <c r="N1320" s="163"/>
      <c r="O1320" s="163"/>
    </row>
    <row r="1321" spans="1:15">
      <c r="A1321" s="163"/>
      <c r="B1321" s="163"/>
      <c r="C1321" s="163"/>
      <c r="D1321" s="163"/>
      <c r="E1321" s="164"/>
      <c r="F1321" s="164"/>
      <c r="G1321" s="163"/>
      <c r="H1321" s="163"/>
      <c r="I1321" s="163"/>
      <c r="J1321" s="163"/>
      <c r="K1321" s="164"/>
      <c r="L1321" s="163"/>
      <c r="M1321" s="163"/>
      <c r="N1321" s="163"/>
      <c r="O1321" s="163"/>
    </row>
    <row r="1322" spans="1:15">
      <c r="A1322" s="163"/>
      <c r="B1322" s="163"/>
      <c r="C1322" s="163"/>
      <c r="D1322" s="163"/>
      <c r="E1322" s="164"/>
      <c r="F1322" s="164"/>
      <c r="G1322" s="163"/>
      <c r="H1322" s="163"/>
      <c r="I1322" s="163"/>
      <c r="J1322" s="163"/>
      <c r="K1322" s="164"/>
      <c r="L1322" s="163"/>
      <c r="M1322" s="163"/>
      <c r="N1322" s="163"/>
      <c r="O1322" s="163"/>
    </row>
    <row r="1323" spans="1:15">
      <c r="A1323" s="163"/>
      <c r="B1323" s="163"/>
      <c r="C1323" s="163"/>
      <c r="D1323" s="163"/>
      <c r="E1323" s="164"/>
      <c r="F1323" s="164"/>
      <c r="G1323" s="163"/>
      <c r="H1323" s="163"/>
      <c r="I1323" s="163"/>
      <c r="J1323" s="163"/>
      <c r="K1323" s="164"/>
      <c r="L1323" s="163"/>
      <c r="M1323" s="163"/>
      <c r="N1323" s="163"/>
      <c r="O1323" s="163"/>
    </row>
    <row r="1324" spans="1:15">
      <c r="A1324" s="163"/>
      <c r="B1324" s="163"/>
      <c r="C1324" s="163"/>
      <c r="D1324" s="163"/>
      <c r="E1324" s="164"/>
      <c r="F1324" s="164"/>
      <c r="G1324" s="163"/>
      <c r="H1324" s="163"/>
      <c r="I1324" s="163"/>
      <c r="J1324" s="163"/>
      <c r="K1324" s="164"/>
      <c r="L1324" s="163"/>
      <c r="M1324" s="163"/>
      <c r="N1324" s="163"/>
      <c r="O1324" s="163"/>
    </row>
    <row r="1325" spans="1:15">
      <c r="A1325" s="163"/>
      <c r="B1325" s="163"/>
      <c r="C1325" s="163"/>
      <c r="D1325" s="163"/>
      <c r="E1325" s="164"/>
      <c r="F1325" s="164"/>
      <c r="G1325" s="163"/>
      <c r="H1325" s="163"/>
      <c r="I1325" s="163"/>
      <c r="J1325" s="163"/>
      <c r="K1325" s="164"/>
      <c r="L1325" s="163"/>
      <c r="M1325" s="163"/>
      <c r="N1325" s="163"/>
      <c r="O1325" s="163"/>
    </row>
    <row r="1326" spans="1:15">
      <c r="A1326" s="163"/>
      <c r="B1326" s="163"/>
      <c r="C1326" s="163"/>
      <c r="D1326" s="163"/>
      <c r="E1326" s="164"/>
      <c r="F1326" s="164"/>
      <c r="G1326" s="163"/>
      <c r="H1326" s="163"/>
      <c r="I1326" s="163"/>
      <c r="J1326" s="163"/>
      <c r="K1326" s="164"/>
      <c r="L1326" s="163"/>
      <c r="M1326" s="163"/>
      <c r="N1326" s="163"/>
      <c r="O1326" s="163"/>
    </row>
    <row r="1327" spans="1:15">
      <c r="A1327" s="163"/>
      <c r="B1327" s="163"/>
      <c r="C1327" s="163"/>
      <c r="D1327" s="163"/>
      <c r="E1327" s="164"/>
      <c r="F1327" s="164"/>
      <c r="G1327" s="163"/>
      <c r="H1327" s="163"/>
      <c r="I1327" s="163"/>
      <c r="J1327" s="163"/>
      <c r="K1327" s="164"/>
      <c r="L1327" s="163"/>
      <c r="M1327" s="163"/>
      <c r="N1327" s="163"/>
      <c r="O1327" s="163"/>
    </row>
    <row r="1328" spans="1:15">
      <c r="A1328" s="163"/>
      <c r="B1328" s="163"/>
      <c r="C1328" s="163"/>
      <c r="D1328" s="163"/>
      <c r="E1328" s="164"/>
      <c r="F1328" s="164"/>
      <c r="G1328" s="163"/>
      <c r="H1328" s="163"/>
      <c r="I1328" s="163"/>
      <c r="J1328" s="163"/>
      <c r="K1328" s="164"/>
      <c r="L1328" s="163"/>
      <c r="M1328" s="163"/>
      <c r="N1328" s="163"/>
      <c r="O1328" s="163"/>
    </row>
    <row r="1329" spans="1:15">
      <c r="A1329" s="163"/>
      <c r="B1329" s="163"/>
      <c r="C1329" s="163"/>
      <c r="D1329" s="163"/>
      <c r="E1329" s="164"/>
      <c r="F1329" s="164"/>
      <c r="G1329" s="163"/>
      <c r="H1329" s="163"/>
      <c r="I1329" s="163"/>
      <c r="J1329" s="163"/>
      <c r="K1329" s="164"/>
      <c r="L1329" s="163"/>
      <c r="M1329" s="163"/>
      <c r="N1329" s="163"/>
      <c r="O1329" s="163"/>
    </row>
    <row r="1330" spans="1:15">
      <c r="A1330" s="163"/>
      <c r="B1330" s="163"/>
      <c r="C1330" s="163"/>
      <c r="D1330" s="163"/>
      <c r="E1330" s="164"/>
      <c r="F1330" s="164"/>
      <c r="G1330" s="163"/>
      <c r="H1330" s="163"/>
      <c r="I1330" s="163"/>
      <c r="J1330" s="163"/>
      <c r="K1330" s="164"/>
      <c r="L1330" s="163"/>
      <c r="M1330" s="163"/>
      <c r="N1330" s="163"/>
      <c r="O1330" s="163"/>
    </row>
    <row r="1331" spans="1:15">
      <c r="A1331" s="163"/>
      <c r="B1331" s="163"/>
      <c r="C1331" s="163"/>
      <c r="D1331" s="163"/>
      <c r="E1331" s="164"/>
      <c r="F1331" s="164"/>
      <c r="G1331" s="163"/>
      <c r="H1331" s="163"/>
      <c r="I1331" s="163"/>
      <c r="J1331" s="163"/>
      <c r="K1331" s="164"/>
      <c r="L1331" s="163"/>
      <c r="M1331" s="163"/>
      <c r="N1331" s="163"/>
      <c r="O1331" s="163"/>
    </row>
    <row r="1332" spans="1:15">
      <c r="A1332" s="163"/>
      <c r="B1332" s="163"/>
      <c r="C1332" s="163"/>
      <c r="D1332" s="163"/>
      <c r="E1332" s="164"/>
      <c r="F1332" s="164"/>
      <c r="G1332" s="163"/>
      <c r="H1332" s="163"/>
      <c r="I1332" s="163"/>
      <c r="J1332" s="163"/>
      <c r="K1332" s="164"/>
      <c r="L1332" s="163"/>
      <c r="M1332" s="163"/>
      <c r="N1332" s="163"/>
      <c r="O1332" s="163"/>
    </row>
    <row r="1333" spans="1:15">
      <c r="A1333" s="163"/>
      <c r="B1333" s="163"/>
      <c r="C1333" s="163"/>
      <c r="D1333" s="163"/>
      <c r="E1333" s="164"/>
      <c r="F1333" s="164"/>
      <c r="G1333" s="163"/>
      <c r="H1333" s="163"/>
      <c r="I1333" s="163"/>
      <c r="J1333" s="163"/>
      <c r="K1333" s="164"/>
      <c r="L1333" s="163"/>
      <c r="M1333" s="163"/>
      <c r="N1333" s="163"/>
      <c r="O1333" s="163"/>
    </row>
    <row r="1334" spans="1:15">
      <c r="A1334" s="163"/>
      <c r="B1334" s="163"/>
      <c r="C1334" s="163"/>
      <c r="D1334" s="163"/>
      <c r="E1334" s="164"/>
      <c r="F1334" s="164"/>
      <c r="G1334" s="163"/>
      <c r="H1334" s="163"/>
      <c r="I1334" s="163"/>
      <c r="J1334" s="163"/>
      <c r="K1334" s="164"/>
      <c r="L1334" s="163"/>
      <c r="M1334" s="163"/>
      <c r="N1334" s="163"/>
      <c r="O1334" s="163"/>
    </row>
    <row r="1335" spans="1:15">
      <c r="A1335" s="163"/>
      <c r="B1335" s="163"/>
      <c r="C1335" s="163"/>
      <c r="D1335" s="163"/>
      <c r="E1335" s="164"/>
      <c r="F1335" s="164"/>
      <c r="G1335" s="163"/>
      <c r="H1335" s="163"/>
      <c r="I1335" s="163"/>
      <c r="J1335" s="163"/>
      <c r="K1335" s="164"/>
      <c r="L1335" s="163"/>
      <c r="M1335" s="163"/>
      <c r="N1335" s="163"/>
      <c r="O1335" s="163"/>
    </row>
    <row r="1336" spans="1:15">
      <c r="A1336" s="163"/>
      <c r="B1336" s="163"/>
      <c r="C1336" s="163"/>
      <c r="D1336" s="163"/>
      <c r="E1336" s="164"/>
      <c r="F1336" s="164"/>
      <c r="G1336" s="163"/>
      <c r="H1336" s="163"/>
      <c r="I1336" s="163"/>
      <c r="J1336" s="163"/>
      <c r="K1336" s="164"/>
      <c r="L1336" s="163"/>
      <c r="M1336" s="163"/>
      <c r="N1336" s="163"/>
      <c r="O1336" s="163"/>
    </row>
    <row r="1337" spans="1:15">
      <c r="A1337" s="163"/>
      <c r="B1337" s="163"/>
      <c r="C1337" s="163"/>
      <c r="D1337" s="163"/>
      <c r="E1337" s="164"/>
      <c r="F1337" s="164"/>
      <c r="G1337" s="163"/>
      <c r="H1337" s="163"/>
      <c r="I1337" s="163"/>
      <c r="J1337" s="163"/>
      <c r="K1337" s="164"/>
      <c r="L1337" s="163"/>
      <c r="M1337" s="163"/>
      <c r="N1337" s="163"/>
      <c r="O1337" s="163"/>
    </row>
    <row r="1338" spans="1:15">
      <c r="A1338" s="163"/>
      <c r="B1338" s="163"/>
      <c r="C1338" s="163"/>
      <c r="D1338" s="163"/>
      <c r="E1338" s="164"/>
      <c r="F1338" s="164"/>
      <c r="G1338" s="163"/>
      <c r="H1338" s="163"/>
      <c r="I1338" s="163"/>
      <c r="J1338" s="163"/>
      <c r="K1338" s="164"/>
      <c r="L1338" s="163"/>
      <c r="M1338" s="163"/>
      <c r="N1338" s="163"/>
      <c r="O1338" s="163"/>
    </row>
    <row r="1339" spans="1:15">
      <c r="A1339" s="163"/>
      <c r="B1339" s="163"/>
      <c r="C1339" s="163"/>
      <c r="D1339" s="163"/>
      <c r="E1339" s="164"/>
      <c r="F1339" s="164"/>
      <c r="G1339" s="163"/>
      <c r="H1339" s="163"/>
      <c r="I1339" s="163"/>
      <c r="J1339" s="163"/>
      <c r="K1339" s="164"/>
      <c r="L1339" s="163"/>
      <c r="M1339" s="163"/>
      <c r="N1339" s="163"/>
      <c r="O1339" s="163"/>
    </row>
    <row r="1340" spans="1:15">
      <c r="A1340" s="163"/>
      <c r="B1340" s="163"/>
      <c r="C1340" s="163"/>
      <c r="D1340" s="163"/>
      <c r="E1340" s="164"/>
      <c r="F1340" s="164"/>
      <c r="G1340" s="163"/>
      <c r="H1340" s="163"/>
      <c r="I1340" s="163"/>
      <c r="J1340" s="163"/>
      <c r="K1340" s="164"/>
      <c r="L1340" s="163"/>
      <c r="M1340" s="163"/>
      <c r="N1340" s="163"/>
      <c r="O1340" s="163"/>
    </row>
    <row r="1341" spans="1:15">
      <c r="A1341" s="163"/>
      <c r="B1341" s="163"/>
      <c r="C1341" s="163"/>
      <c r="D1341" s="163"/>
      <c r="E1341" s="164"/>
      <c r="F1341" s="164"/>
      <c r="G1341" s="163"/>
      <c r="H1341" s="163"/>
      <c r="I1341" s="163"/>
      <c r="J1341" s="163"/>
      <c r="K1341" s="164"/>
      <c r="L1341" s="163"/>
      <c r="M1341" s="163"/>
      <c r="N1341" s="163"/>
      <c r="O1341" s="163"/>
    </row>
    <row r="1342" spans="1:15">
      <c r="A1342" s="163"/>
      <c r="B1342" s="163"/>
      <c r="C1342" s="163"/>
      <c r="D1342" s="163"/>
      <c r="E1342" s="164"/>
      <c r="F1342" s="164"/>
      <c r="G1342" s="163"/>
      <c r="H1342" s="163"/>
      <c r="I1342" s="163"/>
      <c r="J1342" s="163"/>
      <c r="K1342" s="164"/>
      <c r="L1342" s="163"/>
      <c r="M1342" s="163"/>
      <c r="N1342" s="163"/>
      <c r="O1342" s="163"/>
    </row>
    <row r="1343" spans="1:15">
      <c r="A1343" s="163"/>
      <c r="B1343" s="163"/>
      <c r="C1343" s="163"/>
      <c r="D1343" s="163"/>
      <c r="E1343" s="164"/>
      <c r="F1343" s="164"/>
      <c r="G1343" s="163"/>
      <c r="H1343" s="163"/>
      <c r="I1343" s="163"/>
      <c r="J1343" s="163"/>
      <c r="K1343" s="164"/>
      <c r="L1343" s="163"/>
      <c r="M1343" s="163"/>
      <c r="N1343" s="163"/>
      <c r="O1343" s="163"/>
    </row>
    <row r="1344" spans="1:15">
      <c r="A1344" s="163"/>
      <c r="B1344" s="163"/>
      <c r="C1344" s="163"/>
      <c r="D1344" s="163"/>
      <c r="E1344" s="164"/>
      <c r="F1344" s="164"/>
      <c r="G1344" s="163"/>
      <c r="H1344" s="163"/>
      <c r="I1344" s="163"/>
      <c r="J1344" s="163"/>
      <c r="K1344" s="164"/>
      <c r="L1344" s="163"/>
      <c r="M1344" s="163"/>
      <c r="N1344" s="163"/>
      <c r="O1344" s="163"/>
    </row>
    <row r="1345" spans="1:15">
      <c r="A1345" s="163"/>
      <c r="B1345" s="163"/>
      <c r="C1345" s="163"/>
      <c r="D1345" s="163"/>
      <c r="E1345" s="164"/>
      <c r="F1345" s="164"/>
      <c r="G1345" s="163"/>
      <c r="H1345" s="163"/>
      <c r="I1345" s="163"/>
      <c r="J1345" s="163"/>
      <c r="K1345" s="164"/>
      <c r="L1345" s="163"/>
      <c r="M1345" s="163"/>
      <c r="N1345" s="163"/>
      <c r="O1345" s="163"/>
    </row>
    <row r="1346" spans="1:15">
      <c r="A1346" s="163"/>
      <c r="B1346" s="163"/>
      <c r="C1346" s="163"/>
      <c r="D1346" s="163"/>
      <c r="E1346" s="164"/>
      <c r="F1346" s="164"/>
      <c r="G1346" s="163"/>
      <c r="H1346" s="163"/>
      <c r="I1346" s="163"/>
      <c r="J1346" s="163"/>
      <c r="K1346" s="164"/>
      <c r="L1346" s="163"/>
      <c r="M1346" s="163"/>
      <c r="N1346" s="163"/>
      <c r="O1346" s="163"/>
    </row>
    <row r="1347" spans="1:15">
      <c r="A1347" s="163"/>
      <c r="B1347" s="163"/>
      <c r="C1347" s="163"/>
      <c r="D1347" s="163"/>
      <c r="E1347" s="164"/>
      <c r="F1347" s="164"/>
      <c r="G1347" s="163"/>
      <c r="H1347" s="163"/>
      <c r="I1347" s="163"/>
      <c r="J1347" s="163"/>
      <c r="K1347" s="164"/>
      <c r="L1347" s="163"/>
      <c r="M1347" s="163"/>
      <c r="N1347" s="163"/>
      <c r="O1347" s="163"/>
    </row>
    <row r="1348" spans="1:15">
      <c r="A1348" s="163"/>
      <c r="B1348" s="163"/>
      <c r="C1348" s="163"/>
      <c r="D1348" s="163"/>
      <c r="E1348" s="164"/>
      <c r="F1348" s="164"/>
      <c r="G1348" s="163"/>
      <c r="H1348" s="163"/>
      <c r="I1348" s="163"/>
      <c r="J1348" s="163"/>
      <c r="K1348" s="164"/>
      <c r="L1348" s="163"/>
      <c r="M1348" s="163"/>
      <c r="N1348" s="163"/>
      <c r="O1348" s="163"/>
    </row>
    <row r="1349" spans="1:15">
      <c r="A1349" s="163"/>
      <c r="B1349" s="163"/>
      <c r="C1349" s="163"/>
      <c r="D1349" s="163"/>
      <c r="E1349" s="164"/>
      <c r="F1349" s="164"/>
      <c r="G1349" s="163"/>
      <c r="H1349" s="163"/>
      <c r="I1349" s="163"/>
      <c r="J1349" s="163"/>
      <c r="K1349" s="164"/>
      <c r="L1349" s="163"/>
      <c r="M1349" s="163"/>
      <c r="N1349" s="163"/>
      <c r="O1349" s="163"/>
    </row>
    <row r="1350" spans="1:15">
      <c r="A1350" s="163"/>
      <c r="B1350" s="163"/>
      <c r="C1350" s="163"/>
      <c r="D1350" s="163"/>
      <c r="E1350" s="164"/>
      <c r="F1350" s="164"/>
      <c r="G1350" s="163"/>
      <c r="H1350" s="163"/>
      <c r="I1350" s="163"/>
      <c r="J1350" s="163"/>
      <c r="K1350" s="164"/>
      <c r="L1350" s="163"/>
      <c r="M1350" s="163"/>
      <c r="N1350" s="163"/>
      <c r="O1350" s="163"/>
    </row>
    <row r="1351" spans="1:15">
      <c r="A1351" s="163"/>
      <c r="B1351" s="163"/>
      <c r="C1351" s="163"/>
      <c r="D1351" s="163"/>
      <c r="E1351" s="164"/>
      <c r="F1351" s="164"/>
      <c r="G1351" s="163"/>
      <c r="H1351" s="163"/>
      <c r="I1351" s="163"/>
      <c r="J1351" s="163"/>
      <c r="K1351" s="164"/>
      <c r="L1351" s="163"/>
      <c r="M1351" s="163"/>
      <c r="N1351" s="163"/>
      <c r="O1351" s="163"/>
    </row>
    <row r="1352" spans="1:15">
      <c r="A1352" s="163"/>
      <c r="B1352" s="163"/>
      <c r="C1352" s="163"/>
      <c r="D1352" s="163"/>
      <c r="E1352" s="164"/>
      <c r="F1352" s="164"/>
      <c r="G1352" s="163"/>
      <c r="H1352" s="163"/>
      <c r="I1352" s="163"/>
      <c r="J1352" s="163"/>
      <c r="K1352" s="164"/>
      <c r="L1352" s="163"/>
      <c r="M1352" s="163"/>
      <c r="N1352" s="163"/>
      <c r="O1352" s="163"/>
    </row>
    <row r="1353" spans="1:15">
      <c r="A1353" s="163"/>
      <c r="B1353" s="163"/>
      <c r="C1353" s="163"/>
      <c r="D1353" s="163"/>
      <c r="E1353" s="164"/>
      <c r="F1353" s="164"/>
      <c r="G1353" s="163"/>
      <c r="H1353" s="163"/>
      <c r="I1353" s="163"/>
      <c r="J1353" s="163"/>
      <c r="K1353" s="164"/>
      <c r="L1353" s="163"/>
      <c r="M1353" s="163"/>
      <c r="N1353" s="163"/>
      <c r="O1353" s="163"/>
    </row>
    <row r="1354" spans="1:15">
      <c r="A1354" s="163"/>
      <c r="B1354" s="163"/>
      <c r="C1354" s="163"/>
      <c r="D1354" s="163"/>
      <c r="E1354" s="164"/>
      <c r="F1354" s="164"/>
      <c r="G1354" s="163"/>
      <c r="H1354" s="163"/>
      <c r="I1354" s="163"/>
      <c r="J1354" s="163"/>
      <c r="K1354" s="164"/>
      <c r="L1354" s="163"/>
      <c r="M1354" s="163"/>
      <c r="N1354" s="163"/>
      <c r="O1354" s="163"/>
    </row>
    <row r="1355" spans="1:15">
      <c r="A1355" s="163"/>
      <c r="B1355" s="163"/>
      <c r="C1355" s="163"/>
      <c r="D1355" s="163"/>
      <c r="E1355" s="164"/>
      <c r="F1355" s="164"/>
      <c r="G1355" s="163"/>
      <c r="H1355" s="163"/>
      <c r="I1355" s="163"/>
      <c r="J1355" s="163"/>
      <c r="K1355" s="164"/>
      <c r="L1355" s="163"/>
      <c r="M1355" s="163"/>
      <c r="N1355" s="163"/>
      <c r="O1355" s="163"/>
    </row>
    <row r="1356" spans="1:15">
      <c r="A1356" s="163"/>
      <c r="B1356" s="163"/>
      <c r="C1356" s="163"/>
      <c r="D1356" s="163"/>
      <c r="E1356" s="164"/>
      <c r="F1356" s="164"/>
      <c r="G1356" s="163"/>
      <c r="H1356" s="163"/>
      <c r="I1356" s="163"/>
      <c r="J1356" s="163"/>
      <c r="K1356" s="164"/>
      <c r="L1356" s="163"/>
      <c r="M1356" s="163"/>
      <c r="N1356" s="163"/>
      <c r="O1356" s="163"/>
    </row>
    <row r="1357" spans="1:15">
      <c r="A1357" s="163"/>
      <c r="B1357" s="163"/>
      <c r="C1357" s="163"/>
      <c r="D1357" s="163"/>
      <c r="E1357" s="164"/>
      <c r="F1357" s="164"/>
      <c r="G1357" s="163"/>
      <c r="H1357" s="163"/>
      <c r="I1357" s="163"/>
      <c r="J1357" s="163"/>
      <c r="K1357" s="164"/>
      <c r="L1357" s="163"/>
      <c r="M1357" s="163"/>
      <c r="N1357" s="163"/>
      <c r="O1357" s="163"/>
    </row>
    <row r="1358" spans="1:15">
      <c r="A1358" s="163"/>
      <c r="B1358" s="163"/>
      <c r="C1358" s="163"/>
      <c r="D1358" s="163"/>
      <c r="E1358" s="164"/>
      <c r="F1358" s="164"/>
      <c r="G1358" s="163"/>
      <c r="H1358" s="163"/>
      <c r="I1358" s="163"/>
      <c r="J1358" s="163"/>
      <c r="K1358" s="164"/>
      <c r="L1358" s="163"/>
      <c r="M1358" s="163"/>
      <c r="N1358" s="163"/>
      <c r="O1358" s="163"/>
    </row>
    <row r="1359" spans="1:15">
      <c r="A1359" s="163"/>
      <c r="B1359" s="163"/>
      <c r="C1359" s="163"/>
      <c r="D1359" s="163"/>
      <c r="E1359" s="164"/>
      <c r="F1359" s="164"/>
      <c r="G1359" s="163"/>
      <c r="H1359" s="163"/>
      <c r="I1359" s="163"/>
      <c r="J1359" s="163"/>
      <c r="K1359" s="164"/>
      <c r="L1359" s="163"/>
      <c r="M1359" s="163"/>
      <c r="N1359" s="163"/>
      <c r="O1359" s="163"/>
    </row>
    <row r="1360" spans="1:15">
      <c r="A1360" s="163"/>
      <c r="B1360" s="163"/>
      <c r="C1360" s="163"/>
      <c r="D1360" s="163"/>
      <c r="E1360" s="164"/>
      <c r="F1360" s="164"/>
      <c r="G1360" s="163"/>
      <c r="H1360" s="163"/>
      <c r="I1360" s="163"/>
      <c r="J1360" s="163"/>
      <c r="K1360" s="164"/>
      <c r="L1360" s="163"/>
      <c r="M1360" s="163"/>
      <c r="N1360" s="163"/>
      <c r="O1360" s="163"/>
    </row>
    <row r="1361" spans="1:15">
      <c r="A1361" s="163"/>
      <c r="B1361" s="163"/>
      <c r="C1361" s="163"/>
      <c r="D1361" s="163"/>
      <c r="E1361" s="164"/>
      <c r="F1361" s="164"/>
      <c r="G1361" s="163"/>
      <c r="H1361" s="163"/>
      <c r="I1361" s="163"/>
      <c r="J1361" s="163"/>
      <c r="K1361" s="164"/>
      <c r="L1361" s="163"/>
      <c r="M1361" s="163"/>
      <c r="N1361" s="163"/>
      <c r="O1361" s="163"/>
    </row>
    <row r="1362" spans="1:15">
      <c r="A1362" s="163"/>
      <c r="B1362" s="163"/>
      <c r="C1362" s="163"/>
      <c r="D1362" s="163"/>
      <c r="E1362" s="164"/>
      <c r="F1362" s="164"/>
      <c r="G1362" s="163"/>
      <c r="H1362" s="163"/>
      <c r="I1362" s="163"/>
      <c r="J1362" s="163"/>
      <c r="K1362" s="164"/>
      <c r="L1362" s="163"/>
      <c r="M1362" s="163"/>
      <c r="N1362" s="163"/>
      <c r="O1362" s="163"/>
    </row>
    <row r="1363" spans="1:15">
      <c r="A1363" s="163"/>
      <c r="B1363" s="163"/>
      <c r="C1363" s="163"/>
      <c r="D1363" s="163"/>
      <c r="E1363" s="164"/>
      <c r="F1363" s="164"/>
      <c r="G1363" s="163"/>
      <c r="H1363" s="163"/>
      <c r="I1363" s="163"/>
      <c r="J1363" s="163"/>
      <c r="K1363" s="164"/>
      <c r="L1363" s="163"/>
      <c r="M1363" s="163"/>
      <c r="N1363" s="163"/>
      <c r="O1363" s="163"/>
    </row>
    <row r="1364" spans="1:15">
      <c r="A1364" s="163"/>
      <c r="B1364" s="163"/>
      <c r="C1364" s="163"/>
      <c r="D1364" s="163"/>
      <c r="E1364" s="164"/>
      <c r="F1364" s="164"/>
      <c r="G1364" s="163"/>
      <c r="H1364" s="163"/>
      <c r="I1364" s="163"/>
      <c r="J1364" s="163"/>
      <c r="K1364" s="164"/>
      <c r="L1364" s="163"/>
      <c r="M1364" s="163"/>
      <c r="N1364" s="163"/>
      <c r="O1364" s="163"/>
    </row>
    <row r="1365" spans="1:15">
      <c r="A1365" s="163"/>
      <c r="B1365" s="163"/>
      <c r="C1365" s="163"/>
      <c r="D1365" s="163"/>
      <c r="E1365" s="164"/>
      <c r="F1365" s="164"/>
      <c r="G1365" s="163"/>
      <c r="H1365" s="163"/>
      <c r="I1365" s="163"/>
      <c r="J1365" s="163"/>
      <c r="K1365" s="164"/>
      <c r="L1365" s="163"/>
      <c r="M1365" s="163"/>
      <c r="N1365" s="163"/>
      <c r="O1365" s="163"/>
    </row>
    <row r="1366" spans="1:15">
      <c r="A1366" s="163"/>
      <c r="B1366" s="163"/>
      <c r="C1366" s="163"/>
      <c r="D1366" s="163"/>
      <c r="E1366" s="164"/>
      <c r="F1366" s="164"/>
      <c r="G1366" s="163"/>
      <c r="H1366" s="163"/>
      <c r="I1366" s="163"/>
      <c r="J1366" s="163"/>
      <c r="K1366" s="164"/>
      <c r="L1366" s="163"/>
      <c r="M1366" s="163"/>
      <c r="N1366" s="163"/>
      <c r="O1366" s="163"/>
    </row>
    <row r="1367" spans="1:15">
      <c r="A1367" s="163"/>
      <c r="B1367" s="163"/>
      <c r="C1367" s="163"/>
      <c r="D1367" s="163"/>
      <c r="E1367" s="164"/>
      <c r="F1367" s="164"/>
      <c r="G1367" s="163"/>
      <c r="H1367" s="163"/>
      <c r="I1367" s="163"/>
      <c r="J1367" s="163"/>
      <c r="K1367" s="164"/>
      <c r="L1367" s="163"/>
      <c r="M1367" s="163"/>
      <c r="N1367" s="163"/>
      <c r="O1367" s="163"/>
    </row>
    <row r="1368" spans="1:15">
      <c r="A1368" s="163"/>
      <c r="B1368" s="163"/>
      <c r="C1368" s="163"/>
      <c r="D1368" s="163"/>
      <c r="E1368" s="164"/>
      <c r="F1368" s="164"/>
      <c r="G1368" s="163"/>
      <c r="H1368" s="163"/>
      <c r="I1368" s="163"/>
      <c r="J1368" s="163"/>
      <c r="K1368" s="164"/>
      <c r="L1368" s="163"/>
      <c r="M1368" s="163"/>
      <c r="N1368" s="163"/>
      <c r="O1368" s="163"/>
    </row>
    <row r="1369" spans="1:15">
      <c r="A1369" s="163"/>
      <c r="B1369" s="163"/>
      <c r="C1369" s="163"/>
      <c r="D1369" s="163"/>
      <c r="E1369" s="164"/>
      <c r="F1369" s="164"/>
      <c r="G1369" s="163"/>
      <c r="H1369" s="163"/>
      <c r="I1369" s="163"/>
      <c r="J1369" s="163"/>
      <c r="K1369" s="164"/>
      <c r="L1369" s="163"/>
      <c r="M1369" s="163"/>
      <c r="N1369" s="163"/>
      <c r="O1369" s="163"/>
    </row>
    <row r="1370" spans="1:15">
      <c r="A1370" s="163"/>
      <c r="B1370" s="163"/>
      <c r="C1370" s="163"/>
      <c r="D1370" s="163"/>
      <c r="E1370" s="164"/>
      <c r="F1370" s="164"/>
      <c r="G1370" s="163"/>
      <c r="H1370" s="163"/>
      <c r="I1370" s="163"/>
      <c r="J1370" s="163"/>
      <c r="K1370" s="164"/>
      <c r="L1370" s="163"/>
      <c r="M1370" s="163"/>
      <c r="N1370" s="163"/>
      <c r="O1370" s="163"/>
    </row>
    <row r="1371" spans="1:15">
      <c r="A1371" s="163"/>
      <c r="B1371" s="163"/>
      <c r="C1371" s="163"/>
      <c r="D1371" s="163"/>
      <c r="E1371" s="164"/>
      <c r="F1371" s="164"/>
      <c r="G1371" s="163"/>
      <c r="H1371" s="163"/>
      <c r="I1371" s="163"/>
      <c r="J1371" s="163"/>
      <c r="K1371" s="164"/>
      <c r="L1371" s="163"/>
      <c r="M1371" s="163"/>
      <c r="N1371" s="163"/>
      <c r="O1371" s="163"/>
    </row>
    <row r="1372" spans="1:15">
      <c r="A1372" s="163"/>
      <c r="B1372" s="163"/>
      <c r="C1372" s="163"/>
      <c r="D1372" s="163"/>
      <c r="E1372" s="164"/>
      <c r="F1372" s="164"/>
      <c r="G1372" s="163"/>
      <c r="H1372" s="163"/>
      <c r="I1372" s="163"/>
      <c r="J1372" s="163"/>
      <c r="K1372" s="164"/>
      <c r="L1372" s="163"/>
      <c r="M1372" s="163"/>
      <c r="N1372" s="163"/>
      <c r="O1372" s="163"/>
    </row>
    <row r="1373" spans="1:15">
      <c r="A1373" s="163"/>
      <c r="B1373" s="163"/>
      <c r="C1373" s="163"/>
      <c r="D1373" s="163"/>
      <c r="E1373" s="164"/>
      <c r="F1373" s="164"/>
      <c r="G1373" s="163"/>
      <c r="H1373" s="163"/>
      <c r="I1373" s="163"/>
      <c r="J1373" s="163"/>
      <c r="K1373" s="164"/>
      <c r="L1373" s="163"/>
      <c r="M1373" s="163"/>
      <c r="N1373" s="163"/>
      <c r="O1373" s="163"/>
    </row>
    <row r="1374" spans="1:15">
      <c r="A1374" s="163"/>
      <c r="B1374" s="163"/>
      <c r="C1374" s="163"/>
      <c r="D1374" s="163"/>
      <c r="E1374" s="164"/>
      <c r="F1374" s="164"/>
      <c r="G1374" s="163"/>
      <c r="H1374" s="163"/>
      <c r="I1374" s="163"/>
      <c r="J1374" s="163"/>
      <c r="K1374" s="164"/>
      <c r="L1374" s="163"/>
      <c r="M1374" s="163"/>
      <c r="N1374" s="163"/>
      <c r="O1374" s="163"/>
    </row>
    <row r="1375" spans="1:15">
      <c r="A1375" s="163"/>
      <c r="B1375" s="163"/>
      <c r="C1375" s="163"/>
      <c r="D1375" s="163"/>
      <c r="E1375" s="164"/>
      <c r="F1375" s="164"/>
      <c r="G1375" s="163"/>
      <c r="H1375" s="163"/>
      <c r="I1375" s="163"/>
      <c r="J1375" s="163"/>
      <c r="K1375" s="164"/>
      <c r="L1375" s="163"/>
      <c r="M1375" s="163"/>
      <c r="N1375" s="163"/>
      <c r="O1375" s="163"/>
    </row>
  </sheetData>
  <autoFilter ref="A9:XFD1218" xr:uid="{00000000-0009-0000-0000-000000000000}"/>
  <mergeCells count="13">
    <mergeCell ref="J8:N8"/>
    <mergeCell ref="J5:K5"/>
    <mergeCell ref="M5:N5"/>
    <mergeCell ref="J6:K6"/>
    <mergeCell ref="M6:N6"/>
    <mergeCell ref="J7:K7"/>
    <mergeCell ref="M7:N7"/>
    <mergeCell ref="J2:L2"/>
    <mergeCell ref="M2:N2"/>
    <mergeCell ref="J3:K3"/>
    <mergeCell ref="M3:N3"/>
    <mergeCell ref="J4:K4"/>
    <mergeCell ref="M4:N4"/>
  </mergeCells>
  <conditionalFormatting sqref="F1:F10 F53">
    <cfRule type="timePeriod" dxfId="166" priority="5" timePeriod="yesterday">
      <formula>FLOOR(F1,1)=TODAY()-1</formula>
    </cfRule>
  </conditionalFormatting>
  <conditionalFormatting sqref="F60:F61">
    <cfRule type="timePeriod" dxfId="165" priority="1" timePeriod="yesterday">
      <formula>FLOOR(F60,1)=TODAY()-1</formula>
    </cfRule>
  </conditionalFormatting>
  <conditionalFormatting sqref="F83 F149">
    <cfRule type="timePeriod" dxfId="164" priority="6" timePeriod="yesterday">
      <formula>FLOOR(F83,1)=TODAY()-1</formula>
    </cfRule>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P1048573"/>
  <sheetViews>
    <sheetView view="pageBreakPreview" zoomScale="85" zoomScaleNormal="75" zoomScaleSheetLayoutView="85" workbookViewId="0">
      <pane ySplit="9" topLeftCell="A964" activePane="bottomLeft" state="frozen"/>
      <selection pane="bottomLeft" activeCell="E983" sqref="E983"/>
    </sheetView>
  </sheetViews>
  <sheetFormatPr defaultColWidth="9.140625" defaultRowHeight="15" customHeight="1"/>
  <cols>
    <col min="1" max="1" width="4.7109375" style="72" customWidth="1"/>
    <col min="2" max="2" width="14.140625" style="78" bestFit="1" customWidth="1"/>
    <col min="3" max="3" width="17.140625" style="63" customWidth="1"/>
    <col min="4" max="4" width="6.28515625" style="63" customWidth="1"/>
    <col min="5" max="6" width="15.7109375" style="63" customWidth="1"/>
    <col min="7" max="7" width="24.42578125" style="63" customWidth="1"/>
    <col min="8" max="8" width="98.85546875" style="63" customWidth="1"/>
    <col min="9" max="9" width="36.5703125" style="63" customWidth="1"/>
    <col min="10" max="10" width="39.85546875" style="63" customWidth="1"/>
    <col min="11" max="11" width="12.28515625" style="65" customWidth="1"/>
    <col min="12" max="12" width="11.85546875" style="65" customWidth="1"/>
    <col min="13" max="14" width="11.85546875" style="63" customWidth="1"/>
    <col min="15" max="15" width="36.85546875" style="63" customWidth="1"/>
    <col min="16" max="16" width="13.42578125" style="63" bestFit="1" customWidth="1"/>
    <col min="17" max="16384" width="9.140625" style="63"/>
  </cols>
  <sheetData>
    <row r="1" spans="1:16" ht="24.6" customHeight="1" thickBot="1">
      <c r="A1" s="134"/>
      <c r="C1" s="134" t="s">
        <v>162</v>
      </c>
      <c r="G1" s="65"/>
    </row>
    <row r="2" spans="1:16" ht="18.75" thickBot="1">
      <c r="A2" s="134"/>
      <c r="C2" s="134"/>
      <c r="J2" s="361" t="s">
        <v>166</v>
      </c>
      <c r="K2" s="362"/>
      <c r="L2" s="363"/>
      <c r="M2" s="364"/>
      <c r="N2" s="364"/>
    </row>
    <row r="3" spans="1:16" ht="18">
      <c r="A3" s="134"/>
      <c r="B3" s="134"/>
      <c r="C3" s="134"/>
      <c r="D3" s="134" t="s">
        <v>455</v>
      </c>
      <c r="E3" s="134"/>
      <c r="F3" s="134"/>
      <c r="G3" s="141"/>
      <c r="H3" s="134"/>
      <c r="I3" s="134"/>
      <c r="J3" s="365" t="s">
        <v>171</v>
      </c>
      <c r="K3" s="366"/>
      <c r="L3" s="138">
        <f>COUNTIFS(K:K,"A")</f>
        <v>956</v>
      </c>
      <c r="M3" s="367"/>
      <c r="N3" s="367"/>
    </row>
    <row r="4" spans="1:16" ht="25.15" customHeight="1">
      <c r="A4" s="134"/>
      <c r="B4" s="134"/>
      <c r="C4" s="134"/>
      <c r="D4" s="134"/>
      <c r="E4" s="134"/>
      <c r="F4" s="134"/>
      <c r="G4" s="134"/>
      <c r="H4" s="134"/>
      <c r="I4" s="134"/>
      <c r="J4" s="368" t="s">
        <v>172</v>
      </c>
      <c r="K4" s="369"/>
      <c r="L4" s="139">
        <f>COUNTIFS(K:K, "B")</f>
        <v>2</v>
      </c>
      <c r="M4" s="367"/>
      <c r="N4" s="367"/>
    </row>
    <row r="5" spans="1:16" ht="15.75" thickBot="1">
      <c r="J5" s="371" t="s">
        <v>173</v>
      </c>
      <c r="K5" s="372"/>
      <c r="L5" s="140">
        <f>COUNTIFS(K:K, "R")</f>
        <v>2</v>
      </c>
      <c r="M5" s="367"/>
      <c r="N5" s="367"/>
      <c r="O5" s="107"/>
      <c r="P5" s="106"/>
    </row>
    <row r="6" spans="1:16" ht="15.75" thickBot="1">
      <c r="J6" s="371" t="s">
        <v>454</v>
      </c>
      <c r="K6" s="372"/>
      <c r="L6" s="140">
        <f>COUNTIFS(K:K, "OP")</f>
        <v>0</v>
      </c>
      <c r="M6" s="367"/>
      <c r="N6" s="367"/>
      <c r="O6" s="107"/>
      <c r="P6" s="106"/>
    </row>
    <row r="7" spans="1:16" ht="15.75" thickBot="1">
      <c r="J7" s="371" t="s">
        <v>320</v>
      </c>
      <c r="K7" s="372"/>
      <c r="L7" s="140">
        <f>SUM(L3:L6)</f>
        <v>960</v>
      </c>
      <c r="M7" s="367"/>
      <c r="N7" s="367"/>
      <c r="O7" s="107"/>
      <c r="P7" s="106"/>
    </row>
    <row r="8" spans="1:16" ht="21.6" customHeight="1">
      <c r="J8" s="373"/>
      <c r="K8" s="373"/>
      <c r="L8" s="373"/>
      <c r="M8" s="373"/>
      <c r="N8" s="373"/>
    </row>
    <row r="9" spans="1:16" s="72" customFormat="1" ht="40.5">
      <c r="A9" s="184" t="s">
        <v>2</v>
      </c>
      <c r="B9" s="185" t="s">
        <v>148</v>
      </c>
      <c r="C9" s="184" t="s">
        <v>1</v>
      </c>
      <c r="D9" s="184" t="s">
        <v>168</v>
      </c>
      <c r="E9" s="184" t="s">
        <v>297</v>
      </c>
      <c r="F9" s="184" t="s">
        <v>4295</v>
      </c>
      <c r="G9" s="184" t="s">
        <v>0</v>
      </c>
      <c r="H9" s="184" t="s">
        <v>167</v>
      </c>
      <c r="I9" s="184" t="s">
        <v>813</v>
      </c>
      <c r="J9" s="184" t="s">
        <v>28</v>
      </c>
      <c r="K9" s="184" t="s">
        <v>165</v>
      </c>
      <c r="L9" s="184" t="s">
        <v>550</v>
      </c>
      <c r="M9" s="186" t="s">
        <v>176</v>
      </c>
      <c r="N9" s="184" t="s">
        <v>175</v>
      </c>
      <c r="O9" s="184" t="s">
        <v>164</v>
      </c>
    </row>
    <row r="10" spans="1:16" s="72" customFormat="1" ht="28.5">
      <c r="A10" s="267"/>
      <c r="B10" s="267" t="s">
        <v>741</v>
      </c>
      <c r="C10" s="267"/>
      <c r="D10" s="267"/>
      <c r="E10" s="267"/>
      <c r="F10" s="267"/>
      <c r="G10" s="267"/>
      <c r="H10" s="271"/>
      <c r="I10" s="271"/>
      <c r="J10" s="267"/>
      <c r="K10" s="184"/>
      <c r="L10" s="184"/>
      <c r="M10" s="272"/>
      <c r="N10" s="267"/>
      <c r="O10" s="267"/>
    </row>
    <row r="11" spans="1:16" ht="15" customHeight="1">
      <c r="A11" s="187">
        <v>1</v>
      </c>
      <c r="B11" s="188" t="s">
        <v>147</v>
      </c>
      <c r="C11" s="214" t="s">
        <v>3</v>
      </c>
      <c r="D11" s="189" t="s">
        <v>574</v>
      </c>
      <c r="E11" s="159">
        <v>44721</v>
      </c>
      <c r="F11" s="159"/>
      <c r="G11" s="160" t="s">
        <v>291</v>
      </c>
      <c r="H11" s="160" t="s">
        <v>177</v>
      </c>
      <c r="I11" s="160"/>
      <c r="J11" s="160" t="s">
        <v>179</v>
      </c>
      <c r="K11" s="189" t="s">
        <v>195</v>
      </c>
      <c r="L11" s="159">
        <v>44721</v>
      </c>
      <c r="M11" s="213"/>
      <c r="N11" s="189"/>
      <c r="O11" s="231"/>
    </row>
    <row r="12" spans="1:16" ht="15" customHeight="1">
      <c r="A12" s="187">
        <v>2</v>
      </c>
      <c r="B12" s="188" t="s">
        <v>147</v>
      </c>
      <c r="C12" s="214" t="s">
        <v>3</v>
      </c>
      <c r="D12" s="189" t="s">
        <v>575</v>
      </c>
      <c r="E12" s="159">
        <v>44722</v>
      </c>
      <c r="F12" s="159"/>
      <c r="G12" s="160" t="s">
        <v>291</v>
      </c>
      <c r="H12" s="160" t="s">
        <v>178</v>
      </c>
      <c r="I12" s="160"/>
      <c r="J12" s="160" t="s">
        <v>179</v>
      </c>
      <c r="K12" s="189" t="s">
        <v>195</v>
      </c>
      <c r="L12" s="159">
        <v>44722</v>
      </c>
      <c r="M12" s="213"/>
      <c r="N12" s="189"/>
      <c r="O12" s="231"/>
    </row>
    <row r="13" spans="1:16" ht="15" customHeight="1">
      <c r="A13" s="187">
        <v>3</v>
      </c>
      <c r="B13" s="188" t="s">
        <v>147</v>
      </c>
      <c r="C13" s="214" t="s">
        <v>3</v>
      </c>
      <c r="D13" s="189" t="s">
        <v>576</v>
      </c>
      <c r="E13" s="159">
        <v>44738</v>
      </c>
      <c r="F13" s="159"/>
      <c r="G13" s="160" t="s">
        <v>109</v>
      </c>
      <c r="H13" s="160" t="s">
        <v>180</v>
      </c>
      <c r="I13" s="160" t="s">
        <v>2220</v>
      </c>
      <c r="J13" s="160" t="s">
        <v>181</v>
      </c>
      <c r="K13" s="189" t="s">
        <v>195</v>
      </c>
      <c r="L13" s="159">
        <v>44740</v>
      </c>
      <c r="M13" s="213"/>
      <c r="N13" s="189"/>
      <c r="O13" s="231"/>
    </row>
    <row r="14" spans="1:16" ht="15" customHeight="1">
      <c r="A14" s="187">
        <f t="shared" ref="A14:A80" si="0">1+A13</f>
        <v>4</v>
      </c>
      <c r="B14" s="188" t="s">
        <v>147</v>
      </c>
      <c r="C14" s="214" t="s">
        <v>3</v>
      </c>
      <c r="D14" s="189" t="s">
        <v>577</v>
      </c>
      <c r="E14" s="159">
        <v>44740</v>
      </c>
      <c r="F14" s="159"/>
      <c r="G14" s="160" t="s">
        <v>271</v>
      </c>
      <c r="H14" s="160" t="s">
        <v>182</v>
      </c>
      <c r="I14" s="160"/>
      <c r="J14" s="160" t="s">
        <v>181</v>
      </c>
      <c r="K14" s="189" t="s">
        <v>195</v>
      </c>
      <c r="L14" s="159">
        <v>45063</v>
      </c>
      <c r="M14" s="213"/>
      <c r="N14" s="189"/>
      <c r="O14" s="231"/>
    </row>
    <row r="15" spans="1:16" ht="15" customHeight="1">
      <c r="A15" s="187">
        <f t="shared" si="0"/>
        <v>5</v>
      </c>
      <c r="B15" s="188" t="s">
        <v>147</v>
      </c>
      <c r="C15" s="214" t="s">
        <v>3</v>
      </c>
      <c r="D15" s="189" t="s">
        <v>578</v>
      </c>
      <c r="E15" s="159">
        <v>44740</v>
      </c>
      <c r="F15" s="159"/>
      <c r="G15" s="160" t="s">
        <v>5</v>
      </c>
      <c r="H15" s="160" t="s">
        <v>183</v>
      </c>
      <c r="I15" s="160"/>
      <c r="J15" s="160" t="s">
        <v>181</v>
      </c>
      <c r="K15" s="189" t="s">
        <v>195</v>
      </c>
      <c r="L15" s="159">
        <v>44741</v>
      </c>
      <c r="M15" s="213" t="s">
        <v>551</v>
      </c>
      <c r="N15" s="189">
        <v>38</v>
      </c>
      <c r="O15" s="231"/>
    </row>
    <row r="16" spans="1:16" ht="15" customHeight="1">
      <c r="A16" s="187">
        <f t="shared" si="0"/>
        <v>6</v>
      </c>
      <c r="B16" s="188" t="s">
        <v>147</v>
      </c>
      <c r="C16" s="214" t="s">
        <v>3</v>
      </c>
      <c r="D16" s="189" t="s">
        <v>579</v>
      </c>
      <c r="E16" s="159">
        <v>44741</v>
      </c>
      <c r="F16" s="159"/>
      <c r="G16" s="160" t="s">
        <v>109</v>
      </c>
      <c r="H16" s="160" t="s">
        <v>185</v>
      </c>
      <c r="I16" s="160"/>
      <c r="J16" s="160" t="s">
        <v>184</v>
      </c>
      <c r="K16" s="189" t="s">
        <v>195</v>
      </c>
      <c r="L16" s="159">
        <v>44742</v>
      </c>
      <c r="M16" s="213"/>
      <c r="N16" s="189"/>
      <c r="O16" s="231"/>
    </row>
    <row r="17" spans="1:15" ht="15" customHeight="1">
      <c r="A17" s="187">
        <f t="shared" si="0"/>
        <v>7</v>
      </c>
      <c r="B17" s="188" t="s">
        <v>147</v>
      </c>
      <c r="C17" s="214" t="s">
        <v>3</v>
      </c>
      <c r="D17" s="189" t="s">
        <v>580</v>
      </c>
      <c r="E17" s="159">
        <v>44742</v>
      </c>
      <c r="F17" s="159"/>
      <c r="G17" s="160" t="s">
        <v>271</v>
      </c>
      <c r="H17" s="160" t="s">
        <v>196</v>
      </c>
      <c r="I17" s="160"/>
      <c r="J17" s="160" t="s">
        <v>184</v>
      </c>
      <c r="K17" s="189" t="s">
        <v>195</v>
      </c>
      <c r="L17" s="159">
        <v>45063</v>
      </c>
      <c r="M17" s="213"/>
      <c r="N17" s="189"/>
      <c r="O17" s="231"/>
    </row>
    <row r="18" spans="1:15" ht="15" customHeight="1">
      <c r="A18" s="187">
        <f t="shared" si="0"/>
        <v>8</v>
      </c>
      <c r="B18" s="188" t="s">
        <v>147</v>
      </c>
      <c r="C18" s="214" t="s">
        <v>3</v>
      </c>
      <c r="D18" s="189" t="s">
        <v>581</v>
      </c>
      <c r="E18" s="159">
        <v>44742</v>
      </c>
      <c r="F18" s="159"/>
      <c r="G18" s="160" t="s">
        <v>5</v>
      </c>
      <c r="H18" s="160" t="s">
        <v>186</v>
      </c>
      <c r="I18" s="160"/>
      <c r="J18" s="160" t="s">
        <v>184</v>
      </c>
      <c r="K18" s="189" t="s">
        <v>195</v>
      </c>
      <c r="L18" s="159">
        <v>44742</v>
      </c>
      <c r="M18" s="213" t="s">
        <v>552</v>
      </c>
      <c r="N18" s="189">
        <v>54</v>
      </c>
      <c r="O18" s="231"/>
    </row>
    <row r="19" spans="1:15" ht="15" customHeight="1">
      <c r="A19" s="187">
        <f t="shared" si="0"/>
        <v>9</v>
      </c>
      <c r="B19" s="188" t="s">
        <v>147</v>
      </c>
      <c r="C19" s="214" t="s">
        <v>3</v>
      </c>
      <c r="D19" s="189" t="s">
        <v>582</v>
      </c>
      <c r="E19" s="159">
        <v>44744</v>
      </c>
      <c r="F19" s="159"/>
      <c r="G19" s="160" t="s">
        <v>109</v>
      </c>
      <c r="H19" s="160" t="s">
        <v>187</v>
      </c>
      <c r="I19" s="160"/>
      <c r="J19" s="160" t="s">
        <v>188</v>
      </c>
      <c r="K19" s="189" t="s">
        <v>195</v>
      </c>
      <c r="L19" s="159">
        <v>44744</v>
      </c>
      <c r="M19" s="213"/>
      <c r="N19" s="189"/>
      <c r="O19" s="231"/>
    </row>
    <row r="20" spans="1:15" ht="15" customHeight="1">
      <c r="A20" s="187">
        <f t="shared" si="0"/>
        <v>10</v>
      </c>
      <c r="B20" s="188" t="s">
        <v>147</v>
      </c>
      <c r="C20" s="214" t="s">
        <v>3</v>
      </c>
      <c r="D20" s="189" t="s">
        <v>583</v>
      </c>
      <c r="E20" s="159">
        <v>44742</v>
      </c>
      <c r="F20" s="159"/>
      <c r="G20" s="160" t="s">
        <v>271</v>
      </c>
      <c r="H20" s="160" t="s">
        <v>190</v>
      </c>
      <c r="I20" s="160"/>
      <c r="J20" s="160" t="s">
        <v>188</v>
      </c>
      <c r="K20" s="189" t="s">
        <v>195</v>
      </c>
      <c r="L20" s="159">
        <v>45063</v>
      </c>
      <c r="M20" s="213"/>
      <c r="N20" s="189"/>
      <c r="O20" s="231"/>
    </row>
    <row r="21" spans="1:15" ht="15" customHeight="1">
      <c r="A21" s="187">
        <f>1+A20</f>
        <v>11</v>
      </c>
      <c r="B21" s="188" t="s">
        <v>147</v>
      </c>
      <c r="C21" s="214" t="s">
        <v>3</v>
      </c>
      <c r="D21" s="189" t="s">
        <v>584</v>
      </c>
      <c r="E21" s="159">
        <v>44742</v>
      </c>
      <c r="F21" s="159"/>
      <c r="G21" s="160" t="s">
        <v>5</v>
      </c>
      <c r="H21" s="160" t="s">
        <v>189</v>
      </c>
      <c r="I21" s="160"/>
      <c r="J21" s="160" t="s">
        <v>188</v>
      </c>
      <c r="K21" s="189" t="s">
        <v>195</v>
      </c>
      <c r="L21" s="159">
        <v>45013</v>
      </c>
      <c r="M21" s="213" t="s">
        <v>553</v>
      </c>
      <c r="N21" s="189">
        <v>50</v>
      </c>
      <c r="O21" s="231"/>
    </row>
    <row r="22" spans="1:15" ht="15" customHeight="1">
      <c r="A22" s="187"/>
      <c r="B22" s="188" t="s">
        <v>147</v>
      </c>
      <c r="C22" s="214" t="s">
        <v>3</v>
      </c>
      <c r="D22" s="189" t="s">
        <v>740</v>
      </c>
      <c r="E22" s="159">
        <v>44744</v>
      </c>
      <c r="F22" s="159"/>
      <c r="G22" s="160" t="s">
        <v>5</v>
      </c>
      <c r="H22" s="160" t="s">
        <v>351</v>
      </c>
      <c r="I22" s="160"/>
      <c r="J22" s="160" t="s">
        <v>352</v>
      </c>
      <c r="K22" s="189" t="s">
        <v>195</v>
      </c>
      <c r="L22" s="159" t="s">
        <v>353</v>
      </c>
      <c r="M22" s="213" t="s">
        <v>198</v>
      </c>
      <c r="N22" s="189">
        <v>62</v>
      </c>
      <c r="O22" s="231"/>
    </row>
    <row r="23" spans="1:15" ht="15" customHeight="1">
      <c r="A23" s="187">
        <f>1+A21</f>
        <v>12</v>
      </c>
      <c r="B23" s="188" t="s">
        <v>147</v>
      </c>
      <c r="C23" s="214" t="s">
        <v>3</v>
      </c>
      <c r="D23" s="189" t="s">
        <v>585</v>
      </c>
      <c r="E23" s="159">
        <v>44738</v>
      </c>
      <c r="F23" s="159"/>
      <c r="G23" s="160" t="s">
        <v>109</v>
      </c>
      <c r="H23" s="160" t="s">
        <v>191</v>
      </c>
      <c r="I23" s="160"/>
      <c r="J23" s="160" t="s">
        <v>192</v>
      </c>
      <c r="K23" s="189" t="s">
        <v>195</v>
      </c>
      <c r="L23" s="159">
        <v>44739</v>
      </c>
      <c r="M23" s="213"/>
      <c r="N23" s="189"/>
      <c r="O23" s="231"/>
    </row>
    <row r="24" spans="1:15" ht="15" customHeight="1">
      <c r="A24" s="187">
        <f t="shared" si="0"/>
        <v>13</v>
      </c>
      <c r="B24" s="188" t="s">
        <v>147</v>
      </c>
      <c r="C24" s="214" t="s">
        <v>3</v>
      </c>
      <c r="D24" s="189" t="s">
        <v>586</v>
      </c>
      <c r="E24" s="159">
        <v>44738</v>
      </c>
      <c r="F24" s="159"/>
      <c r="G24" s="160" t="s">
        <v>271</v>
      </c>
      <c r="H24" s="160" t="s">
        <v>193</v>
      </c>
      <c r="I24" s="160"/>
      <c r="J24" s="160" t="s">
        <v>192</v>
      </c>
      <c r="K24" s="189" t="s">
        <v>195</v>
      </c>
      <c r="L24" s="159">
        <v>45063</v>
      </c>
      <c r="M24" s="213"/>
      <c r="N24" s="189"/>
      <c r="O24" s="231"/>
    </row>
    <row r="25" spans="1:15" ht="15" customHeight="1">
      <c r="A25" s="187">
        <f t="shared" si="0"/>
        <v>14</v>
      </c>
      <c r="B25" s="188" t="s">
        <v>147</v>
      </c>
      <c r="C25" s="214" t="s">
        <v>3</v>
      </c>
      <c r="D25" s="189" t="s">
        <v>587</v>
      </c>
      <c r="E25" s="159">
        <v>44738</v>
      </c>
      <c r="F25" s="159"/>
      <c r="G25" s="160" t="s">
        <v>5</v>
      </c>
      <c r="H25" s="160" t="s">
        <v>194</v>
      </c>
      <c r="I25" s="160"/>
      <c r="J25" s="160" t="s">
        <v>192</v>
      </c>
      <c r="K25" s="189" t="s">
        <v>195</v>
      </c>
      <c r="L25" s="159">
        <v>44743</v>
      </c>
      <c r="M25" s="213" t="s">
        <v>554</v>
      </c>
      <c r="N25" s="189">
        <v>60</v>
      </c>
      <c r="O25" s="231"/>
    </row>
    <row r="26" spans="1:15" ht="15" customHeight="1">
      <c r="A26" s="187">
        <f t="shared" si="0"/>
        <v>15</v>
      </c>
      <c r="B26" s="188" t="s">
        <v>147</v>
      </c>
      <c r="C26" s="214" t="s">
        <v>3</v>
      </c>
      <c r="D26" s="189" t="s">
        <v>588</v>
      </c>
      <c r="E26" s="159">
        <v>44748</v>
      </c>
      <c r="F26" s="159"/>
      <c r="G26" s="160" t="s">
        <v>209</v>
      </c>
      <c r="H26" s="160" t="s">
        <v>201</v>
      </c>
      <c r="I26" s="160"/>
      <c r="J26" s="160" t="s">
        <v>202</v>
      </c>
      <c r="K26" s="189" t="s">
        <v>195</v>
      </c>
      <c r="L26" s="159">
        <v>44777</v>
      </c>
      <c r="M26" s="159"/>
      <c r="N26" s="189"/>
      <c r="O26" s="231"/>
    </row>
    <row r="27" spans="1:15" ht="15" customHeight="1">
      <c r="A27" s="187">
        <f t="shared" si="0"/>
        <v>16</v>
      </c>
      <c r="B27" s="188" t="s">
        <v>147</v>
      </c>
      <c r="C27" s="214" t="s">
        <v>3</v>
      </c>
      <c r="D27" s="189" t="s">
        <v>589</v>
      </c>
      <c r="E27" s="159">
        <v>44776</v>
      </c>
      <c r="F27" s="159"/>
      <c r="G27" s="160" t="s">
        <v>209</v>
      </c>
      <c r="H27" s="160" t="s">
        <v>204</v>
      </c>
      <c r="I27" s="160"/>
      <c r="J27" s="160" t="s">
        <v>203</v>
      </c>
      <c r="K27" s="189" t="s">
        <v>195</v>
      </c>
      <c r="L27" s="159">
        <v>44777</v>
      </c>
      <c r="M27" s="159"/>
      <c r="N27" s="189"/>
      <c r="O27" s="231"/>
    </row>
    <row r="28" spans="1:15" ht="15" customHeight="1">
      <c r="A28" s="187">
        <f t="shared" si="0"/>
        <v>17</v>
      </c>
      <c r="B28" s="188" t="s">
        <v>147</v>
      </c>
      <c r="C28" s="214" t="s">
        <v>3</v>
      </c>
      <c r="D28" s="189" t="s">
        <v>590</v>
      </c>
      <c r="E28" s="159">
        <v>44776</v>
      </c>
      <c r="F28" s="159"/>
      <c r="G28" s="160" t="s">
        <v>209</v>
      </c>
      <c r="H28" s="160" t="s">
        <v>205</v>
      </c>
      <c r="I28" s="160"/>
      <c r="J28" s="160" t="s">
        <v>206</v>
      </c>
      <c r="K28" s="189" t="s">
        <v>195</v>
      </c>
      <c r="L28" s="159">
        <v>44777</v>
      </c>
      <c r="M28" s="159"/>
      <c r="N28" s="189"/>
      <c r="O28" s="231"/>
    </row>
    <row r="29" spans="1:15" ht="15" customHeight="1">
      <c r="A29" s="187">
        <f t="shared" si="0"/>
        <v>18</v>
      </c>
      <c r="B29" s="188" t="s">
        <v>147</v>
      </c>
      <c r="C29" s="214" t="s">
        <v>3</v>
      </c>
      <c r="D29" s="189" t="s">
        <v>591</v>
      </c>
      <c r="E29" s="159">
        <v>44776</v>
      </c>
      <c r="F29" s="159"/>
      <c r="G29" s="160" t="s">
        <v>209</v>
      </c>
      <c r="H29" s="160" t="s">
        <v>207</v>
      </c>
      <c r="I29" s="160"/>
      <c r="J29" s="160" t="s">
        <v>208</v>
      </c>
      <c r="K29" s="189" t="s">
        <v>195</v>
      </c>
      <c r="L29" s="159">
        <v>44777</v>
      </c>
      <c r="M29" s="159"/>
      <c r="N29" s="189"/>
      <c r="O29" s="231"/>
    </row>
    <row r="30" spans="1:15" ht="15" customHeight="1">
      <c r="A30" s="187">
        <f t="shared" si="0"/>
        <v>19</v>
      </c>
      <c r="B30" s="188" t="s">
        <v>147</v>
      </c>
      <c r="C30" s="214" t="s">
        <v>3</v>
      </c>
      <c r="D30" s="189" t="s">
        <v>592</v>
      </c>
      <c r="E30" s="159">
        <v>44776</v>
      </c>
      <c r="F30" s="159"/>
      <c r="G30" s="160" t="s">
        <v>209</v>
      </c>
      <c r="H30" s="160" t="s">
        <v>210</v>
      </c>
      <c r="I30" s="160"/>
      <c r="J30" s="160" t="s">
        <v>211</v>
      </c>
      <c r="K30" s="189" t="s">
        <v>195</v>
      </c>
      <c r="L30" s="159">
        <v>44777</v>
      </c>
      <c r="M30" s="159"/>
      <c r="N30" s="189"/>
      <c r="O30" s="231"/>
    </row>
    <row r="31" spans="1:15" ht="30.75" customHeight="1">
      <c r="A31" s="187">
        <f t="shared" si="0"/>
        <v>20</v>
      </c>
      <c r="B31" s="188" t="s">
        <v>147</v>
      </c>
      <c r="C31" s="214" t="s">
        <v>3</v>
      </c>
      <c r="D31" s="190" t="s">
        <v>593</v>
      </c>
      <c r="E31" s="191">
        <v>44776</v>
      </c>
      <c r="F31" s="191"/>
      <c r="G31" s="192" t="s">
        <v>109</v>
      </c>
      <c r="H31" s="193" t="s">
        <v>215</v>
      </c>
      <c r="I31" s="193"/>
      <c r="J31" s="192" t="s">
        <v>212</v>
      </c>
      <c r="K31" s="190" t="s">
        <v>195</v>
      </c>
      <c r="L31" s="191">
        <v>44777</v>
      </c>
      <c r="M31" s="213"/>
      <c r="N31" s="189"/>
      <c r="O31" s="231"/>
    </row>
    <row r="32" spans="1:15" ht="15" customHeight="1">
      <c r="A32" s="187">
        <f t="shared" si="0"/>
        <v>21</v>
      </c>
      <c r="B32" s="188" t="s">
        <v>147</v>
      </c>
      <c r="C32" s="214" t="s">
        <v>3</v>
      </c>
      <c r="D32" s="189" t="s">
        <v>594</v>
      </c>
      <c r="E32" s="159">
        <v>44776</v>
      </c>
      <c r="F32" s="159"/>
      <c r="G32" s="160" t="s">
        <v>213</v>
      </c>
      <c r="H32" s="160" t="s">
        <v>214</v>
      </c>
      <c r="I32" s="160"/>
      <c r="J32" s="160" t="s">
        <v>212</v>
      </c>
      <c r="K32" s="189" t="s">
        <v>195</v>
      </c>
      <c r="L32" s="159">
        <v>44777</v>
      </c>
      <c r="M32" s="213"/>
      <c r="N32" s="189"/>
      <c r="O32" s="231"/>
    </row>
    <row r="33" spans="1:15" ht="15" customHeight="1">
      <c r="A33" s="187">
        <f t="shared" si="0"/>
        <v>22</v>
      </c>
      <c r="B33" s="188" t="s">
        <v>147</v>
      </c>
      <c r="C33" s="214" t="s">
        <v>3</v>
      </c>
      <c r="D33" s="189" t="s">
        <v>595</v>
      </c>
      <c r="E33" s="159">
        <v>44778</v>
      </c>
      <c r="F33" s="159"/>
      <c r="G33" s="160" t="s">
        <v>5</v>
      </c>
      <c r="H33" s="160" t="s">
        <v>216</v>
      </c>
      <c r="I33" s="160"/>
      <c r="J33" s="160" t="s">
        <v>212</v>
      </c>
      <c r="K33" s="189" t="s">
        <v>195</v>
      </c>
      <c r="L33" s="159">
        <v>44778</v>
      </c>
      <c r="M33" s="213" t="s">
        <v>199</v>
      </c>
      <c r="N33" s="189">
        <v>15</v>
      </c>
      <c r="O33" s="231"/>
    </row>
    <row r="34" spans="1:15" ht="15" customHeight="1">
      <c r="A34" s="187">
        <f t="shared" si="0"/>
        <v>23</v>
      </c>
      <c r="B34" s="188" t="s">
        <v>147</v>
      </c>
      <c r="C34" s="214" t="s">
        <v>3</v>
      </c>
      <c r="D34" s="189" t="s">
        <v>596</v>
      </c>
      <c r="E34" s="159">
        <v>44778</v>
      </c>
      <c r="F34" s="159"/>
      <c r="G34" s="160" t="s">
        <v>217</v>
      </c>
      <c r="H34" s="160" t="s">
        <v>218</v>
      </c>
      <c r="I34" s="160"/>
      <c r="J34" s="160" t="s">
        <v>219</v>
      </c>
      <c r="K34" s="189" t="s">
        <v>195</v>
      </c>
      <c r="L34" s="159">
        <v>44779</v>
      </c>
      <c r="M34" s="213" t="s">
        <v>200</v>
      </c>
      <c r="N34" s="189">
        <v>5</v>
      </c>
      <c r="O34" s="231"/>
    </row>
    <row r="35" spans="1:15" ht="15" customHeight="1">
      <c r="A35" s="187">
        <f t="shared" si="0"/>
        <v>24</v>
      </c>
      <c r="B35" s="188" t="s">
        <v>147</v>
      </c>
      <c r="C35" s="214" t="s">
        <v>3</v>
      </c>
      <c r="D35" s="189" t="s">
        <v>597</v>
      </c>
      <c r="E35" s="159">
        <v>44778</v>
      </c>
      <c r="F35" s="159"/>
      <c r="G35" s="160" t="s">
        <v>217</v>
      </c>
      <c r="H35" s="160" t="s">
        <v>222</v>
      </c>
      <c r="I35" s="160"/>
      <c r="J35" s="160" t="s">
        <v>221</v>
      </c>
      <c r="K35" s="189" t="s">
        <v>195</v>
      </c>
      <c r="L35" s="159">
        <v>44779</v>
      </c>
      <c r="M35" s="213"/>
      <c r="N35" s="189"/>
      <c r="O35" s="231"/>
    </row>
    <row r="36" spans="1:15" ht="25.5" customHeight="1">
      <c r="A36" s="187">
        <f t="shared" si="0"/>
        <v>25</v>
      </c>
      <c r="B36" s="188" t="s">
        <v>147</v>
      </c>
      <c r="C36" s="187" t="s">
        <v>3</v>
      </c>
      <c r="D36" s="189" t="s">
        <v>598</v>
      </c>
      <c r="E36" s="191">
        <v>44778</v>
      </c>
      <c r="F36" s="191"/>
      <c r="G36" s="192" t="s">
        <v>220</v>
      </c>
      <c r="H36" s="160" t="s">
        <v>223</v>
      </c>
      <c r="I36" s="160"/>
      <c r="J36" s="160" t="s">
        <v>224</v>
      </c>
      <c r="K36" s="189" t="s">
        <v>195</v>
      </c>
      <c r="L36" s="159">
        <v>44789</v>
      </c>
      <c r="M36" s="213"/>
      <c r="N36" s="189"/>
      <c r="O36" s="231"/>
    </row>
    <row r="37" spans="1:15" ht="33" customHeight="1">
      <c r="A37" s="187">
        <f t="shared" si="0"/>
        <v>26</v>
      </c>
      <c r="B37" s="188" t="s">
        <v>147</v>
      </c>
      <c r="C37" s="187" t="s">
        <v>3</v>
      </c>
      <c r="D37" s="189" t="s">
        <v>599</v>
      </c>
      <c r="E37" s="191">
        <v>44778</v>
      </c>
      <c r="F37" s="191"/>
      <c r="G37" s="192" t="s">
        <v>220</v>
      </c>
      <c r="H37" s="192" t="s">
        <v>225</v>
      </c>
      <c r="I37" s="192"/>
      <c r="J37" s="160" t="s">
        <v>226</v>
      </c>
      <c r="K37" s="189" t="s">
        <v>195</v>
      </c>
      <c r="L37" s="159">
        <v>44789</v>
      </c>
      <c r="M37" s="213"/>
      <c r="N37" s="189"/>
      <c r="O37" s="231"/>
    </row>
    <row r="38" spans="1:15" ht="29.25" customHeight="1">
      <c r="A38" s="187">
        <f t="shared" si="0"/>
        <v>27</v>
      </c>
      <c r="B38" s="188" t="s">
        <v>147</v>
      </c>
      <c r="C38" s="187" t="s">
        <v>3</v>
      </c>
      <c r="D38" s="189" t="s">
        <v>600</v>
      </c>
      <c r="E38" s="191">
        <v>44778</v>
      </c>
      <c r="F38" s="191"/>
      <c r="G38" s="192" t="s">
        <v>220</v>
      </c>
      <c r="H38" s="192" t="s">
        <v>227</v>
      </c>
      <c r="I38" s="192"/>
      <c r="J38" s="160" t="s">
        <v>211</v>
      </c>
      <c r="K38" s="189" t="s">
        <v>195</v>
      </c>
      <c r="L38" s="159">
        <v>44779</v>
      </c>
      <c r="M38" s="213"/>
      <c r="N38" s="189"/>
      <c r="O38" s="231"/>
    </row>
    <row r="39" spans="1:15" ht="29.25" customHeight="1">
      <c r="A39" s="187">
        <f t="shared" si="0"/>
        <v>28</v>
      </c>
      <c r="B39" s="188" t="s">
        <v>147</v>
      </c>
      <c r="C39" s="187" t="s">
        <v>3</v>
      </c>
      <c r="D39" s="189" t="s">
        <v>601</v>
      </c>
      <c r="E39" s="191">
        <v>44778</v>
      </c>
      <c r="F39" s="191"/>
      <c r="G39" s="192" t="s">
        <v>292</v>
      </c>
      <c r="H39" s="192" t="s">
        <v>229</v>
      </c>
      <c r="I39" s="192"/>
      <c r="J39" s="160" t="s">
        <v>228</v>
      </c>
      <c r="K39" s="189" t="s">
        <v>195</v>
      </c>
      <c r="L39" s="159">
        <v>44778</v>
      </c>
      <c r="M39" s="213"/>
      <c r="N39" s="189"/>
      <c r="O39" s="231"/>
    </row>
    <row r="40" spans="1:15" ht="29.25" customHeight="1">
      <c r="A40" s="187">
        <f t="shared" si="0"/>
        <v>29</v>
      </c>
      <c r="B40" s="188" t="s">
        <v>147</v>
      </c>
      <c r="C40" s="187" t="s">
        <v>3</v>
      </c>
      <c r="D40" s="189" t="s">
        <v>602</v>
      </c>
      <c r="E40" s="191">
        <v>44779</v>
      </c>
      <c r="F40" s="191"/>
      <c r="G40" s="192" t="s">
        <v>292</v>
      </c>
      <c r="H40" s="193" t="s">
        <v>230</v>
      </c>
      <c r="I40" s="192"/>
      <c r="J40" s="160" t="s">
        <v>228</v>
      </c>
      <c r="K40" s="189" t="s">
        <v>195</v>
      </c>
      <c r="L40" s="159">
        <v>44779</v>
      </c>
      <c r="M40" s="213"/>
      <c r="N40" s="189"/>
      <c r="O40" s="231"/>
    </row>
    <row r="41" spans="1:15" ht="29.25" customHeight="1">
      <c r="A41" s="187">
        <f t="shared" si="0"/>
        <v>30</v>
      </c>
      <c r="B41" s="188" t="s">
        <v>147</v>
      </c>
      <c r="C41" s="187" t="s">
        <v>3</v>
      </c>
      <c r="D41" s="189" t="s">
        <v>603</v>
      </c>
      <c r="E41" s="191">
        <v>44779</v>
      </c>
      <c r="F41" s="191"/>
      <c r="G41" s="192" t="s">
        <v>293</v>
      </c>
      <c r="H41" s="193" t="s">
        <v>232</v>
      </c>
      <c r="I41" s="192"/>
      <c r="J41" s="160" t="s">
        <v>233</v>
      </c>
      <c r="K41" s="190" t="s">
        <v>195</v>
      </c>
      <c r="L41" s="159">
        <v>44795</v>
      </c>
      <c r="M41" s="213"/>
      <c r="N41" s="189"/>
      <c r="O41" s="231"/>
    </row>
    <row r="42" spans="1:15" ht="15" customHeight="1">
      <c r="A42" s="187">
        <f t="shared" si="0"/>
        <v>31</v>
      </c>
      <c r="B42" s="188" t="s">
        <v>147</v>
      </c>
      <c r="C42" s="214" t="s">
        <v>3</v>
      </c>
      <c r="D42" s="189" t="s">
        <v>604</v>
      </c>
      <c r="E42" s="159">
        <v>44779</v>
      </c>
      <c r="F42" s="159"/>
      <c r="G42" s="160" t="s">
        <v>5</v>
      </c>
      <c r="H42" s="160" t="s">
        <v>234</v>
      </c>
      <c r="I42" s="160"/>
      <c r="J42" s="160" t="s">
        <v>235</v>
      </c>
      <c r="K42" s="189" t="s">
        <v>195</v>
      </c>
      <c r="L42" s="159">
        <v>44779</v>
      </c>
      <c r="M42" s="213" t="s">
        <v>200</v>
      </c>
      <c r="N42" s="189">
        <v>5</v>
      </c>
      <c r="O42" s="231"/>
    </row>
    <row r="43" spans="1:15" ht="15" customHeight="1">
      <c r="A43" s="187">
        <f t="shared" si="0"/>
        <v>32</v>
      </c>
      <c r="B43" s="188" t="s">
        <v>147</v>
      </c>
      <c r="C43" s="214" t="s">
        <v>3</v>
      </c>
      <c r="D43" s="189" t="s">
        <v>605</v>
      </c>
      <c r="E43" s="159">
        <v>44779</v>
      </c>
      <c r="F43" s="159"/>
      <c r="G43" s="160" t="s">
        <v>231</v>
      </c>
      <c r="H43" s="160" t="s">
        <v>236</v>
      </c>
      <c r="I43" s="160"/>
      <c r="J43" s="160" t="s">
        <v>237</v>
      </c>
      <c r="K43" s="189" t="s">
        <v>195</v>
      </c>
      <c r="L43" s="159">
        <v>44779</v>
      </c>
      <c r="M43" s="213"/>
      <c r="N43" s="189"/>
      <c r="O43" s="231"/>
    </row>
    <row r="44" spans="1:15" ht="15" customHeight="1">
      <c r="A44" s="187">
        <f t="shared" si="0"/>
        <v>33</v>
      </c>
      <c r="B44" s="188" t="s">
        <v>147</v>
      </c>
      <c r="C44" s="214" t="s">
        <v>3</v>
      </c>
      <c r="D44" s="189" t="s">
        <v>606</v>
      </c>
      <c r="E44" s="159">
        <v>44779</v>
      </c>
      <c r="F44" s="159"/>
      <c r="G44" s="160" t="s">
        <v>231</v>
      </c>
      <c r="H44" s="160" t="s">
        <v>238</v>
      </c>
      <c r="I44" s="160"/>
      <c r="J44" s="160" t="s">
        <v>237</v>
      </c>
      <c r="K44" s="189" t="s">
        <v>195</v>
      </c>
      <c r="L44" s="159">
        <v>44795</v>
      </c>
      <c r="M44" s="213"/>
      <c r="N44" s="189"/>
      <c r="O44" s="231"/>
    </row>
    <row r="45" spans="1:15" ht="15" customHeight="1">
      <c r="A45" s="187">
        <f t="shared" si="0"/>
        <v>34</v>
      </c>
      <c r="B45" s="188" t="s">
        <v>147</v>
      </c>
      <c r="C45" s="214" t="s">
        <v>3</v>
      </c>
      <c r="D45" s="189" t="s">
        <v>607</v>
      </c>
      <c r="E45" s="159">
        <v>44779</v>
      </c>
      <c r="F45" s="159"/>
      <c r="G45" s="160" t="s">
        <v>231</v>
      </c>
      <c r="H45" s="160" t="s">
        <v>239</v>
      </c>
      <c r="I45" s="160"/>
      <c r="J45" s="160" t="s">
        <v>240</v>
      </c>
      <c r="K45" s="189" t="s">
        <v>195</v>
      </c>
      <c r="L45" s="159">
        <v>44779</v>
      </c>
      <c r="M45" s="213"/>
      <c r="N45" s="189"/>
      <c r="O45" s="231"/>
    </row>
    <row r="46" spans="1:15" ht="15" customHeight="1">
      <c r="A46" s="187">
        <f t="shared" si="0"/>
        <v>35</v>
      </c>
      <c r="B46" s="188" t="s">
        <v>147</v>
      </c>
      <c r="C46" s="214" t="s">
        <v>3</v>
      </c>
      <c r="D46" s="189" t="s">
        <v>608</v>
      </c>
      <c r="E46" s="159">
        <v>44788</v>
      </c>
      <c r="F46" s="159"/>
      <c r="G46" s="160" t="s">
        <v>217</v>
      </c>
      <c r="H46" s="160" t="s">
        <v>241</v>
      </c>
      <c r="I46" s="160"/>
      <c r="J46" s="160" t="s">
        <v>212</v>
      </c>
      <c r="K46" s="189" t="s">
        <v>195</v>
      </c>
      <c r="L46" s="159">
        <v>44789</v>
      </c>
      <c r="M46" s="213"/>
      <c r="N46" s="189"/>
      <c r="O46" s="231"/>
    </row>
    <row r="47" spans="1:15" ht="32.25" customHeight="1">
      <c r="A47" s="187">
        <f t="shared" si="0"/>
        <v>36</v>
      </c>
      <c r="B47" s="188" t="s">
        <v>147</v>
      </c>
      <c r="C47" s="187" t="s">
        <v>3</v>
      </c>
      <c r="D47" s="189" t="s">
        <v>609</v>
      </c>
      <c r="E47" s="191">
        <v>44788</v>
      </c>
      <c r="F47" s="191"/>
      <c r="G47" s="192" t="s">
        <v>220</v>
      </c>
      <c r="H47" s="192" t="s">
        <v>242</v>
      </c>
      <c r="I47" s="192"/>
      <c r="J47" s="192" t="s">
        <v>212</v>
      </c>
      <c r="K47" s="190" t="s">
        <v>195</v>
      </c>
      <c r="L47" s="191">
        <v>44789</v>
      </c>
      <c r="M47" s="213"/>
      <c r="N47" s="189"/>
      <c r="O47" s="231"/>
    </row>
    <row r="48" spans="1:15" ht="15" customHeight="1">
      <c r="A48" s="187">
        <f t="shared" si="0"/>
        <v>37</v>
      </c>
      <c r="B48" s="188" t="s">
        <v>147</v>
      </c>
      <c r="C48" s="214" t="s">
        <v>3</v>
      </c>
      <c r="D48" s="189" t="s">
        <v>610</v>
      </c>
      <c r="E48" s="159">
        <v>44788</v>
      </c>
      <c r="F48" s="159"/>
      <c r="G48" s="160" t="s">
        <v>243</v>
      </c>
      <c r="H48" s="160" t="s">
        <v>244</v>
      </c>
      <c r="I48" s="160"/>
      <c r="J48" s="160" t="s">
        <v>245</v>
      </c>
      <c r="K48" s="189" t="s">
        <v>195</v>
      </c>
      <c r="L48" s="159">
        <v>44789</v>
      </c>
      <c r="M48" s="213"/>
      <c r="N48" s="189"/>
      <c r="O48" s="231"/>
    </row>
    <row r="49" spans="1:15" ht="34.5" customHeight="1">
      <c r="A49" s="187">
        <f t="shared" si="0"/>
        <v>38</v>
      </c>
      <c r="B49" s="188" t="s">
        <v>147</v>
      </c>
      <c r="C49" s="187" t="s">
        <v>3</v>
      </c>
      <c r="D49" s="189" t="s">
        <v>611</v>
      </c>
      <c r="E49" s="191">
        <v>44789</v>
      </c>
      <c r="F49" s="191"/>
      <c r="G49" s="192" t="s">
        <v>248</v>
      </c>
      <c r="H49" s="192" t="s">
        <v>246</v>
      </c>
      <c r="I49" s="192"/>
      <c r="J49" s="193" t="s">
        <v>247</v>
      </c>
      <c r="K49" s="190" t="s">
        <v>195</v>
      </c>
      <c r="L49" s="191">
        <v>44834</v>
      </c>
      <c r="M49" s="213"/>
      <c r="N49" s="189"/>
      <c r="O49" s="231"/>
    </row>
    <row r="50" spans="1:15" ht="15" customHeight="1">
      <c r="A50" s="187">
        <f t="shared" si="0"/>
        <v>39</v>
      </c>
      <c r="B50" s="188" t="s">
        <v>147</v>
      </c>
      <c r="C50" s="187" t="s">
        <v>3</v>
      </c>
      <c r="D50" s="189" t="s">
        <v>612</v>
      </c>
      <c r="E50" s="159">
        <v>44789</v>
      </c>
      <c r="F50" s="159"/>
      <c r="G50" s="160" t="s">
        <v>249</v>
      </c>
      <c r="H50" s="160" t="s">
        <v>250</v>
      </c>
      <c r="I50" s="160"/>
      <c r="J50" s="160" t="s">
        <v>251</v>
      </c>
      <c r="K50" s="189" t="s">
        <v>195</v>
      </c>
      <c r="L50" s="159">
        <v>44793</v>
      </c>
      <c r="M50" s="213"/>
      <c r="N50" s="189"/>
      <c r="O50" s="231"/>
    </row>
    <row r="51" spans="1:15" ht="15" customHeight="1">
      <c r="A51" s="187">
        <f t="shared" si="0"/>
        <v>40</v>
      </c>
      <c r="B51" s="188" t="s">
        <v>147</v>
      </c>
      <c r="C51" s="214" t="s">
        <v>3</v>
      </c>
      <c r="D51" s="189" t="s">
        <v>613</v>
      </c>
      <c r="E51" s="159">
        <v>44790</v>
      </c>
      <c r="F51" s="159"/>
      <c r="G51" s="160" t="s">
        <v>252</v>
      </c>
      <c r="H51" s="160" t="s">
        <v>253</v>
      </c>
      <c r="I51" s="160"/>
      <c r="J51" s="160" t="s">
        <v>254</v>
      </c>
      <c r="K51" s="189" t="s">
        <v>195</v>
      </c>
      <c r="L51" s="159">
        <v>44793</v>
      </c>
      <c r="M51" s="213"/>
      <c r="N51" s="189"/>
      <c r="O51" s="231"/>
    </row>
    <row r="52" spans="1:15" ht="15" customHeight="1">
      <c r="A52" s="187">
        <f t="shared" si="0"/>
        <v>41</v>
      </c>
      <c r="B52" s="188" t="s">
        <v>147</v>
      </c>
      <c r="C52" s="214" t="s">
        <v>3</v>
      </c>
      <c r="D52" s="189" t="s">
        <v>614</v>
      </c>
      <c r="E52" s="159">
        <v>44791</v>
      </c>
      <c r="F52" s="159"/>
      <c r="G52" s="160" t="s">
        <v>78</v>
      </c>
      <c r="H52" s="160" t="s">
        <v>255</v>
      </c>
      <c r="I52" s="160"/>
      <c r="J52" s="160" t="s">
        <v>254</v>
      </c>
      <c r="K52" s="189" t="s">
        <v>195</v>
      </c>
      <c r="L52" s="159">
        <v>44793</v>
      </c>
      <c r="M52" s="213"/>
      <c r="N52" s="189"/>
      <c r="O52" s="231"/>
    </row>
    <row r="53" spans="1:15" ht="15" customHeight="1">
      <c r="A53" s="187">
        <f t="shared" si="0"/>
        <v>42</v>
      </c>
      <c r="B53" s="188" t="s">
        <v>147</v>
      </c>
      <c r="C53" s="214" t="s">
        <v>3</v>
      </c>
      <c r="D53" s="189" t="s">
        <v>615</v>
      </c>
      <c r="E53" s="159">
        <v>44791</v>
      </c>
      <c r="F53" s="159"/>
      <c r="G53" s="160" t="s">
        <v>252</v>
      </c>
      <c r="H53" s="160" t="s">
        <v>256</v>
      </c>
      <c r="I53" s="160"/>
      <c r="J53" s="160" t="s">
        <v>257</v>
      </c>
      <c r="K53" s="189" t="s">
        <v>195</v>
      </c>
      <c r="L53" s="159">
        <v>44793</v>
      </c>
      <c r="M53" s="213"/>
      <c r="N53" s="189"/>
      <c r="O53" s="231"/>
    </row>
    <row r="54" spans="1:15" ht="15" customHeight="1">
      <c r="A54" s="187">
        <f t="shared" si="0"/>
        <v>43</v>
      </c>
      <c r="B54" s="188" t="s">
        <v>147</v>
      </c>
      <c r="C54" s="214" t="s">
        <v>3</v>
      </c>
      <c r="D54" s="189" t="s">
        <v>616</v>
      </c>
      <c r="E54" s="159">
        <v>44791</v>
      </c>
      <c r="F54" s="159"/>
      <c r="G54" s="160" t="s">
        <v>78</v>
      </c>
      <c r="H54" s="160" t="s">
        <v>258</v>
      </c>
      <c r="I54" s="160"/>
      <c r="J54" s="160" t="s">
        <v>259</v>
      </c>
      <c r="K54" s="189" t="s">
        <v>195</v>
      </c>
      <c r="L54" s="159">
        <v>44793</v>
      </c>
      <c r="M54" s="213"/>
      <c r="N54" s="189"/>
      <c r="O54" s="231"/>
    </row>
    <row r="55" spans="1:15" ht="15" customHeight="1">
      <c r="A55" s="187">
        <f t="shared" si="0"/>
        <v>44</v>
      </c>
      <c r="B55" s="188" t="s">
        <v>147</v>
      </c>
      <c r="C55" s="214" t="s">
        <v>3</v>
      </c>
      <c r="D55" s="189" t="s">
        <v>617</v>
      </c>
      <c r="E55" s="159">
        <v>44791</v>
      </c>
      <c r="F55" s="159"/>
      <c r="G55" s="160" t="s">
        <v>243</v>
      </c>
      <c r="H55" s="160" t="s">
        <v>260</v>
      </c>
      <c r="I55" s="160"/>
      <c r="J55" s="160" t="s">
        <v>261</v>
      </c>
      <c r="K55" s="189" t="s">
        <v>195</v>
      </c>
      <c r="L55" s="159">
        <v>44793</v>
      </c>
      <c r="M55" s="213"/>
      <c r="N55" s="189"/>
      <c r="O55" s="231"/>
    </row>
    <row r="56" spans="1:15" ht="15" customHeight="1">
      <c r="A56" s="187">
        <f t="shared" si="0"/>
        <v>45</v>
      </c>
      <c r="B56" s="188" t="s">
        <v>147</v>
      </c>
      <c r="C56" s="214" t="s">
        <v>3</v>
      </c>
      <c r="D56" s="189" t="s">
        <v>618</v>
      </c>
      <c r="E56" s="159">
        <v>44791</v>
      </c>
      <c r="F56" s="159"/>
      <c r="G56" s="160" t="s">
        <v>243</v>
      </c>
      <c r="H56" s="160" t="s">
        <v>262</v>
      </c>
      <c r="I56" s="160"/>
      <c r="J56" s="160" t="s">
        <v>263</v>
      </c>
      <c r="K56" s="189" t="s">
        <v>195</v>
      </c>
      <c r="L56" s="159">
        <v>44793</v>
      </c>
      <c r="M56" s="213"/>
      <c r="N56" s="189"/>
      <c r="O56" s="231"/>
    </row>
    <row r="57" spans="1:15" ht="15" customHeight="1">
      <c r="A57" s="187">
        <f t="shared" si="0"/>
        <v>46</v>
      </c>
      <c r="B57" s="188" t="s">
        <v>147</v>
      </c>
      <c r="C57" s="214" t="s">
        <v>3</v>
      </c>
      <c r="D57" s="189" t="s">
        <v>619</v>
      </c>
      <c r="E57" s="159">
        <v>44791</v>
      </c>
      <c r="F57" s="159"/>
      <c r="G57" s="160" t="s">
        <v>243</v>
      </c>
      <c r="H57" s="160" t="s">
        <v>264</v>
      </c>
      <c r="I57" s="160"/>
      <c r="J57" s="160" t="s">
        <v>265</v>
      </c>
      <c r="K57" s="189" t="s">
        <v>195</v>
      </c>
      <c r="L57" s="159">
        <v>44795</v>
      </c>
      <c r="M57" s="213"/>
      <c r="N57" s="189"/>
      <c r="O57" s="231"/>
    </row>
    <row r="58" spans="1:15" ht="15" customHeight="1">
      <c r="A58" s="187">
        <f t="shared" si="0"/>
        <v>47</v>
      </c>
      <c r="B58" s="188" t="s">
        <v>147</v>
      </c>
      <c r="C58" s="214" t="s">
        <v>3</v>
      </c>
      <c r="D58" s="189" t="s">
        <v>620</v>
      </c>
      <c r="E58" s="159">
        <v>44791</v>
      </c>
      <c r="F58" s="159"/>
      <c r="G58" s="160" t="s">
        <v>243</v>
      </c>
      <c r="H58" s="160" t="s">
        <v>266</v>
      </c>
      <c r="I58" s="160"/>
      <c r="J58" s="160" t="s">
        <v>267</v>
      </c>
      <c r="K58" s="189" t="s">
        <v>195</v>
      </c>
      <c r="L58" s="159">
        <v>44793</v>
      </c>
      <c r="M58" s="213"/>
      <c r="N58" s="189"/>
      <c r="O58" s="231"/>
    </row>
    <row r="59" spans="1:15" ht="15" customHeight="1">
      <c r="A59" s="187">
        <f t="shared" si="0"/>
        <v>48</v>
      </c>
      <c r="B59" s="188" t="s">
        <v>147</v>
      </c>
      <c r="C59" s="214" t="s">
        <v>3</v>
      </c>
      <c r="D59" s="189" t="s">
        <v>621</v>
      </c>
      <c r="E59" s="159">
        <v>44791</v>
      </c>
      <c r="F59" s="159"/>
      <c r="G59" s="160" t="s">
        <v>268</v>
      </c>
      <c r="H59" s="160" t="s">
        <v>269</v>
      </c>
      <c r="I59" s="160"/>
      <c r="J59" s="160" t="s">
        <v>267</v>
      </c>
      <c r="K59" s="189" t="s">
        <v>195</v>
      </c>
      <c r="L59" s="159">
        <v>44793</v>
      </c>
      <c r="M59" s="213"/>
      <c r="N59" s="189"/>
      <c r="O59" s="231"/>
    </row>
    <row r="60" spans="1:15" ht="15" customHeight="1">
      <c r="A60" s="187">
        <f t="shared" si="0"/>
        <v>49</v>
      </c>
      <c r="B60" s="188" t="s">
        <v>147</v>
      </c>
      <c r="C60" s="214" t="s">
        <v>3</v>
      </c>
      <c r="D60" s="189" t="s">
        <v>622</v>
      </c>
      <c r="E60" s="159">
        <v>44791</v>
      </c>
      <c r="F60" s="159"/>
      <c r="G60" s="160" t="s">
        <v>5</v>
      </c>
      <c r="H60" s="160" t="s">
        <v>270</v>
      </c>
      <c r="I60" s="160"/>
      <c r="J60" s="160" t="s">
        <v>267</v>
      </c>
      <c r="K60" s="189" t="s">
        <v>195</v>
      </c>
      <c r="L60" s="159">
        <v>44793</v>
      </c>
      <c r="M60" s="213">
        <v>8</v>
      </c>
      <c r="N60" s="189">
        <v>11</v>
      </c>
      <c r="O60" s="231"/>
    </row>
    <row r="61" spans="1:15" ht="15" customHeight="1">
      <c r="A61" s="187">
        <f t="shared" si="0"/>
        <v>50</v>
      </c>
      <c r="B61" s="188" t="s">
        <v>147</v>
      </c>
      <c r="C61" s="214" t="s">
        <v>3</v>
      </c>
      <c r="D61" s="189" t="s">
        <v>623</v>
      </c>
      <c r="E61" s="159">
        <v>44791</v>
      </c>
      <c r="F61" s="159"/>
      <c r="G61" s="160" t="s">
        <v>271</v>
      </c>
      <c r="H61" s="160" t="s">
        <v>272</v>
      </c>
      <c r="I61" s="160"/>
      <c r="J61" s="160" t="s">
        <v>273</v>
      </c>
      <c r="K61" s="189" t="s">
        <v>195</v>
      </c>
      <c r="L61" s="159">
        <v>45063</v>
      </c>
      <c r="M61" s="213"/>
      <c r="N61" s="189"/>
      <c r="O61" s="231"/>
    </row>
    <row r="62" spans="1:15" ht="15" customHeight="1">
      <c r="A62" s="187">
        <f t="shared" si="0"/>
        <v>51</v>
      </c>
      <c r="B62" s="188" t="s">
        <v>147</v>
      </c>
      <c r="C62" s="214" t="s">
        <v>3</v>
      </c>
      <c r="D62" s="189" t="s">
        <v>624</v>
      </c>
      <c r="E62" s="159">
        <v>44791</v>
      </c>
      <c r="F62" s="159"/>
      <c r="G62" s="160" t="s">
        <v>5</v>
      </c>
      <c r="H62" s="160" t="s">
        <v>274</v>
      </c>
      <c r="I62" s="160"/>
      <c r="J62" s="160" t="s">
        <v>275</v>
      </c>
      <c r="K62" s="189" t="s">
        <v>195</v>
      </c>
      <c r="L62" s="159">
        <v>44793</v>
      </c>
      <c r="M62" s="213">
        <v>8</v>
      </c>
      <c r="N62" s="189">
        <v>11</v>
      </c>
      <c r="O62" s="231"/>
    </row>
    <row r="63" spans="1:15" ht="15" customHeight="1">
      <c r="A63" s="187">
        <f t="shared" si="0"/>
        <v>52</v>
      </c>
      <c r="B63" s="188" t="s">
        <v>147</v>
      </c>
      <c r="C63" s="214" t="s">
        <v>3</v>
      </c>
      <c r="D63" s="189" t="s">
        <v>625</v>
      </c>
      <c r="E63" s="159">
        <v>44791</v>
      </c>
      <c r="F63" s="159"/>
      <c r="G63" s="160" t="s">
        <v>220</v>
      </c>
      <c r="H63" s="160" t="s">
        <v>276</v>
      </c>
      <c r="I63" s="160"/>
      <c r="J63" s="160" t="s">
        <v>277</v>
      </c>
      <c r="K63" s="189" t="s">
        <v>195</v>
      </c>
      <c r="L63" s="159">
        <v>44793</v>
      </c>
      <c r="M63" s="213"/>
      <c r="N63" s="189"/>
      <c r="O63" s="231"/>
    </row>
    <row r="64" spans="1:15" ht="15" customHeight="1">
      <c r="A64" s="187">
        <f t="shared" si="0"/>
        <v>53</v>
      </c>
      <c r="B64" s="188" t="s">
        <v>147</v>
      </c>
      <c r="C64" s="214" t="s">
        <v>3</v>
      </c>
      <c r="D64" s="189" t="s">
        <v>626</v>
      </c>
      <c r="E64" s="159">
        <v>44793</v>
      </c>
      <c r="F64" s="159"/>
      <c r="G64" s="160" t="s">
        <v>278</v>
      </c>
      <c r="H64" s="160" t="s">
        <v>279</v>
      </c>
      <c r="I64" s="160"/>
      <c r="J64" s="160" t="s">
        <v>254</v>
      </c>
      <c r="K64" s="189" t="s">
        <v>195</v>
      </c>
      <c r="L64" s="159">
        <v>44793</v>
      </c>
      <c r="M64" s="213"/>
      <c r="N64" s="189"/>
      <c r="O64" s="231"/>
    </row>
    <row r="65" spans="1:15" ht="15" customHeight="1">
      <c r="A65" s="187">
        <f t="shared" si="0"/>
        <v>54</v>
      </c>
      <c r="B65" s="188" t="s">
        <v>147</v>
      </c>
      <c r="C65" s="214" t="s">
        <v>3</v>
      </c>
      <c r="D65" s="189" t="s">
        <v>627</v>
      </c>
      <c r="E65" s="159">
        <v>44795</v>
      </c>
      <c r="F65" s="159"/>
      <c r="G65" s="160" t="s">
        <v>220</v>
      </c>
      <c r="H65" s="160" t="s">
        <v>280</v>
      </c>
      <c r="I65" s="160"/>
      <c r="J65" s="160" t="s">
        <v>267</v>
      </c>
      <c r="K65" s="189" t="s">
        <v>195</v>
      </c>
      <c r="L65" s="159">
        <v>44795</v>
      </c>
      <c r="M65" s="213"/>
      <c r="N65" s="189"/>
      <c r="O65" s="231"/>
    </row>
    <row r="66" spans="1:15" ht="15" customHeight="1">
      <c r="A66" s="187">
        <f t="shared" si="0"/>
        <v>55</v>
      </c>
      <c r="B66" s="188" t="s">
        <v>147</v>
      </c>
      <c r="C66" s="214" t="s">
        <v>3</v>
      </c>
      <c r="D66" s="189" t="s">
        <v>628</v>
      </c>
      <c r="E66" s="159">
        <v>44794</v>
      </c>
      <c r="F66" s="159"/>
      <c r="G66" s="160" t="s">
        <v>281</v>
      </c>
      <c r="H66" s="160" t="s">
        <v>282</v>
      </c>
      <c r="I66" s="160"/>
      <c r="J66" s="160" t="s">
        <v>265</v>
      </c>
      <c r="K66" s="189" t="s">
        <v>195</v>
      </c>
      <c r="L66" s="159">
        <v>44795</v>
      </c>
      <c r="M66" s="213"/>
      <c r="N66" s="189"/>
      <c r="O66" s="231"/>
    </row>
    <row r="67" spans="1:15" ht="15" customHeight="1">
      <c r="A67" s="187">
        <f t="shared" si="0"/>
        <v>56</v>
      </c>
      <c r="B67" s="188" t="s">
        <v>147</v>
      </c>
      <c r="C67" s="214" t="s">
        <v>3</v>
      </c>
      <c r="D67" s="189" t="s">
        <v>629</v>
      </c>
      <c r="E67" s="159">
        <v>44794</v>
      </c>
      <c r="F67" s="159"/>
      <c r="G67" s="160" t="s">
        <v>5</v>
      </c>
      <c r="H67" s="160" t="s">
        <v>283</v>
      </c>
      <c r="I67" s="160"/>
      <c r="J67" s="160" t="s">
        <v>265</v>
      </c>
      <c r="K67" s="189" t="s">
        <v>195</v>
      </c>
      <c r="L67" s="159">
        <v>44795</v>
      </c>
      <c r="M67" s="213">
        <v>10</v>
      </c>
      <c r="N67" s="189">
        <v>15</v>
      </c>
      <c r="O67" s="231"/>
    </row>
    <row r="68" spans="1:15" ht="15" customHeight="1">
      <c r="A68" s="187">
        <f t="shared" si="0"/>
        <v>57</v>
      </c>
      <c r="B68" s="188" t="s">
        <v>147</v>
      </c>
      <c r="C68" s="214" t="s">
        <v>3</v>
      </c>
      <c r="D68" s="189" t="s">
        <v>630</v>
      </c>
      <c r="E68" s="159">
        <v>44794</v>
      </c>
      <c r="F68" s="159"/>
      <c r="G68" s="160" t="s">
        <v>5</v>
      </c>
      <c r="H68" s="160" t="s">
        <v>284</v>
      </c>
      <c r="I68" s="160"/>
      <c r="J68" s="160" t="s">
        <v>285</v>
      </c>
      <c r="K68" s="189" t="s">
        <v>195</v>
      </c>
      <c r="L68" s="159">
        <v>44795</v>
      </c>
      <c r="M68" s="213">
        <v>10</v>
      </c>
      <c r="N68" s="189">
        <v>41</v>
      </c>
      <c r="O68" s="231"/>
    </row>
    <row r="69" spans="1:15" ht="15" customHeight="1">
      <c r="A69" s="187">
        <f t="shared" si="0"/>
        <v>58</v>
      </c>
      <c r="B69" s="188" t="s">
        <v>147</v>
      </c>
      <c r="C69" s="214" t="s">
        <v>3</v>
      </c>
      <c r="D69" s="189" t="s">
        <v>631</v>
      </c>
      <c r="E69" s="159">
        <v>44793</v>
      </c>
      <c r="F69" s="159"/>
      <c r="G69" s="160" t="s">
        <v>243</v>
      </c>
      <c r="H69" s="160" t="s">
        <v>286</v>
      </c>
      <c r="I69" s="160"/>
      <c r="J69" s="160" t="s">
        <v>267</v>
      </c>
      <c r="K69" s="189" t="s">
        <v>195</v>
      </c>
      <c r="L69" s="159">
        <v>44795</v>
      </c>
      <c r="M69" s="213"/>
      <c r="N69" s="189"/>
      <c r="O69" s="231"/>
    </row>
    <row r="70" spans="1:15" ht="15" customHeight="1">
      <c r="A70" s="187">
        <f t="shared" si="0"/>
        <v>59</v>
      </c>
      <c r="B70" s="188" t="s">
        <v>147</v>
      </c>
      <c r="C70" s="214" t="s">
        <v>3</v>
      </c>
      <c r="D70" s="189" t="s">
        <v>632</v>
      </c>
      <c r="E70" s="159">
        <v>44796</v>
      </c>
      <c r="F70" s="159"/>
      <c r="G70" s="160" t="s">
        <v>252</v>
      </c>
      <c r="H70" s="160" t="s">
        <v>287</v>
      </c>
      <c r="I70" s="160"/>
      <c r="J70" s="160" t="s">
        <v>288</v>
      </c>
      <c r="K70" s="189" t="s">
        <v>195</v>
      </c>
      <c r="L70" s="159">
        <v>44797</v>
      </c>
      <c r="M70" s="213"/>
      <c r="N70" s="189"/>
      <c r="O70" s="231"/>
    </row>
    <row r="71" spans="1:15" ht="15" customHeight="1">
      <c r="A71" s="187">
        <f t="shared" si="0"/>
        <v>60</v>
      </c>
      <c r="B71" s="188" t="s">
        <v>147</v>
      </c>
      <c r="C71" s="214" t="s">
        <v>3</v>
      </c>
      <c r="D71" s="189" t="s">
        <v>633</v>
      </c>
      <c r="E71" s="159">
        <v>44797</v>
      </c>
      <c r="F71" s="159"/>
      <c r="G71" s="160" t="s">
        <v>252</v>
      </c>
      <c r="H71" s="160" t="s">
        <v>301</v>
      </c>
      <c r="I71" s="160"/>
      <c r="J71" s="160" t="s">
        <v>302</v>
      </c>
      <c r="K71" s="189" t="s">
        <v>195</v>
      </c>
      <c r="L71" s="159">
        <v>44799</v>
      </c>
      <c r="M71" s="213"/>
      <c r="N71" s="189"/>
      <c r="O71" s="231"/>
    </row>
    <row r="72" spans="1:15" ht="15" customHeight="1">
      <c r="A72" s="187">
        <f t="shared" si="0"/>
        <v>61</v>
      </c>
      <c r="B72" s="188" t="s">
        <v>147</v>
      </c>
      <c r="C72" s="214" t="s">
        <v>3</v>
      </c>
      <c r="D72" s="189" t="s">
        <v>634</v>
      </c>
      <c r="E72" s="159">
        <v>44800</v>
      </c>
      <c r="F72" s="159"/>
      <c r="G72" s="160" t="s">
        <v>252</v>
      </c>
      <c r="H72" s="160" t="s">
        <v>301</v>
      </c>
      <c r="I72" s="160"/>
      <c r="J72" s="160" t="s">
        <v>303</v>
      </c>
      <c r="K72" s="189" t="s">
        <v>195</v>
      </c>
      <c r="L72" s="159">
        <v>44798</v>
      </c>
      <c r="M72" s="213"/>
      <c r="N72" s="189"/>
      <c r="O72" s="231"/>
    </row>
    <row r="73" spans="1:15" ht="15" customHeight="1">
      <c r="A73" s="187">
        <f t="shared" si="0"/>
        <v>62</v>
      </c>
      <c r="B73" s="188" t="s">
        <v>147</v>
      </c>
      <c r="C73" s="214" t="s">
        <v>3</v>
      </c>
      <c r="D73" s="189" t="s">
        <v>635</v>
      </c>
      <c r="E73" s="159">
        <v>44798</v>
      </c>
      <c r="F73" s="159"/>
      <c r="G73" s="160" t="s">
        <v>278</v>
      </c>
      <c r="H73" s="160" t="s">
        <v>304</v>
      </c>
      <c r="I73" s="160"/>
      <c r="J73" s="160" t="s">
        <v>305</v>
      </c>
      <c r="K73" s="189" t="s">
        <v>195</v>
      </c>
      <c r="L73" s="159">
        <v>44799</v>
      </c>
      <c r="M73" s="213"/>
      <c r="N73" s="189"/>
      <c r="O73" s="231"/>
    </row>
    <row r="74" spans="1:15" ht="15" customHeight="1">
      <c r="A74" s="187">
        <f t="shared" si="0"/>
        <v>63</v>
      </c>
      <c r="B74" s="188" t="s">
        <v>147</v>
      </c>
      <c r="C74" s="214" t="s">
        <v>3</v>
      </c>
      <c r="D74" s="189" t="s">
        <v>636</v>
      </c>
      <c r="E74" s="159">
        <v>44799</v>
      </c>
      <c r="F74" s="159"/>
      <c r="G74" s="160" t="s">
        <v>78</v>
      </c>
      <c r="H74" s="160" t="s">
        <v>306</v>
      </c>
      <c r="I74" s="160"/>
      <c r="J74" s="160" t="s">
        <v>288</v>
      </c>
      <c r="K74" s="189" t="s">
        <v>195</v>
      </c>
      <c r="L74" s="159">
        <v>45013</v>
      </c>
      <c r="M74" s="213"/>
      <c r="N74" s="189"/>
      <c r="O74" s="231"/>
    </row>
    <row r="75" spans="1:15" ht="15" customHeight="1">
      <c r="A75" s="187">
        <f t="shared" si="0"/>
        <v>64</v>
      </c>
      <c r="B75" s="188" t="s">
        <v>147</v>
      </c>
      <c r="C75" s="214" t="s">
        <v>3</v>
      </c>
      <c r="D75" s="189" t="s">
        <v>637</v>
      </c>
      <c r="E75" s="159">
        <v>44800</v>
      </c>
      <c r="F75" s="159"/>
      <c r="G75" s="160" t="s">
        <v>78</v>
      </c>
      <c r="H75" s="160" t="s">
        <v>307</v>
      </c>
      <c r="I75" s="160"/>
      <c r="J75" s="160" t="s">
        <v>308</v>
      </c>
      <c r="K75" s="189" t="s">
        <v>195</v>
      </c>
      <c r="L75" s="159">
        <v>44800</v>
      </c>
      <c r="M75" s="213"/>
      <c r="N75" s="189"/>
      <c r="O75" s="231"/>
    </row>
    <row r="76" spans="1:15" ht="15" customHeight="1">
      <c r="A76" s="187">
        <f t="shared" si="0"/>
        <v>65</v>
      </c>
      <c r="B76" s="188" t="s">
        <v>147</v>
      </c>
      <c r="C76" s="214" t="s">
        <v>3</v>
      </c>
      <c r="D76" s="189" t="s">
        <v>638</v>
      </c>
      <c r="E76" s="159">
        <v>44800</v>
      </c>
      <c r="F76" s="159"/>
      <c r="G76" s="160" t="s">
        <v>309</v>
      </c>
      <c r="H76" s="160" t="s">
        <v>310</v>
      </c>
      <c r="I76" s="160"/>
      <c r="J76" s="160" t="s">
        <v>311</v>
      </c>
      <c r="K76" s="189" t="s">
        <v>195</v>
      </c>
      <c r="L76" s="159">
        <v>44800</v>
      </c>
      <c r="M76" s="213"/>
      <c r="N76" s="189"/>
      <c r="O76" s="231"/>
    </row>
    <row r="77" spans="1:15" ht="15" customHeight="1">
      <c r="A77" s="187">
        <f t="shared" si="0"/>
        <v>66</v>
      </c>
      <c r="B77" s="188" t="s">
        <v>147</v>
      </c>
      <c r="C77" s="214" t="s">
        <v>3</v>
      </c>
      <c r="D77" s="189" t="s">
        <v>639</v>
      </c>
      <c r="E77" s="159">
        <v>44800</v>
      </c>
      <c r="F77" s="159"/>
      <c r="G77" s="160" t="s">
        <v>217</v>
      </c>
      <c r="H77" s="160" t="s">
        <v>312</v>
      </c>
      <c r="I77" s="160"/>
      <c r="J77" s="160" t="s">
        <v>313</v>
      </c>
      <c r="K77" s="189" t="s">
        <v>195</v>
      </c>
      <c r="L77" s="159">
        <v>44801</v>
      </c>
      <c r="M77" s="213"/>
      <c r="N77" s="189"/>
      <c r="O77" s="231"/>
    </row>
    <row r="78" spans="1:15" ht="15" customHeight="1">
      <c r="A78" s="187">
        <f t="shared" si="0"/>
        <v>67</v>
      </c>
      <c r="B78" s="188" t="s">
        <v>147</v>
      </c>
      <c r="C78" s="214" t="s">
        <v>3</v>
      </c>
      <c r="D78" s="189" t="s">
        <v>640</v>
      </c>
      <c r="E78" s="159">
        <v>44800</v>
      </c>
      <c r="F78" s="159"/>
      <c r="G78" s="160" t="s">
        <v>220</v>
      </c>
      <c r="H78" s="160" t="s">
        <v>314</v>
      </c>
      <c r="I78" s="160"/>
      <c r="J78" s="160" t="s">
        <v>313</v>
      </c>
      <c r="K78" s="213" t="s">
        <v>195</v>
      </c>
      <c r="L78" s="159">
        <v>44801</v>
      </c>
      <c r="M78" s="213"/>
      <c r="N78" s="189"/>
      <c r="O78" s="231"/>
    </row>
    <row r="79" spans="1:15" ht="15" customHeight="1">
      <c r="A79" s="187">
        <f>1+A78</f>
        <v>68</v>
      </c>
      <c r="B79" s="214" t="s">
        <v>147</v>
      </c>
      <c r="C79" s="214" t="s">
        <v>3</v>
      </c>
      <c r="D79" s="189" t="s">
        <v>641</v>
      </c>
      <c r="E79" s="159">
        <v>44800</v>
      </c>
      <c r="F79" s="159"/>
      <c r="G79" s="160" t="s">
        <v>271</v>
      </c>
      <c r="H79" s="160" t="s">
        <v>315</v>
      </c>
      <c r="I79" s="160"/>
      <c r="J79" s="160" t="s">
        <v>305</v>
      </c>
      <c r="K79" s="189" t="s">
        <v>195</v>
      </c>
      <c r="L79" s="159">
        <v>44801</v>
      </c>
      <c r="M79" s="213"/>
      <c r="N79" s="189"/>
      <c r="O79" s="231"/>
    </row>
    <row r="80" spans="1:15" ht="31.5" customHeight="1">
      <c r="A80" s="187">
        <f t="shared" si="0"/>
        <v>69</v>
      </c>
      <c r="B80" s="187" t="s">
        <v>147</v>
      </c>
      <c r="C80" s="187" t="s">
        <v>3</v>
      </c>
      <c r="D80" s="189" t="s">
        <v>642</v>
      </c>
      <c r="E80" s="191">
        <v>44800</v>
      </c>
      <c r="F80" s="191"/>
      <c r="G80" s="192" t="s">
        <v>5</v>
      </c>
      <c r="H80" s="192" t="s">
        <v>316</v>
      </c>
      <c r="I80" s="192"/>
      <c r="J80" s="192" t="s">
        <v>305</v>
      </c>
      <c r="K80" s="190" t="s">
        <v>195</v>
      </c>
      <c r="L80" s="191">
        <v>44802</v>
      </c>
      <c r="M80" s="217">
        <v>11</v>
      </c>
      <c r="N80" s="190">
        <v>23</v>
      </c>
      <c r="O80" s="231"/>
    </row>
    <row r="81" spans="1:15" ht="15" customHeight="1">
      <c r="A81" s="187">
        <f>1+A80</f>
        <v>70</v>
      </c>
      <c r="B81" s="214" t="s">
        <v>147</v>
      </c>
      <c r="C81" s="214" t="s">
        <v>3</v>
      </c>
      <c r="D81" s="189" t="s">
        <v>643</v>
      </c>
      <c r="E81" s="191">
        <v>44800</v>
      </c>
      <c r="F81" s="191"/>
      <c r="G81" s="160" t="s">
        <v>5</v>
      </c>
      <c r="H81" s="160" t="s">
        <v>317</v>
      </c>
      <c r="I81" s="160"/>
      <c r="J81" s="160" t="s">
        <v>288</v>
      </c>
      <c r="K81" s="189" t="s">
        <v>195</v>
      </c>
      <c r="L81" s="159">
        <v>44802</v>
      </c>
      <c r="M81" s="213">
        <v>12</v>
      </c>
      <c r="N81" s="189">
        <v>52</v>
      </c>
      <c r="O81" s="231"/>
    </row>
    <row r="82" spans="1:15" ht="30" customHeight="1">
      <c r="A82" s="187">
        <f>1+A81</f>
        <v>71</v>
      </c>
      <c r="B82" s="187" t="s">
        <v>147</v>
      </c>
      <c r="C82" s="187" t="s">
        <v>3</v>
      </c>
      <c r="D82" s="189" t="s">
        <v>644</v>
      </c>
      <c r="E82" s="191">
        <v>44800</v>
      </c>
      <c r="F82" s="191"/>
      <c r="G82" s="192" t="s">
        <v>5</v>
      </c>
      <c r="H82" s="192" t="s">
        <v>318</v>
      </c>
      <c r="I82" s="192"/>
      <c r="J82" s="192" t="s">
        <v>308</v>
      </c>
      <c r="K82" s="190" t="s">
        <v>195</v>
      </c>
      <c r="L82" s="191">
        <v>44802</v>
      </c>
      <c r="M82" s="217">
        <v>13</v>
      </c>
      <c r="N82" s="190">
        <v>15</v>
      </c>
      <c r="O82" s="231"/>
    </row>
    <row r="83" spans="1:15" ht="15" customHeight="1">
      <c r="A83" s="187">
        <f>1+A82</f>
        <v>72</v>
      </c>
      <c r="B83" s="214" t="s">
        <v>147</v>
      </c>
      <c r="C83" s="214" t="s">
        <v>3</v>
      </c>
      <c r="D83" s="189" t="s">
        <v>645</v>
      </c>
      <c r="E83" s="159">
        <v>44802</v>
      </c>
      <c r="F83" s="159"/>
      <c r="G83" s="160" t="s">
        <v>252</v>
      </c>
      <c r="H83" s="160" t="s">
        <v>354</v>
      </c>
      <c r="I83" s="160"/>
      <c r="J83" s="160" t="s">
        <v>355</v>
      </c>
      <c r="K83" s="189" t="s">
        <v>195</v>
      </c>
      <c r="L83" s="159">
        <v>44806</v>
      </c>
      <c r="M83" s="213"/>
      <c r="N83" s="189"/>
      <c r="O83" s="231"/>
    </row>
    <row r="84" spans="1:15" ht="15" customHeight="1">
      <c r="A84" s="187">
        <f>1+A83</f>
        <v>73</v>
      </c>
      <c r="B84" s="214" t="s">
        <v>147</v>
      </c>
      <c r="C84" s="214" t="s">
        <v>3</v>
      </c>
      <c r="D84" s="189" t="s">
        <v>646</v>
      </c>
      <c r="E84" s="159">
        <v>44802</v>
      </c>
      <c r="F84" s="159"/>
      <c r="G84" s="160" t="s">
        <v>356</v>
      </c>
      <c r="H84" s="160" t="s">
        <v>357</v>
      </c>
      <c r="I84" s="160"/>
      <c r="J84" s="160" t="s">
        <v>358</v>
      </c>
      <c r="K84" s="189" t="s">
        <v>195</v>
      </c>
      <c r="L84" s="159">
        <v>44802</v>
      </c>
      <c r="M84" s="213"/>
      <c r="N84" s="189"/>
      <c r="O84" s="231"/>
    </row>
    <row r="85" spans="1:15" ht="15" customHeight="1">
      <c r="A85" s="187"/>
      <c r="B85" s="187" t="s">
        <v>147</v>
      </c>
      <c r="C85" s="187" t="s">
        <v>3</v>
      </c>
      <c r="D85" s="189" t="s">
        <v>647</v>
      </c>
      <c r="E85" s="159">
        <v>44847</v>
      </c>
      <c r="F85" s="159"/>
      <c r="G85" s="160" t="s">
        <v>359</v>
      </c>
      <c r="H85" s="160" t="s">
        <v>572</v>
      </c>
      <c r="I85" s="160"/>
      <c r="J85" s="160" t="s">
        <v>490</v>
      </c>
      <c r="K85" s="189" t="s">
        <v>195</v>
      </c>
      <c r="L85" s="232">
        <v>44852</v>
      </c>
      <c r="M85" s="160"/>
      <c r="N85" s="160"/>
      <c r="O85" s="231"/>
    </row>
    <row r="86" spans="1:15" ht="15" customHeight="1">
      <c r="A86" s="187">
        <f t="shared" ref="A86:A97" si="1">1+A85</f>
        <v>1</v>
      </c>
      <c r="B86" s="214" t="s">
        <v>147</v>
      </c>
      <c r="C86" s="214" t="s">
        <v>3</v>
      </c>
      <c r="D86" s="189" t="s">
        <v>648</v>
      </c>
      <c r="E86" s="159">
        <v>44806</v>
      </c>
      <c r="F86" s="159"/>
      <c r="G86" s="160" t="s">
        <v>360</v>
      </c>
      <c r="H86" s="160" t="s">
        <v>361</v>
      </c>
      <c r="I86" s="160"/>
      <c r="J86" s="160" t="s">
        <v>362</v>
      </c>
      <c r="K86" s="189" t="s">
        <v>195</v>
      </c>
      <c r="L86" s="159">
        <v>44806</v>
      </c>
      <c r="M86" s="213"/>
      <c r="N86" s="189"/>
      <c r="O86" s="231"/>
    </row>
    <row r="87" spans="1:15" ht="15" customHeight="1">
      <c r="A87" s="187">
        <f t="shared" si="1"/>
        <v>2</v>
      </c>
      <c r="B87" s="214" t="s">
        <v>147</v>
      </c>
      <c r="C87" s="214" t="s">
        <v>3</v>
      </c>
      <c r="D87" s="189" t="s">
        <v>649</v>
      </c>
      <c r="E87" s="159">
        <v>44806</v>
      </c>
      <c r="F87" s="159"/>
      <c r="G87" s="160" t="s">
        <v>220</v>
      </c>
      <c r="H87" s="160" t="s">
        <v>363</v>
      </c>
      <c r="I87" s="160"/>
      <c r="J87" s="160" t="s">
        <v>362</v>
      </c>
      <c r="K87" s="189" t="s">
        <v>195</v>
      </c>
      <c r="L87" s="159">
        <v>44807</v>
      </c>
      <c r="M87" s="213"/>
      <c r="N87" s="189"/>
      <c r="O87" s="231"/>
    </row>
    <row r="88" spans="1:15" ht="15" customHeight="1">
      <c r="A88" s="187">
        <f t="shared" si="1"/>
        <v>3</v>
      </c>
      <c r="B88" s="214" t="s">
        <v>147</v>
      </c>
      <c r="C88" s="214" t="s">
        <v>3</v>
      </c>
      <c r="D88" s="189" t="s">
        <v>650</v>
      </c>
      <c r="E88" s="159">
        <v>44807</v>
      </c>
      <c r="F88" s="159"/>
      <c r="G88" s="160" t="s">
        <v>217</v>
      </c>
      <c r="H88" s="160" t="s">
        <v>364</v>
      </c>
      <c r="I88" s="160"/>
      <c r="J88" s="160" t="s">
        <v>365</v>
      </c>
      <c r="K88" s="189" t="s">
        <v>195</v>
      </c>
      <c r="L88" s="159">
        <v>44807</v>
      </c>
      <c r="M88" s="213"/>
      <c r="N88" s="189"/>
      <c r="O88" s="231"/>
    </row>
    <row r="89" spans="1:15" ht="15" customHeight="1">
      <c r="A89" s="187">
        <f t="shared" si="1"/>
        <v>4</v>
      </c>
      <c r="B89" s="214" t="s">
        <v>147</v>
      </c>
      <c r="C89" s="214" t="s">
        <v>3</v>
      </c>
      <c r="D89" s="189" t="s">
        <v>651</v>
      </c>
      <c r="E89" s="159">
        <v>44807</v>
      </c>
      <c r="F89" s="159"/>
      <c r="G89" s="160" t="s">
        <v>217</v>
      </c>
      <c r="H89" s="160" t="s">
        <v>366</v>
      </c>
      <c r="I89" s="160"/>
      <c r="J89" s="160" t="s">
        <v>365</v>
      </c>
      <c r="K89" s="189" t="s">
        <v>195</v>
      </c>
      <c r="L89" s="159">
        <v>44809</v>
      </c>
      <c r="M89" s="213"/>
      <c r="N89" s="189"/>
      <c r="O89" s="231"/>
    </row>
    <row r="90" spans="1:15" ht="15" customHeight="1">
      <c r="A90" s="187">
        <f t="shared" si="1"/>
        <v>5</v>
      </c>
      <c r="B90" s="214" t="s">
        <v>147</v>
      </c>
      <c r="C90" s="214" t="s">
        <v>3</v>
      </c>
      <c r="D90" s="189" t="s">
        <v>652</v>
      </c>
      <c r="E90" s="159">
        <v>44807</v>
      </c>
      <c r="F90" s="159"/>
      <c r="G90" s="160" t="s">
        <v>252</v>
      </c>
      <c r="H90" s="160" t="s">
        <v>367</v>
      </c>
      <c r="I90" s="160"/>
      <c r="J90" s="160" t="s">
        <v>368</v>
      </c>
      <c r="K90" s="189" t="s">
        <v>195</v>
      </c>
      <c r="L90" s="159">
        <v>44809</v>
      </c>
      <c r="M90" s="213"/>
      <c r="N90" s="189"/>
      <c r="O90" s="231"/>
    </row>
    <row r="91" spans="1:15" ht="15" customHeight="1">
      <c r="A91" s="187">
        <f t="shared" si="1"/>
        <v>6</v>
      </c>
      <c r="B91" s="214" t="s">
        <v>147</v>
      </c>
      <c r="C91" s="214" t="s">
        <v>3</v>
      </c>
      <c r="D91" s="189" t="s">
        <v>653</v>
      </c>
      <c r="E91" s="159">
        <v>44807</v>
      </c>
      <c r="F91" s="159"/>
      <c r="G91" s="160" t="s">
        <v>78</v>
      </c>
      <c r="H91" s="160" t="s">
        <v>369</v>
      </c>
      <c r="I91" s="160"/>
      <c r="J91" s="160" t="s">
        <v>226</v>
      </c>
      <c r="K91" s="189" t="s">
        <v>195</v>
      </c>
      <c r="L91" s="159">
        <v>44807</v>
      </c>
      <c r="M91" s="213"/>
      <c r="N91" s="189"/>
      <c r="O91" s="231"/>
    </row>
    <row r="92" spans="1:15" ht="15" customHeight="1">
      <c r="A92" s="187">
        <f t="shared" si="1"/>
        <v>7</v>
      </c>
      <c r="B92" s="214" t="s">
        <v>147</v>
      </c>
      <c r="C92" s="214" t="s">
        <v>3</v>
      </c>
      <c r="D92" s="189" t="s">
        <v>654</v>
      </c>
      <c r="E92" s="159">
        <v>44807</v>
      </c>
      <c r="F92" s="159"/>
      <c r="G92" s="160" t="s">
        <v>217</v>
      </c>
      <c r="H92" s="160" t="s">
        <v>370</v>
      </c>
      <c r="I92" s="160"/>
      <c r="J92" s="160" t="s">
        <v>371</v>
      </c>
      <c r="K92" s="189" t="s">
        <v>195</v>
      </c>
      <c r="L92" s="159">
        <v>44807</v>
      </c>
      <c r="M92" s="213"/>
      <c r="N92" s="189"/>
      <c r="O92" s="231"/>
    </row>
    <row r="93" spans="1:15" ht="15" customHeight="1">
      <c r="A93" s="187">
        <f t="shared" si="1"/>
        <v>8</v>
      </c>
      <c r="B93" s="214" t="s">
        <v>147</v>
      </c>
      <c r="C93" s="214" t="s">
        <v>3</v>
      </c>
      <c r="D93" s="189" t="s">
        <v>655</v>
      </c>
      <c r="E93" s="159">
        <v>44807</v>
      </c>
      <c r="F93" s="159"/>
      <c r="G93" s="160" t="s">
        <v>220</v>
      </c>
      <c r="H93" s="160" t="s">
        <v>372</v>
      </c>
      <c r="I93" s="160"/>
      <c r="J93" s="160" t="s">
        <v>371</v>
      </c>
      <c r="K93" s="189" t="s">
        <v>195</v>
      </c>
      <c r="L93" s="159">
        <v>44809</v>
      </c>
      <c r="M93" s="213"/>
      <c r="N93" s="189"/>
      <c r="O93" s="231"/>
    </row>
    <row r="94" spans="1:15" ht="15" customHeight="1">
      <c r="A94" s="187">
        <f t="shared" si="1"/>
        <v>9</v>
      </c>
      <c r="B94" s="214" t="s">
        <v>147</v>
      </c>
      <c r="C94" s="214" t="s">
        <v>3</v>
      </c>
      <c r="D94" s="189" t="s">
        <v>656</v>
      </c>
      <c r="E94" s="159">
        <v>44807</v>
      </c>
      <c r="F94" s="159"/>
      <c r="G94" s="160" t="s">
        <v>5</v>
      </c>
      <c r="H94" s="160" t="s">
        <v>373</v>
      </c>
      <c r="I94" s="160"/>
      <c r="J94" s="160" t="s">
        <v>374</v>
      </c>
      <c r="K94" s="189" t="s">
        <v>195</v>
      </c>
      <c r="L94" s="159">
        <v>44807</v>
      </c>
      <c r="M94" s="213"/>
      <c r="N94" s="189"/>
      <c r="O94" s="231"/>
    </row>
    <row r="95" spans="1:15" ht="15" customHeight="1">
      <c r="A95" s="187">
        <f t="shared" si="1"/>
        <v>10</v>
      </c>
      <c r="B95" s="214" t="s">
        <v>147</v>
      </c>
      <c r="C95" s="214" t="s">
        <v>3</v>
      </c>
      <c r="D95" s="189" t="s">
        <v>657</v>
      </c>
      <c r="E95" s="159">
        <v>44808</v>
      </c>
      <c r="F95" s="159"/>
      <c r="G95" s="160" t="s">
        <v>78</v>
      </c>
      <c r="H95" s="160" t="s">
        <v>375</v>
      </c>
      <c r="I95" s="160"/>
      <c r="J95" s="160" t="s">
        <v>355</v>
      </c>
      <c r="K95" s="189" t="s">
        <v>195</v>
      </c>
      <c r="L95" s="159">
        <v>44809</v>
      </c>
      <c r="M95" s="213"/>
      <c r="N95" s="189"/>
      <c r="O95" s="231"/>
    </row>
    <row r="96" spans="1:15" ht="15" customHeight="1">
      <c r="A96" s="187">
        <f t="shared" si="1"/>
        <v>11</v>
      </c>
      <c r="B96" s="214" t="s">
        <v>147</v>
      </c>
      <c r="C96" s="214" t="s">
        <v>3</v>
      </c>
      <c r="D96" s="189" t="s">
        <v>658</v>
      </c>
      <c r="E96" s="159">
        <v>44808</v>
      </c>
      <c r="F96" s="159"/>
      <c r="G96" s="160" t="s">
        <v>376</v>
      </c>
      <c r="H96" s="160" t="s">
        <v>377</v>
      </c>
      <c r="I96" s="160"/>
      <c r="J96" s="160" t="s">
        <v>308</v>
      </c>
      <c r="K96" s="189" t="s">
        <v>195</v>
      </c>
      <c r="L96" s="159">
        <v>44809</v>
      </c>
      <c r="M96" s="213" t="s">
        <v>331</v>
      </c>
      <c r="N96" s="189">
        <v>63</v>
      </c>
      <c r="O96" s="231"/>
    </row>
    <row r="97" spans="1:15" ht="15" customHeight="1">
      <c r="A97" s="187">
        <f t="shared" si="1"/>
        <v>12</v>
      </c>
      <c r="B97" s="214" t="s">
        <v>147</v>
      </c>
      <c r="C97" s="214" t="s">
        <v>3</v>
      </c>
      <c r="D97" s="189" t="s">
        <v>659</v>
      </c>
      <c r="E97" s="159">
        <v>44808</v>
      </c>
      <c r="F97" s="159"/>
      <c r="G97" s="160" t="s">
        <v>278</v>
      </c>
      <c r="H97" s="160" t="s">
        <v>414</v>
      </c>
      <c r="I97" s="160"/>
      <c r="J97" s="160" t="s">
        <v>411</v>
      </c>
      <c r="K97" s="189" t="s">
        <v>195</v>
      </c>
      <c r="L97" s="159">
        <v>44818</v>
      </c>
      <c r="M97" s="213"/>
      <c r="N97" s="189"/>
      <c r="O97" s="231"/>
    </row>
    <row r="98" spans="1:15" ht="15" customHeight="1">
      <c r="A98" s="187"/>
      <c r="B98" s="214" t="s">
        <v>147</v>
      </c>
      <c r="C98" s="214" t="s">
        <v>3</v>
      </c>
      <c r="D98" s="189" t="s">
        <v>660</v>
      </c>
      <c r="E98" s="159">
        <v>44808</v>
      </c>
      <c r="F98" s="159"/>
      <c r="G98" s="160" t="s">
        <v>5</v>
      </c>
      <c r="H98" s="160" t="s">
        <v>415</v>
      </c>
      <c r="I98" s="160"/>
      <c r="J98" s="160" t="s">
        <v>355</v>
      </c>
      <c r="K98" s="189" t="s">
        <v>195</v>
      </c>
      <c r="L98" s="159">
        <v>44813</v>
      </c>
      <c r="M98" s="213" t="s">
        <v>330</v>
      </c>
      <c r="N98" s="189">
        <v>39</v>
      </c>
      <c r="O98" s="231"/>
    </row>
    <row r="99" spans="1:15" ht="15" customHeight="1">
      <c r="A99" s="187"/>
      <c r="B99" s="214" t="s">
        <v>147</v>
      </c>
      <c r="C99" s="214" t="s">
        <v>3</v>
      </c>
      <c r="D99" s="189" t="s">
        <v>661</v>
      </c>
      <c r="E99" s="159">
        <v>44809</v>
      </c>
      <c r="F99" s="159"/>
      <c r="G99" s="160" t="s">
        <v>78</v>
      </c>
      <c r="H99" s="160" t="s">
        <v>378</v>
      </c>
      <c r="I99" s="160"/>
      <c r="J99" s="160" t="s">
        <v>379</v>
      </c>
      <c r="K99" s="189" t="s">
        <v>195</v>
      </c>
      <c r="L99" s="159">
        <v>44809</v>
      </c>
      <c r="M99" s="213"/>
      <c r="N99" s="189"/>
      <c r="O99" s="231"/>
    </row>
    <row r="100" spans="1:15" ht="18" customHeight="1">
      <c r="A100" s="187"/>
      <c r="B100" s="187" t="s">
        <v>147</v>
      </c>
      <c r="C100" s="187" t="s">
        <v>3</v>
      </c>
      <c r="D100" s="190" t="s">
        <v>662</v>
      </c>
      <c r="E100" s="191">
        <v>44809</v>
      </c>
      <c r="F100" s="191"/>
      <c r="G100" s="192" t="s">
        <v>278</v>
      </c>
      <c r="H100" s="212" t="s">
        <v>380</v>
      </c>
      <c r="I100" s="212"/>
      <c r="J100" s="192" t="s">
        <v>381</v>
      </c>
      <c r="K100" s="190" t="s">
        <v>195</v>
      </c>
      <c r="L100" s="191">
        <v>45063</v>
      </c>
      <c r="M100" s="213"/>
      <c r="N100" s="189"/>
      <c r="O100" s="231"/>
    </row>
    <row r="101" spans="1:15" ht="15" customHeight="1">
      <c r="A101" s="187"/>
      <c r="B101" s="214" t="s">
        <v>147</v>
      </c>
      <c r="C101" s="214" t="s">
        <v>3</v>
      </c>
      <c r="D101" s="189" t="s">
        <v>663</v>
      </c>
      <c r="E101" s="159">
        <v>44808</v>
      </c>
      <c r="F101" s="159"/>
      <c r="G101" s="160" t="s">
        <v>382</v>
      </c>
      <c r="H101" s="160" t="s">
        <v>383</v>
      </c>
      <c r="I101" s="160"/>
      <c r="J101" s="160" t="s">
        <v>393</v>
      </c>
      <c r="K101" s="189" t="s">
        <v>195</v>
      </c>
      <c r="L101" s="159">
        <v>44809</v>
      </c>
      <c r="M101" s="213"/>
      <c r="N101" s="189"/>
      <c r="O101" s="231"/>
    </row>
    <row r="102" spans="1:15" ht="15" customHeight="1">
      <c r="A102" s="187"/>
      <c r="B102" s="214" t="s">
        <v>147</v>
      </c>
      <c r="C102" s="214" t="s">
        <v>3</v>
      </c>
      <c r="D102" s="189" t="s">
        <v>664</v>
      </c>
      <c r="E102" s="159">
        <v>44813</v>
      </c>
      <c r="F102" s="159"/>
      <c r="G102" s="160" t="s">
        <v>391</v>
      </c>
      <c r="H102" s="160" t="s">
        <v>392</v>
      </c>
      <c r="I102" s="160"/>
      <c r="J102" s="160" t="s">
        <v>394</v>
      </c>
      <c r="K102" s="189" t="s">
        <v>195</v>
      </c>
      <c r="L102" s="159">
        <v>44813</v>
      </c>
      <c r="M102" s="213"/>
      <c r="N102" s="189"/>
      <c r="O102" s="231"/>
    </row>
    <row r="103" spans="1:15" ht="15" customHeight="1">
      <c r="A103" s="187"/>
      <c r="B103" s="214" t="s">
        <v>147</v>
      </c>
      <c r="C103" s="214" t="s">
        <v>3</v>
      </c>
      <c r="D103" s="189" t="s">
        <v>665</v>
      </c>
      <c r="E103" s="159">
        <v>44813</v>
      </c>
      <c r="F103" s="159"/>
      <c r="G103" s="160" t="s">
        <v>220</v>
      </c>
      <c r="H103" s="160" t="s">
        <v>395</v>
      </c>
      <c r="I103" s="160"/>
      <c r="J103" s="160" t="s">
        <v>394</v>
      </c>
      <c r="K103" s="189" t="s">
        <v>195</v>
      </c>
      <c r="L103" s="159">
        <v>44813</v>
      </c>
      <c r="M103" s="213"/>
      <c r="N103" s="189"/>
      <c r="O103" s="231"/>
    </row>
    <row r="104" spans="1:15" ht="15" customHeight="1">
      <c r="A104" s="187">
        <f>1+A97</f>
        <v>13</v>
      </c>
      <c r="B104" s="214" t="s">
        <v>147</v>
      </c>
      <c r="C104" s="214" t="s">
        <v>3</v>
      </c>
      <c r="D104" s="189" t="s">
        <v>666</v>
      </c>
      <c r="E104" s="159">
        <v>44815</v>
      </c>
      <c r="F104" s="159"/>
      <c r="G104" s="160" t="s">
        <v>396</v>
      </c>
      <c r="H104" s="160" t="s">
        <v>397</v>
      </c>
      <c r="I104" s="160"/>
      <c r="J104" s="160" t="s">
        <v>398</v>
      </c>
      <c r="K104" s="189" t="s">
        <v>195</v>
      </c>
      <c r="L104" s="159">
        <v>44816</v>
      </c>
      <c r="M104" s="213"/>
      <c r="N104" s="189"/>
      <c r="O104" s="231"/>
    </row>
    <row r="105" spans="1:15" ht="15" customHeight="1">
      <c r="A105" s="187"/>
      <c r="B105" s="187" t="s">
        <v>147</v>
      </c>
      <c r="C105" s="187" t="s">
        <v>3</v>
      </c>
      <c r="D105" s="189" t="s">
        <v>667</v>
      </c>
      <c r="E105" s="159">
        <v>44815</v>
      </c>
      <c r="F105" s="159"/>
      <c r="G105" s="160" t="s">
        <v>217</v>
      </c>
      <c r="H105" s="160" t="s">
        <v>399</v>
      </c>
      <c r="I105" s="160"/>
      <c r="J105" s="160" t="s">
        <v>400</v>
      </c>
      <c r="K105" s="189" t="s">
        <v>298</v>
      </c>
      <c r="L105" s="159">
        <v>44816</v>
      </c>
      <c r="M105" s="213"/>
      <c r="N105" s="189"/>
      <c r="O105" s="231"/>
    </row>
    <row r="106" spans="1:15" ht="15" customHeight="1">
      <c r="A106" s="187"/>
      <c r="B106" s="187" t="s">
        <v>147</v>
      </c>
      <c r="C106" s="187" t="s">
        <v>3</v>
      </c>
      <c r="D106" s="189" t="s">
        <v>668</v>
      </c>
      <c r="E106" s="159">
        <v>44816</v>
      </c>
      <c r="F106" s="159"/>
      <c r="G106" s="160" t="s">
        <v>220</v>
      </c>
      <c r="H106" s="160" t="s">
        <v>401</v>
      </c>
      <c r="I106" s="160"/>
      <c r="J106" s="160" t="s">
        <v>400</v>
      </c>
      <c r="K106" s="189" t="s">
        <v>298</v>
      </c>
      <c r="L106" s="159">
        <v>44816</v>
      </c>
      <c r="M106" s="213"/>
      <c r="N106" s="189"/>
      <c r="O106" s="231"/>
    </row>
    <row r="107" spans="1:15" ht="15" customHeight="1">
      <c r="A107" s="187"/>
      <c r="B107" s="187" t="s">
        <v>147</v>
      </c>
      <c r="C107" s="187" t="s">
        <v>3</v>
      </c>
      <c r="D107" s="189" t="s">
        <v>669</v>
      </c>
      <c r="E107" s="159">
        <v>44816</v>
      </c>
      <c r="F107" s="159"/>
      <c r="G107" s="160" t="s">
        <v>402</v>
      </c>
      <c r="H107" s="160" t="s">
        <v>403</v>
      </c>
      <c r="I107" s="160"/>
      <c r="J107" s="160" t="s">
        <v>379</v>
      </c>
      <c r="K107" s="189" t="s">
        <v>195</v>
      </c>
      <c r="L107" s="159">
        <v>44819</v>
      </c>
      <c r="M107" s="213"/>
      <c r="N107" s="189"/>
      <c r="O107" s="231"/>
    </row>
    <row r="108" spans="1:15" ht="15" customHeight="1">
      <c r="A108" s="187"/>
      <c r="B108" s="187" t="s">
        <v>147</v>
      </c>
      <c r="C108" s="187" t="s">
        <v>3</v>
      </c>
      <c r="D108" s="189" t="s">
        <v>670</v>
      </c>
      <c r="E108" s="159">
        <v>44816</v>
      </c>
      <c r="F108" s="159"/>
      <c r="G108" s="160" t="s">
        <v>404</v>
      </c>
      <c r="H108" s="160" t="s">
        <v>405</v>
      </c>
      <c r="I108" s="160"/>
      <c r="J108" s="160" t="s">
        <v>374</v>
      </c>
      <c r="K108" s="189" t="s">
        <v>195</v>
      </c>
      <c r="L108" s="159">
        <v>44817</v>
      </c>
      <c r="M108" s="213"/>
      <c r="N108" s="189"/>
      <c r="O108" s="231"/>
    </row>
    <row r="109" spans="1:15" ht="15" customHeight="1">
      <c r="A109" s="187"/>
      <c r="B109" s="187" t="s">
        <v>147</v>
      </c>
      <c r="C109" s="187" t="s">
        <v>3</v>
      </c>
      <c r="D109" s="189" t="s">
        <v>671</v>
      </c>
      <c r="E109" s="159">
        <v>44818</v>
      </c>
      <c r="F109" s="159"/>
      <c r="G109" s="160" t="s">
        <v>278</v>
      </c>
      <c r="H109" s="160" t="s">
        <v>406</v>
      </c>
      <c r="I109" s="160"/>
      <c r="J109" s="160" t="s">
        <v>212</v>
      </c>
      <c r="K109" s="189" t="s">
        <v>195</v>
      </c>
      <c r="L109" s="159">
        <v>44818</v>
      </c>
      <c r="M109" s="213"/>
      <c r="N109" s="189"/>
      <c r="O109" s="231"/>
    </row>
    <row r="110" spans="1:15" ht="15" customHeight="1">
      <c r="A110" s="187"/>
      <c r="B110" s="187" t="s">
        <v>147</v>
      </c>
      <c r="C110" s="187" t="s">
        <v>3</v>
      </c>
      <c r="D110" s="189" t="s">
        <v>672</v>
      </c>
      <c r="E110" s="159">
        <v>44818</v>
      </c>
      <c r="F110" s="159"/>
      <c r="G110" s="160" t="s">
        <v>271</v>
      </c>
      <c r="H110" s="160" t="s">
        <v>407</v>
      </c>
      <c r="I110" s="160"/>
      <c r="J110" s="160" t="s">
        <v>212</v>
      </c>
      <c r="K110" s="189" t="s">
        <v>195</v>
      </c>
      <c r="L110" s="159">
        <v>44818</v>
      </c>
      <c r="M110" s="213"/>
      <c r="N110" s="189"/>
      <c r="O110" s="231"/>
    </row>
    <row r="111" spans="1:15" ht="15" customHeight="1">
      <c r="A111" s="187"/>
      <c r="B111" s="187" t="s">
        <v>147</v>
      </c>
      <c r="C111" s="187" t="s">
        <v>3</v>
      </c>
      <c r="D111" s="189" t="s">
        <v>673</v>
      </c>
      <c r="E111" s="159">
        <v>44818</v>
      </c>
      <c r="F111" s="159"/>
      <c r="G111" s="160" t="s">
        <v>5</v>
      </c>
      <c r="H111" s="160" t="s">
        <v>408</v>
      </c>
      <c r="I111" s="160"/>
      <c r="J111" s="160" t="s">
        <v>212</v>
      </c>
      <c r="K111" s="189" t="s">
        <v>195</v>
      </c>
      <c r="L111" s="159">
        <v>44820</v>
      </c>
      <c r="M111" s="213" t="s">
        <v>389</v>
      </c>
      <c r="N111" s="189">
        <v>15</v>
      </c>
      <c r="O111" s="231"/>
    </row>
    <row r="112" spans="1:15" ht="15" customHeight="1">
      <c r="A112" s="187"/>
      <c r="B112" s="187" t="s">
        <v>147</v>
      </c>
      <c r="C112" s="187" t="s">
        <v>3</v>
      </c>
      <c r="D112" s="189" t="s">
        <v>674</v>
      </c>
      <c r="E112" s="159">
        <v>44818</v>
      </c>
      <c r="F112" s="159"/>
      <c r="G112" s="160" t="s">
        <v>278</v>
      </c>
      <c r="H112" s="160" t="s">
        <v>409</v>
      </c>
      <c r="I112" s="160"/>
      <c r="J112" s="160" t="s">
        <v>400</v>
      </c>
      <c r="K112" s="189" t="s">
        <v>195</v>
      </c>
      <c r="L112" s="159">
        <v>44818</v>
      </c>
      <c r="M112" s="213"/>
      <c r="N112" s="189"/>
      <c r="O112" s="231"/>
    </row>
    <row r="113" spans="1:15" ht="15" customHeight="1">
      <c r="A113" s="187"/>
      <c r="B113" s="187" t="s">
        <v>147</v>
      </c>
      <c r="C113" s="187" t="s">
        <v>3</v>
      </c>
      <c r="D113" s="189" t="s">
        <v>675</v>
      </c>
      <c r="E113" s="159">
        <v>44818</v>
      </c>
      <c r="F113" s="159"/>
      <c r="G113" s="160" t="s">
        <v>78</v>
      </c>
      <c r="H113" s="160" t="s">
        <v>410</v>
      </c>
      <c r="I113" s="160"/>
      <c r="J113" s="160" t="s">
        <v>411</v>
      </c>
      <c r="K113" s="189" t="s">
        <v>195</v>
      </c>
      <c r="L113" s="159">
        <v>44819</v>
      </c>
      <c r="M113" s="213"/>
      <c r="N113" s="189"/>
      <c r="O113" s="231"/>
    </row>
    <row r="114" spans="1:15" ht="15" customHeight="1">
      <c r="A114" s="187"/>
      <c r="B114" s="187" t="s">
        <v>147</v>
      </c>
      <c r="C114" s="187" t="s">
        <v>3</v>
      </c>
      <c r="D114" s="189" t="s">
        <v>676</v>
      </c>
      <c r="E114" s="159">
        <v>44819</v>
      </c>
      <c r="F114" s="159"/>
      <c r="G114" s="160" t="s">
        <v>278</v>
      </c>
      <c r="H114" s="160" t="s">
        <v>412</v>
      </c>
      <c r="I114" s="160"/>
      <c r="J114" s="160" t="s">
        <v>413</v>
      </c>
      <c r="K114" s="189" t="s">
        <v>195</v>
      </c>
      <c r="L114" s="159">
        <v>44819</v>
      </c>
      <c r="M114" s="213"/>
      <c r="N114" s="189"/>
      <c r="O114" s="231"/>
    </row>
    <row r="115" spans="1:15" ht="15" customHeight="1">
      <c r="A115" s="187"/>
      <c r="B115" s="187" t="s">
        <v>147</v>
      </c>
      <c r="C115" s="187" t="s">
        <v>3</v>
      </c>
      <c r="D115" s="189" t="s">
        <v>677</v>
      </c>
      <c r="E115" s="159">
        <v>44819</v>
      </c>
      <c r="F115" s="159"/>
      <c r="G115" s="160" t="s">
        <v>5</v>
      </c>
      <c r="H115" s="160" t="s">
        <v>420</v>
      </c>
      <c r="I115" s="160"/>
      <c r="J115" s="160" t="s">
        <v>379</v>
      </c>
      <c r="K115" s="189" t="s">
        <v>195</v>
      </c>
      <c r="L115" s="159">
        <v>44825</v>
      </c>
      <c r="M115" s="213" t="s">
        <v>389</v>
      </c>
      <c r="N115" s="189">
        <v>40</v>
      </c>
      <c r="O115" s="231"/>
    </row>
    <row r="116" spans="1:15" ht="15" customHeight="1">
      <c r="A116" s="187"/>
      <c r="B116" s="187" t="s">
        <v>147</v>
      </c>
      <c r="C116" s="187" t="s">
        <v>3</v>
      </c>
      <c r="D116" s="189" t="s">
        <v>678</v>
      </c>
      <c r="E116" s="159">
        <v>44820</v>
      </c>
      <c r="F116" s="159"/>
      <c r="G116" s="160" t="s">
        <v>421</v>
      </c>
      <c r="H116" s="160" t="s">
        <v>422</v>
      </c>
      <c r="I116" s="160"/>
      <c r="J116" s="160" t="s">
        <v>254</v>
      </c>
      <c r="K116" s="189" t="s">
        <v>195</v>
      </c>
      <c r="L116" s="159">
        <v>44825</v>
      </c>
      <c r="M116" s="213"/>
      <c r="N116" s="189"/>
      <c r="O116" s="231"/>
    </row>
    <row r="117" spans="1:15" ht="15" customHeight="1">
      <c r="A117" s="187"/>
      <c r="B117" s="187" t="s">
        <v>147</v>
      </c>
      <c r="C117" s="187" t="s">
        <v>3</v>
      </c>
      <c r="D117" s="189" t="s">
        <v>679</v>
      </c>
      <c r="E117" s="159">
        <v>44820</v>
      </c>
      <c r="F117" s="159"/>
      <c r="G117" s="160" t="s">
        <v>78</v>
      </c>
      <c r="H117" s="160" t="s">
        <v>423</v>
      </c>
      <c r="I117" s="160"/>
      <c r="J117" s="160" t="s">
        <v>413</v>
      </c>
      <c r="K117" s="189" t="s">
        <v>195</v>
      </c>
      <c r="L117" s="159">
        <v>44821</v>
      </c>
      <c r="M117" s="213"/>
      <c r="N117" s="189"/>
      <c r="O117" s="231"/>
    </row>
    <row r="118" spans="1:15" ht="15" customHeight="1">
      <c r="A118" s="187"/>
      <c r="B118" s="187" t="s">
        <v>147</v>
      </c>
      <c r="C118" s="187" t="s">
        <v>3</v>
      </c>
      <c r="D118" s="189" t="s">
        <v>680</v>
      </c>
      <c r="E118" s="159">
        <v>44820</v>
      </c>
      <c r="F118" s="159"/>
      <c r="G118" s="160" t="s">
        <v>278</v>
      </c>
      <c r="H118" s="160" t="s">
        <v>424</v>
      </c>
      <c r="I118" s="160"/>
      <c r="J118" s="160" t="s">
        <v>425</v>
      </c>
      <c r="K118" s="189" t="s">
        <v>195</v>
      </c>
      <c r="L118" s="159">
        <v>44821</v>
      </c>
      <c r="M118" s="213"/>
      <c r="N118" s="189"/>
      <c r="O118" s="231"/>
    </row>
    <row r="119" spans="1:15" ht="15" customHeight="1">
      <c r="A119" s="187"/>
      <c r="B119" s="187" t="s">
        <v>147</v>
      </c>
      <c r="C119" s="187" t="s">
        <v>3</v>
      </c>
      <c r="D119" s="189" t="s">
        <v>681</v>
      </c>
      <c r="E119" s="159">
        <v>44820</v>
      </c>
      <c r="F119" s="159"/>
      <c r="G119" s="160" t="s">
        <v>5</v>
      </c>
      <c r="H119" s="160" t="s">
        <v>426</v>
      </c>
      <c r="I119" s="160"/>
      <c r="J119" s="160" t="s">
        <v>413</v>
      </c>
      <c r="K119" s="189" t="s">
        <v>195</v>
      </c>
      <c r="L119" s="159">
        <v>44824</v>
      </c>
      <c r="M119" s="213" t="s">
        <v>390</v>
      </c>
      <c r="N119" s="189">
        <v>8</v>
      </c>
      <c r="O119" s="231"/>
    </row>
    <row r="120" spans="1:15" ht="15" customHeight="1">
      <c r="A120" s="187"/>
      <c r="B120" s="187" t="s">
        <v>147</v>
      </c>
      <c r="C120" s="187" t="s">
        <v>3</v>
      </c>
      <c r="D120" s="189" t="s">
        <v>682</v>
      </c>
      <c r="E120" s="159">
        <v>44820</v>
      </c>
      <c r="F120" s="159"/>
      <c r="G120" s="160" t="s">
        <v>5</v>
      </c>
      <c r="H120" s="160" t="s">
        <v>427</v>
      </c>
      <c r="I120" s="160"/>
      <c r="J120" s="160" t="s">
        <v>411</v>
      </c>
      <c r="K120" s="189" t="s">
        <v>195</v>
      </c>
      <c r="L120" s="159">
        <v>44825</v>
      </c>
      <c r="M120" s="213" t="s">
        <v>390</v>
      </c>
      <c r="N120" s="189">
        <v>16</v>
      </c>
      <c r="O120" s="231"/>
    </row>
    <row r="121" spans="1:15" ht="15" customHeight="1">
      <c r="A121" s="187"/>
      <c r="B121" s="187" t="s">
        <v>147</v>
      </c>
      <c r="C121" s="187" t="s">
        <v>3</v>
      </c>
      <c r="D121" s="189" t="s">
        <v>683</v>
      </c>
      <c r="E121" s="159">
        <v>44821</v>
      </c>
      <c r="F121" s="159"/>
      <c r="G121" s="160" t="s">
        <v>295</v>
      </c>
      <c r="H121" s="160" t="s">
        <v>428</v>
      </c>
      <c r="I121" s="160"/>
      <c r="J121" s="160" t="s">
        <v>254</v>
      </c>
      <c r="K121" s="189" t="s">
        <v>195</v>
      </c>
      <c r="L121" s="159">
        <v>44824</v>
      </c>
      <c r="M121" s="213"/>
      <c r="N121" s="189"/>
      <c r="O121" s="231"/>
    </row>
    <row r="122" spans="1:15" ht="15" customHeight="1">
      <c r="A122" s="187"/>
      <c r="B122" s="187" t="s">
        <v>147</v>
      </c>
      <c r="C122" s="187" t="s">
        <v>3</v>
      </c>
      <c r="D122" s="189" t="s">
        <v>684</v>
      </c>
      <c r="E122" s="159">
        <v>44823</v>
      </c>
      <c r="F122" s="159"/>
      <c r="G122" s="160" t="s">
        <v>429</v>
      </c>
      <c r="H122" s="160" t="s">
        <v>430</v>
      </c>
      <c r="I122" s="160"/>
      <c r="J122" s="160" t="s">
        <v>431</v>
      </c>
      <c r="K122" s="189" t="s">
        <v>195</v>
      </c>
      <c r="L122" s="159">
        <v>44824</v>
      </c>
      <c r="M122" s="213"/>
      <c r="N122" s="189"/>
      <c r="O122" s="231"/>
    </row>
    <row r="123" spans="1:15" ht="15" customHeight="1">
      <c r="A123" s="187"/>
      <c r="B123" s="187" t="s">
        <v>147</v>
      </c>
      <c r="C123" s="187" t="s">
        <v>3</v>
      </c>
      <c r="D123" s="189" t="s">
        <v>685</v>
      </c>
      <c r="E123" s="159">
        <v>44822</v>
      </c>
      <c r="F123" s="159"/>
      <c r="G123" s="160" t="s">
        <v>432</v>
      </c>
      <c r="H123" s="160" t="s">
        <v>1262</v>
      </c>
      <c r="I123" s="160"/>
      <c r="J123" s="160" t="s">
        <v>254</v>
      </c>
      <c r="K123" s="189" t="s">
        <v>195</v>
      </c>
      <c r="L123" s="159">
        <v>44825</v>
      </c>
      <c r="M123" s="213" t="s">
        <v>433</v>
      </c>
      <c r="N123" s="189">
        <v>694</v>
      </c>
      <c r="O123" s="231"/>
    </row>
    <row r="124" spans="1:15" ht="15" customHeight="1">
      <c r="A124" s="187"/>
      <c r="B124" s="187" t="s">
        <v>147</v>
      </c>
      <c r="C124" s="187" t="s">
        <v>3</v>
      </c>
      <c r="D124" s="189" t="s">
        <v>686</v>
      </c>
      <c r="E124" s="159">
        <v>44822</v>
      </c>
      <c r="F124" s="159"/>
      <c r="G124" s="160" t="s">
        <v>457</v>
      </c>
      <c r="H124" s="160" t="s">
        <v>458</v>
      </c>
      <c r="I124" s="160"/>
      <c r="J124" s="160" t="s">
        <v>254</v>
      </c>
      <c r="K124" s="189" t="s">
        <v>195</v>
      </c>
      <c r="L124" s="159">
        <v>44839</v>
      </c>
      <c r="M124" s="213"/>
      <c r="N124" s="189"/>
      <c r="O124" s="231"/>
    </row>
    <row r="125" spans="1:15" ht="15" customHeight="1">
      <c r="A125" s="187"/>
      <c r="B125" s="187" t="s">
        <v>147</v>
      </c>
      <c r="C125" s="187" t="s">
        <v>3</v>
      </c>
      <c r="D125" s="189" t="s">
        <v>687</v>
      </c>
      <c r="E125" s="159">
        <v>44824</v>
      </c>
      <c r="F125" s="159"/>
      <c r="G125" s="160" t="s">
        <v>382</v>
      </c>
      <c r="H125" s="160" t="s">
        <v>460</v>
      </c>
      <c r="I125" s="160"/>
      <c r="J125" s="160" t="s">
        <v>461</v>
      </c>
      <c r="K125" s="189" t="s">
        <v>195</v>
      </c>
      <c r="L125" s="159">
        <v>44840</v>
      </c>
      <c r="M125" s="213"/>
      <c r="N125" s="189"/>
      <c r="O125" s="231"/>
    </row>
    <row r="126" spans="1:15" ht="15" customHeight="1">
      <c r="A126" s="187"/>
      <c r="B126" s="187" t="s">
        <v>147</v>
      </c>
      <c r="C126" s="187" t="s">
        <v>3</v>
      </c>
      <c r="D126" s="189" t="s">
        <v>688</v>
      </c>
      <c r="E126" s="159">
        <v>44824</v>
      </c>
      <c r="F126" s="159"/>
      <c r="G126" s="160" t="s">
        <v>434</v>
      </c>
      <c r="H126" s="160" t="s">
        <v>435</v>
      </c>
      <c r="I126" s="160"/>
      <c r="J126" s="160" t="s">
        <v>285</v>
      </c>
      <c r="K126" s="189" t="s">
        <v>195</v>
      </c>
      <c r="L126" s="159">
        <v>44825</v>
      </c>
      <c r="M126" s="213"/>
      <c r="N126" s="189"/>
      <c r="O126" s="231"/>
    </row>
    <row r="127" spans="1:15" ht="15" customHeight="1">
      <c r="A127" s="187"/>
      <c r="B127" s="187" t="s">
        <v>147</v>
      </c>
      <c r="C127" s="187" t="s">
        <v>3</v>
      </c>
      <c r="D127" s="189" t="s">
        <v>689</v>
      </c>
      <c r="E127" s="159">
        <v>44824</v>
      </c>
      <c r="F127" s="159"/>
      <c r="G127" s="160" t="s">
        <v>462</v>
      </c>
      <c r="H127" s="160" t="s">
        <v>463</v>
      </c>
      <c r="I127" s="160"/>
      <c r="J127" s="160" t="s">
        <v>311</v>
      </c>
      <c r="K127" s="189" t="s">
        <v>195</v>
      </c>
      <c r="L127" s="159">
        <v>44840</v>
      </c>
      <c r="M127" s="213"/>
      <c r="N127" s="189"/>
      <c r="O127" s="231"/>
    </row>
    <row r="128" spans="1:15" ht="15" customHeight="1">
      <c r="A128" s="187"/>
      <c r="B128" s="187" t="s">
        <v>147</v>
      </c>
      <c r="C128" s="187" t="s">
        <v>3</v>
      </c>
      <c r="D128" s="189" t="s">
        <v>690</v>
      </c>
      <c r="E128" s="191">
        <v>44835</v>
      </c>
      <c r="F128" s="191"/>
      <c r="G128" s="192" t="s">
        <v>359</v>
      </c>
      <c r="H128" s="192" t="s">
        <v>483</v>
      </c>
      <c r="I128" s="192"/>
      <c r="J128" s="192" t="s">
        <v>484</v>
      </c>
      <c r="K128" s="190" t="s">
        <v>195</v>
      </c>
      <c r="L128" s="159">
        <v>44839</v>
      </c>
      <c r="M128" s="213"/>
      <c r="N128" s="189"/>
      <c r="O128" s="231"/>
    </row>
    <row r="129" spans="1:15" ht="15" customHeight="1">
      <c r="A129" s="187"/>
      <c r="B129" s="187" t="s">
        <v>147</v>
      </c>
      <c r="C129" s="187" t="s">
        <v>3</v>
      </c>
      <c r="D129" s="189" t="s">
        <v>691</v>
      </c>
      <c r="E129" s="159">
        <v>44825</v>
      </c>
      <c r="F129" s="159"/>
      <c r="G129" s="160" t="s">
        <v>359</v>
      </c>
      <c r="H129" s="160" t="s">
        <v>439</v>
      </c>
      <c r="I129" s="160"/>
      <c r="J129" s="160" t="s">
        <v>285</v>
      </c>
      <c r="K129" s="189" t="s">
        <v>195</v>
      </c>
      <c r="L129" s="159">
        <v>44832</v>
      </c>
      <c r="M129" s="213"/>
      <c r="N129" s="189"/>
      <c r="O129" s="231"/>
    </row>
    <row r="130" spans="1:15" ht="15" customHeight="1">
      <c r="A130" s="187"/>
      <c r="B130" s="187" t="s">
        <v>147</v>
      </c>
      <c r="C130" s="187" t="s">
        <v>3</v>
      </c>
      <c r="D130" s="189" t="s">
        <v>692</v>
      </c>
      <c r="E130" s="159">
        <v>44826</v>
      </c>
      <c r="F130" s="159"/>
      <c r="G130" s="160" t="s">
        <v>382</v>
      </c>
      <c r="H130" s="160" t="s">
        <v>464</v>
      </c>
      <c r="I130" s="160"/>
      <c r="J130" s="160" t="s">
        <v>411</v>
      </c>
      <c r="K130" s="189" t="s">
        <v>195</v>
      </c>
      <c r="L130" s="159">
        <v>44840</v>
      </c>
      <c r="M130" s="213"/>
      <c r="N130" s="189"/>
      <c r="O130" s="231"/>
    </row>
    <row r="131" spans="1:15" ht="15" customHeight="1">
      <c r="A131" s="187"/>
      <c r="B131" s="187" t="s">
        <v>147</v>
      </c>
      <c r="C131" s="187" t="s">
        <v>3</v>
      </c>
      <c r="D131" s="189" t="s">
        <v>693</v>
      </c>
      <c r="E131" s="159">
        <v>44827</v>
      </c>
      <c r="F131" s="159"/>
      <c r="G131" s="160" t="s">
        <v>465</v>
      </c>
      <c r="H131" s="160" t="s">
        <v>466</v>
      </c>
      <c r="I131" s="160"/>
      <c r="J131" s="160" t="s">
        <v>431</v>
      </c>
      <c r="K131" s="189" t="s">
        <v>195</v>
      </c>
      <c r="L131" s="159">
        <v>44827</v>
      </c>
      <c r="M131" s="213"/>
      <c r="N131" s="189"/>
      <c r="O131" s="231"/>
    </row>
    <row r="132" spans="1:15" ht="15" customHeight="1">
      <c r="A132" s="187"/>
      <c r="B132" s="187" t="s">
        <v>147</v>
      </c>
      <c r="C132" s="187" t="s">
        <v>3</v>
      </c>
      <c r="D132" s="189" t="s">
        <v>694</v>
      </c>
      <c r="E132" s="159">
        <v>44827</v>
      </c>
      <c r="F132" s="159"/>
      <c r="G132" s="160" t="s">
        <v>5</v>
      </c>
      <c r="H132" s="160" t="s">
        <v>467</v>
      </c>
      <c r="I132" s="160"/>
      <c r="J132" s="160" t="s">
        <v>425</v>
      </c>
      <c r="K132" s="189" t="s">
        <v>195</v>
      </c>
      <c r="L132" s="159">
        <v>44840</v>
      </c>
      <c r="M132" s="213"/>
      <c r="N132" s="189">
        <v>16</v>
      </c>
      <c r="O132" s="231"/>
    </row>
    <row r="133" spans="1:15" ht="15" customHeight="1">
      <c r="A133" s="187"/>
      <c r="B133" s="187" t="s">
        <v>147</v>
      </c>
      <c r="C133" s="187" t="s">
        <v>3</v>
      </c>
      <c r="D133" s="189" t="s">
        <v>695</v>
      </c>
      <c r="E133" s="159">
        <v>44828</v>
      </c>
      <c r="F133" s="159"/>
      <c r="G133" s="160" t="s">
        <v>278</v>
      </c>
      <c r="H133" s="160" t="s">
        <v>442</v>
      </c>
      <c r="I133" s="160"/>
      <c r="J133" s="160" t="s">
        <v>226</v>
      </c>
      <c r="K133" s="189" t="s">
        <v>195</v>
      </c>
      <c r="L133" s="159">
        <v>44830</v>
      </c>
      <c r="M133" s="213"/>
      <c r="N133" s="189"/>
      <c r="O133" s="231"/>
    </row>
    <row r="134" spans="1:15" ht="15" customHeight="1">
      <c r="A134" s="187"/>
      <c r="B134" s="187" t="s">
        <v>147</v>
      </c>
      <c r="C134" s="187" t="s">
        <v>3</v>
      </c>
      <c r="D134" s="189" t="s">
        <v>696</v>
      </c>
      <c r="E134" s="159">
        <v>44829</v>
      </c>
      <c r="F134" s="159"/>
      <c r="G134" s="160" t="s">
        <v>443</v>
      </c>
      <c r="H134" s="160" t="s">
        <v>444</v>
      </c>
      <c r="I134" s="160"/>
      <c r="J134" s="160" t="s">
        <v>226</v>
      </c>
      <c r="K134" s="189" t="s">
        <v>195</v>
      </c>
      <c r="L134" s="159">
        <v>44833</v>
      </c>
      <c r="M134" s="213"/>
      <c r="N134" s="189"/>
      <c r="O134" s="231"/>
    </row>
    <row r="135" spans="1:15" ht="15" customHeight="1">
      <c r="A135" s="187"/>
      <c r="B135" s="187" t="s">
        <v>147</v>
      </c>
      <c r="C135" s="187" t="s">
        <v>3</v>
      </c>
      <c r="D135" s="189" t="s">
        <v>697</v>
      </c>
      <c r="E135" s="159">
        <v>44830</v>
      </c>
      <c r="F135" s="159"/>
      <c r="G135" s="160" t="s">
        <v>450</v>
      </c>
      <c r="H135" s="160" t="s">
        <v>468</v>
      </c>
      <c r="I135" s="160"/>
      <c r="J135" s="160" t="s">
        <v>431</v>
      </c>
      <c r="K135" s="189" t="s">
        <v>195</v>
      </c>
      <c r="L135" s="159">
        <v>44839</v>
      </c>
      <c r="M135" s="213"/>
      <c r="N135" s="189"/>
      <c r="O135" s="231"/>
    </row>
    <row r="136" spans="1:15" ht="15" customHeight="1">
      <c r="A136" s="187"/>
      <c r="B136" s="187" t="s">
        <v>147</v>
      </c>
      <c r="C136" s="187" t="s">
        <v>3</v>
      </c>
      <c r="D136" s="189" t="s">
        <v>698</v>
      </c>
      <c r="E136" s="159">
        <v>44830</v>
      </c>
      <c r="F136" s="159"/>
      <c r="G136" s="160" t="s">
        <v>450</v>
      </c>
      <c r="H136" s="160" t="s">
        <v>468</v>
      </c>
      <c r="I136" s="160"/>
      <c r="J136" s="160" t="s">
        <v>431</v>
      </c>
      <c r="K136" s="189" t="s">
        <v>195</v>
      </c>
      <c r="L136" s="159">
        <v>44839</v>
      </c>
      <c r="M136" s="213"/>
      <c r="N136" s="189"/>
      <c r="O136" s="231"/>
    </row>
    <row r="137" spans="1:15" ht="15" customHeight="1">
      <c r="A137" s="187"/>
      <c r="B137" s="187" t="s">
        <v>147</v>
      </c>
      <c r="C137" s="187" t="s">
        <v>3</v>
      </c>
      <c r="D137" s="189" t="s">
        <v>699</v>
      </c>
      <c r="E137" s="159">
        <v>44830</v>
      </c>
      <c r="F137" s="159"/>
      <c r="G137" s="160" t="s">
        <v>452</v>
      </c>
      <c r="H137" s="160" t="s">
        <v>453</v>
      </c>
      <c r="I137" s="160"/>
      <c r="J137" s="160" t="s">
        <v>431</v>
      </c>
      <c r="K137" s="189" t="s">
        <v>195</v>
      </c>
      <c r="L137" s="159">
        <v>44839</v>
      </c>
      <c r="M137" s="213"/>
      <c r="N137" s="189"/>
      <c r="O137" s="231"/>
    </row>
    <row r="138" spans="1:15" ht="15" customHeight="1">
      <c r="A138" s="187">
        <f>1+A137</f>
        <v>1</v>
      </c>
      <c r="B138" s="214" t="s">
        <v>147</v>
      </c>
      <c r="C138" s="214" t="s">
        <v>3</v>
      </c>
      <c r="D138" s="189" t="s">
        <v>1179</v>
      </c>
      <c r="E138" s="159">
        <v>44830</v>
      </c>
      <c r="F138" s="159"/>
      <c r="G138" s="160" t="s">
        <v>359</v>
      </c>
      <c r="H138" s="160" t="s">
        <v>1657</v>
      </c>
      <c r="I138" s="160"/>
      <c r="J138" s="160" t="s">
        <v>445</v>
      </c>
      <c r="K138" s="189" t="s">
        <v>195</v>
      </c>
      <c r="L138" s="159">
        <v>45063</v>
      </c>
      <c r="M138" s="213"/>
      <c r="N138" s="189"/>
      <c r="O138" s="231"/>
    </row>
    <row r="139" spans="1:15" ht="15" customHeight="1">
      <c r="A139" s="187"/>
      <c r="B139" s="187" t="s">
        <v>147</v>
      </c>
      <c r="C139" s="187" t="s">
        <v>3</v>
      </c>
      <c r="D139" s="189" t="s">
        <v>700</v>
      </c>
      <c r="E139" s="159">
        <v>44830</v>
      </c>
      <c r="F139" s="159"/>
      <c r="G139" s="160" t="s">
        <v>446</v>
      </c>
      <c r="H139" s="160" t="s">
        <v>447</v>
      </c>
      <c r="I139" s="160"/>
      <c r="J139" s="160" t="s">
        <v>445</v>
      </c>
      <c r="K139" s="189" t="s">
        <v>195</v>
      </c>
      <c r="L139" s="159">
        <v>44832</v>
      </c>
      <c r="M139" s="213"/>
      <c r="N139" s="189"/>
      <c r="O139" s="231"/>
    </row>
    <row r="140" spans="1:15" ht="15" customHeight="1">
      <c r="A140" s="187"/>
      <c r="B140" s="187" t="s">
        <v>147</v>
      </c>
      <c r="C140" s="187" t="s">
        <v>3</v>
      </c>
      <c r="D140" s="189" t="s">
        <v>701</v>
      </c>
      <c r="E140" s="159">
        <v>44831</v>
      </c>
      <c r="F140" s="159"/>
      <c r="G140" s="160" t="s">
        <v>469</v>
      </c>
      <c r="H140" s="160" t="s">
        <v>470</v>
      </c>
      <c r="I140" s="160"/>
      <c r="J140" s="160" t="s">
        <v>471</v>
      </c>
      <c r="K140" s="189" t="s">
        <v>195</v>
      </c>
      <c r="L140" s="159">
        <v>44840</v>
      </c>
      <c r="M140" s="213"/>
      <c r="N140" s="189"/>
      <c r="O140" s="231"/>
    </row>
    <row r="141" spans="1:15" ht="15" customHeight="1">
      <c r="A141" s="187"/>
      <c r="B141" s="187" t="s">
        <v>147</v>
      </c>
      <c r="C141" s="187" t="s">
        <v>3</v>
      </c>
      <c r="D141" s="189" t="s">
        <v>702</v>
      </c>
      <c r="E141" s="159">
        <v>44831</v>
      </c>
      <c r="F141" s="159"/>
      <c r="G141" s="160" t="s">
        <v>432</v>
      </c>
      <c r="H141" s="160" t="s">
        <v>448</v>
      </c>
      <c r="I141" s="160"/>
      <c r="J141" s="160" t="s">
        <v>285</v>
      </c>
      <c r="K141" s="189" t="s">
        <v>195</v>
      </c>
      <c r="L141" s="159">
        <v>45063</v>
      </c>
      <c r="M141" s="213" t="s">
        <v>419</v>
      </c>
      <c r="N141" s="189">
        <v>30.5</v>
      </c>
      <c r="O141" s="231"/>
    </row>
    <row r="142" spans="1:15" ht="15" customHeight="1">
      <c r="A142" s="187"/>
      <c r="B142" s="187" t="s">
        <v>147</v>
      </c>
      <c r="C142" s="187" t="s">
        <v>3</v>
      </c>
      <c r="D142" s="189" t="s">
        <v>703</v>
      </c>
      <c r="E142" s="159">
        <v>44832</v>
      </c>
      <c r="F142" s="159"/>
      <c r="G142" s="160" t="s">
        <v>472</v>
      </c>
      <c r="H142" s="160" t="s">
        <v>473</v>
      </c>
      <c r="I142" s="160"/>
      <c r="J142" s="160" t="s">
        <v>474</v>
      </c>
      <c r="K142" s="189" t="s">
        <v>195</v>
      </c>
      <c r="L142" s="159">
        <v>44840</v>
      </c>
      <c r="M142" s="213"/>
      <c r="N142" s="189"/>
      <c r="O142" s="231"/>
    </row>
    <row r="143" spans="1:15" ht="15" customHeight="1">
      <c r="A143" s="187"/>
      <c r="B143" s="187" t="s">
        <v>147</v>
      </c>
      <c r="C143" s="187" t="s">
        <v>3</v>
      </c>
      <c r="D143" s="189" t="s">
        <v>704</v>
      </c>
      <c r="E143" s="159">
        <v>44837</v>
      </c>
      <c r="F143" s="159"/>
      <c r="G143" s="160" t="s">
        <v>475</v>
      </c>
      <c r="H143" s="160" t="s">
        <v>476</v>
      </c>
      <c r="I143" s="160"/>
      <c r="J143" s="160" t="s">
        <v>285</v>
      </c>
      <c r="K143" s="189" t="s">
        <v>195</v>
      </c>
      <c r="L143" s="159">
        <v>44846</v>
      </c>
      <c r="M143" s="213"/>
      <c r="N143" s="189"/>
      <c r="O143" s="231"/>
    </row>
    <row r="144" spans="1:15" ht="15" customHeight="1">
      <c r="A144" s="187"/>
      <c r="B144" s="187" t="s">
        <v>147</v>
      </c>
      <c r="C144" s="187" t="s">
        <v>3</v>
      </c>
      <c r="D144" s="189" t="s">
        <v>705</v>
      </c>
      <c r="E144" s="159">
        <v>44832</v>
      </c>
      <c r="F144" s="159"/>
      <c r="G144" s="160" t="s">
        <v>432</v>
      </c>
      <c r="H144" s="160" t="s">
        <v>1263</v>
      </c>
      <c r="I144" s="160"/>
      <c r="J144" s="160" t="s">
        <v>449</v>
      </c>
      <c r="K144" s="189" t="s">
        <v>195</v>
      </c>
      <c r="L144" s="159">
        <v>44834</v>
      </c>
      <c r="M144" s="213" t="s">
        <v>437</v>
      </c>
      <c r="N144" s="189">
        <v>690</v>
      </c>
      <c r="O144" s="231"/>
    </row>
    <row r="145" spans="1:15" ht="15" customHeight="1">
      <c r="A145" s="187"/>
      <c r="B145" s="187" t="s">
        <v>147</v>
      </c>
      <c r="C145" s="187" t="s">
        <v>3</v>
      </c>
      <c r="D145" s="189" t="s">
        <v>706</v>
      </c>
      <c r="E145" s="159">
        <v>44832</v>
      </c>
      <c r="F145" s="159"/>
      <c r="G145" s="160" t="s">
        <v>475</v>
      </c>
      <c r="H145" s="160" t="s">
        <v>477</v>
      </c>
      <c r="I145" s="160"/>
      <c r="J145" s="160" t="s">
        <v>449</v>
      </c>
      <c r="K145" s="189" t="s">
        <v>195</v>
      </c>
      <c r="L145" s="159">
        <v>44840</v>
      </c>
      <c r="M145" s="213"/>
      <c r="N145" s="189"/>
      <c r="O145" s="231"/>
    </row>
    <row r="146" spans="1:15" ht="15" customHeight="1">
      <c r="A146" s="187"/>
      <c r="B146" s="187" t="s">
        <v>147</v>
      </c>
      <c r="C146" s="187" t="s">
        <v>3</v>
      </c>
      <c r="D146" s="189" t="s">
        <v>707</v>
      </c>
      <c r="E146" s="159">
        <v>44832</v>
      </c>
      <c r="F146" s="159"/>
      <c r="G146" s="160" t="s">
        <v>450</v>
      </c>
      <c r="H146" s="160" t="s">
        <v>451</v>
      </c>
      <c r="I146" s="160"/>
      <c r="J146" s="160" t="s">
        <v>431</v>
      </c>
      <c r="K146" s="189" t="s">
        <v>195</v>
      </c>
      <c r="L146" s="159">
        <v>44833</v>
      </c>
      <c r="M146" s="213"/>
      <c r="N146" s="189"/>
      <c r="O146" s="231"/>
    </row>
    <row r="147" spans="1:15" ht="15" customHeight="1">
      <c r="A147" s="187"/>
      <c r="B147" s="187" t="s">
        <v>147</v>
      </c>
      <c r="C147" s="187" t="s">
        <v>3</v>
      </c>
      <c r="D147" s="189" t="s">
        <v>708</v>
      </c>
      <c r="E147" s="159">
        <v>44832</v>
      </c>
      <c r="F147" s="159"/>
      <c r="G147" s="160" t="s">
        <v>452</v>
      </c>
      <c r="H147" s="160" t="s">
        <v>453</v>
      </c>
      <c r="I147" s="160"/>
      <c r="J147" s="160" t="s">
        <v>431</v>
      </c>
      <c r="K147" s="189" t="s">
        <v>195</v>
      </c>
      <c r="L147" s="159">
        <v>44833</v>
      </c>
      <c r="M147" s="213"/>
      <c r="N147" s="189"/>
      <c r="O147" s="231"/>
    </row>
    <row r="148" spans="1:15" ht="15" customHeight="1">
      <c r="A148" s="187"/>
      <c r="B148" s="187" t="s">
        <v>147</v>
      </c>
      <c r="C148" s="187" t="s">
        <v>3</v>
      </c>
      <c r="D148" s="189" t="s">
        <v>709</v>
      </c>
      <c r="E148" s="159">
        <v>44833</v>
      </c>
      <c r="F148" s="159"/>
      <c r="G148" s="160" t="s">
        <v>359</v>
      </c>
      <c r="H148" s="160" t="s">
        <v>1658</v>
      </c>
      <c r="I148" s="160"/>
      <c r="J148" s="160" t="s">
        <v>411</v>
      </c>
      <c r="K148" s="189" t="s">
        <v>195</v>
      </c>
      <c r="L148" s="159">
        <v>44840</v>
      </c>
      <c r="M148" s="213"/>
      <c r="N148" s="189"/>
      <c r="O148" s="231"/>
    </row>
    <row r="149" spans="1:15" ht="15" customHeight="1">
      <c r="A149" s="187"/>
      <c r="B149" s="187" t="s">
        <v>147</v>
      </c>
      <c r="C149" s="187" t="s">
        <v>3</v>
      </c>
      <c r="D149" s="189" t="s">
        <v>710</v>
      </c>
      <c r="E149" s="159">
        <v>44835</v>
      </c>
      <c r="F149" s="159"/>
      <c r="G149" s="160" t="s">
        <v>382</v>
      </c>
      <c r="H149" s="160" t="s">
        <v>479</v>
      </c>
      <c r="I149" s="160"/>
      <c r="J149" s="160" t="s">
        <v>480</v>
      </c>
      <c r="K149" s="189" t="s">
        <v>195</v>
      </c>
      <c r="L149" s="159">
        <v>44840</v>
      </c>
      <c r="M149" s="213"/>
      <c r="N149" s="189"/>
      <c r="O149" s="231"/>
    </row>
    <row r="150" spans="1:15" ht="15" customHeight="1">
      <c r="A150" s="187"/>
      <c r="B150" s="187" t="s">
        <v>147</v>
      </c>
      <c r="C150" s="187" t="s">
        <v>3</v>
      </c>
      <c r="D150" s="189" t="s">
        <v>711</v>
      </c>
      <c r="E150" s="159">
        <v>44834</v>
      </c>
      <c r="F150" s="159"/>
      <c r="G150" s="160" t="s">
        <v>376</v>
      </c>
      <c r="H150" s="160" t="s">
        <v>481</v>
      </c>
      <c r="I150" s="160"/>
      <c r="J150" s="160" t="s">
        <v>411</v>
      </c>
      <c r="K150" s="189" t="s">
        <v>195</v>
      </c>
      <c r="L150" s="159">
        <v>44839</v>
      </c>
      <c r="M150" s="213" t="s">
        <v>541</v>
      </c>
      <c r="N150" s="189">
        <v>63</v>
      </c>
      <c r="O150" s="231"/>
    </row>
    <row r="151" spans="1:15" ht="15" customHeight="1">
      <c r="A151" s="187"/>
      <c r="B151" s="187" t="s">
        <v>147</v>
      </c>
      <c r="C151" s="187" t="s">
        <v>3</v>
      </c>
      <c r="D151" s="189" t="s">
        <v>712</v>
      </c>
      <c r="E151" s="159">
        <v>44835</v>
      </c>
      <c r="F151" s="159"/>
      <c r="G151" s="160" t="s">
        <v>359</v>
      </c>
      <c r="H151" s="160" t="s">
        <v>1659</v>
      </c>
      <c r="I151" s="160"/>
      <c r="J151" s="160" t="s">
        <v>482</v>
      </c>
      <c r="K151" s="189" t="s">
        <v>195</v>
      </c>
      <c r="L151" s="159">
        <v>44840</v>
      </c>
      <c r="M151" s="213"/>
      <c r="N151" s="189">
        <v>761</v>
      </c>
      <c r="O151" s="231"/>
    </row>
    <row r="152" spans="1:15" ht="15" customHeight="1">
      <c r="A152" s="187"/>
      <c r="B152" s="187" t="s">
        <v>147</v>
      </c>
      <c r="C152" s="187" t="s">
        <v>3</v>
      </c>
      <c r="D152" s="189" t="s">
        <v>713</v>
      </c>
      <c r="E152" s="159">
        <v>44851</v>
      </c>
      <c r="F152" s="159"/>
      <c r="G152" s="160" t="s">
        <v>359</v>
      </c>
      <c r="H152" s="160" t="s">
        <v>573</v>
      </c>
      <c r="I152" s="160"/>
      <c r="J152" s="160" t="s">
        <v>570</v>
      </c>
      <c r="K152" s="189" t="s">
        <v>195</v>
      </c>
      <c r="L152" s="232">
        <v>44852</v>
      </c>
      <c r="M152" s="160"/>
      <c r="N152" s="160"/>
      <c r="O152" s="231"/>
    </row>
    <row r="153" spans="1:15" ht="15" customHeight="1">
      <c r="A153" s="187"/>
      <c r="B153" s="187" t="s">
        <v>147</v>
      </c>
      <c r="C153" s="187" t="s">
        <v>3</v>
      </c>
      <c r="D153" s="189" t="s">
        <v>714</v>
      </c>
      <c r="E153" s="191">
        <v>44829</v>
      </c>
      <c r="F153" s="191"/>
      <c r="G153" s="160" t="s">
        <v>295</v>
      </c>
      <c r="H153" s="160" t="s">
        <v>485</v>
      </c>
      <c r="I153" s="160"/>
      <c r="J153" s="160" t="s">
        <v>445</v>
      </c>
      <c r="K153" s="189" t="s">
        <v>195</v>
      </c>
      <c r="L153" s="159">
        <v>44839</v>
      </c>
      <c r="M153" s="159"/>
      <c r="N153" s="159"/>
      <c r="O153" s="231"/>
    </row>
    <row r="154" spans="1:15" ht="15" customHeight="1">
      <c r="A154" s="187"/>
      <c r="B154" s="187" t="s">
        <v>147</v>
      </c>
      <c r="C154" s="187" t="s">
        <v>3</v>
      </c>
      <c r="D154" s="189" t="s">
        <v>715</v>
      </c>
      <c r="E154" s="191">
        <v>44826</v>
      </c>
      <c r="F154" s="191"/>
      <c r="G154" s="160" t="s">
        <v>295</v>
      </c>
      <c r="H154" s="160" t="s">
        <v>486</v>
      </c>
      <c r="I154" s="160"/>
      <c r="J154" s="160" t="s">
        <v>487</v>
      </c>
      <c r="K154" s="189" t="s">
        <v>195</v>
      </c>
      <c r="L154" s="159">
        <v>44839</v>
      </c>
      <c r="M154" s="159"/>
      <c r="N154" s="159"/>
      <c r="O154" s="231"/>
    </row>
    <row r="155" spans="1:15" ht="15" customHeight="1">
      <c r="A155" s="190"/>
      <c r="B155" s="187" t="s">
        <v>147</v>
      </c>
      <c r="C155" s="187" t="s">
        <v>3</v>
      </c>
      <c r="D155" s="189" t="s">
        <v>716</v>
      </c>
      <c r="E155" s="159">
        <v>44851</v>
      </c>
      <c r="F155" s="159"/>
      <c r="G155" s="160" t="s">
        <v>109</v>
      </c>
      <c r="H155" s="160" t="s">
        <v>758</v>
      </c>
      <c r="I155" s="160"/>
      <c r="J155" s="160" t="s">
        <v>759</v>
      </c>
      <c r="K155" s="189" t="s">
        <v>195</v>
      </c>
      <c r="L155" s="159">
        <v>44854</v>
      </c>
      <c r="M155" s="159"/>
      <c r="N155" s="159"/>
      <c r="O155" s="231"/>
    </row>
    <row r="156" spans="1:15" ht="15" customHeight="1">
      <c r="A156" s="187"/>
      <c r="B156" s="187" t="s">
        <v>147</v>
      </c>
      <c r="C156" s="187" t="s">
        <v>3</v>
      </c>
      <c r="D156" s="189" t="s">
        <v>717</v>
      </c>
      <c r="E156" s="159">
        <v>44839</v>
      </c>
      <c r="F156" s="159"/>
      <c r="G156" s="160" t="s">
        <v>488</v>
      </c>
      <c r="H156" s="160" t="s">
        <v>489</v>
      </c>
      <c r="I156" s="160"/>
      <c r="J156" s="160" t="s">
        <v>490</v>
      </c>
      <c r="K156" s="189" t="s">
        <v>195</v>
      </c>
      <c r="L156" s="159">
        <v>44840</v>
      </c>
      <c r="M156" s="159"/>
      <c r="N156" s="159"/>
      <c r="O156" s="231"/>
    </row>
    <row r="157" spans="1:15" ht="15" customHeight="1">
      <c r="A157" s="187"/>
      <c r="B157" s="187" t="s">
        <v>147</v>
      </c>
      <c r="C157" s="187" t="s">
        <v>3</v>
      </c>
      <c r="D157" s="189" t="s">
        <v>718</v>
      </c>
      <c r="E157" s="159">
        <v>44838</v>
      </c>
      <c r="F157" s="159"/>
      <c r="G157" s="160" t="s">
        <v>491</v>
      </c>
      <c r="H157" s="160" t="s">
        <v>492</v>
      </c>
      <c r="I157" s="160"/>
      <c r="J157" s="160" t="s">
        <v>493</v>
      </c>
      <c r="K157" s="189" t="s">
        <v>195</v>
      </c>
      <c r="L157" s="159">
        <v>44840</v>
      </c>
      <c r="M157" s="159"/>
      <c r="N157" s="159"/>
      <c r="O157" s="231"/>
    </row>
    <row r="158" spans="1:15" ht="15" customHeight="1">
      <c r="A158" s="187"/>
      <c r="B158" s="187" t="s">
        <v>147</v>
      </c>
      <c r="C158" s="187" t="s">
        <v>3</v>
      </c>
      <c r="D158" s="189" t="s">
        <v>719</v>
      </c>
      <c r="E158" s="159">
        <v>44844</v>
      </c>
      <c r="F158" s="159"/>
      <c r="G158" s="160" t="s">
        <v>475</v>
      </c>
      <c r="H158" s="160" t="s">
        <v>523</v>
      </c>
      <c r="I158" s="160"/>
      <c r="J158" s="160" t="s">
        <v>524</v>
      </c>
      <c r="K158" s="189" t="s">
        <v>195</v>
      </c>
      <c r="L158" s="159">
        <v>44849</v>
      </c>
      <c r="M158" s="159"/>
      <c r="N158" s="159"/>
      <c r="O158" s="231"/>
    </row>
    <row r="159" spans="1:15" ht="15" customHeight="1">
      <c r="A159" s="187"/>
      <c r="B159" s="187" t="s">
        <v>147</v>
      </c>
      <c r="C159" s="187" t="s">
        <v>3</v>
      </c>
      <c r="D159" s="189" t="s">
        <v>720</v>
      </c>
      <c r="E159" s="159">
        <v>44846</v>
      </c>
      <c r="F159" s="159"/>
      <c r="G159" s="160" t="s">
        <v>475</v>
      </c>
      <c r="H159" s="160" t="s">
        <v>555</v>
      </c>
      <c r="I159" s="160"/>
      <c r="J159" s="160" t="s">
        <v>556</v>
      </c>
      <c r="K159" s="189" t="s">
        <v>195</v>
      </c>
      <c r="L159" s="159">
        <v>44847</v>
      </c>
      <c r="M159" s="159"/>
      <c r="N159" s="159"/>
      <c r="O159" s="231"/>
    </row>
    <row r="160" spans="1:15" ht="15" customHeight="1">
      <c r="A160" s="187"/>
      <c r="B160" s="187" t="s">
        <v>147</v>
      </c>
      <c r="C160" s="187" t="s">
        <v>3</v>
      </c>
      <c r="D160" s="189" t="s">
        <v>721</v>
      </c>
      <c r="E160" s="159">
        <v>44845</v>
      </c>
      <c r="F160" s="159"/>
      <c r="G160" s="160" t="s">
        <v>475</v>
      </c>
      <c r="H160" s="160" t="s">
        <v>543</v>
      </c>
      <c r="I160" s="160"/>
      <c r="J160" s="160" t="s">
        <v>496</v>
      </c>
      <c r="K160" s="189" t="s">
        <v>195</v>
      </c>
      <c r="L160" s="159">
        <v>44846</v>
      </c>
      <c r="M160" s="159"/>
      <c r="N160" s="159"/>
      <c r="O160" s="231"/>
    </row>
    <row r="161" spans="1:15" ht="15" customHeight="1">
      <c r="A161" s="187"/>
      <c r="B161" s="187" t="s">
        <v>147</v>
      </c>
      <c r="C161" s="187" t="s">
        <v>3</v>
      </c>
      <c r="D161" s="189" t="s">
        <v>722</v>
      </c>
      <c r="E161" s="159">
        <v>44842</v>
      </c>
      <c r="F161" s="159"/>
      <c r="G161" s="160" t="s">
        <v>359</v>
      </c>
      <c r="H161" s="160" t="s">
        <v>525</v>
      </c>
      <c r="I161" s="160"/>
      <c r="J161" s="160" t="s">
        <v>526</v>
      </c>
      <c r="K161" s="189" t="s">
        <v>195</v>
      </c>
      <c r="L161" s="159">
        <v>44846</v>
      </c>
      <c r="M161" s="159"/>
      <c r="N161" s="159"/>
      <c r="O161" s="231"/>
    </row>
    <row r="162" spans="1:15" ht="15" customHeight="1">
      <c r="A162" s="187"/>
      <c r="B162" s="187" t="s">
        <v>147</v>
      </c>
      <c r="C162" s="187" t="s">
        <v>3</v>
      </c>
      <c r="D162" s="189" t="s">
        <v>723</v>
      </c>
      <c r="E162" s="159">
        <v>44851</v>
      </c>
      <c r="F162" s="159"/>
      <c r="G162" s="160" t="s">
        <v>475</v>
      </c>
      <c r="H162" s="160" t="s">
        <v>571</v>
      </c>
      <c r="I162" s="160"/>
      <c r="J162" s="160" t="s">
        <v>474</v>
      </c>
      <c r="K162" s="189" t="s">
        <v>195</v>
      </c>
      <c r="L162" s="159">
        <v>44852</v>
      </c>
      <c r="M162" s="159"/>
      <c r="N162" s="159"/>
      <c r="O162" s="231"/>
    </row>
    <row r="163" spans="1:15" ht="15" customHeight="1">
      <c r="A163" s="187"/>
      <c r="B163" s="187" t="s">
        <v>147</v>
      </c>
      <c r="C163" s="187" t="s">
        <v>3</v>
      </c>
      <c r="D163" s="189" t="s">
        <v>724</v>
      </c>
      <c r="E163" s="159">
        <v>44851</v>
      </c>
      <c r="F163" s="159"/>
      <c r="G163" s="160" t="s">
        <v>475</v>
      </c>
      <c r="H163" s="160" t="s">
        <v>523</v>
      </c>
      <c r="I163" s="160"/>
      <c r="J163" s="160" t="s">
        <v>568</v>
      </c>
      <c r="K163" s="189" t="s">
        <v>195</v>
      </c>
      <c r="L163" s="159">
        <v>44852</v>
      </c>
      <c r="M163" s="159"/>
      <c r="N163" s="159"/>
      <c r="O163" s="231"/>
    </row>
    <row r="164" spans="1:15" ht="15" customHeight="1">
      <c r="A164" s="187"/>
      <c r="B164" s="187" t="s">
        <v>147</v>
      </c>
      <c r="C164" s="187" t="s">
        <v>3</v>
      </c>
      <c r="D164" s="189" t="s">
        <v>725</v>
      </c>
      <c r="E164" s="159">
        <v>44820</v>
      </c>
      <c r="F164" s="159"/>
      <c r="G164" s="160" t="s">
        <v>527</v>
      </c>
      <c r="H164" s="160" t="s">
        <v>529</v>
      </c>
      <c r="I164" s="160"/>
      <c r="J164" s="160" t="s">
        <v>528</v>
      </c>
      <c r="K164" s="189" t="s">
        <v>195</v>
      </c>
      <c r="L164" s="159">
        <v>44839</v>
      </c>
      <c r="M164" s="159"/>
      <c r="N164" s="159"/>
      <c r="O164" s="231"/>
    </row>
    <row r="165" spans="1:15" ht="15" customHeight="1">
      <c r="A165" s="187"/>
      <c r="B165" s="187" t="s">
        <v>147</v>
      </c>
      <c r="C165" s="187" t="s">
        <v>3</v>
      </c>
      <c r="D165" s="189" t="s">
        <v>726</v>
      </c>
      <c r="E165" s="159">
        <v>44830</v>
      </c>
      <c r="F165" s="159"/>
      <c r="G165" s="160" t="s">
        <v>527</v>
      </c>
      <c r="H165" s="160" t="s">
        <v>530</v>
      </c>
      <c r="I165" s="160"/>
      <c r="J165" s="160" t="s">
        <v>531</v>
      </c>
      <c r="K165" s="189" t="s">
        <v>195</v>
      </c>
      <c r="L165" s="159">
        <v>44842</v>
      </c>
      <c r="M165" s="159"/>
      <c r="N165" s="159"/>
      <c r="O165" s="231"/>
    </row>
    <row r="166" spans="1:15" ht="15" customHeight="1">
      <c r="A166" s="187"/>
      <c r="B166" s="187" t="s">
        <v>147</v>
      </c>
      <c r="C166" s="187" t="s">
        <v>3</v>
      </c>
      <c r="D166" s="189" t="s">
        <v>727</v>
      </c>
      <c r="E166" s="159">
        <v>44835</v>
      </c>
      <c r="F166" s="159"/>
      <c r="G166" s="160" t="s">
        <v>527</v>
      </c>
      <c r="H166" s="160" t="s">
        <v>532</v>
      </c>
      <c r="I166" s="160"/>
      <c r="J166" s="160" t="s">
        <v>482</v>
      </c>
      <c r="K166" s="189" t="s">
        <v>195</v>
      </c>
      <c r="L166" s="232">
        <v>44846</v>
      </c>
      <c r="M166" s="160"/>
      <c r="N166" s="160"/>
      <c r="O166" s="231"/>
    </row>
    <row r="167" spans="1:15" ht="15" customHeight="1">
      <c r="A167" s="187"/>
      <c r="B167" s="187" t="s">
        <v>147</v>
      </c>
      <c r="C167" s="187" t="s">
        <v>3</v>
      </c>
      <c r="D167" s="189" t="s">
        <v>728</v>
      </c>
      <c r="E167" s="159">
        <v>44842</v>
      </c>
      <c r="F167" s="159"/>
      <c r="G167" s="160" t="s">
        <v>527</v>
      </c>
      <c r="H167" s="160" t="s">
        <v>533</v>
      </c>
      <c r="I167" s="160"/>
      <c r="J167" s="160" t="s">
        <v>526</v>
      </c>
      <c r="K167" s="189" t="s">
        <v>195</v>
      </c>
      <c r="L167" s="232">
        <v>44846</v>
      </c>
      <c r="M167" s="160"/>
      <c r="N167" s="160"/>
      <c r="O167" s="231"/>
    </row>
    <row r="168" spans="1:15" ht="15" customHeight="1">
      <c r="A168" s="187"/>
      <c r="B168" s="187" t="s">
        <v>147</v>
      </c>
      <c r="C168" s="187" t="s">
        <v>3</v>
      </c>
      <c r="D168" s="189" t="s">
        <v>729</v>
      </c>
      <c r="E168" s="159">
        <v>44844</v>
      </c>
      <c r="F168" s="159"/>
      <c r="G168" s="160" t="s">
        <v>539</v>
      </c>
      <c r="H168" s="160" t="s">
        <v>540</v>
      </c>
      <c r="I168" s="160"/>
      <c r="J168" s="160" t="s">
        <v>526</v>
      </c>
      <c r="K168" s="189" t="s">
        <v>195</v>
      </c>
      <c r="L168" s="232">
        <v>44846</v>
      </c>
      <c r="M168" s="160"/>
      <c r="N168" s="160"/>
      <c r="O168" s="231"/>
    </row>
    <row r="169" spans="1:15" ht="15" customHeight="1">
      <c r="A169" s="187"/>
      <c r="B169" s="187" t="s">
        <v>147</v>
      </c>
      <c r="C169" s="187" t="s">
        <v>3</v>
      </c>
      <c r="D169" s="189" t="s">
        <v>730</v>
      </c>
      <c r="E169" s="159">
        <v>44836</v>
      </c>
      <c r="F169" s="159"/>
      <c r="G169" s="160" t="s">
        <v>539</v>
      </c>
      <c r="H169" s="160" t="s">
        <v>547</v>
      </c>
      <c r="I169" s="160"/>
      <c r="J169" s="160" t="s">
        <v>548</v>
      </c>
      <c r="K169" s="189" t="s">
        <v>195</v>
      </c>
      <c r="L169" s="232">
        <v>44846</v>
      </c>
      <c r="M169" s="160"/>
      <c r="N169" s="160"/>
      <c r="O169" s="231"/>
    </row>
    <row r="170" spans="1:15" ht="15" customHeight="1">
      <c r="A170" s="187"/>
      <c r="B170" s="187" t="s">
        <v>147</v>
      </c>
      <c r="C170" s="187" t="s">
        <v>3</v>
      </c>
      <c r="D170" s="189" t="s">
        <v>731</v>
      </c>
      <c r="E170" s="159">
        <v>44842</v>
      </c>
      <c r="F170" s="159"/>
      <c r="G170" s="160" t="s">
        <v>539</v>
      </c>
      <c r="H170" s="160" t="s">
        <v>547</v>
      </c>
      <c r="I170" s="160"/>
      <c r="J170" s="160" t="s">
        <v>549</v>
      </c>
      <c r="K170" s="189" t="s">
        <v>195</v>
      </c>
      <c r="L170" s="232">
        <v>44846</v>
      </c>
      <c r="M170" s="160"/>
      <c r="N170" s="160"/>
      <c r="O170" s="231"/>
    </row>
    <row r="171" spans="1:15" ht="15" customHeight="1">
      <c r="A171" s="187"/>
      <c r="B171" s="187" t="s">
        <v>147</v>
      </c>
      <c r="C171" s="187" t="s">
        <v>3</v>
      </c>
      <c r="D171" s="189" t="s">
        <v>732</v>
      </c>
      <c r="E171" s="159">
        <v>44833</v>
      </c>
      <c r="F171" s="159"/>
      <c r="G171" s="160" t="s">
        <v>359</v>
      </c>
      <c r="H171" s="160" t="s">
        <v>478</v>
      </c>
      <c r="I171" s="160"/>
      <c r="J171" s="160" t="s">
        <v>411</v>
      </c>
      <c r="K171" s="189" t="s">
        <v>195</v>
      </c>
      <c r="L171" s="159">
        <v>44840</v>
      </c>
      <c r="M171" s="213"/>
      <c r="N171" s="189"/>
      <c r="O171" s="231"/>
    </row>
    <row r="172" spans="1:15" ht="15" customHeight="1">
      <c r="A172" s="187"/>
      <c r="B172" s="187" t="s">
        <v>147</v>
      </c>
      <c r="C172" s="187" t="s">
        <v>3</v>
      </c>
      <c r="D172" s="189" t="s">
        <v>733</v>
      </c>
      <c r="E172" s="159">
        <v>44826</v>
      </c>
      <c r="F172" s="159"/>
      <c r="G172" s="160" t="s">
        <v>359</v>
      </c>
      <c r="H172" s="160" t="s">
        <v>440</v>
      </c>
      <c r="I172" s="160"/>
      <c r="J172" s="160" t="s">
        <v>441</v>
      </c>
      <c r="K172" s="189" t="s">
        <v>195</v>
      </c>
      <c r="L172" s="159">
        <v>44832</v>
      </c>
      <c r="M172" s="213"/>
      <c r="N172" s="189"/>
      <c r="O172" s="231"/>
    </row>
    <row r="173" spans="1:15" ht="15" customHeight="1">
      <c r="A173" s="187"/>
      <c r="B173" s="187" t="s">
        <v>147</v>
      </c>
      <c r="C173" s="187" t="s">
        <v>3</v>
      </c>
      <c r="D173" s="189" t="s">
        <v>1180</v>
      </c>
      <c r="E173" s="159">
        <v>44844</v>
      </c>
      <c r="F173" s="159"/>
      <c r="G173" s="160" t="s">
        <v>359</v>
      </c>
      <c r="H173" s="160" t="s">
        <v>557</v>
      </c>
      <c r="I173" s="160"/>
      <c r="J173" s="160" t="s">
        <v>558</v>
      </c>
      <c r="K173" s="189" t="s">
        <v>195</v>
      </c>
      <c r="L173" s="232">
        <v>44847</v>
      </c>
      <c r="M173" s="160"/>
      <c r="N173" s="160"/>
      <c r="O173" s="231"/>
    </row>
    <row r="174" spans="1:15" ht="15" customHeight="1">
      <c r="A174" s="187"/>
      <c r="B174" s="187" t="s">
        <v>147</v>
      </c>
      <c r="C174" s="187" t="s">
        <v>3</v>
      </c>
      <c r="D174" s="189" t="s">
        <v>734</v>
      </c>
      <c r="E174" s="159">
        <v>44847</v>
      </c>
      <c r="F174" s="159"/>
      <c r="G174" s="160" t="s">
        <v>561</v>
      </c>
      <c r="H174" s="160" t="s">
        <v>1264</v>
      </c>
      <c r="I174" s="160"/>
      <c r="J174" s="160" t="s">
        <v>562</v>
      </c>
      <c r="K174" s="189" t="s">
        <v>195</v>
      </c>
      <c r="L174" s="232">
        <v>44851</v>
      </c>
      <c r="M174" s="189" t="s">
        <v>567</v>
      </c>
      <c r="N174" s="189">
        <v>680</v>
      </c>
      <c r="O174" s="231"/>
    </row>
    <row r="175" spans="1:15" ht="15" customHeight="1">
      <c r="A175" s="187"/>
      <c r="B175" s="187" t="s">
        <v>147</v>
      </c>
      <c r="C175" s="187" t="s">
        <v>3</v>
      </c>
      <c r="D175" s="189" t="s">
        <v>735</v>
      </c>
      <c r="E175" s="159">
        <v>44855</v>
      </c>
      <c r="F175" s="159"/>
      <c r="G175" s="160" t="s">
        <v>475</v>
      </c>
      <c r="H175" s="160" t="s">
        <v>788</v>
      </c>
      <c r="I175" s="160"/>
      <c r="J175" s="160" t="s">
        <v>526</v>
      </c>
      <c r="K175" s="189" t="s">
        <v>195</v>
      </c>
      <c r="L175" s="232">
        <v>44858</v>
      </c>
      <c r="M175" s="160"/>
      <c r="N175" s="160"/>
      <c r="O175" s="231"/>
    </row>
    <row r="176" spans="1:15" ht="15" customHeight="1">
      <c r="A176" s="187"/>
      <c r="B176" s="187" t="s">
        <v>147</v>
      </c>
      <c r="C176" s="187" t="s">
        <v>3</v>
      </c>
      <c r="D176" s="189" t="s">
        <v>736</v>
      </c>
      <c r="E176" s="159">
        <v>44848</v>
      </c>
      <c r="F176" s="159"/>
      <c r="G176" s="160" t="s">
        <v>563</v>
      </c>
      <c r="H176" s="160" t="s">
        <v>564</v>
      </c>
      <c r="I176" s="160"/>
      <c r="J176" s="160" t="s">
        <v>565</v>
      </c>
      <c r="K176" s="189" t="s">
        <v>195</v>
      </c>
      <c r="L176" s="232">
        <v>44851</v>
      </c>
      <c r="M176" s="160"/>
      <c r="N176" s="160"/>
      <c r="O176" s="231"/>
    </row>
    <row r="177" spans="1:15" ht="15" customHeight="1">
      <c r="A177" s="187"/>
      <c r="B177" s="187" t="s">
        <v>147</v>
      </c>
      <c r="C177" s="187" t="s">
        <v>3</v>
      </c>
      <c r="D177" s="189" t="s">
        <v>737</v>
      </c>
      <c r="E177" s="159">
        <v>44845</v>
      </c>
      <c r="F177" s="159"/>
      <c r="G177" s="160" t="s">
        <v>359</v>
      </c>
      <c r="H177" s="160" t="s">
        <v>559</v>
      </c>
      <c r="I177" s="160"/>
      <c r="J177" s="160" t="s">
        <v>560</v>
      </c>
      <c r="K177" s="189" t="s">
        <v>195</v>
      </c>
      <c r="L177" s="232">
        <v>44847</v>
      </c>
      <c r="M177" s="160"/>
      <c r="N177" s="160"/>
      <c r="O177" s="231"/>
    </row>
    <row r="178" spans="1:15" ht="15" customHeight="1">
      <c r="A178" s="187"/>
      <c r="B178" s="187" t="s">
        <v>147</v>
      </c>
      <c r="C178" s="187" t="s">
        <v>3</v>
      </c>
      <c r="D178" s="189" t="s">
        <v>738</v>
      </c>
      <c r="E178" s="159">
        <v>44851</v>
      </c>
      <c r="F178" s="159"/>
      <c r="G178" s="160" t="s">
        <v>359</v>
      </c>
      <c r="H178" s="160" t="s">
        <v>569</v>
      </c>
      <c r="I178" s="160"/>
      <c r="J178" s="160" t="s">
        <v>277</v>
      </c>
      <c r="K178" s="189" t="s">
        <v>195</v>
      </c>
      <c r="L178" s="232">
        <v>44866</v>
      </c>
      <c r="M178" s="160"/>
      <c r="N178" s="160"/>
      <c r="O178" s="231"/>
    </row>
    <row r="179" spans="1:15" ht="16.5" customHeight="1">
      <c r="A179" s="187"/>
      <c r="B179" s="187" t="s">
        <v>147</v>
      </c>
      <c r="C179" s="187" t="s">
        <v>3</v>
      </c>
      <c r="D179" s="189" t="s">
        <v>739</v>
      </c>
      <c r="E179" s="159">
        <v>44852</v>
      </c>
      <c r="F179" s="159"/>
      <c r="G179" s="160" t="s">
        <v>539</v>
      </c>
      <c r="H179" s="160" t="s">
        <v>540</v>
      </c>
      <c r="I179" s="160"/>
      <c r="J179" s="160" t="s">
        <v>570</v>
      </c>
      <c r="K179" s="189" t="s">
        <v>195</v>
      </c>
      <c r="L179" s="232">
        <v>44858</v>
      </c>
      <c r="M179" s="160"/>
      <c r="N179" s="160"/>
      <c r="O179" s="231"/>
    </row>
    <row r="180" spans="1:15" ht="16.5" customHeight="1">
      <c r="A180" s="187"/>
      <c r="B180" s="187" t="s">
        <v>147</v>
      </c>
      <c r="C180" s="187" t="s">
        <v>3</v>
      </c>
      <c r="D180" s="189" t="s">
        <v>789</v>
      </c>
      <c r="E180" s="159">
        <v>44853</v>
      </c>
      <c r="F180" s="159"/>
      <c r="G180" s="160" t="s">
        <v>791</v>
      </c>
      <c r="H180" s="160" t="s">
        <v>792</v>
      </c>
      <c r="I180" s="160"/>
      <c r="J180" s="160" t="s">
        <v>934</v>
      </c>
      <c r="K180" s="189" t="s">
        <v>195</v>
      </c>
      <c r="L180" s="232">
        <v>44858</v>
      </c>
      <c r="M180" s="160"/>
      <c r="N180" s="160"/>
      <c r="O180" s="231"/>
    </row>
    <row r="181" spans="1:15" ht="16.5" customHeight="1">
      <c r="A181" s="187"/>
      <c r="B181" s="187" t="s">
        <v>147</v>
      </c>
      <c r="C181" s="187" t="s">
        <v>3</v>
      </c>
      <c r="D181" s="189" t="s">
        <v>790</v>
      </c>
      <c r="E181" s="159">
        <v>44853</v>
      </c>
      <c r="F181" s="159"/>
      <c r="G181" s="160" t="s">
        <v>359</v>
      </c>
      <c r="H181" s="160" t="s">
        <v>936</v>
      </c>
      <c r="I181" s="160"/>
      <c r="J181" s="160" t="s">
        <v>935</v>
      </c>
      <c r="K181" s="189" t="s">
        <v>195</v>
      </c>
      <c r="L181" s="232">
        <v>44866</v>
      </c>
      <c r="M181" s="160"/>
      <c r="N181" s="160"/>
      <c r="O181" s="231"/>
    </row>
    <row r="182" spans="1:15" ht="16.5" customHeight="1">
      <c r="A182" s="187"/>
      <c r="B182" s="187" t="s">
        <v>147</v>
      </c>
      <c r="C182" s="187" t="s">
        <v>3</v>
      </c>
      <c r="D182" s="189" t="s">
        <v>793</v>
      </c>
      <c r="E182" s="159">
        <v>44854</v>
      </c>
      <c r="F182" s="159"/>
      <c r="G182" s="160" t="s">
        <v>794</v>
      </c>
      <c r="H182" s="160" t="s">
        <v>795</v>
      </c>
      <c r="I182" s="160"/>
      <c r="J182" s="160" t="s">
        <v>277</v>
      </c>
      <c r="K182" s="189" t="s">
        <v>195</v>
      </c>
      <c r="L182" s="232">
        <v>44858</v>
      </c>
      <c r="M182" s="160"/>
      <c r="N182" s="160"/>
      <c r="O182" s="231"/>
    </row>
    <row r="183" spans="1:15" ht="16.5" customHeight="1">
      <c r="A183" s="187"/>
      <c r="B183" s="187" t="s">
        <v>147</v>
      </c>
      <c r="C183" s="187" t="s">
        <v>3</v>
      </c>
      <c r="D183" s="189" t="s">
        <v>859</v>
      </c>
      <c r="E183" s="159">
        <v>44859</v>
      </c>
      <c r="F183" s="159"/>
      <c r="G183" s="160" t="s">
        <v>866</v>
      </c>
      <c r="H183" s="160" t="s">
        <v>867</v>
      </c>
      <c r="I183" s="160"/>
      <c r="J183" s="160" t="s">
        <v>277</v>
      </c>
      <c r="K183" s="189" t="s">
        <v>195</v>
      </c>
      <c r="L183" s="232">
        <v>44866</v>
      </c>
      <c r="M183" s="160"/>
      <c r="N183" s="160"/>
      <c r="O183" s="231"/>
    </row>
    <row r="184" spans="1:15" ht="16.5" customHeight="1">
      <c r="A184" s="187"/>
      <c r="B184" s="187" t="s">
        <v>147</v>
      </c>
      <c r="C184" s="187" t="s">
        <v>3</v>
      </c>
      <c r="D184" s="189" t="s">
        <v>860</v>
      </c>
      <c r="E184" s="159">
        <v>44860</v>
      </c>
      <c r="F184" s="159"/>
      <c r="G184" s="160" t="s">
        <v>868</v>
      </c>
      <c r="H184" s="160" t="s">
        <v>870</v>
      </c>
      <c r="I184" s="160"/>
      <c r="J184" s="160" t="s">
        <v>869</v>
      </c>
      <c r="K184" s="189" t="s">
        <v>195</v>
      </c>
      <c r="L184" s="232">
        <v>44866</v>
      </c>
      <c r="M184" s="160"/>
      <c r="N184" s="160"/>
      <c r="O184" s="231"/>
    </row>
    <row r="185" spans="1:15" ht="16.5" customHeight="1">
      <c r="A185" s="187"/>
      <c r="B185" s="187" t="s">
        <v>147</v>
      </c>
      <c r="C185" s="187" t="s">
        <v>3</v>
      </c>
      <c r="D185" s="189" t="s">
        <v>861</v>
      </c>
      <c r="E185" s="159">
        <v>44860</v>
      </c>
      <c r="F185" s="159"/>
      <c r="G185" s="160" t="s">
        <v>871</v>
      </c>
      <c r="H185" s="160" t="s">
        <v>872</v>
      </c>
      <c r="I185" s="160"/>
      <c r="J185" s="160" t="s">
        <v>873</v>
      </c>
      <c r="K185" s="189" t="s">
        <v>195</v>
      </c>
      <c r="L185" s="232">
        <v>44866</v>
      </c>
      <c r="M185" s="160"/>
      <c r="N185" s="160"/>
      <c r="O185" s="231"/>
    </row>
    <row r="186" spans="1:15" ht="16.5" customHeight="1">
      <c r="A186" s="187"/>
      <c r="B186" s="187" t="s">
        <v>147</v>
      </c>
      <c r="C186" s="187" t="s">
        <v>3</v>
      </c>
      <c r="D186" s="189" t="s">
        <v>862</v>
      </c>
      <c r="E186" s="159">
        <v>44860</v>
      </c>
      <c r="F186" s="159"/>
      <c r="G186" s="160" t="s">
        <v>475</v>
      </c>
      <c r="H186" s="160" t="s">
        <v>874</v>
      </c>
      <c r="I186" s="160"/>
      <c r="J186" s="160" t="s">
        <v>560</v>
      </c>
      <c r="K186" s="189" t="s">
        <v>195</v>
      </c>
      <c r="L186" s="232">
        <v>44866</v>
      </c>
      <c r="M186" s="160"/>
      <c r="N186" s="160"/>
      <c r="O186" s="231"/>
    </row>
    <row r="187" spans="1:15" ht="16.5" customHeight="1">
      <c r="A187" s="187"/>
      <c r="B187" s="187" t="s">
        <v>147</v>
      </c>
      <c r="C187" s="187" t="s">
        <v>3</v>
      </c>
      <c r="D187" s="189" t="s">
        <v>863</v>
      </c>
      <c r="E187" s="159">
        <v>44861</v>
      </c>
      <c r="F187" s="159"/>
      <c r="G187" s="160" t="s">
        <v>475</v>
      </c>
      <c r="H187" s="160" t="s">
        <v>875</v>
      </c>
      <c r="I187" s="160"/>
      <c r="J187" s="160" t="s">
        <v>876</v>
      </c>
      <c r="K187" s="189" t="s">
        <v>195</v>
      </c>
      <c r="L187" s="232">
        <v>44866</v>
      </c>
      <c r="M187" s="160"/>
      <c r="N187" s="160"/>
      <c r="O187" s="231"/>
    </row>
    <row r="188" spans="1:15" ht="15" customHeight="1">
      <c r="A188" s="187"/>
      <c r="B188" s="187" t="s">
        <v>147</v>
      </c>
      <c r="C188" s="187" t="s">
        <v>3</v>
      </c>
      <c r="D188" s="189" t="s">
        <v>864</v>
      </c>
      <c r="E188" s="159">
        <v>44862</v>
      </c>
      <c r="F188" s="159"/>
      <c r="G188" s="160" t="s">
        <v>866</v>
      </c>
      <c r="H188" s="160" t="s">
        <v>877</v>
      </c>
      <c r="I188" s="160"/>
      <c r="J188" s="160" t="s">
        <v>878</v>
      </c>
      <c r="K188" s="189" t="s">
        <v>195</v>
      </c>
      <c r="L188" s="232">
        <v>44866</v>
      </c>
      <c r="M188" s="160"/>
      <c r="N188" s="160"/>
      <c r="O188" s="231"/>
    </row>
    <row r="189" spans="1:15" ht="15" customHeight="1">
      <c r="A189" s="187"/>
      <c r="B189" s="187" t="s">
        <v>147</v>
      </c>
      <c r="C189" s="187" t="s">
        <v>3</v>
      </c>
      <c r="D189" s="189" t="s">
        <v>865</v>
      </c>
      <c r="E189" s="159">
        <v>44862</v>
      </c>
      <c r="F189" s="159"/>
      <c r="G189" s="160" t="s">
        <v>359</v>
      </c>
      <c r="H189" s="160" t="s">
        <v>947</v>
      </c>
      <c r="I189" s="160"/>
      <c r="J189" s="160" t="s">
        <v>948</v>
      </c>
      <c r="K189" s="189" t="s">
        <v>195</v>
      </c>
      <c r="L189" s="232">
        <v>44873</v>
      </c>
      <c r="M189" s="160"/>
      <c r="N189" s="160"/>
      <c r="O189" s="231"/>
    </row>
    <row r="190" spans="1:15" ht="15" customHeight="1">
      <c r="A190" s="187"/>
      <c r="B190" s="187" t="s">
        <v>147</v>
      </c>
      <c r="C190" s="187" t="s">
        <v>3</v>
      </c>
      <c r="D190" s="189" t="s">
        <v>879</v>
      </c>
      <c r="E190" s="232">
        <v>44854</v>
      </c>
      <c r="F190" s="232"/>
      <c r="G190" s="160" t="s">
        <v>880</v>
      </c>
      <c r="H190" s="160" t="s">
        <v>1265</v>
      </c>
      <c r="I190" s="160"/>
      <c r="J190" s="160" t="s">
        <v>570</v>
      </c>
      <c r="K190" s="189" t="s">
        <v>195</v>
      </c>
      <c r="L190" s="232">
        <v>44866</v>
      </c>
      <c r="M190" s="160"/>
      <c r="N190" s="189">
        <v>750</v>
      </c>
      <c r="O190" s="231"/>
    </row>
    <row r="191" spans="1:15" ht="15" customHeight="1">
      <c r="A191" s="187"/>
      <c r="B191" s="187" t="s">
        <v>147</v>
      </c>
      <c r="C191" s="187" t="s">
        <v>3</v>
      </c>
      <c r="D191" s="189" t="s">
        <v>937</v>
      </c>
      <c r="E191" s="232">
        <v>44863</v>
      </c>
      <c r="F191" s="232"/>
      <c r="G191" s="160" t="s">
        <v>359</v>
      </c>
      <c r="H191" s="160" t="s">
        <v>938</v>
      </c>
      <c r="I191" s="160"/>
      <c r="J191" s="160" t="s">
        <v>921</v>
      </c>
      <c r="K191" s="189" t="s">
        <v>195</v>
      </c>
      <c r="L191" s="232">
        <v>44866</v>
      </c>
      <c r="M191" s="160"/>
      <c r="N191" s="160"/>
      <c r="O191" s="231"/>
    </row>
    <row r="192" spans="1:15" ht="15" customHeight="1">
      <c r="A192" s="187"/>
      <c r="B192" s="187" t="s">
        <v>147</v>
      </c>
      <c r="C192" s="187" t="s">
        <v>3</v>
      </c>
      <c r="D192" s="189" t="s">
        <v>939</v>
      </c>
      <c r="E192" s="232">
        <v>44865</v>
      </c>
      <c r="F192" s="232"/>
      <c r="G192" s="160" t="s">
        <v>359</v>
      </c>
      <c r="H192" s="160" t="s">
        <v>940</v>
      </c>
      <c r="I192" s="160"/>
      <c r="J192" s="160" t="s">
        <v>941</v>
      </c>
      <c r="K192" s="189" t="s">
        <v>195</v>
      </c>
      <c r="L192" s="232">
        <v>44866</v>
      </c>
      <c r="M192" s="160"/>
      <c r="N192" s="160"/>
      <c r="O192" s="231"/>
    </row>
    <row r="193" spans="1:15" ht="30.75" customHeight="1">
      <c r="A193" s="187"/>
      <c r="B193" s="187" t="s">
        <v>147</v>
      </c>
      <c r="C193" s="187" t="s">
        <v>3</v>
      </c>
      <c r="D193" s="190" t="s">
        <v>1008</v>
      </c>
      <c r="E193" s="208">
        <v>44866</v>
      </c>
      <c r="F193" s="208"/>
      <c r="G193" s="192" t="s">
        <v>359</v>
      </c>
      <c r="H193" s="212" t="s">
        <v>1082</v>
      </c>
      <c r="I193" s="212"/>
      <c r="J193" s="192" t="s">
        <v>878</v>
      </c>
      <c r="K193" s="190" t="s">
        <v>195</v>
      </c>
      <c r="L193" s="208">
        <v>44879</v>
      </c>
      <c r="M193" s="160"/>
      <c r="N193" s="160"/>
      <c r="O193" s="231"/>
    </row>
    <row r="194" spans="1:15" ht="15" customHeight="1">
      <c r="A194" s="187"/>
      <c r="B194" s="187" t="s">
        <v>147</v>
      </c>
      <c r="C194" s="187" t="s">
        <v>3</v>
      </c>
      <c r="D194" s="189" t="s">
        <v>1009</v>
      </c>
      <c r="E194" s="232">
        <v>44867</v>
      </c>
      <c r="F194" s="232"/>
      <c r="G194" s="160" t="s">
        <v>109</v>
      </c>
      <c r="H194" s="160" t="s">
        <v>1012</v>
      </c>
      <c r="I194" s="160"/>
      <c r="J194" s="160"/>
      <c r="K194" s="189" t="s">
        <v>195</v>
      </c>
      <c r="L194" s="232">
        <v>44873</v>
      </c>
      <c r="M194" s="160"/>
      <c r="N194" s="160"/>
      <c r="O194" s="231"/>
    </row>
    <row r="195" spans="1:15" ht="15" customHeight="1">
      <c r="A195" s="187"/>
      <c r="B195" s="187" t="s">
        <v>147</v>
      </c>
      <c r="C195" s="187" t="s">
        <v>3</v>
      </c>
      <c r="D195" s="189" t="s">
        <v>1010</v>
      </c>
      <c r="E195" s="232">
        <v>44873</v>
      </c>
      <c r="F195" s="232"/>
      <c r="G195" s="160" t="s">
        <v>359</v>
      </c>
      <c r="H195" s="160" t="s">
        <v>1147</v>
      </c>
      <c r="I195" s="160"/>
      <c r="J195" s="160" t="s">
        <v>921</v>
      </c>
      <c r="K195" s="189" t="s">
        <v>195</v>
      </c>
      <c r="L195" s="232">
        <v>44882</v>
      </c>
      <c r="M195" s="160"/>
      <c r="N195" s="160"/>
      <c r="O195" s="231"/>
    </row>
    <row r="196" spans="1:15" ht="15" customHeight="1">
      <c r="A196" s="187"/>
      <c r="B196" s="187" t="s">
        <v>147</v>
      </c>
      <c r="C196" s="187" t="s">
        <v>3</v>
      </c>
      <c r="D196" s="189" t="s">
        <v>1011</v>
      </c>
      <c r="E196" s="232">
        <v>44873</v>
      </c>
      <c r="F196" s="232"/>
      <c r="G196" s="160" t="s">
        <v>295</v>
      </c>
      <c r="H196" s="160" t="s">
        <v>1080</v>
      </c>
      <c r="I196" s="160"/>
      <c r="J196" s="160" t="s">
        <v>1081</v>
      </c>
      <c r="K196" s="189" t="s">
        <v>195</v>
      </c>
      <c r="L196" s="232">
        <v>44879</v>
      </c>
      <c r="M196" s="160"/>
      <c r="N196" s="160"/>
      <c r="O196" s="231"/>
    </row>
    <row r="197" spans="1:15" ht="15" customHeight="1">
      <c r="A197" s="187"/>
      <c r="B197" s="187" t="s">
        <v>147</v>
      </c>
      <c r="C197" s="187" t="s">
        <v>3</v>
      </c>
      <c r="D197" s="189" t="s">
        <v>1098</v>
      </c>
      <c r="E197" s="232">
        <v>44873</v>
      </c>
      <c r="F197" s="232"/>
      <c r="G197" s="160" t="s">
        <v>359</v>
      </c>
      <c r="H197" s="160" t="s">
        <v>947</v>
      </c>
      <c r="I197" s="160"/>
      <c r="J197" s="160" t="s">
        <v>474</v>
      </c>
      <c r="K197" s="189" t="s">
        <v>195</v>
      </c>
      <c r="L197" s="232">
        <v>44879</v>
      </c>
      <c r="M197" s="160"/>
      <c r="N197" s="160"/>
      <c r="O197" s="231"/>
    </row>
    <row r="198" spans="1:15" ht="15" customHeight="1">
      <c r="A198" s="187"/>
      <c r="B198" s="187" t="s">
        <v>147</v>
      </c>
      <c r="C198" s="187" t="s">
        <v>3</v>
      </c>
      <c r="D198" s="189" t="s">
        <v>1099</v>
      </c>
      <c r="E198" s="232">
        <v>44874</v>
      </c>
      <c r="F198" s="232"/>
      <c r="G198" s="160" t="s">
        <v>359</v>
      </c>
      <c r="H198" s="160" t="s">
        <v>947</v>
      </c>
      <c r="I198" s="160"/>
      <c r="J198" s="160" t="s">
        <v>759</v>
      </c>
      <c r="K198" s="189" t="s">
        <v>195</v>
      </c>
      <c r="L198" s="232">
        <v>45057</v>
      </c>
      <c r="M198" s="160"/>
      <c r="N198" s="160"/>
      <c r="O198" s="231"/>
    </row>
    <row r="199" spans="1:15" ht="15" customHeight="1">
      <c r="A199" s="187"/>
      <c r="B199" s="187" t="s">
        <v>147</v>
      </c>
      <c r="C199" s="187" t="s">
        <v>3</v>
      </c>
      <c r="D199" s="189" t="s">
        <v>1100</v>
      </c>
      <c r="E199" s="232">
        <v>44875</v>
      </c>
      <c r="F199" s="232"/>
      <c r="G199" s="160" t="s">
        <v>359</v>
      </c>
      <c r="H199" s="160" t="s">
        <v>1148</v>
      </c>
      <c r="I199" s="160"/>
      <c r="J199" s="160" t="s">
        <v>1149</v>
      </c>
      <c r="K199" s="189" t="s">
        <v>195</v>
      </c>
      <c r="L199" s="232">
        <v>45063</v>
      </c>
      <c r="M199" s="160"/>
      <c r="N199" s="160"/>
      <c r="O199" s="231"/>
    </row>
    <row r="200" spans="1:15" ht="15" customHeight="1">
      <c r="A200" s="187"/>
      <c r="B200" s="187" t="s">
        <v>147</v>
      </c>
      <c r="C200" s="187" t="s">
        <v>3</v>
      </c>
      <c r="D200" s="189" t="s">
        <v>1101</v>
      </c>
      <c r="E200" s="232">
        <v>44875</v>
      </c>
      <c r="F200" s="232"/>
      <c r="G200" s="160" t="s">
        <v>1118</v>
      </c>
      <c r="H200" s="160" t="s">
        <v>1119</v>
      </c>
      <c r="I200" s="160"/>
      <c r="J200" s="160" t="s">
        <v>1120</v>
      </c>
      <c r="K200" s="189" t="s">
        <v>195</v>
      </c>
      <c r="L200" s="232">
        <v>44879</v>
      </c>
      <c r="M200" s="160"/>
      <c r="N200" s="160"/>
      <c r="O200" s="231"/>
    </row>
    <row r="201" spans="1:15" ht="15" customHeight="1">
      <c r="A201" s="187"/>
      <c r="B201" s="187" t="s">
        <v>147</v>
      </c>
      <c r="C201" s="187" t="s">
        <v>3</v>
      </c>
      <c r="D201" s="189" t="s">
        <v>1102</v>
      </c>
      <c r="E201" s="232">
        <v>44875</v>
      </c>
      <c r="F201" s="232"/>
      <c r="G201" s="160" t="s">
        <v>1118</v>
      </c>
      <c r="H201" s="160" t="s">
        <v>1121</v>
      </c>
      <c r="I201" s="160"/>
      <c r="J201" s="160" t="s">
        <v>1122</v>
      </c>
      <c r="K201" s="189" t="s">
        <v>195</v>
      </c>
      <c r="L201" s="232">
        <v>44879</v>
      </c>
      <c r="M201" s="160"/>
      <c r="N201" s="160"/>
      <c r="O201" s="231"/>
    </row>
    <row r="202" spans="1:15" ht="15" customHeight="1">
      <c r="A202" s="187"/>
      <c r="B202" s="187" t="s">
        <v>147</v>
      </c>
      <c r="C202" s="187" t="s">
        <v>3</v>
      </c>
      <c r="D202" s="189" t="s">
        <v>1103</v>
      </c>
      <c r="E202" s="232">
        <v>44875</v>
      </c>
      <c r="F202" s="232"/>
      <c r="G202" s="160" t="s">
        <v>1106</v>
      </c>
      <c r="H202" s="160" t="s">
        <v>1108</v>
      </c>
      <c r="I202" s="160"/>
      <c r="J202" s="160" t="s">
        <v>1109</v>
      </c>
      <c r="K202" s="189" t="s">
        <v>195</v>
      </c>
      <c r="L202" s="232">
        <v>44879</v>
      </c>
      <c r="M202" s="160"/>
      <c r="N202" s="160"/>
      <c r="O202" s="231"/>
    </row>
    <row r="203" spans="1:15" ht="15" customHeight="1">
      <c r="A203" s="187"/>
      <c r="B203" s="187" t="s">
        <v>147</v>
      </c>
      <c r="C203" s="187" t="s">
        <v>3</v>
      </c>
      <c r="D203" s="189" t="s">
        <v>1104</v>
      </c>
      <c r="E203" s="232">
        <v>44875</v>
      </c>
      <c r="F203" s="232"/>
      <c r="G203" s="160" t="s">
        <v>1106</v>
      </c>
      <c r="H203" s="160" t="s">
        <v>1108</v>
      </c>
      <c r="I203" s="160"/>
      <c r="J203" s="160" t="s">
        <v>943</v>
      </c>
      <c r="K203" s="189" t="s">
        <v>195</v>
      </c>
      <c r="L203" s="232">
        <v>44879</v>
      </c>
      <c r="M203" s="160"/>
      <c r="N203" s="160"/>
      <c r="O203" s="231"/>
    </row>
    <row r="204" spans="1:15" ht="21.75" customHeight="1">
      <c r="A204" s="187">
        <f>1+A104</f>
        <v>14</v>
      </c>
      <c r="B204" s="187" t="s">
        <v>147</v>
      </c>
      <c r="C204" s="187" t="s">
        <v>3</v>
      </c>
      <c r="D204" s="189" t="s">
        <v>1105</v>
      </c>
      <c r="E204" s="208">
        <v>44875</v>
      </c>
      <c r="F204" s="208"/>
      <c r="G204" s="192" t="s">
        <v>1106</v>
      </c>
      <c r="H204" s="192" t="s">
        <v>1107</v>
      </c>
      <c r="I204" s="192"/>
      <c r="J204" s="192" t="s">
        <v>277</v>
      </c>
      <c r="K204" s="190" t="s">
        <v>195</v>
      </c>
      <c r="L204" s="208">
        <v>44879</v>
      </c>
      <c r="M204" s="192"/>
      <c r="N204" s="192"/>
      <c r="O204" s="231"/>
    </row>
    <row r="205" spans="1:15" ht="21.75" customHeight="1">
      <c r="A205" s="187"/>
      <c r="B205" s="187" t="s">
        <v>147</v>
      </c>
      <c r="C205" s="187" t="s">
        <v>3</v>
      </c>
      <c r="D205" s="189" t="s">
        <v>1123</v>
      </c>
      <c r="E205" s="208">
        <v>44876</v>
      </c>
      <c r="F205" s="208"/>
      <c r="G205" s="192" t="s">
        <v>508</v>
      </c>
      <c r="H205" s="192" t="s">
        <v>1126</v>
      </c>
      <c r="I205" s="192"/>
      <c r="J205" s="192" t="s">
        <v>1120</v>
      </c>
      <c r="K205" s="190" t="s">
        <v>195</v>
      </c>
      <c r="L205" s="208">
        <v>44879</v>
      </c>
      <c r="M205" s="192"/>
      <c r="N205" s="192"/>
      <c r="O205" s="231"/>
    </row>
    <row r="206" spans="1:15" ht="21.75" customHeight="1">
      <c r="A206" s="187"/>
      <c r="B206" s="187" t="s">
        <v>147</v>
      </c>
      <c r="C206" s="187" t="s">
        <v>3</v>
      </c>
      <c r="D206" s="189" t="s">
        <v>1124</v>
      </c>
      <c r="E206" s="208">
        <v>44879</v>
      </c>
      <c r="F206" s="208"/>
      <c r="G206" s="192" t="s">
        <v>359</v>
      </c>
      <c r="H206" s="192" t="s">
        <v>1150</v>
      </c>
      <c r="I206" s="192"/>
      <c r="J206" s="192" t="s">
        <v>1120</v>
      </c>
      <c r="K206" s="190" t="s">
        <v>195</v>
      </c>
      <c r="L206" s="208">
        <v>44882</v>
      </c>
      <c r="M206" s="192"/>
      <c r="N206" s="192"/>
      <c r="O206" s="231"/>
    </row>
    <row r="207" spans="1:15" ht="21.75" customHeight="1">
      <c r="A207" s="187"/>
      <c r="B207" s="187" t="s">
        <v>147</v>
      </c>
      <c r="C207" s="187" t="s">
        <v>3</v>
      </c>
      <c r="D207" s="189" t="s">
        <v>1125</v>
      </c>
      <c r="E207" s="208">
        <v>44880</v>
      </c>
      <c r="F207" s="208"/>
      <c r="G207" s="192" t="s">
        <v>376</v>
      </c>
      <c r="H207" s="192" t="s">
        <v>1234</v>
      </c>
      <c r="I207" s="192"/>
      <c r="J207" s="192" t="s">
        <v>1235</v>
      </c>
      <c r="K207" s="190" t="s">
        <v>195</v>
      </c>
      <c r="L207" s="208">
        <v>44895</v>
      </c>
      <c r="M207" s="192"/>
      <c r="N207" s="192"/>
      <c r="O207" s="231"/>
    </row>
    <row r="208" spans="1:15" ht="21.75" customHeight="1">
      <c r="A208" s="187"/>
      <c r="B208" s="187" t="s">
        <v>147</v>
      </c>
      <c r="C208" s="187" t="s">
        <v>3</v>
      </c>
      <c r="D208" s="189" t="s">
        <v>1181</v>
      </c>
      <c r="E208" s="208">
        <v>44882</v>
      </c>
      <c r="F208" s="208"/>
      <c r="G208" s="192" t="s">
        <v>376</v>
      </c>
      <c r="H208" s="192" t="s">
        <v>1260</v>
      </c>
      <c r="I208" s="192"/>
      <c r="J208" s="192" t="s">
        <v>1261</v>
      </c>
      <c r="K208" s="190" t="s">
        <v>195</v>
      </c>
      <c r="L208" s="208">
        <v>44895</v>
      </c>
      <c r="M208" s="192"/>
      <c r="N208" s="192"/>
      <c r="O208" s="231"/>
    </row>
    <row r="209" spans="1:15" ht="21.75" customHeight="1">
      <c r="A209" s="187"/>
      <c r="B209" s="187" t="s">
        <v>147</v>
      </c>
      <c r="C209" s="187" t="s">
        <v>3</v>
      </c>
      <c r="D209" s="189" t="s">
        <v>1182</v>
      </c>
      <c r="E209" s="208">
        <v>44884</v>
      </c>
      <c r="F209" s="208"/>
      <c r="G209" s="192" t="s">
        <v>1184</v>
      </c>
      <c r="H209" s="192" t="s">
        <v>1185</v>
      </c>
      <c r="I209" s="192"/>
      <c r="J209" s="192" t="s">
        <v>1186</v>
      </c>
      <c r="K209" s="190" t="s">
        <v>195</v>
      </c>
      <c r="L209" s="208">
        <v>44887</v>
      </c>
      <c r="M209" s="192"/>
      <c r="N209" s="192"/>
      <c r="O209" s="231"/>
    </row>
    <row r="210" spans="1:15" ht="21.75" customHeight="1">
      <c r="A210" s="187"/>
      <c r="B210" s="187" t="s">
        <v>147</v>
      </c>
      <c r="C210" s="187" t="s">
        <v>3</v>
      </c>
      <c r="D210" s="189" t="s">
        <v>1183</v>
      </c>
      <c r="E210" s="208">
        <v>44884</v>
      </c>
      <c r="F210" s="208"/>
      <c r="G210" s="192" t="s">
        <v>1187</v>
      </c>
      <c r="H210" s="192" t="s">
        <v>1188</v>
      </c>
      <c r="I210" s="192"/>
      <c r="J210" s="192" t="s">
        <v>1189</v>
      </c>
      <c r="K210" s="190" t="s">
        <v>195</v>
      </c>
      <c r="L210" s="208">
        <v>44887</v>
      </c>
      <c r="M210" s="192"/>
      <c r="N210" s="192"/>
      <c r="O210" s="231"/>
    </row>
    <row r="211" spans="1:15" ht="21.75" customHeight="1">
      <c r="A211" s="187"/>
      <c r="B211" s="187" t="s">
        <v>147</v>
      </c>
      <c r="C211" s="187" t="s">
        <v>3</v>
      </c>
      <c r="D211" s="189" t="s">
        <v>1215</v>
      </c>
      <c r="E211" s="208">
        <v>44884</v>
      </c>
      <c r="F211" s="208"/>
      <c r="G211" s="192" t="s">
        <v>376</v>
      </c>
      <c r="H211" s="192" t="s">
        <v>1216</v>
      </c>
      <c r="I211" s="192"/>
      <c r="J211" s="192" t="s">
        <v>1217</v>
      </c>
      <c r="K211" s="190" t="s">
        <v>195</v>
      </c>
      <c r="L211" s="208">
        <v>44887</v>
      </c>
      <c r="M211" s="192"/>
      <c r="N211" s="192"/>
      <c r="O211" s="231"/>
    </row>
    <row r="212" spans="1:15" ht="21.75" customHeight="1">
      <c r="A212" s="187"/>
      <c r="B212" s="187" t="s">
        <v>147</v>
      </c>
      <c r="C212" s="187" t="s">
        <v>3</v>
      </c>
      <c r="D212" s="189" t="s">
        <v>1236</v>
      </c>
      <c r="E212" s="208">
        <v>44888</v>
      </c>
      <c r="F212" s="208"/>
      <c r="G212" s="192" t="s">
        <v>376</v>
      </c>
      <c r="H212" s="192" t="s">
        <v>1238</v>
      </c>
      <c r="I212" s="192"/>
      <c r="J212" s="192" t="s">
        <v>1239</v>
      </c>
      <c r="K212" s="190" t="s">
        <v>195</v>
      </c>
      <c r="L212" s="208">
        <v>44895</v>
      </c>
      <c r="M212" s="192"/>
      <c r="N212" s="192"/>
      <c r="O212" s="231"/>
    </row>
    <row r="213" spans="1:15" ht="21.75" customHeight="1">
      <c r="A213" s="187"/>
      <c r="B213" s="187" t="s">
        <v>147</v>
      </c>
      <c r="C213" s="187" t="s">
        <v>3</v>
      </c>
      <c r="D213" s="189" t="s">
        <v>1237</v>
      </c>
      <c r="E213" s="208">
        <v>44887</v>
      </c>
      <c r="F213" s="208"/>
      <c r="G213" s="192" t="s">
        <v>1285</v>
      </c>
      <c r="H213" s="192" t="s">
        <v>1333</v>
      </c>
      <c r="I213" s="192"/>
      <c r="J213" s="192" t="s">
        <v>1334</v>
      </c>
      <c r="K213" s="190" t="s">
        <v>195</v>
      </c>
      <c r="L213" s="208">
        <v>45013</v>
      </c>
      <c r="M213" s="192"/>
      <c r="N213" s="192"/>
      <c r="O213" s="231"/>
    </row>
    <row r="214" spans="1:15" ht="21.75" customHeight="1">
      <c r="A214" s="187"/>
      <c r="B214" s="187" t="s">
        <v>147</v>
      </c>
      <c r="C214" s="187" t="s">
        <v>3</v>
      </c>
      <c r="D214" s="189" t="s">
        <v>1240</v>
      </c>
      <c r="E214" s="208">
        <v>44889</v>
      </c>
      <c r="F214" s="208"/>
      <c r="G214" s="192" t="s">
        <v>359</v>
      </c>
      <c r="H214" s="192" t="s">
        <v>1243</v>
      </c>
      <c r="I214" s="192"/>
      <c r="J214" s="192" t="s">
        <v>1244</v>
      </c>
      <c r="K214" s="190" t="s">
        <v>195</v>
      </c>
      <c r="L214" s="208">
        <v>44895</v>
      </c>
      <c r="M214" s="192"/>
      <c r="N214" s="192"/>
      <c r="O214" s="231"/>
    </row>
    <row r="215" spans="1:15" ht="21.75" customHeight="1">
      <c r="A215" s="187"/>
      <c r="B215" s="187" t="s">
        <v>147</v>
      </c>
      <c r="C215" s="187" t="s">
        <v>3</v>
      </c>
      <c r="D215" s="189" t="s">
        <v>1241</v>
      </c>
      <c r="E215" s="208">
        <v>44890</v>
      </c>
      <c r="F215" s="208"/>
      <c r="G215" s="192" t="s">
        <v>295</v>
      </c>
      <c r="H215" s="192" t="s">
        <v>1080</v>
      </c>
      <c r="I215" s="192"/>
      <c r="J215" s="192" t="s">
        <v>1245</v>
      </c>
      <c r="K215" s="190" t="s">
        <v>195</v>
      </c>
      <c r="L215" s="208">
        <v>44895</v>
      </c>
      <c r="M215" s="192"/>
      <c r="N215" s="192"/>
      <c r="O215" s="231"/>
    </row>
    <row r="216" spans="1:15" ht="21.75" customHeight="1">
      <c r="A216" s="187"/>
      <c r="B216" s="187" t="s">
        <v>147</v>
      </c>
      <c r="C216" s="187" t="s">
        <v>3</v>
      </c>
      <c r="D216" s="189" t="s">
        <v>1242</v>
      </c>
      <c r="E216" s="208">
        <v>44890</v>
      </c>
      <c r="F216" s="208"/>
      <c r="G216" s="192" t="s">
        <v>376</v>
      </c>
      <c r="H216" s="192" t="s">
        <v>1246</v>
      </c>
      <c r="I216" s="192"/>
      <c r="J216" s="192" t="s">
        <v>1245</v>
      </c>
      <c r="K216" s="190" t="s">
        <v>195</v>
      </c>
      <c r="L216" s="208">
        <v>44895</v>
      </c>
      <c r="M216" s="192"/>
      <c r="N216" s="192"/>
      <c r="O216" s="231"/>
    </row>
    <row r="217" spans="1:15" ht="21.75" customHeight="1">
      <c r="A217" s="187"/>
      <c r="B217" s="187" t="s">
        <v>147</v>
      </c>
      <c r="C217" s="187" t="s">
        <v>3</v>
      </c>
      <c r="D217" s="189" t="s">
        <v>1247</v>
      </c>
      <c r="E217" s="208">
        <v>44891</v>
      </c>
      <c r="F217" s="208"/>
      <c r="G217" s="192" t="s">
        <v>376</v>
      </c>
      <c r="H217" s="192" t="s">
        <v>1248</v>
      </c>
      <c r="I217" s="192"/>
      <c r="J217" s="192" t="s">
        <v>1249</v>
      </c>
      <c r="K217" s="190" t="s">
        <v>195</v>
      </c>
      <c r="L217" s="208">
        <v>44895</v>
      </c>
      <c r="M217" s="192"/>
      <c r="N217" s="192"/>
      <c r="O217" s="231"/>
    </row>
    <row r="218" spans="1:15" ht="21.75" customHeight="1">
      <c r="A218" s="187"/>
      <c r="B218" s="187" t="s">
        <v>147</v>
      </c>
      <c r="C218" s="187" t="s">
        <v>3</v>
      </c>
      <c r="D218" s="189" t="s">
        <v>1252</v>
      </c>
      <c r="E218" s="208">
        <v>44894</v>
      </c>
      <c r="F218" s="208"/>
      <c r="G218" s="192" t="s">
        <v>359</v>
      </c>
      <c r="H218" s="192" t="s">
        <v>1266</v>
      </c>
      <c r="I218" s="192"/>
      <c r="J218" s="192" t="s">
        <v>1267</v>
      </c>
      <c r="K218" s="190" t="s">
        <v>195</v>
      </c>
      <c r="L218" s="208">
        <v>44867</v>
      </c>
      <c r="M218" s="192"/>
      <c r="N218" s="192"/>
      <c r="O218" s="231"/>
    </row>
    <row r="219" spans="1:15" ht="21.75" customHeight="1">
      <c r="A219" s="187"/>
      <c r="B219" s="187" t="s">
        <v>147</v>
      </c>
      <c r="C219" s="187" t="s">
        <v>3</v>
      </c>
      <c r="D219" s="189" t="s">
        <v>1253</v>
      </c>
      <c r="E219" s="208">
        <v>44894</v>
      </c>
      <c r="F219" s="208"/>
      <c r="G219" s="192" t="s">
        <v>1106</v>
      </c>
      <c r="H219" s="192" t="s">
        <v>1268</v>
      </c>
      <c r="I219" s="192"/>
      <c r="J219" s="192" t="s">
        <v>1081</v>
      </c>
      <c r="K219" s="190" t="s">
        <v>195</v>
      </c>
      <c r="L219" s="208">
        <v>44867</v>
      </c>
      <c r="M219" s="192"/>
      <c r="N219" s="192"/>
      <c r="O219" s="231"/>
    </row>
    <row r="220" spans="1:15" ht="21.75" customHeight="1">
      <c r="A220" s="187"/>
      <c r="B220" s="187" t="s">
        <v>147</v>
      </c>
      <c r="C220" s="187" t="s">
        <v>3</v>
      </c>
      <c r="D220" s="189" t="s">
        <v>1254</v>
      </c>
      <c r="E220" s="208">
        <v>44894</v>
      </c>
      <c r="F220" s="208"/>
      <c r="G220" s="192" t="s">
        <v>1106</v>
      </c>
      <c r="H220" s="192" t="s">
        <v>1269</v>
      </c>
      <c r="I220" s="192"/>
      <c r="J220" s="192" t="s">
        <v>1120</v>
      </c>
      <c r="K220" s="190" t="s">
        <v>195</v>
      </c>
      <c r="L220" s="208">
        <v>44867</v>
      </c>
      <c r="M220" s="192"/>
      <c r="N220" s="192"/>
      <c r="O220" s="231"/>
    </row>
    <row r="221" spans="1:15" ht="21.75" customHeight="1">
      <c r="A221" s="187"/>
      <c r="B221" s="187" t="s">
        <v>147</v>
      </c>
      <c r="C221" s="187" t="s">
        <v>3</v>
      </c>
      <c r="D221" s="189" t="s">
        <v>1255</v>
      </c>
      <c r="E221" s="208">
        <v>44894</v>
      </c>
      <c r="F221" s="208"/>
      <c r="G221" s="192" t="s">
        <v>1106</v>
      </c>
      <c r="H221" s="192" t="s">
        <v>1270</v>
      </c>
      <c r="I221" s="192"/>
      <c r="J221" s="192" t="s">
        <v>471</v>
      </c>
      <c r="K221" s="190" t="s">
        <v>195</v>
      </c>
      <c r="L221" s="208">
        <v>44867</v>
      </c>
      <c r="M221" s="192"/>
      <c r="N221" s="192"/>
      <c r="O221" s="231"/>
    </row>
    <row r="222" spans="1:15" ht="21.75" customHeight="1">
      <c r="A222" s="187"/>
      <c r="B222" s="187" t="s">
        <v>147</v>
      </c>
      <c r="C222" s="187" t="s">
        <v>3</v>
      </c>
      <c r="D222" s="189" t="s">
        <v>1256</v>
      </c>
      <c r="E222" s="208">
        <v>44894</v>
      </c>
      <c r="F222" s="208"/>
      <c r="G222" s="192" t="s">
        <v>1106</v>
      </c>
      <c r="H222" s="192" t="s">
        <v>1271</v>
      </c>
      <c r="I222" s="192"/>
      <c r="J222" s="192" t="s">
        <v>1272</v>
      </c>
      <c r="K222" s="190" t="s">
        <v>195</v>
      </c>
      <c r="L222" s="208">
        <v>44867</v>
      </c>
      <c r="M222" s="192"/>
      <c r="N222" s="192"/>
      <c r="O222" s="231"/>
    </row>
    <row r="223" spans="1:15" ht="21.75" customHeight="1">
      <c r="A223" s="187"/>
      <c r="B223" s="187" t="s">
        <v>147</v>
      </c>
      <c r="C223" s="187" t="s">
        <v>3</v>
      </c>
      <c r="D223" s="189" t="s">
        <v>1257</v>
      </c>
      <c r="E223" s="208">
        <v>44894</v>
      </c>
      <c r="F223" s="208"/>
      <c r="G223" s="192" t="s">
        <v>1106</v>
      </c>
      <c r="H223" s="192" t="s">
        <v>1273</v>
      </c>
      <c r="I223" s="192"/>
      <c r="J223" s="192" t="s">
        <v>1274</v>
      </c>
      <c r="K223" s="190" t="s">
        <v>195</v>
      </c>
      <c r="L223" s="208">
        <v>44867</v>
      </c>
      <c r="M223" s="192"/>
      <c r="N223" s="192"/>
      <c r="O223" s="231"/>
    </row>
    <row r="224" spans="1:15" ht="21.75" customHeight="1">
      <c r="A224" s="187"/>
      <c r="B224" s="187" t="s">
        <v>147</v>
      </c>
      <c r="C224" s="187" t="s">
        <v>3</v>
      </c>
      <c r="D224" s="189" t="s">
        <v>1258</v>
      </c>
      <c r="E224" s="208">
        <v>44895</v>
      </c>
      <c r="F224" s="208"/>
      <c r="G224" s="192" t="s">
        <v>109</v>
      </c>
      <c r="H224" s="192" t="s">
        <v>1281</v>
      </c>
      <c r="I224" s="192"/>
      <c r="J224" s="192" t="s">
        <v>1282</v>
      </c>
      <c r="K224" s="190" t="s">
        <v>195</v>
      </c>
      <c r="L224" s="208">
        <v>44867</v>
      </c>
      <c r="M224" s="192"/>
      <c r="N224" s="192"/>
      <c r="O224" s="231"/>
    </row>
    <row r="225" spans="1:15" ht="21.75" customHeight="1">
      <c r="A225" s="187"/>
      <c r="B225" s="187" t="s">
        <v>147</v>
      </c>
      <c r="C225" s="187" t="s">
        <v>3</v>
      </c>
      <c r="D225" s="189" t="s">
        <v>1259</v>
      </c>
      <c r="E225" s="208">
        <v>44880</v>
      </c>
      <c r="F225" s="208"/>
      <c r="G225" s="192" t="s">
        <v>376</v>
      </c>
      <c r="H225" s="192" t="s">
        <v>1445</v>
      </c>
      <c r="I225" s="192"/>
      <c r="J225" s="192" t="s">
        <v>1446</v>
      </c>
      <c r="K225" s="190" t="s">
        <v>195</v>
      </c>
      <c r="L225" s="208">
        <v>44895</v>
      </c>
      <c r="M225" s="192"/>
      <c r="N225" s="192"/>
      <c r="O225" s="231"/>
    </row>
    <row r="226" spans="1:15" ht="21.75" customHeight="1">
      <c r="A226" s="187"/>
      <c r="B226" s="187" t="s">
        <v>147</v>
      </c>
      <c r="C226" s="187" t="s">
        <v>3</v>
      </c>
      <c r="D226" s="189" t="s">
        <v>1275</v>
      </c>
      <c r="E226" s="208">
        <v>44896</v>
      </c>
      <c r="F226" s="208"/>
      <c r="G226" s="192" t="s">
        <v>1106</v>
      </c>
      <c r="H226" s="192" t="s">
        <v>1283</v>
      </c>
      <c r="I226" s="192"/>
      <c r="J226" s="192" t="s">
        <v>1284</v>
      </c>
      <c r="K226" s="190" t="s">
        <v>195</v>
      </c>
      <c r="L226" s="208">
        <v>44867</v>
      </c>
      <c r="M226" s="192"/>
      <c r="N226" s="192"/>
      <c r="O226" s="231"/>
    </row>
    <row r="227" spans="1:15" ht="21.75" customHeight="1">
      <c r="A227" s="187"/>
      <c r="B227" s="187" t="s">
        <v>147</v>
      </c>
      <c r="C227" s="187" t="s">
        <v>3</v>
      </c>
      <c r="D227" s="189" t="s">
        <v>1276</v>
      </c>
      <c r="E227" s="208">
        <v>44896</v>
      </c>
      <c r="F227" s="208"/>
      <c r="G227" s="192" t="s">
        <v>1319</v>
      </c>
      <c r="H227" s="192" t="s">
        <v>1320</v>
      </c>
      <c r="I227" s="192"/>
      <c r="J227" s="192" t="s">
        <v>1321</v>
      </c>
      <c r="K227" s="190" t="s">
        <v>195</v>
      </c>
      <c r="L227" s="208">
        <v>44902</v>
      </c>
      <c r="M227" s="192"/>
      <c r="N227" s="192"/>
      <c r="O227" s="231"/>
    </row>
    <row r="228" spans="1:15" ht="21.75" customHeight="1">
      <c r="A228" s="187"/>
      <c r="B228" s="187" t="s">
        <v>147</v>
      </c>
      <c r="C228" s="187" t="s">
        <v>3</v>
      </c>
      <c r="D228" s="189" t="s">
        <v>1277</v>
      </c>
      <c r="E228" s="208">
        <v>44897</v>
      </c>
      <c r="F228" s="208"/>
      <c r="G228" s="192" t="s">
        <v>1390</v>
      </c>
      <c r="H228" s="192" t="s">
        <v>1391</v>
      </c>
      <c r="I228" s="192"/>
      <c r="J228" s="192" t="s">
        <v>1392</v>
      </c>
      <c r="K228" s="190" t="s">
        <v>195</v>
      </c>
      <c r="L228" s="208">
        <v>44908</v>
      </c>
      <c r="M228" s="192"/>
      <c r="N228" s="192"/>
      <c r="O228" s="231"/>
    </row>
    <row r="229" spans="1:15" ht="21.75" customHeight="1">
      <c r="A229" s="187"/>
      <c r="B229" s="187" t="s">
        <v>147</v>
      </c>
      <c r="C229" s="187" t="s">
        <v>3</v>
      </c>
      <c r="D229" s="189" t="s">
        <v>1278</v>
      </c>
      <c r="E229" s="208">
        <v>44897</v>
      </c>
      <c r="F229" s="208"/>
      <c r="G229" s="192" t="s">
        <v>359</v>
      </c>
      <c r="H229" s="192" t="s">
        <v>1340</v>
      </c>
      <c r="I229" s="192"/>
      <c r="J229" s="192" t="s">
        <v>1341</v>
      </c>
      <c r="K229" s="190" t="s">
        <v>195</v>
      </c>
      <c r="L229" s="208">
        <v>44902</v>
      </c>
      <c r="M229" s="192"/>
      <c r="N229" s="192"/>
      <c r="O229" s="231"/>
    </row>
    <row r="230" spans="1:15" ht="21.75" customHeight="1">
      <c r="A230" s="187"/>
      <c r="B230" s="187" t="s">
        <v>147</v>
      </c>
      <c r="C230" s="187" t="s">
        <v>3</v>
      </c>
      <c r="D230" s="189" t="s">
        <v>1279</v>
      </c>
      <c r="E230" s="208">
        <v>44898</v>
      </c>
      <c r="F230" s="208"/>
      <c r="G230" s="192" t="s">
        <v>376</v>
      </c>
      <c r="H230" s="192" t="s">
        <v>1342</v>
      </c>
      <c r="I230" s="192"/>
      <c r="J230" s="192" t="s">
        <v>1343</v>
      </c>
      <c r="K230" s="190" t="s">
        <v>195</v>
      </c>
      <c r="L230" s="208">
        <v>44908</v>
      </c>
      <c r="M230" s="192"/>
      <c r="N230" s="192"/>
      <c r="O230" s="231"/>
    </row>
    <row r="231" spans="1:15" ht="21.75" customHeight="1">
      <c r="A231" s="187"/>
      <c r="B231" s="187" t="s">
        <v>147</v>
      </c>
      <c r="C231" s="187" t="s">
        <v>3</v>
      </c>
      <c r="D231" s="189" t="s">
        <v>1280</v>
      </c>
      <c r="E231" s="208">
        <v>44898</v>
      </c>
      <c r="F231" s="208"/>
      <c r="G231" s="192" t="s">
        <v>446</v>
      </c>
      <c r="H231" s="192" t="s">
        <v>1322</v>
      </c>
      <c r="I231" s="192"/>
      <c r="J231" s="192" t="s">
        <v>1323</v>
      </c>
      <c r="K231" s="190" t="s">
        <v>195</v>
      </c>
      <c r="L231" s="208">
        <v>44902</v>
      </c>
      <c r="M231" s="192"/>
      <c r="N231" s="192"/>
      <c r="O231" s="231"/>
    </row>
    <row r="232" spans="1:15" ht="21.75" customHeight="1">
      <c r="A232" s="187"/>
      <c r="B232" s="187" t="s">
        <v>147</v>
      </c>
      <c r="C232" s="187" t="s">
        <v>3</v>
      </c>
      <c r="D232" s="189" t="s">
        <v>1324</v>
      </c>
      <c r="E232" s="208">
        <v>44898</v>
      </c>
      <c r="F232" s="208"/>
      <c r="G232" s="192" t="s">
        <v>914</v>
      </c>
      <c r="H232" s="192" t="s">
        <v>1329</v>
      </c>
      <c r="I232" s="192"/>
      <c r="J232" s="192" t="s">
        <v>1330</v>
      </c>
      <c r="K232" s="190" t="s">
        <v>195</v>
      </c>
      <c r="L232" s="208">
        <v>44908</v>
      </c>
      <c r="M232" s="192"/>
      <c r="N232" s="192"/>
      <c r="O232" s="231"/>
    </row>
    <row r="233" spans="1:15" ht="21.75" customHeight="1">
      <c r="A233" s="187"/>
      <c r="B233" s="187" t="s">
        <v>147</v>
      </c>
      <c r="C233" s="187" t="s">
        <v>3</v>
      </c>
      <c r="D233" s="189" t="s">
        <v>1325</v>
      </c>
      <c r="E233" s="208">
        <v>44900</v>
      </c>
      <c r="F233" s="208"/>
      <c r="G233" s="192" t="s">
        <v>1034</v>
      </c>
      <c r="H233" s="192" t="s">
        <v>1469</v>
      </c>
      <c r="I233" s="192"/>
      <c r="J233" s="192" t="s">
        <v>1470</v>
      </c>
      <c r="K233" s="190" t="s">
        <v>195</v>
      </c>
      <c r="L233" s="208">
        <v>44923</v>
      </c>
      <c r="M233" s="192"/>
      <c r="N233" s="192"/>
      <c r="O233" s="231"/>
    </row>
    <row r="234" spans="1:15" ht="21.75" customHeight="1">
      <c r="A234" s="187"/>
      <c r="B234" s="187" t="s">
        <v>147</v>
      </c>
      <c r="C234" s="187" t="s">
        <v>3</v>
      </c>
      <c r="D234" s="189" t="s">
        <v>1326</v>
      </c>
      <c r="E234" s="208">
        <v>44900</v>
      </c>
      <c r="F234" s="208"/>
      <c r="G234" s="192" t="s">
        <v>359</v>
      </c>
      <c r="H234" s="192" t="s">
        <v>1331</v>
      </c>
      <c r="I234" s="192"/>
      <c r="J234" s="192" t="s">
        <v>1332</v>
      </c>
      <c r="K234" s="190" t="s">
        <v>195</v>
      </c>
      <c r="L234" s="208">
        <v>44902</v>
      </c>
      <c r="M234" s="192"/>
      <c r="N234" s="192"/>
      <c r="O234" s="231"/>
    </row>
    <row r="235" spans="1:15" ht="21.75" customHeight="1">
      <c r="A235" s="187"/>
      <c r="B235" s="187" t="s">
        <v>147</v>
      </c>
      <c r="C235" s="187" t="s">
        <v>3</v>
      </c>
      <c r="D235" s="189" t="s">
        <v>1327</v>
      </c>
      <c r="E235" s="208">
        <v>44900</v>
      </c>
      <c r="F235" s="208"/>
      <c r="G235" s="192" t="s">
        <v>376</v>
      </c>
      <c r="H235" s="192" t="s">
        <v>1344</v>
      </c>
      <c r="I235" s="192"/>
      <c r="J235" s="192" t="s">
        <v>1330</v>
      </c>
      <c r="K235" s="190" t="s">
        <v>195</v>
      </c>
      <c r="L235" s="208">
        <v>44908</v>
      </c>
      <c r="M235" s="192"/>
      <c r="N235" s="192"/>
      <c r="O235" s="231"/>
    </row>
    <row r="236" spans="1:15" ht="21.75" customHeight="1">
      <c r="A236" s="187"/>
      <c r="B236" s="187" t="s">
        <v>147</v>
      </c>
      <c r="C236" s="187" t="s">
        <v>3</v>
      </c>
      <c r="D236" s="189" t="s">
        <v>1328</v>
      </c>
      <c r="E236" s="208">
        <v>44901</v>
      </c>
      <c r="F236" s="208"/>
      <c r="G236" s="192" t="s">
        <v>475</v>
      </c>
      <c r="H236" s="192" t="s">
        <v>1350</v>
      </c>
      <c r="I236" s="192"/>
      <c r="J236" s="192" t="s">
        <v>1245</v>
      </c>
      <c r="K236" s="190" t="s">
        <v>195</v>
      </c>
      <c r="L236" s="208">
        <v>44908</v>
      </c>
      <c r="M236" s="192"/>
      <c r="N236" s="192"/>
      <c r="O236" s="231"/>
    </row>
    <row r="237" spans="1:15" ht="21.75" customHeight="1">
      <c r="A237" s="187"/>
      <c r="B237" s="187" t="s">
        <v>147</v>
      </c>
      <c r="C237" s="187" t="s">
        <v>3</v>
      </c>
      <c r="D237" s="189" t="s">
        <v>1345</v>
      </c>
      <c r="E237" s="208">
        <v>44901</v>
      </c>
      <c r="F237" s="208"/>
      <c r="G237" s="192" t="s">
        <v>1106</v>
      </c>
      <c r="H237" s="192" t="s">
        <v>1349</v>
      </c>
      <c r="I237" s="192"/>
      <c r="J237" s="192" t="s">
        <v>1249</v>
      </c>
      <c r="K237" s="190" t="s">
        <v>195</v>
      </c>
      <c r="L237" s="208">
        <v>44908</v>
      </c>
      <c r="M237" s="192"/>
      <c r="N237" s="192"/>
      <c r="O237" s="231"/>
    </row>
    <row r="238" spans="1:15" ht="21.75" customHeight="1">
      <c r="A238" s="187"/>
      <c r="B238" s="187" t="s">
        <v>147</v>
      </c>
      <c r="C238" s="187" t="s">
        <v>3</v>
      </c>
      <c r="D238" s="189" t="s">
        <v>1346</v>
      </c>
      <c r="E238" s="208">
        <v>44901</v>
      </c>
      <c r="F238" s="208"/>
      <c r="G238" s="192" t="s">
        <v>376</v>
      </c>
      <c r="H238" s="192" t="s">
        <v>1358</v>
      </c>
      <c r="I238" s="192"/>
      <c r="J238" s="192" t="s">
        <v>1359</v>
      </c>
      <c r="K238" s="190" t="s">
        <v>195</v>
      </c>
      <c r="L238" s="208">
        <v>44908</v>
      </c>
      <c r="M238" s="192"/>
      <c r="N238" s="192"/>
      <c r="O238" s="231"/>
    </row>
    <row r="239" spans="1:15" ht="21.75" customHeight="1">
      <c r="A239" s="187"/>
      <c r="B239" s="187" t="s">
        <v>147</v>
      </c>
      <c r="C239" s="187" t="s">
        <v>3</v>
      </c>
      <c r="D239" s="189" t="s">
        <v>1347</v>
      </c>
      <c r="E239" s="208">
        <v>44901</v>
      </c>
      <c r="F239" s="208"/>
      <c r="G239" s="192" t="s">
        <v>359</v>
      </c>
      <c r="H239" s="192" t="s">
        <v>1329</v>
      </c>
      <c r="I239" s="192" t="s">
        <v>2221</v>
      </c>
      <c r="J239" s="192" t="s">
        <v>1360</v>
      </c>
      <c r="K239" s="190" t="s">
        <v>195</v>
      </c>
      <c r="L239" s="208">
        <v>44908</v>
      </c>
      <c r="M239" s="192"/>
      <c r="N239" s="192"/>
      <c r="O239" s="231"/>
    </row>
    <row r="240" spans="1:15" ht="21.75" customHeight="1">
      <c r="A240" s="187"/>
      <c r="B240" s="187" t="s">
        <v>147</v>
      </c>
      <c r="C240" s="187" t="s">
        <v>3</v>
      </c>
      <c r="D240" s="189" t="s">
        <v>1348</v>
      </c>
      <c r="E240" s="208">
        <v>44901</v>
      </c>
      <c r="F240" s="208"/>
      <c r="G240" s="192" t="s">
        <v>376</v>
      </c>
      <c r="H240" s="192" t="s">
        <v>1361</v>
      </c>
      <c r="I240" s="192" t="s">
        <v>2221</v>
      </c>
      <c r="J240" s="192" t="s">
        <v>1360</v>
      </c>
      <c r="K240" s="190" t="s">
        <v>195</v>
      </c>
      <c r="L240" s="208">
        <v>44908</v>
      </c>
      <c r="M240" s="192"/>
      <c r="N240" s="192"/>
      <c r="O240" s="231"/>
    </row>
    <row r="241" spans="1:15" ht="21.75" customHeight="1">
      <c r="A241" s="187"/>
      <c r="B241" s="187" t="s">
        <v>147</v>
      </c>
      <c r="C241" s="187" t="s">
        <v>3</v>
      </c>
      <c r="D241" s="189" t="s">
        <v>1351</v>
      </c>
      <c r="E241" s="208">
        <v>44901</v>
      </c>
      <c r="F241" s="208"/>
      <c r="G241" s="192" t="s">
        <v>1285</v>
      </c>
      <c r="H241" s="192" t="s">
        <v>1362</v>
      </c>
      <c r="I241" s="192" t="s">
        <v>2222</v>
      </c>
      <c r="J241" s="192" t="s">
        <v>1363</v>
      </c>
      <c r="K241" s="190" t="s">
        <v>195</v>
      </c>
      <c r="L241" s="208">
        <v>44908</v>
      </c>
      <c r="M241" s="192"/>
      <c r="N241" s="192"/>
      <c r="O241" s="231"/>
    </row>
    <row r="242" spans="1:15" ht="21.75" customHeight="1">
      <c r="A242" s="187"/>
      <c r="B242" s="187" t="s">
        <v>147</v>
      </c>
      <c r="C242" s="187" t="s">
        <v>3</v>
      </c>
      <c r="D242" s="189" t="s">
        <v>1352</v>
      </c>
      <c r="E242" s="208">
        <v>44903</v>
      </c>
      <c r="F242" s="208"/>
      <c r="G242" s="192" t="s">
        <v>376</v>
      </c>
      <c r="H242" s="192" t="s">
        <v>1364</v>
      </c>
      <c r="I242" s="192"/>
      <c r="J242" s="192" t="s">
        <v>1332</v>
      </c>
      <c r="K242" s="190" t="s">
        <v>195</v>
      </c>
      <c r="L242" s="208">
        <v>44908</v>
      </c>
      <c r="M242" s="192"/>
      <c r="N242" s="192"/>
      <c r="O242" s="231"/>
    </row>
    <row r="243" spans="1:15" ht="21.75" customHeight="1">
      <c r="A243" s="187"/>
      <c r="B243" s="187" t="s">
        <v>147</v>
      </c>
      <c r="C243" s="187" t="s">
        <v>3</v>
      </c>
      <c r="D243" s="189" t="s">
        <v>1353</v>
      </c>
      <c r="E243" s="208">
        <v>44903</v>
      </c>
      <c r="F243" s="208"/>
      <c r="G243" s="192" t="s">
        <v>295</v>
      </c>
      <c r="H243" s="192" t="s">
        <v>1393</v>
      </c>
      <c r="I243" s="192"/>
      <c r="J243" s="192" t="s">
        <v>1394</v>
      </c>
      <c r="K243" s="190" t="s">
        <v>195</v>
      </c>
      <c r="L243" s="208">
        <v>44908</v>
      </c>
      <c r="M243" s="192"/>
      <c r="N243" s="192"/>
      <c r="O243" s="231"/>
    </row>
    <row r="244" spans="1:15" ht="21.75" customHeight="1">
      <c r="A244" s="187"/>
      <c r="B244" s="187" t="s">
        <v>147</v>
      </c>
      <c r="C244" s="187" t="s">
        <v>3</v>
      </c>
      <c r="D244" s="189" t="s">
        <v>1354</v>
      </c>
      <c r="E244" s="208">
        <v>44903</v>
      </c>
      <c r="F244" s="208"/>
      <c r="G244" s="192" t="s">
        <v>376</v>
      </c>
      <c r="H244" s="192" t="s">
        <v>1397</v>
      </c>
      <c r="I244" s="192"/>
      <c r="J244" s="192" t="s">
        <v>1394</v>
      </c>
      <c r="K244" s="190" t="s">
        <v>195</v>
      </c>
      <c r="L244" s="208">
        <v>44908</v>
      </c>
      <c r="M244" s="192"/>
      <c r="N244" s="192"/>
      <c r="O244" s="231"/>
    </row>
    <row r="245" spans="1:15" ht="21.75" customHeight="1">
      <c r="A245" s="187"/>
      <c r="B245" s="187" t="s">
        <v>147</v>
      </c>
      <c r="C245" s="187" t="s">
        <v>3</v>
      </c>
      <c r="D245" s="189" t="s">
        <v>1355</v>
      </c>
      <c r="E245" s="208">
        <v>44903</v>
      </c>
      <c r="F245" s="208"/>
      <c r="G245" s="192" t="s">
        <v>1398</v>
      </c>
      <c r="H245" s="192" t="s">
        <v>1399</v>
      </c>
      <c r="I245" s="192"/>
      <c r="J245" s="192" t="s">
        <v>1078</v>
      </c>
      <c r="K245" s="190" t="s">
        <v>195</v>
      </c>
      <c r="L245" s="208">
        <v>44908</v>
      </c>
      <c r="M245" s="192"/>
      <c r="N245" s="192"/>
      <c r="O245" s="231"/>
    </row>
    <row r="246" spans="1:15" ht="21.75" customHeight="1">
      <c r="A246" s="187"/>
      <c r="B246" s="187" t="s">
        <v>147</v>
      </c>
      <c r="C246" s="187" t="s">
        <v>3</v>
      </c>
      <c r="D246" s="189" t="s">
        <v>1356</v>
      </c>
      <c r="E246" s="208">
        <v>44903</v>
      </c>
      <c r="F246" s="208"/>
      <c r="G246" s="192" t="s">
        <v>1285</v>
      </c>
      <c r="H246" s="192" t="s">
        <v>1395</v>
      </c>
      <c r="I246" s="192"/>
      <c r="J246" s="192" t="s">
        <v>1396</v>
      </c>
      <c r="K246" s="190" t="s">
        <v>195</v>
      </c>
      <c r="L246" s="208">
        <v>44908</v>
      </c>
      <c r="M246" s="192"/>
      <c r="N246" s="192"/>
      <c r="O246" s="231"/>
    </row>
    <row r="247" spans="1:15" ht="21.75" customHeight="1">
      <c r="A247" s="187"/>
      <c r="B247" s="187" t="s">
        <v>147</v>
      </c>
      <c r="C247" s="187" t="s">
        <v>3</v>
      </c>
      <c r="D247" s="189" t="s">
        <v>1357</v>
      </c>
      <c r="E247" s="208">
        <v>44904</v>
      </c>
      <c r="F247" s="208"/>
      <c r="G247" s="192" t="s">
        <v>359</v>
      </c>
      <c r="H247" s="192" t="s">
        <v>1385</v>
      </c>
      <c r="I247" s="192"/>
      <c r="J247" s="192" t="s">
        <v>487</v>
      </c>
      <c r="K247" s="190" t="s">
        <v>195</v>
      </c>
      <c r="L247" s="208">
        <v>44908</v>
      </c>
      <c r="M247" s="192"/>
      <c r="N247" s="192"/>
      <c r="O247" s="231"/>
    </row>
    <row r="248" spans="1:15" ht="21.75" customHeight="1">
      <c r="A248" s="187"/>
      <c r="B248" s="187" t="s">
        <v>147</v>
      </c>
      <c r="C248" s="187" t="s">
        <v>3</v>
      </c>
      <c r="D248" s="189" t="s">
        <v>1365</v>
      </c>
      <c r="E248" s="208" t="s">
        <v>1386</v>
      </c>
      <c r="F248" s="208"/>
      <c r="G248" s="192" t="s">
        <v>376</v>
      </c>
      <c r="H248" s="192" t="s">
        <v>1387</v>
      </c>
      <c r="I248" s="192"/>
      <c r="J248" s="192" t="s">
        <v>1388</v>
      </c>
      <c r="K248" s="190" t="s">
        <v>195</v>
      </c>
      <c r="L248" s="208">
        <v>44908</v>
      </c>
      <c r="M248" s="192"/>
      <c r="N248" s="192"/>
      <c r="O248" s="231"/>
    </row>
    <row r="249" spans="1:15" ht="21.75" customHeight="1">
      <c r="A249" s="187"/>
      <c r="B249" s="187" t="s">
        <v>147</v>
      </c>
      <c r="C249" s="187" t="s">
        <v>3</v>
      </c>
      <c r="D249" s="189" t="s">
        <v>1366</v>
      </c>
      <c r="E249" s="208">
        <v>44907</v>
      </c>
      <c r="F249" s="208"/>
      <c r="G249" s="192" t="s">
        <v>376</v>
      </c>
      <c r="H249" s="192" t="s">
        <v>1389</v>
      </c>
      <c r="I249" s="192"/>
      <c r="J249" s="192" t="s">
        <v>1388</v>
      </c>
      <c r="K249" s="190" t="s">
        <v>195</v>
      </c>
      <c r="L249" s="208">
        <v>44908</v>
      </c>
      <c r="M249" s="192"/>
      <c r="N249" s="192"/>
      <c r="O249" s="231"/>
    </row>
    <row r="250" spans="1:15" ht="21.75" customHeight="1">
      <c r="A250" s="187"/>
      <c r="B250" s="187" t="s">
        <v>147</v>
      </c>
      <c r="C250" s="187" t="s">
        <v>3</v>
      </c>
      <c r="D250" s="189" t="s">
        <v>1367</v>
      </c>
      <c r="E250" s="208">
        <v>44908</v>
      </c>
      <c r="F250" s="208"/>
      <c r="G250" s="192" t="s">
        <v>475</v>
      </c>
      <c r="H250" s="192" t="s">
        <v>1400</v>
      </c>
      <c r="I250" s="192"/>
      <c r="J250" s="192" t="s">
        <v>1401</v>
      </c>
      <c r="K250" s="190" t="s">
        <v>195</v>
      </c>
      <c r="L250" s="208">
        <v>44908</v>
      </c>
      <c r="M250" s="192"/>
      <c r="N250" s="192"/>
      <c r="O250" s="231"/>
    </row>
    <row r="251" spans="1:15" ht="21.75" customHeight="1">
      <c r="A251" s="187"/>
      <c r="B251" s="187" t="s">
        <v>147</v>
      </c>
      <c r="C251" s="187" t="s">
        <v>3</v>
      </c>
      <c r="D251" s="189" t="s">
        <v>1368</v>
      </c>
      <c r="E251" s="208">
        <v>44908</v>
      </c>
      <c r="F251" s="208"/>
      <c r="G251" s="192" t="s">
        <v>1106</v>
      </c>
      <c r="H251" s="192" t="s">
        <v>1402</v>
      </c>
      <c r="I251" s="192"/>
      <c r="J251" s="192" t="s">
        <v>1403</v>
      </c>
      <c r="K251" s="190" t="s">
        <v>195</v>
      </c>
      <c r="L251" s="208">
        <v>44908</v>
      </c>
      <c r="M251" s="192"/>
      <c r="N251" s="192"/>
      <c r="O251" s="231"/>
    </row>
    <row r="252" spans="1:15" ht="21.75" customHeight="1">
      <c r="A252" s="187"/>
      <c r="B252" s="187" t="s">
        <v>147</v>
      </c>
      <c r="C252" s="187" t="s">
        <v>3</v>
      </c>
      <c r="D252" s="189" t="s">
        <v>1369</v>
      </c>
      <c r="E252" s="208">
        <v>44908</v>
      </c>
      <c r="F252" s="208"/>
      <c r="G252" s="192" t="s">
        <v>1106</v>
      </c>
      <c r="H252" s="192" t="s">
        <v>1404</v>
      </c>
      <c r="I252" s="192"/>
      <c r="J252" s="192" t="s">
        <v>1405</v>
      </c>
      <c r="K252" s="190" t="s">
        <v>195</v>
      </c>
      <c r="L252" s="208">
        <v>44908</v>
      </c>
      <c r="M252" s="192"/>
      <c r="N252" s="192"/>
      <c r="O252" s="231"/>
    </row>
    <row r="253" spans="1:15" ht="21.75" customHeight="1">
      <c r="A253" s="187"/>
      <c r="B253" s="187" t="s">
        <v>147</v>
      </c>
      <c r="C253" s="187" t="s">
        <v>3</v>
      </c>
      <c r="D253" s="189" t="s">
        <v>1370</v>
      </c>
      <c r="E253" s="208">
        <v>44907</v>
      </c>
      <c r="F253" s="208"/>
      <c r="G253" s="192" t="s">
        <v>791</v>
      </c>
      <c r="H253" s="192" t="s">
        <v>1447</v>
      </c>
      <c r="I253" s="192"/>
      <c r="J253" s="192" t="s">
        <v>1448</v>
      </c>
      <c r="K253" s="190" t="s">
        <v>195</v>
      </c>
      <c r="L253" s="208">
        <v>44916</v>
      </c>
      <c r="M253" s="192"/>
      <c r="N253" s="192"/>
      <c r="O253" s="231"/>
    </row>
    <row r="254" spans="1:15" ht="21.75" customHeight="1">
      <c r="A254" s="187"/>
      <c r="B254" s="187" t="s">
        <v>147</v>
      </c>
      <c r="C254" s="187" t="s">
        <v>3</v>
      </c>
      <c r="D254" s="189" t="s">
        <v>1371</v>
      </c>
      <c r="E254" s="208">
        <v>44909</v>
      </c>
      <c r="F254" s="208"/>
      <c r="G254" s="192" t="s">
        <v>376</v>
      </c>
      <c r="H254" s="192" t="s">
        <v>1449</v>
      </c>
      <c r="I254" s="192"/>
      <c r="J254" s="192" t="s">
        <v>1450</v>
      </c>
      <c r="K254" s="190" t="s">
        <v>195</v>
      </c>
      <c r="L254" s="208">
        <v>44916</v>
      </c>
      <c r="M254" s="192"/>
      <c r="N254" s="192"/>
      <c r="O254" s="231"/>
    </row>
    <row r="255" spans="1:15" ht="21.75" customHeight="1">
      <c r="A255" s="187"/>
      <c r="B255" s="187" t="s">
        <v>147</v>
      </c>
      <c r="C255" s="233" t="s">
        <v>29</v>
      </c>
      <c r="D255" s="189" t="s">
        <v>1372</v>
      </c>
      <c r="E255" s="208">
        <v>44909</v>
      </c>
      <c r="F255" s="208"/>
      <c r="G255" s="192" t="s">
        <v>359</v>
      </c>
      <c r="H255" s="192" t="s">
        <v>1471</v>
      </c>
      <c r="I255" s="192"/>
      <c r="J255" s="192" t="s">
        <v>277</v>
      </c>
      <c r="K255" s="190" t="s">
        <v>195</v>
      </c>
      <c r="L255" s="208">
        <v>44924</v>
      </c>
      <c r="M255" s="192"/>
      <c r="N255" s="192"/>
      <c r="O255" s="231"/>
    </row>
    <row r="256" spans="1:15" ht="21.75" customHeight="1">
      <c r="A256" s="187"/>
      <c r="B256" s="187" t="s">
        <v>147</v>
      </c>
      <c r="C256" s="233" t="s">
        <v>29</v>
      </c>
      <c r="D256" s="189" t="s">
        <v>1373</v>
      </c>
      <c r="E256" s="208">
        <v>44910</v>
      </c>
      <c r="F256" s="208"/>
      <c r="G256" s="192" t="s">
        <v>376</v>
      </c>
      <c r="H256" s="192" t="s">
        <v>1451</v>
      </c>
      <c r="I256" s="192"/>
      <c r="J256" s="192" t="s">
        <v>1452</v>
      </c>
      <c r="K256" s="190" t="s">
        <v>195</v>
      </c>
      <c r="L256" s="208">
        <v>44916</v>
      </c>
      <c r="M256" s="192"/>
      <c r="N256" s="192"/>
      <c r="O256" s="231"/>
    </row>
    <row r="257" spans="1:15" ht="21.75" customHeight="1">
      <c r="A257" s="187"/>
      <c r="B257" s="187" t="s">
        <v>147</v>
      </c>
      <c r="C257" s="233" t="s">
        <v>29</v>
      </c>
      <c r="D257" s="189" t="s">
        <v>1374</v>
      </c>
      <c r="E257" s="208">
        <v>44911</v>
      </c>
      <c r="F257" s="208"/>
      <c r="G257" s="192" t="s">
        <v>376</v>
      </c>
      <c r="H257" s="192" t="s">
        <v>1472</v>
      </c>
      <c r="I257" s="192"/>
      <c r="J257" s="192" t="s">
        <v>1473</v>
      </c>
      <c r="K257" s="190" t="s">
        <v>195</v>
      </c>
      <c r="L257" s="208">
        <v>44913</v>
      </c>
      <c r="M257" s="192"/>
      <c r="N257" s="192"/>
      <c r="O257" s="231"/>
    </row>
    <row r="258" spans="1:15" ht="21.75" customHeight="1">
      <c r="A258" s="187"/>
      <c r="B258" s="187" t="s">
        <v>147</v>
      </c>
      <c r="C258" s="233" t="s">
        <v>29</v>
      </c>
      <c r="D258" s="189" t="s">
        <v>1375</v>
      </c>
      <c r="E258" s="208">
        <v>44911</v>
      </c>
      <c r="F258" s="208"/>
      <c r="G258" s="192" t="s">
        <v>376</v>
      </c>
      <c r="H258" s="192" t="s">
        <v>1474</v>
      </c>
      <c r="I258" s="192"/>
      <c r="J258" s="192" t="s">
        <v>1475</v>
      </c>
      <c r="K258" s="190" t="s">
        <v>195</v>
      </c>
      <c r="L258" s="208">
        <v>44913</v>
      </c>
      <c r="M258" s="192"/>
      <c r="N258" s="192"/>
      <c r="O258" s="231"/>
    </row>
    <row r="259" spans="1:15" ht="21.75" customHeight="1">
      <c r="A259" s="187"/>
      <c r="B259" s="187" t="s">
        <v>147</v>
      </c>
      <c r="C259" s="233" t="s">
        <v>29</v>
      </c>
      <c r="D259" s="189" t="s">
        <v>1376</v>
      </c>
      <c r="E259" s="208">
        <v>44911</v>
      </c>
      <c r="F259" s="208"/>
      <c r="G259" s="192" t="s">
        <v>1106</v>
      </c>
      <c r="H259" s="192" t="s">
        <v>1453</v>
      </c>
      <c r="I259" s="192"/>
      <c r="J259" s="192" t="s">
        <v>1359</v>
      </c>
      <c r="K259" s="190" t="s">
        <v>195</v>
      </c>
      <c r="L259" s="208">
        <v>44916</v>
      </c>
      <c r="M259" s="192"/>
      <c r="N259" s="192"/>
      <c r="O259" s="231"/>
    </row>
    <row r="260" spans="1:15" ht="21.75" customHeight="1">
      <c r="A260" s="187"/>
      <c r="B260" s="187" t="s">
        <v>147</v>
      </c>
      <c r="C260" s="233" t="s">
        <v>29</v>
      </c>
      <c r="D260" s="189" t="s">
        <v>1377</v>
      </c>
      <c r="E260" s="208">
        <v>44911</v>
      </c>
      <c r="F260" s="208"/>
      <c r="G260" s="192" t="s">
        <v>1106</v>
      </c>
      <c r="H260" s="192" t="s">
        <v>1454</v>
      </c>
      <c r="I260" s="192" t="s">
        <v>2222</v>
      </c>
      <c r="J260" s="192" t="s">
        <v>1455</v>
      </c>
      <c r="K260" s="190" t="s">
        <v>195</v>
      </c>
      <c r="L260" s="208">
        <v>44916</v>
      </c>
      <c r="M260" s="192"/>
      <c r="N260" s="192"/>
      <c r="O260" s="231"/>
    </row>
    <row r="261" spans="1:15" ht="21.75" customHeight="1">
      <c r="A261" s="187"/>
      <c r="B261" s="187" t="s">
        <v>147</v>
      </c>
      <c r="C261" s="233" t="s">
        <v>29</v>
      </c>
      <c r="D261" s="189" t="s">
        <v>1378</v>
      </c>
      <c r="E261" s="208">
        <v>44911</v>
      </c>
      <c r="F261" s="208"/>
      <c r="G261" s="192" t="s">
        <v>1106</v>
      </c>
      <c r="H261" s="192" t="s">
        <v>1454</v>
      </c>
      <c r="I261" s="192" t="s">
        <v>2223</v>
      </c>
      <c r="J261" s="192" t="s">
        <v>1456</v>
      </c>
      <c r="K261" s="190" t="s">
        <v>195</v>
      </c>
      <c r="L261" s="208">
        <v>44916</v>
      </c>
      <c r="M261" s="192"/>
      <c r="N261" s="192"/>
      <c r="O261" s="231"/>
    </row>
    <row r="262" spans="1:15" ht="21.75" customHeight="1">
      <c r="A262" s="187"/>
      <c r="B262" s="187" t="s">
        <v>147</v>
      </c>
      <c r="C262" s="187" t="s">
        <v>3</v>
      </c>
      <c r="D262" s="189" t="s">
        <v>1379</v>
      </c>
      <c r="E262" s="208">
        <v>44912</v>
      </c>
      <c r="F262" s="208"/>
      <c r="G262" s="192" t="s">
        <v>359</v>
      </c>
      <c r="H262" s="192" t="s">
        <v>1476</v>
      </c>
      <c r="I262" s="192" t="s">
        <v>2224</v>
      </c>
      <c r="J262" s="192" t="s">
        <v>1477</v>
      </c>
      <c r="K262" s="190" t="s">
        <v>195</v>
      </c>
      <c r="L262" s="208">
        <v>44923</v>
      </c>
      <c r="M262" s="192"/>
      <c r="N262" s="192"/>
      <c r="O262" s="231"/>
    </row>
    <row r="263" spans="1:15" ht="21.75" customHeight="1">
      <c r="A263" s="187"/>
      <c r="B263" s="187" t="s">
        <v>147</v>
      </c>
      <c r="C263" s="233" t="s">
        <v>29</v>
      </c>
      <c r="D263" s="189" t="s">
        <v>1380</v>
      </c>
      <c r="E263" s="208">
        <v>44912</v>
      </c>
      <c r="F263" s="208"/>
      <c r="G263" s="192" t="s">
        <v>376</v>
      </c>
      <c r="H263" s="192" t="s">
        <v>1478</v>
      </c>
      <c r="I263" s="192"/>
      <c r="J263" s="192" t="s">
        <v>1479</v>
      </c>
      <c r="K263" s="190" t="s">
        <v>195</v>
      </c>
      <c r="L263" s="208">
        <v>44915</v>
      </c>
      <c r="M263" s="192"/>
      <c r="N263" s="192"/>
      <c r="O263" s="231"/>
    </row>
    <row r="264" spans="1:15" ht="21.75" customHeight="1">
      <c r="A264" s="187"/>
      <c r="B264" s="187" t="s">
        <v>147</v>
      </c>
      <c r="C264" s="233" t="s">
        <v>29</v>
      </c>
      <c r="D264" s="189" t="s">
        <v>1381</v>
      </c>
      <c r="E264" s="208">
        <v>44913</v>
      </c>
      <c r="F264" s="208"/>
      <c r="G264" s="192" t="s">
        <v>376</v>
      </c>
      <c r="H264" s="192" t="s">
        <v>1449</v>
      </c>
      <c r="I264" s="192"/>
      <c r="J264" s="192" t="s">
        <v>1480</v>
      </c>
      <c r="K264" s="190" t="s">
        <v>195</v>
      </c>
      <c r="L264" s="208">
        <v>44915</v>
      </c>
      <c r="M264" s="192"/>
      <c r="N264" s="192"/>
      <c r="O264" s="231"/>
    </row>
    <row r="265" spans="1:15" ht="21.75" customHeight="1">
      <c r="A265" s="187"/>
      <c r="B265" s="187" t="s">
        <v>147</v>
      </c>
      <c r="C265" s="233" t="s">
        <v>29</v>
      </c>
      <c r="D265" s="189" t="s">
        <v>1382</v>
      </c>
      <c r="E265" s="208">
        <v>44913</v>
      </c>
      <c r="F265" s="208"/>
      <c r="G265" s="192" t="s">
        <v>376</v>
      </c>
      <c r="H265" s="192" t="s">
        <v>1478</v>
      </c>
      <c r="I265" s="192"/>
      <c r="J265" s="192" t="s">
        <v>1481</v>
      </c>
      <c r="K265" s="190" t="s">
        <v>195</v>
      </c>
      <c r="L265" s="208">
        <v>44915</v>
      </c>
      <c r="M265" s="192"/>
      <c r="N265" s="192"/>
      <c r="O265" s="231"/>
    </row>
    <row r="266" spans="1:15" ht="21.75" customHeight="1">
      <c r="A266" s="187"/>
      <c r="B266" s="187" t="s">
        <v>147</v>
      </c>
      <c r="C266" s="187" t="s">
        <v>3</v>
      </c>
      <c r="D266" s="189" t="s">
        <v>1383</v>
      </c>
      <c r="E266" s="208">
        <v>44914</v>
      </c>
      <c r="F266" s="208"/>
      <c r="G266" s="192" t="s">
        <v>1034</v>
      </c>
      <c r="H266" s="192" t="s">
        <v>1482</v>
      </c>
      <c r="I266" s="192" t="s">
        <v>2225</v>
      </c>
      <c r="J266" s="192" t="s">
        <v>1483</v>
      </c>
      <c r="K266" s="190" t="s">
        <v>195</v>
      </c>
      <c r="L266" s="208">
        <v>44923</v>
      </c>
      <c r="M266" s="192"/>
      <c r="N266" s="192"/>
      <c r="O266" s="231"/>
    </row>
    <row r="267" spans="1:15" ht="21.75" customHeight="1">
      <c r="A267" s="187"/>
      <c r="B267" s="187" t="s">
        <v>147</v>
      </c>
      <c r="C267" s="187" t="s">
        <v>3</v>
      </c>
      <c r="D267" s="189" t="s">
        <v>1384</v>
      </c>
      <c r="E267" s="208">
        <v>44914</v>
      </c>
      <c r="F267" s="208"/>
      <c r="G267" s="192" t="s">
        <v>1034</v>
      </c>
      <c r="H267" s="192" t="s">
        <v>1484</v>
      </c>
      <c r="I267" s="192" t="s">
        <v>2225</v>
      </c>
      <c r="J267" s="192" t="s">
        <v>1081</v>
      </c>
      <c r="K267" s="190" t="s">
        <v>195</v>
      </c>
      <c r="L267" s="208">
        <v>44915</v>
      </c>
      <c r="M267" s="192"/>
      <c r="N267" s="192"/>
      <c r="O267" s="231"/>
    </row>
    <row r="268" spans="1:15" ht="21.75" customHeight="1">
      <c r="A268" s="187"/>
      <c r="B268" s="187" t="s">
        <v>147</v>
      </c>
      <c r="C268" s="233" t="s">
        <v>29</v>
      </c>
      <c r="D268" s="189" t="s">
        <v>1485</v>
      </c>
      <c r="E268" s="208">
        <v>44914</v>
      </c>
      <c r="F268" s="208"/>
      <c r="G268" s="192" t="s">
        <v>376</v>
      </c>
      <c r="H268" s="192" t="s">
        <v>1486</v>
      </c>
      <c r="I268" s="192"/>
      <c r="J268" s="192" t="s">
        <v>1487</v>
      </c>
      <c r="K268" s="190" t="s">
        <v>195</v>
      </c>
      <c r="L268" s="208">
        <v>44923</v>
      </c>
      <c r="M268" s="192"/>
      <c r="N268" s="192"/>
      <c r="O268" s="231"/>
    </row>
    <row r="269" spans="1:15" ht="15" customHeight="1">
      <c r="A269" s="187">
        <f>1+A204</f>
        <v>15</v>
      </c>
      <c r="B269" s="187" t="s">
        <v>147</v>
      </c>
      <c r="C269" s="233" t="s">
        <v>29</v>
      </c>
      <c r="D269" s="189" t="s">
        <v>1488</v>
      </c>
      <c r="E269" s="208">
        <v>44914</v>
      </c>
      <c r="F269" s="208"/>
      <c r="G269" s="160" t="s">
        <v>359</v>
      </c>
      <c r="H269" s="160" t="s">
        <v>1489</v>
      </c>
      <c r="I269" s="160" t="s">
        <v>2222</v>
      </c>
      <c r="J269" s="160" t="s">
        <v>1490</v>
      </c>
      <c r="K269" s="189" t="s">
        <v>195</v>
      </c>
      <c r="L269" s="232">
        <v>44915</v>
      </c>
      <c r="M269" s="160"/>
      <c r="N269" s="160"/>
      <c r="O269" s="231"/>
    </row>
    <row r="270" spans="1:15" ht="15" customHeight="1">
      <c r="A270" s="187"/>
      <c r="B270" s="187" t="s">
        <v>147</v>
      </c>
      <c r="C270" s="187" t="s">
        <v>3</v>
      </c>
      <c r="D270" s="189" t="s">
        <v>1491</v>
      </c>
      <c r="E270" s="208">
        <v>44914</v>
      </c>
      <c r="F270" s="208"/>
      <c r="G270" s="160" t="s">
        <v>376</v>
      </c>
      <c r="H270" s="160" t="s">
        <v>1492</v>
      </c>
      <c r="I270" s="160" t="s">
        <v>2222</v>
      </c>
      <c r="J270" s="160" t="s">
        <v>1493</v>
      </c>
      <c r="K270" s="189" t="s">
        <v>195</v>
      </c>
      <c r="L270" s="232">
        <v>44922</v>
      </c>
      <c r="M270" s="160"/>
      <c r="N270" s="160"/>
      <c r="O270" s="231"/>
    </row>
    <row r="271" spans="1:15" ht="15" customHeight="1">
      <c r="A271" s="187"/>
      <c r="B271" s="187" t="s">
        <v>147</v>
      </c>
      <c r="C271" s="187" t="s">
        <v>3</v>
      </c>
      <c r="D271" s="189" t="s">
        <v>1494</v>
      </c>
      <c r="E271" s="232">
        <v>44915</v>
      </c>
      <c r="F271" s="232"/>
      <c r="G271" s="160" t="s">
        <v>1034</v>
      </c>
      <c r="H271" s="160" t="s">
        <v>1498</v>
      </c>
      <c r="I271" s="160" t="s">
        <v>2225</v>
      </c>
      <c r="J271" s="160" t="s">
        <v>1081</v>
      </c>
      <c r="K271" s="189" t="s">
        <v>195</v>
      </c>
      <c r="L271" s="232">
        <v>44915</v>
      </c>
      <c r="M271" s="160"/>
      <c r="N271" s="160"/>
      <c r="O271" s="231"/>
    </row>
    <row r="272" spans="1:15" ht="15" customHeight="1">
      <c r="A272" s="187"/>
      <c r="B272" s="187" t="s">
        <v>147</v>
      </c>
      <c r="C272" s="187" t="s">
        <v>3</v>
      </c>
      <c r="D272" s="189" t="s">
        <v>1495</v>
      </c>
      <c r="E272" s="232">
        <v>44916</v>
      </c>
      <c r="F272" s="232"/>
      <c r="G272" s="160" t="s">
        <v>1106</v>
      </c>
      <c r="H272" s="160" t="s">
        <v>1499</v>
      </c>
      <c r="I272" s="160"/>
      <c r="J272" s="160" t="s">
        <v>1332</v>
      </c>
      <c r="K272" s="189" t="s">
        <v>195</v>
      </c>
      <c r="L272" s="232">
        <v>44923</v>
      </c>
      <c r="M272" s="160"/>
      <c r="N272" s="160"/>
      <c r="O272" s="231"/>
    </row>
    <row r="273" spans="1:15" ht="15" customHeight="1">
      <c r="A273" s="187"/>
      <c r="B273" s="187" t="s">
        <v>147</v>
      </c>
      <c r="C273" s="187" t="s">
        <v>3</v>
      </c>
      <c r="D273" s="189" t="s">
        <v>1496</v>
      </c>
      <c r="E273" s="232">
        <v>44916</v>
      </c>
      <c r="F273" s="232"/>
      <c r="G273" s="160" t="s">
        <v>1106</v>
      </c>
      <c r="H273" s="160" t="s">
        <v>1268</v>
      </c>
      <c r="I273" s="160"/>
      <c r="J273" s="160" t="s">
        <v>1394</v>
      </c>
      <c r="K273" s="189" t="s">
        <v>195</v>
      </c>
      <c r="L273" s="232">
        <v>44923</v>
      </c>
      <c r="M273" s="160"/>
      <c r="N273" s="160"/>
      <c r="O273" s="231"/>
    </row>
    <row r="274" spans="1:15" ht="15" customHeight="1">
      <c r="A274" s="187"/>
      <c r="B274" s="187" t="s">
        <v>147</v>
      </c>
      <c r="C274" s="187" t="s">
        <v>3</v>
      </c>
      <c r="D274" s="189" t="s">
        <v>1497</v>
      </c>
      <c r="E274" s="232">
        <v>44916</v>
      </c>
      <c r="F274" s="232"/>
      <c r="G274" s="160" t="s">
        <v>1106</v>
      </c>
      <c r="H274" s="160" t="s">
        <v>1500</v>
      </c>
      <c r="I274" s="160"/>
      <c r="J274" s="160" t="s">
        <v>878</v>
      </c>
      <c r="K274" s="189" t="s">
        <v>195</v>
      </c>
      <c r="L274" s="232">
        <v>44922</v>
      </c>
      <c r="M274" s="160"/>
      <c r="N274" s="160"/>
      <c r="O274" s="231"/>
    </row>
    <row r="275" spans="1:15" ht="15" customHeight="1">
      <c r="A275" s="187"/>
      <c r="B275" s="187" t="s">
        <v>147</v>
      </c>
      <c r="C275" s="233" t="s">
        <v>29</v>
      </c>
      <c r="D275" s="189" t="s">
        <v>1501</v>
      </c>
      <c r="E275" s="232">
        <v>44916</v>
      </c>
      <c r="F275" s="232"/>
      <c r="G275" s="160" t="s">
        <v>376</v>
      </c>
      <c r="H275" s="160" t="s">
        <v>1502</v>
      </c>
      <c r="I275" s="160"/>
      <c r="J275" s="160" t="s">
        <v>1480</v>
      </c>
      <c r="K275" s="189" t="s">
        <v>195</v>
      </c>
      <c r="L275" s="232">
        <v>44923</v>
      </c>
      <c r="M275" s="160"/>
      <c r="N275" s="160"/>
      <c r="O275" s="231"/>
    </row>
    <row r="276" spans="1:15" ht="15" customHeight="1">
      <c r="A276" s="187"/>
      <c r="B276" s="187" t="s">
        <v>147</v>
      </c>
      <c r="C276" s="233" t="s">
        <v>29</v>
      </c>
      <c r="D276" s="189" t="s">
        <v>1503</v>
      </c>
      <c r="E276" s="232">
        <v>44917</v>
      </c>
      <c r="F276" s="232"/>
      <c r="G276" s="160" t="s">
        <v>359</v>
      </c>
      <c r="H276" s="160" t="s">
        <v>1504</v>
      </c>
      <c r="I276" s="160"/>
      <c r="J276" s="160" t="s">
        <v>1505</v>
      </c>
      <c r="K276" s="189" t="s">
        <v>195</v>
      </c>
      <c r="L276" s="232">
        <v>44922</v>
      </c>
      <c r="M276" s="160"/>
      <c r="N276" s="160"/>
      <c r="O276" s="231"/>
    </row>
    <row r="277" spans="1:15" ht="15" customHeight="1">
      <c r="A277" s="187"/>
      <c r="B277" s="187" t="s">
        <v>147</v>
      </c>
      <c r="C277" s="233" t="s">
        <v>29</v>
      </c>
      <c r="D277" s="189" t="s">
        <v>1506</v>
      </c>
      <c r="E277" s="232">
        <v>44917</v>
      </c>
      <c r="F277" s="232"/>
      <c r="G277" s="160" t="s">
        <v>359</v>
      </c>
      <c r="H277" s="160" t="s">
        <v>1507</v>
      </c>
      <c r="I277" s="160" t="s">
        <v>2221</v>
      </c>
      <c r="J277" s="160" t="s">
        <v>1508</v>
      </c>
      <c r="K277" s="189" t="s">
        <v>195</v>
      </c>
      <c r="L277" s="232">
        <v>44922</v>
      </c>
      <c r="M277" s="160"/>
      <c r="N277" s="160"/>
      <c r="O277" s="231"/>
    </row>
    <row r="278" spans="1:15" ht="15" customHeight="1">
      <c r="A278" s="187"/>
      <c r="B278" s="187" t="s">
        <v>147</v>
      </c>
      <c r="C278" s="233" t="s">
        <v>29</v>
      </c>
      <c r="D278" s="189" t="s">
        <v>1509</v>
      </c>
      <c r="E278" s="232">
        <v>44918</v>
      </c>
      <c r="F278" s="232"/>
      <c r="G278" s="160" t="s">
        <v>376</v>
      </c>
      <c r="H278" s="160" t="s">
        <v>1510</v>
      </c>
      <c r="I278" s="160" t="s">
        <v>2221</v>
      </c>
      <c r="J278" s="160" t="s">
        <v>277</v>
      </c>
      <c r="K278" s="189" t="s">
        <v>195</v>
      </c>
      <c r="L278" s="232">
        <v>44922</v>
      </c>
      <c r="M278" s="160"/>
      <c r="N278" s="160"/>
      <c r="O278" s="231"/>
    </row>
    <row r="279" spans="1:15" ht="15" customHeight="1">
      <c r="A279" s="187"/>
      <c r="B279" s="187" t="s">
        <v>147</v>
      </c>
      <c r="C279" s="233" t="s">
        <v>29</v>
      </c>
      <c r="D279" s="189" t="s">
        <v>1511</v>
      </c>
      <c r="E279" s="232">
        <v>44918</v>
      </c>
      <c r="F279" s="232"/>
      <c r="G279" s="160" t="s">
        <v>1285</v>
      </c>
      <c r="H279" s="160" t="s">
        <v>1512</v>
      </c>
      <c r="I279" s="160" t="s">
        <v>2222</v>
      </c>
      <c r="J279" s="160" t="s">
        <v>1493</v>
      </c>
      <c r="K279" s="189" t="s">
        <v>195</v>
      </c>
      <c r="L279" s="232">
        <v>44922</v>
      </c>
      <c r="M279" s="160"/>
      <c r="N279" s="160"/>
      <c r="O279" s="231"/>
    </row>
    <row r="280" spans="1:15" ht="15" customHeight="1">
      <c r="A280" s="187"/>
      <c r="B280" s="187" t="s">
        <v>147</v>
      </c>
      <c r="C280" s="233" t="s">
        <v>29</v>
      </c>
      <c r="D280" s="189" t="s">
        <v>1513</v>
      </c>
      <c r="E280" s="232">
        <v>44917</v>
      </c>
      <c r="F280" s="232"/>
      <c r="G280" s="160" t="s">
        <v>376</v>
      </c>
      <c r="H280" s="160" t="s">
        <v>1514</v>
      </c>
      <c r="I280" s="160"/>
      <c r="J280" s="160" t="s">
        <v>1515</v>
      </c>
      <c r="K280" s="189" t="s">
        <v>195</v>
      </c>
      <c r="L280" s="232">
        <v>44922</v>
      </c>
      <c r="M280" s="160"/>
      <c r="N280" s="160"/>
      <c r="O280" s="231"/>
    </row>
    <row r="281" spans="1:15" ht="15" customHeight="1">
      <c r="A281" s="187"/>
      <c r="B281" s="187" t="s">
        <v>147</v>
      </c>
      <c r="C281" s="233" t="s">
        <v>29</v>
      </c>
      <c r="D281" s="189" t="s">
        <v>1516</v>
      </c>
      <c r="E281" s="232">
        <v>44918</v>
      </c>
      <c r="F281" s="232"/>
      <c r="G281" s="160" t="s">
        <v>376</v>
      </c>
      <c r="H281" s="160" t="s">
        <v>1449</v>
      </c>
      <c r="I281" s="160"/>
      <c r="J281" s="160" t="s">
        <v>1517</v>
      </c>
      <c r="K281" s="189" t="s">
        <v>195</v>
      </c>
      <c r="L281" s="232">
        <v>44922</v>
      </c>
      <c r="M281" s="160"/>
      <c r="N281" s="160"/>
      <c r="O281" s="231"/>
    </row>
    <row r="282" spans="1:15" ht="15" customHeight="1">
      <c r="A282" s="187"/>
      <c r="B282" s="187" t="s">
        <v>147</v>
      </c>
      <c r="C282" s="233" t="s">
        <v>29</v>
      </c>
      <c r="D282" s="189" t="s">
        <v>1518</v>
      </c>
      <c r="E282" s="232">
        <v>44918</v>
      </c>
      <c r="F282" s="232"/>
      <c r="G282" s="160" t="s">
        <v>376</v>
      </c>
      <c r="H282" s="160" t="s">
        <v>1519</v>
      </c>
      <c r="I282" s="160" t="s">
        <v>2221</v>
      </c>
      <c r="J282" s="160" t="s">
        <v>1520</v>
      </c>
      <c r="K282" s="189" t="s">
        <v>195</v>
      </c>
      <c r="L282" s="232">
        <v>44922</v>
      </c>
      <c r="M282" s="160"/>
      <c r="N282" s="160"/>
      <c r="O282" s="231"/>
    </row>
    <row r="283" spans="1:15" ht="15" customHeight="1">
      <c r="A283" s="187"/>
      <c r="B283" s="187" t="s">
        <v>147</v>
      </c>
      <c r="C283" s="233" t="s">
        <v>29</v>
      </c>
      <c r="D283" s="189" t="s">
        <v>1521</v>
      </c>
      <c r="E283" s="232">
        <v>44918</v>
      </c>
      <c r="F283" s="232"/>
      <c r="G283" s="160" t="s">
        <v>376</v>
      </c>
      <c r="H283" s="160" t="s">
        <v>1596</v>
      </c>
      <c r="I283" s="160" t="s">
        <v>2221</v>
      </c>
      <c r="J283" s="160" t="s">
        <v>1597</v>
      </c>
      <c r="K283" s="189" t="s">
        <v>195</v>
      </c>
      <c r="L283" s="232">
        <v>44925</v>
      </c>
      <c r="M283" s="160"/>
      <c r="N283" s="160"/>
      <c r="O283" s="231"/>
    </row>
    <row r="284" spans="1:15" ht="15" customHeight="1">
      <c r="A284" s="187"/>
      <c r="B284" s="187" t="s">
        <v>147</v>
      </c>
      <c r="C284" s="233" t="s">
        <v>29</v>
      </c>
      <c r="D284" s="189" t="s">
        <v>1522</v>
      </c>
      <c r="E284" s="232">
        <v>44919</v>
      </c>
      <c r="F284" s="232"/>
      <c r="G284" s="160" t="s">
        <v>1285</v>
      </c>
      <c r="H284" s="160" t="s">
        <v>1523</v>
      </c>
      <c r="I284" s="160" t="s">
        <v>2221</v>
      </c>
      <c r="J284" s="160" t="s">
        <v>1524</v>
      </c>
      <c r="K284" s="189" t="s">
        <v>195</v>
      </c>
      <c r="L284" s="232">
        <v>44922</v>
      </c>
      <c r="M284" s="160"/>
      <c r="N284" s="160"/>
      <c r="O284" s="231"/>
    </row>
    <row r="285" spans="1:15" ht="15" customHeight="1">
      <c r="A285" s="187"/>
      <c r="B285" s="187" t="s">
        <v>147</v>
      </c>
      <c r="C285" s="233" t="s">
        <v>29</v>
      </c>
      <c r="D285" s="189" t="s">
        <v>1598</v>
      </c>
      <c r="E285" s="232">
        <v>44919</v>
      </c>
      <c r="F285" s="232"/>
      <c r="G285" s="160" t="s">
        <v>359</v>
      </c>
      <c r="H285" s="160" t="s">
        <v>1601</v>
      </c>
      <c r="I285" s="160"/>
      <c r="J285" s="160" t="s">
        <v>1602</v>
      </c>
      <c r="K285" s="189" t="s">
        <v>195</v>
      </c>
      <c r="L285" s="232">
        <v>44925</v>
      </c>
      <c r="M285" s="160"/>
      <c r="N285" s="160"/>
      <c r="O285" s="231"/>
    </row>
    <row r="286" spans="1:15" ht="15" customHeight="1">
      <c r="A286" s="187"/>
      <c r="B286" s="187" t="s">
        <v>147</v>
      </c>
      <c r="C286" s="233" t="s">
        <v>29</v>
      </c>
      <c r="D286" s="189" t="s">
        <v>1599</v>
      </c>
      <c r="E286" s="232">
        <v>44921</v>
      </c>
      <c r="F286" s="232"/>
      <c r="G286" s="160" t="s">
        <v>359</v>
      </c>
      <c r="H286" s="160" t="s">
        <v>1604</v>
      </c>
      <c r="I286" s="160"/>
      <c r="J286" s="160" t="s">
        <v>1603</v>
      </c>
      <c r="K286" s="189" t="s">
        <v>195</v>
      </c>
      <c r="L286" s="232">
        <v>44925</v>
      </c>
      <c r="M286" s="160"/>
      <c r="N286" s="160"/>
      <c r="O286" s="231"/>
    </row>
    <row r="287" spans="1:15" ht="15" customHeight="1">
      <c r="A287" s="187"/>
      <c r="B287" s="187" t="s">
        <v>147</v>
      </c>
      <c r="C287" s="233" t="s">
        <v>29</v>
      </c>
      <c r="D287" s="189" t="s">
        <v>1600</v>
      </c>
      <c r="E287" s="232">
        <v>44921</v>
      </c>
      <c r="F287" s="232"/>
      <c r="G287" s="160" t="s">
        <v>376</v>
      </c>
      <c r="H287" s="160" t="s">
        <v>1605</v>
      </c>
      <c r="I287" s="160"/>
      <c r="J287" s="160" t="s">
        <v>1606</v>
      </c>
      <c r="K287" s="189" t="s">
        <v>195</v>
      </c>
      <c r="L287" s="232">
        <v>44925</v>
      </c>
      <c r="M287" s="160"/>
      <c r="N287" s="160"/>
      <c r="O287" s="231"/>
    </row>
    <row r="288" spans="1:15" ht="15" customHeight="1">
      <c r="A288" s="187"/>
      <c r="B288" s="187" t="s">
        <v>147</v>
      </c>
      <c r="C288" s="233" t="s">
        <v>29</v>
      </c>
      <c r="D288" s="189" t="s">
        <v>1607</v>
      </c>
      <c r="E288" s="232">
        <v>44923</v>
      </c>
      <c r="F288" s="232"/>
      <c r="G288" s="160" t="s">
        <v>376</v>
      </c>
      <c r="H288" s="160" t="s">
        <v>1611</v>
      </c>
      <c r="I288" s="160"/>
      <c r="J288" s="160" t="s">
        <v>1612</v>
      </c>
      <c r="K288" s="189" t="s">
        <v>195</v>
      </c>
      <c r="L288" s="232">
        <v>44925</v>
      </c>
      <c r="M288" s="160"/>
      <c r="N288" s="160"/>
      <c r="O288" s="231"/>
    </row>
    <row r="289" spans="1:15" ht="15" customHeight="1">
      <c r="A289" s="187"/>
      <c r="B289" s="187" t="s">
        <v>147</v>
      </c>
      <c r="C289" s="233" t="s">
        <v>29</v>
      </c>
      <c r="D289" s="189" t="s">
        <v>1608</v>
      </c>
      <c r="E289" s="232">
        <v>44924</v>
      </c>
      <c r="F289" s="232"/>
      <c r="G289" s="160" t="s">
        <v>359</v>
      </c>
      <c r="H289" s="160" t="s">
        <v>1613</v>
      </c>
      <c r="I289" s="160"/>
      <c r="J289" s="160" t="s">
        <v>1614</v>
      </c>
      <c r="K289" s="189" t="s">
        <v>195</v>
      </c>
      <c r="L289" s="232">
        <v>44925</v>
      </c>
      <c r="M289" s="160"/>
      <c r="N289" s="160"/>
      <c r="O289" s="231"/>
    </row>
    <row r="290" spans="1:15" ht="15" customHeight="1">
      <c r="A290" s="187"/>
      <c r="B290" s="187" t="s">
        <v>147</v>
      </c>
      <c r="C290" s="234" t="s">
        <v>152</v>
      </c>
      <c r="D290" s="189" t="s">
        <v>1609</v>
      </c>
      <c r="E290" s="232">
        <v>44925</v>
      </c>
      <c r="F290" s="232"/>
      <c r="G290" s="160" t="s">
        <v>359</v>
      </c>
      <c r="H290" s="160" t="s">
        <v>1623</v>
      </c>
      <c r="I290" s="160" t="s">
        <v>2230</v>
      </c>
      <c r="J290" s="160" t="s">
        <v>948</v>
      </c>
      <c r="K290" s="189" t="s">
        <v>195</v>
      </c>
      <c r="L290" s="232">
        <v>44928</v>
      </c>
      <c r="M290" s="160"/>
      <c r="N290" s="160"/>
      <c r="O290" s="231"/>
    </row>
    <row r="291" spans="1:15" ht="15" customHeight="1">
      <c r="A291" s="187"/>
      <c r="B291" s="187" t="s">
        <v>147</v>
      </c>
      <c r="C291" s="233" t="s">
        <v>29</v>
      </c>
      <c r="D291" s="189" t="s">
        <v>1610</v>
      </c>
      <c r="E291" s="232">
        <v>44925</v>
      </c>
      <c r="F291" s="232"/>
      <c r="G291" s="160" t="s">
        <v>376</v>
      </c>
      <c r="H291" s="160" t="s">
        <v>1605</v>
      </c>
      <c r="I291" s="160"/>
      <c r="J291" s="160" t="s">
        <v>1624</v>
      </c>
      <c r="K291" s="189" t="s">
        <v>195</v>
      </c>
      <c r="L291" s="232">
        <v>44928</v>
      </c>
      <c r="M291" s="160"/>
      <c r="N291" s="160"/>
      <c r="O291" s="231"/>
    </row>
    <row r="292" spans="1:15" ht="15" customHeight="1">
      <c r="A292" s="187"/>
      <c r="B292" s="187" t="s">
        <v>147</v>
      </c>
      <c r="C292" s="233" t="s">
        <v>29</v>
      </c>
      <c r="D292" s="189" t="s">
        <v>1625</v>
      </c>
      <c r="E292" s="232">
        <v>44926</v>
      </c>
      <c r="F292" s="232"/>
      <c r="G292" s="160" t="s">
        <v>376</v>
      </c>
      <c r="H292" s="160" t="s">
        <v>1626</v>
      </c>
      <c r="I292" s="160"/>
      <c r="J292" s="160" t="s">
        <v>277</v>
      </c>
      <c r="K292" s="189" t="s">
        <v>195</v>
      </c>
      <c r="L292" s="232">
        <v>44928</v>
      </c>
      <c r="M292" s="160"/>
      <c r="N292" s="160"/>
      <c r="O292" s="231"/>
    </row>
    <row r="293" spans="1:15" ht="15" customHeight="1">
      <c r="A293" s="187"/>
      <c r="B293" s="187" t="s">
        <v>147</v>
      </c>
      <c r="C293" s="233" t="s">
        <v>29</v>
      </c>
      <c r="D293" s="189" t="s">
        <v>1660</v>
      </c>
      <c r="E293" s="232">
        <v>44927</v>
      </c>
      <c r="F293" s="232"/>
      <c r="G293" s="160" t="s">
        <v>376</v>
      </c>
      <c r="H293" s="160" t="s">
        <v>1721</v>
      </c>
      <c r="I293" s="160"/>
      <c r="J293" s="160" t="s">
        <v>1722</v>
      </c>
      <c r="K293" s="189" t="s">
        <v>195</v>
      </c>
      <c r="L293" s="232">
        <v>44936</v>
      </c>
      <c r="M293" s="160"/>
      <c r="N293" s="160"/>
      <c r="O293" s="231"/>
    </row>
    <row r="294" spans="1:15" ht="15" customHeight="1">
      <c r="A294" s="187"/>
      <c r="B294" s="187" t="s">
        <v>147</v>
      </c>
      <c r="C294" s="187" t="s">
        <v>3</v>
      </c>
      <c r="D294" s="189" t="s">
        <v>1661</v>
      </c>
      <c r="E294" s="232">
        <v>44928</v>
      </c>
      <c r="F294" s="232"/>
      <c r="G294" s="160" t="s">
        <v>1034</v>
      </c>
      <c r="H294" s="160" t="s">
        <v>1821</v>
      </c>
      <c r="I294" s="160"/>
      <c r="J294" s="160" t="s">
        <v>1822</v>
      </c>
      <c r="K294" s="189" t="s">
        <v>195</v>
      </c>
      <c r="L294" s="232">
        <v>44946</v>
      </c>
      <c r="M294" s="160"/>
      <c r="N294" s="160"/>
      <c r="O294" s="231"/>
    </row>
    <row r="295" spans="1:15" ht="15" customHeight="1">
      <c r="A295" s="187"/>
      <c r="B295" s="187" t="s">
        <v>147</v>
      </c>
      <c r="C295" s="187" t="s">
        <v>3</v>
      </c>
      <c r="D295" s="189" t="s">
        <v>1662</v>
      </c>
      <c r="E295" s="232">
        <v>44928</v>
      </c>
      <c r="F295" s="232"/>
      <c r="G295" s="160" t="s">
        <v>8</v>
      </c>
      <c r="H295" s="160" t="s">
        <v>1723</v>
      </c>
      <c r="I295" s="160"/>
      <c r="J295" s="160" t="s">
        <v>1122</v>
      </c>
      <c r="K295" s="189" t="s">
        <v>195</v>
      </c>
      <c r="L295" s="232">
        <v>44928</v>
      </c>
      <c r="M295" s="160"/>
      <c r="N295" s="160"/>
      <c r="O295" s="231"/>
    </row>
    <row r="296" spans="1:15" ht="15" customHeight="1">
      <c r="A296" s="187"/>
      <c r="B296" s="187" t="s">
        <v>147</v>
      </c>
      <c r="C296" s="233" t="s">
        <v>29</v>
      </c>
      <c r="D296" s="189" t="s">
        <v>1663</v>
      </c>
      <c r="E296" s="232">
        <v>44928</v>
      </c>
      <c r="F296" s="232"/>
      <c r="G296" s="160" t="s">
        <v>10</v>
      </c>
      <c r="H296" s="160" t="s">
        <v>1724</v>
      </c>
      <c r="I296" s="160" t="s">
        <v>2230</v>
      </c>
      <c r="J296" s="160" t="s">
        <v>1725</v>
      </c>
      <c r="K296" s="189" t="s">
        <v>195</v>
      </c>
      <c r="L296" s="232">
        <v>44936</v>
      </c>
      <c r="M296" s="160"/>
      <c r="N296" s="160"/>
      <c r="O296" s="231"/>
    </row>
    <row r="297" spans="1:15" ht="15" customHeight="1">
      <c r="A297" s="187"/>
      <c r="B297" s="187" t="s">
        <v>147</v>
      </c>
      <c r="C297" s="233" t="s">
        <v>29</v>
      </c>
      <c r="D297" s="189" t="s">
        <v>1664</v>
      </c>
      <c r="E297" s="232"/>
      <c r="F297" s="232"/>
      <c r="G297" s="160"/>
      <c r="H297" s="160"/>
      <c r="I297" s="160"/>
      <c r="J297" s="160"/>
      <c r="K297" s="189"/>
      <c r="L297" s="232"/>
      <c r="M297" s="160"/>
      <c r="N297" s="160"/>
      <c r="O297" s="231"/>
    </row>
    <row r="298" spans="1:15" ht="15" customHeight="1">
      <c r="A298" s="187"/>
      <c r="B298" s="187" t="s">
        <v>147</v>
      </c>
      <c r="C298" s="233" t="s">
        <v>29</v>
      </c>
      <c r="D298" s="189" t="s">
        <v>1665</v>
      </c>
      <c r="E298" s="232"/>
      <c r="F298" s="232"/>
      <c r="G298" s="160"/>
      <c r="H298" s="160"/>
      <c r="I298" s="160"/>
      <c r="J298" s="160"/>
      <c r="K298" s="189"/>
      <c r="L298" s="232"/>
      <c r="M298" s="160"/>
      <c r="N298" s="160"/>
      <c r="O298" s="231"/>
    </row>
    <row r="299" spans="1:15" ht="15" customHeight="1">
      <c r="A299" s="187"/>
      <c r="B299" s="187" t="s">
        <v>147</v>
      </c>
      <c r="C299" s="233" t="s">
        <v>29</v>
      </c>
      <c r="D299" s="189" t="s">
        <v>1666</v>
      </c>
      <c r="E299" s="232"/>
      <c r="F299" s="232"/>
      <c r="G299" s="160"/>
      <c r="H299" s="160"/>
      <c r="I299" s="160"/>
      <c r="J299" s="160"/>
      <c r="K299" s="189"/>
      <c r="L299" s="232"/>
      <c r="M299" s="160"/>
      <c r="N299" s="160"/>
      <c r="O299" s="231"/>
    </row>
    <row r="300" spans="1:15" ht="15" customHeight="1">
      <c r="A300" s="187"/>
      <c r="B300" s="187" t="s">
        <v>147</v>
      </c>
      <c r="C300" s="233" t="s">
        <v>29</v>
      </c>
      <c r="D300" s="189" t="s">
        <v>1667</v>
      </c>
      <c r="E300" s="232"/>
      <c r="F300" s="232"/>
      <c r="G300" s="160"/>
      <c r="H300" s="160"/>
      <c r="I300" s="160"/>
      <c r="J300" s="160"/>
      <c r="K300" s="189"/>
      <c r="L300" s="232"/>
      <c r="M300" s="160"/>
      <c r="N300" s="160"/>
      <c r="O300" s="231"/>
    </row>
    <row r="301" spans="1:15" ht="15" customHeight="1">
      <c r="A301" s="187"/>
      <c r="B301" s="187" t="s">
        <v>147</v>
      </c>
      <c r="C301" s="233" t="s">
        <v>29</v>
      </c>
      <c r="D301" s="189" t="s">
        <v>1668</v>
      </c>
      <c r="E301" s="232"/>
      <c r="F301" s="232"/>
      <c r="G301" s="160"/>
      <c r="H301" s="160"/>
      <c r="I301" s="160"/>
      <c r="J301" s="160"/>
      <c r="K301" s="189"/>
      <c r="L301" s="232"/>
      <c r="M301" s="160"/>
      <c r="N301" s="160"/>
      <c r="O301" s="231"/>
    </row>
    <row r="302" spans="1:15" ht="15" customHeight="1">
      <c r="A302" s="187"/>
      <c r="B302" s="187" t="s">
        <v>147</v>
      </c>
      <c r="C302" s="233" t="s">
        <v>29</v>
      </c>
      <c r="D302" s="189" t="s">
        <v>1669</v>
      </c>
      <c r="E302" s="232">
        <v>44928</v>
      </c>
      <c r="F302" s="232"/>
      <c r="G302" s="160" t="s">
        <v>376</v>
      </c>
      <c r="H302" s="160" t="s">
        <v>1728</v>
      </c>
      <c r="I302" s="160"/>
      <c r="J302" s="160" t="s">
        <v>1726</v>
      </c>
      <c r="K302" s="189" t="s">
        <v>195</v>
      </c>
      <c r="L302" s="232">
        <v>44928</v>
      </c>
      <c r="M302" s="160"/>
      <c r="N302" s="160"/>
      <c r="O302" s="231"/>
    </row>
    <row r="303" spans="1:15" ht="15" customHeight="1">
      <c r="A303" s="187"/>
      <c r="B303" s="187" t="s">
        <v>147</v>
      </c>
      <c r="C303" s="233" t="s">
        <v>29</v>
      </c>
      <c r="D303" s="189" t="s">
        <v>1670</v>
      </c>
      <c r="E303" s="232">
        <v>44929</v>
      </c>
      <c r="F303" s="232"/>
      <c r="G303" s="160" t="s">
        <v>359</v>
      </c>
      <c r="H303" s="160" t="s">
        <v>1729</v>
      </c>
      <c r="I303" s="160"/>
      <c r="J303" s="160" t="s">
        <v>474</v>
      </c>
      <c r="K303" s="189" t="s">
        <v>195</v>
      </c>
      <c r="L303" s="232">
        <v>44930</v>
      </c>
      <c r="M303" s="160"/>
      <c r="N303" s="160"/>
      <c r="O303" s="231"/>
    </row>
    <row r="304" spans="1:15" ht="15" customHeight="1">
      <c r="A304" s="187"/>
      <c r="B304" s="187" t="s">
        <v>147</v>
      </c>
      <c r="C304" s="233" t="s">
        <v>29</v>
      </c>
      <c r="D304" s="189" t="s">
        <v>1671</v>
      </c>
      <c r="E304" s="232">
        <v>44929</v>
      </c>
      <c r="F304" s="232"/>
      <c r="G304" s="160" t="s">
        <v>359</v>
      </c>
      <c r="H304" s="160" t="s">
        <v>1727</v>
      </c>
      <c r="I304" s="160"/>
      <c r="J304" s="160" t="s">
        <v>487</v>
      </c>
      <c r="K304" s="189" t="s">
        <v>195</v>
      </c>
      <c r="L304" s="232">
        <v>44931</v>
      </c>
      <c r="M304" s="160"/>
      <c r="N304" s="160"/>
      <c r="O304" s="231"/>
    </row>
    <row r="305" spans="1:15" ht="15" customHeight="1">
      <c r="A305" s="187"/>
      <c r="B305" s="187" t="s">
        <v>147</v>
      </c>
      <c r="C305" s="233" t="s">
        <v>29</v>
      </c>
      <c r="D305" s="189" t="s">
        <v>1672</v>
      </c>
      <c r="E305" s="232">
        <v>44929</v>
      </c>
      <c r="F305" s="232"/>
      <c r="G305" s="160" t="s">
        <v>376</v>
      </c>
      <c r="H305" s="160" t="s">
        <v>1690</v>
      </c>
      <c r="I305" s="160"/>
      <c r="J305" s="160" t="s">
        <v>1732</v>
      </c>
      <c r="K305" s="189" t="s">
        <v>195</v>
      </c>
      <c r="L305" s="232">
        <v>44936</v>
      </c>
      <c r="M305" s="160"/>
      <c r="N305" s="160"/>
      <c r="O305" s="231"/>
    </row>
    <row r="306" spans="1:15" ht="15" customHeight="1">
      <c r="A306" s="187"/>
      <c r="B306" s="187" t="s">
        <v>147</v>
      </c>
      <c r="C306" s="233" t="s">
        <v>29</v>
      </c>
      <c r="D306" s="189" t="s">
        <v>1673</v>
      </c>
      <c r="E306" s="232">
        <v>44930</v>
      </c>
      <c r="F306" s="232"/>
      <c r="G306" s="160" t="s">
        <v>359</v>
      </c>
      <c r="H306" s="160" t="s">
        <v>1730</v>
      </c>
      <c r="I306" s="160"/>
      <c r="J306" s="160" t="s">
        <v>1731</v>
      </c>
      <c r="K306" s="189" t="s">
        <v>195</v>
      </c>
      <c r="L306" s="232">
        <v>44931</v>
      </c>
      <c r="M306" s="160"/>
      <c r="N306" s="160"/>
      <c r="O306" s="231"/>
    </row>
    <row r="307" spans="1:15" ht="15" customHeight="1">
      <c r="A307" s="187"/>
      <c r="B307" s="187" t="s">
        <v>147</v>
      </c>
      <c r="C307" s="233" t="s">
        <v>29</v>
      </c>
      <c r="D307" s="189" t="s">
        <v>1674</v>
      </c>
      <c r="E307" s="232">
        <v>44930</v>
      </c>
      <c r="F307" s="232"/>
      <c r="G307" s="160" t="s">
        <v>376</v>
      </c>
      <c r="H307" s="160" t="s">
        <v>1733</v>
      </c>
      <c r="I307" s="160"/>
      <c r="J307" s="160" t="s">
        <v>487</v>
      </c>
      <c r="K307" s="189" t="s">
        <v>195</v>
      </c>
      <c r="L307" s="232">
        <v>44933</v>
      </c>
      <c r="M307" s="160"/>
      <c r="N307" s="160"/>
      <c r="O307" s="231"/>
    </row>
    <row r="308" spans="1:15" ht="15" customHeight="1">
      <c r="A308" s="190"/>
      <c r="B308" s="187" t="s">
        <v>147</v>
      </c>
      <c r="C308" s="189" t="s">
        <v>29</v>
      </c>
      <c r="D308" s="189" t="s">
        <v>1675</v>
      </c>
      <c r="E308" s="232">
        <v>44566</v>
      </c>
      <c r="F308" s="232"/>
      <c r="G308" s="160" t="s">
        <v>376</v>
      </c>
      <c r="H308" s="160" t="s">
        <v>1690</v>
      </c>
      <c r="I308" s="160"/>
      <c r="J308" s="160" t="s">
        <v>1689</v>
      </c>
      <c r="K308" s="189" t="s">
        <v>195</v>
      </c>
      <c r="L308" s="232">
        <v>44931</v>
      </c>
      <c r="M308" s="160"/>
      <c r="N308" s="160"/>
      <c r="O308" s="231"/>
    </row>
    <row r="309" spans="1:15" ht="15" customHeight="1">
      <c r="A309" s="190"/>
      <c r="B309" s="187" t="s">
        <v>147</v>
      </c>
      <c r="C309" s="190" t="s">
        <v>3</v>
      </c>
      <c r="D309" s="189" t="s">
        <v>1676</v>
      </c>
      <c r="E309" s="232">
        <v>44932</v>
      </c>
      <c r="F309" s="232"/>
      <c r="G309" s="160" t="s">
        <v>231</v>
      </c>
      <c r="H309" s="160" t="s">
        <v>1707</v>
      </c>
      <c r="I309" s="160"/>
      <c r="J309" s="160" t="s">
        <v>1708</v>
      </c>
      <c r="K309" s="189" t="s">
        <v>195</v>
      </c>
      <c r="L309" s="232">
        <v>44943</v>
      </c>
      <c r="M309" s="160"/>
      <c r="N309" s="160"/>
      <c r="O309" s="231"/>
    </row>
    <row r="310" spans="1:15" ht="15" customHeight="1">
      <c r="A310" s="187"/>
      <c r="B310" s="187" t="s">
        <v>147</v>
      </c>
      <c r="C310" s="233" t="s">
        <v>29</v>
      </c>
      <c r="D310" s="189" t="s">
        <v>1677</v>
      </c>
      <c r="E310" s="232">
        <v>44933</v>
      </c>
      <c r="F310" s="232"/>
      <c r="G310" s="160" t="s">
        <v>376</v>
      </c>
      <c r="H310" s="160" t="s">
        <v>1734</v>
      </c>
      <c r="I310" s="160"/>
      <c r="J310" s="160" t="s">
        <v>1735</v>
      </c>
      <c r="K310" s="189" t="s">
        <v>195</v>
      </c>
      <c r="L310" s="232">
        <v>44933</v>
      </c>
      <c r="M310" s="160"/>
      <c r="N310" s="160"/>
      <c r="O310" s="231"/>
    </row>
    <row r="311" spans="1:15" ht="15" customHeight="1">
      <c r="A311" s="187"/>
      <c r="B311" s="187" t="s">
        <v>147</v>
      </c>
      <c r="C311" s="233" t="s">
        <v>29</v>
      </c>
      <c r="D311" s="189" t="s">
        <v>1678</v>
      </c>
      <c r="E311" s="232"/>
      <c r="F311" s="232"/>
      <c r="G311" s="160"/>
      <c r="H311" s="160"/>
      <c r="I311" s="160"/>
      <c r="J311" s="160"/>
      <c r="K311" s="189"/>
      <c r="L311" s="232"/>
      <c r="M311" s="160"/>
      <c r="N311" s="160"/>
      <c r="O311" s="231"/>
    </row>
    <row r="312" spans="1:15" ht="15" customHeight="1">
      <c r="A312" s="187"/>
      <c r="B312" s="187" t="s">
        <v>147</v>
      </c>
      <c r="C312" s="233" t="s">
        <v>29</v>
      </c>
      <c r="D312" s="189" t="s">
        <v>1679</v>
      </c>
      <c r="E312" s="232"/>
      <c r="F312" s="232"/>
      <c r="G312" s="160"/>
      <c r="H312" s="160"/>
      <c r="I312" s="160"/>
      <c r="J312" s="160"/>
      <c r="K312" s="189"/>
      <c r="L312" s="232"/>
      <c r="M312" s="160"/>
      <c r="N312" s="160"/>
      <c r="O312" s="231"/>
    </row>
    <row r="313" spans="1:15" ht="15" customHeight="1">
      <c r="A313" s="187"/>
      <c r="B313" s="187" t="s">
        <v>147</v>
      </c>
      <c r="C313" s="233" t="s">
        <v>29</v>
      </c>
      <c r="D313" s="189" t="s">
        <v>1680</v>
      </c>
      <c r="E313" s="232"/>
      <c r="F313" s="232"/>
      <c r="G313" s="160"/>
      <c r="H313" s="160"/>
      <c r="I313" s="160"/>
      <c r="J313" s="160"/>
      <c r="K313" s="189"/>
      <c r="L313" s="232"/>
      <c r="M313" s="160"/>
      <c r="N313" s="160"/>
      <c r="O313" s="231"/>
    </row>
    <row r="314" spans="1:15" ht="15" customHeight="1">
      <c r="A314" s="187"/>
      <c r="B314" s="187" t="s">
        <v>147</v>
      </c>
      <c r="C314" s="233" t="s">
        <v>29</v>
      </c>
      <c r="D314" s="189" t="s">
        <v>1681</v>
      </c>
      <c r="E314" s="232">
        <v>44933</v>
      </c>
      <c r="F314" s="232"/>
      <c r="G314" s="160" t="s">
        <v>359</v>
      </c>
      <c r="H314" s="160" t="s">
        <v>1736</v>
      </c>
      <c r="I314" s="160"/>
      <c r="J314" s="160" t="s">
        <v>878</v>
      </c>
      <c r="K314" s="189" t="s">
        <v>195</v>
      </c>
      <c r="L314" s="232">
        <v>44936</v>
      </c>
      <c r="M314" s="160"/>
      <c r="N314" s="160"/>
      <c r="O314" s="231"/>
    </row>
    <row r="315" spans="1:15" ht="15" customHeight="1">
      <c r="A315" s="190"/>
      <c r="B315" s="187" t="s">
        <v>147</v>
      </c>
      <c r="C315" s="189" t="s">
        <v>29</v>
      </c>
      <c r="D315" s="189" t="s">
        <v>1682</v>
      </c>
      <c r="E315" s="232">
        <v>44942</v>
      </c>
      <c r="F315" s="232"/>
      <c r="G315" s="160" t="s">
        <v>376</v>
      </c>
      <c r="H315" s="160" t="s">
        <v>1786</v>
      </c>
      <c r="I315" s="160"/>
      <c r="J315" s="160" t="s">
        <v>878</v>
      </c>
      <c r="K315" s="189" t="s">
        <v>195</v>
      </c>
      <c r="L315" s="232">
        <v>44946</v>
      </c>
      <c r="M315" s="160"/>
      <c r="N315" s="160"/>
      <c r="O315" s="231"/>
    </row>
    <row r="316" spans="1:15" ht="15" customHeight="1">
      <c r="A316" s="187"/>
      <c r="B316" s="187" t="s">
        <v>147</v>
      </c>
      <c r="C316" s="233" t="s">
        <v>29</v>
      </c>
      <c r="D316" s="189" t="s">
        <v>1683</v>
      </c>
      <c r="E316" s="232">
        <v>44934</v>
      </c>
      <c r="F316" s="232"/>
      <c r="G316" s="160" t="s">
        <v>359</v>
      </c>
      <c r="H316" s="160" t="s">
        <v>1737</v>
      </c>
      <c r="I316" s="160"/>
      <c r="J316" s="160" t="s">
        <v>878</v>
      </c>
      <c r="K316" s="189" t="s">
        <v>195</v>
      </c>
      <c r="L316" s="232">
        <v>44934</v>
      </c>
      <c r="M316" s="160"/>
      <c r="N316" s="160"/>
      <c r="O316" s="231"/>
    </row>
    <row r="317" spans="1:15" ht="15" customHeight="1">
      <c r="A317" s="187"/>
      <c r="B317" s="187" t="s">
        <v>147</v>
      </c>
      <c r="C317" s="233" t="s">
        <v>29</v>
      </c>
      <c r="D317" s="189" t="s">
        <v>1684</v>
      </c>
      <c r="E317" s="232">
        <v>44934</v>
      </c>
      <c r="F317" s="232"/>
      <c r="G317" s="160" t="s">
        <v>376</v>
      </c>
      <c r="H317" s="160" t="s">
        <v>1738</v>
      </c>
      <c r="I317" s="160"/>
      <c r="J317" s="160" t="s">
        <v>878</v>
      </c>
      <c r="K317" s="189" t="s">
        <v>195</v>
      </c>
      <c r="L317" s="232">
        <v>44935</v>
      </c>
      <c r="M317" s="160"/>
      <c r="N317" s="160"/>
      <c r="O317" s="231"/>
    </row>
    <row r="318" spans="1:15" ht="15" customHeight="1">
      <c r="A318" s="187"/>
      <c r="B318" s="187" t="s">
        <v>147</v>
      </c>
      <c r="C318" s="233" t="s">
        <v>29</v>
      </c>
      <c r="D318" s="189" t="s">
        <v>1685</v>
      </c>
      <c r="E318" s="232">
        <v>44935</v>
      </c>
      <c r="F318" s="232"/>
      <c r="G318" s="160" t="s">
        <v>359</v>
      </c>
      <c r="H318" s="160" t="s">
        <v>1823</v>
      </c>
      <c r="I318" s="160"/>
      <c r="J318" s="160" t="s">
        <v>1824</v>
      </c>
      <c r="K318" s="189" t="s">
        <v>195</v>
      </c>
      <c r="L318" s="232">
        <v>44946</v>
      </c>
      <c r="M318" s="160"/>
      <c r="N318" s="160"/>
      <c r="O318" s="231"/>
    </row>
    <row r="319" spans="1:15" ht="15" customHeight="1">
      <c r="A319" s="187"/>
      <c r="B319" s="187" t="s">
        <v>147</v>
      </c>
      <c r="C319" s="190" t="s">
        <v>3</v>
      </c>
      <c r="D319" s="189" t="s">
        <v>1686</v>
      </c>
      <c r="E319" s="232">
        <v>44935</v>
      </c>
      <c r="F319" s="232"/>
      <c r="G319" s="160" t="s">
        <v>1792</v>
      </c>
      <c r="H319" s="160" t="s">
        <v>1793</v>
      </c>
      <c r="I319" s="160" t="s">
        <v>2231</v>
      </c>
      <c r="J319" s="160" t="s">
        <v>1717</v>
      </c>
      <c r="K319" s="189" t="s">
        <v>195</v>
      </c>
      <c r="L319" s="232">
        <v>44943</v>
      </c>
      <c r="M319" s="160"/>
      <c r="N319" s="160"/>
      <c r="O319" s="231"/>
    </row>
    <row r="320" spans="1:15" ht="15" customHeight="1">
      <c r="A320" s="187"/>
      <c r="B320" s="187" t="s">
        <v>147</v>
      </c>
      <c r="C320" s="233" t="s">
        <v>29</v>
      </c>
      <c r="D320" s="189" t="s">
        <v>1687</v>
      </c>
      <c r="E320" s="232">
        <v>44935</v>
      </c>
      <c r="F320" s="232"/>
      <c r="G320" s="160" t="s">
        <v>1285</v>
      </c>
      <c r="H320" s="160" t="s">
        <v>1739</v>
      </c>
      <c r="I320" s="160"/>
      <c r="J320" s="160" t="s">
        <v>487</v>
      </c>
      <c r="K320" s="189" t="s">
        <v>195</v>
      </c>
      <c r="L320" s="232">
        <v>44936</v>
      </c>
      <c r="M320" s="160"/>
      <c r="N320" s="160"/>
      <c r="O320" s="231"/>
    </row>
    <row r="321" spans="1:15" ht="15" customHeight="1">
      <c r="A321" s="187"/>
      <c r="B321" s="187" t="s">
        <v>147</v>
      </c>
      <c r="C321" s="190" t="s">
        <v>3</v>
      </c>
      <c r="D321" s="189" t="s">
        <v>1688</v>
      </c>
      <c r="E321" s="232">
        <v>44935</v>
      </c>
      <c r="F321" s="232"/>
      <c r="G321" s="160" t="s">
        <v>1792</v>
      </c>
      <c r="H321" s="160" t="s">
        <v>1794</v>
      </c>
      <c r="I321" s="160" t="s">
        <v>2232</v>
      </c>
      <c r="J321" s="160" t="s">
        <v>1717</v>
      </c>
      <c r="K321" s="189" t="s">
        <v>195</v>
      </c>
      <c r="L321" s="232">
        <v>44943</v>
      </c>
      <c r="M321" s="160"/>
      <c r="N321" s="160"/>
      <c r="O321" s="231"/>
    </row>
    <row r="322" spans="1:15" ht="15" customHeight="1">
      <c r="A322" s="187"/>
      <c r="B322" s="187" t="s">
        <v>147</v>
      </c>
      <c r="C322" s="233" t="s">
        <v>29</v>
      </c>
      <c r="D322" s="189" t="s">
        <v>1711</v>
      </c>
      <c r="E322" s="232">
        <v>44935</v>
      </c>
      <c r="F322" s="232"/>
      <c r="G322" s="160" t="s">
        <v>376</v>
      </c>
      <c r="H322" s="160" t="s">
        <v>1740</v>
      </c>
      <c r="I322" s="160"/>
      <c r="J322" s="160" t="s">
        <v>1741</v>
      </c>
      <c r="K322" s="189" t="s">
        <v>195</v>
      </c>
      <c r="L322" s="232">
        <v>44936</v>
      </c>
      <c r="M322" s="160"/>
      <c r="N322" s="160"/>
      <c r="O322" s="231"/>
    </row>
    <row r="323" spans="1:15" ht="15" customHeight="1">
      <c r="A323" s="190"/>
      <c r="B323" s="187" t="s">
        <v>147</v>
      </c>
      <c r="C323" s="189" t="s">
        <v>152</v>
      </c>
      <c r="D323" s="189" t="s">
        <v>1712</v>
      </c>
      <c r="E323" s="232">
        <v>44936</v>
      </c>
      <c r="F323" s="232"/>
      <c r="G323" s="160" t="s">
        <v>359</v>
      </c>
      <c r="H323" s="160" t="s">
        <v>1714</v>
      </c>
      <c r="I323" s="160" t="s">
        <v>2233</v>
      </c>
      <c r="J323" s="160" t="s">
        <v>1715</v>
      </c>
      <c r="K323" s="189" t="s">
        <v>195</v>
      </c>
      <c r="L323" s="232">
        <v>44946</v>
      </c>
      <c r="M323" s="160"/>
      <c r="N323" s="160"/>
      <c r="O323" s="231"/>
    </row>
    <row r="324" spans="1:15" ht="15" customHeight="1">
      <c r="A324" s="190"/>
      <c r="B324" s="187" t="s">
        <v>147</v>
      </c>
      <c r="C324" s="190" t="s">
        <v>3</v>
      </c>
      <c r="D324" s="189" t="s">
        <v>1713</v>
      </c>
      <c r="E324" s="232">
        <v>44936</v>
      </c>
      <c r="F324" s="232"/>
      <c r="G324" s="160" t="s">
        <v>231</v>
      </c>
      <c r="H324" s="160" t="s">
        <v>1716</v>
      </c>
      <c r="I324" s="160" t="s">
        <v>2234</v>
      </c>
      <c r="J324" s="160" t="s">
        <v>1717</v>
      </c>
      <c r="K324" s="189" t="s">
        <v>195</v>
      </c>
      <c r="L324" s="232">
        <v>44943</v>
      </c>
      <c r="M324" s="160"/>
      <c r="N324" s="160"/>
      <c r="O324" s="231"/>
    </row>
    <row r="325" spans="1:15" ht="15" customHeight="1">
      <c r="A325" s="190"/>
      <c r="B325" s="187" t="s">
        <v>147</v>
      </c>
      <c r="C325" s="190" t="s">
        <v>3</v>
      </c>
      <c r="D325" s="189" t="s">
        <v>1758</v>
      </c>
      <c r="E325" s="232">
        <v>44937</v>
      </c>
      <c r="F325" s="232"/>
      <c r="G325" s="160" t="s">
        <v>376</v>
      </c>
      <c r="H325" s="160" t="s">
        <v>1759</v>
      </c>
      <c r="I325" s="160"/>
      <c r="J325" s="160" t="s">
        <v>1760</v>
      </c>
      <c r="K325" s="189" t="s">
        <v>195</v>
      </c>
      <c r="L325" s="232">
        <v>44946</v>
      </c>
      <c r="M325" s="160"/>
      <c r="N325" s="160"/>
      <c r="O325" s="231"/>
    </row>
    <row r="326" spans="1:15" ht="15" customHeight="1">
      <c r="A326" s="190"/>
      <c r="B326" s="187" t="s">
        <v>147</v>
      </c>
      <c r="C326" s="190" t="s">
        <v>3</v>
      </c>
      <c r="D326" s="189" t="s">
        <v>1763</v>
      </c>
      <c r="E326" s="232">
        <v>44938</v>
      </c>
      <c r="F326" s="232"/>
      <c r="G326" s="160" t="s">
        <v>1034</v>
      </c>
      <c r="H326" s="160" t="s">
        <v>1764</v>
      </c>
      <c r="I326" s="160" t="s">
        <v>2225</v>
      </c>
      <c r="J326" s="160" t="s">
        <v>1822</v>
      </c>
      <c r="K326" s="189" t="s">
        <v>195</v>
      </c>
      <c r="L326" s="232">
        <v>44946</v>
      </c>
      <c r="M326" s="160"/>
      <c r="N326" s="160"/>
      <c r="O326" s="231"/>
    </row>
    <row r="327" spans="1:15" ht="15" customHeight="1">
      <c r="A327" s="190"/>
      <c r="B327" s="187" t="s">
        <v>147</v>
      </c>
      <c r="C327" s="189" t="s">
        <v>29</v>
      </c>
      <c r="D327" s="189" t="s">
        <v>1770</v>
      </c>
      <c r="E327" s="232">
        <v>44942</v>
      </c>
      <c r="F327" s="232"/>
      <c r="G327" s="160" t="s">
        <v>914</v>
      </c>
      <c r="H327" s="160" t="s">
        <v>1777</v>
      </c>
      <c r="I327" s="160"/>
      <c r="J327" s="160" t="s">
        <v>1778</v>
      </c>
      <c r="K327" s="189" t="s">
        <v>195</v>
      </c>
      <c r="L327" s="232">
        <v>44946</v>
      </c>
      <c r="M327" s="160"/>
      <c r="N327" s="160"/>
      <c r="O327" s="231"/>
    </row>
    <row r="328" spans="1:15" ht="15" customHeight="1">
      <c r="A328" s="190"/>
      <c r="B328" s="187" t="s">
        <v>147</v>
      </c>
      <c r="C328" s="189" t="s">
        <v>29</v>
      </c>
      <c r="D328" s="189" t="s">
        <v>1771</v>
      </c>
      <c r="E328" s="232">
        <v>44942</v>
      </c>
      <c r="F328" s="232"/>
      <c r="G328" s="160" t="s">
        <v>914</v>
      </c>
      <c r="H328" s="160" t="s">
        <v>1779</v>
      </c>
      <c r="I328" s="160"/>
      <c r="J328" s="160" t="s">
        <v>1446</v>
      </c>
      <c r="K328" s="189" t="s">
        <v>195</v>
      </c>
      <c r="L328" s="232">
        <v>44946</v>
      </c>
      <c r="M328" s="160"/>
      <c r="N328" s="160"/>
      <c r="O328" s="231"/>
    </row>
    <row r="329" spans="1:15" ht="15" customHeight="1">
      <c r="A329" s="190"/>
      <c r="B329" s="187" t="s">
        <v>147</v>
      </c>
      <c r="C329" s="189" t="s">
        <v>29</v>
      </c>
      <c r="D329" s="189" t="s">
        <v>1772</v>
      </c>
      <c r="E329" s="232">
        <v>44942</v>
      </c>
      <c r="F329" s="232"/>
      <c r="G329" s="160" t="s">
        <v>1784</v>
      </c>
      <c r="H329" s="160" t="s">
        <v>1785</v>
      </c>
      <c r="I329" s="160" t="s">
        <v>2235</v>
      </c>
      <c r="J329" s="160" t="s">
        <v>277</v>
      </c>
      <c r="K329" s="189" t="s">
        <v>195</v>
      </c>
      <c r="L329" s="232">
        <v>44943</v>
      </c>
      <c r="M329" s="160"/>
      <c r="N329" s="160"/>
      <c r="O329" s="231"/>
    </row>
    <row r="330" spans="1:15" ht="15" customHeight="1">
      <c r="A330" s="190"/>
      <c r="B330" s="187" t="s">
        <v>147</v>
      </c>
      <c r="C330" s="189" t="s">
        <v>152</v>
      </c>
      <c r="D330" s="189" t="s">
        <v>1773</v>
      </c>
      <c r="E330" s="232">
        <v>44942</v>
      </c>
      <c r="F330" s="232"/>
      <c r="G330" s="160" t="s">
        <v>914</v>
      </c>
      <c r="H330" s="160" t="s">
        <v>1780</v>
      </c>
      <c r="I330" s="160" t="s">
        <v>2233</v>
      </c>
      <c r="J330" s="160" t="s">
        <v>1781</v>
      </c>
      <c r="K330" s="189" t="s">
        <v>195</v>
      </c>
      <c r="L330" s="232">
        <v>44945</v>
      </c>
      <c r="M330" s="160"/>
      <c r="N330" s="160"/>
      <c r="O330" s="231"/>
    </row>
    <row r="331" spans="1:15" ht="15" customHeight="1">
      <c r="A331" s="190"/>
      <c r="B331" s="187" t="s">
        <v>147</v>
      </c>
      <c r="C331" s="189" t="s">
        <v>29</v>
      </c>
      <c r="D331" s="189" t="s">
        <v>1774</v>
      </c>
      <c r="E331" s="232">
        <v>44942</v>
      </c>
      <c r="F331" s="232"/>
      <c r="G331" s="160" t="s">
        <v>376</v>
      </c>
      <c r="H331" s="160" t="s">
        <v>1782</v>
      </c>
      <c r="I331" s="160"/>
      <c r="J331" s="160" t="s">
        <v>1783</v>
      </c>
      <c r="K331" s="189" t="s">
        <v>195</v>
      </c>
      <c r="L331" s="232">
        <v>44946</v>
      </c>
      <c r="M331" s="160"/>
      <c r="N331" s="160"/>
      <c r="O331" s="231"/>
    </row>
    <row r="332" spans="1:15" ht="15" customHeight="1">
      <c r="A332" s="190"/>
      <c r="B332" s="187" t="s">
        <v>147</v>
      </c>
      <c r="C332" s="190" t="s">
        <v>3</v>
      </c>
      <c r="D332" s="189" t="s">
        <v>1775</v>
      </c>
      <c r="E332" s="232">
        <v>44942</v>
      </c>
      <c r="F332" s="232"/>
      <c r="G332" s="160" t="s">
        <v>491</v>
      </c>
      <c r="H332" s="160" t="s">
        <v>1787</v>
      </c>
      <c r="I332" s="160"/>
      <c r="J332" s="160" t="s">
        <v>1788</v>
      </c>
      <c r="K332" s="189" t="s">
        <v>195</v>
      </c>
      <c r="L332" s="232">
        <v>44946</v>
      </c>
      <c r="M332" s="160"/>
      <c r="N332" s="160"/>
      <c r="O332" s="231"/>
    </row>
    <row r="333" spans="1:15" ht="15" customHeight="1">
      <c r="A333" s="190"/>
      <c r="B333" s="187" t="s">
        <v>147</v>
      </c>
      <c r="C333" s="189" t="s">
        <v>29</v>
      </c>
      <c r="D333" s="189" t="s">
        <v>1776</v>
      </c>
      <c r="E333" s="232">
        <v>44943</v>
      </c>
      <c r="F333" s="232"/>
      <c r="G333" s="160" t="s">
        <v>1285</v>
      </c>
      <c r="H333" s="160" t="s">
        <v>1795</v>
      </c>
      <c r="I333" s="160" t="s">
        <v>2230</v>
      </c>
      <c r="J333" s="160" t="s">
        <v>1783</v>
      </c>
      <c r="K333" s="189" t="s">
        <v>197</v>
      </c>
      <c r="L333" s="232">
        <v>44946</v>
      </c>
      <c r="M333" s="160"/>
      <c r="N333" s="160"/>
      <c r="O333" s="231"/>
    </row>
    <row r="334" spans="1:15" ht="15" customHeight="1">
      <c r="A334" s="190"/>
      <c r="B334" s="187" t="s">
        <v>147</v>
      </c>
      <c r="C334" s="189" t="s">
        <v>152</v>
      </c>
      <c r="D334" s="189" t="s">
        <v>1800</v>
      </c>
      <c r="E334" s="232">
        <v>44945</v>
      </c>
      <c r="F334" s="232"/>
      <c r="G334" s="160" t="s">
        <v>359</v>
      </c>
      <c r="H334" s="160" t="s">
        <v>1802</v>
      </c>
      <c r="I334" s="160"/>
      <c r="J334" s="160" t="s">
        <v>1801</v>
      </c>
      <c r="K334" s="189" t="s">
        <v>195</v>
      </c>
      <c r="L334" s="232">
        <v>44947</v>
      </c>
      <c r="M334" s="160"/>
      <c r="N334" s="160"/>
      <c r="O334" s="231"/>
    </row>
    <row r="335" spans="1:15" ht="15" customHeight="1">
      <c r="A335" s="190"/>
      <c r="B335" s="187" t="s">
        <v>147</v>
      </c>
      <c r="C335" s="189" t="s">
        <v>152</v>
      </c>
      <c r="D335" s="189" t="s">
        <v>1803</v>
      </c>
      <c r="E335" s="232">
        <v>44945</v>
      </c>
      <c r="F335" s="232"/>
      <c r="G335" s="160" t="s">
        <v>359</v>
      </c>
      <c r="H335" s="160" t="s">
        <v>1804</v>
      </c>
      <c r="I335" s="160"/>
      <c r="J335" s="160" t="s">
        <v>1805</v>
      </c>
      <c r="K335" s="189" t="s">
        <v>195</v>
      </c>
      <c r="L335" s="232">
        <v>44946</v>
      </c>
      <c r="M335" s="160"/>
      <c r="N335" s="160"/>
      <c r="O335" s="231"/>
    </row>
    <row r="336" spans="1:15" ht="15" customHeight="1">
      <c r="A336" s="190"/>
      <c r="B336" s="187" t="s">
        <v>147</v>
      </c>
      <c r="C336" s="189" t="s">
        <v>29</v>
      </c>
      <c r="D336" s="189" t="s">
        <v>1806</v>
      </c>
      <c r="E336" s="232">
        <v>44945</v>
      </c>
      <c r="F336" s="232"/>
      <c r="G336" s="160" t="s">
        <v>1807</v>
      </c>
      <c r="H336" s="160" t="s">
        <v>1808</v>
      </c>
      <c r="I336" s="160" t="s">
        <v>2235</v>
      </c>
      <c r="J336" s="160" t="s">
        <v>277</v>
      </c>
      <c r="K336" s="189" t="s">
        <v>195</v>
      </c>
      <c r="L336" s="232">
        <v>44946</v>
      </c>
      <c r="M336" s="160"/>
      <c r="N336" s="160"/>
      <c r="O336" s="231"/>
    </row>
    <row r="337" spans="1:15" ht="15" customHeight="1">
      <c r="A337" s="190"/>
      <c r="B337" s="187" t="s">
        <v>147</v>
      </c>
      <c r="C337" s="189" t="s">
        <v>29</v>
      </c>
      <c r="D337" s="189" t="s">
        <v>1809</v>
      </c>
      <c r="E337" s="232">
        <v>44945</v>
      </c>
      <c r="F337" s="232"/>
      <c r="G337" s="160" t="s">
        <v>1810</v>
      </c>
      <c r="H337" s="160" t="s">
        <v>1811</v>
      </c>
      <c r="I337" s="160" t="s">
        <v>2235</v>
      </c>
      <c r="J337" s="160" t="s">
        <v>277</v>
      </c>
      <c r="K337" s="189" t="s">
        <v>195</v>
      </c>
      <c r="L337" s="232">
        <v>44946</v>
      </c>
      <c r="M337" s="160"/>
      <c r="N337" s="160"/>
      <c r="O337" s="231"/>
    </row>
    <row r="338" spans="1:15" ht="15" customHeight="1">
      <c r="A338" s="190"/>
      <c r="B338" s="187" t="s">
        <v>147</v>
      </c>
      <c r="C338" s="189" t="s">
        <v>29</v>
      </c>
      <c r="D338" s="189" t="s">
        <v>1812</v>
      </c>
      <c r="E338" s="232">
        <v>44945</v>
      </c>
      <c r="F338" s="232"/>
      <c r="G338" s="160" t="s">
        <v>1810</v>
      </c>
      <c r="H338" s="160" t="s">
        <v>1813</v>
      </c>
      <c r="I338" s="160"/>
      <c r="J338" s="160" t="s">
        <v>1814</v>
      </c>
      <c r="K338" s="189" t="s">
        <v>195</v>
      </c>
      <c r="L338" s="232">
        <v>44959</v>
      </c>
      <c r="M338" s="160"/>
      <c r="N338" s="160"/>
      <c r="O338" s="231"/>
    </row>
    <row r="339" spans="1:15" ht="15" customHeight="1">
      <c r="A339" s="190"/>
      <c r="B339" s="187" t="s">
        <v>147</v>
      </c>
      <c r="C339" s="189" t="s">
        <v>29</v>
      </c>
      <c r="D339" s="189" t="s">
        <v>1818</v>
      </c>
      <c r="E339" s="232">
        <v>44946</v>
      </c>
      <c r="F339" s="232"/>
      <c r="G339" s="160" t="s">
        <v>359</v>
      </c>
      <c r="H339" s="160" t="s">
        <v>1819</v>
      </c>
      <c r="I339" s="160"/>
      <c r="J339" s="160" t="s">
        <v>1820</v>
      </c>
      <c r="K339" s="189" t="s">
        <v>195</v>
      </c>
      <c r="L339" s="232">
        <v>44959</v>
      </c>
      <c r="M339" s="160"/>
      <c r="N339" s="160"/>
      <c r="O339" s="231"/>
    </row>
    <row r="340" spans="1:15" ht="15" customHeight="1">
      <c r="A340" s="190"/>
      <c r="B340" s="187" t="s">
        <v>147</v>
      </c>
      <c r="C340" s="189" t="s">
        <v>29</v>
      </c>
      <c r="D340" s="189" t="s">
        <v>1829</v>
      </c>
      <c r="E340" s="232">
        <v>44947</v>
      </c>
      <c r="F340" s="232"/>
      <c r="G340" s="160" t="s">
        <v>376</v>
      </c>
      <c r="H340" s="160" t="s">
        <v>1907</v>
      </c>
      <c r="I340" s="160"/>
      <c r="J340" s="160" t="s">
        <v>878</v>
      </c>
      <c r="K340" s="189" t="s">
        <v>195</v>
      </c>
      <c r="L340" s="232">
        <v>44959</v>
      </c>
      <c r="M340" s="160"/>
      <c r="N340" s="160"/>
      <c r="O340" s="231"/>
    </row>
    <row r="341" spans="1:15" ht="15" customHeight="1">
      <c r="A341" s="190"/>
      <c r="B341" s="187" t="s">
        <v>147</v>
      </c>
      <c r="C341" s="189" t="s">
        <v>29</v>
      </c>
      <c r="D341" s="189" t="s">
        <v>1830</v>
      </c>
      <c r="E341" s="232">
        <v>44949</v>
      </c>
      <c r="F341" s="232"/>
      <c r="G341" s="160" t="s">
        <v>1831</v>
      </c>
      <c r="H341" s="160" t="s">
        <v>1832</v>
      </c>
      <c r="I341" s="160"/>
      <c r="J341" s="160" t="s">
        <v>1833</v>
      </c>
      <c r="K341" s="189" t="s">
        <v>195</v>
      </c>
      <c r="L341" s="232">
        <v>44959</v>
      </c>
      <c r="M341" s="160"/>
      <c r="N341" s="160"/>
      <c r="O341" s="231"/>
    </row>
    <row r="342" spans="1:15" ht="15" customHeight="1">
      <c r="A342" s="190"/>
      <c r="B342" s="187" t="s">
        <v>147</v>
      </c>
      <c r="C342" s="189" t="s">
        <v>152</v>
      </c>
      <c r="D342" s="189" t="s">
        <v>1834</v>
      </c>
      <c r="E342" s="232">
        <v>44949</v>
      </c>
      <c r="F342" s="232"/>
      <c r="G342" s="160" t="s">
        <v>1831</v>
      </c>
      <c r="H342" s="160" t="s">
        <v>1862</v>
      </c>
      <c r="I342" s="160"/>
      <c r="J342" s="160" t="s">
        <v>1863</v>
      </c>
      <c r="K342" s="189" t="s">
        <v>195</v>
      </c>
      <c r="L342" s="232">
        <v>44959</v>
      </c>
      <c r="M342" s="160"/>
      <c r="N342" s="160"/>
      <c r="O342" s="231"/>
    </row>
    <row r="343" spans="1:15" ht="15" customHeight="1">
      <c r="A343" s="190"/>
      <c r="B343" s="187" t="s">
        <v>147</v>
      </c>
      <c r="C343" s="190" t="s">
        <v>3</v>
      </c>
      <c r="D343" s="189" t="s">
        <v>1835</v>
      </c>
      <c r="E343" s="232">
        <v>44949</v>
      </c>
      <c r="F343" s="232"/>
      <c r="G343" s="160" t="s">
        <v>278</v>
      </c>
      <c r="H343" s="160" t="s">
        <v>1836</v>
      </c>
      <c r="I343" s="160"/>
      <c r="J343" s="160" t="s">
        <v>1837</v>
      </c>
      <c r="K343" s="189" t="s">
        <v>195</v>
      </c>
      <c r="L343" s="232">
        <v>44959</v>
      </c>
      <c r="M343" s="160"/>
      <c r="N343" s="160"/>
      <c r="O343" s="231"/>
    </row>
    <row r="344" spans="1:15" ht="15" customHeight="1">
      <c r="A344" s="190"/>
      <c r="B344" s="187" t="s">
        <v>147</v>
      </c>
      <c r="C344" s="189" t="s">
        <v>29</v>
      </c>
      <c r="D344" s="189" t="s">
        <v>1838</v>
      </c>
      <c r="E344" s="232">
        <v>44949</v>
      </c>
      <c r="F344" s="232"/>
      <c r="G344" s="160" t="s">
        <v>1831</v>
      </c>
      <c r="H344" s="160" t="s">
        <v>1839</v>
      </c>
      <c r="I344" s="160" t="s">
        <v>2236</v>
      </c>
      <c r="J344" s="160" t="s">
        <v>277</v>
      </c>
      <c r="K344" s="189" t="s">
        <v>195</v>
      </c>
      <c r="L344" s="232">
        <v>44959</v>
      </c>
      <c r="M344" s="160"/>
      <c r="N344" s="160"/>
      <c r="O344" s="231"/>
    </row>
    <row r="345" spans="1:15" ht="15" customHeight="1">
      <c r="A345" s="190"/>
      <c r="B345" s="187" t="s">
        <v>147</v>
      </c>
      <c r="C345" s="189" t="s">
        <v>29</v>
      </c>
      <c r="D345" s="189" t="s">
        <v>1840</v>
      </c>
      <c r="E345" s="232">
        <v>44949</v>
      </c>
      <c r="F345" s="232"/>
      <c r="G345" s="160" t="s">
        <v>1831</v>
      </c>
      <c r="H345" s="160" t="s">
        <v>1841</v>
      </c>
      <c r="I345" s="160"/>
      <c r="J345" s="160" t="s">
        <v>1842</v>
      </c>
      <c r="K345" s="189" t="s">
        <v>195</v>
      </c>
      <c r="L345" s="232">
        <v>44959</v>
      </c>
      <c r="M345" s="160"/>
      <c r="N345" s="160"/>
      <c r="O345" s="231"/>
    </row>
    <row r="346" spans="1:15" ht="15" customHeight="1">
      <c r="A346" s="190"/>
      <c r="B346" s="187" t="s">
        <v>147</v>
      </c>
      <c r="C346" s="189" t="s">
        <v>29</v>
      </c>
      <c r="D346" s="189" t="s">
        <v>1843</v>
      </c>
      <c r="E346" s="232">
        <v>44950</v>
      </c>
      <c r="F346" s="232"/>
      <c r="G346" s="160" t="s">
        <v>1844</v>
      </c>
      <c r="H346" s="160" t="s">
        <v>1845</v>
      </c>
      <c r="I346" s="160"/>
      <c r="J346" s="160" t="s">
        <v>480</v>
      </c>
      <c r="K346" s="189" t="s">
        <v>195</v>
      </c>
      <c r="L346" s="232">
        <v>44959</v>
      </c>
      <c r="M346" s="160"/>
      <c r="N346" s="160"/>
      <c r="O346" s="231"/>
    </row>
    <row r="347" spans="1:15" ht="15" customHeight="1">
      <c r="A347" s="190"/>
      <c r="B347" s="187" t="s">
        <v>147</v>
      </c>
      <c r="C347" s="189" t="s">
        <v>29</v>
      </c>
      <c r="D347" s="189" t="s">
        <v>1846</v>
      </c>
      <c r="E347" s="232">
        <v>44952</v>
      </c>
      <c r="F347" s="232"/>
      <c r="G347" s="160" t="s">
        <v>984</v>
      </c>
      <c r="H347" s="160" t="s">
        <v>1847</v>
      </c>
      <c r="I347" s="160"/>
      <c r="J347" s="160" t="s">
        <v>878</v>
      </c>
      <c r="K347" s="189" t="s">
        <v>195</v>
      </c>
      <c r="L347" s="232">
        <v>44959</v>
      </c>
      <c r="M347" s="160"/>
      <c r="N347" s="160"/>
      <c r="O347" s="231"/>
    </row>
    <row r="348" spans="1:15" ht="15" customHeight="1">
      <c r="A348" s="190"/>
      <c r="B348" s="187" t="s">
        <v>147</v>
      </c>
      <c r="C348" s="189" t="s">
        <v>29</v>
      </c>
      <c r="D348" s="189" t="s">
        <v>1857</v>
      </c>
      <c r="E348" s="232">
        <v>44953</v>
      </c>
      <c r="F348" s="232"/>
      <c r="G348" s="160" t="s">
        <v>1859</v>
      </c>
      <c r="H348" s="160" t="s">
        <v>1860</v>
      </c>
      <c r="I348" s="160"/>
      <c r="J348" s="160" t="s">
        <v>480</v>
      </c>
      <c r="K348" s="189" t="s">
        <v>195</v>
      </c>
      <c r="L348" s="232">
        <v>44959</v>
      </c>
      <c r="M348" s="160"/>
      <c r="N348" s="160"/>
      <c r="O348" s="231"/>
    </row>
    <row r="349" spans="1:15" ht="15" customHeight="1">
      <c r="A349" s="190"/>
      <c r="B349" s="187" t="s">
        <v>147</v>
      </c>
      <c r="C349" s="189" t="s">
        <v>29</v>
      </c>
      <c r="D349" s="189" t="s">
        <v>1858</v>
      </c>
      <c r="E349" s="232">
        <v>44953</v>
      </c>
      <c r="F349" s="232"/>
      <c r="G349" s="160" t="s">
        <v>1859</v>
      </c>
      <c r="H349" s="160" t="s">
        <v>1861</v>
      </c>
      <c r="I349" s="160"/>
      <c r="J349" s="160" t="s">
        <v>480</v>
      </c>
      <c r="K349" s="189" t="s">
        <v>195</v>
      </c>
      <c r="L349" s="232">
        <v>44959</v>
      </c>
      <c r="M349" s="160"/>
      <c r="N349" s="160"/>
      <c r="O349" s="231"/>
    </row>
    <row r="350" spans="1:15" ht="15" customHeight="1">
      <c r="A350" s="190"/>
      <c r="B350" s="187" t="s">
        <v>147</v>
      </c>
      <c r="C350" s="189" t="s">
        <v>152</v>
      </c>
      <c r="D350" s="189" t="s">
        <v>1864</v>
      </c>
      <c r="E350" s="232">
        <v>44957</v>
      </c>
      <c r="F350" s="232"/>
      <c r="G350" s="160" t="s">
        <v>1874</v>
      </c>
      <c r="H350" s="160" t="s">
        <v>1875</v>
      </c>
      <c r="I350" s="160"/>
      <c r="J350" s="160" t="s">
        <v>1876</v>
      </c>
      <c r="K350" s="189" t="s">
        <v>195</v>
      </c>
      <c r="L350" s="232">
        <v>44959</v>
      </c>
      <c r="M350" s="160"/>
      <c r="N350" s="160"/>
      <c r="O350" s="231"/>
    </row>
    <row r="351" spans="1:15" ht="15" customHeight="1">
      <c r="A351" s="190"/>
      <c r="B351" s="187" t="s">
        <v>147</v>
      </c>
      <c r="C351" s="190" t="s">
        <v>3</v>
      </c>
      <c r="D351" s="189" t="s">
        <v>1865</v>
      </c>
      <c r="E351" s="232">
        <v>44957</v>
      </c>
      <c r="F351" s="232"/>
      <c r="G351" s="160" t="s">
        <v>231</v>
      </c>
      <c r="H351" s="160" t="s">
        <v>1877</v>
      </c>
      <c r="I351" s="160" t="s">
        <v>2244</v>
      </c>
      <c r="J351" s="160" t="s">
        <v>1394</v>
      </c>
      <c r="K351" s="189" t="s">
        <v>195</v>
      </c>
      <c r="L351" s="232">
        <v>44963</v>
      </c>
      <c r="M351" s="160"/>
      <c r="N351" s="160"/>
      <c r="O351" s="231"/>
    </row>
    <row r="352" spans="1:15" ht="15" customHeight="1">
      <c r="A352" s="190"/>
      <c r="B352" s="187" t="s">
        <v>147</v>
      </c>
      <c r="C352" s="190" t="s">
        <v>3</v>
      </c>
      <c r="D352" s="189" t="s">
        <v>1866</v>
      </c>
      <c r="E352" s="232">
        <v>44957</v>
      </c>
      <c r="F352" s="232"/>
      <c r="G352" s="160" t="s">
        <v>231</v>
      </c>
      <c r="H352" s="160" t="s">
        <v>1878</v>
      </c>
      <c r="I352" s="160" t="s">
        <v>2243</v>
      </c>
      <c r="J352" s="160" t="s">
        <v>1394</v>
      </c>
      <c r="K352" s="189" t="s">
        <v>195</v>
      </c>
      <c r="L352" s="232">
        <v>44963</v>
      </c>
      <c r="M352" s="160"/>
      <c r="N352" s="160"/>
      <c r="O352" s="231"/>
    </row>
    <row r="353" spans="1:15" ht="15" customHeight="1">
      <c r="A353" s="190"/>
      <c r="B353" s="187" t="s">
        <v>147</v>
      </c>
      <c r="C353" s="190" t="s">
        <v>3</v>
      </c>
      <c r="D353" s="189" t="s">
        <v>1867</v>
      </c>
      <c r="E353" s="232">
        <v>44957</v>
      </c>
      <c r="F353" s="232"/>
      <c r="G353" s="160" t="s">
        <v>231</v>
      </c>
      <c r="H353" s="160" t="s">
        <v>1880</v>
      </c>
      <c r="I353" s="160" t="s">
        <v>2237</v>
      </c>
      <c r="J353" s="160" t="s">
        <v>1394</v>
      </c>
      <c r="K353" s="189" t="s">
        <v>195</v>
      </c>
      <c r="L353" s="232">
        <v>44963</v>
      </c>
      <c r="M353" s="160"/>
      <c r="N353" s="160"/>
      <c r="O353" s="231"/>
    </row>
    <row r="354" spans="1:15" ht="15" customHeight="1">
      <c r="A354" s="190"/>
      <c r="B354" s="187" t="s">
        <v>147</v>
      </c>
      <c r="C354" s="190" t="s">
        <v>3</v>
      </c>
      <c r="D354" s="189" t="s">
        <v>1868</v>
      </c>
      <c r="E354" s="232">
        <v>44957</v>
      </c>
      <c r="F354" s="232"/>
      <c r="G354" s="160" t="s">
        <v>231</v>
      </c>
      <c r="H354" s="160" t="s">
        <v>1879</v>
      </c>
      <c r="I354" s="160" t="s">
        <v>2242</v>
      </c>
      <c r="J354" s="160" t="s">
        <v>1394</v>
      </c>
      <c r="K354" s="189" t="s">
        <v>195</v>
      </c>
      <c r="L354" s="232">
        <v>44963</v>
      </c>
      <c r="M354" s="160"/>
      <c r="N354" s="160"/>
      <c r="O354" s="231"/>
    </row>
    <row r="355" spans="1:15" ht="15" customHeight="1">
      <c r="A355" s="190"/>
      <c r="B355" s="187" t="s">
        <v>147</v>
      </c>
      <c r="C355" s="190" t="s">
        <v>3</v>
      </c>
      <c r="D355" s="189" t="s">
        <v>1869</v>
      </c>
      <c r="E355" s="232">
        <v>44957</v>
      </c>
      <c r="F355" s="232"/>
      <c r="G355" s="160" t="s">
        <v>231</v>
      </c>
      <c r="H355" s="160" t="s">
        <v>1881</v>
      </c>
      <c r="I355" s="160" t="s">
        <v>2238</v>
      </c>
      <c r="J355" s="160" t="s">
        <v>1394</v>
      </c>
      <c r="K355" s="189" t="s">
        <v>195</v>
      </c>
      <c r="L355" s="232">
        <v>44963</v>
      </c>
      <c r="M355" s="160"/>
      <c r="N355" s="160"/>
      <c r="O355" s="231"/>
    </row>
    <row r="356" spans="1:15" ht="15" customHeight="1">
      <c r="A356" s="190"/>
      <c r="B356" s="187" t="s">
        <v>147</v>
      </c>
      <c r="C356" s="190" t="s">
        <v>3</v>
      </c>
      <c r="D356" s="189" t="s">
        <v>1870</v>
      </c>
      <c r="E356" s="232">
        <v>44957</v>
      </c>
      <c r="F356" s="232"/>
      <c r="G356" s="160" t="s">
        <v>231</v>
      </c>
      <c r="H356" s="160" t="s">
        <v>1882</v>
      </c>
      <c r="I356" s="160" t="s">
        <v>2239</v>
      </c>
      <c r="J356" s="160" t="s">
        <v>1394</v>
      </c>
      <c r="K356" s="189" t="s">
        <v>195</v>
      </c>
      <c r="L356" s="232">
        <v>44963</v>
      </c>
      <c r="M356" s="160"/>
      <c r="N356" s="160"/>
      <c r="O356" s="231"/>
    </row>
    <row r="357" spans="1:15" ht="15" customHeight="1">
      <c r="A357" s="190"/>
      <c r="B357" s="187" t="s">
        <v>147</v>
      </c>
      <c r="C357" s="190" t="s">
        <v>3</v>
      </c>
      <c r="D357" s="189" t="s">
        <v>1871</v>
      </c>
      <c r="E357" s="232">
        <v>44957</v>
      </c>
      <c r="F357" s="232"/>
      <c r="G357" s="160" t="s">
        <v>231</v>
      </c>
      <c r="H357" s="160" t="s">
        <v>1883</v>
      </c>
      <c r="I357" s="160" t="s">
        <v>2240</v>
      </c>
      <c r="J357" s="160" t="s">
        <v>1394</v>
      </c>
      <c r="K357" s="189" t="s">
        <v>195</v>
      </c>
      <c r="L357" s="232">
        <v>44963</v>
      </c>
      <c r="M357" s="160"/>
      <c r="N357" s="160"/>
      <c r="O357" s="231"/>
    </row>
    <row r="358" spans="1:15" ht="15" customHeight="1">
      <c r="A358" s="190"/>
      <c r="B358" s="187" t="s">
        <v>147</v>
      </c>
      <c r="C358" s="190" t="s">
        <v>3</v>
      </c>
      <c r="D358" s="189" t="s">
        <v>1872</v>
      </c>
      <c r="E358" s="232">
        <v>44957</v>
      </c>
      <c r="F358" s="232"/>
      <c r="G358" s="160" t="s">
        <v>231</v>
      </c>
      <c r="H358" s="160" t="s">
        <v>1884</v>
      </c>
      <c r="I358" s="160" t="s">
        <v>2241</v>
      </c>
      <c r="J358" s="160" t="s">
        <v>1394</v>
      </c>
      <c r="K358" s="189" t="s">
        <v>195</v>
      </c>
      <c r="L358" s="232">
        <v>44963</v>
      </c>
      <c r="M358" s="160"/>
      <c r="N358" s="160"/>
      <c r="O358" s="231"/>
    </row>
    <row r="359" spans="1:15" ht="15" customHeight="1">
      <c r="A359" s="190"/>
      <c r="B359" s="187" t="s">
        <v>147</v>
      </c>
      <c r="C359" s="190" t="s">
        <v>3</v>
      </c>
      <c r="D359" s="189" t="s">
        <v>1873</v>
      </c>
      <c r="E359" s="232">
        <v>44957</v>
      </c>
      <c r="F359" s="232"/>
      <c r="G359" s="160" t="s">
        <v>231</v>
      </c>
      <c r="H359" s="160" t="s">
        <v>1885</v>
      </c>
      <c r="I359" s="160" t="s">
        <v>2245</v>
      </c>
      <c r="J359" s="160" t="s">
        <v>1394</v>
      </c>
      <c r="K359" s="189" t="s">
        <v>195</v>
      </c>
      <c r="L359" s="232">
        <v>44963</v>
      </c>
      <c r="M359" s="160"/>
      <c r="N359" s="160"/>
      <c r="O359" s="231"/>
    </row>
    <row r="360" spans="1:15" ht="15" customHeight="1">
      <c r="A360" s="190"/>
      <c r="B360" s="187" t="s">
        <v>147</v>
      </c>
      <c r="C360" s="190" t="s">
        <v>3</v>
      </c>
      <c r="D360" s="189" t="s">
        <v>1886</v>
      </c>
      <c r="E360" s="232">
        <v>44957</v>
      </c>
      <c r="F360" s="232"/>
      <c r="G360" s="160" t="s">
        <v>231</v>
      </c>
      <c r="H360" s="160" t="s">
        <v>1892</v>
      </c>
      <c r="I360" s="160" t="s">
        <v>2246</v>
      </c>
      <c r="J360" s="160" t="s">
        <v>1394</v>
      </c>
      <c r="K360" s="189" t="s">
        <v>195</v>
      </c>
      <c r="L360" s="232">
        <v>44963</v>
      </c>
      <c r="M360" s="160"/>
      <c r="N360" s="160"/>
      <c r="O360" s="231"/>
    </row>
    <row r="361" spans="1:15" ht="15" customHeight="1">
      <c r="A361" s="190"/>
      <c r="B361" s="187" t="s">
        <v>147</v>
      </c>
      <c r="C361" s="190" t="s">
        <v>3</v>
      </c>
      <c r="D361" s="189" t="s">
        <v>1887</v>
      </c>
      <c r="E361" s="232">
        <v>44957</v>
      </c>
      <c r="F361" s="232"/>
      <c r="G361" s="160" t="s">
        <v>231</v>
      </c>
      <c r="H361" s="160" t="s">
        <v>1893</v>
      </c>
      <c r="I361" s="160" t="s">
        <v>2247</v>
      </c>
      <c r="J361" s="160" t="s">
        <v>1394</v>
      </c>
      <c r="K361" s="189" t="s">
        <v>195</v>
      </c>
      <c r="L361" s="232">
        <v>44963</v>
      </c>
      <c r="M361" s="160"/>
      <c r="N361" s="160"/>
      <c r="O361" s="231"/>
    </row>
    <row r="362" spans="1:15" ht="15" customHeight="1">
      <c r="A362" s="190"/>
      <c r="B362" s="187" t="s">
        <v>147</v>
      </c>
      <c r="C362" s="190" t="s">
        <v>3</v>
      </c>
      <c r="D362" s="189" t="s">
        <v>1888</v>
      </c>
      <c r="E362" s="232">
        <v>44957</v>
      </c>
      <c r="F362" s="232"/>
      <c r="G362" s="160" t="s">
        <v>231</v>
      </c>
      <c r="H362" s="160" t="s">
        <v>1894</v>
      </c>
      <c r="I362" s="160" t="s">
        <v>2248</v>
      </c>
      <c r="J362" s="160" t="s">
        <v>1394</v>
      </c>
      <c r="K362" s="189" t="s">
        <v>195</v>
      </c>
      <c r="L362" s="232">
        <v>44963</v>
      </c>
      <c r="M362" s="160"/>
      <c r="N362" s="160"/>
      <c r="O362" s="231"/>
    </row>
    <row r="363" spans="1:15" ht="15" customHeight="1">
      <c r="A363" s="190"/>
      <c r="B363" s="187" t="s">
        <v>147</v>
      </c>
      <c r="C363" s="189" t="s">
        <v>29</v>
      </c>
      <c r="D363" s="189" t="s">
        <v>1889</v>
      </c>
      <c r="E363" s="232">
        <v>44958</v>
      </c>
      <c r="F363" s="232"/>
      <c r="G363" s="160" t="s">
        <v>1285</v>
      </c>
      <c r="H363" s="160" t="s">
        <v>1896</v>
      </c>
      <c r="I363" s="160"/>
      <c r="J363" s="160" t="s">
        <v>480</v>
      </c>
      <c r="K363" s="189" t="s">
        <v>195</v>
      </c>
      <c r="L363" s="232">
        <v>44959</v>
      </c>
      <c r="M363" s="160"/>
      <c r="N363" s="160"/>
      <c r="O363" s="231"/>
    </row>
    <row r="364" spans="1:15" ht="15" customHeight="1">
      <c r="A364" s="190"/>
      <c r="B364" s="187" t="s">
        <v>147</v>
      </c>
      <c r="C364" s="189" t="s">
        <v>152</v>
      </c>
      <c r="D364" s="189" t="s">
        <v>1890</v>
      </c>
      <c r="E364" s="232">
        <v>44959</v>
      </c>
      <c r="F364" s="232"/>
      <c r="G364" s="160" t="s">
        <v>1874</v>
      </c>
      <c r="H364" s="160" t="s">
        <v>1899</v>
      </c>
      <c r="I364" s="160"/>
      <c r="J364" s="160" t="s">
        <v>277</v>
      </c>
      <c r="K364" s="189" t="s">
        <v>195</v>
      </c>
      <c r="L364" s="232">
        <v>44963</v>
      </c>
      <c r="M364" s="160"/>
      <c r="N364" s="160"/>
      <c r="O364" s="231"/>
    </row>
    <row r="365" spans="1:15" ht="15" customHeight="1">
      <c r="A365" s="190"/>
      <c r="B365" s="187" t="s">
        <v>147</v>
      </c>
      <c r="C365" s="189" t="s">
        <v>29</v>
      </c>
      <c r="D365" s="189" t="s">
        <v>1891</v>
      </c>
      <c r="E365" s="232">
        <v>44959</v>
      </c>
      <c r="F365" s="232"/>
      <c r="G365" s="160" t="s">
        <v>907</v>
      </c>
      <c r="H365" s="160" t="s">
        <v>1900</v>
      </c>
      <c r="I365" s="160"/>
      <c r="J365" s="160" t="s">
        <v>1901</v>
      </c>
      <c r="K365" s="189" t="s">
        <v>195</v>
      </c>
      <c r="L365" s="232">
        <v>44963</v>
      </c>
      <c r="M365" s="160"/>
      <c r="N365" s="160"/>
      <c r="O365" s="231"/>
    </row>
    <row r="366" spans="1:15" ht="15" customHeight="1">
      <c r="A366" s="190"/>
      <c r="B366" s="187" t="s">
        <v>147</v>
      </c>
      <c r="C366" s="190" t="s">
        <v>3</v>
      </c>
      <c r="D366" s="189" t="s">
        <v>1902</v>
      </c>
      <c r="E366" s="232">
        <v>44959</v>
      </c>
      <c r="F366" s="232"/>
      <c r="G366" s="160" t="s">
        <v>1792</v>
      </c>
      <c r="H366" s="160" t="s">
        <v>1904</v>
      </c>
      <c r="I366" s="160" t="s">
        <v>2231</v>
      </c>
      <c r="J366" s="160" t="s">
        <v>1905</v>
      </c>
      <c r="K366" s="189" t="s">
        <v>195</v>
      </c>
      <c r="L366" s="232">
        <v>44963</v>
      </c>
      <c r="M366" s="160"/>
      <c r="N366" s="160"/>
      <c r="O366" s="231"/>
    </row>
    <row r="367" spans="1:15" ht="15" customHeight="1">
      <c r="A367" s="190"/>
      <c r="B367" s="187" t="s">
        <v>147</v>
      </c>
      <c r="C367" s="190" t="s">
        <v>3</v>
      </c>
      <c r="D367" s="189" t="s">
        <v>1903</v>
      </c>
      <c r="E367" s="232">
        <v>44959</v>
      </c>
      <c r="F367" s="232"/>
      <c r="G367" s="160" t="s">
        <v>1792</v>
      </c>
      <c r="H367" s="160" t="s">
        <v>1906</v>
      </c>
      <c r="I367" s="160" t="s">
        <v>2232</v>
      </c>
      <c r="J367" s="160" t="s">
        <v>1905</v>
      </c>
      <c r="K367" s="189" t="s">
        <v>195</v>
      </c>
      <c r="L367" s="232">
        <v>44963</v>
      </c>
      <c r="M367" s="160"/>
      <c r="N367" s="160"/>
      <c r="O367" s="231"/>
    </row>
    <row r="368" spans="1:15" ht="15" customHeight="1">
      <c r="A368" s="190"/>
      <c r="B368" s="187" t="s">
        <v>147</v>
      </c>
      <c r="C368" s="190" t="s">
        <v>3</v>
      </c>
      <c r="D368" s="189" t="s">
        <v>1912</v>
      </c>
      <c r="E368" s="232">
        <v>44960</v>
      </c>
      <c r="F368" s="232"/>
      <c r="G368" s="160" t="s">
        <v>1792</v>
      </c>
      <c r="H368" s="160" t="s">
        <v>1918</v>
      </c>
      <c r="I368" s="160" t="s">
        <v>2249</v>
      </c>
      <c r="J368" s="160" t="s">
        <v>1905</v>
      </c>
      <c r="K368" s="189" t="s">
        <v>195</v>
      </c>
      <c r="L368" s="232">
        <v>44963</v>
      </c>
      <c r="M368" s="160"/>
      <c r="N368" s="160"/>
      <c r="O368" s="231"/>
    </row>
    <row r="369" spans="1:15" ht="15" customHeight="1">
      <c r="A369" s="190"/>
      <c r="B369" s="187" t="s">
        <v>147</v>
      </c>
      <c r="C369" s="190" t="s">
        <v>3</v>
      </c>
      <c r="D369" s="189" t="s">
        <v>1913</v>
      </c>
      <c r="E369" s="232">
        <v>44960</v>
      </c>
      <c r="F369" s="232"/>
      <c r="G369" s="160" t="s">
        <v>1792</v>
      </c>
      <c r="H369" s="160" t="s">
        <v>1919</v>
      </c>
      <c r="I369" s="160" t="s">
        <v>2250</v>
      </c>
      <c r="J369" s="160" t="s">
        <v>1905</v>
      </c>
      <c r="K369" s="189" t="s">
        <v>195</v>
      </c>
      <c r="L369" s="232">
        <v>44963</v>
      </c>
      <c r="M369" s="160"/>
      <c r="N369" s="160"/>
      <c r="O369" s="231"/>
    </row>
    <row r="370" spans="1:15" ht="15" customHeight="1">
      <c r="A370" s="190"/>
      <c r="B370" s="187" t="s">
        <v>147</v>
      </c>
      <c r="C370" s="190" t="s">
        <v>3</v>
      </c>
      <c r="D370" s="189" t="s">
        <v>1914</v>
      </c>
      <c r="E370" s="232">
        <v>44960</v>
      </c>
      <c r="F370" s="232"/>
      <c r="G370" s="160" t="s">
        <v>1792</v>
      </c>
      <c r="H370" s="160" t="s">
        <v>1920</v>
      </c>
      <c r="I370" s="160"/>
      <c r="J370" s="160" t="s">
        <v>1921</v>
      </c>
      <c r="K370" s="189" t="s">
        <v>195</v>
      </c>
      <c r="L370" s="232">
        <v>44972</v>
      </c>
      <c r="M370" s="160"/>
      <c r="N370" s="160"/>
      <c r="O370" s="231"/>
    </row>
    <row r="371" spans="1:15" ht="15" customHeight="1">
      <c r="A371" s="190">
        <f>1+A269</f>
        <v>16</v>
      </c>
      <c r="B371" s="187" t="s">
        <v>147</v>
      </c>
      <c r="C371" s="189" t="s">
        <v>152</v>
      </c>
      <c r="D371" s="189" t="s">
        <v>1915</v>
      </c>
      <c r="E371" s="232">
        <v>44960</v>
      </c>
      <c r="F371" s="232"/>
      <c r="G371" s="160" t="s">
        <v>1874</v>
      </c>
      <c r="H371" s="160" t="s">
        <v>1922</v>
      </c>
      <c r="I371" s="160"/>
      <c r="J371" s="160" t="s">
        <v>1923</v>
      </c>
      <c r="K371" s="189" t="s">
        <v>195</v>
      </c>
      <c r="L371" s="232">
        <v>44963</v>
      </c>
      <c r="M371" s="160"/>
      <c r="N371" s="160"/>
      <c r="O371" s="231"/>
    </row>
    <row r="372" spans="1:15" ht="15" customHeight="1">
      <c r="A372" s="190">
        <f t="shared" ref="A372:A386" si="2">1+A371</f>
        <v>17</v>
      </c>
      <c r="B372" s="187" t="s">
        <v>147</v>
      </c>
      <c r="C372" s="189" t="s">
        <v>152</v>
      </c>
      <c r="D372" s="189" t="s">
        <v>1916</v>
      </c>
      <c r="E372" s="232">
        <v>44963</v>
      </c>
      <c r="F372" s="232"/>
      <c r="G372" s="160" t="s">
        <v>1874</v>
      </c>
      <c r="H372" s="160" t="s">
        <v>1924</v>
      </c>
      <c r="I372" s="160"/>
      <c r="J372" s="160" t="s">
        <v>1925</v>
      </c>
      <c r="K372" s="189" t="s">
        <v>195</v>
      </c>
      <c r="L372" s="232">
        <v>44963</v>
      </c>
      <c r="M372" s="160"/>
      <c r="N372" s="160"/>
      <c r="O372" s="231"/>
    </row>
    <row r="373" spans="1:15" ht="15" customHeight="1">
      <c r="A373" s="190">
        <f t="shared" si="2"/>
        <v>18</v>
      </c>
      <c r="B373" s="187" t="s">
        <v>147</v>
      </c>
      <c r="C373" s="189" t="s">
        <v>152</v>
      </c>
      <c r="D373" s="189" t="s">
        <v>1917</v>
      </c>
      <c r="E373" s="232">
        <v>44965</v>
      </c>
      <c r="F373" s="232"/>
      <c r="G373" s="160" t="s">
        <v>1874</v>
      </c>
      <c r="H373" s="160" t="s">
        <v>1931</v>
      </c>
      <c r="I373" s="160"/>
      <c r="J373" s="160" t="s">
        <v>1508</v>
      </c>
      <c r="K373" s="189" t="s">
        <v>195</v>
      </c>
      <c r="L373" s="232">
        <v>44972</v>
      </c>
      <c r="M373" s="160"/>
      <c r="N373" s="160"/>
      <c r="O373" s="231"/>
    </row>
    <row r="374" spans="1:15" ht="15" customHeight="1">
      <c r="A374" s="190">
        <f t="shared" si="2"/>
        <v>19</v>
      </c>
      <c r="B374" s="187" t="s">
        <v>147</v>
      </c>
      <c r="C374" s="189" t="s">
        <v>152</v>
      </c>
      <c r="D374" s="189" t="s">
        <v>1932</v>
      </c>
      <c r="E374" s="232">
        <v>44965</v>
      </c>
      <c r="F374" s="232"/>
      <c r="G374" s="160" t="s">
        <v>1874</v>
      </c>
      <c r="H374" s="160" t="s">
        <v>1933</v>
      </c>
      <c r="I374" s="160"/>
      <c r="J374" s="160" t="s">
        <v>878</v>
      </c>
      <c r="K374" s="189" t="s">
        <v>195</v>
      </c>
      <c r="L374" s="232">
        <v>44972</v>
      </c>
      <c r="M374" s="160"/>
      <c r="N374" s="160"/>
      <c r="O374" s="231"/>
    </row>
    <row r="375" spans="1:15" ht="15" customHeight="1">
      <c r="A375" s="190">
        <f t="shared" si="2"/>
        <v>20</v>
      </c>
      <c r="B375" s="187" t="s">
        <v>147</v>
      </c>
      <c r="C375" s="189" t="s">
        <v>153</v>
      </c>
      <c r="D375" s="189" t="s">
        <v>1934</v>
      </c>
      <c r="E375" s="232">
        <v>44965</v>
      </c>
      <c r="F375" s="232"/>
      <c r="G375" s="160" t="s">
        <v>1935</v>
      </c>
      <c r="H375" s="160" t="s">
        <v>1936</v>
      </c>
      <c r="I375" s="160"/>
      <c r="J375" s="160" t="s">
        <v>948</v>
      </c>
      <c r="K375" s="189" t="s">
        <v>195</v>
      </c>
      <c r="L375" s="232">
        <v>44972</v>
      </c>
      <c r="M375" s="160"/>
      <c r="N375" s="160"/>
      <c r="O375" s="231"/>
    </row>
    <row r="376" spans="1:15" ht="15" customHeight="1">
      <c r="A376" s="190">
        <f t="shared" si="2"/>
        <v>21</v>
      </c>
      <c r="B376" s="187" t="s">
        <v>147</v>
      </c>
      <c r="C376" s="189" t="s">
        <v>152</v>
      </c>
      <c r="D376" s="189" t="s">
        <v>1941</v>
      </c>
      <c r="E376" s="232">
        <v>44967</v>
      </c>
      <c r="F376" s="232"/>
      <c r="G376" s="160" t="s">
        <v>1935</v>
      </c>
      <c r="H376" s="160" t="s">
        <v>1942</v>
      </c>
      <c r="I376" s="160"/>
      <c r="J376" s="160" t="s">
        <v>474</v>
      </c>
      <c r="K376" s="189" t="s">
        <v>195</v>
      </c>
      <c r="L376" s="232">
        <v>44972</v>
      </c>
      <c r="M376" s="160"/>
      <c r="N376" s="160"/>
      <c r="O376" s="231"/>
    </row>
    <row r="377" spans="1:15" ht="15" customHeight="1">
      <c r="A377" s="190">
        <f t="shared" si="2"/>
        <v>22</v>
      </c>
      <c r="B377" s="187" t="s">
        <v>147</v>
      </c>
      <c r="C377" s="189" t="s">
        <v>152</v>
      </c>
      <c r="D377" s="189" t="s">
        <v>1943</v>
      </c>
      <c r="E377" s="232">
        <v>44967</v>
      </c>
      <c r="F377" s="232"/>
      <c r="G377" s="160" t="s">
        <v>1874</v>
      </c>
      <c r="H377" s="160" t="s">
        <v>1982</v>
      </c>
      <c r="I377" s="160"/>
      <c r="J377" s="160" t="s">
        <v>1983</v>
      </c>
      <c r="K377" s="189" t="s">
        <v>195</v>
      </c>
      <c r="L377" s="232">
        <v>44972</v>
      </c>
      <c r="M377" s="160"/>
      <c r="N377" s="160"/>
      <c r="O377" s="231"/>
    </row>
    <row r="378" spans="1:15" ht="15" customHeight="1">
      <c r="A378" s="190">
        <f t="shared" si="2"/>
        <v>23</v>
      </c>
      <c r="B378" s="187" t="s">
        <v>147</v>
      </c>
      <c r="C378" s="189" t="s">
        <v>152</v>
      </c>
      <c r="D378" s="189" t="s">
        <v>1944</v>
      </c>
      <c r="E378" s="232">
        <v>44968</v>
      </c>
      <c r="F378" s="232"/>
      <c r="G378" s="160" t="s">
        <v>1859</v>
      </c>
      <c r="H378" s="160" t="s">
        <v>1984</v>
      </c>
      <c r="I378" s="160"/>
      <c r="J378" s="160" t="s">
        <v>1985</v>
      </c>
      <c r="K378" s="189" t="s">
        <v>195</v>
      </c>
      <c r="L378" s="232">
        <v>44972</v>
      </c>
      <c r="M378" s="160"/>
      <c r="N378" s="160"/>
      <c r="O378" s="231"/>
    </row>
    <row r="379" spans="1:15" ht="15" customHeight="1">
      <c r="A379" s="190">
        <f t="shared" si="2"/>
        <v>24</v>
      </c>
      <c r="B379" s="187" t="s">
        <v>147</v>
      </c>
      <c r="C379" s="189" t="s">
        <v>152</v>
      </c>
      <c r="D379" s="189" t="s">
        <v>1945</v>
      </c>
      <c r="E379" s="232">
        <v>44968</v>
      </c>
      <c r="F379" s="232"/>
      <c r="G379" s="160" t="s">
        <v>1874</v>
      </c>
      <c r="H379" s="160" t="s">
        <v>1982</v>
      </c>
      <c r="I379" s="160"/>
      <c r="J379" s="160" t="s">
        <v>1986</v>
      </c>
      <c r="K379" s="189" t="s">
        <v>195</v>
      </c>
      <c r="L379" s="232">
        <v>44972</v>
      </c>
      <c r="M379" s="160"/>
      <c r="N379" s="160"/>
      <c r="O379" s="231"/>
    </row>
    <row r="380" spans="1:15" ht="15" customHeight="1">
      <c r="A380" s="190">
        <f t="shared" si="2"/>
        <v>25</v>
      </c>
      <c r="B380" s="187" t="s">
        <v>147</v>
      </c>
      <c r="C380" s="189" t="s">
        <v>152</v>
      </c>
      <c r="D380" s="189" t="s">
        <v>1946</v>
      </c>
      <c r="E380" s="232">
        <v>44971</v>
      </c>
      <c r="F380" s="232"/>
      <c r="G380" s="160" t="s">
        <v>1874</v>
      </c>
      <c r="H380" s="160" t="s">
        <v>1987</v>
      </c>
      <c r="I380" s="160"/>
      <c r="J380" s="160" t="s">
        <v>1964</v>
      </c>
      <c r="K380" s="189" t="s">
        <v>195</v>
      </c>
      <c r="L380" s="232">
        <v>44972</v>
      </c>
      <c r="M380" s="160"/>
      <c r="N380" s="160"/>
      <c r="O380" s="231"/>
    </row>
    <row r="381" spans="1:15" ht="15" customHeight="1">
      <c r="A381" s="190">
        <f t="shared" si="2"/>
        <v>26</v>
      </c>
      <c r="B381" s="187" t="s">
        <v>147</v>
      </c>
      <c r="C381" s="189" t="s">
        <v>152</v>
      </c>
      <c r="D381" s="189" t="s">
        <v>1947</v>
      </c>
      <c r="E381" s="232">
        <v>44970</v>
      </c>
      <c r="F381" s="232"/>
      <c r="G381" s="160" t="s">
        <v>1874</v>
      </c>
      <c r="H381" s="160" t="s">
        <v>1949</v>
      </c>
      <c r="I381" s="160"/>
      <c r="J381" s="160" t="s">
        <v>1950</v>
      </c>
      <c r="K381" s="189" t="s">
        <v>195</v>
      </c>
      <c r="L381" s="232">
        <v>44972</v>
      </c>
      <c r="M381" s="160"/>
      <c r="N381" s="160"/>
      <c r="O381" s="231"/>
    </row>
    <row r="382" spans="1:15" ht="15" customHeight="1">
      <c r="A382" s="190">
        <f t="shared" si="2"/>
        <v>27</v>
      </c>
      <c r="B382" s="187" t="s">
        <v>147</v>
      </c>
      <c r="C382" s="189" t="s">
        <v>152</v>
      </c>
      <c r="D382" s="189" t="s">
        <v>1948</v>
      </c>
      <c r="E382" s="232">
        <v>44970</v>
      </c>
      <c r="F382" s="232"/>
      <c r="G382" s="160" t="s">
        <v>10</v>
      </c>
      <c r="H382" s="160" t="s">
        <v>1951</v>
      </c>
      <c r="I382" s="160"/>
      <c r="J382" s="160" t="s">
        <v>490</v>
      </c>
      <c r="K382" s="189" t="s">
        <v>195</v>
      </c>
      <c r="L382" s="232">
        <v>44972</v>
      </c>
      <c r="M382" s="160"/>
      <c r="N382" s="160"/>
      <c r="O382" s="231"/>
    </row>
    <row r="383" spans="1:15" ht="15" customHeight="1">
      <c r="A383" s="190">
        <f t="shared" si="2"/>
        <v>28</v>
      </c>
      <c r="B383" s="187" t="s">
        <v>147</v>
      </c>
      <c r="C383" s="189" t="s">
        <v>152</v>
      </c>
      <c r="D383" s="189" t="s">
        <v>1956</v>
      </c>
      <c r="E383" s="232">
        <v>44971</v>
      </c>
      <c r="F383" s="232"/>
      <c r="G383" s="160" t="s">
        <v>10</v>
      </c>
      <c r="H383" s="160" t="s">
        <v>1958</v>
      </c>
      <c r="I383" s="160"/>
      <c r="J383" s="160" t="s">
        <v>461</v>
      </c>
      <c r="K383" s="189" t="s">
        <v>195</v>
      </c>
      <c r="L383" s="232">
        <v>44972</v>
      </c>
      <c r="M383" s="160"/>
      <c r="N383" s="160"/>
      <c r="O383" s="231"/>
    </row>
    <row r="384" spans="1:15" ht="15" customHeight="1">
      <c r="A384" s="190">
        <f t="shared" si="2"/>
        <v>29</v>
      </c>
      <c r="B384" s="187" t="s">
        <v>147</v>
      </c>
      <c r="C384" s="189" t="s">
        <v>152</v>
      </c>
      <c r="D384" s="189" t="s">
        <v>1957</v>
      </c>
      <c r="E384" s="232">
        <v>44971</v>
      </c>
      <c r="F384" s="232"/>
      <c r="G384" s="160" t="s">
        <v>1784</v>
      </c>
      <c r="H384" s="189" t="s">
        <v>1959</v>
      </c>
      <c r="I384" s="160" t="s">
        <v>2233</v>
      </c>
      <c r="J384" s="160" t="s">
        <v>1805</v>
      </c>
      <c r="K384" s="189" t="s">
        <v>195</v>
      </c>
      <c r="L384" s="232">
        <v>44972</v>
      </c>
      <c r="M384" s="160"/>
      <c r="N384" s="160"/>
      <c r="O384" s="231"/>
    </row>
    <row r="385" spans="1:15" ht="15" customHeight="1">
      <c r="A385" s="190">
        <f t="shared" si="2"/>
        <v>30</v>
      </c>
      <c r="B385" s="187" t="s">
        <v>147</v>
      </c>
      <c r="C385" s="189" t="s">
        <v>152</v>
      </c>
      <c r="D385" s="189" t="s">
        <v>1960</v>
      </c>
      <c r="E385" s="232">
        <v>44972</v>
      </c>
      <c r="F385" s="232"/>
      <c r="G385" s="160" t="s">
        <v>1285</v>
      </c>
      <c r="H385" s="160" t="s">
        <v>1963</v>
      </c>
      <c r="I385" s="160"/>
      <c r="J385" s="160" t="s">
        <v>1964</v>
      </c>
      <c r="K385" s="189" t="s">
        <v>195</v>
      </c>
      <c r="L385" s="232">
        <v>44979</v>
      </c>
      <c r="M385" s="160"/>
      <c r="N385" s="160"/>
      <c r="O385" s="231"/>
    </row>
    <row r="386" spans="1:15" ht="15" customHeight="1">
      <c r="A386" s="190">
        <f t="shared" si="2"/>
        <v>31</v>
      </c>
      <c r="B386" s="187" t="s">
        <v>147</v>
      </c>
      <c r="C386" s="189" t="s">
        <v>3</v>
      </c>
      <c r="D386" s="189" t="s">
        <v>1961</v>
      </c>
      <c r="E386" s="232">
        <v>44972</v>
      </c>
      <c r="F386" s="232"/>
      <c r="G386" s="160" t="s">
        <v>231</v>
      </c>
      <c r="H386" s="160" t="s">
        <v>1965</v>
      </c>
      <c r="I386" s="160" t="s">
        <v>2244</v>
      </c>
      <c r="J386" s="160" t="s">
        <v>1966</v>
      </c>
      <c r="K386" s="189" t="s">
        <v>195</v>
      </c>
      <c r="L386" s="232">
        <v>44979</v>
      </c>
      <c r="M386" s="160"/>
      <c r="N386" s="160"/>
      <c r="O386" s="231"/>
    </row>
    <row r="387" spans="1:15" ht="15" customHeight="1">
      <c r="A387" s="190">
        <f>A386+1</f>
        <v>32</v>
      </c>
      <c r="B387" s="187" t="s">
        <v>147</v>
      </c>
      <c r="C387" s="189" t="s">
        <v>3</v>
      </c>
      <c r="D387" s="189" t="s">
        <v>1962</v>
      </c>
      <c r="E387" s="232">
        <v>44972</v>
      </c>
      <c r="F387" s="232"/>
      <c r="G387" s="160" t="s">
        <v>231</v>
      </c>
      <c r="H387" s="160" t="s">
        <v>1967</v>
      </c>
      <c r="I387" s="160" t="s">
        <v>2243</v>
      </c>
      <c r="J387" s="160" t="s">
        <v>1966</v>
      </c>
      <c r="K387" s="189" t="s">
        <v>195</v>
      </c>
      <c r="L387" s="232">
        <v>44979</v>
      </c>
      <c r="M387" s="160"/>
      <c r="N387" s="160"/>
      <c r="O387" s="231"/>
    </row>
    <row r="388" spans="1:15" ht="15" customHeight="1">
      <c r="A388" s="190">
        <f>A387+1</f>
        <v>33</v>
      </c>
      <c r="B388" s="187" t="s">
        <v>147</v>
      </c>
      <c r="C388" s="189" t="s">
        <v>3</v>
      </c>
      <c r="D388" s="189" t="s">
        <v>1971</v>
      </c>
      <c r="E388" s="232">
        <v>44973</v>
      </c>
      <c r="F388" s="232"/>
      <c r="G388" s="160" t="s">
        <v>231</v>
      </c>
      <c r="H388" s="160" t="s">
        <v>1976</v>
      </c>
      <c r="I388" s="160" t="s">
        <v>2332</v>
      </c>
      <c r="J388" s="160" t="s">
        <v>1966</v>
      </c>
      <c r="K388" s="189" t="s">
        <v>195</v>
      </c>
      <c r="L388" s="232">
        <v>44979</v>
      </c>
      <c r="M388" s="160"/>
      <c r="N388" s="160"/>
      <c r="O388" s="231"/>
    </row>
    <row r="389" spans="1:15" ht="15" customHeight="1">
      <c r="A389" s="190">
        <f>A388+1</f>
        <v>34</v>
      </c>
      <c r="B389" s="187" t="s">
        <v>147</v>
      </c>
      <c r="C389" s="189" t="s">
        <v>3</v>
      </c>
      <c r="D389" s="189" t="s">
        <v>1972</v>
      </c>
      <c r="E389" s="232">
        <v>44973</v>
      </c>
      <c r="F389" s="232"/>
      <c r="G389" s="160" t="s">
        <v>231</v>
      </c>
      <c r="H389" s="160" t="s">
        <v>1977</v>
      </c>
      <c r="I389" s="160" t="s">
        <v>2242</v>
      </c>
      <c r="J389" s="160" t="s">
        <v>1966</v>
      </c>
      <c r="K389" s="189" t="s">
        <v>195</v>
      </c>
      <c r="L389" s="232">
        <v>44979</v>
      </c>
      <c r="M389" s="160"/>
      <c r="N389" s="160"/>
      <c r="O389" s="231"/>
    </row>
    <row r="390" spans="1:15" ht="15" customHeight="1">
      <c r="A390" s="190">
        <f t="shared" ref="A390:A430" si="3">A389+1</f>
        <v>35</v>
      </c>
      <c r="B390" s="187" t="s">
        <v>147</v>
      </c>
      <c r="C390" s="189" t="s">
        <v>152</v>
      </c>
      <c r="D390" s="189" t="s">
        <v>1973</v>
      </c>
      <c r="E390" s="232">
        <v>44973</v>
      </c>
      <c r="F390" s="232"/>
      <c r="G390" s="160" t="s">
        <v>1874</v>
      </c>
      <c r="H390" s="160" t="s">
        <v>1978</v>
      </c>
      <c r="I390" s="160"/>
      <c r="J390" s="160" t="s">
        <v>1979</v>
      </c>
      <c r="K390" s="189" t="s">
        <v>195</v>
      </c>
      <c r="L390" s="232">
        <v>44979</v>
      </c>
      <c r="M390" s="160"/>
      <c r="N390" s="160"/>
      <c r="O390" s="231"/>
    </row>
    <row r="391" spans="1:15" ht="15" customHeight="1">
      <c r="A391" s="190">
        <f t="shared" si="3"/>
        <v>36</v>
      </c>
      <c r="B391" s="187" t="s">
        <v>147</v>
      </c>
      <c r="C391" s="189" t="s">
        <v>152</v>
      </c>
      <c r="D391" s="189" t="s">
        <v>1974</v>
      </c>
      <c r="E391" s="232">
        <v>44973</v>
      </c>
      <c r="F391" s="232"/>
      <c r="G391" s="160" t="s">
        <v>1874</v>
      </c>
      <c r="H391" s="160" t="s">
        <v>1980</v>
      </c>
      <c r="I391" s="160"/>
      <c r="J391" s="160" t="s">
        <v>1981</v>
      </c>
      <c r="K391" s="189" t="s">
        <v>195</v>
      </c>
      <c r="L391" s="232">
        <v>44979</v>
      </c>
      <c r="M391" s="160"/>
      <c r="N391" s="160"/>
      <c r="O391" s="231"/>
    </row>
    <row r="392" spans="1:15" ht="15" customHeight="1">
      <c r="A392" s="190">
        <f t="shared" si="3"/>
        <v>37</v>
      </c>
      <c r="B392" s="187" t="s">
        <v>147</v>
      </c>
      <c r="C392" s="189" t="s">
        <v>153</v>
      </c>
      <c r="D392" s="189" t="s">
        <v>1975</v>
      </c>
      <c r="E392" s="232">
        <v>44973</v>
      </c>
      <c r="F392" s="232"/>
      <c r="G392" s="160" t="s">
        <v>1990</v>
      </c>
      <c r="H392" s="160" t="s">
        <v>1991</v>
      </c>
      <c r="I392" s="160"/>
      <c r="J392" s="160" t="s">
        <v>1992</v>
      </c>
      <c r="K392" s="189" t="s">
        <v>195</v>
      </c>
      <c r="L392" s="232">
        <v>44979</v>
      </c>
      <c r="M392" s="160"/>
      <c r="N392" s="160"/>
      <c r="O392" s="231"/>
    </row>
    <row r="393" spans="1:15" ht="15" customHeight="1">
      <c r="A393" s="190">
        <f t="shared" si="3"/>
        <v>38</v>
      </c>
      <c r="B393" s="187" t="s">
        <v>147</v>
      </c>
      <c r="C393" s="189" t="s">
        <v>153</v>
      </c>
      <c r="D393" s="189" t="s">
        <v>1993</v>
      </c>
      <c r="E393" s="232">
        <v>44974</v>
      </c>
      <c r="F393" s="232"/>
      <c r="G393" s="160" t="s">
        <v>1874</v>
      </c>
      <c r="H393" s="160" t="s">
        <v>1994</v>
      </c>
      <c r="I393" s="160"/>
      <c r="J393" s="160" t="s">
        <v>1995</v>
      </c>
      <c r="K393" s="189" t="s">
        <v>195</v>
      </c>
      <c r="L393" s="232">
        <v>44979</v>
      </c>
      <c r="M393" s="160"/>
      <c r="N393" s="160"/>
      <c r="O393" s="231"/>
    </row>
    <row r="394" spans="1:15" ht="15" customHeight="1">
      <c r="A394" s="190">
        <f t="shared" si="3"/>
        <v>39</v>
      </c>
      <c r="B394" s="187" t="s">
        <v>147</v>
      </c>
      <c r="C394" s="189" t="s">
        <v>1997</v>
      </c>
      <c r="D394" s="189" t="s">
        <v>1996</v>
      </c>
      <c r="E394" s="232">
        <v>44974</v>
      </c>
      <c r="F394" s="232"/>
      <c r="G394" s="160" t="s">
        <v>1998</v>
      </c>
      <c r="H394" s="160" t="s">
        <v>1991</v>
      </c>
      <c r="I394" s="160"/>
      <c r="J394" s="160" t="s">
        <v>1999</v>
      </c>
      <c r="K394" s="189" t="s">
        <v>195</v>
      </c>
      <c r="L394" s="232">
        <v>44979</v>
      </c>
      <c r="M394" s="160"/>
      <c r="N394" s="160"/>
      <c r="O394" s="231"/>
    </row>
    <row r="395" spans="1:15" ht="15" customHeight="1">
      <c r="A395" s="190">
        <f t="shared" si="3"/>
        <v>40</v>
      </c>
      <c r="B395" s="187" t="s">
        <v>147</v>
      </c>
      <c r="C395" s="189" t="s">
        <v>153</v>
      </c>
      <c r="D395" s="189" t="s">
        <v>2000</v>
      </c>
      <c r="E395" s="232">
        <v>44975</v>
      </c>
      <c r="F395" s="232"/>
      <c r="G395" s="160" t="s">
        <v>1998</v>
      </c>
      <c r="H395" s="160" t="s">
        <v>2005</v>
      </c>
      <c r="I395" s="160"/>
      <c r="J395" s="160" t="s">
        <v>2006</v>
      </c>
      <c r="K395" s="189" t="s">
        <v>195</v>
      </c>
      <c r="L395" s="232">
        <v>44979</v>
      </c>
      <c r="M395" s="160"/>
      <c r="N395" s="160"/>
      <c r="O395" s="231"/>
    </row>
    <row r="396" spans="1:15" ht="15" customHeight="1">
      <c r="A396" s="190">
        <f t="shared" si="3"/>
        <v>41</v>
      </c>
      <c r="B396" s="187" t="s">
        <v>147</v>
      </c>
      <c r="C396" s="189" t="s">
        <v>153</v>
      </c>
      <c r="D396" s="189" t="s">
        <v>2001</v>
      </c>
      <c r="E396" s="232">
        <v>44975</v>
      </c>
      <c r="F396" s="232"/>
      <c r="G396" s="160" t="s">
        <v>1874</v>
      </c>
      <c r="H396" s="160" t="s">
        <v>1994</v>
      </c>
      <c r="I396" s="160"/>
      <c r="J396" s="160" t="s">
        <v>2007</v>
      </c>
      <c r="K396" s="189" t="s">
        <v>195</v>
      </c>
      <c r="L396" s="232">
        <v>44979</v>
      </c>
      <c r="M396" s="160"/>
      <c r="N396" s="160"/>
      <c r="O396" s="231"/>
    </row>
    <row r="397" spans="1:15" ht="15" customHeight="1">
      <c r="A397" s="190">
        <f t="shared" si="3"/>
        <v>42</v>
      </c>
      <c r="B397" s="187" t="s">
        <v>147</v>
      </c>
      <c r="C397" s="189" t="s">
        <v>3</v>
      </c>
      <c r="D397" s="189" t="s">
        <v>2002</v>
      </c>
      <c r="E397" s="232">
        <v>44975</v>
      </c>
      <c r="F397" s="232"/>
      <c r="G397" s="160" t="s">
        <v>231</v>
      </c>
      <c r="H397" s="160" t="s">
        <v>2008</v>
      </c>
      <c r="I397" s="160" t="s">
        <v>2238</v>
      </c>
      <c r="J397" s="160" t="s">
        <v>1966</v>
      </c>
      <c r="K397" s="189" t="s">
        <v>195</v>
      </c>
      <c r="L397" s="232">
        <v>44979</v>
      </c>
      <c r="M397" s="160"/>
      <c r="N397" s="160"/>
      <c r="O397" s="231"/>
    </row>
    <row r="398" spans="1:15" ht="15" customHeight="1">
      <c r="A398" s="190">
        <f t="shared" si="3"/>
        <v>43</v>
      </c>
      <c r="B398" s="187" t="s">
        <v>147</v>
      </c>
      <c r="C398" s="189" t="s">
        <v>3</v>
      </c>
      <c r="D398" s="189" t="s">
        <v>2003</v>
      </c>
      <c r="E398" s="232">
        <v>44975</v>
      </c>
      <c r="F398" s="232"/>
      <c r="G398" s="160" t="s">
        <v>231</v>
      </c>
      <c r="H398" s="160" t="s">
        <v>2009</v>
      </c>
      <c r="I398" s="160" t="s">
        <v>2239</v>
      </c>
      <c r="J398" s="160" t="s">
        <v>1966</v>
      </c>
      <c r="K398" s="189" t="s">
        <v>195</v>
      </c>
      <c r="L398" s="232">
        <v>44979</v>
      </c>
      <c r="M398" s="160"/>
      <c r="N398" s="160"/>
      <c r="O398" s="231"/>
    </row>
    <row r="399" spans="1:15" ht="15" customHeight="1">
      <c r="A399" s="190">
        <f t="shared" si="3"/>
        <v>44</v>
      </c>
      <c r="B399" s="187" t="s">
        <v>147</v>
      </c>
      <c r="C399" s="189" t="s">
        <v>1997</v>
      </c>
      <c r="D399" s="189" t="s">
        <v>2004</v>
      </c>
      <c r="E399" s="232">
        <v>44975</v>
      </c>
      <c r="F399" s="232"/>
      <c r="G399" s="160" t="s">
        <v>791</v>
      </c>
      <c r="H399" s="160" t="s">
        <v>2010</v>
      </c>
      <c r="I399" s="160"/>
      <c r="J399" s="160" t="s">
        <v>425</v>
      </c>
      <c r="K399" s="189" t="s">
        <v>195</v>
      </c>
      <c r="L399" s="232">
        <v>44979</v>
      </c>
      <c r="M399" s="160"/>
      <c r="N399" s="160"/>
      <c r="O399" s="231"/>
    </row>
    <row r="400" spans="1:15" ht="15" customHeight="1">
      <c r="A400" s="190">
        <f t="shared" si="3"/>
        <v>45</v>
      </c>
      <c r="B400" s="187" t="s">
        <v>147</v>
      </c>
      <c r="C400" s="189" t="s">
        <v>153</v>
      </c>
      <c r="D400" s="189" t="s">
        <v>2011</v>
      </c>
      <c r="E400" s="232">
        <v>44977</v>
      </c>
      <c r="F400" s="232"/>
      <c r="G400" s="160" t="s">
        <v>2015</v>
      </c>
      <c r="H400" s="160" t="s">
        <v>2016</v>
      </c>
      <c r="I400" s="160"/>
      <c r="J400" s="160" t="s">
        <v>2017</v>
      </c>
      <c r="K400" s="189" t="s">
        <v>195</v>
      </c>
      <c r="L400" s="232">
        <v>44979</v>
      </c>
      <c r="M400" s="160"/>
      <c r="N400" s="160"/>
      <c r="O400" s="231"/>
    </row>
    <row r="401" spans="1:15" ht="15" customHeight="1">
      <c r="A401" s="190">
        <f t="shared" si="3"/>
        <v>46</v>
      </c>
      <c r="B401" s="187" t="s">
        <v>147</v>
      </c>
      <c r="C401" s="189" t="s">
        <v>3</v>
      </c>
      <c r="D401" s="189" t="s">
        <v>2012</v>
      </c>
      <c r="E401" s="232">
        <v>44977</v>
      </c>
      <c r="F401" s="232"/>
      <c r="G401" s="160" t="s">
        <v>2018</v>
      </c>
      <c r="H401" s="160" t="s">
        <v>2019</v>
      </c>
      <c r="I401" s="160" t="s">
        <v>2240</v>
      </c>
      <c r="J401" s="160" t="s">
        <v>1966</v>
      </c>
      <c r="K401" s="189" t="s">
        <v>195</v>
      </c>
      <c r="L401" s="232">
        <v>44979</v>
      </c>
      <c r="M401" s="160"/>
      <c r="N401" s="160"/>
      <c r="O401" s="231"/>
    </row>
    <row r="402" spans="1:15" ht="15" customHeight="1">
      <c r="A402" s="190">
        <f t="shared" si="3"/>
        <v>47</v>
      </c>
      <c r="B402" s="187" t="s">
        <v>147</v>
      </c>
      <c r="C402" s="189" t="s">
        <v>3</v>
      </c>
      <c r="D402" s="189" t="s">
        <v>2013</v>
      </c>
      <c r="E402" s="232">
        <v>44977</v>
      </c>
      <c r="F402" s="232"/>
      <c r="G402" s="160" t="s">
        <v>2018</v>
      </c>
      <c r="H402" s="160" t="s">
        <v>2020</v>
      </c>
      <c r="I402" s="160" t="s">
        <v>2333</v>
      </c>
      <c r="J402" s="160" t="s">
        <v>1966</v>
      </c>
      <c r="K402" s="189" t="s">
        <v>195</v>
      </c>
      <c r="L402" s="232">
        <v>44979</v>
      </c>
      <c r="M402" s="160"/>
      <c r="N402" s="160"/>
      <c r="O402" s="231"/>
    </row>
    <row r="403" spans="1:15" ht="15" customHeight="1">
      <c r="A403" s="190">
        <f t="shared" si="3"/>
        <v>48</v>
      </c>
      <c r="B403" s="187" t="s">
        <v>147</v>
      </c>
      <c r="C403" s="189" t="s">
        <v>157</v>
      </c>
      <c r="D403" s="189" t="s">
        <v>2014</v>
      </c>
      <c r="E403" s="232">
        <v>44977</v>
      </c>
      <c r="F403" s="232"/>
      <c r="G403" s="160" t="s">
        <v>2018</v>
      </c>
      <c r="H403" s="160" t="s">
        <v>2022</v>
      </c>
      <c r="I403" s="160" t="s">
        <v>2245</v>
      </c>
      <c r="J403" s="160" t="s">
        <v>1966</v>
      </c>
      <c r="K403" s="189" t="s">
        <v>195</v>
      </c>
      <c r="L403" s="232">
        <v>44979</v>
      </c>
      <c r="M403" s="160"/>
      <c r="N403" s="160"/>
      <c r="O403" s="231"/>
    </row>
    <row r="404" spans="1:15" ht="15" customHeight="1">
      <c r="A404" s="190">
        <f t="shared" si="3"/>
        <v>49</v>
      </c>
      <c r="B404" s="187" t="s">
        <v>147</v>
      </c>
      <c r="C404" s="189" t="s">
        <v>153</v>
      </c>
      <c r="D404" s="189" t="s">
        <v>2021</v>
      </c>
      <c r="E404" s="232">
        <v>44977</v>
      </c>
      <c r="F404" s="232"/>
      <c r="G404" s="160" t="s">
        <v>2023</v>
      </c>
      <c r="H404" s="160" t="s">
        <v>2024</v>
      </c>
      <c r="I404" s="160"/>
      <c r="J404" s="160" t="s">
        <v>277</v>
      </c>
      <c r="K404" s="189" t="s">
        <v>195</v>
      </c>
      <c r="L404" s="232">
        <v>44986</v>
      </c>
      <c r="M404" s="160"/>
      <c r="N404" s="160"/>
      <c r="O404" s="231"/>
    </row>
    <row r="405" spans="1:15" ht="15" customHeight="1">
      <c r="A405" s="190">
        <f t="shared" si="3"/>
        <v>50</v>
      </c>
      <c r="B405" s="187" t="s">
        <v>147</v>
      </c>
      <c r="C405" s="189" t="s">
        <v>152</v>
      </c>
      <c r="D405" s="189" t="s">
        <v>2025</v>
      </c>
      <c r="E405" s="232">
        <v>44977</v>
      </c>
      <c r="F405" s="232"/>
      <c r="G405" s="160" t="s">
        <v>1874</v>
      </c>
      <c r="H405" s="160" t="s">
        <v>2026</v>
      </c>
      <c r="I405" s="160"/>
      <c r="J405" s="160" t="s">
        <v>2027</v>
      </c>
      <c r="K405" s="189" t="s">
        <v>195</v>
      </c>
      <c r="L405" s="232">
        <v>44979</v>
      </c>
      <c r="M405" s="160"/>
      <c r="N405" s="160"/>
      <c r="O405" s="231"/>
    </row>
    <row r="406" spans="1:15" ht="15" customHeight="1">
      <c r="A406" s="190">
        <f t="shared" si="3"/>
        <v>51</v>
      </c>
      <c r="B406" s="187" t="s">
        <v>147</v>
      </c>
      <c r="C406" s="189" t="s">
        <v>152</v>
      </c>
      <c r="D406" s="189" t="s">
        <v>2028</v>
      </c>
      <c r="E406" s="232">
        <v>44978</v>
      </c>
      <c r="F406" s="232"/>
      <c r="G406" s="160" t="s">
        <v>1874</v>
      </c>
      <c r="H406" s="160" t="s">
        <v>2029</v>
      </c>
      <c r="I406" s="160"/>
      <c r="J406" s="160" t="s">
        <v>2030</v>
      </c>
      <c r="K406" s="189" t="s">
        <v>195</v>
      </c>
      <c r="L406" s="232">
        <v>44986</v>
      </c>
      <c r="M406" s="160"/>
      <c r="N406" s="160"/>
      <c r="O406" s="231"/>
    </row>
    <row r="407" spans="1:15" ht="15" customHeight="1">
      <c r="A407" s="190">
        <f t="shared" si="3"/>
        <v>52</v>
      </c>
      <c r="B407" s="187" t="s">
        <v>147</v>
      </c>
      <c r="C407" s="189" t="s">
        <v>1997</v>
      </c>
      <c r="D407" s="189" t="s">
        <v>2031</v>
      </c>
      <c r="E407" s="232">
        <v>44978</v>
      </c>
      <c r="F407" s="232"/>
      <c r="G407" s="160" t="s">
        <v>1874</v>
      </c>
      <c r="H407" s="160" t="s">
        <v>2032</v>
      </c>
      <c r="I407" s="160"/>
      <c r="J407" s="160" t="s">
        <v>1505</v>
      </c>
      <c r="K407" s="189" t="s">
        <v>195</v>
      </c>
      <c r="L407" s="232">
        <v>44986</v>
      </c>
      <c r="M407" s="160"/>
      <c r="N407" s="160"/>
      <c r="O407" s="231"/>
    </row>
    <row r="408" spans="1:15" ht="15" customHeight="1">
      <c r="A408" s="190">
        <f t="shared" si="3"/>
        <v>53</v>
      </c>
      <c r="B408" s="187" t="s">
        <v>147</v>
      </c>
      <c r="C408" s="189" t="s">
        <v>152</v>
      </c>
      <c r="D408" s="189" t="s">
        <v>2033</v>
      </c>
      <c r="E408" s="232">
        <v>44978</v>
      </c>
      <c r="F408" s="232"/>
      <c r="G408" s="160" t="s">
        <v>1285</v>
      </c>
      <c r="H408" s="160" t="s">
        <v>2034</v>
      </c>
      <c r="I408" s="160"/>
      <c r="J408" s="160" t="s">
        <v>2035</v>
      </c>
      <c r="K408" s="189" t="s">
        <v>195</v>
      </c>
      <c r="L408" s="232">
        <v>44986</v>
      </c>
      <c r="M408" s="160"/>
      <c r="N408" s="160"/>
      <c r="O408" s="231"/>
    </row>
    <row r="409" spans="1:15" ht="15" customHeight="1">
      <c r="A409" s="190">
        <f t="shared" si="3"/>
        <v>54</v>
      </c>
      <c r="B409" s="187" t="s">
        <v>147</v>
      </c>
      <c r="C409" s="189" t="s">
        <v>152</v>
      </c>
      <c r="D409" s="189" t="s">
        <v>2036</v>
      </c>
      <c r="E409" s="232">
        <v>44978</v>
      </c>
      <c r="F409" s="232"/>
      <c r="G409" s="160" t="s">
        <v>1285</v>
      </c>
      <c r="H409" s="160" t="s">
        <v>2037</v>
      </c>
      <c r="I409" s="160" t="s">
        <v>2334</v>
      </c>
      <c r="J409" s="160" t="s">
        <v>1981</v>
      </c>
      <c r="K409" s="189" t="s">
        <v>195</v>
      </c>
      <c r="L409" s="232">
        <v>44986</v>
      </c>
      <c r="M409" s="160"/>
      <c r="N409" s="160"/>
      <c r="O409" s="231"/>
    </row>
    <row r="410" spans="1:15" ht="15" customHeight="1">
      <c r="A410" s="190">
        <f>A409+1</f>
        <v>55</v>
      </c>
      <c r="B410" s="187" t="s">
        <v>147</v>
      </c>
      <c r="C410" s="189" t="s">
        <v>152</v>
      </c>
      <c r="D410" s="189" t="s">
        <v>2038</v>
      </c>
      <c r="E410" s="232">
        <v>44979</v>
      </c>
      <c r="F410" s="232"/>
      <c r="G410" s="160" t="s">
        <v>359</v>
      </c>
      <c r="H410" s="160" t="s">
        <v>2039</v>
      </c>
      <c r="I410" s="160" t="s">
        <v>2335</v>
      </c>
      <c r="J410" s="160" t="s">
        <v>1981</v>
      </c>
      <c r="K410" s="189" t="s">
        <v>195</v>
      </c>
      <c r="L410" s="232">
        <v>44986</v>
      </c>
      <c r="M410" s="160"/>
      <c r="N410" s="160"/>
      <c r="O410" s="231"/>
    </row>
    <row r="411" spans="1:15" ht="15" customHeight="1">
      <c r="A411" s="190">
        <f t="shared" si="3"/>
        <v>56</v>
      </c>
      <c r="B411" s="187" t="s">
        <v>147</v>
      </c>
      <c r="C411" s="189" t="s">
        <v>3</v>
      </c>
      <c r="D411" s="189" t="s">
        <v>2040</v>
      </c>
      <c r="E411" s="232">
        <v>44979</v>
      </c>
      <c r="F411" s="232"/>
      <c r="G411" s="160" t="s">
        <v>231</v>
      </c>
      <c r="H411" s="160" t="s">
        <v>2045</v>
      </c>
      <c r="I411" s="160" t="s">
        <v>2246</v>
      </c>
      <c r="J411" s="160" t="s">
        <v>1966</v>
      </c>
      <c r="K411" s="189" t="s">
        <v>195</v>
      </c>
      <c r="L411" s="232">
        <v>44986</v>
      </c>
      <c r="M411" s="160"/>
      <c r="N411" s="160"/>
      <c r="O411" s="231"/>
    </row>
    <row r="412" spans="1:15" ht="15" customHeight="1">
      <c r="A412" s="190">
        <f t="shared" si="3"/>
        <v>57</v>
      </c>
      <c r="B412" s="187" t="s">
        <v>147</v>
      </c>
      <c r="C412" s="189" t="s">
        <v>3</v>
      </c>
      <c r="D412" s="189" t="s">
        <v>2041</v>
      </c>
      <c r="E412" s="232">
        <v>44979</v>
      </c>
      <c r="F412" s="232"/>
      <c r="G412" s="160" t="s">
        <v>231</v>
      </c>
      <c r="H412" s="160" t="s">
        <v>2046</v>
      </c>
      <c r="I412" s="160" t="s">
        <v>2336</v>
      </c>
      <c r="J412" s="160" t="s">
        <v>1966</v>
      </c>
      <c r="K412" s="189" t="s">
        <v>195</v>
      </c>
      <c r="L412" s="232">
        <v>44986</v>
      </c>
      <c r="M412" s="160"/>
      <c r="N412" s="160"/>
      <c r="O412" s="231"/>
    </row>
    <row r="413" spans="1:15" ht="15" customHeight="1">
      <c r="A413" s="190">
        <f t="shared" si="3"/>
        <v>58</v>
      </c>
      <c r="B413" s="187" t="s">
        <v>147</v>
      </c>
      <c r="C413" s="189" t="s">
        <v>3</v>
      </c>
      <c r="D413" s="189" t="s">
        <v>2042</v>
      </c>
      <c r="E413" s="232">
        <v>44979</v>
      </c>
      <c r="F413" s="232"/>
      <c r="G413" s="160" t="s">
        <v>231</v>
      </c>
      <c r="H413" s="160" t="s">
        <v>2047</v>
      </c>
      <c r="I413" s="160">
        <v>92.24</v>
      </c>
      <c r="J413" s="160" t="s">
        <v>1966</v>
      </c>
      <c r="K413" s="189" t="s">
        <v>195</v>
      </c>
      <c r="L413" s="232">
        <v>44986</v>
      </c>
      <c r="M413" s="160"/>
      <c r="N413" s="160"/>
      <c r="O413" s="231"/>
    </row>
    <row r="414" spans="1:15" ht="15" customHeight="1">
      <c r="A414" s="190">
        <f t="shared" si="3"/>
        <v>59</v>
      </c>
      <c r="B414" s="187" t="s">
        <v>147</v>
      </c>
      <c r="C414" s="189" t="s">
        <v>3</v>
      </c>
      <c r="D414" s="189" t="s">
        <v>2043</v>
      </c>
      <c r="E414" s="232">
        <v>44979</v>
      </c>
      <c r="F414" s="232"/>
      <c r="G414" s="160" t="s">
        <v>231</v>
      </c>
      <c r="H414" s="160" t="s">
        <v>2048</v>
      </c>
      <c r="I414" s="160" t="s">
        <v>2244</v>
      </c>
      <c r="J414" s="160" t="s">
        <v>2049</v>
      </c>
      <c r="K414" s="189" t="s">
        <v>195</v>
      </c>
      <c r="L414" s="232">
        <v>44986</v>
      </c>
      <c r="M414" s="160"/>
      <c r="N414" s="160"/>
      <c r="O414" s="231"/>
    </row>
    <row r="415" spans="1:15" ht="15" customHeight="1">
      <c r="A415" s="190">
        <f t="shared" si="3"/>
        <v>60</v>
      </c>
      <c r="B415" s="187" t="s">
        <v>147</v>
      </c>
      <c r="C415" s="189" t="s">
        <v>3</v>
      </c>
      <c r="D415" s="189" t="s">
        <v>2044</v>
      </c>
      <c r="E415" s="232">
        <v>44979</v>
      </c>
      <c r="F415" s="232"/>
      <c r="G415" s="160" t="s">
        <v>231</v>
      </c>
      <c r="H415" s="160" t="s">
        <v>2050</v>
      </c>
      <c r="I415" s="160" t="s">
        <v>2243</v>
      </c>
      <c r="J415" s="160" t="s">
        <v>2049</v>
      </c>
      <c r="K415" s="189" t="s">
        <v>195</v>
      </c>
      <c r="L415" s="232">
        <v>44986</v>
      </c>
      <c r="M415" s="160"/>
      <c r="N415" s="160"/>
      <c r="O415" s="231"/>
    </row>
    <row r="416" spans="1:15" ht="15" customHeight="1">
      <c r="A416" s="190">
        <f t="shared" si="3"/>
        <v>61</v>
      </c>
      <c r="B416" s="187" t="s">
        <v>147</v>
      </c>
      <c r="C416" s="189" t="s">
        <v>1997</v>
      </c>
      <c r="D416" s="189" t="s">
        <v>2056</v>
      </c>
      <c r="E416" s="232">
        <v>44980</v>
      </c>
      <c r="F416" s="232"/>
      <c r="G416" s="160" t="s">
        <v>914</v>
      </c>
      <c r="H416" s="160" t="s">
        <v>2059</v>
      </c>
      <c r="I416" s="160" t="s">
        <v>2252</v>
      </c>
      <c r="J416" s="160" t="s">
        <v>277</v>
      </c>
      <c r="K416" s="189" t="s">
        <v>195</v>
      </c>
      <c r="L416" s="232">
        <v>44986</v>
      </c>
      <c r="M416" s="160"/>
      <c r="N416" s="160"/>
      <c r="O416" s="231"/>
    </row>
    <row r="417" spans="1:15" ht="15" customHeight="1">
      <c r="A417" s="190">
        <f t="shared" si="3"/>
        <v>62</v>
      </c>
      <c r="B417" s="187" t="s">
        <v>147</v>
      </c>
      <c r="C417" s="189" t="s">
        <v>3</v>
      </c>
      <c r="D417" s="189" t="s">
        <v>2057</v>
      </c>
      <c r="E417" s="232">
        <v>44980</v>
      </c>
      <c r="F417" s="232"/>
      <c r="G417" s="160" t="s">
        <v>231</v>
      </c>
      <c r="H417" s="160" t="s">
        <v>2060</v>
      </c>
      <c r="I417" s="160" t="s">
        <v>2237</v>
      </c>
      <c r="J417" s="160" t="s">
        <v>2049</v>
      </c>
      <c r="K417" s="189" t="s">
        <v>195</v>
      </c>
      <c r="L417" s="232">
        <v>44986</v>
      </c>
      <c r="M417" s="160"/>
      <c r="N417" s="160"/>
      <c r="O417" s="231"/>
    </row>
    <row r="418" spans="1:15" ht="15" customHeight="1">
      <c r="A418" s="190">
        <f t="shared" si="3"/>
        <v>63</v>
      </c>
      <c r="B418" s="187" t="s">
        <v>147</v>
      </c>
      <c r="C418" s="189" t="s">
        <v>3</v>
      </c>
      <c r="D418" s="189" t="s">
        <v>2058</v>
      </c>
      <c r="E418" s="232">
        <v>44980</v>
      </c>
      <c r="F418" s="232"/>
      <c r="G418" s="160" t="s">
        <v>231</v>
      </c>
      <c r="H418" s="160" t="s">
        <v>2061</v>
      </c>
      <c r="I418" s="160" t="s">
        <v>2242</v>
      </c>
      <c r="J418" s="160" t="s">
        <v>2049</v>
      </c>
      <c r="K418" s="189" t="s">
        <v>195</v>
      </c>
      <c r="L418" s="232">
        <v>44986</v>
      </c>
      <c r="M418" s="160"/>
      <c r="N418" s="160"/>
      <c r="O418" s="231"/>
    </row>
    <row r="419" spans="1:15" ht="15" customHeight="1">
      <c r="A419" s="190">
        <f t="shared" si="3"/>
        <v>64</v>
      </c>
      <c r="B419" s="187" t="s">
        <v>147</v>
      </c>
      <c r="C419" s="189" t="s">
        <v>2064</v>
      </c>
      <c r="D419" s="189" t="s">
        <v>2062</v>
      </c>
      <c r="E419" s="232">
        <v>44981</v>
      </c>
      <c r="F419" s="232"/>
      <c r="G419" s="160" t="s">
        <v>1859</v>
      </c>
      <c r="H419" s="160" t="s">
        <v>2065</v>
      </c>
      <c r="I419" s="160" t="s">
        <v>2337</v>
      </c>
      <c r="J419" s="160" t="s">
        <v>2066</v>
      </c>
      <c r="K419" s="189" t="s">
        <v>195</v>
      </c>
      <c r="L419" s="232">
        <v>44986</v>
      </c>
      <c r="M419" s="160"/>
      <c r="N419" s="160"/>
      <c r="O419" s="231"/>
    </row>
    <row r="420" spans="1:15" ht="15" customHeight="1">
      <c r="A420" s="190">
        <f t="shared" si="3"/>
        <v>65</v>
      </c>
      <c r="B420" s="187" t="s">
        <v>147</v>
      </c>
      <c r="C420" s="189" t="s">
        <v>152</v>
      </c>
      <c r="D420" s="189" t="s">
        <v>2063</v>
      </c>
      <c r="E420" s="232">
        <v>44981</v>
      </c>
      <c r="F420" s="232"/>
      <c r="G420" s="160" t="s">
        <v>1859</v>
      </c>
      <c r="H420" s="160" t="s">
        <v>2067</v>
      </c>
      <c r="I420" s="160" t="s">
        <v>2337</v>
      </c>
      <c r="J420" s="160" t="s">
        <v>2066</v>
      </c>
      <c r="K420" s="189" t="s">
        <v>195</v>
      </c>
      <c r="L420" s="232">
        <v>44986</v>
      </c>
      <c r="M420" s="160"/>
      <c r="N420" s="160"/>
      <c r="O420" s="231"/>
    </row>
    <row r="421" spans="1:15" ht="15" customHeight="1">
      <c r="A421" s="190">
        <f t="shared" si="3"/>
        <v>66</v>
      </c>
      <c r="B421" s="187" t="s">
        <v>147</v>
      </c>
      <c r="C421" s="189" t="s">
        <v>153</v>
      </c>
      <c r="D421" s="189" t="s">
        <v>2068</v>
      </c>
      <c r="E421" s="232">
        <v>44982</v>
      </c>
      <c r="F421" s="232"/>
      <c r="G421" s="160" t="s">
        <v>1935</v>
      </c>
      <c r="H421" s="160" t="s">
        <v>1936</v>
      </c>
      <c r="I421" s="160" t="s">
        <v>2337</v>
      </c>
      <c r="J421" s="160" t="s">
        <v>285</v>
      </c>
      <c r="K421" s="189" t="s">
        <v>195</v>
      </c>
      <c r="L421" s="232">
        <v>44986</v>
      </c>
      <c r="M421" s="160"/>
      <c r="N421" s="160"/>
      <c r="O421" s="231"/>
    </row>
    <row r="422" spans="1:15" ht="15" customHeight="1">
      <c r="A422" s="190">
        <f t="shared" si="3"/>
        <v>67</v>
      </c>
      <c r="B422" s="187" t="s">
        <v>147</v>
      </c>
      <c r="C422" s="189" t="s">
        <v>152</v>
      </c>
      <c r="D422" s="189" t="s">
        <v>2069</v>
      </c>
      <c r="E422" s="232">
        <v>44982</v>
      </c>
      <c r="F422" s="232"/>
      <c r="G422" s="160" t="s">
        <v>1285</v>
      </c>
      <c r="H422" s="160" t="s">
        <v>2130</v>
      </c>
      <c r="I422" s="160" t="s">
        <v>2337</v>
      </c>
      <c r="J422" s="160" t="s">
        <v>2066</v>
      </c>
      <c r="K422" s="189" t="s">
        <v>195</v>
      </c>
      <c r="L422" s="232">
        <v>45013</v>
      </c>
      <c r="M422" s="160"/>
      <c r="N422" s="160"/>
      <c r="O422" s="231"/>
    </row>
    <row r="423" spans="1:15" ht="15" customHeight="1">
      <c r="A423" s="190">
        <f t="shared" si="3"/>
        <v>68</v>
      </c>
      <c r="B423" s="187" t="s">
        <v>147</v>
      </c>
      <c r="C423" s="189" t="s">
        <v>1997</v>
      </c>
      <c r="D423" s="189" t="s">
        <v>2070</v>
      </c>
      <c r="E423" s="232">
        <v>44982</v>
      </c>
      <c r="F423" s="232"/>
      <c r="G423" s="160" t="s">
        <v>1874</v>
      </c>
      <c r="H423" s="160" t="s">
        <v>2131</v>
      </c>
      <c r="I423" s="160"/>
      <c r="J423" s="160" t="s">
        <v>2132</v>
      </c>
      <c r="K423" s="189" t="s">
        <v>195</v>
      </c>
      <c r="L423" s="232">
        <v>44986</v>
      </c>
      <c r="M423" s="160"/>
      <c r="N423" s="160"/>
      <c r="O423" s="231"/>
    </row>
    <row r="424" spans="1:15" ht="15" customHeight="1">
      <c r="A424" s="190">
        <f t="shared" si="3"/>
        <v>69</v>
      </c>
      <c r="B424" s="187" t="s">
        <v>147</v>
      </c>
      <c r="C424" s="189" t="s">
        <v>1997</v>
      </c>
      <c r="D424" s="189" t="s">
        <v>2071</v>
      </c>
      <c r="E424" s="232">
        <v>44982</v>
      </c>
      <c r="F424" s="232"/>
      <c r="G424" s="160" t="s">
        <v>1874</v>
      </c>
      <c r="H424" s="160" t="s">
        <v>2133</v>
      </c>
      <c r="I424" s="160"/>
      <c r="J424" s="160" t="s">
        <v>2134</v>
      </c>
      <c r="K424" s="189" t="s">
        <v>195</v>
      </c>
      <c r="L424" s="232">
        <v>44986</v>
      </c>
      <c r="M424" s="160"/>
      <c r="N424" s="160"/>
      <c r="O424" s="231"/>
    </row>
    <row r="425" spans="1:15" ht="15" customHeight="1">
      <c r="A425" s="190">
        <f t="shared" si="3"/>
        <v>70</v>
      </c>
      <c r="B425" s="187" t="s">
        <v>147</v>
      </c>
      <c r="C425" s="189" t="s">
        <v>153</v>
      </c>
      <c r="D425" s="189" t="s">
        <v>2072</v>
      </c>
      <c r="E425" s="232">
        <v>44984</v>
      </c>
      <c r="F425" s="232"/>
      <c r="G425" s="160" t="s">
        <v>1874</v>
      </c>
      <c r="H425" s="160" t="s">
        <v>2076</v>
      </c>
      <c r="I425" s="160" t="s">
        <v>2337</v>
      </c>
      <c r="J425" s="160" t="s">
        <v>277</v>
      </c>
      <c r="K425" s="189" t="s">
        <v>195</v>
      </c>
      <c r="L425" s="232">
        <v>44986</v>
      </c>
      <c r="M425" s="160"/>
      <c r="N425" s="160"/>
      <c r="O425" s="231"/>
    </row>
    <row r="426" spans="1:15" ht="15" customHeight="1">
      <c r="A426" s="190">
        <f t="shared" si="3"/>
        <v>71</v>
      </c>
      <c r="B426" s="187" t="s">
        <v>147</v>
      </c>
      <c r="C426" s="189" t="s">
        <v>153</v>
      </c>
      <c r="D426" s="189" t="s">
        <v>2073</v>
      </c>
      <c r="E426" s="232">
        <v>44984</v>
      </c>
      <c r="F426" s="232"/>
      <c r="G426" s="160" t="s">
        <v>1874</v>
      </c>
      <c r="H426" s="160" t="s">
        <v>2077</v>
      </c>
      <c r="I426" s="160" t="s">
        <v>2252</v>
      </c>
      <c r="J426" s="160" t="s">
        <v>2078</v>
      </c>
      <c r="K426" s="189" t="s">
        <v>195</v>
      </c>
      <c r="L426" s="232">
        <v>44986</v>
      </c>
      <c r="M426" s="160"/>
      <c r="N426" s="160"/>
      <c r="O426" s="231"/>
    </row>
    <row r="427" spans="1:15" ht="15" customHeight="1">
      <c r="A427" s="190">
        <f t="shared" si="3"/>
        <v>72</v>
      </c>
      <c r="B427" s="187" t="s">
        <v>147</v>
      </c>
      <c r="C427" s="189" t="s">
        <v>153</v>
      </c>
      <c r="D427" s="189" t="s">
        <v>2074</v>
      </c>
      <c r="E427" s="232">
        <v>44984</v>
      </c>
      <c r="F427" s="232"/>
      <c r="G427" s="160" t="s">
        <v>1874</v>
      </c>
      <c r="H427" s="160" t="s">
        <v>2079</v>
      </c>
      <c r="I427" s="160" t="s">
        <v>2252</v>
      </c>
      <c r="J427" s="160" t="s">
        <v>355</v>
      </c>
      <c r="K427" s="189" t="s">
        <v>195</v>
      </c>
      <c r="L427" s="232">
        <v>44986</v>
      </c>
      <c r="M427" s="160"/>
      <c r="N427" s="160"/>
      <c r="O427" s="231"/>
    </row>
    <row r="428" spans="1:15" ht="15" customHeight="1">
      <c r="A428" s="190">
        <f t="shared" si="3"/>
        <v>73</v>
      </c>
      <c r="B428" s="187" t="s">
        <v>147</v>
      </c>
      <c r="C428" s="189" t="s">
        <v>152</v>
      </c>
      <c r="D428" s="189" t="s">
        <v>2075</v>
      </c>
      <c r="E428" s="232">
        <v>44984</v>
      </c>
      <c r="F428" s="232"/>
      <c r="G428" s="160" t="s">
        <v>914</v>
      </c>
      <c r="H428" s="160" t="s">
        <v>2080</v>
      </c>
      <c r="I428" s="160" t="s">
        <v>2233</v>
      </c>
      <c r="J428" s="160" t="s">
        <v>2081</v>
      </c>
      <c r="K428" s="189" t="s">
        <v>195</v>
      </c>
      <c r="L428" s="232">
        <v>44986</v>
      </c>
      <c r="M428" s="160"/>
      <c r="N428" s="160"/>
      <c r="O428" s="231"/>
    </row>
    <row r="429" spans="1:15" ht="15" customHeight="1">
      <c r="A429" s="190">
        <f t="shared" si="3"/>
        <v>74</v>
      </c>
      <c r="B429" s="187" t="s">
        <v>147</v>
      </c>
      <c r="C429" s="189" t="s">
        <v>152</v>
      </c>
      <c r="D429" s="189" t="s">
        <v>2089</v>
      </c>
      <c r="E429" s="232">
        <v>44984</v>
      </c>
      <c r="F429" s="232"/>
      <c r="G429" s="160" t="s">
        <v>1285</v>
      </c>
      <c r="H429" s="160" t="s">
        <v>2091</v>
      </c>
      <c r="I429" s="160" t="s">
        <v>2233</v>
      </c>
      <c r="J429" s="160" t="s">
        <v>2081</v>
      </c>
      <c r="K429" s="189" t="s">
        <v>195</v>
      </c>
      <c r="L429" s="232">
        <v>44986</v>
      </c>
      <c r="M429" s="160"/>
      <c r="N429" s="160"/>
      <c r="O429" s="231"/>
    </row>
    <row r="430" spans="1:15" ht="15" customHeight="1">
      <c r="A430" s="190">
        <f t="shared" si="3"/>
        <v>75</v>
      </c>
      <c r="B430" s="187" t="s">
        <v>147</v>
      </c>
      <c r="C430" s="189" t="s">
        <v>153</v>
      </c>
      <c r="D430" s="189" t="s">
        <v>2090</v>
      </c>
      <c r="E430" s="232">
        <v>44984</v>
      </c>
      <c r="F430" s="232"/>
      <c r="G430" s="160" t="s">
        <v>1874</v>
      </c>
      <c r="H430" s="160" t="s">
        <v>2092</v>
      </c>
      <c r="I430" s="160" t="s">
        <v>2252</v>
      </c>
      <c r="J430" s="160" t="s">
        <v>2093</v>
      </c>
      <c r="K430" s="189" t="s">
        <v>195</v>
      </c>
      <c r="L430" s="232">
        <v>44986</v>
      </c>
      <c r="M430" s="160"/>
      <c r="N430" s="160"/>
      <c r="O430" s="231"/>
    </row>
    <row r="431" spans="1:15" s="89" customFormat="1" ht="15" customHeight="1">
      <c r="A431" s="190"/>
      <c r="B431" s="187" t="s">
        <v>147</v>
      </c>
      <c r="C431" s="189" t="s">
        <v>153</v>
      </c>
      <c r="D431" s="189" t="s">
        <v>2094</v>
      </c>
      <c r="E431" s="232">
        <v>44985</v>
      </c>
      <c r="F431" s="232"/>
      <c r="G431" s="235" t="s">
        <v>1874</v>
      </c>
      <c r="H431" s="235" t="s">
        <v>2111</v>
      </c>
      <c r="I431" s="160" t="s">
        <v>2252</v>
      </c>
      <c r="J431" s="235" t="s">
        <v>2112</v>
      </c>
      <c r="K431" s="189" t="s">
        <v>195</v>
      </c>
      <c r="L431" s="232">
        <v>44986</v>
      </c>
      <c r="M431" s="235"/>
      <c r="N431" s="235"/>
      <c r="O431" s="235"/>
    </row>
    <row r="432" spans="1:15" s="89" customFormat="1" ht="15" customHeight="1">
      <c r="A432" s="190"/>
      <c r="B432" s="187" t="s">
        <v>147</v>
      </c>
      <c r="C432" s="189" t="s">
        <v>2113</v>
      </c>
      <c r="D432" s="189" t="s">
        <v>2095</v>
      </c>
      <c r="E432" s="232">
        <v>44985</v>
      </c>
      <c r="F432" s="232"/>
      <c r="G432" s="235" t="s">
        <v>359</v>
      </c>
      <c r="H432" s="235" t="s">
        <v>2114</v>
      </c>
      <c r="I432" s="235" t="s">
        <v>2338</v>
      </c>
      <c r="J432" s="235" t="s">
        <v>2115</v>
      </c>
      <c r="K432" s="189" t="s">
        <v>195</v>
      </c>
      <c r="L432" s="232">
        <v>44986</v>
      </c>
      <c r="M432" s="235"/>
      <c r="N432" s="235"/>
      <c r="O432" s="235"/>
    </row>
    <row r="433" spans="1:15" s="89" customFormat="1" ht="15" customHeight="1">
      <c r="A433" s="190"/>
      <c r="B433" s="187" t="s">
        <v>147</v>
      </c>
      <c r="C433" s="189" t="s">
        <v>3</v>
      </c>
      <c r="D433" s="189" t="s">
        <v>2096</v>
      </c>
      <c r="E433" s="232">
        <v>44985</v>
      </c>
      <c r="F433" s="232"/>
      <c r="G433" s="235" t="s">
        <v>231</v>
      </c>
      <c r="H433" s="235" t="s">
        <v>2116</v>
      </c>
      <c r="I433" s="235" t="s">
        <v>2238</v>
      </c>
      <c r="J433" s="235" t="s">
        <v>2049</v>
      </c>
      <c r="K433" s="189" t="s">
        <v>195</v>
      </c>
      <c r="L433" s="232">
        <v>44986</v>
      </c>
      <c r="M433" s="235"/>
      <c r="N433" s="235"/>
      <c r="O433" s="235"/>
    </row>
    <row r="434" spans="1:15" s="89" customFormat="1" ht="15" customHeight="1">
      <c r="A434" s="190"/>
      <c r="B434" s="187" t="s">
        <v>147</v>
      </c>
      <c r="C434" s="189" t="s">
        <v>2117</v>
      </c>
      <c r="D434" s="189" t="s">
        <v>2097</v>
      </c>
      <c r="E434" s="232">
        <v>44985</v>
      </c>
      <c r="F434" s="232"/>
      <c r="G434" s="235" t="s">
        <v>231</v>
      </c>
      <c r="H434" s="235" t="s">
        <v>2118</v>
      </c>
      <c r="I434" s="235" t="s">
        <v>2239</v>
      </c>
      <c r="J434" s="235" t="s">
        <v>2049</v>
      </c>
      <c r="K434" s="189" t="s">
        <v>195</v>
      </c>
      <c r="L434" s="232">
        <v>44986</v>
      </c>
      <c r="M434" s="235"/>
      <c r="N434" s="235"/>
      <c r="O434" s="235"/>
    </row>
    <row r="435" spans="1:15" s="89" customFormat="1" ht="15" customHeight="1">
      <c r="A435" s="190"/>
      <c r="B435" s="187" t="s">
        <v>147</v>
      </c>
      <c r="C435" s="189" t="s">
        <v>153</v>
      </c>
      <c r="D435" s="189" t="s">
        <v>2098</v>
      </c>
      <c r="E435" s="232">
        <v>44987</v>
      </c>
      <c r="F435" s="232"/>
      <c r="G435" s="235" t="s">
        <v>1874</v>
      </c>
      <c r="H435" s="235" t="s">
        <v>2147</v>
      </c>
      <c r="I435" s="235" t="s">
        <v>2252</v>
      </c>
      <c r="J435" s="235" t="s">
        <v>878</v>
      </c>
      <c r="K435" s="190" t="s">
        <v>195</v>
      </c>
      <c r="L435" s="232">
        <v>44988</v>
      </c>
      <c r="M435" s="235"/>
      <c r="N435" s="235"/>
      <c r="O435" s="235"/>
    </row>
    <row r="436" spans="1:15" s="89" customFormat="1" ht="15" customHeight="1">
      <c r="A436" s="190"/>
      <c r="B436" s="187" t="s">
        <v>147</v>
      </c>
      <c r="C436" s="189" t="s">
        <v>153</v>
      </c>
      <c r="D436" s="189" t="s">
        <v>2099</v>
      </c>
      <c r="E436" s="232">
        <v>44986</v>
      </c>
      <c r="F436" s="232"/>
      <c r="G436" s="235" t="s">
        <v>1874</v>
      </c>
      <c r="H436" s="235" t="s">
        <v>2121</v>
      </c>
      <c r="I436" s="235" t="s">
        <v>2252</v>
      </c>
      <c r="J436" s="235" t="s">
        <v>2122</v>
      </c>
      <c r="K436" s="189" t="s">
        <v>195</v>
      </c>
      <c r="L436" s="232">
        <v>44986</v>
      </c>
      <c r="M436" s="235"/>
      <c r="N436" s="235"/>
      <c r="O436" s="235"/>
    </row>
    <row r="437" spans="1:15" s="89" customFormat="1" ht="15" customHeight="1">
      <c r="A437" s="190"/>
      <c r="B437" s="187" t="s">
        <v>147</v>
      </c>
      <c r="C437" s="189" t="s">
        <v>153</v>
      </c>
      <c r="D437" s="189" t="s">
        <v>2100</v>
      </c>
      <c r="E437" s="232">
        <v>44986</v>
      </c>
      <c r="F437" s="232"/>
      <c r="G437" s="235" t="s">
        <v>1874</v>
      </c>
      <c r="H437" s="235" t="s">
        <v>2123</v>
      </c>
      <c r="I437" s="235" t="s">
        <v>2252</v>
      </c>
      <c r="J437" s="235" t="s">
        <v>2124</v>
      </c>
      <c r="K437" s="189" t="s">
        <v>195</v>
      </c>
      <c r="L437" s="232">
        <v>44988</v>
      </c>
      <c r="M437" s="235"/>
      <c r="N437" s="235"/>
      <c r="O437" s="235"/>
    </row>
    <row r="438" spans="1:15" s="89" customFormat="1" ht="15" customHeight="1">
      <c r="A438" s="190"/>
      <c r="B438" s="187" t="s">
        <v>147</v>
      </c>
      <c r="C438" s="189" t="s">
        <v>154</v>
      </c>
      <c r="D438" s="189" t="s">
        <v>2101</v>
      </c>
      <c r="E438" s="232">
        <v>44986</v>
      </c>
      <c r="F438" s="232"/>
      <c r="G438" s="235" t="s">
        <v>1874</v>
      </c>
      <c r="H438" s="235" t="s">
        <v>2125</v>
      </c>
      <c r="I438" s="235" t="s">
        <v>2253</v>
      </c>
      <c r="J438" s="235" t="s">
        <v>2126</v>
      </c>
      <c r="K438" s="189" t="s">
        <v>195</v>
      </c>
      <c r="L438" s="232">
        <v>44988</v>
      </c>
      <c r="M438" s="235"/>
      <c r="N438" s="235"/>
      <c r="O438" s="235"/>
    </row>
    <row r="439" spans="1:15" s="89" customFormat="1" ht="15" customHeight="1">
      <c r="A439" s="190"/>
      <c r="B439" s="187" t="s">
        <v>147</v>
      </c>
      <c r="C439" s="189" t="s">
        <v>154</v>
      </c>
      <c r="D439" s="189" t="s">
        <v>2102</v>
      </c>
      <c r="E439" s="232">
        <v>44986</v>
      </c>
      <c r="F439" s="232"/>
      <c r="G439" s="235" t="s">
        <v>984</v>
      </c>
      <c r="H439" s="235" t="s">
        <v>2127</v>
      </c>
      <c r="I439" s="235" t="s">
        <v>2253</v>
      </c>
      <c r="J439" s="235" t="s">
        <v>1725</v>
      </c>
      <c r="K439" s="189" t="s">
        <v>195</v>
      </c>
      <c r="L439" s="232">
        <v>44988</v>
      </c>
      <c r="M439" s="235"/>
      <c r="N439" s="235"/>
      <c r="O439" s="235"/>
    </row>
    <row r="440" spans="1:15" s="89" customFormat="1" ht="15" customHeight="1">
      <c r="A440" s="190"/>
      <c r="B440" s="187" t="s">
        <v>147</v>
      </c>
      <c r="C440" s="189" t="s">
        <v>154</v>
      </c>
      <c r="D440" s="189" t="s">
        <v>2103</v>
      </c>
      <c r="E440" s="232">
        <v>44986</v>
      </c>
      <c r="F440" s="232"/>
      <c r="G440" s="235" t="s">
        <v>1859</v>
      </c>
      <c r="H440" s="235" t="s">
        <v>2128</v>
      </c>
      <c r="I440" s="235" t="s">
        <v>2253</v>
      </c>
      <c r="J440" s="235" t="s">
        <v>487</v>
      </c>
      <c r="K440" s="189" t="s">
        <v>195</v>
      </c>
      <c r="L440" s="232">
        <v>44988</v>
      </c>
      <c r="M440" s="235"/>
      <c r="N440" s="235"/>
      <c r="O440" s="235"/>
    </row>
    <row r="441" spans="1:15" s="89" customFormat="1" ht="15" customHeight="1">
      <c r="A441" s="190"/>
      <c r="B441" s="187" t="s">
        <v>147</v>
      </c>
      <c r="C441" s="189" t="s">
        <v>154</v>
      </c>
      <c r="D441" s="189" t="s">
        <v>2104</v>
      </c>
      <c r="E441" s="232">
        <v>44986</v>
      </c>
      <c r="F441" s="232"/>
      <c r="G441" s="235" t="s">
        <v>1859</v>
      </c>
      <c r="H441" s="235" t="s">
        <v>2129</v>
      </c>
      <c r="I441" s="235" t="s">
        <v>2253</v>
      </c>
      <c r="J441" s="235" t="s">
        <v>487</v>
      </c>
      <c r="K441" s="189" t="s">
        <v>195</v>
      </c>
      <c r="L441" s="232">
        <v>44988</v>
      </c>
      <c r="M441" s="235"/>
      <c r="N441" s="235"/>
      <c r="O441" s="235"/>
    </row>
    <row r="442" spans="1:15" s="89" customFormat="1" ht="15" customHeight="1">
      <c r="A442" s="190"/>
      <c r="B442" s="187" t="s">
        <v>147</v>
      </c>
      <c r="C442" s="189" t="s">
        <v>154</v>
      </c>
      <c r="D442" s="189" t="s">
        <v>2105</v>
      </c>
      <c r="E442" s="232">
        <v>44987</v>
      </c>
      <c r="F442" s="232"/>
      <c r="G442" s="235" t="s">
        <v>1285</v>
      </c>
      <c r="H442" s="235" t="s">
        <v>2145</v>
      </c>
      <c r="I442" s="235" t="s">
        <v>2253</v>
      </c>
      <c r="J442" s="235" t="s">
        <v>487</v>
      </c>
      <c r="K442" s="189" t="s">
        <v>195</v>
      </c>
      <c r="L442" s="232">
        <v>44988</v>
      </c>
      <c r="M442" s="235"/>
      <c r="N442" s="235"/>
      <c r="O442" s="235"/>
    </row>
    <row r="443" spans="1:15" s="89" customFormat="1" ht="15" customHeight="1">
      <c r="A443" s="190"/>
      <c r="B443" s="187" t="s">
        <v>147</v>
      </c>
      <c r="C443" s="189" t="s">
        <v>153</v>
      </c>
      <c r="D443" s="189" t="s">
        <v>2106</v>
      </c>
      <c r="E443" s="232">
        <v>44987</v>
      </c>
      <c r="F443" s="232"/>
      <c r="G443" s="235" t="s">
        <v>1874</v>
      </c>
      <c r="H443" s="235" t="s">
        <v>2146</v>
      </c>
      <c r="I443" s="235" t="s">
        <v>2252</v>
      </c>
      <c r="J443" s="235" t="s">
        <v>2093</v>
      </c>
      <c r="K443" s="189" t="s">
        <v>195</v>
      </c>
      <c r="L443" s="232">
        <v>44988</v>
      </c>
      <c r="M443" s="235"/>
      <c r="N443" s="235"/>
      <c r="O443" s="235"/>
    </row>
    <row r="444" spans="1:15" s="89" customFormat="1" ht="15" customHeight="1">
      <c r="A444" s="190"/>
      <c r="B444" s="187" t="s">
        <v>147</v>
      </c>
      <c r="C444" s="189" t="s">
        <v>154</v>
      </c>
      <c r="D444" s="189" t="s">
        <v>2107</v>
      </c>
      <c r="E444" s="232">
        <v>44987</v>
      </c>
      <c r="F444" s="232"/>
      <c r="G444" s="235" t="s">
        <v>1990</v>
      </c>
      <c r="H444" s="160" t="s">
        <v>2148</v>
      </c>
      <c r="I444" s="160" t="s">
        <v>2227</v>
      </c>
      <c r="J444" s="235" t="s">
        <v>1995</v>
      </c>
      <c r="K444" s="189" t="s">
        <v>195</v>
      </c>
      <c r="L444" s="232">
        <v>44988</v>
      </c>
      <c r="M444" s="235"/>
      <c r="N444" s="235"/>
      <c r="O444" s="235"/>
    </row>
    <row r="445" spans="1:15" s="89" customFormat="1" ht="15" customHeight="1">
      <c r="A445" s="190"/>
      <c r="B445" s="187" t="s">
        <v>147</v>
      </c>
      <c r="C445" s="189" t="s">
        <v>154</v>
      </c>
      <c r="D445" s="189" t="s">
        <v>2108</v>
      </c>
      <c r="E445" s="232">
        <v>44988</v>
      </c>
      <c r="F445" s="232"/>
      <c r="G445" s="235" t="s">
        <v>1990</v>
      </c>
      <c r="H445" s="235" t="s">
        <v>2149</v>
      </c>
      <c r="I445" s="160" t="s">
        <v>2227</v>
      </c>
      <c r="J445" s="235" t="s">
        <v>1999</v>
      </c>
      <c r="K445" s="189" t="s">
        <v>195</v>
      </c>
      <c r="L445" s="232">
        <v>44993</v>
      </c>
      <c r="M445" s="235"/>
      <c r="N445" s="235"/>
      <c r="O445" s="235"/>
    </row>
    <row r="446" spans="1:15" s="89" customFormat="1" ht="15" customHeight="1">
      <c r="A446" s="190"/>
      <c r="B446" s="187" t="s">
        <v>147</v>
      </c>
      <c r="C446" s="189" t="s">
        <v>2150</v>
      </c>
      <c r="D446" s="189" t="s">
        <v>2109</v>
      </c>
      <c r="E446" s="232">
        <v>44988</v>
      </c>
      <c r="F446" s="232"/>
      <c r="G446" s="235" t="s">
        <v>1990</v>
      </c>
      <c r="H446" s="160" t="s">
        <v>2151</v>
      </c>
      <c r="I446" s="160" t="s">
        <v>2227</v>
      </c>
      <c r="J446" s="235" t="s">
        <v>1995</v>
      </c>
      <c r="K446" s="189" t="s">
        <v>195</v>
      </c>
      <c r="L446" s="232">
        <v>44993</v>
      </c>
      <c r="M446" s="235"/>
      <c r="N446" s="235"/>
      <c r="O446" s="235"/>
    </row>
    <row r="447" spans="1:15" s="89" customFormat="1" ht="15" customHeight="1">
      <c r="A447" s="190"/>
      <c r="B447" s="187" t="s">
        <v>147</v>
      </c>
      <c r="C447" s="189" t="s">
        <v>152</v>
      </c>
      <c r="D447" s="189" t="s">
        <v>2110</v>
      </c>
      <c r="E447" s="232">
        <v>44989</v>
      </c>
      <c r="F447" s="232"/>
      <c r="G447" s="235" t="s">
        <v>1285</v>
      </c>
      <c r="H447" s="235" t="s">
        <v>2251</v>
      </c>
      <c r="I447" s="235" t="s">
        <v>2233</v>
      </c>
      <c r="J447" s="235" t="s">
        <v>1981</v>
      </c>
      <c r="K447" s="189" t="s">
        <v>195</v>
      </c>
      <c r="L447" s="232">
        <v>44998</v>
      </c>
      <c r="M447" s="235"/>
      <c r="N447" s="235"/>
      <c r="O447" s="235"/>
    </row>
    <row r="448" spans="1:15" s="89" customFormat="1" ht="15" customHeight="1">
      <c r="A448" s="190"/>
      <c r="B448" s="187" t="s">
        <v>147</v>
      </c>
      <c r="C448" s="189" t="s">
        <v>153</v>
      </c>
      <c r="D448" s="189" t="s">
        <v>2153</v>
      </c>
      <c r="E448" s="232">
        <v>44989</v>
      </c>
      <c r="F448" s="232"/>
      <c r="G448" s="235" t="s">
        <v>1935</v>
      </c>
      <c r="H448" s="235" t="s">
        <v>2205</v>
      </c>
      <c r="I448" s="235" t="s">
        <v>2253</v>
      </c>
      <c r="J448" s="235" t="s">
        <v>1783</v>
      </c>
      <c r="K448" s="189" t="s">
        <v>195</v>
      </c>
      <c r="L448" s="232">
        <v>44993</v>
      </c>
      <c r="M448" s="235"/>
      <c r="N448" s="235"/>
      <c r="O448" s="235"/>
    </row>
    <row r="449" spans="1:15" s="89" customFormat="1" ht="15" customHeight="1">
      <c r="A449" s="190"/>
      <c r="B449" s="187" t="s">
        <v>147</v>
      </c>
      <c r="C449" s="189" t="s">
        <v>2150</v>
      </c>
      <c r="D449" s="189" t="s">
        <v>2154</v>
      </c>
      <c r="E449" s="232">
        <v>44989</v>
      </c>
      <c r="F449" s="232"/>
      <c r="G449" s="235" t="s">
        <v>376</v>
      </c>
      <c r="H449" s="235" t="s">
        <v>2339</v>
      </c>
      <c r="I449" s="235" t="s">
        <v>2227</v>
      </c>
      <c r="J449" s="235" t="s">
        <v>2206</v>
      </c>
      <c r="K449" s="189" t="s">
        <v>195</v>
      </c>
      <c r="L449" s="232">
        <v>44993</v>
      </c>
      <c r="M449" s="235"/>
      <c r="N449" s="235"/>
      <c r="O449" s="235"/>
    </row>
    <row r="450" spans="1:15" s="89" customFormat="1" ht="15" customHeight="1">
      <c r="A450" s="190"/>
      <c r="B450" s="187" t="s">
        <v>147</v>
      </c>
      <c r="C450" s="189" t="s">
        <v>154</v>
      </c>
      <c r="D450" s="189" t="s">
        <v>2155</v>
      </c>
      <c r="E450" s="232">
        <v>44991</v>
      </c>
      <c r="F450" s="232"/>
      <c r="G450" s="235" t="s">
        <v>491</v>
      </c>
      <c r="H450" s="235" t="s">
        <v>2157</v>
      </c>
      <c r="I450" s="235"/>
      <c r="J450" s="235" t="s">
        <v>2158</v>
      </c>
      <c r="K450" s="189" t="s">
        <v>195</v>
      </c>
      <c r="L450" s="232">
        <v>44993</v>
      </c>
      <c r="M450" s="235"/>
      <c r="N450" s="235"/>
      <c r="O450" s="235"/>
    </row>
    <row r="451" spans="1:15" s="89" customFormat="1" ht="15" customHeight="1">
      <c r="A451" s="190"/>
      <c r="B451" s="187" t="s">
        <v>147</v>
      </c>
      <c r="C451" s="189" t="s">
        <v>154</v>
      </c>
      <c r="D451" s="189" t="s">
        <v>2156</v>
      </c>
      <c r="E451" s="232">
        <v>44991</v>
      </c>
      <c r="F451" s="232"/>
      <c r="G451" s="235" t="s">
        <v>1874</v>
      </c>
      <c r="H451" s="235" t="s">
        <v>2159</v>
      </c>
      <c r="I451" s="235" t="s">
        <v>2227</v>
      </c>
      <c r="J451" s="235" t="s">
        <v>1805</v>
      </c>
      <c r="K451" s="189" t="s">
        <v>195</v>
      </c>
      <c r="L451" s="232">
        <v>44993</v>
      </c>
      <c r="M451" s="235"/>
      <c r="N451" s="235"/>
      <c r="O451" s="235"/>
    </row>
    <row r="452" spans="1:15" s="89" customFormat="1" ht="15" customHeight="1">
      <c r="A452" s="190"/>
      <c r="B452" s="187" t="s">
        <v>147</v>
      </c>
      <c r="C452" s="189" t="s">
        <v>154</v>
      </c>
      <c r="D452" s="189" t="s">
        <v>2165</v>
      </c>
      <c r="E452" s="232">
        <v>44991</v>
      </c>
      <c r="F452" s="232"/>
      <c r="G452" s="235" t="s">
        <v>1874</v>
      </c>
      <c r="H452" s="235" t="s">
        <v>2166</v>
      </c>
      <c r="I452" s="235" t="s">
        <v>2227</v>
      </c>
      <c r="J452" s="235" t="s">
        <v>2167</v>
      </c>
      <c r="K452" s="189" t="s">
        <v>195</v>
      </c>
      <c r="L452" s="232">
        <v>44993</v>
      </c>
      <c r="M452" s="235"/>
      <c r="N452" s="235"/>
      <c r="O452" s="235"/>
    </row>
    <row r="453" spans="1:15" s="89" customFormat="1" ht="15" customHeight="1">
      <c r="A453" s="190"/>
      <c r="B453" s="187" t="s">
        <v>147</v>
      </c>
      <c r="C453" s="189" t="s">
        <v>3</v>
      </c>
      <c r="D453" s="189" t="s">
        <v>2168</v>
      </c>
      <c r="E453" s="232">
        <v>44991</v>
      </c>
      <c r="F453" s="232"/>
      <c r="G453" s="235" t="s">
        <v>231</v>
      </c>
      <c r="H453" s="235" t="s">
        <v>2171</v>
      </c>
      <c r="I453" s="235" t="s">
        <v>2240</v>
      </c>
      <c r="J453" s="235" t="s">
        <v>2049</v>
      </c>
      <c r="K453" s="189" t="s">
        <v>195</v>
      </c>
      <c r="L453" s="232">
        <v>44993</v>
      </c>
      <c r="M453" s="235"/>
      <c r="N453" s="235"/>
      <c r="O453" s="235"/>
    </row>
    <row r="454" spans="1:15" s="89" customFormat="1" ht="15" customHeight="1">
      <c r="A454" s="190"/>
      <c r="B454" s="187" t="s">
        <v>147</v>
      </c>
      <c r="C454" s="189" t="s">
        <v>3</v>
      </c>
      <c r="D454" s="189" t="s">
        <v>2169</v>
      </c>
      <c r="E454" s="232">
        <v>44991</v>
      </c>
      <c r="F454" s="232"/>
      <c r="G454" s="235" t="s">
        <v>231</v>
      </c>
      <c r="H454" s="235" t="s">
        <v>2172</v>
      </c>
      <c r="I454" s="235" t="s">
        <v>2241</v>
      </c>
      <c r="J454" s="235" t="s">
        <v>2049</v>
      </c>
      <c r="K454" s="189" t="s">
        <v>195</v>
      </c>
      <c r="L454" s="232">
        <v>44993</v>
      </c>
      <c r="M454" s="235"/>
      <c r="N454" s="235"/>
      <c r="O454" s="235"/>
    </row>
    <row r="455" spans="1:15" s="89" customFormat="1" ht="15" customHeight="1">
      <c r="A455" s="190"/>
      <c r="B455" s="187" t="s">
        <v>147</v>
      </c>
      <c r="C455" s="189" t="s">
        <v>154</v>
      </c>
      <c r="D455" s="189" t="s">
        <v>2170</v>
      </c>
      <c r="E455" s="232">
        <v>44991</v>
      </c>
      <c r="F455" s="232"/>
      <c r="G455" s="235" t="s">
        <v>1859</v>
      </c>
      <c r="H455" s="235" t="s">
        <v>2173</v>
      </c>
      <c r="I455" s="235" t="s">
        <v>2253</v>
      </c>
      <c r="J455" s="235" t="s">
        <v>1783</v>
      </c>
      <c r="K455" s="189" t="s">
        <v>195</v>
      </c>
      <c r="L455" s="232">
        <v>44993</v>
      </c>
      <c r="M455" s="235"/>
      <c r="N455" s="235"/>
      <c r="O455" s="235"/>
    </row>
    <row r="456" spans="1:15" s="89" customFormat="1" ht="15" customHeight="1">
      <c r="A456" s="190"/>
      <c r="B456" s="187" t="s">
        <v>147</v>
      </c>
      <c r="C456" s="189" t="s">
        <v>154</v>
      </c>
      <c r="D456" s="189" t="s">
        <v>2174</v>
      </c>
      <c r="E456" s="232">
        <v>44992</v>
      </c>
      <c r="F456" s="232"/>
      <c r="G456" s="235" t="s">
        <v>1859</v>
      </c>
      <c r="H456" s="235" t="s">
        <v>2180</v>
      </c>
      <c r="I456" s="235" t="s">
        <v>2253</v>
      </c>
      <c r="J456" s="235" t="s">
        <v>1783</v>
      </c>
      <c r="K456" s="189" t="s">
        <v>195</v>
      </c>
      <c r="L456" s="232">
        <v>44998</v>
      </c>
      <c r="M456" s="235"/>
      <c r="N456" s="235"/>
      <c r="O456" s="235"/>
    </row>
    <row r="457" spans="1:15" s="89" customFormat="1" ht="15" customHeight="1">
      <c r="A457" s="190"/>
      <c r="B457" s="187" t="s">
        <v>147</v>
      </c>
      <c r="C457" s="189" t="s">
        <v>1997</v>
      </c>
      <c r="D457" s="189" t="s">
        <v>2175</v>
      </c>
      <c r="E457" s="232">
        <v>44992</v>
      </c>
      <c r="F457" s="232"/>
      <c r="G457" s="235" t="s">
        <v>1874</v>
      </c>
      <c r="H457" s="235" t="s">
        <v>2181</v>
      </c>
      <c r="I457" s="235" t="s">
        <v>2252</v>
      </c>
      <c r="J457" s="235" t="s">
        <v>878</v>
      </c>
      <c r="K457" s="189" t="s">
        <v>195</v>
      </c>
      <c r="L457" s="232">
        <v>44998</v>
      </c>
      <c r="M457" s="235"/>
      <c r="N457" s="235"/>
      <c r="O457" s="235"/>
    </row>
    <row r="458" spans="1:15" s="89" customFormat="1" ht="15" customHeight="1">
      <c r="A458" s="190"/>
      <c r="B458" s="187" t="s">
        <v>147</v>
      </c>
      <c r="C458" s="189" t="s">
        <v>152</v>
      </c>
      <c r="D458" s="189" t="s">
        <v>2176</v>
      </c>
      <c r="E458" s="232">
        <v>44993</v>
      </c>
      <c r="F458" s="232"/>
      <c r="G458" s="235" t="s">
        <v>1285</v>
      </c>
      <c r="H458" s="235" t="s">
        <v>2182</v>
      </c>
      <c r="I458" s="235" t="s">
        <v>2252</v>
      </c>
      <c r="J458" s="235" t="s">
        <v>277</v>
      </c>
      <c r="K458" s="189" t="s">
        <v>195</v>
      </c>
      <c r="L458" s="232">
        <v>44998</v>
      </c>
      <c r="M458" s="235"/>
      <c r="N458" s="235"/>
      <c r="O458" s="235"/>
    </row>
    <row r="459" spans="1:15" s="89" customFormat="1" ht="15" customHeight="1">
      <c r="A459" s="190"/>
      <c r="B459" s="187" t="s">
        <v>147</v>
      </c>
      <c r="C459" s="189" t="s">
        <v>2183</v>
      </c>
      <c r="D459" s="189" t="s">
        <v>2177</v>
      </c>
      <c r="E459" s="232">
        <v>44993</v>
      </c>
      <c r="F459" s="232"/>
      <c r="G459" s="235" t="s">
        <v>1285</v>
      </c>
      <c r="H459" s="235" t="s">
        <v>2184</v>
      </c>
      <c r="I459" s="235" t="s">
        <v>2233</v>
      </c>
      <c r="J459" s="235" t="s">
        <v>1725</v>
      </c>
      <c r="K459" s="189" t="s">
        <v>195</v>
      </c>
      <c r="L459" s="232">
        <v>44998</v>
      </c>
      <c r="M459" s="235"/>
      <c r="N459" s="235"/>
      <c r="O459" s="235"/>
    </row>
    <row r="460" spans="1:15" s="89" customFormat="1" ht="15" customHeight="1">
      <c r="A460" s="190"/>
      <c r="B460" s="187" t="s">
        <v>147</v>
      </c>
      <c r="C460" s="189" t="s">
        <v>152</v>
      </c>
      <c r="D460" s="189" t="s">
        <v>2178</v>
      </c>
      <c r="E460" s="232">
        <v>44993</v>
      </c>
      <c r="F460" s="232"/>
      <c r="G460" s="235" t="s">
        <v>359</v>
      </c>
      <c r="H460" s="235" t="s">
        <v>2185</v>
      </c>
      <c r="I460" s="235" t="s">
        <v>2252</v>
      </c>
      <c r="J460" s="235" t="s">
        <v>277</v>
      </c>
      <c r="K460" s="189" t="s">
        <v>195</v>
      </c>
      <c r="L460" s="232">
        <v>44998</v>
      </c>
      <c r="M460" s="235"/>
      <c r="N460" s="235"/>
      <c r="O460" s="235"/>
    </row>
    <row r="461" spans="1:15" s="89" customFormat="1" ht="15" customHeight="1">
      <c r="A461" s="190"/>
      <c r="B461" s="187" t="s">
        <v>147</v>
      </c>
      <c r="C461" s="189" t="s">
        <v>2064</v>
      </c>
      <c r="D461" s="189" t="s">
        <v>2179</v>
      </c>
      <c r="E461" s="232">
        <v>44993</v>
      </c>
      <c r="F461" s="232"/>
      <c r="G461" s="235" t="s">
        <v>1874</v>
      </c>
      <c r="H461" s="235" t="s">
        <v>2199</v>
      </c>
      <c r="I461" s="235" t="s">
        <v>2233</v>
      </c>
      <c r="J461" s="235" t="s">
        <v>2192</v>
      </c>
      <c r="K461" s="189" t="s">
        <v>195</v>
      </c>
      <c r="L461" s="232">
        <v>44998</v>
      </c>
      <c r="M461" s="235"/>
      <c r="N461" s="235"/>
      <c r="O461" s="235"/>
    </row>
    <row r="462" spans="1:15" s="89" customFormat="1" ht="15" customHeight="1">
      <c r="A462" s="190"/>
      <c r="B462" s="187" t="s">
        <v>147</v>
      </c>
      <c r="C462" s="189" t="s">
        <v>1997</v>
      </c>
      <c r="D462" s="189" t="s">
        <v>2186</v>
      </c>
      <c r="E462" s="232">
        <v>44993</v>
      </c>
      <c r="F462" s="232"/>
      <c r="G462" s="235" t="s">
        <v>1285</v>
      </c>
      <c r="H462" s="235" t="s">
        <v>2193</v>
      </c>
      <c r="I462" s="235" t="s">
        <v>2253</v>
      </c>
      <c r="J462" s="235" t="s">
        <v>1783</v>
      </c>
      <c r="K462" s="189" t="s">
        <v>195</v>
      </c>
      <c r="L462" s="232">
        <v>44998</v>
      </c>
      <c r="M462" s="235"/>
      <c r="N462" s="235"/>
      <c r="O462" s="235"/>
    </row>
    <row r="463" spans="1:15" s="89" customFormat="1" ht="15" customHeight="1">
      <c r="A463" s="190"/>
      <c r="B463" s="187" t="s">
        <v>147</v>
      </c>
      <c r="C463" s="189" t="s">
        <v>3</v>
      </c>
      <c r="D463" s="189" t="s">
        <v>2187</v>
      </c>
      <c r="E463" s="232">
        <v>44993</v>
      </c>
      <c r="F463" s="232"/>
      <c r="G463" s="235" t="s">
        <v>231</v>
      </c>
      <c r="H463" s="235" t="s">
        <v>2194</v>
      </c>
      <c r="I463" s="235" t="s">
        <v>2245</v>
      </c>
      <c r="J463" s="235" t="s">
        <v>2049</v>
      </c>
      <c r="K463" s="189" t="s">
        <v>195</v>
      </c>
      <c r="L463" s="232">
        <v>44993</v>
      </c>
      <c r="M463" s="235"/>
      <c r="N463" s="235"/>
      <c r="O463" s="235"/>
    </row>
    <row r="464" spans="1:15" s="89" customFormat="1" ht="15" customHeight="1">
      <c r="A464" s="190"/>
      <c r="B464" s="187" t="s">
        <v>147</v>
      </c>
      <c r="C464" s="189" t="s">
        <v>3</v>
      </c>
      <c r="D464" s="189" t="s">
        <v>2188</v>
      </c>
      <c r="E464" s="232">
        <v>44993</v>
      </c>
      <c r="F464" s="232"/>
      <c r="G464" s="235" t="s">
        <v>231</v>
      </c>
      <c r="H464" s="235" t="s">
        <v>2195</v>
      </c>
      <c r="I464" s="235" t="s">
        <v>2246</v>
      </c>
      <c r="J464" s="235" t="s">
        <v>2049</v>
      </c>
      <c r="K464" s="189" t="s">
        <v>195</v>
      </c>
      <c r="L464" s="232">
        <v>44993</v>
      </c>
      <c r="M464" s="235"/>
      <c r="N464" s="235"/>
      <c r="O464" s="235"/>
    </row>
    <row r="465" spans="1:15" s="89" customFormat="1" ht="15" customHeight="1">
      <c r="A465" s="190"/>
      <c r="B465" s="187" t="s">
        <v>147</v>
      </c>
      <c r="C465" s="189" t="s">
        <v>3</v>
      </c>
      <c r="D465" s="189" t="s">
        <v>2189</v>
      </c>
      <c r="E465" s="232">
        <v>44993</v>
      </c>
      <c r="F465" s="232"/>
      <c r="G465" s="235" t="s">
        <v>231</v>
      </c>
      <c r="H465" s="235" t="s">
        <v>2196</v>
      </c>
      <c r="I465" s="235" t="s">
        <v>2336</v>
      </c>
      <c r="J465" s="235" t="s">
        <v>2049</v>
      </c>
      <c r="K465" s="189" t="s">
        <v>195</v>
      </c>
      <c r="L465" s="232">
        <v>44993</v>
      </c>
      <c r="M465" s="235"/>
      <c r="N465" s="235"/>
      <c r="O465" s="235"/>
    </row>
    <row r="466" spans="1:15" s="89" customFormat="1" ht="15" customHeight="1">
      <c r="A466" s="190"/>
      <c r="B466" s="187" t="s">
        <v>147</v>
      </c>
      <c r="C466" s="189" t="s">
        <v>153</v>
      </c>
      <c r="D466" s="189" t="s">
        <v>2190</v>
      </c>
      <c r="E466" s="232">
        <v>44993</v>
      </c>
      <c r="F466" s="232"/>
      <c r="G466" s="235" t="s">
        <v>1874</v>
      </c>
      <c r="H466" s="235" t="s">
        <v>2197</v>
      </c>
      <c r="I466" s="235" t="s">
        <v>2253</v>
      </c>
      <c r="J466" s="235" t="s">
        <v>480</v>
      </c>
      <c r="K466" s="189" t="s">
        <v>195</v>
      </c>
      <c r="L466" s="232">
        <v>44998</v>
      </c>
      <c r="M466" s="235"/>
      <c r="N466" s="235"/>
      <c r="O466" s="235"/>
    </row>
    <row r="467" spans="1:15" s="89" customFormat="1" ht="15" customHeight="1">
      <c r="A467" s="190"/>
      <c r="B467" s="187" t="s">
        <v>147</v>
      </c>
      <c r="C467" s="189" t="s">
        <v>2150</v>
      </c>
      <c r="D467" s="189" t="s">
        <v>2191</v>
      </c>
      <c r="E467" s="232">
        <v>44993</v>
      </c>
      <c r="F467" s="232"/>
      <c r="G467" s="235" t="s">
        <v>1990</v>
      </c>
      <c r="H467" s="235" t="s">
        <v>2198</v>
      </c>
      <c r="I467" s="235" t="s">
        <v>2227</v>
      </c>
      <c r="J467" s="235" t="s">
        <v>1801</v>
      </c>
      <c r="K467" s="189" t="s">
        <v>195</v>
      </c>
      <c r="L467" s="232">
        <v>44998</v>
      </c>
      <c r="M467" s="235"/>
      <c r="N467" s="235"/>
      <c r="O467" s="235"/>
    </row>
    <row r="468" spans="1:15" s="89" customFormat="1" ht="15" customHeight="1">
      <c r="A468" s="190"/>
      <c r="B468" s="187" t="s">
        <v>147</v>
      </c>
      <c r="C468" s="189" t="s">
        <v>1997</v>
      </c>
      <c r="D468" s="189" t="s">
        <v>2200</v>
      </c>
      <c r="E468" s="232">
        <v>44994</v>
      </c>
      <c r="F468" s="232"/>
      <c r="G468" s="235" t="s">
        <v>1990</v>
      </c>
      <c r="H468" s="235" t="s">
        <v>2254</v>
      </c>
      <c r="I468" s="235" t="s">
        <v>2227</v>
      </c>
      <c r="J468" s="235" t="s">
        <v>471</v>
      </c>
      <c r="K468" s="189" t="s">
        <v>195</v>
      </c>
      <c r="L468" s="232">
        <v>44998</v>
      </c>
      <c r="M468" s="235"/>
      <c r="N468" s="235"/>
      <c r="O468" s="235"/>
    </row>
    <row r="469" spans="1:15" s="89" customFormat="1" ht="15" customHeight="1">
      <c r="A469" s="190"/>
      <c r="B469" s="187" t="s">
        <v>147</v>
      </c>
      <c r="C469" s="189" t="s">
        <v>1997</v>
      </c>
      <c r="D469" s="189" t="s">
        <v>2201</v>
      </c>
      <c r="E469" s="232">
        <v>44994</v>
      </c>
      <c r="F469" s="232"/>
      <c r="G469" s="235" t="s">
        <v>1990</v>
      </c>
      <c r="H469" s="235" t="s">
        <v>2255</v>
      </c>
      <c r="I469" s="235" t="s">
        <v>2227</v>
      </c>
      <c r="J469" s="235" t="s">
        <v>1505</v>
      </c>
      <c r="K469" s="189" t="s">
        <v>195</v>
      </c>
      <c r="L469" s="232">
        <v>44998</v>
      </c>
      <c r="M469" s="235"/>
      <c r="N469" s="235"/>
      <c r="O469" s="235"/>
    </row>
    <row r="470" spans="1:15" s="89" customFormat="1" ht="15" customHeight="1">
      <c r="A470" s="190"/>
      <c r="B470" s="187" t="s">
        <v>147</v>
      </c>
      <c r="C470" s="189" t="s">
        <v>153</v>
      </c>
      <c r="D470" s="189" t="s">
        <v>2202</v>
      </c>
      <c r="E470" s="232">
        <v>44995</v>
      </c>
      <c r="F470" s="232"/>
      <c r="G470" s="235" t="s">
        <v>1990</v>
      </c>
      <c r="H470" s="235" t="s">
        <v>2210</v>
      </c>
      <c r="I470" s="235" t="s">
        <v>2227</v>
      </c>
      <c r="J470" s="235" t="s">
        <v>471</v>
      </c>
      <c r="K470" s="189" t="s">
        <v>195</v>
      </c>
      <c r="L470" s="232">
        <v>44998</v>
      </c>
      <c r="M470" s="235"/>
      <c r="N470" s="235"/>
      <c r="O470" s="235"/>
    </row>
    <row r="471" spans="1:15" s="89" customFormat="1" ht="15" customHeight="1">
      <c r="A471" s="190"/>
      <c r="B471" s="187" t="s">
        <v>147</v>
      </c>
      <c r="C471" s="189" t="s">
        <v>153</v>
      </c>
      <c r="D471" s="189" t="s">
        <v>2203</v>
      </c>
      <c r="E471" s="232">
        <v>44995</v>
      </c>
      <c r="F471" s="232"/>
      <c r="G471" s="235" t="s">
        <v>1859</v>
      </c>
      <c r="H471" s="235" t="s">
        <v>2257</v>
      </c>
      <c r="I471" s="235" t="s">
        <v>2256</v>
      </c>
      <c r="J471" s="235" t="s">
        <v>480</v>
      </c>
      <c r="K471" s="189" t="s">
        <v>195</v>
      </c>
      <c r="L471" s="232">
        <v>44998</v>
      </c>
      <c r="M471" s="235"/>
      <c r="N471" s="235"/>
      <c r="O471" s="235"/>
    </row>
    <row r="472" spans="1:15" s="89" customFormat="1" ht="15" customHeight="1">
      <c r="A472" s="190"/>
      <c r="B472" s="187" t="s">
        <v>147</v>
      </c>
      <c r="C472" s="189" t="s">
        <v>153</v>
      </c>
      <c r="D472" s="189" t="s">
        <v>2204</v>
      </c>
      <c r="E472" s="232">
        <v>44996</v>
      </c>
      <c r="F472" s="232"/>
      <c r="G472" s="235" t="s">
        <v>1874</v>
      </c>
      <c r="H472" s="235" t="s">
        <v>2218</v>
      </c>
      <c r="I472" s="235" t="s">
        <v>2256</v>
      </c>
      <c r="J472" s="235" t="s">
        <v>480</v>
      </c>
      <c r="K472" s="189" t="s">
        <v>195</v>
      </c>
      <c r="L472" s="232">
        <v>44998</v>
      </c>
      <c r="M472" s="235"/>
      <c r="N472" s="235"/>
      <c r="O472" s="235"/>
    </row>
    <row r="473" spans="1:15" s="89" customFormat="1" ht="15" customHeight="1">
      <c r="A473" s="190"/>
      <c r="B473" s="187" t="s">
        <v>147</v>
      </c>
      <c r="C473" s="189" t="s">
        <v>153</v>
      </c>
      <c r="D473" s="189" t="s">
        <v>2211</v>
      </c>
      <c r="E473" s="232">
        <v>44996</v>
      </c>
      <c r="F473" s="232"/>
      <c r="G473" s="235" t="s">
        <v>2219</v>
      </c>
      <c r="H473" s="235" t="s">
        <v>2319</v>
      </c>
      <c r="I473" s="235" t="s">
        <v>2256</v>
      </c>
      <c r="J473" s="235" t="s">
        <v>878</v>
      </c>
      <c r="K473" s="189" t="s">
        <v>195</v>
      </c>
      <c r="L473" s="232">
        <v>45005</v>
      </c>
      <c r="M473" s="235"/>
      <c r="N473" s="235"/>
      <c r="O473" s="235"/>
    </row>
    <row r="474" spans="1:15" s="89" customFormat="1" ht="15" customHeight="1">
      <c r="A474" s="190"/>
      <c r="B474" s="187" t="s">
        <v>147</v>
      </c>
      <c r="C474" s="189" t="s">
        <v>154</v>
      </c>
      <c r="D474" s="189" t="s">
        <v>2212</v>
      </c>
      <c r="E474" s="232">
        <v>44996</v>
      </c>
      <c r="F474" s="232"/>
      <c r="G474" s="235" t="s">
        <v>1874</v>
      </c>
      <c r="H474" s="235" t="s">
        <v>2226</v>
      </c>
      <c r="I474" s="235" t="s">
        <v>2227</v>
      </c>
      <c r="J474" s="235" t="s">
        <v>1805</v>
      </c>
      <c r="K474" s="189" t="s">
        <v>195</v>
      </c>
      <c r="L474" s="232">
        <v>44998</v>
      </c>
      <c r="M474" s="235"/>
      <c r="N474" s="235"/>
      <c r="O474" s="235"/>
    </row>
    <row r="475" spans="1:15" s="89" customFormat="1" ht="15" customHeight="1">
      <c r="A475" s="190"/>
      <c r="B475" s="187" t="s">
        <v>147</v>
      </c>
      <c r="C475" s="189" t="s">
        <v>2150</v>
      </c>
      <c r="D475" s="189" t="s">
        <v>2213</v>
      </c>
      <c r="E475" s="232">
        <v>44996</v>
      </c>
      <c r="F475" s="232"/>
      <c r="G475" s="235" t="s">
        <v>1874</v>
      </c>
      <c r="H475" s="235" t="s">
        <v>2228</v>
      </c>
      <c r="I475" s="235" t="s">
        <v>2227</v>
      </c>
      <c r="J475" s="235" t="s">
        <v>2229</v>
      </c>
      <c r="K475" s="189" t="s">
        <v>195</v>
      </c>
      <c r="L475" s="232">
        <v>44998</v>
      </c>
      <c r="M475" s="235"/>
      <c r="N475" s="235"/>
      <c r="O475" s="235"/>
    </row>
    <row r="476" spans="1:15" s="89" customFormat="1" ht="15" customHeight="1">
      <c r="A476" s="190"/>
      <c r="B476" s="187" t="s">
        <v>147</v>
      </c>
      <c r="C476" s="189" t="s">
        <v>153</v>
      </c>
      <c r="D476" s="189" t="s">
        <v>2214</v>
      </c>
      <c r="E476" s="232">
        <v>44998</v>
      </c>
      <c r="F476" s="232"/>
      <c r="G476" s="235" t="s">
        <v>1285</v>
      </c>
      <c r="H476" s="235" t="s">
        <v>2320</v>
      </c>
      <c r="I476" s="235" t="s">
        <v>2253</v>
      </c>
      <c r="J476" s="235" t="s">
        <v>480</v>
      </c>
      <c r="K476" s="189" t="s">
        <v>195</v>
      </c>
      <c r="L476" s="232">
        <v>45005</v>
      </c>
      <c r="M476" s="235"/>
      <c r="N476" s="235"/>
      <c r="O476" s="235"/>
    </row>
    <row r="477" spans="1:15" s="89" customFormat="1" ht="15" customHeight="1">
      <c r="A477" s="190"/>
      <c r="B477" s="187" t="s">
        <v>147</v>
      </c>
      <c r="C477" s="189" t="s">
        <v>2150</v>
      </c>
      <c r="D477" s="189" t="s">
        <v>2215</v>
      </c>
      <c r="E477" s="232">
        <v>44998</v>
      </c>
      <c r="F477" s="232"/>
      <c r="G477" s="235" t="s">
        <v>914</v>
      </c>
      <c r="H477" s="235" t="s">
        <v>2321</v>
      </c>
      <c r="I477" s="235" t="s">
        <v>2253</v>
      </c>
      <c r="J477" s="235" t="s">
        <v>1923</v>
      </c>
      <c r="K477" s="189" t="s">
        <v>195</v>
      </c>
      <c r="L477" s="232">
        <v>45005</v>
      </c>
      <c r="M477" s="235"/>
      <c r="N477" s="235"/>
      <c r="O477" s="235"/>
    </row>
    <row r="478" spans="1:15" s="89" customFormat="1" ht="15" customHeight="1">
      <c r="A478" s="190"/>
      <c r="B478" s="187" t="s">
        <v>147</v>
      </c>
      <c r="C478" s="189" t="s">
        <v>154</v>
      </c>
      <c r="D478" s="189" t="s">
        <v>2216</v>
      </c>
      <c r="E478" s="232">
        <v>44998</v>
      </c>
      <c r="F478" s="232"/>
      <c r="G478" s="235" t="s">
        <v>1935</v>
      </c>
      <c r="H478" s="235" t="s">
        <v>2322</v>
      </c>
      <c r="I478" s="235" t="s">
        <v>2284</v>
      </c>
      <c r="J478" s="235" t="s">
        <v>1985</v>
      </c>
      <c r="K478" s="189" t="s">
        <v>195</v>
      </c>
      <c r="L478" s="232">
        <v>45005</v>
      </c>
      <c r="M478" s="235"/>
      <c r="N478" s="235"/>
      <c r="O478" s="235"/>
    </row>
    <row r="479" spans="1:15" s="89" customFormat="1" ht="15" customHeight="1">
      <c r="A479" s="190"/>
      <c r="B479" s="187" t="s">
        <v>147</v>
      </c>
      <c r="C479" s="189" t="s">
        <v>2150</v>
      </c>
      <c r="D479" s="189" t="s">
        <v>2217</v>
      </c>
      <c r="E479" s="232">
        <v>44998</v>
      </c>
      <c r="F479" s="232"/>
      <c r="G479" s="235" t="s">
        <v>984</v>
      </c>
      <c r="H479" s="235" t="s">
        <v>2323</v>
      </c>
      <c r="I479" s="235" t="s">
        <v>2284</v>
      </c>
      <c r="J479" s="235" t="s">
        <v>2017</v>
      </c>
      <c r="K479" s="189" t="s">
        <v>195</v>
      </c>
      <c r="L479" s="232">
        <v>45005</v>
      </c>
      <c r="M479" s="235"/>
      <c r="N479" s="235"/>
      <c r="O479" s="235"/>
    </row>
    <row r="480" spans="1:15" s="89" customFormat="1" ht="15" customHeight="1">
      <c r="A480" s="190"/>
      <c r="B480" s="187" t="s">
        <v>147</v>
      </c>
      <c r="C480" s="189" t="s">
        <v>1997</v>
      </c>
      <c r="D480" s="189" t="s">
        <v>2272</v>
      </c>
      <c r="E480" s="232">
        <v>44999</v>
      </c>
      <c r="F480" s="232"/>
      <c r="G480" s="235" t="s">
        <v>1874</v>
      </c>
      <c r="H480" s="235" t="s">
        <v>2324</v>
      </c>
      <c r="I480" s="235" t="s">
        <v>2227</v>
      </c>
      <c r="J480" s="235" t="s">
        <v>2325</v>
      </c>
      <c r="K480" s="189" t="s">
        <v>195</v>
      </c>
      <c r="L480" s="232">
        <v>45005</v>
      </c>
      <c r="M480" s="235"/>
      <c r="N480" s="235"/>
      <c r="O480" s="235"/>
    </row>
    <row r="481" spans="1:15" s="89" customFormat="1" ht="15" customHeight="1">
      <c r="A481" s="190"/>
      <c r="B481" s="187" t="s">
        <v>147</v>
      </c>
      <c r="C481" s="189" t="s">
        <v>1997</v>
      </c>
      <c r="D481" s="189" t="s">
        <v>2273</v>
      </c>
      <c r="E481" s="232">
        <v>44999</v>
      </c>
      <c r="F481" s="232"/>
      <c r="G481" s="235" t="s">
        <v>1874</v>
      </c>
      <c r="H481" s="235" t="s">
        <v>2326</v>
      </c>
      <c r="I481" s="235" t="s">
        <v>2227</v>
      </c>
      <c r="J481" s="235" t="s">
        <v>1950</v>
      </c>
      <c r="K481" s="189" t="s">
        <v>195</v>
      </c>
      <c r="L481" s="232">
        <v>45005</v>
      </c>
      <c r="M481" s="235"/>
      <c r="N481" s="235"/>
      <c r="O481" s="235"/>
    </row>
    <row r="482" spans="1:15" s="89" customFormat="1" ht="15" customHeight="1">
      <c r="A482" s="190"/>
      <c r="B482" s="187" t="s">
        <v>147</v>
      </c>
      <c r="C482" s="189" t="s">
        <v>2150</v>
      </c>
      <c r="D482" s="189" t="s">
        <v>2274</v>
      </c>
      <c r="E482" s="232">
        <v>44999</v>
      </c>
      <c r="F482" s="232"/>
      <c r="G482" s="235" t="s">
        <v>1859</v>
      </c>
      <c r="H482" s="235" t="s">
        <v>2327</v>
      </c>
      <c r="I482" s="235" t="s">
        <v>2284</v>
      </c>
      <c r="J482" s="235" t="s">
        <v>487</v>
      </c>
      <c r="K482" s="189" t="s">
        <v>195</v>
      </c>
      <c r="L482" s="232">
        <v>45005</v>
      </c>
      <c r="M482" s="235"/>
      <c r="N482" s="235"/>
      <c r="O482" s="235"/>
    </row>
    <row r="483" spans="1:15" s="89" customFormat="1" ht="15" customHeight="1">
      <c r="A483" s="190"/>
      <c r="B483" s="187" t="s">
        <v>147</v>
      </c>
      <c r="C483" s="189" t="s">
        <v>153</v>
      </c>
      <c r="D483" s="189" t="s">
        <v>2275</v>
      </c>
      <c r="E483" s="232">
        <v>44999</v>
      </c>
      <c r="F483" s="232"/>
      <c r="G483" s="235" t="s">
        <v>1874</v>
      </c>
      <c r="H483" s="235" t="s">
        <v>2277</v>
      </c>
      <c r="I483" s="235" t="s">
        <v>2253</v>
      </c>
      <c r="J483" s="235" t="s">
        <v>2278</v>
      </c>
      <c r="K483" s="189" t="s">
        <v>195</v>
      </c>
      <c r="L483" s="232">
        <v>45005</v>
      </c>
      <c r="M483" s="235"/>
      <c r="N483" s="235"/>
      <c r="O483" s="235"/>
    </row>
    <row r="484" spans="1:15" s="89" customFormat="1" ht="15" customHeight="1">
      <c r="A484" s="190"/>
      <c r="B484" s="187" t="s">
        <v>147</v>
      </c>
      <c r="C484" s="189" t="s">
        <v>153</v>
      </c>
      <c r="D484" s="189" t="s">
        <v>2276</v>
      </c>
      <c r="E484" s="232">
        <v>45000</v>
      </c>
      <c r="F484" s="232"/>
      <c r="G484" s="235" t="s">
        <v>1874</v>
      </c>
      <c r="H484" s="235" t="s">
        <v>2279</v>
      </c>
      <c r="I484" s="235" t="s">
        <v>2227</v>
      </c>
      <c r="J484" s="235" t="s">
        <v>2280</v>
      </c>
      <c r="K484" s="189" t="s">
        <v>195</v>
      </c>
      <c r="L484" s="232">
        <v>45005</v>
      </c>
      <c r="M484" s="235"/>
      <c r="N484" s="235"/>
      <c r="O484" s="235"/>
    </row>
    <row r="485" spans="1:15" s="89" customFormat="1" ht="15" customHeight="1">
      <c r="A485" s="190"/>
      <c r="B485" s="187" t="s">
        <v>147</v>
      </c>
      <c r="C485" s="189" t="s">
        <v>154</v>
      </c>
      <c r="D485" s="189" t="s">
        <v>2281</v>
      </c>
      <c r="E485" s="232">
        <v>45000</v>
      </c>
      <c r="F485" s="232"/>
      <c r="G485" s="235" t="s">
        <v>1859</v>
      </c>
      <c r="H485" s="235" t="s">
        <v>2283</v>
      </c>
      <c r="I485" s="235" t="s">
        <v>2284</v>
      </c>
      <c r="J485" s="235" t="s">
        <v>487</v>
      </c>
      <c r="K485" s="189" t="s">
        <v>195</v>
      </c>
      <c r="L485" s="232">
        <v>45005</v>
      </c>
      <c r="M485" s="235"/>
      <c r="N485" s="235"/>
      <c r="O485" s="235"/>
    </row>
    <row r="486" spans="1:15" s="89" customFormat="1" ht="15" customHeight="1">
      <c r="A486" s="190"/>
      <c r="B486" s="187" t="s">
        <v>147</v>
      </c>
      <c r="C486" s="189" t="s">
        <v>2064</v>
      </c>
      <c r="D486" s="189" t="s">
        <v>2282</v>
      </c>
      <c r="E486" s="232">
        <v>45000</v>
      </c>
      <c r="F486" s="232"/>
      <c r="G486" s="235" t="s">
        <v>914</v>
      </c>
      <c r="H486" s="235" t="s">
        <v>2368</v>
      </c>
      <c r="I486" s="235" t="s">
        <v>2233</v>
      </c>
      <c r="J486" s="235" t="s">
        <v>2369</v>
      </c>
      <c r="K486" s="189" t="s">
        <v>195</v>
      </c>
      <c r="L486" s="232">
        <v>45013</v>
      </c>
      <c r="M486" s="235"/>
      <c r="N486" s="235"/>
      <c r="O486" s="235"/>
    </row>
    <row r="487" spans="1:15" s="89" customFormat="1" ht="15" customHeight="1">
      <c r="A487" s="190"/>
      <c r="B487" s="187" t="s">
        <v>147</v>
      </c>
      <c r="C487" s="189" t="s">
        <v>154</v>
      </c>
      <c r="D487" s="189" t="s">
        <v>2285</v>
      </c>
      <c r="E487" s="232">
        <v>45001</v>
      </c>
      <c r="F487" s="232"/>
      <c r="G487" s="235" t="s">
        <v>1285</v>
      </c>
      <c r="H487" s="235" t="s">
        <v>2289</v>
      </c>
      <c r="I487" s="235" t="s">
        <v>2284</v>
      </c>
      <c r="J487" s="235" t="s">
        <v>487</v>
      </c>
      <c r="K487" s="189" t="s">
        <v>195</v>
      </c>
      <c r="L487" s="232">
        <v>45005</v>
      </c>
      <c r="M487" s="235"/>
      <c r="N487" s="235"/>
      <c r="O487" s="235"/>
    </row>
    <row r="488" spans="1:15" s="89" customFormat="1" ht="15" customHeight="1">
      <c r="A488" s="190"/>
      <c r="B488" s="187" t="s">
        <v>147</v>
      </c>
      <c r="C488" s="189" t="s">
        <v>2150</v>
      </c>
      <c r="D488" s="189" t="s">
        <v>2286</v>
      </c>
      <c r="E488" s="232">
        <v>45001</v>
      </c>
      <c r="F488" s="232"/>
      <c r="G488" s="235" t="s">
        <v>1935</v>
      </c>
      <c r="H488" s="235" t="s">
        <v>2340</v>
      </c>
      <c r="I488" s="235" t="s">
        <v>2284</v>
      </c>
      <c r="J488" s="235" t="s">
        <v>556</v>
      </c>
      <c r="K488" s="190" t="s">
        <v>195</v>
      </c>
      <c r="L488" s="208">
        <v>45007</v>
      </c>
      <c r="M488" s="235"/>
      <c r="N488" s="235"/>
      <c r="O488" s="235"/>
    </row>
    <row r="489" spans="1:15" s="89" customFormat="1" ht="15" customHeight="1">
      <c r="A489" s="190"/>
      <c r="B489" s="187" t="s">
        <v>147</v>
      </c>
      <c r="C489" s="189" t="s">
        <v>2150</v>
      </c>
      <c r="D489" s="189" t="s">
        <v>2287</v>
      </c>
      <c r="E489" s="232">
        <v>45001</v>
      </c>
      <c r="F489" s="232"/>
      <c r="G489" s="235" t="s">
        <v>1990</v>
      </c>
      <c r="H489" s="235" t="s">
        <v>2328</v>
      </c>
      <c r="I489" s="235" t="s">
        <v>2284</v>
      </c>
      <c r="J489" s="235" t="s">
        <v>2329</v>
      </c>
      <c r="K489" s="189" t="s">
        <v>195</v>
      </c>
      <c r="L489" s="232">
        <v>45005</v>
      </c>
      <c r="M489" s="235"/>
      <c r="N489" s="235"/>
      <c r="O489" s="235"/>
    </row>
    <row r="490" spans="1:15" s="89" customFormat="1" ht="15" customHeight="1">
      <c r="A490" s="190"/>
      <c r="B490" s="187" t="s">
        <v>147</v>
      </c>
      <c r="C490" s="189" t="s">
        <v>154</v>
      </c>
      <c r="D490" s="189" t="s">
        <v>2288</v>
      </c>
      <c r="E490" s="232">
        <v>45002</v>
      </c>
      <c r="F490" s="232"/>
      <c r="G490" s="235" t="s">
        <v>2290</v>
      </c>
      <c r="H490" s="235" t="s">
        <v>2291</v>
      </c>
      <c r="I490" s="235" t="s">
        <v>2284</v>
      </c>
      <c r="J490" s="235" t="s">
        <v>1999</v>
      </c>
      <c r="K490" s="190" t="s">
        <v>195</v>
      </c>
      <c r="L490" s="232">
        <v>45007</v>
      </c>
      <c r="M490" s="235"/>
      <c r="N490" s="235"/>
      <c r="O490" s="235"/>
    </row>
    <row r="491" spans="1:15" s="89" customFormat="1" ht="15" customHeight="1">
      <c r="A491" s="190"/>
      <c r="B491" s="187" t="s">
        <v>147</v>
      </c>
      <c r="C491" s="189" t="s">
        <v>1997</v>
      </c>
      <c r="D491" s="189" t="s">
        <v>2295</v>
      </c>
      <c r="E491" s="232">
        <v>45003</v>
      </c>
      <c r="F491" s="232"/>
      <c r="G491" s="235" t="s">
        <v>1285</v>
      </c>
      <c r="H491" s="235" t="s">
        <v>2341</v>
      </c>
      <c r="I491" s="235" t="s">
        <v>2227</v>
      </c>
      <c r="J491" s="235" t="s">
        <v>277</v>
      </c>
      <c r="K491" s="189" t="s">
        <v>195</v>
      </c>
      <c r="L491" s="232">
        <v>45007</v>
      </c>
      <c r="M491" s="235"/>
      <c r="N491" s="235"/>
      <c r="O491" s="235"/>
    </row>
    <row r="492" spans="1:15" s="89" customFormat="1" ht="15" customHeight="1">
      <c r="A492" s="190"/>
      <c r="B492" s="187" t="s">
        <v>147</v>
      </c>
      <c r="C492" s="189" t="s">
        <v>1997</v>
      </c>
      <c r="D492" s="189" t="s">
        <v>2296</v>
      </c>
      <c r="E492" s="232">
        <v>45003</v>
      </c>
      <c r="F492" s="232"/>
      <c r="G492" s="235" t="s">
        <v>1874</v>
      </c>
      <c r="H492" s="235" t="s">
        <v>2342</v>
      </c>
      <c r="I492" s="235" t="s">
        <v>2227</v>
      </c>
      <c r="J492" s="235" t="s">
        <v>277</v>
      </c>
      <c r="K492" s="189" t="s">
        <v>195</v>
      </c>
      <c r="L492" s="232">
        <v>45007</v>
      </c>
      <c r="M492" s="235"/>
      <c r="N492" s="235"/>
      <c r="O492" s="235"/>
    </row>
    <row r="493" spans="1:15" s="89" customFormat="1" ht="15" customHeight="1">
      <c r="A493" s="190"/>
      <c r="B493" s="187" t="s">
        <v>147</v>
      </c>
      <c r="C493" s="189" t="s">
        <v>2150</v>
      </c>
      <c r="D493" s="189" t="s">
        <v>2297</v>
      </c>
      <c r="E493" s="232">
        <v>45003</v>
      </c>
      <c r="F493" s="232"/>
      <c r="G493" s="235" t="s">
        <v>1859</v>
      </c>
      <c r="H493" s="235" t="s">
        <v>2343</v>
      </c>
      <c r="I493" s="235" t="s">
        <v>2284</v>
      </c>
      <c r="J493" s="235" t="s">
        <v>1783</v>
      </c>
      <c r="K493" s="189" t="s">
        <v>195</v>
      </c>
      <c r="L493" s="232">
        <v>45007</v>
      </c>
      <c r="M493" s="235"/>
      <c r="N493" s="235"/>
      <c r="O493" s="235"/>
    </row>
    <row r="494" spans="1:15" s="89" customFormat="1" ht="15" customHeight="1">
      <c r="A494" s="190"/>
      <c r="B494" s="187" t="s">
        <v>147</v>
      </c>
      <c r="C494" s="189" t="s">
        <v>2150</v>
      </c>
      <c r="D494" s="189" t="s">
        <v>2298</v>
      </c>
      <c r="E494" s="232">
        <v>45003</v>
      </c>
      <c r="F494" s="232"/>
      <c r="G494" s="235" t="s">
        <v>1859</v>
      </c>
      <c r="H494" s="235" t="s">
        <v>2344</v>
      </c>
      <c r="I494" s="235" t="s">
        <v>2284</v>
      </c>
      <c r="J494" s="235" t="s">
        <v>1783</v>
      </c>
      <c r="K494" s="189" t="s">
        <v>195</v>
      </c>
      <c r="L494" s="232">
        <v>45007</v>
      </c>
      <c r="M494" s="235"/>
      <c r="N494" s="235"/>
      <c r="O494" s="235"/>
    </row>
    <row r="495" spans="1:15" s="89" customFormat="1" ht="15" customHeight="1">
      <c r="A495" s="190"/>
      <c r="B495" s="187" t="s">
        <v>147</v>
      </c>
      <c r="C495" s="189" t="s">
        <v>2150</v>
      </c>
      <c r="D495" s="189" t="s">
        <v>2299</v>
      </c>
      <c r="E495" s="232">
        <v>45003</v>
      </c>
      <c r="F495" s="232"/>
      <c r="G495" s="235" t="s">
        <v>1990</v>
      </c>
      <c r="H495" s="235" t="s">
        <v>2345</v>
      </c>
      <c r="I495" s="235" t="s">
        <v>2307</v>
      </c>
      <c r="J495" s="235" t="s">
        <v>2329</v>
      </c>
      <c r="K495" s="189" t="s">
        <v>195</v>
      </c>
      <c r="L495" s="232">
        <v>45007</v>
      </c>
      <c r="M495" s="235"/>
      <c r="N495" s="235"/>
      <c r="O495" s="235"/>
    </row>
    <row r="496" spans="1:15" s="89" customFormat="1" ht="15" customHeight="1">
      <c r="A496" s="190"/>
      <c r="B496" s="187" t="s">
        <v>147</v>
      </c>
      <c r="C496" s="189" t="s">
        <v>154</v>
      </c>
      <c r="D496" s="189" t="s">
        <v>2300</v>
      </c>
      <c r="E496" s="232">
        <v>45003</v>
      </c>
      <c r="F496" s="232"/>
      <c r="G496" s="235" t="s">
        <v>1874</v>
      </c>
      <c r="H496" s="235" t="s">
        <v>2346</v>
      </c>
      <c r="I496" s="235" t="s">
        <v>2307</v>
      </c>
      <c r="J496" s="235" t="s">
        <v>1805</v>
      </c>
      <c r="K496" s="189" t="s">
        <v>195</v>
      </c>
      <c r="L496" s="232">
        <v>45007</v>
      </c>
      <c r="M496" s="235"/>
      <c r="N496" s="235"/>
      <c r="O496" s="235"/>
    </row>
    <row r="497" spans="1:15" s="89" customFormat="1" ht="15" customHeight="1">
      <c r="A497" s="190"/>
      <c r="B497" s="187" t="s">
        <v>147</v>
      </c>
      <c r="C497" s="189" t="s">
        <v>1997</v>
      </c>
      <c r="D497" s="189" t="s">
        <v>2301</v>
      </c>
      <c r="E497" s="232">
        <v>45003</v>
      </c>
      <c r="F497" s="232"/>
      <c r="G497" s="235" t="s">
        <v>1874</v>
      </c>
      <c r="H497" s="235" t="s">
        <v>2347</v>
      </c>
      <c r="I497" s="235" t="s">
        <v>2227</v>
      </c>
      <c r="J497" s="235" t="s">
        <v>1981</v>
      </c>
      <c r="K497" s="189" t="s">
        <v>195</v>
      </c>
      <c r="L497" s="232">
        <v>45007</v>
      </c>
      <c r="M497" s="235"/>
      <c r="N497" s="235"/>
      <c r="O497" s="235"/>
    </row>
    <row r="498" spans="1:15" s="89" customFormat="1" ht="15" customHeight="1">
      <c r="A498" s="190"/>
      <c r="B498" s="187" t="s">
        <v>147</v>
      </c>
      <c r="C498" s="189" t="s">
        <v>155</v>
      </c>
      <c r="D498" s="189" t="s">
        <v>2302</v>
      </c>
      <c r="E498" s="232">
        <v>45005</v>
      </c>
      <c r="F498" s="232"/>
      <c r="G498" s="235" t="s">
        <v>491</v>
      </c>
      <c r="H498" s="235" t="s">
        <v>2306</v>
      </c>
      <c r="I498" s="235" t="s">
        <v>2307</v>
      </c>
      <c r="J498" s="235" t="s">
        <v>2158</v>
      </c>
      <c r="K498" s="189" t="s">
        <v>195</v>
      </c>
      <c r="L498" s="232">
        <v>45007</v>
      </c>
      <c r="M498" s="235"/>
      <c r="N498" s="235"/>
      <c r="O498" s="235"/>
    </row>
    <row r="499" spans="1:15" s="89" customFormat="1" ht="15" customHeight="1">
      <c r="A499" s="190"/>
      <c r="B499" s="187" t="s">
        <v>147</v>
      </c>
      <c r="C499" s="189" t="s">
        <v>155</v>
      </c>
      <c r="D499" s="189" t="s">
        <v>2303</v>
      </c>
      <c r="E499" s="232">
        <v>45005</v>
      </c>
      <c r="F499" s="232"/>
      <c r="G499" s="235" t="s">
        <v>2015</v>
      </c>
      <c r="H499" s="235" t="s">
        <v>2308</v>
      </c>
      <c r="I499" s="235" t="s">
        <v>2307</v>
      </c>
      <c r="J499" s="235" t="s">
        <v>398</v>
      </c>
      <c r="K499" s="189" t="s">
        <v>195</v>
      </c>
      <c r="L499" s="232">
        <v>45007</v>
      </c>
      <c r="M499" s="235"/>
      <c r="N499" s="235"/>
      <c r="O499" s="235"/>
    </row>
    <row r="500" spans="1:15" s="89" customFormat="1" ht="15" customHeight="1">
      <c r="A500" s="190"/>
      <c r="B500" s="187" t="s">
        <v>147</v>
      </c>
      <c r="C500" s="189" t="s">
        <v>154</v>
      </c>
      <c r="D500" s="189" t="s">
        <v>2304</v>
      </c>
      <c r="E500" s="232">
        <v>45005</v>
      </c>
      <c r="F500" s="232"/>
      <c r="G500" s="235" t="s">
        <v>1285</v>
      </c>
      <c r="H500" s="235" t="s">
        <v>2309</v>
      </c>
      <c r="I500" s="235" t="s">
        <v>2284</v>
      </c>
      <c r="J500" s="235" t="s">
        <v>1783</v>
      </c>
      <c r="K500" s="189" t="s">
        <v>195</v>
      </c>
      <c r="L500" s="232">
        <v>45013</v>
      </c>
      <c r="M500" s="235"/>
      <c r="N500" s="235"/>
      <c r="O500" s="235"/>
    </row>
    <row r="501" spans="1:15" s="89" customFormat="1" ht="15" customHeight="1">
      <c r="A501" s="190"/>
      <c r="B501" s="187" t="s">
        <v>147</v>
      </c>
      <c r="C501" s="189" t="s">
        <v>154</v>
      </c>
      <c r="D501" s="189" t="s">
        <v>2305</v>
      </c>
      <c r="E501" s="232">
        <v>45005</v>
      </c>
      <c r="F501" s="232"/>
      <c r="G501" s="235" t="s">
        <v>2290</v>
      </c>
      <c r="H501" s="235" t="s">
        <v>2310</v>
      </c>
      <c r="I501" s="235" t="s">
        <v>2307</v>
      </c>
      <c r="J501" s="235" t="s">
        <v>1505</v>
      </c>
      <c r="K501" s="189" t="s">
        <v>195</v>
      </c>
      <c r="L501" s="232">
        <v>45007</v>
      </c>
      <c r="M501" s="235"/>
      <c r="N501" s="235"/>
      <c r="O501" s="235"/>
    </row>
    <row r="502" spans="1:15" s="89" customFormat="1" ht="15" customHeight="1">
      <c r="A502" s="190"/>
      <c r="B502" s="187" t="s">
        <v>147</v>
      </c>
      <c r="C502" s="189" t="s">
        <v>154</v>
      </c>
      <c r="D502" s="189" t="s">
        <v>2311</v>
      </c>
      <c r="E502" s="232">
        <v>45006</v>
      </c>
      <c r="F502" s="232"/>
      <c r="G502" s="235" t="s">
        <v>1935</v>
      </c>
      <c r="H502" s="235" t="s">
        <v>2316</v>
      </c>
      <c r="I502" s="235" t="s">
        <v>2284</v>
      </c>
      <c r="J502" s="235" t="s">
        <v>480</v>
      </c>
      <c r="K502" s="189" t="s">
        <v>195</v>
      </c>
      <c r="L502" s="232">
        <v>45013</v>
      </c>
      <c r="M502" s="235"/>
      <c r="N502" s="235"/>
      <c r="O502" s="235"/>
    </row>
    <row r="503" spans="1:15" s="89" customFormat="1" ht="15" customHeight="1">
      <c r="A503" s="190"/>
      <c r="B503" s="187" t="s">
        <v>147</v>
      </c>
      <c r="C503" s="189" t="s">
        <v>154</v>
      </c>
      <c r="D503" s="189" t="s">
        <v>2312</v>
      </c>
      <c r="E503" s="232">
        <v>45006</v>
      </c>
      <c r="F503" s="232"/>
      <c r="G503" s="235" t="s">
        <v>1990</v>
      </c>
      <c r="H503" s="235" t="s">
        <v>2317</v>
      </c>
      <c r="I503" s="235" t="s">
        <v>2307</v>
      </c>
      <c r="J503" s="235" t="s">
        <v>471</v>
      </c>
      <c r="K503" s="189" t="s">
        <v>195</v>
      </c>
      <c r="L503" s="232">
        <v>45013</v>
      </c>
      <c r="M503" s="235"/>
      <c r="N503" s="235"/>
      <c r="O503" s="235"/>
    </row>
    <row r="504" spans="1:15" s="89" customFormat="1" ht="15" customHeight="1">
      <c r="A504" s="190"/>
      <c r="B504" s="187" t="s">
        <v>147</v>
      </c>
      <c r="C504" s="189" t="s">
        <v>154</v>
      </c>
      <c r="D504" s="189" t="s">
        <v>2313</v>
      </c>
      <c r="E504" s="232">
        <v>45007</v>
      </c>
      <c r="F504" s="232"/>
      <c r="G504" s="235" t="s">
        <v>1859</v>
      </c>
      <c r="H504" s="235" t="s">
        <v>2382</v>
      </c>
      <c r="I504" s="235" t="s">
        <v>2284</v>
      </c>
      <c r="J504" s="235" t="s">
        <v>480</v>
      </c>
      <c r="K504" s="189" t="s">
        <v>195</v>
      </c>
      <c r="L504" s="232">
        <v>45013</v>
      </c>
      <c r="M504" s="235"/>
      <c r="N504" s="235"/>
      <c r="O504" s="235"/>
    </row>
    <row r="505" spans="1:15" s="89" customFormat="1" ht="15" customHeight="1">
      <c r="A505" s="190"/>
      <c r="B505" s="187" t="s">
        <v>147</v>
      </c>
      <c r="C505" s="189" t="s">
        <v>154</v>
      </c>
      <c r="D505" s="189" t="s">
        <v>2314</v>
      </c>
      <c r="E505" s="232">
        <v>45007</v>
      </c>
      <c r="F505" s="232"/>
      <c r="G505" s="235" t="s">
        <v>1859</v>
      </c>
      <c r="H505" s="235" t="s">
        <v>2383</v>
      </c>
      <c r="I505" s="235" t="s">
        <v>2284</v>
      </c>
      <c r="J505" s="235" t="s">
        <v>480</v>
      </c>
      <c r="K505" s="189" t="s">
        <v>195</v>
      </c>
      <c r="L505" s="232">
        <v>45013</v>
      </c>
      <c r="M505" s="235"/>
      <c r="N505" s="235"/>
      <c r="O505" s="235"/>
    </row>
    <row r="506" spans="1:15" s="89" customFormat="1" ht="15" customHeight="1">
      <c r="A506" s="190"/>
      <c r="B506" s="187" t="s">
        <v>147</v>
      </c>
      <c r="C506" s="189" t="s">
        <v>154</v>
      </c>
      <c r="D506" s="189" t="s">
        <v>2315</v>
      </c>
      <c r="E506" s="232">
        <v>45006</v>
      </c>
      <c r="F506" s="232"/>
      <c r="G506" s="235" t="s">
        <v>1990</v>
      </c>
      <c r="H506" s="235" t="s">
        <v>2384</v>
      </c>
      <c r="I506" s="235" t="s">
        <v>2307</v>
      </c>
      <c r="J506" s="235" t="s">
        <v>2385</v>
      </c>
      <c r="K506" s="189" t="s">
        <v>195</v>
      </c>
      <c r="L506" s="232">
        <v>45013</v>
      </c>
      <c r="M506" s="235"/>
      <c r="N506" s="235"/>
      <c r="O506" s="235"/>
    </row>
    <row r="507" spans="1:15" s="89" customFormat="1" ht="15" customHeight="1">
      <c r="A507" s="190"/>
      <c r="B507" s="187" t="s">
        <v>147</v>
      </c>
      <c r="C507" s="189" t="s">
        <v>154</v>
      </c>
      <c r="D507" s="189" t="s">
        <v>2370</v>
      </c>
      <c r="E507" s="232">
        <v>45007</v>
      </c>
      <c r="F507" s="232"/>
      <c r="G507" s="235" t="s">
        <v>1990</v>
      </c>
      <c r="H507" s="235" t="s">
        <v>2384</v>
      </c>
      <c r="I507" s="235" t="s">
        <v>2307</v>
      </c>
      <c r="J507" s="235" t="s">
        <v>1235</v>
      </c>
      <c r="K507" s="189" t="s">
        <v>195</v>
      </c>
      <c r="L507" s="232">
        <v>45013</v>
      </c>
      <c r="M507" s="235"/>
      <c r="N507" s="235"/>
      <c r="O507" s="235"/>
    </row>
    <row r="508" spans="1:15" s="89" customFormat="1" ht="15" customHeight="1">
      <c r="A508" s="190"/>
      <c r="B508" s="187" t="s">
        <v>147</v>
      </c>
      <c r="C508" s="189" t="s">
        <v>154</v>
      </c>
      <c r="D508" s="189" t="s">
        <v>2371</v>
      </c>
      <c r="E508" s="232">
        <v>45007</v>
      </c>
      <c r="F508" s="232"/>
      <c r="G508" s="235" t="s">
        <v>1990</v>
      </c>
      <c r="H508" s="235" t="s">
        <v>2386</v>
      </c>
      <c r="I508" s="235" t="s">
        <v>2307</v>
      </c>
      <c r="J508" s="235" t="s">
        <v>1950</v>
      </c>
      <c r="K508" s="189" t="s">
        <v>195</v>
      </c>
      <c r="L508" s="232">
        <v>45013</v>
      </c>
      <c r="M508" s="235"/>
      <c r="N508" s="235"/>
      <c r="O508" s="235"/>
    </row>
    <row r="509" spans="1:15" s="89" customFormat="1" ht="15" customHeight="1">
      <c r="A509" s="190"/>
      <c r="B509" s="187" t="s">
        <v>147</v>
      </c>
      <c r="C509" s="189" t="s">
        <v>154</v>
      </c>
      <c r="D509" s="189" t="s">
        <v>2372</v>
      </c>
      <c r="E509" s="232">
        <v>45008</v>
      </c>
      <c r="F509" s="232"/>
      <c r="G509" s="235" t="s">
        <v>1285</v>
      </c>
      <c r="H509" s="235" t="s">
        <v>2387</v>
      </c>
      <c r="I509" s="235" t="s">
        <v>2284</v>
      </c>
      <c r="J509" s="235" t="s">
        <v>1923</v>
      </c>
      <c r="K509" s="189" t="s">
        <v>195</v>
      </c>
      <c r="L509" s="232">
        <v>45013</v>
      </c>
      <c r="M509" s="235"/>
      <c r="N509" s="235"/>
      <c r="O509" s="235"/>
    </row>
    <row r="510" spans="1:15" s="89" customFormat="1" ht="15" customHeight="1">
      <c r="A510" s="190"/>
      <c r="B510" s="187" t="s">
        <v>147</v>
      </c>
      <c r="C510" s="189" t="s">
        <v>2292</v>
      </c>
      <c r="D510" s="189" t="s">
        <v>2373</v>
      </c>
      <c r="E510" s="232">
        <v>45009</v>
      </c>
      <c r="F510" s="232"/>
      <c r="G510" s="235" t="s">
        <v>1935</v>
      </c>
      <c r="H510" s="235" t="s">
        <v>2322</v>
      </c>
      <c r="I510" s="235" t="s">
        <v>2388</v>
      </c>
      <c r="J510" s="235" t="s">
        <v>948</v>
      </c>
      <c r="K510" s="189" t="s">
        <v>195</v>
      </c>
      <c r="L510" s="232">
        <v>45013</v>
      </c>
      <c r="M510" s="235"/>
      <c r="N510" s="235"/>
      <c r="O510" s="235"/>
    </row>
    <row r="511" spans="1:15" s="89" customFormat="1" ht="15" customHeight="1">
      <c r="A511" s="190"/>
      <c r="B511" s="187" t="s">
        <v>147</v>
      </c>
      <c r="C511" s="189" t="s">
        <v>2292</v>
      </c>
      <c r="D511" s="189" t="s">
        <v>2374</v>
      </c>
      <c r="E511" s="232">
        <v>45007</v>
      </c>
      <c r="F511" s="232"/>
      <c r="G511" s="235" t="s">
        <v>1874</v>
      </c>
      <c r="H511" s="235" t="s">
        <v>2389</v>
      </c>
      <c r="I511" s="235" t="s">
        <v>2284</v>
      </c>
      <c r="J511" s="235" t="s">
        <v>1805</v>
      </c>
      <c r="K511" s="189" t="s">
        <v>195</v>
      </c>
      <c r="L511" s="232">
        <v>45013</v>
      </c>
      <c r="M511" s="235"/>
      <c r="N511" s="235"/>
      <c r="O511" s="235"/>
    </row>
    <row r="512" spans="1:15" s="89" customFormat="1" ht="15" customHeight="1">
      <c r="A512" s="190"/>
      <c r="B512" s="187" t="s">
        <v>147</v>
      </c>
      <c r="C512" s="189" t="s">
        <v>2292</v>
      </c>
      <c r="D512" s="189" t="s">
        <v>2375</v>
      </c>
      <c r="E512" s="232">
        <v>45009</v>
      </c>
      <c r="F512" s="232"/>
      <c r="G512" s="235" t="s">
        <v>1874</v>
      </c>
      <c r="H512" s="235" t="s">
        <v>2390</v>
      </c>
      <c r="I512" s="235" t="s">
        <v>2307</v>
      </c>
      <c r="J512" s="235" t="s">
        <v>1603</v>
      </c>
      <c r="K512" s="189" t="s">
        <v>195</v>
      </c>
      <c r="L512" s="232">
        <v>45013</v>
      </c>
      <c r="M512" s="235"/>
      <c r="N512" s="235"/>
      <c r="O512" s="235"/>
    </row>
    <row r="513" spans="1:15" s="89" customFormat="1" ht="15" customHeight="1">
      <c r="A513" s="190"/>
      <c r="B513" s="187" t="s">
        <v>147</v>
      </c>
      <c r="C513" s="189" t="s">
        <v>2292</v>
      </c>
      <c r="D513" s="189" t="s">
        <v>2376</v>
      </c>
      <c r="E513" s="232">
        <v>45009</v>
      </c>
      <c r="F513" s="232"/>
      <c r="G513" s="235" t="s">
        <v>2290</v>
      </c>
      <c r="H513" s="235" t="s">
        <v>2391</v>
      </c>
      <c r="I513" s="235" t="s">
        <v>2307</v>
      </c>
      <c r="J513" s="235" t="s">
        <v>355</v>
      </c>
      <c r="K513" s="189" t="s">
        <v>195</v>
      </c>
      <c r="L513" s="232">
        <v>45013</v>
      </c>
      <c r="M513" s="235"/>
      <c r="N513" s="235"/>
      <c r="O513" s="235"/>
    </row>
    <row r="514" spans="1:15" s="89" customFormat="1" ht="15" customHeight="1">
      <c r="A514" s="190"/>
      <c r="B514" s="187" t="s">
        <v>147</v>
      </c>
      <c r="C514" s="189" t="s">
        <v>2292</v>
      </c>
      <c r="D514" s="189" t="s">
        <v>2377</v>
      </c>
      <c r="E514" s="232">
        <v>45010</v>
      </c>
      <c r="F514" s="232"/>
      <c r="G514" s="235" t="s">
        <v>984</v>
      </c>
      <c r="H514" s="235" t="s">
        <v>2392</v>
      </c>
      <c r="I514" s="235" t="s">
        <v>2388</v>
      </c>
      <c r="J514" s="235" t="s">
        <v>2369</v>
      </c>
      <c r="K514" s="189" t="s">
        <v>195</v>
      </c>
      <c r="L514" s="232">
        <v>45013</v>
      </c>
      <c r="M514" s="235"/>
      <c r="N514" s="235"/>
      <c r="O514" s="235"/>
    </row>
    <row r="515" spans="1:15" s="89" customFormat="1" ht="15" customHeight="1">
      <c r="A515" s="190"/>
      <c r="B515" s="187" t="s">
        <v>147</v>
      </c>
      <c r="C515" s="189" t="s">
        <v>2292</v>
      </c>
      <c r="D515" s="189" t="s">
        <v>2378</v>
      </c>
      <c r="E515" s="232">
        <v>45011</v>
      </c>
      <c r="F515" s="232"/>
      <c r="G515" s="235" t="s">
        <v>1935</v>
      </c>
      <c r="H515" s="235" t="s">
        <v>2322</v>
      </c>
      <c r="I515" s="235" t="s">
        <v>2388</v>
      </c>
      <c r="J515" s="235" t="s">
        <v>474</v>
      </c>
      <c r="K515" s="189" t="s">
        <v>195</v>
      </c>
      <c r="L515" s="232">
        <v>45013</v>
      </c>
      <c r="M515" s="235"/>
      <c r="N515" s="235"/>
      <c r="O515" s="235"/>
    </row>
    <row r="516" spans="1:15" s="89" customFormat="1" ht="15" customHeight="1">
      <c r="A516" s="190"/>
      <c r="B516" s="187" t="s">
        <v>147</v>
      </c>
      <c r="C516" s="189" t="s">
        <v>2292</v>
      </c>
      <c r="D516" s="189" t="s">
        <v>2379</v>
      </c>
      <c r="E516" s="232">
        <v>45012</v>
      </c>
      <c r="F516" s="232"/>
      <c r="G516" s="235" t="s">
        <v>1859</v>
      </c>
      <c r="H516" s="235" t="s">
        <v>2327</v>
      </c>
      <c r="I516" s="235" t="s">
        <v>2388</v>
      </c>
      <c r="J516" s="235" t="s">
        <v>487</v>
      </c>
      <c r="K516" s="189" t="s">
        <v>195</v>
      </c>
      <c r="L516" s="232">
        <v>45013</v>
      </c>
      <c r="M516" s="235"/>
      <c r="N516" s="235"/>
      <c r="O516" s="235"/>
    </row>
    <row r="517" spans="1:15" s="89" customFormat="1" ht="15" customHeight="1">
      <c r="A517" s="190"/>
      <c r="B517" s="187" t="s">
        <v>147</v>
      </c>
      <c r="C517" s="189" t="s">
        <v>2292</v>
      </c>
      <c r="D517" s="189" t="s">
        <v>2380</v>
      </c>
      <c r="E517" s="232">
        <v>45012</v>
      </c>
      <c r="F517" s="232"/>
      <c r="G517" s="235" t="s">
        <v>1859</v>
      </c>
      <c r="H517" s="235" t="s">
        <v>2393</v>
      </c>
      <c r="I517" s="235" t="s">
        <v>2388</v>
      </c>
      <c r="J517" s="235" t="s">
        <v>487</v>
      </c>
      <c r="K517" s="189" t="s">
        <v>195</v>
      </c>
      <c r="L517" s="232">
        <v>45013</v>
      </c>
      <c r="M517" s="235"/>
      <c r="N517" s="235"/>
      <c r="O517" s="235"/>
    </row>
    <row r="518" spans="1:15" s="89" customFormat="1" ht="15" customHeight="1">
      <c r="A518" s="190"/>
      <c r="B518" s="187" t="s">
        <v>147</v>
      </c>
      <c r="C518" s="189" t="s">
        <v>2150</v>
      </c>
      <c r="D518" s="189" t="s">
        <v>2381</v>
      </c>
      <c r="E518" s="232">
        <v>45012</v>
      </c>
      <c r="F518" s="232"/>
      <c r="G518" s="235" t="s">
        <v>1990</v>
      </c>
      <c r="H518" s="235" t="s">
        <v>2404</v>
      </c>
      <c r="I518" s="235" t="s">
        <v>2284</v>
      </c>
      <c r="J518" s="235" t="s">
        <v>2405</v>
      </c>
      <c r="K518" s="189" t="s">
        <v>195</v>
      </c>
      <c r="L518" s="232">
        <v>45019</v>
      </c>
      <c r="M518" s="235"/>
      <c r="N518" s="235"/>
      <c r="O518" s="235"/>
    </row>
    <row r="519" spans="1:15" s="89" customFormat="1" ht="15" customHeight="1">
      <c r="A519" s="190"/>
      <c r="B519" s="187" t="s">
        <v>147</v>
      </c>
      <c r="C519" s="189" t="s">
        <v>2150</v>
      </c>
      <c r="D519" s="189" t="s">
        <v>2394</v>
      </c>
      <c r="E519" s="232">
        <v>45012</v>
      </c>
      <c r="F519" s="232"/>
      <c r="G519" s="235" t="s">
        <v>2406</v>
      </c>
      <c r="H519" s="235" t="s">
        <v>2407</v>
      </c>
      <c r="I519" s="235" t="s">
        <v>2284</v>
      </c>
      <c r="J519" s="235" t="s">
        <v>2405</v>
      </c>
      <c r="K519" s="189" t="s">
        <v>195</v>
      </c>
      <c r="L519" s="232">
        <v>45019</v>
      </c>
      <c r="M519" s="235"/>
      <c r="N519" s="235"/>
      <c r="O519" s="235"/>
    </row>
    <row r="520" spans="1:15" s="89" customFormat="1" ht="15" customHeight="1">
      <c r="A520" s="190"/>
      <c r="B520" s="187" t="s">
        <v>147</v>
      </c>
      <c r="C520" s="189" t="s">
        <v>2064</v>
      </c>
      <c r="D520" s="189" t="s">
        <v>2395</v>
      </c>
      <c r="E520" s="232">
        <v>45012</v>
      </c>
      <c r="F520" s="232"/>
      <c r="G520" s="235" t="s">
        <v>914</v>
      </c>
      <c r="H520" s="235" t="s">
        <v>2401</v>
      </c>
      <c r="I520" s="235" t="s">
        <v>2402</v>
      </c>
      <c r="J520" s="235" t="s">
        <v>2093</v>
      </c>
      <c r="K520" s="189" t="s">
        <v>195</v>
      </c>
      <c r="L520" s="232">
        <v>45013</v>
      </c>
      <c r="M520" s="235"/>
      <c r="N520" s="235"/>
      <c r="O520" s="235"/>
    </row>
    <row r="521" spans="1:15" s="89" customFormat="1" ht="15" customHeight="1">
      <c r="A521" s="190"/>
      <c r="B521" s="187" t="s">
        <v>147</v>
      </c>
      <c r="C521" s="189" t="s">
        <v>2150</v>
      </c>
      <c r="D521" s="189" t="s">
        <v>2396</v>
      </c>
      <c r="E521" s="232">
        <v>45013</v>
      </c>
      <c r="F521" s="232"/>
      <c r="G521" s="235" t="s">
        <v>1285</v>
      </c>
      <c r="H521" s="235" t="s">
        <v>2403</v>
      </c>
      <c r="I521" s="235" t="s">
        <v>2388</v>
      </c>
      <c r="J521" s="235" t="s">
        <v>487</v>
      </c>
      <c r="K521" s="189" t="s">
        <v>195</v>
      </c>
      <c r="L521" s="232">
        <v>45013</v>
      </c>
      <c r="M521" s="235"/>
      <c r="N521" s="235"/>
      <c r="O521" s="235"/>
    </row>
    <row r="522" spans="1:15" s="89" customFormat="1" ht="15" customHeight="1">
      <c r="A522" s="190"/>
      <c r="B522" s="187" t="s">
        <v>147</v>
      </c>
      <c r="C522" s="189" t="s">
        <v>2292</v>
      </c>
      <c r="D522" s="189" t="s">
        <v>2397</v>
      </c>
      <c r="E522" s="232">
        <v>45013</v>
      </c>
      <c r="F522" s="232"/>
      <c r="G522" s="235" t="s">
        <v>1990</v>
      </c>
      <c r="H522" s="235" t="s">
        <v>2500</v>
      </c>
      <c r="I522" s="235" t="s">
        <v>2409</v>
      </c>
      <c r="J522" s="235" t="s">
        <v>1995</v>
      </c>
      <c r="K522" s="189" t="s">
        <v>195</v>
      </c>
      <c r="L522" s="232">
        <v>45023</v>
      </c>
      <c r="M522" s="235"/>
      <c r="N522" s="235"/>
      <c r="O522" s="235"/>
    </row>
    <row r="523" spans="1:15" s="89" customFormat="1" ht="15" customHeight="1">
      <c r="A523" s="190"/>
      <c r="B523" s="187" t="s">
        <v>147</v>
      </c>
      <c r="C523" s="189" t="s">
        <v>155</v>
      </c>
      <c r="D523" s="189" t="s">
        <v>2398</v>
      </c>
      <c r="E523" s="232">
        <v>45014</v>
      </c>
      <c r="F523" s="232"/>
      <c r="G523" s="235" t="s">
        <v>1990</v>
      </c>
      <c r="H523" s="235" t="s">
        <v>2408</v>
      </c>
      <c r="I523" s="235" t="s">
        <v>2409</v>
      </c>
      <c r="J523" s="235" t="s">
        <v>2410</v>
      </c>
      <c r="K523" s="189" t="s">
        <v>195</v>
      </c>
      <c r="L523" s="232">
        <v>45019</v>
      </c>
      <c r="M523" s="235"/>
      <c r="N523" s="235"/>
      <c r="O523" s="235"/>
    </row>
    <row r="524" spans="1:15" s="89" customFormat="1" ht="15" customHeight="1">
      <c r="A524" s="190"/>
      <c r="B524" s="187" t="s">
        <v>147</v>
      </c>
      <c r="C524" s="189" t="s">
        <v>2292</v>
      </c>
      <c r="D524" s="189" t="s">
        <v>2399</v>
      </c>
      <c r="E524" s="232">
        <v>45013</v>
      </c>
      <c r="F524" s="232"/>
      <c r="G524" s="235" t="s">
        <v>1874</v>
      </c>
      <c r="H524" s="235" t="s">
        <v>2411</v>
      </c>
      <c r="I524" s="235" t="s">
        <v>2307</v>
      </c>
      <c r="J524" s="235" t="s">
        <v>2093</v>
      </c>
      <c r="K524" s="189" t="s">
        <v>195</v>
      </c>
      <c r="L524" s="232">
        <v>45019</v>
      </c>
      <c r="M524" s="235"/>
      <c r="N524" s="235"/>
      <c r="O524" s="235"/>
    </row>
    <row r="525" spans="1:15" s="89" customFormat="1" ht="15" customHeight="1">
      <c r="A525" s="190"/>
      <c r="B525" s="187" t="s">
        <v>147</v>
      </c>
      <c r="C525" s="189" t="s">
        <v>2292</v>
      </c>
      <c r="D525" s="189" t="s">
        <v>2400</v>
      </c>
      <c r="E525" s="232">
        <v>45014</v>
      </c>
      <c r="F525" s="232"/>
      <c r="G525" s="235" t="s">
        <v>1935</v>
      </c>
      <c r="H525" s="235" t="s">
        <v>2412</v>
      </c>
      <c r="I525" s="235" t="s">
        <v>2388</v>
      </c>
      <c r="J525" s="235" t="s">
        <v>1783</v>
      </c>
      <c r="K525" s="189" t="s">
        <v>195</v>
      </c>
      <c r="L525" s="232">
        <v>45019</v>
      </c>
      <c r="M525" s="235"/>
      <c r="N525" s="235"/>
      <c r="O525" s="235"/>
    </row>
    <row r="526" spans="1:15" s="89" customFormat="1" ht="15" customHeight="1">
      <c r="A526" s="190"/>
      <c r="B526" s="187" t="s">
        <v>147</v>
      </c>
      <c r="C526" s="189" t="s">
        <v>2418</v>
      </c>
      <c r="D526" s="189" t="s">
        <v>2413</v>
      </c>
      <c r="E526" s="232">
        <v>45015</v>
      </c>
      <c r="F526" s="232"/>
      <c r="G526" s="235" t="s">
        <v>1874</v>
      </c>
      <c r="H526" s="235" t="s">
        <v>2419</v>
      </c>
      <c r="I526" s="235" t="s">
        <v>2409</v>
      </c>
      <c r="J526" s="235" t="s">
        <v>2167</v>
      </c>
      <c r="K526" s="189" t="s">
        <v>195</v>
      </c>
      <c r="L526" s="232">
        <v>45019</v>
      </c>
      <c r="M526" s="235"/>
      <c r="N526" s="235"/>
      <c r="O526" s="235"/>
    </row>
    <row r="527" spans="1:15" s="89" customFormat="1" ht="15" customHeight="1">
      <c r="A527" s="190"/>
      <c r="B527" s="187" t="s">
        <v>147</v>
      </c>
      <c r="C527" s="189" t="s">
        <v>2292</v>
      </c>
      <c r="D527" s="189" t="s">
        <v>2414</v>
      </c>
      <c r="E527" s="232">
        <v>45016</v>
      </c>
      <c r="F527" s="232"/>
      <c r="G527" s="235" t="s">
        <v>2420</v>
      </c>
      <c r="H527" s="235" t="s">
        <v>2421</v>
      </c>
      <c r="I527" s="235" t="s">
        <v>2388</v>
      </c>
      <c r="J527" s="235" t="s">
        <v>1783</v>
      </c>
      <c r="K527" s="189" t="s">
        <v>195</v>
      </c>
      <c r="L527" s="232">
        <v>45019</v>
      </c>
      <c r="M527" s="235"/>
      <c r="N527" s="235"/>
      <c r="O527" s="235"/>
    </row>
    <row r="528" spans="1:15" s="89" customFormat="1" ht="15" customHeight="1">
      <c r="A528" s="190"/>
      <c r="B528" s="187" t="s">
        <v>147</v>
      </c>
      <c r="C528" s="189" t="s">
        <v>2418</v>
      </c>
      <c r="D528" s="189" t="s">
        <v>2415</v>
      </c>
      <c r="E528" s="232">
        <v>45016</v>
      </c>
      <c r="F528" s="232"/>
      <c r="G528" s="235" t="s">
        <v>791</v>
      </c>
      <c r="H528" s="235" t="s">
        <v>2422</v>
      </c>
      <c r="I528" s="235" t="s">
        <v>2409</v>
      </c>
      <c r="J528" s="235" t="s">
        <v>2423</v>
      </c>
      <c r="K528" s="189" t="s">
        <v>195</v>
      </c>
      <c r="L528" s="232">
        <v>45019</v>
      </c>
      <c r="M528" s="235"/>
      <c r="N528" s="235"/>
      <c r="O528" s="235"/>
    </row>
    <row r="529" spans="1:15" s="89" customFormat="1" ht="15" customHeight="1">
      <c r="A529" s="190"/>
      <c r="B529" s="187" t="s">
        <v>147</v>
      </c>
      <c r="C529" s="189" t="s">
        <v>2292</v>
      </c>
      <c r="D529" s="189" t="s">
        <v>2416</v>
      </c>
      <c r="E529" s="232">
        <v>45017</v>
      </c>
      <c r="F529" s="232"/>
      <c r="G529" s="235" t="s">
        <v>1859</v>
      </c>
      <c r="H529" s="235" t="s">
        <v>2501</v>
      </c>
      <c r="I529" s="235" t="s">
        <v>2388</v>
      </c>
      <c r="J529" s="235" t="s">
        <v>1783</v>
      </c>
      <c r="K529" s="189" t="s">
        <v>195</v>
      </c>
      <c r="L529" s="232">
        <v>45023</v>
      </c>
      <c r="M529" s="235"/>
      <c r="N529" s="235"/>
      <c r="O529" s="235"/>
    </row>
    <row r="530" spans="1:15" s="89" customFormat="1" ht="15" customHeight="1">
      <c r="A530" s="190"/>
      <c r="B530" s="187" t="s">
        <v>147</v>
      </c>
      <c r="C530" s="189" t="s">
        <v>2292</v>
      </c>
      <c r="D530" s="189" t="s">
        <v>2417</v>
      </c>
      <c r="E530" s="232">
        <v>45017</v>
      </c>
      <c r="F530" s="232"/>
      <c r="G530" s="235" t="s">
        <v>2406</v>
      </c>
      <c r="H530" s="235" t="s">
        <v>2502</v>
      </c>
      <c r="I530" s="235" t="s">
        <v>2307</v>
      </c>
      <c r="J530" s="235" t="s">
        <v>1981</v>
      </c>
      <c r="K530" s="189" t="s">
        <v>195</v>
      </c>
      <c r="L530" s="232">
        <v>45023</v>
      </c>
      <c r="M530" s="235"/>
      <c r="N530" s="235"/>
      <c r="O530" s="235"/>
    </row>
    <row r="531" spans="1:15" s="89" customFormat="1" ht="15" customHeight="1">
      <c r="A531" s="190"/>
      <c r="B531" s="187" t="s">
        <v>147</v>
      </c>
      <c r="C531" s="189" t="s">
        <v>2292</v>
      </c>
      <c r="D531" s="189" t="s">
        <v>2465</v>
      </c>
      <c r="E531" s="232">
        <v>45017</v>
      </c>
      <c r="F531" s="232"/>
      <c r="G531" s="235" t="s">
        <v>1990</v>
      </c>
      <c r="H531" s="235" t="s">
        <v>2503</v>
      </c>
      <c r="I531" s="235" t="s">
        <v>2409</v>
      </c>
      <c r="J531" s="235" t="s">
        <v>1505</v>
      </c>
      <c r="K531" s="189" t="s">
        <v>195</v>
      </c>
      <c r="L531" s="232">
        <v>45023</v>
      </c>
      <c r="M531" s="235"/>
      <c r="N531" s="235"/>
      <c r="O531" s="235"/>
    </row>
    <row r="532" spans="1:15" s="89" customFormat="1" ht="15" customHeight="1">
      <c r="A532" s="190"/>
      <c r="B532" s="187" t="s">
        <v>147</v>
      </c>
      <c r="C532" s="189" t="s">
        <v>2292</v>
      </c>
      <c r="D532" s="189" t="s">
        <v>2466</v>
      </c>
      <c r="E532" s="232">
        <v>45018</v>
      </c>
      <c r="F532" s="232"/>
      <c r="G532" s="235" t="s">
        <v>1285</v>
      </c>
      <c r="H532" s="235" t="s">
        <v>2480</v>
      </c>
      <c r="I532" s="235" t="s">
        <v>2388</v>
      </c>
      <c r="J532" s="235" t="s">
        <v>482</v>
      </c>
      <c r="K532" s="189" t="s">
        <v>195</v>
      </c>
      <c r="L532" s="232">
        <v>45022</v>
      </c>
      <c r="M532" s="235"/>
      <c r="N532" s="235"/>
      <c r="O532" s="235"/>
    </row>
    <row r="533" spans="1:15" s="89" customFormat="1" ht="15" customHeight="1">
      <c r="A533" s="190"/>
      <c r="B533" s="187" t="s">
        <v>147</v>
      </c>
      <c r="C533" s="189" t="s">
        <v>2292</v>
      </c>
      <c r="D533" s="189" t="s">
        <v>2467</v>
      </c>
      <c r="E533" s="232">
        <v>45019</v>
      </c>
      <c r="F533" s="232"/>
      <c r="G533" s="235" t="s">
        <v>1935</v>
      </c>
      <c r="H533" s="235" t="s">
        <v>2412</v>
      </c>
      <c r="I533" s="235" t="s">
        <v>2388</v>
      </c>
      <c r="J533" s="235" t="s">
        <v>480</v>
      </c>
      <c r="K533" s="189" t="s">
        <v>195</v>
      </c>
      <c r="L533" s="232">
        <v>45023</v>
      </c>
      <c r="M533" s="235"/>
      <c r="N533" s="235"/>
      <c r="O533" s="235"/>
    </row>
    <row r="534" spans="1:15" s="89" customFormat="1" ht="15" customHeight="1">
      <c r="A534" s="190"/>
      <c r="B534" s="187" t="s">
        <v>147</v>
      </c>
      <c r="C534" s="189" t="s">
        <v>2292</v>
      </c>
      <c r="D534" s="189" t="s">
        <v>2468</v>
      </c>
      <c r="E534" s="232">
        <v>45019</v>
      </c>
      <c r="F534" s="232"/>
      <c r="G534" s="235" t="s">
        <v>1990</v>
      </c>
      <c r="H534" s="235" t="s">
        <v>2504</v>
      </c>
      <c r="I534" s="235" t="s">
        <v>2388</v>
      </c>
      <c r="J534" s="235" t="s">
        <v>2505</v>
      </c>
      <c r="K534" s="189" t="s">
        <v>195</v>
      </c>
      <c r="L534" s="232">
        <v>45023</v>
      </c>
      <c r="M534" s="235"/>
      <c r="N534" s="235"/>
      <c r="O534" s="235"/>
    </row>
    <row r="535" spans="1:15" ht="15" customHeight="1">
      <c r="A535" s="236"/>
      <c r="B535" s="187" t="s">
        <v>147</v>
      </c>
      <c r="C535" s="189" t="s">
        <v>153</v>
      </c>
      <c r="D535" s="189" t="s">
        <v>2469</v>
      </c>
      <c r="E535" s="238">
        <v>45010</v>
      </c>
      <c r="F535" s="238"/>
      <c r="G535" s="231" t="s">
        <v>1285</v>
      </c>
      <c r="H535" s="231" t="s">
        <v>2481</v>
      </c>
      <c r="I535" s="231" t="s">
        <v>2252</v>
      </c>
      <c r="J535" s="231" t="s">
        <v>1981</v>
      </c>
      <c r="K535" s="237" t="s">
        <v>195</v>
      </c>
      <c r="L535" s="238">
        <v>45022</v>
      </c>
      <c r="M535" s="231"/>
      <c r="N535" s="231"/>
      <c r="O535" s="231"/>
    </row>
    <row r="536" spans="1:15" ht="15" customHeight="1">
      <c r="A536" s="236"/>
      <c r="B536" s="187" t="s">
        <v>147</v>
      </c>
      <c r="C536" s="189" t="s">
        <v>153</v>
      </c>
      <c r="D536" s="189" t="s">
        <v>2470</v>
      </c>
      <c r="E536" s="238">
        <v>45019</v>
      </c>
      <c r="F536" s="238"/>
      <c r="G536" s="231" t="s">
        <v>1285</v>
      </c>
      <c r="H536" s="231" t="s">
        <v>2482</v>
      </c>
      <c r="I536" s="231" t="s">
        <v>2252</v>
      </c>
      <c r="J536" s="231" t="s">
        <v>2483</v>
      </c>
      <c r="K536" s="237" t="s">
        <v>195</v>
      </c>
      <c r="L536" s="238">
        <v>45022</v>
      </c>
      <c r="M536" s="231"/>
      <c r="N536" s="231"/>
      <c r="O536" s="231"/>
    </row>
    <row r="537" spans="1:15" ht="15" customHeight="1">
      <c r="A537" s="236"/>
      <c r="B537" s="187" t="s">
        <v>147</v>
      </c>
      <c r="C537" s="189" t="s">
        <v>2292</v>
      </c>
      <c r="D537" s="189" t="s">
        <v>2471</v>
      </c>
      <c r="E537" s="238">
        <v>45019</v>
      </c>
      <c r="F537" s="238"/>
      <c r="G537" s="231" t="s">
        <v>1285</v>
      </c>
      <c r="H537" s="231" t="s">
        <v>2484</v>
      </c>
      <c r="I537" s="231" t="s">
        <v>2485</v>
      </c>
      <c r="J537" s="231" t="s">
        <v>1805</v>
      </c>
      <c r="K537" s="237" t="s">
        <v>195</v>
      </c>
      <c r="L537" s="238">
        <v>45022</v>
      </c>
      <c r="M537" s="231"/>
      <c r="N537" s="231"/>
      <c r="O537" s="231"/>
    </row>
    <row r="538" spans="1:15" ht="15" customHeight="1">
      <c r="A538" s="236"/>
      <c r="B538" s="187" t="s">
        <v>147</v>
      </c>
      <c r="C538" s="189" t="s">
        <v>1997</v>
      </c>
      <c r="D538" s="189" t="s">
        <v>2472</v>
      </c>
      <c r="E538" s="238">
        <v>45019</v>
      </c>
      <c r="F538" s="238"/>
      <c r="G538" s="231" t="s">
        <v>914</v>
      </c>
      <c r="H538" s="231" t="s">
        <v>2506</v>
      </c>
      <c r="I538" s="231" t="s">
        <v>2252</v>
      </c>
      <c r="J538" s="231" t="s">
        <v>2483</v>
      </c>
      <c r="K538" s="237" t="s">
        <v>195</v>
      </c>
      <c r="L538" s="238">
        <v>45023</v>
      </c>
      <c r="M538" s="231"/>
      <c r="N538" s="231"/>
      <c r="O538" s="231"/>
    </row>
    <row r="539" spans="1:15" ht="15" customHeight="1">
      <c r="A539" s="236"/>
      <c r="B539" s="187" t="s">
        <v>147</v>
      </c>
      <c r="C539" s="189" t="s">
        <v>2292</v>
      </c>
      <c r="D539" s="189" t="s">
        <v>2473</v>
      </c>
      <c r="E539" s="238">
        <v>45020</v>
      </c>
      <c r="F539" s="238"/>
      <c r="G539" s="231" t="s">
        <v>1859</v>
      </c>
      <c r="H539" s="231" t="s">
        <v>2507</v>
      </c>
      <c r="I539" s="235" t="s">
        <v>2388</v>
      </c>
      <c r="J539" s="231" t="s">
        <v>480</v>
      </c>
      <c r="K539" s="237" t="s">
        <v>195</v>
      </c>
      <c r="L539" s="238">
        <v>45023</v>
      </c>
      <c r="M539" s="231"/>
      <c r="N539" s="231"/>
      <c r="O539" s="231"/>
    </row>
    <row r="540" spans="1:15" ht="15" customHeight="1">
      <c r="A540" s="236"/>
      <c r="B540" s="187" t="s">
        <v>147</v>
      </c>
      <c r="C540" s="189" t="s">
        <v>2292</v>
      </c>
      <c r="D540" s="189" t="s">
        <v>2474</v>
      </c>
      <c r="E540" s="238">
        <v>45020</v>
      </c>
      <c r="F540" s="238"/>
      <c r="G540" s="231" t="s">
        <v>1859</v>
      </c>
      <c r="H540" s="231" t="s">
        <v>2508</v>
      </c>
      <c r="I540" s="235" t="s">
        <v>2388</v>
      </c>
      <c r="J540" s="231" t="s">
        <v>480</v>
      </c>
      <c r="K540" s="237" t="s">
        <v>195</v>
      </c>
      <c r="L540" s="238">
        <v>45023</v>
      </c>
      <c r="M540" s="231"/>
      <c r="N540" s="231"/>
      <c r="O540" s="231"/>
    </row>
    <row r="541" spans="1:15" ht="15" customHeight="1">
      <c r="A541" s="236"/>
      <c r="B541" s="187" t="s">
        <v>147</v>
      </c>
      <c r="C541" s="189" t="s">
        <v>2292</v>
      </c>
      <c r="D541" s="189" t="s">
        <v>2475</v>
      </c>
      <c r="E541" s="238">
        <v>45021</v>
      </c>
      <c r="F541" s="238"/>
      <c r="G541" s="231" t="s">
        <v>984</v>
      </c>
      <c r="H541" s="231" t="s">
        <v>2509</v>
      </c>
      <c r="I541" s="235" t="s">
        <v>2388</v>
      </c>
      <c r="J541" s="231" t="s">
        <v>2510</v>
      </c>
      <c r="K541" s="237" t="s">
        <v>195</v>
      </c>
      <c r="L541" s="238">
        <v>45023</v>
      </c>
      <c r="M541" s="231"/>
      <c r="N541" s="231"/>
      <c r="O541" s="231"/>
    </row>
    <row r="542" spans="1:15" ht="15" customHeight="1">
      <c r="A542" s="236"/>
      <c r="B542" s="187" t="s">
        <v>147</v>
      </c>
      <c r="C542" s="189" t="s">
        <v>2292</v>
      </c>
      <c r="D542" s="189" t="s">
        <v>2476</v>
      </c>
      <c r="E542" s="238">
        <v>45022</v>
      </c>
      <c r="F542" s="238"/>
      <c r="G542" s="231" t="s">
        <v>1990</v>
      </c>
      <c r="H542" s="231" t="s">
        <v>2511</v>
      </c>
      <c r="I542" s="235" t="s">
        <v>2409</v>
      </c>
      <c r="J542" s="231" t="s">
        <v>2229</v>
      </c>
      <c r="K542" s="237" t="s">
        <v>195</v>
      </c>
      <c r="L542" s="238">
        <v>45023</v>
      </c>
      <c r="M542" s="231"/>
      <c r="N542" s="231"/>
      <c r="O542" s="231"/>
    </row>
    <row r="543" spans="1:15" ht="15" customHeight="1">
      <c r="A543" s="236"/>
      <c r="B543" s="187" t="s">
        <v>147</v>
      </c>
      <c r="C543" s="189" t="s">
        <v>154</v>
      </c>
      <c r="D543" s="189" t="s">
        <v>2477</v>
      </c>
      <c r="E543" s="238">
        <v>45022</v>
      </c>
      <c r="F543" s="238"/>
      <c r="G543" s="231" t="s">
        <v>1285</v>
      </c>
      <c r="H543" s="231" t="s">
        <v>2512</v>
      </c>
      <c r="I543" s="231" t="s">
        <v>2227</v>
      </c>
      <c r="J543" s="231" t="s">
        <v>1725</v>
      </c>
      <c r="K543" s="237" t="s">
        <v>195</v>
      </c>
      <c r="L543" s="238">
        <v>45026</v>
      </c>
      <c r="M543" s="231"/>
      <c r="N543" s="231"/>
      <c r="O543" s="231"/>
    </row>
    <row r="544" spans="1:15" ht="15" customHeight="1">
      <c r="A544" s="236"/>
      <c r="B544" s="187" t="s">
        <v>147</v>
      </c>
      <c r="C544" s="189" t="s">
        <v>154</v>
      </c>
      <c r="D544" s="189" t="s">
        <v>2478</v>
      </c>
      <c r="E544" s="238">
        <v>45022</v>
      </c>
      <c r="F544" s="238"/>
      <c r="G544" s="231" t="s">
        <v>1285</v>
      </c>
      <c r="H544" s="231" t="s">
        <v>2513</v>
      </c>
      <c r="I544" s="231" t="s">
        <v>2227</v>
      </c>
      <c r="J544" s="231" t="s">
        <v>2514</v>
      </c>
      <c r="K544" s="237" t="s">
        <v>195</v>
      </c>
      <c r="L544" s="238">
        <v>45026</v>
      </c>
      <c r="M544" s="231"/>
      <c r="N544" s="231"/>
      <c r="O544" s="231"/>
    </row>
    <row r="545" spans="1:15" ht="15" customHeight="1">
      <c r="A545" s="236"/>
      <c r="B545" s="187" t="s">
        <v>147</v>
      </c>
      <c r="C545" s="189" t="s">
        <v>152</v>
      </c>
      <c r="D545" s="189" t="s">
        <v>2479</v>
      </c>
      <c r="E545" s="238">
        <v>45022</v>
      </c>
      <c r="F545" s="238"/>
      <c r="G545" s="231" t="s">
        <v>1285</v>
      </c>
      <c r="H545" s="231" t="s">
        <v>2515</v>
      </c>
      <c r="I545" s="231" t="s">
        <v>2233</v>
      </c>
      <c r="J545" s="231" t="s">
        <v>878</v>
      </c>
      <c r="K545" s="237" t="s">
        <v>195</v>
      </c>
      <c r="L545" s="238">
        <v>45026</v>
      </c>
      <c r="M545" s="231"/>
      <c r="N545" s="231"/>
      <c r="O545" s="231"/>
    </row>
    <row r="546" spans="1:15" ht="15" customHeight="1">
      <c r="A546" s="236"/>
      <c r="B546" s="187" t="s">
        <v>147</v>
      </c>
      <c r="C546" s="189" t="s">
        <v>2292</v>
      </c>
      <c r="D546" s="189" t="s">
        <v>2494</v>
      </c>
      <c r="E546" s="238">
        <v>45022</v>
      </c>
      <c r="F546" s="238"/>
      <c r="G546" s="231" t="s">
        <v>1285</v>
      </c>
      <c r="H546" s="231" t="s">
        <v>2516</v>
      </c>
      <c r="I546" s="231" t="s">
        <v>2388</v>
      </c>
      <c r="J546" s="231" t="s">
        <v>2517</v>
      </c>
      <c r="K546" s="237" t="s">
        <v>195</v>
      </c>
      <c r="L546" s="238">
        <v>45026</v>
      </c>
      <c r="M546" s="231"/>
      <c r="N546" s="231"/>
      <c r="O546" s="231"/>
    </row>
    <row r="547" spans="1:15" ht="15" customHeight="1">
      <c r="A547" s="236"/>
      <c r="B547" s="187" t="s">
        <v>147</v>
      </c>
      <c r="C547" s="189" t="s">
        <v>156</v>
      </c>
      <c r="D547" s="189" t="s">
        <v>2495</v>
      </c>
      <c r="E547" s="238">
        <v>45023</v>
      </c>
      <c r="F547" s="238"/>
      <c r="G547" s="231" t="s">
        <v>1990</v>
      </c>
      <c r="H547" s="231" t="s">
        <v>2499</v>
      </c>
      <c r="I547" s="235" t="s">
        <v>2388</v>
      </c>
      <c r="J547" s="231" t="s">
        <v>1923</v>
      </c>
      <c r="K547" s="237" t="s">
        <v>195</v>
      </c>
      <c r="L547" s="238">
        <v>45030</v>
      </c>
      <c r="M547" s="231"/>
      <c r="N547" s="231"/>
      <c r="O547" s="231"/>
    </row>
    <row r="548" spans="1:15" ht="15" customHeight="1">
      <c r="A548" s="236"/>
      <c r="B548" s="187" t="s">
        <v>147</v>
      </c>
      <c r="C548" s="189" t="s">
        <v>156</v>
      </c>
      <c r="D548" s="189" t="s">
        <v>2496</v>
      </c>
      <c r="E548" s="238">
        <v>45023</v>
      </c>
      <c r="F548" s="238"/>
      <c r="G548" s="231" t="s">
        <v>1874</v>
      </c>
      <c r="H548" s="231" t="s">
        <v>2644</v>
      </c>
      <c r="I548" s="231" t="s">
        <v>2645</v>
      </c>
      <c r="J548" s="231" t="s">
        <v>2646</v>
      </c>
      <c r="K548" s="237" t="s">
        <v>195</v>
      </c>
      <c r="L548" s="238">
        <v>45030</v>
      </c>
      <c r="M548" s="231"/>
      <c r="N548" s="231"/>
      <c r="O548" s="231"/>
    </row>
    <row r="549" spans="1:15" ht="15" customHeight="1">
      <c r="A549" s="236"/>
      <c r="B549" s="187" t="s">
        <v>147</v>
      </c>
      <c r="C549" s="189" t="s">
        <v>2292</v>
      </c>
      <c r="D549" s="189" t="s">
        <v>2497</v>
      </c>
      <c r="E549" s="238">
        <v>45024</v>
      </c>
      <c r="F549" s="238"/>
      <c r="G549" s="231" t="s">
        <v>914</v>
      </c>
      <c r="H549" s="231" t="s">
        <v>2647</v>
      </c>
      <c r="I549" s="231" t="s">
        <v>2307</v>
      </c>
      <c r="J549" s="231" t="s">
        <v>277</v>
      </c>
      <c r="K549" s="237" t="s">
        <v>195</v>
      </c>
      <c r="L549" s="238">
        <v>45030</v>
      </c>
      <c r="M549" s="231"/>
      <c r="N549" s="231"/>
      <c r="O549" s="231"/>
    </row>
    <row r="550" spans="1:15" ht="15" customHeight="1">
      <c r="A550" s="236"/>
      <c r="B550" s="187" t="s">
        <v>147</v>
      </c>
      <c r="C550" s="189" t="s">
        <v>3</v>
      </c>
      <c r="D550" s="189" t="s">
        <v>2498</v>
      </c>
      <c r="E550" s="238">
        <v>45024</v>
      </c>
      <c r="F550" s="238"/>
      <c r="G550" s="231" t="s">
        <v>271</v>
      </c>
      <c r="H550" s="231" t="s">
        <v>2795</v>
      </c>
      <c r="I550" s="231"/>
      <c r="J550" s="231" t="s">
        <v>2796</v>
      </c>
      <c r="K550" s="237" t="s">
        <v>195</v>
      </c>
      <c r="L550" s="238">
        <v>45054</v>
      </c>
      <c r="M550" s="231"/>
      <c r="N550" s="231"/>
      <c r="O550" s="231"/>
    </row>
    <row r="551" spans="1:15" ht="15" customHeight="1">
      <c r="A551" s="236"/>
      <c r="B551" s="187" t="s">
        <v>147</v>
      </c>
      <c r="C551" s="189" t="s">
        <v>156</v>
      </c>
      <c r="D551" s="189" t="s">
        <v>2586</v>
      </c>
      <c r="E551" s="238">
        <v>45024</v>
      </c>
      <c r="F551" s="238"/>
      <c r="G551" s="231" t="s">
        <v>1874</v>
      </c>
      <c r="H551" s="231" t="s">
        <v>2648</v>
      </c>
      <c r="I551" s="231" t="s">
        <v>2645</v>
      </c>
      <c r="J551" s="231" t="s">
        <v>2649</v>
      </c>
      <c r="K551" s="237" t="s">
        <v>195</v>
      </c>
      <c r="L551" s="238">
        <v>45030</v>
      </c>
      <c r="M551" s="231"/>
      <c r="N551" s="231"/>
      <c r="O551" s="231"/>
    </row>
    <row r="552" spans="1:15" ht="15" customHeight="1">
      <c r="A552" s="236"/>
      <c r="B552" s="187" t="s">
        <v>147</v>
      </c>
      <c r="C552" s="189" t="s">
        <v>156</v>
      </c>
      <c r="D552" s="189" t="s">
        <v>2587</v>
      </c>
      <c r="E552" s="238">
        <v>45025</v>
      </c>
      <c r="F552" s="238"/>
      <c r="G552" s="231" t="s">
        <v>1874</v>
      </c>
      <c r="H552" s="231" t="s">
        <v>2650</v>
      </c>
      <c r="I552" s="231" t="s">
        <v>2645</v>
      </c>
      <c r="J552" s="231" t="s">
        <v>1261</v>
      </c>
      <c r="K552" s="237" t="s">
        <v>195</v>
      </c>
      <c r="L552" s="238">
        <v>45030</v>
      </c>
      <c r="M552" s="231"/>
      <c r="N552" s="231"/>
      <c r="O552" s="231"/>
    </row>
    <row r="553" spans="1:15" ht="15" customHeight="1">
      <c r="A553" s="236"/>
      <c r="B553" s="187" t="s">
        <v>147</v>
      </c>
      <c r="C553" s="189" t="s">
        <v>156</v>
      </c>
      <c r="D553" s="189" t="s">
        <v>2588</v>
      </c>
      <c r="E553" s="238">
        <v>45027</v>
      </c>
      <c r="F553" s="238"/>
      <c r="G553" s="231" t="s">
        <v>1874</v>
      </c>
      <c r="H553" s="231" t="s">
        <v>2589</v>
      </c>
      <c r="I553" s="231" t="s">
        <v>2409</v>
      </c>
      <c r="J553" s="231" t="s">
        <v>2590</v>
      </c>
      <c r="K553" s="237" t="s">
        <v>195</v>
      </c>
      <c r="L553" s="238">
        <v>45030</v>
      </c>
      <c r="M553" s="231"/>
      <c r="N553" s="231"/>
      <c r="O553" s="231"/>
    </row>
    <row r="554" spans="1:15" ht="15" customHeight="1">
      <c r="A554" s="236"/>
      <c r="B554" s="187" t="s">
        <v>147</v>
      </c>
      <c r="C554" s="189" t="s">
        <v>156</v>
      </c>
      <c r="D554" s="189" t="s">
        <v>2594</v>
      </c>
      <c r="E554" s="238">
        <v>45029</v>
      </c>
      <c r="F554" s="238"/>
      <c r="G554" s="231" t="s">
        <v>1874</v>
      </c>
      <c r="H554" s="231" t="s">
        <v>2615</v>
      </c>
      <c r="I554" s="231" t="s">
        <v>2409</v>
      </c>
      <c r="J554" s="231" t="s">
        <v>1805</v>
      </c>
      <c r="K554" s="237" t="s">
        <v>195</v>
      </c>
      <c r="L554" s="238">
        <v>45030</v>
      </c>
      <c r="M554" s="231"/>
      <c r="N554" s="231"/>
      <c r="O554" s="231"/>
    </row>
    <row r="555" spans="1:15" ht="15" customHeight="1">
      <c r="A555" s="236"/>
      <c r="B555" s="187" t="s">
        <v>147</v>
      </c>
      <c r="C555" s="189" t="s">
        <v>156</v>
      </c>
      <c r="D555" s="189" t="s">
        <v>2595</v>
      </c>
      <c r="E555" s="238">
        <v>45029</v>
      </c>
      <c r="F555" s="238"/>
      <c r="G555" s="231" t="s">
        <v>1874</v>
      </c>
      <c r="H555" s="231" t="s">
        <v>2616</v>
      </c>
      <c r="I555" s="231" t="s">
        <v>2409</v>
      </c>
      <c r="J555" s="231" t="s">
        <v>2617</v>
      </c>
      <c r="K555" s="237" t="s">
        <v>195</v>
      </c>
      <c r="L555" s="238">
        <v>45030</v>
      </c>
      <c r="M555" s="231"/>
      <c r="N555" s="231"/>
      <c r="O555" s="231"/>
    </row>
    <row r="556" spans="1:15" ht="15" customHeight="1">
      <c r="A556" s="236"/>
      <c r="B556" s="187" t="s">
        <v>147</v>
      </c>
      <c r="C556" s="189" t="s">
        <v>153</v>
      </c>
      <c r="D556" s="189" t="s">
        <v>2596</v>
      </c>
      <c r="E556" s="238">
        <v>45029</v>
      </c>
      <c r="F556" s="238"/>
      <c r="G556" s="231" t="s">
        <v>1874</v>
      </c>
      <c r="H556" s="231" t="s">
        <v>2618</v>
      </c>
      <c r="I556" s="231" t="s">
        <v>2619</v>
      </c>
      <c r="J556" s="231" t="s">
        <v>878</v>
      </c>
      <c r="K556" s="237" t="s">
        <v>195</v>
      </c>
      <c r="L556" s="238">
        <v>45054</v>
      </c>
      <c r="M556" s="231"/>
      <c r="N556" s="231"/>
      <c r="O556" s="231"/>
    </row>
    <row r="557" spans="1:15" ht="15" customHeight="1">
      <c r="A557" s="236"/>
      <c r="B557" s="187" t="s">
        <v>147</v>
      </c>
      <c r="C557" s="189" t="s">
        <v>156</v>
      </c>
      <c r="D557" s="189" t="s">
        <v>2597</v>
      </c>
      <c r="E557" s="238">
        <v>45031</v>
      </c>
      <c r="F557" s="238"/>
      <c r="G557" s="231" t="s">
        <v>1935</v>
      </c>
      <c r="H557" s="231" t="s">
        <v>2322</v>
      </c>
      <c r="I557" s="231" t="s">
        <v>2686</v>
      </c>
      <c r="J557" s="231" t="s">
        <v>2687</v>
      </c>
      <c r="K557" s="237" t="s">
        <v>195</v>
      </c>
      <c r="L557" s="238">
        <v>45035</v>
      </c>
      <c r="M557" s="231"/>
      <c r="N557" s="231"/>
      <c r="O557" s="231"/>
    </row>
    <row r="558" spans="1:15" ht="15" customHeight="1">
      <c r="A558" s="236"/>
      <c r="B558" s="187" t="s">
        <v>147</v>
      </c>
      <c r="C558" s="189" t="s">
        <v>156</v>
      </c>
      <c r="D558" s="189" t="s">
        <v>2598</v>
      </c>
      <c r="E558" s="238">
        <v>45031</v>
      </c>
      <c r="F558" s="238"/>
      <c r="G558" s="231" t="s">
        <v>1859</v>
      </c>
      <c r="H558" s="231" t="s">
        <v>2688</v>
      </c>
      <c r="I558" s="231" t="s">
        <v>2686</v>
      </c>
      <c r="J558" s="231" t="s">
        <v>2687</v>
      </c>
      <c r="K558" s="237" t="s">
        <v>195</v>
      </c>
      <c r="L558" s="238">
        <v>45035</v>
      </c>
      <c r="M558" s="231"/>
      <c r="N558" s="231"/>
      <c r="O558" s="231"/>
    </row>
    <row r="559" spans="1:15" ht="15" customHeight="1">
      <c r="A559" s="236"/>
      <c r="B559" s="187" t="s">
        <v>147</v>
      </c>
      <c r="C559" s="189" t="s">
        <v>156</v>
      </c>
      <c r="D559" s="189" t="s">
        <v>2599</v>
      </c>
      <c r="E559" s="238">
        <v>45031</v>
      </c>
      <c r="F559" s="238"/>
      <c r="G559" s="231" t="s">
        <v>1859</v>
      </c>
      <c r="H559" s="231" t="s">
        <v>2689</v>
      </c>
      <c r="I559" s="231" t="s">
        <v>2686</v>
      </c>
      <c r="J559" s="231" t="s">
        <v>2687</v>
      </c>
      <c r="K559" s="237" t="s">
        <v>195</v>
      </c>
      <c r="L559" s="238">
        <v>45035</v>
      </c>
      <c r="M559" s="231"/>
      <c r="N559" s="231"/>
      <c r="O559" s="231"/>
    </row>
    <row r="560" spans="1:15" ht="15" customHeight="1">
      <c r="A560" s="236"/>
      <c r="B560" s="187" t="s">
        <v>147</v>
      </c>
      <c r="C560" s="189" t="s">
        <v>156</v>
      </c>
      <c r="D560" s="189" t="s">
        <v>2600</v>
      </c>
      <c r="E560" s="238">
        <v>45032</v>
      </c>
      <c r="F560" s="238"/>
      <c r="G560" s="231" t="s">
        <v>984</v>
      </c>
      <c r="H560" s="231" t="s">
        <v>2690</v>
      </c>
      <c r="I560" s="231" t="s">
        <v>2686</v>
      </c>
      <c r="J560" s="231" t="s">
        <v>1725</v>
      </c>
      <c r="K560" s="237" t="s">
        <v>195</v>
      </c>
      <c r="L560" s="238">
        <v>45035</v>
      </c>
      <c r="M560" s="231"/>
      <c r="N560" s="231"/>
      <c r="O560" s="231"/>
    </row>
    <row r="561" spans="1:15" ht="15" customHeight="1">
      <c r="A561" s="236"/>
      <c r="B561" s="187" t="s">
        <v>147</v>
      </c>
      <c r="C561" s="189" t="s">
        <v>156</v>
      </c>
      <c r="D561" s="189" t="s">
        <v>2601</v>
      </c>
      <c r="E561" s="238">
        <v>45033</v>
      </c>
      <c r="F561" s="238"/>
      <c r="G561" s="231" t="s">
        <v>1285</v>
      </c>
      <c r="H561" s="231" t="s">
        <v>2691</v>
      </c>
      <c r="I561" s="231" t="s">
        <v>2686</v>
      </c>
      <c r="J561" s="231" t="s">
        <v>1725</v>
      </c>
      <c r="K561" s="237" t="s">
        <v>195</v>
      </c>
      <c r="L561" s="238">
        <v>45035</v>
      </c>
      <c r="M561" s="231"/>
      <c r="N561" s="231"/>
      <c r="O561" s="231"/>
    </row>
    <row r="562" spans="1:15" ht="15" customHeight="1">
      <c r="A562" s="236"/>
      <c r="B562" s="187" t="s">
        <v>147</v>
      </c>
      <c r="C562" s="189" t="s">
        <v>157</v>
      </c>
      <c r="D562" s="189" t="s">
        <v>2602</v>
      </c>
      <c r="E562" s="238">
        <v>45034</v>
      </c>
      <c r="F562" s="238"/>
      <c r="G562" s="231" t="s">
        <v>1874</v>
      </c>
      <c r="H562" s="231" t="s">
        <v>2746</v>
      </c>
      <c r="I562" s="231" t="s">
        <v>2729</v>
      </c>
      <c r="J562" s="231" t="s">
        <v>2747</v>
      </c>
      <c r="K562" s="237" t="s">
        <v>195</v>
      </c>
      <c r="L562" s="238">
        <v>45054</v>
      </c>
      <c r="M562" s="231"/>
      <c r="N562" s="231"/>
      <c r="O562" s="231"/>
    </row>
    <row r="563" spans="1:15" ht="15" customHeight="1">
      <c r="A563" s="236"/>
      <c r="B563" s="187" t="s">
        <v>147</v>
      </c>
      <c r="C563" s="189" t="s">
        <v>157</v>
      </c>
      <c r="D563" s="189" t="s">
        <v>2603</v>
      </c>
      <c r="E563" s="238">
        <v>45035</v>
      </c>
      <c r="F563" s="238"/>
      <c r="G563" s="231" t="s">
        <v>1874</v>
      </c>
      <c r="H563" s="231" t="s">
        <v>2797</v>
      </c>
      <c r="I563" s="231" t="s">
        <v>2729</v>
      </c>
      <c r="J563" s="231" t="s">
        <v>2369</v>
      </c>
      <c r="K563" s="237" t="s">
        <v>195</v>
      </c>
      <c r="L563" s="238">
        <v>45054</v>
      </c>
      <c r="M563" s="231"/>
      <c r="N563" s="231"/>
      <c r="O563" s="231"/>
    </row>
    <row r="564" spans="1:15" ht="15" customHeight="1">
      <c r="A564" s="236"/>
      <c r="B564" s="187" t="s">
        <v>147</v>
      </c>
      <c r="C564" s="189" t="s">
        <v>157</v>
      </c>
      <c r="D564" s="189" t="s">
        <v>2604</v>
      </c>
      <c r="E564" s="238">
        <v>45048</v>
      </c>
      <c r="F564" s="238"/>
      <c r="G564" s="231" t="s">
        <v>1874</v>
      </c>
      <c r="H564" s="231" t="s">
        <v>2748</v>
      </c>
      <c r="I564" s="231" t="s">
        <v>2409</v>
      </c>
      <c r="J564" s="231" t="s">
        <v>2749</v>
      </c>
      <c r="K564" s="237" t="s">
        <v>195</v>
      </c>
      <c r="L564" s="238">
        <v>45054</v>
      </c>
      <c r="M564" s="231"/>
      <c r="N564" s="231"/>
      <c r="O564" s="231"/>
    </row>
    <row r="565" spans="1:15" ht="15" customHeight="1">
      <c r="A565" s="236"/>
      <c r="B565" s="187" t="s">
        <v>147</v>
      </c>
      <c r="C565" s="189" t="s">
        <v>157</v>
      </c>
      <c r="D565" s="189" t="s">
        <v>2605</v>
      </c>
      <c r="E565" s="238">
        <v>45048</v>
      </c>
      <c r="F565" s="238"/>
      <c r="G565" s="231" t="s">
        <v>1874</v>
      </c>
      <c r="H565" s="231" t="s">
        <v>2750</v>
      </c>
      <c r="I565" s="231" t="s">
        <v>2409</v>
      </c>
      <c r="J565" s="231" t="s">
        <v>2751</v>
      </c>
      <c r="K565" s="237" t="s">
        <v>195</v>
      </c>
      <c r="L565" s="238">
        <v>45054</v>
      </c>
      <c r="M565" s="231"/>
      <c r="N565" s="231"/>
      <c r="O565" s="231"/>
    </row>
    <row r="566" spans="1:15" ht="15" customHeight="1">
      <c r="A566" s="236"/>
      <c r="B566" s="187" t="s">
        <v>147</v>
      </c>
      <c r="C566" s="189" t="s">
        <v>157</v>
      </c>
      <c r="D566" s="189" t="s">
        <v>2606</v>
      </c>
      <c r="E566" s="238">
        <v>45047</v>
      </c>
      <c r="F566" s="238"/>
      <c r="G566" s="231" t="s">
        <v>1874</v>
      </c>
      <c r="H566" s="231" t="s">
        <v>2748</v>
      </c>
      <c r="I566" s="231" t="s">
        <v>2409</v>
      </c>
      <c r="J566" s="231" t="s">
        <v>876</v>
      </c>
      <c r="K566" s="237" t="s">
        <v>195</v>
      </c>
      <c r="L566" s="238">
        <v>45054</v>
      </c>
      <c r="M566" s="231"/>
      <c r="N566" s="231"/>
      <c r="O566" s="231"/>
    </row>
    <row r="567" spans="1:15" ht="15" customHeight="1">
      <c r="A567" s="236"/>
      <c r="B567" s="187" t="s">
        <v>147</v>
      </c>
      <c r="C567" s="189" t="s">
        <v>153</v>
      </c>
      <c r="D567" s="189" t="s">
        <v>2607</v>
      </c>
      <c r="E567" s="238">
        <v>45048</v>
      </c>
      <c r="F567" s="238"/>
      <c r="G567" s="231" t="s">
        <v>1285</v>
      </c>
      <c r="H567" s="231" t="s">
        <v>2798</v>
      </c>
      <c r="I567" s="231" t="s">
        <v>2252</v>
      </c>
      <c r="J567" s="231" t="s">
        <v>878</v>
      </c>
      <c r="K567" s="237" t="s">
        <v>195</v>
      </c>
      <c r="L567" s="238">
        <v>45054</v>
      </c>
      <c r="M567" s="231"/>
      <c r="N567" s="231"/>
      <c r="O567" s="231"/>
    </row>
    <row r="568" spans="1:15" ht="15" customHeight="1">
      <c r="A568" s="236"/>
      <c r="B568" s="187" t="s">
        <v>147</v>
      </c>
      <c r="C568" s="189" t="s">
        <v>1997</v>
      </c>
      <c r="D568" s="189" t="s">
        <v>2608</v>
      </c>
      <c r="E568" s="238">
        <v>45048</v>
      </c>
      <c r="F568" s="238"/>
      <c r="G568" s="231" t="s">
        <v>1935</v>
      </c>
      <c r="H568" s="231" t="s">
        <v>2799</v>
      </c>
      <c r="I568" s="231" t="s">
        <v>2252</v>
      </c>
      <c r="J568" s="231" t="s">
        <v>556</v>
      </c>
      <c r="K568" s="237" t="s">
        <v>195</v>
      </c>
      <c r="L568" s="238">
        <v>45054</v>
      </c>
      <c r="M568" s="231"/>
      <c r="N568" s="231"/>
      <c r="O568" s="231"/>
    </row>
    <row r="569" spans="1:15" ht="15" customHeight="1">
      <c r="A569" s="236"/>
      <c r="B569" s="187" t="s">
        <v>147</v>
      </c>
      <c r="C569" s="189" t="s">
        <v>157</v>
      </c>
      <c r="D569" s="189" t="s">
        <v>2609</v>
      </c>
      <c r="E569" s="238">
        <v>45050</v>
      </c>
      <c r="F569" s="238"/>
      <c r="G569" s="231" t="s">
        <v>1859</v>
      </c>
      <c r="H569" s="231" t="s">
        <v>2752</v>
      </c>
      <c r="I569" s="231" t="s">
        <v>2686</v>
      </c>
      <c r="J569" s="231" t="s">
        <v>1783</v>
      </c>
      <c r="K569" s="237" t="s">
        <v>195</v>
      </c>
      <c r="L569" s="238">
        <v>45054</v>
      </c>
      <c r="M569" s="231"/>
      <c r="N569" s="231"/>
      <c r="O569" s="231"/>
    </row>
    <row r="570" spans="1:15" ht="15" customHeight="1">
      <c r="A570" s="236"/>
      <c r="B570" s="187" t="s">
        <v>147</v>
      </c>
      <c r="C570" s="189" t="s">
        <v>157</v>
      </c>
      <c r="D570" s="189" t="s">
        <v>2610</v>
      </c>
      <c r="E570" s="238">
        <v>45050</v>
      </c>
      <c r="F570" s="238"/>
      <c r="G570" s="231" t="s">
        <v>1859</v>
      </c>
      <c r="H570" s="231" t="s">
        <v>2501</v>
      </c>
      <c r="I570" s="231" t="s">
        <v>2686</v>
      </c>
      <c r="J570" s="231" t="s">
        <v>1783</v>
      </c>
      <c r="K570" s="237" t="s">
        <v>195</v>
      </c>
      <c r="L570" s="238">
        <v>45054</v>
      </c>
      <c r="M570" s="231"/>
      <c r="N570" s="231"/>
      <c r="O570" s="231"/>
    </row>
    <row r="571" spans="1:15" ht="15" customHeight="1">
      <c r="A571" s="236"/>
      <c r="B571" s="187" t="s">
        <v>147</v>
      </c>
      <c r="C571" s="189" t="s">
        <v>2800</v>
      </c>
      <c r="D571" s="189" t="s">
        <v>2611</v>
      </c>
      <c r="E571" s="238">
        <v>45051</v>
      </c>
      <c r="F571" s="238"/>
      <c r="G571" s="231" t="s">
        <v>1990</v>
      </c>
      <c r="H571" s="231" t="s">
        <v>2801</v>
      </c>
      <c r="I571" s="231" t="s">
        <v>2729</v>
      </c>
      <c r="J571" s="231" t="s">
        <v>2802</v>
      </c>
      <c r="K571" s="237" t="s">
        <v>195</v>
      </c>
      <c r="L571" s="238">
        <v>45054</v>
      </c>
      <c r="M571" s="231"/>
      <c r="N571" s="231"/>
      <c r="O571" s="231"/>
    </row>
    <row r="572" spans="1:15" ht="15" customHeight="1">
      <c r="A572" s="236"/>
      <c r="B572" s="187" t="s">
        <v>147</v>
      </c>
      <c r="C572" s="189" t="s">
        <v>2803</v>
      </c>
      <c r="D572" s="189" t="s">
        <v>2612</v>
      </c>
      <c r="E572" s="238">
        <v>45045</v>
      </c>
      <c r="F572" s="238"/>
      <c r="G572" s="231" t="s">
        <v>2804</v>
      </c>
      <c r="H572" s="231" t="s">
        <v>2805</v>
      </c>
      <c r="I572" s="231" t="s">
        <v>2233</v>
      </c>
      <c r="J572" s="231" t="s">
        <v>1725</v>
      </c>
      <c r="K572" s="237" t="s">
        <v>195</v>
      </c>
      <c r="L572" s="238">
        <v>45054</v>
      </c>
      <c r="M572" s="231"/>
      <c r="N572" s="231"/>
      <c r="O572" s="231"/>
    </row>
    <row r="573" spans="1:15" ht="15" customHeight="1">
      <c r="A573" s="236"/>
      <c r="B573" s="187" t="s">
        <v>147</v>
      </c>
      <c r="C573" s="189" t="s">
        <v>2800</v>
      </c>
      <c r="D573" s="189" t="s">
        <v>2613</v>
      </c>
      <c r="E573" s="238">
        <v>45051</v>
      </c>
      <c r="F573" s="238"/>
      <c r="G573" s="231" t="s">
        <v>1285</v>
      </c>
      <c r="H573" s="231" t="s">
        <v>2806</v>
      </c>
      <c r="I573" s="231" t="s">
        <v>2686</v>
      </c>
      <c r="J573" s="231" t="s">
        <v>2807</v>
      </c>
      <c r="K573" s="237" t="s">
        <v>195</v>
      </c>
      <c r="L573" s="238">
        <v>45054</v>
      </c>
      <c r="M573" s="231"/>
      <c r="N573" s="231"/>
      <c r="O573" s="231"/>
    </row>
    <row r="574" spans="1:15" ht="15" customHeight="1">
      <c r="A574" s="236"/>
      <c r="B574" s="187" t="s">
        <v>147</v>
      </c>
      <c r="C574" s="189" t="s">
        <v>2792</v>
      </c>
      <c r="D574" s="189" t="s">
        <v>2614</v>
      </c>
      <c r="E574" s="238">
        <v>45052</v>
      </c>
      <c r="F574" s="238"/>
      <c r="G574" s="231" t="s">
        <v>2290</v>
      </c>
      <c r="H574" s="231" t="s">
        <v>2730</v>
      </c>
      <c r="I574" s="231" t="s">
        <v>2729</v>
      </c>
      <c r="J574" s="231" t="s">
        <v>1801</v>
      </c>
      <c r="K574" s="237" t="s">
        <v>195</v>
      </c>
      <c r="L574" s="238">
        <v>45054</v>
      </c>
      <c r="M574" s="231"/>
      <c r="N574" s="231"/>
      <c r="O574" s="231"/>
    </row>
    <row r="575" spans="1:15" ht="15" customHeight="1">
      <c r="A575" s="236"/>
      <c r="B575" s="187" t="s">
        <v>147</v>
      </c>
      <c r="C575" s="189" t="s">
        <v>2726</v>
      </c>
      <c r="D575" s="189" t="s">
        <v>2714</v>
      </c>
      <c r="E575" s="238">
        <v>45054</v>
      </c>
      <c r="F575" s="238"/>
      <c r="G575" s="231" t="s">
        <v>1874</v>
      </c>
      <c r="H575" s="231" t="s">
        <v>2724</v>
      </c>
      <c r="I575" s="231" t="s">
        <v>2725</v>
      </c>
      <c r="J575" s="231" t="s">
        <v>878</v>
      </c>
      <c r="K575" s="237" t="s">
        <v>195</v>
      </c>
      <c r="L575" s="238">
        <v>45054</v>
      </c>
      <c r="M575" s="231"/>
      <c r="N575" s="231"/>
      <c r="O575" s="231"/>
    </row>
    <row r="576" spans="1:15" ht="15" customHeight="1">
      <c r="A576" s="236"/>
      <c r="B576" s="187" t="s">
        <v>147</v>
      </c>
      <c r="C576" s="189" t="s">
        <v>2727</v>
      </c>
      <c r="D576" s="189" t="s">
        <v>2715</v>
      </c>
      <c r="E576" s="238">
        <v>45054</v>
      </c>
      <c r="F576" s="238"/>
      <c r="G576" s="231" t="s">
        <v>1874</v>
      </c>
      <c r="H576" s="231" t="s">
        <v>2728</v>
      </c>
      <c r="I576" s="231" t="s">
        <v>2729</v>
      </c>
      <c r="J576" s="231" t="s">
        <v>277</v>
      </c>
      <c r="K576" s="237" t="s">
        <v>195</v>
      </c>
      <c r="L576" s="238">
        <v>45063</v>
      </c>
      <c r="M576" s="231"/>
      <c r="N576" s="231"/>
      <c r="O576" s="231"/>
    </row>
    <row r="577" spans="1:15" ht="15" customHeight="1">
      <c r="A577" s="236"/>
      <c r="B577" s="187" t="s">
        <v>147</v>
      </c>
      <c r="C577" s="189" t="s">
        <v>2727</v>
      </c>
      <c r="D577" s="189" t="s">
        <v>2716</v>
      </c>
      <c r="E577" s="238">
        <v>45054</v>
      </c>
      <c r="F577" s="238"/>
      <c r="G577" s="231" t="s">
        <v>1874</v>
      </c>
      <c r="H577" s="231" t="s">
        <v>2730</v>
      </c>
      <c r="I577" s="231" t="s">
        <v>2729</v>
      </c>
      <c r="J577" s="231" t="s">
        <v>1833</v>
      </c>
      <c r="K577" s="237" t="s">
        <v>195</v>
      </c>
      <c r="L577" s="238">
        <v>45063</v>
      </c>
      <c r="M577" s="231"/>
      <c r="N577" s="231"/>
      <c r="O577" s="231"/>
    </row>
    <row r="578" spans="1:15" ht="15" customHeight="1">
      <c r="A578" s="236"/>
      <c r="B578" s="187" t="s">
        <v>147</v>
      </c>
      <c r="C578" s="189" t="s">
        <v>2792</v>
      </c>
      <c r="D578" s="189" t="s">
        <v>2717</v>
      </c>
      <c r="E578" s="238">
        <v>45055</v>
      </c>
      <c r="F578" s="238"/>
      <c r="G578" s="231" t="s">
        <v>491</v>
      </c>
      <c r="H578" s="231" t="s">
        <v>2793</v>
      </c>
      <c r="I578" s="231" t="s">
        <v>2729</v>
      </c>
      <c r="J578" s="231" t="s">
        <v>2794</v>
      </c>
      <c r="K578" s="237" t="s">
        <v>195</v>
      </c>
      <c r="L578" s="238">
        <v>45063</v>
      </c>
      <c r="M578" s="231"/>
      <c r="N578" s="231"/>
      <c r="O578" s="231"/>
    </row>
    <row r="579" spans="1:15" ht="15" customHeight="1">
      <c r="A579" s="236"/>
      <c r="B579" s="187" t="s">
        <v>147</v>
      </c>
      <c r="C579" s="189" t="s">
        <v>157</v>
      </c>
      <c r="D579" s="189" t="s">
        <v>2718</v>
      </c>
      <c r="E579" s="238">
        <v>45055</v>
      </c>
      <c r="F579" s="238"/>
      <c r="G579" s="231" t="s">
        <v>1935</v>
      </c>
      <c r="H579" s="231" t="s">
        <v>2829</v>
      </c>
      <c r="I579" s="231" t="s">
        <v>2686</v>
      </c>
      <c r="J579" s="231" t="s">
        <v>480</v>
      </c>
      <c r="K579" s="237" t="s">
        <v>195</v>
      </c>
      <c r="L579" s="238">
        <v>45063</v>
      </c>
      <c r="M579" s="231"/>
      <c r="N579" s="231"/>
      <c r="O579" s="231"/>
    </row>
    <row r="580" spans="1:15" ht="15" customHeight="1">
      <c r="A580" s="236"/>
      <c r="B580" s="187" t="s">
        <v>147</v>
      </c>
      <c r="C580" s="189" t="s">
        <v>2792</v>
      </c>
      <c r="D580" s="189" t="s">
        <v>2719</v>
      </c>
      <c r="E580" s="238">
        <v>45056</v>
      </c>
      <c r="F580" s="238"/>
      <c r="G580" s="231" t="s">
        <v>1874</v>
      </c>
      <c r="H580" s="231" t="s">
        <v>2834</v>
      </c>
      <c r="I580" s="231" t="s">
        <v>2729</v>
      </c>
      <c r="J580" s="231" t="s">
        <v>487</v>
      </c>
      <c r="K580" s="237" t="s">
        <v>195</v>
      </c>
      <c r="L580" s="238">
        <v>45063</v>
      </c>
      <c r="M580" s="231"/>
      <c r="N580" s="231"/>
      <c r="O580" s="231"/>
    </row>
    <row r="581" spans="1:15" ht="15" customHeight="1">
      <c r="A581" s="236"/>
      <c r="B581" s="187" t="s">
        <v>147</v>
      </c>
      <c r="C581" s="189" t="s">
        <v>2800</v>
      </c>
      <c r="D581" s="189" t="s">
        <v>2720</v>
      </c>
      <c r="E581" s="238">
        <v>45056</v>
      </c>
      <c r="F581" s="238"/>
      <c r="G581" s="231" t="s">
        <v>1859</v>
      </c>
      <c r="H581" s="231" t="s">
        <v>2930</v>
      </c>
      <c r="I581" s="231" t="s">
        <v>2686</v>
      </c>
      <c r="J581" s="231" t="s">
        <v>480</v>
      </c>
      <c r="K581" s="237" t="s">
        <v>195</v>
      </c>
      <c r="L581" s="238">
        <v>45063</v>
      </c>
      <c r="M581" s="231"/>
      <c r="N581" s="231"/>
      <c r="O581" s="231"/>
    </row>
    <row r="582" spans="1:15" ht="15" customHeight="1">
      <c r="A582" s="236"/>
      <c r="B582" s="187" t="s">
        <v>147</v>
      </c>
      <c r="C582" s="189" t="s">
        <v>2800</v>
      </c>
      <c r="D582" s="189" t="s">
        <v>2721</v>
      </c>
      <c r="E582" s="238">
        <v>45056</v>
      </c>
      <c r="F582" s="238"/>
      <c r="G582" s="231" t="s">
        <v>1859</v>
      </c>
      <c r="H582" s="231" t="s">
        <v>2835</v>
      </c>
      <c r="I582" s="231" t="s">
        <v>2686</v>
      </c>
      <c r="J582" s="231" t="s">
        <v>480</v>
      </c>
      <c r="K582" s="237" t="s">
        <v>195</v>
      </c>
      <c r="L582" s="238">
        <v>45063</v>
      </c>
      <c r="M582" s="231"/>
      <c r="N582" s="231"/>
      <c r="O582" s="231"/>
    </row>
    <row r="583" spans="1:15" ht="15" customHeight="1">
      <c r="A583" s="236"/>
      <c r="B583" s="187" t="s">
        <v>147</v>
      </c>
      <c r="C583" s="189" t="s">
        <v>156</v>
      </c>
      <c r="D583" s="189" t="s">
        <v>2722</v>
      </c>
      <c r="E583" s="238">
        <v>45056</v>
      </c>
      <c r="F583" s="238"/>
      <c r="G583" s="231" t="s">
        <v>984</v>
      </c>
      <c r="H583" s="231" t="s">
        <v>2931</v>
      </c>
      <c r="I583" s="231" t="s">
        <v>2686</v>
      </c>
      <c r="J583" s="231" t="s">
        <v>1981</v>
      </c>
      <c r="K583" s="237" t="s">
        <v>195</v>
      </c>
      <c r="L583" s="238">
        <v>45063</v>
      </c>
      <c r="M583" s="231"/>
      <c r="N583" s="231"/>
      <c r="O583" s="231"/>
    </row>
    <row r="584" spans="1:15" ht="15" customHeight="1">
      <c r="A584" s="236"/>
      <c r="B584" s="187" t="s">
        <v>147</v>
      </c>
      <c r="C584" s="189" t="s">
        <v>157</v>
      </c>
      <c r="D584" s="189" t="s">
        <v>2723</v>
      </c>
      <c r="E584" s="238">
        <v>45057</v>
      </c>
      <c r="F584" s="238"/>
      <c r="G584" s="231" t="s">
        <v>1285</v>
      </c>
      <c r="H584" s="231" t="s">
        <v>2848</v>
      </c>
      <c r="I584" s="231" t="s">
        <v>2686</v>
      </c>
      <c r="J584" s="231" t="s">
        <v>480</v>
      </c>
      <c r="K584" s="237" t="s">
        <v>195</v>
      </c>
      <c r="L584" s="238">
        <v>45063</v>
      </c>
      <c r="M584" s="231"/>
      <c r="N584" s="231"/>
      <c r="O584" s="231"/>
    </row>
    <row r="585" spans="1:15" ht="15" customHeight="1">
      <c r="A585" s="236"/>
      <c r="B585" s="187" t="s">
        <v>147</v>
      </c>
      <c r="C585" s="189" t="s">
        <v>2792</v>
      </c>
      <c r="D585" s="189" t="s">
        <v>2849</v>
      </c>
      <c r="E585" s="238">
        <v>45057</v>
      </c>
      <c r="F585" s="238"/>
      <c r="G585" s="231" t="s">
        <v>2290</v>
      </c>
      <c r="H585" s="231" t="s">
        <v>2856</v>
      </c>
      <c r="I585" s="231" t="s">
        <v>2729</v>
      </c>
      <c r="J585" s="231" t="s">
        <v>2857</v>
      </c>
      <c r="K585" s="237" t="s">
        <v>195</v>
      </c>
      <c r="L585" s="238">
        <v>45063</v>
      </c>
      <c r="M585" s="231"/>
      <c r="N585" s="231"/>
      <c r="O585" s="231"/>
    </row>
    <row r="586" spans="1:15" ht="15" customHeight="1">
      <c r="A586" s="236"/>
      <c r="B586" s="187" t="s">
        <v>147</v>
      </c>
      <c r="C586" s="189" t="s">
        <v>2792</v>
      </c>
      <c r="D586" s="189" t="s">
        <v>2850</v>
      </c>
      <c r="E586" s="238">
        <v>45059</v>
      </c>
      <c r="F586" s="238"/>
      <c r="G586" s="231" t="s">
        <v>1990</v>
      </c>
      <c r="H586" s="231" t="s">
        <v>2932</v>
      </c>
      <c r="I586" s="231" t="s">
        <v>2729</v>
      </c>
      <c r="J586" s="231" t="s">
        <v>355</v>
      </c>
      <c r="K586" s="237" t="s">
        <v>195</v>
      </c>
      <c r="L586" s="238">
        <v>45063</v>
      </c>
      <c r="M586" s="231"/>
      <c r="N586" s="231"/>
      <c r="O586" s="231"/>
    </row>
    <row r="587" spans="1:15" ht="15" customHeight="1">
      <c r="A587" s="236"/>
      <c r="B587" s="187" t="s">
        <v>147</v>
      </c>
      <c r="C587" s="189" t="s">
        <v>2803</v>
      </c>
      <c r="D587" s="189" t="s">
        <v>2851</v>
      </c>
      <c r="E587" s="238">
        <v>45059</v>
      </c>
      <c r="F587" s="238"/>
      <c r="G587" s="231" t="s">
        <v>914</v>
      </c>
      <c r="H587" s="231" t="s">
        <v>2933</v>
      </c>
      <c r="I587" s="231" t="s">
        <v>2252</v>
      </c>
      <c r="J587" s="231" t="s">
        <v>1981</v>
      </c>
      <c r="K587" s="237" t="s">
        <v>195</v>
      </c>
      <c r="L587" s="238">
        <v>45063</v>
      </c>
      <c r="M587" s="231"/>
      <c r="N587" s="231"/>
      <c r="O587" s="231"/>
    </row>
    <row r="588" spans="1:15" ht="15" customHeight="1">
      <c r="A588" s="236"/>
      <c r="B588" s="187" t="s">
        <v>147</v>
      </c>
      <c r="C588" s="189" t="s">
        <v>2858</v>
      </c>
      <c r="D588" s="189" t="s">
        <v>2852</v>
      </c>
      <c r="E588" s="238">
        <v>45061</v>
      </c>
      <c r="F588" s="238"/>
      <c r="G588" s="231" t="s">
        <v>2023</v>
      </c>
      <c r="H588" s="231" t="s">
        <v>2859</v>
      </c>
      <c r="I588" s="231" t="s">
        <v>2729</v>
      </c>
      <c r="J588" s="231" t="s">
        <v>1805</v>
      </c>
      <c r="K588" s="237" t="s">
        <v>195</v>
      </c>
      <c r="L588" s="238">
        <v>45063</v>
      </c>
      <c r="M588" s="231"/>
      <c r="N588" s="231"/>
      <c r="O588" s="231"/>
    </row>
    <row r="589" spans="1:15" ht="15" customHeight="1">
      <c r="A589" s="236"/>
      <c r="B589" s="187" t="s">
        <v>147</v>
      </c>
      <c r="C589" s="189" t="s">
        <v>2858</v>
      </c>
      <c r="D589" s="189" t="s">
        <v>2853</v>
      </c>
      <c r="E589" s="238">
        <v>45061</v>
      </c>
      <c r="F589" s="238"/>
      <c r="G589" s="231" t="s">
        <v>2860</v>
      </c>
      <c r="H589" s="231" t="s">
        <v>2861</v>
      </c>
      <c r="I589" s="231" t="s">
        <v>2729</v>
      </c>
      <c r="J589" s="231" t="s">
        <v>2093</v>
      </c>
      <c r="K589" s="237" t="s">
        <v>195</v>
      </c>
      <c r="L589" s="238">
        <v>45063</v>
      </c>
      <c r="M589" s="231"/>
      <c r="N589" s="231"/>
      <c r="O589" s="231"/>
    </row>
    <row r="590" spans="1:15" ht="15" customHeight="1">
      <c r="A590" s="236"/>
      <c r="B590" s="187" t="s">
        <v>147</v>
      </c>
      <c r="C590" s="189" t="s">
        <v>2792</v>
      </c>
      <c r="D590" s="189" t="s">
        <v>2854</v>
      </c>
      <c r="E590" s="238">
        <v>45063</v>
      </c>
      <c r="F590" s="238"/>
      <c r="G590" s="231" t="s">
        <v>2406</v>
      </c>
      <c r="H590" s="231" t="s">
        <v>2918</v>
      </c>
      <c r="I590" s="231" t="s">
        <v>2729</v>
      </c>
      <c r="J590" s="231" t="s">
        <v>878</v>
      </c>
      <c r="K590" s="237" t="s">
        <v>195</v>
      </c>
      <c r="L590" s="238">
        <v>45069</v>
      </c>
      <c r="M590" s="231"/>
      <c r="N590" s="231"/>
      <c r="O590" s="231"/>
    </row>
    <row r="591" spans="1:15" ht="15" customHeight="1">
      <c r="A591" s="236"/>
      <c r="B591" s="187" t="s">
        <v>147</v>
      </c>
      <c r="C591" s="189" t="s">
        <v>2792</v>
      </c>
      <c r="D591" s="189" t="s">
        <v>2855</v>
      </c>
      <c r="E591" s="238">
        <v>45063</v>
      </c>
      <c r="F591" s="238"/>
      <c r="G591" s="231" t="s">
        <v>1990</v>
      </c>
      <c r="H591" s="231" t="s">
        <v>2919</v>
      </c>
      <c r="I591" s="231" t="s">
        <v>2729</v>
      </c>
      <c r="J591" s="231" t="s">
        <v>2920</v>
      </c>
      <c r="K591" s="237" t="s">
        <v>195</v>
      </c>
      <c r="L591" s="238">
        <v>45069</v>
      </c>
      <c r="M591" s="231"/>
      <c r="N591" s="231"/>
      <c r="O591" s="231"/>
    </row>
    <row r="592" spans="1:15" ht="15" customHeight="1">
      <c r="A592" s="236"/>
      <c r="B592" s="187" t="s">
        <v>147</v>
      </c>
      <c r="C592" s="189" t="s">
        <v>158</v>
      </c>
      <c r="D592" s="189" t="s">
        <v>2891</v>
      </c>
      <c r="E592" s="238">
        <v>45063</v>
      </c>
      <c r="F592" s="238"/>
      <c r="G592" s="231" t="s">
        <v>1935</v>
      </c>
      <c r="H592" s="231" t="s">
        <v>2322</v>
      </c>
      <c r="I592" s="231" t="s">
        <v>2921</v>
      </c>
      <c r="J592" s="231" t="s">
        <v>487</v>
      </c>
      <c r="K592" s="237" t="s">
        <v>195</v>
      </c>
      <c r="L592" s="238">
        <v>45069</v>
      </c>
      <c r="M592" s="231"/>
      <c r="N592" s="231"/>
      <c r="O592" s="231"/>
    </row>
    <row r="593" spans="1:15" ht="15" customHeight="1">
      <c r="A593" s="236"/>
      <c r="B593" s="187" t="s">
        <v>147</v>
      </c>
      <c r="C593" s="189" t="s">
        <v>158</v>
      </c>
      <c r="D593" s="189" t="s">
        <v>2892</v>
      </c>
      <c r="E593" s="238">
        <v>45064</v>
      </c>
      <c r="F593" s="238"/>
      <c r="G593" s="231" t="s">
        <v>1859</v>
      </c>
      <c r="H593" s="231" t="s">
        <v>2947</v>
      </c>
      <c r="I593" s="231" t="s">
        <v>2921</v>
      </c>
      <c r="J593" s="231" t="s">
        <v>487</v>
      </c>
      <c r="K593" s="237" t="s">
        <v>195</v>
      </c>
      <c r="L593" s="238">
        <v>45069</v>
      </c>
      <c r="M593" s="231"/>
      <c r="N593" s="231"/>
      <c r="O593" s="231"/>
    </row>
    <row r="594" spans="1:15" ht="15" customHeight="1">
      <c r="A594" s="236"/>
      <c r="B594" s="187" t="s">
        <v>147</v>
      </c>
      <c r="C594" s="189" t="s">
        <v>158</v>
      </c>
      <c r="D594" s="189" t="s">
        <v>2893</v>
      </c>
      <c r="E594" s="238">
        <v>45064</v>
      </c>
      <c r="F594" s="238"/>
      <c r="G594" s="231" t="s">
        <v>1859</v>
      </c>
      <c r="H594" s="231" t="s">
        <v>2948</v>
      </c>
      <c r="I594" s="231" t="s">
        <v>2921</v>
      </c>
      <c r="J594" s="231" t="s">
        <v>487</v>
      </c>
      <c r="K594" s="237" t="s">
        <v>195</v>
      </c>
      <c r="L594" s="238">
        <v>45069</v>
      </c>
      <c r="M594" s="231"/>
      <c r="N594" s="231"/>
      <c r="O594" s="231"/>
    </row>
    <row r="595" spans="1:15" ht="15" customHeight="1">
      <c r="A595" s="236"/>
      <c r="B595" s="187" t="s">
        <v>147</v>
      </c>
      <c r="C595" s="189" t="s">
        <v>158</v>
      </c>
      <c r="D595" s="189" t="s">
        <v>2894</v>
      </c>
      <c r="E595" s="238">
        <v>45064</v>
      </c>
      <c r="F595" s="238"/>
      <c r="G595" s="231" t="s">
        <v>984</v>
      </c>
      <c r="H595" s="231" t="s">
        <v>2949</v>
      </c>
      <c r="I595" s="231" t="s">
        <v>2921</v>
      </c>
      <c r="J595" s="231" t="s">
        <v>2369</v>
      </c>
      <c r="K595" s="237" t="s">
        <v>195</v>
      </c>
      <c r="L595" s="238">
        <v>45069</v>
      </c>
      <c r="M595" s="231"/>
      <c r="N595" s="231"/>
      <c r="O595" s="231"/>
    </row>
    <row r="596" spans="1:15" ht="15" customHeight="1">
      <c r="A596" s="236"/>
      <c r="B596" s="187" t="s">
        <v>147</v>
      </c>
      <c r="C596" s="189" t="s">
        <v>158</v>
      </c>
      <c r="D596" s="189" t="s">
        <v>2895</v>
      </c>
      <c r="E596" s="238">
        <v>45064</v>
      </c>
      <c r="F596" s="238"/>
      <c r="G596" s="231" t="s">
        <v>1990</v>
      </c>
      <c r="H596" s="231" t="s">
        <v>2950</v>
      </c>
      <c r="I596" s="231" t="s">
        <v>2729</v>
      </c>
      <c r="J596" s="231" t="s">
        <v>2951</v>
      </c>
      <c r="K596" s="237" t="s">
        <v>195</v>
      </c>
      <c r="L596" s="238">
        <v>45069</v>
      </c>
      <c r="M596" s="231"/>
      <c r="N596" s="231"/>
      <c r="O596" s="231"/>
    </row>
    <row r="597" spans="1:15" ht="15" customHeight="1">
      <c r="A597" s="236"/>
      <c r="B597" s="187" t="s">
        <v>147</v>
      </c>
      <c r="C597" s="189" t="s">
        <v>158</v>
      </c>
      <c r="D597" s="189" t="s">
        <v>2896</v>
      </c>
      <c r="E597" s="238">
        <v>45065</v>
      </c>
      <c r="F597" s="238"/>
      <c r="G597" s="231" t="s">
        <v>1285</v>
      </c>
      <c r="H597" s="231" t="s">
        <v>2954</v>
      </c>
      <c r="I597" s="231" t="s">
        <v>2921</v>
      </c>
      <c r="J597" s="231" t="s">
        <v>487</v>
      </c>
      <c r="K597" s="237" t="s">
        <v>195</v>
      </c>
      <c r="L597" s="238">
        <v>45076</v>
      </c>
      <c r="M597" s="231"/>
      <c r="N597" s="231"/>
      <c r="O597" s="231"/>
    </row>
    <row r="598" spans="1:15" ht="15" customHeight="1">
      <c r="A598" s="236"/>
      <c r="B598" s="187" t="s">
        <v>147</v>
      </c>
      <c r="C598" s="189" t="s">
        <v>2962</v>
      </c>
      <c r="D598" s="189" t="s">
        <v>2897</v>
      </c>
      <c r="E598" s="238">
        <v>45066</v>
      </c>
      <c r="F598" s="238"/>
      <c r="G598" s="231" t="s">
        <v>1874</v>
      </c>
      <c r="H598" s="231" t="s">
        <v>2963</v>
      </c>
      <c r="I598" s="231" t="s">
        <v>2227</v>
      </c>
      <c r="J598" s="231" t="s">
        <v>878</v>
      </c>
      <c r="K598" s="237" t="s">
        <v>195</v>
      </c>
      <c r="L598" s="238">
        <v>45069</v>
      </c>
      <c r="M598" s="231"/>
      <c r="N598" s="231"/>
      <c r="O598" s="231"/>
    </row>
    <row r="599" spans="1:15" ht="15" customHeight="1">
      <c r="A599" s="236"/>
      <c r="B599" s="187" t="s">
        <v>147</v>
      </c>
      <c r="C599" s="189" t="s">
        <v>2792</v>
      </c>
      <c r="D599" s="189" t="s">
        <v>2898</v>
      </c>
      <c r="E599" s="238">
        <v>45068</v>
      </c>
      <c r="F599" s="238"/>
      <c r="G599" s="231" t="s">
        <v>1874</v>
      </c>
      <c r="H599" s="231" t="s">
        <v>2967</v>
      </c>
      <c r="I599" s="231" t="s">
        <v>2729</v>
      </c>
      <c r="J599" s="231" t="s">
        <v>2968</v>
      </c>
      <c r="K599" s="237" t="s">
        <v>195</v>
      </c>
      <c r="L599" s="238">
        <v>45069</v>
      </c>
      <c r="M599" s="231"/>
      <c r="N599" s="231"/>
      <c r="O599" s="231"/>
    </row>
    <row r="600" spans="1:15" ht="15" customHeight="1">
      <c r="A600" s="236"/>
      <c r="B600" s="187" t="s">
        <v>147</v>
      </c>
      <c r="C600" s="189" t="s">
        <v>3000</v>
      </c>
      <c r="D600" s="189" t="s">
        <v>2899</v>
      </c>
      <c r="E600" s="238">
        <v>45068</v>
      </c>
      <c r="F600" s="238"/>
      <c r="G600" s="231" t="s">
        <v>1285</v>
      </c>
      <c r="H600" s="231" t="s">
        <v>3001</v>
      </c>
      <c r="I600" s="231" t="s">
        <v>2227</v>
      </c>
      <c r="J600" s="231" t="s">
        <v>1725</v>
      </c>
      <c r="K600" s="237" t="s">
        <v>195</v>
      </c>
      <c r="L600" s="238">
        <v>45072</v>
      </c>
      <c r="M600" s="231"/>
      <c r="N600" s="231"/>
      <c r="O600" s="231"/>
    </row>
    <row r="601" spans="1:15" ht="15" customHeight="1">
      <c r="A601" s="236"/>
      <c r="B601" s="187" t="s">
        <v>147</v>
      </c>
      <c r="C601" s="189" t="s">
        <v>3000</v>
      </c>
      <c r="D601" s="189" t="s">
        <v>2900</v>
      </c>
      <c r="E601" s="238">
        <v>45068</v>
      </c>
      <c r="F601" s="238"/>
      <c r="G601" s="231" t="s">
        <v>1285</v>
      </c>
      <c r="H601" s="231" t="s">
        <v>3002</v>
      </c>
      <c r="I601" s="231" t="s">
        <v>2227</v>
      </c>
      <c r="J601" s="231" t="s">
        <v>878</v>
      </c>
      <c r="K601" s="237" t="s">
        <v>195</v>
      </c>
      <c r="L601" s="238">
        <v>45072</v>
      </c>
      <c r="M601" s="231"/>
      <c r="N601" s="231"/>
      <c r="O601" s="231"/>
    </row>
    <row r="602" spans="1:15" ht="15" customHeight="1">
      <c r="A602" s="236"/>
      <c r="B602" s="187" t="s">
        <v>147</v>
      </c>
      <c r="C602" s="189" t="s">
        <v>158</v>
      </c>
      <c r="D602" s="189" t="s">
        <v>2901</v>
      </c>
      <c r="E602" s="238">
        <v>45072</v>
      </c>
      <c r="F602" s="238"/>
      <c r="G602" s="231" t="s">
        <v>1935</v>
      </c>
      <c r="H602" s="231" t="s">
        <v>2799</v>
      </c>
      <c r="I602" s="231" t="s">
        <v>2921</v>
      </c>
      <c r="J602" s="231" t="s">
        <v>1783</v>
      </c>
      <c r="K602" s="237" t="s">
        <v>195</v>
      </c>
      <c r="L602" s="238">
        <v>45076</v>
      </c>
      <c r="M602" s="231"/>
      <c r="N602" s="231"/>
      <c r="O602" s="231"/>
    </row>
    <row r="603" spans="1:15" ht="15" customHeight="1">
      <c r="A603" s="236"/>
      <c r="B603" s="187" t="s">
        <v>147</v>
      </c>
      <c r="C603" s="189" t="s">
        <v>158</v>
      </c>
      <c r="D603" s="189" t="s">
        <v>2902</v>
      </c>
      <c r="E603" s="238">
        <v>45073</v>
      </c>
      <c r="F603" s="238"/>
      <c r="G603" s="231" t="s">
        <v>1859</v>
      </c>
      <c r="H603" s="231" t="s">
        <v>3025</v>
      </c>
      <c r="I603" s="231" t="s">
        <v>2921</v>
      </c>
      <c r="J603" s="231" t="s">
        <v>1783</v>
      </c>
      <c r="K603" s="237" t="s">
        <v>195</v>
      </c>
      <c r="L603" s="238">
        <v>45076</v>
      </c>
      <c r="M603" s="231"/>
      <c r="N603" s="231"/>
      <c r="O603" s="231"/>
    </row>
    <row r="604" spans="1:15" ht="15" customHeight="1">
      <c r="A604" s="236"/>
      <c r="B604" s="187" t="s">
        <v>147</v>
      </c>
      <c r="C604" s="189" t="s">
        <v>158</v>
      </c>
      <c r="D604" s="189" t="s">
        <v>2903</v>
      </c>
      <c r="E604" s="238">
        <v>45073</v>
      </c>
      <c r="F604" s="238"/>
      <c r="G604" s="231" t="s">
        <v>1859</v>
      </c>
      <c r="H604" s="231" t="s">
        <v>2344</v>
      </c>
      <c r="I604" s="231" t="s">
        <v>2921</v>
      </c>
      <c r="J604" s="231" t="s">
        <v>1783</v>
      </c>
      <c r="K604" s="237" t="s">
        <v>195</v>
      </c>
      <c r="L604" s="238">
        <v>45076</v>
      </c>
      <c r="M604" s="231"/>
      <c r="N604" s="231"/>
      <c r="O604" s="231"/>
    </row>
    <row r="605" spans="1:15" ht="15" customHeight="1">
      <c r="A605" s="236"/>
      <c r="B605" s="187" t="s">
        <v>147</v>
      </c>
      <c r="C605" s="189" t="s">
        <v>3000</v>
      </c>
      <c r="D605" s="189" t="s">
        <v>2904</v>
      </c>
      <c r="E605" s="238">
        <v>45073</v>
      </c>
      <c r="F605" s="238"/>
      <c r="G605" s="231" t="s">
        <v>914</v>
      </c>
      <c r="H605" s="231" t="s">
        <v>3026</v>
      </c>
      <c r="I605" s="231" t="s">
        <v>2227</v>
      </c>
      <c r="J605" s="231" t="s">
        <v>1725</v>
      </c>
      <c r="K605" s="237" t="s">
        <v>195</v>
      </c>
      <c r="L605" s="238">
        <v>45076</v>
      </c>
      <c r="M605" s="231"/>
      <c r="N605" s="231"/>
      <c r="O605" s="231"/>
    </row>
    <row r="606" spans="1:15" ht="15" customHeight="1">
      <c r="A606" s="236"/>
      <c r="B606" s="187" t="s">
        <v>147</v>
      </c>
      <c r="C606" s="189" t="s">
        <v>157</v>
      </c>
      <c r="D606" s="189" t="s">
        <v>2905</v>
      </c>
      <c r="E606" s="238">
        <v>45075</v>
      </c>
      <c r="F606" s="238"/>
      <c r="G606" s="231" t="s">
        <v>1285</v>
      </c>
      <c r="H606" s="231" t="s">
        <v>2806</v>
      </c>
      <c r="I606" s="231" t="s">
        <v>2921</v>
      </c>
      <c r="J606" s="231" t="s">
        <v>1783</v>
      </c>
      <c r="K606" s="237" t="s">
        <v>195</v>
      </c>
      <c r="L606" s="238">
        <v>45076</v>
      </c>
      <c r="M606" s="231"/>
      <c r="N606" s="231"/>
      <c r="O606" s="231"/>
    </row>
    <row r="607" spans="1:15" ht="15" customHeight="1">
      <c r="A607" s="236"/>
      <c r="B607" s="187" t="s">
        <v>147</v>
      </c>
      <c r="C607" s="189" t="s">
        <v>2150</v>
      </c>
      <c r="D607" s="189" t="s">
        <v>2906</v>
      </c>
      <c r="E607" s="238">
        <v>45074</v>
      </c>
      <c r="F607" s="238"/>
      <c r="G607" s="231" t="s">
        <v>3027</v>
      </c>
      <c r="H607" s="231" t="s">
        <v>3028</v>
      </c>
      <c r="I607" s="231" t="s">
        <v>2284</v>
      </c>
      <c r="J607" s="231" t="s">
        <v>2192</v>
      </c>
      <c r="K607" s="237" t="s">
        <v>195</v>
      </c>
      <c r="L607" s="238">
        <v>45076</v>
      </c>
      <c r="M607" s="231"/>
      <c r="N607" s="231"/>
      <c r="O607" s="231"/>
    </row>
    <row r="608" spans="1:15" ht="15" customHeight="1">
      <c r="A608" s="236"/>
      <c r="B608" s="187" t="s">
        <v>147</v>
      </c>
      <c r="C608" s="189" t="s">
        <v>2792</v>
      </c>
      <c r="D608" s="189" t="s">
        <v>2907</v>
      </c>
      <c r="E608" s="238">
        <v>45075</v>
      </c>
      <c r="F608" s="238"/>
      <c r="G608" s="231" t="s">
        <v>1990</v>
      </c>
      <c r="H608" s="231" t="s">
        <v>3224</v>
      </c>
      <c r="I608" s="231" t="s">
        <v>3008</v>
      </c>
      <c r="J608" s="231" t="s">
        <v>3225</v>
      </c>
      <c r="K608" s="237" t="s">
        <v>195</v>
      </c>
      <c r="L608" s="238">
        <v>45093</v>
      </c>
      <c r="M608" s="231"/>
      <c r="N608" s="231"/>
      <c r="O608" s="231"/>
    </row>
    <row r="609" spans="1:15" ht="15" customHeight="1">
      <c r="A609" s="236"/>
      <c r="B609" s="187" t="s">
        <v>147</v>
      </c>
      <c r="C609" s="189" t="s">
        <v>3029</v>
      </c>
      <c r="D609" s="189" t="s">
        <v>2908</v>
      </c>
      <c r="E609" s="238">
        <v>45075</v>
      </c>
      <c r="F609" s="238"/>
      <c r="G609" s="231" t="s">
        <v>1874</v>
      </c>
      <c r="H609" s="231" t="s">
        <v>3030</v>
      </c>
      <c r="I609" s="231" t="s">
        <v>2729</v>
      </c>
      <c r="J609" s="231" t="s">
        <v>878</v>
      </c>
      <c r="K609" s="237" t="s">
        <v>195</v>
      </c>
      <c r="L609" s="238">
        <v>45076</v>
      </c>
      <c r="M609" s="231"/>
      <c r="N609" s="231"/>
      <c r="O609" s="231"/>
    </row>
    <row r="610" spans="1:15" ht="15" customHeight="1">
      <c r="A610" s="236"/>
      <c r="B610" s="187" t="s">
        <v>147</v>
      </c>
      <c r="C610" s="189" t="s">
        <v>157</v>
      </c>
      <c r="D610" s="189" t="s">
        <v>2909</v>
      </c>
      <c r="E610" s="239">
        <v>45076</v>
      </c>
      <c r="F610" s="239"/>
      <c r="G610" s="231" t="s">
        <v>1935</v>
      </c>
      <c r="H610" s="231" t="s">
        <v>2412</v>
      </c>
      <c r="I610" s="231" t="s">
        <v>2921</v>
      </c>
      <c r="J610" s="231" t="s">
        <v>480</v>
      </c>
      <c r="K610" s="237" t="s">
        <v>195</v>
      </c>
      <c r="L610" s="238">
        <v>45093</v>
      </c>
      <c r="M610" s="231"/>
      <c r="N610" s="231"/>
      <c r="O610" s="231"/>
    </row>
    <row r="611" spans="1:15" ht="15" customHeight="1">
      <c r="A611" s="236"/>
      <c r="B611" s="187" t="s">
        <v>147</v>
      </c>
      <c r="C611" s="189" t="s">
        <v>2792</v>
      </c>
      <c r="D611" s="189" t="s">
        <v>2910</v>
      </c>
      <c r="E611" s="239">
        <v>45076</v>
      </c>
      <c r="F611" s="239"/>
      <c r="G611" s="231" t="s">
        <v>1990</v>
      </c>
      <c r="H611" s="231" t="s">
        <v>2328</v>
      </c>
      <c r="I611" s="231" t="s">
        <v>3008</v>
      </c>
      <c r="J611" s="231" t="s">
        <v>3009</v>
      </c>
      <c r="K611" s="237" t="s">
        <v>195</v>
      </c>
      <c r="L611" s="238">
        <v>45093</v>
      </c>
      <c r="M611" s="231"/>
      <c r="N611" s="231"/>
      <c r="O611" s="231"/>
    </row>
    <row r="612" spans="1:15" ht="15" customHeight="1">
      <c r="A612" s="236"/>
      <c r="B612" s="187" t="s">
        <v>147</v>
      </c>
      <c r="C612" s="189" t="s">
        <v>157</v>
      </c>
      <c r="D612" s="189" t="s">
        <v>2911</v>
      </c>
      <c r="E612" s="238">
        <v>45078</v>
      </c>
      <c r="F612" s="238"/>
      <c r="G612" s="231" t="s">
        <v>1859</v>
      </c>
      <c r="H612" s="231" t="s">
        <v>2507</v>
      </c>
      <c r="I612" s="231" t="s">
        <v>2921</v>
      </c>
      <c r="J612" s="231" t="s">
        <v>480</v>
      </c>
      <c r="K612" s="237" t="s">
        <v>195</v>
      </c>
      <c r="L612" s="238">
        <v>45093</v>
      </c>
      <c r="M612" s="231"/>
      <c r="N612" s="231"/>
      <c r="O612" s="231"/>
    </row>
    <row r="613" spans="1:15" ht="15" customHeight="1">
      <c r="A613" s="236"/>
      <c r="B613" s="187" t="s">
        <v>147</v>
      </c>
      <c r="C613" s="189" t="s">
        <v>157</v>
      </c>
      <c r="D613" s="189" t="s">
        <v>2912</v>
      </c>
      <c r="E613" s="238">
        <v>45078</v>
      </c>
      <c r="F613" s="238"/>
      <c r="G613" s="231" t="s">
        <v>1859</v>
      </c>
      <c r="H613" s="231" t="s">
        <v>3226</v>
      </c>
      <c r="I613" s="231" t="s">
        <v>2921</v>
      </c>
      <c r="J613" s="231" t="s">
        <v>480</v>
      </c>
      <c r="K613" s="237" t="s">
        <v>195</v>
      </c>
      <c r="L613" s="238">
        <v>45093</v>
      </c>
      <c r="M613" s="231"/>
      <c r="N613" s="231"/>
      <c r="O613" s="231"/>
    </row>
    <row r="614" spans="1:15" ht="15" customHeight="1">
      <c r="A614" s="236"/>
      <c r="B614" s="187" t="s">
        <v>147</v>
      </c>
      <c r="C614" s="189" t="s">
        <v>157</v>
      </c>
      <c r="D614" s="189" t="s">
        <v>2913</v>
      </c>
      <c r="E614" s="238">
        <v>45078</v>
      </c>
      <c r="F614" s="238"/>
      <c r="G614" s="231" t="s">
        <v>984</v>
      </c>
      <c r="H614" s="231" t="s">
        <v>3227</v>
      </c>
      <c r="I614" s="231" t="s">
        <v>2921</v>
      </c>
      <c r="J614" s="231" t="s">
        <v>878</v>
      </c>
      <c r="K614" s="237" t="s">
        <v>195</v>
      </c>
      <c r="L614" s="238">
        <v>45093</v>
      </c>
      <c r="M614" s="231"/>
      <c r="N614" s="231"/>
      <c r="O614" s="231"/>
    </row>
    <row r="615" spans="1:15" ht="15" customHeight="1">
      <c r="A615" s="236"/>
      <c r="B615" s="187" t="s">
        <v>147</v>
      </c>
      <c r="C615" s="189" t="s">
        <v>2858</v>
      </c>
      <c r="D615" s="189" t="s">
        <v>2914</v>
      </c>
      <c r="E615" s="238">
        <v>45079</v>
      </c>
      <c r="F615" s="238"/>
      <c r="G615" s="231" t="s">
        <v>3228</v>
      </c>
      <c r="H615" s="231" t="s">
        <v>3229</v>
      </c>
      <c r="I615" s="231" t="s">
        <v>3008</v>
      </c>
      <c r="J615" s="231" t="s">
        <v>3230</v>
      </c>
      <c r="K615" s="237" t="s">
        <v>195</v>
      </c>
      <c r="L615" s="238">
        <v>45093</v>
      </c>
      <c r="M615" s="231"/>
      <c r="N615" s="231"/>
      <c r="O615" s="231"/>
    </row>
    <row r="616" spans="1:15" ht="15" customHeight="1">
      <c r="A616" s="236"/>
      <c r="B616" s="187" t="s">
        <v>147</v>
      </c>
      <c r="C616" s="189" t="s">
        <v>157</v>
      </c>
      <c r="D616" s="189" t="s">
        <v>2915</v>
      </c>
      <c r="E616" s="238">
        <v>45080</v>
      </c>
      <c r="F616" s="238"/>
      <c r="G616" s="231" t="s">
        <v>1285</v>
      </c>
      <c r="H616" s="231" t="s">
        <v>3231</v>
      </c>
      <c r="I616" s="231" t="s">
        <v>2921</v>
      </c>
      <c r="J616" s="231" t="s">
        <v>480</v>
      </c>
      <c r="K616" s="237" t="s">
        <v>195</v>
      </c>
      <c r="L616" s="238">
        <v>45093</v>
      </c>
      <c r="M616" s="231"/>
      <c r="N616" s="231"/>
      <c r="O616" s="231"/>
    </row>
    <row r="617" spans="1:15" ht="15" customHeight="1">
      <c r="A617" s="236"/>
      <c r="B617" s="187" t="s">
        <v>147</v>
      </c>
      <c r="C617" s="189" t="s">
        <v>2792</v>
      </c>
      <c r="D617" s="189" t="s">
        <v>2916</v>
      </c>
      <c r="E617" s="238">
        <v>45083</v>
      </c>
      <c r="F617" s="238"/>
      <c r="G617" s="231" t="s">
        <v>2290</v>
      </c>
      <c r="H617" s="231" t="s">
        <v>3232</v>
      </c>
      <c r="I617" s="231" t="s">
        <v>3008</v>
      </c>
      <c r="J617" s="231" t="s">
        <v>3233</v>
      </c>
      <c r="K617" s="237" t="s">
        <v>195</v>
      </c>
      <c r="L617" s="238">
        <v>45093</v>
      </c>
      <c r="M617" s="231"/>
      <c r="N617" s="231"/>
      <c r="O617" s="231"/>
    </row>
    <row r="618" spans="1:15" ht="15" customHeight="1">
      <c r="A618" s="236"/>
      <c r="B618" s="187" t="s">
        <v>147</v>
      </c>
      <c r="C618" s="189" t="s">
        <v>2792</v>
      </c>
      <c r="D618" s="189" t="s">
        <v>2917</v>
      </c>
      <c r="E618" s="238">
        <v>45082</v>
      </c>
      <c r="F618" s="238"/>
      <c r="G618" s="231" t="s">
        <v>1990</v>
      </c>
      <c r="H618" s="231" t="s">
        <v>3234</v>
      </c>
      <c r="I618" s="231" t="s">
        <v>3008</v>
      </c>
      <c r="J618" s="231" t="s">
        <v>3235</v>
      </c>
      <c r="K618" s="237" t="s">
        <v>195</v>
      </c>
      <c r="L618" s="238">
        <v>45093</v>
      </c>
      <c r="M618" s="231"/>
      <c r="N618" s="231"/>
      <c r="O618" s="231"/>
    </row>
    <row r="619" spans="1:15" ht="15" customHeight="1">
      <c r="A619" s="236"/>
      <c r="B619" s="187" t="s">
        <v>147</v>
      </c>
      <c r="C619" s="189" t="s">
        <v>2792</v>
      </c>
      <c r="D619" s="189" t="s">
        <v>3090</v>
      </c>
      <c r="E619" s="238">
        <v>45082</v>
      </c>
      <c r="F619" s="238"/>
      <c r="G619" s="231" t="s">
        <v>2406</v>
      </c>
      <c r="H619" s="231" t="s">
        <v>2728</v>
      </c>
      <c r="I619" s="231" t="s">
        <v>3008</v>
      </c>
      <c r="J619" s="231" t="s">
        <v>1805</v>
      </c>
      <c r="K619" s="237" t="s">
        <v>195</v>
      </c>
      <c r="L619" s="238">
        <v>45093</v>
      </c>
      <c r="M619" s="231"/>
      <c r="N619" s="231"/>
      <c r="O619" s="231"/>
    </row>
    <row r="620" spans="1:15" ht="15" customHeight="1">
      <c r="A620" s="236"/>
      <c r="B620" s="187" t="s">
        <v>147</v>
      </c>
      <c r="C620" s="189" t="s">
        <v>2792</v>
      </c>
      <c r="D620" s="189" t="s">
        <v>3091</v>
      </c>
      <c r="E620" s="238">
        <v>45084</v>
      </c>
      <c r="F620" s="238"/>
      <c r="G620" s="231" t="s">
        <v>2406</v>
      </c>
      <c r="H620" s="231" t="s">
        <v>3100</v>
      </c>
      <c r="I620" s="231" t="s">
        <v>3008</v>
      </c>
      <c r="J620" s="231" t="s">
        <v>1981</v>
      </c>
      <c r="K620" s="237" t="s">
        <v>195</v>
      </c>
      <c r="L620" s="238">
        <v>45093</v>
      </c>
      <c r="M620" s="231"/>
      <c r="N620" s="231"/>
      <c r="O620" s="231"/>
    </row>
    <row r="621" spans="1:15" ht="15" customHeight="1">
      <c r="A621" s="236"/>
      <c r="B621" s="187" t="s">
        <v>147</v>
      </c>
      <c r="C621" s="189" t="s">
        <v>3101</v>
      </c>
      <c r="D621" s="189" t="s">
        <v>3092</v>
      </c>
      <c r="E621" s="238">
        <v>45084</v>
      </c>
      <c r="F621" s="238"/>
      <c r="G621" s="231" t="s">
        <v>914</v>
      </c>
      <c r="H621" s="231" t="s">
        <v>3102</v>
      </c>
      <c r="I621" s="231" t="s">
        <v>2227</v>
      </c>
      <c r="J621" s="231" t="s">
        <v>1981</v>
      </c>
      <c r="K621" s="237" t="s">
        <v>195</v>
      </c>
      <c r="L621" s="238">
        <v>45093</v>
      </c>
      <c r="M621" s="231"/>
      <c r="N621" s="231"/>
      <c r="O621" s="231"/>
    </row>
    <row r="622" spans="1:15" ht="15" customHeight="1">
      <c r="A622" s="236"/>
      <c r="B622" s="187" t="s">
        <v>147</v>
      </c>
      <c r="C622" s="189" t="s">
        <v>2792</v>
      </c>
      <c r="D622" s="189" t="s">
        <v>3093</v>
      </c>
      <c r="E622" s="238">
        <v>45085</v>
      </c>
      <c r="F622" s="238"/>
      <c r="G622" s="231" t="s">
        <v>1990</v>
      </c>
      <c r="H622" s="231" t="s">
        <v>3236</v>
      </c>
      <c r="I622" s="231" t="s">
        <v>3008</v>
      </c>
      <c r="J622" s="231" t="s">
        <v>3237</v>
      </c>
      <c r="K622" s="237" t="s">
        <v>195</v>
      </c>
      <c r="L622" s="238">
        <v>45093</v>
      </c>
      <c r="M622" s="231"/>
      <c r="N622" s="231"/>
      <c r="O622" s="231"/>
    </row>
    <row r="623" spans="1:15" ht="15" customHeight="1">
      <c r="A623" s="236"/>
      <c r="B623" s="187" t="s">
        <v>147</v>
      </c>
      <c r="C623" s="189" t="s">
        <v>2792</v>
      </c>
      <c r="D623" s="189" t="s">
        <v>3094</v>
      </c>
      <c r="E623" s="238">
        <v>45086</v>
      </c>
      <c r="F623" s="238"/>
      <c r="G623" s="231" t="s">
        <v>1874</v>
      </c>
      <c r="H623" s="231" t="s">
        <v>3125</v>
      </c>
      <c r="I623" s="231" t="s">
        <v>3008</v>
      </c>
      <c r="J623" s="231" t="s">
        <v>1923</v>
      </c>
      <c r="K623" s="237" t="s">
        <v>195</v>
      </c>
      <c r="L623" s="238">
        <v>45093</v>
      </c>
      <c r="M623" s="231"/>
      <c r="N623" s="231"/>
      <c r="O623" s="231"/>
    </row>
    <row r="624" spans="1:15" ht="15" customHeight="1">
      <c r="A624" s="236"/>
      <c r="B624" s="187" t="s">
        <v>147</v>
      </c>
      <c r="C624" s="189" t="s">
        <v>3126</v>
      </c>
      <c r="D624" s="189" t="s">
        <v>3095</v>
      </c>
      <c r="E624" s="238">
        <v>45086</v>
      </c>
      <c r="F624" s="238"/>
      <c r="G624" s="231" t="s">
        <v>1285</v>
      </c>
      <c r="H624" s="231" t="s">
        <v>3127</v>
      </c>
      <c r="I624" s="231" t="s">
        <v>2307</v>
      </c>
      <c r="J624" s="231" t="s">
        <v>1981</v>
      </c>
      <c r="K624" s="237" t="s">
        <v>195</v>
      </c>
      <c r="L624" s="238">
        <v>45093</v>
      </c>
      <c r="M624" s="231"/>
      <c r="N624" s="231"/>
      <c r="O624" s="231"/>
    </row>
    <row r="625" spans="1:15" ht="15" customHeight="1">
      <c r="A625" s="236"/>
      <c r="B625" s="187" t="s">
        <v>147</v>
      </c>
      <c r="C625" s="189" t="s">
        <v>3126</v>
      </c>
      <c r="D625" s="189" t="s">
        <v>3096</v>
      </c>
      <c r="E625" s="238">
        <v>45087</v>
      </c>
      <c r="F625" s="238"/>
      <c r="G625" s="231" t="s">
        <v>1285</v>
      </c>
      <c r="H625" s="231" t="s">
        <v>3001</v>
      </c>
      <c r="I625" s="231" t="s">
        <v>2307</v>
      </c>
      <c r="J625" s="231" t="s">
        <v>2369</v>
      </c>
      <c r="K625" s="237" t="s">
        <v>195</v>
      </c>
      <c r="L625" s="238">
        <v>45093</v>
      </c>
      <c r="M625" s="231"/>
      <c r="N625" s="231"/>
      <c r="O625" s="231"/>
    </row>
    <row r="626" spans="1:15" ht="15" customHeight="1">
      <c r="A626" s="236"/>
      <c r="B626" s="187" t="s">
        <v>147</v>
      </c>
      <c r="C626" s="189" t="s">
        <v>158</v>
      </c>
      <c r="D626" s="189" t="s">
        <v>3097</v>
      </c>
      <c r="E626" s="238">
        <v>45087</v>
      </c>
      <c r="F626" s="238"/>
      <c r="G626" s="231" t="s">
        <v>491</v>
      </c>
      <c r="H626" s="231" t="s">
        <v>3128</v>
      </c>
      <c r="I626" s="231" t="s">
        <v>3008</v>
      </c>
      <c r="J626" s="231" t="s">
        <v>3129</v>
      </c>
      <c r="K626" s="237" t="s">
        <v>195</v>
      </c>
      <c r="L626" s="238">
        <v>45093</v>
      </c>
      <c r="M626" s="231"/>
      <c r="N626" s="231"/>
      <c r="O626" s="231"/>
    </row>
    <row r="627" spans="1:15" ht="15" customHeight="1">
      <c r="A627" s="236"/>
      <c r="B627" s="187" t="s">
        <v>147</v>
      </c>
      <c r="C627" s="189" t="s">
        <v>3000</v>
      </c>
      <c r="D627" s="189" t="s">
        <v>3098</v>
      </c>
      <c r="E627" s="238">
        <v>45089</v>
      </c>
      <c r="F627" s="238"/>
      <c r="G627" s="231" t="s">
        <v>3138</v>
      </c>
      <c r="H627" s="231" t="s">
        <v>3139</v>
      </c>
      <c r="I627" s="231" t="s">
        <v>2307</v>
      </c>
      <c r="J627" s="231" t="s">
        <v>1981</v>
      </c>
      <c r="K627" s="237" t="s">
        <v>195</v>
      </c>
      <c r="L627" s="238">
        <v>45093</v>
      </c>
      <c r="M627" s="231"/>
      <c r="N627" s="231"/>
      <c r="O627" s="231"/>
    </row>
    <row r="628" spans="1:15" ht="15" customHeight="1">
      <c r="A628" s="236"/>
      <c r="B628" s="187" t="s">
        <v>147</v>
      </c>
      <c r="C628" s="189" t="s">
        <v>2962</v>
      </c>
      <c r="D628" s="189" t="s">
        <v>3099</v>
      </c>
      <c r="E628" s="238">
        <v>45089</v>
      </c>
      <c r="F628" s="238"/>
      <c r="G628" s="231" t="s">
        <v>1285</v>
      </c>
      <c r="H628" s="231" t="s">
        <v>3140</v>
      </c>
      <c r="I628" s="231" t="s">
        <v>2307</v>
      </c>
      <c r="J628" s="231" t="s">
        <v>1805</v>
      </c>
      <c r="K628" s="237" t="s">
        <v>195</v>
      </c>
      <c r="L628" s="238">
        <v>45093</v>
      </c>
      <c r="M628" s="231"/>
      <c r="N628" s="231"/>
      <c r="O628" s="231"/>
    </row>
    <row r="629" spans="1:15" ht="15" customHeight="1">
      <c r="A629" s="236"/>
      <c r="B629" s="187" t="s">
        <v>147</v>
      </c>
      <c r="C629" s="189" t="s">
        <v>2792</v>
      </c>
      <c r="D629" s="189" t="s">
        <v>3142</v>
      </c>
      <c r="E629" s="238">
        <v>45091</v>
      </c>
      <c r="F629" s="238"/>
      <c r="G629" s="231" t="s">
        <v>2406</v>
      </c>
      <c r="H629" s="231" t="s">
        <v>3030</v>
      </c>
      <c r="I629" s="231" t="s">
        <v>3008</v>
      </c>
      <c r="J629" s="231" t="s">
        <v>1981</v>
      </c>
      <c r="K629" s="237" t="s">
        <v>195</v>
      </c>
      <c r="L629" s="238">
        <v>45093</v>
      </c>
      <c r="M629" s="231"/>
      <c r="N629" s="231"/>
      <c r="O629" s="231"/>
    </row>
    <row r="630" spans="1:15" ht="15" customHeight="1">
      <c r="A630" s="236"/>
      <c r="B630" s="187" t="s">
        <v>147</v>
      </c>
      <c r="C630" s="189" t="s">
        <v>2792</v>
      </c>
      <c r="D630" s="189" t="s">
        <v>3143</v>
      </c>
      <c r="E630" s="238">
        <v>45091</v>
      </c>
      <c r="F630" s="238"/>
      <c r="G630" s="231" t="s">
        <v>1990</v>
      </c>
      <c r="H630" s="231" t="s">
        <v>3188</v>
      </c>
      <c r="I630" s="231" t="s">
        <v>3008</v>
      </c>
      <c r="J630" s="231" t="s">
        <v>3189</v>
      </c>
      <c r="K630" s="237" t="s">
        <v>195</v>
      </c>
      <c r="L630" s="238">
        <v>45093</v>
      </c>
      <c r="M630" s="231"/>
      <c r="N630" s="231"/>
      <c r="O630" s="231"/>
    </row>
    <row r="631" spans="1:15" ht="15" customHeight="1">
      <c r="A631" s="236"/>
      <c r="B631" s="187" t="s">
        <v>147</v>
      </c>
      <c r="C631" s="189" t="s">
        <v>3</v>
      </c>
      <c r="D631" s="189" t="s">
        <v>3144</v>
      </c>
      <c r="E631" s="238">
        <v>45093</v>
      </c>
      <c r="F631" s="238"/>
      <c r="G631" s="231" t="s">
        <v>3191</v>
      </c>
      <c r="H631" s="231" t="s">
        <v>3192</v>
      </c>
      <c r="I631" s="231"/>
      <c r="J631" s="231" t="s">
        <v>3193</v>
      </c>
      <c r="K631" s="237" t="s">
        <v>195</v>
      </c>
      <c r="L631" s="238">
        <v>45119</v>
      </c>
      <c r="M631" s="231"/>
      <c r="N631" s="231"/>
      <c r="O631" s="231"/>
    </row>
    <row r="632" spans="1:15" ht="15" customHeight="1">
      <c r="A632" s="236"/>
      <c r="B632" s="187" t="s">
        <v>147</v>
      </c>
      <c r="C632" s="189" t="s">
        <v>3440</v>
      </c>
      <c r="D632" s="189" t="s">
        <v>3145</v>
      </c>
      <c r="E632" s="238">
        <v>45094</v>
      </c>
      <c r="F632" s="238"/>
      <c r="G632" s="231" t="s">
        <v>1935</v>
      </c>
      <c r="H632" s="231" t="s">
        <v>2412</v>
      </c>
      <c r="I632" s="231"/>
      <c r="J632" s="231" t="s">
        <v>480</v>
      </c>
      <c r="K632" s="237" t="s">
        <v>195</v>
      </c>
      <c r="L632" s="238">
        <v>45119</v>
      </c>
      <c r="M632" s="231"/>
      <c r="N632" s="231"/>
      <c r="O632" s="231"/>
    </row>
    <row r="633" spans="1:15" ht="15" customHeight="1">
      <c r="A633" s="236"/>
      <c r="B633" s="187" t="s">
        <v>147</v>
      </c>
      <c r="C633" s="189" t="s">
        <v>2292</v>
      </c>
      <c r="D633" s="189" t="s">
        <v>3146</v>
      </c>
      <c r="E633" s="238">
        <v>45094</v>
      </c>
      <c r="F633" s="238"/>
      <c r="G633" s="231" t="s">
        <v>3441</v>
      </c>
      <c r="H633" s="231" t="s">
        <v>3442</v>
      </c>
      <c r="I633" s="231" t="s">
        <v>2307</v>
      </c>
      <c r="J633" s="231" t="s">
        <v>2369</v>
      </c>
      <c r="K633" s="237" t="s">
        <v>195</v>
      </c>
      <c r="L633" s="238">
        <v>45119</v>
      </c>
      <c r="M633" s="231"/>
      <c r="N633" s="231"/>
      <c r="O633" s="231"/>
    </row>
    <row r="634" spans="1:15" ht="15" customHeight="1">
      <c r="A634" s="236"/>
      <c r="B634" s="187" t="s">
        <v>147</v>
      </c>
      <c r="C634" s="189" t="s">
        <v>3440</v>
      </c>
      <c r="D634" s="189" t="s">
        <v>3147</v>
      </c>
      <c r="E634" s="238">
        <v>45096</v>
      </c>
      <c r="F634" s="238"/>
      <c r="G634" s="231" t="s">
        <v>1874</v>
      </c>
      <c r="H634" s="231" t="s">
        <v>2507</v>
      </c>
      <c r="I634" s="231" t="s">
        <v>3443</v>
      </c>
      <c r="J634" s="231" t="s">
        <v>480</v>
      </c>
      <c r="K634" s="237" t="s">
        <v>195</v>
      </c>
      <c r="L634" s="238">
        <v>45119</v>
      </c>
      <c r="M634" s="231"/>
      <c r="N634" s="231"/>
      <c r="O634" s="231"/>
    </row>
    <row r="635" spans="1:15" ht="15" customHeight="1">
      <c r="A635" s="236"/>
      <c r="B635" s="187" t="s">
        <v>147</v>
      </c>
      <c r="C635" s="189" t="s">
        <v>3440</v>
      </c>
      <c r="D635" s="189" t="s">
        <v>3148</v>
      </c>
      <c r="E635" s="238">
        <v>45096</v>
      </c>
      <c r="F635" s="238"/>
      <c r="G635" s="231" t="s">
        <v>1859</v>
      </c>
      <c r="H635" s="231" t="s">
        <v>2835</v>
      </c>
      <c r="I635" s="231" t="s">
        <v>3443</v>
      </c>
      <c r="J635" s="231" t="s">
        <v>480</v>
      </c>
      <c r="K635" s="237" t="s">
        <v>195</v>
      </c>
      <c r="L635" s="238">
        <v>45119</v>
      </c>
      <c r="M635" s="231"/>
      <c r="N635" s="231"/>
      <c r="O635" s="231"/>
    </row>
    <row r="636" spans="1:15" ht="15" customHeight="1">
      <c r="A636" s="236"/>
      <c r="B636" s="187" t="s">
        <v>147</v>
      </c>
      <c r="C636" s="189" t="s">
        <v>3440</v>
      </c>
      <c r="D636" s="189" t="s">
        <v>3149</v>
      </c>
      <c r="E636" s="238">
        <v>45096</v>
      </c>
      <c r="F636" s="238"/>
      <c r="G636" s="231" t="s">
        <v>1209</v>
      </c>
      <c r="H636" s="231" t="s">
        <v>3444</v>
      </c>
      <c r="I636" s="231" t="s">
        <v>3443</v>
      </c>
      <c r="J636" s="231" t="s">
        <v>3445</v>
      </c>
      <c r="K636" s="237" t="s">
        <v>195</v>
      </c>
      <c r="L636" s="238">
        <v>45119</v>
      </c>
      <c r="M636" s="231"/>
      <c r="N636" s="231"/>
      <c r="O636" s="231"/>
    </row>
    <row r="637" spans="1:15" ht="15" customHeight="1">
      <c r="A637" s="236"/>
      <c r="B637" s="187" t="s">
        <v>147</v>
      </c>
      <c r="C637" s="189" t="s">
        <v>3126</v>
      </c>
      <c r="D637" s="189" t="s">
        <v>3150</v>
      </c>
      <c r="E637" s="238">
        <v>45097</v>
      </c>
      <c r="F637" s="238"/>
      <c r="G637" s="231" t="s">
        <v>1285</v>
      </c>
      <c r="H637" s="231" t="s">
        <v>2484</v>
      </c>
      <c r="I637" s="231" t="s">
        <v>2409</v>
      </c>
      <c r="J637" s="231" t="s">
        <v>1805</v>
      </c>
      <c r="K637" s="237" t="s">
        <v>195</v>
      </c>
      <c r="L637" s="238">
        <v>45119</v>
      </c>
      <c r="M637" s="231"/>
      <c r="N637" s="231"/>
      <c r="O637" s="231"/>
    </row>
    <row r="638" spans="1:15" ht="15" customHeight="1">
      <c r="A638" s="236"/>
      <c r="B638" s="187" t="s">
        <v>147</v>
      </c>
      <c r="C638" s="189" t="s">
        <v>3</v>
      </c>
      <c r="D638" s="189" t="s">
        <v>3151</v>
      </c>
      <c r="E638" s="238">
        <v>45097</v>
      </c>
      <c r="F638" s="238"/>
      <c r="G638" s="231" t="s">
        <v>3446</v>
      </c>
      <c r="H638" s="231" t="s">
        <v>3447</v>
      </c>
      <c r="I638" s="231"/>
      <c r="J638" s="231" t="s">
        <v>3193</v>
      </c>
      <c r="K638" s="237" t="s">
        <v>197</v>
      </c>
      <c r="L638" s="238">
        <v>45119</v>
      </c>
      <c r="M638" s="231"/>
      <c r="N638" s="231"/>
      <c r="O638" s="231"/>
    </row>
    <row r="639" spans="1:15" ht="15" customHeight="1">
      <c r="A639" s="236"/>
      <c r="B639" s="187" t="s">
        <v>147</v>
      </c>
      <c r="C639" s="189" t="s">
        <v>3440</v>
      </c>
      <c r="D639" s="189" t="s">
        <v>3152</v>
      </c>
      <c r="E639" s="238">
        <v>45099</v>
      </c>
      <c r="F639" s="238"/>
      <c r="G639" s="231" t="s">
        <v>1990</v>
      </c>
      <c r="H639" s="231" t="s">
        <v>3448</v>
      </c>
      <c r="I639" s="231" t="s">
        <v>3008</v>
      </c>
      <c r="J639" s="231" t="s">
        <v>3449</v>
      </c>
      <c r="K639" s="237" t="s">
        <v>195</v>
      </c>
      <c r="L639" s="238">
        <v>45119</v>
      </c>
      <c r="M639" s="231"/>
      <c r="N639" s="231"/>
      <c r="O639" s="231"/>
    </row>
    <row r="640" spans="1:15" ht="15" customHeight="1">
      <c r="A640" s="236"/>
      <c r="B640" s="187" t="s">
        <v>147</v>
      </c>
      <c r="C640" s="189" t="s">
        <v>3440</v>
      </c>
      <c r="D640" s="189" t="s">
        <v>3153</v>
      </c>
      <c r="E640" s="238">
        <v>45099</v>
      </c>
      <c r="F640" s="238"/>
      <c r="G640" s="231" t="s">
        <v>1285</v>
      </c>
      <c r="H640" s="231" t="s">
        <v>3452</v>
      </c>
      <c r="I640" s="231" t="s">
        <v>3443</v>
      </c>
      <c r="J640" s="231" t="s">
        <v>480</v>
      </c>
      <c r="K640" s="237" t="s">
        <v>195</v>
      </c>
      <c r="L640" s="238">
        <v>45119</v>
      </c>
      <c r="M640" s="231"/>
      <c r="N640" s="231"/>
      <c r="O640" s="231"/>
    </row>
    <row r="641" spans="1:15" ht="15" customHeight="1">
      <c r="A641" s="236"/>
      <c r="B641" s="187" t="s">
        <v>147</v>
      </c>
      <c r="C641" s="189" t="s">
        <v>3</v>
      </c>
      <c r="D641" s="189" t="s">
        <v>3154</v>
      </c>
      <c r="E641" s="238">
        <v>45102</v>
      </c>
      <c r="F641" s="238"/>
      <c r="G641" s="231" t="s">
        <v>1874</v>
      </c>
      <c r="H641" s="231" t="s">
        <v>3453</v>
      </c>
      <c r="I641" s="231"/>
      <c r="J641" s="231" t="s">
        <v>3193</v>
      </c>
      <c r="K641" s="237" t="s">
        <v>195</v>
      </c>
      <c r="L641" s="238">
        <v>45119</v>
      </c>
      <c r="M641" s="231"/>
      <c r="N641" s="231"/>
      <c r="O641" s="231"/>
    </row>
    <row r="642" spans="1:15" ht="15" customHeight="1">
      <c r="A642" s="236"/>
      <c r="B642" s="187" t="s">
        <v>147</v>
      </c>
      <c r="C642" s="189" t="s">
        <v>3</v>
      </c>
      <c r="D642" s="189" t="s">
        <v>3155</v>
      </c>
      <c r="E642" s="238">
        <v>45111</v>
      </c>
      <c r="F642" s="238"/>
      <c r="G642" s="231" t="s">
        <v>907</v>
      </c>
      <c r="H642" s="231" t="s">
        <v>3454</v>
      </c>
      <c r="I642" s="231"/>
      <c r="J642" s="231" t="s">
        <v>3193</v>
      </c>
      <c r="K642" s="237" t="s">
        <v>195</v>
      </c>
      <c r="L642" s="238">
        <v>45119</v>
      </c>
      <c r="M642" s="231"/>
      <c r="N642" s="231"/>
      <c r="O642" s="231"/>
    </row>
    <row r="643" spans="1:15" ht="15" customHeight="1">
      <c r="A643" s="236"/>
      <c r="B643" s="187" t="s">
        <v>147</v>
      </c>
      <c r="C643" s="189" t="s">
        <v>3604</v>
      </c>
      <c r="D643" s="189" t="s">
        <v>3156</v>
      </c>
      <c r="E643" s="238">
        <v>45118</v>
      </c>
      <c r="F643" s="238"/>
      <c r="G643" s="231" t="s">
        <v>1990</v>
      </c>
      <c r="H643" s="231" t="s">
        <v>3605</v>
      </c>
      <c r="I643" s="231" t="s">
        <v>3606</v>
      </c>
      <c r="J643" s="231" t="s">
        <v>355</v>
      </c>
      <c r="K643" s="237" t="s">
        <v>195</v>
      </c>
      <c r="L643" s="238">
        <v>45134</v>
      </c>
      <c r="M643" s="231"/>
      <c r="N643" s="231"/>
      <c r="O643" s="231"/>
    </row>
    <row r="644" spans="1:15" ht="15" customHeight="1">
      <c r="A644" s="236"/>
      <c r="B644" s="187" t="s">
        <v>147</v>
      </c>
      <c r="C644" s="189" t="s">
        <v>3029</v>
      </c>
      <c r="D644" s="189" t="s">
        <v>3157</v>
      </c>
      <c r="E644" s="238">
        <v>45117</v>
      </c>
      <c r="F644" s="238"/>
      <c r="G644" s="231" t="s">
        <v>1285</v>
      </c>
      <c r="H644" s="231" t="s">
        <v>3455</v>
      </c>
      <c r="I644" s="231" t="s">
        <v>2409</v>
      </c>
      <c r="J644" s="231" t="s">
        <v>878</v>
      </c>
      <c r="K644" s="237" t="s">
        <v>195</v>
      </c>
      <c r="L644" s="238">
        <v>45119</v>
      </c>
      <c r="M644" s="231"/>
      <c r="N644" s="231"/>
      <c r="O644" s="231"/>
    </row>
    <row r="645" spans="1:15" ht="15" customHeight="1">
      <c r="A645" s="236"/>
      <c r="B645" s="187" t="s">
        <v>147</v>
      </c>
      <c r="C645" s="189" t="s">
        <v>3424</v>
      </c>
      <c r="D645" s="189" t="s">
        <v>3158</v>
      </c>
      <c r="E645" s="238">
        <v>45120</v>
      </c>
      <c r="F645" s="238"/>
      <c r="G645" s="231" t="s">
        <v>1874</v>
      </c>
      <c r="H645" s="231" t="s">
        <v>3425</v>
      </c>
      <c r="I645" s="231" t="s">
        <v>3008</v>
      </c>
      <c r="J645" s="231" t="s">
        <v>487</v>
      </c>
      <c r="K645" s="237" t="s">
        <v>195</v>
      </c>
      <c r="L645" s="238">
        <v>45134</v>
      </c>
      <c r="M645" s="231"/>
      <c r="N645" s="231"/>
      <c r="O645" s="231"/>
    </row>
    <row r="646" spans="1:15" ht="15" customHeight="1">
      <c r="A646" s="236"/>
      <c r="B646" s="187" t="s">
        <v>147</v>
      </c>
      <c r="C646" s="189" t="s">
        <v>3029</v>
      </c>
      <c r="D646" s="189" t="s">
        <v>3159</v>
      </c>
      <c r="E646" s="238">
        <v>45121</v>
      </c>
      <c r="F646" s="238"/>
      <c r="G646" s="231" t="s">
        <v>3523</v>
      </c>
      <c r="H646" s="231" t="s">
        <v>3607</v>
      </c>
      <c r="I646" s="231" t="s">
        <v>3608</v>
      </c>
      <c r="J646" s="231" t="s">
        <v>277</v>
      </c>
      <c r="K646" s="237" t="s">
        <v>195</v>
      </c>
      <c r="L646" s="238">
        <v>45134</v>
      </c>
      <c r="M646" s="231"/>
      <c r="N646" s="231"/>
      <c r="O646" s="231"/>
    </row>
    <row r="647" spans="1:15" ht="15" customHeight="1">
      <c r="A647" s="236"/>
      <c r="B647" s="187" t="s">
        <v>147</v>
      </c>
      <c r="C647" s="189" t="s">
        <v>3029</v>
      </c>
      <c r="D647" s="189" t="s">
        <v>3476</v>
      </c>
      <c r="E647" s="238">
        <v>45122</v>
      </c>
      <c r="F647" s="238"/>
      <c r="G647" s="231" t="s">
        <v>3523</v>
      </c>
      <c r="H647" s="231" t="s">
        <v>3609</v>
      </c>
      <c r="I647" s="231" t="s">
        <v>3608</v>
      </c>
      <c r="J647" s="231" t="s">
        <v>878</v>
      </c>
      <c r="K647" s="237" t="s">
        <v>195</v>
      </c>
      <c r="L647" s="238">
        <v>45134</v>
      </c>
      <c r="M647" s="231"/>
      <c r="N647" s="231"/>
      <c r="O647" s="231"/>
    </row>
    <row r="648" spans="1:15" ht="15" customHeight="1">
      <c r="A648" s="236"/>
      <c r="B648" s="187" t="s">
        <v>147</v>
      </c>
      <c r="C648" s="189" t="s">
        <v>2792</v>
      </c>
      <c r="D648" s="189" t="s">
        <v>3477</v>
      </c>
      <c r="E648" s="238">
        <v>45122</v>
      </c>
      <c r="F648" s="238"/>
      <c r="G648" s="231" t="s">
        <v>1285</v>
      </c>
      <c r="H648" s="231" t="s">
        <v>3526</v>
      </c>
      <c r="I648" s="231" t="s">
        <v>2409</v>
      </c>
      <c r="J648" s="231" t="s">
        <v>1725</v>
      </c>
      <c r="K648" s="237" t="s">
        <v>195</v>
      </c>
      <c r="L648" s="238">
        <v>45134</v>
      </c>
      <c r="M648" s="231"/>
      <c r="N648" s="231"/>
      <c r="O648" s="231"/>
    </row>
    <row r="649" spans="1:15" ht="15" customHeight="1">
      <c r="A649" s="236"/>
      <c r="B649" s="187" t="s">
        <v>147</v>
      </c>
      <c r="C649" s="189" t="s">
        <v>3029</v>
      </c>
      <c r="D649" s="189" t="s">
        <v>3478</v>
      </c>
      <c r="E649" s="238">
        <v>45121</v>
      </c>
      <c r="F649" s="238"/>
      <c r="G649" s="231" t="s">
        <v>1874</v>
      </c>
      <c r="H649" s="231" t="s">
        <v>3610</v>
      </c>
      <c r="I649" s="231" t="s">
        <v>3611</v>
      </c>
      <c r="J649" s="231" t="s">
        <v>1725</v>
      </c>
      <c r="K649" s="237" t="s">
        <v>195</v>
      </c>
      <c r="L649" s="238">
        <v>45134</v>
      </c>
      <c r="M649" s="231"/>
      <c r="N649" s="231"/>
      <c r="O649" s="231"/>
    </row>
    <row r="650" spans="1:15" ht="15" customHeight="1">
      <c r="A650" s="236"/>
      <c r="B650" s="187" t="s">
        <v>147</v>
      </c>
      <c r="C650" s="189" t="s">
        <v>3424</v>
      </c>
      <c r="D650" s="189" t="s">
        <v>3479</v>
      </c>
      <c r="E650" s="238">
        <v>45124</v>
      </c>
      <c r="F650" s="238"/>
      <c r="G650" s="231" t="s">
        <v>2406</v>
      </c>
      <c r="H650" s="231" t="s">
        <v>3489</v>
      </c>
      <c r="I650" s="231" t="s">
        <v>3008</v>
      </c>
      <c r="J650" s="231" t="s">
        <v>277</v>
      </c>
      <c r="K650" s="237" t="s">
        <v>195</v>
      </c>
      <c r="L650" s="238">
        <v>45134</v>
      </c>
      <c r="M650" s="231"/>
      <c r="N650" s="231"/>
      <c r="O650" s="231"/>
    </row>
    <row r="651" spans="1:15" ht="15" customHeight="1">
      <c r="A651" s="236"/>
      <c r="B651" s="187" t="s">
        <v>147</v>
      </c>
      <c r="C651" s="189" t="s">
        <v>159</v>
      </c>
      <c r="D651" s="189" t="s">
        <v>3480</v>
      </c>
      <c r="E651" s="238">
        <v>45124</v>
      </c>
      <c r="F651" s="238"/>
      <c r="G651" s="231" t="s">
        <v>1935</v>
      </c>
      <c r="H651" s="231" t="s">
        <v>2799</v>
      </c>
      <c r="I651" s="231" t="s">
        <v>3443</v>
      </c>
      <c r="J651" s="231" t="s">
        <v>1783</v>
      </c>
      <c r="K651" s="237" t="s">
        <v>195</v>
      </c>
      <c r="L651" s="238">
        <v>45134</v>
      </c>
      <c r="M651" s="231"/>
      <c r="N651" s="231"/>
      <c r="O651" s="231"/>
    </row>
    <row r="652" spans="1:15" ht="15" customHeight="1">
      <c r="A652" s="236"/>
      <c r="B652" s="187" t="s">
        <v>147</v>
      </c>
      <c r="C652" s="189" t="s">
        <v>159</v>
      </c>
      <c r="D652" s="189" t="s">
        <v>3481</v>
      </c>
      <c r="E652" s="238">
        <v>45126</v>
      </c>
      <c r="F652" s="238"/>
      <c r="G652" s="231" t="s">
        <v>1859</v>
      </c>
      <c r="H652" s="231" t="s">
        <v>2343</v>
      </c>
      <c r="I652" s="231" t="s">
        <v>3443</v>
      </c>
      <c r="J652" s="231" t="s">
        <v>1783</v>
      </c>
      <c r="K652" s="237" t="s">
        <v>195</v>
      </c>
      <c r="L652" s="238">
        <v>45134</v>
      </c>
      <c r="M652" s="231"/>
      <c r="N652" s="231"/>
      <c r="O652" s="231"/>
    </row>
    <row r="653" spans="1:15" ht="15" customHeight="1">
      <c r="A653" s="236"/>
      <c r="B653" s="187" t="s">
        <v>147</v>
      </c>
      <c r="C653" s="189" t="s">
        <v>159</v>
      </c>
      <c r="D653" s="189" t="s">
        <v>3482</v>
      </c>
      <c r="E653" s="238">
        <v>45126</v>
      </c>
      <c r="F653" s="238"/>
      <c r="G653" s="231" t="s">
        <v>1859</v>
      </c>
      <c r="H653" s="231" t="s">
        <v>2344</v>
      </c>
      <c r="I653" s="231" t="s">
        <v>3443</v>
      </c>
      <c r="J653" s="231" t="s">
        <v>1783</v>
      </c>
      <c r="K653" s="237" t="s">
        <v>195</v>
      </c>
      <c r="L653" s="238">
        <v>45134</v>
      </c>
      <c r="M653" s="231"/>
      <c r="N653" s="231"/>
      <c r="O653" s="231"/>
    </row>
    <row r="654" spans="1:15" ht="15" customHeight="1">
      <c r="A654" s="236"/>
      <c r="B654" s="187" t="s">
        <v>147</v>
      </c>
      <c r="C654" s="189" t="s">
        <v>159</v>
      </c>
      <c r="D654" s="189" t="s">
        <v>3483</v>
      </c>
      <c r="E654" s="238">
        <v>45128</v>
      </c>
      <c r="F654" s="238"/>
      <c r="G654" s="231" t="s">
        <v>1285</v>
      </c>
      <c r="H654" s="231" t="s">
        <v>3612</v>
      </c>
      <c r="I654" s="231" t="s">
        <v>3443</v>
      </c>
      <c r="J654" s="231" t="s">
        <v>1783</v>
      </c>
      <c r="K654" s="237" t="s">
        <v>195</v>
      </c>
      <c r="L654" s="238">
        <v>45134</v>
      </c>
      <c r="M654" s="231"/>
      <c r="N654" s="231"/>
      <c r="O654" s="231"/>
    </row>
    <row r="655" spans="1:15" ht="15" customHeight="1">
      <c r="A655" s="236"/>
      <c r="B655" s="187" t="s">
        <v>147</v>
      </c>
      <c r="C655" s="189" t="s">
        <v>159</v>
      </c>
      <c r="D655" s="189" t="s">
        <v>3484</v>
      </c>
      <c r="E655" s="238">
        <v>45131</v>
      </c>
      <c r="F655" s="238"/>
      <c r="G655" s="231" t="s">
        <v>1209</v>
      </c>
      <c r="H655" s="231" t="s">
        <v>2949</v>
      </c>
      <c r="I655" s="231" t="s">
        <v>3443</v>
      </c>
      <c r="J655" s="231" t="s">
        <v>2369</v>
      </c>
      <c r="K655" s="237" t="s">
        <v>195</v>
      </c>
      <c r="L655" s="238">
        <v>45134</v>
      </c>
      <c r="M655" s="231"/>
      <c r="N655" s="231"/>
      <c r="O655" s="231"/>
    </row>
    <row r="656" spans="1:15" ht="15" customHeight="1">
      <c r="A656" s="236"/>
      <c r="B656" s="187" t="s">
        <v>147</v>
      </c>
      <c r="C656" s="189" t="s">
        <v>159</v>
      </c>
      <c r="D656" s="189" t="s">
        <v>3485</v>
      </c>
      <c r="E656" s="238">
        <v>45131</v>
      </c>
      <c r="F656" s="238"/>
      <c r="G656" s="231" t="s">
        <v>1874</v>
      </c>
      <c r="H656" s="231" t="s">
        <v>3613</v>
      </c>
      <c r="I656" s="231" t="s">
        <v>3500</v>
      </c>
      <c r="J656" s="231" t="s">
        <v>1603</v>
      </c>
      <c r="K656" s="237" t="s">
        <v>195</v>
      </c>
      <c r="L656" s="238">
        <v>45134</v>
      </c>
      <c r="M656" s="231"/>
      <c r="N656" s="231"/>
      <c r="O656" s="231"/>
    </row>
    <row r="657" spans="1:15" ht="15" customHeight="1">
      <c r="A657" s="236"/>
      <c r="B657" s="187" t="s">
        <v>147</v>
      </c>
      <c r="C657" s="189" t="s">
        <v>159</v>
      </c>
      <c r="D657" s="189" t="s">
        <v>3486</v>
      </c>
      <c r="E657" s="238">
        <v>45131</v>
      </c>
      <c r="F657" s="238"/>
      <c r="G657" s="231" t="s">
        <v>1874</v>
      </c>
      <c r="H657" s="231" t="s">
        <v>3614</v>
      </c>
      <c r="I657" s="231" t="s">
        <v>3500</v>
      </c>
      <c r="J657" s="231" t="s">
        <v>3615</v>
      </c>
      <c r="K657" s="237" t="s">
        <v>195</v>
      </c>
      <c r="L657" s="238">
        <v>45134</v>
      </c>
      <c r="M657" s="231"/>
      <c r="N657" s="231"/>
      <c r="O657" s="231"/>
    </row>
    <row r="658" spans="1:15" ht="15" customHeight="1">
      <c r="A658" s="236"/>
      <c r="B658" s="187" t="s">
        <v>147</v>
      </c>
      <c r="C658" s="189" t="s">
        <v>159</v>
      </c>
      <c r="D658" s="189" t="s">
        <v>3487</v>
      </c>
      <c r="E658" s="238">
        <v>45132</v>
      </c>
      <c r="F658" s="238"/>
      <c r="G658" s="231" t="s">
        <v>2406</v>
      </c>
      <c r="H658" s="231" t="s">
        <v>2918</v>
      </c>
      <c r="I658" s="231" t="s">
        <v>3500</v>
      </c>
      <c r="J658" s="231" t="s">
        <v>1981</v>
      </c>
      <c r="K658" s="237" t="s">
        <v>195</v>
      </c>
      <c r="L658" s="238">
        <v>45134</v>
      </c>
      <c r="M658" s="231"/>
      <c r="N658" s="231"/>
      <c r="O658" s="231"/>
    </row>
    <row r="659" spans="1:15" ht="15" customHeight="1">
      <c r="A659" s="236"/>
      <c r="B659" s="187" t="s">
        <v>147</v>
      </c>
      <c r="C659" s="189" t="s">
        <v>159</v>
      </c>
      <c r="D659" s="189" t="s">
        <v>3488</v>
      </c>
      <c r="E659" s="238">
        <v>45132</v>
      </c>
      <c r="F659" s="238"/>
      <c r="G659" s="231" t="s">
        <v>1874</v>
      </c>
      <c r="H659" s="231" t="s">
        <v>3501</v>
      </c>
      <c r="I659" s="231" t="s">
        <v>3500</v>
      </c>
      <c r="J659" s="231" t="s">
        <v>3502</v>
      </c>
      <c r="K659" s="237" t="s">
        <v>195</v>
      </c>
      <c r="L659" s="238">
        <v>45134</v>
      </c>
      <c r="M659" s="231"/>
      <c r="N659" s="231"/>
      <c r="O659" s="231"/>
    </row>
    <row r="660" spans="1:15" ht="15" customHeight="1">
      <c r="A660" s="236"/>
      <c r="B660" s="187" t="s">
        <v>147</v>
      </c>
      <c r="C660" s="189" t="s">
        <v>3029</v>
      </c>
      <c r="D660" s="189" t="s">
        <v>3503</v>
      </c>
      <c r="E660" s="238">
        <v>45132</v>
      </c>
      <c r="F660" s="238"/>
      <c r="G660" s="231" t="s">
        <v>3523</v>
      </c>
      <c r="H660" s="231" t="s">
        <v>3524</v>
      </c>
      <c r="I660" s="231" t="s">
        <v>3525</v>
      </c>
      <c r="J660" s="231" t="s">
        <v>1725</v>
      </c>
      <c r="K660" s="237" t="s">
        <v>195</v>
      </c>
      <c r="L660" s="238">
        <v>45134</v>
      </c>
      <c r="M660" s="231"/>
      <c r="N660" s="231"/>
      <c r="O660" s="231"/>
    </row>
    <row r="661" spans="1:15" ht="15" customHeight="1">
      <c r="A661" s="236"/>
      <c r="B661" s="187" t="s">
        <v>147</v>
      </c>
      <c r="C661" s="189" t="s">
        <v>2792</v>
      </c>
      <c r="D661" s="189" t="s">
        <v>3504</v>
      </c>
      <c r="E661" s="238">
        <v>45132</v>
      </c>
      <c r="F661" s="238"/>
      <c r="G661" s="231" t="s">
        <v>1285</v>
      </c>
      <c r="H661" s="231" t="s">
        <v>3526</v>
      </c>
      <c r="I661" s="231" t="s">
        <v>3527</v>
      </c>
      <c r="J661" s="231" t="s">
        <v>1725</v>
      </c>
      <c r="K661" s="237" t="s">
        <v>195</v>
      </c>
      <c r="L661" s="238">
        <v>45134</v>
      </c>
      <c r="M661" s="231"/>
      <c r="N661" s="231"/>
      <c r="O661" s="231"/>
    </row>
    <row r="662" spans="1:15" ht="15" customHeight="1">
      <c r="A662" s="236"/>
      <c r="B662" s="187" t="s">
        <v>147</v>
      </c>
      <c r="C662" s="189" t="s">
        <v>2792</v>
      </c>
      <c r="D662" s="189" t="s">
        <v>3505</v>
      </c>
      <c r="E662" s="238">
        <v>45132</v>
      </c>
      <c r="F662" s="238"/>
      <c r="G662" s="231" t="s">
        <v>1285</v>
      </c>
      <c r="H662" s="231" t="s">
        <v>2481</v>
      </c>
      <c r="I662" s="231" t="s">
        <v>3527</v>
      </c>
      <c r="J662" s="231" t="s">
        <v>1725</v>
      </c>
      <c r="K662" s="237" t="s">
        <v>195</v>
      </c>
      <c r="L662" s="238">
        <v>45134</v>
      </c>
      <c r="M662" s="231"/>
      <c r="N662" s="231"/>
      <c r="O662" s="231"/>
    </row>
    <row r="663" spans="1:15" ht="15" customHeight="1">
      <c r="A663" s="236"/>
      <c r="B663" s="187" t="s">
        <v>147</v>
      </c>
      <c r="C663" s="189" t="s">
        <v>158</v>
      </c>
      <c r="D663" s="189" t="s">
        <v>3506</v>
      </c>
      <c r="E663" s="238">
        <v>45133</v>
      </c>
      <c r="F663" s="238"/>
      <c r="G663" s="231" t="s">
        <v>1935</v>
      </c>
      <c r="H663" s="231" t="s">
        <v>2322</v>
      </c>
      <c r="I663" s="231" t="s">
        <v>3443</v>
      </c>
      <c r="J663" s="231" t="s">
        <v>487</v>
      </c>
      <c r="K663" s="237" t="s">
        <v>195</v>
      </c>
      <c r="L663" s="238">
        <v>45147</v>
      </c>
      <c r="M663" s="231"/>
      <c r="N663" s="231"/>
      <c r="O663" s="231"/>
    </row>
    <row r="664" spans="1:15" ht="15" customHeight="1">
      <c r="A664" s="236"/>
      <c r="B664" s="187" t="s">
        <v>147</v>
      </c>
      <c r="C664" s="189" t="s">
        <v>159</v>
      </c>
      <c r="D664" s="189" t="s">
        <v>3507</v>
      </c>
      <c r="E664" s="238">
        <v>45133</v>
      </c>
      <c r="F664" s="238"/>
      <c r="G664" s="231" t="s">
        <v>3528</v>
      </c>
      <c r="H664" s="231" t="s">
        <v>3616</v>
      </c>
      <c r="I664" s="231" t="s">
        <v>3500</v>
      </c>
      <c r="J664" s="231" t="s">
        <v>2122</v>
      </c>
      <c r="K664" s="237" t="s">
        <v>195</v>
      </c>
      <c r="L664" s="238">
        <v>45134</v>
      </c>
      <c r="M664" s="231"/>
      <c r="N664" s="231"/>
      <c r="O664" s="231"/>
    </row>
    <row r="665" spans="1:15" ht="15" customHeight="1">
      <c r="A665" s="236"/>
      <c r="B665" s="187" t="s">
        <v>147</v>
      </c>
      <c r="C665" s="189" t="s">
        <v>158</v>
      </c>
      <c r="D665" s="189" t="s">
        <v>3508</v>
      </c>
      <c r="E665" s="238">
        <v>45134</v>
      </c>
      <c r="F665" s="238"/>
      <c r="G665" s="231" t="s">
        <v>1859</v>
      </c>
      <c r="H665" s="231" t="s">
        <v>2327</v>
      </c>
      <c r="I665" s="231" t="s">
        <v>3443</v>
      </c>
      <c r="J665" s="231" t="s">
        <v>487</v>
      </c>
      <c r="K665" s="237" t="s">
        <v>195</v>
      </c>
      <c r="L665" s="238">
        <v>45147</v>
      </c>
      <c r="M665" s="231"/>
      <c r="N665" s="231"/>
      <c r="O665" s="231"/>
    </row>
    <row r="666" spans="1:15" ht="15" customHeight="1">
      <c r="A666" s="236"/>
      <c r="B666" s="187" t="s">
        <v>147</v>
      </c>
      <c r="C666" s="189" t="s">
        <v>158</v>
      </c>
      <c r="D666" s="189" t="s">
        <v>3509</v>
      </c>
      <c r="E666" s="238">
        <v>45134</v>
      </c>
      <c r="F666" s="238"/>
      <c r="G666" s="231" t="s">
        <v>1859</v>
      </c>
      <c r="H666" s="231" t="s">
        <v>3646</v>
      </c>
      <c r="I666" s="231" t="s">
        <v>3443</v>
      </c>
      <c r="J666" s="231" t="s">
        <v>487</v>
      </c>
      <c r="K666" s="237" t="s">
        <v>195</v>
      </c>
      <c r="L666" s="238">
        <v>45147</v>
      </c>
      <c r="M666" s="231"/>
      <c r="N666" s="231"/>
      <c r="O666" s="231"/>
    </row>
    <row r="667" spans="1:15" ht="15" customHeight="1">
      <c r="A667" s="236"/>
      <c r="B667" s="187" t="s">
        <v>147</v>
      </c>
      <c r="C667" s="189" t="s">
        <v>159</v>
      </c>
      <c r="D667" s="189" t="s">
        <v>3510</v>
      </c>
      <c r="E667" s="238">
        <v>45134</v>
      </c>
      <c r="F667" s="238"/>
      <c r="G667" s="231" t="s">
        <v>1990</v>
      </c>
      <c r="H667" s="231" t="s">
        <v>3647</v>
      </c>
      <c r="I667" s="231" t="s">
        <v>3500</v>
      </c>
      <c r="J667" s="231" t="s">
        <v>1824</v>
      </c>
      <c r="K667" s="237" t="s">
        <v>195</v>
      </c>
      <c r="L667" s="238">
        <v>45147</v>
      </c>
      <c r="M667" s="231"/>
      <c r="N667" s="231"/>
      <c r="O667" s="231"/>
    </row>
    <row r="668" spans="1:15" ht="15" customHeight="1">
      <c r="A668" s="236"/>
      <c r="B668" s="187" t="s">
        <v>147</v>
      </c>
      <c r="C668" s="189" t="s">
        <v>157</v>
      </c>
      <c r="D668" s="189" t="s">
        <v>3511</v>
      </c>
      <c r="E668" s="238">
        <v>45134</v>
      </c>
      <c r="F668" s="238"/>
      <c r="G668" s="231" t="s">
        <v>1285</v>
      </c>
      <c r="H668" s="231" t="s">
        <v>3140</v>
      </c>
      <c r="I668" s="231" t="s">
        <v>3527</v>
      </c>
      <c r="J668" s="231" t="s">
        <v>277</v>
      </c>
      <c r="K668" s="237" t="s">
        <v>195</v>
      </c>
      <c r="L668" s="238">
        <v>45147</v>
      </c>
      <c r="M668" s="231"/>
      <c r="N668" s="231"/>
      <c r="O668" s="231"/>
    </row>
    <row r="669" spans="1:15" ht="15" customHeight="1">
      <c r="A669" s="236"/>
      <c r="B669" s="187" t="s">
        <v>147</v>
      </c>
      <c r="C669" s="189" t="s">
        <v>158</v>
      </c>
      <c r="D669" s="189" t="s">
        <v>3512</v>
      </c>
      <c r="E669" s="238">
        <v>45138</v>
      </c>
      <c r="F669" s="238"/>
      <c r="G669" s="231" t="s">
        <v>1285</v>
      </c>
      <c r="H669" s="231" t="s">
        <v>3530</v>
      </c>
      <c r="I669" s="231" t="s">
        <v>3443</v>
      </c>
      <c r="J669" s="231" t="s">
        <v>487</v>
      </c>
      <c r="K669" s="237" t="s">
        <v>195</v>
      </c>
      <c r="L669" s="238">
        <v>45147</v>
      </c>
      <c r="M669" s="231"/>
      <c r="N669" s="231"/>
      <c r="O669" s="231"/>
    </row>
    <row r="670" spans="1:15" ht="15" customHeight="1">
      <c r="A670" s="236"/>
      <c r="B670" s="187" t="s">
        <v>147</v>
      </c>
      <c r="C670" s="189" t="s">
        <v>158</v>
      </c>
      <c r="D670" s="189" t="s">
        <v>3513</v>
      </c>
      <c r="E670" s="238">
        <v>45138</v>
      </c>
      <c r="F670" s="238"/>
      <c r="G670" s="231" t="s">
        <v>1874</v>
      </c>
      <c r="H670" s="231" t="s">
        <v>3030</v>
      </c>
      <c r="I670" s="231" t="s">
        <v>3500</v>
      </c>
      <c r="J670" s="231" t="s">
        <v>878</v>
      </c>
      <c r="K670" s="237" t="s">
        <v>195</v>
      </c>
      <c r="L670" s="238">
        <v>45147</v>
      </c>
      <c r="M670" s="231"/>
      <c r="N670" s="231"/>
      <c r="O670" s="231"/>
    </row>
    <row r="671" spans="1:15" ht="15" customHeight="1">
      <c r="A671" s="236"/>
      <c r="B671" s="187" t="s">
        <v>147</v>
      </c>
      <c r="C671" s="189" t="s">
        <v>159</v>
      </c>
      <c r="D671" s="189" t="s">
        <v>3514</v>
      </c>
      <c r="E671" s="238">
        <v>45138</v>
      </c>
      <c r="F671" s="238"/>
      <c r="G671" s="231" t="s">
        <v>1990</v>
      </c>
      <c r="H671" s="231" t="s">
        <v>2328</v>
      </c>
      <c r="I671" s="231" t="s">
        <v>3500</v>
      </c>
      <c r="J671" s="231" t="s">
        <v>3531</v>
      </c>
      <c r="K671" s="237" t="s">
        <v>195</v>
      </c>
      <c r="L671" s="238">
        <v>45147</v>
      </c>
      <c r="M671" s="231"/>
      <c r="N671" s="231"/>
      <c r="O671" s="231"/>
    </row>
    <row r="672" spans="1:15" ht="15" customHeight="1">
      <c r="A672" s="236"/>
      <c r="B672" s="187" t="s">
        <v>147</v>
      </c>
      <c r="C672" s="189" t="s">
        <v>159</v>
      </c>
      <c r="D672" s="189" t="s">
        <v>3515</v>
      </c>
      <c r="E672" s="238">
        <v>45140</v>
      </c>
      <c r="F672" s="238"/>
      <c r="G672" s="231" t="s">
        <v>1990</v>
      </c>
      <c r="H672" s="231" t="s">
        <v>3540</v>
      </c>
      <c r="I672" s="231" t="s">
        <v>3500</v>
      </c>
      <c r="J672" s="231" t="s">
        <v>3541</v>
      </c>
      <c r="K672" s="237" t="s">
        <v>195</v>
      </c>
      <c r="L672" s="238">
        <v>45147</v>
      </c>
      <c r="M672" s="231"/>
      <c r="N672" s="231"/>
      <c r="O672" s="231"/>
    </row>
    <row r="673" spans="1:15" ht="15" customHeight="1">
      <c r="A673" s="236"/>
      <c r="B673" s="187" t="s">
        <v>147</v>
      </c>
      <c r="C673" s="189" t="s">
        <v>159</v>
      </c>
      <c r="D673" s="189" t="s">
        <v>3516</v>
      </c>
      <c r="E673" s="238">
        <v>45140</v>
      </c>
      <c r="F673" s="238"/>
      <c r="G673" s="231" t="s">
        <v>3542</v>
      </c>
      <c r="H673" s="231" t="s">
        <v>3543</v>
      </c>
      <c r="I673" s="231" t="s">
        <v>3500</v>
      </c>
      <c r="J673" s="231" t="s">
        <v>2687</v>
      </c>
      <c r="K673" s="237" t="s">
        <v>195</v>
      </c>
      <c r="L673" s="238">
        <v>45147</v>
      </c>
      <c r="M673" s="231"/>
      <c r="N673" s="231"/>
      <c r="O673" s="231"/>
    </row>
    <row r="674" spans="1:15" ht="15" customHeight="1">
      <c r="A674" s="236"/>
      <c r="B674" s="187" t="s">
        <v>147</v>
      </c>
      <c r="C674" s="189" t="s">
        <v>159</v>
      </c>
      <c r="D674" s="189" t="s">
        <v>3517</v>
      </c>
      <c r="E674" s="238">
        <v>45140</v>
      </c>
      <c r="F674" s="238"/>
      <c r="G674" s="231" t="s">
        <v>491</v>
      </c>
      <c r="H674" s="231" t="s">
        <v>3546</v>
      </c>
      <c r="I674" s="231" t="s">
        <v>3500</v>
      </c>
      <c r="J674" s="231" t="s">
        <v>2423</v>
      </c>
      <c r="K674" s="237" t="s">
        <v>195</v>
      </c>
      <c r="L674" s="238">
        <v>45147</v>
      </c>
      <c r="M674" s="231"/>
      <c r="N674" s="231"/>
      <c r="O674" s="231"/>
    </row>
    <row r="675" spans="1:15" ht="15" customHeight="1">
      <c r="A675" s="236"/>
      <c r="B675" s="187" t="s">
        <v>147</v>
      </c>
      <c r="C675" s="189" t="s">
        <v>159</v>
      </c>
      <c r="D675" s="189" t="s">
        <v>3518</v>
      </c>
      <c r="E675" s="238">
        <v>45141</v>
      </c>
      <c r="F675" s="238"/>
      <c r="G675" s="231" t="s">
        <v>1935</v>
      </c>
      <c r="H675" s="231" t="s">
        <v>2412</v>
      </c>
      <c r="I675" s="231" t="s">
        <v>3553</v>
      </c>
      <c r="J675" s="231" t="s">
        <v>480</v>
      </c>
      <c r="K675" s="237" t="s">
        <v>195</v>
      </c>
      <c r="L675" s="238">
        <v>45147</v>
      </c>
      <c r="M675" s="231"/>
      <c r="N675" s="231"/>
      <c r="O675" s="231"/>
    </row>
    <row r="676" spans="1:15" ht="15" customHeight="1">
      <c r="A676" s="236"/>
      <c r="B676" s="187" t="s">
        <v>147</v>
      </c>
      <c r="C676" s="189" t="s">
        <v>159</v>
      </c>
      <c r="D676" s="189" t="s">
        <v>3519</v>
      </c>
      <c r="E676" s="238">
        <v>45142</v>
      </c>
      <c r="F676" s="238"/>
      <c r="G676" s="231" t="s">
        <v>1990</v>
      </c>
      <c r="H676" s="231" t="s">
        <v>3557</v>
      </c>
      <c r="I676" s="231" t="s">
        <v>3500</v>
      </c>
      <c r="J676" s="231" t="s">
        <v>1824</v>
      </c>
      <c r="K676" s="237" t="s">
        <v>195</v>
      </c>
      <c r="L676" s="238">
        <v>45147</v>
      </c>
      <c r="M676" s="231"/>
      <c r="N676" s="231"/>
      <c r="O676" s="231"/>
    </row>
    <row r="677" spans="1:15" ht="15" customHeight="1">
      <c r="A677" s="236"/>
      <c r="B677" s="187" t="s">
        <v>147</v>
      </c>
      <c r="C677" s="189" t="s">
        <v>159</v>
      </c>
      <c r="D677" s="189" t="s">
        <v>3520</v>
      </c>
      <c r="E677" s="238">
        <v>45142</v>
      </c>
      <c r="F677" s="238"/>
      <c r="G677" s="231" t="s">
        <v>1859</v>
      </c>
      <c r="H677" s="231" t="s">
        <v>2507</v>
      </c>
      <c r="I677" s="231" t="s">
        <v>3553</v>
      </c>
      <c r="J677" s="231" t="s">
        <v>480</v>
      </c>
      <c r="K677" s="237" t="s">
        <v>195</v>
      </c>
      <c r="L677" s="238">
        <v>45147</v>
      </c>
      <c r="M677" s="231"/>
      <c r="N677" s="231"/>
      <c r="O677" s="231"/>
    </row>
    <row r="678" spans="1:15" ht="15" customHeight="1">
      <c r="A678" s="236"/>
      <c r="B678" s="187" t="s">
        <v>147</v>
      </c>
      <c r="C678" s="189" t="s">
        <v>159</v>
      </c>
      <c r="D678" s="189" t="s">
        <v>3521</v>
      </c>
      <c r="E678" s="238">
        <v>45142</v>
      </c>
      <c r="F678" s="238"/>
      <c r="G678" s="231" t="s">
        <v>1859</v>
      </c>
      <c r="H678" s="231" t="s">
        <v>2835</v>
      </c>
      <c r="I678" s="231" t="s">
        <v>3553</v>
      </c>
      <c r="J678" s="231" t="s">
        <v>480</v>
      </c>
      <c r="K678" s="237" t="s">
        <v>195</v>
      </c>
      <c r="L678" s="238">
        <v>45147</v>
      </c>
      <c r="M678" s="231"/>
      <c r="N678" s="231"/>
      <c r="O678" s="231"/>
    </row>
    <row r="679" spans="1:15" ht="15" customHeight="1">
      <c r="A679" s="236"/>
      <c r="B679" s="187" t="s">
        <v>147</v>
      </c>
      <c r="C679" s="189" t="s">
        <v>159</v>
      </c>
      <c r="D679" s="189" t="s">
        <v>3522</v>
      </c>
      <c r="E679" s="238">
        <v>45142</v>
      </c>
      <c r="F679" s="238"/>
      <c r="G679" s="231" t="s">
        <v>984</v>
      </c>
      <c r="H679" s="231" t="s">
        <v>3648</v>
      </c>
      <c r="I679" s="231" t="s">
        <v>3553</v>
      </c>
      <c r="J679" s="231" t="s">
        <v>3445</v>
      </c>
      <c r="K679" s="237" t="s">
        <v>195</v>
      </c>
      <c r="L679" s="238">
        <v>45147</v>
      </c>
      <c r="M679" s="231"/>
      <c r="N679" s="231"/>
      <c r="O679" s="231"/>
    </row>
    <row r="680" spans="1:15" ht="15" customHeight="1">
      <c r="A680" s="236"/>
      <c r="B680" s="187" t="s">
        <v>147</v>
      </c>
      <c r="C680" s="189" t="s">
        <v>159</v>
      </c>
      <c r="D680" s="189" t="s">
        <v>3625</v>
      </c>
      <c r="E680" s="238">
        <v>45145</v>
      </c>
      <c r="F680" s="238"/>
      <c r="G680" s="231" t="s">
        <v>1285</v>
      </c>
      <c r="H680" s="231" t="s">
        <v>3728</v>
      </c>
      <c r="I680" s="231" t="s">
        <v>3553</v>
      </c>
      <c r="J680" s="231" t="s">
        <v>480</v>
      </c>
      <c r="K680" s="237" t="s">
        <v>195</v>
      </c>
      <c r="L680" s="238">
        <v>45175</v>
      </c>
      <c r="M680" s="231"/>
      <c r="N680" s="231"/>
      <c r="O680" s="231"/>
    </row>
    <row r="681" spans="1:15" ht="15" customHeight="1">
      <c r="A681" s="236"/>
      <c r="B681" s="187" t="s">
        <v>147</v>
      </c>
      <c r="C681" s="189" t="s">
        <v>2418</v>
      </c>
      <c r="D681" s="189" t="s">
        <v>3626</v>
      </c>
      <c r="E681" s="238">
        <v>45145</v>
      </c>
      <c r="F681" s="238"/>
      <c r="G681" s="231" t="s">
        <v>1285</v>
      </c>
      <c r="H681" s="231" t="s">
        <v>2515</v>
      </c>
      <c r="I681" s="231" t="s">
        <v>3611</v>
      </c>
      <c r="J681" s="231" t="s">
        <v>878</v>
      </c>
      <c r="K681" s="237" t="s">
        <v>195</v>
      </c>
      <c r="L681" s="238">
        <v>45154</v>
      </c>
      <c r="M681" s="231"/>
      <c r="N681" s="231"/>
      <c r="O681" s="231"/>
    </row>
    <row r="682" spans="1:15" ht="15" customHeight="1">
      <c r="A682" s="236"/>
      <c r="B682" s="187" t="s">
        <v>147</v>
      </c>
      <c r="C682" s="189" t="s">
        <v>3641</v>
      </c>
      <c r="D682" s="189" t="s">
        <v>3627</v>
      </c>
      <c r="E682" s="238">
        <v>45146</v>
      </c>
      <c r="F682" s="238"/>
      <c r="G682" s="231" t="s">
        <v>1990</v>
      </c>
      <c r="H682" s="231" t="s">
        <v>3605</v>
      </c>
      <c r="I682" s="231" t="s">
        <v>3642</v>
      </c>
      <c r="J682" s="231" t="s">
        <v>355</v>
      </c>
      <c r="K682" s="237" t="s">
        <v>195</v>
      </c>
      <c r="L682" s="238">
        <v>45147</v>
      </c>
      <c r="M682" s="231"/>
      <c r="N682" s="231"/>
      <c r="O682" s="231"/>
    </row>
    <row r="683" spans="1:15" ht="15" customHeight="1">
      <c r="A683" s="236"/>
      <c r="B683" s="187" t="s">
        <v>147</v>
      </c>
      <c r="C683" s="189" t="s">
        <v>3641</v>
      </c>
      <c r="D683" s="189" t="s">
        <v>3628</v>
      </c>
      <c r="E683" s="238">
        <v>45147</v>
      </c>
      <c r="F683" s="238"/>
      <c r="G683" s="231" t="s">
        <v>1935</v>
      </c>
      <c r="H683" s="231" t="s">
        <v>3643</v>
      </c>
      <c r="I683" s="231" t="s">
        <v>3553</v>
      </c>
      <c r="J683" s="231" t="s">
        <v>482</v>
      </c>
      <c r="K683" s="237" t="s">
        <v>195</v>
      </c>
      <c r="L683" s="238">
        <v>45154</v>
      </c>
      <c r="M683" s="231"/>
      <c r="N683" s="231"/>
      <c r="O683" s="231"/>
    </row>
    <row r="684" spans="1:15" ht="15" customHeight="1">
      <c r="A684" s="236"/>
      <c r="B684" s="187" t="s">
        <v>147</v>
      </c>
      <c r="C684" s="189" t="s">
        <v>160</v>
      </c>
      <c r="D684" s="189" t="s">
        <v>3629</v>
      </c>
      <c r="E684" s="238">
        <v>45149</v>
      </c>
      <c r="F684" s="238"/>
      <c r="G684" s="231" t="s">
        <v>1990</v>
      </c>
      <c r="H684" s="231" t="s">
        <v>3651</v>
      </c>
      <c r="I684" s="231" t="s">
        <v>3500</v>
      </c>
      <c r="J684" s="231" t="s">
        <v>2126</v>
      </c>
      <c r="K684" s="237" t="s">
        <v>195</v>
      </c>
      <c r="L684" s="238">
        <v>45154</v>
      </c>
      <c r="M684" s="231"/>
      <c r="N684" s="231"/>
      <c r="O684" s="231"/>
    </row>
    <row r="685" spans="1:15" ht="15" customHeight="1">
      <c r="A685" s="236"/>
      <c r="B685" s="187" t="s">
        <v>147</v>
      </c>
      <c r="C685" s="189" t="s">
        <v>157</v>
      </c>
      <c r="D685" s="189" t="s">
        <v>3630</v>
      </c>
      <c r="E685" s="238">
        <v>45149</v>
      </c>
      <c r="F685" s="238"/>
      <c r="G685" s="231" t="s">
        <v>1285</v>
      </c>
      <c r="H685" s="231" t="s">
        <v>2484</v>
      </c>
      <c r="I685" s="231" t="s">
        <v>3652</v>
      </c>
      <c r="J685" s="231" t="s">
        <v>277</v>
      </c>
      <c r="K685" s="237" t="s">
        <v>195</v>
      </c>
      <c r="L685" s="238">
        <v>45154</v>
      </c>
      <c r="M685" s="231"/>
      <c r="N685" s="231"/>
      <c r="O685" s="231"/>
    </row>
    <row r="686" spans="1:15" ht="15" customHeight="1">
      <c r="A686" s="236"/>
      <c r="B686" s="187" t="s">
        <v>147</v>
      </c>
      <c r="C686" s="189" t="s">
        <v>157</v>
      </c>
      <c r="D686" s="189" t="s">
        <v>3631</v>
      </c>
      <c r="E686" s="238">
        <v>45149</v>
      </c>
      <c r="F686" s="238"/>
      <c r="G686" s="231" t="s">
        <v>3523</v>
      </c>
      <c r="H686" s="231" t="s">
        <v>3653</v>
      </c>
      <c r="I686" s="231" t="s">
        <v>3652</v>
      </c>
      <c r="J686" s="231" t="s">
        <v>2514</v>
      </c>
      <c r="K686" s="237" t="s">
        <v>195</v>
      </c>
      <c r="L686" s="238">
        <v>45154</v>
      </c>
      <c r="M686" s="231"/>
      <c r="N686" s="231"/>
      <c r="O686" s="231"/>
    </row>
    <row r="687" spans="1:15" ht="15" customHeight="1">
      <c r="A687" s="236"/>
      <c r="B687" s="187" t="s">
        <v>147</v>
      </c>
      <c r="C687" s="189" t="s">
        <v>159</v>
      </c>
      <c r="D687" s="189" t="s">
        <v>3632</v>
      </c>
      <c r="E687" s="238">
        <v>45149</v>
      </c>
      <c r="F687" s="238"/>
      <c r="G687" s="231" t="s">
        <v>1990</v>
      </c>
      <c r="H687" s="231" t="s">
        <v>3729</v>
      </c>
      <c r="I687" s="231" t="s">
        <v>3500</v>
      </c>
      <c r="J687" s="231" t="s">
        <v>393</v>
      </c>
      <c r="K687" s="237" t="s">
        <v>195</v>
      </c>
      <c r="L687" s="238">
        <v>45154</v>
      </c>
      <c r="M687" s="231"/>
      <c r="N687" s="231"/>
      <c r="O687" s="231"/>
    </row>
    <row r="688" spans="1:15" ht="15" customHeight="1">
      <c r="A688" s="236"/>
      <c r="B688" s="187" t="s">
        <v>147</v>
      </c>
      <c r="C688" s="189" t="s">
        <v>160</v>
      </c>
      <c r="D688" s="189" t="s">
        <v>3633</v>
      </c>
      <c r="E688" s="238">
        <v>45150</v>
      </c>
      <c r="F688" s="238"/>
      <c r="G688" s="231" t="s">
        <v>1859</v>
      </c>
      <c r="H688" s="231" t="s">
        <v>2343</v>
      </c>
      <c r="I688" s="231" t="s">
        <v>3553</v>
      </c>
      <c r="J688" s="231" t="s">
        <v>482</v>
      </c>
      <c r="K688" s="237" t="s">
        <v>195</v>
      </c>
      <c r="L688" s="238">
        <v>45154</v>
      </c>
      <c r="M688" s="231"/>
      <c r="N688" s="231"/>
      <c r="O688" s="231"/>
    </row>
    <row r="689" spans="1:15" ht="15" customHeight="1">
      <c r="A689" s="236"/>
      <c r="B689" s="187" t="s">
        <v>147</v>
      </c>
      <c r="C689" s="189" t="s">
        <v>160</v>
      </c>
      <c r="D689" s="189" t="s">
        <v>3634</v>
      </c>
      <c r="E689" s="238">
        <v>45150</v>
      </c>
      <c r="F689" s="238"/>
      <c r="G689" s="231" t="s">
        <v>1859</v>
      </c>
      <c r="H689" s="231" t="s">
        <v>2344</v>
      </c>
      <c r="I689" s="231" t="s">
        <v>3553</v>
      </c>
      <c r="J689" s="231" t="s">
        <v>482</v>
      </c>
      <c r="K689" s="237" t="s">
        <v>195</v>
      </c>
      <c r="L689" s="238">
        <v>45154</v>
      </c>
      <c r="M689" s="231"/>
      <c r="N689" s="231"/>
      <c r="O689" s="231"/>
    </row>
    <row r="690" spans="1:15" ht="15" customHeight="1">
      <c r="A690" s="236"/>
      <c r="B690" s="187" t="s">
        <v>147</v>
      </c>
      <c r="C690" s="189" t="s">
        <v>157</v>
      </c>
      <c r="D690" s="189" t="s">
        <v>3635</v>
      </c>
      <c r="E690" s="238">
        <v>45153</v>
      </c>
      <c r="F690" s="238"/>
      <c r="G690" s="231" t="s">
        <v>914</v>
      </c>
      <c r="H690" s="231" t="s">
        <v>2506</v>
      </c>
      <c r="I690" s="231" t="s">
        <v>3652</v>
      </c>
      <c r="J690" s="231" t="s">
        <v>277</v>
      </c>
      <c r="K690" s="237" t="s">
        <v>195</v>
      </c>
      <c r="L690" s="238">
        <v>45154</v>
      </c>
      <c r="M690" s="231"/>
      <c r="N690" s="231"/>
      <c r="O690" s="231"/>
    </row>
    <row r="691" spans="1:15" ht="15" customHeight="1">
      <c r="A691" s="236"/>
      <c r="B691" s="187" t="s">
        <v>147</v>
      </c>
      <c r="C691" s="189" t="s">
        <v>159</v>
      </c>
      <c r="D691" s="189" t="s">
        <v>3636</v>
      </c>
      <c r="E691" s="238">
        <v>45153</v>
      </c>
      <c r="F691" s="238"/>
      <c r="G691" s="231" t="s">
        <v>2406</v>
      </c>
      <c r="H691" s="231" t="s">
        <v>3489</v>
      </c>
      <c r="I691" s="231" t="s">
        <v>3500</v>
      </c>
      <c r="J691" s="231" t="s">
        <v>277</v>
      </c>
      <c r="K691" s="237" t="s">
        <v>195</v>
      </c>
      <c r="L691" s="238">
        <v>45154</v>
      </c>
      <c r="M691" s="231"/>
      <c r="N691" s="231"/>
      <c r="O691" s="231"/>
    </row>
    <row r="692" spans="1:15" ht="15" customHeight="1">
      <c r="A692" s="236"/>
      <c r="B692" s="187" t="s">
        <v>147</v>
      </c>
      <c r="C692" s="189" t="s">
        <v>159</v>
      </c>
      <c r="D692" s="189" t="s">
        <v>3655</v>
      </c>
      <c r="E692" s="238">
        <v>45153</v>
      </c>
      <c r="F692" s="238"/>
      <c r="G692" s="231" t="s">
        <v>1285</v>
      </c>
      <c r="H692" s="231" t="s">
        <v>3717</v>
      </c>
      <c r="I692" s="231" t="s">
        <v>3553</v>
      </c>
      <c r="J692" s="231" t="s">
        <v>1783</v>
      </c>
      <c r="K692" s="237" t="s">
        <v>195</v>
      </c>
      <c r="L692" s="238">
        <v>45156</v>
      </c>
      <c r="M692" s="231"/>
      <c r="N692" s="231"/>
      <c r="O692" s="231"/>
    </row>
    <row r="693" spans="1:15" ht="15" customHeight="1">
      <c r="A693" s="236"/>
      <c r="B693" s="187" t="s">
        <v>147</v>
      </c>
      <c r="C693" s="189" t="s">
        <v>160</v>
      </c>
      <c r="D693" s="189" t="s">
        <v>3656</v>
      </c>
      <c r="E693" s="238">
        <v>45153</v>
      </c>
      <c r="F693" s="238"/>
      <c r="G693" s="231" t="s">
        <v>1990</v>
      </c>
      <c r="H693" s="231" t="s">
        <v>3718</v>
      </c>
      <c r="I693" s="231" t="s">
        <v>3719</v>
      </c>
      <c r="J693" s="231" t="s">
        <v>3720</v>
      </c>
      <c r="K693" s="237" t="s">
        <v>195</v>
      </c>
      <c r="L693" s="238">
        <v>45154</v>
      </c>
      <c r="M693" s="231"/>
      <c r="N693" s="231"/>
      <c r="O693" s="231"/>
    </row>
    <row r="694" spans="1:15" ht="15" customHeight="1">
      <c r="A694" s="236"/>
      <c r="B694" s="187" t="s">
        <v>147</v>
      </c>
      <c r="C694" s="189" t="s">
        <v>157</v>
      </c>
      <c r="D694" s="189" t="s">
        <v>3657</v>
      </c>
      <c r="E694" s="238">
        <v>45153</v>
      </c>
      <c r="F694" s="238"/>
      <c r="G694" s="231" t="s">
        <v>914</v>
      </c>
      <c r="H694" s="231" t="s">
        <v>3721</v>
      </c>
      <c r="I694" s="231" t="s">
        <v>3611</v>
      </c>
      <c r="J694" s="231" t="s">
        <v>878</v>
      </c>
      <c r="K694" s="237" t="s">
        <v>195</v>
      </c>
      <c r="L694" s="238">
        <v>45154</v>
      </c>
      <c r="M694" s="231"/>
      <c r="N694" s="231"/>
      <c r="O694" s="231"/>
    </row>
    <row r="695" spans="1:15" ht="15" customHeight="1">
      <c r="A695" s="236"/>
      <c r="B695" s="187" t="s">
        <v>147</v>
      </c>
      <c r="C695" s="189" t="s">
        <v>160</v>
      </c>
      <c r="D695" s="189" t="s">
        <v>3658</v>
      </c>
      <c r="E695" s="238">
        <v>45155</v>
      </c>
      <c r="F695" s="238"/>
      <c r="G695" s="231" t="s">
        <v>1990</v>
      </c>
      <c r="H695" s="231" t="s">
        <v>3764</v>
      </c>
      <c r="I695" s="231" t="s">
        <v>3719</v>
      </c>
      <c r="J695" s="231" t="s">
        <v>3765</v>
      </c>
      <c r="K695" s="237" t="s">
        <v>195</v>
      </c>
      <c r="L695" s="238">
        <v>45166</v>
      </c>
      <c r="M695" s="231"/>
      <c r="N695" s="231"/>
      <c r="O695" s="231"/>
    </row>
    <row r="696" spans="1:15" ht="15" customHeight="1">
      <c r="A696" s="236"/>
      <c r="B696" s="187" t="s">
        <v>147</v>
      </c>
      <c r="C696" s="189" t="s">
        <v>157</v>
      </c>
      <c r="D696" s="189" t="s">
        <v>3659</v>
      </c>
      <c r="E696" s="238">
        <v>45155</v>
      </c>
      <c r="F696" s="238"/>
      <c r="G696" s="231" t="s">
        <v>1285</v>
      </c>
      <c r="H696" s="231" t="s">
        <v>2515</v>
      </c>
      <c r="I696" s="231" t="s">
        <v>3766</v>
      </c>
      <c r="J696" s="231" t="s">
        <v>3769</v>
      </c>
      <c r="K696" s="237" t="s">
        <v>195</v>
      </c>
      <c r="L696" s="238">
        <v>45166</v>
      </c>
      <c r="M696" s="231"/>
      <c r="N696" s="231"/>
      <c r="O696" s="231"/>
    </row>
    <row r="697" spans="1:15" ht="15" customHeight="1">
      <c r="A697" s="236"/>
      <c r="B697" s="187" t="s">
        <v>147</v>
      </c>
      <c r="C697" s="189" t="s">
        <v>159</v>
      </c>
      <c r="D697" s="189" t="s">
        <v>3660</v>
      </c>
      <c r="E697" s="238">
        <v>45155</v>
      </c>
      <c r="F697" s="238"/>
      <c r="G697" s="231" t="s">
        <v>1285</v>
      </c>
      <c r="H697" s="231" t="s">
        <v>2481</v>
      </c>
      <c r="I697" s="231" t="s">
        <v>3767</v>
      </c>
      <c r="J697" s="231" t="s">
        <v>3768</v>
      </c>
      <c r="K697" s="237" t="s">
        <v>195</v>
      </c>
      <c r="L697" s="238">
        <v>45166</v>
      </c>
      <c r="M697" s="231"/>
      <c r="N697" s="231"/>
      <c r="O697" s="231"/>
    </row>
    <row r="698" spans="1:15" ht="15" customHeight="1">
      <c r="A698" s="236"/>
      <c r="B698" s="187" t="s">
        <v>147</v>
      </c>
      <c r="C698" s="189" t="s">
        <v>160</v>
      </c>
      <c r="D698" s="189" t="s">
        <v>3661</v>
      </c>
      <c r="E698" s="238">
        <v>45155</v>
      </c>
      <c r="F698" s="238"/>
      <c r="G698" s="231" t="s">
        <v>1990</v>
      </c>
      <c r="H698" s="231" t="s">
        <v>3770</v>
      </c>
      <c r="I698" s="231" t="s">
        <v>3719</v>
      </c>
      <c r="J698" s="231" t="s">
        <v>3771</v>
      </c>
      <c r="K698" s="237" t="s">
        <v>195</v>
      </c>
      <c r="L698" s="238">
        <v>45166</v>
      </c>
      <c r="M698" s="231"/>
      <c r="N698" s="231"/>
      <c r="O698" s="231"/>
    </row>
    <row r="699" spans="1:15" ht="15" customHeight="1">
      <c r="A699" s="236"/>
      <c r="B699" s="187" t="s">
        <v>147</v>
      </c>
      <c r="C699" s="189" t="s">
        <v>160</v>
      </c>
      <c r="D699" s="189" t="s">
        <v>3662</v>
      </c>
      <c r="E699" s="238">
        <v>45157</v>
      </c>
      <c r="F699" s="238"/>
      <c r="G699" s="231" t="s">
        <v>2406</v>
      </c>
      <c r="H699" s="231" t="s">
        <v>2918</v>
      </c>
      <c r="I699" s="231" t="s">
        <v>3719</v>
      </c>
      <c r="J699" s="231" t="s">
        <v>878</v>
      </c>
      <c r="K699" s="237" t="s">
        <v>195</v>
      </c>
      <c r="L699" s="238">
        <v>45166</v>
      </c>
      <c r="M699" s="231"/>
      <c r="N699" s="231"/>
      <c r="O699" s="231"/>
    </row>
    <row r="700" spans="1:15" ht="15" customHeight="1">
      <c r="A700" s="236"/>
      <c r="B700" s="187" t="s">
        <v>147</v>
      </c>
      <c r="C700" s="189" t="s">
        <v>160</v>
      </c>
      <c r="D700" s="189" t="s">
        <v>3663</v>
      </c>
      <c r="E700" s="238">
        <v>45157</v>
      </c>
      <c r="F700" s="238"/>
      <c r="G700" s="231" t="s">
        <v>1990</v>
      </c>
      <c r="H700" s="231" t="s">
        <v>3807</v>
      </c>
      <c r="I700" s="231" t="s">
        <v>3719</v>
      </c>
      <c r="J700" s="231" t="s">
        <v>3808</v>
      </c>
      <c r="K700" s="237" t="s">
        <v>195</v>
      </c>
      <c r="L700" s="238">
        <v>45166</v>
      </c>
      <c r="M700" s="231"/>
      <c r="N700" s="231"/>
      <c r="O700" s="231"/>
    </row>
    <row r="701" spans="1:15" ht="15" customHeight="1">
      <c r="A701" s="236"/>
      <c r="B701" s="187" t="s">
        <v>147</v>
      </c>
      <c r="C701" s="189" t="s">
        <v>160</v>
      </c>
      <c r="D701" s="189" t="s">
        <v>3664</v>
      </c>
      <c r="E701" s="238">
        <v>45158</v>
      </c>
      <c r="F701" s="238"/>
      <c r="G701" s="231" t="s">
        <v>914</v>
      </c>
      <c r="H701" s="231" t="s">
        <v>3809</v>
      </c>
      <c r="I701" s="231" t="s">
        <v>2729</v>
      </c>
      <c r="J701" s="231" t="s">
        <v>1725</v>
      </c>
      <c r="K701" s="237" t="s">
        <v>195</v>
      </c>
      <c r="L701" s="238">
        <v>45166</v>
      </c>
      <c r="M701" s="231"/>
      <c r="N701" s="231"/>
      <c r="O701" s="231"/>
    </row>
    <row r="702" spans="1:15" ht="15" customHeight="1">
      <c r="A702" s="236"/>
      <c r="B702" s="187" t="s">
        <v>147</v>
      </c>
      <c r="C702" s="189" t="s">
        <v>160</v>
      </c>
      <c r="D702" s="189" t="s">
        <v>3665</v>
      </c>
      <c r="E702" s="238">
        <v>45160</v>
      </c>
      <c r="F702" s="238"/>
      <c r="G702" s="231" t="s">
        <v>1935</v>
      </c>
      <c r="H702" s="231" t="s">
        <v>2322</v>
      </c>
      <c r="I702" s="231" t="s">
        <v>3553</v>
      </c>
      <c r="J702" s="231" t="s">
        <v>487</v>
      </c>
      <c r="K702" s="237" t="s">
        <v>195</v>
      </c>
      <c r="L702" s="238">
        <v>45166</v>
      </c>
      <c r="M702" s="231"/>
      <c r="N702" s="231"/>
      <c r="O702" s="231"/>
    </row>
    <row r="703" spans="1:15" ht="15" customHeight="1">
      <c r="A703" s="236"/>
      <c r="B703" s="187" t="s">
        <v>147</v>
      </c>
      <c r="C703" s="189" t="s">
        <v>160</v>
      </c>
      <c r="D703" s="189" t="s">
        <v>3666</v>
      </c>
      <c r="E703" s="238">
        <v>45161</v>
      </c>
      <c r="F703" s="238"/>
      <c r="G703" s="231" t="s">
        <v>1990</v>
      </c>
      <c r="H703" s="231" t="s">
        <v>3779</v>
      </c>
      <c r="I703" s="231" t="s">
        <v>3553</v>
      </c>
      <c r="J703" s="231" t="s">
        <v>2505</v>
      </c>
      <c r="K703" s="237" t="s">
        <v>195</v>
      </c>
      <c r="L703" s="238">
        <v>45166</v>
      </c>
      <c r="M703" s="231"/>
      <c r="N703" s="231"/>
      <c r="O703" s="231"/>
    </row>
    <row r="704" spans="1:15" ht="15" customHeight="1">
      <c r="A704" s="236"/>
      <c r="B704" s="187" t="s">
        <v>147</v>
      </c>
      <c r="C704" s="189" t="s">
        <v>160</v>
      </c>
      <c r="D704" s="189" t="s">
        <v>3667</v>
      </c>
      <c r="E704" s="238">
        <v>45161</v>
      </c>
      <c r="F704" s="238"/>
      <c r="G704" s="231" t="s">
        <v>1859</v>
      </c>
      <c r="H704" s="231" t="s">
        <v>2327</v>
      </c>
      <c r="I704" s="231" t="s">
        <v>3553</v>
      </c>
      <c r="J704" s="231" t="s">
        <v>487</v>
      </c>
      <c r="K704" s="237" t="s">
        <v>195</v>
      </c>
      <c r="L704" s="238">
        <v>45166</v>
      </c>
      <c r="M704" s="231"/>
      <c r="N704" s="231"/>
      <c r="O704" s="231"/>
    </row>
    <row r="705" spans="1:15" ht="15" customHeight="1">
      <c r="A705" s="236"/>
      <c r="B705" s="187" t="s">
        <v>147</v>
      </c>
      <c r="C705" s="189" t="s">
        <v>160</v>
      </c>
      <c r="D705" s="189" t="s">
        <v>3668</v>
      </c>
      <c r="E705" s="238">
        <v>45161</v>
      </c>
      <c r="F705" s="238"/>
      <c r="G705" s="231" t="s">
        <v>1859</v>
      </c>
      <c r="H705" s="231" t="s">
        <v>3646</v>
      </c>
      <c r="I705" s="231" t="s">
        <v>3553</v>
      </c>
      <c r="J705" s="231" t="s">
        <v>487</v>
      </c>
      <c r="K705" s="237" t="s">
        <v>195</v>
      </c>
      <c r="L705" s="238">
        <v>45166</v>
      </c>
      <c r="M705" s="231"/>
      <c r="N705" s="231"/>
      <c r="O705" s="231"/>
    </row>
    <row r="706" spans="1:15" ht="15" customHeight="1">
      <c r="A706" s="236"/>
      <c r="B706" s="187" t="s">
        <v>147</v>
      </c>
      <c r="C706" s="189" t="s">
        <v>160</v>
      </c>
      <c r="D706" s="189" t="s">
        <v>3669</v>
      </c>
      <c r="E706" s="238">
        <v>45161</v>
      </c>
      <c r="F706" s="238"/>
      <c r="G706" s="231" t="s">
        <v>1990</v>
      </c>
      <c r="H706" s="231" t="s">
        <v>3780</v>
      </c>
      <c r="I706" s="231" t="s">
        <v>3553</v>
      </c>
      <c r="J706" s="231" t="s">
        <v>1505</v>
      </c>
      <c r="K706" s="237" t="s">
        <v>195</v>
      </c>
      <c r="L706" s="238">
        <v>45166</v>
      </c>
      <c r="M706" s="231"/>
      <c r="N706" s="231"/>
      <c r="O706" s="231"/>
    </row>
    <row r="707" spans="1:15" ht="15" customHeight="1">
      <c r="A707" s="236"/>
      <c r="B707" s="187" t="s">
        <v>147</v>
      </c>
      <c r="C707" s="189" t="s">
        <v>160</v>
      </c>
      <c r="D707" s="189" t="s">
        <v>3670</v>
      </c>
      <c r="E707" s="238">
        <v>45163</v>
      </c>
      <c r="F707" s="238"/>
      <c r="G707" s="231" t="s">
        <v>2988</v>
      </c>
      <c r="H707" s="231" t="s">
        <v>3810</v>
      </c>
      <c r="I707" s="231" t="s">
        <v>3553</v>
      </c>
      <c r="J707" s="231" t="s">
        <v>487</v>
      </c>
      <c r="K707" s="237" t="s">
        <v>195</v>
      </c>
      <c r="L707" s="238">
        <v>45170</v>
      </c>
      <c r="M707" s="231"/>
      <c r="N707" s="231"/>
      <c r="O707" s="231"/>
    </row>
    <row r="708" spans="1:15" ht="15" customHeight="1">
      <c r="A708" s="236"/>
      <c r="B708" s="187" t="s">
        <v>147</v>
      </c>
      <c r="C708" s="189" t="s">
        <v>160</v>
      </c>
      <c r="D708" s="189" t="s">
        <v>3671</v>
      </c>
      <c r="E708" s="238">
        <v>45163</v>
      </c>
      <c r="F708" s="238"/>
      <c r="G708" s="231" t="s">
        <v>1874</v>
      </c>
      <c r="H708" s="231" t="s">
        <v>3811</v>
      </c>
      <c r="I708" s="231" t="s">
        <v>3719</v>
      </c>
      <c r="J708" s="231" t="s">
        <v>1981</v>
      </c>
      <c r="K708" s="237" t="s">
        <v>195</v>
      </c>
      <c r="L708" s="238">
        <v>45170</v>
      </c>
      <c r="M708" s="231"/>
      <c r="N708" s="231"/>
      <c r="O708" s="231"/>
    </row>
    <row r="709" spans="1:15" ht="15" customHeight="1">
      <c r="A709" s="236"/>
      <c r="B709" s="187" t="s">
        <v>147</v>
      </c>
      <c r="C709" s="189" t="s">
        <v>161</v>
      </c>
      <c r="D709" s="189" t="s">
        <v>3672</v>
      </c>
      <c r="E709" s="238">
        <v>45164</v>
      </c>
      <c r="F709" s="238"/>
      <c r="G709" s="231" t="s">
        <v>1935</v>
      </c>
      <c r="H709" s="231" t="s">
        <v>2412</v>
      </c>
      <c r="I709" s="231" t="s">
        <v>3812</v>
      </c>
      <c r="J709" s="231" t="s">
        <v>480</v>
      </c>
      <c r="K709" s="237" t="s">
        <v>195</v>
      </c>
      <c r="L709" s="238">
        <v>45170</v>
      </c>
      <c r="M709" s="231"/>
      <c r="N709" s="231"/>
      <c r="O709" s="231"/>
    </row>
    <row r="710" spans="1:15" ht="15" customHeight="1">
      <c r="A710" s="236"/>
      <c r="B710" s="187" t="s">
        <v>147</v>
      </c>
      <c r="C710" s="189" t="s">
        <v>161</v>
      </c>
      <c r="D710" s="189" t="s">
        <v>3673</v>
      </c>
      <c r="E710" s="238">
        <v>45164</v>
      </c>
      <c r="F710" s="238"/>
      <c r="G710" s="231" t="s">
        <v>1990</v>
      </c>
      <c r="H710" s="231" t="s">
        <v>3813</v>
      </c>
      <c r="I710" s="231" t="s">
        <v>3719</v>
      </c>
      <c r="J710" s="231" t="s">
        <v>2126</v>
      </c>
      <c r="K710" s="237" t="s">
        <v>195</v>
      </c>
      <c r="L710" s="238">
        <v>45170</v>
      </c>
      <c r="M710" s="231"/>
      <c r="N710" s="231"/>
      <c r="O710" s="231"/>
    </row>
    <row r="711" spans="1:15" ht="15" customHeight="1">
      <c r="A711" s="236"/>
      <c r="B711" s="187" t="s">
        <v>147</v>
      </c>
      <c r="C711" s="189" t="s">
        <v>159</v>
      </c>
      <c r="D711" s="189" t="s">
        <v>3674</v>
      </c>
      <c r="E711" s="238">
        <v>45166</v>
      </c>
      <c r="F711" s="238"/>
      <c r="G711" s="231" t="s">
        <v>914</v>
      </c>
      <c r="H711" s="231" t="s">
        <v>3814</v>
      </c>
      <c r="I711" s="231" t="s">
        <v>3815</v>
      </c>
      <c r="J711" s="231" t="s">
        <v>878</v>
      </c>
      <c r="K711" s="237" t="s">
        <v>195</v>
      </c>
      <c r="L711" s="238">
        <v>45170</v>
      </c>
      <c r="M711" s="231"/>
      <c r="N711" s="231"/>
      <c r="O711" s="231"/>
    </row>
    <row r="712" spans="1:15" ht="15" customHeight="1">
      <c r="A712" s="236"/>
      <c r="B712" s="187" t="s">
        <v>147</v>
      </c>
      <c r="C712" s="189" t="s">
        <v>158</v>
      </c>
      <c r="D712" s="189" t="s">
        <v>3675</v>
      </c>
      <c r="E712" s="238">
        <v>45166</v>
      </c>
      <c r="F712" s="238"/>
      <c r="G712" s="231" t="s">
        <v>1285</v>
      </c>
      <c r="H712" s="231" t="s">
        <v>3841</v>
      </c>
      <c r="I712" s="231" t="s">
        <v>3815</v>
      </c>
      <c r="J712" s="231" t="s">
        <v>1725</v>
      </c>
      <c r="K712" s="237" t="s">
        <v>195</v>
      </c>
      <c r="L712" s="238">
        <v>45175</v>
      </c>
      <c r="M712" s="231"/>
      <c r="N712" s="231"/>
      <c r="O712" s="231"/>
    </row>
    <row r="713" spans="1:15" ht="15" customHeight="1">
      <c r="A713" s="236"/>
      <c r="B713" s="187" t="s">
        <v>147</v>
      </c>
      <c r="C713" s="189" t="s">
        <v>3408</v>
      </c>
      <c r="D713" s="189" t="s">
        <v>3676</v>
      </c>
      <c r="E713" s="238">
        <v>45166</v>
      </c>
      <c r="F713" s="238"/>
      <c r="G713" s="231" t="s">
        <v>1285</v>
      </c>
      <c r="H713" s="231" t="s">
        <v>3140</v>
      </c>
      <c r="I713" s="231" t="s">
        <v>3815</v>
      </c>
      <c r="J713" s="231" t="s">
        <v>277</v>
      </c>
      <c r="K713" s="237" t="s">
        <v>195</v>
      </c>
      <c r="L713" s="238">
        <v>45175</v>
      </c>
      <c r="M713" s="231"/>
      <c r="N713" s="231"/>
      <c r="O713" s="231"/>
    </row>
    <row r="714" spans="1:15" ht="15" customHeight="1">
      <c r="A714" s="236"/>
      <c r="B714" s="187" t="s">
        <v>147</v>
      </c>
      <c r="C714" s="189" t="s">
        <v>161</v>
      </c>
      <c r="D714" s="189" t="s">
        <v>3677</v>
      </c>
      <c r="E714" s="238">
        <v>45167</v>
      </c>
      <c r="F714" s="238"/>
      <c r="G714" s="231" t="s">
        <v>1990</v>
      </c>
      <c r="H714" s="231" t="s">
        <v>3817</v>
      </c>
      <c r="I714" s="231" t="s">
        <v>3719</v>
      </c>
      <c r="J714" s="231" t="s">
        <v>3818</v>
      </c>
      <c r="K714" s="237" t="s">
        <v>195</v>
      </c>
      <c r="L714" s="238">
        <v>45170</v>
      </c>
      <c r="M714" s="231"/>
      <c r="N714" s="231"/>
      <c r="O714" s="231"/>
    </row>
    <row r="715" spans="1:15" ht="15" customHeight="1">
      <c r="A715" s="236"/>
      <c r="B715" s="187" t="s">
        <v>147</v>
      </c>
      <c r="C715" s="189" t="s">
        <v>158</v>
      </c>
      <c r="D715" s="189" t="s">
        <v>3678</v>
      </c>
      <c r="E715" s="238">
        <v>45166</v>
      </c>
      <c r="F715" s="238"/>
      <c r="G715" s="231" t="s">
        <v>1935</v>
      </c>
      <c r="H715" s="231" t="s">
        <v>3816</v>
      </c>
      <c r="I715" s="231" t="s">
        <v>2729</v>
      </c>
      <c r="J715" s="231" t="s">
        <v>878</v>
      </c>
      <c r="K715" s="237" t="s">
        <v>195</v>
      </c>
      <c r="L715" s="238">
        <v>45175</v>
      </c>
      <c r="M715" s="231"/>
      <c r="N715" s="231"/>
      <c r="O715" s="231"/>
    </row>
    <row r="716" spans="1:15" ht="15" customHeight="1">
      <c r="A716" s="236"/>
      <c r="B716" s="187" t="s">
        <v>147</v>
      </c>
      <c r="C716" s="189" t="s">
        <v>3029</v>
      </c>
      <c r="D716" s="189" t="s">
        <v>3679</v>
      </c>
      <c r="E716" s="238">
        <v>45168</v>
      </c>
      <c r="F716" s="238"/>
      <c r="G716" s="231" t="s">
        <v>914</v>
      </c>
      <c r="H716" s="231" t="s">
        <v>3842</v>
      </c>
      <c r="I716" s="231" t="s">
        <v>3843</v>
      </c>
      <c r="J716" s="231" t="s">
        <v>878</v>
      </c>
      <c r="K716" s="237" t="s">
        <v>195</v>
      </c>
      <c r="L716" s="238">
        <v>45175</v>
      </c>
      <c r="M716" s="231"/>
      <c r="N716" s="231"/>
      <c r="O716" s="231"/>
    </row>
    <row r="717" spans="1:15" ht="15" customHeight="1">
      <c r="A717" s="236"/>
      <c r="B717" s="187" t="s">
        <v>147</v>
      </c>
      <c r="C717" s="189" t="s">
        <v>161</v>
      </c>
      <c r="D717" s="189" t="s">
        <v>3680</v>
      </c>
      <c r="E717" s="238">
        <v>45168</v>
      </c>
      <c r="F717" s="238"/>
      <c r="G717" s="231" t="s">
        <v>1859</v>
      </c>
      <c r="H717" s="231" t="s">
        <v>2507</v>
      </c>
      <c r="I717" s="231" t="s">
        <v>3812</v>
      </c>
      <c r="J717" s="231" t="s">
        <v>480</v>
      </c>
      <c r="K717" s="237" t="s">
        <v>195</v>
      </c>
      <c r="L717" s="238">
        <v>45175</v>
      </c>
      <c r="M717" s="231"/>
      <c r="N717" s="231"/>
      <c r="O717" s="231"/>
    </row>
    <row r="718" spans="1:15" ht="15" customHeight="1">
      <c r="A718" s="236"/>
      <c r="B718" s="187" t="s">
        <v>147</v>
      </c>
      <c r="C718" s="189" t="s">
        <v>161</v>
      </c>
      <c r="D718" s="189" t="s">
        <v>3681</v>
      </c>
      <c r="E718" s="238">
        <v>45168</v>
      </c>
      <c r="F718" s="238"/>
      <c r="G718" s="231" t="s">
        <v>1859</v>
      </c>
      <c r="H718" s="231" t="s">
        <v>2835</v>
      </c>
      <c r="I718" s="231" t="s">
        <v>3812</v>
      </c>
      <c r="J718" s="231" t="s">
        <v>480</v>
      </c>
      <c r="K718" s="237" t="s">
        <v>195</v>
      </c>
      <c r="L718" s="238">
        <v>45175</v>
      </c>
      <c r="M718" s="231"/>
      <c r="N718" s="231"/>
      <c r="O718" s="231"/>
    </row>
    <row r="719" spans="1:15" ht="15" customHeight="1">
      <c r="A719" s="236"/>
      <c r="B719" s="187" t="s">
        <v>147</v>
      </c>
      <c r="C719" s="189" t="s">
        <v>160</v>
      </c>
      <c r="D719" s="189" t="s">
        <v>3682</v>
      </c>
      <c r="E719" s="238">
        <v>45168</v>
      </c>
      <c r="F719" s="238"/>
      <c r="G719" s="231" t="s">
        <v>491</v>
      </c>
      <c r="H719" s="231" t="s">
        <v>3844</v>
      </c>
      <c r="I719" s="231" t="s">
        <v>3812</v>
      </c>
      <c r="J719" s="231" t="s">
        <v>3845</v>
      </c>
      <c r="K719" s="237" t="s">
        <v>195</v>
      </c>
      <c r="L719" s="238">
        <v>45182</v>
      </c>
      <c r="M719" s="231"/>
      <c r="N719" s="231"/>
      <c r="O719" s="231"/>
    </row>
    <row r="720" spans="1:15" ht="15" customHeight="1">
      <c r="A720" s="236"/>
      <c r="B720" s="187" t="s">
        <v>147</v>
      </c>
      <c r="C720" s="189" t="s">
        <v>160</v>
      </c>
      <c r="D720" s="189" t="s">
        <v>3683</v>
      </c>
      <c r="E720" s="238">
        <v>45169</v>
      </c>
      <c r="F720" s="238"/>
      <c r="G720" s="231" t="s">
        <v>2406</v>
      </c>
      <c r="H720" s="231" t="s">
        <v>2728</v>
      </c>
      <c r="I720" s="231" t="s">
        <v>3846</v>
      </c>
      <c r="J720" s="231" t="s">
        <v>277</v>
      </c>
      <c r="K720" s="237" t="s">
        <v>195</v>
      </c>
      <c r="L720" s="238">
        <v>45182</v>
      </c>
      <c r="M720" s="231"/>
      <c r="N720" s="231"/>
      <c r="O720" s="231"/>
    </row>
    <row r="721" spans="1:15" ht="15" customHeight="1">
      <c r="A721" s="236"/>
      <c r="B721" s="187" t="s">
        <v>147</v>
      </c>
      <c r="C721" s="189" t="s">
        <v>160</v>
      </c>
      <c r="D721" s="189" t="s">
        <v>3684</v>
      </c>
      <c r="E721" s="238">
        <v>45168</v>
      </c>
      <c r="F721" s="238"/>
      <c r="G721" s="231" t="s">
        <v>1990</v>
      </c>
      <c r="H721" s="231" t="s">
        <v>3847</v>
      </c>
      <c r="I721" s="231" t="s">
        <v>3846</v>
      </c>
      <c r="J721" s="231" t="s">
        <v>3848</v>
      </c>
      <c r="K721" s="237" t="s">
        <v>195</v>
      </c>
      <c r="L721" s="238">
        <v>45175</v>
      </c>
      <c r="M721" s="231"/>
      <c r="N721" s="231"/>
      <c r="O721" s="231"/>
    </row>
    <row r="722" spans="1:15" ht="15" customHeight="1">
      <c r="A722" s="236"/>
      <c r="B722" s="187" t="s">
        <v>147</v>
      </c>
      <c r="C722" s="189" t="s">
        <v>160</v>
      </c>
      <c r="D722" s="189" t="s">
        <v>3685</v>
      </c>
      <c r="E722" s="238">
        <v>45169</v>
      </c>
      <c r="F722" s="238"/>
      <c r="G722" s="231" t="s">
        <v>1990</v>
      </c>
      <c r="H722" s="231" t="s">
        <v>3849</v>
      </c>
      <c r="I722" s="231" t="s">
        <v>3846</v>
      </c>
      <c r="J722" s="231" t="s">
        <v>3850</v>
      </c>
      <c r="K722" s="237" t="s">
        <v>195</v>
      </c>
      <c r="L722" s="238">
        <v>45175</v>
      </c>
      <c r="M722" s="231"/>
      <c r="N722" s="231"/>
      <c r="O722" s="231"/>
    </row>
    <row r="723" spans="1:15" ht="15" customHeight="1">
      <c r="A723" s="236"/>
      <c r="B723" s="187" t="s">
        <v>147</v>
      </c>
      <c r="C723" s="189" t="s">
        <v>161</v>
      </c>
      <c r="D723" s="189" t="s">
        <v>3686</v>
      </c>
      <c r="E723" s="238">
        <v>45170</v>
      </c>
      <c r="F723" s="238"/>
      <c r="G723" s="231" t="s">
        <v>1209</v>
      </c>
      <c r="H723" s="231" t="s">
        <v>3851</v>
      </c>
      <c r="I723" s="231" t="s">
        <v>3812</v>
      </c>
      <c r="J723" s="231" t="s">
        <v>878</v>
      </c>
      <c r="K723" s="237" t="s">
        <v>195</v>
      </c>
      <c r="L723" s="238">
        <v>45175</v>
      </c>
      <c r="M723" s="231"/>
      <c r="N723" s="231"/>
      <c r="O723" s="231"/>
    </row>
    <row r="724" spans="1:15" ht="15" customHeight="1">
      <c r="A724" s="236"/>
      <c r="B724" s="187" t="s">
        <v>147</v>
      </c>
      <c r="C724" s="189" t="s">
        <v>161</v>
      </c>
      <c r="D724" s="189" t="s">
        <v>3687</v>
      </c>
      <c r="E724" s="238">
        <v>45171</v>
      </c>
      <c r="F724" s="238"/>
      <c r="G724" s="231" t="s">
        <v>3644</v>
      </c>
      <c r="H724" s="231" t="s">
        <v>3852</v>
      </c>
      <c r="I724" s="231" t="s">
        <v>3812</v>
      </c>
      <c r="J724" s="231" t="s">
        <v>480</v>
      </c>
      <c r="K724" s="237" t="s">
        <v>195</v>
      </c>
      <c r="L724" s="238">
        <v>45175</v>
      </c>
      <c r="M724" s="231"/>
      <c r="N724" s="231"/>
      <c r="O724" s="231"/>
    </row>
    <row r="725" spans="1:15" ht="15" customHeight="1">
      <c r="A725" s="236"/>
      <c r="B725" s="187" t="s">
        <v>147</v>
      </c>
      <c r="C725" s="189" t="s">
        <v>160</v>
      </c>
      <c r="D725" s="189" t="s">
        <v>3688</v>
      </c>
      <c r="E725" s="238">
        <v>45172</v>
      </c>
      <c r="F725" s="238"/>
      <c r="G725" s="231" t="s">
        <v>1990</v>
      </c>
      <c r="H725" s="231" t="s">
        <v>3853</v>
      </c>
      <c r="I725" s="231" t="s">
        <v>3846</v>
      </c>
      <c r="J725" s="231" t="s">
        <v>3854</v>
      </c>
      <c r="K725" s="237" t="s">
        <v>195</v>
      </c>
      <c r="L725" s="238">
        <v>45175</v>
      </c>
      <c r="M725" s="231"/>
      <c r="N725" s="231"/>
      <c r="O725" s="231"/>
    </row>
    <row r="726" spans="1:15" ht="15" customHeight="1">
      <c r="A726" s="236"/>
      <c r="B726" s="187" t="s">
        <v>147</v>
      </c>
      <c r="C726" s="189" t="s">
        <v>3641</v>
      </c>
      <c r="D726" s="189" t="s">
        <v>3689</v>
      </c>
      <c r="E726" s="238">
        <v>45174</v>
      </c>
      <c r="F726" s="238"/>
      <c r="G726" s="231" t="s">
        <v>3644</v>
      </c>
      <c r="H726" s="231" t="s">
        <v>3900</v>
      </c>
      <c r="I726" s="231" t="s">
        <v>3901</v>
      </c>
      <c r="J726" s="231" t="s">
        <v>878</v>
      </c>
      <c r="K726" s="237" t="s">
        <v>195</v>
      </c>
      <c r="L726" s="238">
        <v>45182</v>
      </c>
      <c r="M726" s="231"/>
      <c r="N726" s="231"/>
      <c r="O726" s="231"/>
    </row>
    <row r="727" spans="1:15" ht="15" customHeight="1">
      <c r="A727" s="236"/>
      <c r="B727" s="187" t="s">
        <v>147</v>
      </c>
      <c r="C727" s="189" t="s">
        <v>3641</v>
      </c>
      <c r="D727" s="189" t="s">
        <v>3690</v>
      </c>
      <c r="E727" s="238">
        <v>45174</v>
      </c>
      <c r="F727" s="238"/>
      <c r="G727" s="231" t="s">
        <v>1935</v>
      </c>
      <c r="H727" s="231" t="s">
        <v>2799</v>
      </c>
      <c r="I727" s="231" t="s">
        <v>3812</v>
      </c>
      <c r="J727" s="231" t="s">
        <v>1783</v>
      </c>
      <c r="K727" s="237" t="s">
        <v>195</v>
      </c>
      <c r="L727" s="238">
        <v>45182</v>
      </c>
      <c r="M727" s="231"/>
      <c r="N727" s="231"/>
      <c r="O727" s="231"/>
    </row>
    <row r="728" spans="1:15" ht="15" customHeight="1">
      <c r="A728" s="236"/>
      <c r="B728" s="187" t="s">
        <v>147</v>
      </c>
      <c r="C728" s="189" t="s">
        <v>160</v>
      </c>
      <c r="D728" s="189" t="s">
        <v>3691</v>
      </c>
      <c r="E728" s="238">
        <v>45176</v>
      </c>
      <c r="F728" s="238"/>
      <c r="G728" s="231" t="s">
        <v>1874</v>
      </c>
      <c r="H728" s="231" t="s">
        <v>3868</v>
      </c>
      <c r="I728" s="231" t="s">
        <v>3719</v>
      </c>
      <c r="J728" s="231" t="s">
        <v>3869</v>
      </c>
      <c r="K728" s="237" t="s">
        <v>195</v>
      </c>
      <c r="L728" s="238">
        <v>45182</v>
      </c>
      <c r="M728" s="231"/>
      <c r="N728" s="231"/>
      <c r="O728" s="231"/>
    </row>
    <row r="729" spans="1:15" ht="15" customHeight="1">
      <c r="A729" s="236"/>
      <c r="B729" s="187" t="s">
        <v>147</v>
      </c>
      <c r="C729" s="189" t="s">
        <v>160</v>
      </c>
      <c r="D729" s="189" t="s">
        <v>3692</v>
      </c>
      <c r="E729" s="238">
        <v>45177</v>
      </c>
      <c r="F729" s="238"/>
      <c r="G729" s="231" t="s">
        <v>1859</v>
      </c>
      <c r="H729" s="231" t="s">
        <v>2343</v>
      </c>
      <c r="I729" s="231" t="s">
        <v>3812</v>
      </c>
      <c r="J729" s="231" t="s">
        <v>1783</v>
      </c>
      <c r="K729" s="237" t="s">
        <v>195</v>
      </c>
      <c r="L729" s="238">
        <v>45182</v>
      </c>
      <c r="M729" s="231"/>
      <c r="N729" s="231"/>
      <c r="O729" s="231"/>
    </row>
    <row r="730" spans="1:15" ht="15" customHeight="1">
      <c r="A730" s="236"/>
      <c r="B730" s="187" t="s">
        <v>147</v>
      </c>
      <c r="C730" s="189" t="s">
        <v>160</v>
      </c>
      <c r="D730" s="189" t="s">
        <v>3693</v>
      </c>
      <c r="E730" s="238">
        <v>45177</v>
      </c>
      <c r="F730" s="238"/>
      <c r="G730" s="231" t="s">
        <v>1859</v>
      </c>
      <c r="H730" s="231" t="s">
        <v>2344</v>
      </c>
      <c r="I730" s="231" t="s">
        <v>3812</v>
      </c>
      <c r="J730" s="231" t="s">
        <v>1783</v>
      </c>
      <c r="K730" s="237" t="s">
        <v>195</v>
      </c>
      <c r="L730" s="238">
        <v>45182</v>
      </c>
      <c r="M730" s="231"/>
      <c r="N730" s="231"/>
      <c r="O730" s="231"/>
    </row>
    <row r="731" spans="1:15" ht="15" customHeight="1">
      <c r="A731" s="236"/>
      <c r="B731" s="187" t="s">
        <v>147</v>
      </c>
      <c r="C731" s="189" t="s">
        <v>160</v>
      </c>
      <c r="D731" s="189" t="s">
        <v>3694</v>
      </c>
      <c r="E731" s="238">
        <v>45179</v>
      </c>
      <c r="F731" s="238"/>
      <c r="G731" s="231" t="s">
        <v>1285</v>
      </c>
      <c r="H731" s="231" t="s">
        <v>3612</v>
      </c>
      <c r="I731" s="231" t="s">
        <v>3812</v>
      </c>
      <c r="J731" s="231" t="s">
        <v>1783</v>
      </c>
      <c r="K731" s="237" t="s">
        <v>195</v>
      </c>
      <c r="L731" s="238">
        <v>45184</v>
      </c>
      <c r="M731" s="231"/>
      <c r="N731" s="231"/>
      <c r="O731" s="231"/>
    </row>
    <row r="732" spans="1:15" ht="15" customHeight="1">
      <c r="A732" s="236"/>
      <c r="B732" s="187" t="s">
        <v>147</v>
      </c>
      <c r="C732" s="189" t="s">
        <v>158</v>
      </c>
      <c r="D732" s="189" t="s">
        <v>3695</v>
      </c>
      <c r="E732" s="238">
        <v>45179</v>
      </c>
      <c r="F732" s="238"/>
      <c r="G732" s="231" t="s">
        <v>914</v>
      </c>
      <c r="H732" s="231" t="s">
        <v>3918</v>
      </c>
      <c r="I732" s="231" t="s">
        <v>3919</v>
      </c>
      <c r="J732" s="231" t="s">
        <v>878</v>
      </c>
      <c r="K732" s="237" t="s">
        <v>195</v>
      </c>
      <c r="L732" s="238">
        <v>45184</v>
      </c>
      <c r="M732" s="231"/>
      <c r="N732" s="231"/>
      <c r="O732" s="231"/>
    </row>
    <row r="733" spans="1:15" ht="15" customHeight="1">
      <c r="A733" s="236"/>
      <c r="B733" s="187" t="s">
        <v>147</v>
      </c>
      <c r="C733" s="189" t="s">
        <v>3920</v>
      </c>
      <c r="D733" s="189" t="s">
        <v>3696</v>
      </c>
      <c r="E733" s="238">
        <v>45180</v>
      </c>
      <c r="F733" s="238"/>
      <c r="G733" s="231" t="s">
        <v>1990</v>
      </c>
      <c r="H733" s="231" t="s">
        <v>3921</v>
      </c>
      <c r="I733" s="231" t="s">
        <v>3916</v>
      </c>
      <c r="J733" s="231" t="s">
        <v>3922</v>
      </c>
      <c r="K733" s="237" t="s">
        <v>195</v>
      </c>
      <c r="L733" s="238">
        <v>45184</v>
      </c>
      <c r="M733" s="231"/>
      <c r="N733" s="231"/>
      <c r="O733" s="231"/>
    </row>
    <row r="734" spans="1:15" ht="15" customHeight="1">
      <c r="A734" s="236"/>
      <c r="B734" s="187" t="s">
        <v>147</v>
      </c>
      <c r="C734" s="189" t="s">
        <v>3424</v>
      </c>
      <c r="D734" s="189" t="s">
        <v>3697</v>
      </c>
      <c r="E734" s="238">
        <v>45179</v>
      </c>
      <c r="F734" s="238"/>
      <c r="G734" s="231" t="s">
        <v>1935</v>
      </c>
      <c r="H734" s="231" t="s">
        <v>3816</v>
      </c>
      <c r="I734" s="231" t="s">
        <v>3008</v>
      </c>
      <c r="J734" s="231" t="s">
        <v>3923</v>
      </c>
      <c r="K734" s="237" t="s">
        <v>195</v>
      </c>
      <c r="L734" s="238">
        <v>45184</v>
      </c>
      <c r="M734" s="231"/>
      <c r="N734" s="231"/>
      <c r="O734" s="231"/>
    </row>
    <row r="735" spans="1:15" ht="15" customHeight="1">
      <c r="A735" s="236"/>
      <c r="B735" s="187" t="s">
        <v>147</v>
      </c>
      <c r="C735" s="189" t="s">
        <v>3872</v>
      </c>
      <c r="D735" s="189" t="s">
        <v>3698</v>
      </c>
      <c r="E735" s="238">
        <v>45181</v>
      </c>
      <c r="F735" s="238"/>
      <c r="G735" s="231" t="s">
        <v>914</v>
      </c>
      <c r="H735" s="231" t="s">
        <v>3873</v>
      </c>
      <c r="I735" s="231" t="s">
        <v>3874</v>
      </c>
      <c r="J735" s="231" t="s">
        <v>277</v>
      </c>
      <c r="K735" s="237" t="s">
        <v>195</v>
      </c>
      <c r="L735" s="238">
        <v>45184</v>
      </c>
      <c r="M735" s="231"/>
      <c r="N735" s="231"/>
      <c r="O735" s="231"/>
    </row>
    <row r="736" spans="1:15" ht="15" customHeight="1">
      <c r="A736" s="236"/>
      <c r="B736" s="187" t="s">
        <v>147</v>
      </c>
      <c r="C736" s="189" t="s">
        <v>3872</v>
      </c>
      <c r="D736" s="189" t="s">
        <v>3699</v>
      </c>
      <c r="E736" s="238">
        <v>45181</v>
      </c>
      <c r="F736" s="238"/>
      <c r="G736" s="231" t="s">
        <v>1285</v>
      </c>
      <c r="H736" s="231" t="s">
        <v>3875</v>
      </c>
      <c r="I736" s="231" t="s">
        <v>3874</v>
      </c>
      <c r="J736" s="231" t="s">
        <v>878</v>
      </c>
      <c r="K736" s="237" t="s">
        <v>195</v>
      </c>
      <c r="L736" s="238">
        <v>45184</v>
      </c>
      <c r="M736" s="231"/>
      <c r="N736" s="231"/>
      <c r="O736" s="231"/>
    </row>
    <row r="737" spans="1:15" ht="15" customHeight="1">
      <c r="A737" s="236"/>
      <c r="B737" s="187" t="s">
        <v>147</v>
      </c>
      <c r="C737" s="189" t="s">
        <v>3604</v>
      </c>
      <c r="D737" s="189" t="s">
        <v>3700</v>
      </c>
      <c r="E737" s="238">
        <v>45181</v>
      </c>
      <c r="F737" s="238"/>
      <c r="G737" s="231" t="s">
        <v>1285</v>
      </c>
      <c r="H737" s="231" t="s">
        <v>3876</v>
      </c>
      <c r="I737" s="231" t="s">
        <v>3877</v>
      </c>
      <c r="J737" s="231" t="s">
        <v>2514</v>
      </c>
      <c r="K737" s="237" t="s">
        <v>195</v>
      </c>
      <c r="L737" s="238">
        <v>45184</v>
      </c>
      <c r="M737" s="231"/>
      <c r="N737" s="231"/>
      <c r="O737" s="231"/>
    </row>
    <row r="738" spans="1:15" ht="15" customHeight="1">
      <c r="A738" s="236"/>
      <c r="B738" s="187" t="s">
        <v>147</v>
      </c>
      <c r="C738" s="189" t="s">
        <v>160</v>
      </c>
      <c r="D738" s="189" t="s">
        <v>3701</v>
      </c>
      <c r="E738" s="238">
        <v>45181</v>
      </c>
      <c r="F738" s="238"/>
      <c r="G738" s="231" t="s">
        <v>1935</v>
      </c>
      <c r="H738" s="231" t="s">
        <v>2322</v>
      </c>
      <c r="I738" s="231" t="s">
        <v>3812</v>
      </c>
      <c r="J738" s="231" t="s">
        <v>487</v>
      </c>
      <c r="K738" s="237" t="s">
        <v>195</v>
      </c>
      <c r="L738" s="238">
        <v>45184</v>
      </c>
      <c r="M738" s="231"/>
      <c r="N738" s="231"/>
      <c r="O738" s="231"/>
    </row>
    <row r="739" spans="1:15" ht="15" customHeight="1">
      <c r="A739" s="236"/>
      <c r="B739" s="187" t="s">
        <v>147</v>
      </c>
      <c r="C739" s="189" t="s">
        <v>160</v>
      </c>
      <c r="D739" s="189" t="s">
        <v>3702</v>
      </c>
      <c r="E739" s="238">
        <v>45183</v>
      </c>
      <c r="F739" s="238"/>
      <c r="G739" s="231" t="s">
        <v>1859</v>
      </c>
      <c r="H739" s="231" t="s">
        <v>2327</v>
      </c>
      <c r="I739" s="231" t="s">
        <v>3812</v>
      </c>
      <c r="J739" s="231" t="s">
        <v>487</v>
      </c>
      <c r="K739" s="237" t="s">
        <v>195</v>
      </c>
      <c r="L739" s="238">
        <v>45184</v>
      </c>
      <c r="M739" s="231"/>
      <c r="N739" s="231"/>
      <c r="O739" s="231"/>
    </row>
    <row r="740" spans="1:15" ht="15" customHeight="1">
      <c r="A740" s="236"/>
      <c r="B740" s="187" t="s">
        <v>147</v>
      </c>
      <c r="C740" s="189" t="s">
        <v>3641</v>
      </c>
      <c r="D740" s="189" t="s">
        <v>3703</v>
      </c>
      <c r="E740" s="238">
        <v>45183</v>
      </c>
      <c r="F740" s="238"/>
      <c r="G740" s="231" t="s">
        <v>1859</v>
      </c>
      <c r="H740" s="231" t="s">
        <v>3646</v>
      </c>
      <c r="I740" s="231" t="s">
        <v>3812</v>
      </c>
      <c r="J740" s="231" t="s">
        <v>487</v>
      </c>
      <c r="K740" s="237" t="s">
        <v>195</v>
      </c>
      <c r="L740" s="238">
        <v>45189</v>
      </c>
      <c r="M740" s="231"/>
      <c r="N740" s="231"/>
      <c r="O740" s="231"/>
    </row>
    <row r="741" spans="1:15" ht="15" customHeight="1">
      <c r="A741" s="236"/>
      <c r="B741" s="187" t="s">
        <v>147</v>
      </c>
      <c r="C741" s="189" t="s">
        <v>161</v>
      </c>
      <c r="D741" s="189" t="s">
        <v>3704</v>
      </c>
      <c r="E741" s="238">
        <v>45182</v>
      </c>
      <c r="F741" s="238"/>
      <c r="G741" s="231" t="s">
        <v>1990</v>
      </c>
      <c r="H741" s="231" t="s">
        <v>3924</v>
      </c>
      <c r="I741" s="231" t="s">
        <v>3916</v>
      </c>
      <c r="J741" s="231" t="s">
        <v>3925</v>
      </c>
      <c r="K741" s="237" t="s">
        <v>195</v>
      </c>
      <c r="L741" s="238">
        <v>45184</v>
      </c>
      <c r="M741" s="231"/>
      <c r="N741" s="231"/>
      <c r="O741" s="231"/>
    </row>
    <row r="742" spans="1:15" ht="15" customHeight="1">
      <c r="A742" s="236"/>
      <c r="B742" s="187" t="s">
        <v>147</v>
      </c>
      <c r="C742" s="189" t="s">
        <v>161</v>
      </c>
      <c r="D742" s="189" t="s">
        <v>3705</v>
      </c>
      <c r="E742" s="238">
        <v>45183</v>
      </c>
      <c r="F742" s="238"/>
      <c r="G742" s="231" t="s">
        <v>1990</v>
      </c>
      <c r="H742" s="231" t="s">
        <v>3915</v>
      </c>
      <c r="I742" s="231" t="s">
        <v>3812</v>
      </c>
      <c r="J742" s="231" t="s">
        <v>3917</v>
      </c>
      <c r="K742" s="237" t="s">
        <v>195</v>
      </c>
      <c r="L742" s="238">
        <v>45184</v>
      </c>
      <c r="M742" s="231"/>
      <c r="N742" s="231"/>
      <c r="O742" s="231"/>
    </row>
    <row r="743" spans="1:15" ht="15" customHeight="1">
      <c r="A743" s="236"/>
      <c r="B743" s="187" t="s">
        <v>147</v>
      </c>
      <c r="C743" s="189" t="s">
        <v>161</v>
      </c>
      <c r="D743" s="189" t="s">
        <v>3706</v>
      </c>
      <c r="E743" s="238">
        <v>45184</v>
      </c>
      <c r="F743" s="238"/>
      <c r="G743" s="231" t="s">
        <v>1990</v>
      </c>
      <c r="H743" s="231" t="s">
        <v>3935</v>
      </c>
      <c r="I743" s="231" t="s">
        <v>3916</v>
      </c>
      <c r="J743" s="231" t="s">
        <v>3936</v>
      </c>
      <c r="K743" s="237" t="s">
        <v>195</v>
      </c>
      <c r="L743" s="238">
        <v>45189</v>
      </c>
      <c r="M743" s="231"/>
      <c r="N743" s="231"/>
      <c r="O743" s="231"/>
    </row>
    <row r="744" spans="1:15" ht="15" customHeight="1">
      <c r="A744" s="236"/>
      <c r="B744" s="187" t="s">
        <v>147</v>
      </c>
      <c r="C744" s="189" t="s">
        <v>161</v>
      </c>
      <c r="D744" s="189" t="s">
        <v>3707</v>
      </c>
      <c r="E744" s="238">
        <v>45186</v>
      </c>
      <c r="F744" s="238"/>
      <c r="G744" s="231" t="s">
        <v>3644</v>
      </c>
      <c r="H744" s="231" t="s">
        <v>3937</v>
      </c>
      <c r="I744" s="231" t="s">
        <v>3812</v>
      </c>
      <c r="J744" s="231" t="s">
        <v>487</v>
      </c>
      <c r="K744" s="237" t="s">
        <v>195</v>
      </c>
      <c r="L744" s="238">
        <v>45189</v>
      </c>
      <c r="M744" s="231"/>
      <c r="N744" s="231"/>
      <c r="O744" s="231"/>
    </row>
    <row r="745" spans="1:15" ht="15" customHeight="1">
      <c r="A745" s="236"/>
      <c r="B745" s="187" t="s">
        <v>147</v>
      </c>
      <c r="C745" s="189" t="s">
        <v>161</v>
      </c>
      <c r="D745" s="189" t="s">
        <v>3708</v>
      </c>
      <c r="E745" s="238">
        <v>45187</v>
      </c>
      <c r="F745" s="238"/>
      <c r="G745" s="231" t="s">
        <v>1990</v>
      </c>
      <c r="H745" s="231" t="s">
        <v>3938</v>
      </c>
      <c r="I745" s="231" t="s">
        <v>3916</v>
      </c>
      <c r="J745" s="231" t="s">
        <v>3939</v>
      </c>
      <c r="K745" s="237" t="s">
        <v>195</v>
      </c>
      <c r="L745" s="238">
        <v>45189</v>
      </c>
      <c r="M745" s="231"/>
      <c r="N745" s="231"/>
      <c r="O745" s="231"/>
    </row>
    <row r="746" spans="1:15" ht="15" customHeight="1">
      <c r="A746" s="236"/>
      <c r="B746" s="187" t="s">
        <v>147</v>
      </c>
      <c r="C746" s="189" t="s">
        <v>3424</v>
      </c>
      <c r="D746" s="189" t="s">
        <v>3709</v>
      </c>
      <c r="E746" s="238">
        <v>45187</v>
      </c>
      <c r="F746" s="238"/>
      <c r="G746" s="231" t="s">
        <v>3523</v>
      </c>
      <c r="H746" s="231" t="s">
        <v>3940</v>
      </c>
      <c r="I746" s="231" t="s">
        <v>3008</v>
      </c>
      <c r="J746" s="231" t="s">
        <v>1725</v>
      </c>
      <c r="K746" s="237" t="s">
        <v>195</v>
      </c>
      <c r="L746" s="238">
        <v>45189</v>
      </c>
      <c r="M746" s="231"/>
      <c r="N746" s="231"/>
      <c r="O746" s="231"/>
    </row>
    <row r="747" spans="1:15" ht="15" customHeight="1">
      <c r="A747" s="236"/>
      <c r="B747" s="187" t="s">
        <v>147</v>
      </c>
      <c r="C747" s="189" t="s">
        <v>3604</v>
      </c>
      <c r="D747" s="189" t="s">
        <v>3710</v>
      </c>
      <c r="E747" s="238">
        <v>45187</v>
      </c>
      <c r="F747" s="238"/>
      <c r="G747" s="231" t="s">
        <v>3523</v>
      </c>
      <c r="H747" s="231" t="s">
        <v>3941</v>
      </c>
      <c r="I747" s="231"/>
      <c r="J747" s="231"/>
      <c r="K747" s="237"/>
      <c r="L747" s="237"/>
      <c r="M747" s="231"/>
      <c r="N747" s="231"/>
      <c r="O747" s="231"/>
    </row>
    <row r="748" spans="1:15" ht="15" customHeight="1">
      <c r="A748" s="236"/>
      <c r="B748" s="187" t="s">
        <v>147</v>
      </c>
      <c r="C748" s="189" t="s">
        <v>3604</v>
      </c>
      <c r="D748" s="189" t="s">
        <v>3710</v>
      </c>
      <c r="E748" s="238">
        <v>45187</v>
      </c>
      <c r="F748" s="238"/>
      <c r="G748" s="231" t="s">
        <v>3523</v>
      </c>
      <c r="H748" s="231" t="s">
        <v>3941</v>
      </c>
      <c r="I748" s="231" t="s">
        <v>3942</v>
      </c>
      <c r="J748" s="231" t="s">
        <v>2514</v>
      </c>
      <c r="K748" s="237" t="s">
        <v>195</v>
      </c>
      <c r="L748" s="238">
        <v>45189</v>
      </c>
      <c r="M748" s="231"/>
      <c r="N748" s="231"/>
      <c r="O748" s="231"/>
    </row>
    <row r="749" spans="1:15" ht="15" customHeight="1">
      <c r="A749" s="236"/>
      <c r="B749" s="187" t="s">
        <v>147</v>
      </c>
      <c r="C749" s="189" t="s">
        <v>3920</v>
      </c>
      <c r="D749" s="189" t="s">
        <v>3711</v>
      </c>
      <c r="E749" s="238">
        <v>45187</v>
      </c>
      <c r="F749" s="238"/>
      <c r="G749" s="231" t="s">
        <v>3542</v>
      </c>
      <c r="H749" s="231" t="s">
        <v>3943</v>
      </c>
      <c r="I749" s="231" t="s">
        <v>3916</v>
      </c>
      <c r="J749" s="231" t="s">
        <v>3944</v>
      </c>
      <c r="K749" s="237" t="s">
        <v>195</v>
      </c>
      <c r="L749" s="238">
        <v>45189</v>
      </c>
      <c r="M749" s="231"/>
      <c r="N749" s="231"/>
      <c r="O749" s="231"/>
    </row>
    <row r="750" spans="1:15" ht="15" customHeight="1">
      <c r="A750" s="236"/>
      <c r="B750" s="187" t="s">
        <v>147</v>
      </c>
      <c r="C750" s="189" t="s">
        <v>3920</v>
      </c>
      <c r="D750" s="189" t="s">
        <v>3712</v>
      </c>
      <c r="E750" s="238">
        <v>45187</v>
      </c>
      <c r="F750" s="238"/>
      <c r="G750" s="231" t="s">
        <v>1990</v>
      </c>
      <c r="H750" s="231" t="s">
        <v>3945</v>
      </c>
      <c r="I750" s="231" t="s">
        <v>3916</v>
      </c>
      <c r="J750" s="231" t="s">
        <v>3946</v>
      </c>
      <c r="K750" s="237" t="s">
        <v>195</v>
      </c>
      <c r="L750" s="238">
        <v>45189</v>
      </c>
      <c r="M750" s="231"/>
      <c r="N750" s="231"/>
      <c r="O750" s="231"/>
    </row>
    <row r="751" spans="1:15" ht="15" customHeight="1">
      <c r="A751" s="236"/>
      <c r="B751" s="187" t="s">
        <v>147</v>
      </c>
      <c r="C751" s="189" t="s">
        <v>3920</v>
      </c>
      <c r="D751" s="189" t="s">
        <v>3713</v>
      </c>
      <c r="E751" s="238">
        <v>45189</v>
      </c>
      <c r="F751" s="238"/>
      <c r="G751" s="231" t="s">
        <v>1990</v>
      </c>
      <c r="H751" s="231" t="s">
        <v>3964</v>
      </c>
      <c r="I751" s="231" t="s">
        <v>3916</v>
      </c>
      <c r="J751" s="231" t="s">
        <v>2126</v>
      </c>
      <c r="K751" s="237" t="s">
        <v>195</v>
      </c>
      <c r="L751" s="238">
        <v>45191</v>
      </c>
      <c r="M751" s="231"/>
      <c r="N751" s="231"/>
      <c r="O751" s="231"/>
    </row>
    <row r="752" spans="1:15" ht="15" customHeight="1">
      <c r="A752" s="236"/>
      <c r="B752" s="187" t="s">
        <v>147</v>
      </c>
      <c r="C752" s="189" t="s">
        <v>3920</v>
      </c>
      <c r="D752" s="189" t="s">
        <v>3714</v>
      </c>
      <c r="E752" s="238">
        <v>45189</v>
      </c>
      <c r="F752" s="238"/>
      <c r="G752" s="231" t="s">
        <v>1990</v>
      </c>
      <c r="H752" s="231" t="s">
        <v>3965</v>
      </c>
      <c r="I752" s="231" t="s">
        <v>3916</v>
      </c>
      <c r="J752" s="231" t="s">
        <v>3966</v>
      </c>
      <c r="K752" s="237" t="s">
        <v>195</v>
      </c>
      <c r="L752" s="238">
        <v>45191</v>
      </c>
      <c r="M752" s="231"/>
      <c r="N752" s="231"/>
      <c r="O752" s="231"/>
    </row>
    <row r="753" spans="1:15" ht="15" customHeight="1">
      <c r="A753" s="236"/>
      <c r="B753" s="187" t="s">
        <v>147</v>
      </c>
      <c r="C753" s="189" t="s">
        <v>3967</v>
      </c>
      <c r="D753" s="189" t="s">
        <v>3715</v>
      </c>
      <c r="E753" s="238">
        <v>45189</v>
      </c>
      <c r="F753" s="238"/>
      <c r="G753" s="231" t="s">
        <v>1285</v>
      </c>
      <c r="H753" s="231" t="s">
        <v>3127</v>
      </c>
      <c r="I753" s="231" t="s">
        <v>3719</v>
      </c>
      <c r="J753" s="231" t="s">
        <v>878</v>
      </c>
      <c r="K753" s="237" t="s">
        <v>195</v>
      </c>
      <c r="L753" s="238">
        <v>45191</v>
      </c>
      <c r="M753" s="231"/>
      <c r="N753" s="231"/>
      <c r="O753" s="231"/>
    </row>
    <row r="754" spans="1:15" ht="15" customHeight="1">
      <c r="A754" s="236"/>
      <c r="B754" s="187" t="s">
        <v>147</v>
      </c>
      <c r="C754" s="189" t="s">
        <v>3604</v>
      </c>
      <c r="D754" s="189" t="s">
        <v>3716</v>
      </c>
      <c r="E754" s="238">
        <v>45189</v>
      </c>
      <c r="F754" s="238"/>
      <c r="G754" s="231" t="s">
        <v>1285</v>
      </c>
      <c r="H754" s="231" t="s">
        <v>3002</v>
      </c>
      <c r="I754" s="231" t="s">
        <v>3500</v>
      </c>
      <c r="J754" s="231" t="s">
        <v>277</v>
      </c>
      <c r="K754" s="237" t="s">
        <v>195</v>
      </c>
      <c r="L754" s="238">
        <v>45191</v>
      </c>
      <c r="M754" s="231"/>
      <c r="N754" s="231"/>
      <c r="O754" s="231"/>
    </row>
    <row r="755" spans="1:15" ht="15" customHeight="1">
      <c r="A755" s="236"/>
      <c r="B755" s="187" t="s">
        <v>147</v>
      </c>
      <c r="C755" s="189" t="s">
        <v>3604</v>
      </c>
      <c r="D755" s="189" t="s">
        <v>3953</v>
      </c>
      <c r="E755" s="238">
        <v>45189</v>
      </c>
      <c r="F755" s="238"/>
      <c r="G755" s="231" t="s">
        <v>1285</v>
      </c>
      <c r="H755" s="231" t="s">
        <v>3001</v>
      </c>
      <c r="I755" s="231" t="s">
        <v>3500</v>
      </c>
      <c r="J755" s="231" t="s">
        <v>1725</v>
      </c>
      <c r="K755" s="237" t="s">
        <v>195</v>
      </c>
      <c r="L755" s="238">
        <v>45191</v>
      </c>
      <c r="M755" s="231"/>
      <c r="N755" s="231"/>
      <c r="O755" s="231"/>
    </row>
    <row r="756" spans="1:15" ht="15" customHeight="1">
      <c r="A756" s="236"/>
      <c r="B756" s="187" t="s">
        <v>147</v>
      </c>
      <c r="C756" s="189" t="s">
        <v>3920</v>
      </c>
      <c r="D756" s="189" t="s">
        <v>3954</v>
      </c>
      <c r="E756" s="238">
        <v>45190</v>
      </c>
      <c r="F756" s="238"/>
      <c r="G756" s="231" t="s">
        <v>2406</v>
      </c>
      <c r="H756" s="231" t="s">
        <v>3968</v>
      </c>
      <c r="I756" s="231" t="s">
        <v>3916</v>
      </c>
      <c r="J756" s="231" t="s">
        <v>277</v>
      </c>
      <c r="K756" s="237" t="s">
        <v>195</v>
      </c>
      <c r="L756" s="238">
        <v>45191</v>
      </c>
      <c r="M756" s="231"/>
      <c r="N756" s="231"/>
      <c r="O756" s="231"/>
    </row>
    <row r="757" spans="1:15" ht="15" customHeight="1">
      <c r="A757" s="236"/>
      <c r="B757" s="187" t="s">
        <v>147</v>
      </c>
      <c r="C757" s="189" t="s">
        <v>3920</v>
      </c>
      <c r="D757" s="189" t="s">
        <v>3955</v>
      </c>
      <c r="E757" s="238">
        <v>45190</v>
      </c>
      <c r="F757" s="238"/>
      <c r="G757" s="231" t="s">
        <v>791</v>
      </c>
      <c r="H757" s="231" t="s">
        <v>3969</v>
      </c>
      <c r="I757" s="231" t="s">
        <v>3916</v>
      </c>
      <c r="J757" s="231" t="s">
        <v>1805</v>
      </c>
      <c r="K757" s="237" t="s">
        <v>195</v>
      </c>
      <c r="L757" s="238">
        <v>45191</v>
      </c>
      <c r="M757" s="231"/>
      <c r="N757" s="231"/>
      <c r="O757" s="231"/>
    </row>
    <row r="758" spans="1:15" ht="15" customHeight="1">
      <c r="A758" s="236"/>
      <c r="B758" s="187" t="s">
        <v>147</v>
      </c>
      <c r="C758" s="189" t="s">
        <v>160</v>
      </c>
      <c r="D758" s="189" t="s">
        <v>3956</v>
      </c>
      <c r="E758" s="238">
        <v>45191</v>
      </c>
      <c r="F758" s="238"/>
      <c r="G758" s="231" t="s">
        <v>1990</v>
      </c>
      <c r="H758" s="231" t="s">
        <v>3962</v>
      </c>
      <c r="I758" s="231" t="s">
        <v>3916</v>
      </c>
      <c r="J758" s="231" t="s">
        <v>948</v>
      </c>
      <c r="K758" s="237" t="s">
        <v>195</v>
      </c>
      <c r="L758" s="238">
        <v>45191</v>
      </c>
      <c r="M758" s="231"/>
      <c r="N758" s="231"/>
      <c r="O758" s="231"/>
    </row>
    <row r="759" spans="1:15" ht="15" customHeight="1">
      <c r="A759" s="236"/>
      <c r="B759" s="187" t="s">
        <v>147</v>
      </c>
      <c r="C759" s="189" t="s">
        <v>3920</v>
      </c>
      <c r="D759" s="189" t="s">
        <v>3957</v>
      </c>
      <c r="E759" s="238">
        <v>45191</v>
      </c>
      <c r="F759" s="238"/>
      <c r="G759" s="231" t="s">
        <v>2406</v>
      </c>
      <c r="H759" s="231" t="s">
        <v>3987</v>
      </c>
      <c r="I759" s="231" t="s">
        <v>3916</v>
      </c>
      <c r="J759" s="231" t="s">
        <v>878</v>
      </c>
      <c r="K759" s="237" t="s">
        <v>195</v>
      </c>
      <c r="L759" s="238">
        <v>45196</v>
      </c>
      <c r="M759" s="231"/>
      <c r="N759" s="231"/>
      <c r="O759" s="231"/>
    </row>
    <row r="760" spans="1:15" ht="15" customHeight="1">
      <c r="A760" s="236"/>
      <c r="B760" s="187" t="s">
        <v>147</v>
      </c>
      <c r="C760" s="189" t="s">
        <v>3920</v>
      </c>
      <c r="D760" s="189" t="s">
        <v>3958</v>
      </c>
      <c r="E760" s="238">
        <v>45192</v>
      </c>
      <c r="F760" s="238"/>
      <c r="G760" s="231" t="s">
        <v>1990</v>
      </c>
      <c r="H760" s="231" t="s">
        <v>3988</v>
      </c>
      <c r="I760" s="231" t="s">
        <v>3916</v>
      </c>
      <c r="J760" s="231" t="s">
        <v>3989</v>
      </c>
      <c r="K760" s="237" t="s">
        <v>195</v>
      </c>
      <c r="L760" s="238">
        <v>45196</v>
      </c>
      <c r="M760" s="231"/>
      <c r="N760" s="231"/>
      <c r="O760" s="231"/>
    </row>
    <row r="761" spans="1:15" ht="15" customHeight="1">
      <c r="A761" s="236"/>
      <c r="B761" s="187" t="s">
        <v>147</v>
      </c>
      <c r="C761" s="189" t="s">
        <v>149</v>
      </c>
      <c r="D761" s="189" t="s">
        <v>3959</v>
      </c>
      <c r="E761" s="238">
        <v>45193</v>
      </c>
      <c r="F761" s="238"/>
      <c r="G761" s="231" t="s">
        <v>1935</v>
      </c>
      <c r="H761" s="231" t="s">
        <v>2799</v>
      </c>
      <c r="I761" s="231" t="s">
        <v>3984</v>
      </c>
      <c r="J761" s="231" t="s">
        <v>482</v>
      </c>
      <c r="K761" s="237" t="s">
        <v>195</v>
      </c>
      <c r="L761" s="238">
        <v>45196</v>
      </c>
      <c r="M761" s="231"/>
      <c r="N761" s="231"/>
      <c r="O761" s="231"/>
    </row>
    <row r="762" spans="1:15" ht="15" customHeight="1">
      <c r="A762" s="236"/>
      <c r="B762" s="187" t="s">
        <v>147</v>
      </c>
      <c r="C762" s="189" t="s">
        <v>3990</v>
      </c>
      <c r="D762" s="189" t="s">
        <v>3960</v>
      </c>
      <c r="E762" s="238">
        <v>45193</v>
      </c>
      <c r="F762" s="238"/>
      <c r="G762" s="231" t="s">
        <v>1990</v>
      </c>
      <c r="H762" s="231" t="s">
        <v>3991</v>
      </c>
      <c r="I762" s="231" t="s">
        <v>3916</v>
      </c>
      <c r="J762" s="231" t="s">
        <v>3992</v>
      </c>
      <c r="K762" s="237" t="s">
        <v>195</v>
      </c>
      <c r="L762" s="238">
        <v>45196</v>
      </c>
      <c r="M762" s="231"/>
      <c r="N762" s="231"/>
      <c r="O762" s="231"/>
    </row>
    <row r="763" spans="1:15" ht="15" customHeight="1">
      <c r="A763" s="236"/>
      <c r="B763" s="187" t="s">
        <v>147</v>
      </c>
      <c r="C763" s="189" t="s">
        <v>149</v>
      </c>
      <c r="D763" s="189" t="s">
        <v>3961</v>
      </c>
      <c r="E763" s="238">
        <v>45194</v>
      </c>
      <c r="F763" s="238"/>
      <c r="G763" s="231" t="s">
        <v>1859</v>
      </c>
      <c r="H763" s="231" t="s">
        <v>2343</v>
      </c>
      <c r="I763" s="231" t="s">
        <v>3984</v>
      </c>
      <c r="J763" s="231" t="s">
        <v>482</v>
      </c>
      <c r="K763" s="237" t="s">
        <v>195</v>
      </c>
      <c r="L763" s="238">
        <v>45196</v>
      </c>
      <c r="M763" s="231"/>
      <c r="N763" s="231"/>
      <c r="O763" s="231"/>
    </row>
    <row r="764" spans="1:15" ht="15" customHeight="1">
      <c r="A764" s="236"/>
      <c r="B764" s="187" t="s">
        <v>147</v>
      </c>
      <c r="C764" s="189" t="s">
        <v>149</v>
      </c>
      <c r="D764" s="189" t="s">
        <v>3973</v>
      </c>
      <c r="E764" s="238">
        <v>45195</v>
      </c>
      <c r="F764" s="238"/>
      <c r="G764" s="231" t="s">
        <v>1859</v>
      </c>
      <c r="H764" s="231" t="s">
        <v>3983</v>
      </c>
      <c r="I764" s="231" t="s">
        <v>3984</v>
      </c>
      <c r="J764" s="231" t="s">
        <v>482</v>
      </c>
      <c r="K764" s="237" t="s">
        <v>195</v>
      </c>
      <c r="L764" s="238">
        <v>45196</v>
      </c>
      <c r="M764" s="231"/>
      <c r="N764" s="231"/>
      <c r="O764" s="231"/>
    </row>
    <row r="765" spans="1:15" ht="15" customHeight="1">
      <c r="A765" s="236"/>
      <c r="B765" s="187" t="s">
        <v>147</v>
      </c>
      <c r="C765" s="189" t="s">
        <v>161</v>
      </c>
      <c r="D765" s="189" t="s">
        <v>3974</v>
      </c>
      <c r="E765" s="238">
        <v>45195</v>
      </c>
      <c r="F765" s="238"/>
      <c r="G765" s="231" t="s">
        <v>2406</v>
      </c>
      <c r="H765" s="231" t="s">
        <v>3993</v>
      </c>
      <c r="I765" s="231" t="s">
        <v>3916</v>
      </c>
      <c r="J765" s="231" t="s">
        <v>277</v>
      </c>
      <c r="K765" s="237" t="s">
        <v>195</v>
      </c>
      <c r="L765" s="238">
        <v>45196</v>
      </c>
      <c r="M765" s="231"/>
      <c r="N765" s="231"/>
      <c r="O765" s="231"/>
    </row>
    <row r="766" spans="1:15" ht="15" customHeight="1">
      <c r="A766" s="236"/>
      <c r="B766" s="187" t="s">
        <v>147</v>
      </c>
      <c r="C766" s="189" t="s">
        <v>149</v>
      </c>
      <c r="D766" s="189" t="s">
        <v>3975</v>
      </c>
      <c r="E766" s="238">
        <v>45196</v>
      </c>
      <c r="F766" s="238"/>
      <c r="G766" s="231" t="s">
        <v>3644</v>
      </c>
      <c r="H766" s="231" t="s">
        <v>3612</v>
      </c>
      <c r="I766" s="231" t="s">
        <v>3984</v>
      </c>
      <c r="J766" s="231" t="s">
        <v>482</v>
      </c>
      <c r="K766" s="237" t="s">
        <v>195</v>
      </c>
      <c r="L766" s="238">
        <v>45203</v>
      </c>
      <c r="M766" s="231"/>
      <c r="N766" s="231"/>
      <c r="O766" s="231"/>
    </row>
    <row r="767" spans="1:15" ht="15" customHeight="1">
      <c r="A767" s="236"/>
      <c r="B767" s="187" t="s">
        <v>147</v>
      </c>
      <c r="C767" s="189" t="s">
        <v>149</v>
      </c>
      <c r="D767" s="189" t="s">
        <v>3976</v>
      </c>
      <c r="E767" s="238">
        <v>45197</v>
      </c>
      <c r="F767" s="238"/>
      <c r="G767" s="231" t="s">
        <v>1935</v>
      </c>
      <c r="H767" s="231" t="s">
        <v>2322</v>
      </c>
      <c r="I767" s="231" t="s">
        <v>3984</v>
      </c>
      <c r="J767" s="231" t="s">
        <v>487</v>
      </c>
      <c r="K767" s="237" t="s">
        <v>195</v>
      </c>
      <c r="L767" s="238">
        <v>45201</v>
      </c>
      <c r="M767" s="231"/>
      <c r="N767" s="231"/>
      <c r="O767" s="231"/>
    </row>
    <row r="768" spans="1:15" ht="15" customHeight="1">
      <c r="A768" s="236"/>
      <c r="B768" s="187" t="s">
        <v>147</v>
      </c>
      <c r="C768" s="189" t="s">
        <v>161</v>
      </c>
      <c r="D768" s="189" t="s">
        <v>3977</v>
      </c>
      <c r="E768" s="238">
        <v>45197</v>
      </c>
      <c r="F768" s="238"/>
      <c r="G768" s="231" t="s">
        <v>3228</v>
      </c>
      <c r="H768" s="231" t="s">
        <v>4002</v>
      </c>
      <c r="I768" s="231" t="s">
        <v>3916</v>
      </c>
      <c r="J768" s="231" t="s">
        <v>4003</v>
      </c>
      <c r="K768" s="237" t="s">
        <v>195</v>
      </c>
      <c r="L768" s="238">
        <v>45201</v>
      </c>
      <c r="M768" s="231"/>
      <c r="N768" s="231"/>
      <c r="O768" s="231"/>
    </row>
    <row r="769" spans="1:15" ht="15" customHeight="1">
      <c r="A769" s="236"/>
      <c r="B769" s="187" t="s">
        <v>147</v>
      </c>
      <c r="C769" s="189" t="s">
        <v>149</v>
      </c>
      <c r="D769" s="189" t="s">
        <v>3978</v>
      </c>
      <c r="E769" s="238">
        <v>45197</v>
      </c>
      <c r="F769" s="238"/>
      <c r="G769" s="231" t="s">
        <v>1859</v>
      </c>
      <c r="H769" s="231" t="s">
        <v>2327</v>
      </c>
      <c r="I769" s="231" t="s">
        <v>3984</v>
      </c>
      <c r="J769" s="231" t="s">
        <v>487</v>
      </c>
      <c r="K769" s="237" t="s">
        <v>195</v>
      </c>
      <c r="L769" s="238">
        <v>45201</v>
      </c>
      <c r="M769" s="231"/>
      <c r="N769" s="231"/>
      <c r="O769" s="231"/>
    </row>
    <row r="770" spans="1:15" ht="15" customHeight="1">
      <c r="A770" s="236"/>
      <c r="B770" s="187" t="s">
        <v>147</v>
      </c>
      <c r="C770" s="189" t="s">
        <v>149</v>
      </c>
      <c r="D770" s="189" t="s">
        <v>3979</v>
      </c>
      <c r="E770" s="238">
        <v>45197</v>
      </c>
      <c r="F770" s="238"/>
      <c r="G770" s="231" t="s">
        <v>1859</v>
      </c>
      <c r="H770" s="231" t="s">
        <v>3646</v>
      </c>
      <c r="I770" s="231" t="s">
        <v>3984</v>
      </c>
      <c r="J770" s="231" t="s">
        <v>487</v>
      </c>
      <c r="K770" s="237" t="s">
        <v>195</v>
      </c>
      <c r="L770" s="238">
        <v>45201</v>
      </c>
      <c r="M770" s="231"/>
      <c r="N770" s="231"/>
      <c r="O770" s="231"/>
    </row>
    <row r="771" spans="1:15" ht="15" customHeight="1">
      <c r="A771" s="236"/>
      <c r="B771" s="187" t="s">
        <v>147</v>
      </c>
      <c r="C771" s="189" t="s">
        <v>161</v>
      </c>
      <c r="D771" s="189" t="s">
        <v>3980</v>
      </c>
      <c r="E771" s="238">
        <v>45197</v>
      </c>
      <c r="F771" s="238"/>
      <c r="G771" s="231" t="s">
        <v>1990</v>
      </c>
      <c r="H771" s="231" t="s">
        <v>4068</v>
      </c>
      <c r="I771" s="231" t="s">
        <v>3916</v>
      </c>
      <c r="J771" s="231" t="s">
        <v>4069</v>
      </c>
      <c r="K771" s="237" t="s">
        <v>195</v>
      </c>
      <c r="L771" s="238">
        <v>45201</v>
      </c>
      <c r="M771" s="231"/>
      <c r="N771" s="231"/>
      <c r="O771" s="231"/>
    </row>
    <row r="772" spans="1:15" ht="15" customHeight="1">
      <c r="A772" s="236"/>
      <c r="B772" s="187" t="s">
        <v>147</v>
      </c>
      <c r="C772" s="189" t="s">
        <v>161</v>
      </c>
      <c r="D772" s="189" t="s">
        <v>3981</v>
      </c>
      <c r="E772" s="238">
        <v>45198</v>
      </c>
      <c r="F772" s="238"/>
      <c r="G772" s="231" t="s">
        <v>1990</v>
      </c>
      <c r="H772" s="231" t="s">
        <v>4070</v>
      </c>
      <c r="I772" s="231" t="s">
        <v>3916</v>
      </c>
      <c r="J772" s="231" t="s">
        <v>4071</v>
      </c>
      <c r="K772" s="237" t="s">
        <v>195</v>
      </c>
      <c r="L772" s="238">
        <v>45201</v>
      </c>
      <c r="M772" s="231"/>
      <c r="N772" s="231"/>
      <c r="O772" s="231"/>
    </row>
    <row r="773" spans="1:15" ht="15" customHeight="1">
      <c r="A773" s="236"/>
      <c r="B773" s="187" t="s">
        <v>147</v>
      </c>
      <c r="C773" s="189" t="s">
        <v>149</v>
      </c>
      <c r="D773" s="189" t="s">
        <v>3982</v>
      </c>
      <c r="E773" s="238">
        <v>45201</v>
      </c>
      <c r="F773" s="238"/>
      <c r="G773" s="231" t="s">
        <v>3644</v>
      </c>
      <c r="H773" s="231" t="s">
        <v>4129</v>
      </c>
      <c r="I773" s="231" t="s">
        <v>3984</v>
      </c>
      <c r="J773" s="231" t="s">
        <v>487</v>
      </c>
      <c r="K773" s="237" t="s">
        <v>195</v>
      </c>
      <c r="L773" s="238">
        <v>45205</v>
      </c>
      <c r="M773" s="231"/>
      <c r="N773" s="231"/>
      <c r="O773" s="231"/>
    </row>
    <row r="774" spans="1:15" ht="15" customHeight="1">
      <c r="A774" s="236"/>
      <c r="B774" s="187" t="s">
        <v>147</v>
      </c>
      <c r="C774" s="189" t="s">
        <v>3604</v>
      </c>
      <c r="D774" s="189" t="s">
        <v>4006</v>
      </c>
      <c r="E774" s="238">
        <v>45201</v>
      </c>
      <c r="F774" s="238"/>
      <c r="G774" s="231" t="s">
        <v>1285</v>
      </c>
      <c r="H774" s="231" t="s">
        <v>3002</v>
      </c>
      <c r="I774" s="231" t="s">
        <v>3500</v>
      </c>
      <c r="J774" s="231" t="s">
        <v>4074</v>
      </c>
      <c r="K774" s="237" t="s">
        <v>195</v>
      </c>
      <c r="L774" s="238">
        <v>45205</v>
      </c>
      <c r="M774" s="231"/>
      <c r="N774" s="231"/>
      <c r="O774" s="231"/>
    </row>
    <row r="775" spans="1:15" ht="15" customHeight="1">
      <c r="A775" s="236"/>
      <c r="B775" s="187" t="s">
        <v>147</v>
      </c>
      <c r="C775" s="189" t="s">
        <v>3424</v>
      </c>
      <c r="D775" s="189" t="s">
        <v>4007</v>
      </c>
      <c r="E775" s="238">
        <v>45200</v>
      </c>
      <c r="F775" s="238"/>
      <c r="G775" s="231" t="s">
        <v>4072</v>
      </c>
      <c r="H775" s="231" t="s">
        <v>4073</v>
      </c>
      <c r="I775" s="231" t="s">
        <v>3008</v>
      </c>
      <c r="J775" s="231" t="s">
        <v>4074</v>
      </c>
      <c r="K775" s="237" t="s">
        <v>195</v>
      </c>
      <c r="L775" s="238">
        <v>45201</v>
      </c>
      <c r="M775" s="231"/>
      <c r="N775" s="231"/>
      <c r="O775" s="231"/>
    </row>
    <row r="776" spans="1:15" ht="15" customHeight="1">
      <c r="A776" s="236"/>
      <c r="B776" s="187" t="s">
        <v>147</v>
      </c>
      <c r="C776" s="189" t="s">
        <v>158</v>
      </c>
      <c r="D776" s="189" t="s">
        <v>4008</v>
      </c>
      <c r="E776" s="238">
        <v>45200</v>
      </c>
      <c r="F776" s="238"/>
      <c r="G776" s="231" t="s">
        <v>1935</v>
      </c>
      <c r="H776" s="231" t="s">
        <v>4075</v>
      </c>
      <c r="I776" s="231" t="s">
        <v>2921</v>
      </c>
      <c r="J776" s="231" t="s">
        <v>4076</v>
      </c>
      <c r="K776" s="237" t="s">
        <v>195</v>
      </c>
      <c r="L776" s="238">
        <v>45201</v>
      </c>
      <c r="M776" s="231"/>
      <c r="N776" s="231"/>
      <c r="O776" s="231"/>
    </row>
    <row r="777" spans="1:15" ht="15" customHeight="1">
      <c r="A777" s="236"/>
      <c r="B777" s="187" t="s">
        <v>147</v>
      </c>
      <c r="C777" s="189"/>
      <c r="D777" s="189" t="s">
        <v>4009</v>
      </c>
      <c r="E777" s="238">
        <v>45201</v>
      </c>
      <c r="F777" s="238"/>
      <c r="G777" s="231" t="s">
        <v>4077</v>
      </c>
      <c r="H777" s="231" t="s">
        <v>4078</v>
      </c>
      <c r="I777" s="231"/>
      <c r="J777" s="231"/>
      <c r="K777" s="237" t="s">
        <v>195</v>
      </c>
      <c r="L777" s="238">
        <v>45201</v>
      </c>
      <c r="M777" s="231"/>
      <c r="N777" s="231"/>
      <c r="O777" s="231"/>
    </row>
    <row r="778" spans="1:15" ht="15" customHeight="1">
      <c r="A778" s="236"/>
      <c r="B778" s="187" t="s">
        <v>147</v>
      </c>
      <c r="C778" s="189" t="s">
        <v>3604</v>
      </c>
      <c r="D778" s="189" t="s">
        <v>4010</v>
      </c>
      <c r="E778" s="238">
        <v>45203</v>
      </c>
      <c r="F778" s="238"/>
      <c r="G778" s="231" t="s">
        <v>914</v>
      </c>
      <c r="H778" s="231" t="s">
        <v>4082</v>
      </c>
      <c r="I778" s="231" t="s">
        <v>3500</v>
      </c>
      <c r="J778" s="231" t="s">
        <v>4083</v>
      </c>
      <c r="K778" s="237" t="s">
        <v>195</v>
      </c>
      <c r="L778" s="238">
        <v>45203</v>
      </c>
      <c r="M778" s="231"/>
      <c r="N778" s="231"/>
      <c r="O778" s="231"/>
    </row>
    <row r="779" spans="1:15" ht="15" customHeight="1">
      <c r="A779" s="236"/>
      <c r="B779" s="187" t="s">
        <v>147</v>
      </c>
      <c r="C779" s="189" t="s">
        <v>3440</v>
      </c>
      <c r="D779" s="189" t="s">
        <v>4011</v>
      </c>
      <c r="E779" s="238">
        <v>45203</v>
      </c>
      <c r="F779" s="238"/>
      <c r="G779" s="231" t="s">
        <v>914</v>
      </c>
      <c r="H779" s="231" t="s">
        <v>4084</v>
      </c>
      <c r="I779" s="231" t="s">
        <v>3443</v>
      </c>
      <c r="J779" s="231" t="s">
        <v>3923</v>
      </c>
      <c r="K779" s="237" t="s">
        <v>195</v>
      </c>
      <c r="L779" s="238">
        <v>45203</v>
      </c>
      <c r="M779" s="231"/>
      <c r="N779" s="231"/>
      <c r="O779" s="231"/>
    </row>
    <row r="780" spans="1:15" ht="15" customHeight="1">
      <c r="A780" s="236"/>
      <c r="B780" s="187" t="s">
        <v>147</v>
      </c>
      <c r="C780" s="189" t="s">
        <v>149</v>
      </c>
      <c r="D780" s="189" t="s">
        <v>4012</v>
      </c>
      <c r="E780" s="238">
        <v>45203</v>
      </c>
      <c r="F780" s="238"/>
      <c r="G780" s="231" t="s">
        <v>1935</v>
      </c>
      <c r="H780" s="231" t="s">
        <v>2412</v>
      </c>
      <c r="I780" s="231" t="s">
        <v>3984</v>
      </c>
      <c r="J780" s="231" t="s">
        <v>1923</v>
      </c>
      <c r="K780" s="237" t="s">
        <v>195</v>
      </c>
      <c r="L780" s="238">
        <v>45205</v>
      </c>
      <c r="M780" s="231"/>
      <c r="N780" s="231"/>
      <c r="O780" s="231"/>
    </row>
    <row r="781" spans="1:15" ht="15" customHeight="1">
      <c r="A781" s="236"/>
      <c r="B781" s="187" t="s">
        <v>147</v>
      </c>
      <c r="C781" s="189" t="s">
        <v>149</v>
      </c>
      <c r="D781" s="189" t="s">
        <v>4013</v>
      </c>
      <c r="E781" s="238">
        <v>45204</v>
      </c>
      <c r="F781" s="238"/>
      <c r="G781" s="231" t="s">
        <v>1859</v>
      </c>
      <c r="H781" s="231" t="s">
        <v>2507</v>
      </c>
      <c r="I781" s="231" t="s">
        <v>3984</v>
      </c>
      <c r="J781" s="231" t="s">
        <v>1923</v>
      </c>
      <c r="K781" s="237" t="s">
        <v>195</v>
      </c>
      <c r="L781" s="238">
        <v>45210</v>
      </c>
      <c r="M781" s="231"/>
      <c r="N781" s="231"/>
      <c r="O781" s="231"/>
    </row>
    <row r="782" spans="1:15" ht="15" customHeight="1">
      <c r="A782" s="236"/>
      <c r="B782" s="187" t="s">
        <v>147</v>
      </c>
      <c r="C782" s="189" t="s">
        <v>149</v>
      </c>
      <c r="D782" s="189" t="s">
        <v>4014</v>
      </c>
      <c r="E782" s="238">
        <v>45205</v>
      </c>
      <c r="F782" s="238"/>
      <c r="G782" s="231" t="s">
        <v>984</v>
      </c>
      <c r="H782" s="231" t="s">
        <v>4126</v>
      </c>
      <c r="I782" s="231" t="s">
        <v>3984</v>
      </c>
      <c r="J782" s="231" t="s">
        <v>411</v>
      </c>
      <c r="K782" s="237" t="s">
        <v>195</v>
      </c>
      <c r="L782" s="238">
        <v>45210</v>
      </c>
      <c r="M782" s="231"/>
      <c r="N782" s="231"/>
      <c r="O782" s="231"/>
    </row>
    <row r="783" spans="1:15" ht="15" customHeight="1">
      <c r="A783" s="236"/>
      <c r="B783" s="187" t="s">
        <v>147</v>
      </c>
      <c r="C783" s="189" t="s">
        <v>149</v>
      </c>
      <c r="D783" s="189" t="s">
        <v>4015</v>
      </c>
      <c r="E783" s="238">
        <v>45205</v>
      </c>
      <c r="F783" s="238"/>
      <c r="G783" s="231" t="s">
        <v>1859</v>
      </c>
      <c r="H783" s="231" t="s">
        <v>2835</v>
      </c>
      <c r="I783" s="231" t="s">
        <v>3984</v>
      </c>
      <c r="J783" s="231" t="s">
        <v>1923</v>
      </c>
      <c r="K783" s="237" t="s">
        <v>195</v>
      </c>
      <c r="L783" s="238">
        <v>45210</v>
      </c>
      <c r="M783" s="231"/>
      <c r="N783" s="231"/>
      <c r="O783" s="231"/>
    </row>
    <row r="784" spans="1:15" ht="15" customHeight="1">
      <c r="A784" s="236"/>
      <c r="B784" s="187" t="s">
        <v>147</v>
      </c>
      <c r="C784" s="189" t="s">
        <v>149</v>
      </c>
      <c r="D784" s="189" t="s">
        <v>4016</v>
      </c>
      <c r="E784" s="238">
        <v>45206</v>
      </c>
      <c r="F784" s="238"/>
      <c r="G784" s="231" t="s">
        <v>1285</v>
      </c>
      <c r="H784" s="231" t="s">
        <v>4174</v>
      </c>
      <c r="I784" s="231" t="s">
        <v>3984</v>
      </c>
      <c r="J784" s="231" t="s">
        <v>1923</v>
      </c>
      <c r="K784" s="237" t="s">
        <v>195</v>
      </c>
      <c r="L784" s="238">
        <v>45210</v>
      </c>
      <c r="M784" s="231"/>
      <c r="N784" s="231"/>
      <c r="O784" s="231"/>
    </row>
    <row r="785" spans="1:15" ht="15" customHeight="1">
      <c r="A785" s="236"/>
      <c r="B785" s="187" t="s">
        <v>147</v>
      </c>
      <c r="C785" s="189" t="s">
        <v>159</v>
      </c>
      <c r="D785" s="189" t="s">
        <v>4017</v>
      </c>
      <c r="E785" s="238">
        <v>45207</v>
      </c>
      <c r="F785" s="238"/>
      <c r="G785" s="231" t="s">
        <v>3441</v>
      </c>
      <c r="H785" s="231" t="s">
        <v>4175</v>
      </c>
      <c r="I785" s="231" t="s">
        <v>3500</v>
      </c>
      <c r="J785" s="231" t="s">
        <v>4076</v>
      </c>
      <c r="K785" s="237" t="s">
        <v>195</v>
      </c>
      <c r="L785" s="238">
        <v>45210</v>
      </c>
      <c r="M785" s="231"/>
      <c r="N785" s="231"/>
      <c r="O785" s="231"/>
    </row>
    <row r="786" spans="1:15" ht="15" customHeight="1">
      <c r="A786" s="236"/>
      <c r="B786" s="187" t="s">
        <v>147</v>
      </c>
      <c r="C786" s="189" t="s">
        <v>3967</v>
      </c>
      <c r="D786" s="189" t="s">
        <v>4018</v>
      </c>
      <c r="E786" s="238">
        <v>45208</v>
      </c>
      <c r="F786" s="238"/>
      <c r="G786" s="231" t="s">
        <v>1285</v>
      </c>
      <c r="H786" s="231" t="s">
        <v>2484</v>
      </c>
      <c r="I786" s="231" t="s">
        <v>3719</v>
      </c>
      <c r="J786" s="231" t="s">
        <v>4083</v>
      </c>
      <c r="K786" s="237" t="s">
        <v>195</v>
      </c>
      <c r="L786" s="238">
        <v>45217</v>
      </c>
      <c r="M786" s="231"/>
      <c r="N786" s="231"/>
      <c r="O786" s="231"/>
    </row>
    <row r="787" spans="1:15" ht="15" customHeight="1">
      <c r="A787" s="236"/>
      <c r="B787" s="187" t="s">
        <v>147</v>
      </c>
      <c r="C787" s="189" t="s">
        <v>160</v>
      </c>
      <c r="D787" s="189" t="s">
        <v>4019</v>
      </c>
      <c r="E787" s="238">
        <v>45209</v>
      </c>
      <c r="F787" s="238"/>
      <c r="G787" s="231" t="s">
        <v>1285</v>
      </c>
      <c r="H787" s="231" t="s">
        <v>3001</v>
      </c>
      <c r="I787" s="231" t="s">
        <v>3719</v>
      </c>
      <c r="J787" s="231" t="s">
        <v>4076</v>
      </c>
      <c r="K787" s="237" t="s">
        <v>195</v>
      </c>
      <c r="L787" s="238">
        <v>45210</v>
      </c>
      <c r="M787" s="231"/>
      <c r="N787" s="231"/>
      <c r="O787" s="231"/>
    </row>
    <row r="788" spans="1:15" ht="15" customHeight="1">
      <c r="A788" s="236"/>
      <c r="B788" s="187" t="s">
        <v>147</v>
      </c>
      <c r="C788" s="189" t="s">
        <v>160</v>
      </c>
      <c r="D788" s="189" t="s">
        <v>4020</v>
      </c>
      <c r="E788" s="238">
        <v>45210</v>
      </c>
      <c r="F788" s="238"/>
      <c r="G788" s="231" t="s">
        <v>4133</v>
      </c>
      <c r="H788" s="231" t="s">
        <v>4134</v>
      </c>
      <c r="I788" s="231" t="s">
        <v>3942</v>
      </c>
      <c r="J788" s="231" t="s">
        <v>4074</v>
      </c>
      <c r="K788" s="237" t="s">
        <v>195</v>
      </c>
      <c r="L788" s="238">
        <v>45217</v>
      </c>
      <c r="M788" s="231"/>
      <c r="N788" s="231"/>
      <c r="O788" s="231"/>
    </row>
    <row r="789" spans="1:15" ht="15" customHeight="1">
      <c r="A789" s="236"/>
      <c r="B789" s="187" t="s">
        <v>147</v>
      </c>
      <c r="C789" s="189" t="s">
        <v>3967</v>
      </c>
      <c r="D789" s="189" t="s">
        <v>4021</v>
      </c>
      <c r="E789" s="238">
        <v>45210</v>
      </c>
      <c r="F789" s="238"/>
      <c r="G789" s="231" t="s">
        <v>1285</v>
      </c>
      <c r="H789" s="231" t="s">
        <v>4195</v>
      </c>
      <c r="I789" s="231" t="s">
        <v>3719</v>
      </c>
      <c r="J789" s="231" t="s">
        <v>4074</v>
      </c>
      <c r="K789" s="237" t="s">
        <v>195</v>
      </c>
      <c r="L789" s="238">
        <v>45217</v>
      </c>
      <c r="M789" s="231"/>
      <c r="N789" s="231"/>
      <c r="O789" s="231"/>
    </row>
    <row r="790" spans="1:15" ht="15" customHeight="1">
      <c r="A790" s="236"/>
      <c r="B790" s="187" t="s">
        <v>147</v>
      </c>
      <c r="C790" s="189" t="s">
        <v>3967</v>
      </c>
      <c r="D790" s="189" t="s">
        <v>4022</v>
      </c>
      <c r="E790" s="238">
        <v>45216</v>
      </c>
      <c r="F790" s="238"/>
      <c r="G790" s="231" t="s">
        <v>1874</v>
      </c>
      <c r="H790" s="231" t="s">
        <v>4196</v>
      </c>
      <c r="I790" s="231" t="s">
        <v>3719</v>
      </c>
      <c r="J790" s="231" t="s">
        <v>4083</v>
      </c>
      <c r="K790" s="237" t="s">
        <v>195</v>
      </c>
      <c r="L790" s="238">
        <v>45217</v>
      </c>
      <c r="M790" s="231"/>
      <c r="N790" s="231"/>
      <c r="O790" s="231"/>
    </row>
    <row r="791" spans="1:15" ht="15" customHeight="1">
      <c r="A791" s="236"/>
      <c r="B791" s="187" t="s">
        <v>147</v>
      </c>
      <c r="C791" s="189" t="s">
        <v>161</v>
      </c>
      <c r="D791" s="189" t="s">
        <v>4023</v>
      </c>
      <c r="E791" s="238">
        <v>45216</v>
      </c>
      <c r="F791" s="238"/>
      <c r="G791" s="231" t="s">
        <v>1874</v>
      </c>
      <c r="H791" s="231" t="s">
        <v>4197</v>
      </c>
      <c r="I791" s="231" t="s">
        <v>3553</v>
      </c>
      <c r="J791" s="231" t="s">
        <v>4198</v>
      </c>
      <c r="K791" s="237" t="s">
        <v>195</v>
      </c>
      <c r="L791" s="238">
        <v>45217</v>
      </c>
      <c r="M791" s="231"/>
      <c r="N791" s="231"/>
      <c r="O791" s="231"/>
    </row>
    <row r="792" spans="1:15" ht="15" customHeight="1">
      <c r="A792" s="236"/>
      <c r="B792" s="187" t="s">
        <v>147</v>
      </c>
      <c r="C792" s="189" t="s">
        <v>161</v>
      </c>
      <c r="D792" s="189" t="s">
        <v>4024</v>
      </c>
      <c r="E792" s="238">
        <v>45217</v>
      </c>
      <c r="F792" s="238"/>
      <c r="G792" s="231" t="s">
        <v>1285</v>
      </c>
      <c r="H792" s="231" t="s">
        <v>4192</v>
      </c>
      <c r="I792" s="231" t="s">
        <v>3916</v>
      </c>
      <c r="J792" s="231" t="s">
        <v>4076</v>
      </c>
      <c r="K792" s="237" t="s">
        <v>195</v>
      </c>
      <c r="L792" s="238">
        <v>45217</v>
      </c>
      <c r="M792" s="231"/>
      <c r="N792" s="231"/>
      <c r="O792" s="231"/>
    </row>
    <row r="793" spans="1:15" ht="15" customHeight="1">
      <c r="A793" s="236"/>
      <c r="B793" s="187" t="s">
        <v>147</v>
      </c>
      <c r="C793" s="189" t="s">
        <v>160</v>
      </c>
      <c r="D793" s="189" t="s">
        <v>4025</v>
      </c>
      <c r="E793" s="238">
        <v>45217</v>
      </c>
      <c r="F793" s="238">
        <v>45217</v>
      </c>
      <c r="G793" s="231" t="s">
        <v>4317</v>
      </c>
      <c r="H793" s="231" t="s">
        <v>4318</v>
      </c>
      <c r="I793" s="231" t="s">
        <v>3719</v>
      </c>
      <c r="J793" s="231" t="s">
        <v>878</v>
      </c>
      <c r="K793" s="237" t="s">
        <v>195</v>
      </c>
      <c r="L793" s="238">
        <v>45222</v>
      </c>
      <c r="M793" s="231"/>
      <c r="N793" s="231"/>
      <c r="O793" s="231"/>
    </row>
    <row r="794" spans="1:15" ht="15" customHeight="1">
      <c r="A794" s="236"/>
      <c r="B794" s="187" t="s">
        <v>147</v>
      </c>
      <c r="C794" s="189" t="s">
        <v>160</v>
      </c>
      <c r="D794" s="189" t="s">
        <v>4026</v>
      </c>
      <c r="E794" s="238">
        <v>45222</v>
      </c>
      <c r="F794" s="238">
        <v>45222</v>
      </c>
      <c r="G794" s="231" t="s">
        <v>3441</v>
      </c>
      <c r="H794" s="231" t="s">
        <v>4400</v>
      </c>
      <c r="I794" s="231" t="s">
        <v>3719</v>
      </c>
      <c r="J794" s="231" t="s">
        <v>4076</v>
      </c>
      <c r="K794" s="237" t="s">
        <v>195</v>
      </c>
      <c r="L794" s="238">
        <v>45225</v>
      </c>
      <c r="M794" s="231"/>
      <c r="N794" s="231"/>
      <c r="O794" s="231"/>
    </row>
    <row r="795" spans="1:15" ht="15" customHeight="1">
      <c r="A795" s="236"/>
      <c r="B795" s="187" t="s">
        <v>147</v>
      </c>
      <c r="C795" s="189" t="s">
        <v>160</v>
      </c>
      <c r="D795" s="189" t="s">
        <v>4027</v>
      </c>
      <c r="E795" s="238">
        <v>45222</v>
      </c>
      <c r="F795" s="238">
        <v>45222</v>
      </c>
      <c r="G795" s="231" t="s">
        <v>3441</v>
      </c>
      <c r="H795" s="231" t="s">
        <v>4401</v>
      </c>
      <c r="I795" s="231" t="s">
        <v>3719</v>
      </c>
      <c r="J795" s="231" t="s">
        <v>3923</v>
      </c>
      <c r="K795" s="237" t="s">
        <v>195</v>
      </c>
      <c r="L795" s="238">
        <v>45225</v>
      </c>
      <c r="M795" s="231"/>
      <c r="N795" s="231"/>
      <c r="O795" s="231"/>
    </row>
    <row r="796" spans="1:15" ht="15" customHeight="1">
      <c r="A796" s="236"/>
      <c r="B796" s="187" t="s">
        <v>147</v>
      </c>
      <c r="C796" s="189" t="s">
        <v>161</v>
      </c>
      <c r="D796" s="189" t="s">
        <v>4028</v>
      </c>
      <c r="E796" s="238">
        <v>45223</v>
      </c>
      <c r="F796" s="238">
        <v>45223</v>
      </c>
      <c r="G796" s="231" t="s">
        <v>4162</v>
      </c>
      <c r="H796" s="231" t="s">
        <v>3900</v>
      </c>
      <c r="I796" s="231" t="s">
        <v>3916</v>
      </c>
      <c r="J796" s="231" t="s">
        <v>4074</v>
      </c>
      <c r="K796" s="237" t="s">
        <v>195</v>
      </c>
      <c r="L796" s="238">
        <v>45226</v>
      </c>
      <c r="M796" s="231"/>
      <c r="N796" s="231"/>
      <c r="O796" s="231"/>
    </row>
    <row r="797" spans="1:15" ht="15" customHeight="1">
      <c r="A797" s="236"/>
      <c r="B797" s="187" t="s">
        <v>147</v>
      </c>
      <c r="C797" s="189" t="s">
        <v>161</v>
      </c>
      <c r="D797" s="189" t="s">
        <v>4029</v>
      </c>
      <c r="E797" s="238">
        <v>45225</v>
      </c>
      <c r="F797" s="238">
        <v>45225</v>
      </c>
      <c r="G797" s="231" t="s">
        <v>4162</v>
      </c>
      <c r="H797" s="231" t="s">
        <v>4333</v>
      </c>
      <c r="I797" s="231" t="s">
        <v>3916</v>
      </c>
      <c r="J797" s="231" t="s">
        <v>3923</v>
      </c>
      <c r="K797" s="237" t="s">
        <v>195</v>
      </c>
      <c r="L797" s="238">
        <v>45226</v>
      </c>
      <c r="M797" s="231"/>
      <c r="N797" s="231"/>
      <c r="O797" s="231"/>
    </row>
    <row r="798" spans="1:15" ht="15" customHeight="1">
      <c r="A798" s="236"/>
      <c r="B798" s="187" t="s">
        <v>147</v>
      </c>
      <c r="C798" s="189" t="s">
        <v>161</v>
      </c>
      <c r="D798" s="189" t="s">
        <v>4030</v>
      </c>
      <c r="E798" s="238">
        <v>45225</v>
      </c>
      <c r="F798" s="238">
        <v>45225</v>
      </c>
      <c r="G798" s="231" t="s">
        <v>4162</v>
      </c>
      <c r="H798" s="231" t="s">
        <v>4334</v>
      </c>
      <c r="I798" s="231" t="s">
        <v>3916</v>
      </c>
      <c r="J798" s="231" t="s">
        <v>4076</v>
      </c>
      <c r="K798" s="237" t="s">
        <v>195</v>
      </c>
      <c r="L798" s="238">
        <v>45226</v>
      </c>
      <c r="M798" s="231"/>
      <c r="N798" s="231"/>
      <c r="O798" s="231"/>
    </row>
    <row r="799" spans="1:15" ht="15" customHeight="1">
      <c r="A799" s="236"/>
      <c r="B799" s="187" t="s">
        <v>147</v>
      </c>
      <c r="C799" s="189" t="s">
        <v>161</v>
      </c>
      <c r="D799" s="189" t="s">
        <v>4031</v>
      </c>
      <c r="E799" s="238">
        <v>45225</v>
      </c>
      <c r="F799" s="238">
        <v>45225</v>
      </c>
      <c r="G799" s="231" t="s">
        <v>914</v>
      </c>
      <c r="H799" s="231" t="s">
        <v>4394</v>
      </c>
      <c r="I799" s="231" t="s">
        <v>3916</v>
      </c>
      <c r="J799" s="231" t="s">
        <v>4083</v>
      </c>
      <c r="K799" s="237" t="s">
        <v>195</v>
      </c>
      <c r="L799" s="238">
        <v>45230</v>
      </c>
      <c r="M799" s="231"/>
      <c r="N799" s="231"/>
      <c r="O799" s="231"/>
    </row>
    <row r="800" spans="1:15" ht="15" customHeight="1">
      <c r="A800" s="236"/>
      <c r="B800" s="187" t="s">
        <v>147</v>
      </c>
      <c r="C800" s="189" t="s">
        <v>161</v>
      </c>
      <c r="D800" s="189" t="s">
        <v>4032</v>
      </c>
      <c r="E800" s="238">
        <v>45229</v>
      </c>
      <c r="F800" s="238">
        <v>45229</v>
      </c>
      <c r="G800" s="231" t="s">
        <v>914</v>
      </c>
      <c r="H800" s="231" t="s">
        <v>4425</v>
      </c>
      <c r="I800" s="231" t="s">
        <v>3916</v>
      </c>
      <c r="J800" s="231" t="s">
        <v>4074</v>
      </c>
      <c r="K800" s="237" t="s">
        <v>195</v>
      </c>
      <c r="L800" s="238">
        <v>45230</v>
      </c>
      <c r="M800" s="231"/>
      <c r="N800" s="231"/>
      <c r="O800" s="231"/>
    </row>
    <row r="801" spans="1:15" ht="15" customHeight="1">
      <c r="A801" s="236"/>
      <c r="B801" s="187" t="s">
        <v>147</v>
      </c>
      <c r="C801" s="189" t="s">
        <v>161</v>
      </c>
      <c r="D801" s="189" t="s">
        <v>4033</v>
      </c>
      <c r="E801" s="238">
        <v>45229</v>
      </c>
      <c r="F801" s="238">
        <v>45229</v>
      </c>
      <c r="G801" s="231" t="s">
        <v>914</v>
      </c>
      <c r="H801" s="231" t="s">
        <v>4426</v>
      </c>
      <c r="I801" s="231" t="s">
        <v>3812</v>
      </c>
      <c r="J801" s="231" t="s">
        <v>3923</v>
      </c>
      <c r="K801" s="237" t="s">
        <v>195</v>
      </c>
      <c r="L801" s="238">
        <v>45230</v>
      </c>
      <c r="M801" s="231"/>
      <c r="N801" s="231"/>
      <c r="O801" s="231"/>
    </row>
    <row r="802" spans="1:15" ht="15" customHeight="1">
      <c r="A802" s="236"/>
      <c r="B802" s="187" t="s">
        <v>147</v>
      </c>
      <c r="C802" s="189" t="s">
        <v>161</v>
      </c>
      <c r="D802" s="189" t="s">
        <v>4034</v>
      </c>
      <c r="E802" s="238">
        <v>45231</v>
      </c>
      <c r="F802" s="238">
        <v>45231</v>
      </c>
      <c r="G802" s="231" t="s">
        <v>914</v>
      </c>
      <c r="H802" s="231" t="s">
        <v>4449</v>
      </c>
      <c r="I802" s="231" t="s">
        <v>3812</v>
      </c>
      <c r="J802" s="231" t="s">
        <v>4076</v>
      </c>
      <c r="K802" s="237" t="s">
        <v>195</v>
      </c>
      <c r="L802" s="238">
        <v>45238</v>
      </c>
      <c r="M802" s="231"/>
      <c r="N802" s="231"/>
      <c r="O802" s="231"/>
    </row>
    <row r="803" spans="1:15" ht="15" customHeight="1">
      <c r="A803" s="236"/>
      <c r="B803" s="187" t="s">
        <v>147</v>
      </c>
      <c r="C803" s="189" t="s">
        <v>161</v>
      </c>
      <c r="D803" s="189" t="s">
        <v>4035</v>
      </c>
      <c r="E803" s="238">
        <v>45234</v>
      </c>
      <c r="F803" s="238">
        <v>45234</v>
      </c>
      <c r="G803" s="231" t="s">
        <v>914</v>
      </c>
      <c r="H803" s="231" t="s">
        <v>4463</v>
      </c>
      <c r="I803" s="231" t="s">
        <v>3916</v>
      </c>
      <c r="J803" s="231" t="s">
        <v>3923</v>
      </c>
      <c r="K803" s="237" t="s">
        <v>195</v>
      </c>
      <c r="L803" s="238">
        <v>45238</v>
      </c>
      <c r="M803" s="231"/>
      <c r="N803" s="231"/>
      <c r="O803" s="231"/>
    </row>
    <row r="804" spans="1:15" ht="15" customHeight="1">
      <c r="A804" s="236"/>
      <c r="B804" s="187" t="s">
        <v>147</v>
      </c>
      <c r="C804" s="189" t="s">
        <v>161</v>
      </c>
      <c r="D804" s="189" t="s">
        <v>4036</v>
      </c>
      <c r="E804" s="238">
        <v>45236</v>
      </c>
      <c r="F804" s="238">
        <v>45236</v>
      </c>
      <c r="G804" s="231" t="s">
        <v>359</v>
      </c>
      <c r="H804" s="231" t="s">
        <v>3940</v>
      </c>
      <c r="I804" s="231" t="s">
        <v>3916</v>
      </c>
      <c r="J804" s="231" t="s">
        <v>4076</v>
      </c>
      <c r="K804" s="237" t="s">
        <v>195</v>
      </c>
      <c r="L804" s="238">
        <v>45238</v>
      </c>
      <c r="M804" s="231"/>
      <c r="N804" s="231"/>
      <c r="O804" s="231"/>
    </row>
    <row r="805" spans="1:15" ht="15" customHeight="1">
      <c r="A805" s="236"/>
      <c r="B805" s="187" t="s">
        <v>147</v>
      </c>
      <c r="C805" s="189" t="s">
        <v>149</v>
      </c>
      <c r="D805" s="189" t="s">
        <v>4037</v>
      </c>
      <c r="E805" s="238">
        <v>45248</v>
      </c>
      <c r="F805" s="238">
        <v>45248</v>
      </c>
      <c r="G805" s="231" t="s">
        <v>1990</v>
      </c>
      <c r="H805" s="231" t="s">
        <v>4594</v>
      </c>
      <c r="I805" s="231" t="s">
        <v>4535</v>
      </c>
      <c r="J805" s="231" t="s">
        <v>4595</v>
      </c>
      <c r="K805" s="237" t="s">
        <v>195</v>
      </c>
      <c r="L805" s="238">
        <v>45254</v>
      </c>
      <c r="M805" s="231"/>
      <c r="N805" s="231"/>
      <c r="O805" s="231"/>
    </row>
    <row r="806" spans="1:15" ht="15" customHeight="1">
      <c r="A806" s="236"/>
      <c r="B806" s="187" t="s">
        <v>147</v>
      </c>
      <c r="C806" s="189" t="s">
        <v>149</v>
      </c>
      <c r="D806" s="189" t="s">
        <v>4038</v>
      </c>
      <c r="E806" s="238">
        <v>45249</v>
      </c>
      <c r="F806" s="238">
        <v>45249</v>
      </c>
      <c r="G806" s="231" t="s">
        <v>1990</v>
      </c>
      <c r="H806" s="231" t="s">
        <v>4534</v>
      </c>
      <c r="I806" s="231" t="s">
        <v>4535</v>
      </c>
      <c r="J806" s="231" t="s">
        <v>4536</v>
      </c>
      <c r="K806" s="237" t="s">
        <v>195</v>
      </c>
      <c r="L806" s="238">
        <v>45254</v>
      </c>
      <c r="M806" s="231"/>
      <c r="N806" s="231"/>
      <c r="O806" s="231"/>
    </row>
    <row r="807" spans="1:15" ht="15" customHeight="1">
      <c r="A807" s="236"/>
      <c r="B807" s="187" t="s">
        <v>147</v>
      </c>
      <c r="C807" s="189" t="s">
        <v>149</v>
      </c>
      <c r="D807" s="189" t="s">
        <v>4039</v>
      </c>
      <c r="E807" s="238">
        <v>45250</v>
      </c>
      <c r="F807" s="238">
        <v>45250</v>
      </c>
      <c r="G807" s="231" t="s">
        <v>1990</v>
      </c>
      <c r="H807" s="231" t="s">
        <v>4537</v>
      </c>
      <c r="I807" s="231" t="s">
        <v>4535</v>
      </c>
      <c r="J807" s="231" t="s">
        <v>4538</v>
      </c>
      <c r="K807" s="237" t="s">
        <v>195</v>
      </c>
      <c r="L807" s="238">
        <v>45254</v>
      </c>
      <c r="M807" s="231"/>
      <c r="N807" s="231"/>
      <c r="O807" s="231"/>
    </row>
    <row r="808" spans="1:15" ht="15" customHeight="1">
      <c r="A808" s="236"/>
      <c r="B808" s="187" t="s">
        <v>147</v>
      </c>
      <c r="C808" s="189" t="s">
        <v>149</v>
      </c>
      <c r="D808" s="189" t="s">
        <v>4040</v>
      </c>
      <c r="E808" s="238">
        <v>45253</v>
      </c>
      <c r="F808" s="238">
        <v>45253</v>
      </c>
      <c r="G808" s="231" t="s">
        <v>1990</v>
      </c>
      <c r="H808" s="231" t="s">
        <v>4578</v>
      </c>
      <c r="I808" s="231" t="s">
        <v>4535</v>
      </c>
      <c r="J808" s="231" t="s">
        <v>4579</v>
      </c>
      <c r="K808" s="237" t="s">
        <v>195</v>
      </c>
      <c r="L808" s="238">
        <v>45254</v>
      </c>
      <c r="M808" s="231"/>
      <c r="N808" s="231"/>
      <c r="O808" s="231"/>
    </row>
    <row r="809" spans="1:15" ht="15" customHeight="1">
      <c r="A809" s="236"/>
      <c r="B809" s="187" t="s">
        <v>147</v>
      </c>
      <c r="C809" s="189" t="s">
        <v>149</v>
      </c>
      <c r="D809" s="189" t="s">
        <v>4041</v>
      </c>
      <c r="E809" s="238">
        <v>45254</v>
      </c>
      <c r="F809" s="238">
        <v>45254</v>
      </c>
      <c r="G809" s="231" t="s">
        <v>2406</v>
      </c>
      <c r="H809" s="231" t="s">
        <v>4584</v>
      </c>
      <c r="I809" s="231" t="s">
        <v>4535</v>
      </c>
      <c r="J809" s="231" t="s">
        <v>277</v>
      </c>
      <c r="K809" s="237" t="s">
        <v>195</v>
      </c>
      <c r="L809" s="238">
        <v>45255</v>
      </c>
      <c r="M809" s="231"/>
      <c r="N809" s="231"/>
      <c r="O809" s="231"/>
    </row>
    <row r="810" spans="1:15" ht="15" customHeight="1">
      <c r="A810" s="236"/>
      <c r="B810" s="187" t="s">
        <v>147</v>
      </c>
      <c r="C810" s="189" t="s">
        <v>149</v>
      </c>
      <c r="D810" s="189" t="s">
        <v>4042</v>
      </c>
      <c r="E810" s="238">
        <v>45254</v>
      </c>
      <c r="F810" s="238">
        <v>45254</v>
      </c>
      <c r="G810" s="231" t="s">
        <v>1990</v>
      </c>
      <c r="H810" s="231" t="s">
        <v>4585</v>
      </c>
      <c r="I810" s="231" t="s">
        <v>4535</v>
      </c>
      <c r="J810" s="231" t="s">
        <v>4586</v>
      </c>
      <c r="K810" s="237" t="s">
        <v>195</v>
      </c>
      <c r="L810" s="238">
        <v>45254</v>
      </c>
      <c r="M810" s="231"/>
      <c r="N810" s="231"/>
      <c r="O810" s="231"/>
    </row>
    <row r="811" spans="1:15" ht="15" customHeight="1">
      <c r="A811" s="236"/>
      <c r="B811" s="187" t="s">
        <v>147</v>
      </c>
      <c r="C811" s="189" t="s">
        <v>149</v>
      </c>
      <c r="D811" s="189" t="s">
        <v>4043</v>
      </c>
      <c r="E811" s="237"/>
      <c r="F811" s="237"/>
      <c r="G811" s="231"/>
      <c r="H811" s="231"/>
      <c r="I811" s="231"/>
      <c r="J811" s="231"/>
      <c r="K811" s="237"/>
      <c r="L811" s="237"/>
      <c r="M811" s="231"/>
      <c r="N811" s="231"/>
      <c r="O811" s="231"/>
    </row>
    <row r="812" spans="1:15" ht="15" customHeight="1">
      <c r="A812" s="236"/>
      <c r="B812" s="187" t="s">
        <v>147</v>
      </c>
      <c r="C812" s="189" t="s">
        <v>149</v>
      </c>
      <c r="D812" s="189" t="s">
        <v>4044</v>
      </c>
      <c r="E812" s="237"/>
      <c r="F812" s="237"/>
      <c r="G812" s="231"/>
      <c r="H812" s="231"/>
      <c r="I812" s="231"/>
      <c r="J812" s="231"/>
      <c r="K812" s="237"/>
      <c r="L812" s="237"/>
      <c r="M812" s="231"/>
      <c r="N812" s="231"/>
      <c r="O812" s="231"/>
    </row>
    <row r="813" spans="1:15" ht="15" customHeight="1">
      <c r="A813" s="236"/>
      <c r="B813" s="187" t="s">
        <v>147</v>
      </c>
      <c r="C813" s="189" t="s">
        <v>149</v>
      </c>
      <c r="D813" s="189" t="s">
        <v>4045</v>
      </c>
      <c r="E813" s="238">
        <v>45257</v>
      </c>
      <c r="F813" s="238">
        <v>45256</v>
      </c>
      <c r="G813" s="231" t="s">
        <v>1935</v>
      </c>
      <c r="H813" s="231" t="s">
        <v>4593</v>
      </c>
      <c r="I813" s="231" t="s">
        <v>3984</v>
      </c>
      <c r="J813" s="231" t="s">
        <v>3923</v>
      </c>
      <c r="K813" s="237" t="s">
        <v>195</v>
      </c>
      <c r="L813" s="238">
        <v>45258</v>
      </c>
      <c r="M813" s="231"/>
      <c r="N813" s="231"/>
      <c r="O813" s="231"/>
    </row>
    <row r="814" spans="1:15" ht="15" customHeight="1">
      <c r="A814" s="236"/>
      <c r="B814" s="187" t="s">
        <v>147</v>
      </c>
      <c r="C814" s="189" t="s">
        <v>149</v>
      </c>
      <c r="D814" s="189" t="s">
        <v>4046</v>
      </c>
      <c r="E814" s="238">
        <v>45257</v>
      </c>
      <c r="F814" s="238">
        <v>45257</v>
      </c>
      <c r="G814" s="231" t="s">
        <v>1990</v>
      </c>
      <c r="H814" s="231" t="s">
        <v>2730</v>
      </c>
      <c r="I814" s="231" t="s">
        <v>4535</v>
      </c>
      <c r="J814" s="231" t="s">
        <v>1833</v>
      </c>
      <c r="K814" s="237" t="s">
        <v>195</v>
      </c>
      <c r="L814" s="238">
        <v>45260</v>
      </c>
      <c r="M814" s="231"/>
      <c r="N814" s="231"/>
      <c r="O814" s="231"/>
    </row>
    <row r="815" spans="1:15" ht="15" customHeight="1">
      <c r="A815" s="236"/>
      <c r="B815" s="187" t="s">
        <v>147</v>
      </c>
      <c r="C815" s="189" t="s">
        <v>149</v>
      </c>
      <c r="D815" s="189" t="s">
        <v>4047</v>
      </c>
      <c r="E815" s="238">
        <v>45257</v>
      </c>
      <c r="F815" s="238">
        <v>45257</v>
      </c>
      <c r="G815" s="231" t="s">
        <v>1990</v>
      </c>
      <c r="H815" s="231" t="s">
        <v>4597</v>
      </c>
      <c r="I815" s="231" t="s">
        <v>4535</v>
      </c>
      <c r="J815" s="231" t="s">
        <v>4598</v>
      </c>
      <c r="K815" s="237" t="s">
        <v>195</v>
      </c>
      <c r="L815" s="238">
        <v>45258</v>
      </c>
      <c r="M815" s="231"/>
      <c r="N815" s="231"/>
      <c r="O815" s="231"/>
    </row>
    <row r="816" spans="1:15" ht="15" customHeight="1">
      <c r="A816" s="236"/>
      <c r="B816" s="187" t="s">
        <v>147</v>
      </c>
      <c r="C816" s="189" t="s">
        <v>149</v>
      </c>
      <c r="D816" s="189" t="s">
        <v>4048</v>
      </c>
      <c r="E816" s="238">
        <v>45258</v>
      </c>
      <c r="F816" s="238">
        <v>45258</v>
      </c>
      <c r="G816" s="231" t="s">
        <v>1990</v>
      </c>
      <c r="H816" s="231" t="s">
        <v>4599</v>
      </c>
      <c r="I816" s="231" t="s">
        <v>4535</v>
      </c>
      <c r="J816" s="231" t="s">
        <v>4600</v>
      </c>
      <c r="K816" s="237" t="s">
        <v>195</v>
      </c>
      <c r="L816" s="238">
        <v>45259</v>
      </c>
      <c r="M816" s="231"/>
      <c r="N816" s="231"/>
      <c r="O816" s="231"/>
    </row>
    <row r="817" spans="1:15" ht="15" customHeight="1">
      <c r="A817" s="236"/>
      <c r="B817" s="187" t="s">
        <v>147</v>
      </c>
      <c r="C817" s="189" t="s">
        <v>149</v>
      </c>
      <c r="D817" s="189" t="s">
        <v>4049</v>
      </c>
      <c r="E817" s="238">
        <v>45259</v>
      </c>
      <c r="F817" s="238">
        <v>45259</v>
      </c>
      <c r="G817" s="231" t="s">
        <v>2406</v>
      </c>
      <c r="H817" s="231" t="s">
        <v>4604</v>
      </c>
      <c r="I817" s="231" t="s">
        <v>4535</v>
      </c>
      <c r="J817" s="231" t="s">
        <v>878</v>
      </c>
      <c r="K817" s="237" t="s">
        <v>195</v>
      </c>
      <c r="L817" s="238">
        <v>45260</v>
      </c>
      <c r="M817" s="231"/>
      <c r="N817" s="231"/>
      <c r="O817" s="231"/>
    </row>
    <row r="818" spans="1:15" ht="15" customHeight="1">
      <c r="A818" s="236"/>
      <c r="B818" s="187" t="s">
        <v>147</v>
      </c>
      <c r="C818" s="189" t="s">
        <v>149</v>
      </c>
      <c r="D818" s="189" t="s">
        <v>4050</v>
      </c>
      <c r="E818" s="238">
        <v>45260</v>
      </c>
      <c r="F818" s="238">
        <v>45259</v>
      </c>
      <c r="G818" s="231" t="s">
        <v>4615</v>
      </c>
      <c r="H818" s="231" t="s">
        <v>4616</v>
      </c>
      <c r="I818" s="231" t="s">
        <v>4535</v>
      </c>
      <c r="J818" s="231" t="s">
        <v>4617</v>
      </c>
      <c r="K818" s="237" t="s">
        <v>195</v>
      </c>
      <c r="L818" s="238">
        <v>45260</v>
      </c>
      <c r="M818" s="231"/>
      <c r="N818" s="231"/>
      <c r="O818" s="231"/>
    </row>
    <row r="819" spans="1:15" ht="15" customHeight="1">
      <c r="A819" s="236"/>
      <c r="B819" s="187" t="s">
        <v>147</v>
      </c>
      <c r="C819" s="189" t="s">
        <v>149</v>
      </c>
      <c r="D819" s="189" t="s">
        <v>4051</v>
      </c>
      <c r="E819" s="238">
        <v>45261</v>
      </c>
      <c r="F819" s="238">
        <v>45261</v>
      </c>
      <c r="G819" s="231" t="s">
        <v>1990</v>
      </c>
      <c r="H819" s="231" t="s">
        <v>4640</v>
      </c>
      <c r="I819" s="231" t="s">
        <v>4535</v>
      </c>
      <c r="J819" s="231" t="s">
        <v>4641</v>
      </c>
      <c r="K819" s="237" t="s">
        <v>195</v>
      </c>
      <c r="L819" s="238">
        <v>45265</v>
      </c>
      <c r="M819" s="231"/>
      <c r="N819" s="231"/>
      <c r="O819" s="231"/>
    </row>
    <row r="820" spans="1:15" ht="15" customHeight="1">
      <c r="A820" s="236"/>
      <c r="B820" s="187" t="s">
        <v>147</v>
      </c>
      <c r="C820" s="189" t="s">
        <v>149</v>
      </c>
      <c r="D820" s="189" t="s">
        <v>4052</v>
      </c>
      <c r="E820" s="238">
        <v>45262</v>
      </c>
      <c r="F820" s="238">
        <v>45262</v>
      </c>
      <c r="G820" s="231" t="s">
        <v>2406</v>
      </c>
      <c r="H820" s="231" t="s">
        <v>4642</v>
      </c>
      <c r="I820" s="231" t="s">
        <v>4535</v>
      </c>
      <c r="J820" s="231" t="s">
        <v>277</v>
      </c>
      <c r="K820" s="237" t="s">
        <v>195</v>
      </c>
      <c r="L820" s="238">
        <v>45265</v>
      </c>
      <c r="M820" s="231"/>
      <c r="N820" s="231"/>
      <c r="O820" s="231"/>
    </row>
    <row r="821" spans="1:15" ht="15" customHeight="1">
      <c r="A821" s="236"/>
      <c r="B821" s="187" t="s">
        <v>147</v>
      </c>
      <c r="C821" s="189" t="s">
        <v>149</v>
      </c>
      <c r="D821" s="189" t="s">
        <v>4053</v>
      </c>
      <c r="E821" s="238">
        <v>45266</v>
      </c>
      <c r="F821" s="238">
        <v>45265</v>
      </c>
      <c r="G821" s="231" t="s">
        <v>4402</v>
      </c>
      <c r="H821" s="231" t="s">
        <v>4636</v>
      </c>
      <c r="I821" s="231" t="s">
        <v>4535</v>
      </c>
      <c r="J821" s="231" t="s">
        <v>277</v>
      </c>
      <c r="K821" s="237" t="s">
        <v>195</v>
      </c>
      <c r="L821" s="238">
        <v>45271</v>
      </c>
      <c r="M821" s="231"/>
      <c r="N821" s="231"/>
      <c r="O821" s="231"/>
    </row>
    <row r="822" spans="1:15" ht="15" customHeight="1">
      <c r="A822" s="236"/>
      <c r="B822" s="187" t="s">
        <v>147</v>
      </c>
      <c r="C822" s="189" t="s">
        <v>149</v>
      </c>
      <c r="D822" s="189" t="s">
        <v>4054</v>
      </c>
      <c r="E822" s="238">
        <v>45266</v>
      </c>
      <c r="F822" s="238">
        <v>45266</v>
      </c>
      <c r="G822" s="231" t="s">
        <v>1990</v>
      </c>
      <c r="H822" s="231" t="s">
        <v>3847</v>
      </c>
      <c r="I822" s="231" t="s">
        <v>4535</v>
      </c>
      <c r="J822" s="231" t="s">
        <v>4637</v>
      </c>
      <c r="K822" s="237" t="s">
        <v>195</v>
      </c>
      <c r="L822" s="238">
        <v>45271</v>
      </c>
      <c r="M822" s="231"/>
      <c r="N822" s="231"/>
      <c r="O822" s="231"/>
    </row>
    <row r="823" spans="1:15" ht="15" customHeight="1">
      <c r="A823" s="236"/>
      <c r="B823" s="187" t="s">
        <v>147</v>
      </c>
      <c r="C823" s="189" t="s">
        <v>149</v>
      </c>
      <c r="D823" s="189" t="s">
        <v>4055</v>
      </c>
      <c r="E823" s="238">
        <v>45267</v>
      </c>
      <c r="F823" s="238">
        <v>45267</v>
      </c>
      <c r="G823" s="231" t="s">
        <v>1990</v>
      </c>
      <c r="H823" s="231" t="s">
        <v>3915</v>
      </c>
      <c r="I823" s="231" t="s">
        <v>4535</v>
      </c>
      <c r="J823" s="231" t="s">
        <v>4657</v>
      </c>
      <c r="K823" s="237" t="s">
        <v>195</v>
      </c>
      <c r="L823" s="238">
        <v>45271</v>
      </c>
      <c r="M823" s="231"/>
      <c r="N823" s="231"/>
      <c r="O823" s="231"/>
    </row>
    <row r="824" spans="1:15" ht="15" customHeight="1">
      <c r="A824" s="236"/>
      <c r="B824" s="187" t="s">
        <v>147</v>
      </c>
      <c r="C824" s="189" t="s">
        <v>149</v>
      </c>
      <c r="D824" s="189" t="s">
        <v>4056</v>
      </c>
      <c r="E824" s="238">
        <v>45268</v>
      </c>
      <c r="F824" s="238">
        <v>45268</v>
      </c>
      <c r="G824" s="231" t="s">
        <v>1935</v>
      </c>
      <c r="H824" s="231" t="s">
        <v>4658</v>
      </c>
      <c r="I824" s="231" t="s">
        <v>4659</v>
      </c>
      <c r="J824" s="231" t="s">
        <v>487</v>
      </c>
      <c r="K824" s="237" t="s">
        <v>195</v>
      </c>
      <c r="L824" s="238">
        <v>45271</v>
      </c>
      <c r="M824" s="231"/>
      <c r="N824" s="231"/>
      <c r="O824" s="231"/>
    </row>
    <row r="825" spans="1:15" ht="15" customHeight="1">
      <c r="A825" s="236"/>
      <c r="B825" s="187" t="s">
        <v>147</v>
      </c>
      <c r="C825" s="189" t="s">
        <v>149</v>
      </c>
      <c r="D825" s="189" t="s">
        <v>4057</v>
      </c>
      <c r="E825" s="238">
        <v>45268</v>
      </c>
      <c r="F825" s="238">
        <v>45268</v>
      </c>
      <c r="G825" s="231" t="s">
        <v>984</v>
      </c>
      <c r="H825" s="231" t="s">
        <v>4660</v>
      </c>
      <c r="I825" s="231" t="s">
        <v>4659</v>
      </c>
      <c r="J825" s="231" t="s">
        <v>4661</v>
      </c>
      <c r="K825" s="237" t="s">
        <v>195</v>
      </c>
      <c r="L825" s="238">
        <v>45271</v>
      </c>
      <c r="M825" s="231"/>
      <c r="N825" s="231"/>
      <c r="O825" s="231"/>
    </row>
    <row r="826" spans="1:15" ht="15" customHeight="1">
      <c r="A826" s="236"/>
      <c r="B826" s="187" t="s">
        <v>147</v>
      </c>
      <c r="C826" s="189" t="s">
        <v>4697</v>
      </c>
      <c r="D826" s="189" t="s">
        <v>4058</v>
      </c>
      <c r="E826" s="238">
        <v>45269</v>
      </c>
      <c r="F826" s="238">
        <v>45269</v>
      </c>
      <c r="G826" s="231" t="s">
        <v>1859</v>
      </c>
      <c r="H826" s="231" t="s">
        <v>4698</v>
      </c>
      <c r="I826" s="231" t="s">
        <v>4659</v>
      </c>
      <c r="J826" s="231" t="s">
        <v>2687</v>
      </c>
      <c r="K826" s="237" t="s">
        <v>195</v>
      </c>
      <c r="L826" s="238">
        <v>45278</v>
      </c>
      <c r="M826" s="231"/>
      <c r="N826" s="231"/>
      <c r="O826" s="231"/>
    </row>
    <row r="827" spans="1:15" ht="15" customHeight="1">
      <c r="A827" s="236"/>
      <c r="B827" s="187" t="s">
        <v>147</v>
      </c>
      <c r="C827" s="189" t="s">
        <v>149</v>
      </c>
      <c r="D827" s="189" t="s">
        <v>4059</v>
      </c>
      <c r="E827" s="238">
        <v>45269</v>
      </c>
      <c r="F827" s="238">
        <v>45269</v>
      </c>
      <c r="G827" s="231" t="s">
        <v>1990</v>
      </c>
      <c r="H827" s="231" t="s">
        <v>4699</v>
      </c>
      <c r="I827" s="231" t="s">
        <v>4535</v>
      </c>
      <c r="J827" s="231" t="s">
        <v>4700</v>
      </c>
      <c r="K827" s="237" t="s">
        <v>195</v>
      </c>
      <c r="L827" s="238">
        <v>45278</v>
      </c>
      <c r="M827" s="231"/>
      <c r="N827" s="231"/>
      <c r="O827" s="231"/>
    </row>
    <row r="828" spans="1:15" ht="15" customHeight="1">
      <c r="A828" s="236"/>
      <c r="B828" s="187" t="s">
        <v>147</v>
      </c>
      <c r="C828" s="189" t="s">
        <v>4785</v>
      </c>
      <c r="D828" s="189" t="s">
        <v>4060</v>
      </c>
      <c r="E828" s="238">
        <v>45271</v>
      </c>
      <c r="F828" s="238">
        <v>45271</v>
      </c>
      <c r="G828" s="231" t="s">
        <v>1859</v>
      </c>
      <c r="H828" s="231" t="s">
        <v>3646</v>
      </c>
      <c r="I828" s="231" t="s">
        <v>4659</v>
      </c>
      <c r="J828" s="231" t="s">
        <v>487</v>
      </c>
      <c r="K828" s="237" t="s">
        <v>195</v>
      </c>
      <c r="L828" s="238">
        <v>45282</v>
      </c>
      <c r="M828" s="231"/>
      <c r="N828" s="231"/>
      <c r="O828" s="231"/>
    </row>
    <row r="829" spans="1:15" ht="15" customHeight="1">
      <c r="A829" s="236"/>
      <c r="B829" s="187" t="s">
        <v>147</v>
      </c>
      <c r="C829" s="189" t="s">
        <v>4701</v>
      </c>
      <c r="D829" s="189" t="s">
        <v>4061</v>
      </c>
      <c r="E829" s="238">
        <v>45271</v>
      </c>
      <c r="F829" s="238">
        <v>45271</v>
      </c>
      <c r="G829" s="231" t="s">
        <v>4702</v>
      </c>
      <c r="H829" s="231" t="s">
        <v>4703</v>
      </c>
      <c r="I829" s="231" t="s">
        <v>4659</v>
      </c>
      <c r="J829" s="231" t="s">
        <v>487</v>
      </c>
      <c r="K829" s="237" t="s">
        <v>195</v>
      </c>
      <c r="L829" s="238">
        <v>45278</v>
      </c>
      <c r="M829" s="231"/>
      <c r="N829" s="231"/>
      <c r="O829" s="231"/>
    </row>
    <row r="830" spans="1:15" ht="15" customHeight="1">
      <c r="A830" s="236"/>
      <c r="B830" s="187" t="s">
        <v>147</v>
      </c>
      <c r="C830" s="189" t="s">
        <v>149</v>
      </c>
      <c r="D830" s="189" t="s">
        <v>4062</v>
      </c>
      <c r="E830" s="238">
        <v>45273</v>
      </c>
      <c r="F830" s="238">
        <v>45273</v>
      </c>
      <c r="G830" s="231" t="s">
        <v>1990</v>
      </c>
      <c r="H830" s="231" t="s">
        <v>4667</v>
      </c>
      <c r="I830" s="231" t="s">
        <v>4535</v>
      </c>
      <c r="J830" s="231" t="s">
        <v>1833</v>
      </c>
      <c r="K830" s="237" t="s">
        <v>195</v>
      </c>
      <c r="L830" s="238">
        <v>45278</v>
      </c>
      <c r="M830" s="231"/>
      <c r="N830" s="231"/>
      <c r="O830" s="231"/>
    </row>
    <row r="831" spans="1:15" ht="15" customHeight="1">
      <c r="A831" s="236"/>
      <c r="B831" s="187" t="s">
        <v>147</v>
      </c>
      <c r="C831" s="189" t="s">
        <v>149</v>
      </c>
      <c r="D831" s="189" t="s">
        <v>4063</v>
      </c>
      <c r="E831" s="238">
        <v>45273</v>
      </c>
      <c r="F831" s="238">
        <v>45273</v>
      </c>
      <c r="G831" s="231" t="s">
        <v>1935</v>
      </c>
      <c r="H831" s="231" t="s">
        <v>4075</v>
      </c>
      <c r="I831" s="231" t="s">
        <v>3984</v>
      </c>
      <c r="J831" s="231" t="s">
        <v>1833</v>
      </c>
      <c r="K831" s="237" t="s">
        <v>195</v>
      </c>
      <c r="L831" s="238">
        <v>45278</v>
      </c>
      <c r="M831" s="231"/>
      <c r="N831" s="231"/>
      <c r="O831" s="231"/>
    </row>
    <row r="832" spans="1:15" ht="15" customHeight="1">
      <c r="A832" s="236"/>
      <c r="B832" s="187" t="s">
        <v>147</v>
      </c>
      <c r="C832" s="189" t="s">
        <v>149</v>
      </c>
      <c r="D832" s="189" t="s">
        <v>4064</v>
      </c>
      <c r="E832" s="238">
        <v>45276</v>
      </c>
      <c r="F832" s="238">
        <v>45276</v>
      </c>
      <c r="G832" s="231" t="s">
        <v>3644</v>
      </c>
      <c r="H832" s="231" t="s">
        <v>4689</v>
      </c>
      <c r="I832" s="231" t="s">
        <v>4535</v>
      </c>
      <c r="J832" s="231" t="s">
        <v>1725</v>
      </c>
      <c r="K832" s="237" t="s">
        <v>195</v>
      </c>
      <c r="L832" s="238">
        <v>45282</v>
      </c>
      <c r="M832" s="231"/>
      <c r="N832" s="231"/>
      <c r="O832" s="231"/>
    </row>
    <row r="833" spans="1:15" ht="15" customHeight="1">
      <c r="A833" s="236"/>
      <c r="B833" s="187" t="s">
        <v>147</v>
      </c>
      <c r="C833" s="189" t="s">
        <v>4690</v>
      </c>
      <c r="D833" s="189" t="s">
        <v>4065</v>
      </c>
      <c r="E833" s="238">
        <v>45276</v>
      </c>
      <c r="F833" s="238">
        <v>45276</v>
      </c>
      <c r="G833" s="231" t="s">
        <v>3644</v>
      </c>
      <c r="H833" s="231" t="s">
        <v>4691</v>
      </c>
      <c r="I833" s="231" t="s">
        <v>4659</v>
      </c>
      <c r="J833" s="231" t="s">
        <v>487</v>
      </c>
      <c r="K833" s="237" t="s">
        <v>195</v>
      </c>
      <c r="L833" s="238">
        <v>45282</v>
      </c>
      <c r="M833" s="231"/>
      <c r="N833" s="231"/>
      <c r="O833" s="231"/>
    </row>
    <row r="834" spans="1:15" ht="15" customHeight="1">
      <c r="A834" s="236"/>
      <c r="B834" s="187" t="s">
        <v>147</v>
      </c>
      <c r="C834" s="189" t="s">
        <v>149</v>
      </c>
      <c r="D834" s="189" t="s">
        <v>4066</v>
      </c>
      <c r="E834" s="238">
        <v>45280</v>
      </c>
      <c r="F834" s="238">
        <v>45280</v>
      </c>
      <c r="G834" s="231" t="s">
        <v>3644</v>
      </c>
      <c r="H834" s="231" t="s">
        <v>4748</v>
      </c>
      <c r="I834" s="231" t="s">
        <v>4535</v>
      </c>
      <c r="J834" s="231" t="s">
        <v>277</v>
      </c>
      <c r="K834" s="237" t="s">
        <v>195</v>
      </c>
      <c r="L834" s="238">
        <v>45282</v>
      </c>
      <c r="M834" s="231"/>
      <c r="N834" s="231"/>
      <c r="O834" s="231"/>
    </row>
    <row r="835" spans="1:15" ht="15" customHeight="1">
      <c r="A835" s="236"/>
      <c r="B835" s="187" t="s">
        <v>147</v>
      </c>
      <c r="C835" s="189" t="s">
        <v>149</v>
      </c>
      <c r="D835" s="189" t="s">
        <v>4067</v>
      </c>
      <c r="E835" s="238">
        <v>45280</v>
      </c>
      <c r="F835" s="238">
        <v>45280</v>
      </c>
      <c r="G835" s="231" t="s">
        <v>3441</v>
      </c>
      <c r="H835" s="231" t="s">
        <v>4749</v>
      </c>
      <c r="I835" s="231" t="s">
        <v>4535</v>
      </c>
      <c r="J835" s="231" t="s">
        <v>277</v>
      </c>
      <c r="K835" s="237" t="s">
        <v>195</v>
      </c>
      <c r="L835" s="238">
        <v>45287</v>
      </c>
      <c r="M835" s="231"/>
      <c r="N835" s="231"/>
      <c r="O835" s="231"/>
    </row>
    <row r="836" spans="1:15" ht="15" customHeight="1">
      <c r="A836" s="236"/>
      <c r="B836" s="187" t="s">
        <v>147</v>
      </c>
      <c r="C836" s="189" t="s">
        <v>4785</v>
      </c>
      <c r="D836" s="189" t="s">
        <v>4794</v>
      </c>
      <c r="E836" s="238">
        <v>45283</v>
      </c>
      <c r="F836" s="238">
        <v>45283</v>
      </c>
      <c r="G836" s="231" t="s">
        <v>12</v>
      </c>
      <c r="H836" s="231" t="s">
        <v>4852</v>
      </c>
      <c r="I836" s="231" t="s">
        <v>4659</v>
      </c>
      <c r="J836" s="231" t="s">
        <v>4853</v>
      </c>
      <c r="K836" s="237" t="s">
        <v>195</v>
      </c>
      <c r="L836" s="238">
        <v>45294</v>
      </c>
      <c r="M836" s="231"/>
      <c r="N836" s="231"/>
      <c r="O836" s="231"/>
    </row>
    <row r="837" spans="1:15" ht="15" customHeight="1">
      <c r="A837" s="236"/>
      <c r="B837" s="187" t="s">
        <v>147</v>
      </c>
      <c r="C837" s="189" t="s">
        <v>4785</v>
      </c>
      <c r="D837" s="189" t="s">
        <v>4795</v>
      </c>
      <c r="E837" s="238">
        <v>45288</v>
      </c>
      <c r="F837" s="238">
        <v>45288</v>
      </c>
      <c r="G837" s="231" t="s">
        <v>1935</v>
      </c>
      <c r="H837" s="231" t="s">
        <v>2799</v>
      </c>
      <c r="I837" s="231" t="s">
        <v>4659</v>
      </c>
      <c r="J837" s="231" t="s">
        <v>482</v>
      </c>
      <c r="K837" s="237" t="s">
        <v>195</v>
      </c>
      <c r="L837" s="238">
        <v>45294</v>
      </c>
      <c r="M837" s="231"/>
      <c r="N837" s="231"/>
      <c r="O837" s="231"/>
    </row>
    <row r="838" spans="1:15" ht="15" customHeight="1">
      <c r="A838" s="236"/>
      <c r="B838" s="187" t="s">
        <v>147</v>
      </c>
      <c r="C838" s="189" t="s">
        <v>4785</v>
      </c>
      <c r="D838" s="189" t="s">
        <v>4796</v>
      </c>
      <c r="E838" s="238">
        <v>45288</v>
      </c>
      <c r="F838" s="238">
        <v>45288</v>
      </c>
      <c r="G838" s="231" t="s">
        <v>4722</v>
      </c>
      <c r="H838" s="231" t="s">
        <v>4818</v>
      </c>
      <c r="I838" s="231" t="s">
        <v>4535</v>
      </c>
      <c r="J838" s="231" t="s">
        <v>482</v>
      </c>
      <c r="K838" s="237" t="s">
        <v>195</v>
      </c>
      <c r="L838" s="238">
        <v>45294</v>
      </c>
      <c r="M838" s="231"/>
      <c r="N838" s="231"/>
      <c r="O838" s="231"/>
    </row>
    <row r="839" spans="1:15" ht="15" customHeight="1">
      <c r="A839" s="236"/>
      <c r="B839" s="187" t="s">
        <v>147</v>
      </c>
      <c r="C839" s="189" t="s">
        <v>4785</v>
      </c>
      <c r="D839" s="189" t="s">
        <v>4797</v>
      </c>
      <c r="E839" s="238">
        <v>45288</v>
      </c>
      <c r="F839" s="238">
        <v>45288</v>
      </c>
      <c r="G839" s="231" t="s">
        <v>3441</v>
      </c>
      <c r="H839" s="231" t="s">
        <v>4819</v>
      </c>
      <c r="I839" s="231" t="s">
        <v>4535</v>
      </c>
      <c r="J839" s="231" t="s">
        <v>277</v>
      </c>
      <c r="K839" s="237" t="s">
        <v>195</v>
      </c>
      <c r="L839" s="238">
        <v>45294</v>
      </c>
      <c r="M839" s="231"/>
      <c r="N839" s="231"/>
      <c r="O839" s="231"/>
    </row>
    <row r="840" spans="1:15" ht="15" customHeight="1">
      <c r="A840" s="236"/>
      <c r="B840" s="187" t="s">
        <v>147</v>
      </c>
      <c r="C840" s="189" t="s">
        <v>4825</v>
      </c>
      <c r="D840" s="189" t="s">
        <v>4798</v>
      </c>
      <c r="E840" s="238">
        <v>45289</v>
      </c>
      <c r="F840" s="238">
        <v>45289</v>
      </c>
      <c r="G840" s="231" t="s">
        <v>1990</v>
      </c>
      <c r="H840" s="231" t="s">
        <v>4854</v>
      </c>
      <c r="I840" s="231" t="s">
        <v>4535</v>
      </c>
      <c r="J840" s="231" t="s">
        <v>4855</v>
      </c>
      <c r="K840" s="237" t="s">
        <v>195</v>
      </c>
      <c r="L840" s="238">
        <v>45294</v>
      </c>
      <c r="M840" s="231"/>
      <c r="N840" s="231"/>
      <c r="O840" s="231"/>
    </row>
    <row r="841" spans="1:15" ht="15" customHeight="1">
      <c r="A841" s="236"/>
      <c r="B841" s="187" t="s">
        <v>147</v>
      </c>
      <c r="C841" s="189" t="s">
        <v>4785</v>
      </c>
      <c r="D841" s="189" t="s">
        <v>4799</v>
      </c>
      <c r="E841" s="238">
        <v>45290</v>
      </c>
      <c r="F841" s="238">
        <v>45292</v>
      </c>
      <c r="G841" s="231" t="s">
        <v>1859</v>
      </c>
      <c r="H841" s="231" t="s">
        <v>2343</v>
      </c>
      <c r="I841" s="231" t="s">
        <v>4659</v>
      </c>
      <c r="J841" s="231" t="s">
        <v>482</v>
      </c>
      <c r="K841" s="237" t="s">
        <v>195</v>
      </c>
      <c r="L841" s="238">
        <v>45294</v>
      </c>
      <c r="M841" s="231"/>
      <c r="N841" s="231"/>
      <c r="O841" s="231"/>
    </row>
    <row r="842" spans="1:15" ht="15" customHeight="1">
      <c r="A842" s="236"/>
      <c r="B842" s="187" t="s">
        <v>147</v>
      </c>
      <c r="C842" s="189" t="s">
        <v>4785</v>
      </c>
      <c r="D842" s="189" t="s">
        <v>4800</v>
      </c>
      <c r="E842" s="238">
        <v>45290</v>
      </c>
      <c r="F842" s="238">
        <v>45292</v>
      </c>
      <c r="G842" s="231" t="s">
        <v>1859</v>
      </c>
      <c r="H842" s="231" t="s">
        <v>4856</v>
      </c>
      <c r="I842" s="231" t="s">
        <v>4659</v>
      </c>
      <c r="J842" s="231" t="s">
        <v>482</v>
      </c>
      <c r="K842" s="237" t="s">
        <v>195</v>
      </c>
      <c r="L842" s="238">
        <v>45294</v>
      </c>
      <c r="M842" s="231"/>
      <c r="N842" s="231"/>
      <c r="O842" s="231"/>
    </row>
    <row r="843" spans="1:15" ht="15" customHeight="1">
      <c r="A843" s="236"/>
      <c r="B843" s="187" t="s">
        <v>147</v>
      </c>
      <c r="C843" s="189" t="s">
        <v>4825</v>
      </c>
      <c r="D843" s="189" t="s">
        <v>4801</v>
      </c>
      <c r="E843" s="238">
        <v>45292</v>
      </c>
      <c r="F843" s="238">
        <v>45290</v>
      </c>
      <c r="G843" s="231" t="s">
        <v>1990</v>
      </c>
      <c r="H843" s="231" t="s">
        <v>4826</v>
      </c>
      <c r="I843" s="231" t="s">
        <v>4535</v>
      </c>
      <c r="J843" s="231" t="s">
        <v>4827</v>
      </c>
      <c r="K843" s="237" t="s">
        <v>195</v>
      </c>
      <c r="L843" s="238">
        <v>45294</v>
      </c>
      <c r="M843" s="231"/>
      <c r="N843" s="231"/>
      <c r="O843" s="231"/>
    </row>
    <row r="844" spans="1:15" ht="15" customHeight="1">
      <c r="A844" s="236"/>
      <c r="B844" s="187" t="s">
        <v>147</v>
      </c>
      <c r="C844" s="189" t="s">
        <v>4825</v>
      </c>
      <c r="D844" s="189" t="s">
        <v>4802</v>
      </c>
      <c r="E844" s="238">
        <v>45292</v>
      </c>
      <c r="F844" s="238">
        <v>45291</v>
      </c>
      <c r="G844" s="231" t="s">
        <v>1990</v>
      </c>
      <c r="H844" s="231" t="s">
        <v>4828</v>
      </c>
      <c r="I844" s="231" t="s">
        <v>4535</v>
      </c>
      <c r="J844" s="231" t="s">
        <v>4829</v>
      </c>
      <c r="K844" s="237" t="s">
        <v>195</v>
      </c>
      <c r="L844" s="238">
        <v>45294</v>
      </c>
      <c r="M844" s="231"/>
      <c r="N844" s="231"/>
      <c r="O844" s="231"/>
    </row>
    <row r="845" spans="1:15" ht="15" customHeight="1">
      <c r="A845" s="236"/>
      <c r="B845" s="187" t="s">
        <v>147</v>
      </c>
      <c r="C845" s="189" t="s">
        <v>4785</v>
      </c>
      <c r="D845" s="189" t="s">
        <v>4803</v>
      </c>
      <c r="E845" s="238">
        <v>45292</v>
      </c>
      <c r="F845" s="238">
        <v>45290</v>
      </c>
      <c r="G845" s="231" t="s">
        <v>4830</v>
      </c>
      <c r="H845" s="231" t="s">
        <v>4831</v>
      </c>
      <c r="I845" s="231" t="s">
        <v>4659</v>
      </c>
      <c r="J845" s="231" t="s">
        <v>482</v>
      </c>
      <c r="K845" s="237" t="s">
        <v>195</v>
      </c>
      <c r="L845" s="238">
        <v>45294</v>
      </c>
      <c r="M845" s="231"/>
      <c r="N845" s="231"/>
      <c r="O845" s="231"/>
    </row>
    <row r="846" spans="1:15" ht="15" customHeight="1">
      <c r="A846" s="236"/>
      <c r="B846" s="187" t="s">
        <v>147</v>
      </c>
      <c r="C846" s="189" t="s">
        <v>4785</v>
      </c>
      <c r="D846" s="189" t="s">
        <v>4804</v>
      </c>
      <c r="E846" s="238">
        <v>45293</v>
      </c>
      <c r="F846" s="238">
        <v>45293</v>
      </c>
      <c r="G846" s="231" t="s">
        <v>3644</v>
      </c>
      <c r="H846" s="231" t="s">
        <v>4846</v>
      </c>
      <c r="I846" s="231" t="s">
        <v>4659</v>
      </c>
      <c r="J846" s="231" t="s">
        <v>482</v>
      </c>
      <c r="K846" s="237" t="s">
        <v>195</v>
      </c>
      <c r="L846" s="238">
        <v>45294</v>
      </c>
      <c r="M846" s="231"/>
      <c r="N846" s="231"/>
      <c r="O846" s="231"/>
    </row>
    <row r="847" spans="1:15" ht="15" customHeight="1">
      <c r="A847" s="236"/>
      <c r="B847" s="187" t="s">
        <v>147</v>
      </c>
      <c r="C847" s="189" t="s">
        <v>4825</v>
      </c>
      <c r="D847" s="189" t="s">
        <v>4805</v>
      </c>
      <c r="E847" s="238">
        <v>45294</v>
      </c>
      <c r="F847" s="238">
        <v>45294</v>
      </c>
      <c r="G847" s="231" t="s">
        <v>4722</v>
      </c>
      <c r="H847" s="231" t="s">
        <v>4847</v>
      </c>
      <c r="I847" s="231" t="s">
        <v>4535</v>
      </c>
      <c r="J847" s="231" t="s">
        <v>4848</v>
      </c>
      <c r="K847" s="237" t="s">
        <v>195</v>
      </c>
      <c r="L847" s="238">
        <v>45300</v>
      </c>
      <c r="M847" s="231"/>
      <c r="N847" s="231"/>
      <c r="O847" s="231"/>
    </row>
    <row r="848" spans="1:15" ht="15" customHeight="1">
      <c r="A848" s="236"/>
      <c r="B848" s="187" t="s">
        <v>147</v>
      </c>
      <c r="C848" s="189" t="s">
        <v>4870</v>
      </c>
      <c r="D848" s="189" t="s">
        <v>4806</v>
      </c>
      <c r="E848" s="238">
        <v>45296</v>
      </c>
      <c r="F848" s="238">
        <v>45296</v>
      </c>
      <c r="G848" s="231" t="s">
        <v>4402</v>
      </c>
      <c r="H848" s="231" t="s">
        <v>3987</v>
      </c>
      <c r="I848" s="231" t="s">
        <v>4535</v>
      </c>
      <c r="J848" s="231" t="s">
        <v>878</v>
      </c>
      <c r="K848" s="237" t="s">
        <v>195</v>
      </c>
      <c r="L848" s="238">
        <v>45300</v>
      </c>
      <c r="M848" s="231"/>
      <c r="N848" s="231"/>
      <c r="O848" s="231"/>
    </row>
    <row r="849" spans="1:15" ht="15" customHeight="1">
      <c r="A849" s="236"/>
      <c r="B849" s="187" t="s">
        <v>147</v>
      </c>
      <c r="C849" s="189" t="s">
        <v>4870</v>
      </c>
      <c r="D849" s="189" t="s">
        <v>4807</v>
      </c>
      <c r="E849" s="238">
        <v>45296</v>
      </c>
      <c r="F849" s="238">
        <v>45296</v>
      </c>
      <c r="G849" s="231" t="s">
        <v>4722</v>
      </c>
      <c r="H849" s="231" t="s">
        <v>4871</v>
      </c>
      <c r="I849" s="231" t="s">
        <v>4535</v>
      </c>
      <c r="J849" s="231" t="s">
        <v>4872</v>
      </c>
      <c r="K849" s="237" t="s">
        <v>195</v>
      </c>
      <c r="L849" s="238">
        <v>45300</v>
      </c>
      <c r="M849" s="231"/>
      <c r="N849" s="231"/>
      <c r="O849" s="231"/>
    </row>
    <row r="850" spans="1:15" ht="15" customHeight="1">
      <c r="A850" s="236"/>
      <c r="B850" s="187" t="s">
        <v>147</v>
      </c>
      <c r="C850" s="189" t="s">
        <v>4825</v>
      </c>
      <c r="D850" s="189" t="s">
        <v>4808</v>
      </c>
      <c r="E850" s="238">
        <v>45299</v>
      </c>
      <c r="F850" s="238">
        <v>45299</v>
      </c>
      <c r="G850" s="231" t="s">
        <v>1990</v>
      </c>
      <c r="H850" s="231" t="s">
        <v>3614</v>
      </c>
      <c r="I850" s="231" t="s">
        <v>4535</v>
      </c>
      <c r="J850" s="231" t="s">
        <v>4884</v>
      </c>
      <c r="K850" s="237" t="s">
        <v>195</v>
      </c>
      <c r="L850" s="238">
        <v>45300</v>
      </c>
      <c r="M850" s="231"/>
      <c r="N850" s="231"/>
      <c r="O850" s="231"/>
    </row>
    <row r="851" spans="1:15" ht="15" customHeight="1">
      <c r="A851" s="236"/>
      <c r="B851" s="187" t="s">
        <v>147</v>
      </c>
      <c r="C851" s="189" t="s">
        <v>4825</v>
      </c>
      <c r="D851" s="189" t="s">
        <v>4809</v>
      </c>
      <c r="E851" s="238">
        <v>45301</v>
      </c>
      <c r="F851" s="238">
        <v>45301</v>
      </c>
      <c r="G851" s="231" t="s">
        <v>4402</v>
      </c>
      <c r="H851" s="231" t="s">
        <v>3987</v>
      </c>
      <c r="I851" s="231" t="s">
        <v>4535</v>
      </c>
      <c r="J851" s="231" t="s">
        <v>878</v>
      </c>
      <c r="K851" s="237" t="s">
        <v>195</v>
      </c>
      <c r="L851" s="238">
        <v>45308</v>
      </c>
      <c r="M851" s="231"/>
      <c r="N851" s="231"/>
      <c r="O851" s="231"/>
    </row>
    <row r="852" spans="1:15" ht="15" customHeight="1">
      <c r="A852" s="236"/>
      <c r="B852" s="187" t="s">
        <v>147</v>
      </c>
      <c r="C852" s="189" t="s">
        <v>4785</v>
      </c>
      <c r="D852" s="189" t="s">
        <v>4810</v>
      </c>
      <c r="E852" s="238">
        <v>45303</v>
      </c>
      <c r="F852" s="238">
        <v>45302</v>
      </c>
      <c r="G852" s="231" t="s">
        <v>3027</v>
      </c>
      <c r="H852" s="231" t="s">
        <v>4924</v>
      </c>
      <c r="I852" s="231" t="s">
        <v>4659</v>
      </c>
      <c r="J852" s="231" t="s">
        <v>4076</v>
      </c>
      <c r="K852" s="237" t="s">
        <v>195</v>
      </c>
      <c r="L852" s="238">
        <v>45308</v>
      </c>
      <c r="M852" s="231"/>
      <c r="N852" s="231"/>
      <c r="O852" s="231"/>
    </row>
    <row r="853" spans="1:15" ht="15" customHeight="1">
      <c r="A853" s="236"/>
      <c r="B853" s="187" t="s">
        <v>147</v>
      </c>
      <c r="C853" s="189" t="s">
        <v>4937</v>
      </c>
      <c r="D853" s="189" t="s">
        <v>4811</v>
      </c>
      <c r="E853" s="238">
        <v>45307</v>
      </c>
      <c r="F853" s="238">
        <v>45307</v>
      </c>
      <c r="G853" s="231" t="s">
        <v>4938</v>
      </c>
      <c r="H853" s="231" t="s">
        <v>4939</v>
      </c>
      <c r="I853" s="231" t="s">
        <v>4940</v>
      </c>
      <c r="J853" s="231" t="s">
        <v>416</v>
      </c>
      <c r="K853" s="237" t="s">
        <v>195</v>
      </c>
      <c r="L853" s="238">
        <v>45315</v>
      </c>
      <c r="M853" s="231"/>
      <c r="N853" s="231"/>
      <c r="O853" s="231"/>
    </row>
    <row r="854" spans="1:15" ht="15" customHeight="1">
      <c r="A854" s="236"/>
      <c r="B854" s="187" t="s">
        <v>147</v>
      </c>
      <c r="C854" s="189" t="s">
        <v>5088</v>
      </c>
      <c r="D854" s="189" t="s">
        <v>4812</v>
      </c>
      <c r="E854" s="238">
        <v>45308</v>
      </c>
      <c r="F854" s="238">
        <v>45308</v>
      </c>
      <c r="G854" s="231" t="s">
        <v>1935</v>
      </c>
      <c r="H854" s="231" t="s">
        <v>2412</v>
      </c>
      <c r="I854" s="231" t="s">
        <v>4659</v>
      </c>
      <c r="J854" s="231" t="s">
        <v>1923</v>
      </c>
      <c r="K854" s="237" t="s">
        <v>195</v>
      </c>
      <c r="L854" s="238">
        <v>45315</v>
      </c>
      <c r="M854" s="231"/>
      <c r="N854" s="231"/>
      <c r="O854" s="231"/>
    </row>
    <row r="855" spans="1:15" ht="15" customHeight="1">
      <c r="A855" s="236"/>
      <c r="B855" s="187" t="s">
        <v>147</v>
      </c>
      <c r="C855" s="189" t="s">
        <v>4785</v>
      </c>
      <c r="D855" s="189" t="s">
        <v>4813</v>
      </c>
      <c r="E855" s="238">
        <v>45310</v>
      </c>
      <c r="F855" s="238">
        <v>45311</v>
      </c>
      <c r="G855" s="231" t="s">
        <v>1859</v>
      </c>
      <c r="H855" s="231" t="s">
        <v>5129</v>
      </c>
      <c r="I855" s="231" t="s">
        <v>4659</v>
      </c>
      <c r="J855" s="231" t="s">
        <v>1923</v>
      </c>
      <c r="K855" s="237" t="s">
        <v>195</v>
      </c>
      <c r="L855" s="238">
        <v>45315</v>
      </c>
      <c r="M855" s="231"/>
      <c r="N855" s="231"/>
      <c r="O855" s="231"/>
    </row>
    <row r="856" spans="1:15" ht="15" customHeight="1">
      <c r="A856" s="236"/>
      <c r="B856" s="187" t="s">
        <v>147</v>
      </c>
      <c r="C856" s="189" t="s">
        <v>4690</v>
      </c>
      <c r="D856" s="189" t="s">
        <v>4814</v>
      </c>
      <c r="E856" s="238">
        <v>45310</v>
      </c>
      <c r="F856" s="238">
        <v>45311</v>
      </c>
      <c r="G856" s="231" t="s">
        <v>1859</v>
      </c>
      <c r="H856" s="231" t="s">
        <v>2835</v>
      </c>
      <c r="I856" s="231" t="s">
        <v>4659</v>
      </c>
      <c r="J856" s="231" t="s">
        <v>1923</v>
      </c>
      <c r="K856" s="237" t="s">
        <v>195</v>
      </c>
      <c r="L856" s="238">
        <v>45315</v>
      </c>
      <c r="M856" s="231"/>
      <c r="N856" s="231"/>
      <c r="O856" s="231"/>
    </row>
    <row r="857" spans="1:15" ht="15" customHeight="1">
      <c r="A857" s="236"/>
      <c r="B857" s="187" t="s">
        <v>147</v>
      </c>
      <c r="C857" s="189" t="s">
        <v>4690</v>
      </c>
      <c r="D857" s="189" t="s">
        <v>4815</v>
      </c>
      <c r="E857" s="238">
        <v>45310</v>
      </c>
      <c r="F857" s="238">
        <v>45311</v>
      </c>
      <c r="G857" s="231" t="s">
        <v>984</v>
      </c>
      <c r="H857" s="231" t="s">
        <v>5130</v>
      </c>
      <c r="I857" s="231" t="s">
        <v>4659</v>
      </c>
      <c r="J857" s="231" t="s">
        <v>5131</v>
      </c>
      <c r="K857" s="237" t="s">
        <v>195</v>
      </c>
      <c r="L857" s="238">
        <v>45315</v>
      </c>
      <c r="M857" s="231"/>
      <c r="N857" s="231"/>
      <c r="O857" s="231"/>
    </row>
    <row r="858" spans="1:15" ht="15" customHeight="1">
      <c r="A858" s="236"/>
      <c r="B858" s="187" t="s">
        <v>147</v>
      </c>
      <c r="C858" s="189" t="s">
        <v>4785</v>
      </c>
      <c r="D858" s="189" t="s">
        <v>4816</v>
      </c>
      <c r="E858" s="238">
        <v>45313</v>
      </c>
      <c r="F858" s="238">
        <v>45313</v>
      </c>
      <c r="G858" s="231" t="s">
        <v>3644</v>
      </c>
      <c r="H858" s="231" t="s">
        <v>5110</v>
      </c>
      <c r="I858" s="231" t="s">
        <v>4659</v>
      </c>
      <c r="J858" s="231" t="s">
        <v>1923</v>
      </c>
      <c r="K858" s="237" t="s">
        <v>195</v>
      </c>
      <c r="L858" s="238">
        <v>45323</v>
      </c>
      <c r="M858" s="231"/>
      <c r="N858" s="231"/>
      <c r="O858" s="231"/>
    </row>
    <row r="859" spans="1:15" ht="15" customHeight="1">
      <c r="A859" s="236"/>
      <c r="B859" s="187" t="s">
        <v>147</v>
      </c>
      <c r="C859" s="189" t="s">
        <v>4785</v>
      </c>
      <c r="D859" s="189" t="s">
        <v>4817</v>
      </c>
      <c r="E859" s="238">
        <v>45318</v>
      </c>
      <c r="F859" s="238">
        <v>45320</v>
      </c>
      <c r="G859" s="231" t="s">
        <v>4830</v>
      </c>
      <c r="H859" s="231" t="s">
        <v>5150</v>
      </c>
      <c r="I859" s="231" t="s">
        <v>4659</v>
      </c>
      <c r="J859" s="231" t="s">
        <v>5151</v>
      </c>
      <c r="K859" s="237" t="s">
        <v>195</v>
      </c>
      <c r="L859" s="238">
        <v>45337</v>
      </c>
      <c r="M859" s="231"/>
      <c r="N859" s="231"/>
      <c r="O859" s="231"/>
    </row>
    <row r="860" spans="1:15" ht="15" customHeight="1">
      <c r="A860" s="236"/>
      <c r="B860" s="187" t="s">
        <v>147</v>
      </c>
      <c r="C860" s="189" t="s">
        <v>149</v>
      </c>
      <c r="D860" s="189" t="s">
        <v>5100</v>
      </c>
      <c r="E860" s="238">
        <v>45320</v>
      </c>
      <c r="F860" s="238">
        <v>45320</v>
      </c>
      <c r="G860" s="231" t="s">
        <v>3644</v>
      </c>
      <c r="H860" s="231" t="s">
        <v>5177</v>
      </c>
      <c r="I860" s="231" t="s">
        <v>4535</v>
      </c>
      <c r="J860" s="231" t="s">
        <v>2093</v>
      </c>
      <c r="K860" s="237" t="s">
        <v>195</v>
      </c>
      <c r="L860" s="238">
        <v>45321</v>
      </c>
      <c r="M860" s="231"/>
      <c r="N860" s="231"/>
      <c r="O860" s="231"/>
    </row>
    <row r="861" spans="1:15" ht="15" customHeight="1">
      <c r="A861" s="236"/>
      <c r="B861" s="187" t="s">
        <v>147</v>
      </c>
      <c r="C861" s="189" t="s">
        <v>149</v>
      </c>
      <c r="D861" s="189" t="s">
        <v>5101</v>
      </c>
      <c r="E861" s="238">
        <v>45323</v>
      </c>
      <c r="F861" s="238">
        <v>45323</v>
      </c>
      <c r="G861" s="231" t="s">
        <v>3441</v>
      </c>
      <c r="H861" s="231" t="s">
        <v>5192</v>
      </c>
      <c r="I861" s="231" t="s">
        <v>4535</v>
      </c>
      <c r="J861" s="231" t="s">
        <v>2093</v>
      </c>
      <c r="K861" s="237" t="s">
        <v>195</v>
      </c>
      <c r="L861" s="238">
        <v>45337</v>
      </c>
      <c r="M861" s="231"/>
      <c r="N861" s="231"/>
      <c r="O861" s="231"/>
    </row>
    <row r="862" spans="1:15" ht="15" customHeight="1">
      <c r="A862" s="236"/>
      <c r="B862" s="187" t="s">
        <v>147</v>
      </c>
      <c r="C862" s="189" t="s">
        <v>149</v>
      </c>
      <c r="D862" s="189" t="s">
        <v>5102</v>
      </c>
      <c r="E862" s="238">
        <v>45300</v>
      </c>
      <c r="F862" s="238">
        <v>45329</v>
      </c>
      <c r="G862" s="231" t="s">
        <v>1935</v>
      </c>
      <c r="H862" s="231" t="s">
        <v>5207</v>
      </c>
      <c r="I862" s="231" t="s">
        <v>4659</v>
      </c>
      <c r="J862" s="231" t="s">
        <v>1833</v>
      </c>
      <c r="K862" s="237" t="s">
        <v>195</v>
      </c>
      <c r="L862" s="238">
        <v>45337</v>
      </c>
      <c r="M862" s="231"/>
      <c r="N862" s="231"/>
      <c r="O862" s="231"/>
    </row>
    <row r="863" spans="1:15" ht="15" customHeight="1">
      <c r="A863" s="236"/>
      <c r="B863" s="187" t="s">
        <v>147</v>
      </c>
      <c r="C863" s="189" t="s">
        <v>4825</v>
      </c>
      <c r="D863" s="189" t="s">
        <v>5103</v>
      </c>
      <c r="E863" s="238">
        <v>45333</v>
      </c>
      <c r="F863" s="238">
        <v>45334</v>
      </c>
      <c r="G863" s="231" t="s">
        <v>3644</v>
      </c>
      <c r="H863" s="231" t="s">
        <v>5224</v>
      </c>
      <c r="I863" s="231" t="s">
        <v>4535</v>
      </c>
      <c r="J863" s="231" t="s">
        <v>878</v>
      </c>
      <c r="K863" s="237" t="s">
        <v>195</v>
      </c>
      <c r="L863" s="238">
        <v>45337</v>
      </c>
      <c r="M863" s="231"/>
      <c r="N863" s="231"/>
      <c r="O863" s="231"/>
    </row>
    <row r="864" spans="1:15" ht="15" customHeight="1">
      <c r="A864" s="236"/>
      <c r="B864" s="187" t="s">
        <v>147</v>
      </c>
      <c r="C864" s="189" t="s">
        <v>4785</v>
      </c>
      <c r="D864" s="189" t="s">
        <v>5104</v>
      </c>
      <c r="E864" s="238">
        <v>45338</v>
      </c>
      <c r="F864" s="238">
        <v>45338</v>
      </c>
      <c r="G864" s="231" t="s">
        <v>4830</v>
      </c>
      <c r="H864" s="231" t="s">
        <v>5249</v>
      </c>
      <c r="I864" s="231" t="s">
        <v>5250</v>
      </c>
      <c r="J864" s="231" t="s">
        <v>5251</v>
      </c>
      <c r="K864" s="237" t="s">
        <v>195</v>
      </c>
      <c r="L864" s="238">
        <v>45341</v>
      </c>
      <c r="M864" s="231"/>
      <c r="N864" s="231"/>
      <c r="O864" s="231"/>
    </row>
    <row r="865" spans="1:15" ht="15" customHeight="1">
      <c r="A865" s="236"/>
      <c r="B865" s="187" t="s">
        <v>147</v>
      </c>
      <c r="C865" s="189" t="s">
        <v>4825</v>
      </c>
      <c r="D865" s="189" t="s">
        <v>5105</v>
      </c>
      <c r="E865" s="238">
        <v>45341</v>
      </c>
      <c r="F865" s="238">
        <v>45339</v>
      </c>
      <c r="G865" s="231" t="s">
        <v>3441</v>
      </c>
      <c r="H865" s="231" t="s">
        <v>5240</v>
      </c>
      <c r="I865" s="231" t="s">
        <v>4535</v>
      </c>
      <c r="J865" s="231" t="s">
        <v>878</v>
      </c>
      <c r="K865" s="237" t="s">
        <v>195</v>
      </c>
      <c r="L865" s="238">
        <v>45344</v>
      </c>
      <c r="M865" s="231"/>
      <c r="N865" s="231"/>
      <c r="O865" s="231"/>
    </row>
    <row r="866" spans="1:15" ht="15" customHeight="1">
      <c r="A866" s="236"/>
      <c r="B866" s="187" t="s">
        <v>147</v>
      </c>
      <c r="C866" s="189" t="s">
        <v>4690</v>
      </c>
      <c r="D866" s="189" t="s">
        <v>5106</v>
      </c>
      <c r="E866" s="238">
        <v>45347</v>
      </c>
      <c r="F866" s="238">
        <v>45347</v>
      </c>
      <c r="G866" s="231" t="s">
        <v>4830</v>
      </c>
      <c r="H866" s="231" t="s">
        <v>5288</v>
      </c>
      <c r="I866" s="231" t="s">
        <v>5289</v>
      </c>
      <c r="J866" s="231" t="s">
        <v>5290</v>
      </c>
      <c r="K866" s="237" t="s">
        <v>195</v>
      </c>
      <c r="L866" s="238">
        <v>45356</v>
      </c>
      <c r="M866" s="231"/>
      <c r="N866" s="231"/>
      <c r="O866" s="231"/>
    </row>
    <row r="867" spans="1:15" ht="21" customHeight="1">
      <c r="A867" s="236"/>
      <c r="B867" s="187" t="s">
        <v>147</v>
      </c>
      <c r="C867" s="190" t="s">
        <v>4785</v>
      </c>
      <c r="D867" s="190" t="s">
        <v>5107</v>
      </c>
      <c r="E867" s="239">
        <v>45352</v>
      </c>
      <c r="F867" s="239">
        <v>45352</v>
      </c>
      <c r="G867" s="259" t="s">
        <v>5300</v>
      </c>
      <c r="H867" s="259" t="s">
        <v>5301</v>
      </c>
      <c r="I867" s="258" t="s">
        <v>5302</v>
      </c>
      <c r="J867" s="259" t="s">
        <v>277</v>
      </c>
      <c r="K867" s="236" t="s">
        <v>195</v>
      </c>
      <c r="L867" s="238">
        <v>45357</v>
      </c>
      <c r="M867" s="231"/>
      <c r="N867" s="231"/>
      <c r="O867" s="231"/>
    </row>
    <row r="868" spans="1:15" ht="15" customHeight="1">
      <c r="A868" s="236"/>
      <c r="B868" s="187" t="s">
        <v>147</v>
      </c>
      <c r="C868" s="189" t="s">
        <v>4785</v>
      </c>
      <c r="D868" s="189" t="s">
        <v>5108</v>
      </c>
      <c r="E868" s="239">
        <v>45352</v>
      </c>
      <c r="F868" s="239">
        <v>45352</v>
      </c>
      <c r="G868" s="231" t="s">
        <v>1990</v>
      </c>
      <c r="H868" s="231" t="s">
        <v>5303</v>
      </c>
      <c r="I868" s="231" t="s">
        <v>5304</v>
      </c>
      <c r="J868" s="231" t="s">
        <v>5305</v>
      </c>
      <c r="K868" s="237" t="s">
        <v>195</v>
      </c>
      <c r="L868" s="238">
        <v>45357</v>
      </c>
      <c r="M868" s="231"/>
      <c r="N868" s="231"/>
      <c r="O868" s="231"/>
    </row>
    <row r="869" spans="1:15" ht="15" customHeight="1">
      <c r="A869" s="236"/>
      <c r="B869" s="187" t="s">
        <v>147</v>
      </c>
      <c r="C869" s="189" t="s">
        <v>4785</v>
      </c>
      <c r="D869" s="189" t="s">
        <v>5109</v>
      </c>
      <c r="E869" s="239">
        <v>45352</v>
      </c>
      <c r="F869" s="239">
        <v>45352</v>
      </c>
      <c r="G869" s="231" t="s">
        <v>4830</v>
      </c>
      <c r="H869" s="231" t="s">
        <v>5329</v>
      </c>
      <c r="I869" s="231" t="s">
        <v>5289</v>
      </c>
      <c r="J869" s="231" t="s">
        <v>5330</v>
      </c>
      <c r="K869" s="237" t="s">
        <v>195</v>
      </c>
      <c r="L869" s="238">
        <v>45357</v>
      </c>
      <c r="M869" s="231"/>
      <c r="N869" s="231"/>
      <c r="O869" s="231"/>
    </row>
    <row r="870" spans="1:15" ht="15" customHeight="1">
      <c r="A870" s="236"/>
      <c r="B870" s="187" t="s">
        <v>147</v>
      </c>
      <c r="C870" s="189" t="s">
        <v>4785</v>
      </c>
      <c r="D870" s="189" t="s">
        <v>5308</v>
      </c>
      <c r="E870" s="239">
        <v>45357</v>
      </c>
      <c r="F870" s="239">
        <v>45357</v>
      </c>
      <c r="G870" s="231" t="s">
        <v>791</v>
      </c>
      <c r="H870" s="231" t="s">
        <v>5325</v>
      </c>
      <c r="I870" s="231" t="s">
        <v>5326</v>
      </c>
      <c r="J870" s="231" t="s">
        <v>5327</v>
      </c>
      <c r="K870" s="237" t="s">
        <v>195</v>
      </c>
      <c r="L870" s="238">
        <v>45359</v>
      </c>
      <c r="M870" s="231"/>
      <c r="N870" s="231"/>
      <c r="O870" s="231"/>
    </row>
    <row r="871" spans="1:15" ht="21" customHeight="1">
      <c r="A871" s="236"/>
      <c r="B871" s="187" t="s">
        <v>147</v>
      </c>
      <c r="C871" s="190" t="s">
        <v>5334</v>
      </c>
      <c r="D871" s="190" t="s">
        <v>5309</v>
      </c>
      <c r="E871" s="239">
        <v>45358</v>
      </c>
      <c r="F871" s="239">
        <v>45358</v>
      </c>
      <c r="G871" s="259" t="s">
        <v>1990</v>
      </c>
      <c r="H871" s="259" t="s">
        <v>5337</v>
      </c>
      <c r="I871" s="260" t="s">
        <v>5335</v>
      </c>
      <c r="J871" s="259" t="s">
        <v>5336</v>
      </c>
      <c r="K871" s="236" t="s">
        <v>195</v>
      </c>
      <c r="L871" s="239">
        <v>45359</v>
      </c>
      <c r="M871" s="231"/>
      <c r="N871" s="231"/>
      <c r="O871" s="231"/>
    </row>
    <row r="872" spans="1:15" ht="15" customHeight="1">
      <c r="A872" s="236"/>
      <c r="B872" s="187" t="s">
        <v>147</v>
      </c>
      <c r="C872" s="189" t="s">
        <v>4785</v>
      </c>
      <c r="D872" s="189" t="s">
        <v>5310</v>
      </c>
      <c r="E872" s="239">
        <v>45364</v>
      </c>
      <c r="F872" s="239">
        <v>45363</v>
      </c>
      <c r="G872" s="231" t="s">
        <v>4830</v>
      </c>
      <c r="H872" s="231" t="s">
        <v>5358</v>
      </c>
      <c r="I872" s="231" t="s">
        <v>5359</v>
      </c>
      <c r="J872" s="231" t="s">
        <v>5360</v>
      </c>
      <c r="K872" s="237" t="s">
        <v>195</v>
      </c>
      <c r="L872" s="238">
        <v>45365</v>
      </c>
      <c r="M872" s="231"/>
      <c r="N872" s="231"/>
      <c r="O872" s="231"/>
    </row>
    <row r="873" spans="1:15" ht="15" customHeight="1">
      <c r="A873" s="236"/>
      <c r="B873" s="187" t="s">
        <v>147</v>
      </c>
      <c r="C873" s="189" t="s">
        <v>4690</v>
      </c>
      <c r="D873" s="189" t="s">
        <v>5311</v>
      </c>
      <c r="E873" s="239">
        <v>45375</v>
      </c>
      <c r="F873" s="239">
        <v>45375</v>
      </c>
      <c r="G873" s="231" t="s">
        <v>3597</v>
      </c>
      <c r="H873" s="231" t="s">
        <v>5329</v>
      </c>
      <c r="I873" s="231" t="s">
        <v>5289</v>
      </c>
      <c r="J873" s="231" t="s">
        <v>5530</v>
      </c>
      <c r="K873" s="237" t="s">
        <v>195</v>
      </c>
      <c r="L873" s="238">
        <v>45384</v>
      </c>
      <c r="M873" s="231"/>
      <c r="N873" s="231"/>
      <c r="O873" s="231"/>
    </row>
    <row r="874" spans="1:15" ht="15" customHeight="1">
      <c r="A874" s="236"/>
      <c r="B874" s="187" t="s">
        <v>147</v>
      </c>
      <c r="C874" s="189" t="s">
        <v>3</v>
      </c>
      <c r="D874" s="189" t="s">
        <v>5312</v>
      </c>
      <c r="E874" s="239">
        <v>45469</v>
      </c>
      <c r="F874" s="239">
        <v>45470</v>
      </c>
      <c r="G874" s="231" t="s">
        <v>1034</v>
      </c>
      <c r="H874" s="231" t="s">
        <v>6260</v>
      </c>
      <c r="I874" s="231"/>
      <c r="J874" s="231" t="s">
        <v>6261</v>
      </c>
      <c r="K874" s="237" t="s">
        <v>195</v>
      </c>
      <c r="L874" s="238">
        <v>45474</v>
      </c>
      <c r="M874" s="231"/>
      <c r="N874" s="231"/>
      <c r="O874" s="231"/>
    </row>
    <row r="875" spans="1:15" ht="15" customHeight="1">
      <c r="A875" s="236"/>
      <c r="B875" s="187" t="s">
        <v>147</v>
      </c>
      <c r="C875" s="189" t="s">
        <v>2183</v>
      </c>
      <c r="D875" s="189" t="s">
        <v>5313</v>
      </c>
      <c r="E875" s="239">
        <v>45476</v>
      </c>
      <c r="F875" s="239">
        <v>45476</v>
      </c>
      <c r="G875" s="231" t="s">
        <v>1034</v>
      </c>
      <c r="H875" s="231" t="s">
        <v>6300</v>
      </c>
      <c r="I875" s="231"/>
      <c r="J875" s="231" t="s">
        <v>6301</v>
      </c>
      <c r="K875" s="237" t="s">
        <v>195</v>
      </c>
      <c r="L875" s="238">
        <v>45477</v>
      </c>
      <c r="M875" s="231"/>
      <c r="N875" s="231"/>
      <c r="O875" s="231"/>
    </row>
    <row r="876" spans="1:15" ht="15" customHeight="1">
      <c r="A876" s="236"/>
      <c r="B876" s="187" t="s">
        <v>147</v>
      </c>
      <c r="C876" s="189" t="s">
        <v>2183</v>
      </c>
      <c r="D876" s="189" t="s">
        <v>5314</v>
      </c>
      <c r="E876" s="239">
        <v>45497</v>
      </c>
      <c r="F876" s="239">
        <v>45497</v>
      </c>
      <c r="G876" s="231" t="s">
        <v>6514</v>
      </c>
      <c r="H876" s="231" t="s">
        <v>6515</v>
      </c>
      <c r="I876" s="231" t="s">
        <v>3727</v>
      </c>
      <c r="J876" s="231" t="s">
        <v>6516</v>
      </c>
      <c r="K876" s="237" t="s">
        <v>195</v>
      </c>
      <c r="L876" s="238">
        <v>45499</v>
      </c>
      <c r="M876" s="231"/>
      <c r="N876" s="231"/>
      <c r="O876" s="231"/>
    </row>
    <row r="877" spans="1:15" ht="15" customHeight="1">
      <c r="A877" s="236"/>
      <c r="B877" s="187" t="s">
        <v>147</v>
      </c>
      <c r="C877" s="189" t="s">
        <v>2183</v>
      </c>
      <c r="D877" s="189" t="s">
        <v>5315</v>
      </c>
      <c r="E877" s="239">
        <v>45497</v>
      </c>
      <c r="F877" s="239">
        <v>45497</v>
      </c>
      <c r="G877" s="231" t="s">
        <v>3644</v>
      </c>
      <c r="H877" s="231" t="s">
        <v>6517</v>
      </c>
      <c r="I877" s="231" t="s">
        <v>3727</v>
      </c>
      <c r="J877" s="231" t="s">
        <v>1725</v>
      </c>
      <c r="K877" s="237" t="s">
        <v>195</v>
      </c>
      <c r="L877" s="238">
        <v>45503</v>
      </c>
      <c r="M877" s="231"/>
      <c r="N877" s="231"/>
      <c r="O877" s="231"/>
    </row>
    <row r="878" spans="1:15" ht="15" customHeight="1">
      <c r="A878" s="236"/>
      <c r="B878" s="187" t="s">
        <v>147</v>
      </c>
      <c r="C878" s="189" t="s">
        <v>3596</v>
      </c>
      <c r="D878" s="189" t="s">
        <v>5316</v>
      </c>
      <c r="E878" s="239">
        <v>45497</v>
      </c>
      <c r="F878" s="239">
        <v>45497</v>
      </c>
      <c r="G878" s="231" t="s">
        <v>3441</v>
      </c>
      <c r="H878" s="231" t="s">
        <v>6534</v>
      </c>
      <c r="I878" s="231" t="s">
        <v>3727</v>
      </c>
      <c r="J878" s="231" t="s">
        <v>1725</v>
      </c>
      <c r="K878" s="237" t="s">
        <v>195</v>
      </c>
      <c r="L878" s="238">
        <v>45499</v>
      </c>
      <c r="M878" s="231"/>
      <c r="N878" s="231"/>
      <c r="O878" s="231"/>
    </row>
    <row r="879" spans="1:15" ht="15" customHeight="1">
      <c r="A879" s="236"/>
      <c r="B879" s="187" t="s">
        <v>147</v>
      </c>
      <c r="C879" s="189" t="s">
        <v>6561</v>
      </c>
      <c r="D879" s="189" t="s">
        <v>5317</v>
      </c>
      <c r="E879" s="239">
        <v>45500</v>
      </c>
      <c r="F879" s="239">
        <v>45500</v>
      </c>
      <c r="G879" s="231" t="s">
        <v>6514</v>
      </c>
      <c r="H879" s="231" t="s">
        <v>6562</v>
      </c>
      <c r="I879" s="231" t="s">
        <v>6563</v>
      </c>
      <c r="J879" s="231" t="s">
        <v>4076</v>
      </c>
      <c r="K879" s="237" t="s">
        <v>195</v>
      </c>
      <c r="L879" s="238">
        <v>45503</v>
      </c>
      <c r="M879" s="231"/>
      <c r="N879" s="231"/>
      <c r="O879" s="231"/>
    </row>
    <row r="880" spans="1:15" ht="15" customHeight="1">
      <c r="A880" s="236"/>
      <c r="B880" s="187" t="s">
        <v>147</v>
      </c>
      <c r="C880" s="189" t="s">
        <v>6561</v>
      </c>
      <c r="D880" s="189" t="s">
        <v>5318</v>
      </c>
      <c r="E880" s="239">
        <v>45502</v>
      </c>
      <c r="F880" s="239">
        <v>45502</v>
      </c>
      <c r="G880" s="231" t="s">
        <v>1285</v>
      </c>
      <c r="H880" s="231" t="s">
        <v>6568</v>
      </c>
      <c r="I880" s="231" t="s">
        <v>6569</v>
      </c>
      <c r="J880" s="231" t="s">
        <v>6516</v>
      </c>
      <c r="K880" s="237" t="s">
        <v>195</v>
      </c>
      <c r="L880" s="238">
        <v>45504</v>
      </c>
      <c r="M880" s="231"/>
      <c r="N880" s="231"/>
      <c r="O880" s="231"/>
    </row>
    <row r="881" spans="1:15" ht="15" customHeight="1">
      <c r="A881" s="236"/>
      <c r="B881" s="187" t="s">
        <v>147</v>
      </c>
      <c r="C881" s="189" t="s">
        <v>6561</v>
      </c>
      <c r="D881" s="189" t="s">
        <v>5319</v>
      </c>
      <c r="E881" s="239">
        <v>45502</v>
      </c>
      <c r="F881" s="239">
        <v>45502</v>
      </c>
      <c r="G881" s="231" t="s">
        <v>2015</v>
      </c>
      <c r="H881" s="231" t="s">
        <v>5192</v>
      </c>
      <c r="I881" s="231" t="s">
        <v>3727</v>
      </c>
      <c r="J881" s="231" t="s">
        <v>6583</v>
      </c>
      <c r="K881" s="237" t="s">
        <v>195</v>
      </c>
      <c r="L881" s="238">
        <v>45507</v>
      </c>
      <c r="M881" s="231"/>
      <c r="N881" s="231"/>
      <c r="O881" s="231"/>
    </row>
    <row r="882" spans="1:15" ht="15" customHeight="1">
      <c r="A882" s="236"/>
      <c r="B882" s="187" t="s">
        <v>147</v>
      </c>
      <c r="C882" s="189" t="s">
        <v>6561</v>
      </c>
      <c r="D882" s="189" t="s">
        <v>5320</v>
      </c>
      <c r="E882" s="239">
        <v>45504</v>
      </c>
      <c r="F882" s="239">
        <v>45503</v>
      </c>
      <c r="G882" s="231" t="s">
        <v>6452</v>
      </c>
      <c r="H882" s="231" t="s">
        <v>6603</v>
      </c>
      <c r="I882" s="231" t="s">
        <v>6604</v>
      </c>
      <c r="J882" s="231" t="s">
        <v>1725</v>
      </c>
      <c r="K882" s="237" t="s">
        <v>195</v>
      </c>
      <c r="L882" s="238">
        <v>45507</v>
      </c>
      <c r="M882" s="231"/>
      <c r="N882" s="231"/>
      <c r="O882" s="231"/>
    </row>
    <row r="883" spans="1:15" ht="15" customHeight="1">
      <c r="A883" s="236"/>
      <c r="B883" s="187" t="s">
        <v>147</v>
      </c>
      <c r="C883" s="189" t="s">
        <v>6561</v>
      </c>
      <c r="D883" s="189" t="s">
        <v>5321</v>
      </c>
      <c r="E883" s="239">
        <v>45506</v>
      </c>
      <c r="F883" s="239">
        <v>45506</v>
      </c>
      <c r="G883" s="231" t="s">
        <v>5331</v>
      </c>
      <c r="H883" s="231" t="s">
        <v>6608</v>
      </c>
      <c r="I883" s="231" t="s">
        <v>6604</v>
      </c>
      <c r="J883" s="231" t="s">
        <v>6583</v>
      </c>
      <c r="K883" s="237" t="s">
        <v>195</v>
      </c>
      <c r="L883" s="238">
        <v>45532</v>
      </c>
      <c r="M883" s="231"/>
      <c r="N883" s="231"/>
      <c r="O883" s="231"/>
    </row>
    <row r="884" spans="1:15" ht="15" customHeight="1">
      <c r="A884" s="236"/>
      <c r="B884" s="187" t="s">
        <v>147</v>
      </c>
      <c r="C884" s="189" t="s">
        <v>2064</v>
      </c>
      <c r="D884" s="189" t="s">
        <v>5322</v>
      </c>
      <c r="E884" s="239">
        <v>45509</v>
      </c>
      <c r="F884" s="239">
        <v>45508</v>
      </c>
      <c r="G884" s="231" t="s">
        <v>6700</v>
      </c>
      <c r="H884" s="231" t="s">
        <v>6701</v>
      </c>
      <c r="I884" s="231" t="s">
        <v>6702</v>
      </c>
      <c r="J884" s="231" t="s">
        <v>1725</v>
      </c>
      <c r="K884" s="237" t="s">
        <v>195</v>
      </c>
      <c r="L884" s="238">
        <v>45511</v>
      </c>
      <c r="M884" s="231"/>
      <c r="N884" s="231"/>
      <c r="O884" s="231"/>
    </row>
    <row r="885" spans="1:15" ht="15" customHeight="1">
      <c r="A885" s="236"/>
      <c r="B885" s="187" t="s">
        <v>147</v>
      </c>
      <c r="C885" s="189" t="s">
        <v>3596</v>
      </c>
      <c r="D885" s="189" t="s">
        <v>5323</v>
      </c>
      <c r="E885" s="239">
        <v>45547</v>
      </c>
      <c r="F885" s="239">
        <v>45547</v>
      </c>
      <c r="G885" s="231" t="s">
        <v>7156</v>
      </c>
      <c r="H885" s="231" t="s">
        <v>7157</v>
      </c>
      <c r="I885" s="231" t="s">
        <v>7158</v>
      </c>
      <c r="J885" s="231" t="s">
        <v>7159</v>
      </c>
      <c r="K885" s="237" t="s">
        <v>195</v>
      </c>
      <c r="L885" s="238">
        <v>45553</v>
      </c>
      <c r="M885" s="231"/>
      <c r="N885" s="231"/>
      <c r="O885" s="231"/>
    </row>
    <row r="886" spans="1:15" ht="15" customHeight="1">
      <c r="A886" s="236"/>
      <c r="B886" s="187" t="s">
        <v>147</v>
      </c>
      <c r="C886" s="189" t="s">
        <v>4785</v>
      </c>
      <c r="D886" s="189" t="s">
        <v>5324</v>
      </c>
      <c r="E886" s="238">
        <v>45558</v>
      </c>
      <c r="F886" s="238">
        <v>45559</v>
      </c>
      <c r="G886" s="231" t="s">
        <v>7156</v>
      </c>
      <c r="H886" s="231" t="s">
        <v>7214</v>
      </c>
      <c r="I886" s="231" t="s">
        <v>4659</v>
      </c>
      <c r="J886" s="231" t="s">
        <v>7159</v>
      </c>
      <c r="K886" s="237" t="s">
        <v>195</v>
      </c>
      <c r="L886" s="238">
        <v>45567</v>
      </c>
      <c r="M886" s="231"/>
      <c r="N886" s="231"/>
      <c r="O886" s="231"/>
    </row>
    <row r="887" spans="1:15" ht="15" customHeight="1">
      <c r="A887" s="236"/>
      <c r="B887" s="187" t="s">
        <v>147</v>
      </c>
      <c r="C887" s="237" t="s">
        <v>7094</v>
      </c>
      <c r="D887" s="231" t="s">
        <v>7288</v>
      </c>
      <c r="E887" s="238">
        <v>45567</v>
      </c>
      <c r="F887" s="238">
        <v>45566</v>
      </c>
      <c r="G887" s="231" t="s">
        <v>2015</v>
      </c>
      <c r="H887" s="231" t="s">
        <v>7289</v>
      </c>
      <c r="I887" s="231" t="s">
        <v>7290</v>
      </c>
      <c r="J887" s="231" t="s">
        <v>277</v>
      </c>
      <c r="K887" s="237" t="s">
        <v>195</v>
      </c>
      <c r="L887" s="238">
        <v>45574</v>
      </c>
      <c r="M887" s="231"/>
      <c r="N887" s="231"/>
      <c r="O887" s="231"/>
    </row>
    <row r="888" spans="1:15" ht="15" customHeight="1">
      <c r="A888" s="236"/>
      <c r="B888" s="187" t="s">
        <v>147</v>
      </c>
      <c r="C888" s="237" t="s">
        <v>7094</v>
      </c>
      <c r="D888" s="231" t="s">
        <v>7467</v>
      </c>
      <c r="E888" s="237" t="s">
        <v>7491</v>
      </c>
      <c r="F888" s="237" t="s">
        <v>7491</v>
      </c>
      <c r="G888" s="231" t="s">
        <v>2015</v>
      </c>
      <c r="H888" s="231" t="s">
        <v>7492</v>
      </c>
      <c r="I888" s="231" t="s">
        <v>4659</v>
      </c>
      <c r="J888" s="231" t="s">
        <v>7159</v>
      </c>
      <c r="K888" s="237" t="s">
        <v>195</v>
      </c>
      <c r="L888" s="238">
        <v>45583</v>
      </c>
      <c r="M888" s="231"/>
      <c r="N888" s="231"/>
      <c r="O888" s="231"/>
    </row>
    <row r="889" spans="1:15" ht="15" customHeight="1">
      <c r="A889" s="236"/>
      <c r="B889" s="187" t="s">
        <v>147</v>
      </c>
      <c r="C889" s="237" t="s">
        <v>7094</v>
      </c>
      <c r="D889" s="231" t="s">
        <v>7468</v>
      </c>
      <c r="E889" s="237" t="s">
        <v>7491</v>
      </c>
      <c r="F889" s="237" t="s">
        <v>7491</v>
      </c>
      <c r="G889" s="231" t="s">
        <v>5545</v>
      </c>
      <c r="H889" s="231" t="s">
        <v>7493</v>
      </c>
      <c r="I889" s="231" t="s">
        <v>4659</v>
      </c>
      <c r="J889" s="231" t="s">
        <v>7159</v>
      </c>
      <c r="K889" s="237" t="s">
        <v>195</v>
      </c>
      <c r="L889" s="238">
        <v>45583</v>
      </c>
      <c r="M889" s="231"/>
      <c r="N889" s="231"/>
      <c r="O889" s="231"/>
    </row>
    <row r="890" spans="1:15" ht="15" customHeight="1">
      <c r="A890" s="236"/>
      <c r="B890" s="187" t="s">
        <v>147</v>
      </c>
      <c r="C890" s="237" t="s">
        <v>7094</v>
      </c>
      <c r="D890" s="231" t="s">
        <v>7469</v>
      </c>
      <c r="E890" s="239">
        <v>45581</v>
      </c>
      <c r="F890" s="239">
        <v>45581</v>
      </c>
      <c r="G890" s="231" t="s">
        <v>6884</v>
      </c>
      <c r="H890" s="231" t="s">
        <v>7507</v>
      </c>
      <c r="I890" s="231" t="s">
        <v>4659</v>
      </c>
      <c r="J890" s="231" t="s">
        <v>7159</v>
      </c>
      <c r="K890" s="237" t="s">
        <v>195</v>
      </c>
      <c r="L890" s="238">
        <v>45589</v>
      </c>
      <c r="M890" s="237" t="s">
        <v>195</v>
      </c>
      <c r="N890" s="238"/>
      <c r="O890" s="231"/>
    </row>
    <row r="891" spans="1:15" ht="15" customHeight="1">
      <c r="A891" s="236"/>
      <c r="B891" s="187" t="s">
        <v>147</v>
      </c>
      <c r="C891" s="237" t="s">
        <v>5252</v>
      </c>
      <c r="D891" s="231" t="s">
        <v>7470</v>
      </c>
      <c r="E891" s="238">
        <v>45582</v>
      </c>
      <c r="F891" s="238">
        <v>45582</v>
      </c>
      <c r="G891" s="231" t="s">
        <v>359</v>
      </c>
      <c r="H891" s="231" t="s">
        <v>7530</v>
      </c>
      <c r="I891" s="231" t="s">
        <v>4659</v>
      </c>
      <c r="J891" s="231" t="s">
        <v>7159</v>
      </c>
      <c r="K891" s="237" t="s">
        <v>195</v>
      </c>
      <c r="L891" s="238">
        <v>45589</v>
      </c>
      <c r="M891" s="231"/>
      <c r="N891" s="231"/>
      <c r="O891" s="231"/>
    </row>
    <row r="892" spans="1:15" ht="15" customHeight="1">
      <c r="A892" s="236"/>
      <c r="B892" s="187" t="s">
        <v>147</v>
      </c>
      <c r="C892" s="237" t="s">
        <v>5252</v>
      </c>
      <c r="D892" s="231" t="s">
        <v>7471</v>
      </c>
      <c r="E892" s="238">
        <v>45588</v>
      </c>
      <c r="F892" s="238">
        <v>45587</v>
      </c>
      <c r="G892" s="231" t="s">
        <v>2015</v>
      </c>
      <c r="H892" s="231" t="s">
        <v>7606</v>
      </c>
      <c r="I892" s="231" t="s">
        <v>7290</v>
      </c>
      <c r="J892" s="231" t="s">
        <v>5305</v>
      </c>
      <c r="K892" s="237" t="s">
        <v>195</v>
      </c>
      <c r="L892" s="238">
        <v>45595</v>
      </c>
      <c r="M892" s="231"/>
      <c r="N892" s="231"/>
      <c r="O892" s="231"/>
    </row>
    <row r="893" spans="1:15" ht="15" customHeight="1">
      <c r="A893" s="236"/>
      <c r="B893" s="187" t="s">
        <v>147</v>
      </c>
      <c r="C893" s="237" t="s">
        <v>7094</v>
      </c>
      <c r="D893" s="231" t="s">
        <v>7472</v>
      </c>
      <c r="E893" s="238">
        <v>45595</v>
      </c>
      <c r="F893" s="238">
        <v>45595</v>
      </c>
      <c r="G893" s="231" t="s">
        <v>7773</v>
      </c>
      <c r="H893" s="231" t="s">
        <v>7774</v>
      </c>
      <c r="I893" s="231" t="s">
        <v>7772</v>
      </c>
      <c r="J893" s="231" t="s">
        <v>7775</v>
      </c>
      <c r="K893" s="237" t="s">
        <v>195</v>
      </c>
      <c r="L893" s="238">
        <v>45602</v>
      </c>
      <c r="M893" s="231"/>
      <c r="N893" s="231"/>
      <c r="O893" s="231"/>
    </row>
    <row r="894" spans="1:15" ht="15" customHeight="1">
      <c r="A894" s="236"/>
      <c r="B894" s="187" t="s">
        <v>147</v>
      </c>
      <c r="C894" s="237" t="s">
        <v>7094</v>
      </c>
      <c r="D894" s="231" t="s">
        <v>7473</v>
      </c>
      <c r="E894" s="238">
        <v>45598</v>
      </c>
      <c r="F894" s="238">
        <v>45598</v>
      </c>
      <c r="G894" s="231" t="s">
        <v>7878</v>
      </c>
      <c r="H894" s="231" t="s">
        <v>7879</v>
      </c>
      <c r="I894" s="231" t="s">
        <v>4659</v>
      </c>
      <c r="J894" s="231" t="s">
        <v>7809</v>
      </c>
      <c r="K894" s="237" t="s">
        <v>195</v>
      </c>
      <c r="L894" s="238">
        <v>45602</v>
      </c>
      <c r="M894" s="231"/>
      <c r="N894" s="231"/>
      <c r="O894" s="231"/>
    </row>
    <row r="895" spans="1:15" ht="15" customHeight="1">
      <c r="A895" s="236"/>
      <c r="B895" s="187" t="s">
        <v>147</v>
      </c>
      <c r="C895" s="237" t="s">
        <v>5252</v>
      </c>
      <c r="D895" s="231" t="s">
        <v>7474</v>
      </c>
      <c r="E895" s="238">
        <v>45600</v>
      </c>
      <c r="F895" s="238">
        <v>45600</v>
      </c>
      <c r="G895" s="231" t="s">
        <v>5369</v>
      </c>
      <c r="H895" s="231" t="s">
        <v>7808</v>
      </c>
      <c r="I895" s="231" t="s">
        <v>4659</v>
      </c>
      <c r="J895" s="231" t="s">
        <v>7809</v>
      </c>
      <c r="K895" s="237" t="s">
        <v>195</v>
      </c>
      <c r="L895" s="238">
        <v>45602</v>
      </c>
      <c r="M895" s="231"/>
      <c r="N895" s="231"/>
      <c r="O895" s="231"/>
    </row>
    <row r="896" spans="1:15" ht="15" customHeight="1">
      <c r="A896" s="236"/>
      <c r="B896" s="187" t="s">
        <v>147</v>
      </c>
      <c r="C896" s="237" t="s">
        <v>5252</v>
      </c>
      <c r="D896" s="231" t="s">
        <v>7475</v>
      </c>
      <c r="E896" s="238">
        <v>45603</v>
      </c>
      <c r="F896" s="238">
        <v>45603</v>
      </c>
      <c r="G896" s="231" t="s">
        <v>2015</v>
      </c>
      <c r="H896" s="231" t="s">
        <v>7908</v>
      </c>
      <c r="I896" s="231" t="s">
        <v>7909</v>
      </c>
      <c r="J896" s="231" t="s">
        <v>7910</v>
      </c>
      <c r="K896" s="237" t="s">
        <v>195</v>
      </c>
      <c r="L896" s="238">
        <v>45605</v>
      </c>
      <c r="M896" s="231"/>
      <c r="N896" s="231"/>
      <c r="O896" s="231"/>
    </row>
    <row r="897" spans="1:15" ht="15" customHeight="1">
      <c r="A897" s="236"/>
      <c r="B897" s="187" t="s">
        <v>147</v>
      </c>
      <c r="C897" s="237" t="s">
        <v>7094</v>
      </c>
      <c r="D897" s="231" t="s">
        <v>7476</v>
      </c>
      <c r="E897" s="238">
        <v>45604</v>
      </c>
      <c r="F897" s="238">
        <v>45605</v>
      </c>
      <c r="G897" s="231" t="s">
        <v>1935</v>
      </c>
      <c r="H897" s="231" t="s">
        <v>7924</v>
      </c>
      <c r="I897" s="231" t="s">
        <v>7925</v>
      </c>
      <c r="J897" s="231" t="s">
        <v>7926</v>
      </c>
      <c r="K897" s="237" t="s">
        <v>195</v>
      </c>
      <c r="L897" s="238">
        <v>45610</v>
      </c>
      <c r="M897" s="231"/>
      <c r="N897" s="231"/>
      <c r="O897" s="231"/>
    </row>
    <row r="898" spans="1:15" ht="15" customHeight="1">
      <c r="A898" s="236"/>
      <c r="B898" s="187" t="s">
        <v>147</v>
      </c>
      <c r="C898" s="237" t="s">
        <v>5252</v>
      </c>
      <c r="D898" s="231" t="s">
        <v>7477</v>
      </c>
      <c r="E898" s="238">
        <v>45604</v>
      </c>
      <c r="F898" s="238">
        <v>45604</v>
      </c>
      <c r="G898" s="231" t="s">
        <v>2015</v>
      </c>
      <c r="H898" s="231" t="s">
        <v>7927</v>
      </c>
      <c r="I898" s="231" t="s">
        <v>7925</v>
      </c>
      <c r="J898" s="231" t="s">
        <v>7926</v>
      </c>
      <c r="K898" s="237" t="s">
        <v>195</v>
      </c>
      <c r="L898" s="238">
        <v>45604</v>
      </c>
      <c r="M898" s="231"/>
      <c r="N898" s="231"/>
      <c r="O898" s="231"/>
    </row>
    <row r="899" spans="1:15" ht="15" customHeight="1">
      <c r="A899" s="236"/>
      <c r="B899" s="187" t="s">
        <v>147</v>
      </c>
      <c r="C899" s="237" t="s">
        <v>5252</v>
      </c>
      <c r="D899" s="231" t="s">
        <v>7478</v>
      </c>
      <c r="E899" s="238">
        <v>45606</v>
      </c>
      <c r="F899" s="238">
        <v>45606</v>
      </c>
      <c r="G899" s="231" t="s">
        <v>1990</v>
      </c>
      <c r="H899" s="231" t="s">
        <v>7928</v>
      </c>
      <c r="I899" s="231" t="s">
        <v>7929</v>
      </c>
      <c r="J899" s="231" t="s">
        <v>7930</v>
      </c>
      <c r="K899" s="237" t="s">
        <v>195</v>
      </c>
      <c r="L899" s="238">
        <v>45610</v>
      </c>
      <c r="M899" s="231"/>
      <c r="N899" s="231"/>
      <c r="O899" s="231"/>
    </row>
    <row r="900" spans="1:15" ht="15" customHeight="1">
      <c r="A900" s="236"/>
      <c r="B900" s="187" t="s">
        <v>147</v>
      </c>
      <c r="C900" s="237"/>
      <c r="D900" s="231" t="s">
        <v>7479</v>
      </c>
      <c r="E900" s="239"/>
      <c r="F900" s="239"/>
      <c r="G900" s="231"/>
      <c r="H900" s="231"/>
      <c r="I900" s="231"/>
      <c r="J900" s="231"/>
      <c r="K900" s="237"/>
      <c r="L900" s="238"/>
      <c r="M900" s="231"/>
      <c r="N900" s="231"/>
      <c r="O900" s="231"/>
    </row>
    <row r="901" spans="1:15" ht="15" customHeight="1">
      <c r="A901" s="236"/>
      <c r="B901" s="187" t="s">
        <v>147</v>
      </c>
      <c r="C901" s="237" t="s">
        <v>5252</v>
      </c>
      <c r="D901" s="231" t="s">
        <v>7480</v>
      </c>
      <c r="E901" s="238">
        <v>45606</v>
      </c>
      <c r="F901" s="238">
        <v>45606</v>
      </c>
      <c r="G901" s="231" t="s">
        <v>2015</v>
      </c>
      <c r="H901" s="231" t="s">
        <v>7931</v>
      </c>
      <c r="I901" s="231" t="s">
        <v>7929</v>
      </c>
      <c r="J901" s="231" t="s">
        <v>7930</v>
      </c>
      <c r="K901" s="237" t="s">
        <v>195</v>
      </c>
      <c r="L901" s="238">
        <v>45610</v>
      </c>
      <c r="M901" s="231"/>
      <c r="N901" s="231"/>
      <c r="O901" s="231"/>
    </row>
    <row r="902" spans="1:15" ht="15" customHeight="1">
      <c r="A902" s="236"/>
      <c r="B902" s="187" t="s">
        <v>147</v>
      </c>
      <c r="C902" s="237" t="s">
        <v>5252</v>
      </c>
      <c r="D902" s="231" t="s">
        <v>7481</v>
      </c>
      <c r="E902" s="238">
        <v>45607</v>
      </c>
      <c r="F902" s="238">
        <v>45607</v>
      </c>
      <c r="G902" s="231" t="s">
        <v>6842</v>
      </c>
      <c r="H902" s="231" t="s">
        <v>7932</v>
      </c>
      <c r="I902" s="231" t="s">
        <v>7929</v>
      </c>
      <c r="J902" s="231" t="s">
        <v>7926</v>
      </c>
      <c r="K902" s="237" t="s">
        <v>195</v>
      </c>
      <c r="L902" s="238">
        <v>45610</v>
      </c>
      <c r="M902" s="231"/>
      <c r="N902" s="231"/>
      <c r="O902" s="231"/>
    </row>
    <row r="903" spans="1:15" ht="15" customHeight="1">
      <c r="A903" s="236"/>
      <c r="B903" s="187" t="s">
        <v>147</v>
      </c>
      <c r="C903" s="237" t="s">
        <v>7094</v>
      </c>
      <c r="D903" s="231" t="s">
        <v>7482</v>
      </c>
      <c r="E903" s="238">
        <v>45611</v>
      </c>
      <c r="F903" s="238">
        <v>45611</v>
      </c>
      <c r="G903" s="231" t="s">
        <v>2015</v>
      </c>
      <c r="H903" s="231" t="s">
        <v>8000</v>
      </c>
      <c r="I903" s="231" t="s">
        <v>8001</v>
      </c>
      <c r="J903" s="231" t="s">
        <v>8002</v>
      </c>
      <c r="K903" s="237" t="s">
        <v>195</v>
      </c>
      <c r="L903" s="238">
        <v>45624</v>
      </c>
      <c r="M903" s="231"/>
      <c r="N903" s="231"/>
      <c r="O903" s="231"/>
    </row>
    <row r="904" spans="1:15" ht="15" customHeight="1">
      <c r="A904" s="236"/>
      <c r="B904" s="187" t="s">
        <v>147</v>
      </c>
      <c r="C904" s="237" t="s">
        <v>5252</v>
      </c>
      <c r="D904" s="231" t="s">
        <v>7483</v>
      </c>
      <c r="E904" s="238">
        <v>45611</v>
      </c>
      <c r="F904" s="238">
        <v>45611</v>
      </c>
      <c r="G904" s="231" t="s">
        <v>2015</v>
      </c>
      <c r="H904" s="231" t="s">
        <v>7984</v>
      </c>
      <c r="I904" s="231" t="s">
        <v>7985</v>
      </c>
      <c r="J904" s="231" t="s">
        <v>7986</v>
      </c>
      <c r="K904" s="237" t="s">
        <v>195</v>
      </c>
      <c r="L904" s="238">
        <v>45618</v>
      </c>
      <c r="M904" s="231"/>
      <c r="N904" s="231"/>
      <c r="O904" s="231"/>
    </row>
    <row r="905" spans="1:15" ht="15" customHeight="1">
      <c r="A905" s="236"/>
      <c r="B905" s="187" t="s">
        <v>147</v>
      </c>
      <c r="C905" s="237" t="s">
        <v>3596</v>
      </c>
      <c r="D905" s="231" t="s">
        <v>7484</v>
      </c>
      <c r="E905" s="238">
        <v>45625</v>
      </c>
      <c r="F905" s="238">
        <v>45625</v>
      </c>
      <c r="G905" s="231" t="s">
        <v>8011</v>
      </c>
      <c r="H905" s="231" t="s">
        <v>8012</v>
      </c>
      <c r="I905" s="231" t="s">
        <v>7038</v>
      </c>
      <c r="J905" s="231" t="s">
        <v>7775</v>
      </c>
      <c r="K905" s="237" t="s">
        <v>195</v>
      </c>
      <c r="L905" s="238">
        <v>45628</v>
      </c>
      <c r="M905" s="231"/>
      <c r="N905" s="231"/>
      <c r="O905" s="231"/>
    </row>
    <row r="906" spans="1:15" ht="15" customHeight="1">
      <c r="A906" s="236"/>
      <c r="B906" s="187" t="s">
        <v>147</v>
      </c>
      <c r="C906" s="237" t="s">
        <v>8022</v>
      </c>
      <c r="D906" s="231" t="s">
        <v>7485</v>
      </c>
      <c r="E906" s="238">
        <v>45626</v>
      </c>
      <c r="F906" s="238">
        <v>45625</v>
      </c>
      <c r="G906" s="231" t="s">
        <v>2015</v>
      </c>
      <c r="H906" s="231" t="s">
        <v>8023</v>
      </c>
      <c r="I906" s="231" t="s">
        <v>8024</v>
      </c>
      <c r="J906" s="231" t="s">
        <v>7926</v>
      </c>
      <c r="K906" s="237" t="s">
        <v>195</v>
      </c>
      <c r="L906" s="238">
        <v>45628</v>
      </c>
      <c r="M906" s="231"/>
      <c r="N906" s="231"/>
      <c r="O906" s="231"/>
    </row>
    <row r="907" spans="1:15" ht="15" customHeight="1">
      <c r="A907" s="236"/>
      <c r="B907" s="187" t="s">
        <v>147</v>
      </c>
      <c r="C907" s="237" t="s">
        <v>8031</v>
      </c>
      <c r="D907" s="231" t="s">
        <v>7486</v>
      </c>
      <c r="E907" s="238">
        <v>45627</v>
      </c>
      <c r="F907" s="238">
        <v>45626</v>
      </c>
      <c r="G907" s="231" t="s">
        <v>2015</v>
      </c>
      <c r="H907" s="231" t="s">
        <v>8032</v>
      </c>
      <c r="I907" s="231" t="s">
        <v>7290</v>
      </c>
      <c r="J907" s="231" t="s">
        <v>878</v>
      </c>
      <c r="K907" s="237" t="s">
        <v>195</v>
      </c>
      <c r="L907" s="238">
        <v>45628</v>
      </c>
      <c r="M907" s="231"/>
      <c r="N907" s="231"/>
      <c r="O907" s="231"/>
    </row>
    <row r="908" spans="1:15" ht="15" customHeight="1">
      <c r="A908" s="236"/>
      <c r="B908" s="187" t="s">
        <v>147</v>
      </c>
      <c r="C908" s="237" t="s">
        <v>8031</v>
      </c>
      <c r="D908" s="231" t="s">
        <v>7487</v>
      </c>
      <c r="E908" s="238">
        <v>45638</v>
      </c>
      <c r="F908" s="238">
        <v>45637</v>
      </c>
      <c r="G908" s="231" t="s">
        <v>2015</v>
      </c>
      <c r="H908" s="231" t="s">
        <v>8134</v>
      </c>
      <c r="I908" s="231" t="s">
        <v>7290</v>
      </c>
      <c r="J908" s="231" t="s">
        <v>7986</v>
      </c>
      <c r="K908" s="237" t="s">
        <v>195</v>
      </c>
      <c r="L908" s="238">
        <v>45642</v>
      </c>
      <c r="M908" s="231"/>
      <c r="N908" s="231"/>
      <c r="O908" s="231"/>
    </row>
    <row r="909" spans="1:15" ht="15" customHeight="1">
      <c r="A909" s="236"/>
      <c r="B909" s="187" t="s">
        <v>147</v>
      </c>
      <c r="C909" s="237" t="s">
        <v>5252</v>
      </c>
      <c r="D909" s="231" t="s">
        <v>7488</v>
      </c>
      <c r="E909" s="238">
        <v>45639</v>
      </c>
      <c r="F909" s="238">
        <v>45638</v>
      </c>
      <c r="G909" s="231" t="s">
        <v>2015</v>
      </c>
      <c r="H909" s="231" t="s">
        <v>8137</v>
      </c>
      <c r="I909" s="231" t="s">
        <v>8001</v>
      </c>
      <c r="J909" s="231" t="s">
        <v>3541</v>
      </c>
      <c r="K909" s="237" t="s">
        <v>195</v>
      </c>
      <c r="L909" s="238">
        <v>45642</v>
      </c>
      <c r="M909" s="231"/>
      <c r="N909" s="231"/>
      <c r="O909" s="231"/>
    </row>
    <row r="910" spans="1:15" ht="15" customHeight="1">
      <c r="A910" s="236"/>
      <c r="B910" s="187" t="s">
        <v>147</v>
      </c>
      <c r="C910" s="237" t="s">
        <v>2183</v>
      </c>
      <c r="D910" s="231" t="s">
        <v>7489</v>
      </c>
      <c r="E910" s="238">
        <v>45639</v>
      </c>
      <c r="F910" s="238">
        <v>45639</v>
      </c>
      <c r="G910" s="231" t="s">
        <v>2015</v>
      </c>
      <c r="H910" s="231" t="s">
        <v>8138</v>
      </c>
      <c r="I910" s="231" t="s">
        <v>4405</v>
      </c>
      <c r="J910" s="231" t="s">
        <v>8139</v>
      </c>
      <c r="K910" s="237" t="s">
        <v>195</v>
      </c>
      <c r="L910" s="238">
        <v>45645</v>
      </c>
      <c r="M910" s="231"/>
      <c r="N910" s="231"/>
      <c r="O910" s="231"/>
    </row>
    <row r="911" spans="1:15" ht="15" customHeight="1">
      <c r="A911" s="236"/>
      <c r="B911" s="187" t="s">
        <v>147</v>
      </c>
      <c r="C911" s="237" t="s">
        <v>8022</v>
      </c>
      <c r="D911" s="231" t="s">
        <v>7490</v>
      </c>
      <c r="E911" s="238">
        <v>45646</v>
      </c>
      <c r="F911" s="238">
        <v>45646</v>
      </c>
      <c r="G911" s="231" t="s">
        <v>1859</v>
      </c>
      <c r="H911" s="231" t="s">
        <v>8224</v>
      </c>
      <c r="I911" s="231" t="s">
        <v>4405</v>
      </c>
      <c r="J911" s="231" t="s">
        <v>8225</v>
      </c>
      <c r="K911" s="237" t="s">
        <v>195</v>
      </c>
      <c r="L911" s="238">
        <v>45649</v>
      </c>
      <c r="M911" s="231"/>
      <c r="N911" s="231"/>
      <c r="O911" s="231"/>
    </row>
    <row r="912" spans="1:15" ht="15" customHeight="1">
      <c r="A912" s="236"/>
      <c r="B912" s="187" t="s">
        <v>147</v>
      </c>
      <c r="C912" s="237" t="s">
        <v>8251</v>
      </c>
      <c r="D912" s="231" t="s">
        <v>8252</v>
      </c>
      <c r="E912" s="238">
        <v>45649</v>
      </c>
      <c r="F912" s="238">
        <v>45649</v>
      </c>
      <c r="G912" s="231" t="s">
        <v>359</v>
      </c>
      <c r="H912" s="231" t="s">
        <v>8296</v>
      </c>
      <c r="I912" s="231" t="s">
        <v>8297</v>
      </c>
      <c r="J912" s="231" t="s">
        <v>8298</v>
      </c>
      <c r="K912" s="237" t="s">
        <v>195</v>
      </c>
      <c r="L912" s="238">
        <v>45657</v>
      </c>
      <c r="M912" s="231"/>
      <c r="N912" s="231"/>
      <c r="O912" s="231"/>
    </row>
    <row r="913" spans="1:15" ht="15" customHeight="1">
      <c r="A913" s="236"/>
      <c r="B913" s="187" t="s">
        <v>147</v>
      </c>
      <c r="C913" s="237" t="s">
        <v>8251</v>
      </c>
      <c r="D913" s="231" t="s">
        <v>8253</v>
      </c>
      <c r="E913" s="238">
        <v>45661</v>
      </c>
      <c r="F913" s="238">
        <v>45661</v>
      </c>
      <c r="G913" s="231" t="s">
        <v>3644</v>
      </c>
      <c r="H913" s="231" t="s">
        <v>8303</v>
      </c>
      <c r="I913" s="231" t="s">
        <v>8297</v>
      </c>
      <c r="J913" s="231" t="s">
        <v>8298</v>
      </c>
      <c r="K913" s="237" t="s">
        <v>195</v>
      </c>
      <c r="L913" s="238">
        <v>45654</v>
      </c>
      <c r="M913" s="231"/>
      <c r="N913" s="231"/>
      <c r="O913" s="231"/>
    </row>
    <row r="914" spans="1:15" ht="15" customHeight="1">
      <c r="A914" s="236"/>
      <c r="B914" s="187" t="s">
        <v>147</v>
      </c>
      <c r="C914" s="231" t="s">
        <v>2183</v>
      </c>
      <c r="D914" s="231" t="s">
        <v>8254</v>
      </c>
      <c r="E914" s="238">
        <v>45653</v>
      </c>
      <c r="F914" s="238">
        <v>45653</v>
      </c>
      <c r="G914" s="231" t="s">
        <v>3597</v>
      </c>
      <c r="H914" s="231" t="s">
        <v>9113</v>
      </c>
      <c r="I914" s="231" t="s">
        <v>4405</v>
      </c>
      <c r="J914" s="231" t="s">
        <v>8139</v>
      </c>
      <c r="K914" s="237" t="s">
        <v>195</v>
      </c>
      <c r="L914" s="238">
        <v>45657</v>
      </c>
      <c r="M914" s="231"/>
      <c r="N914" s="231"/>
      <c r="O914" s="231"/>
    </row>
    <row r="915" spans="1:15" ht="15" customHeight="1">
      <c r="A915" s="236"/>
      <c r="B915" s="187" t="s">
        <v>147</v>
      </c>
      <c r="C915" s="231" t="s">
        <v>8251</v>
      </c>
      <c r="D915" s="231" t="s">
        <v>8255</v>
      </c>
      <c r="E915" s="238">
        <v>45657</v>
      </c>
      <c r="F915" s="238">
        <v>45656</v>
      </c>
      <c r="G915" s="231" t="s">
        <v>2015</v>
      </c>
      <c r="H915" s="231" t="s">
        <v>8620</v>
      </c>
      <c r="I915" s="231" t="s">
        <v>8621</v>
      </c>
      <c r="J915" s="231" t="s">
        <v>8298</v>
      </c>
      <c r="K915" s="237" t="s">
        <v>195</v>
      </c>
      <c r="L915" s="238">
        <v>45293</v>
      </c>
      <c r="M915" s="231"/>
      <c r="N915" s="231"/>
      <c r="O915" s="231"/>
    </row>
    <row r="916" spans="1:15" ht="15" customHeight="1">
      <c r="A916" s="236"/>
      <c r="B916" s="187" t="s">
        <v>147</v>
      </c>
      <c r="C916" s="231" t="s">
        <v>3641</v>
      </c>
      <c r="D916" s="231" t="s">
        <v>8256</v>
      </c>
      <c r="E916" s="239">
        <v>45660</v>
      </c>
      <c r="F916" s="239">
        <v>45659</v>
      </c>
      <c r="G916" s="231" t="s">
        <v>2015</v>
      </c>
      <c r="H916" s="231" t="s">
        <v>9180</v>
      </c>
      <c r="I916" s="231" t="s">
        <v>5289</v>
      </c>
      <c r="J916" s="231" t="s">
        <v>9181</v>
      </c>
      <c r="K916" s="237" t="s">
        <v>195</v>
      </c>
      <c r="L916" s="238">
        <v>45662</v>
      </c>
      <c r="M916" s="231"/>
      <c r="N916" s="231"/>
      <c r="O916" s="231"/>
    </row>
    <row r="917" spans="1:15" ht="15" customHeight="1">
      <c r="A917" s="236"/>
      <c r="B917" s="187" t="s">
        <v>147</v>
      </c>
      <c r="C917" s="231" t="s">
        <v>5252</v>
      </c>
      <c r="D917" s="231" t="s">
        <v>8257</v>
      </c>
      <c r="E917" s="238">
        <v>45665</v>
      </c>
      <c r="F917" s="238">
        <v>45665</v>
      </c>
      <c r="G917" s="231" t="s">
        <v>2015</v>
      </c>
      <c r="H917" s="231" t="s">
        <v>9211</v>
      </c>
      <c r="I917" s="231" t="s">
        <v>4659</v>
      </c>
      <c r="J917" s="231" t="s">
        <v>1261</v>
      </c>
      <c r="K917" s="237" t="s">
        <v>195</v>
      </c>
      <c r="L917" s="238">
        <v>45667</v>
      </c>
      <c r="M917" s="231"/>
      <c r="N917" s="231"/>
      <c r="O917" s="231"/>
    </row>
    <row r="918" spans="1:15" ht="15" customHeight="1">
      <c r="A918" s="236"/>
      <c r="B918" s="187" t="s">
        <v>147</v>
      </c>
      <c r="C918" s="231" t="s">
        <v>5252</v>
      </c>
      <c r="D918" s="231" t="s">
        <v>8258</v>
      </c>
      <c r="E918" s="238">
        <v>45674</v>
      </c>
      <c r="F918" s="238">
        <v>45673</v>
      </c>
      <c r="G918" s="231" t="s">
        <v>2015</v>
      </c>
      <c r="H918" s="231" t="s">
        <v>9517</v>
      </c>
      <c r="I918" s="231" t="s">
        <v>4659</v>
      </c>
      <c r="J918" s="231" t="s">
        <v>1261</v>
      </c>
      <c r="K918" s="237" t="s">
        <v>195</v>
      </c>
      <c r="L918" s="238">
        <v>45674</v>
      </c>
      <c r="M918" s="231"/>
      <c r="N918" s="231"/>
      <c r="O918" s="231"/>
    </row>
    <row r="919" spans="1:15" ht="15" customHeight="1">
      <c r="A919" s="236"/>
      <c r="B919" s="187" t="s">
        <v>147</v>
      </c>
      <c r="C919" s="231" t="s">
        <v>5252</v>
      </c>
      <c r="D919" s="231" t="s">
        <v>8259</v>
      </c>
      <c r="E919" s="238">
        <v>45675</v>
      </c>
      <c r="F919" s="238">
        <v>45675</v>
      </c>
      <c r="G919" s="231" t="s">
        <v>5369</v>
      </c>
      <c r="H919" s="231" t="s">
        <v>9559</v>
      </c>
      <c r="I919" s="231" t="s">
        <v>4659</v>
      </c>
      <c r="J919" s="231" t="s">
        <v>1261</v>
      </c>
      <c r="K919" s="237" t="s">
        <v>195</v>
      </c>
      <c r="L919" s="238">
        <v>45679</v>
      </c>
      <c r="M919" s="231"/>
      <c r="N919" s="231"/>
      <c r="O919" s="231"/>
    </row>
    <row r="920" spans="1:15" ht="15" customHeight="1">
      <c r="A920" s="236"/>
      <c r="B920" s="187" t="s">
        <v>147</v>
      </c>
      <c r="C920" s="231" t="s">
        <v>5252</v>
      </c>
      <c r="D920" s="231" t="s">
        <v>8260</v>
      </c>
      <c r="E920" s="238">
        <v>45678</v>
      </c>
      <c r="F920" s="238">
        <v>45678</v>
      </c>
      <c r="G920" s="231" t="s">
        <v>5369</v>
      </c>
      <c r="H920" s="231" t="s">
        <v>9547</v>
      </c>
      <c r="I920" s="231" t="s">
        <v>4659</v>
      </c>
      <c r="J920" s="231" t="s">
        <v>9619</v>
      </c>
      <c r="K920" s="237" t="s">
        <v>195</v>
      </c>
      <c r="L920" s="238">
        <v>45684</v>
      </c>
      <c r="M920" s="231"/>
      <c r="N920" s="231"/>
      <c r="O920" s="231"/>
    </row>
    <row r="921" spans="1:15" ht="15" customHeight="1">
      <c r="A921" s="236"/>
      <c r="B921" s="187" t="s">
        <v>147</v>
      </c>
      <c r="C921" s="231" t="s">
        <v>9553</v>
      </c>
      <c r="D921" s="231" t="s">
        <v>8261</v>
      </c>
      <c r="E921" s="238">
        <v>45679</v>
      </c>
      <c r="F921" s="238">
        <v>45678</v>
      </c>
      <c r="G921" s="231" t="s">
        <v>2015</v>
      </c>
      <c r="H921" s="231" t="s">
        <v>9554</v>
      </c>
      <c r="I921" s="231" t="s">
        <v>9555</v>
      </c>
      <c r="J921" s="231" t="s">
        <v>277</v>
      </c>
      <c r="K921" s="237" t="s">
        <v>195</v>
      </c>
      <c r="L921" s="238">
        <v>45679</v>
      </c>
      <c r="M921" s="231"/>
      <c r="N921" s="231"/>
      <c r="O921" s="231"/>
    </row>
    <row r="922" spans="1:15" ht="15" customHeight="1">
      <c r="A922" s="236"/>
      <c r="B922" s="187" t="s">
        <v>147</v>
      </c>
      <c r="C922" s="231" t="s">
        <v>5252</v>
      </c>
      <c r="D922" s="231" t="s">
        <v>8262</v>
      </c>
      <c r="E922" s="238">
        <v>45679</v>
      </c>
      <c r="F922" s="238">
        <v>45679</v>
      </c>
      <c r="G922" s="231" t="s">
        <v>2015</v>
      </c>
      <c r="H922" s="231" t="s">
        <v>9556</v>
      </c>
      <c r="I922" s="231" t="s">
        <v>4659</v>
      </c>
      <c r="J922" s="231" t="s">
        <v>9557</v>
      </c>
      <c r="K922" s="237" t="s">
        <v>195</v>
      </c>
      <c r="L922" s="238">
        <v>45684</v>
      </c>
      <c r="M922" s="231"/>
      <c r="N922" s="231"/>
      <c r="O922" s="231"/>
    </row>
    <row r="923" spans="1:15" ht="15" customHeight="1">
      <c r="A923" s="236"/>
      <c r="B923" s="187" t="s">
        <v>147</v>
      </c>
      <c r="C923" s="231" t="s">
        <v>5252</v>
      </c>
      <c r="D923" s="231" t="s">
        <v>8263</v>
      </c>
      <c r="E923" s="238">
        <v>45685</v>
      </c>
      <c r="F923" s="238">
        <v>45685</v>
      </c>
      <c r="G923" s="231" t="s">
        <v>2015</v>
      </c>
      <c r="H923" s="231" t="s">
        <v>9645</v>
      </c>
      <c r="I923" s="231" t="s">
        <v>9646</v>
      </c>
      <c r="J923" s="231" t="s">
        <v>2514</v>
      </c>
      <c r="K923" s="237" t="s">
        <v>195</v>
      </c>
      <c r="L923" s="238">
        <v>45688</v>
      </c>
      <c r="M923" s="231"/>
      <c r="N923" s="231"/>
      <c r="O923" s="231"/>
    </row>
    <row r="924" spans="1:15" ht="15" customHeight="1">
      <c r="A924" s="236"/>
      <c r="B924" s="187" t="s">
        <v>147</v>
      </c>
      <c r="C924" s="231" t="s">
        <v>9553</v>
      </c>
      <c r="D924" s="231" t="s">
        <v>8264</v>
      </c>
      <c r="E924" s="238">
        <v>45688</v>
      </c>
      <c r="F924" s="238">
        <v>45687</v>
      </c>
      <c r="G924" s="231" t="s">
        <v>2015</v>
      </c>
      <c r="H924" s="231" t="s">
        <v>9672</v>
      </c>
      <c r="I924" s="231" t="s">
        <v>9673</v>
      </c>
      <c r="J924" s="231" t="s">
        <v>9674</v>
      </c>
      <c r="K924" s="237" t="s">
        <v>195</v>
      </c>
      <c r="L924" s="238">
        <v>45693</v>
      </c>
      <c r="M924" s="231"/>
      <c r="N924" s="231"/>
      <c r="O924" s="231"/>
    </row>
    <row r="925" spans="1:15" ht="15" customHeight="1">
      <c r="A925" s="236"/>
      <c r="B925" s="187" t="s">
        <v>147</v>
      </c>
      <c r="C925" s="231" t="s">
        <v>8199</v>
      </c>
      <c r="D925" s="231" t="s">
        <v>8265</v>
      </c>
      <c r="E925" s="238">
        <v>45692</v>
      </c>
      <c r="F925" s="238">
        <v>45691</v>
      </c>
      <c r="G925" s="231" t="s">
        <v>2015</v>
      </c>
      <c r="H925" s="231" t="s">
        <v>9680</v>
      </c>
      <c r="I925" s="231" t="s">
        <v>9681</v>
      </c>
      <c r="J925" s="231" t="s">
        <v>277</v>
      </c>
      <c r="K925" s="237" t="s">
        <v>195</v>
      </c>
      <c r="L925" s="238">
        <v>45693</v>
      </c>
      <c r="M925" s="231"/>
      <c r="N925" s="231"/>
      <c r="O925" s="231"/>
    </row>
    <row r="926" spans="1:15" ht="15" customHeight="1">
      <c r="A926" s="236"/>
      <c r="B926" s="187" t="s">
        <v>147</v>
      </c>
      <c r="C926" s="231" t="s">
        <v>8199</v>
      </c>
      <c r="D926" s="231" t="s">
        <v>8266</v>
      </c>
      <c r="E926" s="238">
        <v>45692</v>
      </c>
      <c r="F926" s="238">
        <v>45692</v>
      </c>
      <c r="G926" s="231" t="s">
        <v>5369</v>
      </c>
      <c r="H926" s="231" t="s">
        <v>9682</v>
      </c>
      <c r="I926" s="231" t="s">
        <v>9681</v>
      </c>
      <c r="J926" s="231" t="s">
        <v>277</v>
      </c>
      <c r="K926" s="237" t="s">
        <v>195</v>
      </c>
      <c r="L926" s="238">
        <v>45696</v>
      </c>
      <c r="M926" s="231"/>
      <c r="N926" s="231"/>
      <c r="O926" s="231"/>
    </row>
    <row r="927" spans="1:15" ht="15" customHeight="1">
      <c r="A927" s="236"/>
      <c r="B927" s="187" t="s">
        <v>147</v>
      </c>
      <c r="C927" s="231" t="s">
        <v>5252</v>
      </c>
      <c r="D927" s="231" t="s">
        <v>8267</v>
      </c>
      <c r="E927" s="237" t="s">
        <v>9715</v>
      </c>
      <c r="F927" s="238">
        <v>45697</v>
      </c>
      <c r="G927" s="231" t="s">
        <v>2015</v>
      </c>
      <c r="H927" s="231" t="s">
        <v>9716</v>
      </c>
      <c r="I927" s="231" t="s">
        <v>9717</v>
      </c>
      <c r="J927" s="231" t="s">
        <v>2514</v>
      </c>
      <c r="K927" s="237" t="s">
        <v>195</v>
      </c>
      <c r="L927" s="238">
        <v>45699</v>
      </c>
      <c r="M927" s="231"/>
      <c r="N927" s="231"/>
      <c r="O927" s="231"/>
    </row>
    <row r="928" spans="1:15" ht="15" customHeight="1">
      <c r="A928" s="236"/>
      <c r="B928" s="187" t="s">
        <v>147</v>
      </c>
      <c r="C928" s="231" t="s">
        <v>5252</v>
      </c>
      <c r="D928" s="231" t="s">
        <v>8268</v>
      </c>
      <c r="E928" s="237" t="s">
        <v>9715</v>
      </c>
      <c r="F928" s="237" t="s">
        <v>9715</v>
      </c>
      <c r="G928" s="231" t="s">
        <v>6842</v>
      </c>
      <c r="H928" s="231" t="s">
        <v>9718</v>
      </c>
      <c r="I928" s="231" t="s">
        <v>9719</v>
      </c>
      <c r="J928" s="231" t="s">
        <v>2514</v>
      </c>
      <c r="K928" s="237" t="s">
        <v>195</v>
      </c>
      <c r="L928" s="238">
        <v>45699</v>
      </c>
      <c r="M928" s="231"/>
      <c r="N928" s="231"/>
      <c r="O928" s="231"/>
    </row>
    <row r="929" spans="1:15" ht="15" customHeight="1">
      <c r="A929" s="236"/>
      <c r="B929" s="187" t="s">
        <v>147</v>
      </c>
      <c r="C929" s="231" t="s">
        <v>5252</v>
      </c>
      <c r="D929" s="231" t="s">
        <v>8269</v>
      </c>
      <c r="E929" s="237" t="s">
        <v>9715</v>
      </c>
      <c r="F929" s="238">
        <v>45697</v>
      </c>
      <c r="G929" s="231" t="s">
        <v>2015</v>
      </c>
      <c r="H929" s="231" t="s">
        <v>9720</v>
      </c>
      <c r="I929" s="231" t="s">
        <v>9721</v>
      </c>
      <c r="J929" s="231" t="s">
        <v>9722</v>
      </c>
      <c r="K929" s="237" t="s">
        <v>195</v>
      </c>
      <c r="L929" s="238">
        <v>45699</v>
      </c>
      <c r="M929" s="231"/>
      <c r="N929" s="231"/>
      <c r="O929" s="231"/>
    </row>
    <row r="930" spans="1:15" ht="15" customHeight="1">
      <c r="A930" s="236"/>
      <c r="B930" s="187" t="s">
        <v>147</v>
      </c>
      <c r="C930" s="231" t="s">
        <v>7094</v>
      </c>
      <c r="D930" s="231" t="s">
        <v>8270</v>
      </c>
      <c r="E930" s="238">
        <v>45699</v>
      </c>
      <c r="F930" s="238">
        <v>45698</v>
      </c>
      <c r="G930" s="231" t="s">
        <v>2015</v>
      </c>
      <c r="H930" s="231" t="s">
        <v>9732</v>
      </c>
      <c r="I930" s="231" t="s">
        <v>9719</v>
      </c>
      <c r="J930" s="231" t="s">
        <v>9733</v>
      </c>
      <c r="K930" s="237" t="s">
        <v>195</v>
      </c>
      <c r="L930" s="238">
        <v>45699</v>
      </c>
      <c r="M930" s="231"/>
      <c r="N930" s="231"/>
      <c r="O930" s="231"/>
    </row>
    <row r="931" spans="1:15" ht="15" customHeight="1">
      <c r="A931" s="236"/>
      <c r="B931" s="187" t="s">
        <v>147</v>
      </c>
      <c r="C931" s="231" t="s">
        <v>5252</v>
      </c>
      <c r="D931" s="231" t="s">
        <v>8271</v>
      </c>
      <c r="E931" s="238">
        <v>45700</v>
      </c>
      <c r="F931" s="238">
        <v>45700</v>
      </c>
      <c r="G931" s="231" t="s">
        <v>2015</v>
      </c>
      <c r="H931" s="231" t="s">
        <v>9739</v>
      </c>
      <c r="I931" s="231" t="s">
        <v>9740</v>
      </c>
      <c r="J931" s="231" t="s">
        <v>2514</v>
      </c>
      <c r="K931" s="237" t="s">
        <v>195</v>
      </c>
      <c r="L931" s="238">
        <v>45702</v>
      </c>
      <c r="M931" s="231"/>
      <c r="N931" s="231"/>
      <c r="O931" s="231"/>
    </row>
    <row r="932" spans="1:15" ht="15" customHeight="1">
      <c r="A932" s="236"/>
      <c r="B932" s="187" t="s">
        <v>147</v>
      </c>
      <c r="C932" s="231" t="s">
        <v>7094</v>
      </c>
      <c r="D932" s="231" t="s">
        <v>8272</v>
      </c>
      <c r="E932" s="238">
        <v>45701</v>
      </c>
      <c r="F932" s="238">
        <v>45699</v>
      </c>
      <c r="G932" s="231" t="s">
        <v>2015</v>
      </c>
      <c r="H932" s="231" t="s">
        <v>9741</v>
      </c>
      <c r="I932" s="231" t="s">
        <v>9742</v>
      </c>
      <c r="J932" s="231" t="s">
        <v>9743</v>
      </c>
      <c r="K932" s="237" t="s">
        <v>195</v>
      </c>
      <c r="L932" s="238">
        <v>45708</v>
      </c>
      <c r="M932" s="231"/>
      <c r="N932" s="231"/>
      <c r="O932" s="231"/>
    </row>
    <row r="933" spans="1:15" ht="15" customHeight="1">
      <c r="A933" s="236"/>
      <c r="B933" s="187" t="s">
        <v>147</v>
      </c>
      <c r="C933" s="231" t="s">
        <v>5252</v>
      </c>
      <c r="D933" s="231" t="s">
        <v>8273</v>
      </c>
      <c r="E933" s="238">
        <v>45702</v>
      </c>
      <c r="F933" s="238">
        <v>45701</v>
      </c>
      <c r="G933" s="231" t="s">
        <v>2015</v>
      </c>
      <c r="H933" s="231" t="s">
        <v>9748</v>
      </c>
      <c r="I933" s="231" t="s">
        <v>9681</v>
      </c>
      <c r="J933" s="231" t="s">
        <v>878</v>
      </c>
      <c r="K933" s="237" t="s">
        <v>195</v>
      </c>
      <c r="L933" s="238">
        <v>45701</v>
      </c>
      <c r="M933" s="231"/>
      <c r="N933" s="231"/>
      <c r="O933" s="231"/>
    </row>
    <row r="934" spans="1:15" ht="15" customHeight="1">
      <c r="A934" s="236"/>
      <c r="B934" s="187" t="s">
        <v>147</v>
      </c>
      <c r="C934" s="231" t="s">
        <v>7094</v>
      </c>
      <c r="D934" s="231" t="s">
        <v>8274</v>
      </c>
      <c r="E934" s="238">
        <v>45702</v>
      </c>
      <c r="F934" s="238">
        <v>45702</v>
      </c>
      <c r="G934" s="231" t="s">
        <v>6842</v>
      </c>
      <c r="H934" s="231" t="s">
        <v>9749</v>
      </c>
      <c r="I934" s="231" t="s">
        <v>9681</v>
      </c>
      <c r="J934" s="231" t="s">
        <v>878</v>
      </c>
      <c r="K934" s="237" t="s">
        <v>195</v>
      </c>
      <c r="L934" s="238">
        <v>45702</v>
      </c>
      <c r="M934" s="231"/>
      <c r="N934" s="231"/>
      <c r="O934" s="231"/>
    </row>
    <row r="935" spans="1:15" ht="15" customHeight="1">
      <c r="A935" s="236"/>
      <c r="B935" s="187" t="s">
        <v>147</v>
      </c>
      <c r="C935" s="231" t="s">
        <v>7094</v>
      </c>
      <c r="D935" s="231" t="s">
        <v>8275</v>
      </c>
      <c r="E935" s="238">
        <v>45705</v>
      </c>
      <c r="F935" s="238">
        <v>45704</v>
      </c>
      <c r="G935" s="231" t="s">
        <v>1874</v>
      </c>
      <c r="H935" s="231" t="s">
        <v>9753</v>
      </c>
      <c r="I935" s="231" t="s">
        <v>9754</v>
      </c>
      <c r="J935" s="231" t="s">
        <v>878</v>
      </c>
      <c r="K935" s="237" t="s">
        <v>195</v>
      </c>
      <c r="L935" s="238">
        <v>45707</v>
      </c>
      <c r="M935" s="231"/>
      <c r="N935" s="231"/>
      <c r="O935" s="231"/>
    </row>
    <row r="936" spans="1:15" ht="15" customHeight="1">
      <c r="A936" s="236"/>
      <c r="B936" s="187" t="s">
        <v>147</v>
      </c>
      <c r="C936" s="231" t="s">
        <v>3103</v>
      </c>
      <c r="D936" s="231" t="s">
        <v>8276</v>
      </c>
      <c r="E936" s="238">
        <v>45708</v>
      </c>
      <c r="F936" s="238">
        <v>45708</v>
      </c>
      <c r="G936" s="231" t="s">
        <v>2015</v>
      </c>
      <c r="H936" s="231" t="s">
        <v>9794</v>
      </c>
      <c r="I936" s="231" t="s">
        <v>4405</v>
      </c>
      <c r="J936" s="231" t="s">
        <v>9795</v>
      </c>
      <c r="K936" s="237" t="s">
        <v>195</v>
      </c>
      <c r="L936" s="238">
        <v>45715</v>
      </c>
      <c r="M936" s="231"/>
      <c r="N936" s="231"/>
      <c r="O936" s="231"/>
    </row>
    <row r="937" spans="1:15" ht="15" customHeight="1">
      <c r="A937" s="236"/>
      <c r="B937" s="187" t="s">
        <v>147</v>
      </c>
      <c r="C937" s="231" t="s">
        <v>3103</v>
      </c>
      <c r="D937" s="231" t="s">
        <v>8277</v>
      </c>
      <c r="E937" s="238">
        <v>45710</v>
      </c>
      <c r="F937" s="238">
        <v>45710</v>
      </c>
      <c r="G937" s="231" t="s">
        <v>2015</v>
      </c>
      <c r="H937" s="231" t="s">
        <v>9812</v>
      </c>
      <c r="I937" s="231" t="s">
        <v>4405</v>
      </c>
      <c r="J937" s="231" t="s">
        <v>9813</v>
      </c>
      <c r="K937" s="237" t="s">
        <v>195</v>
      </c>
      <c r="L937" s="238">
        <v>45715</v>
      </c>
      <c r="M937" s="231"/>
      <c r="N937" s="231"/>
      <c r="O937" s="231"/>
    </row>
    <row r="938" spans="1:15" ht="15" customHeight="1">
      <c r="A938" s="236"/>
      <c r="B938" s="187" t="s">
        <v>147</v>
      </c>
      <c r="C938" s="231" t="s">
        <v>7094</v>
      </c>
      <c r="D938" s="231" t="s">
        <v>8278</v>
      </c>
      <c r="E938" s="238">
        <v>45726</v>
      </c>
      <c r="F938" s="238">
        <v>45726</v>
      </c>
      <c r="G938" s="231" t="s">
        <v>2015</v>
      </c>
      <c r="H938" s="231" t="s">
        <v>9891</v>
      </c>
      <c r="I938" s="231" t="s">
        <v>9740</v>
      </c>
      <c r="J938" s="231" t="s">
        <v>9892</v>
      </c>
      <c r="K938" s="237" t="s">
        <v>195</v>
      </c>
      <c r="L938" s="238">
        <v>45730</v>
      </c>
      <c r="M938" s="231"/>
      <c r="N938" s="231"/>
      <c r="O938" s="231"/>
    </row>
    <row r="939" spans="1:15" ht="15" customHeight="1">
      <c r="A939" s="236"/>
      <c r="B939" s="187" t="s">
        <v>147</v>
      </c>
      <c r="C939" s="231" t="s">
        <v>3103</v>
      </c>
      <c r="D939" s="231" t="s">
        <v>8279</v>
      </c>
      <c r="E939" s="238">
        <v>45726</v>
      </c>
      <c r="F939" s="238">
        <v>45726</v>
      </c>
      <c r="G939" s="231" t="s">
        <v>5369</v>
      </c>
      <c r="H939" s="231" t="s">
        <v>9899</v>
      </c>
      <c r="I939" s="231" t="s">
        <v>2221</v>
      </c>
      <c r="J939" s="231" t="s">
        <v>9900</v>
      </c>
      <c r="K939" s="237" t="s">
        <v>195</v>
      </c>
      <c r="L939" s="238">
        <v>45730</v>
      </c>
      <c r="M939" s="231"/>
      <c r="N939" s="231"/>
      <c r="O939" s="231"/>
    </row>
    <row r="940" spans="1:15" ht="15" customHeight="1">
      <c r="A940" s="236"/>
      <c r="B940" s="187" t="s">
        <v>147</v>
      </c>
      <c r="C940" s="231" t="s">
        <v>3103</v>
      </c>
      <c r="D940" s="231" t="s">
        <v>8280</v>
      </c>
      <c r="E940" s="238">
        <v>45731</v>
      </c>
      <c r="F940" s="238">
        <v>45730</v>
      </c>
      <c r="G940" s="231" t="s">
        <v>2015</v>
      </c>
      <c r="H940" s="231" t="s">
        <v>10001</v>
      </c>
      <c r="I940" s="231" t="s">
        <v>4405</v>
      </c>
      <c r="J940" s="231" t="s">
        <v>10002</v>
      </c>
      <c r="K940" s="237" t="s">
        <v>195</v>
      </c>
      <c r="L940" s="238">
        <v>45730</v>
      </c>
      <c r="M940" s="231"/>
      <c r="N940" s="231"/>
      <c r="O940" s="231"/>
    </row>
    <row r="941" spans="1:15" ht="15" customHeight="1">
      <c r="A941" s="236"/>
      <c r="B941" s="187" t="s">
        <v>147</v>
      </c>
      <c r="C941" s="231" t="s">
        <v>7094</v>
      </c>
      <c r="D941" s="231" t="s">
        <v>8281</v>
      </c>
      <c r="E941" s="238">
        <v>45761</v>
      </c>
      <c r="F941" s="238">
        <v>45760</v>
      </c>
      <c r="G941" s="231" t="s">
        <v>2015</v>
      </c>
      <c r="H941" s="231" t="s">
        <v>10832</v>
      </c>
      <c r="I941" s="231" t="s">
        <v>9719</v>
      </c>
      <c r="J941" s="231" t="s">
        <v>9892</v>
      </c>
      <c r="K941" s="237" t="s">
        <v>195</v>
      </c>
      <c r="L941" s="238">
        <v>45763</v>
      </c>
      <c r="M941" s="231"/>
      <c r="N941" s="231"/>
      <c r="O941" s="231"/>
    </row>
    <row r="942" spans="1:15" ht="15" customHeight="1">
      <c r="A942" s="236"/>
      <c r="B942" s="187" t="s">
        <v>147</v>
      </c>
      <c r="C942" s="231" t="s">
        <v>7094</v>
      </c>
      <c r="D942" s="231" t="s">
        <v>8282</v>
      </c>
      <c r="E942" s="238">
        <v>45761</v>
      </c>
      <c r="F942" s="238">
        <v>45761</v>
      </c>
      <c r="G942" s="231" t="s">
        <v>4162</v>
      </c>
      <c r="H942" s="231" t="s">
        <v>10833</v>
      </c>
      <c r="I942" s="231" t="s">
        <v>9719</v>
      </c>
      <c r="J942" s="231" t="s">
        <v>9892</v>
      </c>
      <c r="K942" s="237" t="s">
        <v>195</v>
      </c>
      <c r="L942" s="238">
        <v>45766</v>
      </c>
      <c r="M942" s="231"/>
      <c r="N942" s="231"/>
      <c r="O942" s="231"/>
    </row>
    <row r="943" spans="1:15" ht="14.25" customHeight="1">
      <c r="A943" s="236"/>
      <c r="B943" s="187" t="s">
        <v>147</v>
      </c>
      <c r="C943" s="231" t="s">
        <v>7094</v>
      </c>
      <c r="D943" s="231" t="s">
        <v>8283</v>
      </c>
      <c r="E943" s="238">
        <v>45766</v>
      </c>
      <c r="F943" s="238">
        <v>45765</v>
      </c>
      <c r="G943" s="231" t="s">
        <v>2015</v>
      </c>
      <c r="H943" s="231" t="s">
        <v>10903</v>
      </c>
      <c r="I943" s="231" t="s">
        <v>4659</v>
      </c>
      <c r="J943" s="231" t="s">
        <v>10904</v>
      </c>
      <c r="K943" s="237" t="s">
        <v>195</v>
      </c>
      <c r="L943" s="238">
        <v>45769</v>
      </c>
      <c r="M943" s="231"/>
      <c r="N943" s="231"/>
      <c r="O943" s="231"/>
    </row>
    <row r="944" spans="1:15" ht="15" customHeight="1">
      <c r="A944" s="236"/>
      <c r="B944" s="187" t="s">
        <v>147</v>
      </c>
      <c r="C944" s="231" t="s">
        <v>7094</v>
      </c>
      <c r="D944" s="231" t="s">
        <v>8284</v>
      </c>
      <c r="E944" s="238">
        <v>45766</v>
      </c>
      <c r="F944" s="238">
        <v>45766</v>
      </c>
      <c r="G944" s="231" t="s">
        <v>2015</v>
      </c>
      <c r="H944" s="231" t="s">
        <v>10914</v>
      </c>
      <c r="I944" s="231" t="s">
        <v>9740</v>
      </c>
      <c r="J944" s="231" t="s">
        <v>2514</v>
      </c>
      <c r="K944" s="237" t="s">
        <v>195</v>
      </c>
      <c r="L944" s="238">
        <v>45771</v>
      </c>
      <c r="M944" s="231"/>
      <c r="N944" s="231"/>
      <c r="O944" s="231"/>
    </row>
    <row r="945" spans="1:15" ht="15" customHeight="1">
      <c r="A945" s="236"/>
      <c r="B945" s="187" t="s">
        <v>147</v>
      </c>
      <c r="C945" s="231" t="s">
        <v>7094</v>
      </c>
      <c r="D945" s="231" t="s">
        <v>8285</v>
      </c>
      <c r="E945" s="238">
        <v>45769</v>
      </c>
      <c r="F945" s="238">
        <v>45769</v>
      </c>
      <c r="G945" s="231" t="s">
        <v>2015</v>
      </c>
      <c r="H945" s="231" t="s">
        <v>10928</v>
      </c>
      <c r="I945" s="231" t="s">
        <v>10929</v>
      </c>
      <c r="J945" s="231" t="s">
        <v>10831</v>
      </c>
      <c r="K945" s="237" t="s">
        <v>195</v>
      </c>
      <c r="L945" s="238">
        <v>45771</v>
      </c>
      <c r="M945" s="231"/>
      <c r="N945" s="231"/>
      <c r="O945" s="231"/>
    </row>
    <row r="946" spans="1:15" ht="15" customHeight="1">
      <c r="A946" s="236"/>
      <c r="B946" s="187" t="s">
        <v>147</v>
      </c>
      <c r="C946" s="231" t="s">
        <v>7094</v>
      </c>
      <c r="D946" s="231" t="s">
        <v>8286</v>
      </c>
      <c r="E946" s="238">
        <v>45770</v>
      </c>
      <c r="F946" s="238">
        <v>45770</v>
      </c>
      <c r="G946" s="231" t="s">
        <v>6842</v>
      </c>
      <c r="H946" s="231" t="s">
        <v>10926</v>
      </c>
      <c r="I946" s="231" t="s">
        <v>10927</v>
      </c>
      <c r="J946" s="231" t="s">
        <v>10831</v>
      </c>
      <c r="K946" s="237" t="s">
        <v>195</v>
      </c>
      <c r="L946" s="238">
        <v>45785</v>
      </c>
      <c r="M946" s="231"/>
      <c r="N946" s="231"/>
      <c r="O946" s="231"/>
    </row>
    <row r="947" spans="1:15" ht="15" customHeight="1">
      <c r="A947" s="236"/>
      <c r="B947" s="187" t="s">
        <v>147</v>
      </c>
      <c r="C947" s="231" t="s">
        <v>7094</v>
      </c>
      <c r="D947" s="231" t="s">
        <v>8287</v>
      </c>
      <c r="E947" s="287">
        <v>45772</v>
      </c>
      <c r="F947" s="287">
        <v>45772</v>
      </c>
      <c r="G947" s="231" t="s">
        <v>2015</v>
      </c>
      <c r="H947" s="231" t="s">
        <v>11280</v>
      </c>
      <c r="I947" s="231" t="s">
        <v>8297</v>
      </c>
      <c r="J947" s="231" t="s">
        <v>2514</v>
      </c>
      <c r="K947" s="237" t="s">
        <v>195</v>
      </c>
      <c r="L947" s="238">
        <v>45786</v>
      </c>
      <c r="M947" s="231"/>
      <c r="N947" s="231"/>
      <c r="O947" s="231"/>
    </row>
    <row r="948" spans="1:15" ht="15" customHeight="1">
      <c r="A948" s="236"/>
      <c r="B948" s="187" t="s">
        <v>147</v>
      </c>
      <c r="C948" s="231" t="s">
        <v>7094</v>
      </c>
      <c r="D948" s="231" t="s">
        <v>8288</v>
      </c>
      <c r="E948" s="287">
        <v>45774</v>
      </c>
      <c r="F948" s="287">
        <v>45774</v>
      </c>
      <c r="G948" s="231" t="s">
        <v>2015</v>
      </c>
      <c r="H948" s="231" t="s">
        <v>11170</v>
      </c>
      <c r="I948" s="231" t="s">
        <v>9719</v>
      </c>
      <c r="J948" s="231" t="s">
        <v>1261</v>
      </c>
      <c r="K948" s="237" t="s">
        <v>195</v>
      </c>
      <c r="L948" s="238">
        <v>45786</v>
      </c>
      <c r="M948" s="231"/>
      <c r="N948" s="231"/>
      <c r="O948" s="231"/>
    </row>
    <row r="949" spans="1:15" ht="15" customHeight="1">
      <c r="A949" s="236"/>
      <c r="B949" s="187" t="s">
        <v>147</v>
      </c>
      <c r="C949" s="231" t="s">
        <v>7094</v>
      </c>
      <c r="D949" s="231" t="s">
        <v>8289</v>
      </c>
      <c r="E949" s="238">
        <v>45775</v>
      </c>
      <c r="F949" s="238">
        <v>45774</v>
      </c>
      <c r="G949" s="231" t="s">
        <v>2015</v>
      </c>
      <c r="H949" s="231" t="s">
        <v>10960</v>
      </c>
      <c r="I949" s="231" t="s">
        <v>9719</v>
      </c>
      <c r="J949" s="231" t="s">
        <v>1261</v>
      </c>
      <c r="K949" s="237" t="s">
        <v>195</v>
      </c>
      <c r="L949" s="238">
        <v>45786</v>
      </c>
      <c r="M949" s="231"/>
      <c r="N949" s="231"/>
      <c r="O949" s="231"/>
    </row>
    <row r="950" spans="1:15" ht="15" customHeight="1">
      <c r="A950" s="236"/>
      <c r="B950" s="187" t="s">
        <v>147</v>
      </c>
      <c r="C950" s="231" t="s">
        <v>7094</v>
      </c>
      <c r="D950" s="231" t="s">
        <v>8290</v>
      </c>
      <c r="E950" s="238">
        <v>45775</v>
      </c>
      <c r="F950" s="238">
        <v>45774</v>
      </c>
      <c r="G950" s="231" t="s">
        <v>2015</v>
      </c>
      <c r="H950" s="231" t="s">
        <v>9716</v>
      </c>
      <c r="I950" s="231" t="s">
        <v>8297</v>
      </c>
      <c r="J950" s="231" t="s">
        <v>2514</v>
      </c>
      <c r="K950" s="237" t="s">
        <v>195</v>
      </c>
      <c r="L950" s="238">
        <v>45786</v>
      </c>
      <c r="M950" s="231"/>
      <c r="N950" s="231"/>
      <c r="O950" s="231"/>
    </row>
    <row r="951" spans="1:15" ht="15" customHeight="1">
      <c r="A951" s="236"/>
      <c r="B951" s="187" t="s">
        <v>147</v>
      </c>
      <c r="C951" s="231" t="s">
        <v>7094</v>
      </c>
      <c r="D951" s="231" t="s">
        <v>8291</v>
      </c>
      <c r="E951" s="238">
        <v>45775</v>
      </c>
      <c r="F951" s="238">
        <v>45775</v>
      </c>
      <c r="G951" s="231" t="s">
        <v>6842</v>
      </c>
      <c r="H951" s="231" t="s">
        <v>10961</v>
      </c>
      <c r="I951" s="231" t="s">
        <v>10962</v>
      </c>
      <c r="J951" s="231" t="s">
        <v>10963</v>
      </c>
      <c r="K951" s="237" t="s">
        <v>195</v>
      </c>
      <c r="L951" s="238">
        <v>45786</v>
      </c>
      <c r="M951" s="231"/>
      <c r="N951" s="231"/>
      <c r="O951" s="231"/>
    </row>
    <row r="952" spans="1:15" ht="15" customHeight="1">
      <c r="A952" s="236"/>
      <c r="B952" s="187" t="s">
        <v>147</v>
      </c>
      <c r="C952" s="231" t="s">
        <v>7094</v>
      </c>
      <c r="D952" s="231" t="s">
        <v>8292</v>
      </c>
      <c r="E952" s="238">
        <v>45775</v>
      </c>
      <c r="F952" s="238">
        <v>45775</v>
      </c>
      <c r="G952" s="231" t="s">
        <v>6842</v>
      </c>
      <c r="H952" s="231" t="s">
        <v>10964</v>
      </c>
      <c r="I952" s="231" t="s">
        <v>9719</v>
      </c>
      <c r="J952" s="231" t="s">
        <v>1261</v>
      </c>
      <c r="K952" s="237" t="s">
        <v>195</v>
      </c>
      <c r="L952" s="238">
        <v>45786</v>
      </c>
      <c r="M952" s="231"/>
      <c r="N952" s="231"/>
      <c r="O952" s="231"/>
    </row>
    <row r="953" spans="1:15" ht="15" customHeight="1">
      <c r="A953" s="236"/>
      <c r="B953" s="187" t="s">
        <v>147</v>
      </c>
      <c r="C953" s="231" t="s">
        <v>7094</v>
      </c>
      <c r="D953" s="231" t="s">
        <v>8293</v>
      </c>
      <c r="E953" s="238">
        <v>45775</v>
      </c>
      <c r="F953" s="238">
        <v>45775</v>
      </c>
      <c r="G953" s="231" t="s">
        <v>6842</v>
      </c>
      <c r="H953" s="231" t="s">
        <v>10965</v>
      </c>
      <c r="I953" s="231" t="s">
        <v>8297</v>
      </c>
      <c r="J953" s="231" t="s">
        <v>2514</v>
      </c>
      <c r="K953" s="237" t="s">
        <v>195</v>
      </c>
      <c r="L953" s="238">
        <v>45786</v>
      </c>
      <c r="M953" s="231"/>
      <c r="N953" s="231"/>
      <c r="O953" s="231"/>
    </row>
    <row r="954" spans="1:15" ht="15" customHeight="1">
      <c r="A954" s="236"/>
      <c r="B954" s="187" t="s">
        <v>147</v>
      </c>
      <c r="C954" s="231" t="s">
        <v>7094</v>
      </c>
      <c r="D954" s="231" t="s">
        <v>8294</v>
      </c>
      <c r="E954" s="238">
        <v>45776</v>
      </c>
      <c r="F954" s="238">
        <v>45775</v>
      </c>
      <c r="G954" s="231" t="s">
        <v>2015</v>
      </c>
      <c r="H954" s="231" t="s">
        <v>10983</v>
      </c>
      <c r="I954" s="231" t="s">
        <v>9740</v>
      </c>
      <c r="J954" s="231" t="s">
        <v>1725</v>
      </c>
      <c r="K954" s="237" t="s">
        <v>195</v>
      </c>
      <c r="L954" s="238">
        <v>45786</v>
      </c>
      <c r="M954" s="231"/>
      <c r="N954" s="231"/>
      <c r="O954" s="231"/>
    </row>
    <row r="955" spans="1:15" ht="15" customHeight="1">
      <c r="A955" s="236"/>
      <c r="B955" s="187" t="s">
        <v>147</v>
      </c>
      <c r="C955" s="231" t="s">
        <v>7094</v>
      </c>
      <c r="D955" s="231" t="s">
        <v>8295</v>
      </c>
      <c r="E955" s="238">
        <v>45776</v>
      </c>
      <c r="F955" s="238">
        <v>45775</v>
      </c>
      <c r="G955" s="231" t="s">
        <v>2015</v>
      </c>
      <c r="H955" s="231" t="s">
        <v>10984</v>
      </c>
      <c r="I955" s="231" t="s">
        <v>10927</v>
      </c>
      <c r="J955" s="231" t="s">
        <v>10963</v>
      </c>
      <c r="K955" s="237" t="s">
        <v>195</v>
      </c>
      <c r="L955" s="238">
        <v>45786</v>
      </c>
      <c r="M955" s="231"/>
      <c r="N955" s="231"/>
      <c r="O955" s="231"/>
    </row>
    <row r="956" spans="1:15" ht="15" customHeight="1">
      <c r="A956" s="236"/>
      <c r="B956" s="187" t="s">
        <v>147</v>
      </c>
      <c r="C956" s="231" t="s">
        <v>7094</v>
      </c>
      <c r="D956" s="231" t="s">
        <v>11049</v>
      </c>
      <c r="E956" s="238">
        <v>45778</v>
      </c>
      <c r="F956" s="238">
        <v>45778</v>
      </c>
      <c r="G956" s="231" t="s">
        <v>2015</v>
      </c>
      <c r="H956" s="231" t="s">
        <v>11057</v>
      </c>
      <c r="I956" s="231" t="s">
        <v>11058</v>
      </c>
      <c r="J956" s="231" t="s">
        <v>11059</v>
      </c>
      <c r="K956" s="237" t="s">
        <v>195</v>
      </c>
      <c r="L956" s="238">
        <v>45786</v>
      </c>
      <c r="M956" s="231"/>
      <c r="N956" s="231"/>
      <c r="O956" s="231"/>
    </row>
    <row r="957" spans="1:15" ht="15" customHeight="1">
      <c r="A957" s="236"/>
      <c r="B957" s="187" t="s">
        <v>147</v>
      </c>
      <c r="C957" s="231" t="s">
        <v>7094</v>
      </c>
      <c r="D957" s="231" t="s">
        <v>11050</v>
      </c>
      <c r="E957" s="238">
        <v>45779</v>
      </c>
      <c r="F957" s="238">
        <v>45779</v>
      </c>
      <c r="G957" s="231" t="s">
        <v>11082</v>
      </c>
      <c r="H957" s="231" t="s">
        <v>11083</v>
      </c>
      <c r="I957" s="231"/>
      <c r="J957" s="231" t="s">
        <v>9892</v>
      </c>
      <c r="K957" s="237" t="s">
        <v>195</v>
      </c>
      <c r="L957" s="238">
        <v>45786</v>
      </c>
      <c r="M957" s="231"/>
      <c r="N957" s="231"/>
      <c r="O957" s="231"/>
    </row>
    <row r="958" spans="1:15" ht="15" customHeight="1">
      <c r="A958" s="236"/>
      <c r="B958" s="187" t="s">
        <v>147</v>
      </c>
      <c r="C958" s="231" t="s">
        <v>7094</v>
      </c>
      <c r="D958" s="231" t="s">
        <v>11051</v>
      </c>
      <c r="E958" s="238">
        <v>45780</v>
      </c>
      <c r="F958" s="238">
        <v>45779</v>
      </c>
      <c r="G958" s="231" t="s">
        <v>2015</v>
      </c>
      <c r="H958" s="231" t="s">
        <v>11095</v>
      </c>
      <c r="I958" s="231" t="s">
        <v>8297</v>
      </c>
      <c r="J958" s="231" t="s">
        <v>9892</v>
      </c>
      <c r="K958" s="237" t="s">
        <v>195</v>
      </c>
      <c r="L958" s="238">
        <v>45786</v>
      </c>
      <c r="M958" s="231"/>
      <c r="N958" s="231"/>
      <c r="O958" s="231"/>
    </row>
    <row r="959" spans="1:15" ht="15" customHeight="1">
      <c r="A959" s="236"/>
      <c r="B959" s="187" t="s">
        <v>147</v>
      </c>
      <c r="C959" s="231" t="s">
        <v>7094</v>
      </c>
      <c r="D959" s="231" t="s">
        <v>11052</v>
      </c>
      <c r="E959" s="238">
        <v>45780</v>
      </c>
      <c r="F959" s="238">
        <v>45780</v>
      </c>
      <c r="G959" s="231" t="s">
        <v>6842</v>
      </c>
      <c r="H959" s="231" t="s">
        <v>11096</v>
      </c>
      <c r="I959" s="231" t="s">
        <v>8297</v>
      </c>
      <c r="J959" s="231" t="s">
        <v>9892</v>
      </c>
      <c r="K959" s="237" t="s">
        <v>195</v>
      </c>
      <c r="L959" s="238">
        <v>45786</v>
      </c>
      <c r="M959" s="231"/>
      <c r="N959" s="231"/>
      <c r="O959" s="231"/>
    </row>
    <row r="960" spans="1:15" ht="15" customHeight="1">
      <c r="A960" s="236"/>
      <c r="B960" s="187" t="s">
        <v>147</v>
      </c>
      <c r="C960" s="231" t="s">
        <v>7094</v>
      </c>
      <c r="D960" s="231" t="s">
        <v>11053</v>
      </c>
      <c r="E960" s="238">
        <v>45782</v>
      </c>
      <c r="F960" s="238">
        <v>45780</v>
      </c>
      <c r="G960" s="231" t="s">
        <v>2015</v>
      </c>
      <c r="H960" s="231" t="s">
        <v>11100</v>
      </c>
      <c r="I960" s="231" t="s">
        <v>10927</v>
      </c>
      <c r="J960" s="231" t="s">
        <v>11101</v>
      </c>
      <c r="K960" s="237" t="s">
        <v>195</v>
      </c>
      <c r="L960" s="238">
        <v>45786</v>
      </c>
      <c r="M960" s="231"/>
      <c r="N960" s="231"/>
      <c r="O960" s="231"/>
    </row>
    <row r="961" spans="1:15" ht="15" customHeight="1">
      <c r="A961" s="236"/>
      <c r="B961" s="187" t="s">
        <v>147</v>
      </c>
      <c r="C961" s="231" t="s">
        <v>7094</v>
      </c>
      <c r="D961" s="231" t="s">
        <v>11054</v>
      </c>
      <c r="E961" s="238">
        <v>45783</v>
      </c>
      <c r="F961" s="238">
        <v>45782</v>
      </c>
      <c r="G961" s="231" t="s">
        <v>11133</v>
      </c>
      <c r="H961" s="231" t="s">
        <v>11134</v>
      </c>
      <c r="I961" s="231" t="s">
        <v>10929</v>
      </c>
      <c r="J961" s="231" t="s">
        <v>11101</v>
      </c>
      <c r="K961" s="237" t="s">
        <v>195</v>
      </c>
      <c r="L961" s="238">
        <v>45786</v>
      </c>
      <c r="M961" s="231"/>
      <c r="N961" s="231"/>
      <c r="O961" s="231"/>
    </row>
    <row r="962" spans="1:15" ht="15" customHeight="1">
      <c r="A962" s="236"/>
      <c r="B962" s="187" t="s">
        <v>147</v>
      </c>
      <c r="C962" s="231" t="s">
        <v>7094</v>
      </c>
      <c r="D962" s="231" t="s">
        <v>11055</v>
      </c>
      <c r="E962" s="238">
        <v>45784</v>
      </c>
      <c r="F962" s="238">
        <v>45783</v>
      </c>
      <c r="G962" s="231" t="s">
        <v>2015</v>
      </c>
      <c r="H962" s="231" t="s">
        <v>11148</v>
      </c>
      <c r="I962" s="231" t="s">
        <v>11149</v>
      </c>
      <c r="J962" s="231" t="s">
        <v>2514</v>
      </c>
      <c r="K962" s="237" t="s">
        <v>195</v>
      </c>
      <c r="L962" s="238">
        <v>45784</v>
      </c>
      <c r="M962" s="231"/>
      <c r="N962" s="231"/>
      <c r="O962" s="231"/>
    </row>
    <row r="963" spans="1:15" ht="15" customHeight="1">
      <c r="A963" s="236"/>
      <c r="B963" s="187" t="s">
        <v>147</v>
      </c>
      <c r="C963" s="231" t="s">
        <v>7094</v>
      </c>
      <c r="D963" s="231" t="s">
        <v>11056</v>
      </c>
      <c r="E963" s="238">
        <v>45785</v>
      </c>
      <c r="F963" s="238">
        <v>45784</v>
      </c>
      <c r="G963" s="231" t="s">
        <v>2015</v>
      </c>
      <c r="H963" s="231" t="s">
        <v>11152</v>
      </c>
      <c r="I963" s="231" t="s">
        <v>4659</v>
      </c>
      <c r="J963" s="231" t="s">
        <v>11153</v>
      </c>
      <c r="K963" s="237" t="s">
        <v>195</v>
      </c>
      <c r="L963" s="238">
        <v>45784</v>
      </c>
      <c r="M963" s="231"/>
      <c r="N963" s="231"/>
      <c r="O963" s="231"/>
    </row>
    <row r="964" spans="1:15" ht="15" customHeight="1">
      <c r="A964" s="236"/>
      <c r="B964" s="190" t="s">
        <v>147</v>
      </c>
      <c r="C964" s="231" t="s">
        <v>7094</v>
      </c>
      <c r="D964" s="231" t="s">
        <v>11179</v>
      </c>
      <c r="E964" s="238">
        <v>45787</v>
      </c>
      <c r="F964" s="238">
        <v>45787</v>
      </c>
      <c r="G964" s="231" t="s">
        <v>2015</v>
      </c>
      <c r="H964" s="231" t="s">
        <v>11240</v>
      </c>
      <c r="I964" s="231" t="s">
        <v>11149</v>
      </c>
      <c r="J964" s="231" t="s">
        <v>1725</v>
      </c>
      <c r="K964" s="237" t="s">
        <v>195</v>
      </c>
      <c r="L964" s="238">
        <v>45787</v>
      </c>
      <c r="M964" s="231"/>
      <c r="N964" s="231"/>
      <c r="O964" s="231"/>
    </row>
    <row r="965" spans="1:15" ht="15" customHeight="1">
      <c r="A965" s="236"/>
      <c r="B965" s="190" t="s">
        <v>147</v>
      </c>
      <c r="C965" s="231" t="s">
        <v>7094</v>
      </c>
      <c r="D965" s="231" t="s">
        <v>11180</v>
      </c>
      <c r="E965" s="238">
        <v>45787</v>
      </c>
      <c r="F965" s="238">
        <v>45787</v>
      </c>
      <c r="G965" s="231" t="s">
        <v>2015</v>
      </c>
      <c r="H965" s="231" t="s">
        <v>11241</v>
      </c>
      <c r="I965" s="231" t="s">
        <v>10927</v>
      </c>
      <c r="J965" s="231" t="s">
        <v>11242</v>
      </c>
      <c r="K965" s="237" t="s">
        <v>195</v>
      </c>
      <c r="L965" s="238">
        <v>45787</v>
      </c>
      <c r="M965" s="231"/>
      <c r="N965" s="231"/>
      <c r="O965" s="231"/>
    </row>
    <row r="966" spans="1:15" ht="15" customHeight="1">
      <c r="A966" s="236"/>
      <c r="B966" s="190" t="s">
        <v>147</v>
      </c>
      <c r="C966" s="231" t="s">
        <v>7094</v>
      </c>
      <c r="D966" s="231" t="s">
        <v>11181</v>
      </c>
      <c r="E966" s="238">
        <v>45793</v>
      </c>
      <c r="F966" s="238">
        <v>45792</v>
      </c>
      <c r="G966" s="231" t="s">
        <v>2015</v>
      </c>
      <c r="H966" s="231" t="s">
        <v>11355</v>
      </c>
      <c r="I966" s="231" t="s">
        <v>10927</v>
      </c>
      <c r="J966" s="231" t="s">
        <v>11356</v>
      </c>
      <c r="K966" s="237" t="s">
        <v>195</v>
      </c>
      <c r="L966" s="238">
        <v>45792</v>
      </c>
      <c r="M966" s="231"/>
      <c r="N966" s="231"/>
      <c r="O966" s="231"/>
    </row>
    <row r="967" spans="1:15" ht="15" customHeight="1">
      <c r="A967" s="236"/>
      <c r="B967" s="190" t="s">
        <v>147</v>
      </c>
      <c r="C967" s="231" t="s">
        <v>7094</v>
      </c>
      <c r="D967" s="231" t="s">
        <v>11182</v>
      </c>
      <c r="E967" s="238">
        <v>45793</v>
      </c>
      <c r="F967" s="238">
        <v>45793</v>
      </c>
      <c r="G967" s="231" t="s">
        <v>6842</v>
      </c>
      <c r="H967" s="231" t="s">
        <v>11357</v>
      </c>
      <c r="I967" s="231" t="s">
        <v>10927</v>
      </c>
      <c r="J967" s="231" t="s">
        <v>11358</v>
      </c>
      <c r="K967" s="237" t="s">
        <v>195</v>
      </c>
      <c r="L967" s="238">
        <v>45794</v>
      </c>
      <c r="M967" s="231"/>
      <c r="N967" s="231"/>
      <c r="O967" s="231"/>
    </row>
    <row r="968" spans="1:15" ht="15" customHeight="1">
      <c r="A968" s="236"/>
      <c r="B968" s="190" t="s">
        <v>147</v>
      </c>
      <c r="C968" s="231" t="s">
        <v>7094</v>
      </c>
      <c r="D968" s="231" t="s">
        <v>11183</v>
      </c>
      <c r="E968" s="238">
        <v>45793</v>
      </c>
      <c r="F968" s="238">
        <v>45793</v>
      </c>
      <c r="G968" s="231" t="s">
        <v>5331</v>
      </c>
      <c r="H968" s="231" t="s">
        <v>11594</v>
      </c>
      <c r="I968" s="231" t="s">
        <v>10927</v>
      </c>
      <c r="J968" s="231" t="s">
        <v>11358</v>
      </c>
      <c r="K968" s="237" t="s">
        <v>195</v>
      </c>
      <c r="L968" s="238">
        <v>45793</v>
      </c>
      <c r="M968" s="231"/>
      <c r="N968" s="231"/>
      <c r="O968" s="231"/>
    </row>
    <row r="969" spans="1:15" ht="15" customHeight="1">
      <c r="A969" s="236"/>
      <c r="B969" s="190" t="s">
        <v>147</v>
      </c>
      <c r="C969" s="231" t="s">
        <v>7094</v>
      </c>
      <c r="D969" s="231" t="s">
        <v>11184</v>
      </c>
      <c r="E969" s="238">
        <v>45798</v>
      </c>
      <c r="F969" s="238">
        <v>45797</v>
      </c>
      <c r="G969" s="231" t="s">
        <v>2015</v>
      </c>
      <c r="H969" s="231" t="s">
        <v>11676</v>
      </c>
      <c r="I969" s="231" t="s">
        <v>10927</v>
      </c>
      <c r="J969" s="231" t="s">
        <v>11677</v>
      </c>
      <c r="K969" s="237" t="s">
        <v>195</v>
      </c>
      <c r="L969" s="238">
        <v>45797</v>
      </c>
      <c r="M969" s="231"/>
      <c r="N969" s="231"/>
      <c r="O969" s="231"/>
    </row>
    <row r="970" spans="1:15" ht="15" customHeight="1">
      <c r="A970" s="236"/>
      <c r="B970" s="190" t="s">
        <v>147</v>
      </c>
      <c r="C970" s="231" t="s">
        <v>7094</v>
      </c>
      <c r="D970" s="231" t="s">
        <v>11185</v>
      </c>
      <c r="E970" s="238">
        <v>45803</v>
      </c>
      <c r="F970" s="238">
        <v>45803</v>
      </c>
      <c r="G970" s="231" t="s">
        <v>6842</v>
      </c>
      <c r="H970" s="231" t="s">
        <v>11717</v>
      </c>
      <c r="I970" s="231" t="s">
        <v>10927</v>
      </c>
      <c r="J970" s="231" t="s">
        <v>11718</v>
      </c>
      <c r="K970" s="237" t="s">
        <v>195</v>
      </c>
      <c r="L970" s="238">
        <v>45803</v>
      </c>
      <c r="M970" s="231"/>
      <c r="N970" s="231"/>
      <c r="O970" s="231"/>
    </row>
    <row r="971" spans="1:15" ht="15" customHeight="1">
      <c r="A971" s="236"/>
      <c r="B971" s="190" t="s">
        <v>147</v>
      </c>
      <c r="C971" s="231" t="s">
        <v>7094</v>
      </c>
      <c r="D971" s="231" t="s">
        <v>11186</v>
      </c>
      <c r="E971" s="287">
        <v>45805</v>
      </c>
      <c r="F971" s="287">
        <v>45805</v>
      </c>
      <c r="G971" s="231" t="s">
        <v>2015</v>
      </c>
      <c r="H971" s="231" t="s">
        <v>11750</v>
      </c>
      <c r="I971" s="231" t="s">
        <v>10927</v>
      </c>
      <c r="J971" s="231" t="s">
        <v>11718</v>
      </c>
      <c r="K971" s="237" t="s">
        <v>195</v>
      </c>
      <c r="L971" s="238">
        <v>45804</v>
      </c>
      <c r="M971" s="231"/>
      <c r="N971" s="231"/>
      <c r="O971" s="231"/>
    </row>
    <row r="972" spans="1:15" ht="15" customHeight="1">
      <c r="A972" s="236"/>
      <c r="B972" s="190" t="s">
        <v>147</v>
      </c>
      <c r="C972" s="231" t="s">
        <v>7094</v>
      </c>
      <c r="D972" s="231" t="s">
        <v>11187</v>
      </c>
      <c r="E972" s="287">
        <v>45808</v>
      </c>
      <c r="F972" s="287">
        <v>45808</v>
      </c>
      <c r="G972" s="231" t="s">
        <v>5331</v>
      </c>
      <c r="H972" s="231" t="s">
        <v>11771</v>
      </c>
      <c r="I972" s="231" t="s">
        <v>10927</v>
      </c>
      <c r="J972" s="231" t="s">
        <v>11772</v>
      </c>
      <c r="K972" s="237" t="s">
        <v>195</v>
      </c>
      <c r="L972" s="238">
        <v>45808</v>
      </c>
      <c r="M972" s="231"/>
      <c r="N972" s="231"/>
      <c r="O972" s="231"/>
    </row>
    <row r="973" spans="1:15" ht="15" customHeight="1">
      <c r="A973" s="236"/>
      <c r="B973" s="187" t="s">
        <v>147</v>
      </c>
      <c r="C973" s="231" t="s">
        <v>7094</v>
      </c>
      <c r="D973" s="231" t="s">
        <v>11188</v>
      </c>
      <c r="E973" s="287">
        <v>45859</v>
      </c>
      <c r="F973" s="287">
        <v>45859</v>
      </c>
      <c r="G973" s="231" t="s">
        <v>1874</v>
      </c>
      <c r="H973" s="231" t="s">
        <v>12115</v>
      </c>
      <c r="I973" s="231"/>
      <c r="J973" s="231" t="s">
        <v>7910</v>
      </c>
      <c r="K973" s="237" t="s">
        <v>195</v>
      </c>
      <c r="L973" s="238">
        <v>45860</v>
      </c>
      <c r="M973" s="231"/>
      <c r="N973" s="231"/>
      <c r="O973" s="231"/>
    </row>
    <row r="974" spans="1:15" ht="15" customHeight="1">
      <c r="A974" s="236"/>
      <c r="B974" s="187" t="s">
        <v>147</v>
      </c>
      <c r="C974" s="231" t="s">
        <v>7094</v>
      </c>
      <c r="D974" s="231" t="s">
        <v>11189</v>
      </c>
      <c r="E974" s="287">
        <v>45859</v>
      </c>
      <c r="F974" s="287">
        <v>45859</v>
      </c>
      <c r="G974" s="231" t="s">
        <v>1874</v>
      </c>
      <c r="H974" s="231" t="s">
        <v>12116</v>
      </c>
      <c r="I974" s="231"/>
      <c r="J974" s="231" t="s">
        <v>7910</v>
      </c>
      <c r="K974" s="237" t="s">
        <v>195</v>
      </c>
      <c r="L974" s="238">
        <v>45860</v>
      </c>
      <c r="M974" s="231"/>
      <c r="N974" s="231"/>
      <c r="O974" s="231"/>
    </row>
    <row r="975" spans="1:15" ht="15" customHeight="1">
      <c r="A975" s="236"/>
      <c r="B975" s="187" t="s">
        <v>147</v>
      </c>
      <c r="C975" s="231" t="s">
        <v>7094</v>
      </c>
      <c r="D975" s="231" t="s">
        <v>11190</v>
      </c>
      <c r="E975" s="287">
        <v>45859</v>
      </c>
      <c r="F975" s="287">
        <v>45859</v>
      </c>
      <c r="G975" s="231" t="s">
        <v>6842</v>
      </c>
      <c r="H975" s="231" t="s">
        <v>12114</v>
      </c>
      <c r="I975" s="231"/>
      <c r="J975" s="231" t="s">
        <v>7910</v>
      </c>
      <c r="K975" s="237" t="s">
        <v>195</v>
      </c>
      <c r="L975" s="238">
        <v>45860</v>
      </c>
      <c r="M975" s="231"/>
      <c r="N975" s="231"/>
      <c r="O975" s="231"/>
    </row>
    <row r="976" spans="1:15" ht="15" customHeight="1">
      <c r="A976" s="236"/>
      <c r="B976" s="187" t="s">
        <v>147</v>
      </c>
      <c r="C976" s="231" t="s">
        <v>7094</v>
      </c>
      <c r="D976" s="231" t="s">
        <v>11191</v>
      </c>
      <c r="E976" s="287">
        <v>45860</v>
      </c>
      <c r="F976" s="287">
        <v>45860</v>
      </c>
      <c r="G976" s="231" t="s">
        <v>2015</v>
      </c>
      <c r="H976" s="231" t="s">
        <v>12133</v>
      </c>
      <c r="I976" s="231" t="s">
        <v>12134</v>
      </c>
      <c r="J976" s="231" t="s">
        <v>7910</v>
      </c>
      <c r="K976" s="237" t="s">
        <v>195</v>
      </c>
      <c r="L976" s="238">
        <v>45864</v>
      </c>
      <c r="M976" s="231"/>
      <c r="N976" s="231"/>
      <c r="O976" s="231"/>
    </row>
    <row r="977" spans="1:15" ht="15" customHeight="1">
      <c r="A977" s="236"/>
      <c r="B977" s="187" t="s">
        <v>147</v>
      </c>
      <c r="C977" s="231" t="s">
        <v>7094</v>
      </c>
      <c r="D977" s="231" t="s">
        <v>11192</v>
      </c>
      <c r="E977" s="287">
        <v>45861</v>
      </c>
      <c r="F977" s="287">
        <v>45861</v>
      </c>
      <c r="G977" s="231" t="s">
        <v>2015</v>
      </c>
      <c r="H977" s="231" t="s">
        <v>12133</v>
      </c>
      <c r="I977" s="231"/>
      <c r="J977" s="231" t="s">
        <v>3541</v>
      </c>
      <c r="K977" s="237" t="s">
        <v>195</v>
      </c>
      <c r="L977" s="238">
        <v>45864</v>
      </c>
      <c r="M977" s="231"/>
      <c r="N977" s="231"/>
      <c r="O977" s="231"/>
    </row>
    <row r="978" spans="1:15" ht="15" customHeight="1">
      <c r="A978" s="236"/>
      <c r="B978" s="187" t="s">
        <v>147</v>
      </c>
      <c r="C978" s="231" t="s">
        <v>7094</v>
      </c>
      <c r="D978" s="231" t="s">
        <v>11193</v>
      </c>
      <c r="E978" s="287">
        <v>45861</v>
      </c>
      <c r="F978" s="287">
        <v>45861</v>
      </c>
      <c r="G978" s="231" t="s">
        <v>12044</v>
      </c>
      <c r="H978" s="231" t="s">
        <v>12133</v>
      </c>
      <c r="I978" s="231"/>
      <c r="J978" s="231" t="s">
        <v>12168</v>
      </c>
      <c r="K978" s="237" t="s">
        <v>195</v>
      </c>
      <c r="L978" s="238">
        <v>45864</v>
      </c>
      <c r="M978" s="231"/>
      <c r="N978" s="231"/>
      <c r="O978" s="231"/>
    </row>
    <row r="979" spans="1:15" ht="15" customHeight="1">
      <c r="A979" s="236"/>
      <c r="B979" s="187" t="s">
        <v>147</v>
      </c>
      <c r="C979" s="231" t="s">
        <v>7094</v>
      </c>
      <c r="D979" s="231" t="s">
        <v>11194</v>
      </c>
      <c r="E979" s="287">
        <v>45862</v>
      </c>
      <c r="F979" s="287">
        <v>45862</v>
      </c>
      <c r="G979" s="231" t="s">
        <v>6842</v>
      </c>
      <c r="H979" s="231" t="s">
        <v>12176</v>
      </c>
      <c r="I979" s="231"/>
      <c r="J979" s="231" t="s">
        <v>12168</v>
      </c>
      <c r="K979" s="237" t="s">
        <v>195</v>
      </c>
      <c r="L979" s="238">
        <v>45868</v>
      </c>
      <c r="M979" s="231"/>
      <c r="N979" s="231"/>
      <c r="O979" s="231"/>
    </row>
    <row r="980" spans="1:15" ht="15" customHeight="1">
      <c r="A980" s="236"/>
      <c r="B980" s="187" t="s">
        <v>147</v>
      </c>
      <c r="C980" s="231" t="s">
        <v>7094</v>
      </c>
      <c r="D980" s="231" t="s">
        <v>11195</v>
      </c>
      <c r="E980" s="287">
        <v>45862</v>
      </c>
      <c r="F980" s="287">
        <v>45862</v>
      </c>
      <c r="G980" s="231" t="s">
        <v>6842</v>
      </c>
      <c r="H980" s="231" t="s">
        <v>12177</v>
      </c>
      <c r="I980" s="231"/>
      <c r="J980" s="231" t="s">
        <v>3541</v>
      </c>
      <c r="K980" s="237" t="s">
        <v>195</v>
      </c>
      <c r="L980" s="238">
        <v>45868</v>
      </c>
      <c r="M980" s="231"/>
      <c r="N980" s="231"/>
      <c r="O980" s="231"/>
    </row>
    <row r="981" spans="1:15" ht="15" customHeight="1">
      <c r="A981" s="236"/>
      <c r="B981" s="187" t="s">
        <v>147</v>
      </c>
      <c r="C981" s="231" t="s">
        <v>7094</v>
      </c>
      <c r="D981" s="231" t="s">
        <v>11196</v>
      </c>
      <c r="E981" s="287">
        <v>45863</v>
      </c>
      <c r="F981" s="287">
        <v>45863</v>
      </c>
      <c r="G981" s="231" t="s">
        <v>1874</v>
      </c>
      <c r="H981" s="231" t="s">
        <v>12195</v>
      </c>
      <c r="I981" s="231"/>
      <c r="J981" s="231" t="s">
        <v>12196</v>
      </c>
      <c r="K981" s="237" t="s">
        <v>195</v>
      </c>
      <c r="L981" s="238">
        <v>45866</v>
      </c>
      <c r="M981" s="231"/>
      <c r="N981" s="231"/>
      <c r="O981" s="231"/>
    </row>
    <row r="982" spans="1:15" ht="15" customHeight="1">
      <c r="A982" s="236"/>
      <c r="B982" s="187" t="s">
        <v>147</v>
      </c>
      <c r="C982" s="231" t="s">
        <v>5252</v>
      </c>
      <c r="D982" s="231" t="s">
        <v>11197</v>
      </c>
      <c r="E982" s="287">
        <v>45864</v>
      </c>
      <c r="F982" s="287">
        <v>45864</v>
      </c>
      <c r="G982" s="231" t="s">
        <v>12044</v>
      </c>
      <c r="H982" s="231" t="s">
        <v>12239</v>
      </c>
      <c r="I982" s="231"/>
      <c r="J982" s="231" t="s">
        <v>12240</v>
      </c>
      <c r="K982" s="237" t="s">
        <v>195</v>
      </c>
      <c r="L982" s="238">
        <v>45868</v>
      </c>
      <c r="M982" s="231"/>
      <c r="N982" s="231"/>
      <c r="O982" s="231"/>
    </row>
    <row r="983" spans="1:15" ht="15" customHeight="1">
      <c r="A983" s="236"/>
      <c r="B983" s="187" t="s">
        <v>147</v>
      </c>
      <c r="C983" s="231"/>
      <c r="D983" s="231" t="s">
        <v>11198</v>
      </c>
      <c r="E983" s="231"/>
      <c r="F983" s="231"/>
      <c r="G983" s="231"/>
      <c r="H983" s="231"/>
      <c r="I983" s="231"/>
      <c r="J983" s="231"/>
      <c r="K983" s="237"/>
      <c r="L983" s="237"/>
      <c r="M983" s="231"/>
      <c r="N983" s="231"/>
      <c r="O983" s="231"/>
    </row>
    <row r="984" spans="1:15" ht="15" customHeight="1">
      <c r="A984" s="236"/>
      <c r="B984" s="187" t="s">
        <v>147</v>
      </c>
      <c r="C984" s="231"/>
      <c r="D984" s="231" t="s">
        <v>11199</v>
      </c>
      <c r="E984" s="231"/>
      <c r="F984" s="231"/>
      <c r="G984" s="231"/>
      <c r="H984" s="231"/>
      <c r="I984" s="231"/>
      <c r="J984" s="231"/>
      <c r="K984" s="237"/>
      <c r="L984" s="237"/>
      <c r="M984" s="231"/>
      <c r="N984" s="231"/>
      <c r="O984" s="231"/>
    </row>
    <row r="985" spans="1:15" ht="15" customHeight="1">
      <c r="A985" s="236"/>
      <c r="B985" s="187" t="s">
        <v>147</v>
      </c>
      <c r="C985" s="231"/>
      <c r="D985" s="231" t="s">
        <v>11200</v>
      </c>
      <c r="E985" s="231"/>
      <c r="F985" s="231"/>
      <c r="G985" s="231"/>
      <c r="H985" s="231"/>
      <c r="I985" s="231"/>
      <c r="J985" s="231"/>
      <c r="K985" s="237"/>
      <c r="L985" s="237"/>
      <c r="M985" s="231"/>
      <c r="N985" s="231"/>
      <c r="O985" s="231"/>
    </row>
    <row r="986" spans="1:15" ht="15" customHeight="1">
      <c r="A986" s="236"/>
      <c r="B986" s="187" t="s">
        <v>147</v>
      </c>
      <c r="C986" s="231"/>
      <c r="D986" s="231" t="s">
        <v>11201</v>
      </c>
      <c r="E986" s="231"/>
      <c r="F986" s="231"/>
      <c r="G986" s="231"/>
      <c r="H986" s="231"/>
      <c r="I986" s="231"/>
      <c r="J986" s="231"/>
      <c r="K986" s="237"/>
      <c r="L986" s="237"/>
      <c r="M986" s="231"/>
      <c r="N986" s="231"/>
      <c r="O986" s="231"/>
    </row>
    <row r="987" spans="1:15" ht="15" customHeight="1">
      <c r="A987" s="236"/>
      <c r="B987" s="187" t="s">
        <v>147</v>
      </c>
      <c r="C987" s="231"/>
      <c r="D987" s="231" t="s">
        <v>11202</v>
      </c>
      <c r="E987" s="231"/>
      <c r="F987" s="231"/>
      <c r="G987" s="231"/>
      <c r="H987" s="231"/>
      <c r="I987" s="231"/>
      <c r="J987" s="231"/>
      <c r="K987" s="237"/>
      <c r="L987" s="237"/>
      <c r="M987" s="231"/>
      <c r="N987" s="231"/>
      <c r="O987" s="231"/>
    </row>
    <row r="988" spans="1:15" ht="15" customHeight="1">
      <c r="A988" s="236"/>
      <c r="B988" s="187" t="s">
        <v>147</v>
      </c>
      <c r="C988" s="231"/>
      <c r="D988" s="231" t="s">
        <v>11203</v>
      </c>
      <c r="E988" s="231"/>
      <c r="F988" s="231"/>
      <c r="G988" s="231"/>
      <c r="H988" s="231"/>
      <c r="I988" s="231"/>
      <c r="J988" s="231"/>
      <c r="K988" s="237"/>
      <c r="L988" s="237"/>
      <c r="M988" s="231"/>
      <c r="N988" s="231"/>
      <c r="O988" s="231"/>
    </row>
    <row r="989" spans="1:15" ht="15" customHeight="1">
      <c r="A989" s="236"/>
      <c r="B989" s="187" t="s">
        <v>147</v>
      </c>
      <c r="C989" s="231"/>
      <c r="D989" s="231" t="s">
        <v>11204</v>
      </c>
      <c r="E989" s="231"/>
      <c r="F989" s="231"/>
      <c r="G989" s="231"/>
      <c r="H989" s="231"/>
      <c r="I989" s="231"/>
      <c r="J989" s="231"/>
      <c r="K989" s="237"/>
      <c r="L989" s="237"/>
      <c r="M989" s="231"/>
      <c r="N989" s="231"/>
      <c r="O989" s="231"/>
    </row>
    <row r="990" spans="1:15" ht="15" customHeight="1">
      <c r="A990" s="236"/>
      <c r="B990" s="187" t="s">
        <v>147</v>
      </c>
      <c r="C990" s="231"/>
      <c r="D990" s="231" t="s">
        <v>11205</v>
      </c>
      <c r="E990" s="231"/>
      <c r="F990" s="231"/>
      <c r="G990" s="231"/>
      <c r="H990" s="231"/>
      <c r="I990" s="231"/>
      <c r="J990" s="231"/>
      <c r="K990" s="237"/>
      <c r="L990" s="237"/>
      <c r="M990" s="231"/>
      <c r="N990" s="231"/>
      <c r="O990" s="231"/>
    </row>
    <row r="991" spans="1:15" ht="15" customHeight="1">
      <c r="A991" s="236"/>
      <c r="B991" s="187" t="s">
        <v>147</v>
      </c>
      <c r="C991" s="231"/>
      <c r="D991" s="231" t="s">
        <v>11206</v>
      </c>
      <c r="E991" s="231"/>
      <c r="F991" s="231"/>
      <c r="G991" s="231"/>
      <c r="H991" s="231"/>
      <c r="I991" s="231"/>
      <c r="J991" s="231"/>
      <c r="K991" s="237"/>
      <c r="L991" s="237"/>
      <c r="M991" s="231"/>
      <c r="N991" s="231"/>
      <c r="O991" s="231"/>
    </row>
    <row r="992" spans="1:15" ht="15" customHeight="1">
      <c r="A992" s="236"/>
      <c r="B992" s="187" t="s">
        <v>147</v>
      </c>
      <c r="C992" s="231"/>
      <c r="D992" s="231" t="s">
        <v>11207</v>
      </c>
      <c r="E992" s="231"/>
      <c r="F992" s="231"/>
      <c r="G992" s="231"/>
      <c r="H992" s="231"/>
      <c r="I992" s="231"/>
      <c r="J992" s="231"/>
      <c r="K992" s="237"/>
      <c r="L992" s="237"/>
      <c r="M992" s="231"/>
      <c r="N992" s="231"/>
      <c r="O992" s="231"/>
    </row>
    <row r="993" spans="1:15" ht="15" customHeight="1">
      <c r="A993" s="236"/>
      <c r="B993" s="187" t="s">
        <v>147</v>
      </c>
      <c r="C993" s="231"/>
      <c r="D993" s="231" t="s">
        <v>11208</v>
      </c>
      <c r="E993" s="231"/>
      <c r="F993" s="231"/>
      <c r="G993" s="231"/>
      <c r="H993" s="231"/>
      <c r="I993" s="231"/>
      <c r="J993" s="231"/>
      <c r="K993" s="237"/>
      <c r="L993" s="237"/>
      <c r="M993" s="231"/>
      <c r="N993" s="231"/>
      <c r="O993" s="231"/>
    </row>
    <row r="994" spans="1:15" ht="15" customHeight="1">
      <c r="A994" s="236"/>
      <c r="B994" s="187" t="s">
        <v>147</v>
      </c>
      <c r="C994" s="231"/>
      <c r="D994" s="231" t="s">
        <v>11209</v>
      </c>
      <c r="E994" s="231"/>
      <c r="F994" s="231"/>
      <c r="G994" s="231"/>
      <c r="H994" s="231"/>
      <c r="I994" s="231"/>
      <c r="J994" s="231"/>
      <c r="K994" s="237"/>
      <c r="L994" s="237"/>
      <c r="M994" s="231"/>
      <c r="N994" s="231"/>
      <c r="O994" s="231"/>
    </row>
    <row r="995" spans="1:15" ht="15" customHeight="1">
      <c r="A995" s="236"/>
      <c r="B995" s="187" t="s">
        <v>147</v>
      </c>
      <c r="C995" s="231"/>
      <c r="D995" s="231" t="s">
        <v>11210</v>
      </c>
      <c r="E995" s="231"/>
      <c r="F995" s="231"/>
      <c r="G995" s="231"/>
      <c r="H995" s="231"/>
      <c r="I995" s="231"/>
      <c r="J995" s="231"/>
      <c r="K995" s="237"/>
      <c r="L995" s="237"/>
      <c r="M995" s="231"/>
      <c r="N995" s="231"/>
      <c r="O995" s="231"/>
    </row>
    <row r="996" spans="1:15" ht="15" customHeight="1">
      <c r="A996" s="236"/>
      <c r="B996" s="187" t="s">
        <v>147</v>
      </c>
      <c r="C996" s="231"/>
      <c r="D996" s="231" t="s">
        <v>11211</v>
      </c>
      <c r="E996" s="231"/>
      <c r="F996" s="231"/>
      <c r="G996" s="231"/>
      <c r="H996" s="231"/>
      <c r="I996" s="231"/>
      <c r="J996" s="231"/>
      <c r="K996" s="237"/>
      <c r="L996" s="237"/>
      <c r="M996" s="231"/>
      <c r="N996" s="231"/>
      <c r="O996" s="231"/>
    </row>
    <row r="997" spans="1:15" ht="15" customHeight="1">
      <c r="A997" s="236"/>
      <c r="B997" s="187" t="s">
        <v>147</v>
      </c>
      <c r="C997" s="231"/>
      <c r="D997" s="231" t="s">
        <v>11212</v>
      </c>
      <c r="E997" s="231"/>
      <c r="F997" s="231"/>
      <c r="G997" s="231"/>
      <c r="H997" s="231"/>
      <c r="I997" s="231"/>
      <c r="J997" s="231"/>
      <c r="K997" s="237"/>
      <c r="L997" s="237"/>
      <c r="M997" s="231"/>
      <c r="N997" s="231"/>
      <c r="O997" s="231"/>
    </row>
    <row r="998" spans="1:15" ht="15" customHeight="1">
      <c r="A998" s="236"/>
      <c r="B998" s="187" t="s">
        <v>147</v>
      </c>
      <c r="C998" s="231"/>
      <c r="D998" s="231" t="s">
        <v>11213</v>
      </c>
      <c r="E998" s="231"/>
      <c r="F998" s="231"/>
      <c r="G998" s="231"/>
      <c r="H998" s="231"/>
      <c r="I998" s="231"/>
      <c r="J998" s="231"/>
      <c r="K998" s="237"/>
      <c r="L998" s="237"/>
      <c r="M998" s="231"/>
      <c r="N998" s="231"/>
      <c r="O998" s="231"/>
    </row>
    <row r="999" spans="1:15" ht="15" customHeight="1">
      <c r="A999" s="236"/>
      <c r="B999" s="187" t="s">
        <v>147</v>
      </c>
      <c r="C999" s="231"/>
      <c r="D999" s="231" t="s">
        <v>11214</v>
      </c>
      <c r="E999" s="231"/>
      <c r="F999" s="231"/>
      <c r="G999" s="231"/>
      <c r="H999" s="231"/>
      <c r="I999" s="231"/>
      <c r="J999" s="231"/>
      <c r="K999" s="237"/>
      <c r="L999" s="237"/>
      <c r="M999" s="231"/>
      <c r="N999" s="231"/>
      <c r="O999" s="231"/>
    </row>
    <row r="1000" spans="1:15" ht="15" customHeight="1">
      <c r="A1000" s="236"/>
      <c r="B1000" s="187" t="s">
        <v>147</v>
      </c>
      <c r="C1000" s="231"/>
      <c r="D1000" s="231" t="s">
        <v>11215</v>
      </c>
      <c r="E1000" s="231"/>
      <c r="F1000" s="231"/>
      <c r="G1000" s="231"/>
      <c r="H1000" s="231"/>
      <c r="I1000" s="231"/>
      <c r="J1000" s="231"/>
      <c r="K1000" s="237"/>
      <c r="L1000" s="237"/>
      <c r="M1000" s="231"/>
      <c r="N1000" s="231"/>
      <c r="O1000" s="231"/>
    </row>
    <row r="1001" spans="1:15" ht="15" customHeight="1">
      <c r="A1001" s="236"/>
      <c r="B1001" s="187" t="s">
        <v>147</v>
      </c>
      <c r="C1001" s="231"/>
      <c r="D1001" s="231" t="s">
        <v>11216</v>
      </c>
      <c r="E1001" s="231"/>
      <c r="F1001" s="231"/>
      <c r="G1001" s="231"/>
      <c r="H1001" s="231"/>
      <c r="I1001" s="231"/>
      <c r="J1001" s="231"/>
      <c r="K1001" s="237"/>
      <c r="L1001" s="237"/>
      <c r="M1001" s="231"/>
      <c r="N1001" s="231"/>
      <c r="O1001" s="231"/>
    </row>
    <row r="1002" spans="1:15" ht="15" customHeight="1">
      <c r="A1002" s="236"/>
      <c r="B1002" s="187" t="s">
        <v>147</v>
      </c>
      <c r="C1002" s="231"/>
      <c r="D1002" s="231" t="s">
        <v>11217</v>
      </c>
      <c r="E1002" s="231"/>
      <c r="F1002" s="231"/>
      <c r="G1002" s="231"/>
      <c r="H1002" s="231"/>
      <c r="I1002" s="231"/>
      <c r="J1002" s="231"/>
      <c r="K1002" s="237"/>
      <c r="L1002" s="237"/>
      <c r="M1002" s="231"/>
      <c r="N1002" s="231"/>
      <c r="O1002" s="231"/>
    </row>
    <row r="1003" spans="1:15" ht="15" customHeight="1">
      <c r="A1003" s="236"/>
      <c r="B1003" s="187" t="s">
        <v>147</v>
      </c>
      <c r="C1003" s="231"/>
      <c r="D1003" s="231" t="s">
        <v>11218</v>
      </c>
      <c r="E1003" s="231"/>
      <c r="F1003" s="231"/>
      <c r="G1003" s="231"/>
      <c r="H1003" s="231"/>
      <c r="I1003" s="231"/>
      <c r="J1003" s="231"/>
      <c r="K1003" s="237"/>
      <c r="L1003" s="237"/>
      <c r="M1003" s="231"/>
      <c r="N1003" s="231"/>
      <c r="O1003" s="231"/>
    </row>
    <row r="1004" spans="1:15" ht="15" customHeight="1">
      <c r="A1004" s="236"/>
      <c r="B1004" s="187" t="s">
        <v>147</v>
      </c>
      <c r="C1004" s="231"/>
      <c r="D1004" s="231" t="s">
        <v>11219</v>
      </c>
      <c r="E1004" s="231"/>
      <c r="F1004" s="231"/>
      <c r="G1004" s="231"/>
      <c r="H1004" s="231"/>
      <c r="I1004" s="231"/>
      <c r="J1004" s="231"/>
      <c r="K1004" s="237"/>
      <c r="L1004" s="237"/>
      <c r="M1004" s="231"/>
      <c r="N1004" s="231"/>
      <c r="O1004" s="231"/>
    </row>
    <row r="1005" spans="1:15" ht="15" customHeight="1">
      <c r="A1005" s="236"/>
      <c r="B1005" s="187" t="s">
        <v>147</v>
      </c>
      <c r="C1005" s="231"/>
      <c r="D1005" s="231" t="s">
        <v>11220</v>
      </c>
      <c r="E1005" s="231"/>
      <c r="F1005" s="231"/>
      <c r="G1005" s="231"/>
      <c r="H1005" s="231"/>
      <c r="I1005" s="231"/>
      <c r="J1005" s="231"/>
      <c r="K1005" s="237"/>
      <c r="L1005" s="237"/>
      <c r="M1005" s="231"/>
      <c r="N1005" s="231"/>
      <c r="O1005" s="231"/>
    </row>
    <row r="1006" spans="1:15" ht="15" customHeight="1">
      <c r="A1006" s="236"/>
      <c r="B1006" s="187" t="s">
        <v>147</v>
      </c>
      <c r="C1006" s="231"/>
      <c r="D1006" s="231" t="s">
        <v>11221</v>
      </c>
      <c r="E1006" s="231"/>
      <c r="F1006" s="231"/>
      <c r="G1006" s="231"/>
      <c r="H1006" s="231"/>
      <c r="I1006" s="231"/>
      <c r="J1006" s="231"/>
      <c r="K1006" s="237"/>
      <c r="L1006" s="237"/>
      <c r="M1006" s="231"/>
      <c r="N1006" s="231"/>
      <c r="O1006" s="231"/>
    </row>
    <row r="1007" spans="1:15" ht="15" customHeight="1">
      <c r="A1007" s="236"/>
      <c r="B1007" s="187" t="s">
        <v>147</v>
      </c>
      <c r="C1007" s="231"/>
      <c r="D1007" s="231" t="s">
        <v>11222</v>
      </c>
      <c r="E1007" s="231"/>
      <c r="F1007" s="231"/>
      <c r="G1007" s="231"/>
      <c r="H1007" s="231"/>
      <c r="I1007" s="231"/>
      <c r="J1007" s="231"/>
      <c r="K1007" s="237"/>
      <c r="L1007" s="237"/>
      <c r="M1007" s="231"/>
      <c r="N1007" s="231"/>
      <c r="O1007" s="231"/>
    </row>
    <row r="1008" spans="1:15" ht="15" customHeight="1">
      <c r="A1008" s="236"/>
      <c r="B1008" s="187" t="s">
        <v>147</v>
      </c>
      <c r="C1008" s="231"/>
      <c r="D1008" s="231" t="s">
        <v>11223</v>
      </c>
      <c r="E1008" s="231"/>
      <c r="F1008" s="231"/>
      <c r="G1008" s="231"/>
      <c r="H1008" s="231"/>
      <c r="I1008" s="231"/>
      <c r="J1008" s="231"/>
      <c r="K1008" s="237"/>
      <c r="L1008" s="237"/>
      <c r="M1008" s="231"/>
      <c r="N1008" s="231"/>
      <c r="O1008" s="231"/>
    </row>
    <row r="1009" spans="1:15" ht="15" customHeight="1">
      <c r="A1009" s="236"/>
      <c r="B1009" s="187" t="s">
        <v>147</v>
      </c>
      <c r="C1009" s="231"/>
      <c r="D1009" s="231" t="s">
        <v>11224</v>
      </c>
      <c r="E1009" s="231"/>
      <c r="F1009" s="231"/>
      <c r="G1009" s="231"/>
      <c r="H1009" s="231"/>
      <c r="I1009" s="231"/>
      <c r="J1009" s="231"/>
      <c r="K1009" s="237"/>
      <c r="L1009" s="237"/>
      <c r="M1009" s="231"/>
      <c r="N1009" s="231"/>
      <c r="O1009" s="231"/>
    </row>
    <row r="1010" spans="1:15" ht="15" customHeight="1">
      <c r="A1010" s="236"/>
      <c r="B1010" s="187" t="s">
        <v>147</v>
      </c>
      <c r="C1010" s="231"/>
      <c r="D1010" s="231" t="s">
        <v>11225</v>
      </c>
      <c r="E1010" s="231"/>
      <c r="F1010" s="231"/>
      <c r="G1010" s="231"/>
      <c r="H1010" s="231"/>
      <c r="I1010" s="231"/>
      <c r="J1010" s="231"/>
      <c r="K1010" s="237"/>
      <c r="L1010" s="237"/>
      <c r="M1010" s="231"/>
      <c r="N1010" s="231"/>
      <c r="O1010" s="231"/>
    </row>
    <row r="1011" spans="1:15" ht="15" customHeight="1">
      <c r="A1011" s="236"/>
      <c r="B1011" s="187" t="s">
        <v>147</v>
      </c>
      <c r="C1011" s="231"/>
      <c r="D1011" s="231" t="s">
        <v>11226</v>
      </c>
      <c r="E1011" s="231"/>
      <c r="F1011" s="231"/>
      <c r="G1011" s="231"/>
      <c r="H1011" s="231"/>
      <c r="I1011" s="231"/>
      <c r="J1011" s="231"/>
      <c r="K1011" s="237"/>
      <c r="L1011" s="237"/>
      <c r="M1011" s="231"/>
      <c r="N1011" s="231"/>
      <c r="O1011" s="231"/>
    </row>
    <row r="1012" spans="1:15" ht="15" customHeight="1">
      <c r="A1012" s="236"/>
      <c r="B1012" s="187" t="s">
        <v>147</v>
      </c>
      <c r="C1012" s="231"/>
      <c r="D1012" s="231" t="s">
        <v>11227</v>
      </c>
      <c r="E1012" s="231"/>
      <c r="F1012" s="231"/>
      <c r="G1012" s="231"/>
      <c r="H1012" s="231"/>
      <c r="I1012" s="231"/>
      <c r="J1012" s="231"/>
      <c r="K1012" s="237"/>
      <c r="L1012" s="237"/>
      <c r="M1012" s="231"/>
      <c r="N1012" s="231"/>
      <c r="O1012" s="231"/>
    </row>
    <row r="1013" spans="1:15" ht="15" customHeight="1">
      <c r="A1013" s="236"/>
      <c r="B1013" s="187" t="s">
        <v>147</v>
      </c>
      <c r="C1013" s="231"/>
      <c r="D1013" s="231" t="s">
        <v>11228</v>
      </c>
      <c r="E1013" s="231"/>
      <c r="F1013" s="231"/>
      <c r="G1013" s="231"/>
      <c r="H1013" s="231"/>
      <c r="I1013" s="231"/>
      <c r="J1013" s="231"/>
      <c r="K1013" s="237"/>
      <c r="L1013" s="237"/>
      <c r="M1013" s="231"/>
      <c r="N1013" s="231"/>
      <c r="O1013" s="231"/>
    </row>
    <row r="1014" spans="1:15" ht="15" customHeight="1">
      <c r="A1014" s="236"/>
      <c r="B1014" s="187" t="s">
        <v>147</v>
      </c>
      <c r="C1014" s="231"/>
      <c r="D1014" s="231" t="s">
        <v>11229</v>
      </c>
      <c r="E1014" s="231"/>
      <c r="F1014" s="231"/>
      <c r="G1014" s="231"/>
      <c r="H1014" s="231"/>
      <c r="I1014" s="231"/>
      <c r="J1014" s="231"/>
      <c r="K1014" s="237"/>
      <c r="L1014" s="237"/>
      <c r="M1014" s="231"/>
      <c r="N1014" s="231"/>
      <c r="O1014" s="231"/>
    </row>
    <row r="1015" spans="1:15" ht="15" customHeight="1">
      <c r="A1015" s="236"/>
      <c r="B1015" s="187" t="s">
        <v>147</v>
      </c>
      <c r="C1015" s="231"/>
      <c r="D1015" s="231" t="s">
        <v>11230</v>
      </c>
      <c r="E1015" s="231"/>
      <c r="F1015" s="231"/>
      <c r="G1015" s="231"/>
      <c r="H1015" s="231"/>
      <c r="I1015" s="231"/>
      <c r="J1015" s="231"/>
      <c r="K1015" s="237"/>
      <c r="L1015" s="237"/>
      <c r="M1015" s="231"/>
      <c r="N1015" s="231"/>
      <c r="O1015" s="231"/>
    </row>
    <row r="1016" spans="1:15" ht="15" customHeight="1">
      <c r="A1016" s="236"/>
      <c r="B1016" s="187" t="s">
        <v>147</v>
      </c>
      <c r="C1016" s="231"/>
      <c r="D1016" s="231" t="s">
        <v>11231</v>
      </c>
      <c r="E1016" s="231"/>
      <c r="F1016" s="231"/>
      <c r="G1016" s="231"/>
      <c r="H1016" s="231"/>
      <c r="I1016" s="231"/>
      <c r="J1016" s="231"/>
      <c r="K1016" s="237"/>
      <c r="L1016" s="237"/>
      <c r="M1016" s="231"/>
      <c r="N1016" s="231"/>
      <c r="O1016" s="231"/>
    </row>
    <row r="1017" spans="1:15" ht="15" customHeight="1">
      <c r="A1017" s="236"/>
      <c r="B1017" s="187" t="s">
        <v>147</v>
      </c>
      <c r="C1017" s="231"/>
      <c r="D1017" s="231" t="s">
        <v>11232</v>
      </c>
      <c r="E1017" s="231"/>
      <c r="F1017" s="231"/>
      <c r="G1017" s="231"/>
      <c r="H1017" s="231"/>
      <c r="I1017" s="231"/>
      <c r="J1017" s="231"/>
      <c r="K1017" s="237"/>
      <c r="L1017" s="237"/>
      <c r="M1017" s="231"/>
      <c r="N1017" s="231"/>
      <c r="O1017" s="231"/>
    </row>
    <row r="1018" spans="1:15" ht="15" customHeight="1">
      <c r="A1018" s="236"/>
      <c r="B1018" s="187" t="s">
        <v>147</v>
      </c>
      <c r="C1018" s="231"/>
      <c r="D1018" s="231" t="s">
        <v>11233</v>
      </c>
      <c r="E1018" s="231"/>
      <c r="F1018" s="231"/>
      <c r="G1018" s="231"/>
      <c r="H1018" s="231"/>
      <c r="I1018" s="231"/>
      <c r="J1018" s="231"/>
      <c r="K1018" s="237"/>
      <c r="L1018" s="237"/>
      <c r="M1018" s="231"/>
      <c r="N1018" s="231"/>
      <c r="O1018" s="231"/>
    </row>
    <row r="1019" spans="1:15" ht="15" customHeight="1">
      <c r="A1019" s="236"/>
      <c r="B1019" s="187" t="s">
        <v>147</v>
      </c>
      <c r="C1019" s="231"/>
      <c r="D1019" s="231" t="s">
        <v>11234</v>
      </c>
      <c r="E1019" s="231"/>
      <c r="F1019" s="231"/>
      <c r="G1019" s="231"/>
      <c r="H1019" s="231"/>
      <c r="I1019" s="231"/>
      <c r="J1019" s="231"/>
      <c r="K1019" s="237"/>
      <c r="L1019" s="237"/>
      <c r="M1019" s="231"/>
      <c r="N1019" s="231"/>
      <c r="O1019" s="231"/>
    </row>
    <row r="1020" spans="1:15" ht="15" customHeight="1">
      <c r="A1020" s="236"/>
      <c r="B1020" s="187" t="s">
        <v>147</v>
      </c>
      <c r="C1020" s="231"/>
      <c r="D1020" s="231" t="s">
        <v>11235</v>
      </c>
      <c r="E1020" s="231"/>
      <c r="F1020" s="231"/>
      <c r="G1020" s="231"/>
      <c r="H1020" s="231"/>
      <c r="I1020" s="231"/>
      <c r="J1020" s="231"/>
      <c r="K1020" s="237"/>
      <c r="L1020" s="237"/>
      <c r="M1020" s="231"/>
      <c r="N1020" s="231"/>
      <c r="O1020" s="231"/>
    </row>
    <row r="1021" spans="1:15" ht="15" customHeight="1">
      <c r="A1021" s="236"/>
      <c r="B1021" s="187" t="s">
        <v>147</v>
      </c>
      <c r="C1021" s="231"/>
      <c r="D1021" s="231" t="s">
        <v>11236</v>
      </c>
      <c r="E1021" s="231"/>
      <c r="F1021" s="231"/>
      <c r="G1021" s="231"/>
      <c r="H1021" s="231"/>
      <c r="I1021" s="231"/>
      <c r="J1021" s="231"/>
      <c r="K1021" s="237"/>
      <c r="L1021" s="237"/>
      <c r="M1021" s="231"/>
      <c r="N1021" s="231"/>
      <c r="O1021" s="231"/>
    </row>
    <row r="1022" spans="1:15" ht="15" customHeight="1">
      <c r="A1022" s="236"/>
      <c r="B1022" s="187" t="s">
        <v>147</v>
      </c>
      <c r="C1022" s="231"/>
      <c r="D1022" s="231" t="s">
        <v>11237</v>
      </c>
      <c r="E1022" s="231"/>
      <c r="F1022" s="231"/>
      <c r="G1022" s="231"/>
      <c r="H1022" s="231"/>
      <c r="I1022" s="231"/>
      <c r="J1022" s="231"/>
      <c r="K1022" s="237"/>
      <c r="L1022" s="237"/>
      <c r="M1022" s="231"/>
      <c r="N1022" s="231"/>
      <c r="O1022" s="231"/>
    </row>
    <row r="1023" spans="1:15" ht="15" customHeight="1">
      <c r="A1023" s="236"/>
      <c r="B1023" s="187" t="s">
        <v>147</v>
      </c>
      <c r="C1023" s="231"/>
      <c r="D1023" s="231" t="s">
        <v>11238</v>
      </c>
      <c r="E1023" s="231"/>
      <c r="F1023" s="231"/>
      <c r="G1023" s="231"/>
      <c r="H1023" s="231"/>
      <c r="I1023" s="231"/>
      <c r="J1023" s="231"/>
      <c r="K1023" s="237"/>
      <c r="L1023" s="237"/>
      <c r="M1023" s="231"/>
      <c r="N1023" s="231"/>
      <c r="O1023" s="231"/>
    </row>
    <row r="1024" spans="1:15" ht="15" customHeight="1">
      <c r="A1024" s="236"/>
      <c r="B1024" s="187" t="s">
        <v>147</v>
      </c>
      <c r="C1024" s="231"/>
      <c r="D1024" s="231" t="s">
        <v>11239</v>
      </c>
      <c r="E1024" s="231"/>
      <c r="F1024" s="231"/>
      <c r="G1024" s="231"/>
      <c r="H1024" s="231"/>
      <c r="I1024" s="231"/>
      <c r="J1024" s="231"/>
      <c r="K1024" s="237"/>
      <c r="L1024" s="237"/>
      <c r="M1024" s="231"/>
      <c r="N1024" s="231"/>
      <c r="O1024" s="231"/>
    </row>
    <row r="1025" spans="1:15" ht="15" customHeight="1">
      <c r="A1025" s="236"/>
      <c r="B1025" s="296"/>
      <c r="C1025" s="231"/>
      <c r="D1025" s="231"/>
      <c r="E1025" s="231"/>
      <c r="F1025" s="231"/>
      <c r="G1025" s="231"/>
      <c r="H1025" s="231"/>
      <c r="I1025" s="231"/>
      <c r="J1025" s="231"/>
      <c r="K1025" s="237"/>
      <c r="L1025" s="237"/>
      <c r="M1025" s="231"/>
      <c r="N1025" s="231"/>
      <c r="O1025" s="231"/>
    </row>
    <row r="1026" spans="1:15" ht="15" customHeight="1">
      <c r="A1026" s="236"/>
      <c r="B1026" s="296"/>
      <c r="C1026" s="231"/>
      <c r="D1026" s="231"/>
      <c r="E1026" s="231"/>
      <c r="F1026" s="231"/>
      <c r="G1026" s="231"/>
      <c r="H1026" s="231"/>
      <c r="I1026" s="231"/>
      <c r="J1026" s="231"/>
      <c r="K1026" s="237"/>
      <c r="L1026" s="237"/>
      <c r="M1026" s="231"/>
      <c r="N1026" s="231"/>
      <c r="O1026" s="231"/>
    </row>
    <row r="1027" spans="1:15" ht="15" customHeight="1">
      <c r="A1027" s="236"/>
      <c r="B1027" s="296"/>
      <c r="C1027" s="231"/>
      <c r="D1027" s="231"/>
      <c r="E1027" s="231"/>
      <c r="F1027" s="231"/>
      <c r="G1027" s="231"/>
      <c r="H1027" s="231"/>
      <c r="I1027" s="231"/>
      <c r="J1027" s="231"/>
      <c r="K1027" s="237"/>
      <c r="L1027" s="237"/>
      <c r="M1027" s="231"/>
      <c r="N1027" s="231"/>
      <c r="O1027" s="231"/>
    </row>
    <row r="1028" spans="1:15" ht="15" customHeight="1">
      <c r="A1028" s="236"/>
      <c r="B1028" s="296"/>
      <c r="C1028" s="231"/>
      <c r="D1028" s="231"/>
      <c r="E1028" s="231"/>
      <c r="F1028" s="231"/>
      <c r="G1028" s="231"/>
      <c r="H1028" s="231"/>
      <c r="I1028" s="231"/>
      <c r="J1028" s="231"/>
      <c r="K1028" s="237"/>
      <c r="L1028" s="237"/>
      <c r="M1028" s="231"/>
      <c r="N1028" s="231"/>
      <c r="O1028" s="231"/>
    </row>
    <row r="1029" spans="1:15" ht="15" customHeight="1">
      <c r="A1029" s="236"/>
      <c r="B1029" s="296"/>
      <c r="C1029" s="231"/>
      <c r="D1029" s="231"/>
      <c r="E1029" s="231"/>
      <c r="F1029" s="231"/>
      <c r="G1029" s="231"/>
      <c r="H1029" s="231"/>
      <c r="I1029" s="231"/>
      <c r="J1029" s="231"/>
      <c r="K1029" s="237"/>
      <c r="L1029" s="237"/>
      <c r="M1029" s="231"/>
      <c r="N1029" s="231"/>
      <c r="O1029" s="231"/>
    </row>
    <row r="1030" spans="1:15" ht="15" customHeight="1">
      <c r="A1030" s="236"/>
      <c r="B1030" s="296"/>
      <c r="C1030" s="231"/>
      <c r="D1030" s="231"/>
      <c r="E1030" s="231"/>
      <c r="F1030" s="231"/>
      <c r="G1030" s="231"/>
      <c r="H1030" s="231"/>
      <c r="I1030" s="231"/>
      <c r="J1030" s="231"/>
      <c r="K1030" s="237"/>
      <c r="L1030" s="237"/>
      <c r="M1030" s="231"/>
      <c r="N1030" s="231"/>
      <c r="O1030" s="231"/>
    </row>
    <row r="1031" spans="1:15" ht="15" customHeight="1">
      <c r="A1031" s="236"/>
      <c r="B1031" s="296"/>
      <c r="C1031" s="231"/>
      <c r="D1031" s="231"/>
      <c r="E1031" s="231"/>
      <c r="F1031" s="231"/>
      <c r="G1031" s="231"/>
      <c r="H1031" s="231"/>
      <c r="I1031" s="231"/>
      <c r="J1031" s="231"/>
      <c r="K1031" s="237"/>
      <c r="L1031" s="237"/>
      <c r="M1031" s="231"/>
      <c r="N1031" s="231"/>
      <c r="O1031" s="231"/>
    </row>
    <row r="1032" spans="1:15" ht="15" customHeight="1">
      <c r="A1032" s="236"/>
      <c r="B1032" s="296"/>
      <c r="C1032" s="231"/>
      <c r="D1032" s="231"/>
      <c r="E1032" s="231"/>
      <c r="F1032" s="231"/>
      <c r="G1032" s="231"/>
      <c r="H1032" s="231"/>
      <c r="I1032" s="231"/>
      <c r="J1032" s="231"/>
      <c r="K1032" s="237"/>
      <c r="L1032" s="237"/>
      <c r="M1032" s="231"/>
      <c r="N1032" s="231"/>
      <c r="O1032" s="231"/>
    </row>
    <row r="1033" spans="1:15" ht="15" customHeight="1">
      <c r="A1033" s="236"/>
      <c r="B1033" s="296"/>
      <c r="C1033" s="231"/>
      <c r="D1033" s="231"/>
      <c r="E1033" s="231"/>
      <c r="F1033" s="231"/>
      <c r="G1033" s="231"/>
      <c r="H1033" s="231"/>
      <c r="I1033" s="231"/>
      <c r="J1033" s="231"/>
      <c r="K1033" s="237"/>
      <c r="L1033" s="237"/>
      <c r="M1033" s="231"/>
      <c r="N1033" s="231"/>
      <c r="O1033" s="231"/>
    </row>
    <row r="1034" spans="1:15" ht="15" customHeight="1">
      <c r="A1034" s="236"/>
      <c r="B1034" s="296"/>
      <c r="C1034" s="231"/>
      <c r="D1034" s="231"/>
      <c r="E1034" s="231"/>
      <c r="F1034" s="231"/>
      <c r="G1034" s="231"/>
      <c r="H1034" s="231"/>
      <c r="I1034" s="231"/>
      <c r="J1034" s="231"/>
      <c r="K1034" s="237"/>
      <c r="L1034" s="237"/>
      <c r="M1034" s="231"/>
      <c r="N1034" s="231"/>
      <c r="O1034" s="231"/>
    </row>
    <row r="1035" spans="1:15" ht="15" customHeight="1">
      <c r="A1035" s="236"/>
      <c r="B1035" s="296"/>
      <c r="C1035" s="231"/>
      <c r="D1035" s="231"/>
      <c r="E1035" s="231"/>
      <c r="F1035" s="231"/>
      <c r="G1035" s="231"/>
      <c r="H1035" s="231"/>
      <c r="I1035" s="231"/>
      <c r="J1035" s="231"/>
      <c r="K1035" s="237"/>
      <c r="L1035" s="237"/>
      <c r="M1035" s="231"/>
      <c r="N1035" s="231"/>
      <c r="O1035" s="231"/>
    </row>
    <row r="1036" spans="1:15" ht="15" customHeight="1">
      <c r="A1036" s="236"/>
      <c r="B1036" s="296"/>
      <c r="C1036" s="231"/>
      <c r="D1036" s="231"/>
      <c r="E1036" s="231"/>
      <c r="F1036" s="231"/>
      <c r="G1036" s="231"/>
      <c r="H1036" s="231"/>
      <c r="I1036" s="231"/>
      <c r="J1036" s="231"/>
      <c r="K1036" s="237"/>
      <c r="L1036" s="237"/>
      <c r="M1036" s="231"/>
      <c r="N1036" s="231"/>
      <c r="O1036" s="231"/>
    </row>
    <row r="1037" spans="1:15" ht="15" customHeight="1">
      <c r="A1037" s="236"/>
      <c r="B1037" s="296"/>
      <c r="C1037" s="231"/>
      <c r="D1037" s="231"/>
      <c r="E1037" s="231"/>
      <c r="F1037" s="231"/>
      <c r="G1037" s="231"/>
      <c r="H1037" s="231"/>
      <c r="I1037" s="231"/>
      <c r="J1037" s="231"/>
      <c r="K1037" s="237"/>
      <c r="L1037" s="237"/>
      <c r="M1037" s="231"/>
      <c r="N1037" s="231"/>
      <c r="O1037" s="231"/>
    </row>
    <row r="1038" spans="1:15" ht="15" customHeight="1">
      <c r="A1038" s="236"/>
      <c r="B1038" s="296"/>
      <c r="C1038" s="231"/>
      <c r="D1038" s="231"/>
      <c r="E1038" s="231"/>
      <c r="F1038" s="231"/>
      <c r="G1038" s="231"/>
      <c r="H1038" s="231"/>
      <c r="I1038" s="231"/>
      <c r="J1038" s="231"/>
      <c r="K1038" s="237"/>
      <c r="L1038" s="237"/>
      <c r="M1038" s="231"/>
      <c r="N1038" s="231"/>
      <c r="O1038" s="231"/>
    </row>
    <row r="1039" spans="1:15" ht="15" customHeight="1">
      <c r="A1039" s="236"/>
      <c r="B1039" s="296"/>
      <c r="C1039" s="231"/>
      <c r="D1039" s="231"/>
      <c r="E1039" s="231"/>
      <c r="F1039" s="231"/>
      <c r="G1039" s="231"/>
      <c r="H1039" s="231"/>
      <c r="I1039" s="231"/>
      <c r="J1039" s="231"/>
      <c r="K1039" s="237"/>
      <c r="L1039" s="237"/>
      <c r="M1039" s="231"/>
      <c r="N1039" s="231"/>
      <c r="O1039" s="231"/>
    </row>
    <row r="1040" spans="1:15" ht="15" customHeight="1">
      <c r="A1040" s="236"/>
      <c r="B1040" s="296"/>
      <c r="C1040" s="231"/>
      <c r="D1040" s="231"/>
      <c r="E1040" s="231"/>
      <c r="F1040" s="231"/>
      <c r="G1040" s="231"/>
      <c r="H1040" s="231"/>
      <c r="I1040" s="231"/>
      <c r="J1040" s="231"/>
      <c r="K1040" s="237"/>
      <c r="L1040" s="237"/>
      <c r="M1040" s="231"/>
      <c r="N1040" s="231"/>
      <c r="O1040" s="231"/>
    </row>
    <row r="1041" spans="1:15" ht="15" customHeight="1">
      <c r="A1041" s="236"/>
      <c r="B1041" s="296"/>
      <c r="C1041" s="231"/>
      <c r="D1041" s="231"/>
      <c r="E1041" s="231"/>
      <c r="F1041" s="231"/>
      <c r="G1041" s="231"/>
      <c r="H1041" s="231"/>
      <c r="I1041" s="231"/>
      <c r="J1041" s="231"/>
      <c r="K1041" s="237"/>
      <c r="L1041" s="237"/>
      <c r="M1041" s="231"/>
      <c r="N1041" s="231"/>
      <c r="O1041" s="231"/>
    </row>
    <row r="1042" spans="1:15" ht="15" customHeight="1">
      <c r="A1042" s="236"/>
      <c r="B1042" s="296"/>
      <c r="C1042" s="231"/>
      <c r="D1042" s="231"/>
      <c r="E1042" s="231"/>
      <c r="F1042" s="231"/>
      <c r="G1042" s="231"/>
      <c r="H1042" s="231"/>
      <c r="I1042" s="231"/>
      <c r="J1042" s="231"/>
      <c r="K1042" s="237"/>
      <c r="L1042" s="237"/>
      <c r="M1042" s="231"/>
      <c r="N1042" s="231"/>
      <c r="O1042" s="231"/>
    </row>
    <row r="1043" spans="1:15" ht="15" customHeight="1">
      <c r="A1043" s="236"/>
      <c r="B1043" s="296"/>
      <c r="C1043" s="231"/>
      <c r="D1043" s="231"/>
      <c r="E1043" s="231"/>
      <c r="F1043" s="231"/>
      <c r="G1043" s="231"/>
      <c r="H1043" s="231"/>
      <c r="I1043" s="231"/>
      <c r="J1043" s="231"/>
      <c r="K1043" s="237"/>
      <c r="L1043" s="237"/>
      <c r="M1043" s="231"/>
      <c r="N1043" s="231"/>
      <c r="O1043" s="231"/>
    </row>
    <row r="1044" spans="1:15" ht="15" customHeight="1">
      <c r="A1044" s="236"/>
      <c r="B1044" s="296"/>
      <c r="C1044" s="231"/>
      <c r="D1044" s="231"/>
      <c r="E1044" s="231"/>
      <c r="F1044" s="231"/>
      <c r="G1044" s="231"/>
      <c r="H1044" s="231"/>
      <c r="I1044" s="231"/>
      <c r="J1044" s="231"/>
      <c r="K1044" s="237"/>
      <c r="L1044" s="237"/>
      <c r="M1044" s="231"/>
      <c r="N1044" s="231"/>
      <c r="O1044" s="231"/>
    </row>
    <row r="1045" spans="1:15" ht="15" customHeight="1">
      <c r="A1045" s="236"/>
      <c r="B1045" s="296"/>
      <c r="C1045" s="231"/>
      <c r="D1045" s="231"/>
      <c r="E1045" s="231"/>
      <c r="F1045" s="231"/>
      <c r="G1045" s="231"/>
      <c r="H1045" s="231"/>
      <c r="I1045" s="231"/>
      <c r="J1045" s="231"/>
      <c r="K1045" s="237"/>
      <c r="L1045" s="237"/>
      <c r="M1045" s="231"/>
      <c r="N1045" s="231"/>
      <c r="O1045" s="231"/>
    </row>
    <row r="1046" spans="1:15" ht="15" customHeight="1">
      <c r="A1046" s="236"/>
      <c r="B1046" s="296"/>
      <c r="C1046" s="231"/>
      <c r="D1046" s="231"/>
      <c r="E1046" s="231"/>
      <c r="F1046" s="231"/>
      <c r="G1046" s="231"/>
      <c r="H1046" s="231"/>
      <c r="I1046" s="231"/>
      <c r="J1046" s="231"/>
      <c r="K1046" s="237"/>
      <c r="L1046" s="237"/>
      <c r="M1046" s="231"/>
      <c r="N1046" s="231"/>
      <c r="O1046" s="231"/>
    </row>
    <row r="1047" spans="1:15" ht="15" customHeight="1">
      <c r="A1047" s="236"/>
      <c r="B1047" s="296"/>
      <c r="C1047" s="231"/>
      <c r="D1047" s="231"/>
      <c r="E1047" s="231"/>
      <c r="F1047" s="231"/>
      <c r="G1047" s="231"/>
      <c r="H1047" s="231"/>
      <c r="I1047" s="231"/>
      <c r="J1047" s="231"/>
      <c r="K1047" s="237"/>
      <c r="L1047" s="237"/>
      <c r="M1047" s="231"/>
      <c r="N1047" s="231"/>
      <c r="O1047" s="231"/>
    </row>
    <row r="1048" spans="1:15" ht="15" customHeight="1">
      <c r="A1048" s="236"/>
      <c r="B1048" s="296"/>
      <c r="C1048" s="231"/>
      <c r="D1048" s="231"/>
      <c r="E1048" s="231"/>
      <c r="F1048" s="231"/>
      <c r="G1048" s="231"/>
      <c r="H1048" s="231"/>
      <c r="I1048" s="231"/>
      <c r="J1048" s="231"/>
      <c r="K1048" s="237"/>
      <c r="L1048" s="237"/>
      <c r="M1048" s="231"/>
      <c r="N1048" s="231"/>
      <c r="O1048" s="231"/>
    </row>
    <row r="1049" spans="1:15" ht="15" customHeight="1">
      <c r="A1049" s="236"/>
      <c r="B1049" s="296"/>
      <c r="C1049" s="231"/>
      <c r="D1049" s="231"/>
      <c r="E1049" s="231"/>
      <c r="F1049" s="231"/>
      <c r="G1049" s="231"/>
      <c r="H1049" s="231"/>
      <c r="I1049" s="231"/>
      <c r="J1049" s="231"/>
      <c r="K1049" s="237"/>
      <c r="L1049" s="237"/>
      <c r="M1049" s="231"/>
      <c r="N1049" s="231"/>
      <c r="O1049" s="231"/>
    </row>
    <row r="1050" spans="1:15" ht="15" customHeight="1">
      <c r="A1050" s="236"/>
      <c r="B1050" s="296"/>
      <c r="C1050" s="231"/>
      <c r="D1050" s="231"/>
      <c r="E1050" s="231"/>
      <c r="F1050" s="231"/>
      <c r="G1050" s="231"/>
      <c r="H1050" s="231"/>
      <c r="I1050" s="231"/>
      <c r="J1050" s="231"/>
      <c r="K1050" s="237"/>
      <c r="L1050" s="237"/>
      <c r="M1050" s="231"/>
      <c r="N1050" s="231"/>
      <c r="O1050" s="231"/>
    </row>
    <row r="1051" spans="1:15" ht="15" customHeight="1">
      <c r="A1051" s="236"/>
      <c r="B1051" s="296"/>
      <c r="C1051" s="231"/>
      <c r="D1051" s="231"/>
      <c r="E1051" s="231"/>
      <c r="F1051" s="231"/>
      <c r="G1051" s="231"/>
      <c r="H1051" s="231"/>
      <c r="I1051" s="231"/>
      <c r="J1051" s="231"/>
      <c r="K1051" s="237"/>
      <c r="L1051" s="237"/>
      <c r="M1051" s="231"/>
      <c r="N1051" s="231"/>
      <c r="O1051" s="231"/>
    </row>
    <row r="1052" spans="1:15" ht="15" customHeight="1">
      <c r="A1052" s="236"/>
      <c r="B1052" s="296"/>
      <c r="C1052" s="231"/>
      <c r="D1052" s="231"/>
      <c r="E1052" s="231"/>
      <c r="F1052" s="231"/>
      <c r="G1052" s="231"/>
      <c r="H1052" s="231"/>
      <c r="I1052" s="231"/>
      <c r="J1052" s="231"/>
      <c r="K1052" s="237"/>
      <c r="L1052" s="237"/>
      <c r="M1052" s="231"/>
      <c r="N1052" s="231"/>
      <c r="O1052" s="231"/>
    </row>
    <row r="1048568" spans="5:12" ht="15" customHeight="1">
      <c r="E1048568" s="238">
        <v>45187</v>
      </c>
      <c r="F1048568" s="244"/>
    </row>
    <row r="1048573" spans="5:12" ht="15" customHeight="1">
      <c r="I1048573" s="231" t="s">
        <v>2409</v>
      </c>
      <c r="L1048573" s="238">
        <v>45069</v>
      </c>
    </row>
  </sheetData>
  <autoFilter ref="A9:N963" xr:uid="{00000000-0009-0000-0000-000001000000}">
    <sortState xmlns:xlrd2="http://schemas.microsoft.com/office/spreadsheetml/2017/richdata2" ref="A85:N178">
      <sortCondition ref="H9:H260"/>
    </sortState>
  </autoFilter>
  <mergeCells count="13">
    <mergeCell ref="J8:N8"/>
    <mergeCell ref="J5:K5"/>
    <mergeCell ref="M5:N5"/>
    <mergeCell ref="J6:K6"/>
    <mergeCell ref="M6:N6"/>
    <mergeCell ref="J7:K7"/>
    <mergeCell ref="M7:N7"/>
    <mergeCell ref="J2:L2"/>
    <mergeCell ref="M2:N2"/>
    <mergeCell ref="J3:K3"/>
    <mergeCell ref="M3:N3"/>
    <mergeCell ref="J4:K4"/>
    <mergeCell ref="M4:N4"/>
  </mergeCells>
  <conditionalFormatting sqref="F1:F799 F811:F812 F818 F821">
    <cfRule type="timePeriod" dxfId="163" priority="1" timePeriod="yesterday">
      <formula>FLOOR(F1,1)=TODAY()-1</formula>
    </cfRule>
  </conditionalFormatting>
  <conditionalFormatting sqref="F886:F887 F892 F897 F906:F909 F915:F916 F918 F921 F924:F925 F927 F929:F930 F932:F933 F935 F940:F941 F943 F949:F950 F954:F955 F958 F960:F962 F966 F969 F983:F1048576">
    <cfRule type="timePeriod" dxfId="162" priority="2" timePeriod="yesterday">
      <formula>FLOOR(F886,1)=TODAY()-1</formula>
    </cfRule>
  </conditionalFormatting>
  <printOptions horizontalCentered="1"/>
  <pageMargins left="0.11811023622047245" right="0.11811023622047245" top="0.31496062992125984" bottom="0.31496062992125984" header="0.11811023622047245" footer="0.11811023622047245"/>
  <pageSetup paperSize="9" scale="36" fitToWidth="2" orientation="portrait" r:id="rId1"/>
  <headerFooter>
    <oddFooter>Page &amp;P of &amp;N</oddFooter>
  </headerFooter>
  <rowBreaks count="1" manualBreakCount="1">
    <brk id="409" max="14" man="1"/>
  </rowBreaks>
  <colBreaks count="1" manualBreakCount="1">
    <brk id="13" max="1071"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EE34"/>
  <sheetViews>
    <sheetView zoomScale="85" zoomScaleNormal="85" workbookViewId="0">
      <selection activeCell="C4" sqref="C4"/>
    </sheetView>
  </sheetViews>
  <sheetFormatPr defaultRowHeight="15"/>
  <cols>
    <col min="1" max="1" width="5.28515625" style="1" customWidth="1"/>
    <col min="2" max="2" width="23.28515625" style="2" customWidth="1"/>
    <col min="4" max="4" width="3.5703125" customWidth="1"/>
    <col min="5" max="5" width="8.85546875" style="71"/>
    <col min="6" max="6" width="1.28515625" customWidth="1"/>
    <col min="7" max="7" width="7.42578125" style="1" customWidth="1"/>
    <col min="8" max="8" width="1.7109375" customWidth="1"/>
    <col min="9" max="9" width="6.28515625" style="64" customWidth="1"/>
    <col min="10" max="10" width="7.42578125" style="65" bestFit="1" customWidth="1"/>
    <col min="11" max="19" width="4" style="65" bestFit="1" customWidth="1"/>
    <col min="20" max="21" width="4.7109375" style="65" bestFit="1" customWidth="1"/>
    <col min="22" max="22" width="6.28515625" style="65" customWidth="1"/>
    <col min="23" max="23" width="2.5703125" style="63" customWidth="1"/>
    <col min="24" max="24" width="6.28515625" style="64" customWidth="1"/>
    <col min="25" max="25" width="7.42578125" style="65" bestFit="1" customWidth="1"/>
    <col min="26" max="34" width="4" style="65" bestFit="1" customWidth="1"/>
    <col min="35" max="36" width="4.7109375" style="65" bestFit="1" customWidth="1"/>
    <col min="37" max="37" width="9.140625" style="65" customWidth="1"/>
  </cols>
  <sheetData>
    <row r="1" spans="1:38 16359:16359" ht="17.25" thickBot="1">
      <c r="A1" s="374" t="s">
        <v>151</v>
      </c>
      <c r="B1" s="374"/>
      <c r="C1" s="374"/>
      <c r="E1" s="66" t="s">
        <v>145</v>
      </c>
      <c r="F1" s="79"/>
      <c r="G1" s="80" t="s">
        <v>142</v>
      </c>
      <c r="H1" s="79"/>
      <c r="I1" s="81"/>
      <c r="J1" s="82" t="s">
        <v>101</v>
      </c>
      <c r="K1" s="83"/>
      <c r="L1" s="83"/>
      <c r="M1" s="83"/>
      <c r="N1" s="83"/>
      <c r="O1" s="83"/>
      <c r="P1" s="83"/>
      <c r="Q1" s="83"/>
      <c r="R1" s="83"/>
      <c r="S1" s="83"/>
      <c r="T1" s="83"/>
      <c r="U1" s="83"/>
      <c r="V1" s="84"/>
      <c r="W1" s="79"/>
      <c r="X1" s="81"/>
      <c r="Y1" s="82" t="s">
        <v>144</v>
      </c>
      <c r="Z1" s="83"/>
      <c r="AA1" s="83"/>
      <c r="AB1" s="83"/>
      <c r="AC1" s="83"/>
      <c r="AD1" s="83"/>
      <c r="AE1" s="83"/>
      <c r="AF1" s="83"/>
      <c r="AG1" s="83"/>
      <c r="AH1" s="83"/>
      <c r="AI1" s="83"/>
      <c r="AJ1" s="83"/>
      <c r="AK1" s="84"/>
      <c r="AL1" s="79"/>
    </row>
    <row r="2" spans="1:38 16359:16359" ht="17.25" thickBot="1">
      <c r="E2" s="66" t="s">
        <v>146</v>
      </c>
      <c r="F2" s="79"/>
      <c r="G2" s="85" t="s">
        <v>100</v>
      </c>
      <c r="H2" s="79"/>
      <c r="I2" s="86" t="s">
        <v>100</v>
      </c>
      <c r="J2" s="87" t="s">
        <v>29</v>
      </c>
      <c r="K2" s="87" t="s">
        <v>89</v>
      </c>
      <c r="L2" s="87" t="s">
        <v>90</v>
      </c>
      <c r="M2" s="87" t="s">
        <v>91</v>
      </c>
      <c r="N2" s="87" t="s">
        <v>92</v>
      </c>
      <c r="O2" s="87" t="s">
        <v>93</v>
      </c>
      <c r="P2" s="87" t="s">
        <v>94</v>
      </c>
      <c r="Q2" s="87" t="s">
        <v>95</v>
      </c>
      <c r="R2" s="87" t="s">
        <v>96</v>
      </c>
      <c r="S2" s="87" t="s">
        <v>97</v>
      </c>
      <c r="T2" s="87" t="s">
        <v>98</v>
      </c>
      <c r="U2" s="87" t="s">
        <v>99</v>
      </c>
      <c r="V2" s="88" t="s">
        <v>102</v>
      </c>
      <c r="W2" s="89"/>
      <c r="X2" s="86" t="s">
        <v>100</v>
      </c>
      <c r="Y2" s="87" t="s">
        <v>29</v>
      </c>
      <c r="Z2" s="87" t="s">
        <v>89</v>
      </c>
      <c r="AA2" s="87" t="s">
        <v>90</v>
      </c>
      <c r="AB2" s="87" t="s">
        <v>91</v>
      </c>
      <c r="AC2" s="87" t="s">
        <v>92</v>
      </c>
      <c r="AD2" s="87" t="s">
        <v>93</v>
      </c>
      <c r="AE2" s="87" t="s">
        <v>94</v>
      </c>
      <c r="AF2" s="87" t="s">
        <v>95</v>
      </c>
      <c r="AG2" s="87" t="s">
        <v>96</v>
      </c>
      <c r="AH2" s="87" t="s">
        <v>97</v>
      </c>
      <c r="AI2" s="87" t="s">
        <v>98</v>
      </c>
      <c r="AJ2" s="87" t="s">
        <v>99</v>
      </c>
      <c r="AK2" s="88" t="s">
        <v>102</v>
      </c>
      <c r="AL2" s="79"/>
    </row>
    <row r="3" spans="1:38 16359:16359" ht="16.5">
      <c r="A3" s="75">
        <v>1</v>
      </c>
      <c r="B3" s="3" t="s">
        <v>5</v>
      </c>
      <c r="C3" s="4">
        <v>1500</v>
      </c>
      <c r="E3" s="67">
        <f>G3</f>
        <v>1581.5475007757409</v>
      </c>
      <c r="F3" s="79"/>
      <c r="G3" s="90">
        <f>B!E18</f>
        <v>1581.5475007757409</v>
      </c>
      <c r="H3" s="79"/>
      <c r="I3" s="91"/>
      <c r="J3" s="92"/>
      <c r="K3" s="92"/>
      <c r="L3" s="92"/>
      <c r="M3" s="92"/>
      <c r="N3" s="92"/>
      <c r="O3" s="92"/>
      <c r="P3" s="92"/>
      <c r="Q3" s="92"/>
      <c r="R3" s="92"/>
      <c r="S3" s="92"/>
      <c r="T3" s="92"/>
      <c r="U3" s="92"/>
      <c r="V3" s="93"/>
      <c r="W3" s="89"/>
      <c r="X3" s="91"/>
      <c r="Y3" s="92"/>
      <c r="Z3" s="92"/>
      <c r="AA3" s="92"/>
      <c r="AB3" s="92"/>
      <c r="AC3" s="92"/>
      <c r="AD3" s="92"/>
      <c r="AE3" s="92"/>
      <c r="AF3" s="92"/>
      <c r="AG3" s="92"/>
      <c r="AH3" s="92"/>
      <c r="AI3" s="92"/>
      <c r="AJ3" s="92"/>
      <c r="AK3" s="93"/>
      <c r="AL3" s="79"/>
    </row>
    <row r="4" spans="1:38 16359:16359" ht="16.5">
      <c r="A4" s="76">
        <v>2</v>
      </c>
      <c r="B4" s="5" t="s">
        <v>4</v>
      </c>
      <c r="C4" s="6">
        <v>4000</v>
      </c>
      <c r="E4" s="68">
        <f>G4</f>
        <v>8836.5356736414724</v>
      </c>
      <c r="F4" s="79"/>
      <c r="G4" s="94">
        <f>B!E22</f>
        <v>8836.5356736414724</v>
      </c>
      <c r="H4" s="79"/>
      <c r="I4" s="95"/>
      <c r="J4" s="96"/>
      <c r="K4" s="96"/>
      <c r="L4" s="96"/>
      <c r="M4" s="96"/>
      <c r="N4" s="96"/>
      <c r="O4" s="96"/>
      <c r="P4" s="96"/>
      <c r="Q4" s="96"/>
      <c r="R4" s="96"/>
      <c r="S4" s="96"/>
      <c r="T4" s="96"/>
      <c r="U4" s="96"/>
      <c r="V4" s="97"/>
      <c r="W4" s="89"/>
      <c r="X4" s="95"/>
      <c r="Y4" s="96"/>
      <c r="Z4" s="96"/>
      <c r="AA4" s="96"/>
      <c r="AB4" s="96"/>
      <c r="AC4" s="96"/>
      <c r="AD4" s="96"/>
      <c r="AE4" s="96"/>
      <c r="AF4" s="96"/>
      <c r="AG4" s="96"/>
      <c r="AH4" s="96"/>
      <c r="AI4" s="96"/>
      <c r="AJ4" s="96"/>
      <c r="AK4" s="97"/>
      <c r="AL4" s="79"/>
    </row>
    <row r="5" spans="1:38 16359:16359" ht="16.5">
      <c r="A5" s="76">
        <v>3</v>
      </c>
      <c r="B5" s="5" t="s">
        <v>11</v>
      </c>
      <c r="C5" s="6">
        <v>4000</v>
      </c>
      <c r="E5" s="69"/>
      <c r="F5" s="79"/>
      <c r="G5" s="94"/>
      <c r="H5" s="79"/>
      <c r="I5" s="95"/>
      <c r="J5" s="96"/>
      <c r="K5" s="96"/>
      <c r="L5" s="96"/>
      <c r="M5" s="96"/>
      <c r="N5" s="96"/>
      <c r="O5" s="96"/>
      <c r="P5" s="96"/>
      <c r="Q5" s="96"/>
      <c r="R5" s="96"/>
      <c r="S5" s="96"/>
      <c r="T5" s="96"/>
      <c r="U5" s="96"/>
      <c r="V5" s="97"/>
      <c r="W5" s="89"/>
      <c r="X5" s="95"/>
      <c r="Y5" s="96"/>
      <c r="Z5" s="96"/>
      <c r="AA5" s="96"/>
      <c r="AB5" s="96"/>
      <c r="AC5" s="96"/>
      <c r="AD5" s="96"/>
      <c r="AE5" s="96"/>
      <c r="AF5" s="96"/>
      <c r="AG5" s="96"/>
      <c r="AH5" s="96"/>
      <c r="AI5" s="96"/>
      <c r="AJ5" s="96"/>
      <c r="AK5" s="97"/>
      <c r="AL5" s="79"/>
    </row>
    <row r="6" spans="1:38 16359:16359" ht="16.5">
      <c r="A6" s="76">
        <v>4</v>
      </c>
      <c r="B6" s="5" t="s">
        <v>6</v>
      </c>
      <c r="C6" s="6">
        <v>5000</v>
      </c>
      <c r="E6" s="68">
        <f>G6+I6+X6</f>
        <v>2879.6848604350271</v>
      </c>
      <c r="F6" s="79"/>
      <c r="G6" s="94">
        <f>B!E28</f>
        <v>476.50276473425919</v>
      </c>
      <c r="H6" s="79"/>
      <c r="I6" s="98">
        <f>SUM(J6:U6)</f>
        <v>1029.3082597691023</v>
      </c>
      <c r="J6" s="99">
        <f>I!E8</f>
        <v>162.93959661590384</v>
      </c>
      <c r="K6" s="99">
        <f>I!E9</f>
        <v>83.522469160193978</v>
      </c>
      <c r="L6" s="99">
        <f>I!E10</f>
        <v>85.221231244808095</v>
      </c>
      <c r="M6" s="99">
        <f>I!E11</f>
        <v>73.896150680714001</v>
      </c>
      <c r="N6" s="99">
        <f>I!E12</f>
        <v>73.896150680714001</v>
      </c>
      <c r="O6" s="99">
        <f>I!E13</f>
        <v>73.896150680714001</v>
      </c>
      <c r="P6" s="99">
        <f>I!E14</f>
        <v>73.896150680714001</v>
      </c>
      <c r="Q6" s="99">
        <f>I!E15</f>
        <v>73.896150680714001</v>
      </c>
      <c r="R6" s="99">
        <f>I!E16</f>
        <v>73.896150680714001</v>
      </c>
      <c r="S6" s="99">
        <f>I!E17</f>
        <v>73.896150680714001</v>
      </c>
      <c r="T6" s="99">
        <f>I!E18</f>
        <v>81.965270582631035</v>
      </c>
      <c r="U6" s="99">
        <f>I!E19</f>
        <v>98.38663740056748</v>
      </c>
      <c r="V6" s="97"/>
      <c r="W6" s="89"/>
      <c r="X6" s="98">
        <f>SUM(Y6:AK6)</f>
        <v>1373.8738359316653</v>
      </c>
      <c r="Y6" s="99">
        <f>L!$E8</f>
        <v>215.88434825304375</v>
      </c>
      <c r="Z6" s="99">
        <f>L!$E9</f>
        <v>110.56109900696863</v>
      </c>
      <c r="AA6" s="99">
        <f>L!$E10</f>
        <v>112.96767862683863</v>
      </c>
      <c r="AB6" s="99">
        <f>L!$E11</f>
        <v>97.678819865311596</v>
      </c>
      <c r="AC6" s="99">
        <f>L!$E12</f>
        <v>97.678819865311596</v>
      </c>
      <c r="AD6" s="99">
        <f>L!$E13</f>
        <v>97.678819865311596</v>
      </c>
      <c r="AE6" s="99">
        <f>L!$E14</f>
        <v>97.678819865311596</v>
      </c>
      <c r="AF6" s="99">
        <f>L!$E15</f>
        <v>97.678819865311596</v>
      </c>
      <c r="AG6" s="99">
        <f>L!$E16</f>
        <v>97.678819865311596</v>
      </c>
      <c r="AH6" s="99">
        <f>L!$E17</f>
        <v>97.678819865311596</v>
      </c>
      <c r="AI6" s="99">
        <f>L!$E18</f>
        <v>108.57920990825217</v>
      </c>
      <c r="AJ6" s="99">
        <f>L!$E19</f>
        <v>130.23842648708214</v>
      </c>
      <c r="AK6" s="100">
        <f>L!$E20</f>
        <v>11.891334592298804</v>
      </c>
      <c r="AL6" s="79"/>
      <c r="XEE6" s="50">
        <f>I!XET18</f>
        <v>0</v>
      </c>
    </row>
    <row r="7" spans="1:38 16359:16359" ht="17.25" thickBot="1">
      <c r="A7" s="76">
        <v>5</v>
      </c>
      <c r="B7" s="5" t="s">
        <v>7</v>
      </c>
      <c r="C7" s="6">
        <v>4000</v>
      </c>
      <c r="E7" s="68">
        <f>G7+I7+X7</f>
        <v>525.2006111598638</v>
      </c>
      <c r="F7" s="79"/>
      <c r="G7" s="94">
        <f>B!E38</f>
        <v>525.2006111598638</v>
      </c>
      <c r="H7" s="79"/>
      <c r="I7" s="102"/>
      <c r="J7" s="103"/>
      <c r="K7" s="103"/>
      <c r="L7" s="103"/>
      <c r="M7" s="103"/>
      <c r="N7" s="103"/>
      <c r="O7" s="103"/>
      <c r="P7" s="103"/>
      <c r="Q7" s="103"/>
      <c r="R7" s="103"/>
      <c r="S7" s="103"/>
      <c r="T7" s="103"/>
      <c r="U7" s="103"/>
      <c r="V7" s="104"/>
      <c r="W7" s="89"/>
      <c r="X7" s="102"/>
      <c r="Y7" s="103"/>
      <c r="Z7" s="103"/>
      <c r="AA7" s="103"/>
      <c r="AB7" s="103"/>
      <c r="AC7" s="103"/>
      <c r="AD7" s="103"/>
      <c r="AE7" s="103"/>
      <c r="AF7" s="103"/>
      <c r="AG7" s="103"/>
      <c r="AH7" s="103"/>
      <c r="AI7" s="103"/>
      <c r="AJ7" s="103"/>
      <c r="AK7" s="104"/>
      <c r="AL7" s="79"/>
    </row>
    <row r="8" spans="1:38 16359:16359" ht="16.5">
      <c r="A8" s="75">
        <v>6</v>
      </c>
      <c r="B8" s="3" t="s">
        <v>16</v>
      </c>
      <c r="C8" s="4">
        <v>5000</v>
      </c>
      <c r="E8" s="377">
        <f>G8+I8+X8</f>
        <v>3240.247112894373</v>
      </c>
      <c r="F8" s="79"/>
      <c r="G8" s="375">
        <f>B!E31</f>
        <v>259.0612179036525</v>
      </c>
      <c r="H8" s="79"/>
      <c r="I8" s="145">
        <f>SUM(J8:V8)</f>
        <v>1341.5973563239972</v>
      </c>
      <c r="J8" s="146">
        <f>I!$E23</f>
        <v>154.58734969988444</v>
      </c>
      <c r="K8" s="146">
        <f>I!$E24</f>
        <v>93.715041667878666</v>
      </c>
      <c r="L8" s="146">
        <f>I!$E25</f>
        <v>93.715041667878666</v>
      </c>
      <c r="M8" s="146">
        <f>I!$E26</f>
        <v>93.715041667878666</v>
      </c>
      <c r="N8" s="146">
        <f>I!$E27</f>
        <v>93.715041667878666</v>
      </c>
      <c r="O8" s="146">
        <f>I!$E28</f>
        <v>93.715041667878666</v>
      </c>
      <c r="P8" s="146">
        <f>I!$E29</f>
        <v>93.715041667878666</v>
      </c>
      <c r="Q8" s="146">
        <f>I!$E30</f>
        <v>93.715041667878666</v>
      </c>
      <c r="R8" s="146">
        <f>I!$E31</f>
        <v>93.715041667878666</v>
      </c>
      <c r="S8" s="146">
        <f>I!$E32</f>
        <v>93.715041667878666</v>
      </c>
      <c r="T8" s="146">
        <f>I!$E33</f>
        <v>102.63354261210277</v>
      </c>
      <c r="U8" s="146">
        <f>I!$E34</f>
        <v>120.47054450055097</v>
      </c>
      <c r="V8" s="147">
        <f>I!$E35</f>
        <v>120.47054450055097</v>
      </c>
      <c r="W8" s="89"/>
      <c r="X8" s="145">
        <f>SUM(Y8:AK8)</f>
        <v>1639.5885386667233</v>
      </c>
      <c r="Y8" s="146">
        <f>L!$E23</f>
        <v>188.98728191332026</v>
      </c>
      <c r="Z8" s="146">
        <f>L!$E24</f>
        <v>114.52487720440158</v>
      </c>
      <c r="AA8" s="146">
        <f>L!$E25</f>
        <v>114.52487720440158</v>
      </c>
      <c r="AB8" s="146">
        <f>L!$E26</f>
        <v>114.52487720440158</v>
      </c>
      <c r="AC8" s="146">
        <f>L!$E27</f>
        <v>114.52487720440158</v>
      </c>
      <c r="AD8" s="146">
        <f>L!$E28</f>
        <v>114.52487720440158</v>
      </c>
      <c r="AE8" s="146">
        <f>L!$E29</f>
        <v>114.52487720440158</v>
      </c>
      <c r="AF8" s="146">
        <f>L!$E30</f>
        <v>114.52487720440158</v>
      </c>
      <c r="AG8" s="146">
        <f>L!$E31</f>
        <v>114.52487720440158</v>
      </c>
      <c r="AH8" s="146">
        <f>L!$E32</f>
        <v>114.52487720440158</v>
      </c>
      <c r="AI8" s="146">
        <f>L!$E33</f>
        <v>125.42526724734215</v>
      </c>
      <c r="AJ8" s="146">
        <f>L!$E34</f>
        <v>147.22604733322328</v>
      </c>
      <c r="AK8" s="147">
        <f>L!$E35</f>
        <v>147.22604733322328</v>
      </c>
      <c r="AL8" s="79"/>
    </row>
    <row r="9" spans="1:38 16359:16359" ht="17.25" thickBot="1">
      <c r="A9" s="77">
        <v>7</v>
      </c>
      <c r="B9" s="148" t="s">
        <v>17</v>
      </c>
      <c r="C9" s="9">
        <v>5000</v>
      </c>
      <c r="E9" s="378"/>
      <c r="F9" s="79"/>
      <c r="G9" s="376"/>
      <c r="H9" s="79"/>
      <c r="I9" s="102"/>
      <c r="J9" s="103"/>
      <c r="K9" s="103"/>
      <c r="L9" s="103"/>
      <c r="M9" s="103"/>
      <c r="N9" s="103"/>
      <c r="O9" s="103"/>
      <c r="P9" s="103"/>
      <c r="Q9" s="103"/>
      <c r="R9" s="103"/>
      <c r="S9" s="103"/>
      <c r="T9" s="103"/>
      <c r="U9" s="103"/>
      <c r="V9" s="104"/>
      <c r="W9" s="89"/>
      <c r="X9" s="102"/>
      <c r="Y9" s="103"/>
      <c r="Z9" s="103"/>
      <c r="AA9" s="103"/>
      <c r="AB9" s="103"/>
      <c r="AC9" s="103"/>
      <c r="AD9" s="103"/>
      <c r="AE9" s="103"/>
      <c r="AF9" s="103"/>
      <c r="AG9" s="103"/>
      <c r="AH9" s="103"/>
      <c r="AI9" s="103"/>
      <c r="AJ9" s="103"/>
      <c r="AK9" s="104"/>
      <c r="AL9" s="79"/>
    </row>
    <row r="10" spans="1:38 16359:16359" ht="16.5">
      <c r="A10" s="76">
        <v>8</v>
      </c>
      <c r="B10" s="5" t="s">
        <v>9</v>
      </c>
      <c r="C10" s="6">
        <v>4000</v>
      </c>
      <c r="E10" s="68"/>
      <c r="F10" s="79"/>
      <c r="G10" s="94"/>
      <c r="H10" s="79"/>
      <c r="I10" s="95"/>
      <c r="J10" s="96"/>
      <c r="K10" s="96"/>
      <c r="L10" s="96"/>
      <c r="M10" s="96"/>
      <c r="N10" s="96"/>
      <c r="O10" s="96"/>
      <c r="P10" s="96"/>
      <c r="Q10" s="96"/>
      <c r="R10" s="96"/>
      <c r="S10" s="96"/>
      <c r="T10" s="96"/>
      <c r="U10" s="96"/>
      <c r="V10" s="97"/>
      <c r="W10" s="89"/>
      <c r="X10" s="95"/>
      <c r="Y10" s="96"/>
      <c r="Z10" s="96"/>
      <c r="AA10" s="96"/>
      <c r="AB10" s="96"/>
      <c r="AC10" s="96"/>
      <c r="AD10" s="96"/>
      <c r="AE10" s="96"/>
      <c r="AF10" s="96"/>
      <c r="AG10" s="96"/>
      <c r="AH10" s="96"/>
      <c r="AI10" s="96"/>
      <c r="AJ10" s="96"/>
      <c r="AK10" s="97"/>
      <c r="AL10" s="79"/>
    </row>
    <row r="11" spans="1:38 16359:16359" ht="16.5">
      <c r="A11" s="76">
        <v>9</v>
      </c>
      <c r="B11" s="5" t="s">
        <v>10</v>
      </c>
      <c r="C11" s="6">
        <v>4000</v>
      </c>
      <c r="E11" s="68">
        <f>G11+I11+X11</f>
        <v>19035.620102650515</v>
      </c>
      <c r="F11" s="79"/>
      <c r="G11" s="94">
        <f>B!E34</f>
        <v>2477.9276274237891</v>
      </c>
      <c r="H11" s="79"/>
      <c r="I11" s="98">
        <f>SUM(J11:V11)</f>
        <v>7105.6386729267415</v>
      </c>
      <c r="J11" s="99">
        <f>I!$E40</f>
        <v>592.3017135021214</v>
      </c>
      <c r="K11" s="96">
        <f>I!$E41</f>
        <v>590.4613879104561</v>
      </c>
      <c r="L11" s="96">
        <f>I!$E42</f>
        <v>590.4613879104561</v>
      </c>
      <c r="M11" s="96">
        <f>I!$E43</f>
        <v>590.4613879104561</v>
      </c>
      <c r="N11" s="96">
        <f>I!$E44</f>
        <v>590.4613879104561</v>
      </c>
      <c r="O11" s="96">
        <f>I!$E45</f>
        <v>590.4613879104561</v>
      </c>
      <c r="P11" s="96">
        <f>I!$E46</f>
        <v>590.4613879104561</v>
      </c>
      <c r="Q11" s="96">
        <f>I!$E47</f>
        <v>590.4613879104561</v>
      </c>
      <c r="R11" s="96">
        <f>I!$E48</f>
        <v>590.4613879104561</v>
      </c>
      <c r="S11" s="96">
        <f>I!$E49</f>
        <v>590.4613879104561</v>
      </c>
      <c r="T11" s="96">
        <f>I!$E50</f>
        <v>590.4613879104561</v>
      </c>
      <c r="U11" s="96">
        <f>I!$E51</f>
        <v>574.18158459957078</v>
      </c>
      <c r="V11" s="100">
        <f>I!$E52</f>
        <v>34.541495720486999</v>
      </c>
      <c r="W11" s="89"/>
      <c r="X11" s="98">
        <f>SUM(Y11:AK11)</f>
        <v>9452.0538022999863</v>
      </c>
      <c r="Y11" s="99">
        <f>L!$E40</f>
        <v>785.25277361287453</v>
      </c>
      <c r="Z11" s="99">
        <f>L!$E41</f>
        <v>782.70463048595343</v>
      </c>
      <c r="AA11" s="99">
        <f>L!$E42</f>
        <v>782.70463048595343</v>
      </c>
      <c r="AB11" s="99">
        <f>L!$E43</f>
        <v>782.70463048595343</v>
      </c>
      <c r="AC11" s="99">
        <f>L!$E44</f>
        <v>782.70463048595343</v>
      </c>
      <c r="AD11" s="99">
        <f>L!$E45</f>
        <v>782.70463048595343</v>
      </c>
      <c r="AE11" s="99">
        <f>L!$E46</f>
        <v>782.70463048595343</v>
      </c>
      <c r="AF11" s="99">
        <f>L!$E47</f>
        <v>782.70463048595343</v>
      </c>
      <c r="AG11" s="99">
        <f>L!$E48</f>
        <v>782.70463048595343</v>
      </c>
      <c r="AH11" s="99">
        <f>L!$E49</f>
        <v>782.70463048595343</v>
      </c>
      <c r="AI11" s="99">
        <f>L!$E50</f>
        <v>782.70463048595343</v>
      </c>
      <c r="AJ11" s="99">
        <f>L!$E51</f>
        <v>761.04541390712347</v>
      </c>
      <c r="AK11" s="100">
        <f>L!$E52</f>
        <v>78.70930992045399</v>
      </c>
      <c r="AL11" s="79"/>
    </row>
    <row r="12" spans="1:38 16359:16359" ht="16.5">
      <c r="A12" s="76">
        <v>10</v>
      </c>
      <c r="B12" s="5" t="s">
        <v>13</v>
      </c>
      <c r="C12" s="6">
        <v>3000</v>
      </c>
      <c r="E12" s="68">
        <f>G12+I12+X12</f>
        <v>426.10615622404043</v>
      </c>
      <c r="F12" s="79"/>
      <c r="G12" s="94"/>
      <c r="H12" s="79"/>
      <c r="I12" s="95">
        <f>I!E37</f>
        <v>184.0325591665291</v>
      </c>
      <c r="J12" s="96"/>
      <c r="K12" s="96"/>
      <c r="L12" s="96"/>
      <c r="M12" s="96"/>
      <c r="N12" s="96"/>
      <c r="O12" s="96"/>
      <c r="P12" s="96"/>
      <c r="Q12" s="96"/>
      <c r="R12" s="96"/>
      <c r="S12" s="96"/>
      <c r="T12" s="96"/>
      <c r="U12" s="96"/>
      <c r="V12" s="97"/>
      <c r="W12" s="89"/>
      <c r="X12" s="95">
        <f>L!E37</f>
        <v>242.07359705751136</v>
      </c>
      <c r="Y12" s="96"/>
      <c r="Z12" s="96"/>
      <c r="AA12" s="96"/>
      <c r="AB12" s="96"/>
      <c r="AC12" s="96"/>
      <c r="AD12" s="96"/>
      <c r="AE12" s="96"/>
      <c r="AF12" s="96"/>
      <c r="AG12" s="96"/>
      <c r="AH12" s="96"/>
      <c r="AI12" s="96"/>
      <c r="AJ12" s="96"/>
      <c r="AK12" s="97"/>
      <c r="AL12" s="79"/>
    </row>
    <row r="13" spans="1:38 16359:16359" ht="16.5">
      <c r="A13" s="76">
        <v>11</v>
      </c>
      <c r="B13" s="5" t="s">
        <v>8</v>
      </c>
      <c r="C13" s="6">
        <v>4000</v>
      </c>
      <c r="E13" s="68">
        <f>G13+I13+X13</f>
        <v>353.90857427411476</v>
      </c>
      <c r="F13" s="79"/>
      <c r="G13" s="94">
        <f>B!E36</f>
        <v>27.18</v>
      </c>
      <c r="H13" s="79"/>
      <c r="I13" s="98">
        <f>I!E56</f>
        <v>163.36428713705737</v>
      </c>
      <c r="J13" s="96"/>
      <c r="K13" s="96"/>
      <c r="L13" s="96"/>
      <c r="M13" s="96"/>
      <c r="N13" s="96"/>
      <c r="O13" s="96"/>
      <c r="P13" s="96"/>
      <c r="Q13" s="96"/>
      <c r="R13" s="96"/>
      <c r="S13" s="96"/>
      <c r="T13" s="96"/>
      <c r="U13" s="96"/>
      <c r="V13" s="97"/>
      <c r="W13" s="89"/>
      <c r="X13" s="98">
        <f>L!E56</f>
        <v>163.36428713705737</v>
      </c>
      <c r="Y13" s="96"/>
      <c r="Z13" s="96"/>
      <c r="AA13" s="96"/>
      <c r="AB13" s="96"/>
      <c r="AC13" s="96"/>
      <c r="AD13" s="96"/>
      <c r="AE13" s="96"/>
      <c r="AF13" s="96"/>
      <c r="AG13" s="96"/>
      <c r="AH13" s="96"/>
      <c r="AI13" s="96"/>
      <c r="AJ13" s="96"/>
      <c r="AK13" s="97"/>
      <c r="AL13" s="79"/>
    </row>
    <row r="14" spans="1:38 16359:16359" ht="16.5">
      <c r="A14" s="76">
        <v>12</v>
      </c>
      <c r="B14" s="5" t="s">
        <v>20</v>
      </c>
      <c r="C14" s="6">
        <v>4000</v>
      </c>
      <c r="E14" s="68">
        <f>G14+I14+X14</f>
        <v>91.874716076213375</v>
      </c>
      <c r="F14" s="79"/>
      <c r="G14" s="94">
        <f>B!E25</f>
        <v>91.874716076213375</v>
      </c>
      <c r="H14" s="79"/>
      <c r="I14" s="95"/>
      <c r="J14" s="96"/>
      <c r="K14" s="96"/>
      <c r="L14" s="96"/>
      <c r="M14" s="96"/>
      <c r="N14" s="96"/>
      <c r="O14" s="96"/>
      <c r="P14" s="96"/>
      <c r="Q14" s="96"/>
      <c r="R14" s="96"/>
      <c r="S14" s="96"/>
      <c r="T14" s="96"/>
      <c r="U14" s="96"/>
      <c r="V14" s="97"/>
      <c r="W14" s="89"/>
      <c r="X14" s="95"/>
      <c r="Y14" s="96"/>
      <c r="Z14" s="96"/>
      <c r="AA14" s="96"/>
      <c r="AB14" s="96"/>
      <c r="AC14" s="96"/>
      <c r="AD14" s="96"/>
      <c r="AE14" s="96"/>
      <c r="AF14" s="96"/>
      <c r="AG14" s="96"/>
      <c r="AH14" s="96"/>
      <c r="AI14" s="96"/>
      <c r="AJ14" s="96"/>
      <c r="AK14" s="97"/>
      <c r="AL14" s="79"/>
    </row>
    <row r="15" spans="1:38 16359:16359" ht="16.5">
      <c r="A15" s="76">
        <v>13</v>
      </c>
      <c r="B15" s="5" t="s">
        <v>26</v>
      </c>
      <c r="C15" s="6">
        <v>4000</v>
      </c>
      <c r="E15" s="68">
        <f t="shared" ref="E15:E23" si="0">G15+I15+X15</f>
        <v>97.67881986531161</v>
      </c>
      <c r="F15" s="79"/>
      <c r="G15" s="94">
        <f>B!E41</f>
        <v>97.67881986531161</v>
      </c>
      <c r="H15" s="79"/>
      <c r="I15" s="95"/>
      <c r="J15" s="96"/>
      <c r="K15" s="96"/>
      <c r="L15" s="96"/>
      <c r="M15" s="96"/>
      <c r="N15" s="96"/>
      <c r="O15" s="96"/>
      <c r="P15" s="96"/>
      <c r="Q15" s="96"/>
      <c r="R15" s="96"/>
      <c r="S15" s="96"/>
      <c r="T15" s="96"/>
      <c r="U15" s="96"/>
      <c r="V15" s="97"/>
      <c r="W15" s="89"/>
      <c r="X15" s="95"/>
      <c r="Y15" s="96"/>
      <c r="Z15" s="96"/>
      <c r="AA15" s="96"/>
      <c r="AB15" s="96"/>
      <c r="AC15" s="96"/>
      <c r="AD15" s="96"/>
      <c r="AE15" s="96"/>
      <c r="AF15" s="96"/>
      <c r="AG15" s="96"/>
      <c r="AH15" s="96"/>
      <c r="AI15" s="96"/>
      <c r="AJ15" s="96"/>
      <c r="AK15" s="97"/>
      <c r="AL15" s="79"/>
    </row>
    <row r="16" spans="1:38 16359:16359" ht="16.5">
      <c r="A16" s="76">
        <v>14</v>
      </c>
      <c r="B16" s="5" t="s">
        <v>21</v>
      </c>
      <c r="C16" s="6">
        <v>4000</v>
      </c>
      <c r="E16" s="68">
        <f t="shared" si="0"/>
        <v>230.18226246521257</v>
      </c>
      <c r="F16" s="79"/>
      <c r="G16" s="94">
        <f>B!E42</f>
        <v>230.18226246521257</v>
      </c>
      <c r="H16" s="79"/>
      <c r="I16" s="95"/>
      <c r="J16" s="96"/>
      <c r="K16" s="96"/>
      <c r="L16" s="96"/>
      <c r="M16" s="96"/>
      <c r="N16" s="96"/>
      <c r="O16" s="96"/>
      <c r="P16" s="96"/>
      <c r="Q16" s="96"/>
      <c r="R16" s="96"/>
      <c r="S16" s="96"/>
      <c r="T16" s="96"/>
      <c r="U16" s="96"/>
      <c r="V16" s="97"/>
      <c r="W16" s="89"/>
      <c r="X16" s="95"/>
      <c r="Y16" s="96"/>
      <c r="Z16" s="96"/>
      <c r="AA16" s="96"/>
      <c r="AB16" s="96"/>
      <c r="AC16" s="96"/>
      <c r="AD16" s="96"/>
      <c r="AE16" s="96"/>
      <c r="AF16" s="96"/>
      <c r="AG16" s="96"/>
      <c r="AH16" s="96"/>
      <c r="AI16" s="96"/>
      <c r="AJ16" s="96"/>
      <c r="AK16" s="97"/>
      <c r="AL16" s="79"/>
    </row>
    <row r="17" spans="1:38" ht="16.5">
      <c r="A17" s="76">
        <v>15</v>
      </c>
      <c r="B17" s="5" t="s">
        <v>22</v>
      </c>
      <c r="C17" s="6">
        <v>4000</v>
      </c>
      <c r="E17" s="68">
        <f t="shared" si="0"/>
        <v>62.5710701166199</v>
      </c>
      <c r="F17" s="79"/>
      <c r="G17" s="94">
        <f>B!E43</f>
        <v>62.5710701166199</v>
      </c>
      <c r="H17" s="79"/>
      <c r="I17" s="95"/>
      <c r="J17" s="96"/>
      <c r="K17" s="96"/>
      <c r="L17" s="96"/>
      <c r="M17" s="96"/>
      <c r="N17" s="96"/>
      <c r="O17" s="96"/>
      <c r="P17" s="96"/>
      <c r="Q17" s="96"/>
      <c r="R17" s="96"/>
      <c r="S17" s="96"/>
      <c r="T17" s="96"/>
      <c r="U17" s="96"/>
      <c r="V17" s="97"/>
      <c r="W17" s="89"/>
      <c r="X17" s="95"/>
      <c r="Y17" s="96"/>
      <c r="Z17" s="96"/>
      <c r="AA17" s="96"/>
      <c r="AB17" s="96"/>
      <c r="AC17" s="96"/>
      <c r="AD17" s="96"/>
      <c r="AE17" s="96"/>
      <c r="AF17" s="96"/>
      <c r="AG17" s="96"/>
      <c r="AH17" s="96"/>
      <c r="AI17" s="96"/>
      <c r="AJ17" s="96"/>
      <c r="AK17" s="97"/>
      <c r="AL17" s="79"/>
    </row>
    <row r="18" spans="1:38" ht="16.5">
      <c r="A18" s="76">
        <v>16</v>
      </c>
      <c r="B18" s="5" t="s">
        <v>25</v>
      </c>
      <c r="C18" s="6">
        <v>4000</v>
      </c>
      <c r="E18" s="68">
        <f t="shared" si="0"/>
        <v>46.291266805734629</v>
      </c>
      <c r="F18" s="79"/>
      <c r="G18" s="94">
        <f>B!E46</f>
        <v>46.291266805734629</v>
      </c>
      <c r="H18" s="79"/>
      <c r="I18" s="95"/>
      <c r="J18" s="96"/>
      <c r="K18" s="96"/>
      <c r="L18" s="96"/>
      <c r="M18" s="96"/>
      <c r="N18" s="96"/>
      <c r="O18" s="96"/>
      <c r="P18" s="96"/>
      <c r="Q18" s="96"/>
      <c r="R18" s="96"/>
      <c r="S18" s="96"/>
      <c r="T18" s="96"/>
      <c r="U18" s="96"/>
      <c r="V18" s="97"/>
      <c r="W18" s="89"/>
      <c r="X18" s="95"/>
      <c r="Y18" s="96"/>
      <c r="Z18" s="96"/>
      <c r="AA18" s="96"/>
      <c r="AB18" s="96"/>
      <c r="AC18" s="96"/>
      <c r="AD18" s="96"/>
      <c r="AE18" s="96"/>
      <c r="AF18" s="96"/>
      <c r="AG18" s="96"/>
      <c r="AH18" s="96"/>
      <c r="AI18" s="96"/>
      <c r="AJ18" s="96"/>
      <c r="AK18" s="97"/>
      <c r="AL18" s="79"/>
    </row>
    <row r="19" spans="1:38" ht="16.5">
      <c r="A19" s="76">
        <v>17</v>
      </c>
      <c r="B19" s="5" t="s">
        <v>23</v>
      </c>
      <c r="C19" s="6">
        <v>4000</v>
      </c>
      <c r="E19" s="68">
        <f t="shared" si="0"/>
        <v>102.77510611915396</v>
      </c>
      <c r="F19" s="79"/>
      <c r="G19" s="94">
        <f>B!E47</f>
        <v>102.77510611915396</v>
      </c>
      <c r="H19" s="79"/>
      <c r="I19" s="95"/>
      <c r="J19" s="96"/>
      <c r="K19" s="96"/>
      <c r="L19" s="96"/>
      <c r="M19" s="96"/>
      <c r="N19" s="96"/>
      <c r="O19" s="96"/>
      <c r="P19" s="96"/>
      <c r="Q19" s="96"/>
      <c r="R19" s="96"/>
      <c r="S19" s="96"/>
      <c r="T19" s="96"/>
      <c r="U19" s="96"/>
      <c r="V19" s="97"/>
      <c r="W19" s="89"/>
      <c r="X19" s="95"/>
      <c r="Y19" s="96"/>
      <c r="Z19" s="96"/>
      <c r="AA19" s="96"/>
      <c r="AB19" s="96"/>
      <c r="AC19" s="96"/>
      <c r="AD19" s="96"/>
      <c r="AE19" s="96"/>
      <c r="AF19" s="96"/>
      <c r="AG19" s="96"/>
      <c r="AH19" s="96"/>
      <c r="AI19" s="96"/>
      <c r="AJ19" s="96"/>
      <c r="AK19" s="97"/>
      <c r="AL19" s="79"/>
    </row>
    <row r="20" spans="1:38" ht="16.5">
      <c r="A20" s="76">
        <v>18</v>
      </c>
      <c r="B20" s="5" t="s">
        <v>24</v>
      </c>
      <c r="C20" s="6">
        <v>4000</v>
      </c>
      <c r="E20" s="68">
        <f t="shared" si="0"/>
        <v>13.47684587127198</v>
      </c>
      <c r="F20" s="79"/>
      <c r="G20" s="94">
        <f>B!E48</f>
        <v>13.47684587127198</v>
      </c>
      <c r="H20" s="79"/>
      <c r="I20" s="95"/>
      <c r="J20" s="96"/>
      <c r="K20" s="96"/>
      <c r="L20" s="96"/>
      <c r="M20" s="96"/>
      <c r="N20" s="96"/>
      <c r="O20" s="96"/>
      <c r="P20" s="96"/>
      <c r="Q20" s="96"/>
      <c r="R20" s="96"/>
      <c r="S20" s="96"/>
      <c r="T20" s="96"/>
      <c r="U20" s="96"/>
      <c r="V20" s="97"/>
      <c r="W20" s="89"/>
      <c r="X20" s="95"/>
      <c r="Y20" s="96"/>
      <c r="Z20" s="96"/>
      <c r="AA20" s="96"/>
      <c r="AB20" s="96"/>
      <c r="AC20" s="96"/>
      <c r="AD20" s="96"/>
      <c r="AE20" s="96"/>
      <c r="AF20" s="96"/>
      <c r="AG20" s="96"/>
      <c r="AH20" s="96"/>
      <c r="AI20" s="96"/>
      <c r="AJ20" s="96"/>
      <c r="AK20" s="97"/>
      <c r="AL20" s="79"/>
    </row>
    <row r="21" spans="1:38" ht="16.5">
      <c r="A21" s="76">
        <v>19</v>
      </c>
      <c r="B21" s="5" t="s">
        <v>27</v>
      </c>
      <c r="C21" s="6">
        <v>4000</v>
      </c>
      <c r="E21" s="68">
        <f t="shared" si="0"/>
        <v>56.625402820470498</v>
      </c>
      <c r="F21" s="79"/>
      <c r="G21" s="94"/>
      <c r="H21" s="79"/>
      <c r="I21" s="98">
        <f>I!E59</f>
        <v>26.75550283267231</v>
      </c>
      <c r="J21" s="96"/>
      <c r="K21" s="96"/>
      <c r="L21" s="96"/>
      <c r="M21" s="96"/>
      <c r="N21" s="96"/>
      <c r="O21" s="96"/>
      <c r="P21" s="96"/>
      <c r="Q21" s="96"/>
      <c r="R21" s="96"/>
      <c r="S21" s="96"/>
      <c r="T21" s="96"/>
      <c r="U21" s="96"/>
      <c r="V21" s="97"/>
      <c r="W21" s="89"/>
      <c r="X21" s="98">
        <f>L!E59</f>
        <v>29.869899987798185</v>
      </c>
      <c r="Y21" s="96"/>
      <c r="Z21" s="96"/>
      <c r="AA21" s="96"/>
      <c r="AB21" s="96"/>
      <c r="AC21" s="96"/>
      <c r="AD21" s="96"/>
      <c r="AE21" s="96"/>
      <c r="AF21" s="96"/>
      <c r="AG21" s="96"/>
      <c r="AH21" s="96"/>
      <c r="AI21" s="96"/>
      <c r="AJ21" s="96"/>
      <c r="AK21" s="97"/>
      <c r="AL21" s="79"/>
    </row>
    <row r="22" spans="1:38" ht="16.5">
      <c r="A22" s="76">
        <v>20</v>
      </c>
      <c r="B22" s="5" t="s">
        <v>14</v>
      </c>
      <c r="C22" s="6">
        <v>4000</v>
      </c>
      <c r="E22" s="68">
        <f t="shared" si="0"/>
        <v>58.041037890982253</v>
      </c>
      <c r="F22" s="79"/>
      <c r="G22" s="94"/>
      <c r="H22" s="79"/>
      <c r="I22" s="98">
        <f>I!E60</f>
        <v>26.897066339723484</v>
      </c>
      <c r="J22" s="96"/>
      <c r="K22" s="96"/>
      <c r="L22" s="96"/>
      <c r="M22" s="96"/>
      <c r="N22" s="96"/>
      <c r="O22" s="96"/>
      <c r="P22" s="96"/>
      <c r="Q22" s="96"/>
      <c r="R22" s="96"/>
      <c r="S22" s="96"/>
      <c r="T22" s="96"/>
      <c r="U22" s="96"/>
      <c r="V22" s="97"/>
      <c r="W22" s="89"/>
      <c r="X22" s="98">
        <f>L!E60</f>
        <v>31.143971551258772</v>
      </c>
      <c r="Y22" s="96"/>
      <c r="Z22" s="96"/>
      <c r="AA22" s="96"/>
      <c r="AB22" s="96"/>
      <c r="AC22" s="96"/>
      <c r="AD22" s="96"/>
      <c r="AE22" s="96"/>
      <c r="AF22" s="96"/>
      <c r="AG22" s="96"/>
      <c r="AH22" s="96"/>
      <c r="AI22" s="96"/>
      <c r="AJ22" s="96"/>
      <c r="AK22" s="97"/>
      <c r="AL22" s="79"/>
    </row>
    <row r="23" spans="1:38" ht="16.5">
      <c r="A23" s="76">
        <v>21</v>
      </c>
      <c r="B23" s="5" t="s">
        <v>15</v>
      </c>
      <c r="C23" s="6">
        <v>4000</v>
      </c>
      <c r="E23" s="68">
        <f t="shared" si="0"/>
        <v>34.68305922753818</v>
      </c>
      <c r="F23" s="79"/>
      <c r="G23" s="94"/>
      <c r="H23" s="79"/>
      <c r="I23" s="98">
        <f>I!E61</f>
        <v>16.13823980383409</v>
      </c>
      <c r="J23" s="96"/>
      <c r="K23" s="96"/>
      <c r="L23" s="96"/>
      <c r="M23" s="96"/>
      <c r="N23" s="96"/>
      <c r="O23" s="96"/>
      <c r="P23" s="96"/>
      <c r="Q23" s="96"/>
      <c r="R23" s="96"/>
      <c r="S23" s="96"/>
      <c r="T23" s="96"/>
      <c r="U23" s="96"/>
      <c r="V23" s="97"/>
      <c r="W23" s="89"/>
      <c r="X23" s="98">
        <f>L!E61</f>
        <v>18.544819423704087</v>
      </c>
      <c r="Y23" s="96"/>
      <c r="Z23" s="96"/>
      <c r="AA23" s="96"/>
      <c r="AB23" s="96"/>
      <c r="AC23" s="96"/>
      <c r="AD23" s="96"/>
      <c r="AE23" s="96"/>
      <c r="AF23" s="96"/>
      <c r="AG23" s="96"/>
      <c r="AH23" s="96"/>
      <c r="AI23" s="96"/>
      <c r="AJ23" s="96"/>
      <c r="AK23" s="97"/>
      <c r="AL23" s="79"/>
    </row>
    <row r="24" spans="1:38" ht="16.5">
      <c r="A24" s="76">
        <v>22</v>
      </c>
      <c r="B24" s="7" t="s">
        <v>18</v>
      </c>
      <c r="C24" s="6">
        <v>4000</v>
      </c>
      <c r="E24" s="68">
        <f>G24+I24+X24</f>
        <v>32.559606621770534</v>
      </c>
      <c r="F24" s="79"/>
      <c r="G24" s="94"/>
      <c r="H24" s="79"/>
      <c r="I24" s="98">
        <f>I!E64</f>
        <v>32.559606621770534</v>
      </c>
      <c r="J24" s="96"/>
      <c r="K24" s="96"/>
      <c r="L24" s="96"/>
      <c r="M24" s="96"/>
      <c r="N24" s="96"/>
      <c r="O24" s="96"/>
      <c r="P24" s="96"/>
      <c r="Q24" s="96"/>
      <c r="R24" s="96"/>
      <c r="S24" s="96"/>
      <c r="T24" s="96"/>
      <c r="U24" s="96"/>
      <c r="V24" s="97"/>
      <c r="W24" s="89"/>
      <c r="X24" s="98"/>
      <c r="Y24" s="96"/>
      <c r="Z24" s="96"/>
      <c r="AA24" s="96"/>
      <c r="AB24" s="96"/>
      <c r="AC24" s="96"/>
      <c r="AD24" s="96"/>
      <c r="AE24" s="96"/>
      <c r="AF24" s="96"/>
      <c r="AG24" s="96"/>
      <c r="AH24" s="96"/>
      <c r="AI24" s="96"/>
      <c r="AJ24" s="96"/>
      <c r="AK24" s="97"/>
      <c r="AL24" s="79"/>
    </row>
    <row r="25" spans="1:38" ht="16.5">
      <c r="A25" s="76">
        <v>23</v>
      </c>
      <c r="B25" s="7" t="s">
        <v>19</v>
      </c>
      <c r="C25" s="6">
        <v>4000</v>
      </c>
      <c r="E25" s="68">
        <f>G25+I25+X25</f>
        <v>16.987620846141148</v>
      </c>
      <c r="F25" s="79"/>
      <c r="G25" s="94"/>
      <c r="H25" s="79"/>
      <c r="I25" s="98">
        <f>I!E65</f>
        <v>16.987620846141148</v>
      </c>
      <c r="J25" s="96"/>
      <c r="K25" s="96"/>
      <c r="L25" s="96"/>
      <c r="M25" s="96"/>
      <c r="N25" s="96"/>
      <c r="O25" s="96"/>
      <c r="P25" s="96"/>
      <c r="Q25" s="96"/>
      <c r="R25" s="96"/>
      <c r="S25" s="96"/>
      <c r="T25" s="96"/>
      <c r="U25" s="96"/>
      <c r="V25" s="97"/>
      <c r="W25" s="89"/>
      <c r="X25" s="98"/>
      <c r="Y25" s="96"/>
      <c r="Z25" s="96"/>
      <c r="AA25" s="96"/>
      <c r="AB25" s="96"/>
      <c r="AC25" s="96"/>
      <c r="AD25" s="96"/>
      <c r="AE25" s="96"/>
      <c r="AF25" s="96"/>
      <c r="AG25" s="96"/>
      <c r="AH25" s="96"/>
      <c r="AI25" s="96"/>
      <c r="AJ25" s="96"/>
      <c r="AK25" s="97"/>
      <c r="AL25" s="79"/>
    </row>
    <row r="26" spans="1:38" ht="16.5">
      <c r="A26" s="76">
        <v>24</v>
      </c>
      <c r="B26" s="5" t="s">
        <v>12</v>
      </c>
      <c r="C26" s="6">
        <v>3000</v>
      </c>
      <c r="E26" s="68">
        <f>G26+I26+X26</f>
        <v>266.70564728441605</v>
      </c>
      <c r="F26" s="79"/>
      <c r="G26" s="94"/>
      <c r="H26" s="79"/>
      <c r="I26" s="98">
        <f>I!E54</f>
        <v>114.66644071145275</v>
      </c>
      <c r="J26" s="96"/>
      <c r="K26" s="96"/>
      <c r="L26" s="96"/>
      <c r="M26" s="96"/>
      <c r="N26" s="96"/>
      <c r="O26" s="96"/>
      <c r="P26" s="96"/>
      <c r="Q26" s="96"/>
      <c r="R26" s="96"/>
      <c r="S26" s="96"/>
      <c r="T26" s="96"/>
      <c r="U26" s="96"/>
      <c r="V26" s="97"/>
      <c r="W26" s="89"/>
      <c r="X26" s="98">
        <f>L!E54</f>
        <v>152.03920657296328</v>
      </c>
      <c r="Y26" s="96"/>
      <c r="Z26" s="96"/>
      <c r="AA26" s="96"/>
      <c r="AB26" s="96"/>
      <c r="AC26" s="96"/>
      <c r="AD26" s="96"/>
      <c r="AE26" s="96"/>
      <c r="AF26" s="96"/>
      <c r="AG26" s="96"/>
      <c r="AH26" s="96"/>
      <c r="AI26" s="96"/>
      <c r="AJ26" s="96"/>
      <c r="AK26" s="97"/>
      <c r="AL26" s="79"/>
    </row>
    <row r="27" spans="1:38" ht="16.5">
      <c r="A27" s="76">
        <v>26</v>
      </c>
      <c r="B27" s="5"/>
      <c r="C27" s="6"/>
      <c r="E27" s="70"/>
      <c r="F27" s="79"/>
      <c r="G27" s="94"/>
      <c r="H27" s="79"/>
      <c r="I27" s="95"/>
      <c r="J27" s="96"/>
      <c r="K27" s="96"/>
      <c r="L27" s="96"/>
      <c r="M27" s="96"/>
      <c r="N27" s="96"/>
      <c r="O27" s="96"/>
      <c r="P27" s="96"/>
      <c r="Q27" s="96"/>
      <c r="R27" s="96"/>
      <c r="S27" s="96"/>
      <c r="T27" s="96"/>
      <c r="U27" s="96"/>
      <c r="V27" s="97"/>
      <c r="W27" s="89"/>
      <c r="X27" s="95"/>
      <c r="Y27" s="96"/>
      <c r="Z27" s="96"/>
      <c r="AA27" s="96"/>
      <c r="AB27" s="96"/>
      <c r="AC27" s="96"/>
      <c r="AD27" s="96"/>
      <c r="AE27" s="96"/>
      <c r="AF27" s="96"/>
      <c r="AG27" s="96"/>
      <c r="AH27" s="96"/>
      <c r="AI27" s="96"/>
      <c r="AJ27" s="96"/>
      <c r="AK27" s="97"/>
      <c r="AL27" s="79"/>
    </row>
    <row r="28" spans="1:38" ht="16.5">
      <c r="A28" s="76">
        <v>27</v>
      </c>
      <c r="B28" s="5"/>
      <c r="C28" s="6"/>
      <c r="E28" s="69"/>
      <c r="F28" s="79"/>
      <c r="G28" s="94"/>
      <c r="H28" s="79"/>
      <c r="I28" s="95"/>
      <c r="J28" s="96"/>
      <c r="K28" s="96"/>
      <c r="L28" s="96"/>
      <c r="M28" s="96"/>
      <c r="N28" s="96"/>
      <c r="O28" s="96"/>
      <c r="P28" s="96"/>
      <c r="Q28" s="96"/>
      <c r="R28" s="96"/>
      <c r="S28" s="96"/>
      <c r="T28" s="96"/>
      <c r="U28" s="96"/>
      <c r="V28" s="97"/>
      <c r="W28" s="89"/>
      <c r="X28" s="95"/>
      <c r="Y28" s="96"/>
      <c r="Z28" s="96"/>
      <c r="AA28" s="96"/>
      <c r="AB28" s="96"/>
      <c r="AC28" s="96"/>
      <c r="AD28" s="96"/>
      <c r="AE28" s="96"/>
      <c r="AF28" s="96"/>
      <c r="AG28" s="96"/>
      <c r="AH28" s="96"/>
      <c r="AI28" s="96"/>
      <c r="AJ28" s="96"/>
      <c r="AK28" s="97"/>
      <c r="AL28" s="79"/>
    </row>
    <row r="29" spans="1:38" ht="16.5">
      <c r="A29" s="76">
        <v>28</v>
      </c>
      <c r="B29" s="5"/>
      <c r="C29" s="6"/>
      <c r="E29" s="69"/>
      <c r="F29" s="79"/>
      <c r="G29" s="94"/>
      <c r="H29" s="79"/>
      <c r="I29" s="95"/>
      <c r="J29" s="96"/>
      <c r="K29" s="96"/>
      <c r="L29" s="96"/>
      <c r="M29" s="96"/>
      <c r="N29" s="96"/>
      <c r="O29" s="96"/>
      <c r="P29" s="96"/>
      <c r="Q29" s="96"/>
      <c r="R29" s="96"/>
      <c r="S29" s="96"/>
      <c r="T29" s="96"/>
      <c r="U29" s="96"/>
      <c r="V29" s="97"/>
      <c r="W29" s="89"/>
      <c r="X29" s="95"/>
      <c r="Y29" s="96"/>
      <c r="Z29" s="96"/>
      <c r="AA29" s="96"/>
      <c r="AB29" s="96"/>
      <c r="AC29" s="96"/>
      <c r="AD29" s="96"/>
      <c r="AE29" s="96"/>
      <c r="AF29" s="96"/>
      <c r="AG29" s="96"/>
      <c r="AH29" s="96"/>
      <c r="AI29" s="96"/>
      <c r="AJ29" s="96"/>
      <c r="AK29" s="97"/>
      <c r="AL29" s="79"/>
    </row>
    <row r="30" spans="1:38" ht="16.5">
      <c r="A30" s="76">
        <v>29</v>
      </c>
      <c r="B30" s="5"/>
      <c r="C30" s="6"/>
      <c r="E30" s="69"/>
      <c r="F30" s="79"/>
      <c r="G30" s="94"/>
      <c r="H30" s="79"/>
      <c r="I30" s="95"/>
      <c r="J30" s="96"/>
      <c r="K30" s="96"/>
      <c r="L30" s="96"/>
      <c r="M30" s="96"/>
      <c r="N30" s="96"/>
      <c r="O30" s="96"/>
      <c r="P30" s="96"/>
      <c r="Q30" s="96"/>
      <c r="R30" s="96"/>
      <c r="S30" s="96"/>
      <c r="T30" s="96"/>
      <c r="U30" s="96"/>
      <c r="V30" s="97"/>
      <c r="W30" s="89"/>
      <c r="X30" s="95"/>
      <c r="Y30" s="96"/>
      <c r="Z30" s="96"/>
      <c r="AA30" s="96"/>
      <c r="AB30" s="96"/>
      <c r="AC30" s="96"/>
      <c r="AD30" s="96"/>
      <c r="AE30" s="96"/>
      <c r="AF30" s="96"/>
      <c r="AG30" s="96"/>
      <c r="AH30" s="96"/>
      <c r="AI30" s="96"/>
      <c r="AJ30" s="96"/>
      <c r="AK30" s="97"/>
      <c r="AL30" s="79"/>
    </row>
    <row r="31" spans="1:38" ht="16.5">
      <c r="A31" s="76">
        <v>30</v>
      </c>
      <c r="B31" s="5"/>
      <c r="C31" s="6"/>
      <c r="E31" s="69"/>
      <c r="F31" s="79"/>
      <c r="G31" s="94"/>
      <c r="H31" s="79"/>
      <c r="I31" s="95"/>
      <c r="J31" s="96"/>
      <c r="K31" s="96"/>
      <c r="L31" s="96"/>
      <c r="M31" s="96"/>
      <c r="N31" s="96"/>
      <c r="O31" s="96"/>
      <c r="P31" s="96"/>
      <c r="Q31" s="96"/>
      <c r="R31" s="96"/>
      <c r="S31" s="96"/>
      <c r="T31" s="96"/>
      <c r="U31" s="96"/>
      <c r="V31" s="97"/>
      <c r="W31" s="89"/>
      <c r="X31" s="95"/>
      <c r="Y31" s="96"/>
      <c r="Z31" s="96"/>
      <c r="AA31" s="96"/>
      <c r="AB31" s="96"/>
      <c r="AC31" s="96"/>
      <c r="AD31" s="96"/>
      <c r="AE31" s="96"/>
      <c r="AF31" s="96"/>
      <c r="AG31" s="96"/>
      <c r="AH31" s="96"/>
      <c r="AI31" s="96"/>
      <c r="AJ31" s="96"/>
      <c r="AK31" s="97"/>
      <c r="AL31" s="79"/>
    </row>
    <row r="32" spans="1:38" ht="16.5">
      <c r="A32" s="76">
        <v>31</v>
      </c>
      <c r="B32" s="5"/>
      <c r="C32" s="6"/>
      <c r="E32" s="69"/>
      <c r="F32" s="79"/>
      <c r="G32" s="94"/>
      <c r="H32" s="79"/>
      <c r="I32" s="95"/>
      <c r="J32" s="96"/>
      <c r="K32" s="96"/>
      <c r="L32" s="96"/>
      <c r="M32" s="96"/>
      <c r="N32" s="96"/>
      <c r="O32" s="96"/>
      <c r="P32" s="96"/>
      <c r="Q32" s="96"/>
      <c r="R32" s="96"/>
      <c r="S32" s="96"/>
      <c r="T32" s="96"/>
      <c r="U32" s="96"/>
      <c r="V32" s="97"/>
      <c r="W32" s="89"/>
      <c r="X32" s="95"/>
      <c r="Y32" s="96"/>
      <c r="Z32" s="96"/>
      <c r="AA32" s="96"/>
      <c r="AB32" s="96"/>
      <c r="AC32" s="96"/>
      <c r="AD32" s="96"/>
      <c r="AE32" s="96"/>
      <c r="AF32" s="96"/>
      <c r="AG32" s="96"/>
      <c r="AH32" s="96"/>
      <c r="AI32" s="96"/>
      <c r="AJ32" s="96"/>
      <c r="AK32" s="97"/>
      <c r="AL32" s="79"/>
    </row>
    <row r="33" spans="1:38" ht="16.5">
      <c r="A33" s="76">
        <v>32</v>
      </c>
      <c r="B33" s="7"/>
      <c r="C33" s="6"/>
      <c r="E33" s="69"/>
      <c r="F33" s="79"/>
      <c r="G33" s="94"/>
      <c r="H33" s="79"/>
      <c r="I33" s="95"/>
      <c r="J33" s="96"/>
      <c r="K33" s="96"/>
      <c r="L33" s="96"/>
      <c r="M33" s="96"/>
      <c r="N33" s="96"/>
      <c r="O33" s="96"/>
      <c r="P33" s="96"/>
      <c r="Q33" s="96"/>
      <c r="R33" s="96"/>
      <c r="S33" s="96"/>
      <c r="T33" s="96"/>
      <c r="U33" s="96"/>
      <c r="V33" s="97"/>
      <c r="W33" s="89"/>
      <c r="X33" s="95"/>
      <c r="Y33" s="96"/>
      <c r="Z33" s="96"/>
      <c r="AA33" s="96"/>
      <c r="AB33" s="96"/>
      <c r="AC33" s="96"/>
      <c r="AD33" s="96"/>
      <c r="AE33" s="96"/>
      <c r="AF33" s="96"/>
      <c r="AG33" s="96"/>
      <c r="AH33" s="96"/>
      <c r="AI33" s="96"/>
      <c r="AJ33" s="96"/>
      <c r="AK33" s="97"/>
      <c r="AL33" s="79"/>
    </row>
    <row r="34" spans="1:38" ht="17.25" thickBot="1">
      <c r="A34" s="77">
        <v>33</v>
      </c>
      <c r="B34" s="8"/>
      <c r="C34" s="9"/>
      <c r="E34" s="74">
        <f>SUM(E3:E33)</f>
        <v>37989.303054065967</v>
      </c>
      <c r="F34" s="79"/>
      <c r="G34" s="101"/>
      <c r="H34" s="79"/>
      <c r="I34" s="102"/>
      <c r="J34" s="103"/>
      <c r="K34" s="103"/>
      <c r="L34" s="103"/>
      <c r="M34" s="103"/>
      <c r="N34" s="103"/>
      <c r="O34" s="103"/>
      <c r="P34" s="103"/>
      <c r="Q34" s="103"/>
      <c r="R34" s="103"/>
      <c r="S34" s="103"/>
      <c r="T34" s="103"/>
      <c r="U34" s="103"/>
      <c r="V34" s="104"/>
      <c r="W34" s="89"/>
      <c r="X34" s="102"/>
      <c r="Y34" s="103"/>
      <c r="Z34" s="103"/>
      <c r="AA34" s="103"/>
      <c r="AB34" s="103"/>
      <c r="AC34" s="103"/>
      <c r="AD34" s="103"/>
      <c r="AE34" s="103"/>
      <c r="AF34" s="103"/>
      <c r="AG34" s="103"/>
      <c r="AH34" s="103"/>
      <c r="AI34" s="103"/>
      <c r="AJ34" s="103"/>
      <c r="AK34" s="104"/>
      <c r="AL34" s="79"/>
    </row>
  </sheetData>
  <autoFilter ref="C1:C34" xr:uid="{00000000-0009-0000-0000-000002000000}"/>
  <mergeCells count="3">
    <mergeCell ref="A1:C1"/>
    <mergeCell ref="G8:G9"/>
    <mergeCell ref="E8:E9"/>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66"/>
  <sheetViews>
    <sheetView view="pageBreakPreview" zoomScale="85" zoomScaleNormal="100" zoomScaleSheetLayoutView="85" workbookViewId="0">
      <selection activeCell="F6" sqref="F6:G63"/>
    </sheetView>
  </sheetViews>
  <sheetFormatPr defaultColWidth="9.140625" defaultRowHeight="12.75"/>
  <cols>
    <col min="1" max="1" width="1.7109375" style="11" customWidth="1"/>
    <col min="2" max="2" width="7.42578125" style="11" customWidth="1"/>
    <col min="3" max="3" width="71.5703125" style="11" customWidth="1"/>
    <col min="4" max="4" width="6.5703125" style="11" customWidth="1"/>
    <col min="5" max="5" width="10" style="11" customWidth="1"/>
    <col min="6" max="6" width="17.7109375" style="11" customWidth="1"/>
    <col min="7" max="7" width="15" style="49" bestFit="1" customWidth="1"/>
    <col min="8" max="8" width="11.42578125" style="11" bestFit="1" customWidth="1"/>
    <col min="9" max="16384" width="9.140625" style="11"/>
  </cols>
  <sheetData>
    <row r="1" spans="2:7" ht="14.45" customHeight="1">
      <c r="B1" s="384" t="s">
        <v>103</v>
      </c>
      <c r="C1" s="385"/>
      <c r="D1" s="385"/>
      <c r="E1" s="385"/>
      <c r="F1" s="385"/>
      <c r="G1" s="385"/>
    </row>
    <row r="2" spans="2:7" ht="20.45" customHeight="1">
      <c r="B2" s="385"/>
      <c r="C2" s="385"/>
      <c r="D2" s="385"/>
      <c r="E2" s="385"/>
      <c r="F2" s="385"/>
      <c r="G2" s="385"/>
    </row>
    <row r="3" spans="2:7" ht="11.45" customHeight="1">
      <c r="B3" s="385"/>
      <c r="C3" s="385"/>
      <c r="D3" s="385"/>
      <c r="E3" s="385"/>
      <c r="F3" s="385"/>
      <c r="G3" s="385"/>
    </row>
    <row r="4" spans="2:7" ht="18.75">
      <c r="B4" s="51"/>
      <c r="C4" s="51" t="s">
        <v>104</v>
      </c>
      <c r="D4" s="51"/>
      <c r="E4" s="51"/>
      <c r="F4" s="51"/>
      <c r="G4" s="52"/>
    </row>
    <row r="5" spans="2:7" ht="30" customHeight="1">
      <c r="B5" s="12" t="s">
        <v>105</v>
      </c>
      <c r="C5" s="13" t="s">
        <v>106</v>
      </c>
      <c r="D5" s="12" t="s">
        <v>33</v>
      </c>
      <c r="E5" s="14" t="s">
        <v>34</v>
      </c>
      <c r="F5" s="14" t="s">
        <v>35</v>
      </c>
      <c r="G5" s="12" t="s">
        <v>36</v>
      </c>
    </row>
    <row r="6" spans="2:7" ht="15.75">
      <c r="B6" s="16">
        <v>1</v>
      </c>
      <c r="C6" s="17" t="s">
        <v>107</v>
      </c>
      <c r="D6" s="42"/>
      <c r="E6" s="42"/>
      <c r="F6" s="42"/>
      <c r="G6" s="53"/>
    </row>
    <row r="7" spans="2:7" ht="70.150000000000006" customHeight="1">
      <c r="B7" s="18"/>
      <c r="C7" s="25" t="s">
        <v>108</v>
      </c>
      <c r="D7" s="18"/>
      <c r="E7" s="19"/>
      <c r="F7" s="19"/>
      <c r="G7" s="19"/>
    </row>
    <row r="8" spans="2:7" ht="17.25">
      <c r="B8" s="18" t="s">
        <v>79</v>
      </c>
      <c r="C8" s="27" t="s">
        <v>109</v>
      </c>
      <c r="D8" s="18" t="s">
        <v>41</v>
      </c>
      <c r="E8" s="54">
        <f>705000/(3.281)^3</f>
        <v>19960.45449421585</v>
      </c>
      <c r="F8" s="19"/>
      <c r="G8" s="19">
        <f>E8*F8</f>
        <v>0</v>
      </c>
    </row>
    <row r="9" spans="2:7" ht="15">
      <c r="B9" s="18"/>
      <c r="C9" s="27"/>
      <c r="D9" s="18"/>
      <c r="E9" s="54"/>
      <c r="F9" s="19"/>
      <c r="G9" s="19"/>
    </row>
    <row r="10" spans="2:7" ht="30.6" customHeight="1">
      <c r="B10" s="18" t="s">
        <v>110</v>
      </c>
      <c r="C10" s="27" t="s">
        <v>111</v>
      </c>
      <c r="D10" s="18" t="s">
        <v>41</v>
      </c>
      <c r="E10" s="19">
        <f>55180/(3.281)^3</f>
        <v>1562.2948638167809</v>
      </c>
      <c r="F10" s="19"/>
      <c r="G10" s="19">
        <f t="shared" ref="G10:G38" si="0">E10*F10</f>
        <v>0</v>
      </c>
    </row>
    <row r="11" spans="2:7" ht="15">
      <c r="B11" s="18"/>
      <c r="C11" s="27"/>
      <c r="D11" s="18"/>
      <c r="E11" s="19"/>
      <c r="F11" s="19"/>
      <c r="G11" s="19"/>
    </row>
    <row r="12" spans="2:7" ht="15.75">
      <c r="B12" s="16">
        <v>2</v>
      </c>
      <c r="C12" s="17" t="s">
        <v>112</v>
      </c>
      <c r="D12" s="18"/>
      <c r="E12" s="19"/>
      <c r="F12" s="19"/>
      <c r="G12" s="19">
        <f t="shared" si="0"/>
        <v>0</v>
      </c>
    </row>
    <row r="13" spans="2:7" ht="107.45" customHeight="1">
      <c r="B13" s="22"/>
      <c r="C13" s="23" t="s">
        <v>113</v>
      </c>
      <c r="D13" s="18"/>
      <c r="E13" s="127"/>
      <c r="F13" s="19"/>
      <c r="G13" s="19">
        <f t="shared" si="0"/>
        <v>0</v>
      </c>
    </row>
    <row r="14" spans="2:7" ht="17.25">
      <c r="B14" s="18" t="s">
        <v>79</v>
      </c>
      <c r="C14" s="32" t="s">
        <v>114</v>
      </c>
      <c r="D14" s="18" t="s">
        <v>41</v>
      </c>
      <c r="E14" s="127">
        <f>121265/(3.281)^2</f>
        <v>11264.787675496455</v>
      </c>
      <c r="F14" s="19"/>
      <c r="G14" s="19">
        <f t="shared" si="0"/>
        <v>0</v>
      </c>
    </row>
    <row r="15" spans="2:7" ht="15">
      <c r="B15" s="22"/>
      <c r="C15" s="32"/>
      <c r="D15" s="18"/>
      <c r="E15" s="127"/>
      <c r="F15" s="19"/>
      <c r="G15" s="19"/>
    </row>
    <row r="16" spans="2:7" ht="15.75">
      <c r="B16" s="16">
        <v>3</v>
      </c>
      <c r="C16" s="17" t="s">
        <v>115</v>
      </c>
      <c r="D16" s="18"/>
      <c r="E16" s="127"/>
      <c r="F16" s="19">
        <v>0</v>
      </c>
      <c r="G16" s="19">
        <f t="shared" si="0"/>
        <v>0</v>
      </c>
    </row>
    <row r="17" spans="2:7" ht="48.6" customHeight="1">
      <c r="B17" s="22"/>
      <c r="C17" s="23" t="s">
        <v>116</v>
      </c>
      <c r="D17" s="18"/>
      <c r="E17" s="127"/>
      <c r="F17" s="19">
        <v>0</v>
      </c>
      <c r="G17" s="19">
        <f t="shared" si="0"/>
        <v>0</v>
      </c>
    </row>
    <row r="18" spans="2:7" ht="17.25">
      <c r="B18" s="18" t="s">
        <v>79</v>
      </c>
      <c r="C18" s="27" t="s">
        <v>117</v>
      </c>
      <c r="D18" s="18" t="s">
        <v>41</v>
      </c>
      <c r="E18" s="127">
        <f>55860/(3.281)^3</f>
        <v>1581.5475007757409</v>
      </c>
      <c r="F18" s="19">
        <v>10666.590786382003</v>
      </c>
      <c r="G18" s="19">
        <f t="shared" si="0"/>
        <v>16869720</v>
      </c>
    </row>
    <row r="19" spans="2:7" ht="15">
      <c r="B19" s="22"/>
      <c r="C19" s="27"/>
      <c r="D19" s="18"/>
      <c r="E19" s="127"/>
      <c r="F19" s="19">
        <v>0</v>
      </c>
      <c r="G19" s="19"/>
    </row>
    <row r="20" spans="2:7" ht="15.75">
      <c r="B20" s="16">
        <v>4</v>
      </c>
      <c r="C20" s="17" t="s">
        <v>37</v>
      </c>
      <c r="D20" s="18"/>
      <c r="E20" s="127"/>
      <c r="F20" s="19">
        <v>0</v>
      </c>
      <c r="G20" s="19">
        <f t="shared" si="0"/>
        <v>0</v>
      </c>
    </row>
    <row r="21" spans="2:7" ht="168.6" customHeight="1">
      <c r="B21" s="22"/>
      <c r="C21" s="23" t="s">
        <v>38</v>
      </c>
      <c r="D21" s="18"/>
      <c r="E21" s="127"/>
      <c r="F21" s="19">
        <v>0</v>
      </c>
      <c r="G21" s="19">
        <f t="shared" si="0"/>
        <v>0</v>
      </c>
    </row>
    <row r="22" spans="2:7" ht="17.25">
      <c r="B22" s="28" t="s">
        <v>118</v>
      </c>
      <c r="C22" s="26" t="s">
        <v>119</v>
      </c>
      <c r="D22" s="18" t="s">
        <v>41</v>
      </c>
      <c r="E22" s="127">
        <f>312105/(3.281)^3</f>
        <v>8836.5356736414724</v>
      </c>
      <c r="F22" s="19">
        <v>14881.068755829001</v>
      </c>
      <c r="G22" s="19">
        <f t="shared" si="0"/>
        <v>131497094.92279449</v>
      </c>
    </row>
    <row r="23" spans="2:7" ht="15">
      <c r="B23" s="30"/>
      <c r="C23" s="55"/>
      <c r="D23" s="18"/>
      <c r="E23" s="127"/>
      <c r="F23" s="19">
        <v>0</v>
      </c>
      <c r="G23" s="19"/>
    </row>
    <row r="24" spans="2:7" ht="15">
      <c r="B24" s="379" t="s">
        <v>120</v>
      </c>
      <c r="C24" s="26" t="s">
        <v>121</v>
      </c>
      <c r="D24" s="18"/>
      <c r="E24" s="127"/>
      <c r="F24" s="19">
        <v>0</v>
      </c>
      <c r="G24" s="19">
        <f t="shared" si="0"/>
        <v>0</v>
      </c>
    </row>
    <row r="25" spans="2:7" ht="17.25">
      <c r="B25" s="380"/>
      <c r="C25" s="27" t="s">
        <v>122</v>
      </c>
      <c r="D25" s="18" t="s">
        <v>41</v>
      </c>
      <c r="E25" s="127">
        <f>3245/(3.281)^3</f>
        <v>91.874716076213375</v>
      </c>
      <c r="F25" s="19">
        <v>13856.793481640001</v>
      </c>
      <c r="G25" s="19">
        <f t="shared" si="0"/>
        <v>1273088.9668523993</v>
      </c>
    </row>
    <row r="26" spans="2:7" ht="15">
      <c r="B26" s="24"/>
      <c r="C26" s="25"/>
      <c r="D26" s="18"/>
      <c r="E26" s="127"/>
      <c r="F26" s="19">
        <v>0</v>
      </c>
      <c r="G26" s="19"/>
    </row>
    <row r="27" spans="2:7" ht="15">
      <c r="B27" s="379" t="s">
        <v>123</v>
      </c>
      <c r="C27" s="26" t="s">
        <v>39</v>
      </c>
      <c r="D27" s="18"/>
      <c r="E27" s="127"/>
      <c r="F27" s="19">
        <v>0</v>
      </c>
      <c r="G27" s="19">
        <f t="shared" si="0"/>
        <v>0</v>
      </c>
    </row>
    <row r="28" spans="2:7" ht="17.25">
      <c r="B28" s="380"/>
      <c r="C28" s="27" t="s">
        <v>124</v>
      </c>
      <c r="D28" s="18" t="s">
        <v>41</v>
      </c>
      <c r="E28" s="127">
        <f>16830/(3.281)^3</f>
        <v>476.50276473425919</v>
      </c>
      <c r="F28" s="19">
        <v>24005.356001070002</v>
      </c>
      <c r="G28" s="19">
        <f t="shared" si="0"/>
        <v>11438618.502939995</v>
      </c>
    </row>
    <row r="29" spans="2:7" ht="15">
      <c r="B29" s="24"/>
      <c r="C29" s="25"/>
      <c r="D29" s="18"/>
      <c r="E29" s="128"/>
      <c r="F29" s="19">
        <v>0</v>
      </c>
      <c r="G29" s="19">
        <f t="shared" si="0"/>
        <v>0</v>
      </c>
    </row>
    <row r="30" spans="2:7" ht="15">
      <c r="B30" s="379" t="s">
        <v>125</v>
      </c>
      <c r="C30" s="26" t="s">
        <v>53</v>
      </c>
      <c r="D30" s="18"/>
      <c r="E30" s="127"/>
      <c r="F30" s="19">
        <v>0</v>
      </c>
      <c r="G30" s="19">
        <f t="shared" si="0"/>
        <v>0</v>
      </c>
    </row>
    <row r="31" spans="2:7" ht="17.25">
      <c r="B31" s="380"/>
      <c r="C31" s="27" t="s">
        <v>124</v>
      </c>
      <c r="D31" s="18" t="s">
        <v>41</v>
      </c>
      <c r="E31" s="127">
        <f>9150/3.281^3</f>
        <v>259.0612179036525</v>
      </c>
      <c r="F31" s="19">
        <v>15881.793481640001</v>
      </c>
      <c r="G31" s="19">
        <f t="shared" si="0"/>
        <v>4114356.7618479482</v>
      </c>
    </row>
    <row r="32" spans="2:7" ht="15">
      <c r="B32" s="24"/>
      <c r="C32" s="25"/>
      <c r="D32" s="18"/>
      <c r="E32" s="128"/>
      <c r="F32" s="19">
        <v>0</v>
      </c>
      <c r="G32" s="19">
        <f t="shared" si="0"/>
        <v>0</v>
      </c>
    </row>
    <row r="33" spans="2:7" ht="15">
      <c r="B33" s="379" t="s">
        <v>126</v>
      </c>
      <c r="C33" s="29" t="s">
        <v>56</v>
      </c>
      <c r="D33" s="18"/>
      <c r="E33" s="127"/>
      <c r="F33" s="19">
        <v>0</v>
      </c>
      <c r="G33" s="19">
        <f t="shared" si="0"/>
        <v>0</v>
      </c>
    </row>
    <row r="34" spans="2:7" ht="17.25">
      <c r="B34" s="380"/>
      <c r="C34" s="32" t="s">
        <v>127</v>
      </c>
      <c r="D34" s="18" t="s">
        <v>41</v>
      </c>
      <c r="E34" s="127">
        <v>2477.9276274237891</v>
      </c>
      <c r="F34" s="19">
        <v>13856.793481640001</v>
      </c>
      <c r="G34" s="19">
        <f t="shared" si="0"/>
        <v>34336131.395661637</v>
      </c>
    </row>
    <row r="35" spans="2:7" ht="15">
      <c r="B35" s="56"/>
      <c r="C35" s="32"/>
      <c r="D35" s="18"/>
      <c r="E35" s="127"/>
      <c r="F35" s="19">
        <v>0</v>
      </c>
      <c r="G35" s="19"/>
    </row>
    <row r="36" spans="2:7" ht="17.25">
      <c r="B36" s="28" t="s">
        <v>128</v>
      </c>
      <c r="C36" s="29" t="s">
        <v>71</v>
      </c>
      <c r="D36" s="18" t="s">
        <v>41</v>
      </c>
      <c r="E36" s="127">
        <v>27.18</v>
      </c>
      <c r="F36" s="19">
        <v>22262.914697398002</v>
      </c>
      <c r="G36" s="19">
        <f t="shared" si="0"/>
        <v>605106.02147527772</v>
      </c>
    </row>
    <row r="37" spans="2:7" ht="15">
      <c r="B37" s="28"/>
      <c r="C37" s="29"/>
      <c r="D37" s="18"/>
      <c r="E37" s="127"/>
      <c r="F37" s="19">
        <v>0</v>
      </c>
      <c r="G37" s="19"/>
    </row>
    <row r="38" spans="2:7" ht="17.25">
      <c r="B38" s="28" t="s">
        <v>129</v>
      </c>
      <c r="C38" s="29" t="s">
        <v>130</v>
      </c>
      <c r="D38" s="18" t="s">
        <v>41</v>
      </c>
      <c r="E38" s="127">
        <v>525.2006111598638</v>
      </c>
      <c r="F38" s="19">
        <v>13856.793481640001</v>
      </c>
      <c r="G38" s="19">
        <f t="shared" si="0"/>
        <v>7277596.4052733453</v>
      </c>
    </row>
    <row r="39" spans="2:7" ht="15">
      <c r="B39" s="28"/>
      <c r="C39" s="29"/>
      <c r="D39" s="18"/>
      <c r="E39" s="127"/>
      <c r="F39" s="19">
        <v>0</v>
      </c>
      <c r="G39" s="19"/>
    </row>
    <row r="40" spans="2:7" ht="15">
      <c r="B40" s="379" t="s">
        <v>76</v>
      </c>
      <c r="C40" s="29" t="s">
        <v>131</v>
      </c>
      <c r="D40" s="18"/>
      <c r="E40" s="127"/>
      <c r="F40" s="19">
        <v>0</v>
      </c>
      <c r="G40" s="19">
        <f t="shared" ref="G40:G61" si="1">E40*F40</f>
        <v>0</v>
      </c>
    </row>
    <row r="41" spans="2:7" ht="17.25">
      <c r="B41" s="380"/>
      <c r="C41" s="32" t="s">
        <v>73</v>
      </c>
      <c r="D41" s="18" t="s">
        <v>41</v>
      </c>
      <c r="E41" s="127">
        <v>97.67881986531161</v>
      </c>
      <c r="F41" s="19">
        <v>16081.943215223</v>
      </c>
      <c r="G41" s="19">
        <f t="shared" si="1"/>
        <v>1570865.2344039376</v>
      </c>
    </row>
    <row r="42" spans="2:7" ht="17.25">
      <c r="B42" s="380"/>
      <c r="C42" s="32" t="s">
        <v>74</v>
      </c>
      <c r="D42" s="18" t="s">
        <v>41</v>
      </c>
      <c r="E42" s="127">
        <v>230.18226246521257</v>
      </c>
      <c r="F42" s="19">
        <v>26854.493512728004</v>
      </c>
      <c r="G42" s="19">
        <f t="shared" si="1"/>
        <v>6181428.0741171055</v>
      </c>
    </row>
    <row r="43" spans="2:7" ht="17.25">
      <c r="B43" s="381"/>
      <c r="C43" s="32" t="s">
        <v>75</v>
      </c>
      <c r="D43" s="18" t="s">
        <v>41</v>
      </c>
      <c r="E43" s="127">
        <v>62.5710701166199</v>
      </c>
      <c r="F43" s="19">
        <v>25865.538075580003</v>
      </c>
      <c r="G43" s="19">
        <f t="shared" si="1"/>
        <v>1618434.3965312182</v>
      </c>
    </row>
    <row r="44" spans="2:7" ht="15">
      <c r="B44" s="24"/>
      <c r="C44" s="33"/>
      <c r="D44" s="18"/>
      <c r="E44" s="127"/>
      <c r="F44" s="19">
        <v>0</v>
      </c>
      <c r="G44" s="19"/>
    </row>
    <row r="45" spans="2:7" ht="15">
      <c r="B45" s="379" t="s">
        <v>132</v>
      </c>
      <c r="C45" s="29" t="s">
        <v>133</v>
      </c>
      <c r="D45" s="18"/>
      <c r="E45" s="127"/>
      <c r="F45" s="19">
        <v>0</v>
      </c>
      <c r="G45" s="19">
        <f t="shared" si="1"/>
        <v>0</v>
      </c>
    </row>
    <row r="46" spans="2:7" ht="17.25">
      <c r="B46" s="380"/>
      <c r="C46" s="32" t="s">
        <v>73</v>
      </c>
      <c r="D46" s="18" t="s">
        <v>41</v>
      </c>
      <c r="E46" s="127">
        <v>46.291266805734629</v>
      </c>
      <c r="F46" s="19">
        <v>16081.943215223</v>
      </c>
      <c r="G46" s="19">
        <f t="shared" si="1"/>
        <v>744453.52413056174</v>
      </c>
    </row>
    <row r="47" spans="2:7" ht="17.25">
      <c r="B47" s="380"/>
      <c r="C47" s="32" t="s">
        <v>74</v>
      </c>
      <c r="D47" s="18" t="s">
        <v>41</v>
      </c>
      <c r="E47" s="127">
        <v>102.77510611915396</v>
      </c>
      <c r="F47" s="19">
        <v>26854.493512728004</v>
      </c>
      <c r="G47" s="19">
        <f t="shared" si="1"/>
        <v>2759973.4205467524</v>
      </c>
    </row>
    <row r="48" spans="2:7" ht="17.25">
      <c r="B48" s="381"/>
      <c r="C48" s="32" t="s">
        <v>75</v>
      </c>
      <c r="D48" s="18" t="s">
        <v>41</v>
      </c>
      <c r="E48" s="127">
        <v>13.47684587127198</v>
      </c>
      <c r="F48" s="19">
        <v>25865.538075580003</v>
      </c>
      <c r="G48" s="19">
        <f t="shared" si="1"/>
        <v>348585.87002210855</v>
      </c>
    </row>
    <row r="49" spans="2:8" ht="15">
      <c r="B49" s="24"/>
      <c r="C49" s="33"/>
      <c r="D49" s="18"/>
      <c r="E49" s="127"/>
      <c r="F49" s="19">
        <v>0</v>
      </c>
      <c r="G49" s="19"/>
    </row>
    <row r="50" spans="2:8" ht="15.75">
      <c r="B50" s="16">
        <v>5</v>
      </c>
      <c r="C50" s="17" t="s">
        <v>78</v>
      </c>
      <c r="D50" s="18"/>
      <c r="E50" s="127"/>
      <c r="F50" s="19">
        <v>0</v>
      </c>
      <c r="G50" s="19">
        <f t="shared" si="1"/>
        <v>0</v>
      </c>
    </row>
    <row r="51" spans="2:8" ht="99" customHeight="1">
      <c r="B51" s="57" t="s">
        <v>79</v>
      </c>
      <c r="C51" s="58" t="s">
        <v>134</v>
      </c>
      <c r="D51" s="18" t="s">
        <v>135</v>
      </c>
      <c r="E51" s="127">
        <f>115000/(3.281)^2</f>
        <v>10682.806932602913</v>
      </c>
      <c r="F51" s="19">
        <v>1194.9106710000001</v>
      </c>
      <c r="G51" s="19">
        <f t="shared" si="1"/>
        <v>12765000</v>
      </c>
    </row>
    <row r="52" spans="2:8" ht="160.15" customHeight="1">
      <c r="B52" s="57" t="s">
        <v>110</v>
      </c>
      <c r="C52" s="59" t="s">
        <v>136</v>
      </c>
      <c r="D52" s="18" t="s">
        <v>135</v>
      </c>
      <c r="E52" s="127">
        <f>19500/(3.281)^2</f>
        <v>1811.4324798761461</v>
      </c>
      <c r="F52" s="19">
        <v>1194.9106710000001</v>
      </c>
      <c r="G52" s="19">
        <f t="shared" si="1"/>
        <v>2164500</v>
      </c>
    </row>
    <row r="53" spans="2:8" ht="96.6" customHeight="1">
      <c r="B53" s="18" t="s">
        <v>137</v>
      </c>
      <c r="C53" s="38" t="s">
        <v>80</v>
      </c>
      <c r="D53" s="18" t="s">
        <v>81</v>
      </c>
      <c r="E53" s="127">
        <v>1336.48</v>
      </c>
      <c r="F53" s="19">
        <v>1105.6970000000001</v>
      </c>
      <c r="G53" s="19">
        <f t="shared" si="1"/>
        <v>1477741.9265600003</v>
      </c>
    </row>
    <row r="54" spans="2:8" ht="15.75">
      <c r="B54" s="39"/>
      <c r="C54" s="38"/>
      <c r="D54" s="18"/>
      <c r="E54" s="127"/>
      <c r="F54" s="19">
        <v>0</v>
      </c>
      <c r="G54" s="19"/>
    </row>
    <row r="55" spans="2:8" ht="15.75">
      <c r="B55" s="60">
        <v>6</v>
      </c>
      <c r="C55" s="17" t="s">
        <v>138</v>
      </c>
      <c r="D55" s="18"/>
      <c r="E55" s="127"/>
      <c r="F55" s="19">
        <v>0</v>
      </c>
      <c r="G55" s="19">
        <f t="shared" si="1"/>
        <v>0</v>
      </c>
    </row>
    <row r="56" spans="2:8" ht="37.15" customHeight="1">
      <c r="B56" s="39"/>
      <c r="C56" s="38" t="s">
        <v>139</v>
      </c>
      <c r="D56" s="18"/>
      <c r="E56" s="127"/>
      <c r="F56" s="19">
        <v>0</v>
      </c>
      <c r="G56" s="19">
        <f t="shared" si="1"/>
        <v>0</v>
      </c>
    </row>
    <row r="57" spans="2:8" ht="87" customHeight="1">
      <c r="B57" s="18" t="s">
        <v>79</v>
      </c>
      <c r="C57" s="38" t="s">
        <v>140</v>
      </c>
      <c r="D57" s="18" t="s">
        <v>81</v>
      </c>
      <c r="E57" s="127">
        <v>289.54587016153613</v>
      </c>
      <c r="F57" s="19">
        <v>1168.0360000000001</v>
      </c>
      <c r="G57" s="19">
        <f t="shared" si="1"/>
        <v>338200.00000000006</v>
      </c>
    </row>
    <row r="58" spans="2:8" ht="15.75">
      <c r="B58" s="39"/>
      <c r="C58" s="38"/>
      <c r="D58" s="18"/>
      <c r="E58" s="127"/>
      <c r="F58" s="19">
        <v>0</v>
      </c>
      <c r="G58" s="19"/>
    </row>
    <row r="59" spans="2:8" ht="15.75">
      <c r="B59" s="16">
        <v>7</v>
      </c>
      <c r="C59" s="31" t="s">
        <v>82</v>
      </c>
      <c r="D59" s="18"/>
      <c r="E59" s="127"/>
      <c r="F59" s="19">
        <v>0</v>
      </c>
      <c r="G59" s="19"/>
    </row>
    <row r="60" spans="2:8" ht="107.45" customHeight="1">
      <c r="B60" s="42"/>
      <c r="C60" s="61" t="s">
        <v>83</v>
      </c>
      <c r="D60" s="18"/>
      <c r="E60" s="127"/>
      <c r="F60" s="19">
        <v>0</v>
      </c>
      <c r="G60" s="19">
        <f t="shared" si="1"/>
        <v>0</v>
      </c>
    </row>
    <row r="61" spans="2:8" ht="15" customHeight="1">
      <c r="B61" s="42"/>
      <c r="C61" s="32" t="s">
        <v>84</v>
      </c>
      <c r="D61" s="18" t="s">
        <v>85</v>
      </c>
      <c r="E61" s="129">
        <v>1850</v>
      </c>
      <c r="F61" s="19">
        <v>245607</v>
      </c>
      <c r="G61" s="19">
        <f t="shared" si="1"/>
        <v>454372950</v>
      </c>
      <c r="H61" s="21"/>
    </row>
    <row r="62" spans="2:8" s="44" customFormat="1" ht="18" customHeight="1">
      <c r="C62" s="45"/>
      <c r="D62" s="45"/>
      <c r="E62" s="130"/>
      <c r="F62" s="382" t="s">
        <v>86</v>
      </c>
      <c r="G62" s="126">
        <f>SUM(G6:G61)</f>
        <v>691753845.42315674</v>
      </c>
    </row>
    <row r="63" spans="2:8" ht="18" customHeight="1">
      <c r="C63" s="46"/>
      <c r="D63" s="46"/>
      <c r="E63" s="131"/>
      <c r="F63" s="383"/>
      <c r="G63" s="47" t="s">
        <v>141</v>
      </c>
    </row>
    <row r="64" spans="2:8" ht="18" customHeight="1">
      <c r="C64" s="46"/>
      <c r="D64" s="46"/>
      <c r="E64" s="46"/>
      <c r="F64" s="62" t="s">
        <v>87</v>
      </c>
      <c r="G64" s="47">
        <v>115398</v>
      </c>
    </row>
    <row r="65" spans="3:7" ht="18" customHeight="1">
      <c r="C65" s="46"/>
      <c r="D65" s="46"/>
      <c r="E65" s="46"/>
      <c r="F65" s="62" t="s">
        <v>88</v>
      </c>
      <c r="G65" s="48">
        <f>G62/G64</f>
        <v>5994.5046311301476</v>
      </c>
    </row>
    <row r="66" spans="3:7">
      <c r="C66" s="46"/>
      <c r="D66" s="46"/>
      <c r="E66" s="46"/>
      <c r="F66" s="46"/>
      <c r="G66" s="46"/>
    </row>
  </sheetData>
  <mergeCells count="8">
    <mergeCell ref="B45:B48"/>
    <mergeCell ref="F62:F63"/>
    <mergeCell ref="B1:G3"/>
    <mergeCell ref="B24:B25"/>
    <mergeCell ref="B27:B28"/>
    <mergeCell ref="B30:B31"/>
    <mergeCell ref="B33:B34"/>
    <mergeCell ref="B40:B43"/>
  </mergeCells>
  <printOptions horizontalCentered="1"/>
  <pageMargins left="0.11811023622047245" right="0.11811023622047245" top="0.39370078740157483" bottom="0.39370078740157483" header="0.19685039370078741" footer="0.19685039370078741"/>
  <pageSetup paperSize="9" scale="60" orientation="portrait" r:id="rId1"/>
  <rowBreaks count="1" manualBreakCount="1">
    <brk id="32" max="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J76"/>
  <sheetViews>
    <sheetView view="pageBreakPreview" topLeftCell="A55" zoomScale="85" zoomScaleNormal="100" zoomScaleSheetLayoutView="85" workbookViewId="0">
      <selection activeCell="L5" sqref="L5"/>
    </sheetView>
  </sheetViews>
  <sheetFormatPr defaultColWidth="9.140625" defaultRowHeight="12.75"/>
  <cols>
    <col min="1" max="1" width="1.7109375" style="11" customWidth="1"/>
    <col min="2" max="2" width="6.85546875" style="11" customWidth="1"/>
    <col min="3" max="3" width="70.28515625" style="11" customWidth="1"/>
    <col min="4" max="4" width="6.5703125" style="11" customWidth="1"/>
    <col min="5" max="5" width="10" style="11" customWidth="1"/>
    <col min="6" max="6" width="9.7109375" style="11" customWidth="1"/>
    <col min="7" max="7" width="14.28515625" style="49" bestFit="1" customWidth="1"/>
    <col min="8" max="8" width="1.85546875" style="49" customWidth="1"/>
    <col min="9" max="16384" width="9.140625" style="11"/>
  </cols>
  <sheetData>
    <row r="1" spans="2:9" ht="24.6" customHeight="1">
      <c r="B1" s="388" t="s">
        <v>30</v>
      </c>
      <c r="C1" s="389"/>
      <c r="D1" s="389"/>
      <c r="E1" s="389"/>
      <c r="F1" s="389"/>
      <c r="G1" s="389"/>
      <c r="H1" s="10"/>
    </row>
    <row r="2" spans="2:9" ht="33.6" customHeight="1">
      <c r="B2" s="389"/>
      <c r="C2" s="389"/>
      <c r="D2" s="389"/>
      <c r="E2" s="389"/>
      <c r="F2" s="389"/>
      <c r="G2" s="389"/>
      <c r="H2" s="10"/>
    </row>
    <row r="3" spans="2:9" ht="30" customHeight="1">
      <c r="B3" s="12" t="s">
        <v>31</v>
      </c>
      <c r="C3" s="13" t="s">
        <v>32</v>
      </c>
      <c r="D3" s="12" t="s">
        <v>33</v>
      </c>
      <c r="E3" s="14" t="s">
        <v>34</v>
      </c>
      <c r="F3" s="14" t="s">
        <v>35</v>
      </c>
      <c r="G3" s="12" t="s">
        <v>36</v>
      </c>
      <c r="H3" s="15"/>
    </row>
    <row r="4" spans="2:9" ht="15.75">
      <c r="B4" s="16">
        <v>1</v>
      </c>
      <c r="C4" s="17" t="s">
        <v>37</v>
      </c>
      <c r="D4" s="18"/>
      <c r="E4" s="19"/>
      <c r="F4" s="19"/>
      <c r="G4" s="19"/>
      <c r="H4" s="20"/>
      <c r="I4" s="21"/>
    </row>
    <row r="5" spans="2:9" ht="159.6" customHeight="1">
      <c r="B5" s="22"/>
      <c r="C5" s="23" t="s">
        <v>38</v>
      </c>
      <c r="D5" s="18"/>
      <c r="E5" s="132"/>
      <c r="F5" s="132"/>
      <c r="G5" s="132">
        <f t="shared" ref="G5:G56" si="0">E5*F5</f>
        <v>0</v>
      </c>
      <c r="H5" s="20"/>
      <c r="I5" s="21"/>
    </row>
    <row r="6" spans="2:9" ht="15">
      <c r="B6" s="24"/>
      <c r="C6" s="25"/>
      <c r="D6" s="18"/>
      <c r="E6" s="132"/>
      <c r="F6" s="132"/>
      <c r="G6" s="132"/>
      <c r="H6" s="20"/>
      <c r="I6" s="21"/>
    </row>
    <row r="7" spans="2:9" ht="15">
      <c r="B7" s="390" t="s">
        <v>118</v>
      </c>
      <c r="C7" s="26" t="s">
        <v>39</v>
      </c>
      <c r="D7" s="18"/>
      <c r="E7" s="132"/>
      <c r="F7" s="132"/>
      <c r="G7" s="132">
        <f t="shared" si="0"/>
        <v>0</v>
      </c>
      <c r="H7" s="20"/>
      <c r="I7" s="21"/>
    </row>
    <row r="8" spans="2:9" ht="17.25">
      <c r="B8" s="390"/>
      <c r="C8" s="27" t="s">
        <v>40</v>
      </c>
      <c r="D8" s="18" t="s">
        <v>41</v>
      </c>
      <c r="E8" s="132">
        <f>5755/3.281^3</f>
        <v>162.93959661590384</v>
      </c>
      <c r="F8" s="132">
        <v>16918.201942639003</v>
      </c>
      <c r="G8" s="132">
        <f t="shared" si="0"/>
        <v>2756645</v>
      </c>
      <c r="H8" s="20"/>
      <c r="I8" s="21"/>
    </row>
    <row r="9" spans="2:9" ht="17.25">
      <c r="B9" s="390"/>
      <c r="C9" s="27" t="s">
        <v>42</v>
      </c>
      <c r="D9" s="18" t="s">
        <v>41</v>
      </c>
      <c r="E9" s="132">
        <f>2950/3.281^3</f>
        <v>83.522469160193978</v>
      </c>
      <c r="F9" s="132">
        <v>16918.201942639003</v>
      </c>
      <c r="G9" s="132">
        <f t="shared" si="0"/>
        <v>1413050</v>
      </c>
      <c r="H9" s="20"/>
      <c r="I9" s="21"/>
    </row>
    <row r="10" spans="2:9" ht="17.25">
      <c r="B10" s="390"/>
      <c r="C10" s="27" t="s">
        <v>43</v>
      </c>
      <c r="D10" s="18" t="s">
        <v>41</v>
      </c>
      <c r="E10" s="132">
        <f>3010/3.281^3</f>
        <v>85.221231244808095</v>
      </c>
      <c r="F10" s="132">
        <v>16918.201942639003</v>
      </c>
      <c r="G10" s="132">
        <f t="shared" si="0"/>
        <v>1441790</v>
      </c>
      <c r="H10" s="20"/>
      <c r="I10" s="21"/>
    </row>
    <row r="11" spans="2:9" ht="17.25">
      <c r="B11" s="390"/>
      <c r="C11" s="27" t="s">
        <v>44</v>
      </c>
      <c r="D11" s="18" t="s">
        <v>41</v>
      </c>
      <c r="E11" s="132">
        <f>2610/3.281^3</f>
        <v>73.896150680714001</v>
      </c>
      <c r="F11" s="132">
        <v>16918.201942639003</v>
      </c>
      <c r="G11" s="132">
        <f t="shared" si="0"/>
        <v>1250190.0000000002</v>
      </c>
      <c r="H11" s="20"/>
      <c r="I11" s="21"/>
    </row>
    <row r="12" spans="2:9" ht="17.25">
      <c r="B12" s="390"/>
      <c r="C12" s="27" t="s">
        <v>45</v>
      </c>
      <c r="D12" s="18" t="s">
        <v>41</v>
      </c>
      <c r="E12" s="132">
        <f t="shared" ref="E12:E17" si="1">2610/3.281^3</f>
        <v>73.896150680714001</v>
      </c>
      <c r="F12" s="132">
        <v>16918.201942639003</v>
      </c>
      <c r="G12" s="132">
        <f t="shared" si="0"/>
        <v>1250190.0000000002</v>
      </c>
      <c r="H12" s="20"/>
      <c r="I12" s="21"/>
    </row>
    <row r="13" spans="2:9" ht="17.25">
      <c r="B13" s="390"/>
      <c r="C13" s="27" t="s">
        <v>46</v>
      </c>
      <c r="D13" s="18" t="s">
        <v>41</v>
      </c>
      <c r="E13" s="132">
        <f t="shared" si="1"/>
        <v>73.896150680714001</v>
      </c>
      <c r="F13" s="132">
        <v>16918.201942639003</v>
      </c>
      <c r="G13" s="132">
        <f t="shared" si="0"/>
        <v>1250190.0000000002</v>
      </c>
      <c r="H13" s="20"/>
      <c r="I13" s="21"/>
    </row>
    <row r="14" spans="2:9" ht="17.25">
      <c r="B14" s="390"/>
      <c r="C14" s="27" t="s">
        <v>47</v>
      </c>
      <c r="D14" s="18" t="s">
        <v>41</v>
      </c>
      <c r="E14" s="132">
        <f t="shared" si="1"/>
        <v>73.896150680714001</v>
      </c>
      <c r="F14" s="132">
        <v>16918.201942639003</v>
      </c>
      <c r="G14" s="132">
        <f t="shared" si="0"/>
        <v>1250190.0000000002</v>
      </c>
      <c r="H14" s="20"/>
      <c r="I14" s="21"/>
    </row>
    <row r="15" spans="2:9" ht="17.25">
      <c r="B15" s="390"/>
      <c r="C15" s="27" t="s">
        <v>48</v>
      </c>
      <c r="D15" s="18" t="s">
        <v>41</v>
      </c>
      <c r="E15" s="132">
        <f t="shared" si="1"/>
        <v>73.896150680714001</v>
      </c>
      <c r="F15" s="132">
        <v>16918.201942639003</v>
      </c>
      <c r="G15" s="132">
        <f t="shared" si="0"/>
        <v>1250190.0000000002</v>
      </c>
      <c r="H15" s="20"/>
      <c r="I15" s="21"/>
    </row>
    <row r="16" spans="2:9" ht="17.25">
      <c r="B16" s="390"/>
      <c r="C16" s="27" t="s">
        <v>49</v>
      </c>
      <c r="D16" s="18" t="s">
        <v>41</v>
      </c>
      <c r="E16" s="132">
        <f t="shared" si="1"/>
        <v>73.896150680714001</v>
      </c>
      <c r="F16" s="132">
        <v>16918.201942639003</v>
      </c>
      <c r="G16" s="132">
        <f t="shared" si="0"/>
        <v>1250190.0000000002</v>
      </c>
      <c r="H16" s="20"/>
      <c r="I16" s="21"/>
    </row>
    <row r="17" spans="2:9" ht="17.25">
      <c r="B17" s="390"/>
      <c r="C17" s="27" t="s">
        <v>50</v>
      </c>
      <c r="D17" s="18" t="s">
        <v>41</v>
      </c>
      <c r="E17" s="132">
        <f t="shared" si="1"/>
        <v>73.896150680714001</v>
      </c>
      <c r="F17" s="132">
        <v>16918.201942639003</v>
      </c>
      <c r="G17" s="132">
        <f t="shared" si="0"/>
        <v>1250190.0000000002</v>
      </c>
      <c r="H17" s="20"/>
      <c r="I17" s="21"/>
    </row>
    <row r="18" spans="2:9" ht="17.25">
      <c r="B18" s="390"/>
      <c r="C18" s="27" t="s">
        <v>51</v>
      </c>
      <c r="D18" s="18" t="s">
        <v>41</v>
      </c>
      <c r="E18" s="132">
        <f>2895/3.281^3</f>
        <v>81.965270582631035</v>
      </c>
      <c r="F18" s="132">
        <v>16918.201942639003</v>
      </c>
      <c r="G18" s="132">
        <f t="shared" si="0"/>
        <v>1386705</v>
      </c>
      <c r="H18" s="20"/>
      <c r="I18" s="21"/>
    </row>
    <row r="19" spans="2:9" ht="17.25">
      <c r="B19" s="390"/>
      <c r="C19" s="27" t="s">
        <v>52</v>
      </c>
      <c r="D19" s="18" t="s">
        <v>41</v>
      </c>
      <c r="E19" s="132">
        <f>3475/3.281^3</f>
        <v>98.38663740056748</v>
      </c>
      <c r="F19" s="132">
        <v>16918.201942639003</v>
      </c>
      <c r="G19" s="132">
        <f t="shared" si="0"/>
        <v>1664525</v>
      </c>
      <c r="H19" s="20"/>
      <c r="I19" s="21"/>
    </row>
    <row r="20" spans="2:9" ht="15">
      <c r="B20" s="390"/>
      <c r="C20" s="27"/>
      <c r="D20" s="18"/>
      <c r="E20" s="132"/>
      <c r="F20" s="132"/>
      <c r="G20" s="132"/>
      <c r="H20" s="20"/>
      <c r="I20" s="21"/>
    </row>
    <row r="21" spans="2:9" ht="15">
      <c r="B21" s="390"/>
      <c r="C21" s="27"/>
      <c r="D21" s="18"/>
      <c r="E21" s="132"/>
      <c r="F21" s="132"/>
      <c r="G21" s="132"/>
      <c r="H21" s="20"/>
      <c r="I21" s="21"/>
    </row>
    <row r="22" spans="2:9" ht="15">
      <c r="B22" s="390" t="s">
        <v>120</v>
      </c>
      <c r="C22" s="26" t="s">
        <v>53</v>
      </c>
      <c r="D22" s="18"/>
      <c r="E22" s="132"/>
      <c r="F22" s="132"/>
      <c r="G22" s="132">
        <f t="shared" si="0"/>
        <v>0</v>
      </c>
      <c r="H22" s="20"/>
      <c r="I22" s="21"/>
    </row>
    <row r="23" spans="2:9" ht="17.25">
      <c r="B23" s="390"/>
      <c r="C23" s="27" t="s">
        <v>40</v>
      </c>
      <c r="D23" s="18" t="s">
        <v>41</v>
      </c>
      <c r="E23" s="132">
        <f>5460/3.281^3</f>
        <v>154.58734969988444</v>
      </c>
      <c r="F23" s="132">
        <v>16918.201942639003</v>
      </c>
      <c r="G23" s="132">
        <f t="shared" si="0"/>
        <v>2615340</v>
      </c>
      <c r="H23" s="20"/>
      <c r="I23" s="21"/>
    </row>
    <row r="24" spans="2:9" ht="17.25">
      <c r="B24" s="390"/>
      <c r="C24" s="27" t="s">
        <v>42</v>
      </c>
      <c r="D24" s="18" t="s">
        <v>41</v>
      </c>
      <c r="E24" s="132">
        <f>3310/3.281^3</f>
        <v>93.715041667878666</v>
      </c>
      <c r="F24" s="132">
        <v>16918.201942639003</v>
      </c>
      <c r="G24" s="132">
        <f t="shared" si="0"/>
        <v>1585490</v>
      </c>
      <c r="H24" s="20"/>
      <c r="I24" s="21"/>
    </row>
    <row r="25" spans="2:9" ht="17.25">
      <c r="B25" s="390"/>
      <c r="C25" s="27" t="s">
        <v>43</v>
      </c>
      <c r="D25" s="18" t="s">
        <v>41</v>
      </c>
      <c r="E25" s="132">
        <f t="shared" ref="E25:E32" si="2">3310/3.281^3</f>
        <v>93.715041667878666</v>
      </c>
      <c r="F25" s="132">
        <v>16918.201942639003</v>
      </c>
      <c r="G25" s="132">
        <f t="shared" si="0"/>
        <v>1585490</v>
      </c>
      <c r="H25" s="20"/>
      <c r="I25" s="21"/>
    </row>
    <row r="26" spans="2:9" ht="17.25">
      <c r="B26" s="390"/>
      <c r="C26" s="27" t="s">
        <v>44</v>
      </c>
      <c r="D26" s="18" t="s">
        <v>41</v>
      </c>
      <c r="E26" s="132">
        <f t="shared" si="2"/>
        <v>93.715041667878666</v>
      </c>
      <c r="F26" s="132">
        <v>16918.201942639003</v>
      </c>
      <c r="G26" s="132">
        <f t="shared" si="0"/>
        <v>1585490</v>
      </c>
      <c r="H26" s="20"/>
      <c r="I26" s="21"/>
    </row>
    <row r="27" spans="2:9" ht="17.25">
      <c r="B27" s="390"/>
      <c r="C27" s="27" t="s">
        <v>45</v>
      </c>
      <c r="D27" s="18" t="s">
        <v>41</v>
      </c>
      <c r="E27" s="132">
        <f t="shared" si="2"/>
        <v>93.715041667878666</v>
      </c>
      <c r="F27" s="132">
        <v>16918.201942639003</v>
      </c>
      <c r="G27" s="132">
        <f t="shared" si="0"/>
        <v>1585490</v>
      </c>
      <c r="H27" s="20"/>
      <c r="I27" s="21"/>
    </row>
    <row r="28" spans="2:9" ht="17.25">
      <c r="B28" s="390"/>
      <c r="C28" s="27" t="s">
        <v>46</v>
      </c>
      <c r="D28" s="18" t="s">
        <v>41</v>
      </c>
      <c r="E28" s="132">
        <f t="shared" si="2"/>
        <v>93.715041667878666</v>
      </c>
      <c r="F28" s="132">
        <v>16918.201942639003</v>
      </c>
      <c r="G28" s="132">
        <f t="shared" si="0"/>
        <v>1585490</v>
      </c>
      <c r="H28" s="20"/>
      <c r="I28" s="21"/>
    </row>
    <row r="29" spans="2:9" ht="17.25">
      <c r="B29" s="390"/>
      <c r="C29" s="27" t="s">
        <v>47</v>
      </c>
      <c r="D29" s="18" t="s">
        <v>41</v>
      </c>
      <c r="E29" s="132">
        <f t="shared" si="2"/>
        <v>93.715041667878666</v>
      </c>
      <c r="F29" s="132">
        <v>16918.201942639003</v>
      </c>
      <c r="G29" s="132">
        <f t="shared" si="0"/>
        <v>1585490</v>
      </c>
      <c r="H29" s="20"/>
      <c r="I29" s="21"/>
    </row>
    <row r="30" spans="2:9" ht="17.25">
      <c r="B30" s="390"/>
      <c r="C30" s="27" t="s">
        <v>48</v>
      </c>
      <c r="D30" s="18" t="s">
        <v>41</v>
      </c>
      <c r="E30" s="132">
        <f t="shared" si="2"/>
        <v>93.715041667878666</v>
      </c>
      <c r="F30" s="132">
        <v>16918.201942639003</v>
      </c>
      <c r="G30" s="132">
        <f t="shared" si="0"/>
        <v>1585490</v>
      </c>
      <c r="H30" s="20"/>
      <c r="I30" s="21"/>
    </row>
    <row r="31" spans="2:9" ht="17.25">
      <c r="B31" s="390"/>
      <c r="C31" s="27" t="s">
        <v>49</v>
      </c>
      <c r="D31" s="18" t="s">
        <v>41</v>
      </c>
      <c r="E31" s="132">
        <f t="shared" si="2"/>
        <v>93.715041667878666</v>
      </c>
      <c r="F31" s="132">
        <v>16918.201942639003</v>
      </c>
      <c r="G31" s="132">
        <f t="shared" si="0"/>
        <v>1585490</v>
      </c>
      <c r="H31" s="20"/>
      <c r="I31" s="21"/>
    </row>
    <row r="32" spans="2:9" ht="17.25">
      <c r="B32" s="390"/>
      <c r="C32" s="27" t="s">
        <v>50</v>
      </c>
      <c r="D32" s="18" t="s">
        <v>41</v>
      </c>
      <c r="E32" s="132">
        <f t="shared" si="2"/>
        <v>93.715041667878666</v>
      </c>
      <c r="F32" s="132">
        <v>16918.201942639003</v>
      </c>
      <c r="G32" s="132">
        <f t="shared" si="0"/>
        <v>1585490</v>
      </c>
      <c r="H32" s="20"/>
      <c r="I32" s="21"/>
    </row>
    <row r="33" spans="2:10" ht="17.25">
      <c r="B33" s="390"/>
      <c r="C33" s="27" t="s">
        <v>51</v>
      </c>
      <c r="D33" s="18" t="s">
        <v>41</v>
      </c>
      <c r="E33" s="132">
        <f>3625/3.281^3</f>
        <v>102.63354261210277</v>
      </c>
      <c r="F33" s="132">
        <v>16918.201942639003</v>
      </c>
      <c r="G33" s="132">
        <f t="shared" si="0"/>
        <v>1736375</v>
      </c>
      <c r="H33" s="20"/>
      <c r="I33" s="21"/>
    </row>
    <row r="34" spans="2:10" ht="17.25">
      <c r="B34" s="390"/>
      <c r="C34" s="27" t="s">
        <v>52</v>
      </c>
      <c r="D34" s="18" t="s">
        <v>41</v>
      </c>
      <c r="E34" s="132">
        <f>4255/3.281^3</f>
        <v>120.47054450055097</v>
      </c>
      <c r="F34" s="132">
        <v>16918.201942639003</v>
      </c>
      <c r="G34" s="132">
        <f t="shared" si="0"/>
        <v>2038145</v>
      </c>
      <c r="H34" s="20"/>
      <c r="I34" s="21"/>
    </row>
    <row r="35" spans="2:10" ht="17.25">
      <c r="B35" s="390"/>
      <c r="C35" s="27" t="s">
        <v>54</v>
      </c>
      <c r="D35" s="18" t="s">
        <v>41</v>
      </c>
      <c r="E35" s="132">
        <f>4255/3.281^3</f>
        <v>120.47054450055097</v>
      </c>
      <c r="F35" s="132">
        <v>16918.201942639003</v>
      </c>
      <c r="G35" s="132">
        <f t="shared" si="0"/>
        <v>2038145</v>
      </c>
      <c r="H35" s="20"/>
      <c r="I35" s="21"/>
    </row>
    <row r="36" spans="2:10" ht="15">
      <c r="B36" s="390"/>
      <c r="C36" s="27"/>
      <c r="D36" s="18"/>
      <c r="E36" s="132"/>
      <c r="F36" s="132"/>
      <c r="G36" s="132"/>
      <c r="H36" s="20"/>
      <c r="I36" s="21"/>
    </row>
    <row r="37" spans="2:10" ht="17.25">
      <c r="B37" s="28" t="s">
        <v>123</v>
      </c>
      <c r="C37" s="29" t="s">
        <v>55</v>
      </c>
      <c r="D37" s="18" t="s">
        <v>41</v>
      </c>
      <c r="E37" s="132">
        <f>6500/(3.281)^3</f>
        <v>184.0325591665291</v>
      </c>
      <c r="F37" s="132">
        <v>14445.813349769003</v>
      </c>
      <c r="G37" s="132">
        <f t="shared" si="0"/>
        <v>2658500</v>
      </c>
      <c r="H37" s="20"/>
      <c r="I37" s="21"/>
    </row>
    <row r="38" spans="2:10" ht="15">
      <c r="B38" s="30"/>
      <c r="C38" s="31"/>
      <c r="D38" s="18"/>
      <c r="E38" s="132"/>
      <c r="F38" s="132"/>
      <c r="G38" s="132"/>
      <c r="H38" s="20"/>
      <c r="I38" s="21"/>
    </row>
    <row r="39" spans="2:10" ht="15">
      <c r="B39" s="390" t="s">
        <v>125</v>
      </c>
      <c r="C39" s="29" t="s">
        <v>56</v>
      </c>
      <c r="D39" s="18"/>
      <c r="E39" s="132"/>
      <c r="F39" s="132"/>
      <c r="G39" s="132">
        <f t="shared" si="0"/>
        <v>0</v>
      </c>
      <c r="H39" s="20"/>
      <c r="I39" s="21"/>
    </row>
    <row r="40" spans="2:10" ht="17.25">
      <c r="B40" s="390"/>
      <c r="C40" s="32" t="s">
        <v>57</v>
      </c>
      <c r="D40" s="18" t="s">
        <v>41</v>
      </c>
      <c r="E40" s="132">
        <f>20920/(3.281)^3</f>
        <v>592.3017135021214</v>
      </c>
      <c r="F40" s="132">
        <v>15258.169601712003</v>
      </c>
      <c r="G40" s="132">
        <f t="shared" si="0"/>
        <v>9037440</v>
      </c>
      <c r="H40" s="20"/>
      <c r="I40" s="21"/>
      <c r="J40" s="21"/>
    </row>
    <row r="41" spans="2:10" ht="17.25">
      <c r="B41" s="390"/>
      <c r="C41" s="32" t="s">
        <v>58</v>
      </c>
      <c r="D41" s="18" t="s">
        <v>41</v>
      </c>
      <c r="E41" s="132">
        <f>20855/(3.281)^3</f>
        <v>590.4613879104561</v>
      </c>
      <c r="F41" s="132">
        <v>15258.169601712003</v>
      </c>
      <c r="G41" s="132">
        <f t="shared" si="0"/>
        <v>9009360</v>
      </c>
      <c r="H41" s="20"/>
      <c r="I41" s="21"/>
      <c r="J41" s="21"/>
    </row>
    <row r="42" spans="2:10" ht="17.25">
      <c r="B42" s="390"/>
      <c r="C42" s="32" t="s">
        <v>59</v>
      </c>
      <c r="D42" s="18" t="s">
        <v>41</v>
      </c>
      <c r="E42" s="132">
        <f t="shared" ref="E42:E50" si="3">20855/(3.281)^3</f>
        <v>590.4613879104561</v>
      </c>
      <c r="F42" s="132">
        <v>15258.169601712003</v>
      </c>
      <c r="G42" s="132">
        <f t="shared" si="0"/>
        <v>9009360</v>
      </c>
      <c r="H42" s="20"/>
      <c r="I42" s="21"/>
      <c r="J42" s="21"/>
    </row>
    <row r="43" spans="2:10" ht="17.25">
      <c r="B43" s="390"/>
      <c r="C43" s="32" t="s">
        <v>60</v>
      </c>
      <c r="D43" s="18" t="s">
        <v>41</v>
      </c>
      <c r="E43" s="132">
        <f t="shared" si="3"/>
        <v>590.4613879104561</v>
      </c>
      <c r="F43" s="132">
        <v>15258.169601712003</v>
      </c>
      <c r="G43" s="132">
        <f t="shared" si="0"/>
        <v>9009360</v>
      </c>
      <c r="H43" s="20"/>
      <c r="I43" s="21"/>
      <c r="J43" s="21"/>
    </row>
    <row r="44" spans="2:10" ht="17.25">
      <c r="B44" s="390"/>
      <c r="C44" s="32" t="s">
        <v>61</v>
      </c>
      <c r="D44" s="18" t="s">
        <v>41</v>
      </c>
      <c r="E44" s="132">
        <f t="shared" si="3"/>
        <v>590.4613879104561</v>
      </c>
      <c r="F44" s="132">
        <v>15258.169601712003</v>
      </c>
      <c r="G44" s="132">
        <f t="shared" si="0"/>
        <v>9009360</v>
      </c>
      <c r="H44" s="20"/>
      <c r="I44" s="21"/>
      <c r="J44" s="21"/>
    </row>
    <row r="45" spans="2:10" ht="17.25">
      <c r="B45" s="390"/>
      <c r="C45" s="32" t="s">
        <v>62</v>
      </c>
      <c r="D45" s="18" t="s">
        <v>41</v>
      </c>
      <c r="E45" s="132">
        <f t="shared" si="3"/>
        <v>590.4613879104561</v>
      </c>
      <c r="F45" s="132">
        <v>15258.169601712003</v>
      </c>
      <c r="G45" s="132">
        <f t="shared" si="0"/>
        <v>9009360</v>
      </c>
      <c r="H45" s="20"/>
      <c r="I45" s="21"/>
      <c r="J45" s="21"/>
    </row>
    <row r="46" spans="2:10" ht="17.25">
      <c r="B46" s="390"/>
      <c r="C46" s="32" t="s">
        <v>63</v>
      </c>
      <c r="D46" s="18" t="s">
        <v>41</v>
      </c>
      <c r="E46" s="132">
        <f t="shared" si="3"/>
        <v>590.4613879104561</v>
      </c>
      <c r="F46" s="132">
        <v>15258.169601712003</v>
      </c>
      <c r="G46" s="132">
        <f t="shared" si="0"/>
        <v>9009360</v>
      </c>
      <c r="H46" s="20"/>
      <c r="I46" s="21"/>
      <c r="J46" s="21"/>
    </row>
    <row r="47" spans="2:10" ht="17.25">
      <c r="B47" s="390"/>
      <c r="C47" s="32" t="s">
        <v>64</v>
      </c>
      <c r="D47" s="18" t="s">
        <v>41</v>
      </c>
      <c r="E47" s="132">
        <f t="shared" si="3"/>
        <v>590.4613879104561</v>
      </c>
      <c r="F47" s="132">
        <v>15258.169601712003</v>
      </c>
      <c r="G47" s="132">
        <f t="shared" si="0"/>
        <v>9009360</v>
      </c>
      <c r="H47" s="20"/>
      <c r="I47" s="21"/>
      <c r="J47" s="21"/>
    </row>
    <row r="48" spans="2:10" ht="17.25">
      <c r="B48" s="390"/>
      <c r="C48" s="32" t="s">
        <v>65</v>
      </c>
      <c r="D48" s="18" t="s">
        <v>41</v>
      </c>
      <c r="E48" s="132">
        <f t="shared" si="3"/>
        <v>590.4613879104561</v>
      </c>
      <c r="F48" s="132">
        <v>15258.169601712003</v>
      </c>
      <c r="G48" s="132">
        <f t="shared" si="0"/>
        <v>9009360</v>
      </c>
      <c r="H48" s="20"/>
      <c r="I48" s="21"/>
      <c r="J48" s="21"/>
    </row>
    <row r="49" spans="2:10" ht="17.25">
      <c r="B49" s="390"/>
      <c r="C49" s="32" t="s">
        <v>66</v>
      </c>
      <c r="D49" s="18" t="s">
        <v>41</v>
      </c>
      <c r="E49" s="132">
        <f t="shared" si="3"/>
        <v>590.4613879104561</v>
      </c>
      <c r="F49" s="132">
        <v>15258.169601712003</v>
      </c>
      <c r="G49" s="132">
        <f t="shared" si="0"/>
        <v>9009360</v>
      </c>
      <c r="H49" s="20"/>
      <c r="I49" s="21"/>
      <c r="J49" s="21"/>
    </row>
    <row r="50" spans="2:10" ht="17.25">
      <c r="B50" s="390"/>
      <c r="C50" s="32" t="s">
        <v>67</v>
      </c>
      <c r="D50" s="18" t="s">
        <v>41</v>
      </c>
      <c r="E50" s="132">
        <f t="shared" si="3"/>
        <v>590.4613879104561</v>
      </c>
      <c r="F50" s="132">
        <v>15258.169601712003</v>
      </c>
      <c r="G50" s="132">
        <f t="shared" si="0"/>
        <v>9009360</v>
      </c>
      <c r="H50" s="20"/>
      <c r="I50" s="21"/>
      <c r="J50" s="21"/>
    </row>
    <row r="51" spans="2:10" ht="17.25">
      <c r="B51" s="390"/>
      <c r="C51" s="32" t="s">
        <v>68</v>
      </c>
      <c r="D51" s="18" t="s">
        <v>41</v>
      </c>
      <c r="E51" s="132">
        <f>20280/(3.281)^3</f>
        <v>574.18158459957078</v>
      </c>
      <c r="F51" s="132">
        <v>15258.169601712003</v>
      </c>
      <c r="G51" s="132">
        <f t="shared" si="0"/>
        <v>8760960</v>
      </c>
      <c r="H51" s="20"/>
      <c r="I51" s="21"/>
      <c r="J51" s="21"/>
    </row>
    <row r="52" spans="2:10" ht="17.25">
      <c r="B52" s="390"/>
      <c r="C52" s="32" t="s">
        <v>69</v>
      </c>
      <c r="D52" s="18" t="s">
        <v>41</v>
      </c>
      <c r="E52" s="132">
        <f>1220/(3.281)^3</f>
        <v>34.541495720486999</v>
      </c>
      <c r="F52" s="132">
        <v>15258.169601712003</v>
      </c>
      <c r="G52" s="132">
        <f t="shared" si="0"/>
        <v>527040</v>
      </c>
      <c r="H52" s="20"/>
      <c r="I52" s="21"/>
      <c r="J52" s="21"/>
    </row>
    <row r="53" spans="2:10" ht="15">
      <c r="B53" s="24"/>
      <c r="C53" s="33"/>
      <c r="D53" s="18"/>
      <c r="E53" s="132"/>
      <c r="F53" s="132"/>
      <c r="G53" s="132">
        <f t="shared" si="0"/>
        <v>0</v>
      </c>
      <c r="H53" s="20"/>
      <c r="I53" s="21"/>
    </row>
    <row r="54" spans="2:10" ht="17.25">
      <c r="B54" s="28" t="s">
        <v>126</v>
      </c>
      <c r="C54" s="29" t="s">
        <v>70</v>
      </c>
      <c r="D54" s="18" t="s">
        <v>41</v>
      </c>
      <c r="E54" s="132">
        <f>4050/(3.281)^3</f>
        <v>114.66644071145275</v>
      </c>
      <c r="F54" s="132">
        <v>14445.813349769003</v>
      </c>
      <c r="G54" s="132">
        <f t="shared" si="0"/>
        <v>1656450</v>
      </c>
      <c r="H54" s="20"/>
      <c r="I54" s="21"/>
    </row>
    <row r="55" spans="2:10" ht="15">
      <c r="B55" s="28"/>
      <c r="C55" s="29"/>
      <c r="D55" s="18"/>
      <c r="E55" s="132"/>
      <c r="F55" s="132"/>
      <c r="G55" s="132"/>
      <c r="H55" s="20"/>
      <c r="I55" s="21"/>
    </row>
    <row r="56" spans="2:10" ht="17.25">
      <c r="B56" s="28" t="s">
        <v>128</v>
      </c>
      <c r="C56" s="29" t="s">
        <v>71</v>
      </c>
      <c r="D56" s="18" t="s">
        <v>41</v>
      </c>
      <c r="E56" s="132">
        <f>5770/(3.281)^3</f>
        <v>163.36428713705737</v>
      </c>
      <c r="F56" s="132">
        <v>15258.169601712003</v>
      </c>
      <c r="G56" s="132">
        <f t="shared" si="0"/>
        <v>2492640</v>
      </c>
      <c r="H56" s="20"/>
      <c r="I56" s="21"/>
    </row>
    <row r="57" spans="2:10" ht="15">
      <c r="B57" s="24"/>
      <c r="C57" s="33"/>
      <c r="D57" s="18"/>
      <c r="E57" s="132"/>
      <c r="F57" s="132"/>
      <c r="G57" s="132"/>
      <c r="H57" s="20"/>
      <c r="I57" s="21"/>
    </row>
    <row r="58" spans="2:10" ht="15">
      <c r="B58" s="379" t="s">
        <v>129</v>
      </c>
      <c r="C58" s="29" t="s">
        <v>72</v>
      </c>
      <c r="D58" s="18"/>
      <c r="E58" s="132"/>
      <c r="F58" s="132"/>
      <c r="G58" s="132"/>
      <c r="H58" s="20"/>
      <c r="I58" s="21"/>
    </row>
    <row r="59" spans="2:10" ht="17.25">
      <c r="B59" s="380"/>
      <c r="C59" s="32" t="s">
        <v>73</v>
      </c>
      <c r="D59" s="18" t="s">
        <v>41</v>
      </c>
      <c r="E59" s="132">
        <f>945/(3.281)^3</f>
        <v>26.75550283267231</v>
      </c>
      <c r="F59" s="132">
        <v>15258.169601712003</v>
      </c>
      <c r="G59" s="132">
        <f t="shared" ref="G59:G72" si="4">E59*F59</f>
        <v>408240</v>
      </c>
      <c r="H59" s="20"/>
      <c r="I59" s="21"/>
    </row>
    <row r="60" spans="2:10" ht="17.25">
      <c r="B60" s="380"/>
      <c r="C60" s="32" t="s">
        <v>74</v>
      </c>
      <c r="D60" s="18" t="s">
        <v>41</v>
      </c>
      <c r="E60" s="132">
        <f>950/3.281^3</f>
        <v>26.897066339723484</v>
      </c>
      <c r="F60" s="132">
        <v>15258.169601712003</v>
      </c>
      <c r="G60" s="132">
        <f t="shared" si="4"/>
        <v>410400</v>
      </c>
      <c r="H60" s="20"/>
      <c r="I60" s="21"/>
    </row>
    <row r="61" spans="2:10" ht="17.25">
      <c r="B61" s="381"/>
      <c r="C61" s="32" t="s">
        <v>75</v>
      </c>
      <c r="D61" s="18" t="s">
        <v>41</v>
      </c>
      <c r="E61" s="132">
        <f>570/3.281^3</f>
        <v>16.13823980383409</v>
      </c>
      <c r="F61" s="132">
        <v>15258.169601712003</v>
      </c>
      <c r="G61" s="132">
        <f t="shared" si="4"/>
        <v>246239.99999999997</v>
      </c>
      <c r="H61" s="20"/>
      <c r="I61" s="21"/>
    </row>
    <row r="62" spans="2:10" ht="15">
      <c r="B62" s="35"/>
      <c r="C62" s="32"/>
      <c r="D62" s="18"/>
      <c r="E62" s="132"/>
      <c r="F62" s="132"/>
      <c r="G62" s="132"/>
      <c r="H62" s="20"/>
      <c r="I62" s="21"/>
    </row>
    <row r="63" spans="2:10" ht="15">
      <c r="B63" s="379" t="s">
        <v>76</v>
      </c>
      <c r="C63" s="29" t="s">
        <v>77</v>
      </c>
      <c r="D63" s="18"/>
      <c r="E63" s="132"/>
      <c r="F63" s="132"/>
      <c r="G63" s="132"/>
      <c r="H63" s="20"/>
      <c r="I63" s="21"/>
    </row>
    <row r="64" spans="2:10" ht="17.25">
      <c r="B64" s="380"/>
      <c r="C64" s="32" t="s">
        <v>73</v>
      </c>
      <c r="D64" s="18" t="s">
        <v>41</v>
      </c>
      <c r="E64" s="132">
        <f>1150/(3.281)^3</f>
        <v>32.559606621770534</v>
      </c>
      <c r="F64" s="132">
        <v>15258.169601712003</v>
      </c>
      <c r="G64" s="132">
        <f t="shared" si="4"/>
        <v>496800</v>
      </c>
      <c r="H64" s="20"/>
      <c r="I64" s="21"/>
    </row>
    <row r="65" spans="2:9" ht="17.25">
      <c r="B65" s="380"/>
      <c r="C65" s="32" t="s">
        <v>74</v>
      </c>
      <c r="D65" s="18" t="s">
        <v>41</v>
      </c>
      <c r="E65" s="132">
        <f>600/(3.281)^3</f>
        <v>16.987620846141148</v>
      </c>
      <c r="F65" s="132">
        <v>15258.169601712003</v>
      </c>
      <c r="G65" s="132">
        <f t="shared" si="4"/>
        <v>259200</v>
      </c>
      <c r="H65" s="20"/>
      <c r="I65" s="21"/>
    </row>
    <row r="66" spans="2:9" ht="15.75">
      <c r="B66" s="36"/>
      <c r="C66" s="37"/>
      <c r="D66" s="18"/>
      <c r="E66" s="132"/>
      <c r="F66" s="132"/>
      <c r="G66" s="132"/>
      <c r="H66" s="20"/>
      <c r="I66" s="21"/>
    </row>
    <row r="67" spans="2:9" ht="15.75">
      <c r="B67" s="16">
        <v>2</v>
      </c>
      <c r="C67" s="17" t="s">
        <v>78</v>
      </c>
      <c r="D67" s="18"/>
      <c r="E67" s="132"/>
      <c r="F67" s="132"/>
      <c r="G67" s="132">
        <f t="shared" si="4"/>
        <v>0</v>
      </c>
      <c r="H67" s="20"/>
      <c r="I67" s="21"/>
    </row>
    <row r="68" spans="2:9" ht="81.599999999999994" customHeight="1">
      <c r="B68" s="18" t="s">
        <v>79</v>
      </c>
      <c r="C68" s="38" t="s">
        <v>80</v>
      </c>
      <c r="D68" s="18" t="s">
        <v>81</v>
      </c>
      <c r="E68" s="132">
        <f>360/(3.281)</f>
        <v>109.72264553489789</v>
      </c>
      <c r="F68" s="132">
        <v>0</v>
      </c>
      <c r="G68" s="132">
        <f t="shared" si="4"/>
        <v>0</v>
      </c>
      <c r="H68" s="20"/>
      <c r="I68" s="21"/>
    </row>
    <row r="69" spans="2:9" ht="15.75">
      <c r="B69" s="39"/>
      <c r="C69" s="38"/>
      <c r="D69" s="18"/>
      <c r="E69" s="132"/>
      <c r="F69" s="132"/>
      <c r="G69" s="132"/>
      <c r="H69" s="20"/>
      <c r="I69" s="21"/>
    </row>
    <row r="70" spans="2:9" s="41" customFormat="1" ht="15">
      <c r="B70" s="30">
        <v>3</v>
      </c>
      <c r="C70" s="31" t="s">
        <v>82</v>
      </c>
      <c r="D70" s="18"/>
      <c r="E70" s="132"/>
      <c r="F70" s="132"/>
      <c r="G70" s="132"/>
      <c r="H70" s="20"/>
      <c r="I70" s="40"/>
    </row>
    <row r="71" spans="2:9" ht="120">
      <c r="B71" s="42"/>
      <c r="C71" s="43" t="s">
        <v>83</v>
      </c>
      <c r="D71" s="18"/>
      <c r="E71" s="132"/>
      <c r="F71" s="132"/>
      <c r="G71" s="132">
        <f t="shared" si="4"/>
        <v>0</v>
      </c>
      <c r="H71" s="20"/>
      <c r="I71" s="21"/>
    </row>
    <row r="72" spans="2:9" ht="15" customHeight="1">
      <c r="B72" s="42"/>
      <c r="C72" s="32" t="s">
        <v>84</v>
      </c>
      <c r="D72" s="18" t="s">
        <v>85</v>
      </c>
      <c r="E72" s="132">
        <v>1810</v>
      </c>
      <c r="F72" s="132"/>
      <c r="G72" s="132">
        <f t="shared" si="4"/>
        <v>0</v>
      </c>
      <c r="H72" s="20"/>
      <c r="I72" s="21"/>
    </row>
    <row r="73" spans="2:9" s="44" customFormat="1" ht="18" customHeight="1">
      <c r="C73" s="45"/>
      <c r="D73" s="45"/>
      <c r="E73" s="386" t="s">
        <v>86</v>
      </c>
      <c r="F73" s="386"/>
      <c r="G73" s="133">
        <f>SUM(G4:G72)</f>
        <v>157158970</v>
      </c>
      <c r="H73" s="45"/>
    </row>
    <row r="74" spans="2:9" ht="18" customHeight="1">
      <c r="C74" s="46"/>
      <c r="D74" s="46"/>
      <c r="E74" s="387" t="s">
        <v>87</v>
      </c>
      <c r="F74" s="387"/>
      <c r="G74" s="47">
        <f>393654-115398</f>
        <v>278256</v>
      </c>
      <c r="H74" s="46"/>
    </row>
    <row r="75" spans="2:9" ht="18" customHeight="1">
      <c r="C75" s="46"/>
      <c r="D75" s="46"/>
      <c r="E75" s="387" t="s">
        <v>88</v>
      </c>
      <c r="F75" s="387"/>
      <c r="G75" s="48">
        <f>G73/G74</f>
        <v>564.79993243631759</v>
      </c>
      <c r="H75" s="46"/>
    </row>
    <row r="76" spans="2:9">
      <c r="C76" s="46"/>
      <c r="D76" s="46"/>
      <c r="E76" s="46"/>
      <c r="F76" s="46"/>
      <c r="G76" s="46"/>
      <c r="H76" s="46"/>
      <c r="I76" s="21"/>
    </row>
  </sheetData>
  <autoFilter ref="D1:D76" xr:uid="{00000000-0009-0000-0000-000004000000}"/>
  <mergeCells count="9">
    <mergeCell ref="E73:F73"/>
    <mergeCell ref="E74:F74"/>
    <mergeCell ref="E75:F75"/>
    <mergeCell ref="B1:G2"/>
    <mergeCell ref="B7:B21"/>
    <mergeCell ref="B22:B36"/>
    <mergeCell ref="B39:B52"/>
    <mergeCell ref="B58:B61"/>
    <mergeCell ref="B63:B65"/>
  </mergeCells>
  <printOptions horizontalCentered="1"/>
  <pageMargins left="0.31496062992125984" right="0.31496062992125984" top="0.39370078740157483" bottom="0.39370078740157483" header="0" footer="0"/>
  <pageSetup paperSize="9" scale="75" orientation="portrait" r:id="rId1"/>
  <rowBreaks count="1" manualBreakCount="1">
    <brk id="57" max="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H72"/>
  <sheetViews>
    <sheetView view="pageBreakPreview" zoomScale="85" zoomScaleNormal="100" zoomScaleSheetLayoutView="85" workbookViewId="0">
      <selection activeCell="O5" sqref="O5"/>
    </sheetView>
  </sheetViews>
  <sheetFormatPr defaultColWidth="9.140625" defaultRowHeight="12.75"/>
  <cols>
    <col min="1" max="1" width="1.7109375" style="11" customWidth="1"/>
    <col min="2" max="2" width="6.85546875" style="11" customWidth="1"/>
    <col min="3" max="3" width="70.28515625" style="11" customWidth="1"/>
    <col min="4" max="4" width="6.5703125" style="11" customWidth="1"/>
    <col min="5" max="5" width="10" style="11" customWidth="1"/>
    <col min="6" max="6" width="9.7109375" style="11" customWidth="1"/>
    <col min="7" max="7" width="14.28515625" style="49" bestFit="1" customWidth="1"/>
    <col min="8" max="16384" width="9.140625" style="11"/>
  </cols>
  <sheetData>
    <row r="1" spans="2:7" ht="24.6" customHeight="1">
      <c r="B1" s="388" t="s">
        <v>143</v>
      </c>
      <c r="C1" s="389"/>
      <c r="D1" s="389"/>
      <c r="E1" s="389"/>
      <c r="F1" s="389"/>
      <c r="G1" s="389"/>
    </row>
    <row r="2" spans="2:7" ht="33.6" customHeight="1">
      <c r="B2" s="389"/>
      <c r="C2" s="389"/>
      <c r="D2" s="389"/>
      <c r="E2" s="389"/>
      <c r="F2" s="389"/>
      <c r="G2" s="389"/>
    </row>
    <row r="3" spans="2:7" ht="30" customHeight="1">
      <c r="B3" s="12" t="s">
        <v>31</v>
      </c>
      <c r="C3" s="13" t="s">
        <v>32</v>
      </c>
      <c r="D3" s="12" t="s">
        <v>33</v>
      </c>
      <c r="E3" s="14" t="s">
        <v>34</v>
      </c>
      <c r="F3" s="14" t="s">
        <v>35</v>
      </c>
      <c r="G3" s="12" t="s">
        <v>36</v>
      </c>
    </row>
    <row r="4" spans="2:7" ht="15.75">
      <c r="B4" s="16">
        <v>1</v>
      </c>
      <c r="C4" s="17" t="s">
        <v>37</v>
      </c>
      <c r="D4" s="18"/>
      <c r="E4" s="19"/>
      <c r="F4" s="19"/>
      <c r="G4" s="19"/>
    </row>
    <row r="5" spans="2:7" ht="159.6" customHeight="1">
      <c r="B5" s="22"/>
      <c r="C5" s="23" t="s">
        <v>38</v>
      </c>
      <c r="D5" s="18"/>
      <c r="E5" s="19"/>
      <c r="F5" s="19"/>
      <c r="G5" s="19">
        <f t="shared" ref="G5:G56" si="0">E5*F5</f>
        <v>0</v>
      </c>
    </row>
    <row r="6" spans="2:7" ht="15">
      <c r="B6" s="24"/>
      <c r="C6" s="25"/>
      <c r="D6" s="18"/>
      <c r="E6" s="19"/>
      <c r="F6" s="19"/>
      <c r="G6" s="19"/>
    </row>
    <row r="7" spans="2:7" ht="15">
      <c r="B7" s="390" t="s">
        <v>118</v>
      </c>
      <c r="C7" s="26" t="s">
        <v>39</v>
      </c>
      <c r="D7" s="18"/>
      <c r="E7" s="19"/>
      <c r="F7" s="19"/>
      <c r="G7" s="19"/>
    </row>
    <row r="8" spans="2:7" ht="17.25">
      <c r="B8" s="390"/>
      <c r="C8" s="27" t="s">
        <v>40</v>
      </c>
      <c r="D8" s="18" t="s">
        <v>41</v>
      </c>
      <c r="E8" s="19">
        <f>7625/3.281^3</f>
        <v>215.88434825304375</v>
      </c>
      <c r="F8" s="19">
        <v>16918.201942639003</v>
      </c>
      <c r="G8" s="19">
        <f t="shared" si="0"/>
        <v>3652375</v>
      </c>
    </row>
    <row r="9" spans="2:7" ht="17.25">
      <c r="B9" s="390"/>
      <c r="C9" s="27" t="s">
        <v>42</v>
      </c>
      <c r="D9" s="18" t="s">
        <v>41</v>
      </c>
      <c r="E9" s="19">
        <f>3905/3.281^3</f>
        <v>110.56109900696863</v>
      </c>
      <c r="F9" s="19">
        <v>16918.201942639003</v>
      </c>
      <c r="G9" s="19">
        <f t="shared" si="0"/>
        <v>1870495</v>
      </c>
    </row>
    <row r="10" spans="2:7" ht="17.25">
      <c r="B10" s="390"/>
      <c r="C10" s="27" t="s">
        <v>43</v>
      </c>
      <c r="D10" s="18" t="s">
        <v>41</v>
      </c>
      <c r="E10" s="19">
        <f>3990/3.281^3</f>
        <v>112.96767862683863</v>
      </c>
      <c r="F10" s="19">
        <v>16918.201942639003</v>
      </c>
      <c r="G10" s="19">
        <f t="shared" si="0"/>
        <v>1911210</v>
      </c>
    </row>
    <row r="11" spans="2:7" ht="17.25">
      <c r="B11" s="390"/>
      <c r="C11" s="27" t="s">
        <v>44</v>
      </c>
      <c r="D11" s="18" t="s">
        <v>41</v>
      </c>
      <c r="E11" s="19">
        <f>3450/3.281^3</f>
        <v>97.678819865311596</v>
      </c>
      <c r="F11" s="19">
        <v>16918.201942639003</v>
      </c>
      <c r="G11" s="19">
        <f t="shared" si="0"/>
        <v>1652550</v>
      </c>
    </row>
    <row r="12" spans="2:7" ht="17.25">
      <c r="B12" s="390"/>
      <c r="C12" s="27" t="s">
        <v>45</v>
      </c>
      <c r="D12" s="18" t="s">
        <v>41</v>
      </c>
      <c r="E12" s="19">
        <f t="shared" ref="E12:E17" si="1">3450/3.281^3</f>
        <v>97.678819865311596</v>
      </c>
      <c r="F12" s="19">
        <v>16918.201942639003</v>
      </c>
      <c r="G12" s="19">
        <f t="shared" si="0"/>
        <v>1652550</v>
      </c>
    </row>
    <row r="13" spans="2:7" ht="17.25">
      <c r="B13" s="390"/>
      <c r="C13" s="27" t="s">
        <v>46</v>
      </c>
      <c r="D13" s="18" t="s">
        <v>41</v>
      </c>
      <c r="E13" s="19">
        <f t="shared" si="1"/>
        <v>97.678819865311596</v>
      </c>
      <c r="F13" s="19">
        <v>16918.201942639003</v>
      </c>
      <c r="G13" s="19">
        <f t="shared" si="0"/>
        <v>1652550</v>
      </c>
    </row>
    <row r="14" spans="2:7" ht="17.25">
      <c r="B14" s="390"/>
      <c r="C14" s="27" t="s">
        <v>47</v>
      </c>
      <c r="D14" s="18" t="s">
        <v>41</v>
      </c>
      <c r="E14" s="19">
        <f t="shared" si="1"/>
        <v>97.678819865311596</v>
      </c>
      <c r="F14" s="19">
        <v>16918.201942639003</v>
      </c>
      <c r="G14" s="19">
        <f t="shared" si="0"/>
        <v>1652550</v>
      </c>
    </row>
    <row r="15" spans="2:7" ht="17.25">
      <c r="B15" s="390"/>
      <c r="C15" s="27" t="s">
        <v>48</v>
      </c>
      <c r="D15" s="18" t="s">
        <v>41</v>
      </c>
      <c r="E15" s="19">
        <f t="shared" si="1"/>
        <v>97.678819865311596</v>
      </c>
      <c r="F15" s="19">
        <v>16918.201942639003</v>
      </c>
      <c r="G15" s="19">
        <f t="shared" si="0"/>
        <v>1652550</v>
      </c>
    </row>
    <row r="16" spans="2:7" ht="17.25">
      <c r="B16" s="390"/>
      <c r="C16" s="27" t="s">
        <v>49</v>
      </c>
      <c r="D16" s="18" t="s">
        <v>41</v>
      </c>
      <c r="E16" s="19">
        <f t="shared" si="1"/>
        <v>97.678819865311596</v>
      </c>
      <c r="F16" s="19">
        <v>16918.201942639003</v>
      </c>
      <c r="G16" s="19">
        <f t="shared" si="0"/>
        <v>1652550</v>
      </c>
    </row>
    <row r="17" spans="2:7" ht="17.25">
      <c r="B17" s="390"/>
      <c r="C17" s="27" t="s">
        <v>50</v>
      </c>
      <c r="D17" s="18" t="s">
        <v>41</v>
      </c>
      <c r="E17" s="19">
        <f t="shared" si="1"/>
        <v>97.678819865311596</v>
      </c>
      <c r="F17" s="19">
        <v>16918.201942639003</v>
      </c>
      <c r="G17" s="19">
        <f t="shared" si="0"/>
        <v>1652550</v>
      </c>
    </row>
    <row r="18" spans="2:7" ht="17.25">
      <c r="B18" s="390"/>
      <c r="C18" s="27" t="s">
        <v>51</v>
      </c>
      <c r="D18" s="18" t="s">
        <v>41</v>
      </c>
      <c r="E18" s="19">
        <f>3835/3.281^3</f>
        <v>108.57920990825217</v>
      </c>
      <c r="F18" s="19">
        <v>16918.201942639003</v>
      </c>
      <c r="G18" s="19">
        <f t="shared" si="0"/>
        <v>1836965</v>
      </c>
    </row>
    <row r="19" spans="2:7" ht="17.25">
      <c r="B19" s="390"/>
      <c r="C19" s="27" t="s">
        <v>52</v>
      </c>
      <c r="D19" s="18" t="s">
        <v>41</v>
      </c>
      <c r="E19" s="19">
        <f>4600/3.281^3</f>
        <v>130.23842648708214</v>
      </c>
      <c r="F19" s="19">
        <v>16918.201942639003</v>
      </c>
      <c r="G19" s="19">
        <f t="shared" si="0"/>
        <v>2203400</v>
      </c>
    </row>
    <row r="20" spans="2:7" ht="17.25">
      <c r="B20" s="390"/>
      <c r="C20" s="27" t="s">
        <v>54</v>
      </c>
      <c r="D20" s="18" t="s">
        <v>41</v>
      </c>
      <c r="E20" s="19">
        <f>420/3.281^3</f>
        <v>11.891334592298804</v>
      </c>
      <c r="F20" s="19">
        <v>16918.201942639003</v>
      </c>
      <c r="G20" s="19">
        <f t="shared" si="0"/>
        <v>201180</v>
      </c>
    </row>
    <row r="21" spans="2:7" ht="15">
      <c r="B21" s="390"/>
      <c r="C21" s="27"/>
      <c r="D21" s="18"/>
      <c r="E21" s="19"/>
      <c r="F21" s="19"/>
      <c r="G21" s="19"/>
    </row>
    <row r="22" spans="2:7" ht="15">
      <c r="B22" s="390" t="s">
        <v>120</v>
      </c>
      <c r="C22" s="26" t="s">
        <v>53</v>
      </c>
      <c r="D22" s="18"/>
      <c r="E22" s="19"/>
      <c r="F22" s="19"/>
      <c r="G22" s="19">
        <f t="shared" si="0"/>
        <v>0</v>
      </c>
    </row>
    <row r="23" spans="2:7" ht="17.25">
      <c r="B23" s="390"/>
      <c r="C23" s="27" t="s">
        <v>40</v>
      </c>
      <c r="D23" s="18" t="s">
        <v>41</v>
      </c>
      <c r="E23" s="19">
        <f>6675/3.281^3</f>
        <v>188.98728191332026</v>
      </c>
      <c r="F23" s="19">
        <v>16918.201942639003</v>
      </c>
      <c r="G23" s="19">
        <f t="shared" si="0"/>
        <v>3197325</v>
      </c>
    </row>
    <row r="24" spans="2:7" ht="17.25">
      <c r="B24" s="390"/>
      <c r="C24" s="27" t="s">
        <v>42</v>
      </c>
      <c r="D24" s="18" t="s">
        <v>41</v>
      </c>
      <c r="E24" s="19">
        <f>4045/3.281^3</f>
        <v>114.52487720440158</v>
      </c>
      <c r="F24" s="19">
        <v>16918.201942639003</v>
      </c>
      <c r="G24" s="19">
        <f t="shared" si="0"/>
        <v>1937555</v>
      </c>
    </row>
    <row r="25" spans="2:7" ht="17.25">
      <c r="B25" s="390"/>
      <c r="C25" s="27" t="s">
        <v>43</v>
      </c>
      <c r="D25" s="18" t="s">
        <v>41</v>
      </c>
      <c r="E25" s="19">
        <f t="shared" ref="E25:E32" si="2">4045/3.281^3</f>
        <v>114.52487720440158</v>
      </c>
      <c r="F25" s="19">
        <v>16918.201942639003</v>
      </c>
      <c r="G25" s="19">
        <f t="shared" si="0"/>
        <v>1937555</v>
      </c>
    </row>
    <row r="26" spans="2:7" ht="17.25">
      <c r="B26" s="390"/>
      <c r="C26" s="27" t="s">
        <v>44</v>
      </c>
      <c r="D26" s="18" t="s">
        <v>41</v>
      </c>
      <c r="E26" s="19">
        <f t="shared" si="2"/>
        <v>114.52487720440158</v>
      </c>
      <c r="F26" s="19">
        <v>16918.201942639003</v>
      </c>
      <c r="G26" s="19">
        <f t="shared" si="0"/>
        <v>1937555</v>
      </c>
    </row>
    <row r="27" spans="2:7" ht="17.25">
      <c r="B27" s="390"/>
      <c r="C27" s="27" t="s">
        <v>45</v>
      </c>
      <c r="D27" s="18" t="s">
        <v>41</v>
      </c>
      <c r="E27" s="19">
        <f t="shared" si="2"/>
        <v>114.52487720440158</v>
      </c>
      <c r="F27" s="19">
        <v>16918.201942639003</v>
      </c>
      <c r="G27" s="19">
        <f t="shared" si="0"/>
        <v>1937555</v>
      </c>
    </row>
    <row r="28" spans="2:7" ht="17.25">
      <c r="B28" s="390"/>
      <c r="C28" s="27" t="s">
        <v>46</v>
      </c>
      <c r="D28" s="18" t="s">
        <v>41</v>
      </c>
      <c r="E28" s="19">
        <f t="shared" si="2"/>
        <v>114.52487720440158</v>
      </c>
      <c r="F28" s="19">
        <v>16918.201942639003</v>
      </c>
      <c r="G28" s="19">
        <f t="shared" si="0"/>
        <v>1937555</v>
      </c>
    </row>
    <row r="29" spans="2:7" ht="17.25">
      <c r="B29" s="390"/>
      <c r="C29" s="27" t="s">
        <v>47</v>
      </c>
      <c r="D29" s="18" t="s">
        <v>41</v>
      </c>
      <c r="E29" s="19">
        <f t="shared" si="2"/>
        <v>114.52487720440158</v>
      </c>
      <c r="F29" s="19">
        <v>16918.201942639003</v>
      </c>
      <c r="G29" s="19">
        <f t="shared" si="0"/>
        <v>1937555</v>
      </c>
    </row>
    <row r="30" spans="2:7" ht="17.25">
      <c r="B30" s="390"/>
      <c r="C30" s="27" t="s">
        <v>48</v>
      </c>
      <c r="D30" s="18" t="s">
        <v>41</v>
      </c>
      <c r="E30" s="19">
        <f t="shared" si="2"/>
        <v>114.52487720440158</v>
      </c>
      <c r="F30" s="19">
        <v>16918.201942639003</v>
      </c>
      <c r="G30" s="19">
        <f t="shared" si="0"/>
        <v>1937555</v>
      </c>
    </row>
    <row r="31" spans="2:7" ht="17.25">
      <c r="B31" s="390"/>
      <c r="C31" s="27" t="s">
        <v>49</v>
      </c>
      <c r="D31" s="18" t="s">
        <v>41</v>
      </c>
      <c r="E31" s="19">
        <f t="shared" si="2"/>
        <v>114.52487720440158</v>
      </c>
      <c r="F31" s="19">
        <v>16918.201942639003</v>
      </c>
      <c r="G31" s="19">
        <f t="shared" si="0"/>
        <v>1937555</v>
      </c>
    </row>
    <row r="32" spans="2:7" ht="17.25">
      <c r="B32" s="390"/>
      <c r="C32" s="27" t="s">
        <v>50</v>
      </c>
      <c r="D32" s="18" t="s">
        <v>41</v>
      </c>
      <c r="E32" s="19">
        <f t="shared" si="2"/>
        <v>114.52487720440158</v>
      </c>
      <c r="F32" s="19">
        <v>16918.201942639003</v>
      </c>
      <c r="G32" s="19">
        <f t="shared" si="0"/>
        <v>1937555</v>
      </c>
    </row>
    <row r="33" spans="2:8" ht="17.25">
      <c r="B33" s="390"/>
      <c r="C33" s="27" t="s">
        <v>51</v>
      </c>
      <c r="D33" s="18" t="s">
        <v>41</v>
      </c>
      <c r="E33" s="19">
        <f>4430/3.281^3</f>
        <v>125.42526724734215</v>
      </c>
      <c r="F33" s="19">
        <v>16918.201942639003</v>
      </c>
      <c r="G33" s="19">
        <f t="shared" si="0"/>
        <v>2121970</v>
      </c>
    </row>
    <row r="34" spans="2:8" ht="17.25">
      <c r="B34" s="390"/>
      <c r="C34" s="27" t="s">
        <v>52</v>
      </c>
      <c r="D34" s="18" t="s">
        <v>41</v>
      </c>
      <c r="E34" s="19">
        <f>5200/3.281^3</f>
        <v>147.22604733322328</v>
      </c>
      <c r="F34" s="19">
        <v>16918.201942639003</v>
      </c>
      <c r="G34" s="19">
        <f t="shared" si="0"/>
        <v>2490800</v>
      </c>
    </row>
    <row r="35" spans="2:8" ht="17.25">
      <c r="B35" s="390"/>
      <c r="C35" s="27" t="s">
        <v>54</v>
      </c>
      <c r="D35" s="18" t="s">
        <v>41</v>
      </c>
      <c r="E35" s="19">
        <f>5200/3.281^3</f>
        <v>147.22604733322328</v>
      </c>
      <c r="F35" s="19">
        <v>16918.201942639003</v>
      </c>
      <c r="G35" s="19">
        <f t="shared" si="0"/>
        <v>2490800</v>
      </c>
    </row>
    <row r="36" spans="2:8" ht="15">
      <c r="B36" s="390"/>
      <c r="C36" s="27"/>
      <c r="D36" s="18"/>
      <c r="E36" s="19"/>
      <c r="F36" s="19"/>
      <c r="G36" s="19"/>
    </row>
    <row r="37" spans="2:8" ht="17.25">
      <c r="B37" s="28" t="s">
        <v>123</v>
      </c>
      <c r="C37" s="29" t="s">
        <v>55</v>
      </c>
      <c r="D37" s="18" t="s">
        <v>41</v>
      </c>
      <c r="E37" s="19">
        <f>8550/(3.281)^3</f>
        <v>242.07359705751136</v>
      </c>
      <c r="F37" s="19">
        <v>14445.813349769003</v>
      </c>
      <c r="G37" s="19">
        <f t="shared" si="0"/>
        <v>3496950</v>
      </c>
    </row>
    <row r="38" spans="2:8" ht="15">
      <c r="B38" s="30"/>
      <c r="C38" s="31"/>
      <c r="D38" s="18"/>
      <c r="E38" s="19"/>
      <c r="F38" s="19"/>
      <c r="G38" s="19"/>
    </row>
    <row r="39" spans="2:8" ht="15">
      <c r="B39" s="390" t="s">
        <v>125</v>
      </c>
      <c r="C39" s="29" t="s">
        <v>56</v>
      </c>
      <c r="D39" s="18"/>
      <c r="E39" s="19"/>
      <c r="F39" s="19"/>
      <c r="G39" s="19">
        <f t="shared" si="0"/>
        <v>0</v>
      </c>
    </row>
    <row r="40" spans="2:8" ht="17.25">
      <c r="B40" s="390"/>
      <c r="C40" s="32" t="s">
        <v>57</v>
      </c>
      <c r="D40" s="18" t="s">
        <v>41</v>
      </c>
      <c r="E40" s="19">
        <f>27735/(3.281)^3</f>
        <v>785.25277361287453</v>
      </c>
      <c r="F40" s="19">
        <v>15258.169601712003</v>
      </c>
      <c r="G40" s="19">
        <f t="shared" si="0"/>
        <v>11981520</v>
      </c>
      <c r="H40" s="21"/>
    </row>
    <row r="41" spans="2:8" ht="17.25">
      <c r="B41" s="390"/>
      <c r="C41" s="32" t="s">
        <v>58</v>
      </c>
      <c r="D41" s="18" t="s">
        <v>41</v>
      </c>
      <c r="E41" s="19">
        <f>27645/(3.281)^3</f>
        <v>782.70463048595343</v>
      </c>
      <c r="F41" s="19">
        <v>15258.169601712003</v>
      </c>
      <c r="G41" s="19">
        <f t="shared" si="0"/>
        <v>11942640</v>
      </c>
      <c r="H41" s="21"/>
    </row>
    <row r="42" spans="2:8" ht="17.25">
      <c r="B42" s="390"/>
      <c r="C42" s="32" t="s">
        <v>59</v>
      </c>
      <c r="D42" s="18" t="s">
        <v>41</v>
      </c>
      <c r="E42" s="19">
        <f t="shared" ref="E42:E50" si="3">27645/(3.281)^3</f>
        <v>782.70463048595343</v>
      </c>
      <c r="F42" s="19">
        <v>15258.169601712003</v>
      </c>
      <c r="G42" s="19">
        <f t="shared" si="0"/>
        <v>11942640</v>
      </c>
      <c r="H42" s="21"/>
    </row>
    <row r="43" spans="2:8" ht="17.25">
      <c r="B43" s="390"/>
      <c r="C43" s="32" t="s">
        <v>60</v>
      </c>
      <c r="D43" s="18" t="s">
        <v>41</v>
      </c>
      <c r="E43" s="19">
        <f t="shared" si="3"/>
        <v>782.70463048595343</v>
      </c>
      <c r="F43" s="19">
        <v>15258.169601712003</v>
      </c>
      <c r="G43" s="19">
        <f t="shared" si="0"/>
        <v>11942640</v>
      </c>
      <c r="H43" s="21"/>
    </row>
    <row r="44" spans="2:8" ht="17.25">
      <c r="B44" s="390"/>
      <c r="C44" s="32" t="s">
        <v>61</v>
      </c>
      <c r="D44" s="18" t="s">
        <v>41</v>
      </c>
      <c r="E44" s="19">
        <f t="shared" si="3"/>
        <v>782.70463048595343</v>
      </c>
      <c r="F44" s="19">
        <v>15258.169601712003</v>
      </c>
      <c r="G44" s="19">
        <f t="shared" si="0"/>
        <v>11942640</v>
      </c>
      <c r="H44" s="21"/>
    </row>
    <row r="45" spans="2:8" ht="17.25">
      <c r="B45" s="390"/>
      <c r="C45" s="32" t="s">
        <v>62</v>
      </c>
      <c r="D45" s="18" t="s">
        <v>41</v>
      </c>
      <c r="E45" s="19">
        <f t="shared" si="3"/>
        <v>782.70463048595343</v>
      </c>
      <c r="F45" s="19">
        <v>15258.169601712003</v>
      </c>
      <c r="G45" s="19">
        <f t="shared" si="0"/>
        <v>11942640</v>
      </c>
      <c r="H45" s="21"/>
    </row>
    <row r="46" spans="2:8" ht="17.25">
      <c r="B46" s="390"/>
      <c r="C46" s="32" t="s">
        <v>63</v>
      </c>
      <c r="D46" s="18" t="s">
        <v>41</v>
      </c>
      <c r="E46" s="19">
        <f t="shared" si="3"/>
        <v>782.70463048595343</v>
      </c>
      <c r="F46" s="19">
        <v>15258.169601712003</v>
      </c>
      <c r="G46" s="19">
        <f t="shared" si="0"/>
        <v>11942640</v>
      </c>
      <c r="H46" s="21"/>
    </row>
    <row r="47" spans="2:8" ht="17.25">
      <c r="B47" s="390"/>
      <c r="C47" s="32" t="s">
        <v>64</v>
      </c>
      <c r="D47" s="18" t="s">
        <v>41</v>
      </c>
      <c r="E47" s="19">
        <f t="shared" si="3"/>
        <v>782.70463048595343</v>
      </c>
      <c r="F47" s="19">
        <v>15258.169601712003</v>
      </c>
      <c r="G47" s="19">
        <f t="shared" si="0"/>
        <v>11942640</v>
      </c>
      <c r="H47" s="21"/>
    </row>
    <row r="48" spans="2:8" ht="17.25">
      <c r="B48" s="390"/>
      <c r="C48" s="32" t="s">
        <v>65</v>
      </c>
      <c r="D48" s="18" t="s">
        <v>41</v>
      </c>
      <c r="E48" s="19">
        <f t="shared" si="3"/>
        <v>782.70463048595343</v>
      </c>
      <c r="F48" s="19">
        <v>15258.169601712003</v>
      </c>
      <c r="G48" s="19">
        <f t="shared" si="0"/>
        <v>11942640</v>
      </c>
      <c r="H48" s="21"/>
    </row>
    <row r="49" spans="2:8" ht="17.25">
      <c r="B49" s="390"/>
      <c r="C49" s="32" t="s">
        <v>66</v>
      </c>
      <c r="D49" s="18" t="s">
        <v>41</v>
      </c>
      <c r="E49" s="19">
        <f t="shared" si="3"/>
        <v>782.70463048595343</v>
      </c>
      <c r="F49" s="19">
        <v>15258.169601712003</v>
      </c>
      <c r="G49" s="19">
        <f t="shared" si="0"/>
        <v>11942640</v>
      </c>
      <c r="H49" s="21"/>
    </row>
    <row r="50" spans="2:8" ht="17.25">
      <c r="B50" s="390"/>
      <c r="C50" s="32" t="s">
        <v>67</v>
      </c>
      <c r="D50" s="18" t="s">
        <v>41</v>
      </c>
      <c r="E50" s="19">
        <f t="shared" si="3"/>
        <v>782.70463048595343</v>
      </c>
      <c r="F50" s="19">
        <v>15258.169601712003</v>
      </c>
      <c r="G50" s="19">
        <f t="shared" si="0"/>
        <v>11942640</v>
      </c>
      <c r="H50" s="21"/>
    </row>
    <row r="51" spans="2:8" ht="17.25">
      <c r="B51" s="390"/>
      <c r="C51" s="32" t="s">
        <v>68</v>
      </c>
      <c r="D51" s="18" t="s">
        <v>41</v>
      </c>
      <c r="E51" s="19">
        <f>26880/(3.281)^3</f>
        <v>761.04541390712347</v>
      </c>
      <c r="F51" s="19">
        <v>15258.169601712003</v>
      </c>
      <c r="G51" s="19">
        <f t="shared" si="0"/>
        <v>11612160</v>
      </c>
      <c r="H51" s="21"/>
    </row>
    <row r="52" spans="2:8" ht="17.25">
      <c r="B52" s="390"/>
      <c r="C52" s="32" t="s">
        <v>69</v>
      </c>
      <c r="D52" s="18" t="s">
        <v>41</v>
      </c>
      <c r="E52" s="19">
        <f>2780/(3.281)^3</f>
        <v>78.70930992045399</v>
      </c>
      <c r="F52" s="19">
        <v>15258.169601712003</v>
      </c>
      <c r="G52" s="19">
        <f t="shared" si="0"/>
        <v>1200960</v>
      </c>
      <c r="H52" s="21"/>
    </row>
    <row r="53" spans="2:8" ht="15">
      <c r="B53" s="24"/>
      <c r="C53" s="33"/>
      <c r="D53" s="18"/>
      <c r="E53" s="34"/>
      <c r="F53" s="34"/>
      <c r="G53" s="19">
        <f t="shared" si="0"/>
        <v>0</v>
      </c>
    </row>
    <row r="54" spans="2:8" ht="17.25">
      <c r="B54" s="28" t="s">
        <v>126</v>
      </c>
      <c r="C54" s="29" t="s">
        <v>70</v>
      </c>
      <c r="D54" s="18" t="s">
        <v>41</v>
      </c>
      <c r="E54" s="19">
        <f>5370/(3.281)^3</f>
        <v>152.03920657296328</v>
      </c>
      <c r="F54" s="19">
        <v>14445.813349769003</v>
      </c>
      <c r="G54" s="19">
        <f t="shared" si="0"/>
        <v>2196330</v>
      </c>
    </row>
    <row r="55" spans="2:8" ht="15">
      <c r="B55" s="28"/>
      <c r="C55" s="29"/>
      <c r="D55" s="18"/>
      <c r="E55" s="19"/>
      <c r="F55" s="19"/>
      <c r="G55" s="19"/>
    </row>
    <row r="56" spans="2:8" ht="17.25">
      <c r="B56" s="28" t="s">
        <v>128</v>
      </c>
      <c r="C56" s="29" t="s">
        <v>71</v>
      </c>
      <c r="D56" s="18" t="s">
        <v>41</v>
      </c>
      <c r="E56" s="19">
        <f>5770/(3.281)^3</f>
        <v>163.36428713705737</v>
      </c>
      <c r="F56" s="19">
        <v>15258.169601712003</v>
      </c>
      <c r="G56" s="19">
        <f t="shared" si="0"/>
        <v>2492640</v>
      </c>
    </row>
    <row r="57" spans="2:8" ht="15">
      <c r="B57" s="24"/>
      <c r="C57" s="33"/>
      <c r="D57" s="18"/>
      <c r="E57" s="19"/>
      <c r="F57" s="19"/>
      <c r="G57" s="19"/>
    </row>
    <row r="58" spans="2:8" ht="15">
      <c r="B58" s="379" t="s">
        <v>129</v>
      </c>
      <c r="C58" s="29" t="s">
        <v>72</v>
      </c>
      <c r="D58" s="18"/>
      <c r="E58" s="19"/>
      <c r="F58" s="19"/>
      <c r="G58" s="19"/>
    </row>
    <row r="59" spans="2:8" ht="17.25">
      <c r="B59" s="380"/>
      <c r="C59" s="32" t="s">
        <v>73</v>
      </c>
      <c r="D59" s="18" t="s">
        <v>41</v>
      </c>
      <c r="E59" s="19">
        <f>1055/(3.281)^3</f>
        <v>29.869899987798185</v>
      </c>
      <c r="F59" s="19">
        <v>15258.169601712003</v>
      </c>
      <c r="G59" s="19">
        <f t="shared" ref="G59:G68" si="4">E59*F59</f>
        <v>455760</v>
      </c>
    </row>
    <row r="60" spans="2:8" ht="17.25">
      <c r="B60" s="380"/>
      <c r="C60" s="32" t="s">
        <v>74</v>
      </c>
      <c r="D60" s="18" t="s">
        <v>41</v>
      </c>
      <c r="E60" s="19">
        <f>1100/3.281^3</f>
        <v>31.143971551258772</v>
      </c>
      <c r="F60" s="19">
        <v>15258.169601712003</v>
      </c>
      <c r="G60" s="19">
        <f t="shared" si="4"/>
        <v>475200</v>
      </c>
    </row>
    <row r="61" spans="2:8" ht="17.25">
      <c r="B61" s="381"/>
      <c r="C61" s="32" t="s">
        <v>75</v>
      </c>
      <c r="D61" s="18" t="s">
        <v>41</v>
      </c>
      <c r="E61" s="19">
        <f>655/3.281^3</f>
        <v>18.544819423704087</v>
      </c>
      <c r="F61" s="19">
        <v>15258.169601712003</v>
      </c>
      <c r="G61" s="19">
        <f t="shared" si="4"/>
        <v>282960</v>
      </c>
    </row>
    <row r="62" spans="2:8" ht="15.75">
      <c r="B62" s="36"/>
      <c r="C62" s="37"/>
      <c r="D62" s="18"/>
      <c r="E62" s="19"/>
      <c r="F62" s="19"/>
      <c r="G62" s="19"/>
    </row>
    <row r="63" spans="2:8" ht="15.75">
      <c r="B63" s="16">
        <v>2</v>
      </c>
      <c r="C63" s="17" t="s">
        <v>78</v>
      </c>
      <c r="D63" s="18"/>
      <c r="E63" s="19"/>
      <c r="F63" s="19"/>
      <c r="G63" s="19">
        <f t="shared" si="4"/>
        <v>0</v>
      </c>
    </row>
    <row r="64" spans="2:8" ht="81.599999999999994" customHeight="1">
      <c r="B64" s="18" t="s">
        <v>79</v>
      </c>
      <c r="C64" s="38" t="s">
        <v>80</v>
      </c>
      <c r="D64" s="18" t="s">
        <v>81</v>
      </c>
      <c r="E64" s="19">
        <f>255/(3.281)</f>
        <v>77.720207253886002</v>
      </c>
      <c r="F64" s="19">
        <v>0</v>
      </c>
      <c r="G64" s="19">
        <f t="shared" si="4"/>
        <v>0</v>
      </c>
    </row>
    <row r="65" spans="2:7" ht="15.75">
      <c r="B65" s="39"/>
      <c r="C65" s="38"/>
      <c r="D65" s="18"/>
      <c r="E65" s="19"/>
      <c r="F65" s="19"/>
      <c r="G65" s="19"/>
    </row>
    <row r="66" spans="2:7" s="41" customFormat="1" ht="15">
      <c r="B66" s="30">
        <v>3</v>
      </c>
      <c r="C66" s="31" t="s">
        <v>82</v>
      </c>
      <c r="D66" s="18"/>
      <c r="E66" s="19"/>
      <c r="F66" s="19"/>
      <c r="G66" s="19"/>
    </row>
    <row r="67" spans="2:7" ht="120">
      <c r="B67" s="42"/>
      <c r="C67" s="43" t="s">
        <v>83</v>
      </c>
      <c r="D67" s="18"/>
      <c r="E67" s="19"/>
      <c r="F67" s="19"/>
      <c r="G67" s="19">
        <f t="shared" si="4"/>
        <v>0</v>
      </c>
    </row>
    <row r="68" spans="2:7" ht="15" customHeight="1">
      <c r="B68" s="42"/>
      <c r="C68" s="32" t="s">
        <v>84</v>
      </c>
      <c r="D68" s="18" t="s">
        <v>85</v>
      </c>
      <c r="E68" s="19">
        <v>2140</v>
      </c>
      <c r="F68" s="19">
        <v>235968</v>
      </c>
      <c r="G68" s="19">
        <f t="shared" si="4"/>
        <v>504971520</v>
      </c>
    </row>
    <row r="69" spans="2:7" s="44" customFormat="1" ht="18" customHeight="1">
      <c r="C69" s="45"/>
      <c r="D69" s="45"/>
      <c r="E69" s="391" t="s">
        <v>86</v>
      </c>
      <c r="F69" s="391"/>
      <c r="G69" s="126">
        <f>SUM(G4:G68)</f>
        <v>709574765</v>
      </c>
    </row>
    <row r="70" spans="2:7" ht="18" customHeight="1">
      <c r="C70" s="46"/>
      <c r="D70" s="46"/>
      <c r="E70" s="387" t="s">
        <v>87</v>
      </c>
      <c r="F70" s="387"/>
      <c r="G70" s="47">
        <v>390638</v>
      </c>
    </row>
    <row r="71" spans="2:7" ht="18" customHeight="1">
      <c r="C71" s="46"/>
      <c r="D71" s="46"/>
      <c r="E71" s="387" t="s">
        <v>88</v>
      </c>
      <c r="F71" s="387"/>
      <c r="G71" s="48">
        <f>G69/G70</f>
        <v>1816.4509469124866</v>
      </c>
    </row>
    <row r="72" spans="2:7">
      <c r="C72" s="46"/>
      <c r="D72" s="46"/>
      <c r="E72" s="46"/>
      <c r="F72" s="46"/>
      <c r="G72" s="46"/>
    </row>
  </sheetData>
  <mergeCells count="8">
    <mergeCell ref="E70:F70"/>
    <mergeCell ref="E71:F71"/>
    <mergeCell ref="B1:G2"/>
    <mergeCell ref="B7:B21"/>
    <mergeCell ref="B22:B36"/>
    <mergeCell ref="B39:B52"/>
    <mergeCell ref="B58:B61"/>
    <mergeCell ref="E69:F69"/>
  </mergeCells>
  <printOptions horizontalCentered="1"/>
  <pageMargins left="0.31496062992125984" right="0.31496062992125984" top="0.39370078740157483" bottom="0.39370078740157483" header="0" footer="0"/>
  <pageSetup paperSize="9" scale="75" orientation="portrait" r:id="rId1"/>
  <rowBreaks count="1" manualBreakCount="1">
    <brk id="57" max="7"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8:G37"/>
  <sheetViews>
    <sheetView zoomScale="145" zoomScaleNormal="145" workbookViewId="0">
      <selection activeCell="D19" sqref="D19"/>
    </sheetView>
  </sheetViews>
  <sheetFormatPr defaultRowHeight="15"/>
  <cols>
    <col min="3" max="3" width="15.85546875" customWidth="1"/>
    <col min="4" max="4" width="82.42578125" customWidth="1"/>
    <col min="5" max="6" width="12.85546875" customWidth="1"/>
    <col min="7" max="7" width="15.7109375" customWidth="1"/>
  </cols>
  <sheetData>
    <row r="8" spans="1:7" ht="16.5">
      <c r="E8" s="161" t="s">
        <v>163</v>
      </c>
      <c r="F8" s="135">
        <f ca="1">TODAY()</f>
        <v>46010</v>
      </c>
    </row>
    <row r="10" spans="1:7" ht="27.75">
      <c r="A10" s="392" t="s">
        <v>436</v>
      </c>
      <c r="B10" s="392"/>
      <c r="C10" s="392"/>
      <c r="D10" s="392"/>
      <c r="E10" s="392"/>
      <c r="F10" s="392"/>
      <c r="G10" s="392"/>
    </row>
    <row r="13" spans="1:7">
      <c r="A13" s="393" t="s">
        <v>299</v>
      </c>
      <c r="B13" s="393" t="s">
        <v>294</v>
      </c>
      <c r="C13" s="393" t="s">
        <v>290</v>
      </c>
      <c r="D13" s="393" t="s">
        <v>300</v>
      </c>
      <c r="E13" s="394" t="s">
        <v>297</v>
      </c>
      <c r="F13" s="394" t="s">
        <v>296</v>
      </c>
      <c r="G13" s="394" t="s">
        <v>289</v>
      </c>
    </row>
    <row r="14" spans="1:7">
      <c r="A14" s="393"/>
      <c r="B14" s="393"/>
      <c r="C14" s="393"/>
      <c r="D14" s="393"/>
      <c r="E14" s="394"/>
      <c r="F14" s="394"/>
      <c r="G14" s="394"/>
    </row>
    <row r="15" spans="1:7" ht="23.25" customHeight="1">
      <c r="A15" s="171">
        <v>1</v>
      </c>
      <c r="B15" s="169">
        <v>17</v>
      </c>
      <c r="C15" s="169" t="s">
        <v>327</v>
      </c>
      <c r="D15" s="167" t="s">
        <v>319</v>
      </c>
      <c r="E15" s="168">
        <v>44805</v>
      </c>
      <c r="F15" s="168">
        <v>44805</v>
      </c>
      <c r="G15" s="172" t="s">
        <v>298</v>
      </c>
    </row>
    <row r="16" spans="1:7" ht="23.25" customHeight="1">
      <c r="A16" s="164">
        <v>2</v>
      </c>
      <c r="B16" s="164">
        <v>20</v>
      </c>
      <c r="C16" s="169" t="s">
        <v>328</v>
      </c>
      <c r="D16" s="163" t="s">
        <v>329</v>
      </c>
      <c r="E16" s="168">
        <v>44807</v>
      </c>
      <c r="F16" s="168">
        <v>44807</v>
      </c>
      <c r="G16" s="163" t="s">
        <v>418</v>
      </c>
    </row>
    <row r="17" spans="1:7" ht="26.25" customHeight="1">
      <c r="A17" s="171">
        <v>3</v>
      </c>
      <c r="B17" s="171"/>
      <c r="C17" s="164"/>
      <c r="D17" s="163"/>
      <c r="E17" s="168"/>
      <c r="F17" s="168"/>
      <c r="G17" s="163"/>
    </row>
    <row r="18" spans="1:7" ht="26.25" customHeight="1">
      <c r="A18" s="164">
        <v>4</v>
      </c>
      <c r="B18" s="164"/>
      <c r="C18" s="164"/>
      <c r="D18" s="163"/>
      <c r="E18" s="163"/>
      <c r="F18" s="163"/>
      <c r="G18" s="163"/>
    </row>
    <row r="19" spans="1:7" ht="26.25" customHeight="1">
      <c r="A19" s="171">
        <v>5</v>
      </c>
      <c r="B19" s="171"/>
      <c r="C19" s="164"/>
      <c r="D19" s="163"/>
      <c r="E19" s="163"/>
      <c r="F19" s="163"/>
      <c r="G19" s="163"/>
    </row>
    <row r="20" spans="1:7" ht="26.25" customHeight="1">
      <c r="A20" s="164">
        <v>6</v>
      </c>
      <c r="B20" s="164"/>
      <c r="C20" s="164"/>
      <c r="D20" s="163"/>
      <c r="E20" s="170"/>
      <c r="F20" s="170"/>
      <c r="G20" s="163"/>
    </row>
    <row r="21" spans="1:7" ht="26.25" customHeight="1">
      <c r="A21" s="171">
        <v>7</v>
      </c>
      <c r="B21" s="171"/>
      <c r="C21" s="164"/>
      <c r="D21" s="163"/>
      <c r="E21" s="170"/>
      <c r="F21" s="170"/>
      <c r="G21" s="163"/>
    </row>
    <row r="22" spans="1:7" ht="26.25" customHeight="1">
      <c r="A22" s="164">
        <v>8</v>
      </c>
      <c r="B22" s="164"/>
      <c r="C22" s="164"/>
      <c r="D22" s="163"/>
      <c r="E22" s="170"/>
      <c r="F22" s="170"/>
      <c r="G22" s="163"/>
    </row>
    <row r="23" spans="1:7" ht="26.25" customHeight="1">
      <c r="A23" s="171">
        <v>9</v>
      </c>
      <c r="B23" s="171"/>
      <c r="C23" s="164"/>
      <c r="D23" s="163"/>
      <c r="E23" s="163"/>
      <c r="F23" s="163"/>
      <c r="G23" s="163"/>
    </row>
    <row r="24" spans="1:7" ht="26.25" customHeight="1">
      <c r="A24" s="164">
        <v>10</v>
      </c>
      <c r="B24" s="164"/>
      <c r="C24" s="164"/>
      <c r="D24" s="163"/>
      <c r="E24" s="163"/>
      <c r="F24" s="163"/>
      <c r="G24" s="163"/>
    </row>
    <row r="25" spans="1:7" ht="26.25" customHeight="1">
      <c r="A25" s="163"/>
      <c r="B25" s="163"/>
      <c r="C25" s="163"/>
      <c r="D25" s="163"/>
      <c r="E25" s="163"/>
      <c r="F25" s="163"/>
      <c r="G25" s="163"/>
    </row>
    <row r="26" spans="1:7" ht="26.25" customHeight="1">
      <c r="A26" s="163"/>
      <c r="B26" s="163"/>
      <c r="C26" s="163"/>
      <c r="D26" s="163"/>
      <c r="E26" s="163"/>
      <c r="F26" s="163"/>
      <c r="G26" s="163"/>
    </row>
    <row r="27" spans="1:7" ht="26.25" customHeight="1">
      <c r="A27" s="163"/>
      <c r="B27" s="163"/>
      <c r="C27" s="163"/>
      <c r="D27" s="163"/>
      <c r="E27" s="163"/>
      <c r="F27" s="163"/>
      <c r="G27" s="163"/>
    </row>
    <row r="28" spans="1:7" ht="26.25" customHeight="1">
      <c r="A28" s="163"/>
      <c r="B28" s="163"/>
      <c r="C28" s="163"/>
      <c r="D28" s="163"/>
      <c r="E28" s="163"/>
      <c r="F28" s="163"/>
      <c r="G28" s="163"/>
    </row>
    <row r="29" spans="1:7" ht="26.25" customHeight="1">
      <c r="A29" s="163"/>
      <c r="B29" s="163"/>
      <c r="C29" s="163"/>
      <c r="D29" s="163"/>
      <c r="E29" s="163"/>
      <c r="F29" s="163"/>
      <c r="G29" s="163"/>
    </row>
    <row r="30" spans="1:7" ht="26.25" customHeight="1"/>
    <row r="31" spans="1:7" ht="26.25" customHeight="1"/>
    <row r="32" spans="1:7" ht="26.25" customHeight="1"/>
    <row r="33" ht="26.25" customHeight="1"/>
    <row r="34" ht="26.25" customHeight="1"/>
    <row r="35" ht="26.25" customHeight="1"/>
    <row r="36" ht="26.25" customHeight="1"/>
    <row r="37" ht="26.25" customHeight="1"/>
  </sheetData>
  <mergeCells count="8">
    <mergeCell ref="A10:G10"/>
    <mergeCell ref="A13:A14"/>
    <mergeCell ref="C13:C14"/>
    <mergeCell ref="D13:D14"/>
    <mergeCell ref="E13:E14"/>
    <mergeCell ref="F13:F14"/>
    <mergeCell ref="G13:G14"/>
    <mergeCell ref="B13:B14"/>
  </mergeCells>
  <printOptions horizontalCentered="1"/>
  <pageMargins left="0.7" right="0.7" top="0.75" bottom="0.75" header="0.3" footer="0.3"/>
  <pageSetup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8:F44"/>
  <sheetViews>
    <sheetView topLeftCell="A16" workbookViewId="0">
      <selection activeCell="D42" sqref="D42"/>
    </sheetView>
  </sheetViews>
  <sheetFormatPr defaultRowHeight="15"/>
  <cols>
    <col min="2" max="2" width="57.140625" customWidth="1"/>
    <col min="3" max="3" width="25.85546875" customWidth="1"/>
    <col min="4" max="6" width="16.140625" customWidth="1"/>
  </cols>
  <sheetData>
    <row r="8" spans="1:6" ht="16.5">
      <c r="D8" s="161" t="s">
        <v>163</v>
      </c>
      <c r="E8" s="135">
        <f ca="1">TODAY()</f>
        <v>46010</v>
      </c>
    </row>
    <row r="11" spans="1:6" ht="21">
      <c r="A11" s="395" t="s">
        <v>321</v>
      </c>
      <c r="B11" s="395"/>
      <c r="C11" s="395"/>
      <c r="D11" s="395"/>
      <c r="E11" s="395"/>
      <c r="F11" s="395"/>
    </row>
    <row r="13" spans="1:6">
      <c r="A13" s="393" t="s">
        <v>299</v>
      </c>
      <c r="B13" s="393" t="s">
        <v>300</v>
      </c>
      <c r="C13" s="393" t="s">
        <v>296</v>
      </c>
      <c r="D13" s="394" t="s">
        <v>100</v>
      </c>
      <c r="E13" s="394" t="s">
        <v>323</v>
      </c>
      <c r="F13" s="394" t="s">
        <v>164</v>
      </c>
    </row>
    <row r="14" spans="1:6">
      <c r="A14" s="393"/>
      <c r="B14" s="393"/>
      <c r="C14" s="393"/>
      <c r="D14" s="394"/>
      <c r="E14" s="394"/>
      <c r="F14" s="394"/>
    </row>
    <row r="15" spans="1:6" ht="28.5" customHeight="1">
      <c r="A15" s="205"/>
      <c r="B15" s="205"/>
      <c r="C15" s="205"/>
      <c r="D15" s="204"/>
      <c r="E15" s="204"/>
      <c r="F15" s="204"/>
    </row>
    <row r="16" spans="1:6" ht="15.75">
      <c r="A16" s="171">
        <v>1</v>
      </c>
      <c r="B16" s="167" t="s">
        <v>818</v>
      </c>
      <c r="C16" s="167"/>
      <c r="D16" s="174" t="s">
        <v>322</v>
      </c>
      <c r="E16" s="174" t="s">
        <v>350</v>
      </c>
      <c r="F16" s="202" t="s">
        <v>826</v>
      </c>
    </row>
    <row r="17" spans="1:6">
      <c r="A17" s="164">
        <v>2</v>
      </c>
      <c r="B17" s="163" t="s">
        <v>819</v>
      </c>
      <c r="C17" s="165">
        <v>44810</v>
      </c>
      <c r="D17" s="174" t="s">
        <v>324</v>
      </c>
      <c r="E17" s="168"/>
      <c r="F17" s="203" t="s">
        <v>826</v>
      </c>
    </row>
    <row r="18" spans="1:6" ht="15.75">
      <c r="A18" s="171">
        <v>3</v>
      </c>
      <c r="B18" s="163" t="s">
        <v>820</v>
      </c>
      <c r="C18" s="165">
        <v>44810</v>
      </c>
      <c r="D18" s="174" t="s">
        <v>821</v>
      </c>
      <c r="E18" s="168"/>
      <c r="F18" s="203" t="s">
        <v>826</v>
      </c>
    </row>
    <row r="19" spans="1:6">
      <c r="A19" s="164">
        <v>4</v>
      </c>
      <c r="B19" s="163" t="s">
        <v>822</v>
      </c>
      <c r="C19" s="163"/>
      <c r="D19" s="174" t="s">
        <v>324</v>
      </c>
      <c r="E19" s="168"/>
      <c r="F19" s="203" t="s">
        <v>826</v>
      </c>
    </row>
    <row r="20" spans="1:6" ht="15.75">
      <c r="A20" s="171">
        <v>5</v>
      </c>
      <c r="B20" s="163" t="s">
        <v>823</v>
      </c>
      <c r="C20" s="163"/>
      <c r="D20" s="174" t="s">
        <v>824</v>
      </c>
      <c r="E20" s="163"/>
      <c r="F20" s="203" t="s">
        <v>826</v>
      </c>
    </row>
    <row r="21" spans="1:6">
      <c r="A21" s="164">
        <v>6</v>
      </c>
      <c r="B21" s="163" t="s">
        <v>825</v>
      </c>
      <c r="C21" s="163"/>
      <c r="D21" s="174" t="s">
        <v>824</v>
      </c>
      <c r="E21" s="163"/>
      <c r="F21" s="203" t="s">
        <v>826</v>
      </c>
    </row>
    <row r="22" spans="1:6" ht="15.75">
      <c r="A22" s="171">
        <v>7</v>
      </c>
      <c r="B22" s="163" t="s">
        <v>325</v>
      </c>
      <c r="C22" s="163"/>
      <c r="D22" s="175" t="s">
        <v>326</v>
      </c>
      <c r="E22" s="170" t="s">
        <v>349</v>
      </c>
      <c r="F22" s="163" t="s">
        <v>784</v>
      </c>
    </row>
    <row r="23" spans="1:6">
      <c r="A23" s="164">
        <v>8</v>
      </c>
      <c r="B23" s="163" t="s">
        <v>325</v>
      </c>
      <c r="C23" s="163" t="s">
        <v>387</v>
      </c>
      <c r="D23" s="175" t="s">
        <v>322</v>
      </c>
      <c r="E23" s="170" t="s">
        <v>386</v>
      </c>
      <c r="F23" s="163" t="s">
        <v>826</v>
      </c>
    </row>
    <row r="24" spans="1:6" ht="15.75">
      <c r="A24" s="171">
        <v>9</v>
      </c>
      <c r="B24" s="163" t="s">
        <v>339</v>
      </c>
      <c r="C24" s="165">
        <v>44810</v>
      </c>
      <c r="D24" s="164">
        <v>1</v>
      </c>
      <c r="E24" s="163"/>
      <c r="F24" s="163" t="s">
        <v>784</v>
      </c>
    </row>
    <row r="25" spans="1:6">
      <c r="A25" s="164">
        <v>10</v>
      </c>
      <c r="B25" s="163" t="s">
        <v>827</v>
      </c>
      <c r="C25" s="165">
        <v>44810</v>
      </c>
      <c r="D25" s="164">
        <v>1</v>
      </c>
      <c r="E25" s="164" t="s">
        <v>348</v>
      </c>
      <c r="F25" s="163" t="s">
        <v>826</v>
      </c>
    </row>
    <row r="26" spans="1:6" ht="15.75">
      <c r="A26" s="171">
        <v>11</v>
      </c>
      <c r="B26" s="163" t="s">
        <v>828</v>
      </c>
      <c r="C26" s="165">
        <v>44814</v>
      </c>
      <c r="D26" s="164">
        <v>1</v>
      </c>
      <c r="E26" s="164" t="s">
        <v>829</v>
      </c>
      <c r="F26" s="163" t="s">
        <v>826</v>
      </c>
    </row>
    <row r="27" spans="1:6">
      <c r="A27" s="164">
        <v>12</v>
      </c>
      <c r="B27" s="163" t="s">
        <v>830</v>
      </c>
      <c r="C27" s="165">
        <v>44814</v>
      </c>
      <c r="D27" s="164">
        <v>1</v>
      </c>
      <c r="E27" s="164" t="s">
        <v>384</v>
      </c>
      <c r="F27" s="163" t="s">
        <v>826</v>
      </c>
    </row>
    <row r="28" spans="1:6" ht="15.75">
      <c r="A28" s="171">
        <v>13</v>
      </c>
      <c r="B28" s="163" t="s">
        <v>830</v>
      </c>
      <c r="C28" s="165">
        <v>44814</v>
      </c>
      <c r="D28" s="164">
        <v>1</v>
      </c>
      <c r="E28" s="164" t="s">
        <v>385</v>
      </c>
      <c r="F28" s="163" t="s">
        <v>826</v>
      </c>
    </row>
    <row r="29" spans="1:6">
      <c r="A29" s="164">
        <v>14</v>
      </c>
      <c r="B29" s="163" t="s">
        <v>831</v>
      </c>
      <c r="C29" s="165">
        <v>44814</v>
      </c>
      <c r="D29" s="164">
        <v>1</v>
      </c>
      <c r="E29" s="163"/>
      <c r="F29" s="163" t="s">
        <v>826</v>
      </c>
    </row>
    <row r="30" spans="1:6" ht="15.75">
      <c r="A30" s="171">
        <v>15</v>
      </c>
      <c r="B30" s="163" t="s">
        <v>832</v>
      </c>
      <c r="C30" s="165">
        <v>44817</v>
      </c>
      <c r="D30" s="164">
        <v>8</v>
      </c>
      <c r="E30" s="163"/>
      <c r="F30" s="163" t="s">
        <v>826</v>
      </c>
    </row>
    <row r="31" spans="1:6">
      <c r="A31" s="164">
        <v>16</v>
      </c>
      <c r="B31" s="163" t="s">
        <v>833</v>
      </c>
      <c r="C31" s="165">
        <v>44817</v>
      </c>
      <c r="D31" s="164">
        <v>5</v>
      </c>
      <c r="E31" s="163"/>
      <c r="F31" s="163" t="s">
        <v>826</v>
      </c>
    </row>
    <row r="32" spans="1:6" ht="15.75">
      <c r="A32" s="171">
        <v>17</v>
      </c>
      <c r="B32" s="163" t="s">
        <v>785</v>
      </c>
      <c r="C32" s="165">
        <v>44821</v>
      </c>
      <c r="D32" s="164">
        <v>1</v>
      </c>
      <c r="E32" s="163"/>
      <c r="F32" s="163" t="s">
        <v>784</v>
      </c>
    </row>
    <row r="33" spans="1:6">
      <c r="A33" s="164">
        <v>18</v>
      </c>
      <c r="B33" s="163" t="s">
        <v>834</v>
      </c>
      <c r="C33" s="165">
        <v>44823</v>
      </c>
      <c r="D33" s="164">
        <v>1</v>
      </c>
      <c r="E33" s="163"/>
      <c r="F33" s="163" t="s">
        <v>826</v>
      </c>
    </row>
    <row r="34" spans="1:6" ht="15.75">
      <c r="A34" s="171">
        <v>19</v>
      </c>
      <c r="B34" s="163" t="s">
        <v>417</v>
      </c>
      <c r="C34" s="170">
        <v>44825</v>
      </c>
      <c r="D34" s="173">
        <v>2</v>
      </c>
      <c r="E34" s="173"/>
      <c r="F34" s="163" t="s">
        <v>784</v>
      </c>
    </row>
    <row r="35" spans="1:6">
      <c r="A35" s="164">
        <v>20</v>
      </c>
      <c r="B35" s="163" t="s">
        <v>438</v>
      </c>
      <c r="C35" s="170">
        <v>44833</v>
      </c>
      <c r="D35" s="173">
        <v>1</v>
      </c>
      <c r="E35" s="173" t="s">
        <v>386</v>
      </c>
      <c r="F35" s="163" t="s">
        <v>784</v>
      </c>
    </row>
    <row r="36" spans="1:6" ht="15.75">
      <c r="A36" s="171">
        <v>21</v>
      </c>
      <c r="B36" s="163" t="s">
        <v>835</v>
      </c>
      <c r="C36" s="170">
        <v>44833</v>
      </c>
      <c r="D36" s="173">
        <v>1</v>
      </c>
      <c r="E36" s="163"/>
      <c r="F36" s="163" t="s">
        <v>826</v>
      </c>
    </row>
    <row r="37" spans="1:6">
      <c r="A37" s="164">
        <v>22</v>
      </c>
      <c r="B37" s="163" t="s">
        <v>817</v>
      </c>
      <c r="C37" s="170">
        <v>44855</v>
      </c>
      <c r="D37" s="164">
        <v>4</v>
      </c>
      <c r="E37" s="164" t="s">
        <v>350</v>
      </c>
      <c r="F37" s="163" t="s">
        <v>781</v>
      </c>
    </row>
    <row r="38" spans="1:6" ht="15.75">
      <c r="A38" s="171">
        <v>23</v>
      </c>
      <c r="B38" s="163" t="s">
        <v>782</v>
      </c>
      <c r="C38" s="165">
        <v>44854</v>
      </c>
      <c r="D38" s="164">
        <v>2</v>
      </c>
      <c r="E38" s="164" t="s">
        <v>783</v>
      </c>
      <c r="F38" s="163" t="s">
        <v>784</v>
      </c>
    </row>
    <row r="39" spans="1:6">
      <c r="A39" s="164">
        <v>24</v>
      </c>
      <c r="B39" s="163" t="s">
        <v>786</v>
      </c>
      <c r="C39" s="165">
        <v>44854</v>
      </c>
      <c r="D39" s="164">
        <v>14</v>
      </c>
      <c r="E39" s="163"/>
      <c r="F39" s="163" t="s">
        <v>784</v>
      </c>
    </row>
    <row r="40" spans="1:6" ht="15.75">
      <c r="A40" s="171">
        <v>25</v>
      </c>
      <c r="B40" s="163" t="s">
        <v>787</v>
      </c>
      <c r="C40" s="165">
        <v>44854</v>
      </c>
      <c r="D40" s="164">
        <v>8</v>
      </c>
      <c r="E40" s="163"/>
      <c r="F40" s="163" t="s">
        <v>784</v>
      </c>
    </row>
    <row r="41" spans="1:6">
      <c r="A41" s="164">
        <v>26</v>
      </c>
      <c r="B41" s="163" t="s">
        <v>388</v>
      </c>
      <c r="C41" s="165">
        <v>44856</v>
      </c>
      <c r="D41" s="164">
        <v>8</v>
      </c>
      <c r="E41" s="163"/>
      <c r="F41" s="163" t="s">
        <v>816</v>
      </c>
    </row>
    <row r="42" spans="1:6" ht="15.75">
      <c r="A42" s="171">
        <v>27</v>
      </c>
      <c r="B42" s="163" t="s">
        <v>836</v>
      </c>
      <c r="C42" s="165">
        <v>44859</v>
      </c>
      <c r="D42" s="164">
        <v>4</v>
      </c>
      <c r="E42" s="163"/>
      <c r="F42" s="163"/>
    </row>
    <row r="43" spans="1:6">
      <c r="A43" s="163"/>
      <c r="B43" s="163"/>
      <c r="C43" s="163"/>
      <c r="D43" s="163"/>
      <c r="E43" s="163"/>
      <c r="F43" s="163"/>
    </row>
    <row r="44" spans="1:6">
      <c r="A44" s="163"/>
      <c r="B44" s="163"/>
      <c r="C44" s="163"/>
      <c r="D44" s="163"/>
      <c r="E44" s="163"/>
      <c r="F44" s="163"/>
    </row>
  </sheetData>
  <mergeCells count="7">
    <mergeCell ref="A11:F11"/>
    <mergeCell ref="A13:A14"/>
    <mergeCell ref="B13:B14"/>
    <mergeCell ref="D13:D14"/>
    <mergeCell ref="E13:E14"/>
    <mergeCell ref="F13:F14"/>
    <mergeCell ref="C13:C14"/>
  </mergeCells>
  <printOptions horizontalCentered="1"/>
  <pageMargins left="0.7" right="0.7" top="0.75" bottom="0.75" header="0.3" footer="0.3"/>
  <pageSetup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0:J24"/>
  <sheetViews>
    <sheetView workbookViewId="0">
      <selection activeCell="E28" sqref="E28"/>
    </sheetView>
  </sheetViews>
  <sheetFormatPr defaultRowHeight="15"/>
  <cols>
    <col min="1" max="1" width="7.5703125" customWidth="1"/>
    <col min="2" max="2" width="23.85546875" customWidth="1"/>
    <col min="3" max="3" width="19" customWidth="1"/>
    <col min="4" max="4" width="18.42578125" customWidth="1"/>
    <col min="5" max="5" width="15.42578125" customWidth="1"/>
    <col min="7" max="7" width="9.5703125" bestFit="1" customWidth="1"/>
    <col min="8" max="8" width="11.5703125" customWidth="1"/>
    <col min="9" max="9" width="16" customWidth="1"/>
  </cols>
  <sheetData>
    <row r="10" spans="1:9" ht="21">
      <c r="A10" s="395" t="s">
        <v>334</v>
      </c>
      <c r="B10" s="395"/>
      <c r="C10" s="395"/>
      <c r="D10" s="395"/>
      <c r="E10" s="395"/>
      <c r="F10" s="395"/>
      <c r="G10" s="395"/>
      <c r="H10" s="395"/>
      <c r="I10" s="395"/>
    </row>
    <row r="13" spans="1:9" ht="28.5" customHeight="1">
      <c r="A13" s="393" t="s">
        <v>299</v>
      </c>
      <c r="B13" s="393" t="s">
        <v>300</v>
      </c>
      <c r="C13" s="394" t="s">
        <v>297</v>
      </c>
      <c r="D13" s="394" t="s">
        <v>333</v>
      </c>
      <c r="E13" s="394" t="s">
        <v>341</v>
      </c>
      <c r="F13" s="394" t="s">
        <v>289</v>
      </c>
      <c r="G13" s="394" t="s">
        <v>343</v>
      </c>
      <c r="H13" s="394" t="s">
        <v>344</v>
      </c>
      <c r="I13" s="394" t="s">
        <v>342</v>
      </c>
    </row>
    <row r="14" spans="1:9">
      <c r="A14" s="393"/>
      <c r="B14" s="393"/>
      <c r="C14" s="394"/>
      <c r="D14" s="394"/>
      <c r="E14" s="394"/>
      <c r="F14" s="394"/>
      <c r="G14" s="394"/>
      <c r="H14" s="394"/>
      <c r="I14" s="394"/>
    </row>
    <row r="15" spans="1:9" ht="18.75">
      <c r="A15" s="400">
        <v>44771</v>
      </c>
      <c r="B15" s="400"/>
      <c r="C15" s="400"/>
      <c r="D15" s="400"/>
      <c r="E15" s="400"/>
      <c r="F15" s="400"/>
      <c r="G15" s="400"/>
      <c r="H15" s="400"/>
      <c r="I15" s="400"/>
    </row>
    <row r="16" spans="1:9" ht="17.25" customHeight="1">
      <c r="A16" s="171">
        <v>1</v>
      </c>
      <c r="B16" s="166" t="s">
        <v>335</v>
      </c>
      <c r="C16" s="162">
        <v>44769</v>
      </c>
      <c r="D16" s="162">
        <v>44771</v>
      </c>
      <c r="E16" s="405">
        <v>44771</v>
      </c>
      <c r="F16" s="172" t="s">
        <v>332</v>
      </c>
      <c r="G16" s="180" t="s">
        <v>345</v>
      </c>
      <c r="H16" s="182"/>
      <c r="I16" s="399">
        <f>SUM(G16+H16)</f>
        <v>13100</v>
      </c>
    </row>
    <row r="17" spans="1:10" ht="15.75">
      <c r="A17" s="164">
        <v>2</v>
      </c>
      <c r="B17" s="166" t="s">
        <v>336</v>
      </c>
      <c r="C17" s="162">
        <v>44769</v>
      </c>
      <c r="D17" s="162">
        <v>44771</v>
      </c>
      <c r="E17" s="406"/>
      <c r="F17" s="172" t="s">
        <v>332</v>
      </c>
      <c r="G17" s="172"/>
      <c r="H17" s="182"/>
      <c r="I17" s="399"/>
    </row>
    <row r="18" spans="1:10" ht="15.75" customHeight="1">
      <c r="A18" s="401">
        <v>44806</v>
      </c>
      <c r="B18" s="402"/>
      <c r="C18" s="402"/>
      <c r="D18" s="402"/>
      <c r="E18" s="402"/>
      <c r="F18" s="402"/>
      <c r="G18" s="402"/>
      <c r="H18" s="403"/>
      <c r="I18" s="176"/>
    </row>
    <row r="19" spans="1:10" ht="15.75">
      <c r="A19" s="171">
        <v>3</v>
      </c>
      <c r="B19" s="166" t="s">
        <v>336</v>
      </c>
      <c r="C19" s="174">
        <v>44806</v>
      </c>
      <c r="D19" s="168">
        <v>44806</v>
      </c>
      <c r="E19" s="168">
        <v>44806</v>
      </c>
      <c r="F19" s="172" t="s">
        <v>332</v>
      </c>
      <c r="G19" s="180" t="s">
        <v>346</v>
      </c>
      <c r="H19" s="173"/>
      <c r="I19" s="399">
        <f>G19+H20</f>
        <v>21000</v>
      </c>
    </row>
    <row r="20" spans="1:10" ht="15.75">
      <c r="A20" s="164">
        <v>4</v>
      </c>
      <c r="B20" s="166" t="s">
        <v>335</v>
      </c>
      <c r="C20" s="174">
        <v>44806</v>
      </c>
      <c r="D20" s="165">
        <v>44806</v>
      </c>
      <c r="E20" s="165">
        <v>44809</v>
      </c>
      <c r="F20" s="172" t="s">
        <v>332</v>
      </c>
      <c r="G20" s="172"/>
      <c r="H20" s="173">
        <v>10500</v>
      </c>
      <c r="I20" s="399"/>
    </row>
    <row r="21" spans="1:10" ht="15.75" customHeight="1">
      <c r="A21" s="400">
        <v>44809</v>
      </c>
      <c r="B21" s="400"/>
      <c r="C21" s="400"/>
      <c r="D21" s="400"/>
      <c r="E21" s="400"/>
      <c r="F21" s="400"/>
      <c r="G21" s="400"/>
      <c r="H21" s="400"/>
      <c r="I21" s="176"/>
    </row>
    <row r="22" spans="1:10" ht="15.75">
      <c r="A22" s="171">
        <v>5</v>
      </c>
      <c r="B22" s="166" t="s">
        <v>337</v>
      </c>
      <c r="C22" s="174">
        <v>44809</v>
      </c>
      <c r="D22" s="174">
        <v>44809</v>
      </c>
      <c r="E22" s="174">
        <v>44809</v>
      </c>
      <c r="F22" s="404" t="s">
        <v>340</v>
      </c>
      <c r="G22" s="172"/>
      <c r="H22" s="173">
        <v>6000</v>
      </c>
      <c r="I22" s="177">
        <f>G22+H22</f>
        <v>6000</v>
      </c>
    </row>
    <row r="23" spans="1:10" ht="15.75" customHeight="1">
      <c r="A23" s="164">
        <v>6</v>
      </c>
      <c r="B23" s="166" t="s">
        <v>338</v>
      </c>
      <c r="C23" s="175">
        <v>44806</v>
      </c>
      <c r="D23" s="170">
        <v>44809</v>
      </c>
      <c r="E23" s="174">
        <v>44809</v>
      </c>
      <c r="F23" s="404"/>
      <c r="G23" s="180" t="s">
        <v>347</v>
      </c>
      <c r="H23" s="173">
        <v>1150</v>
      </c>
      <c r="I23" s="177">
        <f>G23+H23</f>
        <v>5750</v>
      </c>
    </row>
    <row r="24" spans="1:10" ht="15.75">
      <c r="A24" s="171">
        <v>7</v>
      </c>
      <c r="B24" s="396" t="s">
        <v>342</v>
      </c>
      <c r="C24" s="397"/>
      <c r="D24" s="397"/>
      <c r="E24" s="397"/>
      <c r="F24" s="397"/>
      <c r="G24" s="397"/>
      <c r="H24" s="398"/>
      <c r="I24" s="178">
        <f>SUM(I16:I23)</f>
        <v>45850</v>
      </c>
      <c r="J24" s="179"/>
    </row>
  </sheetData>
  <mergeCells count="18">
    <mergeCell ref="B13:B14"/>
    <mergeCell ref="C13:C14"/>
    <mergeCell ref="D13:D14"/>
    <mergeCell ref="F13:F14"/>
    <mergeCell ref="A10:I10"/>
    <mergeCell ref="B24:H24"/>
    <mergeCell ref="I13:I14"/>
    <mergeCell ref="E13:E14"/>
    <mergeCell ref="I16:I17"/>
    <mergeCell ref="I19:I20"/>
    <mergeCell ref="G13:G14"/>
    <mergeCell ref="H13:H14"/>
    <mergeCell ref="A15:I15"/>
    <mergeCell ref="A18:H18"/>
    <mergeCell ref="F22:F23"/>
    <mergeCell ref="A21:H21"/>
    <mergeCell ref="E16:E17"/>
    <mergeCell ref="A13:A14"/>
  </mergeCells>
  <printOptions horizontalCentered="1"/>
  <pageMargins left="0.7" right="0.7" top="0.75" bottom="0.75" header="0.3" footer="0.3"/>
  <pageSetup paperSize="9"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P1048576"/>
  <sheetViews>
    <sheetView topLeftCell="B693" zoomScale="85" zoomScaleNormal="85" workbookViewId="0">
      <selection activeCell="G741" sqref="G741"/>
    </sheetView>
  </sheetViews>
  <sheetFormatPr defaultRowHeight="15"/>
  <cols>
    <col min="2" max="2" width="14" customWidth="1"/>
    <col min="3" max="3" width="19.42578125" customWidth="1"/>
    <col min="5" max="6" width="14.7109375" style="1" customWidth="1"/>
    <col min="7" max="7" width="28.5703125" customWidth="1"/>
    <col min="8" max="8" width="98.7109375" customWidth="1"/>
    <col min="9" max="9" width="30.85546875" customWidth="1"/>
    <col min="10" max="10" width="58.85546875" customWidth="1"/>
    <col min="11" max="11" width="13.140625" style="1" customWidth="1"/>
    <col min="12" max="12" width="12.140625" style="1" customWidth="1"/>
    <col min="13" max="14" width="12.5703125" customWidth="1"/>
    <col min="15" max="15" width="45.28515625" customWidth="1"/>
    <col min="16" max="16" width="41.5703125" customWidth="1"/>
  </cols>
  <sheetData>
    <row r="1" spans="1:16" ht="18">
      <c r="A1" s="134"/>
      <c r="B1" s="78"/>
      <c r="C1" s="134" t="s">
        <v>162</v>
      </c>
      <c r="D1" s="63"/>
      <c r="E1" s="248"/>
      <c r="F1" s="248"/>
      <c r="G1" s="65"/>
      <c r="H1" s="63"/>
      <c r="I1" s="63"/>
      <c r="J1" s="63"/>
      <c r="K1" s="65"/>
      <c r="L1" s="65"/>
      <c r="M1" s="63"/>
      <c r="N1" s="63"/>
      <c r="O1" s="63"/>
    </row>
    <row r="2" spans="1:16" ht="18">
      <c r="A2" s="134"/>
      <c r="B2" s="78"/>
      <c r="C2" s="134"/>
      <c r="D2" s="63"/>
      <c r="E2" s="248"/>
      <c r="F2" s="248"/>
      <c r="G2" s="63"/>
      <c r="H2" s="63"/>
      <c r="I2" s="63"/>
      <c r="J2" s="364"/>
      <c r="K2" s="364"/>
      <c r="L2" s="364"/>
      <c r="M2" s="364"/>
      <c r="N2" s="364"/>
      <c r="O2" s="153"/>
    </row>
    <row r="3" spans="1:16" ht="18">
      <c r="A3" s="134"/>
      <c r="B3" s="134"/>
      <c r="C3" s="134"/>
      <c r="D3" s="134" t="s">
        <v>761</v>
      </c>
      <c r="E3" s="249"/>
      <c r="F3" s="249"/>
      <c r="G3" s="141"/>
      <c r="H3" s="134"/>
      <c r="I3" s="134"/>
      <c r="J3" s="407" t="s">
        <v>166</v>
      </c>
      <c r="K3" s="407"/>
      <c r="L3" s="407"/>
      <c r="M3" s="194"/>
      <c r="N3" s="194"/>
      <c r="O3" s="194"/>
    </row>
    <row r="4" spans="1:16" ht="18">
      <c r="A4" s="134"/>
      <c r="B4" s="134"/>
      <c r="C4" s="134"/>
      <c r="D4" s="134"/>
      <c r="E4" s="249"/>
      <c r="F4" s="249"/>
      <c r="G4" s="134"/>
      <c r="H4" s="134"/>
      <c r="I4" s="134"/>
      <c r="J4" s="369" t="s">
        <v>171</v>
      </c>
      <c r="K4" s="369"/>
      <c r="L4" s="247">
        <f>COUNTIFS(K:K,"A")</f>
        <v>689</v>
      </c>
      <c r="M4" s="194"/>
      <c r="N4" s="194"/>
      <c r="O4" s="194"/>
    </row>
    <row r="5" spans="1:16">
      <c r="A5" s="72"/>
      <c r="B5" s="78"/>
      <c r="C5" s="63"/>
      <c r="D5" s="63"/>
      <c r="E5" s="248"/>
      <c r="F5" s="248"/>
      <c r="G5" s="63"/>
      <c r="H5" s="63"/>
      <c r="I5" s="63"/>
      <c r="J5" s="369" t="s">
        <v>172</v>
      </c>
      <c r="K5" s="369"/>
      <c r="L5" s="247">
        <f>COUNTIFS(K:K, "B")</f>
        <v>3</v>
      </c>
      <c r="M5" s="194"/>
      <c r="N5" s="194"/>
      <c r="O5" s="194"/>
    </row>
    <row r="6" spans="1:16">
      <c r="A6" s="72"/>
      <c r="B6" s="78"/>
      <c r="C6" s="63"/>
      <c r="D6" s="63"/>
      <c r="E6" s="248"/>
      <c r="F6" s="248"/>
      <c r="G6" s="63"/>
      <c r="H6" s="63"/>
      <c r="I6" s="63"/>
      <c r="J6" s="369" t="s">
        <v>173</v>
      </c>
      <c r="K6" s="369"/>
      <c r="L6" s="247">
        <f>COUNTIFS(K:K, "R")</f>
        <v>1</v>
      </c>
      <c r="M6" s="194"/>
      <c r="N6" s="194"/>
      <c r="O6" s="194"/>
    </row>
    <row r="7" spans="1:16">
      <c r="A7" s="72"/>
      <c r="B7" s="78"/>
      <c r="C7" s="63"/>
      <c r="D7" s="63"/>
      <c r="E7" s="248"/>
      <c r="F7" s="248"/>
      <c r="G7" s="63"/>
      <c r="H7" s="63"/>
      <c r="I7" s="63"/>
      <c r="J7" s="369" t="s">
        <v>454</v>
      </c>
      <c r="K7" s="369"/>
      <c r="L7" s="247">
        <f>COUNTIFS(K:K, "OP")</f>
        <v>0</v>
      </c>
      <c r="M7" s="194"/>
      <c r="N7" s="194"/>
      <c r="O7" s="194"/>
    </row>
    <row r="8" spans="1:16">
      <c r="A8" s="72"/>
      <c r="B8" s="78"/>
      <c r="C8" s="63"/>
      <c r="D8" s="63"/>
      <c r="E8" s="248"/>
      <c r="F8" s="248"/>
      <c r="G8" s="63"/>
      <c r="H8" s="63"/>
      <c r="I8" s="63"/>
      <c r="J8" s="369" t="s">
        <v>320</v>
      </c>
      <c r="K8" s="369"/>
      <c r="L8" s="247">
        <f>SUM(L4:L7)</f>
        <v>693</v>
      </c>
      <c r="M8" s="63"/>
      <c r="N8" s="63"/>
      <c r="O8" s="63"/>
    </row>
    <row r="9" spans="1:16">
      <c r="A9" s="72"/>
      <c r="B9" s="78"/>
      <c r="C9" s="63"/>
      <c r="D9" s="63"/>
      <c r="E9" s="248"/>
      <c r="F9" s="248"/>
      <c r="G9" s="63"/>
      <c r="H9" s="63"/>
      <c r="I9" s="63"/>
      <c r="J9" s="154"/>
      <c r="K9" s="154"/>
      <c r="L9" s="154"/>
      <c r="M9" s="63"/>
      <c r="N9" s="63"/>
      <c r="O9" s="63"/>
    </row>
    <row r="10" spans="1:16" ht="40.5">
      <c r="A10" s="184" t="s">
        <v>2</v>
      </c>
      <c r="B10" s="185" t="s">
        <v>148</v>
      </c>
      <c r="C10" s="184" t="s">
        <v>1</v>
      </c>
      <c r="D10" s="184" t="s">
        <v>168</v>
      </c>
      <c r="E10" s="186" t="s">
        <v>169</v>
      </c>
      <c r="F10" s="186" t="s">
        <v>4295</v>
      </c>
      <c r="G10" s="184" t="s">
        <v>0</v>
      </c>
      <c r="H10" s="184" t="s">
        <v>167</v>
      </c>
      <c r="I10" s="184" t="s">
        <v>813</v>
      </c>
      <c r="J10" s="184" t="s">
        <v>28</v>
      </c>
      <c r="K10" s="184" t="s">
        <v>165</v>
      </c>
      <c r="L10" s="184" t="s">
        <v>550</v>
      </c>
      <c r="M10" s="186" t="s">
        <v>176</v>
      </c>
      <c r="N10" s="184" t="s">
        <v>175</v>
      </c>
      <c r="O10" s="184" t="s">
        <v>837</v>
      </c>
      <c r="P10" s="184" t="s">
        <v>164</v>
      </c>
    </row>
    <row r="11" spans="1:16">
      <c r="A11" s="187">
        <v>1</v>
      </c>
      <c r="B11" s="188" t="s">
        <v>147</v>
      </c>
      <c r="C11" s="187" t="s">
        <v>3</v>
      </c>
      <c r="D11" s="190" t="s">
        <v>747</v>
      </c>
      <c r="E11" s="191">
        <v>44826</v>
      </c>
      <c r="F11" s="191"/>
      <c r="G11" s="192" t="s">
        <v>494</v>
      </c>
      <c r="H11" s="192" t="s">
        <v>495</v>
      </c>
      <c r="I11" s="192"/>
      <c r="J11" s="192" t="s">
        <v>496</v>
      </c>
      <c r="K11" s="190" t="s">
        <v>195</v>
      </c>
      <c r="L11" s="191">
        <v>44840</v>
      </c>
      <c r="M11" s="192"/>
      <c r="N11" s="190"/>
      <c r="O11" s="209" t="s">
        <v>838</v>
      </c>
      <c r="P11" s="163"/>
    </row>
    <row r="12" spans="1:16">
      <c r="A12" s="187">
        <v>2</v>
      </c>
      <c r="B12" s="188" t="s">
        <v>147</v>
      </c>
      <c r="C12" s="187" t="s">
        <v>3</v>
      </c>
      <c r="D12" s="190" t="s">
        <v>748</v>
      </c>
      <c r="E12" s="191">
        <v>44827</v>
      </c>
      <c r="F12" s="191"/>
      <c r="G12" s="192" t="s">
        <v>278</v>
      </c>
      <c r="H12" s="192" t="s">
        <v>497</v>
      </c>
      <c r="I12" s="192"/>
      <c r="J12" s="192" t="s">
        <v>496</v>
      </c>
      <c r="K12" s="190" t="s">
        <v>195</v>
      </c>
      <c r="L12" s="191">
        <v>44840</v>
      </c>
      <c r="M12" s="192"/>
      <c r="N12" s="190"/>
      <c r="O12" s="209" t="s">
        <v>839</v>
      </c>
      <c r="P12" s="163"/>
    </row>
    <row r="13" spans="1:16">
      <c r="A13" s="187">
        <v>3</v>
      </c>
      <c r="B13" s="188" t="s">
        <v>147</v>
      </c>
      <c r="C13" s="187" t="s">
        <v>3</v>
      </c>
      <c r="D13" s="190" t="s">
        <v>749</v>
      </c>
      <c r="E13" s="191">
        <v>44827</v>
      </c>
      <c r="F13" s="191"/>
      <c r="G13" s="192" t="s">
        <v>281</v>
      </c>
      <c r="H13" s="192" t="s">
        <v>498</v>
      </c>
      <c r="I13" s="192"/>
      <c r="J13" s="192" t="s">
        <v>496</v>
      </c>
      <c r="K13" s="190" t="s">
        <v>195</v>
      </c>
      <c r="L13" s="191">
        <v>44832</v>
      </c>
      <c r="M13" s="192"/>
      <c r="N13" s="190"/>
      <c r="O13" s="209" t="s">
        <v>840</v>
      </c>
      <c r="P13" s="163"/>
    </row>
    <row r="14" spans="1:16">
      <c r="A14" s="187">
        <f t="shared" ref="A14:A31" si="0">1+A13</f>
        <v>4</v>
      </c>
      <c r="B14" s="188" t="s">
        <v>147</v>
      </c>
      <c r="C14" s="187" t="s">
        <v>3</v>
      </c>
      <c r="D14" s="190" t="s">
        <v>750</v>
      </c>
      <c r="E14" s="191">
        <v>44828</v>
      </c>
      <c r="F14" s="191"/>
      <c r="G14" s="192" t="s">
        <v>5</v>
      </c>
      <c r="H14" s="192" t="s">
        <v>499</v>
      </c>
      <c r="I14" s="192"/>
      <c r="J14" s="192" t="s">
        <v>496</v>
      </c>
      <c r="K14" s="190" t="s">
        <v>195</v>
      </c>
      <c r="L14" s="191">
        <v>44840</v>
      </c>
      <c r="M14" s="192"/>
      <c r="N14" s="190">
        <v>16</v>
      </c>
      <c r="O14" s="209" t="s">
        <v>841</v>
      </c>
      <c r="P14" s="163"/>
    </row>
    <row r="15" spans="1:16">
      <c r="A15" s="187">
        <f t="shared" si="0"/>
        <v>5</v>
      </c>
      <c r="B15" s="188" t="s">
        <v>147</v>
      </c>
      <c r="C15" s="187" t="s">
        <v>3</v>
      </c>
      <c r="D15" s="190" t="s">
        <v>751</v>
      </c>
      <c r="E15" s="191">
        <v>44828</v>
      </c>
      <c r="F15" s="191"/>
      <c r="G15" s="192" t="s">
        <v>494</v>
      </c>
      <c r="H15" s="192" t="s">
        <v>500</v>
      </c>
      <c r="I15" s="192"/>
      <c r="J15" s="192" t="s">
        <v>496</v>
      </c>
      <c r="K15" s="190" t="s">
        <v>195</v>
      </c>
      <c r="L15" s="191">
        <v>44840</v>
      </c>
      <c r="M15" s="192"/>
      <c r="N15" s="190"/>
      <c r="O15" s="209" t="s">
        <v>842</v>
      </c>
      <c r="P15" s="163"/>
    </row>
    <row r="16" spans="1:16">
      <c r="A16" s="187">
        <f t="shared" si="0"/>
        <v>6</v>
      </c>
      <c r="B16" s="188" t="s">
        <v>147</v>
      </c>
      <c r="C16" s="187" t="s">
        <v>3</v>
      </c>
      <c r="D16" s="190" t="s">
        <v>752</v>
      </c>
      <c r="E16" s="191">
        <v>44837</v>
      </c>
      <c r="F16" s="191"/>
      <c r="G16" s="192" t="s">
        <v>494</v>
      </c>
      <c r="H16" s="192" t="s">
        <v>501</v>
      </c>
      <c r="I16" s="192"/>
      <c r="J16" s="192" t="s">
        <v>496</v>
      </c>
      <c r="K16" s="190" t="s">
        <v>195</v>
      </c>
      <c r="L16" s="191">
        <v>44840</v>
      </c>
      <c r="M16" s="192"/>
      <c r="N16" s="190"/>
      <c r="O16" s="209" t="s">
        <v>843</v>
      </c>
      <c r="P16" s="163"/>
    </row>
    <row r="17" spans="1:16">
      <c r="A17" s="187">
        <f t="shared" si="0"/>
        <v>7</v>
      </c>
      <c r="B17" s="188" t="s">
        <v>147</v>
      </c>
      <c r="C17" s="187" t="s">
        <v>3</v>
      </c>
      <c r="D17" s="190" t="s">
        <v>753</v>
      </c>
      <c r="E17" s="191">
        <v>44838</v>
      </c>
      <c r="F17" s="191"/>
      <c r="G17" s="192" t="s">
        <v>4</v>
      </c>
      <c r="H17" s="192" t="s">
        <v>503</v>
      </c>
      <c r="I17" s="192"/>
      <c r="J17" s="192" t="s">
        <v>504</v>
      </c>
      <c r="K17" s="190" t="s">
        <v>195</v>
      </c>
      <c r="L17" s="191">
        <v>44840</v>
      </c>
      <c r="M17" s="192"/>
      <c r="N17" s="190"/>
      <c r="O17" s="209" t="s">
        <v>844</v>
      </c>
      <c r="P17" s="163"/>
    </row>
    <row r="18" spans="1:16">
      <c r="A18" s="187">
        <f t="shared" si="0"/>
        <v>8</v>
      </c>
      <c r="B18" s="188" t="s">
        <v>147</v>
      </c>
      <c r="C18" s="187" t="s">
        <v>3</v>
      </c>
      <c r="D18" s="190" t="s">
        <v>754</v>
      </c>
      <c r="E18" s="191">
        <v>44839</v>
      </c>
      <c r="F18" s="191"/>
      <c r="G18" s="192" t="s">
        <v>520</v>
      </c>
      <c r="H18" s="192" t="s">
        <v>521</v>
      </c>
      <c r="I18" s="192"/>
      <c r="J18" s="192" t="s">
        <v>496</v>
      </c>
      <c r="K18" s="190" t="s">
        <v>195</v>
      </c>
      <c r="L18" s="191">
        <v>44840</v>
      </c>
      <c r="M18" s="192"/>
      <c r="N18" s="190">
        <v>65</v>
      </c>
      <c r="O18" s="209" t="s">
        <v>845</v>
      </c>
      <c r="P18" s="163"/>
    </row>
    <row r="19" spans="1:16">
      <c r="A19" s="187">
        <f t="shared" si="0"/>
        <v>9</v>
      </c>
      <c r="B19" s="188" t="s">
        <v>147</v>
      </c>
      <c r="C19" s="187" t="s">
        <v>3</v>
      </c>
      <c r="D19" s="190" t="s">
        <v>755</v>
      </c>
      <c r="E19" s="191">
        <v>44836</v>
      </c>
      <c r="F19" s="191"/>
      <c r="G19" s="192" t="s">
        <v>278</v>
      </c>
      <c r="H19" s="192" t="s">
        <v>522</v>
      </c>
      <c r="I19" s="192"/>
      <c r="J19" s="192" t="s">
        <v>502</v>
      </c>
      <c r="K19" s="190" t="s">
        <v>195</v>
      </c>
      <c r="L19" s="191">
        <v>44840</v>
      </c>
      <c r="M19" s="192"/>
      <c r="N19" s="190"/>
      <c r="O19" s="209" t="s">
        <v>846</v>
      </c>
      <c r="P19" s="163"/>
    </row>
    <row r="20" spans="1:16">
      <c r="A20" s="187">
        <f t="shared" si="0"/>
        <v>10</v>
      </c>
      <c r="B20" s="188" t="s">
        <v>147</v>
      </c>
      <c r="C20" s="187" t="s">
        <v>3</v>
      </c>
      <c r="D20" s="190" t="s">
        <v>756</v>
      </c>
      <c r="E20" s="191">
        <v>44845</v>
      </c>
      <c r="F20" s="191"/>
      <c r="G20" s="192" t="s">
        <v>278</v>
      </c>
      <c r="H20" s="192" t="s">
        <v>544</v>
      </c>
      <c r="I20" s="192"/>
      <c r="J20" s="192" t="s">
        <v>502</v>
      </c>
      <c r="K20" s="190" t="s">
        <v>195</v>
      </c>
      <c r="L20" s="191">
        <v>44846</v>
      </c>
      <c r="M20" s="192"/>
      <c r="N20" s="192"/>
      <c r="O20" s="209" t="s">
        <v>847</v>
      </c>
      <c r="P20" s="163"/>
    </row>
    <row r="21" spans="1:16">
      <c r="A21" s="187">
        <f t="shared" si="0"/>
        <v>11</v>
      </c>
      <c r="B21" s="188" t="s">
        <v>147</v>
      </c>
      <c r="C21" s="187" t="s">
        <v>3</v>
      </c>
      <c r="D21" s="190" t="s">
        <v>757</v>
      </c>
      <c r="E21" s="191">
        <v>44847</v>
      </c>
      <c r="F21" s="191"/>
      <c r="G21" s="192" t="s">
        <v>5</v>
      </c>
      <c r="H21" s="192" t="s">
        <v>566</v>
      </c>
      <c r="I21" s="192"/>
      <c r="J21" s="192" t="s">
        <v>502</v>
      </c>
      <c r="K21" s="190" t="s">
        <v>195</v>
      </c>
      <c r="L21" s="208">
        <v>44851</v>
      </c>
      <c r="M21" s="192" t="s">
        <v>433</v>
      </c>
      <c r="N21" s="190">
        <v>9</v>
      </c>
      <c r="O21" s="209" t="s">
        <v>848</v>
      </c>
      <c r="P21" s="163"/>
    </row>
    <row r="22" spans="1:16">
      <c r="A22" s="187">
        <f t="shared" si="0"/>
        <v>12</v>
      </c>
      <c r="B22" s="188" t="s">
        <v>147</v>
      </c>
      <c r="C22" s="187" t="s">
        <v>3</v>
      </c>
      <c r="D22" s="190" t="s">
        <v>881</v>
      </c>
      <c r="E22" s="191">
        <v>44858</v>
      </c>
      <c r="F22" s="191"/>
      <c r="G22" s="192" t="s">
        <v>217</v>
      </c>
      <c r="H22" s="192" t="s">
        <v>891</v>
      </c>
      <c r="I22" s="192"/>
      <c r="J22" s="192" t="s">
        <v>502</v>
      </c>
      <c r="K22" s="190" t="s">
        <v>195</v>
      </c>
      <c r="L22" s="208">
        <v>44866</v>
      </c>
      <c r="M22" s="160"/>
      <c r="N22" s="160"/>
      <c r="O22" s="209" t="s">
        <v>949</v>
      </c>
      <c r="P22" s="163"/>
    </row>
    <row r="23" spans="1:16">
      <c r="A23" s="187">
        <f t="shared" si="0"/>
        <v>13</v>
      </c>
      <c r="B23" s="188" t="s">
        <v>147</v>
      </c>
      <c r="C23" s="187" t="s">
        <v>3</v>
      </c>
      <c r="D23" s="190" t="s">
        <v>882</v>
      </c>
      <c r="E23" s="159">
        <v>44858</v>
      </c>
      <c r="F23" s="159"/>
      <c r="G23" s="160" t="s">
        <v>278</v>
      </c>
      <c r="H23" s="160" t="s">
        <v>892</v>
      </c>
      <c r="I23" s="160"/>
      <c r="J23" s="160" t="s">
        <v>893</v>
      </c>
      <c r="K23" s="189" t="s">
        <v>195</v>
      </c>
      <c r="L23" s="232">
        <v>44866</v>
      </c>
      <c r="M23" s="160"/>
      <c r="N23" s="160"/>
      <c r="O23" s="207" t="s">
        <v>950</v>
      </c>
      <c r="P23" s="163"/>
    </row>
    <row r="24" spans="1:16">
      <c r="A24" s="187">
        <f t="shared" si="0"/>
        <v>14</v>
      </c>
      <c r="B24" s="188" t="s">
        <v>147</v>
      </c>
      <c r="C24" s="187" t="s">
        <v>3</v>
      </c>
      <c r="D24" s="190" t="s">
        <v>883</v>
      </c>
      <c r="E24" s="159">
        <v>44859</v>
      </c>
      <c r="F24" s="159"/>
      <c r="G24" s="160" t="s">
        <v>5</v>
      </c>
      <c r="H24" s="160" t="s">
        <v>894</v>
      </c>
      <c r="I24" s="160"/>
      <c r="J24" s="160" t="s">
        <v>895</v>
      </c>
      <c r="K24" s="189" t="s">
        <v>195</v>
      </c>
      <c r="L24" s="232">
        <v>44866</v>
      </c>
      <c r="M24" s="160"/>
      <c r="N24" s="160"/>
      <c r="O24" s="207" t="s">
        <v>951</v>
      </c>
      <c r="P24" s="163"/>
    </row>
    <row r="25" spans="1:16">
      <c r="A25" s="187">
        <f t="shared" si="0"/>
        <v>15</v>
      </c>
      <c r="B25" s="188" t="s">
        <v>147</v>
      </c>
      <c r="C25" s="187" t="s">
        <v>3</v>
      </c>
      <c r="D25" s="190" t="s">
        <v>884</v>
      </c>
      <c r="E25" s="159"/>
      <c r="F25" s="159"/>
      <c r="G25" s="160"/>
      <c r="H25" s="160"/>
      <c r="I25" s="160"/>
      <c r="J25" s="160"/>
      <c r="K25" s="189"/>
      <c r="L25" s="189"/>
      <c r="M25" s="160"/>
      <c r="N25" s="160"/>
      <c r="O25" s="207"/>
      <c r="P25" s="163"/>
    </row>
    <row r="26" spans="1:16">
      <c r="A26" s="187">
        <f t="shared" si="0"/>
        <v>16</v>
      </c>
      <c r="B26" s="188" t="s">
        <v>147</v>
      </c>
      <c r="C26" s="187" t="s">
        <v>3</v>
      </c>
      <c r="D26" s="190" t="s">
        <v>885</v>
      </c>
      <c r="E26" s="159">
        <v>44859</v>
      </c>
      <c r="F26" s="159"/>
      <c r="G26" s="160" t="s">
        <v>281</v>
      </c>
      <c r="H26" s="160" t="s">
        <v>896</v>
      </c>
      <c r="I26" s="160"/>
      <c r="J26" s="160" t="s">
        <v>893</v>
      </c>
      <c r="K26" s="189" t="s">
        <v>195</v>
      </c>
      <c r="L26" s="232">
        <v>44859</v>
      </c>
      <c r="M26" s="160"/>
      <c r="N26" s="160"/>
      <c r="O26" s="207" t="s">
        <v>952</v>
      </c>
      <c r="P26" s="163"/>
    </row>
    <row r="27" spans="1:16">
      <c r="A27" s="187">
        <f t="shared" si="0"/>
        <v>17</v>
      </c>
      <c r="B27" s="188" t="s">
        <v>147</v>
      </c>
      <c r="C27" s="187" t="s">
        <v>3</v>
      </c>
      <c r="D27" s="190" t="s">
        <v>886</v>
      </c>
      <c r="E27" s="159">
        <v>44860</v>
      </c>
      <c r="F27" s="159"/>
      <c r="G27" s="160" t="s">
        <v>217</v>
      </c>
      <c r="H27" s="160" t="s">
        <v>897</v>
      </c>
      <c r="I27" s="160"/>
      <c r="J27" s="160" t="s">
        <v>898</v>
      </c>
      <c r="K27" s="189" t="s">
        <v>195</v>
      </c>
      <c r="L27" s="232">
        <v>44866</v>
      </c>
      <c r="M27" s="160"/>
      <c r="N27" s="160"/>
      <c r="O27" s="207" t="s">
        <v>953</v>
      </c>
      <c r="P27" s="163"/>
    </row>
    <row r="28" spans="1:16">
      <c r="A28" s="187">
        <f t="shared" si="0"/>
        <v>18</v>
      </c>
      <c r="B28" s="188" t="s">
        <v>147</v>
      </c>
      <c r="C28" s="187" t="s">
        <v>3</v>
      </c>
      <c r="D28" s="190" t="s">
        <v>887</v>
      </c>
      <c r="E28" s="159">
        <v>44860</v>
      </c>
      <c r="F28" s="159"/>
      <c r="G28" s="160" t="s">
        <v>278</v>
      </c>
      <c r="H28" s="160" t="s">
        <v>899</v>
      </c>
      <c r="I28" s="160"/>
      <c r="J28" s="160" t="s">
        <v>900</v>
      </c>
      <c r="K28" s="189" t="s">
        <v>195</v>
      </c>
      <c r="L28" s="232">
        <v>44866</v>
      </c>
      <c r="M28" s="160"/>
      <c r="N28" s="160"/>
      <c r="O28" s="207" t="s">
        <v>954</v>
      </c>
      <c r="P28" s="163"/>
    </row>
    <row r="29" spans="1:16">
      <c r="A29" s="187">
        <f t="shared" si="0"/>
        <v>19</v>
      </c>
      <c r="B29" s="188" t="s">
        <v>147</v>
      </c>
      <c r="C29" s="187" t="s">
        <v>3</v>
      </c>
      <c r="D29" s="190" t="s">
        <v>888</v>
      </c>
      <c r="E29" s="159">
        <v>44860</v>
      </c>
      <c r="F29" s="159"/>
      <c r="G29" s="160" t="s">
        <v>281</v>
      </c>
      <c r="H29" s="160" t="s">
        <v>901</v>
      </c>
      <c r="I29" s="160"/>
      <c r="J29" s="160" t="s">
        <v>900</v>
      </c>
      <c r="K29" s="189" t="s">
        <v>195</v>
      </c>
      <c r="L29" s="232">
        <v>44866</v>
      </c>
      <c r="M29" s="160"/>
      <c r="N29" s="160"/>
      <c r="O29" s="207" t="s">
        <v>955</v>
      </c>
      <c r="P29" s="163"/>
    </row>
    <row r="30" spans="1:16">
      <c r="A30" s="187">
        <f t="shared" si="0"/>
        <v>20</v>
      </c>
      <c r="B30" s="188" t="s">
        <v>147</v>
      </c>
      <c r="C30" s="187" t="s">
        <v>3</v>
      </c>
      <c r="D30" s="190" t="s">
        <v>889</v>
      </c>
      <c r="E30" s="191">
        <v>44861</v>
      </c>
      <c r="F30" s="191"/>
      <c r="G30" s="192" t="s">
        <v>902</v>
      </c>
      <c r="H30" s="193" t="s">
        <v>903</v>
      </c>
      <c r="I30" s="193"/>
      <c r="J30" s="192" t="s">
        <v>904</v>
      </c>
      <c r="K30" s="190" t="s">
        <v>195</v>
      </c>
      <c r="L30" s="208">
        <v>44866</v>
      </c>
      <c r="M30" s="192"/>
      <c r="N30" s="192"/>
      <c r="O30" s="207" t="s">
        <v>956</v>
      </c>
      <c r="P30" s="163"/>
    </row>
    <row r="31" spans="1:16">
      <c r="A31" s="187">
        <f t="shared" si="0"/>
        <v>21</v>
      </c>
      <c r="B31" s="188" t="s">
        <v>147</v>
      </c>
      <c r="C31" s="187" t="s">
        <v>3</v>
      </c>
      <c r="D31" s="190" t="s">
        <v>890</v>
      </c>
      <c r="E31" s="159">
        <v>44865</v>
      </c>
      <c r="F31" s="159"/>
      <c r="G31" s="160" t="s">
        <v>5</v>
      </c>
      <c r="H31" s="160" t="s">
        <v>905</v>
      </c>
      <c r="I31" s="160"/>
      <c r="J31" s="160" t="s">
        <v>906</v>
      </c>
      <c r="K31" s="189" t="s">
        <v>195</v>
      </c>
      <c r="L31" s="232">
        <v>44866</v>
      </c>
      <c r="M31" s="160"/>
      <c r="N31" s="160"/>
      <c r="O31" s="207" t="s">
        <v>957</v>
      </c>
      <c r="P31" s="163"/>
    </row>
    <row r="32" spans="1:16">
      <c r="A32" s="163"/>
      <c r="B32" s="188" t="s">
        <v>147</v>
      </c>
      <c r="C32" s="187" t="s">
        <v>3</v>
      </c>
      <c r="D32" s="190" t="s">
        <v>944</v>
      </c>
      <c r="E32" s="165">
        <v>44865</v>
      </c>
      <c r="F32" s="165"/>
      <c r="G32" s="163" t="s">
        <v>5</v>
      </c>
      <c r="H32" s="163" t="s">
        <v>945</v>
      </c>
      <c r="I32" s="163"/>
      <c r="J32" s="163" t="s">
        <v>946</v>
      </c>
      <c r="K32" s="164" t="s">
        <v>195</v>
      </c>
      <c r="L32" s="165">
        <v>44866</v>
      </c>
      <c r="M32" s="163"/>
      <c r="N32" s="163"/>
      <c r="O32" s="207" t="s">
        <v>958</v>
      </c>
      <c r="P32" s="163"/>
    </row>
    <row r="33" spans="1:16">
      <c r="A33" s="163"/>
      <c r="B33" s="188" t="s">
        <v>147</v>
      </c>
      <c r="C33" s="187" t="s">
        <v>3</v>
      </c>
      <c r="D33" s="190" t="s">
        <v>1013</v>
      </c>
      <c r="E33" s="170">
        <v>44866</v>
      </c>
      <c r="F33" s="170"/>
      <c r="G33" s="181" t="s">
        <v>1034</v>
      </c>
      <c r="H33" s="181" t="s">
        <v>1035</v>
      </c>
      <c r="I33" s="181"/>
      <c r="J33" s="181" t="s">
        <v>946</v>
      </c>
      <c r="K33" s="173" t="s">
        <v>195</v>
      </c>
      <c r="L33" s="170">
        <v>44873</v>
      </c>
      <c r="M33" s="163"/>
      <c r="N33" s="163"/>
      <c r="O33" s="209" t="s">
        <v>1036</v>
      </c>
      <c r="P33" s="163"/>
    </row>
    <row r="34" spans="1:16">
      <c r="A34" s="163"/>
      <c r="B34" s="188" t="s">
        <v>147</v>
      </c>
      <c r="C34" s="187" t="s">
        <v>3</v>
      </c>
      <c r="D34" s="190" t="s">
        <v>1014</v>
      </c>
      <c r="E34" s="170">
        <v>44866</v>
      </c>
      <c r="F34" s="170"/>
      <c r="G34" s="181" t="s">
        <v>1034</v>
      </c>
      <c r="H34" s="181" t="s">
        <v>1035</v>
      </c>
      <c r="I34" s="181"/>
      <c r="J34" s="163" t="s">
        <v>1037</v>
      </c>
      <c r="K34" s="164" t="s">
        <v>195</v>
      </c>
      <c r="L34" s="170">
        <v>44873</v>
      </c>
      <c r="M34" s="163"/>
      <c r="N34" s="163"/>
      <c r="O34" s="209" t="s">
        <v>1038</v>
      </c>
      <c r="P34" s="163"/>
    </row>
    <row r="35" spans="1:16">
      <c r="A35" s="163"/>
      <c r="B35" s="188" t="s">
        <v>147</v>
      </c>
      <c r="C35" s="187" t="s">
        <v>3</v>
      </c>
      <c r="D35" s="190" t="s">
        <v>1015</v>
      </c>
      <c r="E35" s="170">
        <v>44866</v>
      </c>
      <c r="F35" s="170"/>
      <c r="G35" s="163" t="s">
        <v>5</v>
      </c>
      <c r="H35" s="163" t="s">
        <v>1039</v>
      </c>
      <c r="I35" s="163"/>
      <c r="J35" s="163" t="s">
        <v>1040</v>
      </c>
      <c r="K35" s="164" t="s">
        <v>195</v>
      </c>
      <c r="L35" s="165">
        <v>44873</v>
      </c>
      <c r="M35" s="163"/>
      <c r="N35" s="163"/>
      <c r="O35" s="207" t="s">
        <v>1041</v>
      </c>
      <c r="P35" s="163"/>
    </row>
    <row r="36" spans="1:16">
      <c r="A36" s="163"/>
      <c r="B36" s="188" t="s">
        <v>147</v>
      </c>
      <c r="C36" s="187" t="s">
        <v>3</v>
      </c>
      <c r="D36" s="190" t="s">
        <v>1016</v>
      </c>
      <c r="E36" s="170">
        <v>44866</v>
      </c>
      <c r="F36" s="170"/>
      <c r="G36" s="163" t="s">
        <v>278</v>
      </c>
      <c r="H36" s="163" t="s">
        <v>899</v>
      </c>
      <c r="I36" s="163"/>
      <c r="J36" s="163" t="s">
        <v>1047</v>
      </c>
      <c r="K36" s="164" t="s">
        <v>195</v>
      </c>
      <c r="L36" s="165">
        <v>44873</v>
      </c>
      <c r="M36" s="163"/>
      <c r="N36" s="163"/>
      <c r="O36" s="207" t="s">
        <v>1048</v>
      </c>
      <c r="P36" s="163"/>
    </row>
    <row r="37" spans="1:16">
      <c r="A37" s="163"/>
      <c r="B37" s="188" t="s">
        <v>147</v>
      </c>
      <c r="C37" s="187" t="s">
        <v>3</v>
      </c>
      <c r="D37" s="190" t="s">
        <v>1017</v>
      </c>
      <c r="E37" s="165">
        <v>44866</v>
      </c>
      <c r="F37" s="165"/>
      <c r="G37" s="163" t="s">
        <v>217</v>
      </c>
      <c r="H37" s="163" t="s">
        <v>897</v>
      </c>
      <c r="I37" s="163"/>
      <c r="J37" s="163" t="s">
        <v>1042</v>
      </c>
      <c r="K37" s="164" t="s">
        <v>195</v>
      </c>
      <c r="L37" s="165">
        <v>44873</v>
      </c>
      <c r="M37" s="163"/>
      <c r="N37" s="163"/>
      <c r="O37" s="207" t="s">
        <v>1043</v>
      </c>
      <c r="P37" s="163"/>
    </row>
    <row r="38" spans="1:16">
      <c r="A38" s="163"/>
      <c r="B38" s="188" t="s">
        <v>147</v>
      </c>
      <c r="C38" s="187" t="s">
        <v>3</v>
      </c>
      <c r="D38" s="190" t="s">
        <v>1018</v>
      </c>
      <c r="E38" s="165">
        <v>44868</v>
      </c>
      <c r="F38" s="165"/>
      <c r="G38" s="163" t="s">
        <v>5</v>
      </c>
      <c r="H38" s="163" t="s">
        <v>1044</v>
      </c>
      <c r="I38" s="163"/>
      <c r="J38" s="163" t="s">
        <v>1045</v>
      </c>
      <c r="K38" s="164" t="s">
        <v>195</v>
      </c>
      <c r="L38" s="165">
        <v>44873</v>
      </c>
      <c r="M38" s="163"/>
      <c r="N38" s="163"/>
      <c r="O38" s="207" t="s">
        <v>1046</v>
      </c>
      <c r="P38" s="163"/>
    </row>
    <row r="39" spans="1:16">
      <c r="A39" s="163"/>
      <c r="B39" s="188" t="s">
        <v>147</v>
      </c>
      <c r="C39" s="187" t="s">
        <v>3</v>
      </c>
      <c r="D39" s="190" t="s">
        <v>1019</v>
      </c>
      <c r="E39" s="165">
        <v>44869</v>
      </c>
      <c r="F39" s="165"/>
      <c r="G39" s="163" t="s">
        <v>1049</v>
      </c>
      <c r="H39" s="163" t="s">
        <v>1050</v>
      </c>
      <c r="I39" s="163"/>
      <c r="J39" s="163" t="s">
        <v>1051</v>
      </c>
      <c r="K39" s="164" t="s">
        <v>195</v>
      </c>
      <c r="L39" s="165">
        <v>44873</v>
      </c>
      <c r="M39" s="163"/>
      <c r="N39" s="163"/>
      <c r="O39" s="207" t="s">
        <v>1052</v>
      </c>
      <c r="P39" s="163"/>
    </row>
    <row r="40" spans="1:16">
      <c r="A40" s="163"/>
      <c r="B40" s="188" t="s">
        <v>147</v>
      </c>
      <c r="C40" s="187" t="s">
        <v>3</v>
      </c>
      <c r="D40" s="190" t="s">
        <v>1020</v>
      </c>
      <c r="E40" s="165">
        <v>44869</v>
      </c>
      <c r="F40" s="165"/>
      <c r="G40" s="163" t="s">
        <v>5</v>
      </c>
      <c r="H40" s="163" t="s">
        <v>1053</v>
      </c>
      <c r="I40" s="163"/>
      <c r="J40" s="163" t="s">
        <v>1054</v>
      </c>
      <c r="K40" s="164" t="s">
        <v>195</v>
      </c>
      <c r="L40" s="165">
        <v>44873</v>
      </c>
      <c r="M40" s="163"/>
      <c r="N40" s="163"/>
      <c r="O40" s="207" t="s">
        <v>1055</v>
      </c>
      <c r="P40" s="163"/>
    </row>
    <row r="41" spans="1:16">
      <c r="A41" s="163"/>
      <c r="B41" s="188" t="s">
        <v>147</v>
      </c>
      <c r="C41" s="187" t="s">
        <v>3</v>
      </c>
      <c r="D41" s="190" t="s">
        <v>1021</v>
      </c>
      <c r="E41" s="165">
        <v>44869</v>
      </c>
      <c r="F41" s="165"/>
      <c r="G41" s="163" t="s">
        <v>5</v>
      </c>
      <c r="H41" s="163" t="s">
        <v>1056</v>
      </c>
      <c r="I41" s="163"/>
      <c r="J41" s="163" t="s">
        <v>1057</v>
      </c>
      <c r="K41" s="164" t="s">
        <v>195</v>
      </c>
      <c r="L41" s="165">
        <v>44873</v>
      </c>
      <c r="M41" s="163"/>
      <c r="N41" s="163"/>
      <c r="O41" s="207" t="s">
        <v>1058</v>
      </c>
      <c r="P41" s="163"/>
    </row>
    <row r="42" spans="1:16">
      <c r="A42" s="163"/>
      <c r="B42" s="188" t="s">
        <v>147</v>
      </c>
      <c r="C42" s="187" t="s">
        <v>3</v>
      </c>
      <c r="D42" s="190" t="s">
        <v>1022</v>
      </c>
      <c r="E42" s="165">
        <v>44869</v>
      </c>
      <c r="F42" s="165"/>
      <c r="G42" s="163" t="s">
        <v>810</v>
      </c>
      <c r="H42" s="163" t="s">
        <v>1151</v>
      </c>
      <c r="I42" s="163"/>
      <c r="J42" s="163" t="s">
        <v>1054</v>
      </c>
      <c r="K42" s="164" t="s">
        <v>195</v>
      </c>
      <c r="L42" s="165">
        <v>44882</v>
      </c>
      <c r="M42" s="163"/>
      <c r="N42" s="163"/>
      <c r="O42" s="207"/>
      <c r="P42" s="163"/>
    </row>
    <row r="43" spans="1:16">
      <c r="A43" s="163"/>
      <c r="B43" s="188" t="s">
        <v>147</v>
      </c>
      <c r="C43" s="187" t="s">
        <v>3</v>
      </c>
      <c r="D43" s="190" t="s">
        <v>1023</v>
      </c>
      <c r="E43" s="165">
        <v>44870</v>
      </c>
      <c r="F43" s="165"/>
      <c r="G43" s="163" t="s">
        <v>1059</v>
      </c>
      <c r="H43" s="163" t="s">
        <v>1060</v>
      </c>
      <c r="I43" s="163"/>
      <c r="J43" s="163" t="s">
        <v>1045</v>
      </c>
      <c r="K43" s="164" t="s">
        <v>195</v>
      </c>
      <c r="L43" s="165">
        <v>44873</v>
      </c>
      <c r="M43" s="163"/>
      <c r="N43" s="163"/>
      <c r="O43" s="207" t="s">
        <v>1061</v>
      </c>
      <c r="P43" s="163"/>
    </row>
    <row r="44" spans="1:16">
      <c r="A44" s="163"/>
      <c r="B44" s="188" t="s">
        <v>147</v>
      </c>
      <c r="C44" s="187" t="s">
        <v>3</v>
      </c>
      <c r="D44" s="190" t="s">
        <v>1024</v>
      </c>
      <c r="E44" s="165">
        <v>44870</v>
      </c>
      <c r="F44" s="165"/>
      <c r="G44" s="163" t="s">
        <v>1049</v>
      </c>
      <c r="H44" s="163" t="s">
        <v>1062</v>
      </c>
      <c r="I44" s="163"/>
      <c r="J44" s="163" t="s">
        <v>1063</v>
      </c>
      <c r="K44" s="164" t="s">
        <v>195</v>
      </c>
      <c r="L44" s="165">
        <v>44873</v>
      </c>
      <c r="M44" s="163"/>
      <c r="N44" s="163"/>
      <c r="O44" s="207" t="s">
        <v>1048</v>
      </c>
      <c r="P44" s="163"/>
    </row>
    <row r="45" spans="1:16">
      <c r="A45" s="163"/>
      <c r="B45" s="188" t="s">
        <v>147</v>
      </c>
      <c r="C45" s="187" t="s">
        <v>3</v>
      </c>
      <c r="D45" s="190" t="s">
        <v>1025</v>
      </c>
      <c r="E45" s="165">
        <v>44870</v>
      </c>
      <c r="F45" s="165"/>
      <c r="G45" s="163" t="s">
        <v>5</v>
      </c>
      <c r="H45" s="163" t="s">
        <v>1064</v>
      </c>
      <c r="I45" s="163"/>
      <c r="J45" s="163" t="s">
        <v>1065</v>
      </c>
      <c r="K45" s="164" t="s">
        <v>195</v>
      </c>
      <c r="L45" s="165">
        <v>44873</v>
      </c>
      <c r="M45" s="163"/>
      <c r="N45" s="163"/>
      <c r="O45" s="207" t="s">
        <v>1066</v>
      </c>
      <c r="P45" s="163"/>
    </row>
    <row r="46" spans="1:16">
      <c r="A46" s="163"/>
      <c r="B46" s="188" t="s">
        <v>147</v>
      </c>
      <c r="C46" s="187" t="s">
        <v>3</v>
      </c>
      <c r="D46" s="190" t="s">
        <v>1026</v>
      </c>
      <c r="E46" s="165">
        <v>44870</v>
      </c>
      <c r="F46" s="165"/>
      <c r="G46" s="163" t="s">
        <v>1034</v>
      </c>
      <c r="H46" s="163" t="s">
        <v>1067</v>
      </c>
      <c r="I46" s="163"/>
      <c r="J46" s="163" t="s">
        <v>1065</v>
      </c>
      <c r="K46" s="164" t="s">
        <v>195</v>
      </c>
      <c r="L46" s="165">
        <v>44873</v>
      </c>
      <c r="M46" s="163"/>
      <c r="N46" s="163"/>
      <c r="O46" s="207" t="s">
        <v>1068</v>
      </c>
      <c r="P46" s="163"/>
    </row>
    <row r="47" spans="1:16">
      <c r="A47" s="163"/>
      <c r="B47" s="188" t="s">
        <v>147</v>
      </c>
      <c r="C47" s="187" t="s">
        <v>3</v>
      </c>
      <c r="D47" s="190" t="s">
        <v>1027</v>
      </c>
      <c r="E47" s="165">
        <v>44872</v>
      </c>
      <c r="F47" s="165"/>
      <c r="G47" s="163" t="s">
        <v>278</v>
      </c>
      <c r="H47" s="163" t="s">
        <v>899</v>
      </c>
      <c r="I47" s="163"/>
      <c r="J47" s="163" t="s">
        <v>1079</v>
      </c>
      <c r="K47" s="164" t="s">
        <v>195</v>
      </c>
      <c r="L47" s="165">
        <v>44879</v>
      </c>
      <c r="M47" s="163"/>
      <c r="N47" s="163"/>
      <c r="O47" s="207"/>
      <c r="P47" s="163"/>
    </row>
    <row r="48" spans="1:16">
      <c r="A48" s="163"/>
      <c r="B48" s="188" t="s">
        <v>147</v>
      </c>
      <c r="C48" s="187" t="s">
        <v>3</v>
      </c>
      <c r="D48" s="190" t="s">
        <v>1028</v>
      </c>
      <c r="E48" s="165">
        <v>44872</v>
      </c>
      <c r="F48" s="165"/>
      <c r="G48" s="163" t="s">
        <v>281</v>
      </c>
      <c r="H48" s="163" t="s">
        <v>1112</v>
      </c>
      <c r="I48" s="163"/>
      <c r="J48" s="163" t="s">
        <v>1079</v>
      </c>
      <c r="K48" s="164" t="s">
        <v>195</v>
      </c>
      <c r="L48" s="165">
        <v>44879</v>
      </c>
      <c r="M48" s="163"/>
      <c r="N48" s="163"/>
      <c r="O48" s="207"/>
      <c r="P48" s="163"/>
    </row>
    <row r="49" spans="1:16">
      <c r="A49" s="163"/>
      <c r="B49" s="188" t="s">
        <v>147</v>
      </c>
      <c r="C49" s="187" t="s">
        <v>3</v>
      </c>
      <c r="D49" s="190" t="s">
        <v>1029</v>
      </c>
      <c r="E49" s="165">
        <v>44872</v>
      </c>
      <c r="F49" s="165"/>
      <c r="G49" s="163" t="s">
        <v>907</v>
      </c>
      <c r="H49" s="163" t="s">
        <v>1116</v>
      </c>
      <c r="I49" s="163"/>
      <c r="J49" s="163" t="s">
        <v>1117</v>
      </c>
      <c r="K49" s="164" t="s">
        <v>195</v>
      </c>
      <c r="L49" s="165">
        <v>44879</v>
      </c>
      <c r="M49" s="163"/>
      <c r="N49" s="163"/>
      <c r="O49" s="207"/>
      <c r="P49" s="163"/>
    </row>
    <row r="50" spans="1:16">
      <c r="A50" s="163"/>
      <c r="B50" s="188" t="s">
        <v>147</v>
      </c>
      <c r="C50" s="187" t="s">
        <v>3</v>
      </c>
      <c r="D50" s="190" t="s">
        <v>1030</v>
      </c>
      <c r="E50" s="165">
        <v>44872</v>
      </c>
      <c r="F50" s="165"/>
      <c r="G50" s="163" t="s">
        <v>109</v>
      </c>
      <c r="H50" s="163" t="s">
        <v>1138</v>
      </c>
      <c r="I50" s="163"/>
      <c r="J50" s="163" t="s">
        <v>1115</v>
      </c>
      <c r="K50" s="164" t="s">
        <v>195</v>
      </c>
      <c r="L50" s="165">
        <v>44879</v>
      </c>
      <c r="M50" s="163"/>
      <c r="N50" s="163"/>
      <c r="O50" s="207"/>
      <c r="P50" s="163"/>
    </row>
    <row r="51" spans="1:16">
      <c r="A51" s="163"/>
      <c r="B51" s="188" t="s">
        <v>147</v>
      </c>
      <c r="C51" s="187" t="s">
        <v>3</v>
      </c>
      <c r="D51" s="190" t="s">
        <v>1031</v>
      </c>
      <c r="E51" s="165">
        <v>44872</v>
      </c>
      <c r="F51" s="165"/>
      <c r="G51" s="163" t="s">
        <v>281</v>
      </c>
      <c r="H51" s="163" t="s">
        <v>1114</v>
      </c>
      <c r="I51" s="163"/>
      <c r="J51" s="163" t="s">
        <v>1115</v>
      </c>
      <c r="K51" s="164" t="s">
        <v>195</v>
      </c>
      <c r="L51" s="165">
        <v>44879</v>
      </c>
      <c r="M51" s="163"/>
      <c r="N51" s="163"/>
      <c r="O51" s="207"/>
      <c r="P51" s="163"/>
    </row>
    <row r="52" spans="1:16">
      <c r="A52" s="163"/>
      <c r="B52" s="188" t="s">
        <v>147</v>
      </c>
      <c r="C52" s="187" t="s">
        <v>3</v>
      </c>
      <c r="D52" s="190" t="s">
        <v>1032</v>
      </c>
      <c r="E52" s="165">
        <v>44872</v>
      </c>
      <c r="F52" s="165"/>
      <c r="G52" s="163" t="s">
        <v>1049</v>
      </c>
      <c r="H52" s="163" t="s">
        <v>1069</v>
      </c>
      <c r="I52" s="163"/>
      <c r="J52" s="163" t="s">
        <v>1070</v>
      </c>
      <c r="K52" s="164" t="s">
        <v>195</v>
      </c>
      <c r="L52" s="165">
        <v>44873</v>
      </c>
      <c r="M52" s="163"/>
      <c r="N52" s="163"/>
      <c r="O52" s="207" t="s">
        <v>1071</v>
      </c>
      <c r="P52" s="163"/>
    </row>
    <row r="53" spans="1:16">
      <c r="A53" s="163"/>
      <c r="B53" s="188" t="s">
        <v>147</v>
      </c>
      <c r="C53" s="187" t="s">
        <v>3</v>
      </c>
      <c r="D53" s="190" t="s">
        <v>1033</v>
      </c>
      <c r="E53" s="165">
        <v>44873</v>
      </c>
      <c r="F53" s="165"/>
      <c r="G53" s="163" t="s">
        <v>309</v>
      </c>
      <c r="H53" s="163" t="s">
        <v>1136</v>
      </c>
      <c r="I53" s="163"/>
      <c r="J53" s="163" t="s">
        <v>1137</v>
      </c>
      <c r="K53" s="164" t="s">
        <v>195</v>
      </c>
      <c r="L53" s="165">
        <v>44879</v>
      </c>
      <c r="M53" s="163"/>
      <c r="N53" s="163"/>
      <c r="O53" s="207"/>
      <c r="P53" s="163"/>
    </row>
    <row r="54" spans="1:16">
      <c r="A54" s="163"/>
      <c r="B54" s="188" t="s">
        <v>147</v>
      </c>
      <c r="C54" s="187" t="s">
        <v>3</v>
      </c>
      <c r="D54" s="190" t="s">
        <v>1089</v>
      </c>
      <c r="E54" s="165">
        <v>44875</v>
      </c>
      <c r="F54" s="165"/>
      <c r="G54" s="163" t="s">
        <v>281</v>
      </c>
      <c r="H54" s="163" t="s">
        <v>1112</v>
      </c>
      <c r="I54" s="163"/>
      <c r="J54" s="163" t="s">
        <v>1113</v>
      </c>
      <c r="K54" s="164" t="s">
        <v>195</v>
      </c>
      <c r="L54" s="165">
        <v>44879</v>
      </c>
      <c r="M54" s="163"/>
      <c r="N54" s="163"/>
      <c r="O54" s="207"/>
      <c r="P54" s="163"/>
    </row>
    <row r="55" spans="1:16">
      <c r="A55" s="163"/>
      <c r="B55" s="188" t="s">
        <v>147</v>
      </c>
      <c r="C55" s="187" t="s">
        <v>3</v>
      </c>
      <c r="D55" s="190" t="s">
        <v>1090</v>
      </c>
      <c r="E55" s="165">
        <v>44875</v>
      </c>
      <c r="F55" s="165"/>
      <c r="G55" s="163" t="s">
        <v>278</v>
      </c>
      <c r="H55" s="163" t="s">
        <v>1139</v>
      </c>
      <c r="I55" s="163"/>
      <c r="J55" s="163" t="s">
        <v>1140</v>
      </c>
      <c r="K55" s="164" t="s">
        <v>195</v>
      </c>
      <c r="L55" s="165">
        <v>44879</v>
      </c>
      <c r="M55" s="163"/>
      <c r="N55" s="163"/>
      <c r="O55" s="207"/>
      <c r="P55" s="163"/>
    </row>
    <row r="56" spans="1:16">
      <c r="A56" s="163"/>
      <c r="B56" s="188" t="s">
        <v>147</v>
      </c>
      <c r="C56" s="187" t="s">
        <v>3</v>
      </c>
      <c r="D56" s="190" t="s">
        <v>1091</v>
      </c>
      <c r="E56" s="165">
        <v>44875</v>
      </c>
      <c r="F56" s="165"/>
      <c r="G56" s="163" t="s">
        <v>209</v>
      </c>
      <c r="H56" s="163" t="s">
        <v>1096</v>
      </c>
      <c r="I56" s="163"/>
      <c r="J56" s="163" t="s">
        <v>1097</v>
      </c>
      <c r="K56" s="164" t="s">
        <v>195</v>
      </c>
      <c r="L56" s="165">
        <v>44879</v>
      </c>
      <c r="M56" s="163"/>
      <c r="N56" s="163"/>
      <c r="O56" s="207"/>
      <c r="P56" s="163"/>
    </row>
    <row r="57" spans="1:16">
      <c r="A57" s="163"/>
      <c r="B57" s="188" t="s">
        <v>147</v>
      </c>
      <c r="C57" s="187" t="s">
        <v>3</v>
      </c>
      <c r="D57" s="190" t="s">
        <v>1092</v>
      </c>
      <c r="E57" s="165">
        <v>44875</v>
      </c>
      <c r="F57" s="165"/>
      <c r="G57" s="163" t="s">
        <v>217</v>
      </c>
      <c r="H57" s="163" t="s">
        <v>1141</v>
      </c>
      <c r="I57" s="163"/>
      <c r="J57" s="163" t="s">
        <v>1142</v>
      </c>
      <c r="K57" s="164" t="s">
        <v>195</v>
      </c>
      <c r="L57" s="165">
        <v>44879</v>
      </c>
      <c r="M57" s="163"/>
      <c r="N57" s="163"/>
      <c r="O57" s="207"/>
      <c r="P57" s="163"/>
    </row>
    <row r="58" spans="1:16">
      <c r="A58" s="163"/>
      <c r="B58" s="188" t="s">
        <v>147</v>
      </c>
      <c r="C58" s="187" t="s">
        <v>3</v>
      </c>
      <c r="D58" s="190" t="s">
        <v>1093</v>
      </c>
      <c r="E58" s="165">
        <v>44875</v>
      </c>
      <c r="F58" s="165"/>
      <c r="G58" s="163" t="s">
        <v>805</v>
      </c>
      <c r="H58" s="163" t="s">
        <v>1143</v>
      </c>
      <c r="I58" s="163"/>
      <c r="J58" s="163" t="s">
        <v>1142</v>
      </c>
      <c r="K58" s="164" t="s">
        <v>195</v>
      </c>
      <c r="L58" s="165">
        <v>44879</v>
      </c>
      <c r="M58" s="163"/>
      <c r="N58" s="163"/>
      <c r="O58" s="207"/>
      <c r="P58" s="163"/>
    </row>
    <row r="59" spans="1:16">
      <c r="A59" s="163"/>
      <c r="B59" s="188" t="s">
        <v>147</v>
      </c>
      <c r="C59" s="187" t="s">
        <v>3</v>
      </c>
      <c r="D59" s="190" t="s">
        <v>1094</v>
      </c>
      <c r="E59" s="165">
        <v>44875</v>
      </c>
      <c r="F59" s="165"/>
      <c r="G59" s="163" t="s">
        <v>1190</v>
      </c>
      <c r="H59" s="163" t="s">
        <v>1191</v>
      </c>
      <c r="I59" s="163"/>
      <c r="J59" s="163" t="s">
        <v>1137</v>
      </c>
      <c r="K59" s="164" t="s">
        <v>195</v>
      </c>
      <c r="L59" s="164" t="s">
        <v>1192</v>
      </c>
      <c r="M59" s="163"/>
      <c r="N59" s="163"/>
      <c r="O59" s="207"/>
      <c r="P59" s="163"/>
    </row>
    <row r="60" spans="1:16">
      <c r="A60" s="163"/>
      <c r="B60" s="188" t="s">
        <v>147</v>
      </c>
      <c r="C60" s="187" t="s">
        <v>3</v>
      </c>
      <c r="D60" s="190" t="s">
        <v>1095</v>
      </c>
      <c r="E60" s="165">
        <v>44876</v>
      </c>
      <c r="F60" s="165"/>
      <c r="G60" s="163" t="s">
        <v>1049</v>
      </c>
      <c r="H60" s="163" t="s">
        <v>1127</v>
      </c>
      <c r="I60" s="163"/>
      <c r="J60" s="163" t="s">
        <v>1128</v>
      </c>
      <c r="K60" s="164" t="s">
        <v>195</v>
      </c>
      <c r="L60" s="165">
        <v>44879</v>
      </c>
      <c r="M60" s="163"/>
      <c r="N60" s="163"/>
      <c r="O60" s="207"/>
      <c r="P60" s="163"/>
    </row>
    <row r="61" spans="1:16">
      <c r="A61" s="163"/>
      <c r="B61" s="188" t="s">
        <v>147</v>
      </c>
      <c r="C61" s="187" t="s">
        <v>3</v>
      </c>
      <c r="D61" s="190" t="s">
        <v>1129</v>
      </c>
      <c r="E61" s="165">
        <v>44876</v>
      </c>
      <c r="F61" s="165"/>
      <c r="G61" s="163" t="s">
        <v>810</v>
      </c>
      <c r="H61" s="163" t="s">
        <v>1144</v>
      </c>
      <c r="I61" s="163"/>
      <c r="J61" s="163" t="s">
        <v>1142</v>
      </c>
      <c r="K61" s="164" t="s">
        <v>195</v>
      </c>
      <c r="L61" s="165">
        <v>44879</v>
      </c>
      <c r="M61" s="163"/>
      <c r="N61" s="163"/>
      <c r="O61" s="207"/>
      <c r="P61" s="163"/>
    </row>
    <row r="62" spans="1:16">
      <c r="A62" s="163"/>
      <c r="B62" s="188" t="s">
        <v>147</v>
      </c>
      <c r="C62" s="187" t="s">
        <v>3</v>
      </c>
      <c r="D62" s="190" t="s">
        <v>1130</v>
      </c>
      <c r="E62" s="165">
        <v>44876</v>
      </c>
      <c r="F62" s="165"/>
      <c r="G62" s="163" t="s">
        <v>914</v>
      </c>
      <c r="H62" s="163" t="s">
        <v>1134</v>
      </c>
      <c r="I62" s="163"/>
      <c r="J62" s="163" t="s">
        <v>1135</v>
      </c>
      <c r="K62" s="164" t="s">
        <v>195</v>
      </c>
      <c r="L62" s="165">
        <v>44879</v>
      </c>
      <c r="M62" s="163"/>
      <c r="N62" s="163"/>
      <c r="O62" s="207"/>
      <c r="P62" s="163"/>
    </row>
    <row r="63" spans="1:16">
      <c r="A63" s="163"/>
      <c r="B63" s="188" t="s">
        <v>147</v>
      </c>
      <c r="C63" s="187" t="s">
        <v>3</v>
      </c>
      <c r="D63" s="190" t="s">
        <v>1131</v>
      </c>
      <c r="E63" s="165">
        <v>44877</v>
      </c>
      <c r="F63" s="165"/>
      <c r="G63" s="163" t="s">
        <v>5</v>
      </c>
      <c r="H63" s="163" t="s">
        <v>1152</v>
      </c>
      <c r="I63" s="163"/>
      <c r="J63" s="163" t="s">
        <v>1153</v>
      </c>
      <c r="K63" s="164" t="s">
        <v>195</v>
      </c>
      <c r="L63" s="165">
        <v>44882</v>
      </c>
      <c r="M63" s="163"/>
      <c r="N63" s="163"/>
      <c r="O63" s="207"/>
      <c r="P63" s="163"/>
    </row>
    <row r="64" spans="1:16">
      <c r="A64" s="163"/>
      <c r="B64" s="188" t="s">
        <v>147</v>
      </c>
      <c r="C64" s="187" t="s">
        <v>3</v>
      </c>
      <c r="D64" s="190" t="s">
        <v>1132</v>
      </c>
      <c r="E64" s="165">
        <v>44877</v>
      </c>
      <c r="F64" s="165"/>
      <c r="G64" s="163" t="s">
        <v>810</v>
      </c>
      <c r="H64" s="163" t="s">
        <v>1035</v>
      </c>
      <c r="I64" s="163"/>
      <c r="J64" s="163" t="s">
        <v>1153</v>
      </c>
      <c r="K64" s="164" t="s">
        <v>195</v>
      </c>
      <c r="L64" s="165">
        <v>44887</v>
      </c>
      <c r="M64" s="163"/>
      <c r="N64" s="163"/>
      <c r="O64" s="207"/>
      <c r="P64" s="163"/>
    </row>
    <row r="65" spans="1:16">
      <c r="A65" s="163"/>
      <c r="B65" s="188" t="s">
        <v>147</v>
      </c>
      <c r="C65" s="187" t="s">
        <v>3</v>
      </c>
      <c r="D65" s="190" t="s">
        <v>1133</v>
      </c>
      <c r="E65" s="165">
        <v>44877</v>
      </c>
      <c r="F65" s="165"/>
      <c r="G65" s="163" t="s">
        <v>914</v>
      </c>
      <c r="H65" s="163" t="s">
        <v>1154</v>
      </c>
      <c r="I65" s="163"/>
      <c r="J65" s="163" t="s">
        <v>1155</v>
      </c>
      <c r="K65" s="164" t="s">
        <v>195</v>
      </c>
      <c r="L65" s="165">
        <v>44882</v>
      </c>
      <c r="M65" s="163"/>
      <c r="N65" s="163"/>
      <c r="O65" s="163"/>
      <c r="P65" s="163"/>
    </row>
    <row r="66" spans="1:16">
      <c r="A66" s="163"/>
      <c r="B66" s="188" t="s">
        <v>147</v>
      </c>
      <c r="C66" s="187" t="s">
        <v>3</v>
      </c>
      <c r="D66" s="190" t="s">
        <v>1156</v>
      </c>
      <c r="E66" s="165">
        <v>44881</v>
      </c>
      <c r="F66" s="165"/>
      <c r="G66" s="163" t="s">
        <v>1193</v>
      </c>
      <c r="H66" s="163" t="s">
        <v>1194</v>
      </c>
      <c r="I66" s="163"/>
      <c r="J66" s="163" t="s">
        <v>1195</v>
      </c>
      <c r="K66" s="164" t="s">
        <v>197</v>
      </c>
      <c r="L66" s="165">
        <v>44887</v>
      </c>
      <c r="M66" s="163"/>
      <c r="N66" s="163"/>
      <c r="O66" s="163"/>
      <c r="P66" s="163"/>
    </row>
    <row r="67" spans="1:16">
      <c r="A67" s="163"/>
      <c r="B67" s="188" t="s">
        <v>147</v>
      </c>
      <c r="C67" s="187" t="s">
        <v>3</v>
      </c>
      <c r="D67" s="190" t="s">
        <v>1157</v>
      </c>
      <c r="E67" s="165">
        <v>44881</v>
      </c>
      <c r="F67" s="165"/>
      <c r="G67" s="163" t="s">
        <v>446</v>
      </c>
      <c r="H67" s="163" t="s">
        <v>1219</v>
      </c>
      <c r="I67" s="163"/>
      <c r="J67" s="163" t="s">
        <v>1218</v>
      </c>
      <c r="K67" s="164" t="s">
        <v>195</v>
      </c>
      <c r="L67" s="165">
        <v>44895</v>
      </c>
      <c r="M67" s="163"/>
      <c r="N67" s="163"/>
      <c r="O67" s="163"/>
      <c r="P67" s="163"/>
    </row>
    <row r="68" spans="1:16">
      <c r="A68" s="163"/>
      <c r="B68" s="188" t="s">
        <v>147</v>
      </c>
      <c r="C68" s="187" t="s">
        <v>3</v>
      </c>
      <c r="D68" s="190" t="s">
        <v>1158</v>
      </c>
      <c r="E68" s="165">
        <v>44881</v>
      </c>
      <c r="F68" s="165"/>
      <c r="G68" s="163" t="s">
        <v>1220</v>
      </c>
      <c r="H68" s="163" t="s">
        <v>1222</v>
      </c>
      <c r="I68" s="163"/>
      <c r="J68" s="163" t="s">
        <v>1221</v>
      </c>
      <c r="K68" s="164" t="s">
        <v>195</v>
      </c>
      <c r="L68" s="165">
        <v>44895</v>
      </c>
      <c r="M68" s="163"/>
      <c r="N68" s="163"/>
      <c r="O68" s="163"/>
      <c r="P68" s="163"/>
    </row>
    <row r="69" spans="1:16">
      <c r="A69" s="163"/>
      <c r="B69" s="188" t="s">
        <v>147</v>
      </c>
      <c r="C69" s="187" t="s">
        <v>3</v>
      </c>
      <c r="D69" s="190" t="s">
        <v>1159</v>
      </c>
      <c r="E69" s="165">
        <v>44881</v>
      </c>
      <c r="F69" s="165"/>
      <c r="G69" s="163" t="s">
        <v>376</v>
      </c>
      <c r="H69" s="163" t="s">
        <v>1196</v>
      </c>
      <c r="I69" s="163"/>
      <c r="J69" s="163" t="s">
        <v>1197</v>
      </c>
      <c r="K69" s="164" t="s">
        <v>195</v>
      </c>
      <c r="L69" s="165">
        <v>44887</v>
      </c>
      <c r="M69" s="163"/>
      <c r="N69" s="163"/>
      <c r="O69" s="163"/>
      <c r="P69" s="163"/>
    </row>
    <row r="70" spans="1:16">
      <c r="A70" s="163"/>
      <c r="B70" s="188" t="s">
        <v>147</v>
      </c>
      <c r="C70" s="187" t="s">
        <v>3</v>
      </c>
      <c r="D70" s="190" t="s">
        <v>1160</v>
      </c>
      <c r="E70" s="165">
        <v>44881</v>
      </c>
      <c r="F70" s="165"/>
      <c r="G70" s="163" t="s">
        <v>1166</v>
      </c>
      <c r="H70" s="163" t="s">
        <v>1167</v>
      </c>
      <c r="I70" s="163"/>
      <c r="J70" s="163" t="s">
        <v>1168</v>
      </c>
      <c r="K70" s="164" t="s">
        <v>195</v>
      </c>
      <c r="L70" s="165">
        <v>44882</v>
      </c>
      <c r="M70" s="163"/>
      <c r="N70" s="163"/>
      <c r="O70" s="163"/>
      <c r="P70" s="163"/>
    </row>
    <row r="71" spans="1:16">
      <c r="A71" s="163"/>
      <c r="B71" s="188" t="s">
        <v>147</v>
      </c>
      <c r="C71" s="187" t="s">
        <v>3</v>
      </c>
      <c r="D71" s="190" t="s">
        <v>1161</v>
      </c>
      <c r="E71" s="165">
        <v>44881</v>
      </c>
      <c r="F71" s="165"/>
      <c r="G71" s="163" t="s">
        <v>465</v>
      </c>
      <c r="H71" s="163" t="s">
        <v>466</v>
      </c>
      <c r="I71" s="163"/>
      <c r="J71" s="163" t="s">
        <v>1137</v>
      </c>
      <c r="K71" s="164" t="s">
        <v>197</v>
      </c>
      <c r="L71" s="165">
        <v>44887</v>
      </c>
      <c r="M71" s="163"/>
      <c r="N71" s="163"/>
      <c r="O71" s="163"/>
      <c r="P71" s="163"/>
    </row>
    <row r="72" spans="1:16">
      <c r="A72" s="163"/>
      <c r="B72" s="188" t="s">
        <v>147</v>
      </c>
      <c r="C72" s="187" t="s">
        <v>3</v>
      </c>
      <c r="D72" s="190" t="s">
        <v>1162</v>
      </c>
      <c r="E72" s="165">
        <v>44882</v>
      </c>
      <c r="F72" s="165"/>
      <c r="G72" s="163" t="s">
        <v>805</v>
      </c>
      <c r="H72" s="163" t="s">
        <v>1223</v>
      </c>
      <c r="I72" s="163"/>
      <c r="J72" s="163" t="s">
        <v>1140</v>
      </c>
      <c r="K72" s="164" t="s">
        <v>195</v>
      </c>
      <c r="L72" s="165">
        <v>44895</v>
      </c>
      <c r="M72" s="163"/>
      <c r="N72" s="163"/>
      <c r="O72" s="163"/>
      <c r="P72" s="163"/>
    </row>
    <row r="73" spans="1:16">
      <c r="A73" s="163"/>
      <c r="B73" s="188" t="s">
        <v>147</v>
      </c>
      <c r="C73" s="187" t="s">
        <v>3</v>
      </c>
      <c r="D73" s="190" t="s">
        <v>1163</v>
      </c>
      <c r="E73" s="165">
        <v>44882</v>
      </c>
      <c r="F73" s="165"/>
      <c r="G73" s="163" t="s">
        <v>1059</v>
      </c>
      <c r="H73" s="163" t="s">
        <v>1225</v>
      </c>
      <c r="I73" s="163"/>
      <c r="J73" s="163" t="s">
        <v>1140</v>
      </c>
      <c r="K73" s="164" t="s">
        <v>195</v>
      </c>
      <c r="L73" s="165">
        <v>44895</v>
      </c>
      <c r="M73" s="163"/>
      <c r="N73" s="163"/>
      <c r="O73" s="163"/>
      <c r="P73" s="163"/>
    </row>
    <row r="74" spans="1:16">
      <c r="A74" s="163"/>
      <c r="B74" s="188" t="s">
        <v>147</v>
      </c>
      <c r="C74" s="187" t="s">
        <v>3</v>
      </c>
      <c r="D74" s="190" t="s">
        <v>1164</v>
      </c>
      <c r="E74" s="165">
        <v>44882</v>
      </c>
      <c r="F74" s="165"/>
      <c r="G74" s="163" t="s">
        <v>1059</v>
      </c>
      <c r="H74" s="163" t="s">
        <v>1224</v>
      </c>
      <c r="I74" s="163"/>
      <c r="J74" s="163" t="s">
        <v>1170</v>
      </c>
      <c r="K74" s="164" t="s">
        <v>195</v>
      </c>
      <c r="L74" s="165">
        <v>44895</v>
      </c>
      <c r="M74" s="163"/>
      <c r="N74" s="163"/>
      <c r="O74" s="163"/>
      <c r="P74" s="163"/>
    </row>
    <row r="75" spans="1:16">
      <c r="A75" s="163"/>
      <c r="B75" s="188" t="s">
        <v>147</v>
      </c>
      <c r="C75" s="187" t="s">
        <v>3</v>
      </c>
      <c r="D75" s="190" t="s">
        <v>1165</v>
      </c>
      <c r="E75" s="165">
        <v>44888</v>
      </c>
      <c r="F75" s="165"/>
      <c r="G75" s="163" t="s">
        <v>1285</v>
      </c>
      <c r="H75" s="163" t="s">
        <v>1286</v>
      </c>
      <c r="I75" s="163"/>
      <c r="J75" s="163" t="s">
        <v>1287</v>
      </c>
      <c r="K75" s="165" t="s">
        <v>195</v>
      </c>
      <c r="L75" s="165">
        <v>44897</v>
      </c>
      <c r="M75" s="163"/>
      <c r="N75" s="163"/>
      <c r="O75" s="163"/>
      <c r="P75" s="163"/>
    </row>
    <row r="76" spans="1:16">
      <c r="A76" s="163"/>
      <c r="B76" s="188" t="s">
        <v>147</v>
      </c>
      <c r="C76" s="187" t="s">
        <v>3</v>
      </c>
      <c r="D76" s="190" t="s">
        <v>1198</v>
      </c>
      <c r="E76" s="165">
        <v>44886</v>
      </c>
      <c r="F76" s="165"/>
      <c r="G76" s="163" t="s">
        <v>914</v>
      </c>
      <c r="H76" s="163" t="s">
        <v>1199</v>
      </c>
      <c r="I76" s="163"/>
      <c r="J76" s="163" t="s">
        <v>1200</v>
      </c>
      <c r="K76" s="164" t="s">
        <v>197</v>
      </c>
      <c r="L76" s="165">
        <v>44887</v>
      </c>
      <c r="M76" s="163"/>
      <c r="N76" s="163"/>
      <c r="O76" s="163"/>
      <c r="P76" s="163"/>
    </row>
    <row r="77" spans="1:16">
      <c r="A77" s="163"/>
      <c r="B77" s="188" t="s">
        <v>147</v>
      </c>
      <c r="C77" s="187" t="s">
        <v>3</v>
      </c>
      <c r="D77" s="190" t="s">
        <v>1201</v>
      </c>
      <c r="E77" s="165">
        <v>44886</v>
      </c>
      <c r="F77" s="165"/>
      <c r="G77" s="163" t="s">
        <v>914</v>
      </c>
      <c r="H77" s="163" t="s">
        <v>1204</v>
      </c>
      <c r="I77" s="163"/>
      <c r="J77" s="163" t="s">
        <v>1205</v>
      </c>
      <c r="K77" s="164" t="s">
        <v>195</v>
      </c>
      <c r="L77" s="165">
        <v>44887</v>
      </c>
      <c r="M77" s="163"/>
      <c r="N77" s="163"/>
      <c r="O77" s="163"/>
      <c r="P77" s="163"/>
    </row>
    <row r="78" spans="1:16">
      <c r="A78" s="163"/>
      <c r="B78" s="188" t="s">
        <v>147</v>
      </c>
      <c r="C78" s="187" t="s">
        <v>3</v>
      </c>
      <c r="D78" s="190" t="s">
        <v>1202</v>
      </c>
      <c r="E78" s="165">
        <v>44886</v>
      </c>
      <c r="F78" s="165"/>
      <c r="G78" s="163" t="s">
        <v>376</v>
      </c>
      <c r="H78" s="163" t="s">
        <v>1251</v>
      </c>
      <c r="I78" s="163"/>
      <c r="J78" s="163" t="s">
        <v>1200</v>
      </c>
      <c r="K78" s="164" t="s">
        <v>195</v>
      </c>
      <c r="L78" s="165">
        <v>44895</v>
      </c>
      <c r="M78" s="163"/>
      <c r="N78" s="163"/>
      <c r="O78" s="163"/>
      <c r="P78" s="163"/>
    </row>
    <row r="79" spans="1:16">
      <c r="A79" s="163"/>
      <c r="B79" s="188" t="s">
        <v>147</v>
      </c>
      <c r="C79" s="187" t="s">
        <v>3</v>
      </c>
      <c r="D79" s="190" t="s">
        <v>1203</v>
      </c>
      <c r="E79" s="165">
        <v>44886</v>
      </c>
      <c r="F79" s="165"/>
      <c r="G79" s="163" t="s">
        <v>376</v>
      </c>
      <c r="H79" s="163" t="s">
        <v>1214</v>
      </c>
      <c r="I79" s="163"/>
      <c r="J79" s="163" t="s">
        <v>1250</v>
      </c>
      <c r="K79" s="164" t="s">
        <v>195</v>
      </c>
      <c r="L79" s="165">
        <v>44887</v>
      </c>
      <c r="M79" s="163"/>
      <c r="N79" s="163"/>
      <c r="O79" s="163"/>
      <c r="P79" s="163"/>
    </row>
    <row r="80" spans="1:16">
      <c r="A80" s="163"/>
      <c r="B80" s="188" t="s">
        <v>147</v>
      </c>
      <c r="C80" s="187" t="s">
        <v>3</v>
      </c>
      <c r="D80" s="190" t="s">
        <v>1226</v>
      </c>
      <c r="E80" s="165">
        <v>44888</v>
      </c>
      <c r="F80" s="165"/>
      <c r="G80" s="163" t="s">
        <v>1285</v>
      </c>
      <c r="H80" s="163" t="s">
        <v>1288</v>
      </c>
      <c r="I80" s="163"/>
      <c r="J80" s="163" t="s">
        <v>1289</v>
      </c>
      <c r="K80" s="164" t="s">
        <v>195</v>
      </c>
      <c r="L80" s="165">
        <v>44897</v>
      </c>
      <c r="M80" s="163"/>
      <c r="N80" s="163"/>
      <c r="O80" s="163"/>
      <c r="P80" s="163"/>
    </row>
    <row r="81" spans="1:16">
      <c r="A81" s="163"/>
      <c r="B81" s="188" t="s">
        <v>147</v>
      </c>
      <c r="C81" s="187" t="s">
        <v>3</v>
      </c>
      <c r="D81" s="190" t="s">
        <v>1227</v>
      </c>
      <c r="E81" s="165">
        <v>44889</v>
      </c>
      <c r="F81" s="165"/>
      <c r="G81" s="163" t="s">
        <v>1285</v>
      </c>
      <c r="H81" s="163" t="s">
        <v>1290</v>
      </c>
      <c r="I81" s="163"/>
      <c r="J81" s="163" t="s">
        <v>1291</v>
      </c>
      <c r="K81" s="164" t="s">
        <v>195</v>
      </c>
      <c r="L81" s="165">
        <v>44897</v>
      </c>
      <c r="M81" s="163"/>
      <c r="N81" s="163"/>
      <c r="O81" s="163"/>
      <c r="P81" s="163"/>
    </row>
    <row r="82" spans="1:16">
      <c r="A82" s="163"/>
      <c r="B82" s="188" t="s">
        <v>147</v>
      </c>
      <c r="C82" s="187" t="s">
        <v>3</v>
      </c>
      <c r="D82" s="190" t="s">
        <v>1228</v>
      </c>
      <c r="E82" s="165">
        <v>44889</v>
      </c>
      <c r="F82" s="165"/>
      <c r="G82" s="163" t="s">
        <v>914</v>
      </c>
      <c r="H82" s="163" t="s">
        <v>1229</v>
      </c>
      <c r="I82" s="163"/>
      <c r="J82" s="163" t="s">
        <v>1230</v>
      </c>
      <c r="K82" s="164" t="s">
        <v>195</v>
      </c>
      <c r="L82" s="165">
        <v>44895</v>
      </c>
      <c r="M82" s="163"/>
      <c r="N82" s="163"/>
      <c r="O82" s="163"/>
      <c r="P82" s="163"/>
    </row>
    <row r="83" spans="1:16">
      <c r="A83" s="163"/>
      <c r="B83" s="188" t="s">
        <v>147</v>
      </c>
      <c r="C83" s="187" t="s">
        <v>3</v>
      </c>
      <c r="D83" s="190" t="s">
        <v>1292</v>
      </c>
      <c r="E83" s="165">
        <v>44894</v>
      </c>
      <c r="F83" s="165"/>
      <c r="G83" s="163" t="s">
        <v>914</v>
      </c>
      <c r="H83" s="163" t="s">
        <v>1406</v>
      </c>
      <c r="I83" s="163"/>
      <c r="J83" s="163" t="s">
        <v>1407</v>
      </c>
      <c r="K83" s="164" t="s">
        <v>195</v>
      </c>
      <c r="L83" s="165">
        <v>44908</v>
      </c>
      <c r="M83" s="163"/>
      <c r="N83" s="163"/>
      <c r="O83" s="163"/>
      <c r="P83" s="163"/>
    </row>
    <row r="84" spans="1:16">
      <c r="A84" s="163"/>
      <c r="B84" s="188" t="s">
        <v>147</v>
      </c>
      <c r="C84" s="187" t="s">
        <v>3</v>
      </c>
      <c r="D84" s="190" t="s">
        <v>1293</v>
      </c>
      <c r="E84" s="165">
        <v>44894</v>
      </c>
      <c r="F84" s="165"/>
      <c r="G84" s="163" t="s">
        <v>1106</v>
      </c>
      <c r="H84" s="163" t="s">
        <v>1304</v>
      </c>
      <c r="I84" s="163"/>
      <c r="J84" s="163" t="s">
        <v>1305</v>
      </c>
      <c r="K84" s="164" t="s">
        <v>195</v>
      </c>
      <c r="L84" s="165">
        <v>44897</v>
      </c>
      <c r="M84" s="163"/>
      <c r="N84" s="163"/>
      <c r="O84" s="163"/>
      <c r="P84" s="163"/>
    </row>
    <row r="85" spans="1:16">
      <c r="A85" s="163"/>
      <c r="B85" s="188" t="s">
        <v>147</v>
      </c>
      <c r="C85" s="187" t="s">
        <v>3</v>
      </c>
      <c r="D85" s="190" t="s">
        <v>1294</v>
      </c>
      <c r="E85" s="165">
        <v>44896</v>
      </c>
      <c r="F85" s="165"/>
      <c r="G85" s="163" t="s">
        <v>1106</v>
      </c>
      <c r="H85" s="163" t="s">
        <v>1306</v>
      </c>
      <c r="I85" s="163"/>
      <c r="J85" s="163" t="s">
        <v>1307</v>
      </c>
      <c r="K85" s="164" t="s">
        <v>195</v>
      </c>
      <c r="L85" s="165">
        <v>44897</v>
      </c>
      <c r="M85" s="163"/>
      <c r="N85" s="163"/>
      <c r="O85" s="163"/>
      <c r="P85" s="163"/>
    </row>
    <row r="86" spans="1:16">
      <c r="A86" s="163"/>
      <c r="B86" s="188" t="s">
        <v>147</v>
      </c>
      <c r="C86" s="187" t="s">
        <v>3</v>
      </c>
      <c r="D86" s="190" t="s">
        <v>1295</v>
      </c>
      <c r="E86" s="165">
        <v>44902</v>
      </c>
      <c r="F86" s="165"/>
      <c r="G86" s="163" t="s">
        <v>1408</v>
      </c>
      <c r="H86" s="163" t="s">
        <v>1409</v>
      </c>
      <c r="I86" s="163"/>
      <c r="J86" s="163" t="s">
        <v>1410</v>
      </c>
      <c r="K86" s="164" t="s">
        <v>195</v>
      </c>
      <c r="L86" s="165">
        <v>44908</v>
      </c>
      <c r="M86" s="163"/>
      <c r="N86" s="163"/>
      <c r="O86" s="163"/>
      <c r="P86" s="163"/>
    </row>
    <row r="87" spans="1:16">
      <c r="A87" s="163"/>
      <c r="B87" s="188" t="s">
        <v>147</v>
      </c>
      <c r="C87" s="187" t="s">
        <v>3</v>
      </c>
      <c r="D87" s="190" t="s">
        <v>1296</v>
      </c>
      <c r="E87" s="165">
        <v>44904</v>
      </c>
      <c r="F87" s="165"/>
      <c r="G87" s="163" t="s">
        <v>914</v>
      </c>
      <c r="H87" s="163" t="s">
        <v>1411</v>
      </c>
      <c r="I87" s="163"/>
      <c r="J87" s="163" t="s">
        <v>1407</v>
      </c>
      <c r="K87" s="164" t="s">
        <v>195</v>
      </c>
      <c r="L87" s="165">
        <v>44908</v>
      </c>
      <c r="M87" s="163"/>
      <c r="N87" s="163"/>
      <c r="O87" s="163"/>
      <c r="P87" s="163"/>
    </row>
    <row r="88" spans="1:16">
      <c r="A88" s="163"/>
      <c r="B88" s="188" t="s">
        <v>147</v>
      </c>
      <c r="C88" s="187" t="s">
        <v>3</v>
      </c>
      <c r="D88" s="190" t="s">
        <v>1297</v>
      </c>
      <c r="E88" s="165">
        <v>44904</v>
      </c>
      <c r="F88" s="165"/>
      <c r="G88" s="163" t="s">
        <v>446</v>
      </c>
      <c r="H88" s="163" t="s">
        <v>1412</v>
      </c>
      <c r="I88" s="163"/>
      <c r="J88" s="163" t="s">
        <v>1413</v>
      </c>
      <c r="K88" s="164" t="s">
        <v>195</v>
      </c>
      <c r="L88" s="165">
        <v>44908</v>
      </c>
      <c r="M88" s="163"/>
      <c r="N88" s="163"/>
      <c r="O88" s="163"/>
      <c r="P88" s="163"/>
    </row>
    <row r="89" spans="1:16">
      <c r="A89" s="163"/>
      <c r="B89" s="188" t="s">
        <v>147</v>
      </c>
      <c r="C89" s="187" t="s">
        <v>3</v>
      </c>
      <c r="D89" s="190" t="s">
        <v>1298</v>
      </c>
      <c r="E89" s="165">
        <v>44904</v>
      </c>
      <c r="F89" s="165"/>
      <c r="G89" s="163" t="s">
        <v>1220</v>
      </c>
      <c r="H89" s="163" t="s">
        <v>1414</v>
      </c>
      <c r="I89" s="163"/>
      <c r="J89" s="163" t="s">
        <v>1415</v>
      </c>
      <c r="K89" s="164" t="s">
        <v>195</v>
      </c>
      <c r="L89" s="165">
        <v>44908</v>
      </c>
      <c r="M89" s="163"/>
      <c r="N89" s="163"/>
      <c r="O89" s="163"/>
      <c r="P89" s="163"/>
    </row>
    <row r="90" spans="1:16">
      <c r="A90" s="163"/>
      <c r="B90" s="188" t="s">
        <v>147</v>
      </c>
      <c r="C90" s="187" t="s">
        <v>3</v>
      </c>
      <c r="D90" s="190" t="s">
        <v>1299</v>
      </c>
      <c r="E90" s="165">
        <v>44905</v>
      </c>
      <c r="F90" s="165"/>
      <c r="G90" s="163" t="s">
        <v>376</v>
      </c>
      <c r="H90" s="163" t="s">
        <v>1416</v>
      </c>
      <c r="I90" s="163"/>
      <c r="J90" s="163" t="s">
        <v>1407</v>
      </c>
      <c r="K90" s="164" t="s">
        <v>195</v>
      </c>
      <c r="L90" s="165">
        <v>44908</v>
      </c>
      <c r="M90" s="163"/>
      <c r="N90" s="163"/>
      <c r="O90" s="163"/>
      <c r="P90" s="163"/>
    </row>
    <row r="91" spans="1:16">
      <c r="A91" s="163"/>
      <c r="B91" s="188" t="s">
        <v>147</v>
      </c>
      <c r="C91" s="187" t="s">
        <v>3</v>
      </c>
      <c r="D91" s="190" t="s">
        <v>1300</v>
      </c>
      <c r="E91" s="165">
        <v>44907</v>
      </c>
      <c r="F91" s="165"/>
      <c r="G91" s="163" t="s">
        <v>914</v>
      </c>
      <c r="H91" s="163" t="s">
        <v>1425</v>
      </c>
      <c r="I91" s="163"/>
      <c r="J91" s="163" t="s">
        <v>1418</v>
      </c>
      <c r="K91" s="164" t="s">
        <v>195</v>
      </c>
      <c r="L91" s="165">
        <v>44908</v>
      </c>
      <c r="M91" s="163"/>
      <c r="N91" s="163"/>
      <c r="O91" s="163"/>
      <c r="P91" s="163"/>
    </row>
    <row r="92" spans="1:16">
      <c r="A92" s="163"/>
      <c r="B92" s="188" t="s">
        <v>147</v>
      </c>
      <c r="C92" s="187" t="s">
        <v>3</v>
      </c>
      <c r="D92" s="190" t="s">
        <v>1301</v>
      </c>
      <c r="E92" s="165">
        <v>44907</v>
      </c>
      <c r="F92" s="165"/>
      <c r="G92" s="163" t="s">
        <v>376</v>
      </c>
      <c r="H92" s="163" t="s">
        <v>1417</v>
      </c>
      <c r="I92" s="163"/>
      <c r="J92" s="163" t="s">
        <v>1418</v>
      </c>
      <c r="K92" s="164" t="s">
        <v>195</v>
      </c>
      <c r="L92" s="165">
        <v>44908</v>
      </c>
      <c r="M92" s="163"/>
      <c r="N92" s="163"/>
      <c r="O92" s="163"/>
      <c r="P92" s="163"/>
    </row>
    <row r="93" spans="1:16">
      <c r="A93" s="163"/>
      <c r="B93" s="188" t="s">
        <v>147</v>
      </c>
      <c r="C93" s="187" t="s">
        <v>3</v>
      </c>
      <c r="D93" s="190" t="s">
        <v>1302</v>
      </c>
      <c r="E93" s="165">
        <v>44907</v>
      </c>
      <c r="F93" s="165"/>
      <c r="G93" s="163" t="s">
        <v>1419</v>
      </c>
      <c r="H93" s="163" t="s">
        <v>1420</v>
      </c>
      <c r="I93" s="163"/>
      <c r="J93" s="163" t="s">
        <v>1421</v>
      </c>
      <c r="K93" s="164" t="s">
        <v>195</v>
      </c>
      <c r="L93" s="165">
        <v>44908</v>
      </c>
      <c r="M93" s="163"/>
      <c r="N93" s="163"/>
      <c r="O93" s="163"/>
      <c r="P93" s="163"/>
    </row>
    <row r="94" spans="1:16">
      <c r="A94" s="163"/>
      <c r="B94" s="188" t="s">
        <v>147</v>
      </c>
      <c r="C94" s="187" t="s">
        <v>3</v>
      </c>
      <c r="D94" s="190" t="s">
        <v>1303</v>
      </c>
      <c r="E94" s="165">
        <v>44909</v>
      </c>
      <c r="F94" s="165"/>
      <c r="G94" s="163" t="s">
        <v>1525</v>
      </c>
      <c r="H94" s="163" t="s">
        <v>1526</v>
      </c>
      <c r="I94" s="163"/>
      <c r="J94" s="163" t="s">
        <v>1527</v>
      </c>
      <c r="K94" s="164" t="s">
        <v>195</v>
      </c>
      <c r="L94" s="165">
        <v>44923</v>
      </c>
      <c r="M94" s="163"/>
      <c r="N94" s="163"/>
      <c r="O94" s="163"/>
      <c r="P94" s="163"/>
    </row>
    <row r="95" spans="1:16">
      <c r="A95" s="163"/>
      <c r="B95" s="188" t="s">
        <v>147</v>
      </c>
      <c r="C95" s="187" t="s">
        <v>3</v>
      </c>
      <c r="D95" s="190" t="s">
        <v>1457</v>
      </c>
      <c r="E95" s="165">
        <v>44907</v>
      </c>
      <c r="F95" s="165"/>
      <c r="G95" s="163" t="s">
        <v>914</v>
      </c>
      <c r="H95" s="163" t="s">
        <v>1461</v>
      </c>
      <c r="I95" s="163"/>
      <c r="J95" s="163" t="s">
        <v>1462</v>
      </c>
      <c r="K95" s="164" t="s">
        <v>195</v>
      </c>
      <c r="L95" s="165">
        <v>44916</v>
      </c>
      <c r="M95" s="163"/>
      <c r="N95" s="163"/>
      <c r="O95" s="163"/>
      <c r="P95" s="163"/>
    </row>
    <row r="96" spans="1:16">
      <c r="A96" s="163"/>
      <c r="B96" s="188" t="s">
        <v>147</v>
      </c>
      <c r="C96" s="187" t="s">
        <v>3</v>
      </c>
      <c r="D96" s="190" t="s">
        <v>1458</v>
      </c>
      <c r="E96" s="165">
        <v>44912</v>
      </c>
      <c r="F96" s="165"/>
      <c r="G96" s="163" t="s">
        <v>914</v>
      </c>
      <c r="H96" s="163" t="s">
        <v>1528</v>
      </c>
      <c r="I96" s="163"/>
      <c r="J96" s="163" t="s">
        <v>1529</v>
      </c>
      <c r="K96" s="164" t="s">
        <v>195</v>
      </c>
      <c r="L96" s="164" t="s">
        <v>1530</v>
      </c>
      <c r="M96" s="163"/>
      <c r="N96" s="163"/>
      <c r="O96" s="163"/>
      <c r="P96" s="163"/>
    </row>
    <row r="97" spans="1:16">
      <c r="A97" s="163"/>
      <c r="B97" s="188" t="s">
        <v>147</v>
      </c>
      <c r="C97" s="187" t="s">
        <v>3</v>
      </c>
      <c r="D97" s="190" t="s">
        <v>1459</v>
      </c>
      <c r="E97" s="165">
        <v>44914</v>
      </c>
      <c r="F97" s="165"/>
      <c r="G97" s="163" t="s">
        <v>446</v>
      </c>
      <c r="H97" s="163" t="s">
        <v>1531</v>
      </c>
      <c r="I97" s="163"/>
      <c r="J97" s="163" t="s">
        <v>1532</v>
      </c>
      <c r="K97" s="164" t="s">
        <v>195</v>
      </c>
      <c r="L97" s="165">
        <v>44923</v>
      </c>
      <c r="M97" s="163"/>
      <c r="N97" s="163"/>
      <c r="O97" s="163"/>
      <c r="P97" s="163"/>
    </row>
    <row r="98" spans="1:16">
      <c r="A98" s="163"/>
      <c r="B98" s="188" t="s">
        <v>147</v>
      </c>
      <c r="C98" s="187" t="s">
        <v>3</v>
      </c>
      <c r="D98" s="190" t="s">
        <v>1460</v>
      </c>
      <c r="E98" s="165">
        <v>44914</v>
      </c>
      <c r="F98" s="165"/>
      <c r="G98" s="163" t="s">
        <v>376</v>
      </c>
      <c r="H98" s="163" t="s">
        <v>1533</v>
      </c>
      <c r="I98" s="163"/>
      <c r="J98" s="163" t="s">
        <v>1529</v>
      </c>
      <c r="K98" s="164" t="s">
        <v>195</v>
      </c>
      <c r="L98" s="165">
        <v>44923</v>
      </c>
      <c r="M98" s="163"/>
      <c r="N98" s="163"/>
      <c r="O98" s="163"/>
      <c r="P98" s="163"/>
    </row>
    <row r="99" spans="1:16">
      <c r="A99" s="163"/>
      <c r="B99" s="188" t="s">
        <v>147</v>
      </c>
      <c r="C99" s="187" t="s">
        <v>3</v>
      </c>
      <c r="D99" s="190" t="s">
        <v>1534</v>
      </c>
      <c r="E99" s="165">
        <v>44916</v>
      </c>
      <c r="F99" s="165"/>
      <c r="G99" s="163" t="s">
        <v>1106</v>
      </c>
      <c r="H99" s="163" t="s">
        <v>1558</v>
      </c>
      <c r="I99" s="163"/>
      <c r="J99" s="163" t="s">
        <v>1407</v>
      </c>
      <c r="K99" s="164" t="s">
        <v>195</v>
      </c>
      <c r="L99" s="165">
        <v>44923</v>
      </c>
      <c r="M99" s="163"/>
      <c r="N99" s="163"/>
      <c r="O99" s="163"/>
      <c r="P99" s="163"/>
    </row>
    <row r="100" spans="1:16">
      <c r="A100" s="163"/>
      <c r="B100" s="188" t="s">
        <v>147</v>
      </c>
      <c r="C100" s="187" t="s">
        <v>3</v>
      </c>
      <c r="D100" s="190" t="s">
        <v>1535</v>
      </c>
      <c r="E100" s="165">
        <v>44916</v>
      </c>
      <c r="F100" s="165"/>
      <c r="G100" s="163" t="s">
        <v>1285</v>
      </c>
      <c r="H100" s="163" t="s">
        <v>1559</v>
      </c>
      <c r="I100" s="163"/>
      <c r="J100" s="163" t="s">
        <v>1560</v>
      </c>
      <c r="K100" s="164" t="s">
        <v>195</v>
      </c>
      <c r="L100" s="165">
        <v>44923</v>
      </c>
      <c r="M100" s="163"/>
      <c r="N100" s="163"/>
      <c r="O100" s="163"/>
      <c r="P100" s="163"/>
    </row>
    <row r="101" spans="1:16">
      <c r="A101" s="163"/>
      <c r="B101" s="188" t="s">
        <v>147</v>
      </c>
      <c r="C101" s="187" t="s">
        <v>3</v>
      </c>
      <c r="D101" s="190" t="s">
        <v>1536</v>
      </c>
      <c r="E101" s="165">
        <v>44928</v>
      </c>
      <c r="F101" s="165">
        <v>44928</v>
      </c>
      <c r="G101" s="163" t="s">
        <v>7896</v>
      </c>
      <c r="H101" s="163" t="s">
        <v>7897</v>
      </c>
      <c r="I101" s="163"/>
      <c r="J101" s="163" t="s">
        <v>1529</v>
      </c>
      <c r="K101" s="164" t="s">
        <v>195</v>
      </c>
      <c r="L101" s="165"/>
      <c r="M101" s="163"/>
      <c r="N101" s="163"/>
      <c r="O101" s="163"/>
      <c r="P101" s="163"/>
    </row>
    <row r="102" spans="1:16">
      <c r="A102" s="163"/>
      <c r="B102" s="192" t="s">
        <v>147</v>
      </c>
      <c r="C102" s="190" t="s">
        <v>3</v>
      </c>
      <c r="D102" s="190" t="s">
        <v>1537</v>
      </c>
      <c r="E102" s="165">
        <v>44938</v>
      </c>
      <c r="F102" s="165"/>
      <c r="G102" s="163" t="s">
        <v>278</v>
      </c>
      <c r="H102" s="163" t="s">
        <v>1766</v>
      </c>
      <c r="I102" s="163"/>
      <c r="J102" s="163" t="s">
        <v>1765</v>
      </c>
      <c r="K102" s="164" t="s">
        <v>195</v>
      </c>
      <c r="L102" s="165">
        <v>44946</v>
      </c>
      <c r="M102" s="163"/>
      <c r="N102" s="163"/>
      <c r="O102" s="163"/>
      <c r="P102" s="163"/>
    </row>
    <row r="103" spans="1:16">
      <c r="A103" s="163"/>
      <c r="B103" s="192" t="s">
        <v>147</v>
      </c>
      <c r="C103" s="190" t="s">
        <v>3</v>
      </c>
      <c r="D103" s="190" t="s">
        <v>1538</v>
      </c>
      <c r="E103" s="165">
        <v>44942</v>
      </c>
      <c r="F103" s="165"/>
      <c r="G103" s="163" t="s">
        <v>1034</v>
      </c>
      <c r="H103" s="163" t="s">
        <v>1789</v>
      </c>
      <c r="I103" s="163"/>
      <c r="J103" s="163" t="s">
        <v>1765</v>
      </c>
      <c r="K103" s="164" t="s">
        <v>195</v>
      </c>
      <c r="L103" s="165">
        <v>44946</v>
      </c>
      <c r="M103" s="163"/>
      <c r="N103" s="163"/>
      <c r="O103" s="163"/>
      <c r="P103" s="163"/>
    </row>
    <row r="104" spans="1:16">
      <c r="A104" s="163"/>
      <c r="B104" s="192" t="s">
        <v>147</v>
      </c>
      <c r="C104" s="190" t="s">
        <v>3</v>
      </c>
      <c r="D104" s="190" t="s">
        <v>1539</v>
      </c>
      <c r="E104" s="165">
        <v>44944</v>
      </c>
      <c r="F104" s="165"/>
      <c r="G104" s="163" t="s">
        <v>1792</v>
      </c>
      <c r="H104" s="163" t="s">
        <v>1799</v>
      </c>
      <c r="I104" s="163"/>
      <c r="J104" s="163" t="s">
        <v>1765</v>
      </c>
      <c r="K104" s="164" t="s">
        <v>195</v>
      </c>
      <c r="L104" s="165">
        <v>44946</v>
      </c>
      <c r="M104" s="163"/>
      <c r="N104" s="163"/>
      <c r="O104" s="163"/>
      <c r="P104" s="163"/>
    </row>
    <row r="105" spans="1:16">
      <c r="A105" s="163"/>
      <c r="B105" s="192" t="s">
        <v>147</v>
      </c>
      <c r="C105" s="190" t="s">
        <v>3</v>
      </c>
      <c r="D105" s="190" t="s">
        <v>1540</v>
      </c>
      <c r="E105" s="165">
        <v>44944</v>
      </c>
      <c r="F105" s="165"/>
      <c r="G105" s="163" t="s">
        <v>1792</v>
      </c>
      <c r="H105" s="163" t="s">
        <v>1798</v>
      </c>
      <c r="I105" s="163"/>
      <c r="J105" s="163" t="s">
        <v>1765</v>
      </c>
      <c r="K105" s="164" t="s">
        <v>195</v>
      </c>
      <c r="L105" s="165">
        <v>44946</v>
      </c>
      <c r="M105" s="163"/>
      <c r="N105" s="163"/>
      <c r="O105" s="163"/>
      <c r="P105" s="163"/>
    </row>
    <row r="106" spans="1:16">
      <c r="A106" s="163"/>
      <c r="B106" s="192" t="s">
        <v>147</v>
      </c>
      <c r="C106" s="190" t="s">
        <v>3</v>
      </c>
      <c r="D106" s="190" t="s">
        <v>1541</v>
      </c>
      <c r="E106" s="165">
        <v>44949</v>
      </c>
      <c r="F106" s="165"/>
      <c r="G106" s="163" t="s">
        <v>1792</v>
      </c>
      <c r="H106" s="163" t="s">
        <v>1825</v>
      </c>
      <c r="I106" s="163"/>
      <c r="J106" s="163" t="s">
        <v>1765</v>
      </c>
      <c r="K106" s="164" t="s">
        <v>195</v>
      </c>
      <c r="L106" s="165">
        <v>44959</v>
      </c>
      <c r="M106" s="163"/>
      <c r="N106" s="163"/>
      <c r="O106" s="163"/>
      <c r="P106" s="163"/>
    </row>
    <row r="107" spans="1:16">
      <c r="A107" s="163"/>
      <c r="B107" s="192" t="s">
        <v>147</v>
      </c>
      <c r="C107" s="190" t="s">
        <v>3</v>
      </c>
      <c r="D107" s="190" t="s">
        <v>1542</v>
      </c>
      <c r="E107" s="165">
        <v>44949</v>
      </c>
      <c r="F107" s="165"/>
      <c r="G107" s="163" t="s">
        <v>1792</v>
      </c>
      <c r="H107" s="163" t="s">
        <v>1826</v>
      </c>
      <c r="I107" s="163"/>
      <c r="J107" s="163" t="s">
        <v>1765</v>
      </c>
      <c r="K107" s="164" t="s">
        <v>195</v>
      </c>
      <c r="L107" s="165">
        <v>44959</v>
      </c>
      <c r="M107" s="163"/>
      <c r="N107" s="163"/>
      <c r="O107" s="163"/>
      <c r="P107" s="163"/>
    </row>
    <row r="108" spans="1:16">
      <c r="A108" s="163"/>
      <c r="B108" s="192" t="s">
        <v>147</v>
      </c>
      <c r="C108" s="190" t="s">
        <v>3</v>
      </c>
      <c r="D108" s="190" t="s">
        <v>1543</v>
      </c>
      <c r="E108" s="165">
        <v>44949</v>
      </c>
      <c r="F108" s="165"/>
      <c r="G108" s="163" t="s">
        <v>1792</v>
      </c>
      <c r="H108" s="163" t="s">
        <v>1827</v>
      </c>
      <c r="I108" s="163"/>
      <c r="J108" s="163" t="s">
        <v>1765</v>
      </c>
      <c r="K108" s="164" t="s">
        <v>195</v>
      </c>
      <c r="L108" s="165">
        <v>44959</v>
      </c>
      <c r="M108" s="163"/>
      <c r="N108" s="163"/>
      <c r="O108" s="163"/>
      <c r="P108" s="163"/>
    </row>
    <row r="109" spans="1:16">
      <c r="A109" s="163"/>
      <c r="B109" s="192" t="s">
        <v>147</v>
      </c>
      <c r="C109" s="190" t="s">
        <v>3</v>
      </c>
      <c r="D109" s="190" t="s">
        <v>1544</v>
      </c>
      <c r="E109" s="165">
        <v>44949</v>
      </c>
      <c r="F109" s="165"/>
      <c r="G109" s="163" t="s">
        <v>1792</v>
      </c>
      <c r="H109" s="163" t="s">
        <v>1828</v>
      </c>
      <c r="I109" s="163"/>
      <c r="J109" s="163" t="s">
        <v>1765</v>
      </c>
      <c r="K109" s="164" t="s">
        <v>195</v>
      </c>
      <c r="L109" s="165">
        <v>44959</v>
      </c>
      <c r="M109" s="163"/>
      <c r="N109" s="163"/>
      <c r="O109" s="163"/>
      <c r="P109" s="163"/>
    </row>
    <row r="110" spans="1:16">
      <c r="A110" s="163"/>
      <c r="B110" s="192" t="s">
        <v>147</v>
      </c>
      <c r="C110" s="190" t="s">
        <v>3</v>
      </c>
      <c r="D110" s="190" t="s">
        <v>1545</v>
      </c>
      <c r="E110" s="165">
        <v>44957</v>
      </c>
      <c r="F110" s="165"/>
      <c r="G110" s="163" t="s">
        <v>231</v>
      </c>
      <c r="H110" s="163" t="s">
        <v>1895</v>
      </c>
      <c r="I110" s="163"/>
      <c r="J110" s="163" t="s">
        <v>1765</v>
      </c>
      <c r="K110" s="164" t="s">
        <v>195</v>
      </c>
      <c r="L110" s="165">
        <v>44963</v>
      </c>
      <c r="M110" s="163"/>
      <c r="N110" s="163"/>
      <c r="O110" s="163"/>
      <c r="P110" s="163"/>
    </row>
    <row r="111" spans="1:16">
      <c r="A111" s="163"/>
      <c r="B111" s="192" t="s">
        <v>147</v>
      </c>
      <c r="C111" s="190" t="s">
        <v>3</v>
      </c>
      <c r="D111" s="190" t="s">
        <v>1546</v>
      </c>
      <c r="E111" s="165">
        <v>44958</v>
      </c>
      <c r="F111" s="165"/>
      <c r="G111" s="163" t="s">
        <v>231</v>
      </c>
      <c r="H111" s="163" t="s">
        <v>1897</v>
      </c>
      <c r="I111" s="163"/>
      <c r="J111" s="163" t="s">
        <v>1898</v>
      </c>
      <c r="K111" s="164" t="s">
        <v>195</v>
      </c>
      <c r="L111" s="165">
        <v>44963</v>
      </c>
      <c r="M111" s="163"/>
      <c r="N111" s="163"/>
      <c r="O111" s="163"/>
      <c r="P111" s="163"/>
    </row>
    <row r="112" spans="1:16">
      <c r="A112" s="163"/>
      <c r="B112" s="188" t="s">
        <v>147</v>
      </c>
      <c r="C112" s="187" t="s">
        <v>3</v>
      </c>
      <c r="D112" s="190" t="s">
        <v>1547</v>
      </c>
      <c r="E112" s="165">
        <v>45007</v>
      </c>
      <c r="F112" s="165"/>
      <c r="G112" s="163" t="s">
        <v>2349</v>
      </c>
      <c r="H112" s="163" t="s">
        <v>2350</v>
      </c>
      <c r="I112" s="163"/>
      <c r="J112" s="163" t="s">
        <v>2351</v>
      </c>
      <c r="K112" s="164" t="s">
        <v>195</v>
      </c>
      <c r="L112" s="165">
        <v>45013</v>
      </c>
      <c r="M112" s="163"/>
      <c r="N112" s="163"/>
      <c r="O112" s="163"/>
      <c r="P112" s="163"/>
    </row>
    <row r="113" spans="1:16">
      <c r="A113" s="163"/>
      <c r="B113" s="188" t="s">
        <v>147</v>
      </c>
      <c r="C113" s="187" t="s">
        <v>3</v>
      </c>
      <c r="D113" s="190" t="s">
        <v>1548</v>
      </c>
      <c r="E113" s="165">
        <v>45007</v>
      </c>
      <c r="F113" s="165"/>
      <c r="G113" s="163" t="s">
        <v>2349</v>
      </c>
      <c r="H113" s="163" t="s">
        <v>2352</v>
      </c>
      <c r="I113" s="163"/>
      <c r="J113" s="163" t="s">
        <v>2353</v>
      </c>
      <c r="K113" s="164" t="s">
        <v>195</v>
      </c>
      <c r="L113" s="165">
        <v>45013</v>
      </c>
      <c r="M113" s="163"/>
      <c r="N113" s="163"/>
      <c r="O113" s="163"/>
      <c r="P113" s="163"/>
    </row>
    <row r="114" spans="1:16">
      <c r="A114" s="163"/>
      <c r="B114" s="188" t="s">
        <v>147</v>
      </c>
      <c r="C114" s="187" t="s">
        <v>3</v>
      </c>
      <c r="D114" s="190" t="s">
        <v>1549</v>
      </c>
      <c r="E114" s="165">
        <v>45007</v>
      </c>
      <c r="F114" s="165"/>
      <c r="G114" s="163" t="s">
        <v>2349</v>
      </c>
      <c r="H114" s="163" t="s">
        <v>2354</v>
      </c>
      <c r="I114" s="163"/>
      <c r="J114" s="163" t="s">
        <v>2355</v>
      </c>
      <c r="K114" s="164" t="s">
        <v>195</v>
      </c>
      <c r="L114" s="165">
        <v>45013</v>
      </c>
      <c r="M114" s="163"/>
      <c r="N114" s="163"/>
      <c r="O114" s="163"/>
      <c r="P114" s="163"/>
    </row>
    <row r="115" spans="1:16">
      <c r="A115" s="163"/>
      <c r="B115" s="188" t="s">
        <v>147</v>
      </c>
      <c r="C115" s="187" t="s">
        <v>3</v>
      </c>
      <c r="D115" s="190" t="s">
        <v>1550</v>
      </c>
      <c r="E115" s="165">
        <v>45007</v>
      </c>
      <c r="F115" s="165"/>
      <c r="G115" s="163" t="s">
        <v>1990</v>
      </c>
      <c r="H115" s="163" t="s">
        <v>2356</v>
      </c>
      <c r="I115" s="163"/>
      <c r="J115" s="163" t="s">
        <v>2357</v>
      </c>
      <c r="K115" s="164" t="s">
        <v>195</v>
      </c>
      <c r="L115" s="165">
        <v>45013</v>
      </c>
      <c r="M115" s="163"/>
      <c r="N115" s="163"/>
      <c r="O115" s="163"/>
      <c r="P115" s="163"/>
    </row>
    <row r="116" spans="1:16">
      <c r="A116" s="163"/>
      <c r="B116" s="188" t="s">
        <v>147</v>
      </c>
      <c r="C116" s="187" t="s">
        <v>3</v>
      </c>
      <c r="D116" s="190" t="s">
        <v>1551</v>
      </c>
      <c r="E116" s="165">
        <v>45009</v>
      </c>
      <c r="F116" s="165"/>
      <c r="G116" s="163" t="s">
        <v>491</v>
      </c>
      <c r="H116" s="163" t="s">
        <v>2358</v>
      </c>
      <c r="I116" s="163"/>
      <c r="J116" s="163" t="s">
        <v>2359</v>
      </c>
      <c r="K116" s="164" t="s">
        <v>195</v>
      </c>
      <c r="L116" s="165">
        <v>45013</v>
      </c>
      <c r="M116" s="163"/>
      <c r="N116" s="163"/>
      <c r="O116" s="163"/>
      <c r="P116" s="163"/>
    </row>
    <row r="117" spans="1:16">
      <c r="A117" s="163"/>
      <c r="B117" s="188" t="s">
        <v>147</v>
      </c>
      <c r="C117" s="187" t="s">
        <v>3</v>
      </c>
      <c r="D117" s="190" t="s">
        <v>1552</v>
      </c>
      <c r="E117" s="165">
        <v>45012</v>
      </c>
      <c r="F117" s="165"/>
      <c r="G117" s="163" t="s">
        <v>1874</v>
      </c>
      <c r="H117" s="163" t="s">
        <v>2424</v>
      </c>
      <c r="I117" s="163"/>
      <c r="J117" s="163" t="s">
        <v>2425</v>
      </c>
      <c r="K117" s="164" t="s">
        <v>195</v>
      </c>
      <c r="L117" s="165">
        <v>45019</v>
      </c>
      <c r="M117" s="163"/>
      <c r="N117" s="163"/>
      <c r="O117" s="163"/>
      <c r="P117" s="163"/>
    </row>
    <row r="118" spans="1:16">
      <c r="A118" s="163"/>
      <c r="B118" s="188" t="s">
        <v>147</v>
      </c>
      <c r="C118" s="187" t="s">
        <v>3</v>
      </c>
      <c r="D118" s="190" t="s">
        <v>1553</v>
      </c>
      <c r="E118" s="165">
        <v>45014</v>
      </c>
      <c r="F118" s="165"/>
      <c r="G118" s="163" t="s">
        <v>1874</v>
      </c>
      <c r="H118" s="163" t="s">
        <v>2426</v>
      </c>
      <c r="I118" s="163"/>
      <c r="J118" s="163" t="s">
        <v>2427</v>
      </c>
      <c r="K118" s="164" t="s">
        <v>195</v>
      </c>
      <c r="L118" s="165">
        <v>45019</v>
      </c>
      <c r="M118" s="163"/>
      <c r="N118" s="163"/>
      <c r="O118" s="163"/>
      <c r="P118" s="163"/>
    </row>
    <row r="119" spans="1:16">
      <c r="A119" s="163"/>
      <c r="B119" s="188" t="s">
        <v>147</v>
      </c>
      <c r="C119" s="187" t="s">
        <v>3</v>
      </c>
      <c r="D119" s="190" t="s">
        <v>1554</v>
      </c>
      <c r="E119" s="165">
        <v>45014</v>
      </c>
      <c r="F119" s="165"/>
      <c r="G119" s="163" t="s">
        <v>1874</v>
      </c>
      <c r="H119" s="163" t="s">
        <v>2428</v>
      </c>
      <c r="I119" s="163"/>
      <c r="J119" s="163" t="s">
        <v>2429</v>
      </c>
      <c r="K119" s="164" t="s">
        <v>195</v>
      </c>
      <c r="L119" s="165">
        <v>45019</v>
      </c>
      <c r="M119" s="163"/>
      <c r="N119" s="163"/>
      <c r="O119" s="163"/>
      <c r="P119" s="163"/>
    </row>
    <row r="120" spans="1:16">
      <c r="A120" s="163"/>
      <c r="B120" s="188" t="s">
        <v>147</v>
      </c>
      <c r="C120" s="187" t="s">
        <v>3</v>
      </c>
      <c r="D120" s="190" t="s">
        <v>1555</v>
      </c>
      <c r="E120" s="165">
        <v>45015</v>
      </c>
      <c r="F120" s="165"/>
      <c r="G120" s="163" t="s">
        <v>1874</v>
      </c>
      <c r="H120" s="163" t="s">
        <v>2430</v>
      </c>
      <c r="I120" s="163"/>
      <c r="J120" s="163" t="s">
        <v>2431</v>
      </c>
      <c r="K120" s="164" t="s">
        <v>195</v>
      </c>
      <c r="L120" s="165">
        <v>45019</v>
      </c>
      <c r="M120" s="163"/>
      <c r="N120" s="163"/>
      <c r="O120" s="163"/>
      <c r="P120" s="163"/>
    </row>
    <row r="121" spans="1:16">
      <c r="A121" s="163"/>
      <c r="B121" s="188" t="s">
        <v>147</v>
      </c>
      <c r="C121" s="187" t="s">
        <v>3</v>
      </c>
      <c r="D121" s="190" t="s">
        <v>1556</v>
      </c>
      <c r="E121" s="165">
        <v>45016</v>
      </c>
      <c r="F121" s="165"/>
      <c r="G121" s="163" t="s">
        <v>446</v>
      </c>
      <c r="H121" s="163" t="s">
        <v>2432</v>
      </c>
      <c r="I121" s="163"/>
      <c r="J121" s="163" t="s">
        <v>2431</v>
      </c>
      <c r="K121" s="164" t="s">
        <v>195</v>
      </c>
      <c r="L121" s="165">
        <v>45019</v>
      </c>
      <c r="M121" s="163"/>
      <c r="N121" s="163"/>
      <c r="O121" s="163"/>
      <c r="P121" s="163"/>
    </row>
    <row r="122" spans="1:16">
      <c r="A122" s="163"/>
      <c r="B122" s="188" t="s">
        <v>147</v>
      </c>
      <c r="C122" s="187" t="s">
        <v>3</v>
      </c>
      <c r="D122" s="190" t="s">
        <v>1557</v>
      </c>
      <c r="E122" s="165">
        <v>45017</v>
      </c>
      <c r="F122" s="165"/>
      <c r="G122" s="163" t="s">
        <v>2349</v>
      </c>
      <c r="H122" s="163" t="s">
        <v>2539</v>
      </c>
      <c r="I122" s="163"/>
      <c r="J122" s="163" t="s">
        <v>1532</v>
      </c>
      <c r="K122" s="164" t="s">
        <v>195</v>
      </c>
      <c r="L122" s="165">
        <v>45023</v>
      </c>
      <c r="M122" s="163"/>
      <c r="N122" s="163"/>
      <c r="O122" s="163"/>
      <c r="P122" s="163"/>
    </row>
    <row r="123" spans="1:16">
      <c r="A123" s="163"/>
      <c r="B123" s="188" t="s">
        <v>147</v>
      </c>
      <c r="C123" s="187" t="s">
        <v>3</v>
      </c>
      <c r="D123" s="190" t="s">
        <v>2518</v>
      </c>
      <c r="E123" s="165">
        <v>45017</v>
      </c>
      <c r="F123" s="165"/>
      <c r="G123" s="163" t="s">
        <v>1990</v>
      </c>
      <c r="H123" s="163" t="s">
        <v>2537</v>
      </c>
      <c r="I123" s="163"/>
      <c r="J123" s="163" t="s">
        <v>2538</v>
      </c>
      <c r="K123" s="164" t="s">
        <v>195</v>
      </c>
      <c r="L123" s="165">
        <v>45023</v>
      </c>
      <c r="M123" s="163"/>
      <c r="N123" s="163"/>
      <c r="O123" s="163"/>
      <c r="P123" s="163"/>
    </row>
    <row r="124" spans="1:16">
      <c r="A124" s="163"/>
      <c r="B124" s="188" t="s">
        <v>147</v>
      </c>
      <c r="C124" s="187" t="s">
        <v>3</v>
      </c>
      <c r="D124" s="190" t="s">
        <v>2519</v>
      </c>
      <c r="E124" s="165">
        <v>45018</v>
      </c>
      <c r="F124" s="165"/>
      <c r="G124" s="163" t="s">
        <v>1990</v>
      </c>
      <c r="H124" s="163" t="s">
        <v>2540</v>
      </c>
      <c r="I124" s="163"/>
      <c r="J124" s="163" t="s">
        <v>2541</v>
      </c>
      <c r="K124" s="164" t="s">
        <v>195</v>
      </c>
      <c r="L124" s="165">
        <v>45023</v>
      </c>
      <c r="M124" s="163"/>
      <c r="N124" s="163"/>
      <c r="O124" s="163"/>
      <c r="P124" s="163"/>
    </row>
    <row r="125" spans="1:16">
      <c r="A125" s="163"/>
      <c r="B125" s="188" t="s">
        <v>147</v>
      </c>
      <c r="C125" s="187" t="s">
        <v>3</v>
      </c>
      <c r="D125" s="190" t="s">
        <v>2520</v>
      </c>
      <c r="E125" s="165">
        <v>45019</v>
      </c>
      <c r="F125" s="165"/>
      <c r="G125" s="163" t="s">
        <v>1990</v>
      </c>
      <c r="H125" s="163" t="s">
        <v>2542</v>
      </c>
      <c r="I125" s="163"/>
      <c r="J125" s="163" t="s">
        <v>2543</v>
      </c>
      <c r="K125" s="164" t="s">
        <v>195</v>
      </c>
      <c r="L125" s="165">
        <v>45023</v>
      </c>
      <c r="M125" s="163"/>
      <c r="N125" s="163"/>
      <c r="O125" s="163"/>
      <c r="P125" s="163"/>
    </row>
    <row r="126" spans="1:16">
      <c r="A126" s="163"/>
      <c r="B126" s="188" t="s">
        <v>147</v>
      </c>
      <c r="C126" s="187" t="s">
        <v>3</v>
      </c>
      <c r="D126" s="190" t="s">
        <v>2521</v>
      </c>
      <c r="E126" s="165">
        <v>45021</v>
      </c>
      <c r="F126" s="165"/>
      <c r="G126" s="163" t="s">
        <v>1990</v>
      </c>
      <c r="H126" s="163" t="s">
        <v>2544</v>
      </c>
      <c r="I126" s="163"/>
      <c r="J126" s="163" t="s">
        <v>2545</v>
      </c>
      <c r="K126" s="164" t="s">
        <v>195</v>
      </c>
      <c r="L126" s="165">
        <v>45023</v>
      </c>
      <c r="M126" s="163"/>
      <c r="N126" s="163"/>
      <c r="O126" s="163"/>
      <c r="P126" s="163"/>
    </row>
    <row r="127" spans="1:16">
      <c r="A127" s="163"/>
      <c r="B127" s="188" t="s">
        <v>147</v>
      </c>
      <c r="C127" s="187" t="s">
        <v>3</v>
      </c>
      <c r="D127" s="190" t="s">
        <v>2522</v>
      </c>
      <c r="E127" s="165">
        <v>45021</v>
      </c>
      <c r="F127" s="165"/>
      <c r="G127" s="163" t="s">
        <v>1990</v>
      </c>
      <c r="H127" s="163" t="s">
        <v>2546</v>
      </c>
      <c r="I127" s="163"/>
      <c r="J127" s="163" t="s">
        <v>2547</v>
      </c>
      <c r="K127" s="164" t="s">
        <v>195</v>
      </c>
      <c r="L127" s="165">
        <v>45026</v>
      </c>
      <c r="M127" s="163"/>
      <c r="N127" s="163"/>
      <c r="O127" s="163"/>
      <c r="P127" s="163"/>
    </row>
    <row r="128" spans="1:16">
      <c r="A128" s="163"/>
      <c r="B128" s="188" t="s">
        <v>147</v>
      </c>
      <c r="C128" s="187" t="s">
        <v>3</v>
      </c>
      <c r="D128" s="190" t="s">
        <v>2523</v>
      </c>
      <c r="E128" s="165">
        <v>45021</v>
      </c>
      <c r="F128" s="165"/>
      <c r="G128" s="163" t="s">
        <v>2349</v>
      </c>
      <c r="H128" s="163" t="s">
        <v>2548</v>
      </c>
      <c r="I128" s="163"/>
      <c r="J128" s="163" t="s">
        <v>2549</v>
      </c>
      <c r="K128" s="164" t="s">
        <v>195</v>
      </c>
      <c r="L128" s="165">
        <v>45023</v>
      </c>
      <c r="M128" s="163"/>
      <c r="N128" s="163"/>
      <c r="O128" s="163"/>
      <c r="P128" s="163"/>
    </row>
    <row r="129" spans="1:16">
      <c r="A129" s="163"/>
      <c r="B129" s="188" t="s">
        <v>147</v>
      </c>
      <c r="C129" s="187" t="s">
        <v>3</v>
      </c>
      <c r="D129" s="190" t="s">
        <v>2524</v>
      </c>
      <c r="E129" s="165">
        <v>45022</v>
      </c>
      <c r="F129" s="165"/>
      <c r="G129" s="163" t="s">
        <v>1990</v>
      </c>
      <c r="H129" s="163" t="s">
        <v>2550</v>
      </c>
      <c r="I129" s="163"/>
      <c r="J129" s="163" t="s">
        <v>2551</v>
      </c>
      <c r="K129" s="164" t="s">
        <v>195</v>
      </c>
      <c r="L129" s="165">
        <v>45023</v>
      </c>
      <c r="M129" s="163"/>
      <c r="N129" s="163"/>
      <c r="O129" s="163"/>
      <c r="P129" s="163"/>
    </row>
    <row r="130" spans="1:16">
      <c r="A130" s="163"/>
      <c r="B130" s="188" t="s">
        <v>147</v>
      </c>
      <c r="C130" s="187" t="s">
        <v>3</v>
      </c>
      <c r="D130" s="190" t="s">
        <v>2525</v>
      </c>
      <c r="E130" s="165">
        <v>45023</v>
      </c>
      <c r="F130" s="165"/>
      <c r="G130" s="163" t="s">
        <v>1874</v>
      </c>
      <c r="H130" s="163" t="s">
        <v>2651</v>
      </c>
      <c r="I130" s="163"/>
      <c r="J130" s="163" t="s">
        <v>2652</v>
      </c>
      <c r="K130" s="164" t="s">
        <v>195</v>
      </c>
      <c r="L130" s="165">
        <v>45032</v>
      </c>
      <c r="M130" s="163"/>
      <c r="N130" s="163"/>
      <c r="O130" s="163"/>
      <c r="P130" s="163"/>
    </row>
    <row r="131" spans="1:16">
      <c r="A131" s="163"/>
      <c r="B131" s="188" t="s">
        <v>147</v>
      </c>
      <c r="C131" s="187" t="s">
        <v>3</v>
      </c>
      <c r="D131" s="190" t="s">
        <v>2526</v>
      </c>
      <c r="E131" s="165">
        <v>45023</v>
      </c>
      <c r="F131" s="165"/>
      <c r="G131" s="163" t="s">
        <v>1874</v>
      </c>
      <c r="H131" s="163" t="s">
        <v>2653</v>
      </c>
      <c r="I131" s="163"/>
      <c r="J131" s="163" t="s">
        <v>2654</v>
      </c>
      <c r="K131" s="164" t="s">
        <v>195</v>
      </c>
      <c r="L131" s="165">
        <v>45030</v>
      </c>
      <c r="M131" s="163"/>
      <c r="N131" s="163"/>
      <c r="O131" s="163"/>
      <c r="P131" s="163"/>
    </row>
    <row r="132" spans="1:16">
      <c r="A132" s="163"/>
      <c r="B132" s="188" t="s">
        <v>147</v>
      </c>
      <c r="C132" s="187" t="s">
        <v>3</v>
      </c>
      <c r="D132" s="190" t="s">
        <v>2527</v>
      </c>
      <c r="E132" s="165">
        <v>45025</v>
      </c>
      <c r="F132" s="165"/>
      <c r="G132" s="163" t="s">
        <v>1874</v>
      </c>
      <c r="H132" s="163" t="s">
        <v>2655</v>
      </c>
      <c r="I132" s="163"/>
      <c r="J132" s="163" t="s">
        <v>1135</v>
      </c>
      <c r="K132" s="164" t="s">
        <v>195</v>
      </c>
      <c r="L132" s="165">
        <v>45030</v>
      </c>
      <c r="M132" s="163"/>
      <c r="N132" s="163"/>
      <c r="O132" s="163"/>
      <c r="P132" s="163"/>
    </row>
    <row r="133" spans="1:16">
      <c r="A133" s="163"/>
      <c r="B133" s="188" t="s">
        <v>147</v>
      </c>
      <c r="C133" s="187" t="s">
        <v>3</v>
      </c>
      <c r="D133" s="190" t="s">
        <v>2528</v>
      </c>
      <c r="E133" s="165">
        <v>45027</v>
      </c>
      <c r="F133" s="165"/>
      <c r="G133" s="163" t="s">
        <v>1874</v>
      </c>
      <c r="H133" s="163" t="s">
        <v>2583</v>
      </c>
      <c r="I133" s="163"/>
      <c r="J133" s="163" t="s">
        <v>2355</v>
      </c>
      <c r="K133" s="164" t="s">
        <v>195</v>
      </c>
      <c r="L133" s="165">
        <v>45030</v>
      </c>
      <c r="M133" s="163"/>
      <c r="N133" s="163"/>
      <c r="O133" s="163"/>
      <c r="P133" s="163"/>
    </row>
    <row r="134" spans="1:16">
      <c r="A134" s="163"/>
      <c r="B134" s="188" t="s">
        <v>147</v>
      </c>
      <c r="C134" s="187" t="s">
        <v>3</v>
      </c>
      <c r="D134" s="190" t="s">
        <v>2529</v>
      </c>
      <c r="E134" s="165">
        <v>45027</v>
      </c>
      <c r="F134" s="165"/>
      <c r="G134" s="163" t="s">
        <v>1874</v>
      </c>
      <c r="H134" s="163" t="s">
        <v>2584</v>
      </c>
      <c r="I134" s="163"/>
      <c r="J134" s="163" t="s">
        <v>2585</v>
      </c>
      <c r="K134" s="164" t="s">
        <v>195</v>
      </c>
      <c r="L134" s="165">
        <v>45030</v>
      </c>
      <c r="M134" s="163"/>
      <c r="N134" s="163"/>
      <c r="O134" s="163"/>
      <c r="P134" s="163"/>
    </row>
    <row r="135" spans="1:16">
      <c r="A135" s="163"/>
      <c r="B135" s="188" t="s">
        <v>147</v>
      </c>
      <c r="C135" s="187" t="s">
        <v>3</v>
      </c>
      <c r="D135" s="190" t="s">
        <v>2530</v>
      </c>
      <c r="E135" s="165">
        <v>45031</v>
      </c>
      <c r="F135" s="165"/>
      <c r="G135" s="163" t="s">
        <v>1935</v>
      </c>
      <c r="H135" s="163" t="s">
        <v>2692</v>
      </c>
      <c r="I135" s="163"/>
      <c r="J135" s="163" t="s">
        <v>2693</v>
      </c>
      <c r="K135" s="164" t="s">
        <v>195</v>
      </c>
      <c r="L135" s="165">
        <v>45035</v>
      </c>
      <c r="M135" s="163"/>
      <c r="N135" s="163"/>
      <c r="O135" s="163"/>
      <c r="P135" s="163"/>
    </row>
    <row r="136" spans="1:16">
      <c r="A136" s="163"/>
      <c r="B136" s="188" t="s">
        <v>147</v>
      </c>
      <c r="C136" s="187" t="s">
        <v>3</v>
      </c>
      <c r="D136" s="190" t="s">
        <v>2531</v>
      </c>
      <c r="E136" s="165">
        <v>45031</v>
      </c>
      <c r="F136" s="165"/>
      <c r="G136" s="163" t="s">
        <v>1859</v>
      </c>
      <c r="H136" s="163" t="s">
        <v>2694</v>
      </c>
      <c r="I136" s="163"/>
      <c r="J136" s="163" t="s">
        <v>2693</v>
      </c>
      <c r="K136" s="164" t="s">
        <v>195</v>
      </c>
      <c r="L136" s="165">
        <v>45035</v>
      </c>
      <c r="M136" s="163"/>
      <c r="N136" s="163"/>
      <c r="O136" s="163"/>
      <c r="P136" s="163"/>
    </row>
    <row r="137" spans="1:16">
      <c r="A137" s="163"/>
      <c r="B137" s="188" t="s">
        <v>147</v>
      </c>
      <c r="C137" s="187" t="s">
        <v>3</v>
      </c>
      <c r="D137" s="190" t="s">
        <v>2532</v>
      </c>
      <c r="E137" s="165">
        <v>45032</v>
      </c>
      <c r="F137" s="165"/>
      <c r="G137" s="163" t="s">
        <v>1859</v>
      </c>
      <c r="H137" s="163" t="s">
        <v>2695</v>
      </c>
      <c r="I137" s="163"/>
      <c r="J137" s="163" t="s">
        <v>2693</v>
      </c>
      <c r="K137" s="164" t="s">
        <v>195</v>
      </c>
      <c r="L137" s="165">
        <v>45035</v>
      </c>
      <c r="M137" s="163"/>
      <c r="N137" s="163"/>
      <c r="O137" s="163"/>
      <c r="P137" s="163"/>
    </row>
    <row r="138" spans="1:16">
      <c r="A138" s="163"/>
      <c r="B138" s="188" t="s">
        <v>147</v>
      </c>
      <c r="C138" s="187" t="s">
        <v>3</v>
      </c>
      <c r="D138" s="190" t="s">
        <v>2533</v>
      </c>
      <c r="E138" s="165">
        <v>45032</v>
      </c>
      <c r="F138" s="165"/>
      <c r="G138" s="163" t="s">
        <v>1285</v>
      </c>
      <c r="H138" s="163" t="s">
        <v>2696</v>
      </c>
      <c r="I138" s="164" t="s">
        <v>2222</v>
      </c>
      <c r="J138" s="163" t="s">
        <v>2693</v>
      </c>
      <c r="K138" s="164" t="s">
        <v>195</v>
      </c>
      <c r="L138" s="165">
        <v>45035</v>
      </c>
      <c r="M138" s="163"/>
      <c r="N138" s="163"/>
      <c r="O138" s="163"/>
      <c r="P138" s="163"/>
    </row>
    <row r="139" spans="1:16">
      <c r="A139" s="163"/>
      <c r="B139" s="188" t="s">
        <v>147</v>
      </c>
      <c r="C139" s="187" t="s">
        <v>3</v>
      </c>
      <c r="D139" s="190" t="s">
        <v>2534</v>
      </c>
      <c r="E139" s="165">
        <v>45048</v>
      </c>
      <c r="F139" s="165"/>
      <c r="G139" s="163" t="s">
        <v>1874</v>
      </c>
      <c r="H139" s="163" t="s">
        <v>2753</v>
      </c>
      <c r="I139" s="163"/>
      <c r="J139" s="163" t="s">
        <v>2754</v>
      </c>
      <c r="K139" s="164" t="s">
        <v>195</v>
      </c>
      <c r="L139" s="165">
        <v>45054</v>
      </c>
      <c r="M139" s="163"/>
      <c r="N139" s="163"/>
      <c r="O139" s="163"/>
      <c r="P139" s="163"/>
    </row>
    <row r="140" spans="1:16">
      <c r="A140" s="163"/>
      <c r="B140" s="188" t="s">
        <v>147</v>
      </c>
      <c r="C140" s="187" t="s">
        <v>3</v>
      </c>
      <c r="D140" s="190" t="s">
        <v>2535</v>
      </c>
      <c r="E140" s="165">
        <v>45050</v>
      </c>
      <c r="F140" s="165"/>
      <c r="G140" s="163" t="s">
        <v>446</v>
      </c>
      <c r="H140" s="163" t="s">
        <v>2755</v>
      </c>
      <c r="I140" s="163"/>
      <c r="J140" s="163" t="s">
        <v>2549</v>
      </c>
      <c r="K140" s="164" t="s">
        <v>195</v>
      </c>
      <c r="L140" s="165">
        <v>45054</v>
      </c>
      <c r="M140" s="163"/>
      <c r="N140" s="163"/>
      <c r="O140" s="163"/>
      <c r="P140" s="163"/>
    </row>
    <row r="141" spans="1:16">
      <c r="A141" s="163"/>
      <c r="B141" s="188" t="s">
        <v>147</v>
      </c>
      <c r="C141" s="187" t="s">
        <v>3</v>
      </c>
      <c r="D141" s="190" t="s">
        <v>2536</v>
      </c>
      <c r="E141" s="165">
        <v>45050</v>
      </c>
      <c r="F141" s="165"/>
      <c r="G141" s="163" t="s">
        <v>446</v>
      </c>
      <c r="H141" s="163" t="s">
        <v>2808</v>
      </c>
      <c r="I141" s="163"/>
      <c r="J141" s="163" t="s">
        <v>2652</v>
      </c>
      <c r="K141" s="164" t="s">
        <v>195</v>
      </c>
      <c r="L141" s="165">
        <v>45054</v>
      </c>
      <c r="M141" s="163"/>
      <c r="N141" s="163"/>
      <c r="O141" s="163"/>
      <c r="P141" s="163"/>
    </row>
    <row r="142" spans="1:16">
      <c r="A142" s="163"/>
      <c r="B142" s="188" t="s">
        <v>147</v>
      </c>
      <c r="C142" s="187" t="s">
        <v>3</v>
      </c>
      <c r="D142" s="190" t="s">
        <v>2756</v>
      </c>
      <c r="E142" s="165">
        <v>45050</v>
      </c>
      <c r="F142" s="165"/>
      <c r="G142" s="163" t="s">
        <v>446</v>
      </c>
      <c r="H142" s="163" t="s">
        <v>2770</v>
      </c>
      <c r="I142" s="163"/>
      <c r="J142" s="163" t="s">
        <v>2355</v>
      </c>
      <c r="K142" s="164" t="s">
        <v>195</v>
      </c>
      <c r="L142" s="165">
        <v>45054</v>
      </c>
      <c r="M142" s="163"/>
      <c r="N142" s="163"/>
      <c r="O142" s="163"/>
      <c r="P142" s="163"/>
    </row>
    <row r="143" spans="1:16">
      <c r="A143" s="163"/>
      <c r="B143" s="188" t="s">
        <v>147</v>
      </c>
      <c r="C143" s="187" t="s">
        <v>3</v>
      </c>
      <c r="D143" s="190" t="s">
        <v>2757</v>
      </c>
      <c r="E143" s="165">
        <v>45050</v>
      </c>
      <c r="F143" s="165"/>
      <c r="G143" s="163" t="s">
        <v>446</v>
      </c>
      <c r="H143" s="163" t="s">
        <v>2771</v>
      </c>
      <c r="I143" s="163"/>
      <c r="J143" s="163" t="s">
        <v>2754</v>
      </c>
      <c r="K143" s="164" t="s">
        <v>195</v>
      </c>
      <c r="L143" s="165">
        <v>45054</v>
      </c>
      <c r="M143" s="163"/>
      <c r="N143" s="163"/>
      <c r="O143" s="163"/>
      <c r="P143" s="163"/>
    </row>
    <row r="144" spans="1:16">
      <c r="A144" s="163"/>
      <c r="B144" s="188" t="s">
        <v>147</v>
      </c>
      <c r="C144" s="187" t="s">
        <v>3</v>
      </c>
      <c r="D144" s="190" t="s">
        <v>2758</v>
      </c>
      <c r="E144" s="165">
        <v>45054</v>
      </c>
      <c r="F144" s="165"/>
      <c r="G144" s="163" t="s">
        <v>2789</v>
      </c>
      <c r="H144" s="163" t="s">
        <v>2790</v>
      </c>
      <c r="I144" s="163"/>
      <c r="J144" s="163" t="s">
        <v>2791</v>
      </c>
      <c r="K144" s="164" t="s">
        <v>195</v>
      </c>
      <c r="L144" s="165">
        <v>45063</v>
      </c>
      <c r="M144" s="163"/>
      <c r="N144" s="163"/>
      <c r="O144" s="163"/>
      <c r="P144" s="163"/>
    </row>
    <row r="145" spans="1:16">
      <c r="A145" s="163"/>
      <c r="B145" s="188" t="s">
        <v>147</v>
      </c>
      <c r="C145" s="187" t="s">
        <v>3</v>
      </c>
      <c r="D145" s="190" t="s">
        <v>2759</v>
      </c>
      <c r="E145" s="165">
        <v>45055</v>
      </c>
      <c r="F145" s="165"/>
      <c r="G145" s="163" t="s">
        <v>1935</v>
      </c>
      <c r="H145" s="163" t="s">
        <v>2830</v>
      </c>
      <c r="I145" s="163"/>
      <c r="J145" s="163" t="s">
        <v>2831</v>
      </c>
      <c r="K145" s="164" t="s">
        <v>195</v>
      </c>
      <c r="L145" s="165">
        <v>45063</v>
      </c>
      <c r="M145" s="163"/>
      <c r="N145" s="163"/>
      <c r="O145" s="163"/>
      <c r="P145" s="163"/>
    </row>
    <row r="146" spans="1:16">
      <c r="A146" s="163"/>
      <c r="B146" s="188" t="s">
        <v>147</v>
      </c>
      <c r="C146" s="187" t="s">
        <v>3</v>
      </c>
      <c r="D146" s="190" t="s">
        <v>2760</v>
      </c>
      <c r="E146" s="165">
        <v>45056</v>
      </c>
      <c r="F146" s="165"/>
      <c r="G146" s="163" t="s">
        <v>1990</v>
      </c>
      <c r="H146" s="163" t="s">
        <v>2836</v>
      </c>
      <c r="I146" s="163"/>
      <c r="J146" s="163" t="s">
        <v>2837</v>
      </c>
      <c r="K146" s="164" t="s">
        <v>195</v>
      </c>
      <c r="L146" s="165">
        <v>45063</v>
      </c>
      <c r="M146" s="163"/>
      <c r="N146" s="163"/>
      <c r="O146" s="163"/>
      <c r="P146" s="163"/>
    </row>
    <row r="147" spans="1:16">
      <c r="A147" s="163"/>
      <c r="B147" s="188" t="s">
        <v>147</v>
      </c>
      <c r="C147" s="187" t="s">
        <v>3</v>
      </c>
      <c r="D147" s="190" t="s">
        <v>2761</v>
      </c>
      <c r="E147" s="165">
        <v>45057</v>
      </c>
      <c r="F147" s="165"/>
      <c r="G147" s="163" t="s">
        <v>2838</v>
      </c>
      <c r="H147" s="163" t="s">
        <v>2839</v>
      </c>
      <c r="I147" s="163" t="s">
        <v>2840</v>
      </c>
      <c r="J147" s="163" t="s">
        <v>2841</v>
      </c>
      <c r="K147" s="164" t="s">
        <v>195</v>
      </c>
      <c r="L147" s="165">
        <v>45063</v>
      </c>
      <c r="M147" s="163"/>
      <c r="N147" s="163"/>
      <c r="O147" s="163"/>
      <c r="P147" s="163"/>
    </row>
    <row r="148" spans="1:16">
      <c r="A148" s="163"/>
      <c r="B148" s="188" t="s">
        <v>147</v>
      </c>
      <c r="C148" s="187" t="s">
        <v>3</v>
      </c>
      <c r="D148" s="190" t="s">
        <v>2762</v>
      </c>
      <c r="E148" s="165">
        <v>45057</v>
      </c>
      <c r="F148" s="165"/>
      <c r="G148" s="163" t="s">
        <v>1859</v>
      </c>
      <c r="H148" s="163" t="s">
        <v>2842</v>
      </c>
      <c r="I148" s="163" t="s">
        <v>2221</v>
      </c>
      <c r="J148" s="163" t="s">
        <v>2843</v>
      </c>
      <c r="K148" s="164" t="s">
        <v>195</v>
      </c>
      <c r="L148" s="165">
        <v>45063</v>
      </c>
      <c r="M148" s="163"/>
      <c r="N148" s="163"/>
      <c r="O148" s="163"/>
      <c r="P148" s="163"/>
    </row>
    <row r="149" spans="1:16">
      <c r="A149" s="163"/>
      <c r="B149" s="188" t="s">
        <v>147</v>
      </c>
      <c r="C149" s="187" t="s">
        <v>3</v>
      </c>
      <c r="D149" s="190" t="s">
        <v>2763</v>
      </c>
      <c r="E149" s="165">
        <v>45057</v>
      </c>
      <c r="F149" s="165"/>
      <c r="G149" s="163" t="s">
        <v>1859</v>
      </c>
      <c r="H149" s="163" t="s">
        <v>2844</v>
      </c>
      <c r="I149" s="163" t="s">
        <v>2221</v>
      </c>
      <c r="J149" s="163" t="s">
        <v>2843</v>
      </c>
      <c r="K149" s="164" t="s">
        <v>298</v>
      </c>
      <c r="L149" s="165">
        <v>45057</v>
      </c>
      <c r="M149" s="163"/>
      <c r="N149" s="163"/>
      <c r="O149" s="163"/>
      <c r="P149" s="163"/>
    </row>
    <row r="150" spans="1:16">
      <c r="A150" s="163"/>
      <c r="B150" s="188" t="s">
        <v>147</v>
      </c>
      <c r="C150" s="187" t="s">
        <v>3</v>
      </c>
      <c r="D150" s="190" t="s">
        <v>2764</v>
      </c>
      <c r="E150" s="165">
        <v>45058</v>
      </c>
      <c r="F150" s="165"/>
      <c r="G150" s="163" t="s">
        <v>1935</v>
      </c>
      <c r="H150" s="163" t="s">
        <v>2830</v>
      </c>
      <c r="I150" s="163" t="s">
        <v>2222</v>
      </c>
      <c r="J150" s="163" t="s">
        <v>2863</v>
      </c>
      <c r="K150" s="164" t="s">
        <v>195</v>
      </c>
      <c r="L150" s="165">
        <v>45063</v>
      </c>
      <c r="M150" s="163"/>
      <c r="N150" s="163"/>
      <c r="O150" s="163"/>
      <c r="P150" s="163"/>
    </row>
    <row r="151" spans="1:16">
      <c r="A151" s="163"/>
      <c r="B151" s="188" t="s">
        <v>147</v>
      </c>
      <c r="C151" s="187" t="s">
        <v>3</v>
      </c>
      <c r="D151" s="190" t="s">
        <v>2765</v>
      </c>
      <c r="E151" s="165">
        <v>45058</v>
      </c>
      <c r="F151" s="165"/>
      <c r="G151" s="163" t="s">
        <v>1874</v>
      </c>
      <c r="H151" s="163" t="s">
        <v>2934</v>
      </c>
      <c r="I151" s="163"/>
      <c r="J151" s="163" t="s">
        <v>2935</v>
      </c>
      <c r="K151" s="164" t="s">
        <v>195</v>
      </c>
      <c r="L151" s="165">
        <v>45063</v>
      </c>
      <c r="M151" s="163"/>
      <c r="N151" s="163"/>
      <c r="O151" s="163"/>
      <c r="P151" s="163"/>
    </row>
    <row r="152" spans="1:16">
      <c r="A152" s="163"/>
      <c r="B152" s="188" t="s">
        <v>147</v>
      </c>
      <c r="C152" s="187" t="s">
        <v>3</v>
      </c>
      <c r="D152" s="190" t="s">
        <v>2766</v>
      </c>
      <c r="E152" s="165">
        <v>45058</v>
      </c>
      <c r="F152" s="165"/>
      <c r="G152" s="163" t="s">
        <v>446</v>
      </c>
      <c r="H152" s="163" t="s">
        <v>2936</v>
      </c>
      <c r="I152" s="163"/>
      <c r="J152" s="163" t="s">
        <v>2935</v>
      </c>
      <c r="K152" s="164" t="s">
        <v>195</v>
      </c>
      <c r="L152" s="165">
        <v>45063</v>
      </c>
      <c r="M152" s="163"/>
      <c r="N152" s="163"/>
      <c r="O152" s="163"/>
      <c r="P152" s="163"/>
    </row>
    <row r="153" spans="1:16">
      <c r="A153" s="163"/>
      <c r="B153" s="188" t="s">
        <v>147</v>
      </c>
      <c r="C153" s="187" t="s">
        <v>3</v>
      </c>
      <c r="D153" s="190" t="s">
        <v>2767</v>
      </c>
      <c r="E153" s="165">
        <v>45059</v>
      </c>
      <c r="F153" s="165"/>
      <c r="G153" s="163" t="s">
        <v>1285</v>
      </c>
      <c r="H153" s="163" t="s">
        <v>2937</v>
      </c>
      <c r="I153" s="163"/>
      <c r="J153" s="163" t="s">
        <v>2843</v>
      </c>
      <c r="K153" s="164" t="s">
        <v>195</v>
      </c>
      <c r="L153" s="165">
        <v>45063</v>
      </c>
      <c r="M153" s="163"/>
      <c r="N153" s="163"/>
      <c r="O153" s="163"/>
      <c r="P153" s="163"/>
    </row>
    <row r="154" spans="1:16">
      <c r="A154" s="163"/>
      <c r="B154" s="188" t="s">
        <v>147</v>
      </c>
      <c r="C154" s="187" t="s">
        <v>3</v>
      </c>
      <c r="D154" s="190" t="s">
        <v>2768</v>
      </c>
      <c r="E154" s="165">
        <v>45061</v>
      </c>
      <c r="F154" s="165"/>
      <c r="G154" s="163" t="s">
        <v>1859</v>
      </c>
      <c r="H154" s="163" t="s">
        <v>2862</v>
      </c>
      <c r="I154" s="163"/>
      <c r="J154" s="163" t="s">
        <v>2863</v>
      </c>
      <c r="K154" s="164" t="s">
        <v>195</v>
      </c>
      <c r="L154" s="165">
        <v>45063</v>
      </c>
      <c r="M154" s="163"/>
      <c r="N154" s="163"/>
      <c r="O154" s="163"/>
      <c r="P154" s="163"/>
    </row>
    <row r="155" spans="1:16">
      <c r="A155" s="163"/>
      <c r="B155" s="188" t="s">
        <v>147</v>
      </c>
      <c r="C155" s="187" t="s">
        <v>3</v>
      </c>
      <c r="D155" s="190" t="s">
        <v>2769</v>
      </c>
      <c r="E155" s="165">
        <v>45061</v>
      </c>
      <c r="F155" s="165"/>
      <c r="G155" s="163" t="s">
        <v>1859</v>
      </c>
      <c r="H155" s="163" t="s">
        <v>2864</v>
      </c>
      <c r="I155" s="163"/>
      <c r="J155" s="163" t="s">
        <v>2863</v>
      </c>
      <c r="K155" s="164" t="s">
        <v>195</v>
      </c>
      <c r="L155" s="165">
        <v>45069</v>
      </c>
      <c r="M155" s="163"/>
      <c r="N155" s="163"/>
      <c r="O155" s="163"/>
      <c r="P155" s="163"/>
    </row>
    <row r="156" spans="1:16">
      <c r="A156" s="163"/>
      <c r="B156" s="188" t="s">
        <v>147</v>
      </c>
      <c r="C156" s="187" t="s">
        <v>3</v>
      </c>
      <c r="D156" s="190" t="s">
        <v>2869</v>
      </c>
      <c r="E156" s="165">
        <v>45063</v>
      </c>
      <c r="F156" s="165"/>
      <c r="G156" s="163" t="s">
        <v>1874</v>
      </c>
      <c r="H156" s="163" t="s">
        <v>2881</v>
      </c>
      <c r="I156" s="163"/>
      <c r="J156" s="163" t="s">
        <v>2882</v>
      </c>
      <c r="K156" s="164" t="s">
        <v>195</v>
      </c>
      <c r="L156" s="165">
        <v>45069</v>
      </c>
      <c r="M156" s="163"/>
      <c r="N156" s="163"/>
      <c r="O156" s="163"/>
      <c r="P156" s="163"/>
    </row>
    <row r="157" spans="1:16">
      <c r="A157" s="163"/>
      <c r="B157" s="188" t="s">
        <v>147</v>
      </c>
      <c r="C157" s="187" t="s">
        <v>3</v>
      </c>
      <c r="D157" s="190" t="s">
        <v>2870</v>
      </c>
      <c r="E157" s="165">
        <v>45063</v>
      </c>
      <c r="F157" s="165"/>
      <c r="G157" s="163" t="s">
        <v>539</v>
      </c>
      <c r="H157" s="163" t="s">
        <v>2883</v>
      </c>
      <c r="I157" s="163"/>
      <c r="J157" s="163" t="s">
        <v>2791</v>
      </c>
      <c r="K157" s="164" t="s">
        <v>195</v>
      </c>
      <c r="L157" s="165">
        <v>45069</v>
      </c>
      <c r="M157" s="163"/>
      <c r="N157" s="163"/>
      <c r="O157" s="163"/>
      <c r="P157" s="163"/>
    </row>
    <row r="158" spans="1:16">
      <c r="A158" s="163"/>
      <c r="B158" s="188" t="s">
        <v>147</v>
      </c>
      <c r="C158" s="187" t="s">
        <v>3</v>
      </c>
      <c r="D158" s="190" t="s">
        <v>2871</v>
      </c>
      <c r="E158" s="165">
        <v>45063</v>
      </c>
      <c r="F158" s="165"/>
      <c r="G158" s="163" t="s">
        <v>1874</v>
      </c>
      <c r="H158" s="163" t="s">
        <v>2884</v>
      </c>
      <c r="I158" s="163"/>
      <c r="J158" s="163" t="s">
        <v>2791</v>
      </c>
      <c r="K158" s="164" t="s">
        <v>195</v>
      </c>
      <c r="L158" s="165">
        <v>45069</v>
      </c>
      <c r="M158" s="163"/>
      <c r="N158" s="163"/>
      <c r="O158" s="163"/>
      <c r="P158" s="163"/>
    </row>
    <row r="159" spans="1:16">
      <c r="A159" s="163"/>
      <c r="B159" s="188" t="s">
        <v>147</v>
      </c>
      <c r="C159" s="187" t="s">
        <v>3</v>
      </c>
      <c r="D159" s="190" t="s">
        <v>2872</v>
      </c>
      <c r="E159" s="165">
        <v>45063</v>
      </c>
      <c r="F159" s="165"/>
      <c r="G159" s="163" t="s">
        <v>2885</v>
      </c>
      <c r="H159" s="163" t="s">
        <v>2886</v>
      </c>
      <c r="I159" s="163"/>
      <c r="J159" s="163" t="s">
        <v>2791</v>
      </c>
      <c r="K159" s="164" t="s">
        <v>195</v>
      </c>
      <c r="L159" s="165">
        <v>45069</v>
      </c>
      <c r="M159" s="163"/>
      <c r="N159" s="163"/>
      <c r="O159" s="163"/>
      <c r="P159" s="163"/>
    </row>
    <row r="160" spans="1:16">
      <c r="A160" s="163"/>
      <c r="B160" s="188" t="s">
        <v>147</v>
      </c>
      <c r="C160" s="187" t="s">
        <v>3</v>
      </c>
      <c r="D160" s="190" t="s">
        <v>2873</v>
      </c>
      <c r="E160" s="165">
        <v>45063</v>
      </c>
      <c r="F160" s="165"/>
      <c r="G160" s="163" t="s">
        <v>2885</v>
      </c>
      <c r="H160" s="163" t="s">
        <v>2887</v>
      </c>
      <c r="I160" s="163"/>
      <c r="J160" s="163" t="s">
        <v>2791</v>
      </c>
      <c r="K160" s="164" t="s">
        <v>195</v>
      </c>
      <c r="L160" s="165">
        <v>45069</v>
      </c>
      <c r="M160" s="163"/>
      <c r="N160" s="163"/>
      <c r="O160" s="163"/>
      <c r="P160" s="163"/>
    </row>
    <row r="161" spans="1:16">
      <c r="A161" s="163"/>
      <c r="B161" s="188" t="s">
        <v>147</v>
      </c>
      <c r="C161" s="187" t="s">
        <v>3</v>
      </c>
      <c r="D161" s="190" t="s">
        <v>2874</v>
      </c>
      <c r="E161" s="165">
        <v>45063</v>
      </c>
      <c r="F161" s="165"/>
      <c r="G161" s="163" t="s">
        <v>1990</v>
      </c>
      <c r="H161" s="163" t="s">
        <v>2888</v>
      </c>
      <c r="I161" s="163" t="s">
        <v>2890</v>
      </c>
      <c r="J161" s="163" t="s">
        <v>2889</v>
      </c>
      <c r="K161" s="164" t="s">
        <v>195</v>
      </c>
      <c r="L161" s="165">
        <v>45069</v>
      </c>
      <c r="M161" s="163"/>
      <c r="N161" s="163"/>
      <c r="O161" s="163"/>
      <c r="P161" s="163"/>
    </row>
    <row r="162" spans="1:16">
      <c r="A162" s="163"/>
      <c r="B162" s="188" t="s">
        <v>147</v>
      </c>
      <c r="C162" s="187" t="s">
        <v>3</v>
      </c>
      <c r="D162" s="190" t="s">
        <v>2875</v>
      </c>
      <c r="E162" s="165">
        <v>45063</v>
      </c>
      <c r="F162" s="165"/>
      <c r="G162" s="163" t="s">
        <v>1285</v>
      </c>
      <c r="H162" s="163" t="s">
        <v>2927</v>
      </c>
      <c r="I162" s="163" t="s">
        <v>2222</v>
      </c>
      <c r="J162" s="163" t="s">
        <v>2863</v>
      </c>
      <c r="K162" s="164" t="s">
        <v>195</v>
      </c>
      <c r="L162" s="165">
        <v>45069</v>
      </c>
      <c r="M162" s="163"/>
      <c r="N162" s="163"/>
      <c r="O162" s="163"/>
      <c r="P162" s="163"/>
    </row>
    <row r="163" spans="1:16">
      <c r="A163" s="163"/>
      <c r="B163" s="188" t="s">
        <v>147</v>
      </c>
      <c r="C163" s="187" t="s">
        <v>3</v>
      </c>
      <c r="D163" s="190" t="s">
        <v>2876</v>
      </c>
      <c r="E163" s="165">
        <v>45063</v>
      </c>
      <c r="F163" s="165"/>
      <c r="G163" s="163" t="s">
        <v>1874</v>
      </c>
      <c r="H163" s="163" t="s">
        <v>2928</v>
      </c>
      <c r="I163" s="163"/>
      <c r="J163" s="163" t="s">
        <v>2929</v>
      </c>
      <c r="K163" s="164" t="s">
        <v>195</v>
      </c>
      <c r="L163" s="165">
        <v>45069</v>
      </c>
      <c r="M163" s="163"/>
      <c r="N163" s="163"/>
      <c r="O163" s="163"/>
      <c r="P163" s="163"/>
    </row>
    <row r="164" spans="1:16">
      <c r="A164" s="163"/>
      <c r="B164" s="188" t="s">
        <v>147</v>
      </c>
      <c r="C164" s="187" t="s">
        <v>3</v>
      </c>
      <c r="D164" s="190" t="s">
        <v>2877</v>
      </c>
      <c r="E164" s="165">
        <v>45064</v>
      </c>
      <c r="F164" s="165"/>
      <c r="G164" s="163" t="s">
        <v>2952</v>
      </c>
      <c r="H164" s="163" t="s">
        <v>2953</v>
      </c>
      <c r="I164" s="163"/>
      <c r="J164" s="163" t="s">
        <v>2791</v>
      </c>
      <c r="K164" s="164" t="s">
        <v>195</v>
      </c>
      <c r="L164" s="165">
        <v>45069</v>
      </c>
      <c r="M164" s="163"/>
      <c r="N164" s="163"/>
      <c r="O164" s="163"/>
      <c r="P164" s="163"/>
    </row>
    <row r="165" spans="1:16">
      <c r="A165" s="163"/>
      <c r="B165" s="188" t="s">
        <v>147</v>
      </c>
      <c r="C165" s="187" t="s">
        <v>3</v>
      </c>
      <c r="D165" s="190" t="s">
        <v>2878</v>
      </c>
      <c r="E165" s="165">
        <v>45065</v>
      </c>
      <c r="F165" s="165"/>
      <c r="G165" s="163" t="s">
        <v>1990</v>
      </c>
      <c r="H165" s="163" t="s">
        <v>2955</v>
      </c>
      <c r="I165" s="163" t="s">
        <v>2956</v>
      </c>
      <c r="J165" s="163" t="s">
        <v>2957</v>
      </c>
      <c r="K165" s="164" t="s">
        <v>195</v>
      </c>
      <c r="L165" s="165">
        <v>45069</v>
      </c>
      <c r="M165" s="163"/>
      <c r="N165" s="163"/>
      <c r="O165" s="163"/>
      <c r="P165" s="163"/>
    </row>
    <row r="166" spans="1:16">
      <c r="A166" s="163"/>
      <c r="B166" s="188" t="s">
        <v>147</v>
      </c>
      <c r="C166" s="187" t="s">
        <v>3</v>
      </c>
      <c r="D166" s="190" t="s">
        <v>2879</v>
      </c>
      <c r="E166" s="165">
        <v>45066</v>
      </c>
      <c r="F166" s="165"/>
      <c r="G166" s="163" t="s">
        <v>2964</v>
      </c>
      <c r="H166" s="163" t="s">
        <v>2965</v>
      </c>
      <c r="I166" s="163" t="s">
        <v>2966</v>
      </c>
      <c r="J166" s="163" t="s">
        <v>1135</v>
      </c>
      <c r="K166" s="164" t="s">
        <v>195</v>
      </c>
      <c r="L166" s="165">
        <v>45069</v>
      </c>
      <c r="M166" s="163"/>
      <c r="N166" s="163"/>
      <c r="O166" s="163"/>
      <c r="P166" s="163"/>
    </row>
    <row r="167" spans="1:16">
      <c r="A167" s="163"/>
      <c r="B167" s="188" t="s">
        <v>147</v>
      </c>
      <c r="C167" s="187" t="s">
        <v>3</v>
      </c>
      <c r="D167" s="190" t="s">
        <v>2880</v>
      </c>
      <c r="E167" s="165">
        <v>45068</v>
      </c>
      <c r="F167" s="165"/>
      <c r="G167" s="163" t="s">
        <v>1935</v>
      </c>
      <c r="H167" s="163" t="s">
        <v>2830</v>
      </c>
      <c r="I167" s="163" t="s">
        <v>2986</v>
      </c>
      <c r="J167" s="163" t="s">
        <v>3003</v>
      </c>
      <c r="K167" s="164" t="s">
        <v>195</v>
      </c>
      <c r="L167" s="165">
        <v>45072</v>
      </c>
      <c r="M167" s="163"/>
      <c r="N167" s="163"/>
      <c r="O167" s="163"/>
      <c r="P167" s="163"/>
    </row>
    <row r="168" spans="1:16">
      <c r="A168" s="163"/>
      <c r="B168" s="188" t="s">
        <v>147</v>
      </c>
      <c r="C168" s="187" t="s">
        <v>3</v>
      </c>
      <c r="D168" s="190" t="s">
        <v>2969</v>
      </c>
      <c r="E168" s="165">
        <v>45068</v>
      </c>
      <c r="F168" s="165"/>
      <c r="G168" s="163" t="s">
        <v>1859</v>
      </c>
      <c r="H168" s="163" t="s">
        <v>2842</v>
      </c>
      <c r="I168" s="163" t="s">
        <v>2986</v>
      </c>
      <c r="J168" s="163" t="s">
        <v>3003</v>
      </c>
      <c r="K168" s="164" t="s">
        <v>195</v>
      </c>
      <c r="L168" s="165">
        <v>45072</v>
      </c>
      <c r="M168" s="163"/>
      <c r="N168" s="163"/>
      <c r="O168" s="163"/>
      <c r="P168" s="163"/>
    </row>
    <row r="169" spans="1:16">
      <c r="A169" s="163"/>
      <c r="B169" s="188" t="s">
        <v>147</v>
      </c>
      <c r="C169" s="187" t="s">
        <v>3</v>
      </c>
      <c r="D169" s="190" t="s">
        <v>2970</v>
      </c>
      <c r="E169" s="165">
        <v>45068</v>
      </c>
      <c r="F169" s="165"/>
      <c r="G169" s="163" t="s">
        <v>1859</v>
      </c>
      <c r="H169" s="163" t="s">
        <v>2695</v>
      </c>
      <c r="I169" s="163" t="s">
        <v>2986</v>
      </c>
      <c r="J169" s="163" t="s">
        <v>3003</v>
      </c>
      <c r="K169" s="164" t="s">
        <v>195</v>
      </c>
      <c r="L169" s="165">
        <v>45072</v>
      </c>
      <c r="M169" s="163"/>
      <c r="N169" s="163"/>
      <c r="O169" s="163"/>
      <c r="P169" s="163"/>
    </row>
    <row r="170" spans="1:16">
      <c r="A170" s="163"/>
      <c r="B170" s="188" t="s">
        <v>147</v>
      </c>
      <c r="C170" s="187" t="s">
        <v>3</v>
      </c>
      <c r="D170" s="190" t="s">
        <v>2971</v>
      </c>
      <c r="E170" s="165">
        <v>45068</v>
      </c>
      <c r="F170" s="165"/>
      <c r="G170" s="163" t="s">
        <v>1990</v>
      </c>
      <c r="H170" s="163" t="s">
        <v>2980</v>
      </c>
      <c r="I170" s="163" t="s">
        <v>2981</v>
      </c>
      <c r="J170" s="163" t="s">
        <v>2982</v>
      </c>
      <c r="K170" s="164" t="s">
        <v>195</v>
      </c>
      <c r="L170" s="165">
        <v>45069</v>
      </c>
      <c r="M170" s="163"/>
      <c r="N170" s="163"/>
      <c r="O170" s="163"/>
      <c r="P170" s="163"/>
    </row>
    <row r="171" spans="1:16">
      <c r="A171" s="163"/>
      <c r="B171" s="188" t="s">
        <v>147</v>
      </c>
      <c r="C171" s="187" t="s">
        <v>3</v>
      </c>
      <c r="D171" s="190" t="s">
        <v>2972</v>
      </c>
      <c r="E171" s="165">
        <v>45070</v>
      </c>
      <c r="F171" s="165"/>
      <c r="G171" s="163" t="s">
        <v>2984</v>
      </c>
      <c r="H171" s="163" t="s">
        <v>2985</v>
      </c>
      <c r="I171" s="163" t="s">
        <v>2986</v>
      </c>
      <c r="J171" s="163" t="s">
        <v>2987</v>
      </c>
      <c r="K171" s="164" t="s">
        <v>195</v>
      </c>
      <c r="L171" s="165">
        <v>45072</v>
      </c>
      <c r="M171" s="163"/>
      <c r="N171" s="163"/>
      <c r="O171" s="163"/>
      <c r="P171" s="163"/>
    </row>
    <row r="172" spans="1:16">
      <c r="A172" s="163"/>
      <c r="B172" s="188" t="s">
        <v>147</v>
      </c>
      <c r="C172" s="187" t="s">
        <v>3</v>
      </c>
      <c r="D172" s="190" t="s">
        <v>2973</v>
      </c>
      <c r="E172" s="165">
        <v>45070</v>
      </c>
      <c r="F172" s="165"/>
      <c r="G172" s="163" t="s">
        <v>2988</v>
      </c>
      <c r="H172" s="163" t="s">
        <v>2989</v>
      </c>
      <c r="I172" s="163" t="s">
        <v>2986</v>
      </c>
      <c r="J172" s="163" t="s">
        <v>2990</v>
      </c>
      <c r="K172" s="164" t="s">
        <v>195</v>
      </c>
      <c r="L172" s="165">
        <v>45076</v>
      </c>
      <c r="M172" s="163"/>
      <c r="N172" s="163"/>
      <c r="O172" s="163"/>
      <c r="P172" s="163"/>
    </row>
    <row r="173" spans="1:16">
      <c r="A173" s="163"/>
      <c r="B173" s="188" t="s">
        <v>147</v>
      </c>
      <c r="C173" s="187" t="s">
        <v>3</v>
      </c>
      <c r="D173" s="190" t="s">
        <v>2974</v>
      </c>
      <c r="E173" s="165">
        <v>45070</v>
      </c>
      <c r="F173" s="165"/>
      <c r="G173" s="163" t="s">
        <v>2290</v>
      </c>
      <c r="H173" s="163" t="s">
        <v>2991</v>
      </c>
      <c r="I173" s="163" t="s">
        <v>2986</v>
      </c>
      <c r="J173" s="163" t="s">
        <v>2992</v>
      </c>
      <c r="K173" s="164" t="s">
        <v>195</v>
      </c>
      <c r="L173" s="165">
        <v>45072</v>
      </c>
      <c r="M173" s="163"/>
      <c r="N173" s="163"/>
      <c r="O173" s="163"/>
      <c r="P173" s="163"/>
    </row>
    <row r="174" spans="1:16">
      <c r="A174" s="163"/>
      <c r="B174" s="188" t="s">
        <v>147</v>
      </c>
      <c r="C174" s="187" t="s">
        <v>3</v>
      </c>
      <c r="D174" s="190" t="s">
        <v>2975</v>
      </c>
      <c r="E174" s="165">
        <v>45070</v>
      </c>
      <c r="F174" s="165"/>
      <c r="G174" s="163" t="s">
        <v>2290</v>
      </c>
      <c r="H174" s="163" t="s">
        <v>3004</v>
      </c>
      <c r="I174" s="163" t="s">
        <v>2986</v>
      </c>
      <c r="J174" s="163" t="s">
        <v>3005</v>
      </c>
      <c r="K174" s="164" t="s">
        <v>195</v>
      </c>
      <c r="L174" s="165">
        <v>45072</v>
      </c>
      <c r="M174" s="163"/>
      <c r="N174" s="163"/>
      <c r="O174" s="163"/>
      <c r="P174" s="163"/>
    </row>
    <row r="175" spans="1:16">
      <c r="A175" s="163"/>
      <c r="B175" s="188" t="s">
        <v>147</v>
      </c>
      <c r="C175" s="187" t="s">
        <v>3</v>
      </c>
      <c r="D175" s="190" t="s">
        <v>2976</v>
      </c>
      <c r="E175" s="165">
        <v>45070</v>
      </c>
      <c r="F175" s="165"/>
      <c r="G175" s="163" t="s">
        <v>2993</v>
      </c>
      <c r="H175" s="163" t="s">
        <v>2994</v>
      </c>
      <c r="I175" s="163"/>
      <c r="J175" s="163" t="s">
        <v>2982</v>
      </c>
      <c r="K175" s="164" t="s">
        <v>195</v>
      </c>
      <c r="L175" s="165">
        <v>45072</v>
      </c>
      <c r="M175" s="163"/>
      <c r="N175" s="163"/>
      <c r="O175" s="163"/>
      <c r="P175" s="163"/>
    </row>
    <row r="176" spans="1:16">
      <c r="A176" s="163"/>
      <c r="B176" s="188" t="s">
        <v>147</v>
      </c>
      <c r="C176" s="187" t="s">
        <v>3</v>
      </c>
      <c r="D176" s="190" t="s">
        <v>2977</v>
      </c>
      <c r="E176" s="165">
        <v>45071</v>
      </c>
      <c r="F176" s="165"/>
      <c r="G176" s="163" t="s">
        <v>2406</v>
      </c>
      <c r="H176" s="163" t="s">
        <v>3031</v>
      </c>
      <c r="I176" s="163"/>
      <c r="J176" s="163" t="s">
        <v>2929</v>
      </c>
      <c r="K176" s="164" t="s">
        <v>195</v>
      </c>
      <c r="L176" s="165">
        <v>45076</v>
      </c>
      <c r="M176" s="163"/>
      <c r="N176" s="163"/>
      <c r="O176" s="163"/>
      <c r="P176" s="163"/>
    </row>
    <row r="177" spans="1:16">
      <c r="A177" s="163"/>
      <c r="B177" s="188" t="s">
        <v>147</v>
      </c>
      <c r="C177" s="187" t="s">
        <v>3</v>
      </c>
      <c r="D177" s="190" t="s">
        <v>2978</v>
      </c>
      <c r="E177" s="165">
        <v>45072</v>
      </c>
      <c r="F177" s="165"/>
      <c r="G177" s="163" t="s">
        <v>1874</v>
      </c>
      <c r="H177" s="163" t="s">
        <v>2995</v>
      </c>
      <c r="I177" s="163" t="s">
        <v>2996</v>
      </c>
      <c r="J177" s="163" t="s">
        <v>2357</v>
      </c>
      <c r="K177" s="164" t="s">
        <v>195</v>
      </c>
      <c r="L177" s="165">
        <v>45076</v>
      </c>
      <c r="M177" s="163"/>
      <c r="N177" s="163"/>
      <c r="O177" s="163"/>
      <c r="P177" s="163"/>
    </row>
    <row r="178" spans="1:16">
      <c r="A178" s="163"/>
      <c r="B178" s="188" t="s">
        <v>147</v>
      </c>
      <c r="C178" s="187" t="s">
        <v>3</v>
      </c>
      <c r="D178" s="190" t="s">
        <v>2979</v>
      </c>
      <c r="E178" s="165">
        <v>45072</v>
      </c>
      <c r="F178" s="165"/>
      <c r="G178" s="163" t="s">
        <v>278</v>
      </c>
      <c r="H178" s="163" t="s">
        <v>2997</v>
      </c>
      <c r="I178" s="163" t="s">
        <v>2999</v>
      </c>
      <c r="J178" s="163" t="s">
        <v>2998</v>
      </c>
      <c r="K178" s="164" t="s">
        <v>195</v>
      </c>
      <c r="L178" s="165">
        <v>45076</v>
      </c>
      <c r="M178" s="163"/>
      <c r="N178" s="163"/>
      <c r="O178" s="163"/>
      <c r="P178" s="163"/>
    </row>
    <row r="179" spans="1:16">
      <c r="A179" s="163"/>
      <c r="B179" s="188" t="s">
        <v>147</v>
      </c>
      <c r="C179" s="187" t="s">
        <v>2183</v>
      </c>
      <c r="D179" s="190" t="s">
        <v>3010</v>
      </c>
      <c r="E179" s="165">
        <v>45075</v>
      </c>
      <c r="F179" s="165"/>
      <c r="G179" s="163" t="s">
        <v>1990</v>
      </c>
      <c r="H179" s="163" t="s">
        <v>3032</v>
      </c>
      <c r="I179" s="163" t="s">
        <v>3021</v>
      </c>
      <c r="J179" s="163" t="s">
        <v>3033</v>
      </c>
      <c r="K179" s="164" t="s">
        <v>195</v>
      </c>
      <c r="L179" s="165">
        <v>45076</v>
      </c>
      <c r="M179" s="163"/>
      <c r="N179" s="163"/>
      <c r="O179" s="163"/>
      <c r="P179" s="163"/>
    </row>
    <row r="180" spans="1:16">
      <c r="A180" s="163"/>
      <c r="B180" s="188" t="s">
        <v>147</v>
      </c>
      <c r="C180" s="187" t="s">
        <v>2183</v>
      </c>
      <c r="D180" s="190" t="s">
        <v>3011</v>
      </c>
      <c r="E180" s="165">
        <v>45075</v>
      </c>
      <c r="F180" s="165"/>
      <c r="G180" s="163" t="s">
        <v>1874</v>
      </c>
      <c r="H180" s="163" t="s">
        <v>3034</v>
      </c>
      <c r="I180" s="163" t="s">
        <v>3035</v>
      </c>
      <c r="J180" s="163" t="s">
        <v>3036</v>
      </c>
      <c r="K180" s="164" t="s">
        <v>195</v>
      </c>
      <c r="L180" s="165">
        <v>45076</v>
      </c>
      <c r="M180" s="163"/>
      <c r="N180" s="163"/>
      <c r="O180" s="163"/>
      <c r="P180" s="163"/>
    </row>
    <row r="181" spans="1:16">
      <c r="A181" s="163"/>
      <c r="B181" s="188" t="s">
        <v>147</v>
      </c>
      <c r="C181" s="187" t="s">
        <v>3</v>
      </c>
      <c r="D181" s="190" t="s">
        <v>3012</v>
      </c>
      <c r="E181" s="165">
        <v>45075</v>
      </c>
      <c r="F181" s="165"/>
      <c r="G181" s="163" t="s">
        <v>3037</v>
      </c>
      <c r="H181" s="163" t="s">
        <v>3038</v>
      </c>
      <c r="I181" s="163"/>
      <c r="J181" s="163" t="s">
        <v>3039</v>
      </c>
      <c r="K181" s="164" t="s">
        <v>195</v>
      </c>
      <c r="L181" s="165">
        <v>45076</v>
      </c>
      <c r="M181" s="163"/>
      <c r="N181" s="163"/>
      <c r="O181" s="163"/>
      <c r="P181" s="163"/>
    </row>
    <row r="182" spans="1:16">
      <c r="A182" s="163"/>
      <c r="B182" s="188" t="s">
        <v>147</v>
      </c>
      <c r="C182" s="187" t="s">
        <v>2183</v>
      </c>
      <c r="D182" s="190" t="s">
        <v>3013</v>
      </c>
      <c r="E182" s="165">
        <v>45075</v>
      </c>
      <c r="F182" s="165"/>
      <c r="G182" s="163" t="s">
        <v>491</v>
      </c>
      <c r="H182" s="163" t="s">
        <v>3040</v>
      </c>
      <c r="I182" s="163" t="s">
        <v>3021</v>
      </c>
      <c r="J182" s="163" t="s">
        <v>2359</v>
      </c>
      <c r="K182" s="164" t="s">
        <v>195</v>
      </c>
      <c r="L182" s="165">
        <v>45076</v>
      </c>
      <c r="M182" s="163"/>
      <c r="N182" s="163"/>
      <c r="O182" s="163"/>
      <c r="P182" s="163"/>
    </row>
    <row r="183" spans="1:16">
      <c r="A183" s="163"/>
      <c r="B183" s="188" t="s">
        <v>147</v>
      </c>
      <c r="C183" s="187" t="s">
        <v>2183</v>
      </c>
      <c r="D183" s="190" t="s">
        <v>3014</v>
      </c>
      <c r="E183" s="165">
        <v>45076</v>
      </c>
      <c r="F183" s="165"/>
      <c r="G183" s="163" t="s">
        <v>1990</v>
      </c>
      <c r="H183" s="163" t="s">
        <v>2980</v>
      </c>
      <c r="I183" s="163" t="s">
        <v>3021</v>
      </c>
      <c r="J183" s="163" t="s">
        <v>3022</v>
      </c>
      <c r="K183" s="164" t="s">
        <v>195</v>
      </c>
      <c r="L183" s="165">
        <v>45076</v>
      </c>
      <c r="M183" s="163"/>
      <c r="N183" s="163"/>
      <c r="O183" s="163"/>
      <c r="P183" s="163"/>
    </row>
    <row r="184" spans="1:16">
      <c r="A184" s="163"/>
      <c r="B184" s="188" t="s">
        <v>147</v>
      </c>
      <c r="C184" s="187" t="s">
        <v>3</v>
      </c>
      <c r="D184" s="190" t="s">
        <v>3015</v>
      </c>
      <c r="E184" s="165">
        <v>45076</v>
      </c>
      <c r="F184" s="165"/>
      <c r="G184" s="163" t="s">
        <v>2705</v>
      </c>
      <c r="H184" s="163" t="s">
        <v>3023</v>
      </c>
      <c r="I184" s="163"/>
      <c r="J184" s="163" t="s">
        <v>3024</v>
      </c>
      <c r="K184" s="164" t="s">
        <v>195</v>
      </c>
      <c r="L184" s="165">
        <v>45093</v>
      </c>
      <c r="M184" s="163"/>
      <c r="N184" s="163"/>
      <c r="O184" s="163"/>
      <c r="P184" s="163"/>
    </row>
    <row r="185" spans="1:16">
      <c r="A185" s="163"/>
      <c r="B185" s="188" t="s">
        <v>147</v>
      </c>
      <c r="C185" s="187" t="s">
        <v>3</v>
      </c>
      <c r="D185" s="190" t="s">
        <v>3016</v>
      </c>
      <c r="E185" s="165">
        <v>45076</v>
      </c>
      <c r="F185" s="165"/>
      <c r="G185" s="163" t="s">
        <v>231</v>
      </c>
      <c r="H185" s="163" t="s">
        <v>3238</v>
      </c>
      <c r="I185" s="163"/>
      <c r="J185" s="163" t="s">
        <v>2998</v>
      </c>
      <c r="K185" s="164" t="s">
        <v>195</v>
      </c>
      <c r="L185" s="165">
        <v>45093</v>
      </c>
      <c r="M185" s="163"/>
      <c r="N185" s="163"/>
      <c r="O185" s="163"/>
      <c r="P185" s="163"/>
    </row>
    <row r="186" spans="1:16">
      <c r="A186" s="163"/>
      <c r="B186" s="188" t="s">
        <v>147</v>
      </c>
      <c r="C186" s="187" t="s">
        <v>2183</v>
      </c>
      <c r="D186" s="190" t="s">
        <v>3017</v>
      </c>
      <c r="E186" s="165">
        <v>45077</v>
      </c>
      <c r="F186" s="165"/>
      <c r="G186" s="163" t="s">
        <v>3045</v>
      </c>
      <c r="H186" s="163" t="s">
        <v>3046</v>
      </c>
      <c r="I186" s="163"/>
      <c r="J186" s="163" t="s">
        <v>3047</v>
      </c>
      <c r="K186" s="173" t="s">
        <v>195</v>
      </c>
      <c r="L186" s="165">
        <v>45093</v>
      </c>
      <c r="M186" s="163"/>
      <c r="N186" s="163"/>
      <c r="O186" s="163"/>
      <c r="P186" s="163"/>
    </row>
    <row r="187" spans="1:16">
      <c r="A187" s="163"/>
      <c r="B187" s="188" t="s">
        <v>147</v>
      </c>
      <c r="C187" s="187" t="s">
        <v>3</v>
      </c>
      <c r="D187" s="190" t="s">
        <v>3018</v>
      </c>
      <c r="E187" s="170">
        <v>45079</v>
      </c>
      <c r="F187" s="170"/>
      <c r="G187" s="163" t="s">
        <v>446</v>
      </c>
      <c r="H187" s="163" t="s">
        <v>3075</v>
      </c>
      <c r="I187" s="163"/>
      <c r="J187" s="163" t="s">
        <v>3076</v>
      </c>
      <c r="K187" s="173" t="s">
        <v>195</v>
      </c>
      <c r="L187" s="165">
        <v>45093</v>
      </c>
      <c r="M187" s="163"/>
      <c r="N187" s="163"/>
      <c r="O187" s="163"/>
      <c r="P187" s="163"/>
    </row>
    <row r="188" spans="1:16">
      <c r="A188" s="163"/>
      <c r="B188" s="188" t="s">
        <v>147</v>
      </c>
      <c r="C188" s="187" t="s">
        <v>3</v>
      </c>
      <c r="D188" s="190" t="s">
        <v>3019</v>
      </c>
      <c r="E188" s="170">
        <v>45079</v>
      </c>
      <c r="F188" s="170"/>
      <c r="G188" s="163" t="s">
        <v>3077</v>
      </c>
      <c r="H188" s="163" t="s">
        <v>3078</v>
      </c>
      <c r="I188" s="163"/>
      <c r="J188" s="163" t="s">
        <v>3076</v>
      </c>
      <c r="K188" s="173" t="s">
        <v>195</v>
      </c>
      <c r="L188" s="165">
        <v>45093</v>
      </c>
      <c r="M188" s="163"/>
      <c r="N188" s="163"/>
      <c r="O188" s="163"/>
      <c r="P188" s="163"/>
    </row>
    <row r="189" spans="1:16">
      <c r="A189" s="163"/>
      <c r="B189" s="188" t="s">
        <v>147</v>
      </c>
      <c r="C189" s="187" t="s">
        <v>3</v>
      </c>
      <c r="D189" s="190" t="s">
        <v>3020</v>
      </c>
      <c r="E189" s="170">
        <v>45079</v>
      </c>
      <c r="F189" s="170"/>
      <c r="G189" s="163" t="s">
        <v>3079</v>
      </c>
      <c r="H189" s="163" t="s">
        <v>3080</v>
      </c>
      <c r="I189" s="163"/>
      <c r="J189" s="163" t="s">
        <v>3076</v>
      </c>
      <c r="K189" s="173" t="s">
        <v>195</v>
      </c>
      <c r="L189" s="165">
        <v>45093</v>
      </c>
      <c r="M189" s="163"/>
      <c r="N189" s="163"/>
      <c r="O189" s="163"/>
      <c r="P189" s="163"/>
    </row>
    <row r="190" spans="1:16">
      <c r="A190" s="163"/>
      <c r="B190" s="188" t="s">
        <v>147</v>
      </c>
      <c r="C190" s="187" t="s">
        <v>3</v>
      </c>
      <c r="D190" s="190" t="s">
        <v>3048</v>
      </c>
      <c r="E190" s="170">
        <v>45079</v>
      </c>
      <c r="F190" s="170"/>
      <c r="G190" s="163" t="s">
        <v>1874</v>
      </c>
      <c r="H190" s="163" t="s">
        <v>3081</v>
      </c>
      <c r="I190" s="163"/>
      <c r="J190" s="163" t="s">
        <v>3076</v>
      </c>
      <c r="K190" s="173" t="s">
        <v>195</v>
      </c>
      <c r="L190" s="165">
        <v>45093</v>
      </c>
      <c r="M190" s="163"/>
      <c r="N190" s="163"/>
      <c r="O190" s="163"/>
      <c r="P190" s="163"/>
    </row>
    <row r="191" spans="1:16">
      <c r="A191" s="163"/>
      <c r="B191" s="188" t="s">
        <v>147</v>
      </c>
      <c r="C191" s="187" t="s">
        <v>3</v>
      </c>
      <c r="D191" s="190" t="s">
        <v>3049</v>
      </c>
      <c r="E191" s="170">
        <v>45079</v>
      </c>
      <c r="F191" s="170"/>
      <c r="G191" s="163" t="s">
        <v>446</v>
      </c>
      <c r="H191" s="163" t="s">
        <v>3082</v>
      </c>
      <c r="I191" s="163"/>
      <c r="J191" s="163" t="s">
        <v>3083</v>
      </c>
      <c r="K191" s="173" t="s">
        <v>195</v>
      </c>
      <c r="L191" s="165">
        <v>45093</v>
      </c>
      <c r="M191" s="163"/>
      <c r="N191" s="163"/>
      <c r="O191" s="163"/>
      <c r="P191" s="163"/>
    </row>
    <row r="192" spans="1:16">
      <c r="A192" s="163"/>
      <c r="B192" s="188" t="s">
        <v>147</v>
      </c>
      <c r="C192" s="187" t="s">
        <v>3</v>
      </c>
      <c r="D192" s="190" t="s">
        <v>3050</v>
      </c>
      <c r="E192" s="170">
        <v>45079</v>
      </c>
      <c r="F192" s="170"/>
      <c r="G192" s="163" t="s">
        <v>3077</v>
      </c>
      <c r="H192" s="163" t="s">
        <v>3084</v>
      </c>
      <c r="I192" s="163"/>
      <c r="J192" s="163" t="s">
        <v>3076</v>
      </c>
      <c r="K192" s="173" t="s">
        <v>195</v>
      </c>
      <c r="L192" s="165">
        <v>45093</v>
      </c>
      <c r="M192" s="163"/>
      <c r="N192" s="163"/>
      <c r="O192" s="163"/>
      <c r="P192" s="163"/>
    </row>
    <row r="193" spans="1:16">
      <c r="A193" s="163"/>
      <c r="B193" s="188" t="s">
        <v>147</v>
      </c>
      <c r="C193" s="187" t="s">
        <v>3</v>
      </c>
      <c r="D193" s="190" t="s">
        <v>3051</v>
      </c>
      <c r="E193" s="170">
        <v>45079</v>
      </c>
      <c r="F193" s="170"/>
      <c r="G193" s="163" t="s">
        <v>3085</v>
      </c>
      <c r="H193" s="163" t="s">
        <v>3086</v>
      </c>
      <c r="I193" s="163"/>
      <c r="J193" s="163" t="s">
        <v>3083</v>
      </c>
      <c r="K193" s="173" t="s">
        <v>195</v>
      </c>
      <c r="L193" s="165">
        <v>45093</v>
      </c>
      <c r="M193" s="163"/>
      <c r="N193" s="163"/>
      <c r="O193" s="163"/>
      <c r="P193" s="163"/>
    </row>
    <row r="194" spans="1:16">
      <c r="A194" s="163"/>
      <c r="B194" s="188" t="s">
        <v>147</v>
      </c>
      <c r="C194" s="187" t="s">
        <v>3</v>
      </c>
      <c r="D194" s="190" t="s">
        <v>3052</v>
      </c>
      <c r="E194" s="170">
        <v>45079</v>
      </c>
      <c r="F194" s="170"/>
      <c r="G194" s="163" t="s">
        <v>3085</v>
      </c>
      <c r="H194" s="163" t="s">
        <v>3087</v>
      </c>
      <c r="I194" s="163"/>
      <c r="J194" s="163" t="s">
        <v>3083</v>
      </c>
      <c r="K194" s="173" t="s">
        <v>195</v>
      </c>
      <c r="L194" s="165">
        <v>45093</v>
      </c>
      <c r="M194" s="163"/>
      <c r="N194" s="163"/>
      <c r="O194" s="163"/>
      <c r="P194" s="163"/>
    </row>
    <row r="195" spans="1:16">
      <c r="A195" s="163"/>
      <c r="B195" s="188" t="s">
        <v>147</v>
      </c>
      <c r="C195" s="187" t="s">
        <v>3</v>
      </c>
      <c r="D195" s="190" t="s">
        <v>3053</v>
      </c>
      <c r="E195" s="170">
        <v>45079</v>
      </c>
      <c r="F195" s="170"/>
      <c r="G195" s="163" t="s">
        <v>3088</v>
      </c>
      <c r="H195" s="163" t="s">
        <v>3089</v>
      </c>
      <c r="I195" s="163"/>
      <c r="J195" s="163" t="s">
        <v>3239</v>
      </c>
      <c r="K195" s="173" t="s">
        <v>195</v>
      </c>
      <c r="L195" s="165">
        <v>45093</v>
      </c>
      <c r="M195" s="163"/>
      <c r="N195" s="163"/>
      <c r="O195" s="163"/>
      <c r="P195" s="163"/>
    </row>
    <row r="196" spans="1:16">
      <c r="A196" s="163"/>
      <c r="B196" s="188" t="s">
        <v>147</v>
      </c>
      <c r="C196" s="187" t="s">
        <v>3103</v>
      </c>
      <c r="D196" s="190" t="s">
        <v>3054</v>
      </c>
      <c r="E196" s="170">
        <v>45080</v>
      </c>
      <c r="F196" s="170"/>
      <c r="G196" s="163" t="s">
        <v>1990</v>
      </c>
      <c r="H196" s="163" t="s">
        <v>3240</v>
      </c>
      <c r="I196" s="163" t="s">
        <v>3241</v>
      </c>
      <c r="J196" s="163" t="s">
        <v>3242</v>
      </c>
      <c r="K196" s="173" t="s">
        <v>195</v>
      </c>
      <c r="L196" s="165">
        <v>45093</v>
      </c>
      <c r="M196" s="163"/>
      <c r="N196" s="163"/>
      <c r="O196" s="163"/>
      <c r="P196" s="163"/>
    </row>
    <row r="197" spans="1:16">
      <c r="A197" s="163"/>
      <c r="B197" s="188" t="s">
        <v>147</v>
      </c>
      <c r="C197" s="187" t="s">
        <v>3103</v>
      </c>
      <c r="D197" s="190" t="s">
        <v>3055</v>
      </c>
      <c r="E197" s="170">
        <v>45082</v>
      </c>
      <c r="F197" s="170"/>
      <c r="G197" s="163" t="s">
        <v>1990</v>
      </c>
      <c r="H197" s="163" t="s">
        <v>3243</v>
      </c>
      <c r="I197" s="163" t="s">
        <v>3241</v>
      </c>
      <c r="J197" s="163" t="s">
        <v>3244</v>
      </c>
      <c r="K197" s="173" t="s">
        <v>195</v>
      </c>
      <c r="L197" s="165">
        <v>45093</v>
      </c>
      <c r="M197" s="163"/>
      <c r="N197" s="163"/>
      <c r="O197" s="163"/>
      <c r="P197" s="163"/>
    </row>
    <row r="198" spans="1:16">
      <c r="A198" s="163"/>
      <c r="B198" s="188" t="s">
        <v>147</v>
      </c>
      <c r="C198" s="187" t="s">
        <v>3</v>
      </c>
      <c r="D198" s="190" t="s">
        <v>3056</v>
      </c>
      <c r="E198" s="170">
        <v>45082</v>
      </c>
      <c r="F198" s="170"/>
      <c r="G198" s="163" t="s">
        <v>813</v>
      </c>
      <c r="H198" s="163" t="s">
        <v>3245</v>
      </c>
      <c r="I198" s="163" t="s">
        <v>3241</v>
      </c>
      <c r="J198" s="163" t="s">
        <v>3246</v>
      </c>
      <c r="K198" s="173" t="s">
        <v>195</v>
      </c>
      <c r="L198" s="165">
        <v>45093</v>
      </c>
      <c r="M198" s="163"/>
      <c r="N198" s="163"/>
      <c r="O198" s="163"/>
      <c r="P198" s="163"/>
    </row>
    <row r="199" spans="1:16">
      <c r="A199" s="163"/>
      <c r="B199" s="188" t="s">
        <v>147</v>
      </c>
      <c r="C199" s="187" t="s">
        <v>3</v>
      </c>
      <c r="D199" s="190" t="s">
        <v>3057</v>
      </c>
      <c r="E199" s="170">
        <v>45082</v>
      </c>
      <c r="F199" s="170"/>
      <c r="G199" s="163" t="s">
        <v>376</v>
      </c>
      <c r="H199" s="163" t="s">
        <v>3247</v>
      </c>
      <c r="I199" s="163" t="s">
        <v>3241</v>
      </c>
      <c r="J199" s="163" t="s">
        <v>3248</v>
      </c>
      <c r="K199" s="173" t="s">
        <v>195</v>
      </c>
      <c r="L199" s="165">
        <v>45093</v>
      </c>
      <c r="M199" s="163"/>
      <c r="N199" s="163"/>
      <c r="O199" s="163"/>
      <c r="P199" s="163"/>
    </row>
    <row r="200" spans="1:16">
      <c r="A200" s="163"/>
      <c r="B200" s="188" t="s">
        <v>147</v>
      </c>
      <c r="C200" s="187" t="s">
        <v>3</v>
      </c>
      <c r="D200" s="190" t="s">
        <v>3058</v>
      </c>
      <c r="E200" s="170">
        <v>45082</v>
      </c>
      <c r="F200" s="170"/>
      <c r="G200" s="163" t="s">
        <v>376</v>
      </c>
      <c r="H200" s="163" t="s">
        <v>3249</v>
      </c>
      <c r="I200" s="163" t="s">
        <v>3241</v>
      </c>
      <c r="J200" s="163" t="s">
        <v>3250</v>
      </c>
      <c r="K200" s="173" t="s">
        <v>195</v>
      </c>
      <c r="L200" s="165">
        <v>45093</v>
      </c>
      <c r="M200" s="163"/>
      <c r="N200" s="163"/>
      <c r="O200" s="163"/>
      <c r="P200" s="163"/>
    </row>
    <row r="201" spans="1:16">
      <c r="A201" s="163"/>
      <c r="B201" s="188" t="s">
        <v>147</v>
      </c>
      <c r="C201" s="187" t="s">
        <v>3</v>
      </c>
      <c r="D201" s="190" t="s">
        <v>3059</v>
      </c>
      <c r="E201" s="170">
        <v>45083</v>
      </c>
      <c r="F201" s="170"/>
      <c r="G201" s="163" t="s">
        <v>1990</v>
      </c>
      <c r="H201" s="163" t="s">
        <v>3251</v>
      </c>
      <c r="I201" s="163" t="s">
        <v>3241</v>
      </c>
      <c r="J201" s="163" t="s">
        <v>3252</v>
      </c>
      <c r="K201" s="173" t="s">
        <v>195</v>
      </c>
      <c r="L201" s="165">
        <v>45093</v>
      </c>
      <c r="M201" s="163"/>
      <c r="N201" s="163"/>
      <c r="O201" s="163"/>
      <c r="P201" s="163"/>
    </row>
    <row r="202" spans="1:16">
      <c r="A202" s="163"/>
      <c r="B202" s="188" t="s">
        <v>147</v>
      </c>
      <c r="C202" s="187" t="s">
        <v>3</v>
      </c>
      <c r="D202" s="190" t="s">
        <v>3060</v>
      </c>
      <c r="E202" s="170">
        <v>45083</v>
      </c>
      <c r="F202" s="170"/>
      <c r="G202" s="163" t="s">
        <v>376</v>
      </c>
      <c r="H202" s="163" t="s">
        <v>3253</v>
      </c>
      <c r="I202" s="163" t="s">
        <v>3241</v>
      </c>
      <c r="J202" s="163" t="s">
        <v>3254</v>
      </c>
      <c r="K202" s="173" t="s">
        <v>195</v>
      </c>
      <c r="L202" s="165">
        <v>45093</v>
      </c>
      <c r="M202" s="163"/>
      <c r="N202" s="163"/>
      <c r="O202" s="163"/>
      <c r="P202" s="163"/>
    </row>
    <row r="203" spans="1:16">
      <c r="A203" s="163"/>
      <c r="B203" s="188" t="s">
        <v>147</v>
      </c>
      <c r="C203" s="187" t="s">
        <v>3103</v>
      </c>
      <c r="D203" s="190" t="s">
        <v>3061</v>
      </c>
      <c r="E203" s="170">
        <v>45083</v>
      </c>
      <c r="F203" s="170"/>
      <c r="G203" s="163" t="s">
        <v>1935</v>
      </c>
      <c r="H203" s="163" t="s">
        <v>2830</v>
      </c>
      <c r="I203" s="163" t="s">
        <v>3255</v>
      </c>
      <c r="J203" s="163" t="s">
        <v>2357</v>
      </c>
      <c r="K203" s="173" t="s">
        <v>195</v>
      </c>
      <c r="L203" s="165">
        <v>45093</v>
      </c>
      <c r="M203" s="163"/>
      <c r="N203" s="163"/>
      <c r="O203" s="163"/>
      <c r="P203" s="163"/>
    </row>
    <row r="204" spans="1:16">
      <c r="A204" s="163"/>
      <c r="B204" s="188" t="s">
        <v>147</v>
      </c>
      <c r="C204" s="187" t="s">
        <v>3103</v>
      </c>
      <c r="D204" s="190" t="s">
        <v>3062</v>
      </c>
      <c r="E204" s="170">
        <v>45084</v>
      </c>
      <c r="F204" s="170"/>
      <c r="G204" s="163" t="s">
        <v>1859</v>
      </c>
      <c r="H204" s="163" t="s">
        <v>2842</v>
      </c>
      <c r="I204" s="163" t="s">
        <v>2230</v>
      </c>
      <c r="J204" s="163" t="s">
        <v>2357</v>
      </c>
      <c r="K204" s="173" t="s">
        <v>195</v>
      </c>
      <c r="L204" s="165">
        <v>45093</v>
      </c>
      <c r="M204" s="163"/>
      <c r="N204" s="163"/>
      <c r="O204" s="163"/>
      <c r="P204" s="163"/>
    </row>
    <row r="205" spans="1:16">
      <c r="A205" s="163"/>
      <c r="B205" s="188" t="s">
        <v>147</v>
      </c>
      <c r="C205" s="187" t="s">
        <v>3103</v>
      </c>
      <c r="D205" s="190" t="s">
        <v>3063</v>
      </c>
      <c r="E205" s="170">
        <v>45084</v>
      </c>
      <c r="F205" s="170"/>
      <c r="G205" s="163" t="s">
        <v>1859</v>
      </c>
      <c r="H205" s="163" t="s">
        <v>2695</v>
      </c>
      <c r="I205" s="163" t="s">
        <v>2230</v>
      </c>
      <c r="J205" s="163" t="s">
        <v>2357</v>
      </c>
      <c r="K205" s="173" t="s">
        <v>195</v>
      </c>
      <c r="L205" s="165">
        <v>45093</v>
      </c>
      <c r="M205" s="163"/>
      <c r="N205" s="163"/>
      <c r="O205" s="163"/>
      <c r="P205" s="163"/>
    </row>
    <row r="206" spans="1:16">
      <c r="A206" s="163"/>
      <c r="B206" s="188" t="s">
        <v>147</v>
      </c>
      <c r="C206" s="187" t="s">
        <v>3103</v>
      </c>
      <c r="D206" s="190" t="s">
        <v>3064</v>
      </c>
      <c r="E206" s="170">
        <v>45085</v>
      </c>
      <c r="F206" s="170"/>
      <c r="G206" s="163" t="s">
        <v>1285</v>
      </c>
      <c r="H206" s="163" t="s">
        <v>2937</v>
      </c>
      <c r="I206" s="163" t="s">
        <v>2230</v>
      </c>
      <c r="J206" s="163" t="s">
        <v>2357</v>
      </c>
      <c r="K206" s="173" t="s">
        <v>195</v>
      </c>
      <c r="L206" s="165">
        <v>45093</v>
      </c>
      <c r="M206" s="163"/>
      <c r="N206" s="163"/>
      <c r="O206" s="163"/>
      <c r="P206" s="163"/>
    </row>
    <row r="207" spans="1:16">
      <c r="A207" s="163"/>
      <c r="B207" s="188" t="s">
        <v>147</v>
      </c>
      <c r="C207" s="187" t="s">
        <v>3103</v>
      </c>
      <c r="D207" s="190" t="s">
        <v>3065</v>
      </c>
      <c r="E207" s="170">
        <v>45085</v>
      </c>
      <c r="F207" s="170"/>
      <c r="G207" s="163" t="s">
        <v>2290</v>
      </c>
      <c r="H207" s="163" t="s">
        <v>3256</v>
      </c>
      <c r="I207" s="163" t="s">
        <v>3241</v>
      </c>
      <c r="J207" s="163" t="s">
        <v>3257</v>
      </c>
      <c r="K207" s="173" t="s">
        <v>195</v>
      </c>
      <c r="L207" s="165">
        <v>45093</v>
      </c>
      <c r="M207" s="163"/>
      <c r="N207" s="163"/>
      <c r="O207" s="163"/>
      <c r="P207" s="163"/>
    </row>
    <row r="208" spans="1:16">
      <c r="A208" s="163"/>
      <c r="B208" s="188" t="s">
        <v>147</v>
      </c>
      <c r="C208" s="187" t="s">
        <v>3103</v>
      </c>
      <c r="D208" s="190" t="s">
        <v>3066</v>
      </c>
      <c r="E208" s="170">
        <v>45086</v>
      </c>
      <c r="F208" s="170"/>
      <c r="G208" s="163" t="s">
        <v>2406</v>
      </c>
      <c r="H208" s="163" t="s">
        <v>3122</v>
      </c>
      <c r="I208" s="163" t="s">
        <v>3123</v>
      </c>
      <c r="J208" s="163" t="s">
        <v>3124</v>
      </c>
      <c r="K208" s="173" t="s">
        <v>195</v>
      </c>
      <c r="L208" s="165">
        <v>45093</v>
      </c>
      <c r="M208" s="163"/>
      <c r="N208" s="163"/>
      <c r="O208" s="163"/>
      <c r="P208" s="163"/>
    </row>
    <row r="209" spans="1:16">
      <c r="A209" s="163"/>
      <c r="B209" s="188" t="s">
        <v>147</v>
      </c>
      <c r="C209" s="187" t="s">
        <v>152</v>
      </c>
      <c r="D209" s="190" t="s">
        <v>3067</v>
      </c>
      <c r="E209" s="170">
        <v>45087</v>
      </c>
      <c r="F209" s="170"/>
      <c r="G209" s="163" t="s">
        <v>1990</v>
      </c>
      <c r="H209" s="163" t="s">
        <v>3130</v>
      </c>
      <c r="I209" s="163" t="s">
        <v>2233</v>
      </c>
      <c r="J209" s="163" t="s">
        <v>3131</v>
      </c>
      <c r="K209" s="173" t="s">
        <v>195</v>
      </c>
      <c r="L209" s="165">
        <v>45093</v>
      </c>
      <c r="M209" s="163"/>
      <c r="N209" s="163"/>
      <c r="O209" s="163"/>
      <c r="P209" s="163"/>
    </row>
    <row r="210" spans="1:16">
      <c r="A210" s="163"/>
      <c r="B210" s="188" t="s">
        <v>147</v>
      </c>
      <c r="C210" s="187" t="s">
        <v>3</v>
      </c>
      <c r="D210" s="190" t="s">
        <v>3068</v>
      </c>
      <c r="E210" s="170">
        <v>45087</v>
      </c>
      <c r="F210" s="170"/>
      <c r="G210" s="163" t="s">
        <v>3132</v>
      </c>
      <c r="H210" s="163" t="s">
        <v>3133</v>
      </c>
      <c r="I210" s="163"/>
      <c r="J210" s="163" t="s">
        <v>3076</v>
      </c>
      <c r="K210" s="173" t="s">
        <v>195</v>
      </c>
      <c r="L210" s="165">
        <v>45093</v>
      </c>
      <c r="M210" s="163"/>
      <c r="N210" s="163"/>
      <c r="O210" s="163"/>
      <c r="P210" s="163"/>
    </row>
    <row r="211" spans="1:16">
      <c r="A211" s="163"/>
      <c r="B211" s="188" t="s">
        <v>147</v>
      </c>
      <c r="C211" s="187" t="s">
        <v>3</v>
      </c>
      <c r="D211" s="190" t="s">
        <v>3069</v>
      </c>
      <c r="E211" s="170">
        <v>45089</v>
      </c>
      <c r="F211" s="170"/>
      <c r="G211" s="163" t="s">
        <v>3085</v>
      </c>
      <c r="H211" s="163" t="s">
        <v>3134</v>
      </c>
      <c r="I211" s="163"/>
      <c r="J211" s="163" t="s">
        <v>3083</v>
      </c>
      <c r="K211" s="173" t="s">
        <v>195</v>
      </c>
      <c r="L211" s="165">
        <v>45093</v>
      </c>
      <c r="M211" s="163"/>
      <c r="N211" s="163"/>
      <c r="O211" s="163"/>
      <c r="P211" s="163"/>
    </row>
    <row r="212" spans="1:16">
      <c r="A212" s="163"/>
      <c r="B212" s="188" t="s">
        <v>147</v>
      </c>
      <c r="C212" s="187" t="s">
        <v>3103</v>
      </c>
      <c r="D212" s="190" t="s">
        <v>3070</v>
      </c>
      <c r="E212" s="170">
        <v>45089</v>
      </c>
      <c r="F212" s="170"/>
      <c r="G212" s="163" t="s">
        <v>1935</v>
      </c>
      <c r="H212" s="163" t="s">
        <v>2830</v>
      </c>
      <c r="I212" s="163" t="s">
        <v>2230</v>
      </c>
      <c r="J212" s="163" t="s">
        <v>3135</v>
      </c>
      <c r="K212" s="173" t="s">
        <v>195</v>
      </c>
      <c r="L212" s="165">
        <v>45093</v>
      </c>
      <c r="M212" s="163"/>
      <c r="N212" s="163"/>
      <c r="O212" s="163"/>
      <c r="P212" s="163"/>
    </row>
    <row r="213" spans="1:16">
      <c r="A213" s="163"/>
      <c r="B213" s="188" t="s">
        <v>147</v>
      </c>
      <c r="C213" s="187" t="s">
        <v>152</v>
      </c>
      <c r="D213" s="190" t="s">
        <v>3071</v>
      </c>
      <c r="E213" s="170">
        <v>45089</v>
      </c>
      <c r="F213" s="170"/>
      <c r="G213" s="163" t="s">
        <v>1990</v>
      </c>
      <c r="H213" s="163" t="s">
        <v>3136</v>
      </c>
      <c r="I213" s="163" t="s">
        <v>2233</v>
      </c>
      <c r="J213" s="163" t="s">
        <v>3137</v>
      </c>
      <c r="K213" s="173" t="s">
        <v>195</v>
      </c>
      <c r="L213" s="165">
        <v>45093</v>
      </c>
      <c r="M213" s="163"/>
      <c r="N213" s="163"/>
      <c r="O213" s="163"/>
      <c r="P213" s="163"/>
    </row>
    <row r="214" spans="1:16">
      <c r="A214" s="163"/>
      <c r="B214" s="188" t="s">
        <v>147</v>
      </c>
      <c r="C214" s="187" t="s">
        <v>3</v>
      </c>
      <c r="D214" s="190" t="s">
        <v>3072</v>
      </c>
      <c r="E214" s="170">
        <v>45089</v>
      </c>
      <c r="F214" s="170"/>
      <c r="G214" s="163" t="s">
        <v>281</v>
      </c>
      <c r="H214" s="163" t="s">
        <v>3258</v>
      </c>
      <c r="I214" s="163" t="s">
        <v>3214</v>
      </c>
      <c r="J214" s="163" t="s">
        <v>1765</v>
      </c>
      <c r="K214" s="173" t="s">
        <v>195</v>
      </c>
      <c r="L214" s="165">
        <v>45093</v>
      </c>
      <c r="M214" s="163"/>
      <c r="N214" s="163"/>
      <c r="O214" s="163"/>
      <c r="P214" s="163"/>
    </row>
    <row r="215" spans="1:16">
      <c r="A215" s="163"/>
      <c r="B215" s="188" t="s">
        <v>147</v>
      </c>
      <c r="C215" s="187" t="s">
        <v>3</v>
      </c>
      <c r="D215" s="190" t="s">
        <v>3073</v>
      </c>
      <c r="E215" s="170">
        <v>45089</v>
      </c>
      <c r="F215" s="170"/>
      <c r="G215" s="163" t="s">
        <v>231</v>
      </c>
      <c r="H215" s="163" t="s">
        <v>3222</v>
      </c>
      <c r="I215" s="163" t="s">
        <v>3214</v>
      </c>
      <c r="J215" s="163" t="s">
        <v>1765</v>
      </c>
      <c r="K215" s="173" t="s">
        <v>195</v>
      </c>
      <c r="L215" s="165">
        <v>45093</v>
      </c>
      <c r="M215" s="163"/>
      <c r="N215" s="163"/>
      <c r="O215" s="163"/>
      <c r="P215" s="163"/>
    </row>
    <row r="216" spans="1:16">
      <c r="A216" s="163"/>
      <c r="B216" s="188" t="s">
        <v>147</v>
      </c>
      <c r="C216" s="187" t="s">
        <v>3</v>
      </c>
      <c r="D216" s="190" t="s">
        <v>3074</v>
      </c>
      <c r="E216" s="170">
        <v>45089</v>
      </c>
      <c r="F216" s="170"/>
      <c r="G216" s="163" t="s">
        <v>281</v>
      </c>
      <c r="H216" s="163" t="s">
        <v>3258</v>
      </c>
      <c r="I216" s="163" t="s">
        <v>3213</v>
      </c>
      <c r="J216" s="163" t="s">
        <v>1765</v>
      </c>
      <c r="K216" s="173" t="s">
        <v>195</v>
      </c>
      <c r="L216" s="165">
        <v>45093</v>
      </c>
      <c r="M216" s="163"/>
      <c r="N216" s="163"/>
      <c r="O216" s="163"/>
      <c r="P216" s="163"/>
    </row>
    <row r="217" spans="1:16">
      <c r="A217" s="163"/>
      <c r="B217" s="188" t="s">
        <v>147</v>
      </c>
      <c r="C217" s="187" t="s">
        <v>3</v>
      </c>
      <c r="D217" s="190" t="s">
        <v>3160</v>
      </c>
      <c r="E217" s="170">
        <v>45089</v>
      </c>
      <c r="F217" s="170"/>
      <c r="G217" s="163" t="s">
        <v>231</v>
      </c>
      <c r="H217" s="163" t="s">
        <v>3222</v>
      </c>
      <c r="I217" s="163" t="s">
        <v>3213</v>
      </c>
      <c r="J217" s="163" t="s">
        <v>1765</v>
      </c>
      <c r="K217" s="173" t="s">
        <v>195</v>
      </c>
      <c r="L217" s="165">
        <v>45093</v>
      </c>
      <c r="M217" s="163"/>
      <c r="N217" s="163"/>
      <c r="O217" s="163"/>
      <c r="P217" s="163"/>
    </row>
    <row r="218" spans="1:16">
      <c r="A218" s="163"/>
      <c r="B218" s="188" t="s">
        <v>147</v>
      </c>
      <c r="C218" s="187" t="s">
        <v>3103</v>
      </c>
      <c r="D218" s="190" t="s">
        <v>3161</v>
      </c>
      <c r="E218" s="165">
        <v>45087</v>
      </c>
      <c r="F218" s="165"/>
      <c r="G218" s="163" t="s">
        <v>376</v>
      </c>
      <c r="H218" s="163" t="s">
        <v>3256</v>
      </c>
      <c r="I218" s="163" t="s">
        <v>3021</v>
      </c>
      <c r="J218" s="163" t="s">
        <v>3259</v>
      </c>
      <c r="K218" s="173" t="s">
        <v>195</v>
      </c>
      <c r="L218" s="165">
        <v>45093</v>
      </c>
      <c r="M218" s="163"/>
      <c r="N218" s="163"/>
      <c r="O218" s="163"/>
      <c r="P218" s="163"/>
    </row>
    <row r="219" spans="1:16">
      <c r="A219" s="163"/>
      <c r="B219" s="188" t="s">
        <v>147</v>
      </c>
      <c r="C219" s="187" t="s">
        <v>3103</v>
      </c>
      <c r="D219" s="190" t="s">
        <v>3162</v>
      </c>
      <c r="E219" s="165">
        <v>45089</v>
      </c>
      <c r="F219" s="165"/>
      <c r="G219" s="163" t="s">
        <v>2290</v>
      </c>
      <c r="H219" s="163" t="s">
        <v>3260</v>
      </c>
      <c r="I219" s="163" t="s">
        <v>3021</v>
      </c>
      <c r="J219" s="163" t="s">
        <v>3261</v>
      </c>
      <c r="K219" s="164" t="s">
        <v>195</v>
      </c>
      <c r="L219" s="165">
        <v>45093</v>
      </c>
      <c r="M219" s="163"/>
      <c r="N219" s="163"/>
      <c r="O219" s="163"/>
      <c r="P219" s="163"/>
    </row>
    <row r="220" spans="1:16">
      <c r="A220" s="163"/>
      <c r="B220" s="188" t="s">
        <v>147</v>
      </c>
      <c r="C220" s="187" t="s">
        <v>3176</v>
      </c>
      <c r="D220" s="190" t="s">
        <v>3163</v>
      </c>
      <c r="E220" s="165">
        <v>45091</v>
      </c>
      <c r="F220" s="165"/>
      <c r="G220" s="163" t="s">
        <v>1859</v>
      </c>
      <c r="H220" s="163" t="s">
        <v>2842</v>
      </c>
      <c r="I220" s="163" t="s">
        <v>3177</v>
      </c>
      <c r="J220" s="163" t="s">
        <v>3178</v>
      </c>
      <c r="K220" s="164" t="s">
        <v>195</v>
      </c>
      <c r="L220" s="165">
        <v>45093</v>
      </c>
      <c r="M220" s="163"/>
      <c r="N220" s="163"/>
      <c r="O220" s="163"/>
      <c r="P220" s="163"/>
    </row>
    <row r="221" spans="1:16">
      <c r="A221" s="163"/>
      <c r="B221" s="188" t="s">
        <v>147</v>
      </c>
      <c r="C221" s="187" t="s">
        <v>3103</v>
      </c>
      <c r="D221" s="190" t="s">
        <v>3164</v>
      </c>
      <c r="E221" s="165">
        <v>45091</v>
      </c>
      <c r="F221" s="165"/>
      <c r="G221" s="163" t="s">
        <v>1859</v>
      </c>
      <c r="H221" s="163" t="s">
        <v>3179</v>
      </c>
      <c r="I221" s="163" t="s">
        <v>2230</v>
      </c>
      <c r="J221" s="163" t="s">
        <v>3178</v>
      </c>
      <c r="K221" s="164" t="s">
        <v>195</v>
      </c>
      <c r="L221" s="165">
        <v>45093</v>
      </c>
      <c r="M221" s="163"/>
      <c r="N221" s="163"/>
      <c r="O221" s="163"/>
      <c r="P221" s="163"/>
    </row>
    <row r="222" spans="1:16">
      <c r="A222" s="163"/>
      <c r="B222" s="188" t="s">
        <v>147</v>
      </c>
      <c r="C222" s="187" t="s">
        <v>3103</v>
      </c>
      <c r="D222" s="190" t="s">
        <v>3165</v>
      </c>
      <c r="E222" s="165">
        <v>45091</v>
      </c>
      <c r="F222" s="165"/>
      <c r="G222" s="163" t="s">
        <v>984</v>
      </c>
      <c r="H222" s="163" t="s">
        <v>3180</v>
      </c>
      <c r="I222" s="163" t="s">
        <v>2230</v>
      </c>
      <c r="J222" s="163" t="s">
        <v>3181</v>
      </c>
      <c r="K222" s="164" t="s">
        <v>195</v>
      </c>
      <c r="L222" s="165">
        <v>45093</v>
      </c>
      <c r="M222" s="163"/>
      <c r="N222" s="163"/>
      <c r="O222" s="163"/>
      <c r="P222" s="163"/>
    </row>
    <row r="223" spans="1:16">
      <c r="A223" s="163"/>
      <c r="B223" s="188" t="s">
        <v>147</v>
      </c>
      <c r="C223" s="187" t="s">
        <v>3103</v>
      </c>
      <c r="D223" s="190" t="s">
        <v>3166</v>
      </c>
      <c r="E223" s="165">
        <v>45091</v>
      </c>
      <c r="F223" s="165"/>
      <c r="G223" s="163" t="s">
        <v>984</v>
      </c>
      <c r="H223" s="163" t="s">
        <v>3182</v>
      </c>
      <c r="I223" s="163" t="s">
        <v>2230</v>
      </c>
      <c r="J223" s="163" t="s">
        <v>3183</v>
      </c>
      <c r="K223" s="164" t="s">
        <v>195</v>
      </c>
      <c r="L223" s="165">
        <v>45093</v>
      </c>
      <c r="M223" s="163"/>
      <c r="N223" s="163"/>
      <c r="O223" s="163"/>
      <c r="P223" s="163"/>
    </row>
    <row r="224" spans="1:16">
      <c r="A224" s="163"/>
      <c r="B224" s="188" t="s">
        <v>147</v>
      </c>
      <c r="C224" s="187" t="s">
        <v>3</v>
      </c>
      <c r="D224" s="190" t="s">
        <v>3167</v>
      </c>
      <c r="E224" s="165">
        <v>45091</v>
      </c>
      <c r="F224" s="165"/>
      <c r="G224" s="163" t="s">
        <v>3184</v>
      </c>
      <c r="H224" s="163" t="s">
        <v>3185</v>
      </c>
      <c r="I224" s="163"/>
      <c r="J224" s="163" t="s">
        <v>3186</v>
      </c>
      <c r="K224" s="164" t="s">
        <v>195</v>
      </c>
      <c r="L224" s="165">
        <v>45093</v>
      </c>
      <c r="M224" s="163"/>
      <c r="N224" s="163"/>
      <c r="O224" s="163"/>
      <c r="P224" s="163"/>
    </row>
    <row r="225" spans="1:16">
      <c r="A225" s="163"/>
      <c r="B225" s="188" t="s">
        <v>147</v>
      </c>
      <c r="C225" s="187" t="s">
        <v>3</v>
      </c>
      <c r="D225" s="190" t="s">
        <v>3168</v>
      </c>
      <c r="E225" s="165">
        <v>45091</v>
      </c>
      <c r="F225" s="165"/>
      <c r="G225" s="163" t="s">
        <v>2885</v>
      </c>
      <c r="H225" s="163" t="s">
        <v>3187</v>
      </c>
      <c r="I225" s="163"/>
      <c r="J225" s="163" t="s">
        <v>3186</v>
      </c>
      <c r="K225" s="164" t="s">
        <v>195</v>
      </c>
      <c r="L225" s="165">
        <v>45093</v>
      </c>
      <c r="M225" s="163"/>
      <c r="N225" s="163"/>
      <c r="O225" s="163"/>
      <c r="P225" s="163"/>
    </row>
    <row r="226" spans="1:16">
      <c r="A226" s="163"/>
      <c r="B226" s="188" t="s">
        <v>147</v>
      </c>
      <c r="C226" s="187" t="s">
        <v>3</v>
      </c>
      <c r="D226" s="190" t="s">
        <v>3169</v>
      </c>
      <c r="E226" s="165">
        <v>45091</v>
      </c>
      <c r="F226" s="165"/>
      <c r="G226" s="163" t="s">
        <v>231</v>
      </c>
      <c r="H226" s="163" t="s">
        <v>3222</v>
      </c>
      <c r="I226" s="163" t="s">
        <v>3211</v>
      </c>
      <c r="J226" s="163" t="s">
        <v>1765</v>
      </c>
      <c r="K226" s="164" t="s">
        <v>195</v>
      </c>
      <c r="L226" s="165">
        <v>45093</v>
      </c>
      <c r="M226" s="163"/>
      <c r="N226" s="163"/>
      <c r="O226" s="163"/>
      <c r="P226" s="163"/>
    </row>
    <row r="227" spans="1:16">
      <c r="A227" s="163"/>
      <c r="B227" s="188" t="s">
        <v>147</v>
      </c>
      <c r="C227" s="187" t="s">
        <v>3</v>
      </c>
      <c r="D227" s="190" t="s">
        <v>3170</v>
      </c>
      <c r="E227" s="165">
        <v>45091</v>
      </c>
      <c r="F227" s="165"/>
      <c r="G227" s="163" t="s">
        <v>231</v>
      </c>
      <c r="H227" s="163" t="s">
        <v>3221</v>
      </c>
      <c r="I227" s="163" t="s">
        <v>3220</v>
      </c>
      <c r="J227" s="163" t="s">
        <v>1765</v>
      </c>
      <c r="K227" s="164" t="s">
        <v>195</v>
      </c>
      <c r="L227" s="165">
        <v>45093</v>
      </c>
      <c r="M227" s="163"/>
      <c r="N227" s="163"/>
      <c r="O227" s="163"/>
      <c r="P227" s="163"/>
    </row>
    <row r="228" spans="1:16">
      <c r="A228" s="163"/>
      <c r="B228" s="188" t="s">
        <v>147</v>
      </c>
      <c r="C228" s="187" t="s">
        <v>3</v>
      </c>
      <c r="D228" s="190" t="s">
        <v>3171</v>
      </c>
      <c r="E228" s="165">
        <v>45091</v>
      </c>
      <c r="F228" s="165"/>
      <c r="G228" s="163" t="s">
        <v>281</v>
      </c>
      <c r="H228" s="163" t="s">
        <v>3219</v>
      </c>
      <c r="I228" s="163" t="s">
        <v>3218</v>
      </c>
      <c r="J228" s="163" t="s">
        <v>1765</v>
      </c>
      <c r="K228" s="164" t="s">
        <v>195</v>
      </c>
      <c r="L228" s="165">
        <v>45093</v>
      </c>
      <c r="M228" s="163"/>
      <c r="N228" s="163"/>
      <c r="O228" s="163"/>
      <c r="P228" s="163"/>
    </row>
    <row r="229" spans="1:16">
      <c r="A229" s="163"/>
      <c r="B229" s="188" t="s">
        <v>147</v>
      </c>
      <c r="C229" s="187" t="s">
        <v>3103</v>
      </c>
      <c r="D229" s="190" t="s">
        <v>3172</v>
      </c>
      <c r="E229" s="165">
        <v>45092</v>
      </c>
      <c r="F229" s="165"/>
      <c r="G229" s="163" t="s">
        <v>2988</v>
      </c>
      <c r="H229" s="163" t="s">
        <v>3190</v>
      </c>
      <c r="I229" s="163" t="s">
        <v>2230</v>
      </c>
      <c r="J229" s="163" t="s">
        <v>3135</v>
      </c>
      <c r="K229" s="164" t="s">
        <v>195</v>
      </c>
      <c r="L229" s="165">
        <v>45119</v>
      </c>
      <c r="M229" s="163"/>
      <c r="N229" s="163"/>
      <c r="O229" s="163"/>
      <c r="P229" s="163"/>
    </row>
    <row r="230" spans="1:16">
      <c r="A230" s="163"/>
      <c r="B230" s="188" t="s">
        <v>147</v>
      </c>
      <c r="C230" s="187" t="s">
        <v>3</v>
      </c>
      <c r="D230" s="190" t="s">
        <v>3173</v>
      </c>
      <c r="E230" s="165">
        <v>45092</v>
      </c>
      <c r="F230" s="165"/>
      <c r="G230" s="163" t="s">
        <v>281</v>
      </c>
      <c r="H230" s="163" t="s">
        <v>3217</v>
      </c>
      <c r="I230" s="163" t="s">
        <v>3216</v>
      </c>
      <c r="J230" s="163" t="s">
        <v>1898</v>
      </c>
      <c r="K230" s="164" t="s">
        <v>195</v>
      </c>
      <c r="L230" s="165">
        <v>45119</v>
      </c>
      <c r="M230" s="163"/>
      <c r="N230" s="163"/>
      <c r="O230" s="163"/>
      <c r="P230" s="163"/>
    </row>
    <row r="231" spans="1:16">
      <c r="A231" s="163"/>
      <c r="B231" s="188" t="s">
        <v>147</v>
      </c>
      <c r="C231" s="187" t="s">
        <v>3</v>
      </c>
      <c r="D231" s="190" t="s">
        <v>3174</v>
      </c>
      <c r="E231" s="165">
        <v>45092</v>
      </c>
      <c r="F231" s="165"/>
      <c r="G231" s="163" t="s">
        <v>231</v>
      </c>
      <c r="H231" s="163" t="s">
        <v>3215</v>
      </c>
      <c r="I231" s="163" t="s">
        <v>3214</v>
      </c>
      <c r="J231" s="163" t="s">
        <v>1898</v>
      </c>
      <c r="K231" s="164" t="s">
        <v>195</v>
      </c>
      <c r="L231" s="165">
        <v>45119</v>
      </c>
      <c r="M231" s="163"/>
      <c r="N231" s="163"/>
      <c r="O231" s="163"/>
      <c r="P231" s="163"/>
    </row>
    <row r="232" spans="1:16">
      <c r="A232" s="163"/>
      <c r="B232" s="188" t="s">
        <v>147</v>
      </c>
      <c r="C232" s="187" t="s">
        <v>3</v>
      </c>
      <c r="D232" s="190" t="s">
        <v>3175</v>
      </c>
      <c r="E232" s="165">
        <v>45092</v>
      </c>
      <c r="F232" s="165"/>
      <c r="G232" s="163" t="s">
        <v>231</v>
      </c>
      <c r="H232" s="163" t="s">
        <v>3212</v>
      </c>
      <c r="I232" s="163" t="s">
        <v>3213</v>
      </c>
      <c r="J232" s="163" t="s">
        <v>1898</v>
      </c>
      <c r="K232" s="164" t="s">
        <v>195</v>
      </c>
      <c r="L232" s="165">
        <v>45119</v>
      </c>
      <c r="M232" s="163"/>
      <c r="N232" s="163"/>
      <c r="O232" s="163"/>
      <c r="P232" s="163"/>
    </row>
    <row r="233" spans="1:16">
      <c r="A233" s="163"/>
      <c r="B233" s="188" t="s">
        <v>147</v>
      </c>
      <c r="C233" s="187" t="s">
        <v>3</v>
      </c>
      <c r="D233" s="190" t="s">
        <v>3194</v>
      </c>
      <c r="E233" s="165">
        <v>45093</v>
      </c>
      <c r="F233" s="165"/>
      <c r="G233" s="163" t="s">
        <v>231</v>
      </c>
      <c r="H233" s="163" t="s">
        <v>3212</v>
      </c>
      <c r="I233" s="163" t="s">
        <v>3211</v>
      </c>
      <c r="J233" s="163" t="s">
        <v>1898</v>
      </c>
      <c r="K233" s="164" t="s">
        <v>195</v>
      </c>
      <c r="L233" s="165">
        <v>45119</v>
      </c>
      <c r="M233" s="163"/>
      <c r="N233" s="163"/>
      <c r="O233" s="163"/>
      <c r="P233" s="163"/>
    </row>
    <row r="234" spans="1:16">
      <c r="A234" s="163"/>
      <c r="B234" s="188" t="s">
        <v>147</v>
      </c>
      <c r="C234" s="187" t="s">
        <v>3</v>
      </c>
      <c r="D234" s="190" t="s">
        <v>3195</v>
      </c>
      <c r="E234" s="165">
        <v>45093</v>
      </c>
      <c r="F234" s="165"/>
      <c r="G234" s="163" t="s">
        <v>231</v>
      </c>
      <c r="H234" s="163" t="s">
        <v>3212</v>
      </c>
      <c r="I234" s="163" t="s">
        <v>3220</v>
      </c>
      <c r="J234" s="163" t="s">
        <v>1898</v>
      </c>
      <c r="K234" s="164" t="s">
        <v>195</v>
      </c>
      <c r="L234" s="165">
        <v>45119</v>
      </c>
      <c r="M234" s="163"/>
      <c r="N234" s="163"/>
      <c r="O234" s="163"/>
      <c r="P234" s="163"/>
    </row>
    <row r="235" spans="1:16">
      <c r="A235" s="163"/>
      <c r="B235" s="188" t="s">
        <v>147</v>
      </c>
      <c r="C235" s="187" t="s">
        <v>3</v>
      </c>
      <c r="D235" s="190" t="s">
        <v>3196</v>
      </c>
      <c r="E235" s="165">
        <v>45093</v>
      </c>
      <c r="F235" s="165"/>
      <c r="G235" s="163" t="s">
        <v>281</v>
      </c>
      <c r="H235" s="163" t="s">
        <v>3223</v>
      </c>
      <c r="I235" s="163" t="s">
        <v>3218</v>
      </c>
      <c r="J235" s="163" t="s">
        <v>1898</v>
      </c>
      <c r="K235" s="164" t="s">
        <v>195</v>
      </c>
      <c r="L235" s="165">
        <v>45119</v>
      </c>
      <c r="M235" s="163"/>
      <c r="N235" s="163"/>
      <c r="O235" s="163"/>
      <c r="P235" s="163"/>
    </row>
    <row r="236" spans="1:16">
      <c r="A236" s="163"/>
      <c r="B236" s="188" t="s">
        <v>147</v>
      </c>
      <c r="C236" s="187" t="s">
        <v>2064</v>
      </c>
      <c r="D236" s="190" t="s">
        <v>3197</v>
      </c>
      <c r="E236" s="165">
        <v>45119</v>
      </c>
      <c r="F236" s="165"/>
      <c r="G236" s="163" t="s">
        <v>1990</v>
      </c>
      <c r="H236" s="163" t="s">
        <v>3456</v>
      </c>
      <c r="I236" s="163" t="s">
        <v>2233</v>
      </c>
      <c r="J236" s="163" t="s">
        <v>1065</v>
      </c>
      <c r="K236" s="164" t="s">
        <v>195</v>
      </c>
      <c r="L236" s="165">
        <v>45119</v>
      </c>
      <c r="M236" s="163"/>
      <c r="N236" s="163"/>
      <c r="O236" s="163"/>
      <c r="P236" s="163"/>
    </row>
    <row r="237" spans="1:16">
      <c r="A237" s="163"/>
      <c r="B237" s="188" t="s">
        <v>147</v>
      </c>
      <c r="C237" s="187" t="s">
        <v>3</v>
      </c>
      <c r="D237" s="190" t="s">
        <v>3198</v>
      </c>
      <c r="E237" s="165">
        <v>45094</v>
      </c>
      <c r="F237" s="165"/>
      <c r="G237" s="163" t="s">
        <v>281</v>
      </c>
      <c r="H237" s="163" t="s">
        <v>3457</v>
      </c>
      <c r="I237" s="163" t="s">
        <v>3458</v>
      </c>
      <c r="J237" s="163" t="s">
        <v>1898</v>
      </c>
      <c r="K237" s="164" t="s">
        <v>195</v>
      </c>
      <c r="L237" s="165">
        <v>45119</v>
      </c>
      <c r="M237" s="163"/>
      <c r="N237" s="163"/>
      <c r="O237" s="163"/>
      <c r="P237" s="163"/>
    </row>
    <row r="238" spans="1:16">
      <c r="A238" s="163"/>
      <c r="B238" s="188" t="s">
        <v>147</v>
      </c>
      <c r="C238" s="187" t="s">
        <v>3</v>
      </c>
      <c r="D238" s="190" t="s">
        <v>3199</v>
      </c>
      <c r="E238" s="165">
        <v>45094</v>
      </c>
      <c r="F238" s="165"/>
      <c r="G238" s="163" t="s">
        <v>231</v>
      </c>
      <c r="H238" s="163" t="s">
        <v>3215</v>
      </c>
      <c r="I238" s="163" t="s">
        <v>3459</v>
      </c>
      <c r="J238" s="163" t="s">
        <v>1898</v>
      </c>
      <c r="K238" s="164" t="s">
        <v>195</v>
      </c>
      <c r="L238" s="165">
        <v>45119</v>
      </c>
      <c r="M238" s="163"/>
      <c r="N238" s="163"/>
      <c r="O238" s="163"/>
      <c r="P238" s="163"/>
    </row>
    <row r="239" spans="1:16">
      <c r="A239" s="163"/>
      <c r="B239" s="188" t="s">
        <v>147</v>
      </c>
      <c r="C239" s="187" t="s">
        <v>3</v>
      </c>
      <c r="D239" s="190" t="s">
        <v>3200</v>
      </c>
      <c r="E239" s="165">
        <v>45094</v>
      </c>
      <c r="F239" s="165"/>
      <c r="G239" s="163" t="s">
        <v>231</v>
      </c>
      <c r="H239" s="163" t="s">
        <v>3215</v>
      </c>
      <c r="I239" s="163" t="s">
        <v>3460</v>
      </c>
      <c r="J239" s="163" t="s">
        <v>1898</v>
      </c>
      <c r="K239" s="164" t="s">
        <v>195</v>
      </c>
      <c r="L239" s="165">
        <v>45119</v>
      </c>
      <c r="M239" s="163"/>
      <c r="N239" s="163"/>
      <c r="O239" s="163"/>
      <c r="P239" s="163"/>
    </row>
    <row r="240" spans="1:16">
      <c r="A240" s="163"/>
      <c r="B240" s="188" t="s">
        <v>147</v>
      </c>
      <c r="C240" s="187" t="s">
        <v>3</v>
      </c>
      <c r="D240" s="190" t="s">
        <v>3201</v>
      </c>
      <c r="E240" s="165">
        <v>45096</v>
      </c>
      <c r="F240" s="165"/>
      <c r="G240" s="163" t="s">
        <v>231</v>
      </c>
      <c r="H240" s="163" t="s">
        <v>3215</v>
      </c>
      <c r="I240" s="163" t="s">
        <v>3461</v>
      </c>
      <c r="J240" s="163" t="s">
        <v>1898</v>
      </c>
      <c r="K240" s="164" t="s">
        <v>195</v>
      </c>
      <c r="L240" s="165">
        <v>45119</v>
      </c>
      <c r="M240" s="163"/>
      <c r="N240" s="163"/>
      <c r="O240" s="163"/>
      <c r="P240" s="163"/>
    </row>
    <row r="241" spans="1:16">
      <c r="A241" s="163"/>
      <c r="B241" s="188" t="s">
        <v>147</v>
      </c>
      <c r="C241" s="187" t="s">
        <v>3</v>
      </c>
      <c r="D241" s="190" t="s">
        <v>3202</v>
      </c>
      <c r="E241" s="165">
        <v>45096</v>
      </c>
      <c r="F241" s="165"/>
      <c r="G241" s="163" t="s">
        <v>231</v>
      </c>
      <c r="H241" s="163" t="s">
        <v>3215</v>
      </c>
      <c r="I241" s="163" t="s">
        <v>3462</v>
      </c>
      <c r="J241" s="163" t="s">
        <v>1898</v>
      </c>
      <c r="K241" s="164" t="s">
        <v>195</v>
      </c>
      <c r="L241" s="165">
        <v>45119</v>
      </c>
      <c r="M241" s="163"/>
      <c r="N241" s="163"/>
      <c r="O241" s="163"/>
      <c r="P241" s="163"/>
    </row>
    <row r="242" spans="1:16">
      <c r="A242" s="163"/>
      <c r="B242" s="188" t="s">
        <v>147</v>
      </c>
      <c r="C242" s="187" t="s">
        <v>3</v>
      </c>
      <c r="D242" s="190" t="s">
        <v>3203</v>
      </c>
      <c r="E242" s="165">
        <v>45096</v>
      </c>
      <c r="F242" s="165"/>
      <c r="G242" s="163" t="s">
        <v>281</v>
      </c>
      <c r="H242" s="163" t="s">
        <v>3223</v>
      </c>
      <c r="I242" s="163" t="s">
        <v>3463</v>
      </c>
      <c r="J242" s="163" t="s">
        <v>1898</v>
      </c>
      <c r="K242" s="164" t="s">
        <v>195</v>
      </c>
      <c r="L242" s="165">
        <v>45119</v>
      </c>
      <c r="M242" s="163"/>
      <c r="N242" s="163"/>
      <c r="O242" s="163"/>
      <c r="P242" s="163"/>
    </row>
    <row r="243" spans="1:16">
      <c r="A243" s="163"/>
      <c r="B243" s="188" t="s">
        <v>147</v>
      </c>
      <c r="C243" s="187" t="s">
        <v>3</v>
      </c>
      <c r="D243" s="190" t="s">
        <v>3204</v>
      </c>
      <c r="E243" s="165">
        <v>45096</v>
      </c>
      <c r="F243" s="165"/>
      <c r="G243" s="163" t="s">
        <v>231</v>
      </c>
      <c r="H243" s="163" t="s">
        <v>3222</v>
      </c>
      <c r="I243" s="163" t="s">
        <v>3459</v>
      </c>
      <c r="J243" s="163" t="s">
        <v>1765</v>
      </c>
      <c r="K243" s="164" t="s">
        <v>195</v>
      </c>
      <c r="L243" s="165">
        <v>45119</v>
      </c>
      <c r="M243" s="163"/>
      <c r="N243" s="163"/>
      <c r="O243" s="163"/>
      <c r="P243" s="163"/>
    </row>
    <row r="244" spans="1:16">
      <c r="A244" s="163"/>
      <c r="B244" s="188" t="s">
        <v>147</v>
      </c>
      <c r="C244" s="187" t="s">
        <v>3</v>
      </c>
      <c r="D244" s="190" t="s">
        <v>3205</v>
      </c>
      <c r="E244" s="165">
        <v>45096</v>
      </c>
      <c r="F244" s="165"/>
      <c r="G244" s="163" t="s">
        <v>231</v>
      </c>
      <c r="H244" s="163" t="s">
        <v>3222</v>
      </c>
      <c r="I244" s="163" t="s">
        <v>3460</v>
      </c>
      <c r="J244" s="163" t="s">
        <v>1765</v>
      </c>
      <c r="K244" s="164" t="s">
        <v>195</v>
      </c>
      <c r="L244" s="165">
        <v>45119</v>
      </c>
      <c r="M244" s="163"/>
      <c r="N244" s="163"/>
      <c r="O244" s="163"/>
      <c r="P244" s="163"/>
    </row>
    <row r="245" spans="1:16">
      <c r="A245" s="163"/>
      <c r="B245" s="188" t="s">
        <v>147</v>
      </c>
      <c r="C245" s="187" t="s">
        <v>3</v>
      </c>
      <c r="D245" s="190" t="s">
        <v>3206</v>
      </c>
      <c r="E245" s="165">
        <v>45096</v>
      </c>
      <c r="F245" s="165"/>
      <c r="G245" s="163" t="s">
        <v>231</v>
      </c>
      <c r="H245" s="163" t="s">
        <v>3222</v>
      </c>
      <c r="I245" s="163" t="s">
        <v>3463</v>
      </c>
      <c r="J245" s="163" t="s">
        <v>1765</v>
      </c>
      <c r="K245" s="164" t="s">
        <v>195</v>
      </c>
      <c r="L245" s="165">
        <v>45119</v>
      </c>
      <c r="M245" s="163"/>
      <c r="N245" s="163"/>
      <c r="O245" s="163"/>
      <c r="P245" s="163"/>
    </row>
    <row r="246" spans="1:16">
      <c r="A246" s="163"/>
      <c r="B246" s="188" t="s">
        <v>147</v>
      </c>
      <c r="C246" s="187" t="s">
        <v>3</v>
      </c>
      <c r="D246" s="190" t="s">
        <v>3207</v>
      </c>
      <c r="E246" s="165">
        <v>45096</v>
      </c>
      <c r="F246" s="165"/>
      <c r="G246" s="163" t="s">
        <v>231</v>
      </c>
      <c r="H246" s="163" t="s">
        <v>3222</v>
      </c>
      <c r="I246" s="163" t="s">
        <v>3462</v>
      </c>
      <c r="J246" s="163" t="s">
        <v>1765</v>
      </c>
      <c r="K246" s="164" t="s">
        <v>195</v>
      </c>
      <c r="L246" s="165">
        <v>45119</v>
      </c>
      <c r="M246" s="163"/>
      <c r="N246" s="163"/>
      <c r="O246" s="163"/>
      <c r="P246" s="163"/>
    </row>
    <row r="247" spans="1:16">
      <c r="A247" s="163"/>
      <c r="B247" s="188" t="s">
        <v>147</v>
      </c>
      <c r="C247" s="187" t="s">
        <v>3</v>
      </c>
      <c r="D247" s="190" t="s">
        <v>3208</v>
      </c>
      <c r="E247" s="165">
        <v>45096</v>
      </c>
      <c r="F247" s="165"/>
      <c r="G247" s="163" t="s">
        <v>281</v>
      </c>
      <c r="H247" s="163" t="s">
        <v>3258</v>
      </c>
      <c r="I247" s="163" t="s">
        <v>3458</v>
      </c>
      <c r="J247" s="163" t="s">
        <v>1765</v>
      </c>
      <c r="K247" s="164" t="s">
        <v>195</v>
      </c>
      <c r="L247" s="165">
        <v>45119</v>
      </c>
      <c r="M247" s="163"/>
      <c r="N247" s="163"/>
      <c r="O247" s="163"/>
      <c r="P247" s="163"/>
    </row>
    <row r="248" spans="1:16">
      <c r="A248" s="163"/>
      <c r="B248" s="188" t="s">
        <v>147</v>
      </c>
      <c r="C248" s="187" t="s">
        <v>3</v>
      </c>
      <c r="D248" s="190" t="s">
        <v>3209</v>
      </c>
      <c r="E248" s="165">
        <v>45096</v>
      </c>
      <c r="F248" s="165"/>
      <c r="G248" s="163" t="s">
        <v>281</v>
      </c>
      <c r="H248" s="163" t="s">
        <v>3258</v>
      </c>
      <c r="I248" s="163" t="s">
        <v>3464</v>
      </c>
      <c r="J248" s="163" t="s">
        <v>1765</v>
      </c>
      <c r="K248" s="164" t="s">
        <v>195</v>
      </c>
      <c r="L248" s="165">
        <v>45119</v>
      </c>
      <c r="M248" s="163"/>
      <c r="N248" s="163"/>
      <c r="O248" s="163"/>
      <c r="P248" s="163"/>
    </row>
    <row r="249" spans="1:16">
      <c r="A249" s="163"/>
      <c r="B249" s="188" t="s">
        <v>147</v>
      </c>
      <c r="C249" s="187" t="s">
        <v>3</v>
      </c>
      <c r="D249" s="190" t="s">
        <v>3210</v>
      </c>
      <c r="E249" s="165">
        <v>45097</v>
      </c>
      <c r="F249" s="165"/>
      <c r="G249" s="163" t="s">
        <v>281</v>
      </c>
      <c r="H249" s="163" t="s">
        <v>3301</v>
      </c>
      <c r="I249" s="163" t="s">
        <v>3302</v>
      </c>
      <c r="J249" s="163" t="s">
        <v>3303</v>
      </c>
      <c r="K249" s="164" t="s">
        <v>195</v>
      </c>
      <c r="L249" s="165">
        <v>45119</v>
      </c>
      <c r="M249" s="163"/>
      <c r="N249" s="163"/>
      <c r="O249" s="163"/>
      <c r="P249" s="163"/>
    </row>
    <row r="250" spans="1:16">
      <c r="A250" s="163"/>
      <c r="B250" s="188" t="s">
        <v>147</v>
      </c>
      <c r="C250" s="187" t="s">
        <v>3</v>
      </c>
      <c r="D250" s="190" t="s">
        <v>3285</v>
      </c>
      <c r="E250" s="165">
        <v>45097</v>
      </c>
      <c r="F250" s="165"/>
      <c r="G250" s="163" t="s">
        <v>281</v>
      </c>
      <c r="H250" s="163" t="s">
        <v>3258</v>
      </c>
      <c r="I250" s="163" t="s">
        <v>3304</v>
      </c>
      <c r="J250" s="163" t="s">
        <v>3303</v>
      </c>
      <c r="K250" s="164" t="s">
        <v>195</v>
      </c>
      <c r="L250" s="165">
        <v>45119</v>
      </c>
      <c r="M250" s="163"/>
      <c r="N250" s="163"/>
      <c r="O250" s="163"/>
      <c r="P250" s="163"/>
    </row>
    <row r="251" spans="1:16">
      <c r="A251" s="163"/>
      <c r="B251" s="188" t="s">
        <v>147</v>
      </c>
      <c r="C251" s="187" t="s">
        <v>3</v>
      </c>
      <c r="D251" s="190" t="s">
        <v>3286</v>
      </c>
      <c r="E251" s="165">
        <v>45097</v>
      </c>
      <c r="F251" s="165"/>
      <c r="G251" s="163" t="s">
        <v>231</v>
      </c>
      <c r="H251" s="163" t="s">
        <v>3222</v>
      </c>
      <c r="I251" s="163" t="s">
        <v>2243</v>
      </c>
      <c r="J251" s="163" t="s">
        <v>3303</v>
      </c>
      <c r="K251" s="164" t="s">
        <v>195</v>
      </c>
      <c r="L251" s="165">
        <v>45119</v>
      </c>
      <c r="M251" s="163"/>
      <c r="N251" s="163"/>
      <c r="O251" s="163"/>
      <c r="P251" s="163"/>
    </row>
    <row r="252" spans="1:16">
      <c r="A252" s="163"/>
      <c r="B252" s="188" t="s">
        <v>147</v>
      </c>
      <c r="C252" s="187" t="s">
        <v>3</v>
      </c>
      <c r="D252" s="190" t="s">
        <v>3287</v>
      </c>
      <c r="E252" s="165">
        <v>45097</v>
      </c>
      <c r="F252" s="165"/>
      <c r="G252" s="163" t="s">
        <v>231</v>
      </c>
      <c r="H252" s="163" t="s">
        <v>3222</v>
      </c>
      <c r="I252" s="163" t="s">
        <v>2237</v>
      </c>
      <c r="J252" s="163" t="s">
        <v>3303</v>
      </c>
      <c r="K252" s="164" t="s">
        <v>195</v>
      </c>
      <c r="L252" s="165">
        <v>45119</v>
      </c>
      <c r="M252" s="163"/>
      <c r="N252" s="163"/>
      <c r="O252" s="163"/>
      <c r="P252" s="163"/>
    </row>
    <row r="253" spans="1:16">
      <c r="A253" s="163"/>
      <c r="B253" s="188" t="s">
        <v>147</v>
      </c>
      <c r="C253" s="187" t="s">
        <v>3</v>
      </c>
      <c r="D253" s="190" t="s">
        <v>3288</v>
      </c>
      <c r="E253" s="165">
        <v>45097</v>
      </c>
      <c r="F253" s="165"/>
      <c r="G253" s="163" t="s">
        <v>231</v>
      </c>
      <c r="H253" s="163" t="s">
        <v>3305</v>
      </c>
      <c r="I253" s="163" t="s">
        <v>2242</v>
      </c>
      <c r="J253" s="163" t="s">
        <v>3303</v>
      </c>
      <c r="K253" s="164" t="s">
        <v>195</v>
      </c>
      <c r="L253" s="165">
        <v>45119</v>
      </c>
      <c r="M253" s="163"/>
      <c r="N253" s="163"/>
      <c r="O253" s="163"/>
      <c r="P253" s="163"/>
    </row>
    <row r="254" spans="1:16">
      <c r="A254" s="163"/>
      <c r="B254" s="188" t="s">
        <v>147</v>
      </c>
      <c r="C254" s="187" t="s">
        <v>3</v>
      </c>
      <c r="D254" s="190" t="s">
        <v>3289</v>
      </c>
      <c r="E254" s="165">
        <v>45097</v>
      </c>
      <c r="F254" s="165"/>
      <c r="G254" s="163" t="s">
        <v>231</v>
      </c>
      <c r="H254" s="163" t="s">
        <v>3305</v>
      </c>
      <c r="I254" s="163" t="s">
        <v>2238</v>
      </c>
      <c r="J254" s="163" t="s">
        <v>3303</v>
      </c>
      <c r="K254" s="164" t="s">
        <v>195</v>
      </c>
      <c r="L254" s="165">
        <v>45119</v>
      </c>
      <c r="M254" s="163"/>
      <c r="N254" s="163"/>
      <c r="O254" s="163"/>
      <c r="P254" s="163"/>
    </row>
    <row r="255" spans="1:16">
      <c r="A255" s="163"/>
      <c r="B255" s="188" t="s">
        <v>147</v>
      </c>
      <c r="C255" s="187" t="s">
        <v>152</v>
      </c>
      <c r="D255" s="190" t="s">
        <v>3290</v>
      </c>
      <c r="E255" s="165">
        <v>45097</v>
      </c>
      <c r="F255" s="165"/>
      <c r="G255" s="163" t="s">
        <v>2406</v>
      </c>
      <c r="H255" s="163" t="s">
        <v>3306</v>
      </c>
      <c r="I255" s="163" t="s">
        <v>2233</v>
      </c>
      <c r="J255" s="163" t="s">
        <v>3307</v>
      </c>
      <c r="K255" s="164" t="s">
        <v>195</v>
      </c>
      <c r="L255" s="165">
        <v>45119</v>
      </c>
      <c r="M255" s="163"/>
      <c r="N255" s="163"/>
      <c r="O255" s="163"/>
      <c r="P255" s="163"/>
    </row>
    <row r="256" spans="1:16">
      <c r="A256" s="163"/>
      <c r="B256" s="188" t="s">
        <v>147</v>
      </c>
      <c r="C256" s="187" t="s">
        <v>3103</v>
      </c>
      <c r="D256" s="190" t="s">
        <v>3291</v>
      </c>
      <c r="E256" s="165">
        <v>45098</v>
      </c>
      <c r="F256" s="165"/>
      <c r="G256" s="163" t="s">
        <v>1935</v>
      </c>
      <c r="H256" s="163" t="s">
        <v>3308</v>
      </c>
      <c r="I256" s="163" t="s">
        <v>2230</v>
      </c>
      <c r="J256" s="163" t="s">
        <v>1462</v>
      </c>
      <c r="K256" s="164" t="s">
        <v>195</v>
      </c>
      <c r="L256" s="165">
        <v>45119</v>
      </c>
      <c r="M256" s="163"/>
      <c r="N256" s="163"/>
      <c r="O256" s="163"/>
      <c r="P256" s="163"/>
    </row>
    <row r="257" spans="1:16">
      <c r="A257" s="163"/>
      <c r="B257" s="188" t="s">
        <v>147</v>
      </c>
      <c r="C257" s="187" t="s">
        <v>3</v>
      </c>
      <c r="D257" s="190" t="s">
        <v>3292</v>
      </c>
      <c r="E257" s="165">
        <v>45098</v>
      </c>
      <c r="F257" s="165"/>
      <c r="G257" s="163" t="s">
        <v>231</v>
      </c>
      <c r="H257" s="163" t="s">
        <v>3215</v>
      </c>
      <c r="I257" s="163" t="s">
        <v>2239</v>
      </c>
      <c r="J257" s="163" t="s">
        <v>3309</v>
      </c>
      <c r="K257" s="164" t="s">
        <v>195</v>
      </c>
      <c r="L257" s="165">
        <v>45119</v>
      </c>
      <c r="M257" s="163"/>
      <c r="N257" s="163"/>
      <c r="O257" s="163"/>
      <c r="P257" s="163"/>
    </row>
    <row r="258" spans="1:16">
      <c r="A258" s="163"/>
      <c r="B258" s="188" t="s">
        <v>147</v>
      </c>
      <c r="C258" s="187" t="s">
        <v>3</v>
      </c>
      <c r="D258" s="190" t="s">
        <v>3293</v>
      </c>
      <c r="E258" s="165">
        <v>45098</v>
      </c>
      <c r="F258" s="165"/>
      <c r="G258" s="163" t="s">
        <v>231</v>
      </c>
      <c r="H258" s="163" t="s">
        <v>3215</v>
      </c>
      <c r="I258" s="163" t="s">
        <v>2240</v>
      </c>
      <c r="J258" s="163" t="s">
        <v>3309</v>
      </c>
      <c r="K258" s="164" t="s">
        <v>195</v>
      </c>
      <c r="L258" s="165">
        <v>45119</v>
      </c>
      <c r="M258" s="163"/>
      <c r="N258" s="163"/>
      <c r="O258" s="163"/>
      <c r="P258" s="163"/>
    </row>
    <row r="259" spans="1:16">
      <c r="A259" s="163"/>
      <c r="B259" s="188" t="s">
        <v>147</v>
      </c>
      <c r="C259" s="187" t="s">
        <v>3</v>
      </c>
      <c r="D259" s="190" t="s">
        <v>3294</v>
      </c>
      <c r="E259" s="165">
        <v>45098</v>
      </c>
      <c r="F259" s="165"/>
      <c r="G259" s="163" t="s">
        <v>231</v>
      </c>
      <c r="H259" s="163" t="s">
        <v>3215</v>
      </c>
      <c r="I259" s="163" t="s">
        <v>2241</v>
      </c>
      <c r="J259" s="163" t="s">
        <v>3309</v>
      </c>
      <c r="K259" s="164" t="s">
        <v>195</v>
      </c>
      <c r="L259" s="165">
        <v>45119</v>
      </c>
      <c r="M259" s="163"/>
      <c r="N259" s="163"/>
      <c r="O259" s="163"/>
      <c r="P259" s="163"/>
    </row>
    <row r="260" spans="1:16">
      <c r="A260" s="163"/>
      <c r="B260" s="188" t="s">
        <v>147</v>
      </c>
      <c r="C260" s="187" t="s">
        <v>3</v>
      </c>
      <c r="D260" s="190" t="s">
        <v>3295</v>
      </c>
      <c r="E260" s="165">
        <v>45098</v>
      </c>
      <c r="F260" s="165"/>
      <c r="G260" s="163" t="s">
        <v>231</v>
      </c>
      <c r="H260" s="163" t="s">
        <v>3215</v>
      </c>
      <c r="I260" s="163" t="s">
        <v>3310</v>
      </c>
      <c r="J260" s="163" t="s">
        <v>3309</v>
      </c>
      <c r="K260" s="164" t="s">
        <v>195</v>
      </c>
      <c r="L260" s="165">
        <v>45119</v>
      </c>
      <c r="M260" s="163"/>
      <c r="N260" s="163"/>
      <c r="O260" s="163"/>
      <c r="P260" s="163"/>
    </row>
    <row r="261" spans="1:16">
      <c r="A261" s="163"/>
      <c r="B261" s="188" t="s">
        <v>147</v>
      </c>
      <c r="C261" s="187" t="s">
        <v>3</v>
      </c>
      <c r="D261" s="190" t="s">
        <v>3296</v>
      </c>
      <c r="E261" s="165">
        <v>45098</v>
      </c>
      <c r="F261" s="165"/>
      <c r="G261" s="163" t="s">
        <v>281</v>
      </c>
      <c r="H261" s="163" t="s">
        <v>3258</v>
      </c>
      <c r="I261" s="163" t="s">
        <v>3311</v>
      </c>
      <c r="J261" s="163" t="s">
        <v>3309</v>
      </c>
      <c r="K261" s="164" t="s">
        <v>195</v>
      </c>
      <c r="L261" s="165">
        <v>45119</v>
      </c>
      <c r="M261" s="163"/>
      <c r="N261" s="163"/>
      <c r="O261" s="163"/>
      <c r="P261" s="163"/>
    </row>
    <row r="262" spans="1:16">
      <c r="A262" s="163"/>
      <c r="B262" s="188" t="s">
        <v>147</v>
      </c>
      <c r="C262" s="187" t="s">
        <v>3</v>
      </c>
      <c r="D262" s="190" t="s">
        <v>3297</v>
      </c>
      <c r="E262" s="165">
        <v>45098</v>
      </c>
      <c r="F262" s="165"/>
      <c r="G262" s="163" t="s">
        <v>281</v>
      </c>
      <c r="H262" s="163" t="s">
        <v>3258</v>
      </c>
      <c r="I262" s="163" t="s">
        <v>3312</v>
      </c>
      <c r="J262" s="163" t="s">
        <v>3309</v>
      </c>
      <c r="K262" s="164" t="s">
        <v>195</v>
      </c>
      <c r="L262" s="165">
        <v>45119</v>
      </c>
      <c r="M262" s="163"/>
      <c r="N262" s="163"/>
      <c r="O262" s="163"/>
      <c r="P262" s="163"/>
    </row>
    <row r="263" spans="1:16">
      <c r="A263" s="163"/>
      <c r="B263" s="188" t="s">
        <v>147</v>
      </c>
      <c r="C263" s="187" t="s">
        <v>2064</v>
      </c>
      <c r="D263" s="190" t="s">
        <v>3298</v>
      </c>
      <c r="E263" s="165">
        <v>45099</v>
      </c>
      <c r="F263" s="165"/>
      <c r="G263" s="163" t="s">
        <v>2290</v>
      </c>
      <c r="H263" s="163" t="s">
        <v>3465</v>
      </c>
      <c r="I263" s="163" t="s">
        <v>2233</v>
      </c>
      <c r="J263" s="163" t="s">
        <v>3466</v>
      </c>
      <c r="K263" s="164" t="s">
        <v>195</v>
      </c>
      <c r="L263" s="165">
        <v>45119</v>
      </c>
      <c r="M263" s="163"/>
      <c r="N263" s="163"/>
      <c r="O263" s="163"/>
      <c r="P263" s="163"/>
    </row>
    <row r="264" spans="1:16">
      <c r="A264" s="163"/>
      <c r="B264" s="188" t="s">
        <v>147</v>
      </c>
      <c r="C264" s="187" t="s">
        <v>3</v>
      </c>
      <c r="D264" s="190" t="s">
        <v>3299</v>
      </c>
      <c r="E264" s="165">
        <v>45099</v>
      </c>
      <c r="F264" s="165"/>
      <c r="G264" s="163" t="s">
        <v>281</v>
      </c>
      <c r="H264" s="163" t="s">
        <v>3457</v>
      </c>
      <c r="I264" s="163" t="s">
        <v>3467</v>
      </c>
      <c r="J264" s="163" t="s">
        <v>3309</v>
      </c>
      <c r="K264" s="164" t="s">
        <v>195</v>
      </c>
      <c r="L264" s="165">
        <v>45119</v>
      </c>
      <c r="M264" s="163"/>
      <c r="N264" s="163"/>
      <c r="O264" s="163"/>
      <c r="P264" s="163"/>
    </row>
    <row r="265" spans="1:16">
      <c r="A265" s="163"/>
      <c r="B265" s="188" t="s">
        <v>147</v>
      </c>
      <c r="C265" s="187" t="s">
        <v>3</v>
      </c>
      <c r="D265" s="190" t="s">
        <v>3300</v>
      </c>
      <c r="E265" s="165">
        <v>45099</v>
      </c>
      <c r="F265" s="165"/>
      <c r="G265" s="163" t="s">
        <v>231</v>
      </c>
      <c r="H265" s="163" t="s">
        <v>3305</v>
      </c>
      <c r="I265" s="163" t="s">
        <v>2246</v>
      </c>
      <c r="J265" s="163" t="s">
        <v>3309</v>
      </c>
      <c r="K265" s="164" t="s">
        <v>195</v>
      </c>
      <c r="L265" s="165">
        <v>45119</v>
      </c>
      <c r="M265" s="163"/>
      <c r="N265" s="163"/>
      <c r="O265" s="163"/>
      <c r="P265" s="163"/>
    </row>
    <row r="266" spans="1:16">
      <c r="A266" s="163"/>
      <c r="B266" s="188" t="s">
        <v>147</v>
      </c>
      <c r="C266" s="187" t="s">
        <v>3</v>
      </c>
      <c r="D266" s="190" t="s">
        <v>3313</v>
      </c>
      <c r="E266" s="165">
        <v>45099</v>
      </c>
      <c r="F266" s="165"/>
      <c r="G266" s="163" t="s">
        <v>231</v>
      </c>
      <c r="H266" s="163" t="s">
        <v>3305</v>
      </c>
      <c r="I266" s="163" t="s">
        <v>2336</v>
      </c>
      <c r="J266" s="163" t="s">
        <v>3309</v>
      </c>
      <c r="K266" s="164" t="s">
        <v>195</v>
      </c>
      <c r="L266" s="165">
        <v>45119</v>
      </c>
      <c r="M266" s="163"/>
      <c r="N266" s="163"/>
      <c r="O266" s="163"/>
      <c r="P266" s="163"/>
    </row>
    <row r="267" spans="1:16">
      <c r="A267" s="163"/>
      <c r="B267" s="188" t="s">
        <v>147</v>
      </c>
      <c r="C267" s="187" t="s">
        <v>3103</v>
      </c>
      <c r="D267" s="190" t="s">
        <v>3314</v>
      </c>
      <c r="E267" s="165">
        <v>45099</v>
      </c>
      <c r="F267" s="165"/>
      <c r="G267" s="163" t="s">
        <v>1859</v>
      </c>
      <c r="H267" s="163" t="s">
        <v>3468</v>
      </c>
      <c r="I267" s="163" t="s">
        <v>2230</v>
      </c>
      <c r="J267" s="163" t="s">
        <v>1153</v>
      </c>
      <c r="K267" s="164" t="s">
        <v>195</v>
      </c>
      <c r="L267" s="165">
        <v>45119</v>
      </c>
      <c r="M267" s="163"/>
      <c r="N267" s="163"/>
      <c r="O267" s="163"/>
      <c r="P267" s="163"/>
    </row>
    <row r="268" spans="1:16">
      <c r="A268" s="163"/>
      <c r="B268" s="188" t="s">
        <v>147</v>
      </c>
      <c r="C268" s="187" t="s">
        <v>2183</v>
      </c>
      <c r="D268" s="190" t="s">
        <v>3315</v>
      </c>
      <c r="E268" s="165">
        <v>45100</v>
      </c>
      <c r="F268" s="165"/>
      <c r="G268" s="163" t="s">
        <v>1859</v>
      </c>
      <c r="H268" s="163" t="s">
        <v>3316</v>
      </c>
      <c r="I268" s="163" t="s">
        <v>2230</v>
      </c>
      <c r="J268" s="163" t="s">
        <v>1153</v>
      </c>
      <c r="K268" s="164" t="s">
        <v>195</v>
      </c>
      <c r="L268" s="165">
        <v>45119</v>
      </c>
      <c r="M268" s="163"/>
      <c r="N268" s="163"/>
      <c r="O268" s="163"/>
      <c r="P268" s="163"/>
    </row>
    <row r="269" spans="1:16">
      <c r="A269" s="163"/>
      <c r="B269" s="188" t="s">
        <v>147</v>
      </c>
      <c r="C269" s="187" t="s">
        <v>2183</v>
      </c>
      <c r="D269" s="190" t="s">
        <v>3325</v>
      </c>
      <c r="E269" s="165">
        <v>45101</v>
      </c>
      <c r="F269" s="165"/>
      <c r="G269" s="163" t="s">
        <v>1285</v>
      </c>
      <c r="H269" s="163" t="s">
        <v>3391</v>
      </c>
      <c r="I269" s="163" t="s">
        <v>2230</v>
      </c>
      <c r="J269" s="163" t="s">
        <v>1153</v>
      </c>
      <c r="K269" s="164" t="s">
        <v>195</v>
      </c>
      <c r="L269" s="165">
        <v>45119</v>
      </c>
      <c r="M269" s="163"/>
      <c r="N269" s="163"/>
      <c r="O269" s="163"/>
      <c r="P269" s="163"/>
    </row>
    <row r="270" spans="1:16">
      <c r="A270" s="163"/>
      <c r="B270" s="188" t="s">
        <v>147</v>
      </c>
      <c r="C270" s="187" t="s">
        <v>3</v>
      </c>
      <c r="D270" s="190" t="s">
        <v>3326</v>
      </c>
      <c r="E270" s="165">
        <v>45101</v>
      </c>
      <c r="F270" s="165"/>
      <c r="G270" s="163" t="s">
        <v>281</v>
      </c>
      <c r="H270" s="163" t="s">
        <v>3258</v>
      </c>
      <c r="I270" s="163" t="s">
        <v>3302</v>
      </c>
      <c r="J270" s="163" t="s">
        <v>3392</v>
      </c>
      <c r="K270" s="164" t="s">
        <v>195</v>
      </c>
      <c r="L270" s="165">
        <v>45119</v>
      </c>
      <c r="M270" s="163"/>
      <c r="N270" s="163"/>
      <c r="O270" s="163"/>
      <c r="P270" s="163"/>
    </row>
    <row r="271" spans="1:16">
      <c r="A271" s="163"/>
      <c r="B271" s="188" t="s">
        <v>147</v>
      </c>
      <c r="C271" s="187" t="s">
        <v>3</v>
      </c>
      <c r="D271" s="190" t="s">
        <v>3327</v>
      </c>
      <c r="E271" s="165">
        <v>45101</v>
      </c>
      <c r="F271" s="165"/>
      <c r="G271" s="163" t="s">
        <v>281</v>
      </c>
      <c r="H271" s="163" t="s">
        <v>3258</v>
      </c>
      <c r="I271" s="163" t="s">
        <v>3304</v>
      </c>
      <c r="J271" s="163" t="s">
        <v>3392</v>
      </c>
      <c r="K271" s="164" t="s">
        <v>195</v>
      </c>
      <c r="L271" s="165">
        <v>45119</v>
      </c>
      <c r="M271" s="163"/>
      <c r="N271" s="163"/>
      <c r="O271" s="163"/>
      <c r="P271" s="163"/>
    </row>
    <row r="272" spans="1:16">
      <c r="A272" s="163"/>
      <c r="B272" s="188" t="s">
        <v>147</v>
      </c>
      <c r="C272" s="187" t="s">
        <v>3</v>
      </c>
      <c r="D272" s="190" t="s">
        <v>3328</v>
      </c>
      <c r="E272" s="165">
        <v>45101</v>
      </c>
      <c r="F272" s="165"/>
      <c r="G272" s="163" t="s">
        <v>281</v>
      </c>
      <c r="H272" s="163" t="s">
        <v>3258</v>
      </c>
      <c r="I272" s="163" t="s">
        <v>3311</v>
      </c>
      <c r="J272" s="163" t="s">
        <v>3392</v>
      </c>
      <c r="K272" s="164" t="s">
        <v>195</v>
      </c>
      <c r="L272" s="165">
        <v>45119</v>
      </c>
      <c r="M272" s="163"/>
      <c r="N272" s="163"/>
      <c r="O272" s="163"/>
      <c r="P272" s="163"/>
    </row>
    <row r="273" spans="1:16">
      <c r="A273" s="163"/>
      <c r="B273" s="188" t="s">
        <v>147</v>
      </c>
      <c r="C273" s="187" t="s">
        <v>3</v>
      </c>
      <c r="D273" s="190" t="s">
        <v>3329</v>
      </c>
      <c r="E273" s="165">
        <v>45101</v>
      </c>
      <c r="F273" s="165"/>
      <c r="G273" s="163" t="s">
        <v>231</v>
      </c>
      <c r="H273" s="163" t="s">
        <v>3222</v>
      </c>
      <c r="I273" s="163" t="s">
        <v>2243</v>
      </c>
      <c r="J273" s="163" t="s">
        <v>3392</v>
      </c>
      <c r="K273" s="164" t="s">
        <v>195</v>
      </c>
      <c r="L273" s="165">
        <v>45119</v>
      </c>
      <c r="M273" s="163"/>
      <c r="N273" s="163"/>
      <c r="O273" s="163"/>
      <c r="P273" s="163"/>
    </row>
    <row r="274" spans="1:16">
      <c r="A274" s="163"/>
      <c r="B274" s="188" t="s">
        <v>147</v>
      </c>
      <c r="C274" s="187" t="s">
        <v>3</v>
      </c>
      <c r="D274" s="190" t="s">
        <v>3330</v>
      </c>
      <c r="E274" s="165">
        <v>45101</v>
      </c>
      <c r="F274" s="165"/>
      <c r="G274" s="163" t="s">
        <v>231</v>
      </c>
      <c r="H274" s="163" t="s">
        <v>3222</v>
      </c>
      <c r="I274" s="163" t="s">
        <v>2237</v>
      </c>
      <c r="J274" s="163" t="s">
        <v>3392</v>
      </c>
      <c r="K274" s="164" t="s">
        <v>195</v>
      </c>
      <c r="L274" s="165">
        <v>45119</v>
      </c>
      <c r="M274" s="163"/>
      <c r="N274" s="163"/>
      <c r="O274" s="163"/>
      <c r="P274" s="163"/>
    </row>
    <row r="275" spans="1:16">
      <c r="A275" s="163"/>
      <c r="B275" s="188" t="s">
        <v>147</v>
      </c>
      <c r="C275" s="187" t="s">
        <v>3</v>
      </c>
      <c r="D275" s="190" t="s">
        <v>3331</v>
      </c>
      <c r="E275" s="165">
        <v>45101</v>
      </c>
      <c r="F275" s="165"/>
      <c r="G275" s="163" t="s">
        <v>231</v>
      </c>
      <c r="H275" s="163" t="s">
        <v>3222</v>
      </c>
      <c r="I275" s="163" t="s">
        <v>2242</v>
      </c>
      <c r="J275" s="163" t="s">
        <v>3392</v>
      </c>
      <c r="K275" s="164" t="s">
        <v>195</v>
      </c>
      <c r="L275" s="165">
        <v>45119</v>
      </c>
      <c r="M275" s="163"/>
      <c r="N275" s="163"/>
      <c r="O275" s="163"/>
      <c r="P275" s="163"/>
    </row>
    <row r="276" spans="1:16">
      <c r="A276" s="163"/>
      <c r="B276" s="188" t="s">
        <v>147</v>
      </c>
      <c r="C276" s="187" t="s">
        <v>3</v>
      </c>
      <c r="D276" s="190" t="s">
        <v>3332</v>
      </c>
      <c r="E276" s="165">
        <v>45101</v>
      </c>
      <c r="F276" s="165"/>
      <c r="G276" s="163" t="s">
        <v>231</v>
      </c>
      <c r="H276" s="163" t="s">
        <v>3222</v>
      </c>
      <c r="I276" s="163" t="s">
        <v>2238</v>
      </c>
      <c r="J276" s="163" t="s">
        <v>3392</v>
      </c>
      <c r="K276" s="164" t="s">
        <v>195</v>
      </c>
      <c r="L276" s="165">
        <v>45119</v>
      </c>
      <c r="M276" s="163"/>
      <c r="N276" s="163"/>
      <c r="O276" s="163"/>
      <c r="P276" s="163"/>
    </row>
    <row r="277" spans="1:16">
      <c r="A277" s="163"/>
      <c r="B277" s="188" t="s">
        <v>147</v>
      </c>
      <c r="C277" s="187" t="s">
        <v>3</v>
      </c>
      <c r="D277" s="190" t="s">
        <v>3333</v>
      </c>
      <c r="E277" s="165">
        <v>45101</v>
      </c>
      <c r="F277" s="165"/>
      <c r="G277" s="163" t="s">
        <v>231</v>
      </c>
      <c r="H277" s="163" t="s">
        <v>3222</v>
      </c>
      <c r="I277" s="163" t="s">
        <v>3393</v>
      </c>
      <c r="J277" s="163" t="s">
        <v>3392</v>
      </c>
      <c r="K277" s="164" t="s">
        <v>195</v>
      </c>
      <c r="L277" s="165">
        <v>45119</v>
      </c>
      <c r="M277" s="163"/>
      <c r="N277" s="163"/>
      <c r="O277" s="163"/>
      <c r="P277" s="163"/>
    </row>
    <row r="278" spans="1:16">
      <c r="A278" s="163"/>
      <c r="B278" s="188" t="s">
        <v>147</v>
      </c>
      <c r="C278" s="187" t="s">
        <v>3</v>
      </c>
      <c r="D278" s="190" t="s">
        <v>3334</v>
      </c>
      <c r="E278" s="165">
        <v>45101</v>
      </c>
      <c r="F278" s="165"/>
      <c r="G278" s="163" t="s">
        <v>231</v>
      </c>
      <c r="H278" s="163" t="s">
        <v>3222</v>
      </c>
      <c r="I278" s="163" t="s">
        <v>2240</v>
      </c>
      <c r="J278" s="163" t="s">
        <v>3392</v>
      </c>
      <c r="K278" s="164" t="s">
        <v>195</v>
      </c>
      <c r="L278" s="165">
        <v>45119</v>
      </c>
      <c r="M278" s="163"/>
      <c r="N278" s="163"/>
      <c r="O278" s="163"/>
      <c r="P278" s="163"/>
    </row>
    <row r="279" spans="1:16">
      <c r="A279" s="163"/>
      <c r="B279" s="188" t="s">
        <v>147</v>
      </c>
      <c r="C279" s="187" t="s">
        <v>3</v>
      </c>
      <c r="D279" s="190" t="s">
        <v>3335</v>
      </c>
      <c r="E279" s="165">
        <v>45101</v>
      </c>
      <c r="F279" s="165"/>
      <c r="G279" s="163" t="s">
        <v>231</v>
      </c>
      <c r="H279" s="163" t="s">
        <v>3222</v>
      </c>
      <c r="I279" s="163" t="s">
        <v>2241</v>
      </c>
      <c r="J279" s="163" t="s">
        <v>3392</v>
      </c>
      <c r="K279" s="164" t="s">
        <v>195</v>
      </c>
      <c r="L279" s="165">
        <v>45119</v>
      </c>
      <c r="M279" s="163"/>
      <c r="N279" s="163"/>
      <c r="O279" s="163"/>
      <c r="P279" s="163"/>
    </row>
    <row r="280" spans="1:16">
      <c r="A280" s="163"/>
      <c r="B280" s="188" t="s">
        <v>147</v>
      </c>
      <c r="C280" s="187" t="s">
        <v>3</v>
      </c>
      <c r="D280" s="190" t="s">
        <v>3336</v>
      </c>
      <c r="E280" s="165">
        <v>45101</v>
      </c>
      <c r="F280" s="165"/>
      <c r="G280" s="163" t="s">
        <v>281</v>
      </c>
      <c r="H280" s="163" t="s">
        <v>3258</v>
      </c>
      <c r="I280" s="163" t="s">
        <v>3394</v>
      </c>
      <c r="J280" s="163" t="s">
        <v>3392</v>
      </c>
      <c r="K280" s="164" t="s">
        <v>195</v>
      </c>
      <c r="L280" s="165">
        <v>45119</v>
      </c>
      <c r="M280" s="163"/>
      <c r="N280" s="163"/>
      <c r="O280" s="163"/>
      <c r="P280" s="163"/>
    </row>
    <row r="281" spans="1:16">
      <c r="A281" s="163"/>
      <c r="B281" s="188" t="s">
        <v>147</v>
      </c>
      <c r="C281" s="187" t="s">
        <v>3</v>
      </c>
      <c r="D281" s="190" t="s">
        <v>3337</v>
      </c>
      <c r="E281" s="165">
        <v>45101</v>
      </c>
      <c r="F281" s="165"/>
      <c r="G281" s="163" t="s">
        <v>281</v>
      </c>
      <c r="H281" s="163" t="s">
        <v>3258</v>
      </c>
      <c r="I281" s="163" t="s">
        <v>3395</v>
      </c>
      <c r="J281" s="163" t="s">
        <v>3392</v>
      </c>
      <c r="K281" s="164" t="s">
        <v>195</v>
      </c>
      <c r="L281" s="165">
        <v>45119</v>
      </c>
      <c r="M281" s="163"/>
      <c r="N281" s="163"/>
      <c r="O281" s="163"/>
      <c r="P281" s="163"/>
    </row>
    <row r="282" spans="1:16">
      <c r="A282" s="163"/>
      <c r="B282" s="188" t="s">
        <v>147</v>
      </c>
      <c r="C282" s="187" t="s">
        <v>3</v>
      </c>
      <c r="D282" s="190" t="s">
        <v>3338</v>
      </c>
      <c r="E282" s="165">
        <v>45101</v>
      </c>
      <c r="F282" s="165"/>
      <c r="G282" s="163" t="s">
        <v>281</v>
      </c>
      <c r="H282" s="163" t="s">
        <v>3258</v>
      </c>
      <c r="I282" s="163" t="s">
        <v>3396</v>
      </c>
      <c r="J282" s="163" t="s">
        <v>3397</v>
      </c>
      <c r="K282" s="164" t="s">
        <v>195</v>
      </c>
      <c r="L282" s="165">
        <v>45119</v>
      </c>
      <c r="M282" s="163"/>
      <c r="N282" s="163"/>
      <c r="O282" s="163"/>
      <c r="P282" s="163"/>
    </row>
    <row r="283" spans="1:16">
      <c r="A283" s="163"/>
      <c r="B283" s="188" t="s">
        <v>147</v>
      </c>
      <c r="C283" s="187" t="s">
        <v>3</v>
      </c>
      <c r="D283" s="190" t="s">
        <v>3339</v>
      </c>
      <c r="E283" s="165">
        <v>45101</v>
      </c>
      <c r="F283" s="165"/>
      <c r="G283" s="163" t="s">
        <v>281</v>
      </c>
      <c r="H283" s="163" t="s">
        <v>3258</v>
      </c>
      <c r="I283" s="163" t="s">
        <v>3398</v>
      </c>
      <c r="J283" s="163" t="s">
        <v>3397</v>
      </c>
      <c r="K283" s="164" t="s">
        <v>195</v>
      </c>
      <c r="L283" s="165">
        <v>45119</v>
      </c>
      <c r="M283" s="163"/>
      <c r="N283" s="163"/>
      <c r="O283" s="163"/>
      <c r="P283" s="163"/>
    </row>
    <row r="284" spans="1:16">
      <c r="A284" s="163"/>
      <c r="B284" s="188" t="s">
        <v>147</v>
      </c>
      <c r="C284" s="187" t="s">
        <v>3</v>
      </c>
      <c r="D284" s="190" t="s">
        <v>3340</v>
      </c>
      <c r="E284" s="165">
        <v>45101</v>
      </c>
      <c r="F284" s="165"/>
      <c r="G284" s="163" t="s">
        <v>231</v>
      </c>
      <c r="H284" s="163" t="s">
        <v>3222</v>
      </c>
      <c r="I284" s="163" t="s">
        <v>3310</v>
      </c>
      <c r="J284" s="163" t="s">
        <v>3399</v>
      </c>
      <c r="K284" s="164" t="s">
        <v>195</v>
      </c>
      <c r="L284" s="165">
        <v>45119</v>
      </c>
      <c r="M284" s="163"/>
      <c r="N284" s="163"/>
      <c r="O284" s="163"/>
      <c r="P284" s="163"/>
    </row>
    <row r="285" spans="1:16">
      <c r="A285" s="163"/>
      <c r="B285" s="188" t="s">
        <v>147</v>
      </c>
      <c r="C285" s="187" t="s">
        <v>3</v>
      </c>
      <c r="D285" s="190" t="s">
        <v>3341</v>
      </c>
      <c r="E285" s="165">
        <v>45101</v>
      </c>
      <c r="F285" s="165"/>
      <c r="G285" s="163" t="s">
        <v>231</v>
      </c>
      <c r="H285" s="163" t="s">
        <v>3222</v>
      </c>
      <c r="I285" s="163" t="s">
        <v>2246</v>
      </c>
      <c r="J285" s="163" t="s">
        <v>3399</v>
      </c>
      <c r="K285" s="164" t="s">
        <v>195</v>
      </c>
      <c r="L285" s="165">
        <v>45119</v>
      </c>
      <c r="M285" s="163"/>
      <c r="N285" s="163"/>
      <c r="O285" s="163"/>
      <c r="P285" s="163"/>
    </row>
    <row r="286" spans="1:16">
      <c r="A286" s="163"/>
      <c r="B286" s="188" t="s">
        <v>147</v>
      </c>
      <c r="C286" s="187" t="s">
        <v>3</v>
      </c>
      <c r="D286" s="190" t="s">
        <v>3342</v>
      </c>
      <c r="E286" s="165">
        <v>45101</v>
      </c>
      <c r="F286" s="165"/>
      <c r="G286" s="163" t="s">
        <v>231</v>
      </c>
      <c r="H286" s="163" t="s">
        <v>3222</v>
      </c>
      <c r="I286" s="163" t="s">
        <v>2247</v>
      </c>
      <c r="J286" s="163" t="s">
        <v>3399</v>
      </c>
      <c r="K286" s="164" t="s">
        <v>195</v>
      </c>
      <c r="L286" s="165">
        <v>45119</v>
      </c>
      <c r="M286" s="163"/>
      <c r="N286" s="163"/>
      <c r="O286" s="163"/>
      <c r="P286" s="163"/>
    </row>
    <row r="287" spans="1:16">
      <c r="A287" s="163"/>
      <c r="B287" s="188" t="s">
        <v>147</v>
      </c>
      <c r="C287" s="187" t="s">
        <v>3</v>
      </c>
      <c r="D287" s="190" t="s">
        <v>3343</v>
      </c>
      <c r="E287" s="165">
        <v>45101</v>
      </c>
      <c r="F287" s="165"/>
      <c r="G287" s="163" t="s">
        <v>231</v>
      </c>
      <c r="H287" s="163" t="s">
        <v>3222</v>
      </c>
      <c r="I287" s="163" t="s">
        <v>3400</v>
      </c>
      <c r="J287" s="163" t="s">
        <v>3397</v>
      </c>
      <c r="K287" s="164" t="s">
        <v>195</v>
      </c>
      <c r="L287" s="165">
        <v>45119</v>
      </c>
      <c r="M287" s="163"/>
      <c r="N287" s="163"/>
      <c r="O287" s="163"/>
      <c r="P287" s="163"/>
    </row>
    <row r="288" spans="1:16">
      <c r="A288" s="163"/>
      <c r="B288" s="188" t="s">
        <v>147</v>
      </c>
      <c r="C288" s="187" t="s">
        <v>3</v>
      </c>
      <c r="D288" s="190" t="s">
        <v>3344</v>
      </c>
      <c r="E288" s="165">
        <v>45101</v>
      </c>
      <c r="F288" s="165"/>
      <c r="G288" s="163" t="s">
        <v>231</v>
      </c>
      <c r="H288" s="163" t="s">
        <v>3222</v>
      </c>
      <c r="I288" s="163" t="s">
        <v>3401</v>
      </c>
      <c r="J288" s="163" t="s">
        <v>3397</v>
      </c>
      <c r="K288" s="164" t="s">
        <v>195</v>
      </c>
      <c r="L288" s="165">
        <v>45119</v>
      </c>
      <c r="M288" s="163"/>
      <c r="N288" s="163"/>
      <c r="O288" s="163"/>
      <c r="P288" s="163"/>
    </row>
    <row r="289" spans="1:16">
      <c r="A289" s="163"/>
      <c r="B289" s="188" t="s">
        <v>147</v>
      </c>
      <c r="C289" s="187" t="s">
        <v>3</v>
      </c>
      <c r="D289" s="190" t="s">
        <v>3345</v>
      </c>
      <c r="E289" s="165">
        <v>45101</v>
      </c>
      <c r="F289" s="165"/>
      <c r="G289" s="163" t="s">
        <v>231</v>
      </c>
      <c r="H289" s="163" t="s">
        <v>3222</v>
      </c>
      <c r="I289" s="163" t="s">
        <v>3398</v>
      </c>
      <c r="J289" s="163" t="s">
        <v>3397</v>
      </c>
      <c r="K289" s="164" t="s">
        <v>195</v>
      </c>
      <c r="L289" s="165">
        <v>45119</v>
      </c>
      <c r="M289" s="163"/>
      <c r="N289" s="163"/>
      <c r="O289" s="163"/>
      <c r="P289" s="163"/>
    </row>
    <row r="290" spans="1:16">
      <c r="A290" s="163"/>
      <c r="B290" s="188" t="s">
        <v>147</v>
      </c>
      <c r="C290" s="187" t="s">
        <v>3</v>
      </c>
      <c r="D290" s="190" t="s">
        <v>3346</v>
      </c>
      <c r="E290" s="165">
        <v>45101</v>
      </c>
      <c r="F290" s="165"/>
      <c r="G290" s="163" t="s">
        <v>446</v>
      </c>
      <c r="H290" s="163" t="s">
        <v>3402</v>
      </c>
      <c r="I290" s="163"/>
      <c r="J290" s="163" t="s">
        <v>3403</v>
      </c>
      <c r="K290" s="164" t="s">
        <v>195</v>
      </c>
      <c r="L290" s="165">
        <v>45119</v>
      </c>
      <c r="M290" s="163"/>
      <c r="N290" s="163"/>
      <c r="O290" s="163"/>
      <c r="P290" s="163"/>
    </row>
    <row r="291" spans="1:16">
      <c r="A291" s="163"/>
      <c r="B291" s="188" t="s">
        <v>147</v>
      </c>
      <c r="C291" s="187" t="s">
        <v>3</v>
      </c>
      <c r="D291" s="190" t="s">
        <v>3347</v>
      </c>
      <c r="E291" s="165">
        <v>45101</v>
      </c>
      <c r="F291" s="165"/>
      <c r="G291" s="163" t="s">
        <v>376</v>
      </c>
      <c r="H291" s="163" t="s">
        <v>3404</v>
      </c>
      <c r="I291" s="163"/>
      <c r="J291" s="163" t="s">
        <v>3405</v>
      </c>
      <c r="K291" s="164" t="s">
        <v>195</v>
      </c>
      <c r="L291" s="165">
        <v>45119</v>
      </c>
      <c r="M291" s="163"/>
      <c r="N291" s="163"/>
      <c r="O291" s="163"/>
      <c r="P291" s="163"/>
    </row>
    <row r="292" spans="1:16">
      <c r="A292" s="163"/>
      <c r="B292" s="188" t="s">
        <v>147</v>
      </c>
      <c r="C292" s="187" t="s">
        <v>2064</v>
      </c>
      <c r="D292" s="190" t="s">
        <v>3348</v>
      </c>
      <c r="E292" s="165">
        <v>45101</v>
      </c>
      <c r="F292" s="165"/>
      <c r="G292" s="163" t="s">
        <v>1990</v>
      </c>
      <c r="H292" s="163" t="s">
        <v>3469</v>
      </c>
      <c r="I292" s="163" t="s">
        <v>2233</v>
      </c>
      <c r="J292" s="163" t="s">
        <v>1462</v>
      </c>
      <c r="K292" s="164" t="s">
        <v>195</v>
      </c>
      <c r="L292" s="165">
        <v>45119</v>
      </c>
      <c r="M292" s="163"/>
      <c r="N292" s="163"/>
      <c r="O292" s="163"/>
      <c r="P292" s="163"/>
    </row>
    <row r="293" spans="1:16">
      <c r="A293" s="163"/>
      <c r="B293" s="188" t="s">
        <v>147</v>
      </c>
      <c r="C293" s="187" t="s">
        <v>2064</v>
      </c>
      <c r="D293" s="190" t="s">
        <v>3349</v>
      </c>
      <c r="E293" s="165">
        <v>45114</v>
      </c>
      <c r="F293" s="165"/>
      <c r="G293" s="163" t="s">
        <v>1990</v>
      </c>
      <c r="H293" s="163" t="s">
        <v>3470</v>
      </c>
      <c r="I293" s="163" t="s">
        <v>2233</v>
      </c>
      <c r="J293" s="163" t="s">
        <v>3471</v>
      </c>
      <c r="K293" s="164" t="s">
        <v>195</v>
      </c>
      <c r="L293" s="165">
        <v>45119</v>
      </c>
      <c r="M293" s="163"/>
      <c r="N293" s="163"/>
      <c r="O293" s="163"/>
      <c r="P293" s="163"/>
    </row>
    <row r="294" spans="1:16">
      <c r="A294" s="163"/>
      <c r="B294" s="188" t="s">
        <v>147</v>
      </c>
      <c r="C294" s="187" t="s">
        <v>2064</v>
      </c>
      <c r="D294" s="190" t="s">
        <v>3350</v>
      </c>
      <c r="E294" s="165">
        <v>45114</v>
      </c>
      <c r="F294" s="165"/>
      <c r="G294" s="163" t="s">
        <v>1990</v>
      </c>
      <c r="H294" s="163" t="s">
        <v>3472</v>
      </c>
      <c r="I294" s="163" t="s">
        <v>2233</v>
      </c>
      <c r="J294" s="163" t="s">
        <v>3473</v>
      </c>
      <c r="K294" s="164" t="s">
        <v>195</v>
      </c>
      <c r="L294" s="165">
        <v>45119</v>
      </c>
      <c r="M294" s="163"/>
      <c r="N294" s="163"/>
      <c r="O294" s="163"/>
      <c r="P294" s="163"/>
    </row>
    <row r="295" spans="1:16">
      <c r="A295" s="163"/>
      <c r="B295" s="188" t="s">
        <v>147</v>
      </c>
      <c r="C295" s="187" t="s">
        <v>3</v>
      </c>
      <c r="D295" s="190" t="s">
        <v>3351</v>
      </c>
      <c r="E295" s="165">
        <v>45118</v>
      </c>
      <c r="F295" s="165"/>
      <c r="G295" s="163" t="s">
        <v>1285</v>
      </c>
      <c r="H295" s="163" t="s">
        <v>3593</v>
      </c>
      <c r="I295" s="163"/>
      <c r="J295" s="163" t="s">
        <v>3405</v>
      </c>
      <c r="K295" s="164" t="s">
        <v>195</v>
      </c>
      <c r="L295" s="165">
        <v>45134</v>
      </c>
      <c r="M295" s="163"/>
      <c r="N295" s="163"/>
      <c r="O295" s="163"/>
      <c r="P295" s="163"/>
    </row>
    <row r="296" spans="1:16">
      <c r="A296" s="163"/>
      <c r="B296" s="188" t="s">
        <v>147</v>
      </c>
      <c r="C296" s="187" t="s">
        <v>2064</v>
      </c>
      <c r="D296" s="190" t="s">
        <v>3352</v>
      </c>
      <c r="E296" s="165">
        <v>45118</v>
      </c>
      <c r="F296" s="165"/>
      <c r="G296" s="163" t="s">
        <v>1874</v>
      </c>
      <c r="H296" s="163" t="s">
        <v>3594</v>
      </c>
      <c r="I296" s="163" t="s">
        <v>2233</v>
      </c>
      <c r="J296" s="163" t="s">
        <v>3595</v>
      </c>
      <c r="K296" s="164" t="s">
        <v>195</v>
      </c>
      <c r="L296" s="165">
        <v>45134</v>
      </c>
      <c r="M296" s="163"/>
      <c r="N296" s="163"/>
      <c r="O296" s="163"/>
      <c r="P296" s="163"/>
    </row>
    <row r="297" spans="1:16">
      <c r="A297" s="163"/>
      <c r="B297" s="188" t="s">
        <v>147</v>
      </c>
      <c r="C297" s="187" t="s">
        <v>152</v>
      </c>
      <c r="D297" s="190" t="s">
        <v>3353</v>
      </c>
      <c r="E297" s="165">
        <v>45119</v>
      </c>
      <c r="F297" s="165"/>
      <c r="G297" s="163" t="s">
        <v>2406</v>
      </c>
      <c r="H297" s="163" t="s">
        <v>3410</v>
      </c>
      <c r="I297" s="163" t="s">
        <v>2233</v>
      </c>
      <c r="J297" s="163" t="s">
        <v>3411</v>
      </c>
      <c r="K297" s="164" t="s">
        <v>195</v>
      </c>
      <c r="L297" s="165">
        <v>45134</v>
      </c>
      <c r="M297" s="163"/>
      <c r="N297" s="163"/>
      <c r="O297" s="163"/>
      <c r="P297" s="163"/>
    </row>
    <row r="298" spans="1:16">
      <c r="A298" s="163"/>
      <c r="B298" s="188" t="s">
        <v>147</v>
      </c>
      <c r="C298" s="187" t="s">
        <v>152</v>
      </c>
      <c r="D298" s="190" t="s">
        <v>3354</v>
      </c>
      <c r="E298" s="165">
        <v>45121</v>
      </c>
      <c r="F298" s="165"/>
      <c r="G298" s="163" t="s">
        <v>1874</v>
      </c>
      <c r="H298" s="163" t="s">
        <v>3426</v>
      </c>
      <c r="I298" s="163" t="s">
        <v>2233</v>
      </c>
      <c r="J298" s="163" t="s">
        <v>3427</v>
      </c>
      <c r="K298" s="164" t="s">
        <v>195</v>
      </c>
      <c r="L298" s="165">
        <v>45134</v>
      </c>
      <c r="M298" s="163"/>
      <c r="N298" s="163"/>
      <c r="O298" s="163"/>
      <c r="P298" s="163"/>
    </row>
    <row r="299" spans="1:16">
      <c r="A299" s="163"/>
      <c r="B299" s="188" t="s">
        <v>147</v>
      </c>
      <c r="C299" s="187" t="s">
        <v>152</v>
      </c>
      <c r="D299" s="190" t="s">
        <v>3355</v>
      </c>
      <c r="E299" s="165">
        <v>45121</v>
      </c>
      <c r="F299" s="165"/>
      <c r="G299" s="163" t="s">
        <v>3428</v>
      </c>
      <c r="H299" s="163" t="s">
        <v>3429</v>
      </c>
      <c r="I299" s="163" t="s">
        <v>2233</v>
      </c>
      <c r="J299" s="163" t="s">
        <v>2359</v>
      </c>
      <c r="K299" s="164" t="s">
        <v>195</v>
      </c>
      <c r="L299" s="165">
        <v>45134</v>
      </c>
      <c r="M299" s="163"/>
      <c r="N299" s="163"/>
      <c r="O299" s="163"/>
      <c r="P299" s="163"/>
    </row>
    <row r="300" spans="1:16">
      <c r="A300" s="163"/>
      <c r="B300" s="188" t="s">
        <v>147</v>
      </c>
      <c r="C300" s="187" t="s">
        <v>3596</v>
      </c>
      <c r="D300" s="190" t="s">
        <v>3356</v>
      </c>
      <c r="E300" s="165">
        <v>45123</v>
      </c>
      <c r="F300" s="165"/>
      <c r="G300" s="163" t="s">
        <v>3597</v>
      </c>
      <c r="H300" s="163" t="s">
        <v>3598</v>
      </c>
      <c r="I300" s="163"/>
      <c r="J300" s="163" t="s">
        <v>3186</v>
      </c>
      <c r="K300" s="164" t="s">
        <v>195</v>
      </c>
      <c r="L300" s="165">
        <v>45134</v>
      </c>
      <c r="M300" s="163"/>
      <c r="N300" s="163"/>
      <c r="O300" s="163"/>
      <c r="P300" s="163"/>
    </row>
    <row r="301" spans="1:16">
      <c r="A301" s="163"/>
      <c r="B301" s="188" t="s">
        <v>147</v>
      </c>
      <c r="C301" s="187" t="s">
        <v>152</v>
      </c>
      <c r="D301" s="190" t="s">
        <v>3357</v>
      </c>
      <c r="E301" s="165">
        <v>45124</v>
      </c>
      <c r="F301" s="165"/>
      <c r="G301" s="163" t="s">
        <v>1990</v>
      </c>
      <c r="H301" s="163" t="s">
        <v>3474</v>
      </c>
      <c r="I301" s="163"/>
      <c r="J301" s="163" t="s">
        <v>3475</v>
      </c>
      <c r="K301" s="164" t="s">
        <v>195</v>
      </c>
      <c r="L301" s="165">
        <v>45134</v>
      </c>
      <c r="M301" s="163"/>
      <c r="N301" s="163"/>
      <c r="O301" s="163"/>
      <c r="P301" s="163"/>
    </row>
    <row r="302" spans="1:16">
      <c r="A302" s="163"/>
      <c r="B302" s="188" t="s">
        <v>147</v>
      </c>
      <c r="C302" s="187" t="s">
        <v>152</v>
      </c>
      <c r="D302" s="190" t="s">
        <v>3358</v>
      </c>
      <c r="E302" s="165">
        <v>45125</v>
      </c>
      <c r="F302" s="165"/>
      <c r="G302" s="163" t="s">
        <v>1209</v>
      </c>
      <c r="H302" s="163" t="s">
        <v>3492</v>
      </c>
      <c r="I302" s="163"/>
      <c r="J302" s="163" t="s">
        <v>3183</v>
      </c>
      <c r="K302" s="164" t="s">
        <v>195</v>
      </c>
      <c r="L302" s="165">
        <v>45134</v>
      </c>
      <c r="M302" s="163"/>
      <c r="N302" s="163"/>
      <c r="O302" s="163"/>
      <c r="P302" s="163"/>
    </row>
    <row r="303" spans="1:16">
      <c r="A303" s="163"/>
      <c r="B303" s="188" t="s">
        <v>147</v>
      </c>
      <c r="C303" s="187" t="s">
        <v>152</v>
      </c>
      <c r="D303" s="190" t="s">
        <v>3359</v>
      </c>
      <c r="E303" s="165">
        <v>45125</v>
      </c>
      <c r="F303" s="165"/>
      <c r="G303" s="163" t="s">
        <v>2290</v>
      </c>
      <c r="H303" s="163" t="s">
        <v>3496</v>
      </c>
      <c r="I303" s="163" t="s">
        <v>2233</v>
      </c>
      <c r="J303" s="163" t="s">
        <v>3497</v>
      </c>
      <c r="K303" s="164" t="s">
        <v>195</v>
      </c>
      <c r="L303" s="165">
        <v>45134</v>
      </c>
      <c r="M303" s="163"/>
      <c r="N303" s="163"/>
      <c r="O303" s="163"/>
      <c r="P303" s="163"/>
    </row>
    <row r="304" spans="1:16">
      <c r="A304" s="163"/>
      <c r="B304" s="188" t="s">
        <v>147</v>
      </c>
      <c r="C304" s="187" t="s">
        <v>152</v>
      </c>
      <c r="D304" s="190" t="s">
        <v>3360</v>
      </c>
      <c r="E304" s="165">
        <v>45125</v>
      </c>
      <c r="F304" s="165"/>
      <c r="G304" s="163" t="s">
        <v>3493</v>
      </c>
      <c r="H304" s="163" t="s">
        <v>3494</v>
      </c>
      <c r="I304" s="163" t="s">
        <v>2233</v>
      </c>
      <c r="J304" s="163" t="s">
        <v>3495</v>
      </c>
      <c r="K304" s="164" t="s">
        <v>195</v>
      </c>
      <c r="L304" s="165">
        <v>45134</v>
      </c>
      <c r="M304" s="163"/>
      <c r="N304" s="163"/>
      <c r="O304" s="163"/>
      <c r="P304" s="163"/>
    </row>
    <row r="305" spans="1:16">
      <c r="A305" s="163"/>
      <c r="B305" s="188" t="s">
        <v>147</v>
      </c>
      <c r="C305" s="187" t="s">
        <v>152</v>
      </c>
      <c r="D305" s="190" t="s">
        <v>3361</v>
      </c>
      <c r="E305" s="165">
        <v>45126</v>
      </c>
      <c r="F305" s="165"/>
      <c r="G305" s="163" t="s">
        <v>984</v>
      </c>
      <c r="H305" s="163" t="s">
        <v>3498</v>
      </c>
      <c r="I305" s="163" t="s">
        <v>2337</v>
      </c>
      <c r="J305" s="163" t="s">
        <v>3181</v>
      </c>
      <c r="K305" s="164" t="s">
        <v>195</v>
      </c>
      <c r="L305" s="165">
        <v>45134</v>
      </c>
      <c r="M305" s="163"/>
      <c r="N305" s="163"/>
      <c r="O305" s="163"/>
      <c r="P305" s="163"/>
    </row>
    <row r="306" spans="1:16">
      <c r="A306" s="163"/>
      <c r="B306" s="188" t="s">
        <v>147</v>
      </c>
      <c r="C306" s="187" t="s">
        <v>152</v>
      </c>
      <c r="D306" s="190" t="s">
        <v>3362</v>
      </c>
      <c r="E306" s="165">
        <v>45126</v>
      </c>
      <c r="F306" s="165"/>
      <c r="G306" s="163" t="s">
        <v>1935</v>
      </c>
      <c r="H306" s="163" t="s">
        <v>2830</v>
      </c>
      <c r="I306" s="163" t="s">
        <v>2337</v>
      </c>
      <c r="J306" s="163" t="s">
        <v>3499</v>
      </c>
      <c r="K306" s="164" t="s">
        <v>195</v>
      </c>
      <c r="L306" s="165">
        <v>45134</v>
      </c>
      <c r="M306" s="163"/>
      <c r="N306" s="163"/>
      <c r="O306" s="163"/>
      <c r="P306" s="163"/>
    </row>
    <row r="307" spans="1:16">
      <c r="A307" s="163"/>
      <c r="B307" s="188" t="s">
        <v>147</v>
      </c>
      <c r="C307" s="187" t="s">
        <v>2064</v>
      </c>
      <c r="D307" s="190" t="s">
        <v>3363</v>
      </c>
      <c r="E307" s="165">
        <v>45131</v>
      </c>
      <c r="F307" s="165"/>
      <c r="G307" s="163" t="s">
        <v>1935</v>
      </c>
      <c r="H307" s="163" t="s">
        <v>2830</v>
      </c>
      <c r="I307" s="163" t="s">
        <v>2337</v>
      </c>
      <c r="J307" s="163" t="s">
        <v>3599</v>
      </c>
      <c r="K307" s="164" t="s">
        <v>195</v>
      </c>
      <c r="L307" s="165">
        <v>45134</v>
      </c>
      <c r="M307" s="163"/>
      <c r="N307" s="163"/>
      <c r="O307" s="163"/>
      <c r="P307" s="163"/>
    </row>
    <row r="308" spans="1:16">
      <c r="A308" s="163"/>
      <c r="B308" s="188" t="s">
        <v>147</v>
      </c>
      <c r="C308" s="187" t="s">
        <v>2064</v>
      </c>
      <c r="D308" s="190" t="s">
        <v>3364</v>
      </c>
      <c r="E308" s="165">
        <v>45131</v>
      </c>
      <c r="F308" s="165"/>
      <c r="G308" s="163" t="s">
        <v>1859</v>
      </c>
      <c r="H308" s="163" t="s">
        <v>2842</v>
      </c>
      <c r="I308" s="163" t="s">
        <v>2337</v>
      </c>
      <c r="J308" s="163" t="s">
        <v>3600</v>
      </c>
      <c r="K308" s="164" t="s">
        <v>195</v>
      </c>
      <c r="L308" s="165">
        <v>45134</v>
      </c>
      <c r="M308" s="163"/>
      <c r="N308" s="163"/>
      <c r="O308" s="163"/>
      <c r="P308" s="163"/>
    </row>
    <row r="309" spans="1:16">
      <c r="A309" s="163"/>
      <c r="B309" s="188" t="s">
        <v>147</v>
      </c>
      <c r="C309" s="187" t="s">
        <v>152</v>
      </c>
      <c r="D309" s="190" t="s">
        <v>3365</v>
      </c>
      <c r="E309" s="165">
        <v>45131</v>
      </c>
      <c r="F309" s="165"/>
      <c r="G309" s="163" t="s">
        <v>1859</v>
      </c>
      <c r="H309" s="163" t="s">
        <v>2844</v>
      </c>
      <c r="I309" s="163" t="s">
        <v>2337</v>
      </c>
      <c r="J309" s="163" t="s">
        <v>3600</v>
      </c>
      <c r="K309" s="164" t="s">
        <v>195</v>
      </c>
      <c r="L309" s="165">
        <v>45134</v>
      </c>
      <c r="M309" s="163"/>
      <c r="N309" s="163"/>
      <c r="O309" s="163"/>
      <c r="P309" s="163"/>
    </row>
    <row r="310" spans="1:16">
      <c r="A310" s="163"/>
      <c r="B310" s="188" t="s">
        <v>147</v>
      </c>
      <c r="C310" s="187" t="s">
        <v>152</v>
      </c>
      <c r="D310" s="190" t="s">
        <v>3366</v>
      </c>
      <c r="E310" s="165">
        <v>45132</v>
      </c>
      <c r="F310" s="165"/>
      <c r="G310" s="163" t="s">
        <v>1285</v>
      </c>
      <c r="H310" s="163" t="s">
        <v>3649</v>
      </c>
      <c r="I310" s="163" t="s">
        <v>2337</v>
      </c>
      <c r="J310" s="163" t="s">
        <v>3600</v>
      </c>
      <c r="K310" s="164" t="s">
        <v>195</v>
      </c>
      <c r="L310" s="165">
        <v>45147</v>
      </c>
      <c r="M310" s="163"/>
      <c r="N310" s="163"/>
      <c r="O310" s="163"/>
      <c r="P310" s="163"/>
    </row>
    <row r="311" spans="1:16">
      <c r="A311" s="163"/>
      <c r="B311" s="188" t="s">
        <v>147</v>
      </c>
      <c r="C311" s="187" t="s">
        <v>1997</v>
      </c>
      <c r="D311" s="190" t="s">
        <v>3367</v>
      </c>
      <c r="E311" s="165">
        <v>45134</v>
      </c>
      <c r="F311" s="165"/>
      <c r="G311" s="163" t="s">
        <v>1990</v>
      </c>
      <c r="H311" s="163" t="s">
        <v>2888</v>
      </c>
      <c r="I311" s="163" t="s">
        <v>2252</v>
      </c>
      <c r="J311" s="163" t="s">
        <v>3650</v>
      </c>
      <c r="K311" s="164" t="s">
        <v>195</v>
      </c>
      <c r="L311" s="165">
        <v>45147</v>
      </c>
      <c r="M311" s="163"/>
      <c r="N311" s="163"/>
      <c r="O311" s="163"/>
      <c r="P311" s="163"/>
    </row>
    <row r="312" spans="1:16">
      <c r="A312" s="163"/>
      <c r="B312" s="188" t="s">
        <v>147</v>
      </c>
      <c r="C312" s="187" t="s">
        <v>153</v>
      </c>
      <c r="D312" s="190" t="s">
        <v>3368</v>
      </c>
      <c r="E312" s="165">
        <v>45138</v>
      </c>
      <c r="F312" s="165"/>
      <c r="G312" s="163" t="s">
        <v>1990</v>
      </c>
      <c r="H312" s="163" t="s">
        <v>3532</v>
      </c>
      <c r="I312" s="163" t="s">
        <v>2252</v>
      </c>
      <c r="J312" s="163" t="s">
        <v>3533</v>
      </c>
      <c r="K312" s="164" t="s">
        <v>195</v>
      </c>
      <c r="L312" s="165">
        <v>45147</v>
      </c>
      <c r="M312" s="163"/>
      <c r="N312" s="163"/>
      <c r="O312" s="163"/>
      <c r="P312" s="163"/>
    </row>
    <row r="313" spans="1:16">
      <c r="A313" s="163"/>
      <c r="B313" s="188" t="s">
        <v>147</v>
      </c>
      <c r="C313" s="187" t="s">
        <v>3</v>
      </c>
      <c r="D313" s="190" t="s">
        <v>3369</v>
      </c>
      <c r="E313" s="165">
        <v>45138</v>
      </c>
      <c r="F313" s="165"/>
      <c r="G313" s="163" t="s">
        <v>2988</v>
      </c>
      <c r="H313" s="163" t="s">
        <v>3534</v>
      </c>
      <c r="I313" s="163" t="s">
        <v>3535</v>
      </c>
      <c r="J313" s="163" t="s">
        <v>3536</v>
      </c>
      <c r="K313" s="164" t="s">
        <v>195</v>
      </c>
      <c r="L313" s="165">
        <v>45147</v>
      </c>
      <c r="M313" s="163"/>
      <c r="N313" s="163"/>
      <c r="O313" s="163"/>
      <c r="P313" s="163"/>
    </row>
    <row r="314" spans="1:16">
      <c r="A314" s="163"/>
      <c r="B314" s="188" t="s">
        <v>147</v>
      </c>
      <c r="C314" s="187" t="s">
        <v>153</v>
      </c>
      <c r="D314" s="190" t="s">
        <v>3370</v>
      </c>
      <c r="E314" s="165">
        <v>45140</v>
      </c>
      <c r="F314" s="165"/>
      <c r="G314" s="163" t="s">
        <v>1990</v>
      </c>
      <c r="H314" s="163" t="s">
        <v>3544</v>
      </c>
      <c r="I314" s="163" t="s">
        <v>2252</v>
      </c>
      <c r="J314" s="163" t="s">
        <v>3545</v>
      </c>
      <c r="K314" s="164" t="s">
        <v>195</v>
      </c>
      <c r="L314" s="165">
        <v>45147</v>
      </c>
      <c r="M314" s="163"/>
      <c r="N314" s="163"/>
      <c r="O314" s="163"/>
      <c r="P314" s="163"/>
    </row>
    <row r="315" spans="1:16">
      <c r="A315" s="163"/>
      <c r="B315" s="188" t="s">
        <v>147</v>
      </c>
      <c r="C315" s="187" t="s">
        <v>1997</v>
      </c>
      <c r="D315" s="190" t="s">
        <v>3371</v>
      </c>
      <c r="E315" s="165">
        <v>45140</v>
      </c>
      <c r="F315" s="165"/>
      <c r="G315" s="163" t="s">
        <v>3428</v>
      </c>
      <c r="H315" s="163" t="s">
        <v>3547</v>
      </c>
      <c r="I315" s="163" t="s">
        <v>2252</v>
      </c>
      <c r="J315" s="163" t="s">
        <v>2359</v>
      </c>
      <c r="K315" s="164" t="s">
        <v>195</v>
      </c>
      <c r="L315" s="165">
        <v>45147</v>
      </c>
      <c r="M315" s="163"/>
      <c r="N315" s="163"/>
      <c r="O315" s="163"/>
      <c r="P315" s="163"/>
    </row>
    <row r="316" spans="1:16">
      <c r="A316" s="163"/>
      <c r="B316" s="188" t="s">
        <v>147</v>
      </c>
      <c r="C316" s="187" t="s">
        <v>3</v>
      </c>
      <c r="D316" s="190" t="s">
        <v>3372</v>
      </c>
      <c r="E316" s="165">
        <v>45140</v>
      </c>
      <c r="F316" s="165"/>
      <c r="G316" s="163" t="s">
        <v>914</v>
      </c>
      <c r="H316" s="163" t="s">
        <v>3548</v>
      </c>
      <c r="I316" s="163" t="s">
        <v>3549</v>
      </c>
      <c r="J316" s="163" t="s">
        <v>2929</v>
      </c>
      <c r="K316" s="164" t="s">
        <v>195</v>
      </c>
      <c r="L316" s="165">
        <v>45147</v>
      </c>
      <c r="M316" s="163"/>
      <c r="N316" s="163"/>
      <c r="O316" s="163"/>
      <c r="P316" s="163"/>
    </row>
    <row r="317" spans="1:16">
      <c r="A317" s="163"/>
      <c r="B317" s="188" t="s">
        <v>147</v>
      </c>
      <c r="C317" s="187" t="s">
        <v>1997</v>
      </c>
      <c r="D317" s="190" t="s">
        <v>3373</v>
      </c>
      <c r="E317" s="165">
        <v>45141</v>
      </c>
      <c r="F317" s="165"/>
      <c r="G317" s="163" t="s">
        <v>1990</v>
      </c>
      <c r="H317" s="163" t="s">
        <v>3554</v>
      </c>
      <c r="I317" s="163" t="s">
        <v>3555</v>
      </c>
      <c r="J317" s="163" t="s">
        <v>3556</v>
      </c>
      <c r="K317" s="164" t="s">
        <v>195</v>
      </c>
      <c r="L317" s="165">
        <v>45147</v>
      </c>
      <c r="M317" s="163"/>
      <c r="N317" s="163"/>
      <c r="O317" s="163"/>
      <c r="P317" s="163"/>
    </row>
    <row r="318" spans="1:16">
      <c r="A318" s="163"/>
      <c r="B318" s="188" t="s">
        <v>147</v>
      </c>
      <c r="C318" s="187" t="s">
        <v>1997</v>
      </c>
      <c r="D318" s="190" t="s">
        <v>3374</v>
      </c>
      <c r="E318" s="165">
        <v>45142</v>
      </c>
      <c r="F318" s="165"/>
      <c r="G318" s="163" t="s">
        <v>1990</v>
      </c>
      <c r="H318" s="163" t="s">
        <v>3558</v>
      </c>
      <c r="I318" s="163" t="s">
        <v>3555</v>
      </c>
      <c r="J318" s="163" t="s">
        <v>3559</v>
      </c>
      <c r="K318" s="164" t="s">
        <v>195</v>
      </c>
      <c r="L318" s="165">
        <v>45147</v>
      </c>
      <c r="M318" s="163"/>
      <c r="N318" s="163"/>
      <c r="O318" s="163"/>
      <c r="P318" s="163"/>
    </row>
    <row r="319" spans="1:16">
      <c r="A319" s="163"/>
      <c r="B319" s="188" t="s">
        <v>147</v>
      </c>
      <c r="C319" s="187" t="s">
        <v>1997</v>
      </c>
      <c r="D319" s="190" t="s">
        <v>3375</v>
      </c>
      <c r="E319" s="165">
        <v>45143</v>
      </c>
      <c r="F319" s="165"/>
      <c r="G319" s="163" t="s">
        <v>1874</v>
      </c>
      <c r="H319" s="163" t="s">
        <v>3620</v>
      </c>
      <c r="I319" s="163" t="s">
        <v>3555</v>
      </c>
      <c r="J319" s="163" t="s">
        <v>3621</v>
      </c>
      <c r="K319" s="164" t="s">
        <v>195</v>
      </c>
      <c r="L319" s="165">
        <v>45147</v>
      </c>
      <c r="M319" s="163"/>
      <c r="N319" s="163"/>
      <c r="O319" s="163"/>
      <c r="P319" s="163"/>
    </row>
    <row r="320" spans="1:16">
      <c r="A320" s="163"/>
      <c r="B320" s="188" t="s">
        <v>147</v>
      </c>
      <c r="C320" s="187" t="s">
        <v>152</v>
      </c>
      <c r="D320" s="190" t="s">
        <v>3376</v>
      </c>
      <c r="E320" s="165">
        <v>45143</v>
      </c>
      <c r="F320" s="165"/>
      <c r="G320" s="163" t="s">
        <v>1935</v>
      </c>
      <c r="H320" s="163" t="s">
        <v>3617</v>
      </c>
      <c r="I320" s="163" t="s">
        <v>3618</v>
      </c>
      <c r="J320" s="163" t="s">
        <v>3619</v>
      </c>
      <c r="K320" s="164" t="s">
        <v>195</v>
      </c>
      <c r="L320" s="165">
        <v>45147</v>
      </c>
      <c r="M320" s="163"/>
      <c r="N320" s="163"/>
      <c r="O320" s="163"/>
      <c r="P320" s="163"/>
    </row>
    <row r="321" spans="1:16">
      <c r="A321" s="163"/>
      <c r="B321" s="188" t="s">
        <v>147</v>
      </c>
      <c r="C321" s="187" t="s">
        <v>1997</v>
      </c>
      <c r="D321" s="190" t="s">
        <v>3377</v>
      </c>
      <c r="E321" s="165">
        <v>45145</v>
      </c>
      <c r="F321" s="165"/>
      <c r="G321" s="163" t="s">
        <v>2406</v>
      </c>
      <c r="H321" s="163" t="s">
        <v>3637</v>
      </c>
      <c r="I321" s="163" t="s">
        <v>3555</v>
      </c>
      <c r="J321" s="163" t="s">
        <v>2929</v>
      </c>
      <c r="K321" s="164" t="s">
        <v>195</v>
      </c>
      <c r="L321" s="165">
        <v>45147</v>
      </c>
      <c r="M321" s="163"/>
      <c r="N321" s="163"/>
      <c r="O321" s="163"/>
      <c r="P321" s="163"/>
    </row>
    <row r="322" spans="1:16">
      <c r="A322" s="163"/>
      <c r="B322" s="188" t="s">
        <v>147</v>
      </c>
      <c r="C322" s="187" t="s">
        <v>152</v>
      </c>
      <c r="D322" s="190" t="s">
        <v>3378</v>
      </c>
      <c r="E322" s="165">
        <v>45145</v>
      </c>
      <c r="F322" s="165"/>
      <c r="G322" s="163" t="s">
        <v>1859</v>
      </c>
      <c r="H322" s="163" t="s">
        <v>3638</v>
      </c>
      <c r="I322" s="163" t="s">
        <v>3618</v>
      </c>
      <c r="J322" s="163" t="s">
        <v>3639</v>
      </c>
      <c r="K322" s="164" t="s">
        <v>195</v>
      </c>
      <c r="L322" s="165">
        <v>45147</v>
      </c>
      <c r="M322" s="163"/>
      <c r="N322" s="163"/>
      <c r="O322" s="163"/>
      <c r="P322" s="163"/>
    </row>
    <row r="323" spans="1:16">
      <c r="A323" s="163"/>
      <c r="B323" s="188" t="s">
        <v>147</v>
      </c>
      <c r="C323" s="187" t="s">
        <v>2064</v>
      </c>
      <c r="D323" s="190" t="s">
        <v>3379</v>
      </c>
      <c r="E323" s="165">
        <v>45145</v>
      </c>
      <c r="F323" s="165"/>
      <c r="G323" s="163" t="s">
        <v>1859</v>
      </c>
      <c r="H323" s="163" t="s">
        <v>3640</v>
      </c>
      <c r="I323" s="163" t="s">
        <v>3618</v>
      </c>
      <c r="J323" s="163" t="s">
        <v>3639</v>
      </c>
      <c r="K323" s="164" t="s">
        <v>195</v>
      </c>
      <c r="L323" s="165">
        <v>45147</v>
      </c>
      <c r="M323" s="163"/>
      <c r="N323" s="163"/>
      <c r="O323" s="163"/>
      <c r="P323" s="163"/>
    </row>
    <row r="324" spans="1:16">
      <c r="A324" s="163"/>
      <c r="B324" s="188" t="s">
        <v>147</v>
      </c>
      <c r="C324" s="187" t="s">
        <v>152</v>
      </c>
      <c r="D324" s="190" t="s">
        <v>3380</v>
      </c>
      <c r="E324" s="165">
        <v>45147</v>
      </c>
      <c r="F324" s="165"/>
      <c r="G324" s="163" t="s">
        <v>3644</v>
      </c>
      <c r="H324" s="163" t="s">
        <v>3645</v>
      </c>
      <c r="I324" s="163" t="s">
        <v>3618</v>
      </c>
      <c r="J324" s="163" t="s">
        <v>3639</v>
      </c>
      <c r="K324" s="164" t="s">
        <v>195</v>
      </c>
      <c r="L324" s="165">
        <v>45154</v>
      </c>
      <c r="M324" s="163"/>
      <c r="N324" s="163"/>
      <c r="O324" s="163"/>
      <c r="P324" s="163"/>
    </row>
    <row r="325" spans="1:16">
      <c r="A325" s="163"/>
      <c r="B325" s="188" t="s">
        <v>147</v>
      </c>
      <c r="C325" s="187" t="s">
        <v>152</v>
      </c>
      <c r="D325" s="190" t="s">
        <v>3381</v>
      </c>
      <c r="E325" s="165">
        <v>45150</v>
      </c>
      <c r="F325" s="165"/>
      <c r="G325" s="163" t="s">
        <v>1990</v>
      </c>
      <c r="H325" s="163" t="s">
        <v>3730</v>
      </c>
      <c r="I325" s="163" t="s">
        <v>2252</v>
      </c>
      <c r="J325" s="163" t="s">
        <v>3731</v>
      </c>
      <c r="K325" s="164" t="s">
        <v>195</v>
      </c>
      <c r="L325" s="165">
        <v>45154</v>
      </c>
      <c r="M325" s="163"/>
      <c r="N325" s="163"/>
      <c r="O325" s="163"/>
      <c r="P325" s="163"/>
    </row>
    <row r="326" spans="1:16">
      <c r="A326" s="163"/>
      <c r="B326" s="188" t="s">
        <v>147</v>
      </c>
      <c r="C326" s="187" t="s">
        <v>152</v>
      </c>
      <c r="D326" s="190" t="s">
        <v>3382</v>
      </c>
      <c r="E326" s="165">
        <v>45153</v>
      </c>
      <c r="F326" s="165"/>
      <c r="G326" s="163" t="s">
        <v>1990</v>
      </c>
      <c r="H326" s="163" t="s">
        <v>3722</v>
      </c>
      <c r="I326" s="163" t="s">
        <v>2252</v>
      </c>
      <c r="J326" s="163" t="s">
        <v>3723</v>
      </c>
      <c r="K326" s="164" t="s">
        <v>195</v>
      </c>
      <c r="L326" s="165">
        <v>45154</v>
      </c>
      <c r="M326" s="163"/>
      <c r="N326" s="163"/>
      <c r="O326" s="163"/>
      <c r="P326" s="163"/>
    </row>
    <row r="327" spans="1:16">
      <c r="A327" s="163"/>
      <c r="B327" s="188" t="s">
        <v>147</v>
      </c>
      <c r="C327" s="187" t="s">
        <v>152</v>
      </c>
      <c r="D327" s="190" t="s">
        <v>3383</v>
      </c>
      <c r="E327" s="165">
        <v>45153</v>
      </c>
      <c r="F327" s="165"/>
      <c r="G327" s="163" t="s">
        <v>1285</v>
      </c>
      <c r="H327" s="163" t="s">
        <v>3534</v>
      </c>
      <c r="I327" s="163" t="s">
        <v>3021</v>
      </c>
      <c r="J327" s="163" t="s">
        <v>2929</v>
      </c>
      <c r="K327" s="164" t="s">
        <v>195</v>
      </c>
      <c r="L327" s="165">
        <v>45156</v>
      </c>
      <c r="M327" s="163"/>
      <c r="N327" s="163"/>
      <c r="O327" s="163"/>
      <c r="P327" s="163"/>
    </row>
    <row r="328" spans="1:16">
      <c r="A328" s="163"/>
      <c r="B328" s="188" t="s">
        <v>147</v>
      </c>
      <c r="C328" s="187" t="s">
        <v>2183</v>
      </c>
      <c r="D328" s="190" t="s">
        <v>3384</v>
      </c>
      <c r="E328" s="165">
        <v>45154</v>
      </c>
      <c r="F328" s="165"/>
      <c r="G328" s="163" t="s">
        <v>914</v>
      </c>
      <c r="H328" s="163" t="s">
        <v>3726</v>
      </c>
      <c r="I328" s="163" t="s">
        <v>3727</v>
      </c>
      <c r="J328" s="163" t="s">
        <v>2929</v>
      </c>
      <c r="K328" s="164" t="s">
        <v>195</v>
      </c>
      <c r="L328" s="165">
        <v>45170</v>
      </c>
      <c r="M328" s="163"/>
      <c r="N328" s="163"/>
      <c r="O328" s="163"/>
      <c r="P328" s="163"/>
    </row>
    <row r="329" spans="1:16">
      <c r="A329" s="163"/>
      <c r="B329" s="188" t="s">
        <v>147</v>
      </c>
      <c r="C329" s="187" t="s">
        <v>153</v>
      </c>
      <c r="D329" s="190" t="s">
        <v>3385</v>
      </c>
      <c r="E329" s="165">
        <v>45156</v>
      </c>
      <c r="F329" s="165"/>
      <c r="G329" s="163" t="s">
        <v>1935</v>
      </c>
      <c r="H329" s="163" t="s">
        <v>2830</v>
      </c>
      <c r="I329" s="163" t="s">
        <v>2253</v>
      </c>
      <c r="J329" s="163" t="s">
        <v>3499</v>
      </c>
      <c r="K329" s="164" t="s">
        <v>195</v>
      </c>
      <c r="L329" s="165">
        <v>45166</v>
      </c>
      <c r="M329" s="163"/>
      <c r="N329" s="163"/>
      <c r="O329" s="163"/>
      <c r="P329" s="163"/>
    </row>
    <row r="330" spans="1:16">
      <c r="A330" s="163"/>
      <c r="B330" s="188" t="s">
        <v>147</v>
      </c>
      <c r="C330" s="187" t="s">
        <v>153</v>
      </c>
      <c r="D330" s="190" t="s">
        <v>3386</v>
      </c>
      <c r="E330" s="165">
        <v>45157</v>
      </c>
      <c r="F330" s="165"/>
      <c r="G330" s="163" t="s">
        <v>1209</v>
      </c>
      <c r="H330" s="163" t="s">
        <v>3819</v>
      </c>
      <c r="I330" s="163" t="s">
        <v>2253</v>
      </c>
      <c r="J330" s="163" t="s">
        <v>3820</v>
      </c>
      <c r="K330" s="164" t="s">
        <v>195</v>
      </c>
      <c r="L330" s="165">
        <v>45175</v>
      </c>
      <c r="M330" s="163"/>
      <c r="N330" s="163"/>
      <c r="O330" s="163"/>
      <c r="P330" s="163"/>
    </row>
    <row r="331" spans="1:16">
      <c r="A331" s="163"/>
      <c r="B331" s="188" t="s">
        <v>147</v>
      </c>
      <c r="C331" s="187" t="s">
        <v>153</v>
      </c>
      <c r="D331" s="190" t="s">
        <v>3387</v>
      </c>
      <c r="E331" s="165">
        <v>45157</v>
      </c>
      <c r="F331" s="165"/>
      <c r="G331" s="163" t="s">
        <v>1859</v>
      </c>
      <c r="H331" s="163" t="s">
        <v>2842</v>
      </c>
      <c r="I331" s="163"/>
      <c r="J331" s="163" t="s">
        <v>3499</v>
      </c>
      <c r="K331" s="164" t="s">
        <v>195</v>
      </c>
      <c r="L331" s="165">
        <v>45166</v>
      </c>
      <c r="M331" s="163"/>
      <c r="N331" s="163"/>
      <c r="O331" s="163"/>
      <c r="P331" s="163"/>
    </row>
    <row r="332" spans="1:16">
      <c r="A332" s="163"/>
      <c r="B332" s="188" t="s">
        <v>147</v>
      </c>
      <c r="C332" s="187" t="s">
        <v>153</v>
      </c>
      <c r="D332" s="190" t="s">
        <v>3388</v>
      </c>
      <c r="E332" s="165">
        <v>45157</v>
      </c>
      <c r="F332" s="165"/>
      <c r="G332" s="163" t="s">
        <v>1859</v>
      </c>
      <c r="H332" s="163" t="s">
        <v>2844</v>
      </c>
      <c r="I332" s="163" t="s">
        <v>2253</v>
      </c>
      <c r="J332" s="163" t="s">
        <v>3499</v>
      </c>
      <c r="K332" s="164" t="s">
        <v>195</v>
      </c>
      <c r="L332" s="165">
        <v>45166</v>
      </c>
      <c r="M332" s="163"/>
      <c r="N332" s="163"/>
      <c r="O332" s="163"/>
      <c r="P332" s="163"/>
    </row>
    <row r="333" spans="1:16">
      <c r="A333" s="163"/>
      <c r="B333" s="188" t="s">
        <v>147</v>
      </c>
      <c r="C333" s="187" t="s">
        <v>153</v>
      </c>
      <c r="D333" s="190" t="s">
        <v>3389</v>
      </c>
      <c r="E333" s="165">
        <v>45160</v>
      </c>
      <c r="F333" s="165"/>
      <c r="G333" s="163" t="s">
        <v>1990</v>
      </c>
      <c r="H333" s="163" t="s">
        <v>3774</v>
      </c>
      <c r="I333" s="163" t="s">
        <v>2252</v>
      </c>
      <c r="J333" s="163" t="s">
        <v>3775</v>
      </c>
      <c r="K333" s="164" t="s">
        <v>195</v>
      </c>
      <c r="L333" s="165">
        <v>45166</v>
      </c>
      <c r="M333" s="163"/>
      <c r="N333" s="163"/>
      <c r="O333" s="163"/>
      <c r="P333" s="163"/>
    </row>
    <row r="334" spans="1:16">
      <c r="A334" s="163"/>
      <c r="B334" s="188" t="s">
        <v>147</v>
      </c>
      <c r="C334" s="187" t="s">
        <v>153</v>
      </c>
      <c r="D334" s="190" t="s">
        <v>3390</v>
      </c>
      <c r="E334" s="165">
        <v>45160</v>
      </c>
      <c r="F334" s="165"/>
      <c r="G334" s="163" t="s">
        <v>3644</v>
      </c>
      <c r="H334" s="163" t="s">
        <v>3778</v>
      </c>
      <c r="I334" s="163" t="s">
        <v>2253</v>
      </c>
      <c r="J334" s="163" t="s">
        <v>3499</v>
      </c>
      <c r="K334" s="164" t="s">
        <v>195</v>
      </c>
      <c r="L334" s="165">
        <v>45166</v>
      </c>
      <c r="M334" s="163"/>
      <c r="N334" s="163"/>
      <c r="O334" s="163"/>
      <c r="P334" s="163"/>
    </row>
    <row r="335" spans="1:16">
      <c r="A335" s="163"/>
      <c r="B335" s="188" t="s">
        <v>147</v>
      </c>
      <c r="C335" s="187" t="s">
        <v>3101</v>
      </c>
      <c r="D335" s="190" t="s">
        <v>3781</v>
      </c>
      <c r="E335" s="165">
        <v>45161</v>
      </c>
      <c r="F335" s="165"/>
      <c r="G335" s="163" t="s">
        <v>1990</v>
      </c>
      <c r="H335" s="163" t="s">
        <v>3802</v>
      </c>
      <c r="I335" s="163" t="s">
        <v>3803</v>
      </c>
      <c r="J335" s="163" t="s">
        <v>3804</v>
      </c>
      <c r="K335" s="164" t="s">
        <v>195</v>
      </c>
      <c r="L335" s="165">
        <v>45166</v>
      </c>
      <c r="M335" s="163"/>
      <c r="N335" s="163"/>
      <c r="O335" s="163"/>
      <c r="P335" s="163"/>
    </row>
    <row r="336" spans="1:16">
      <c r="A336" s="163"/>
      <c r="B336" s="188" t="s">
        <v>147</v>
      </c>
      <c r="C336" s="187" t="s">
        <v>3101</v>
      </c>
      <c r="D336" s="190" t="s">
        <v>3782</v>
      </c>
      <c r="E336" s="165">
        <v>45162</v>
      </c>
      <c r="F336" s="165"/>
      <c r="G336" s="163" t="s">
        <v>1990</v>
      </c>
      <c r="H336" s="163" t="s">
        <v>3805</v>
      </c>
      <c r="I336" s="163" t="s">
        <v>2227</v>
      </c>
      <c r="J336" s="163" t="s">
        <v>3806</v>
      </c>
      <c r="K336" s="164" t="s">
        <v>195</v>
      </c>
      <c r="L336" s="165">
        <v>45170</v>
      </c>
      <c r="M336" s="163"/>
      <c r="N336" s="163"/>
      <c r="O336" s="163"/>
      <c r="P336" s="163"/>
    </row>
    <row r="337" spans="1:16">
      <c r="A337" s="163"/>
      <c r="B337" s="188" t="s">
        <v>147</v>
      </c>
      <c r="C337" s="187" t="s">
        <v>3101</v>
      </c>
      <c r="D337" s="190" t="s">
        <v>3783</v>
      </c>
      <c r="E337" s="165">
        <v>45163</v>
      </c>
      <c r="F337" s="165"/>
      <c r="G337" s="163" t="s">
        <v>3821</v>
      </c>
      <c r="H337" s="163" t="s">
        <v>3822</v>
      </c>
      <c r="I337" s="163" t="s">
        <v>2227</v>
      </c>
      <c r="J337" s="163" t="s">
        <v>3823</v>
      </c>
      <c r="K337" s="164" t="s">
        <v>195</v>
      </c>
      <c r="L337" s="165">
        <v>45170</v>
      </c>
      <c r="M337" s="163"/>
      <c r="N337" s="163"/>
      <c r="O337" s="163"/>
      <c r="P337" s="163"/>
    </row>
    <row r="338" spans="1:16">
      <c r="A338" s="163"/>
      <c r="B338" s="188" t="s">
        <v>147</v>
      </c>
      <c r="C338" s="187" t="s">
        <v>3101</v>
      </c>
      <c r="D338" s="190" t="s">
        <v>3784</v>
      </c>
      <c r="E338" s="165">
        <v>45163</v>
      </c>
      <c r="F338" s="165"/>
      <c r="G338" s="163" t="s">
        <v>1990</v>
      </c>
      <c r="H338" s="163" t="s">
        <v>3544</v>
      </c>
      <c r="I338" s="163" t="s">
        <v>2227</v>
      </c>
      <c r="J338" s="163" t="s">
        <v>3824</v>
      </c>
      <c r="K338" s="164" t="s">
        <v>195</v>
      </c>
      <c r="L338" s="165">
        <v>45170</v>
      </c>
      <c r="M338" s="163"/>
      <c r="N338" s="163"/>
      <c r="O338" s="163"/>
      <c r="P338" s="163"/>
    </row>
    <row r="339" spans="1:16">
      <c r="A339" s="163"/>
      <c r="B339" s="188" t="s">
        <v>147</v>
      </c>
      <c r="C339" s="187" t="s">
        <v>3101</v>
      </c>
      <c r="D339" s="190" t="s">
        <v>3785</v>
      </c>
      <c r="E339" s="165">
        <v>45164</v>
      </c>
      <c r="F339" s="165"/>
      <c r="G339" s="163" t="s">
        <v>2406</v>
      </c>
      <c r="H339" s="163" t="s">
        <v>3306</v>
      </c>
      <c r="I339" s="163" t="s">
        <v>2227</v>
      </c>
      <c r="J339" s="163" t="s">
        <v>2929</v>
      </c>
      <c r="K339" s="164" t="s">
        <v>195</v>
      </c>
      <c r="L339" s="165">
        <v>45170</v>
      </c>
      <c r="M339" s="163"/>
      <c r="N339" s="163"/>
      <c r="O339" s="163"/>
      <c r="P339" s="163"/>
    </row>
    <row r="340" spans="1:16">
      <c r="A340" s="163"/>
      <c r="B340" s="188" t="s">
        <v>147</v>
      </c>
      <c r="C340" s="187" t="s">
        <v>3101</v>
      </c>
      <c r="D340" s="190" t="s">
        <v>3786</v>
      </c>
      <c r="E340" s="165">
        <v>45164</v>
      </c>
      <c r="F340" s="165"/>
      <c r="G340" s="163" t="s">
        <v>491</v>
      </c>
      <c r="H340" s="163" t="s">
        <v>3825</v>
      </c>
      <c r="I340" s="163" t="s">
        <v>2227</v>
      </c>
      <c r="J340" s="163" t="s">
        <v>2359</v>
      </c>
      <c r="K340" s="164" t="s">
        <v>195</v>
      </c>
      <c r="L340" s="165">
        <v>45170</v>
      </c>
      <c r="M340" s="163"/>
      <c r="N340" s="163"/>
      <c r="O340" s="163"/>
      <c r="P340" s="163"/>
    </row>
    <row r="341" spans="1:16">
      <c r="A341" s="163"/>
      <c r="B341" s="188" t="s">
        <v>147</v>
      </c>
      <c r="C341" s="187" t="s">
        <v>3101</v>
      </c>
      <c r="D341" s="190" t="s">
        <v>3787</v>
      </c>
      <c r="E341" s="165">
        <v>45164</v>
      </c>
      <c r="F341" s="165"/>
      <c r="G341" s="163" t="s">
        <v>1990</v>
      </c>
      <c r="H341" s="163" t="s">
        <v>3826</v>
      </c>
      <c r="I341" s="163" t="s">
        <v>2227</v>
      </c>
      <c r="J341" s="163" t="s">
        <v>3827</v>
      </c>
      <c r="K341" s="164" t="s">
        <v>195</v>
      </c>
      <c r="L341" s="165">
        <v>45170</v>
      </c>
      <c r="M341" s="163"/>
      <c r="N341" s="163"/>
      <c r="O341" s="163"/>
      <c r="P341" s="163"/>
    </row>
    <row r="342" spans="1:16">
      <c r="A342" s="163"/>
      <c r="B342" s="188" t="s">
        <v>147</v>
      </c>
      <c r="C342" s="187" t="s">
        <v>3101</v>
      </c>
      <c r="D342" s="190" t="s">
        <v>3788</v>
      </c>
      <c r="E342" s="165">
        <v>45165</v>
      </c>
      <c r="F342" s="165"/>
      <c r="G342" s="163" t="s">
        <v>3828</v>
      </c>
      <c r="H342" s="163" t="s">
        <v>3829</v>
      </c>
      <c r="I342" s="163" t="s">
        <v>2227</v>
      </c>
      <c r="J342" s="163" t="s">
        <v>3830</v>
      </c>
      <c r="K342" s="164" t="s">
        <v>195</v>
      </c>
      <c r="L342" s="165">
        <v>45170</v>
      </c>
      <c r="M342" s="163"/>
      <c r="N342" s="163"/>
      <c r="O342" s="163"/>
      <c r="P342" s="163"/>
    </row>
    <row r="343" spans="1:16">
      <c r="A343" s="163"/>
      <c r="B343" s="188" t="s">
        <v>147</v>
      </c>
      <c r="C343" s="187" t="s">
        <v>3101</v>
      </c>
      <c r="D343" s="190" t="s">
        <v>3789</v>
      </c>
      <c r="E343" s="165">
        <v>45166</v>
      </c>
      <c r="F343" s="165"/>
      <c r="G343" s="163" t="s">
        <v>1990</v>
      </c>
      <c r="H343" s="163" t="s">
        <v>3831</v>
      </c>
      <c r="I343" s="163" t="s">
        <v>2252</v>
      </c>
      <c r="J343" s="163" t="s">
        <v>3832</v>
      </c>
      <c r="K343" s="164" t="s">
        <v>195</v>
      </c>
      <c r="L343" s="165">
        <v>45170</v>
      </c>
      <c r="M343" s="163"/>
      <c r="N343" s="163"/>
      <c r="O343" s="163"/>
      <c r="P343" s="163"/>
    </row>
    <row r="344" spans="1:16">
      <c r="A344" s="163"/>
      <c r="B344" s="188" t="s">
        <v>147</v>
      </c>
      <c r="C344" s="187" t="s">
        <v>2183</v>
      </c>
      <c r="D344" s="190" t="s">
        <v>3790</v>
      </c>
      <c r="E344" s="165">
        <v>45170</v>
      </c>
      <c r="F344" s="165"/>
      <c r="G344" s="163" t="s">
        <v>3523</v>
      </c>
      <c r="H344" s="163" t="s">
        <v>3855</v>
      </c>
      <c r="I344" s="163" t="s">
        <v>2996</v>
      </c>
      <c r="J344" s="163" t="s">
        <v>2929</v>
      </c>
      <c r="K344" s="164" t="s">
        <v>195</v>
      </c>
      <c r="L344" s="165">
        <v>45175</v>
      </c>
      <c r="M344" s="163"/>
      <c r="N344" s="163"/>
      <c r="O344" s="163"/>
      <c r="P344" s="163"/>
    </row>
    <row r="345" spans="1:16">
      <c r="A345" s="163"/>
      <c r="B345" s="188" t="s">
        <v>147</v>
      </c>
      <c r="C345" s="187" t="s">
        <v>153</v>
      </c>
      <c r="D345" s="190" t="s">
        <v>3791</v>
      </c>
      <c r="E345" s="165">
        <v>45170</v>
      </c>
      <c r="F345" s="165"/>
      <c r="G345" s="163" t="s">
        <v>3856</v>
      </c>
      <c r="H345" s="163" t="s">
        <v>3857</v>
      </c>
      <c r="I345" s="163" t="s">
        <v>3858</v>
      </c>
      <c r="J345" s="163" t="s">
        <v>3859</v>
      </c>
      <c r="K345" s="164" t="s">
        <v>195</v>
      </c>
      <c r="L345" s="165">
        <v>45175</v>
      </c>
      <c r="M345" s="163"/>
      <c r="N345" s="163"/>
      <c r="O345" s="163"/>
      <c r="P345" s="163"/>
    </row>
    <row r="346" spans="1:16">
      <c r="A346" s="163"/>
      <c r="B346" s="188" t="s">
        <v>147</v>
      </c>
      <c r="C346" s="187" t="s">
        <v>154</v>
      </c>
      <c r="D346" s="190" t="s">
        <v>3792</v>
      </c>
      <c r="E346" s="165">
        <v>45170</v>
      </c>
      <c r="F346" s="165"/>
      <c r="G346" s="163" t="s">
        <v>1209</v>
      </c>
      <c r="H346" s="163" t="s">
        <v>3860</v>
      </c>
      <c r="I346" s="163" t="s">
        <v>2284</v>
      </c>
      <c r="J346" s="163" t="s">
        <v>3861</v>
      </c>
      <c r="K346" s="164" t="s">
        <v>195</v>
      </c>
      <c r="L346" s="165">
        <v>45175</v>
      </c>
      <c r="M346" s="163"/>
      <c r="N346" s="163"/>
      <c r="O346" s="163"/>
      <c r="P346" s="163"/>
    </row>
    <row r="347" spans="1:16">
      <c r="A347" s="163"/>
      <c r="B347" s="188" t="s">
        <v>147</v>
      </c>
      <c r="C347" s="187" t="s">
        <v>154</v>
      </c>
      <c r="D347" s="190" t="s">
        <v>3793</v>
      </c>
      <c r="E347" s="165">
        <v>45170</v>
      </c>
      <c r="F347" s="165"/>
      <c r="G347" s="163" t="s">
        <v>1935</v>
      </c>
      <c r="H347" s="163" t="s">
        <v>2830</v>
      </c>
      <c r="I347" s="163" t="s">
        <v>2284</v>
      </c>
      <c r="J347" s="163" t="s">
        <v>2357</v>
      </c>
      <c r="K347" s="164" t="s">
        <v>195</v>
      </c>
      <c r="L347" s="165">
        <v>45175</v>
      </c>
      <c r="M347" s="163"/>
      <c r="N347" s="163"/>
      <c r="O347" s="163"/>
      <c r="P347" s="163"/>
    </row>
    <row r="348" spans="1:16">
      <c r="A348" s="163"/>
      <c r="B348" s="188" t="s">
        <v>147</v>
      </c>
      <c r="C348" s="187" t="s">
        <v>154</v>
      </c>
      <c r="D348" s="190" t="s">
        <v>3794</v>
      </c>
      <c r="E348" s="165">
        <v>45173</v>
      </c>
      <c r="F348" s="165"/>
      <c r="G348" s="163" t="s">
        <v>1859</v>
      </c>
      <c r="H348" s="163" t="s">
        <v>2842</v>
      </c>
      <c r="I348" s="163" t="s">
        <v>2284</v>
      </c>
      <c r="J348" s="163" t="s">
        <v>2357</v>
      </c>
      <c r="K348" s="164" t="s">
        <v>195</v>
      </c>
      <c r="L348" s="165">
        <v>45175</v>
      </c>
      <c r="M348" s="163"/>
      <c r="N348" s="163"/>
      <c r="O348" s="163"/>
      <c r="P348" s="163"/>
    </row>
    <row r="349" spans="1:16">
      <c r="A349" s="163"/>
      <c r="B349" s="188" t="s">
        <v>147</v>
      </c>
      <c r="C349" s="187" t="s">
        <v>154</v>
      </c>
      <c r="D349" s="190" t="s">
        <v>3795</v>
      </c>
      <c r="E349" s="165">
        <v>45173</v>
      </c>
      <c r="F349" s="165"/>
      <c r="G349" s="163" t="s">
        <v>1859</v>
      </c>
      <c r="H349" s="163" t="s">
        <v>2844</v>
      </c>
      <c r="I349" s="163" t="s">
        <v>2284</v>
      </c>
      <c r="J349" s="163" t="s">
        <v>2357</v>
      </c>
      <c r="K349" s="164" t="s">
        <v>195</v>
      </c>
      <c r="L349" s="165">
        <v>45182</v>
      </c>
      <c r="M349" s="163"/>
      <c r="N349" s="163"/>
      <c r="O349" s="163"/>
      <c r="P349" s="163"/>
    </row>
    <row r="350" spans="1:16">
      <c r="A350" s="163"/>
      <c r="B350" s="188" t="s">
        <v>147</v>
      </c>
      <c r="C350" s="187" t="s">
        <v>153</v>
      </c>
      <c r="D350" s="190" t="s">
        <v>3796</v>
      </c>
      <c r="E350" s="165">
        <v>45172</v>
      </c>
      <c r="F350" s="165"/>
      <c r="G350" s="163" t="s">
        <v>1990</v>
      </c>
      <c r="H350" s="163" t="s">
        <v>3862</v>
      </c>
      <c r="I350" s="163" t="s">
        <v>2284</v>
      </c>
      <c r="J350" s="163" t="s">
        <v>2929</v>
      </c>
      <c r="K350" s="164" t="s">
        <v>195</v>
      </c>
      <c r="L350" s="165">
        <v>45175</v>
      </c>
      <c r="M350" s="163"/>
      <c r="N350" s="163"/>
      <c r="O350" s="163"/>
      <c r="P350" s="163"/>
    </row>
    <row r="351" spans="1:16">
      <c r="A351" s="163"/>
      <c r="B351" s="188" t="s">
        <v>147</v>
      </c>
      <c r="C351" s="187" t="s">
        <v>154</v>
      </c>
      <c r="D351" s="190" t="s">
        <v>3797</v>
      </c>
      <c r="E351" s="165">
        <v>45174</v>
      </c>
      <c r="F351" s="165"/>
      <c r="G351" s="163" t="s">
        <v>3644</v>
      </c>
      <c r="H351" s="163" t="s">
        <v>3902</v>
      </c>
      <c r="I351" s="163" t="s">
        <v>2284</v>
      </c>
      <c r="J351" s="163" t="s">
        <v>2357</v>
      </c>
      <c r="K351" s="164" t="s">
        <v>195</v>
      </c>
      <c r="L351" s="165">
        <v>45182</v>
      </c>
      <c r="M351" s="163"/>
      <c r="N351" s="163"/>
      <c r="O351" s="163"/>
      <c r="P351" s="163"/>
    </row>
    <row r="352" spans="1:16">
      <c r="A352" s="163"/>
      <c r="B352" s="188" t="s">
        <v>147</v>
      </c>
      <c r="C352" s="187" t="s">
        <v>2183</v>
      </c>
      <c r="D352" s="190" t="s">
        <v>3798</v>
      </c>
      <c r="E352" s="165">
        <v>45175</v>
      </c>
      <c r="F352" s="165"/>
      <c r="G352" s="163" t="s">
        <v>3644</v>
      </c>
      <c r="H352" s="163" t="s">
        <v>3534</v>
      </c>
      <c r="I352" s="163" t="s">
        <v>2233</v>
      </c>
      <c r="J352" s="163" t="s">
        <v>2929</v>
      </c>
      <c r="K352" s="164" t="s">
        <v>195</v>
      </c>
      <c r="L352" s="165">
        <v>45182</v>
      </c>
      <c r="M352" s="163"/>
      <c r="N352" s="163"/>
      <c r="O352" s="163"/>
      <c r="P352" s="163"/>
    </row>
    <row r="353" spans="1:16">
      <c r="A353" s="163"/>
      <c r="B353" s="188" t="s">
        <v>147</v>
      </c>
      <c r="C353" s="187" t="s">
        <v>154</v>
      </c>
      <c r="D353" s="190" t="s">
        <v>3799</v>
      </c>
      <c r="E353" s="165">
        <v>45175</v>
      </c>
      <c r="F353" s="165"/>
      <c r="G353" s="163" t="s">
        <v>3903</v>
      </c>
      <c r="H353" s="163" t="s">
        <v>3904</v>
      </c>
      <c r="I353" s="163" t="s">
        <v>2307</v>
      </c>
      <c r="J353" s="163" t="s">
        <v>2357</v>
      </c>
      <c r="K353" s="164" t="s">
        <v>195</v>
      </c>
      <c r="L353" s="165">
        <v>45182</v>
      </c>
      <c r="M353" s="163"/>
      <c r="N353" s="163"/>
      <c r="O353" s="163"/>
      <c r="P353" s="163"/>
    </row>
    <row r="354" spans="1:16">
      <c r="A354" s="163"/>
      <c r="B354" s="188" t="s">
        <v>147</v>
      </c>
      <c r="C354" s="187" t="s">
        <v>153</v>
      </c>
      <c r="D354" s="190" t="s">
        <v>3800</v>
      </c>
      <c r="E354" s="165">
        <v>45177</v>
      </c>
      <c r="F354" s="165"/>
      <c r="G354" s="163" t="s">
        <v>1990</v>
      </c>
      <c r="H354" s="163" t="s">
        <v>3905</v>
      </c>
      <c r="I354" s="163" t="s">
        <v>2252</v>
      </c>
      <c r="J354" s="163" t="s">
        <v>3906</v>
      </c>
      <c r="K354" s="164" t="s">
        <v>195</v>
      </c>
      <c r="L354" s="165">
        <v>45182</v>
      </c>
      <c r="M354" s="163"/>
      <c r="N354" s="163"/>
      <c r="O354" s="163"/>
      <c r="P354" s="163"/>
    </row>
    <row r="355" spans="1:16">
      <c r="A355" s="163"/>
      <c r="B355" s="188" t="s">
        <v>147</v>
      </c>
      <c r="C355" s="187" t="s">
        <v>152</v>
      </c>
      <c r="D355" s="190" t="s">
        <v>3801</v>
      </c>
      <c r="E355" s="165">
        <v>45180</v>
      </c>
      <c r="F355" s="165"/>
      <c r="G355" s="163" t="s">
        <v>3523</v>
      </c>
      <c r="H355" s="163" t="s">
        <v>3907</v>
      </c>
      <c r="I355" s="163" t="s">
        <v>3908</v>
      </c>
      <c r="J355" s="163" t="s">
        <v>2929</v>
      </c>
      <c r="K355" s="164" t="s">
        <v>195</v>
      </c>
      <c r="L355" s="165">
        <v>45182</v>
      </c>
      <c r="M355" s="163"/>
      <c r="N355" s="163"/>
      <c r="O355" s="163"/>
      <c r="P355" s="163"/>
    </row>
    <row r="356" spans="1:16">
      <c r="A356" s="163"/>
      <c r="B356" s="188" t="s">
        <v>147</v>
      </c>
      <c r="C356" s="187" t="s">
        <v>2064</v>
      </c>
      <c r="D356" s="190" t="s">
        <v>3878</v>
      </c>
      <c r="E356" s="165">
        <v>45181</v>
      </c>
      <c r="F356" s="165"/>
      <c r="G356" s="163" t="s">
        <v>1285</v>
      </c>
      <c r="H356" s="163" t="s">
        <v>3534</v>
      </c>
      <c r="I356" s="163" t="s">
        <v>3895</v>
      </c>
      <c r="J356" s="163" t="s">
        <v>2929</v>
      </c>
      <c r="K356" s="164" t="s">
        <v>195</v>
      </c>
      <c r="L356" s="165">
        <v>45184</v>
      </c>
      <c r="M356" s="163"/>
      <c r="N356" s="163"/>
      <c r="O356" s="163"/>
      <c r="P356" s="163"/>
    </row>
    <row r="357" spans="1:16">
      <c r="A357" s="163"/>
      <c r="B357" s="188" t="s">
        <v>147</v>
      </c>
      <c r="C357" s="187" t="s">
        <v>2150</v>
      </c>
      <c r="D357" s="190" t="s">
        <v>3879</v>
      </c>
      <c r="E357" s="165">
        <v>45181</v>
      </c>
      <c r="F357" s="165"/>
      <c r="G357" s="163" t="s">
        <v>1990</v>
      </c>
      <c r="H357" s="163" t="s">
        <v>3896</v>
      </c>
      <c r="I357" s="163" t="s">
        <v>2307</v>
      </c>
      <c r="J357" s="163" t="s">
        <v>3897</v>
      </c>
      <c r="K357" s="164" t="s">
        <v>195</v>
      </c>
      <c r="L357" s="165">
        <v>45184</v>
      </c>
      <c r="M357" s="163"/>
      <c r="N357" s="163"/>
      <c r="O357" s="163"/>
      <c r="P357" s="163"/>
    </row>
    <row r="358" spans="1:16">
      <c r="A358" s="163"/>
      <c r="B358" s="188" t="s">
        <v>147</v>
      </c>
      <c r="C358" s="187" t="s">
        <v>153</v>
      </c>
      <c r="D358" s="190" t="s">
        <v>3880</v>
      </c>
      <c r="E358" s="165">
        <v>45185</v>
      </c>
      <c r="F358" s="165"/>
      <c r="G358" s="163" t="s">
        <v>1935</v>
      </c>
      <c r="H358" s="163" t="s">
        <v>3947</v>
      </c>
      <c r="I358" s="163" t="s">
        <v>2253</v>
      </c>
      <c r="J358" s="163" t="s">
        <v>3948</v>
      </c>
      <c r="K358" s="164" t="s">
        <v>195</v>
      </c>
      <c r="L358" s="165">
        <v>45189</v>
      </c>
      <c r="M358" s="163"/>
      <c r="N358" s="163"/>
      <c r="O358" s="163"/>
      <c r="P358" s="163"/>
    </row>
    <row r="359" spans="1:16">
      <c r="A359" s="163"/>
      <c r="B359" s="188" t="s">
        <v>147</v>
      </c>
      <c r="C359" s="187" t="s">
        <v>153</v>
      </c>
      <c r="D359" s="190" t="s">
        <v>3881</v>
      </c>
      <c r="E359" s="165">
        <v>45186</v>
      </c>
      <c r="F359" s="165"/>
      <c r="G359" s="163" t="s">
        <v>1859</v>
      </c>
      <c r="H359" s="163" t="s">
        <v>3949</v>
      </c>
      <c r="I359" s="163" t="s">
        <v>2253</v>
      </c>
      <c r="J359" s="163" t="s">
        <v>3948</v>
      </c>
      <c r="K359" s="164" t="s">
        <v>195</v>
      </c>
      <c r="L359" s="165">
        <v>45189</v>
      </c>
      <c r="M359" s="163"/>
      <c r="N359" s="163"/>
      <c r="O359" s="163"/>
      <c r="P359" s="163"/>
    </row>
    <row r="360" spans="1:16">
      <c r="A360" s="163"/>
      <c r="B360" s="188" t="s">
        <v>147</v>
      </c>
      <c r="C360" s="187" t="s">
        <v>153</v>
      </c>
      <c r="D360" s="190" t="s">
        <v>3882</v>
      </c>
      <c r="E360" s="165">
        <v>45186</v>
      </c>
      <c r="F360" s="165"/>
      <c r="G360" s="163" t="s">
        <v>1859</v>
      </c>
      <c r="H360" s="163" t="s">
        <v>3950</v>
      </c>
      <c r="I360" s="163" t="s">
        <v>2253</v>
      </c>
      <c r="J360" s="163" t="s">
        <v>3948</v>
      </c>
      <c r="K360" s="164" t="s">
        <v>195</v>
      </c>
      <c r="L360" s="165">
        <v>45189</v>
      </c>
      <c r="M360" s="163"/>
      <c r="N360" s="163"/>
      <c r="O360" s="163"/>
      <c r="P360" s="163"/>
    </row>
    <row r="361" spans="1:16">
      <c r="A361" s="163"/>
      <c r="B361" s="188" t="s">
        <v>147</v>
      </c>
      <c r="C361" s="187" t="s">
        <v>153</v>
      </c>
      <c r="D361" s="190" t="s">
        <v>3883</v>
      </c>
      <c r="E361" s="165">
        <v>45187</v>
      </c>
      <c r="F361" s="165"/>
      <c r="G361" s="163" t="s">
        <v>914</v>
      </c>
      <c r="H361" s="163" t="s">
        <v>3951</v>
      </c>
      <c r="I361" s="163" t="s">
        <v>2252</v>
      </c>
      <c r="J361" s="163" t="s">
        <v>3952</v>
      </c>
      <c r="K361" s="164" t="s">
        <v>195</v>
      </c>
      <c r="L361" s="165">
        <v>45189</v>
      </c>
      <c r="M361" s="163"/>
      <c r="N361" s="163"/>
      <c r="O361" s="163"/>
      <c r="P361" s="163"/>
    </row>
    <row r="362" spans="1:16">
      <c r="A362" s="163"/>
      <c r="B362" s="188" t="s">
        <v>147</v>
      </c>
      <c r="C362" s="187" t="s">
        <v>154</v>
      </c>
      <c r="D362" s="190" t="s">
        <v>3884</v>
      </c>
      <c r="E362" s="165">
        <v>45188</v>
      </c>
      <c r="F362" s="165"/>
      <c r="G362" s="163" t="s">
        <v>1285</v>
      </c>
      <c r="H362" s="163" t="s">
        <v>3971</v>
      </c>
      <c r="I362" s="163" t="s">
        <v>2253</v>
      </c>
      <c r="J362" s="163" t="s">
        <v>3972</v>
      </c>
      <c r="K362" s="164" t="s">
        <v>195</v>
      </c>
      <c r="L362" s="165">
        <v>45191</v>
      </c>
      <c r="M362" s="163"/>
      <c r="N362" s="163"/>
      <c r="O362" s="163"/>
      <c r="P362" s="163"/>
    </row>
    <row r="363" spans="1:16">
      <c r="A363" s="163"/>
      <c r="B363" s="188" t="s">
        <v>147</v>
      </c>
      <c r="C363" s="187" t="s">
        <v>154</v>
      </c>
      <c r="D363" s="190" t="s">
        <v>3885</v>
      </c>
      <c r="E363" s="165">
        <v>45191</v>
      </c>
      <c r="F363" s="165"/>
      <c r="G363" s="163" t="s">
        <v>1990</v>
      </c>
      <c r="H363" s="163" t="s">
        <v>3994</v>
      </c>
      <c r="I363" s="163" t="s">
        <v>2227</v>
      </c>
      <c r="J363" s="163" t="s">
        <v>3963</v>
      </c>
      <c r="K363" s="164" t="s">
        <v>195</v>
      </c>
      <c r="L363" s="165">
        <v>45196</v>
      </c>
      <c r="M363" s="163"/>
      <c r="N363" s="163"/>
      <c r="O363" s="163"/>
      <c r="P363" s="163"/>
    </row>
    <row r="364" spans="1:16">
      <c r="A364" s="163"/>
      <c r="B364" s="188" t="s">
        <v>147</v>
      </c>
      <c r="C364" s="187" t="s">
        <v>154</v>
      </c>
      <c r="D364" s="190" t="s">
        <v>3886</v>
      </c>
      <c r="E364" s="165">
        <v>45195</v>
      </c>
      <c r="F364" s="165"/>
      <c r="G364" s="163" t="s">
        <v>1990</v>
      </c>
      <c r="H364" s="163" t="s">
        <v>3985</v>
      </c>
      <c r="I364" s="163" t="s">
        <v>2227</v>
      </c>
      <c r="J364" s="163" t="s">
        <v>3986</v>
      </c>
      <c r="K364" s="164" t="s">
        <v>195</v>
      </c>
      <c r="L364" s="165">
        <v>45201</v>
      </c>
      <c r="M364" s="163"/>
      <c r="N364" s="163"/>
      <c r="O364" s="163"/>
      <c r="P364" s="163"/>
    </row>
    <row r="365" spans="1:16">
      <c r="A365" s="163"/>
      <c r="B365" s="188" t="s">
        <v>147</v>
      </c>
      <c r="C365" s="187" t="s">
        <v>155</v>
      </c>
      <c r="D365" s="190" t="s">
        <v>3887</v>
      </c>
      <c r="E365" s="165">
        <v>45197</v>
      </c>
      <c r="F365" s="165"/>
      <c r="G365" s="163" t="s">
        <v>1990</v>
      </c>
      <c r="H365" s="163" t="s">
        <v>4004</v>
      </c>
      <c r="I365" s="163" t="s">
        <v>2307</v>
      </c>
      <c r="J365" s="163" t="s">
        <v>4005</v>
      </c>
      <c r="K365" s="164" t="s">
        <v>195</v>
      </c>
      <c r="L365" s="165">
        <v>45201</v>
      </c>
      <c r="M365" s="163"/>
      <c r="N365" s="163"/>
      <c r="O365" s="163"/>
      <c r="P365" s="163"/>
    </row>
    <row r="366" spans="1:16">
      <c r="A366" s="163"/>
      <c r="B366" s="188" t="s">
        <v>147</v>
      </c>
      <c r="C366" s="187" t="s">
        <v>155</v>
      </c>
      <c r="D366" s="190" t="s">
        <v>3888</v>
      </c>
      <c r="E366" s="165">
        <v>45200</v>
      </c>
      <c r="F366" s="165"/>
      <c r="G366" s="163" t="s">
        <v>1990</v>
      </c>
      <c r="H366" s="163" t="s">
        <v>3831</v>
      </c>
      <c r="I366" s="163" t="s">
        <v>2307</v>
      </c>
      <c r="J366" s="163" t="s">
        <v>4079</v>
      </c>
      <c r="K366" s="164" t="s">
        <v>195</v>
      </c>
      <c r="L366" s="165">
        <v>45201</v>
      </c>
      <c r="M366" s="163"/>
      <c r="N366" s="163"/>
      <c r="O366" s="163"/>
      <c r="P366" s="163"/>
    </row>
    <row r="367" spans="1:16">
      <c r="A367" s="163"/>
      <c r="B367" s="188" t="s">
        <v>147</v>
      </c>
      <c r="C367" s="187" t="s">
        <v>154</v>
      </c>
      <c r="D367" s="190" t="s">
        <v>3889</v>
      </c>
      <c r="E367" s="165">
        <v>45202</v>
      </c>
      <c r="F367" s="165"/>
      <c r="G367" s="163" t="s">
        <v>1990</v>
      </c>
      <c r="H367" s="163" t="s">
        <v>3774</v>
      </c>
      <c r="I367" s="163" t="s">
        <v>2227</v>
      </c>
      <c r="J367" s="163" t="s">
        <v>4085</v>
      </c>
      <c r="K367" s="164" t="s">
        <v>195</v>
      </c>
      <c r="L367" s="165">
        <v>45203</v>
      </c>
      <c r="M367" s="163"/>
      <c r="N367" s="163"/>
      <c r="O367" s="163"/>
      <c r="P367" s="163"/>
    </row>
    <row r="368" spans="1:16">
      <c r="A368" s="163"/>
      <c r="B368" s="188" t="s">
        <v>147</v>
      </c>
      <c r="C368" s="187" t="s">
        <v>154</v>
      </c>
      <c r="D368" s="190" t="s">
        <v>3890</v>
      </c>
      <c r="E368" s="165">
        <v>45202</v>
      </c>
      <c r="F368" s="165"/>
      <c r="G368" s="163" t="s">
        <v>1990</v>
      </c>
      <c r="H368" s="163" t="s">
        <v>4080</v>
      </c>
      <c r="I368" s="163" t="s">
        <v>2227</v>
      </c>
      <c r="J368" s="163" t="s">
        <v>4081</v>
      </c>
      <c r="K368" s="164" t="s">
        <v>195</v>
      </c>
      <c r="L368" s="165">
        <v>45203</v>
      </c>
      <c r="M368" s="163"/>
      <c r="N368" s="163"/>
      <c r="O368" s="163"/>
      <c r="P368" s="163"/>
    </row>
    <row r="369" spans="1:16">
      <c r="A369" s="163"/>
      <c r="B369" s="188" t="s">
        <v>147</v>
      </c>
      <c r="C369" s="187" t="s">
        <v>155</v>
      </c>
      <c r="D369" s="190" t="s">
        <v>3891</v>
      </c>
      <c r="E369" s="165">
        <v>45205</v>
      </c>
      <c r="F369" s="165"/>
      <c r="G369" s="163" t="s">
        <v>4127</v>
      </c>
      <c r="H369" s="163" t="s">
        <v>4128</v>
      </c>
      <c r="I369" s="163" t="s">
        <v>2227</v>
      </c>
      <c r="J369" s="163" t="s">
        <v>3775</v>
      </c>
      <c r="K369" s="164" t="s">
        <v>195</v>
      </c>
      <c r="L369" s="165">
        <v>45210</v>
      </c>
      <c r="M369" s="163"/>
      <c r="N369" s="163"/>
      <c r="O369" s="163"/>
      <c r="P369" s="163"/>
    </row>
    <row r="370" spans="1:16">
      <c r="A370" s="163"/>
      <c r="B370" s="188" t="s">
        <v>147</v>
      </c>
      <c r="C370" s="187" t="s">
        <v>156</v>
      </c>
      <c r="D370" s="190" t="s">
        <v>3892</v>
      </c>
      <c r="E370" s="165">
        <v>45206</v>
      </c>
      <c r="F370" s="165"/>
      <c r="G370" s="163" t="s">
        <v>1935</v>
      </c>
      <c r="H370" s="163" t="s">
        <v>2830</v>
      </c>
      <c r="I370" s="163" t="s">
        <v>2388</v>
      </c>
      <c r="J370" s="163" t="s">
        <v>4176</v>
      </c>
      <c r="K370" s="164" t="s">
        <v>195</v>
      </c>
      <c r="L370" s="165">
        <v>45210</v>
      </c>
      <c r="M370" s="163"/>
      <c r="N370" s="163"/>
      <c r="O370" s="163"/>
      <c r="P370" s="163"/>
    </row>
    <row r="371" spans="1:16">
      <c r="A371" s="163"/>
      <c r="B371" s="188" t="s">
        <v>147</v>
      </c>
      <c r="C371" s="187" t="s">
        <v>156</v>
      </c>
      <c r="D371" s="190" t="s">
        <v>3893</v>
      </c>
      <c r="E371" s="165">
        <v>45206</v>
      </c>
      <c r="F371" s="165"/>
      <c r="G371" s="163" t="s">
        <v>984</v>
      </c>
      <c r="H371" s="163" t="s">
        <v>3860</v>
      </c>
      <c r="I371" s="163" t="s">
        <v>2388</v>
      </c>
      <c r="J371" s="163" t="s">
        <v>3861</v>
      </c>
      <c r="K371" s="164" t="s">
        <v>195</v>
      </c>
      <c r="L371" s="165">
        <v>45210</v>
      </c>
      <c r="M371" s="163"/>
      <c r="N371" s="163"/>
      <c r="O371" s="163"/>
      <c r="P371" s="163"/>
    </row>
    <row r="372" spans="1:16">
      <c r="A372" s="163"/>
      <c r="B372" s="188" t="s">
        <v>147</v>
      </c>
      <c r="C372" s="187" t="s">
        <v>156</v>
      </c>
      <c r="D372" s="190" t="s">
        <v>3894</v>
      </c>
      <c r="E372" s="165">
        <v>45208</v>
      </c>
      <c r="F372" s="165"/>
      <c r="G372" s="163" t="s">
        <v>1874</v>
      </c>
      <c r="H372" s="163" t="s">
        <v>4177</v>
      </c>
      <c r="I372" s="163" t="s">
        <v>2388</v>
      </c>
      <c r="J372" s="163" t="s">
        <v>2357</v>
      </c>
      <c r="K372" s="164" t="s">
        <v>195</v>
      </c>
      <c r="L372" s="165">
        <v>45210</v>
      </c>
      <c r="M372" s="163"/>
      <c r="N372" s="163"/>
      <c r="O372" s="163"/>
      <c r="P372" s="163"/>
    </row>
    <row r="373" spans="1:16">
      <c r="A373" s="163"/>
      <c r="B373" s="188" t="s">
        <v>147</v>
      </c>
      <c r="C373" s="187" t="s">
        <v>156</v>
      </c>
      <c r="D373" s="190" t="s">
        <v>4135</v>
      </c>
      <c r="E373" s="165">
        <v>45208</v>
      </c>
      <c r="F373" s="165"/>
      <c r="G373" s="163" t="s">
        <v>1859</v>
      </c>
      <c r="H373" s="163" t="s">
        <v>2844</v>
      </c>
      <c r="I373" s="163" t="s">
        <v>2388</v>
      </c>
      <c r="J373" s="163" t="s">
        <v>2357</v>
      </c>
      <c r="K373" s="164" t="s">
        <v>195</v>
      </c>
      <c r="L373" s="165">
        <v>45210</v>
      </c>
      <c r="M373" s="163"/>
      <c r="N373" s="163"/>
      <c r="O373" s="163"/>
      <c r="P373" s="163"/>
    </row>
    <row r="374" spans="1:16">
      <c r="A374" s="163"/>
      <c r="B374" s="188" t="s">
        <v>147</v>
      </c>
      <c r="C374" s="187" t="s">
        <v>155</v>
      </c>
      <c r="D374" s="190" t="s">
        <v>4136</v>
      </c>
      <c r="E374" s="165">
        <v>45208</v>
      </c>
      <c r="F374" s="165"/>
      <c r="G374" s="163" t="s">
        <v>984</v>
      </c>
      <c r="H374" s="163" t="s">
        <v>3498</v>
      </c>
      <c r="I374" s="163" t="s">
        <v>2284</v>
      </c>
      <c r="J374" s="163" t="s">
        <v>4178</v>
      </c>
      <c r="K374" s="164" t="s">
        <v>195</v>
      </c>
      <c r="L374" s="165">
        <v>45210</v>
      </c>
      <c r="M374" s="163"/>
      <c r="N374" s="163"/>
      <c r="O374" s="163"/>
      <c r="P374" s="163"/>
    </row>
    <row r="375" spans="1:16">
      <c r="A375" s="163"/>
      <c r="B375" s="188" t="s">
        <v>147</v>
      </c>
      <c r="C375" s="187" t="s">
        <v>156</v>
      </c>
      <c r="D375" s="190" t="s">
        <v>4137</v>
      </c>
      <c r="E375" s="165">
        <v>45210</v>
      </c>
      <c r="F375" s="165"/>
      <c r="G375" s="163" t="s">
        <v>4162</v>
      </c>
      <c r="H375" s="163" t="s">
        <v>4163</v>
      </c>
      <c r="I375" s="163" t="s">
        <v>2388</v>
      </c>
      <c r="J375" s="163" t="s">
        <v>2357</v>
      </c>
      <c r="K375" s="164" t="s">
        <v>195</v>
      </c>
      <c r="L375" s="165">
        <v>45217</v>
      </c>
      <c r="M375" s="163"/>
      <c r="N375" s="163"/>
      <c r="O375" s="163"/>
      <c r="P375" s="163"/>
    </row>
    <row r="376" spans="1:16">
      <c r="A376" s="163"/>
      <c r="B376" s="188" t="s">
        <v>147</v>
      </c>
      <c r="C376" s="187" t="s">
        <v>155</v>
      </c>
      <c r="D376" s="190" t="s">
        <v>4138</v>
      </c>
      <c r="E376" s="165">
        <v>45210</v>
      </c>
      <c r="F376" s="165"/>
      <c r="G376" s="163" t="s">
        <v>1935</v>
      </c>
      <c r="H376" s="163" t="s">
        <v>3947</v>
      </c>
      <c r="I376" s="163" t="s">
        <v>2284</v>
      </c>
      <c r="J376" s="163" t="s">
        <v>4164</v>
      </c>
      <c r="K376" s="164" t="s">
        <v>195</v>
      </c>
      <c r="L376" s="165">
        <v>45217</v>
      </c>
      <c r="M376" s="163"/>
      <c r="N376" s="163"/>
      <c r="O376" s="163"/>
      <c r="P376" s="163"/>
    </row>
    <row r="377" spans="1:16">
      <c r="A377" s="163"/>
      <c r="B377" s="188" t="s">
        <v>147</v>
      </c>
      <c r="C377" s="187" t="s">
        <v>46</v>
      </c>
      <c r="D377" s="190" t="s">
        <v>4139</v>
      </c>
      <c r="E377" s="165">
        <v>45211</v>
      </c>
      <c r="F377" s="165"/>
      <c r="G377" s="163" t="s">
        <v>1990</v>
      </c>
      <c r="H377" s="163" t="s">
        <v>2991</v>
      </c>
      <c r="I377" s="163" t="s">
        <v>2409</v>
      </c>
      <c r="J377" s="163" t="s">
        <v>4171</v>
      </c>
      <c r="K377" s="164" t="s">
        <v>195</v>
      </c>
      <c r="L377" s="165">
        <v>45217</v>
      </c>
      <c r="M377" s="163"/>
      <c r="N377" s="163"/>
      <c r="O377" s="163"/>
      <c r="P377" s="163"/>
    </row>
    <row r="378" spans="1:16">
      <c r="A378" s="163"/>
      <c r="B378" s="188" t="s">
        <v>147</v>
      </c>
      <c r="C378" s="187" t="s">
        <v>3126</v>
      </c>
      <c r="D378" s="190" t="s">
        <v>4140</v>
      </c>
      <c r="E378" s="165">
        <v>45212</v>
      </c>
      <c r="F378" s="165"/>
      <c r="G378" s="163" t="s">
        <v>1990</v>
      </c>
      <c r="H378" s="163" t="s">
        <v>4207</v>
      </c>
      <c r="I378" s="163" t="s">
        <v>2409</v>
      </c>
      <c r="J378" s="163" t="s">
        <v>4208</v>
      </c>
      <c r="K378" s="164" t="s">
        <v>195</v>
      </c>
      <c r="L378" s="165">
        <v>45217</v>
      </c>
      <c r="M378" s="163"/>
      <c r="N378" s="163"/>
      <c r="O378" s="163"/>
      <c r="P378" s="163"/>
    </row>
    <row r="379" spans="1:16">
      <c r="A379" s="163"/>
      <c r="B379" s="188" t="s">
        <v>147</v>
      </c>
      <c r="C379" s="187" t="s">
        <v>3126</v>
      </c>
      <c r="D379" s="190" t="s">
        <v>4141</v>
      </c>
      <c r="E379" s="165">
        <v>45212</v>
      </c>
      <c r="F379" s="165"/>
      <c r="G379" s="163" t="s">
        <v>4209</v>
      </c>
      <c r="H379" s="163" t="s">
        <v>4210</v>
      </c>
      <c r="I379" s="163" t="s">
        <v>2409</v>
      </c>
      <c r="J379" s="163" t="s">
        <v>1135</v>
      </c>
      <c r="K379" s="164" t="s">
        <v>195</v>
      </c>
      <c r="L379" s="165">
        <v>45217</v>
      </c>
      <c r="M379" s="163"/>
      <c r="N379" s="163"/>
      <c r="O379" s="163"/>
      <c r="P379" s="163"/>
    </row>
    <row r="380" spans="1:16">
      <c r="A380" s="163"/>
      <c r="B380" s="188" t="s">
        <v>147</v>
      </c>
      <c r="C380" s="187" t="s">
        <v>155</v>
      </c>
      <c r="D380" s="190" t="s">
        <v>4142</v>
      </c>
      <c r="E380" s="165">
        <v>45213</v>
      </c>
      <c r="F380" s="165"/>
      <c r="G380" s="163" t="s">
        <v>1859</v>
      </c>
      <c r="H380" s="163" t="s">
        <v>4211</v>
      </c>
      <c r="I380" s="163" t="s">
        <v>2284</v>
      </c>
      <c r="J380" s="163" t="s">
        <v>3619</v>
      </c>
      <c r="K380" s="164" t="s">
        <v>195</v>
      </c>
      <c r="L380" s="165">
        <v>45217</v>
      </c>
      <c r="M380" s="163"/>
      <c r="N380" s="163"/>
      <c r="O380" s="163"/>
      <c r="P380" s="163"/>
    </row>
    <row r="381" spans="1:16">
      <c r="A381" s="163"/>
      <c r="B381" s="188" t="s">
        <v>147</v>
      </c>
      <c r="C381" s="187" t="s">
        <v>46</v>
      </c>
      <c r="D381" s="190" t="s">
        <v>4143</v>
      </c>
      <c r="E381" s="165">
        <v>45213</v>
      </c>
      <c r="F381" s="165"/>
      <c r="G381" s="163" t="s">
        <v>1990</v>
      </c>
      <c r="H381" s="163" t="s">
        <v>3774</v>
      </c>
      <c r="I381" s="163" t="s">
        <v>2409</v>
      </c>
      <c r="J381" s="163" t="s">
        <v>4212</v>
      </c>
      <c r="K381" s="164" t="s">
        <v>195</v>
      </c>
      <c r="L381" s="165">
        <v>45217</v>
      </c>
      <c r="M381" s="163"/>
      <c r="N381" s="163"/>
      <c r="O381" s="163"/>
      <c r="P381" s="163"/>
    </row>
    <row r="382" spans="1:16">
      <c r="A382" s="163"/>
      <c r="B382" s="188" t="s">
        <v>147</v>
      </c>
      <c r="C382" s="187" t="s">
        <v>3126</v>
      </c>
      <c r="D382" s="190" t="s">
        <v>4144</v>
      </c>
      <c r="E382" s="165">
        <v>45213</v>
      </c>
      <c r="F382" s="165"/>
      <c r="G382" s="163" t="s">
        <v>1990</v>
      </c>
      <c r="H382" s="163" t="s">
        <v>2991</v>
      </c>
      <c r="I382" s="163" t="s">
        <v>2307</v>
      </c>
      <c r="J382" s="163" t="s">
        <v>4213</v>
      </c>
      <c r="K382" s="164" t="s">
        <v>195</v>
      </c>
      <c r="L382" s="165">
        <v>45217</v>
      </c>
      <c r="M382" s="163"/>
      <c r="N382" s="163"/>
      <c r="O382" s="163"/>
      <c r="P382" s="163"/>
    </row>
    <row r="383" spans="1:16">
      <c r="A383" s="163"/>
      <c r="B383" s="188" t="s">
        <v>147</v>
      </c>
      <c r="C383" s="187" t="s">
        <v>155</v>
      </c>
      <c r="D383" s="190" t="s">
        <v>4145</v>
      </c>
      <c r="E383" s="165">
        <v>45213</v>
      </c>
      <c r="F383" s="165"/>
      <c r="G383" s="163" t="s">
        <v>1285</v>
      </c>
      <c r="H383" s="163" t="s">
        <v>4214</v>
      </c>
      <c r="I383" s="163" t="s">
        <v>2284</v>
      </c>
      <c r="J383" s="163" t="s">
        <v>3619</v>
      </c>
      <c r="K383" s="164" t="s">
        <v>195</v>
      </c>
      <c r="L383" s="165">
        <v>45217</v>
      </c>
      <c r="M383" s="163"/>
      <c r="N383" s="163"/>
      <c r="O383" s="163"/>
      <c r="P383" s="163"/>
    </row>
    <row r="384" spans="1:16">
      <c r="A384" s="163"/>
      <c r="B384" s="188" t="s">
        <v>147</v>
      </c>
      <c r="C384" s="187" t="s">
        <v>3126</v>
      </c>
      <c r="D384" s="190" t="s">
        <v>4146</v>
      </c>
      <c r="E384" s="165">
        <v>45215</v>
      </c>
      <c r="F384" s="165"/>
      <c r="G384" s="163" t="s">
        <v>1990</v>
      </c>
      <c r="H384" s="163" t="s">
        <v>4215</v>
      </c>
      <c r="I384" s="163" t="s">
        <v>2307</v>
      </c>
      <c r="J384" s="163" t="s">
        <v>4216</v>
      </c>
      <c r="K384" s="164" t="s">
        <v>195</v>
      </c>
      <c r="L384" s="165">
        <v>45217</v>
      </c>
      <c r="M384" s="163"/>
      <c r="N384" s="163"/>
      <c r="O384" s="163"/>
      <c r="P384" s="163"/>
    </row>
    <row r="385" spans="1:16">
      <c r="A385" s="163"/>
      <c r="B385" s="188" t="s">
        <v>147</v>
      </c>
      <c r="C385" s="187" t="s">
        <v>46</v>
      </c>
      <c r="D385" s="190" t="s">
        <v>4147</v>
      </c>
      <c r="E385" s="165">
        <v>45215</v>
      </c>
      <c r="F385" s="165"/>
      <c r="G385" s="163" t="s">
        <v>1990</v>
      </c>
      <c r="H385" s="163" t="s">
        <v>4217</v>
      </c>
      <c r="I385" s="163" t="s">
        <v>2409</v>
      </c>
      <c r="J385" s="163" t="s">
        <v>2357</v>
      </c>
      <c r="K385" s="164" t="s">
        <v>195</v>
      </c>
      <c r="L385" s="165">
        <v>45217</v>
      </c>
      <c r="M385" s="163"/>
      <c r="N385" s="163"/>
      <c r="O385" s="163"/>
      <c r="P385" s="163"/>
    </row>
    <row r="386" spans="1:16">
      <c r="A386" s="163"/>
      <c r="B386" s="188" t="s">
        <v>147</v>
      </c>
      <c r="C386" s="187" t="s">
        <v>44</v>
      </c>
      <c r="D386" s="190" t="s">
        <v>4148</v>
      </c>
      <c r="E386" s="165">
        <v>45216</v>
      </c>
      <c r="F386" s="165"/>
      <c r="G386" s="163" t="s">
        <v>1285</v>
      </c>
      <c r="H386" s="163" t="s">
        <v>4218</v>
      </c>
      <c r="I386" s="163" t="s">
        <v>2227</v>
      </c>
      <c r="J386" s="163" t="s">
        <v>3181</v>
      </c>
      <c r="K386" s="164" t="s">
        <v>195</v>
      </c>
      <c r="L386" s="165">
        <v>45217</v>
      </c>
      <c r="M386" s="163"/>
      <c r="N386" s="163"/>
      <c r="O386" s="163"/>
      <c r="P386" s="163"/>
    </row>
    <row r="387" spans="1:16">
      <c r="A387" s="163"/>
      <c r="B387" s="188" t="s">
        <v>147</v>
      </c>
      <c r="C387" s="187" t="s">
        <v>3126</v>
      </c>
      <c r="D387" s="190" t="s">
        <v>4149</v>
      </c>
      <c r="E387" s="165">
        <v>45216</v>
      </c>
      <c r="F387" s="165"/>
      <c r="G387" s="163" t="s">
        <v>2406</v>
      </c>
      <c r="H387" s="163" t="s">
        <v>4219</v>
      </c>
      <c r="I387" s="163" t="s">
        <v>2307</v>
      </c>
      <c r="J387" s="163" t="s">
        <v>4220</v>
      </c>
      <c r="K387" s="164" t="s">
        <v>195</v>
      </c>
      <c r="L387" s="165">
        <v>45217</v>
      </c>
      <c r="M387" s="163"/>
      <c r="N387" s="163"/>
      <c r="O387" s="163"/>
      <c r="P387" s="163"/>
    </row>
    <row r="388" spans="1:16">
      <c r="A388" s="163"/>
      <c r="B388" s="188" t="s">
        <v>147</v>
      </c>
      <c r="C388" s="187" t="s">
        <v>3126</v>
      </c>
      <c r="D388" s="190" t="s">
        <v>4150</v>
      </c>
      <c r="E388" s="165">
        <v>45216</v>
      </c>
      <c r="F388" s="165"/>
      <c r="G388" s="163" t="s">
        <v>3428</v>
      </c>
      <c r="H388" s="163" t="s">
        <v>4221</v>
      </c>
      <c r="I388" s="163" t="s">
        <v>2227</v>
      </c>
      <c r="J388" s="163" t="s">
        <v>4222</v>
      </c>
      <c r="K388" s="164" t="s">
        <v>195</v>
      </c>
      <c r="L388" s="165">
        <v>45217</v>
      </c>
      <c r="M388" s="163"/>
      <c r="N388" s="163"/>
      <c r="O388" s="163"/>
      <c r="P388" s="163"/>
    </row>
    <row r="389" spans="1:16">
      <c r="A389" s="163"/>
      <c r="B389" s="188" t="s">
        <v>147</v>
      </c>
      <c r="C389" s="187" t="s">
        <v>44</v>
      </c>
      <c r="D389" s="190" t="s">
        <v>4151</v>
      </c>
      <c r="E389" s="165">
        <v>45217</v>
      </c>
      <c r="F389" s="165">
        <v>45217</v>
      </c>
      <c r="G389" s="163" t="s">
        <v>1874</v>
      </c>
      <c r="H389" s="163" t="s">
        <v>4319</v>
      </c>
      <c r="I389" s="163" t="s">
        <v>2227</v>
      </c>
      <c r="J389" s="163" t="s">
        <v>4220</v>
      </c>
      <c r="K389" s="164" t="s">
        <v>195</v>
      </c>
      <c r="L389" s="165">
        <v>45222</v>
      </c>
      <c r="M389" s="163"/>
      <c r="N389" s="163"/>
      <c r="O389" s="163"/>
      <c r="P389" s="163"/>
    </row>
    <row r="390" spans="1:16">
      <c r="A390" s="163"/>
      <c r="B390" s="188" t="s">
        <v>147</v>
      </c>
      <c r="C390" s="187" t="s">
        <v>155</v>
      </c>
      <c r="D390" s="190" t="s">
        <v>4152</v>
      </c>
      <c r="E390" s="165">
        <v>45217</v>
      </c>
      <c r="F390" s="165">
        <v>45217</v>
      </c>
      <c r="G390" s="163" t="s">
        <v>1990</v>
      </c>
      <c r="H390" s="163" t="s">
        <v>4320</v>
      </c>
      <c r="I390" s="163" t="s">
        <v>2307</v>
      </c>
      <c r="J390" s="163" t="s">
        <v>4321</v>
      </c>
      <c r="K390" s="164" t="s">
        <v>195</v>
      </c>
      <c r="L390" s="165">
        <v>45222</v>
      </c>
      <c r="M390" s="163"/>
      <c r="N390" s="163"/>
      <c r="O390" s="163"/>
      <c r="P390" s="163"/>
    </row>
    <row r="391" spans="1:16">
      <c r="A391" s="163"/>
      <c r="B391" s="188" t="s">
        <v>147</v>
      </c>
      <c r="C391" s="187" t="s">
        <v>155</v>
      </c>
      <c r="D391" s="190" t="s">
        <v>4153</v>
      </c>
      <c r="E391" s="165">
        <v>45219</v>
      </c>
      <c r="F391" s="165"/>
      <c r="G391" s="163" t="s">
        <v>1990</v>
      </c>
      <c r="H391" s="163" t="s">
        <v>4231</v>
      </c>
      <c r="I391" s="163" t="s">
        <v>2307</v>
      </c>
      <c r="J391" s="163" t="s">
        <v>4232</v>
      </c>
      <c r="K391" s="164" t="s">
        <v>195</v>
      </c>
      <c r="L391" s="165">
        <v>45222</v>
      </c>
      <c r="M391" s="163"/>
      <c r="N391" s="163"/>
      <c r="O391" s="163"/>
      <c r="P391" s="163"/>
    </row>
    <row r="392" spans="1:16">
      <c r="A392" s="163"/>
      <c r="B392" s="188" t="s">
        <v>147</v>
      </c>
      <c r="C392" s="187" t="s">
        <v>157</v>
      </c>
      <c r="D392" s="190" t="s">
        <v>4154</v>
      </c>
      <c r="E392" s="165">
        <v>45219</v>
      </c>
      <c r="F392" s="165"/>
      <c r="G392" s="163" t="s">
        <v>1209</v>
      </c>
      <c r="H392" s="163" t="s">
        <v>4233</v>
      </c>
      <c r="I392" s="163" t="s">
        <v>2686</v>
      </c>
      <c r="J392" s="163" t="s">
        <v>3861</v>
      </c>
      <c r="K392" s="164" t="s">
        <v>195</v>
      </c>
      <c r="L392" s="165">
        <v>45222</v>
      </c>
      <c r="M392" s="163"/>
      <c r="N392" s="163"/>
      <c r="O392" s="163"/>
      <c r="P392" s="163"/>
    </row>
    <row r="393" spans="1:16">
      <c r="A393" s="163"/>
      <c r="B393" s="188" t="s">
        <v>147</v>
      </c>
      <c r="C393" s="187" t="s">
        <v>157</v>
      </c>
      <c r="D393" s="190" t="s">
        <v>4155</v>
      </c>
      <c r="E393" s="165">
        <v>45220</v>
      </c>
      <c r="F393" s="165">
        <v>45220</v>
      </c>
      <c r="G393" s="163" t="s">
        <v>1935</v>
      </c>
      <c r="H393" s="163" t="s">
        <v>4322</v>
      </c>
      <c r="I393" s="163" t="s">
        <v>2686</v>
      </c>
      <c r="J393" s="163" t="s">
        <v>2357</v>
      </c>
      <c r="K393" s="164" t="s">
        <v>195</v>
      </c>
      <c r="L393" s="165">
        <v>45222</v>
      </c>
      <c r="M393" s="163"/>
      <c r="N393" s="163"/>
      <c r="O393" s="163"/>
      <c r="P393" s="163"/>
    </row>
    <row r="394" spans="1:16">
      <c r="A394" s="163"/>
      <c r="B394" s="188" t="s">
        <v>147</v>
      </c>
      <c r="C394" s="187" t="s">
        <v>4323</v>
      </c>
      <c r="D394" s="190" t="s">
        <v>4156</v>
      </c>
      <c r="E394" s="165">
        <v>45219</v>
      </c>
      <c r="F394" s="165">
        <v>45219</v>
      </c>
      <c r="G394" s="163" t="s">
        <v>1990</v>
      </c>
      <c r="H394" s="163" t="s">
        <v>3905</v>
      </c>
      <c r="I394" s="163" t="s">
        <v>2307</v>
      </c>
      <c r="J394" s="163" t="s">
        <v>4324</v>
      </c>
      <c r="K394" s="164" t="s">
        <v>195</v>
      </c>
      <c r="L394" s="165">
        <v>45222</v>
      </c>
      <c r="M394" s="163"/>
      <c r="N394" s="163"/>
      <c r="O394" s="163"/>
      <c r="P394" s="163"/>
    </row>
    <row r="395" spans="1:16">
      <c r="A395" s="163"/>
      <c r="B395" s="188" t="s">
        <v>147</v>
      </c>
      <c r="C395" s="187" t="s">
        <v>155</v>
      </c>
      <c r="D395" s="190" t="s">
        <v>4157</v>
      </c>
      <c r="E395" s="165">
        <v>45220</v>
      </c>
      <c r="F395" s="165">
        <v>45220</v>
      </c>
      <c r="G395" s="163" t="s">
        <v>4402</v>
      </c>
      <c r="H395" s="163" t="s">
        <v>4403</v>
      </c>
      <c r="I395" s="163" t="s">
        <v>2307</v>
      </c>
      <c r="J395" s="163" t="s">
        <v>4220</v>
      </c>
      <c r="K395" s="164" t="s">
        <v>195</v>
      </c>
      <c r="L395" s="165">
        <v>45225</v>
      </c>
      <c r="M395" s="163"/>
      <c r="N395" s="163"/>
      <c r="O395" s="163"/>
      <c r="P395" s="163"/>
    </row>
    <row r="396" spans="1:16">
      <c r="A396" s="163"/>
      <c r="B396" s="188" t="s">
        <v>147</v>
      </c>
      <c r="C396" s="187" t="s">
        <v>155</v>
      </c>
      <c r="D396" s="190" t="s">
        <v>4158</v>
      </c>
      <c r="E396" s="165">
        <v>45220</v>
      </c>
      <c r="F396" s="165">
        <v>45220</v>
      </c>
      <c r="G396" s="163" t="s">
        <v>1990</v>
      </c>
      <c r="H396" s="163" t="s">
        <v>4325</v>
      </c>
      <c r="I396" s="163" t="s">
        <v>2307</v>
      </c>
      <c r="J396" s="163" t="s">
        <v>4326</v>
      </c>
      <c r="K396" s="164" t="s">
        <v>195</v>
      </c>
      <c r="L396" s="165">
        <v>45222</v>
      </c>
      <c r="M396" s="163"/>
      <c r="N396" s="163"/>
      <c r="O396" s="163"/>
      <c r="P396" s="163"/>
    </row>
    <row r="397" spans="1:16">
      <c r="A397" s="163"/>
      <c r="B397" s="188" t="s">
        <v>147</v>
      </c>
      <c r="C397" s="187" t="s">
        <v>157</v>
      </c>
      <c r="D397" s="190" t="s">
        <v>4159</v>
      </c>
      <c r="E397" s="165">
        <v>45222</v>
      </c>
      <c r="F397" s="165">
        <v>45222</v>
      </c>
      <c r="G397" s="163" t="s">
        <v>1859</v>
      </c>
      <c r="H397" s="163" t="s">
        <v>2842</v>
      </c>
      <c r="I397" s="163" t="s">
        <v>2686</v>
      </c>
      <c r="J397" s="163" t="s">
        <v>2357</v>
      </c>
      <c r="K397" s="164" t="s">
        <v>195</v>
      </c>
      <c r="L397" s="165">
        <v>45225</v>
      </c>
      <c r="M397" s="163"/>
      <c r="N397" s="163"/>
      <c r="O397" s="163"/>
      <c r="P397" s="163"/>
    </row>
    <row r="398" spans="1:16">
      <c r="A398" s="163"/>
      <c r="B398" s="188" t="s">
        <v>147</v>
      </c>
      <c r="C398" s="187" t="s">
        <v>157</v>
      </c>
      <c r="D398" s="190" t="s">
        <v>4160</v>
      </c>
      <c r="E398" s="165">
        <v>45223</v>
      </c>
      <c r="F398" s="165">
        <v>45223</v>
      </c>
      <c r="G398" s="163" t="s">
        <v>1859</v>
      </c>
      <c r="H398" s="163" t="s">
        <v>2844</v>
      </c>
      <c r="I398" s="163" t="s">
        <v>2686</v>
      </c>
      <c r="J398" s="163" t="s">
        <v>2357</v>
      </c>
      <c r="K398" s="164" t="s">
        <v>195</v>
      </c>
      <c r="L398" s="165">
        <v>45225</v>
      </c>
      <c r="M398" s="163"/>
      <c r="N398" s="163"/>
      <c r="O398" s="163"/>
      <c r="P398" s="163"/>
    </row>
    <row r="399" spans="1:16">
      <c r="A399" s="163"/>
      <c r="B399" s="188" t="s">
        <v>147</v>
      </c>
      <c r="C399" s="187" t="s">
        <v>156</v>
      </c>
      <c r="D399" s="190" t="s">
        <v>4161</v>
      </c>
      <c r="E399" s="165">
        <v>45224</v>
      </c>
      <c r="F399" s="165">
        <v>45224</v>
      </c>
      <c r="G399" s="163" t="s">
        <v>1935</v>
      </c>
      <c r="H399" s="163" t="s">
        <v>4330</v>
      </c>
      <c r="I399" s="163" t="s">
        <v>2388</v>
      </c>
      <c r="J399" s="163" t="s">
        <v>4164</v>
      </c>
      <c r="K399" s="164" t="s">
        <v>195</v>
      </c>
      <c r="L399" s="165">
        <v>45225</v>
      </c>
      <c r="M399" s="163"/>
      <c r="N399" s="163"/>
      <c r="O399" s="163"/>
      <c r="P399" s="163"/>
    </row>
    <row r="400" spans="1:16">
      <c r="A400" s="163"/>
      <c r="B400" s="188" t="s">
        <v>147</v>
      </c>
      <c r="C400" s="187" t="s">
        <v>157</v>
      </c>
      <c r="D400" s="190" t="s">
        <v>4335</v>
      </c>
      <c r="E400" s="165">
        <v>45225</v>
      </c>
      <c r="F400" s="165">
        <v>45225</v>
      </c>
      <c r="G400" s="163" t="s">
        <v>4162</v>
      </c>
      <c r="H400" s="163" t="s">
        <v>4393</v>
      </c>
      <c r="I400" s="163" t="s">
        <v>2686</v>
      </c>
      <c r="J400" s="163" t="s">
        <v>2357</v>
      </c>
      <c r="K400" s="164" t="s">
        <v>195</v>
      </c>
      <c r="L400" s="165">
        <v>45227</v>
      </c>
      <c r="M400" s="163"/>
      <c r="N400" s="163"/>
      <c r="O400" s="163"/>
      <c r="P400" s="163"/>
    </row>
    <row r="401" spans="1:16">
      <c r="A401" s="163"/>
      <c r="B401" s="188" t="s">
        <v>147</v>
      </c>
      <c r="C401" s="187" t="s">
        <v>156</v>
      </c>
      <c r="D401" s="190" t="s">
        <v>4336</v>
      </c>
      <c r="E401" s="165">
        <v>45226</v>
      </c>
      <c r="F401" s="165">
        <v>45226</v>
      </c>
      <c r="G401" s="163" t="s">
        <v>1859</v>
      </c>
      <c r="H401" s="163" t="s">
        <v>4410</v>
      </c>
      <c r="I401" s="163" t="s">
        <v>2388</v>
      </c>
      <c r="J401" s="163" t="s">
        <v>4411</v>
      </c>
      <c r="K401" s="164" t="s">
        <v>195</v>
      </c>
      <c r="L401" s="165">
        <v>45230</v>
      </c>
      <c r="M401" s="163"/>
      <c r="N401" s="163"/>
      <c r="O401" s="163"/>
      <c r="P401" s="163"/>
    </row>
    <row r="402" spans="1:16">
      <c r="A402" s="163"/>
      <c r="B402" s="188" t="s">
        <v>147</v>
      </c>
      <c r="C402" s="187" t="s">
        <v>157</v>
      </c>
      <c r="D402" s="190" t="s">
        <v>4337</v>
      </c>
      <c r="E402" s="165">
        <v>45226</v>
      </c>
      <c r="F402" s="165">
        <v>45226</v>
      </c>
      <c r="G402" s="163" t="s">
        <v>1990</v>
      </c>
      <c r="H402" s="163" t="s">
        <v>4412</v>
      </c>
      <c r="I402" s="163" t="s">
        <v>2686</v>
      </c>
      <c r="J402" s="163" t="s">
        <v>4171</v>
      </c>
      <c r="K402" s="164" t="s">
        <v>195</v>
      </c>
      <c r="L402" s="165">
        <v>45230</v>
      </c>
      <c r="M402" s="163"/>
      <c r="N402" s="163"/>
      <c r="O402" s="163"/>
      <c r="P402" s="163"/>
    </row>
    <row r="403" spans="1:16">
      <c r="A403" s="163"/>
      <c r="B403" s="188" t="s">
        <v>147</v>
      </c>
      <c r="C403" s="187" t="s">
        <v>156</v>
      </c>
      <c r="D403" s="190" t="s">
        <v>4338</v>
      </c>
      <c r="E403" s="165">
        <v>45227</v>
      </c>
      <c r="F403" s="165">
        <v>45227</v>
      </c>
      <c r="G403" s="163" t="s">
        <v>1859</v>
      </c>
      <c r="H403" s="163" t="s">
        <v>3640</v>
      </c>
      <c r="I403" s="163" t="s">
        <v>2388</v>
      </c>
      <c r="J403" s="163" t="s">
        <v>4435</v>
      </c>
      <c r="K403" s="164" t="s">
        <v>195</v>
      </c>
      <c r="L403" s="165">
        <v>45230</v>
      </c>
      <c r="M403" s="163"/>
      <c r="N403" s="163"/>
      <c r="O403" s="163"/>
      <c r="P403" s="163"/>
    </row>
    <row r="404" spans="1:16">
      <c r="A404" s="163"/>
      <c r="B404" s="188" t="s">
        <v>147</v>
      </c>
      <c r="C404" s="187" t="s">
        <v>156</v>
      </c>
      <c r="D404" s="190" t="s">
        <v>4339</v>
      </c>
      <c r="E404" s="165">
        <v>45227</v>
      </c>
      <c r="F404" s="165">
        <v>45227</v>
      </c>
      <c r="G404" s="163" t="s">
        <v>984</v>
      </c>
      <c r="H404" s="163" t="s">
        <v>3180</v>
      </c>
      <c r="I404" s="163" t="s">
        <v>2388</v>
      </c>
      <c r="J404" s="163" t="s">
        <v>4178</v>
      </c>
      <c r="K404" s="164" t="s">
        <v>195</v>
      </c>
      <c r="L404" s="165">
        <v>45230</v>
      </c>
      <c r="M404" s="163"/>
      <c r="N404" s="163"/>
      <c r="O404" s="163"/>
      <c r="P404" s="163"/>
    </row>
    <row r="405" spans="1:16">
      <c r="A405" s="163"/>
      <c r="B405" s="188" t="s">
        <v>147</v>
      </c>
      <c r="C405" s="187" t="s">
        <v>157</v>
      </c>
      <c r="D405" s="190" t="s">
        <v>4340</v>
      </c>
      <c r="E405" s="165">
        <v>45227</v>
      </c>
      <c r="F405" s="165">
        <v>45227</v>
      </c>
      <c r="G405" s="163" t="s">
        <v>3550</v>
      </c>
      <c r="H405" s="163" t="s">
        <v>4436</v>
      </c>
      <c r="I405" s="163" t="s">
        <v>2729</v>
      </c>
      <c r="J405" s="163" t="s">
        <v>4208</v>
      </c>
      <c r="K405" s="164" t="s">
        <v>195</v>
      </c>
      <c r="L405" s="165">
        <v>45230</v>
      </c>
      <c r="M405" s="163"/>
      <c r="N405" s="163"/>
      <c r="O405" s="163"/>
      <c r="P405" s="163"/>
    </row>
    <row r="406" spans="1:16">
      <c r="A406" s="163"/>
      <c r="B406" s="188" t="s">
        <v>147</v>
      </c>
      <c r="C406" s="187" t="s">
        <v>156</v>
      </c>
      <c r="D406" s="190" t="s">
        <v>4341</v>
      </c>
      <c r="E406" s="165">
        <v>45229</v>
      </c>
      <c r="F406" s="165">
        <v>45229</v>
      </c>
      <c r="G406" s="163" t="s">
        <v>1285</v>
      </c>
      <c r="H406" s="163" t="s">
        <v>4415</v>
      </c>
      <c r="I406" s="163" t="s">
        <v>2388</v>
      </c>
      <c r="J406" s="163" t="s">
        <v>4416</v>
      </c>
      <c r="K406" s="164" t="s">
        <v>195</v>
      </c>
      <c r="L406" s="165">
        <v>45232</v>
      </c>
      <c r="M406" s="163"/>
      <c r="N406" s="163"/>
      <c r="O406" s="163"/>
      <c r="P406" s="163"/>
    </row>
    <row r="407" spans="1:16">
      <c r="A407" s="163"/>
      <c r="B407" s="188" t="s">
        <v>147</v>
      </c>
      <c r="C407" s="187" t="s">
        <v>4417</v>
      </c>
      <c r="D407" s="190" t="s">
        <v>4342</v>
      </c>
      <c r="E407" s="165">
        <v>45229</v>
      </c>
      <c r="F407" s="165">
        <v>45229</v>
      </c>
      <c r="G407" s="163" t="s">
        <v>1285</v>
      </c>
      <c r="H407" s="163" t="s">
        <v>4418</v>
      </c>
      <c r="I407" s="163" t="s">
        <v>2307</v>
      </c>
      <c r="J407" s="163" t="s">
        <v>4220</v>
      </c>
      <c r="K407" s="164" t="s">
        <v>195</v>
      </c>
      <c r="L407" s="165">
        <v>45230</v>
      </c>
      <c r="M407" s="163"/>
      <c r="N407" s="163"/>
      <c r="O407" s="163"/>
      <c r="P407" s="163"/>
    </row>
    <row r="408" spans="1:16">
      <c r="A408" s="163"/>
      <c r="B408" s="188" t="s">
        <v>147</v>
      </c>
      <c r="C408" s="187" t="s">
        <v>156</v>
      </c>
      <c r="D408" s="190" t="s">
        <v>4343</v>
      </c>
      <c r="E408" s="165">
        <v>45229</v>
      </c>
      <c r="F408" s="165">
        <v>45229</v>
      </c>
      <c r="G408" s="163" t="s">
        <v>1990</v>
      </c>
      <c r="H408" s="163" t="s">
        <v>4419</v>
      </c>
      <c r="I408" s="163" t="s">
        <v>2409</v>
      </c>
      <c r="J408" s="163" t="s">
        <v>4420</v>
      </c>
      <c r="K408" s="164" t="s">
        <v>195</v>
      </c>
      <c r="L408" s="165">
        <v>45230</v>
      </c>
      <c r="M408" s="163"/>
      <c r="N408" s="163"/>
      <c r="O408" s="163"/>
      <c r="P408" s="163"/>
    </row>
    <row r="409" spans="1:16">
      <c r="A409" s="163"/>
      <c r="B409" s="188" t="s">
        <v>147</v>
      </c>
      <c r="C409" s="187" t="s">
        <v>4421</v>
      </c>
      <c r="D409" s="190" t="s">
        <v>4344</v>
      </c>
      <c r="E409" s="165">
        <v>45229</v>
      </c>
      <c r="F409" s="165">
        <v>45229</v>
      </c>
      <c r="G409" s="163" t="s">
        <v>4422</v>
      </c>
      <c r="H409" s="163" t="s">
        <v>2965</v>
      </c>
      <c r="I409" s="163" t="s">
        <v>2729</v>
      </c>
      <c r="J409" s="163" t="s">
        <v>1135</v>
      </c>
      <c r="K409" s="164" t="s">
        <v>195</v>
      </c>
      <c r="L409" s="165">
        <v>45230</v>
      </c>
      <c r="M409" s="163"/>
      <c r="N409" s="163"/>
      <c r="O409" s="163"/>
      <c r="P409" s="163"/>
    </row>
    <row r="410" spans="1:16">
      <c r="A410" s="163"/>
      <c r="B410" s="188" t="s">
        <v>147</v>
      </c>
      <c r="C410" s="187" t="s">
        <v>157</v>
      </c>
      <c r="D410" s="190" t="s">
        <v>4345</v>
      </c>
      <c r="E410" s="165">
        <v>45228</v>
      </c>
      <c r="F410" s="165">
        <v>45228</v>
      </c>
      <c r="G410" s="163" t="s">
        <v>1990</v>
      </c>
      <c r="H410" s="163" t="s">
        <v>4423</v>
      </c>
      <c r="I410" s="163" t="s">
        <v>2729</v>
      </c>
      <c r="J410" s="163" t="s">
        <v>4424</v>
      </c>
      <c r="K410" s="164" t="s">
        <v>195</v>
      </c>
      <c r="L410" s="165">
        <v>45230</v>
      </c>
      <c r="M410" s="163"/>
      <c r="N410" s="163"/>
      <c r="O410" s="163"/>
      <c r="P410" s="163"/>
    </row>
    <row r="411" spans="1:16">
      <c r="A411" s="163"/>
      <c r="B411" s="188" t="s">
        <v>147</v>
      </c>
      <c r="C411" s="187" t="s">
        <v>4421</v>
      </c>
      <c r="D411" s="190" t="s">
        <v>4346</v>
      </c>
      <c r="E411" s="165">
        <v>45229</v>
      </c>
      <c r="F411" s="165">
        <v>45229</v>
      </c>
      <c r="G411" s="163" t="s">
        <v>1990</v>
      </c>
      <c r="H411" s="163" t="s">
        <v>3544</v>
      </c>
      <c r="I411" s="163" t="s">
        <v>2729</v>
      </c>
      <c r="J411" s="163" t="s">
        <v>4427</v>
      </c>
      <c r="K411" s="164" t="s">
        <v>195</v>
      </c>
      <c r="L411" s="165">
        <v>45230</v>
      </c>
      <c r="M411" s="163"/>
      <c r="N411" s="163"/>
      <c r="O411" s="163"/>
      <c r="P411" s="163"/>
    </row>
    <row r="412" spans="1:16">
      <c r="A412" s="163"/>
      <c r="B412" s="188" t="s">
        <v>147</v>
      </c>
      <c r="C412" s="187" t="s">
        <v>156</v>
      </c>
      <c r="D412" s="190" t="s">
        <v>4347</v>
      </c>
      <c r="E412" s="165">
        <v>45230</v>
      </c>
      <c r="F412" s="165">
        <v>45230</v>
      </c>
      <c r="G412" s="163" t="s">
        <v>4428</v>
      </c>
      <c r="H412" s="163" t="s">
        <v>4429</v>
      </c>
      <c r="I412" s="163" t="s">
        <v>2409</v>
      </c>
      <c r="J412" s="163" t="s">
        <v>4220</v>
      </c>
      <c r="K412" s="164" t="s">
        <v>195</v>
      </c>
      <c r="L412" s="165">
        <v>45238</v>
      </c>
      <c r="M412" s="163"/>
      <c r="N412" s="163"/>
      <c r="O412" s="163"/>
      <c r="P412" s="163"/>
    </row>
    <row r="413" spans="1:16">
      <c r="A413" s="163"/>
      <c r="B413" s="188" t="s">
        <v>147</v>
      </c>
      <c r="C413" s="187" t="s">
        <v>156</v>
      </c>
      <c r="D413" s="190" t="s">
        <v>4348</v>
      </c>
      <c r="E413" s="165">
        <v>45230</v>
      </c>
      <c r="F413" s="165">
        <v>45230</v>
      </c>
      <c r="G413" s="163" t="s">
        <v>1990</v>
      </c>
      <c r="H413" s="163" t="s">
        <v>4430</v>
      </c>
      <c r="I413" s="163" t="s">
        <v>2409</v>
      </c>
      <c r="J413" s="163" t="s">
        <v>4431</v>
      </c>
      <c r="K413" s="164" t="s">
        <v>195</v>
      </c>
      <c r="L413" s="165">
        <v>45238</v>
      </c>
      <c r="M413" s="163"/>
      <c r="N413" s="163"/>
      <c r="O413" s="163"/>
      <c r="P413" s="163"/>
    </row>
    <row r="414" spans="1:16">
      <c r="A414" s="163"/>
      <c r="B414" s="188" t="s">
        <v>147</v>
      </c>
      <c r="C414" s="187" t="s">
        <v>156</v>
      </c>
      <c r="D414" s="190" t="s">
        <v>4349</v>
      </c>
      <c r="E414" s="165">
        <v>45230</v>
      </c>
      <c r="F414" s="165">
        <v>45230</v>
      </c>
      <c r="G414" s="163" t="s">
        <v>491</v>
      </c>
      <c r="H414" s="163" t="s">
        <v>4432</v>
      </c>
      <c r="I414" s="163" t="s">
        <v>2409</v>
      </c>
      <c r="J414" s="163" t="s">
        <v>2359</v>
      </c>
      <c r="K414" s="164" t="s">
        <v>195</v>
      </c>
      <c r="L414" s="165">
        <v>45230</v>
      </c>
      <c r="M414" s="163"/>
      <c r="N414" s="163"/>
      <c r="O414" s="163"/>
      <c r="P414" s="163"/>
    </row>
    <row r="415" spans="1:16">
      <c r="A415" s="163"/>
      <c r="B415" s="188" t="s">
        <v>147</v>
      </c>
      <c r="C415" s="187" t="s">
        <v>155</v>
      </c>
      <c r="D415" s="190" t="s">
        <v>4350</v>
      </c>
      <c r="E415" s="165">
        <v>45231</v>
      </c>
      <c r="F415" s="165">
        <v>45231</v>
      </c>
      <c r="G415" s="163" t="s">
        <v>914</v>
      </c>
      <c r="H415" s="163" t="s">
        <v>4451</v>
      </c>
      <c r="I415" s="163" t="s">
        <v>2307</v>
      </c>
      <c r="J415" s="163" t="s">
        <v>3952</v>
      </c>
      <c r="K415" s="164" t="s">
        <v>195</v>
      </c>
      <c r="L415" s="165">
        <v>45238</v>
      </c>
      <c r="M415" s="163"/>
      <c r="N415" s="163"/>
      <c r="O415" s="163"/>
      <c r="P415" s="163"/>
    </row>
    <row r="416" spans="1:16">
      <c r="A416" s="163"/>
      <c r="B416" s="188" t="s">
        <v>147</v>
      </c>
      <c r="C416" s="187" t="s">
        <v>157</v>
      </c>
      <c r="D416" s="190" t="s">
        <v>4351</v>
      </c>
      <c r="E416" s="165">
        <v>45231</v>
      </c>
      <c r="F416" s="165">
        <v>45231</v>
      </c>
      <c r="G416" s="163" t="s">
        <v>1990</v>
      </c>
      <c r="H416" s="163" t="s">
        <v>4423</v>
      </c>
      <c r="I416" s="163" t="s">
        <v>2729</v>
      </c>
      <c r="J416" s="163" t="s">
        <v>4450</v>
      </c>
      <c r="K416" s="164" t="s">
        <v>195</v>
      </c>
      <c r="L416" s="165">
        <v>45238</v>
      </c>
      <c r="M416" s="163"/>
      <c r="N416" s="163"/>
      <c r="O416" s="163"/>
      <c r="P416" s="163"/>
    </row>
    <row r="417" spans="1:16">
      <c r="A417" s="163"/>
      <c r="B417" s="188" t="s">
        <v>147</v>
      </c>
      <c r="C417" s="187" t="s">
        <v>156</v>
      </c>
      <c r="D417" s="190" t="s">
        <v>4352</v>
      </c>
      <c r="E417" s="165">
        <v>45232</v>
      </c>
      <c r="F417" s="165">
        <v>45231</v>
      </c>
      <c r="G417" s="163" t="s">
        <v>1990</v>
      </c>
      <c r="H417" s="163" t="s">
        <v>3544</v>
      </c>
      <c r="I417" s="163" t="s">
        <v>2409</v>
      </c>
      <c r="J417" s="163" t="s">
        <v>4452</v>
      </c>
      <c r="K417" s="164" t="s">
        <v>195</v>
      </c>
      <c r="L417" s="165">
        <v>45238</v>
      </c>
      <c r="M417" s="163"/>
      <c r="N417" s="163"/>
      <c r="O417" s="163"/>
      <c r="P417" s="163"/>
    </row>
    <row r="418" spans="1:16">
      <c r="A418" s="163"/>
      <c r="B418" s="188" t="s">
        <v>147</v>
      </c>
      <c r="C418" s="187" t="s">
        <v>156</v>
      </c>
      <c r="D418" s="190" t="s">
        <v>4353</v>
      </c>
      <c r="E418" s="165">
        <v>45232</v>
      </c>
      <c r="F418" s="165">
        <v>45232</v>
      </c>
      <c r="G418" s="163" t="s">
        <v>1990</v>
      </c>
      <c r="H418" s="163" t="s">
        <v>4470</v>
      </c>
      <c r="I418" s="163" t="s">
        <v>2409</v>
      </c>
      <c r="J418" s="163" t="s">
        <v>4453</v>
      </c>
      <c r="K418" s="164" t="s">
        <v>195</v>
      </c>
      <c r="L418" s="165">
        <v>45238</v>
      </c>
      <c r="M418" s="163"/>
      <c r="N418" s="163"/>
      <c r="O418" s="163"/>
      <c r="P418" s="163"/>
    </row>
    <row r="419" spans="1:16">
      <c r="A419" s="163"/>
      <c r="B419" s="188" t="s">
        <v>147</v>
      </c>
      <c r="C419" s="187" t="s">
        <v>157</v>
      </c>
      <c r="D419" s="190" t="s">
        <v>4354</v>
      </c>
      <c r="E419" s="165">
        <v>45233</v>
      </c>
      <c r="F419" s="165">
        <v>45233</v>
      </c>
      <c r="G419" s="163" t="s">
        <v>4422</v>
      </c>
      <c r="H419" s="163" t="s">
        <v>3410</v>
      </c>
      <c r="I419" s="163" t="s">
        <v>2729</v>
      </c>
      <c r="J419" s="163" t="s">
        <v>1135</v>
      </c>
      <c r="K419" s="164" t="s">
        <v>195</v>
      </c>
      <c r="L419" s="165">
        <v>45238</v>
      </c>
      <c r="M419" s="163"/>
      <c r="N419" s="163"/>
      <c r="O419" s="163"/>
      <c r="P419" s="163"/>
    </row>
    <row r="420" spans="1:16">
      <c r="A420" s="163"/>
      <c r="B420" s="188" t="s">
        <v>147</v>
      </c>
      <c r="C420" s="187" t="s">
        <v>157</v>
      </c>
      <c r="D420" s="190" t="s">
        <v>4355</v>
      </c>
      <c r="E420" s="165">
        <v>45234</v>
      </c>
      <c r="F420" s="165">
        <v>45234</v>
      </c>
      <c r="G420" s="163" t="s">
        <v>1990</v>
      </c>
      <c r="H420" s="163" t="s">
        <v>3558</v>
      </c>
      <c r="I420" s="163" t="s">
        <v>2729</v>
      </c>
      <c r="J420" s="163" t="s">
        <v>4464</v>
      </c>
      <c r="K420" s="164" t="s">
        <v>195</v>
      </c>
      <c r="L420" s="165">
        <v>45248</v>
      </c>
      <c r="M420" s="163"/>
      <c r="N420" s="163"/>
      <c r="O420" s="163"/>
      <c r="P420" s="163"/>
    </row>
    <row r="421" spans="1:16">
      <c r="A421" s="163"/>
      <c r="B421" s="188" t="s">
        <v>147</v>
      </c>
      <c r="C421" s="187" t="s">
        <v>156</v>
      </c>
      <c r="D421" s="190" t="s">
        <v>4356</v>
      </c>
      <c r="E421" s="165">
        <v>45234</v>
      </c>
      <c r="F421" s="165">
        <v>45234</v>
      </c>
      <c r="G421" s="163" t="s">
        <v>4402</v>
      </c>
      <c r="H421" s="163" t="s">
        <v>4403</v>
      </c>
      <c r="I421" s="163" t="s">
        <v>2409</v>
      </c>
      <c r="J421" s="163" t="s">
        <v>4220</v>
      </c>
      <c r="K421" s="164" t="s">
        <v>195</v>
      </c>
      <c r="L421" s="165">
        <v>45238</v>
      </c>
      <c r="M421" s="163"/>
      <c r="N421" s="163"/>
      <c r="O421" s="163"/>
      <c r="P421" s="163"/>
    </row>
    <row r="422" spans="1:16">
      <c r="A422" s="163"/>
      <c r="B422" s="188" t="s">
        <v>147</v>
      </c>
      <c r="C422" s="187" t="s">
        <v>156</v>
      </c>
      <c r="D422" s="190" t="s">
        <v>4357</v>
      </c>
      <c r="E422" s="165">
        <v>45233</v>
      </c>
      <c r="F422" s="165">
        <v>45233</v>
      </c>
      <c r="G422" s="163" t="s">
        <v>4166</v>
      </c>
      <c r="H422" s="163" t="s">
        <v>3558</v>
      </c>
      <c r="I422" s="163" t="s">
        <v>2409</v>
      </c>
      <c r="J422" s="163" t="s">
        <v>4471</v>
      </c>
      <c r="K422" s="164" t="s">
        <v>195</v>
      </c>
      <c r="L422" s="165">
        <v>45238</v>
      </c>
      <c r="M422" s="163"/>
      <c r="N422" s="163"/>
      <c r="O422" s="163"/>
      <c r="P422" s="163"/>
    </row>
    <row r="423" spans="1:16">
      <c r="A423" s="163"/>
      <c r="B423" s="188" t="s">
        <v>147</v>
      </c>
      <c r="C423" s="187" t="s">
        <v>157</v>
      </c>
      <c r="D423" s="190" t="s">
        <v>4358</v>
      </c>
      <c r="E423" s="165">
        <v>45237</v>
      </c>
      <c r="F423" s="165">
        <v>45236</v>
      </c>
      <c r="G423" s="163" t="s">
        <v>1935</v>
      </c>
      <c r="H423" s="163" t="s">
        <v>3617</v>
      </c>
      <c r="I423" s="163" t="s">
        <v>2686</v>
      </c>
      <c r="J423" s="163" t="s">
        <v>4435</v>
      </c>
      <c r="K423" s="164" t="s">
        <v>195</v>
      </c>
      <c r="L423" s="165">
        <v>45241</v>
      </c>
      <c r="M423" s="163"/>
      <c r="N423" s="163"/>
      <c r="O423" s="163"/>
      <c r="P423" s="163"/>
    </row>
    <row r="424" spans="1:16">
      <c r="A424" s="163"/>
      <c r="B424" s="188" t="s">
        <v>147</v>
      </c>
      <c r="C424" s="187" t="s">
        <v>157</v>
      </c>
      <c r="D424" s="190" t="s">
        <v>4359</v>
      </c>
      <c r="E424" s="165">
        <v>45237</v>
      </c>
      <c r="F424" s="165">
        <v>45236</v>
      </c>
      <c r="G424" s="163" t="s">
        <v>984</v>
      </c>
      <c r="H424" s="163" t="s">
        <v>4472</v>
      </c>
      <c r="I424" s="163" t="s">
        <v>2686</v>
      </c>
      <c r="J424" s="163" t="s">
        <v>3181</v>
      </c>
      <c r="K424" s="164" t="s">
        <v>195</v>
      </c>
      <c r="L424" s="165">
        <v>45238</v>
      </c>
      <c r="M424" s="163"/>
      <c r="N424" s="163"/>
      <c r="O424" s="163"/>
      <c r="P424" s="163"/>
    </row>
    <row r="425" spans="1:16">
      <c r="A425" s="163"/>
      <c r="B425" s="188" t="s">
        <v>147</v>
      </c>
      <c r="C425" s="187" t="s">
        <v>157</v>
      </c>
      <c r="D425" s="190" t="s">
        <v>4360</v>
      </c>
      <c r="E425" s="165">
        <v>45238</v>
      </c>
      <c r="F425" s="165">
        <v>45238</v>
      </c>
      <c r="G425" s="163" t="s">
        <v>1859</v>
      </c>
      <c r="H425" s="163" t="s">
        <v>3638</v>
      </c>
      <c r="I425" s="163" t="s">
        <v>2686</v>
      </c>
      <c r="J425" s="163" t="s">
        <v>4435</v>
      </c>
      <c r="K425" s="164" t="s">
        <v>195</v>
      </c>
      <c r="L425" s="165">
        <v>45241</v>
      </c>
      <c r="M425" s="163"/>
      <c r="N425" s="163"/>
      <c r="O425" s="163"/>
      <c r="P425" s="163"/>
    </row>
    <row r="426" spans="1:16">
      <c r="A426" s="163"/>
      <c r="B426" s="188" t="s">
        <v>147</v>
      </c>
      <c r="C426" s="187" t="s">
        <v>157</v>
      </c>
      <c r="D426" s="190" t="s">
        <v>4361</v>
      </c>
      <c r="E426" s="165">
        <v>45241</v>
      </c>
      <c r="F426" s="165">
        <v>45241</v>
      </c>
      <c r="G426" s="163" t="s">
        <v>1859</v>
      </c>
      <c r="H426" s="163" t="s">
        <v>3640</v>
      </c>
      <c r="I426" s="163" t="s">
        <v>2686</v>
      </c>
      <c r="J426" s="163" t="s">
        <v>4411</v>
      </c>
      <c r="K426" s="164" t="s">
        <v>195</v>
      </c>
      <c r="L426" s="165">
        <v>45241</v>
      </c>
      <c r="M426" s="163"/>
      <c r="N426" s="163"/>
      <c r="O426" s="163"/>
      <c r="P426" s="163"/>
    </row>
    <row r="427" spans="1:16">
      <c r="A427" s="163"/>
      <c r="B427" s="188" t="s">
        <v>147</v>
      </c>
      <c r="C427" s="187" t="s">
        <v>157</v>
      </c>
      <c r="D427" s="190" t="s">
        <v>4362</v>
      </c>
      <c r="E427" s="165">
        <v>45240</v>
      </c>
      <c r="F427" s="165">
        <v>45240</v>
      </c>
      <c r="G427" s="163" t="s">
        <v>1285</v>
      </c>
      <c r="H427" s="163" t="s">
        <v>4490</v>
      </c>
      <c r="I427" s="163" t="s">
        <v>2686</v>
      </c>
      <c r="J427" s="163" t="s">
        <v>4435</v>
      </c>
      <c r="K427" s="164" t="s">
        <v>195</v>
      </c>
      <c r="L427" s="165">
        <v>45243</v>
      </c>
      <c r="M427" s="163"/>
      <c r="N427" s="163"/>
      <c r="O427" s="163"/>
      <c r="P427" s="163"/>
    </row>
    <row r="428" spans="1:16">
      <c r="A428" s="163"/>
      <c r="B428" s="188" t="s">
        <v>147</v>
      </c>
      <c r="C428" s="187" t="s">
        <v>4529</v>
      </c>
      <c r="D428" s="190" t="s">
        <v>4363</v>
      </c>
      <c r="E428" s="165">
        <v>45241</v>
      </c>
      <c r="F428" s="165">
        <v>45241</v>
      </c>
      <c r="G428" s="163" t="s">
        <v>1990</v>
      </c>
      <c r="H428" s="163" t="s">
        <v>3802</v>
      </c>
      <c r="I428" s="163" t="s">
        <v>2729</v>
      </c>
      <c r="J428" s="163" t="s">
        <v>4487</v>
      </c>
      <c r="K428" s="164" t="s">
        <v>195</v>
      </c>
      <c r="L428" s="165">
        <v>45248</v>
      </c>
      <c r="M428" s="163"/>
      <c r="N428" s="163"/>
      <c r="O428" s="163"/>
      <c r="P428" s="163"/>
    </row>
    <row r="429" spans="1:16">
      <c r="A429" s="163"/>
      <c r="B429" s="188" t="s">
        <v>147</v>
      </c>
      <c r="C429" s="187" t="s">
        <v>4421</v>
      </c>
      <c r="D429" s="190" t="s">
        <v>4364</v>
      </c>
      <c r="E429" s="165">
        <v>45243</v>
      </c>
      <c r="F429" s="165">
        <v>45241</v>
      </c>
      <c r="G429" s="163" t="s">
        <v>1990</v>
      </c>
      <c r="H429" s="163" t="s">
        <v>3558</v>
      </c>
      <c r="I429" s="163" t="s">
        <v>2729</v>
      </c>
      <c r="J429" s="163" t="s">
        <v>4482</v>
      </c>
      <c r="K429" s="164" t="s">
        <v>195</v>
      </c>
      <c r="L429" s="165">
        <v>45248</v>
      </c>
      <c r="M429" s="163"/>
      <c r="N429" s="163"/>
      <c r="O429" s="163"/>
      <c r="P429" s="163"/>
    </row>
    <row r="430" spans="1:16">
      <c r="A430" s="163"/>
      <c r="B430" s="188" t="s">
        <v>147</v>
      </c>
      <c r="C430" s="187" t="s">
        <v>156</v>
      </c>
      <c r="D430" s="190" t="s">
        <v>4365</v>
      </c>
      <c r="E430" s="165">
        <v>45243</v>
      </c>
      <c r="F430" s="165">
        <v>45242</v>
      </c>
      <c r="G430" s="163" t="s">
        <v>1285</v>
      </c>
      <c r="H430" s="163" t="s">
        <v>4483</v>
      </c>
      <c r="I430" s="163" t="s">
        <v>2409</v>
      </c>
      <c r="J430" s="163" t="s">
        <v>3181</v>
      </c>
      <c r="K430" s="164" t="s">
        <v>195</v>
      </c>
      <c r="L430" s="165">
        <v>45245</v>
      </c>
      <c r="M430" s="163"/>
      <c r="N430" s="163"/>
      <c r="O430" s="163"/>
      <c r="P430" s="163"/>
    </row>
    <row r="431" spans="1:16">
      <c r="A431" s="163"/>
      <c r="B431" s="188" t="s">
        <v>147</v>
      </c>
      <c r="C431" s="187" t="s">
        <v>4421</v>
      </c>
      <c r="D431" s="190" t="s">
        <v>4366</v>
      </c>
      <c r="E431" s="165">
        <v>45243</v>
      </c>
      <c r="F431" s="165">
        <v>45243</v>
      </c>
      <c r="G431" s="163" t="s">
        <v>1990</v>
      </c>
      <c r="H431" s="163" t="s">
        <v>4484</v>
      </c>
      <c r="I431" s="163" t="s">
        <v>2729</v>
      </c>
      <c r="J431" s="163" t="s">
        <v>4485</v>
      </c>
      <c r="K431" s="164" t="s">
        <v>195</v>
      </c>
      <c r="L431" s="165">
        <v>45248</v>
      </c>
      <c r="M431" s="163"/>
      <c r="N431" s="163"/>
      <c r="O431" s="163"/>
      <c r="P431" s="163"/>
    </row>
    <row r="432" spans="1:16">
      <c r="A432" s="163"/>
      <c r="B432" s="188" t="s">
        <v>147</v>
      </c>
      <c r="C432" s="187" t="s">
        <v>158</v>
      </c>
      <c r="D432" s="190" t="s">
        <v>4367</v>
      </c>
      <c r="E432" s="165">
        <v>45243</v>
      </c>
      <c r="F432" s="165">
        <v>45242</v>
      </c>
      <c r="G432" s="163" t="s">
        <v>1990</v>
      </c>
      <c r="H432" s="163" t="s">
        <v>4486</v>
      </c>
      <c r="I432" s="163" t="s">
        <v>2729</v>
      </c>
      <c r="J432" s="163" t="s">
        <v>4487</v>
      </c>
      <c r="K432" s="164" t="s">
        <v>195</v>
      </c>
      <c r="L432" s="165">
        <v>45248</v>
      </c>
      <c r="M432" s="163"/>
      <c r="N432" s="163"/>
      <c r="O432" s="163"/>
      <c r="P432" s="163"/>
    </row>
    <row r="433" spans="1:16">
      <c r="A433" s="163"/>
      <c r="B433" s="188" t="s">
        <v>147</v>
      </c>
      <c r="C433" s="187" t="s">
        <v>157</v>
      </c>
      <c r="D433" s="190" t="s">
        <v>4368</v>
      </c>
      <c r="E433" s="165">
        <v>45244</v>
      </c>
      <c r="F433" s="165">
        <v>45244</v>
      </c>
      <c r="G433" s="163" t="s">
        <v>2406</v>
      </c>
      <c r="H433" s="163" t="s">
        <v>3306</v>
      </c>
      <c r="I433" s="163" t="s">
        <v>2729</v>
      </c>
      <c r="J433" s="163" t="s">
        <v>4220</v>
      </c>
      <c r="K433" s="164" t="s">
        <v>195</v>
      </c>
      <c r="L433" s="165">
        <v>45248</v>
      </c>
      <c r="M433" s="163"/>
      <c r="N433" s="163"/>
      <c r="O433" s="163"/>
      <c r="P433" s="163"/>
    </row>
    <row r="434" spans="1:16">
      <c r="A434" s="163"/>
      <c r="B434" s="188" t="s">
        <v>147</v>
      </c>
      <c r="C434" s="187" t="s">
        <v>157</v>
      </c>
      <c r="D434" s="190" t="s">
        <v>4369</v>
      </c>
      <c r="E434" s="165">
        <v>45244</v>
      </c>
      <c r="F434" s="165">
        <v>45243</v>
      </c>
      <c r="G434" s="163" t="s">
        <v>1990</v>
      </c>
      <c r="H434" s="163" t="s">
        <v>4494</v>
      </c>
      <c r="I434" s="163" t="s">
        <v>2729</v>
      </c>
      <c r="J434" s="163" t="s">
        <v>4495</v>
      </c>
      <c r="K434" s="164" t="s">
        <v>195</v>
      </c>
      <c r="L434" s="165">
        <v>45248</v>
      </c>
      <c r="M434" s="163"/>
      <c r="N434" s="163"/>
      <c r="O434" s="163"/>
      <c r="P434" s="163"/>
    </row>
    <row r="435" spans="1:16">
      <c r="A435" s="163"/>
      <c r="B435" s="188" t="s">
        <v>147</v>
      </c>
      <c r="C435" s="187" t="s">
        <v>157</v>
      </c>
      <c r="D435" s="190" t="s">
        <v>4370</v>
      </c>
      <c r="E435" s="165">
        <v>45244</v>
      </c>
      <c r="F435" s="165">
        <v>45244</v>
      </c>
      <c r="G435" s="163" t="s">
        <v>1990</v>
      </c>
      <c r="H435" s="163" t="s">
        <v>4496</v>
      </c>
      <c r="I435" s="163" t="s">
        <v>2729</v>
      </c>
      <c r="J435" s="163" t="s">
        <v>4497</v>
      </c>
      <c r="K435" s="164" t="s">
        <v>195</v>
      </c>
      <c r="L435" s="165">
        <v>45248</v>
      </c>
      <c r="M435" s="163"/>
      <c r="N435" s="163"/>
      <c r="O435" s="163"/>
      <c r="P435" s="163"/>
    </row>
    <row r="436" spans="1:16">
      <c r="A436" s="163"/>
      <c r="B436" s="188" t="s">
        <v>147</v>
      </c>
      <c r="C436" s="187" t="s">
        <v>157</v>
      </c>
      <c r="D436" s="190" t="s">
        <v>4371</v>
      </c>
      <c r="E436" s="165">
        <v>45244</v>
      </c>
      <c r="F436" s="165">
        <v>45244</v>
      </c>
      <c r="G436" s="163" t="s">
        <v>1209</v>
      </c>
      <c r="H436" s="163" t="s">
        <v>4498</v>
      </c>
      <c r="I436" s="163" t="s">
        <v>2921</v>
      </c>
      <c r="J436" s="163" t="s">
        <v>4499</v>
      </c>
      <c r="K436" s="164" t="s">
        <v>195</v>
      </c>
      <c r="L436" s="165">
        <v>45248</v>
      </c>
      <c r="M436" s="163"/>
      <c r="N436" s="163"/>
      <c r="O436" s="163"/>
      <c r="P436" s="163"/>
    </row>
    <row r="437" spans="1:16">
      <c r="A437" s="163"/>
      <c r="B437" s="188" t="s">
        <v>147</v>
      </c>
      <c r="C437" s="187" t="s">
        <v>46</v>
      </c>
      <c r="D437" s="190" t="s">
        <v>4372</v>
      </c>
      <c r="E437" s="165">
        <v>45244</v>
      </c>
      <c r="F437" s="165">
        <v>45244</v>
      </c>
      <c r="G437" s="163" t="s">
        <v>3523</v>
      </c>
      <c r="H437" s="163" t="s">
        <v>4451</v>
      </c>
      <c r="I437" s="163" t="s">
        <v>2409</v>
      </c>
      <c r="J437" s="163" t="s">
        <v>3952</v>
      </c>
      <c r="K437" s="164" t="s">
        <v>195</v>
      </c>
      <c r="L437" s="165">
        <v>45250</v>
      </c>
      <c r="M437" s="163"/>
      <c r="N437" s="163"/>
      <c r="O437" s="163"/>
      <c r="P437" s="163"/>
    </row>
    <row r="438" spans="1:16">
      <c r="A438" s="163"/>
      <c r="B438" s="188" t="s">
        <v>147</v>
      </c>
      <c r="C438" s="187" t="s">
        <v>157</v>
      </c>
      <c r="D438" s="190" t="s">
        <v>4373</v>
      </c>
      <c r="E438" s="165">
        <v>45246</v>
      </c>
      <c r="F438" s="165">
        <v>45246</v>
      </c>
      <c r="G438" s="163" t="s">
        <v>491</v>
      </c>
      <c r="H438" s="163" t="s">
        <v>4527</v>
      </c>
      <c r="I438" s="163" t="s">
        <v>2729</v>
      </c>
      <c r="J438" s="163" t="s">
        <v>4222</v>
      </c>
      <c r="K438" s="164" t="s">
        <v>195</v>
      </c>
      <c r="L438" s="165">
        <v>45248</v>
      </c>
      <c r="M438" s="163"/>
      <c r="N438" s="163"/>
      <c r="O438" s="163"/>
      <c r="P438" s="163"/>
    </row>
    <row r="439" spans="1:16">
      <c r="A439" s="163"/>
      <c r="B439" s="188" t="s">
        <v>147</v>
      </c>
      <c r="C439" s="187" t="s">
        <v>157</v>
      </c>
      <c r="D439" s="190" t="s">
        <v>4374</v>
      </c>
      <c r="E439" s="165">
        <v>45246</v>
      </c>
      <c r="F439" s="165">
        <v>45246</v>
      </c>
      <c r="G439" s="163" t="s">
        <v>2406</v>
      </c>
      <c r="H439" s="163" t="s">
        <v>4403</v>
      </c>
      <c r="I439" s="163" t="s">
        <v>2729</v>
      </c>
      <c r="J439" s="163" t="s">
        <v>4220</v>
      </c>
      <c r="K439" s="164" t="s">
        <v>195</v>
      </c>
      <c r="L439" s="165">
        <v>45248</v>
      </c>
      <c r="M439" s="163"/>
      <c r="N439" s="163"/>
      <c r="O439" s="163"/>
      <c r="P439" s="163"/>
    </row>
    <row r="440" spans="1:16">
      <c r="A440" s="163"/>
      <c r="B440" s="188" t="s">
        <v>147</v>
      </c>
      <c r="C440" s="187" t="s">
        <v>158</v>
      </c>
      <c r="D440" s="190" t="s">
        <v>4375</v>
      </c>
      <c r="E440" s="165">
        <v>45247</v>
      </c>
      <c r="F440" s="165">
        <v>45247</v>
      </c>
      <c r="G440" s="163" t="s">
        <v>4530</v>
      </c>
      <c r="H440" s="163" t="s">
        <v>4322</v>
      </c>
      <c r="I440" s="163" t="s">
        <v>2921</v>
      </c>
      <c r="J440" s="163" t="s">
        <v>4531</v>
      </c>
      <c r="K440" s="164" t="s">
        <v>195</v>
      </c>
      <c r="L440" s="165">
        <v>45248</v>
      </c>
      <c r="M440" s="163"/>
      <c r="N440" s="163"/>
      <c r="O440" s="163"/>
      <c r="P440" s="163"/>
    </row>
    <row r="441" spans="1:16">
      <c r="A441" s="163"/>
      <c r="B441" s="188" t="s">
        <v>147</v>
      </c>
      <c r="C441" s="187" t="s">
        <v>158</v>
      </c>
      <c r="D441" s="190" t="s">
        <v>4376</v>
      </c>
      <c r="E441" s="165">
        <v>45248</v>
      </c>
      <c r="F441" s="165">
        <v>45248</v>
      </c>
      <c r="G441" s="163" t="s">
        <v>1859</v>
      </c>
      <c r="H441" s="163" t="s">
        <v>4596</v>
      </c>
      <c r="I441" s="163" t="s">
        <v>2921</v>
      </c>
      <c r="J441" s="163" t="s">
        <v>4531</v>
      </c>
      <c r="K441" s="164" t="s">
        <v>195</v>
      </c>
      <c r="L441" s="165">
        <v>45254</v>
      </c>
      <c r="M441" s="163"/>
      <c r="N441" s="163"/>
      <c r="O441" s="163"/>
      <c r="P441" s="163"/>
    </row>
    <row r="442" spans="1:16">
      <c r="A442" s="163"/>
      <c r="B442" s="188" t="s">
        <v>147</v>
      </c>
      <c r="C442" s="187" t="s">
        <v>156</v>
      </c>
      <c r="D442" s="190" t="s">
        <v>4377</v>
      </c>
      <c r="E442" s="165">
        <v>45248</v>
      </c>
      <c r="F442" s="165">
        <v>45248</v>
      </c>
      <c r="G442" s="163" t="s">
        <v>1859</v>
      </c>
      <c r="H442" s="163" t="s">
        <v>2844</v>
      </c>
      <c r="I442" s="163" t="s">
        <v>2921</v>
      </c>
      <c r="J442" s="163" t="s">
        <v>4531</v>
      </c>
      <c r="K442" s="164" t="s">
        <v>195</v>
      </c>
      <c r="L442" s="165">
        <v>45258</v>
      </c>
      <c r="M442" s="163"/>
      <c r="N442" s="163"/>
      <c r="O442" s="163"/>
      <c r="P442" s="163"/>
    </row>
    <row r="443" spans="1:16">
      <c r="A443" s="163"/>
      <c r="B443" s="188" t="s">
        <v>147</v>
      </c>
      <c r="C443" s="187" t="s">
        <v>158</v>
      </c>
      <c r="D443" s="190" t="s">
        <v>4378</v>
      </c>
      <c r="E443" s="165">
        <v>45248</v>
      </c>
      <c r="F443" s="165">
        <v>45248</v>
      </c>
      <c r="G443" s="163" t="s">
        <v>1209</v>
      </c>
      <c r="H443" s="163" t="s">
        <v>4532</v>
      </c>
      <c r="I443" s="163" t="s">
        <v>2921</v>
      </c>
      <c r="J443" s="163" t="s">
        <v>3181</v>
      </c>
      <c r="K443" s="164" t="s">
        <v>195</v>
      </c>
      <c r="L443" s="165">
        <v>45248</v>
      </c>
      <c r="M443" s="163"/>
      <c r="N443" s="163"/>
      <c r="O443" s="163"/>
      <c r="P443" s="163"/>
    </row>
    <row r="444" spans="1:16">
      <c r="A444" s="163"/>
      <c r="B444" s="188" t="s">
        <v>147</v>
      </c>
      <c r="C444" s="187" t="s">
        <v>158</v>
      </c>
      <c r="D444" s="190" t="s">
        <v>4379</v>
      </c>
      <c r="E444" s="165">
        <v>45250</v>
      </c>
      <c r="F444" s="165">
        <v>45250</v>
      </c>
      <c r="G444" s="163" t="s">
        <v>3644</v>
      </c>
      <c r="H444" s="163" t="s">
        <v>4539</v>
      </c>
      <c r="I444" s="163" t="s">
        <v>2921</v>
      </c>
      <c r="J444" s="163" t="s">
        <v>3181</v>
      </c>
      <c r="K444" s="164" t="s">
        <v>195</v>
      </c>
      <c r="L444" s="165">
        <v>45250</v>
      </c>
      <c r="M444" s="163"/>
      <c r="N444" s="163"/>
      <c r="O444" s="163"/>
      <c r="P444" s="163"/>
    </row>
    <row r="445" spans="1:16">
      <c r="A445" s="163"/>
      <c r="B445" s="188" t="s">
        <v>147</v>
      </c>
      <c r="C445" s="187" t="s">
        <v>158</v>
      </c>
      <c r="D445" s="190" t="s">
        <v>4380</v>
      </c>
      <c r="E445" s="165">
        <v>45250</v>
      </c>
      <c r="F445" s="165">
        <v>45250</v>
      </c>
      <c r="G445" s="163" t="s">
        <v>1990</v>
      </c>
      <c r="H445" s="163" t="s">
        <v>2955</v>
      </c>
      <c r="I445" s="163" t="s">
        <v>3008</v>
      </c>
      <c r="J445" s="163" t="s">
        <v>4540</v>
      </c>
      <c r="K445" s="164" t="s">
        <v>195</v>
      </c>
      <c r="L445" s="165">
        <v>45254</v>
      </c>
      <c r="M445" s="163"/>
      <c r="N445" s="163"/>
      <c r="O445" s="163"/>
      <c r="P445" s="163"/>
    </row>
    <row r="446" spans="1:16">
      <c r="A446" s="163"/>
      <c r="B446" s="188" t="s">
        <v>147</v>
      </c>
      <c r="C446" s="187" t="s">
        <v>158</v>
      </c>
      <c r="D446" s="190" t="s">
        <v>4381</v>
      </c>
      <c r="E446" s="165">
        <v>45250</v>
      </c>
      <c r="F446" s="165">
        <v>45250</v>
      </c>
      <c r="G446" s="163" t="s">
        <v>1935</v>
      </c>
      <c r="H446" s="163" t="s">
        <v>4330</v>
      </c>
      <c r="I446" s="163" t="s">
        <v>2921</v>
      </c>
      <c r="J446" s="163" t="s">
        <v>4543</v>
      </c>
      <c r="K446" s="164" t="s">
        <v>195</v>
      </c>
      <c r="L446" s="165">
        <v>45254</v>
      </c>
      <c r="M446" s="163"/>
      <c r="N446" s="163"/>
      <c r="O446" s="163"/>
      <c r="P446" s="163"/>
    </row>
    <row r="447" spans="1:16">
      <c r="A447" s="163"/>
      <c r="B447" s="188" t="s">
        <v>147</v>
      </c>
      <c r="C447" s="187" t="s">
        <v>4544</v>
      </c>
      <c r="D447" s="190" t="s">
        <v>4382</v>
      </c>
      <c r="E447" s="165">
        <v>45250</v>
      </c>
      <c r="F447" s="165">
        <v>45250</v>
      </c>
      <c r="G447" s="163" t="s">
        <v>3644</v>
      </c>
      <c r="H447" s="163" t="s">
        <v>4545</v>
      </c>
      <c r="I447" s="163" t="s">
        <v>2233</v>
      </c>
      <c r="J447" s="163" t="s">
        <v>4464</v>
      </c>
      <c r="K447" s="164" t="s">
        <v>195</v>
      </c>
      <c r="L447" s="165">
        <v>45259</v>
      </c>
      <c r="M447" s="163"/>
      <c r="N447" s="163"/>
      <c r="O447" s="163"/>
      <c r="P447" s="163"/>
    </row>
    <row r="448" spans="1:16">
      <c r="A448" s="163"/>
      <c r="B448" s="188" t="s">
        <v>147</v>
      </c>
      <c r="C448" s="187" t="s">
        <v>157</v>
      </c>
      <c r="D448" s="190" t="s">
        <v>4383</v>
      </c>
      <c r="E448" s="165">
        <v>45250</v>
      </c>
      <c r="F448" s="165">
        <v>45250</v>
      </c>
      <c r="G448" s="163" t="s">
        <v>3644</v>
      </c>
      <c r="H448" s="163" t="s">
        <v>4546</v>
      </c>
      <c r="I448" s="163" t="s">
        <v>2729</v>
      </c>
      <c r="J448" s="163" t="s">
        <v>4220</v>
      </c>
      <c r="K448" s="164" t="s">
        <v>195</v>
      </c>
      <c r="L448" s="165">
        <v>45253</v>
      </c>
      <c r="M448" s="163"/>
      <c r="N448" s="163"/>
      <c r="O448" s="163"/>
      <c r="P448" s="163"/>
    </row>
    <row r="449" spans="1:16">
      <c r="A449" s="163"/>
      <c r="B449" s="188" t="s">
        <v>147</v>
      </c>
      <c r="C449" s="187" t="s">
        <v>158</v>
      </c>
      <c r="D449" s="190" t="s">
        <v>4384</v>
      </c>
      <c r="E449" s="165">
        <v>45251</v>
      </c>
      <c r="F449" s="165">
        <v>45251</v>
      </c>
      <c r="G449" s="163" t="s">
        <v>1859</v>
      </c>
      <c r="H449" s="163" t="s">
        <v>3638</v>
      </c>
      <c r="I449" s="163" t="s">
        <v>2921</v>
      </c>
      <c r="J449" s="163" t="s">
        <v>4543</v>
      </c>
      <c r="K449" s="164" t="s">
        <v>195</v>
      </c>
      <c r="L449" s="165">
        <v>45253</v>
      </c>
      <c r="M449" s="163"/>
      <c r="N449" s="163"/>
      <c r="O449" s="163"/>
      <c r="P449" s="163"/>
    </row>
    <row r="450" spans="1:16">
      <c r="A450" s="163"/>
      <c r="B450" s="188" t="s">
        <v>147</v>
      </c>
      <c r="C450" s="187" t="s">
        <v>158</v>
      </c>
      <c r="D450" s="190" t="s">
        <v>4385</v>
      </c>
      <c r="E450" s="165">
        <v>45251</v>
      </c>
      <c r="F450" s="165">
        <v>45251</v>
      </c>
      <c r="G450" s="163" t="s">
        <v>1859</v>
      </c>
      <c r="H450" s="163" t="s">
        <v>3640</v>
      </c>
      <c r="I450" s="163" t="s">
        <v>2921</v>
      </c>
      <c r="J450" s="163" t="s">
        <v>4543</v>
      </c>
      <c r="K450" s="164" t="s">
        <v>195</v>
      </c>
      <c r="L450" s="165">
        <v>45264</v>
      </c>
      <c r="M450" s="163"/>
      <c r="N450" s="163"/>
      <c r="O450" s="163"/>
      <c r="P450" s="163"/>
    </row>
    <row r="451" spans="1:16">
      <c r="A451" s="163"/>
      <c r="B451" s="188" t="s">
        <v>147</v>
      </c>
      <c r="C451" s="187" t="s">
        <v>158</v>
      </c>
      <c r="D451" s="190" t="s">
        <v>4386</v>
      </c>
      <c r="E451" s="165">
        <v>45251</v>
      </c>
      <c r="F451" s="165">
        <v>45251</v>
      </c>
      <c r="G451" s="163" t="s">
        <v>2406</v>
      </c>
      <c r="H451" s="163" t="s">
        <v>2965</v>
      </c>
      <c r="I451" s="163" t="s">
        <v>2921</v>
      </c>
      <c r="J451" s="163" t="s">
        <v>1135</v>
      </c>
      <c r="K451" s="164" t="s">
        <v>195</v>
      </c>
      <c r="L451" s="165">
        <v>45253</v>
      </c>
      <c r="M451" s="163"/>
      <c r="N451" s="163"/>
      <c r="O451" s="163"/>
      <c r="P451" s="163"/>
    </row>
    <row r="452" spans="1:16">
      <c r="A452" s="163"/>
      <c r="B452" s="188" t="s">
        <v>147</v>
      </c>
      <c r="C452" s="187" t="s">
        <v>158</v>
      </c>
      <c r="D452" s="190" t="s">
        <v>4387</v>
      </c>
      <c r="E452" s="165">
        <v>45251</v>
      </c>
      <c r="F452" s="165">
        <v>45251</v>
      </c>
      <c r="G452" s="163" t="s">
        <v>1990</v>
      </c>
      <c r="H452" s="163" t="s">
        <v>4551</v>
      </c>
      <c r="I452" s="163" t="s">
        <v>3008</v>
      </c>
      <c r="J452" s="163" t="s">
        <v>4552</v>
      </c>
      <c r="K452" s="164" t="s">
        <v>195</v>
      </c>
      <c r="L452" s="165">
        <v>45255</v>
      </c>
      <c r="M452" s="163"/>
      <c r="N452" s="163"/>
      <c r="O452" s="163"/>
      <c r="P452" s="163"/>
    </row>
    <row r="453" spans="1:16">
      <c r="A453" s="163"/>
      <c r="B453" s="188" t="s">
        <v>147</v>
      </c>
      <c r="C453" s="187" t="s">
        <v>158</v>
      </c>
      <c r="D453" s="190" t="s">
        <v>4388</v>
      </c>
      <c r="E453" s="165">
        <v>45252</v>
      </c>
      <c r="F453" s="165">
        <v>45252</v>
      </c>
      <c r="G453" s="163" t="s">
        <v>2406</v>
      </c>
      <c r="H453" s="163" t="s">
        <v>4219</v>
      </c>
      <c r="I453" s="163" t="s">
        <v>3008</v>
      </c>
      <c r="J453" s="163" t="s">
        <v>4220</v>
      </c>
      <c r="K453" s="164" t="s">
        <v>195</v>
      </c>
      <c r="L453" s="165">
        <v>45254</v>
      </c>
      <c r="M453" s="163"/>
      <c r="N453" s="163"/>
      <c r="O453" s="163"/>
      <c r="P453" s="163"/>
    </row>
    <row r="454" spans="1:16">
      <c r="A454" s="163"/>
      <c r="B454" s="188" t="s">
        <v>147</v>
      </c>
      <c r="C454" s="187" t="s">
        <v>158</v>
      </c>
      <c r="D454" s="190" t="s">
        <v>4389</v>
      </c>
      <c r="E454" s="165">
        <v>45253</v>
      </c>
      <c r="F454" s="165">
        <v>45253</v>
      </c>
      <c r="G454" s="163" t="s">
        <v>491</v>
      </c>
      <c r="H454" s="163" t="s">
        <v>4575</v>
      </c>
      <c r="I454" s="163" t="s">
        <v>3008</v>
      </c>
      <c r="J454" s="163" t="s">
        <v>4222</v>
      </c>
      <c r="K454" s="164" t="s">
        <v>195</v>
      </c>
      <c r="L454" s="165">
        <v>45254</v>
      </c>
      <c r="M454" s="163"/>
      <c r="N454" s="163"/>
      <c r="O454" s="163"/>
      <c r="P454" s="163"/>
    </row>
    <row r="455" spans="1:16">
      <c r="A455" s="163"/>
      <c r="B455" s="188" t="s">
        <v>147</v>
      </c>
      <c r="C455" s="187" t="s">
        <v>158</v>
      </c>
      <c r="D455" s="190" t="s">
        <v>4390</v>
      </c>
      <c r="E455" s="165">
        <v>45252</v>
      </c>
      <c r="F455" s="165">
        <v>45252</v>
      </c>
      <c r="G455" s="163" t="s">
        <v>1990</v>
      </c>
      <c r="H455" s="163" t="s">
        <v>4576</v>
      </c>
      <c r="I455" s="163" t="s">
        <v>3008</v>
      </c>
      <c r="J455" s="163" t="s">
        <v>4577</v>
      </c>
      <c r="K455" s="164" t="s">
        <v>195</v>
      </c>
      <c r="L455" s="165">
        <v>45254</v>
      </c>
      <c r="M455" s="163"/>
      <c r="N455" s="163"/>
      <c r="O455" s="163"/>
      <c r="P455" s="163"/>
    </row>
    <row r="456" spans="1:16">
      <c r="A456" s="163"/>
      <c r="B456" s="188" t="s">
        <v>147</v>
      </c>
      <c r="C456" s="187" t="s">
        <v>157</v>
      </c>
      <c r="D456" s="190" t="s">
        <v>4391</v>
      </c>
      <c r="E456" s="165">
        <v>45253</v>
      </c>
      <c r="F456" s="165">
        <v>45253</v>
      </c>
      <c r="G456" s="163" t="s">
        <v>4581</v>
      </c>
      <c r="H456" s="163" t="s">
        <v>4582</v>
      </c>
      <c r="I456" s="163" t="s">
        <v>2729</v>
      </c>
      <c r="J456" s="163" t="s">
        <v>3952</v>
      </c>
      <c r="K456" s="164" t="s">
        <v>195</v>
      </c>
      <c r="L456" s="165">
        <v>45255</v>
      </c>
      <c r="M456" s="163"/>
      <c r="N456" s="163"/>
      <c r="O456" s="163"/>
      <c r="P456" s="163"/>
    </row>
    <row r="457" spans="1:16">
      <c r="A457" s="163"/>
      <c r="B457" s="188" t="s">
        <v>147</v>
      </c>
      <c r="C457" s="187" t="s">
        <v>158</v>
      </c>
      <c r="D457" s="190" t="s">
        <v>4392</v>
      </c>
      <c r="E457" s="165">
        <v>45253</v>
      </c>
      <c r="F457" s="165">
        <v>45253</v>
      </c>
      <c r="G457" s="163" t="s">
        <v>1990</v>
      </c>
      <c r="H457" s="163" t="s">
        <v>3774</v>
      </c>
      <c r="I457" s="163" t="s">
        <v>3008</v>
      </c>
      <c r="J457" s="163" t="s">
        <v>4583</v>
      </c>
      <c r="K457" s="164" t="s">
        <v>195</v>
      </c>
      <c r="L457" s="165">
        <v>45254</v>
      </c>
      <c r="M457" s="163"/>
      <c r="N457" s="163"/>
      <c r="O457" s="163"/>
      <c r="P457" s="163"/>
    </row>
    <row r="458" spans="1:16">
      <c r="A458" s="163"/>
      <c r="B458" s="188" t="s">
        <v>147</v>
      </c>
      <c r="C458" s="187" t="s">
        <v>156</v>
      </c>
      <c r="D458" s="190" t="s">
        <v>4554</v>
      </c>
      <c r="E458" s="165">
        <v>45254</v>
      </c>
      <c r="F458" s="165">
        <v>45254</v>
      </c>
      <c r="G458" s="163" t="s">
        <v>1990</v>
      </c>
      <c r="H458" s="163" t="s">
        <v>4643</v>
      </c>
      <c r="I458" s="163" t="s">
        <v>3008</v>
      </c>
      <c r="J458" s="163" t="s">
        <v>4644</v>
      </c>
      <c r="K458" s="164" t="s">
        <v>195</v>
      </c>
      <c r="L458" s="165">
        <v>45255</v>
      </c>
      <c r="M458" s="163"/>
      <c r="N458" s="163"/>
      <c r="O458" s="163"/>
      <c r="P458" s="163"/>
    </row>
    <row r="459" spans="1:16">
      <c r="A459" s="163"/>
      <c r="B459" s="188" t="s">
        <v>147</v>
      </c>
      <c r="C459" s="187" t="s">
        <v>4591</v>
      </c>
      <c r="D459" s="190" t="s">
        <v>4555</v>
      </c>
      <c r="E459" s="165">
        <v>45257</v>
      </c>
      <c r="F459" s="165">
        <v>45257</v>
      </c>
      <c r="G459" s="163" t="s">
        <v>4581</v>
      </c>
      <c r="H459" s="163" t="s">
        <v>4592</v>
      </c>
      <c r="I459" s="163" t="s">
        <v>2233</v>
      </c>
      <c r="J459" s="163" t="s">
        <v>4464</v>
      </c>
      <c r="K459" s="164" t="s">
        <v>195</v>
      </c>
      <c r="L459" s="165">
        <v>45259</v>
      </c>
      <c r="M459" s="163"/>
      <c r="N459" s="163"/>
      <c r="O459" s="163"/>
      <c r="P459" s="163"/>
    </row>
    <row r="460" spans="1:16">
      <c r="A460" s="163"/>
      <c r="B460" s="188" t="s">
        <v>147</v>
      </c>
      <c r="C460" s="187" t="s">
        <v>158</v>
      </c>
      <c r="D460" s="190" t="s">
        <v>4556</v>
      </c>
      <c r="E460" s="165">
        <v>45258</v>
      </c>
      <c r="F460" s="165">
        <v>45258</v>
      </c>
      <c r="G460" s="163" t="s">
        <v>4402</v>
      </c>
      <c r="H460" s="163" t="s">
        <v>4403</v>
      </c>
      <c r="I460" s="163" t="s">
        <v>3008</v>
      </c>
      <c r="J460" s="163" t="s">
        <v>4220</v>
      </c>
      <c r="K460" s="164" t="s">
        <v>195</v>
      </c>
      <c r="L460" s="165">
        <v>45259</v>
      </c>
      <c r="M460" s="163"/>
      <c r="N460" s="163"/>
      <c r="O460" s="163"/>
      <c r="P460" s="163"/>
    </row>
    <row r="461" spans="1:16">
      <c r="A461" s="163"/>
      <c r="B461" s="188" t="s">
        <v>147</v>
      </c>
      <c r="C461" s="187" t="s">
        <v>153</v>
      </c>
      <c r="D461" s="190" t="s">
        <v>4557</v>
      </c>
      <c r="E461" s="165">
        <v>45259</v>
      </c>
      <c r="F461" s="165">
        <v>45259</v>
      </c>
      <c r="G461" s="163" t="s">
        <v>3644</v>
      </c>
      <c r="H461" s="163" t="s">
        <v>4605</v>
      </c>
      <c r="I461" s="163" t="s">
        <v>2252</v>
      </c>
      <c r="J461" s="163" t="s">
        <v>4606</v>
      </c>
      <c r="K461" s="164" t="s">
        <v>195</v>
      </c>
      <c r="L461" s="165">
        <v>45260</v>
      </c>
      <c r="M461" s="163"/>
      <c r="N461" s="163"/>
      <c r="O461" s="163"/>
      <c r="P461" s="163"/>
    </row>
    <row r="462" spans="1:16">
      <c r="A462" s="163"/>
      <c r="B462" s="188" t="s">
        <v>147</v>
      </c>
      <c r="C462" s="187" t="s">
        <v>158</v>
      </c>
      <c r="D462" s="190" t="s">
        <v>4558</v>
      </c>
      <c r="E462" s="165">
        <v>45259</v>
      </c>
      <c r="F462" s="165">
        <v>45259</v>
      </c>
      <c r="G462" s="163" t="s">
        <v>1935</v>
      </c>
      <c r="H462" s="163" t="s">
        <v>4322</v>
      </c>
      <c r="I462" s="163" t="s">
        <v>3443</v>
      </c>
      <c r="J462" s="163" t="s">
        <v>2357</v>
      </c>
      <c r="K462" s="164" t="s">
        <v>195</v>
      </c>
      <c r="L462" s="165">
        <v>45264</v>
      </c>
      <c r="M462" s="163"/>
      <c r="N462" s="163"/>
      <c r="O462" s="163"/>
      <c r="P462" s="163"/>
    </row>
    <row r="463" spans="1:16">
      <c r="A463" s="163"/>
      <c r="B463" s="188" t="s">
        <v>147</v>
      </c>
      <c r="C463" s="187" t="s">
        <v>153</v>
      </c>
      <c r="D463" s="190" t="s">
        <v>4559</v>
      </c>
      <c r="E463" s="165">
        <v>45261</v>
      </c>
      <c r="F463" s="165">
        <v>45261</v>
      </c>
      <c r="G463" s="163" t="s">
        <v>4581</v>
      </c>
      <c r="H463" s="163" t="s">
        <v>4619</v>
      </c>
      <c r="I463" s="163" t="s">
        <v>2252</v>
      </c>
      <c r="J463" s="163" t="s">
        <v>4606</v>
      </c>
      <c r="K463" s="164" t="s">
        <v>195</v>
      </c>
      <c r="L463" s="165">
        <v>45265</v>
      </c>
      <c r="M463" s="163"/>
      <c r="N463" s="163"/>
      <c r="O463" s="163"/>
      <c r="P463" s="163"/>
    </row>
    <row r="464" spans="1:16">
      <c r="A464" s="163"/>
      <c r="B464" s="188" t="s">
        <v>147</v>
      </c>
      <c r="C464" s="187" t="s">
        <v>3440</v>
      </c>
      <c r="D464" s="190" t="s">
        <v>4560</v>
      </c>
      <c r="E464" s="165">
        <v>45261</v>
      </c>
      <c r="F464" s="165">
        <v>45261</v>
      </c>
      <c r="G464" s="163" t="s">
        <v>4620</v>
      </c>
      <c r="H464" s="163" t="s">
        <v>4621</v>
      </c>
      <c r="I464" s="163" t="s">
        <v>3443</v>
      </c>
      <c r="J464" s="163" t="s">
        <v>3861</v>
      </c>
      <c r="K464" s="164" t="s">
        <v>195</v>
      </c>
      <c r="L464" s="165">
        <v>45264</v>
      </c>
      <c r="M464" s="163"/>
      <c r="N464" s="163"/>
      <c r="O464" s="163"/>
      <c r="P464" s="163"/>
    </row>
    <row r="465" spans="1:16">
      <c r="A465" s="163"/>
      <c r="B465" s="188" t="s">
        <v>147</v>
      </c>
      <c r="C465" s="187" t="s">
        <v>158</v>
      </c>
      <c r="D465" s="190" t="s">
        <v>4561</v>
      </c>
      <c r="E465" s="165">
        <v>45261</v>
      </c>
      <c r="F465" s="165">
        <v>45261</v>
      </c>
      <c r="G465" s="163" t="s">
        <v>3644</v>
      </c>
      <c r="H465" s="163" t="s">
        <v>4622</v>
      </c>
      <c r="I465" s="163" t="s">
        <v>2921</v>
      </c>
      <c r="J465" s="163" t="s">
        <v>4623</v>
      </c>
      <c r="K465" s="164" t="s">
        <v>195</v>
      </c>
      <c r="L465" s="165">
        <v>45265</v>
      </c>
      <c r="M465" s="163"/>
      <c r="N465" s="163"/>
      <c r="O465" s="163"/>
      <c r="P465" s="163"/>
    </row>
    <row r="466" spans="1:16">
      <c r="A466" s="163"/>
      <c r="B466" s="188" t="s">
        <v>147</v>
      </c>
      <c r="C466" s="187" t="s">
        <v>158</v>
      </c>
      <c r="D466" s="190" t="s">
        <v>4562</v>
      </c>
      <c r="E466" s="165">
        <v>45261</v>
      </c>
      <c r="F466" s="165">
        <v>45261</v>
      </c>
      <c r="G466" s="163" t="s">
        <v>1990</v>
      </c>
      <c r="H466" s="163" t="s">
        <v>4624</v>
      </c>
      <c r="I466" s="163" t="s">
        <v>3008</v>
      </c>
      <c r="J466" s="163" t="s">
        <v>4625</v>
      </c>
      <c r="K466" s="164" t="s">
        <v>195</v>
      </c>
      <c r="L466" s="165">
        <v>45265</v>
      </c>
      <c r="M466" s="163"/>
      <c r="N466" s="163"/>
      <c r="O466" s="163"/>
      <c r="P466" s="163"/>
    </row>
    <row r="467" spans="1:16">
      <c r="A467" s="163"/>
      <c r="B467" s="188" t="s">
        <v>147</v>
      </c>
      <c r="C467" s="187" t="s">
        <v>158</v>
      </c>
      <c r="D467" s="190" t="s">
        <v>4563</v>
      </c>
      <c r="E467" s="165">
        <v>45261</v>
      </c>
      <c r="F467" s="165">
        <v>45261</v>
      </c>
      <c r="G467" s="163" t="s">
        <v>1990</v>
      </c>
      <c r="H467" s="163" t="s">
        <v>4645</v>
      </c>
      <c r="I467" s="163" t="s">
        <v>3008</v>
      </c>
      <c r="J467" s="163" t="s">
        <v>4646</v>
      </c>
      <c r="K467" s="164" t="s">
        <v>195</v>
      </c>
      <c r="L467" s="165">
        <v>45265</v>
      </c>
      <c r="M467" s="163"/>
      <c r="N467" s="163"/>
      <c r="O467" s="163"/>
      <c r="P467" s="163"/>
    </row>
    <row r="468" spans="1:16">
      <c r="A468" s="163"/>
      <c r="B468" s="188" t="s">
        <v>147</v>
      </c>
      <c r="C468" s="187" t="s">
        <v>159</v>
      </c>
      <c r="D468" s="190" t="s">
        <v>4564</v>
      </c>
      <c r="E468" s="165">
        <v>45262</v>
      </c>
      <c r="F468" s="165">
        <v>45262</v>
      </c>
      <c r="G468" s="163" t="s">
        <v>1209</v>
      </c>
      <c r="H468" s="163" t="s">
        <v>3498</v>
      </c>
      <c r="I468" s="163" t="s">
        <v>3443</v>
      </c>
      <c r="J468" s="163" t="s">
        <v>3181</v>
      </c>
      <c r="K468" s="164" t="s">
        <v>195</v>
      </c>
      <c r="L468" s="165">
        <v>45265</v>
      </c>
      <c r="M468" s="163"/>
      <c r="N468" s="163"/>
      <c r="O468" s="163"/>
      <c r="P468" s="163"/>
    </row>
    <row r="469" spans="1:16">
      <c r="A469" s="163"/>
      <c r="B469" s="188" t="s">
        <v>147</v>
      </c>
      <c r="C469" s="187" t="s">
        <v>158</v>
      </c>
      <c r="D469" s="190" t="s">
        <v>4565</v>
      </c>
      <c r="E469" s="165">
        <v>45262</v>
      </c>
      <c r="F469" s="165">
        <v>45262</v>
      </c>
      <c r="G469" s="163" t="s">
        <v>4629</v>
      </c>
      <c r="H469" s="163" t="s">
        <v>4647</v>
      </c>
      <c r="I469" s="163" t="s">
        <v>3008</v>
      </c>
      <c r="J469" s="163" t="s">
        <v>4648</v>
      </c>
      <c r="K469" s="164" t="s">
        <v>195</v>
      </c>
      <c r="L469" s="165">
        <v>45264</v>
      </c>
      <c r="M469" s="163"/>
      <c r="N469" s="163"/>
      <c r="O469" s="163"/>
      <c r="P469" s="163"/>
    </row>
    <row r="470" spans="1:16">
      <c r="A470" s="163"/>
      <c r="B470" s="188" t="s">
        <v>147</v>
      </c>
      <c r="C470" s="187" t="s">
        <v>159</v>
      </c>
      <c r="D470" s="190" t="s">
        <v>4566</v>
      </c>
      <c r="E470" s="165">
        <v>45262</v>
      </c>
      <c r="F470" s="165">
        <v>45264</v>
      </c>
      <c r="G470" s="163" t="s">
        <v>1935</v>
      </c>
      <c r="H470" s="163" t="s">
        <v>4322</v>
      </c>
      <c r="I470" s="163" t="s">
        <v>3443</v>
      </c>
      <c r="J470" s="163" t="s">
        <v>4649</v>
      </c>
      <c r="K470" s="164" t="s">
        <v>195</v>
      </c>
      <c r="L470" s="165">
        <v>45265</v>
      </c>
      <c r="M470" s="163"/>
      <c r="N470" s="163"/>
      <c r="O470" s="163"/>
      <c r="P470" s="163"/>
    </row>
    <row r="471" spans="1:16">
      <c r="A471" s="163"/>
      <c r="B471" s="188" t="s">
        <v>147</v>
      </c>
      <c r="C471" s="187" t="s">
        <v>159</v>
      </c>
      <c r="D471" s="190" t="s">
        <v>4567</v>
      </c>
      <c r="E471" s="165">
        <v>45262</v>
      </c>
      <c r="F471" s="165">
        <v>45264</v>
      </c>
      <c r="G471" s="163" t="s">
        <v>1859</v>
      </c>
      <c r="H471" s="163" t="s">
        <v>2842</v>
      </c>
      <c r="I471" s="163" t="s">
        <v>3443</v>
      </c>
      <c r="J471" s="163" t="s">
        <v>4531</v>
      </c>
      <c r="K471" s="164" t="s">
        <v>195</v>
      </c>
      <c r="L471" s="165">
        <v>45265</v>
      </c>
      <c r="M471" s="163"/>
      <c r="N471" s="163"/>
      <c r="O471" s="163"/>
      <c r="P471" s="163"/>
    </row>
    <row r="472" spans="1:16">
      <c r="A472" s="163"/>
      <c r="B472" s="188" t="s">
        <v>147</v>
      </c>
      <c r="C472" s="187" t="s">
        <v>158</v>
      </c>
      <c r="D472" s="190" t="s">
        <v>4568</v>
      </c>
      <c r="E472" s="165">
        <v>45262</v>
      </c>
      <c r="F472" s="165">
        <v>45262</v>
      </c>
      <c r="G472" s="163" t="s">
        <v>1990</v>
      </c>
      <c r="H472" s="163" t="s">
        <v>4650</v>
      </c>
      <c r="I472" s="163" t="s">
        <v>3008</v>
      </c>
      <c r="J472" s="163" t="s">
        <v>4651</v>
      </c>
      <c r="K472" s="164" t="s">
        <v>195</v>
      </c>
      <c r="L472" s="165">
        <v>45264</v>
      </c>
      <c r="M472" s="163"/>
      <c r="N472" s="163"/>
      <c r="O472" s="163"/>
      <c r="P472" s="163"/>
    </row>
    <row r="473" spans="1:16">
      <c r="A473" s="163"/>
      <c r="B473" s="188" t="s">
        <v>147</v>
      </c>
      <c r="C473" s="187" t="s">
        <v>159</v>
      </c>
      <c r="D473" s="190" t="s">
        <v>4569</v>
      </c>
      <c r="E473" s="165">
        <v>45264</v>
      </c>
      <c r="F473" s="165">
        <v>45264</v>
      </c>
      <c r="G473" s="163" t="s">
        <v>1859</v>
      </c>
      <c r="H473" s="163" t="s">
        <v>2844</v>
      </c>
      <c r="I473" s="163" t="s">
        <v>3443</v>
      </c>
      <c r="J473" s="163" t="s">
        <v>4531</v>
      </c>
      <c r="K473" s="164" t="s">
        <v>195</v>
      </c>
      <c r="L473" s="165">
        <v>45271</v>
      </c>
      <c r="M473" s="163"/>
      <c r="N473" s="163"/>
      <c r="O473" s="163"/>
      <c r="P473" s="163"/>
    </row>
    <row r="474" spans="1:16">
      <c r="A474" s="163"/>
      <c r="B474" s="188" t="s">
        <v>147</v>
      </c>
      <c r="C474" s="187" t="s">
        <v>158</v>
      </c>
      <c r="D474" s="190" t="s">
        <v>4570</v>
      </c>
      <c r="E474" s="165">
        <v>45264</v>
      </c>
      <c r="F474" s="165">
        <v>45264</v>
      </c>
      <c r="G474" s="163" t="s">
        <v>4662</v>
      </c>
      <c r="H474" s="163" t="s">
        <v>4663</v>
      </c>
      <c r="I474" s="163" t="s">
        <v>3008</v>
      </c>
      <c r="J474" s="163" t="s">
        <v>4664</v>
      </c>
      <c r="K474" s="164" t="s">
        <v>195</v>
      </c>
      <c r="L474" s="165">
        <v>45271</v>
      </c>
      <c r="M474" s="163"/>
      <c r="N474" s="163"/>
      <c r="O474" s="163"/>
      <c r="P474" s="163"/>
    </row>
    <row r="475" spans="1:16">
      <c r="A475" s="163"/>
      <c r="B475" s="188" t="s">
        <v>147</v>
      </c>
      <c r="C475" s="187" t="s">
        <v>158</v>
      </c>
      <c r="D475" s="190" t="s">
        <v>4571</v>
      </c>
      <c r="E475" s="165">
        <v>45265</v>
      </c>
      <c r="F475" s="165">
        <v>45265</v>
      </c>
      <c r="G475" s="163" t="s">
        <v>4629</v>
      </c>
      <c r="H475" s="163" t="s">
        <v>4630</v>
      </c>
      <c r="I475" s="163" t="s">
        <v>3008</v>
      </c>
      <c r="J475" s="163" t="s">
        <v>4631</v>
      </c>
      <c r="K475" s="164" t="s">
        <v>195</v>
      </c>
      <c r="L475" s="165">
        <v>45271</v>
      </c>
      <c r="M475" s="163"/>
      <c r="N475" s="163"/>
      <c r="O475" s="163"/>
      <c r="P475" s="163"/>
    </row>
    <row r="476" spans="1:16">
      <c r="A476" s="163"/>
      <c r="B476" s="188" t="s">
        <v>147</v>
      </c>
      <c r="C476" s="187" t="s">
        <v>158</v>
      </c>
      <c r="D476" s="190" t="s">
        <v>4572</v>
      </c>
      <c r="E476" s="165">
        <v>45266</v>
      </c>
      <c r="F476" s="165">
        <v>45266</v>
      </c>
      <c r="G476" s="163" t="s">
        <v>1990</v>
      </c>
      <c r="H476" s="163" t="s">
        <v>4638</v>
      </c>
      <c r="I476" s="163" t="s">
        <v>3008</v>
      </c>
      <c r="J476" s="163" t="s">
        <v>4639</v>
      </c>
      <c r="K476" s="164" t="s">
        <v>195</v>
      </c>
      <c r="L476" s="165">
        <v>45268</v>
      </c>
      <c r="M476" s="163"/>
      <c r="N476" s="163"/>
      <c r="O476" s="163"/>
      <c r="P476" s="163"/>
    </row>
    <row r="477" spans="1:16">
      <c r="A477" s="163"/>
      <c r="B477" s="188" t="s">
        <v>147</v>
      </c>
      <c r="C477" s="187" t="s">
        <v>159</v>
      </c>
      <c r="D477" s="190" t="s">
        <v>4573</v>
      </c>
      <c r="E477" s="165">
        <v>45269</v>
      </c>
      <c r="F477" s="165">
        <v>45269</v>
      </c>
      <c r="G477" s="163" t="s">
        <v>1990</v>
      </c>
      <c r="H477" s="163" t="s">
        <v>2888</v>
      </c>
      <c r="I477" s="163" t="s">
        <v>3500</v>
      </c>
      <c r="J477" s="163" t="s">
        <v>2889</v>
      </c>
      <c r="K477" s="164" t="s">
        <v>195</v>
      </c>
      <c r="L477" s="165">
        <v>45278</v>
      </c>
      <c r="M477" s="163"/>
      <c r="N477" s="163"/>
      <c r="O477" s="163"/>
      <c r="P477" s="163"/>
    </row>
    <row r="478" spans="1:16">
      <c r="A478" s="163"/>
      <c r="B478" s="188" t="s">
        <v>147</v>
      </c>
      <c r="C478" s="187" t="s">
        <v>159</v>
      </c>
      <c r="D478" s="190" t="s">
        <v>4574</v>
      </c>
      <c r="E478" s="165">
        <v>45269</v>
      </c>
      <c r="F478" s="165">
        <v>45269</v>
      </c>
      <c r="G478" s="163" t="s">
        <v>3644</v>
      </c>
      <c r="H478" s="163" t="s">
        <v>4665</v>
      </c>
      <c r="I478" s="163" t="s">
        <v>3443</v>
      </c>
      <c r="J478" s="163" t="s">
        <v>4666</v>
      </c>
      <c r="K478" s="164" t="s">
        <v>195</v>
      </c>
      <c r="L478" s="165">
        <v>45271</v>
      </c>
      <c r="M478" s="163"/>
      <c r="N478" s="163"/>
      <c r="O478" s="163"/>
      <c r="P478" s="163"/>
    </row>
    <row r="479" spans="1:16">
      <c r="A479" s="163"/>
      <c r="B479" s="188" t="s">
        <v>147</v>
      </c>
      <c r="C479" s="187" t="s">
        <v>159</v>
      </c>
      <c r="D479" s="190" t="s">
        <v>4668</v>
      </c>
      <c r="E479" s="165">
        <v>45271</v>
      </c>
      <c r="F479" s="165">
        <v>45271</v>
      </c>
      <c r="G479" s="163" t="s">
        <v>4704</v>
      </c>
      <c r="H479" s="163" t="s">
        <v>4705</v>
      </c>
      <c r="I479" s="163" t="s">
        <v>3500</v>
      </c>
      <c r="J479" s="163" t="s">
        <v>4706</v>
      </c>
      <c r="K479" s="164" t="s">
        <v>195</v>
      </c>
      <c r="L479" s="165">
        <v>45278</v>
      </c>
      <c r="M479" s="163"/>
      <c r="N479" s="163"/>
      <c r="O479" s="163"/>
      <c r="P479" s="163"/>
    </row>
    <row r="480" spans="1:16">
      <c r="A480" s="163"/>
      <c r="B480" s="188" t="s">
        <v>147</v>
      </c>
      <c r="C480" s="187" t="s">
        <v>158</v>
      </c>
      <c r="D480" s="190" t="s">
        <v>4669</v>
      </c>
      <c r="E480" s="165">
        <v>45272</v>
      </c>
      <c r="F480" s="165">
        <v>45272</v>
      </c>
      <c r="G480" s="163" t="s">
        <v>3644</v>
      </c>
      <c r="H480" s="163" t="s">
        <v>4218</v>
      </c>
      <c r="I480" s="163" t="s">
        <v>3008</v>
      </c>
      <c r="J480" s="163" t="s">
        <v>3952</v>
      </c>
      <c r="K480" s="164" t="s">
        <v>195</v>
      </c>
      <c r="L480" s="165">
        <v>45278</v>
      </c>
      <c r="M480" s="163"/>
      <c r="N480" s="163"/>
      <c r="O480" s="163"/>
      <c r="P480" s="163"/>
    </row>
    <row r="481" spans="1:16">
      <c r="A481" s="163"/>
      <c r="B481" s="188" t="s">
        <v>147</v>
      </c>
      <c r="C481" s="187" t="s">
        <v>159</v>
      </c>
      <c r="D481" s="190" t="s">
        <v>4670</v>
      </c>
      <c r="E481" s="165">
        <v>45272</v>
      </c>
      <c r="F481" s="165">
        <v>45272</v>
      </c>
      <c r="G481" s="163" t="s">
        <v>1990</v>
      </c>
      <c r="H481" s="163" t="s">
        <v>4707</v>
      </c>
      <c r="I481" s="163" t="s">
        <v>3500</v>
      </c>
      <c r="J481" s="163" t="s">
        <v>4708</v>
      </c>
      <c r="K481" s="164" t="s">
        <v>195</v>
      </c>
      <c r="L481" s="165">
        <v>45278</v>
      </c>
      <c r="M481" s="163"/>
      <c r="N481" s="163"/>
      <c r="O481" s="163"/>
      <c r="P481" s="163"/>
    </row>
    <row r="482" spans="1:16">
      <c r="A482" s="163"/>
      <c r="B482" s="188" t="s">
        <v>147</v>
      </c>
      <c r="C482" s="187" t="s">
        <v>159</v>
      </c>
      <c r="D482" s="190" t="s">
        <v>4671</v>
      </c>
      <c r="E482" s="165">
        <v>45273</v>
      </c>
      <c r="F482" s="165">
        <v>45273</v>
      </c>
      <c r="G482" s="163" t="s">
        <v>4402</v>
      </c>
      <c r="H482" s="163" t="s">
        <v>4219</v>
      </c>
      <c r="I482" s="163" t="s">
        <v>3500</v>
      </c>
      <c r="J482" s="163" t="s">
        <v>4220</v>
      </c>
      <c r="K482" s="164" t="s">
        <v>195</v>
      </c>
      <c r="L482" s="165">
        <v>45278</v>
      </c>
      <c r="M482" s="163"/>
      <c r="N482" s="163"/>
      <c r="O482" s="163"/>
      <c r="P482" s="163"/>
    </row>
    <row r="483" spans="1:16">
      <c r="A483" s="163"/>
      <c r="B483" s="188" t="s">
        <v>147</v>
      </c>
      <c r="C483" s="187" t="s">
        <v>159</v>
      </c>
      <c r="D483" s="190" t="s">
        <v>4672</v>
      </c>
      <c r="E483" s="165">
        <v>45273</v>
      </c>
      <c r="F483" s="165">
        <v>45273</v>
      </c>
      <c r="G483" s="163" t="s">
        <v>1935</v>
      </c>
      <c r="H483" s="163" t="s">
        <v>3617</v>
      </c>
      <c r="I483" s="163" t="s">
        <v>3443</v>
      </c>
      <c r="J483" s="163" t="s">
        <v>4709</v>
      </c>
      <c r="K483" s="164" t="s">
        <v>195</v>
      </c>
      <c r="L483" s="165">
        <v>45278</v>
      </c>
      <c r="M483" s="163"/>
      <c r="N483" s="163"/>
      <c r="O483" s="163"/>
      <c r="P483" s="163"/>
    </row>
    <row r="484" spans="1:16">
      <c r="A484" s="163"/>
      <c r="B484" s="188" t="s">
        <v>147</v>
      </c>
      <c r="C484" s="187" t="s">
        <v>49</v>
      </c>
      <c r="D484" s="190" t="s">
        <v>4673</v>
      </c>
      <c r="E484" s="165">
        <v>45273</v>
      </c>
      <c r="F484" s="165">
        <v>45273</v>
      </c>
      <c r="G484" s="163" t="s">
        <v>2406</v>
      </c>
      <c r="H484" s="163" t="s">
        <v>3410</v>
      </c>
      <c r="I484" s="163" t="s">
        <v>3500</v>
      </c>
      <c r="J484" s="163" t="s">
        <v>1135</v>
      </c>
      <c r="K484" s="164" t="s">
        <v>195</v>
      </c>
      <c r="L484" s="165">
        <v>45278</v>
      </c>
      <c r="M484" s="163"/>
      <c r="N484" s="163"/>
      <c r="O484" s="163"/>
      <c r="P484" s="163"/>
    </row>
    <row r="485" spans="1:16">
      <c r="A485" s="163"/>
      <c r="B485" s="188" t="s">
        <v>147</v>
      </c>
      <c r="C485" s="187" t="s">
        <v>48</v>
      </c>
      <c r="D485" s="190" t="s">
        <v>4674</v>
      </c>
      <c r="E485" s="165">
        <v>45273</v>
      </c>
      <c r="F485" s="165">
        <v>45273</v>
      </c>
      <c r="G485" s="163" t="s">
        <v>4581</v>
      </c>
      <c r="H485" s="163" t="s">
        <v>4685</v>
      </c>
      <c r="I485" s="163" t="s">
        <v>3008</v>
      </c>
      <c r="J485" s="163" t="s">
        <v>3952</v>
      </c>
      <c r="K485" s="164" t="s">
        <v>195</v>
      </c>
      <c r="L485" s="165">
        <v>45278</v>
      </c>
      <c r="M485" s="163"/>
      <c r="N485" s="163"/>
      <c r="O485" s="163"/>
      <c r="P485" s="163"/>
    </row>
    <row r="486" spans="1:16">
      <c r="A486" s="163"/>
      <c r="B486" s="188" t="s">
        <v>147</v>
      </c>
      <c r="C486" s="187" t="s">
        <v>49</v>
      </c>
      <c r="D486" s="190" t="s">
        <v>4675</v>
      </c>
      <c r="E486" s="165">
        <v>45275</v>
      </c>
      <c r="F486" s="165">
        <v>45274</v>
      </c>
      <c r="G486" s="163" t="s">
        <v>1990</v>
      </c>
      <c r="H486" s="163" t="s">
        <v>4686</v>
      </c>
      <c r="I486" s="163" t="s">
        <v>3500</v>
      </c>
      <c r="J486" s="163" t="s">
        <v>4687</v>
      </c>
      <c r="K486" s="164" t="s">
        <v>195</v>
      </c>
      <c r="L486" s="165">
        <v>45278</v>
      </c>
      <c r="M486" s="163"/>
      <c r="N486" s="163"/>
      <c r="O486" s="163"/>
      <c r="P486" s="163"/>
    </row>
    <row r="487" spans="1:16">
      <c r="A487" s="163"/>
      <c r="B487" s="188" t="s">
        <v>147</v>
      </c>
      <c r="C487" s="187" t="s">
        <v>159</v>
      </c>
      <c r="D487" s="190" t="s">
        <v>4676</v>
      </c>
      <c r="E487" s="165">
        <v>45275</v>
      </c>
      <c r="F487" s="165">
        <v>45275</v>
      </c>
      <c r="G487" s="163" t="s">
        <v>1859</v>
      </c>
      <c r="H487" s="163" t="s">
        <v>3638</v>
      </c>
      <c r="I487" s="163" t="s">
        <v>3443</v>
      </c>
      <c r="J487" s="163" t="s">
        <v>4648</v>
      </c>
      <c r="K487" s="164" t="s">
        <v>195</v>
      </c>
      <c r="L487" s="165">
        <v>45278</v>
      </c>
      <c r="M487" s="163"/>
      <c r="N487" s="163"/>
      <c r="O487" s="163"/>
      <c r="P487" s="163"/>
    </row>
    <row r="488" spans="1:16">
      <c r="A488" s="163"/>
      <c r="B488" s="188" t="s">
        <v>147</v>
      </c>
      <c r="C488" s="187" t="s">
        <v>159</v>
      </c>
      <c r="D488" s="190" t="s">
        <v>4677</v>
      </c>
      <c r="E488" s="165">
        <v>45276</v>
      </c>
      <c r="F488" s="165">
        <v>45276</v>
      </c>
      <c r="G488" s="163" t="s">
        <v>1859</v>
      </c>
      <c r="H488" s="163" t="s">
        <v>3316</v>
      </c>
      <c r="I488" s="163" t="s">
        <v>3443</v>
      </c>
      <c r="J488" s="163" t="s">
        <v>4688</v>
      </c>
      <c r="K488" s="164" t="s">
        <v>195</v>
      </c>
      <c r="L488" s="165">
        <v>45282</v>
      </c>
      <c r="M488" s="163"/>
      <c r="N488" s="163"/>
      <c r="O488" s="163"/>
      <c r="P488" s="163"/>
    </row>
    <row r="489" spans="1:16">
      <c r="A489" s="163"/>
      <c r="B489" s="188" t="s">
        <v>147</v>
      </c>
      <c r="C489" s="187" t="s">
        <v>49</v>
      </c>
      <c r="D489" s="190" t="s">
        <v>4678</v>
      </c>
      <c r="E489" s="165">
        <v>45276</v>
      </c>
      <c r="F489" s="165">
        <v>45276</v>
      </c>
      <c r="G489" s="163" t="s">
        <v>2406</v>
      </c>
      <c r="H489" s="163" t="s">
        <v>3637</v>
      </c>
      <c r="I489" s="163" t="s">
        <v>3500</v>
      </c>
      <c r="J489" s="163" t="s">
        <v>4220</v>
      </c>
      <c r="K489" s="164" t="s">
        <v>195</v>
      </c>
      <c r="L489" s="165">
        <v>45282</v>
      </c>
      <c r="M489" s="163"/>
      <c r="N489" s="163"/>
      <c r="O489" s="163"/>
      <c r="P489" s="163"/>
    </row>
    <row r="490" spans="1:16">
      <c r="A490" s="163"/>
      <c r="B490" s="188" t="s">
        <v>147</v>
      </c>
      <c r="C490" s="187" t="s">
        <v>3101</v>
      </c>
      <c r="D490" s="190" t="s">
        <v>4679</v>
      </c>
      <c r="E490" s="165">
        <v>45276</v>
      </c>
      <c r="F490" s="165">
        <v>45276</v>
      </c>
      <c r="G490" s="163" t="s">
        <v>3644</v>
      </c>
      <c r="H490" s="163" t="s">
        <v>4692</v>
      </c>
      <c r="I490" s="163" t="s">
        <v>2227</v>
      </c>
      <c r="J490" s="163" t="s">
        <v>4499</v>
      </c>
      <c r="K490" s="164" t="s">
        <v>195</v>
      </c>
      <c r="L490" s="165">
        <v>45282</v>
      </c>
      <c r="M490" s="163"/>
      <c r="N490" s="163"/>
      <c r="O490" s="163"/>
      <c r="P490" s="163"/>
    </row>
    <row r="491" spans="1:16">
      <c r="A491" s="163"/>
      <c r="B491" s="188" t="s">
        <v>147</v>
      </c>
      <c r="C491" s="187" t="s">
        <v>159</v>
      </c>
      <c r="D491" s="190" t="s">
        <v>4680</v>
      </c>
      <c r="E491" s="165">
        <v>45278</v>
      </c>
      <c r="F491" s="165">
        <v>45278</v>
      </c>
      <c r="G491" s="163" t="s">
        <v>3644</v>
      </c>
      <c r="H491" s="163" t="s">
        <v>4693</v>
      </c>
      <c r="I491" s="163" t="s">
        <v>3443</v>
      </c>
      <c r="J491" s="163" t="s">
        <v>4220</v>
      </c>
      <c r="K491" s="164" t="s">
        <v>195</v>
      </c>
      <c r="L491" s="165">
        <v>45282</v>
      </c>
      <c r="M491" s="163"/>
      <c r="N491" s="163"/>
      <c r="O491" s="163"/>
      <c r="P491" s="163"/>
    </row>
    <row r="492" spans="1:16">
      <c r="A492" s="163"/>
      <c r="B492" s="188" t="s">
        <v>147</v>
      </c>
      <c r="C492" s="187" t="s">
        <v>49</v>
      </c>
      <c r="D492" s="190" t="s">
        <v>4681</v>
      </c>
      <c r="E492" s="165">
        <v>45278</v>
      </c>
      <c r="F492" s="165">
        <v>45278</v>
      </c>
      <c r="G492" s="163" t="s">
        <v>1990</v>
      </c>
      <c r="H492" s="163" t="s">
        <v>2888</v>
      </c>
      <c r="I492" s="163" t="s">
        <v>3500</v>
      </c>
      <c r="J492" s="163" t="s">
        <v>4696</v>
      </c>
      <c r="K492" s="164" t="s">
        <v>195</v>
      </c>
      <c r="L492" s="165">
        <v>45282</v>
      </c>
      <c r="M492" s="163"/>
      <c r="N492" s="163"/>
      <c r="O492" s="163"/>
      <c r="P492" s="163"/>
    </row>
    <row r="493" spans="1:16">
      <c r="A493" s="163"/>
      <c r="B493" s="188" t="s">
        <v>147</v>
      </c>
      <c r="C493" s="187" t="s">
        <v>49</v>
      </c>
      <c r="D493" s="190" t="s">
        <v>4682</v>
      </c>
      <c r="E493" s="165">
        <v>45279</v>
      </c>
      <c r="F493" s="165">
        <v>45279</v>
      </c>
      <c r="G493" s="163" t="s">
        <v>4722</v>
      </c>
      <c r="H493" s="163" t="s">
        <v>4723</v>
      </c>
      <c r="I493" s="163" t="s">
        <v>3500</v>
      </c>
      <c r="J493" s="163" t="s">
        <v>4431</v>
      </c>
      <c r="K493" s="164" t="s">
        <v>195</v>
      </c>
      <c r="L493" s="165">
        <v>45282</v>
      </c>
      <c r="M493" s="163"/>
      <c r="N493" s="163"/>
      <c r="O493" s="163"/>
      <c r="P493" s="163"/>
    </row>
    <row r="494" spans="1:16">
      <c r="A494" s="163"/>
      <c r="B494" s="188" t="s">
        <v>147</v>
      </c>
      <c r="C494" s="187" t="s">
        <v>44</v>
      </c>
      <c r="D494" s="190" t="s">
        <v>4683</v>
      </c>
      <c r="E494" s="165">
        <v>45280</v>
      </c>
      <c r="F494" s="165">
        <v>45280</v>
      </c>
      <c r="G494" s="163" t="s">
        <v>4581</v>
      </c>
      <c r="H494" s="163" t="s">
        <v>4746</v>
      </c>
      <c r="I494" s="163" t="s">
        <v>2227</v>
      </c>
      <c r="J494" s="163" t="s">
        <v>4499</v>
      </c>
      <c r="K494" s="164" t="s">
        <v>195</v>
      </c>
      <c r="L494" s="165">
        <v>45287</v>
      </c>
      <c r="M494" s="163"/>
      <c r="N494" s="163"/>
      <c r="O494" s="163"/>
      <c r="P494" s="163"/>
    </row>
    <row r="495" spans="1:16">
      <c r="A495" s="163"/>
      <c r="B495" s="188" t="s">
        <v>147</v>
      </c>
      <c r="C495" s="187" t="s">
        <v>49</v>
      </c>
      <c r="D495" s="190" t="s">
        <v>4684</v>
      </c>
      <c r="E495" s="165">
        <v>45280</v>
      </c>
      <c r="F495" s="165">
        <v>45279</v>
      </c>
      <c r="G495" s="163" t="s">
        <v>1990</v>
      </c>
      <c r="H495" s="163" t="s">
        <v>3831</v>
      </c>
      <c r="I495" s="163" t="s">
        <v>3500</v>
      </c>
      <c r="J495" s="163" t="s">
        <v>4747</v>
      </c>
      <c r="K495" s="164" t="s">
        <v>195</v>
      </c>
      <c r="L495" s="165">
        <v>45282</v>
      </c>
      <c r="M495" s="163"/>
      <c r="N495" s="163"/>
      <c r="O495" s="163"/>
      <c r="P495" s="163"/>
    </row>
    <row r="496" spans="1:16">
      <c r="A496" s="163"/>
      <c r="B496" s="188" t="s">
        <v>147</v>
      </c>
      <c r="C496" s="187" t="s">
        <v>49</v>
      </c>
      <c r="D496" s="190" t="s">
        <v>4750</v>
      </c>
      <c r="E496" s="165">
        <v>45281</v>
      </c>
      <c r="F496" s="165">
        <v>45280</v>
      </c>
      <c r="G496" s="163" t="s">
        <v>1990</v>
      </c>
      <c r="H496" s="163" t="s">
        <v>4781</v>
      </c>
      <c r="I496" s="163" t="s">
        <v>3500</v>
      </c>
      <c r="J496" s="163" t="s">
        <v>4782</v>
      </c>
      <c r="K496" s="164" t="s">
        <v>195</v>
      </c>
      <c r="L496" s="165">
        <v>45287</v>
      </c>
      <c r="M496" s="163"/>
      <c r="N496" s="163"/>
      <c r="O496" s="163"/>
      <c r="P496" s="163"/>
    </row>
    <row r="497" spans="1:16">
      <c r="A497" s="163"/>
      <c r="B497" s="188" t="s">
        <v>147</v>
      </c>
      <c r="C497" s="187" t="s">
        <v>49</v>
      </c>
      <c r="D497" s="190" t="s">
        <v>4751</v>
      </c>
      <c r="E497" s="165">
        <v>45281</v>
      </c>
      <c r="F497" s="165">
        <v>45281</v>
      </c>
      <c r="G497" s="163" t="s">
        <v>1990</v>
      </c>
      <c r="H497" s="163" t="s">
        <v>3474</v>
      </c>
      <c r="I497" s="163" t="s">
        <v>3500</v>
      </c>
      <c r="J497" s="163" t="s">
        <v>4783</v>
      </c>
      <c r="K497" s="164" t="s">
        <v>195</v>
      </c>
      <c r="L497" s="165">
        <v>45287</v>
      </c>
      <c r="M497" s="163"/>
      <c r="N497" s="163"/>
      <c r="O497" s="163"/>
      <c r="P497" s="163"/>
    </row>
    <row r="498" spans="1:16">
      <c r="A498" s="163"/>
      <c r="B498" s="188" t="s">
        <v>147</v>
      </c>
      <c r="C498" s="187" t="s">
        <v>160</v>
      </c>
      <c r="D498" s="190" t="s">
        <v>4752</v>
      </c>
      <c r="E498" s="165">
        <v>45281</v>
      </c>
      <c r="F498" s="165">
        <v>45281</v>
      </c>
      <c r="G498" s="163" t="s">
        <v>1209</v>
      </c>
      <c r="H498" s="163" t="s">
        <v>4784</v>
      </c>
      <c r="I498" s="163" t="s">
        <v>3553</v>
      </c>
      <c r="J498" s="163" t="s">
        <v>3820</v>
      </c>
      <c r="K498" s="164" t="s">
        <v>195</v>
      </c>
      <c r="L498" s="165">
        <v>45287</v>
      </c>
      <c r="M498" s="163"/>
      <c r="N498" s="163"/>
      <c r="O498" s="163"/>
      <c r="P498" s="163"/>
    </row>
    <row r="499" spans="1:16">
      <c r="A499" s="163"/>
      <c r="B499" s="188" t="s">
        <v>147</v>
      </c>
      <c r="C499" s="187" t="s">
        <v>160</v>
      </c>
      <c r="D499" s="190" t="s">
        <v>4753</v>
      </c>
      <c r="E499" s="165">
        <v>45283</v>
      </c>
      <c r="F499" s="165">
        <v>45283</v>
      </c>
      <c r="G499" s="163" t="s">
        <v>4530</v>
      </c>
      <c r="H499" s="163" t="s">
        <v>4791</v>
      </c>
      <c r="I499" s="163" t="s">
        <v>3553</v>
      </c>
      <c r="J499" s="163" t="s">
        <v>4531</v>
      </c>
      <c r="K499" s="164" t="s">
        <v>195</v>
      </c>
      <c r="L499" s="165">
        <v>45287</v>
      </c>
      <c r="M499" s="163"/>
      <c r="N499" s="163"/>
      <c r="O499" s="163"/>
      <c r="P499" s="163"/>
    </row>
    <row r="500" spans="1:16">
      <c r="A500" s="163"/>
      <c r="B500" s="188" t="s">
        <v>147</v>
      </c>
      <c r="C500" s="187" t="s">
        <v>160</v>
      </c>
      <c r="D500" s="190" t="s">
        <v>4754</v>
      </c>
      <c r="E500" s="165">
        <v>45283</v>
      </c>
      <c r="F500" s="165">
        <v>45285</v>
      </c>
      <c r="G500" s="163" t="s">
        <v>4792</v>
      </c>
      <c r="H500" s="163" t="s">
        <v>4793</v>
      </c>
      <c r="I500" s="163" t="s">
        <v>3553</v>
      </c>
      <c r="J500" s="163" t="s">
        <v>4531</v>
      </c>
      <c r="K500" s="164" t="s">
        <v>195</v>
      </c>
      <c r="L500" s="165">
        <v>45287</v>
      </c>
      <c r="M500" s="163"/>
      <c r="N500" s="163"/>
      <c r="O500" s="163"/>
      <c r="P500" s="163"/>
    </row>
    <row r="501" spans="1:16">
      <c r="A501" s="163"/>
      <c r="B501" s="188" t="s">
        <v>147</v>
      </c>
      <c r="C501" s="187" t="s">
        <v>160</v>
      </c>
      <c r="D501" s="190" t="s">
        <v>4755</v>
      </c>
      <c r="E501" s="165">
        <v>45283</v>
      </c>
      <c r="F501" s="165">
        <v>45285</v>
      </c>
      <c r="G501" s="163" t="s">
        <v>1859</v>
      </c>
      <c r="H501" s="163" t="s">
        <v>2844</v>
      </c>
      <c r="I501" s="163" t="s">
        <v>3553</v>
      </c>
      <c r="J501" s="163" t="s">
        <v>4531</v>
      </c>
      <c r="K501" s="164" t="s">
        <v>195</v>
      </c>
      <c r="L501" s="165">
        <v>45287</v>
      </c>
      <c r="M501" s="163"/>
      <c r="N501" s="163"/>
      <c r="O501" s="163"/>
      <c r="P501" s="163"/>
    </row>
    <row r="502" spans="1:16">
      <c r="A502" s="163"/>
      <c r="B502" s="188" t="s">
        <v>147</v>
      </c>
      <c r="C502" s="187" t="s">
        <v>160</v>
      </c>
      <c r="D502" s="190" t="s">
        <v>4756</v>
      </c>
      <c r="E502" s="165">
        <v>45287</v>
      </c>
      <c r="F502" s="165">
        <v>45287</v>
      </c>
      <c r="G502" s="163" t="s">
        <v>4788</v>
      </c>
      <c r="H502" s="163" t="s">
        <v>4789</v>
      </c>
      <c r="I502" s="163" t="s">
        <v>3553</v>
      </c>
      <c r="J502" s="163" t="s">
        <v>4531</v>
      </c>
      <c r="K502" s="164" t="s">
        <v>195</v>
      </c>
      <c r="L502" s="165">
        <v>45294</v>
      </c>
      <c r="M502" s="163"/>
      <c r="N502" s="163"/>
      <c r="O502" s="163"/>
      <c r="P502" s="163"/>
    </row>
    <row r="503" spans="1:16">
      <c r="A503" s="163"/>
      <c r="B503" s="188" t="s">
        <v>147</v>
      </c>
      <c r="C503" s="187" t="s">
        <v>160</v>
      </c>
      <c r="D503" s="190" t="s">
        <v>4757</v>
      </c>
      <c r="E503" s="165">
        <v>45289</v>
      </c>
      <c r="F503" s="165">
        <v>45289</v>
      </c>
      <c r="G503" s="163" t="s">
        <v>1990</v>
      </c>
      <c r="H503" s="163" t="s">
        <v>4823</v>
      </c>
      <c r="I503" s="163" t="s">
        <v>3719</v>
      </c>
      <c r="J503" s="163" t="s">
        <v>4824</v>
      </c>
      <c r="K503" s="164" t="s">
        <v>195</v>
      </c>
      <c r="L503" s="165">
        <v>45294</v>
      </c>
      <c r="M503" s="163"/>
      <c r="N503" s="163"/>
      <c r="O503" s="163"/>
      <c r="P503" s="163"/>
    </row>
    <row r="504" spans="1:16">
      <c r="A504" s="163"/>
      <c r="B504" s="188" t="s">
        <v>147</v>
      </c>
      <c r="C504" s="187" t="s">
        <v>160</v>
      </c>
      <c r="D504" s="190" t="s">
        <v>4758</v>
      </c>
      <c r="E504" s="165">
        <v>45289</v>
      </c>
      <c r="F504" s="165">
        <v>45289</v>
      </c>
      <c r="G504" s="163" t="s">
        <v>1990</v>
      </c>
      <c r="H504" s="163" t="s">
        <v>3896</v>
      </c>
      <c r="I504" s="163" t="s">
        <v>3719</v>
      </c>
      <c r="J504" s="163" t="s">
        <v>4857</v>
      </c>
      <c r="K504" s="164" t="s">
        <v>195</v>
      </c>
      <c r="L504" s="165">
        <v>45294</v>
      </c>
      <c r="M504" s="163"/>
      <c r="N504" s="163"/>
      <c r="O504" s="163"/>
      <c r="P504" s="163"/>
    </row>
    <row r="505" spans="1:16">
      <c r="A505" s="163"/>
      <c r="B505" s="188" t="s">
        <v>147</v>
      </c>
      <c r="C505" s="187" t="s">
        <v>160</v>
      </c>
      <c r="D505" s="190" t="s">
        <v>4759</v>
      </c>
      <c r="E505" s="165">
        <v>45290</v>
      </c>
      <c r="F505" s="165">
        <v>45290</v>
      </c>
      <c r="G505" s="163" t="s">
        <v>4209</v>
      </c>
      <c r="H505" s="163" t="s">
        <v>2965</v>
      </c>
      <c r="I505" s="163" t="s">
        <v>3719</v>
      </c>
      <c r="J505" s="163" t="s">
        <v>1135</v>
      </c>
      <c r="K505" s="164" t="s">
        <v>195</v>
      </c>
      <c r="L505" s="165">
        <v>45294</v>
      </c>
      <c r="M505" s="163"/>
      <c r="N505" s="163"/>
      <c r="O505" s="163"/>
      <c r="P505" s="163"/>
    </row>
    <row r="506" spans="1:16">
      <c r="A506" s="163"/>
      <c r="B506" s="188" t="s">
        <v>147</v>
      </c>
      <c r="C506" s="187" t="s">
        <v>159</v>
      </c>
      <c r="D506" s="190" t="s">
        <v>4760</v>
      </c>
      <c r="E506" s="165">
        <v>45290</v>
      </c>
      <c r="F506" s="165">
        <v>45290</v>
      </c>
      <c r="G506" s="163" t="s">
        <v>3644</v>
      </c>
      <c r="H506" s="163" t="s">
        <v>4218</v>
      </c>
      <c r="I506" s="163" t="s">
        <v>3500</v>
      </c>
      <c r="J506" s="163" t="s">
        <v>4220</v>
      </c>
      <c r="K506" s="164" t="s">
        <v>195</v>
      </c>
      <c r="L506" s="165">
        <v>45294</v>
      </c>
      <c r="M506" s="163"/>
      <c r="N506" s="163"/>
      <c r="O506" s="163"/>
      <c r="P506" s="163"/>
    </row>
    <row r="507" spans="1:16">
      <c r="A507" s="163"/>
      <c r="B507" s="188" t="s">
        <v>147</v>
      </c>
      <c r="C507" s="187" t="s">
        <v>160</v>
      </c>
      <c r="D507" s="190" t="s">
        <v>4761</v>
      </c>
      <c r="E507" s="165">
        <v>45290</v>
      </c>
      <c r="F507" s="165">
        <v>45290</v>
      </c>
      <c r="G507" s="163" t="s">
        <v>1990</v>
      </c>
      <c r="H507" s="163" t="s">
        <v>4080</v>
      </c>
      <c r="I507" s="163" t="s">
        <v>3719</v>
      </c>
      <c r="J507" s="163" t="s">
        <v>4915</v>
      </c>
      <c r="K507" s="164" t="s">
        <v>195</v>
      </c>
      <c r="L507" s="165">
        <v>45300</v>
      </c>
      <c r="M507" s="163"/>
      <c r="N507" s="163"/>
      <c r="O507" s="163"/>
      <c r="P507" s="163"/>
    </row>
    <row r="508" spans="1:16">
      <c r="A508" s="163"/>
      <c r="B508" s="188" t="s">
        <v>147</v>
      </c>
      <c r="C508" s="187" t="s">
        <v>160</v>
      </c>
      <c r="D508" s="190" t="s">
        <v>4762</v>
      </c>
      <c r="E508" s="165">
        <v>45292</v>
      </c>
      <c r="F508" s="165">
        <v>45292</v>
      </c>
      <c r="G508" s="163" t="s">
        <v>491</v>
      </c>
      <c r="H508" s="163" t="s">
        <v>4832</v>
      </c>
      <c r="I508" s="163" t="s">
        <v>3719</v>
      </c>
      <c r="J508" s="163" t="s">
        <v>4222</v>
      </c>
      <c r="K508" s="164" t="s">
        <v>195</v>
      </c>
      <c r="L508" s="165">
        <v>45294</v>
      </c>
      <c r="M508" s="163"/>
      <c r="N508" s="163"/>
      <c r="O508" s="163"/>
      <c r="P508" s="163"/>
    </row>
    <row r="509" spans="1:16">
      <c r="A509" s="163"/>
      <c r="B509" s="188" t="s">
        <v>147</v>
      </c>
      <c r="C509" s="187" t="s">
        <v>160</v>
      </c>
      <c r="D509" s="190" t="s">
        <v>4763</v>
      </c>
      <c r="E509" s="165">
        <v>45292</v>
      </c>
      <c r="F509" s="165">
        <v>45291</v>
      </c>
      <c r="G509" s="163" t="s">
        <v>1990</v>
      </c>
      <c r="H509" s="163" t="s">
        <v>3896</v>
      </c>
      <c r="I509" s="163" t="s">
        <v>3719</v>
      </c>
      <c r="J509" s="163" t="s">
        <v>4833</v>
      </c>
      <c r="K509" s="164" t="s">
        <v>195</v>
      </c>
      <c r="L509" s="165">
        <v>45294</v>
      </c>
      <c r="M509" s="163"/>
      <c r="N509" s="163"/>
      <c r="O509" s="163"/>
      <c r="P509" s="163"/>
    </row>
    <row r="510" spans="1:16">
      <c r="A510" s="163"/>
      <c r="B510" s="188" t="s">
        <v>147</v>
      </c>
      <c r="C510" s="187" t="s">
        <v>160</v>
      </c>
      <c r="D510" s="190" t="s">
        <v>4764</v>
      </c>
      <c r="E510" s="165">
        <v>45293</v>
      </c>
      <c r="F510" s="165">
        <v>45293</v>
      </c>
      <c r="G510" s="163" t="s">
        <v>4402</v>
      </c>
      <c r="H510" s="163" t="s">
        <v>4219</v>
      </c>
      <c r="I510" s="163" t="s">
        <v>3719</v>
      </c>
      <c r="J510" s="163" t="s">
        <v>4220</v>
      </c>
      <c r="K510" s="164" t="s">
        <v>195</v>
      </c>
      <c r="L510" s="165">
        <v>45300</v>
      </c>
      <c r="M510" s="163"/>
      <c r="N510" s="163"/>
      <c r="O510" s="163"/>
      <c r="P510" s="163"/>
    </row>
    <row r="511" spans="1:16">
      <c r="A511" s="163"/>
      <c r="B511" s="188" t="s">
        <v>147</v>
      </c>
      <c r="C511" s="187" t="s">
        <v>160</v>
      </c>
      <c r="D511" s="190" t="s">
        <v>4765</v>
      </c>
      <c r="E511" s="165">
        <v>45293</v>
      </c>
      <c r="F511" s="165">
        <v>45293</v>
      </c>
      <c r="G511" s="163" t="s">
        <v>4530</v>
      </c>
      <c r="H511" s="163" t="s">
        <v>4841</v>
      </c>
      <c r="I511" s="163" t="s">
        <v>3553</v>
      </c>
      <c r="J511" s="163" t="s">
        <v>4648</v>
      </c>
      <c r="K511" s="164" t="s">
        <v>195</v>
      </c>
      <c r="L511" s="165">
        <v>45300</v>
      </c>
      <c r="M511" s="163"/>
      <c r="N511" s="163"/>
      <c r="O511" s="163"/>
      <c r="P511" s="163"/>
    </row>
    <row r="512" spans="1:16">
      <c r="A512" s="163"/>
      <c r="B512" s="188" t="s">
        <v>147</v>
      </c>
      <c r="C512" s="187" t="s">
        <v>160</v>
      </c>
      <c r="D512" s="190" t="s">
        <v>4766</v>
      </c>
      <c r="E512" s="165">
        <v>45293</v>
      </c>
      <c r="F512" s="165">
        <v>45293</v>
      </c>
      <c r="G512" s="163" t="s">
        <v>1990</v>
      </c>
      <c r="H512" s="163" t="s">
        <v>4842</v>
      </c>
      <c r="I512" s="163" t="s">
        <v>3553</v>
      </c>
      <c r="J512" s="163" t="s">
        <v>4843</v>
      </c>
      <c r="K512" s="164" t="s">
        <v>195</v>
      </c>
      <c r="L512" s="165">
        <v>45300</v>
      </c>
      <c r="M512" s="163"/>
      <c r="N512" s="163"/>
      <c r="O512" s="163"/>
      <c r="P512" s="163"/>
    </row>
    <row r="513" spans="1:16">
      <c r="A513" s="163"/>
      <c r="B513" s="188" t="s">
        <v>147</v>
      </c>
      <c r="C513" s="187" t="s">
        <v>159</v>
      </c>
      <c r="D513" s="190" t="s">
        <v>4767</v>
      </c>
      <c r="E513" s="165">
        <v>45294</v>
      </c>
      <c r="F513" s="165">
        <v>45294</v>
      </c>
      <c r="G513" s="163" t="s">
        <v>1874</v>
      </c>
      <c r="H513" s="163" t="s">
        <v>4849</v>
      </c>
      <c r="I513" s="163" t="s">
        <v>3500</v>
      </c>
      <c r="J513" s="163" t="s">
        <v>4220</v>
      </c>
      <c r="K513" s="164" t="s">
        <v>195</v>
      </c>
      <c r="L513" s="165">
        <v>45300</v>
      </c>
      <c r="M513" s="163"/>
      <c r="N513" s="163"/>
      <c r="O513" s="163"/>
      <c r="P513" s="163"/>
    </row>
    <row r="514" spans="1:16">
      <c r="A514" s="163"/>
      <c r="B514" s="188" t="s">
        <v>147</v>
      </c>
      <c r="C514" s="187" t="s">
        <v>160</v>
      </c>
      <c r="D514" s="190" t="s">
        <v>4768</v>
      </c>
      <c r="E514" s="165">
        <v>45295</v>
      </c>
      <c r="F514" s="165">
        <v>45295</v>
      </c>
      <c r="G514" s="163" t="s">
        <v>1859</v>
      </c>
      <c r="H514" s="163" t="s">
        <v>2842</v>
      </c>
      <c r="I514" s="163" t="s">
        <v>3553</v>
      </c>
      <c r="J514" s="163" t="s">
        <v>4623</v>
      </c>
      <c r="K514" s="164" t="s">
        <v>195</v>
      </c>
      <c r="L514" s="165">
        <v>45300</v>
      </c>
      <c r="M514" s="163"/>
      <c r="N514" s="163"/>
      <c r="O514" s="163"/>
      <c r="P514" s="163"/>
    </row>
    <row r="515" spans="1:16">
      <c r="A515" s="163"/>
      <c r="B515" s="188" t="s">
        <v>147</v>
      </c>
      <c r="C515" s="187" t="s">
        <v>160</v>
      </c>
      <c r="D515" s="190" t="s">
        <v>4769</v>
      </c>
      <c r="E515" s="165">
        <v>45295</v>
      </c>
      <c r="F515" s="165">
        <v>45295</v>
      </c>
      <c r="G515" s="163" t="s">
        <v>1859</v>
      </c>
      <c r="H515" s="163" t="s">
        <v>4851</v>
      </c>
      <c r="I515" s="163" t="s">
        <v>3553</v>
      </c>
      <c r="J515" s="163" t="s">
        <v>4623</v>
      </c>
      <c r="K515" s="164" t="s">
        <v>195</v>
      </c>
      <c r="L515" s="165">
        <v>45300</v>
      </c>
      <c r="M515" s="163"/>
      <c r="N515" s="163"/>
      <c r="O515" s="163"/>
      <c r="P515" s="163"/>
    </row>
    <row r="516" spans="1:16">
      <c r="A516" s="163"/>
      <c r="B516" s="188" t="s">
        <v>147</v>
      </c>
      <c r="C516" s="187" t="s">
        <v>160</v>
      </c>
      <c r="D516" s="190" t="s">
        <v>4770</v>
      </c>
      <c r="E516" s="165">
        <v>45295</v>
      </c>
      <c r="F516" s="165">
        <v>45295</v>
      </c>
      <c r="G516" s="163" t="s">
        <v>2406</v>
      </c>
      <c r="H516" s="163" t="s">
        <v>4403</v>
      </c>
      <c r="I516" s="163" t="s">
        <v>3719</v>
      </c>
      <c r="J516" s="163" t="s">
        <v>4220</v>
      </c>
      <c r="K516" s="164" t="s">
        <v>195</v>
      </c>
      <c r="L516" s="165">
        <v>45300</v>
      </c>
      <c r="M516" s="163"/>
      <c r="N516" s="163"/>
      <c r="O516" s="163"/>
      <c r="P516" s="163"/>
    </row>
    <row r="517" spans="1:16">
      <c r="A517" s="163"/>
      <c r="B517" s="188" t="s">
        <v>147</v>
      </c>
      <c r="C517" s="187" t="s">
        <v>160</v>
      </c>
      <c r="D517" s="190" t="s">
        <v>4771</v>
      </c>
      <c r="E517" s="165">
        <v>45296</v>
      </c>
      <c r="F517" s="165">
        <v>45296</v>
      </c>
      <c r="G517" s="163" t="s">
        <v>1990</v>
      </c>
      <c r="H517" s="163" t="s">
        <v>4873</v>
      </c>
      <c r="I517" s="163" t="s">
        <v>3719</v>
      </c>
      <c r="J517" s="163" t="s">
        <v>4874</v>
      </c>
      <c r="K517" s="164" t="s">
        <v>195</v>
      </c>
      <c r="L517" s="165">
        <v>45300</v>
      </c>
      <c r="M517" s="163"/>
      <c r="N517" s="163"/>
      <c r="O517" s="163"/>
      <c r="P517" s="163"/>
    </row>
    <row r="518" spans="1:16">
      <c r="A518" s="163"/>
      <c r="B518" s="188" t="s">
        <v>147</v>
      </c>
      <c r="C518" s="187" t="s">
        <v>160</v>
      </c>
      <c r="D518" s="190" t="s">
        <v>4772</v>
      </c>
      <c r="E518" s="165">
        <v>45296</v>
      </c>
      <c r="F518" s="165">
        <v>45296</v>
      </c>
      <c r="G518" s="163" t="s">
        <v>3644</v>
      </c>
      <c r="H518" s="163" t="s">
        <v>4875</v>
      </c>
      <c r="I518" s="163" t="s">
        <v>3553</v>
      </c>
      <c r="J518" s="163" t="s">
        <v>4648</v>
      </c>
      <c r="K518" s="164" t="s">
        <v>195</v>
      </c>
      <c r="L518" s="165">
        <v>45300</v>
      </c>
      <c r="M518" s="163"/>
      <c r="N518" s="163"/>
      <c r="O518" s="163"/>
      <c r="P518" s="163"/>
    </row>
    <row r="519" spans="1:16">
      <c r="A519" s="163"/>
      <c r="B519" s="188" t="s">
        <v>147</v>
      </c>
      <c r="C519" s="187" t="s">
        <v>160</v>
      </c>
      <c r="D519" s="190" t="s">
        <v>4773</v>
      </c>
      <c r="E519" s="165">
        <v>45297</v>
      </c>
      <c r="F519" s="165">
        <v>45297</v>
      </c>
      <c r="G519" s="163" t="s">
        <v>4722</v>
      </c>
      <c r="H519" s="163" t="s">
        <v>4876</v>
      </c>
      <c r="I519" s="163" t="s">
        <v>3719</v>
      </c>
      <c r="J519" s="163" t="s">
        <v>4877</v>
      </c>
      <c r="K519" s="164" t="s">
        <v>195</v>
      </c>
      <c r="L519" s="165">
        <v>45300</v>
      </c>
      <c r="M519" s="163"/>
      <c r="N519" s="163"/>
      <c r="O519" s="163"/>
      <c r="P519" s="163"/>
    </row>
    <row r="520" spans="1:16">
      <c r="A520" s="163"/>
      <c r="B520" s="188" t="s">
        <v>147</v>
      </c>
      <c r="C520" s="187" t="s">
        <v>160</v>
      </c>
      <c r="D520" s="190" t="s">
        <v>4774</v>
      </c>
      <c r="E520" s="165">
        <v>45296</v>
      </c>
      <c r="F520" s="165">
        <v>45296</v>
      </c>
      <c r="G520" s="163" t="s">
        <v>1990</v>
      </c>
      <c r="H520" s="163" t="s">
        <v>4878</v>
      </c>
      <c r="I520" s="163" t="s">
        <v>3719</v>
      </c>
      <c r="J520" s="163" t="s">
        <v>4879</v>
      </c>
      <c r="K520" s="164" t="s">
        <v>195</v>
      </c>
      <c r="L520" s="165">
        <v>45300</v>
      </c>
      <c r="M520" s="163"/>
      <c r="N520" s="163"/>
      <c r="O520" s="163"/>
      <c r="P520" s="163"/>
    </row>
    <row r="521" spans="1:16">
      <c r="A521" s="163"/>
      <c r="B521" s="188" t="s">
        <v>147</v>
      </c>
      <c r="C521" s="187" t="s">
        <v>3</v>
      </c>
      <c r="D521" s="190" t="s">
        <v>4775</v>
      </c>
      <c r="E521" s="165">
        <v>45297</v>
      </c>
      <c r="F521" s="165">
        <v>45297</v>
      </c>
      <c r="G521" s="163" t="s">
        <v>4880</v>
      </c>
      <c r="H521" s="163" t="s">
        <v>4881</v>
      </c>
      <c r="I521" s="163" t="s">
        <v>4882</v>
      </c>
      <c r="J521" s="163" t="s">
        <v>4883</v>
      </c>
      <c r="K521" s="164" t="s">
        <v>195</v>
      </c>
      <c r="L521" s="165">
        <v>45300</v>
      </c>
      <c r="M521" s="163"/>
      <c r="N521" s="163"/>
      <c r="O521" s="163"/>
      <c r="P521" s="163"/>
    </row>
    <row r="522" spans="1:16">
      <c r="A522" s="163"/>
      <c r="B522" s="188" t="s">
        <v>147</v>
      </c>
      <c r="C522" s="187" t="s">
        <v>160</v>
      </c>
      <c r="D522" s="190" t="s">
        <v>4776</v>
      </c>
      <c r="E522" s="165">
        <v>45298</v>
      </c>
      <c r="F522" s="165">
        <v>45298</v>
      </c>
      <c r="G522" s="163" t="s">
        <v>1990</v>
      </c>
      <c r="H522" s="163" t="s">
        <v>4781</v>
      </c>
      <c r="I522" s="163" t="s">
        <v>3719</v>
      </c>
      <c r="J522" s="163" t="s">
        <v>4903</v>
      </c>
      <c r="K522" s="164" t="s">
        <v>195</v>
      </c>
      <c r="L522" s="165">
        <v>45300</v>
      </c>
      <c r="M522" s="163"/>
      <c r="N522" s="163"/>
      <c r="O522" s="163"/>
      <c r="P522" s="163"/>
    </row>
    <row r="523" spans="1:16">
      <c r="A523" s="163"/>
      <c r="B523" s="188" t="s">
        <v>147</v>
      </c>
      <c r="C523" s="187" t="s">
        <v>160</v>
      </c>
      <c r="D523" s="190" t="s">
        <v>4777</v>
      </c>
      <c r="E523" s="165">
        <v>45299</v>
      </c>
      <c r="F523" s="165">
        <v>45299</v>
      </c>
      <c r="G523" s="163" t="s">
        <v>1563</v>
      </c>
      <c r="H523" s="163" t="s">
        <v>4907</v>
      </c>
      <c r="I523" s="163" t="s">
        <v>3719</v>
      </c>
      <c r="J523" s="163" t="s">
        <v>4908</v>
      </c>
      <c r="K523" s="164" t="s">
        <v>195</v>
      </c>
      <c r="L523" s="165">
        <v>45300</v>
      </c>
      <c r="M523" s="163"/>
      <c r="N523" s="163"/>
      <c r="O523" s="163"/>
      <c r="P523" s="163"/>
    </row>
    <row r="524" spans="1:16">
      <c r="A524" s="163"/>
      <c r="B524" s="188" t="s">
        <v>147</v>
      </c>
      <c r="C524" s="187" t="s">
        <v>161</v>
      </c>
      <c r="D524" s="190" t="s">
        <v>4778</v>
      </c>
      <c r="E524" s="165">
        <v>45299</v>
      </c>
      <c r="F524" s="165">
        <v>45299</v>
      </c>
      <c r="G524" s="163" t="s">
        <v>1209</v>
      </c>
      <c r="H524" s="163" t="s">
        <v>4904</v>
      </c>
      <c r="I524" s="163" t="s">
        <v>3812</v>
      </c>
      <c r="J524" s="163" t="s">
        <v>4916</v>
      </c>
      <c r="K524" s="164" t="s">
        <v>195</v>
      </c>
      <c r="L524" s="165">
        <v>45300</v>
      </c>
      <c r="M524" s="163"/>
      <c r="N524" s="163"/>
      <c r="O524" s="163"/>
      <c r="P524" s="163"/>
    </row>
    <row r="525" spans="1:16">
      <c r="A525" s="163"/>
      <c r="B525" s="188" t="s">
        <v>147</v>
      </c>
      <c r="C525" s="187" t="s">
        <v>161</v>
      </c>
      <c r="D525" s="190" t="s">
        <v>4779</v>
      </c>
      <c r="E525" s="165">
        <v>45299</v>
      </c>
      <c r="F525" s="165">
        <v>45299</v>
      </c>
      <c r="G525" s="163" t="s">
        <v>1935</v>
      </c>
      <c r="H525" s="163" t="s">
        <v>2830</v>
      </c>
      <c r="I525" s="163" t="s">
        <v>3812</v>
      </c>
      <c r="J525" s="163" t="s">
        <v>4531</v>
      </c>
      <c r="K525" s="164" t="s">
        <v>195</v>
      </c>
      <c r="L525" s="165">
        <v>45300</v>
      </c>
      <c r="M525" s="163"/>
      <c r="N525" s="163"/>
      <c r="O525" s="163"/>
      <c r="P525" s="163"/>
    </row>
    <row r="526" spans="1:16">
      <c r="A526" s="163"/>
      <c r="B526" s="188" t="s">
        <v>147</v>
      </c>
      <c r="C526" s="187" t="s">
        <v>161</v>
      </c>
      <c r="D526" s="190" t="s">
        <v>4780</v>
      </c>
      <c r="E526" s="165">
        <v>45300</v>
      </c>
      <c r="F526" s="165">
        <v>45300</v>
      </c>
      <c r="G526" s="163" t="s">
        <v>1859</v>
      </c>
      <c r="H526" s="163" t="s">
        <v>4909</v>
      </c>
      <c r="I526" s="163" t="s">
        <v>3812</v>
      </c>
      <c r="J526" s="163" t="s">
        <v>4531</v>
      </c>
      <c r="K526" s="164" t="s">
        <v>195</v>
      </c>
      <c r="L526" s="165">
        <v>45308</v>
      </c>
      <c r="M526" s="163"/>
      <c r="N526" s="163"/>
      <c r="O526" s="163"/>
      <c r="P526" s="163"/>
    </row>
    <row r="527" spans="1:16">
      <c r="A527" s="163"/>
      <c r="B527" s="188" t="s">
        <v>147</v>
      </c>
      <c r="C527" s="187" t="s">
        <v>161</v>
      </c>
      <c r="D527" s="190" t="s">
        <v>4885</v>
      </c>
      <c r="E527" s="165">
        <v>45300</v>
      </c>
      <c r="F527" s="165">
        <v>45300</v>
      </c>
      <c r="G527" s="163" t="s">
        <v>1859</v>
      </c>
      <c r="H527" s="163" t="s">
        <v>2844</v>
      </c>
      <c r="I527" s="163" t="s">
        <v>3812</v>
      </c>
      <c r="J527" s="163" t="s">
        <v>4531</v>
      </c>
      <c r="K527" s="164" t="s">
        <v>195</v>
      </c>
      <c r="L527" s="165">
        <v>45308</v>
      </c>
      <c r="M527" s="163"/>
      <c r="N527" s="163"/>
      <c r="O527" s="163"/>
      <c r="P527" s="163"/>
    </row>
    <row r="528" spans="1:16">
      <c r="A528" s="163"/>
      <c r="B528" s="188" t="s">
        <v>147</v>
      </c>
      <c r="C528" s="187" t="s">
        <v>160</v>
      </c>
      <c r="D528" s="190" t="s">
        <v>4886</v>
      </c>
      <c r="E528" s="165">
        <v>45301</v>
      </c>
      <c r="F528" s="165">
        <v>45300</v>
      </c>
      <c r="G528" s="163" t="s">
        <v>4722</v>
      </c>
      <c r="H528" s="163" t="s">
        <v>4912</v>
      </c>
      <c r="I528" s="163" t="s">
        <v>3719</v>
      </c>
      <c r="J528" s="163" t="s">
        <v>4913</v>
      </c>
      <c r="K528" s="164" t="s">
        <v>195</v>
      </c>
      <c r="L528" s="165">
        <v>45308</v>
      </c>
      <c r="M528" s="163"/>
      <c r="N528" s="163"/>
      <c r="O528" s="163"/>
      <c r="P528" s="163"/>
    </row>
    <row r="529" spans="1:16">
      <c r="A529" s="163"/>
      <c r="B529" s="188" t="s">
        <v>147</v>
      </c>
      <c r="C529" s="187" t="s">
        <v>161</v>
      </c>
      <c r="D529" s="190" t="s">
        <v>4887</v>
      </c>
      <c r="E529" s="165">
        <v>45301</v>
      </c>
      <c r="F529" s="165">
        <v>45301</v>
      </c>
      <c r="G529" s="163" t="s">
        <v>3644</v>
      </c>
      <c r="H529" s="163" t="s">
        <v>4914</v>
      </c>
      <c r="I529" s="163" t="s">
        <v>3812</v>
      </c>
      <c r="J529" s="163" t="s">
        <v>4531</v>
      </c>
      <c r="K529" s="164" t="s">
        <v>195</v>
      </c>
      <c r="L529" s="165">
        <v>45308</v>
      </c>
      <c r="M529" s="163"/>
      <c r="N529" s="163"/>
      <c r="O529" s="163"/>
      <c r="P529" s="163"/>
    </row>
    <row r="530" spans="1:16">
      <c r="A530" s="163"/>
      <c r="B530" s="188" t="s">
        <v>147</v>
      </c>
      <c r="C530" s="187" t="s">
        <v>161</v>
      </c>
      <c r="D530" s="190" t="s">
        <v>4888</v>
      </c>
      <c r="E530" s="165">
        <v>45301</v>
      </c>
      <c r="F530" s="165">
        <v>45301</v>
      </c>
      <c r="G530" s="163" t="s">
        <v>1990</v>
      </c>
      <c r="H530" s="163" t="s">
        <v>5089</v>
      </c>
      <c r="I530" s="163" t="s">
        <v>3916</v>
      </c>
      <c r="J530" s="163" t="s">
        <v>5090</v>
      </c>
      <c r="K530" s="164" t="s">
        <v>195</v>
      </c>
      <c r="L530" s="165">
        <v>45308</v>
      </c>
      <c r="M530" s="163"/>
      <c r="N530" s="163"/>
      <c r="O530" s="163"/>
      <c r="P530" s="163"/>
    </row>
    <row r="531" spans="1:16">
      <c r="A531" s="163"/>
      <c r="B531" s="188" t="s">
        <v>147</v>
      </c>
      <c r="C531" s="187" t="s">
        <v>161</v>
      </c>
      <c r="D531" s="190" t="s">
        <v>4889</v>
      </c>
      <c r="E531" s="165">
        <v>45302</v>
      </c>
      <c r="F531" s="165">
        <v>45302</v>
      </c>
      <c r="G531" s="163" t="s">
        <v>4919</v>
      </c>
      <c r="H531" s="163" t="s">
        <v>4920</v>
      </c>
      <c r="I531" s="163" t="s">
        <v>3916</v>
      </c>
      <c r="J531" s="163" t="s">
        <v>4921</v>
      </c>
      <c r="K531" s="164" t="s">
        <v>195</v>
      </c>
      <c r="L531" s="165">
        <v>45308</v>
      </c>
      <c r="M531" s="163"/>
      <c r="N531" s="163"/>
      <c r="O531" s="163"/>
      <c r="P531" s="163"/>
    </row>
    <row r="532" spans="1:16">
      <c r="A532" s="163"/>
      <c r="B532" s="188" t="s">
        <v>147</v>
      </c>
      <c r="C532" s="187" t="s">
        <v>155</v>
      </c>
      <c r="D532" s="190" t="s">
        <v>4890</v>
      </c>
      <c r="E532" s="165">
        <v>45303</v>
      </c>
      <c r="F532" s="165">
        <v>45302</v>
      </c>
      <c r="G532" s="163" t="s">
        <v>4925</v>
      </c>
      <c r="H532" s="163" t="s">
        <v>4926</v>
      </c>
      <c r="I532" s="163" t="s">
        <v>2284</v>
      </c>
      <c r="J532" s="163" t="s">
        <v>4464</v>
      </c>
      <c r="K532" s="164" t="s">
        <v>195</v>
      </c>
      <c r="L532" s="165">
        <v>45308</v>
      </c>
      <c r="M532" s="163"/>
      <c r="N532" s="163"/>
      <c r="O532" s="163"/>
      <c r="P532" s="163"/>
    </row>
    <row r="533" spans="1:16">
      <c r="A533" s="163"/>
      <c r="B533" s="188" t="s">
        <v>147</v>
      </c>
      <c r="C533" s="187" t="s">
        <v>161</v>
      </c>
      <c r="D533" s="190" t="s">
        <v>4891</v>
      </c>
      <c r="E533" s="165">
        <v>45303</v>
      </c>
      <c r="F533" s="165">
        <v>45303</v>
      </c>
      <c r="G533" s="163" t="s">
        <v>4402</v>
      </c>
      <c r="H533" s="163" t="s">
        <v>4219</v>
      </c>
      <c r="I533" s="163" t="s">
        <v>3916</v>
      </c>
      <c r="J533" s="163" t="s">
        <v>4220</v>
      </c>
      <c r="K533" s="164" t="s">
        <v>195</v>
      </c>
      <c r="L533" s="165">
        <v>45308</v>
      </c>
      <c r="M533" s="163"/>
      <c r="N533" s="163"/>
      <c r="O533" s="163"/>
      <c r="P533" s="163"/>
    </row>
    <row r="534" spans="1:16">
      <c r="A534" s="163"/>
      <c r="B534" s="188" t="s">
        <v>147</v>
      </c>
      <c r="C534" s="187" t="s">
        <v>161</v>
      </c>
      <c r="D534" s="190" t="s">
        <v>4892</v>
      </c>
      <c r="E534" s="165">
        <v>45303</v>
      </c>
      <c r="F534" s="165">
        <v>45303</v>
      </c>
      <c r="G534" s="163" t="s">
        <v>491</v>
      </c>
      <c r="H534" s="163" t="s">
        <v>4927</v>
      </c>
      <c r="I534" s="163" t="s">
        <v>3916</v>
      </c>
      <c r="J534" s="163" t="s">
        <v>4222</v>
      </c>
      <c r="K534" s="164" t="s">
        <v>195</v>
      </c>
      <c r="L534" s="165">
        <v>45308</v>
      </c>
      <c r="M534" s="163"/>
      <c r="N534" s="163"/>
      <c r="O534" s="163"/>
      <c r="P534" s="163"/>
    </row>
    <row r="535" spans="1:16">
      <c r="A535" s="163"/>
      <c r="B535" s="188" t="s">
        <v>147</v>
      </c>
      <c r="C535" s="187" t="s">
        <v>161</v>
      </c>
      <c r="D535" s="190" t="s">
        <v>4893</v>
      </c>
      <c r="E535" s="165">
        <v>45304</v>
      </c>
      <c r="F535" s="165">
        <v>45303</v>
      </c>
      <c r="G535" s="163" t="s">
        <v>1990</v>
      </c>
      <c r="H535" s="163" t="s">
        <v>4928</v>
      </c>
      <c r="I535" s="163" t="s">
        <v>3916</v>
      </c>
      <c r="J535" s="163" t="s">
        <v>4929</v>
      </c>
      <c r="K535" s="164" t="s">
        <v>195</v>
      </c>
      <c r="L535" s="165">
        <v>45308</v>
      </c>
      <c r="M535" s="163"/>
      <c r="N535" s="163"/>
      <c r="O535" s="163"/>
      <c r="P535" s="163"/>
    </row>
    <row r="536" spans="1:16">
      <c r="A536" s="163"/>
      <c r="B536" s="188" t="s">
        <v>147</v>
      </c>
      <c r="C536" s="187" t="s">
        <v>50</v>
      </c>
      <c r="D536" s="190" t="s">
        <v>4894</v>
      </c>
      <c r="E536" s="165">
        <v>45304</v>
      </c>
      <c r="F536" s="165">
        <v>45304</v>
      </c>
      <c r="G536" s="163" t="s">
        <v>2988</v>
      </c>
      <c r="H536" s="163" t="s">
        <v>4930</v>
      </c>
      <c r="I536" s="163" t="s">
        <v>3719</v>
      </c>
      <c r="J536" s="163" t="s">
        <v>4220</v>
      </c>
      <c r="K536" s="164" t="s">
        <v>195</v>
      </c>
      <c r="L536" s="165">
        <v>45308</v>
      </c>
      <c r="M536" s="163"/>
      <c r="N536" s="163"/>
      <c r="O536" s="163"/>
      <c r="P536" s="163"/>
    </row>
    <row r="537" spans="1:16">
      <c r="A537" s="163"/>
      <c r="B537" s="188" t="s">
        <v>147</v>
      </c>
      <c r="C537" s="187" t="s">
        <v>161</v>
      </c>
      <c r="D537" s="190" t="s">
        <v>4895</v>
      </c>
      <c r="E537" s="165">
        <v>45304</v>
      </c>
      <c r="F537" s="165">
        <v>45304</v>
      </c>
      <c r="G537" s="163" t="s">
        <v>1935</v>
      </c>
      <c r="H537" s="163" t="s">
        <v>3617</v>
      </c>
      <c r="I537" s="163" t="s">
        <v>3812</v>
      </c>
      <c r="J537" s="163" t="s">
        <v>4543</v>
      </c>
      <c r="K537" s="164" t="s">
        <v>195</v>
      </c>
      <c r="L537" s="165">
        <v>45308</v>
      </c>
      <c r="M537" s="163"/>
      <c r="N537" s="163"/>
      <c r="O537" s="163"/>
      <c r="P537" s="163"/>
    </row>
    <row r="538" spans="1:16">
      <c r="A538" s="163"/>
      <c r="B538" s="188" t="s">
        <v>147</v>
      </c>
      <c r="C538" s="187" t="s">
        <v>161</v>
      </c>
      <c r="D538" s="190" t="s">
        <v>4896</v>
      </c>
      <c r="E538" s="165">
        <v>45304</v>
      </c>
      <c r="F538" s="165">
        <v>45304</v>
      </c>
      <c r="G538" s="163" t="s">
        <v>1990</v>
      </c>
      <c r="H538" s="163" t="s">
        <v>5091</v>
      </c>
      <c r="I538" s="163" t="s">
        <v>3916</v>
      </c>
      <c r="J538" s="163" t="s">
        <v>5092</v>
      </c>
      <c r="K538" s="164" t="s">
        <v>195</v>
      </c>
      <c r="L538" s="165">
        <v>45308</v>
      </c>
      <c r="M538" s="163"/>
      <c r="N538" s="163"/>
      <c r="O538" s="163"/>
      <c r="P538" s="163"/>
    </row>
    <row r="539" spans="1:16">
      <c r="A539" s="163"/>
      <c r="B539" s="188" t="s">
        <v>147</v>
      </c>
      <c r="C539" s="187" t="s">
        <v>50</v>
      </c>
      <c r="D539" s="190" t="s">
        <v>4897</v>
      </c>
      <c r="E539" s="165">
        <v>45305</v>
      </c>
      <c r="F539" s="165">
        <v>45305</v>
      </c>
      <c r="G539" s="163" t="s">
        <v>1874</v>
      </c>
      <c r="H539" s="163" t="s">
        <v>4931</v>
      </c>
      <c r="I539" s="163" t="s">
        <v>3719</v>
      </c>
      <c r="J539" s="163" t="s">
        <v>4220</v>
      </c>
      <c r="K539" s="164" t="s">
        <v>195</v>
      </c>
      <c r="L539" s="165">
        <v>45308</v>
      </c>
      <c r="M539" s="163"/>
      <c r="N539" s="163"/>
      <c r="O539" s="163"/>
      <c r="P539" s="163"/>
    </row>
    <row r="540" spans="1:16">
      <c r="A540" s="163"/>
      <c r="B540" s="188" t="s">
        <v>147</v>
      </c>
      <c r="C540" s="187" t="s">
        <v>51</v>
      </c>
      <c r="D540" s="190" t="s">
        <v>4898</v>
      </c>
      <c r="E540" s="165">
        <v>45306</v>
      </c>
      <c r="F540" s="165">
        <v>45306</v>
      </c>
      <c r="G540" s="163" t="s">
        <v>2406</v>
      </c>
      <c r="H540" s="163" t="s">
        <v>4403</v>
      </c>
      <c r="I540" s="163" t="s">
        <v>3916</v>
      </c>
      <c r="J540" s="163" t="s">
        <v>4220</v>
      </c>
      <c r="K540" s="164" t="s">
        <v>195</v>
      </c>
      <c r="L540" s="165">
        <v>45308</v>
      </c>
      <c r="M540" s="163"/>
      <c r="N540" s="163"/>
      <c r="O540" s="163"/>
      <c r="P540" s="163"/>
    </row>
    <row r="541" spans="1:16">
      <c r="A541" s="163"/>
      <c r="B541" s="188" t="s">
        <v>147</v>
      </c>
      <c r="C541" s="187" t="s">
        <v>149</v>
      </c>
      <c r="D541" s="190" t="s">
        <v>4899</v>
      </c>
      <c r="E541" s="165">
        <v>45305</v>
      </c>
      <c r="F541" s="165">
        <v>45305</v>
      </c>
      <c r="G541" s="163" t="s">
        <v>1990</v>
      </c>
      <c r="H541" s="163" t="s">
        <v>4686</v>
      </c>
      <c r="I541" s="163" t="s">
        <v>3916</v>
      </c>
      <c r="J541" s="163" t="s">
        <v>4932</v>
      </c>
      <c r="K541" s="164" t="s">
        <v>195</v>
      </c>
      <c r="L541" s="165">
        <v>45308</v>
      </c>
      <c r="M541" s="163"/>
      <c r="N541" s="163"/>
      <c r="O541" s="163"/>
      <c r="P541" s="163"/>
    </row>
    <row r="542" spans="1:16">
      <c r="A542" s="163"/>
      <c r="B542" s="188" t="s">
        <v>147</v>
      </c>
      <c r="C542" s="187" t="s">
        <v>161</v>
      </c>
      <c r="D542" s="190" t="s">
        <v>4900</v>
      </c>
      <c r="E542" s="165">
        <v>45307</v>
      </c>
      <c r="F542" s="165">
        <v>45307</v>
      </c>
      <c r="G542" s="163" t="s">
        <v>1859</v>
      </c>
      <c r="H542" s="163" t="s">
        <v>4935</v>
      </c>
      <c r="I542" s="163" t="s">
        <v>3812</v>
      </c>
      <c r="J542" s="163" t="s">
        <v>4936</v>
      </c>
      <c r="K542" s="164" t="s">
        <v>195</v>
      </c>
      <c r="L542" s="165">
        <v>45315</v>
      </c>
      <c r="M542" s="163"/>
      <c r="N542" s="163"/>
      <c r="O542" s="163"/>
      <c r="P542" s="163"/>
    </row>
    <row r="543" spans="1:16">
      <c r="A543" s="163"/>
      <c r="B543" s="188" t="s">
        <v>147</v>
      </c>
      <c r="C543" s="187" t="s">
        <v>161</v>
      </c>
      <c r="D543" s="190" t="s">
        <v>4901</v>
      </c>
      <c r="E543" s="165">
        <v>45307</v>
      </c>
      <c r="F543" s="165">
        <v>45307</v>
      </c>
      <c r="G543" s="163" t="s">
        <v>1859</v>
      </c>
      <c r="H543" s="163" t="s">
        <v>3640</v>
      </c>
      <c r="I543" s="163" t="s">
        <v>3812</v>
      </c>
      <c r="J543" s="163" t="s">
        <v>4936</v>
      </c>
      <c r="K543" s="164" t="s">
        <v>195</v>
      </c>
      <c r="L543" s="165">
        <v>45315</v>
      </c>
      <c r="M543" s="163"/>
      <c r="N543" s="163"/>
      <c r="O543" s="163"/>
      <c r="P543" s="163"/>
    </row>
    <row r="544" spans="1:16">
      <c r="A544" s="163"/>
      <c r="B544" s="188" t="s">
        <v>147</v>
      </c>
      <c r="C544" s="187" t="s">
        <v>3126</v>
      </c>
      <c r="D544" s="190" t="s">
        <v>4902</v>
      </c>
      <c r="E544" s="165">
        <v>45307</v>
      </c>
      <c r="F544" s="165">
        <v>45307</v>
      </c>
      <c r="G544" s="163" t="s">
        <v>3644</v>
      </c>
      <c r="H544" s="163" t="s">
        <v>4605</v>
      </c>
      <c r="I544" s="163" t="s">
        <v>2307</v>
      </c>
      <c r="J544" s="163" t="s">
        <v>4499</v>
      </c>
      <c r="K544" s="164" t="s">
        <v>195</v>
      </c>
      <c r="L544" s="165">
        <v>45308</v>
      </c>
      <c r="M544" s="163"/>
      <c r="N544" s="163"/>
      <c r="O544" s="163"/>
      <c r="P544" s="163"/>
    </row>
    <row r="545" spans="1:16">
      <c r="A545" s="163"/>
      <c r="B545" s="188" t="s">
        <v>147</v>
      </c>
      <c r="C545" s="187" t="s">
        <v>3126</v>
      </c>
      <c r="D545" s="190" t="s">
        <v>4941</v>
      </c>
      <c r="E545" s="165">
        <v>45308</v>
      </c>
      <c r="F545" s="165">
        <v>45308</v>
      </c>
      <c r="G545" s="163" t="s">
        <v>4581</v>
      </c>
      <c r="H545" s="163" t="s">
        <v>5073</v>
      </c>
      <c r="I545" s="163" t="s">
        <v>2307</v>
      </c>
      <c r="J545" s="163" t="s">
        <v>4499</v>
      </c>
      <c r="K545" s="164" t="s">
        <v>195</v>
      </c>
      <c r="L545" s="165">
        <v>45315</v>
      </c>
      <c r="M545" s="163"/>
      <c r="N545" s="163"/>
      <c r="O545" s="163"/>
      <c r="P545" s="163"/>
    </row>
    <row r="546" spans="1:16">
      <c r="A546" s="163"/>
      <c r="B546" s="188" t="s">
        <v>147</v>
      </c>
      <c r="C546" s="187" t="s">
        <v>3126</v>
      </c>
      <c r="D546" s="190" t="s">
        <v>4942</v>
      </c>
      <c r="E546" s="165">
        <v>45310</v>
      </c>
      <c r="F546" s="165">
        <v>45309</v>
      </c>
      <c r="G546" s="163" t="s">
        <v>4925</v>
      </c>
      <c r="H546" s="163" t="s">
        <v>5099</v>
      </c>
      <c r="I546" s="163" t="s">
        <v>2388</v>
      </c>
      <c r="J546" s="163" t="s">
        <v>4464</v>
      </c>
      <c r="K546" s="164" t="s">
        <v>195</v>
      </c>
      <c r="L546" s="165">
        <v>45315</v>
      </c>
      <c r="M546" s="163"/>
      <c r="N546" s="163"/>
      <c r="O546" s="163"/>
      <c r="P546" s="163"/>
    </row>
    <row r="547" spans="1:16">
      <c r="A547" s="163"/>
      <c r="B547" s="188" t="s">
        <v>147</v>
      </c>
      <c r="C547" s="187" t="s">
        <v>161</v>
      </c>
      <c r="D547" s="190" t="s">
        <v>4943</v>
      </c>
      <c r="E547" s="165">
        <v>45310</v>
      </c>
      <c r="F547" s="165">
        <v>45310</v>
      </c>
      <c r="G547" s="163" t="s">
        <v>3644</v>
      </c>
      <c r="H547" s="163" t="s">
        <v>5132</v>
      </c>
      <c r="I547" s="163" t="s">
        <v>3812</v>
      </c>
      <c r="J547" s="163" t="s">
        <v>4648</v>
      </c>
      <c r="K547" s="164" t="s">
        <v>195</v>
      </c>
      <c r="L547" s="165">
        <v>45315</v>
      </c>
      <c r="M547" s="163"/>
      <c r="N547" s="163"/>
      <c r="O547" s="163"/>
      <c r="P547" s="163"/>
    </row>
    <row r="548" spans="1:16">
      <c r="A548" s="163"/>
      <c r="B548" s="188" t="s">
        <v>147</v>
      </c>
      <c r="C548" s="187" t="s">
        <v>161</v>
      </c>
      <c r="D548" s="190" t="s">
        <v>4944</v>
      </c>
      <c r="E548" s="165">
        <v>45310</v>
      </c>
      <c r="F548" s="165">
        <v>45310</v>
      </c>
      <c r="G548" s="163" t="s">
        <v>1990</v>
      </c>
      <c r="H548" s="163" t="s">
        <v>4873</v>
      </c>
      <c r="I548" s="163" t="s">
        <v>3916</v>
      </c>
      <c r="J548" s="163" t="s">
        <v>5133</v>
      </c>
      <c r="K548" s="164" t="s">
        <v>195</v>
      </c>
      <c r="L548" s="165">
        <v>45315</v>
      </c>
      <c r="M548" s="163"/>
      <c r="N548" s="163"/>
      <c r="O548" s="163"/>
      <c r="P548" s="163"/>
    </row>
    <row r="549" spans="1:16">
      <c r="A549" s="163"/>
      <c r="B549" s="188" t="s">
        <v>147</v>
      </c>
      <c r="C549" s="187" t="s">
        <v>46</v>
      </c>
      <c r="D549" s="190" t="s">
        <v>4945</v>
      </c>
      <c r="E549" s="165">
        <v>45310</v>
      </c>
      <c r="F549" s="165">
        <v>45310</v>
      </c>
      <c r="G549" s="163" t="s">
        <v>3644</v>
      </c>
      <c r="H549" s="163" t="s">
        <v>4605</v>
      </c>
      <c r="I549" s="163" t="s">
        <v>2409</v>
      </c>
      <c r="J549" s="163" t="s">
        <v>4464</v>
      </c>
      <c r="K549" s="164" t="s">
        <v>195</v>
      </c>
      <c r="L549" s="165">
        <v>45315</v>
      </c>
      <c r="M549" s="163"/>
      <c r="N549" s="163"/>
      <c r="O549" s="163"/>
      <c r="P549" s="163"/>
    </row>
    <row r="550" spans="1:16">
      <c r="A550" s="163"/>
      <c r="B550" s="188" t="s">
        <v>147</v>
      </c>
      <c r="C550" s="187" t="s">
        <v>161</v>
      </c>
      <c r="D550" s="190" t="s">
        <v>4946</v>
      </c>
      <c r="E550" s="165">
        <v>45311</v>
      </c>
      <c r="F550" s="165">
        <v>45311</v>
      </c>
      <c r="G550" s="163" t="s">
        <v>1990</v>
      </c>
      <c r="H550" s="163" t="s">
        <v>5134</v>
      </c>
      <c r="I550" s="163" t="s">
        <v>3916</v>
      </c>
      <c r="J550" s="163" t="s">
        <v>5135</v>
      </c>
      <c r="K550" s="164" t="s">
        <v>195</v>
      </c>
      <c r="L550" s="165">
        <v>45315</v>
      </c>
      <c r="M550" s="163"/>
      <c r="N550" s="163"/>
      <c r="O550" s="163"/>
      <c r="P550" s="163"/>
    </row>
    <row r="551" spans="1:16">
      <c r="A551" s="163"/>
      <c r="B551" s="188" t="s">
        <v>147</v>
      </c>
      <c r="C551" s="187" t="s">
        <v>161</v>
      </c>
      <c r="D551" s="190" t="s">
        <v>4947</v>
      </c>
      <c r="E551" s="165">
        <v>45311</v>
      </c>
      <c r="F551" s="165">
        <v>45312</v>
      </c>
      <c r="G551" s="163" t="s">
        <v>1990</v>
      </c>
      <c r="H551" s="163" t="s">
        <v>5136</v>
      </c>
      <c r="I551" s="163" t="s">
        <v>3916</v>
      </c>
      <c r="J551" s="163" t="s">
        <v>4497</v>
      </c>
      <c r="K551" s="164" t="s">
        <v>195</v>
      </c>
      <c r="L551" s="165">
        <v>45315</v>
      </c>
      <c r="M551" s="163"/>
      <c r="N551" s="163"/>
      <c r="O551" s="163"/>
      <c r="P551" s="163"/>
    </row>
    <row r="552" spans="1:16">
      <c r="A552" s="163"/>
      <c r="B552" s="188" t="s">
        <v>147</v>
      </c>
      <c r="C552" s="187" t="s">
        <v>161</v>
      </c>
      <c r="D552" s="190" t="s">
        <v>4948</v>
      </c>
      <c r="E552" s="165">
        <v>45311</v>
      </c>
      <c r="F552" s="165">
        <v>45311</v>
      </c>
      <c r="G552" s="163" t="s">
        <v>1990</v>
      </c>
      <c r="H552" s="163" t="s">
        <v>4650</v>
      </c>
      <c r="I552" s="163" t="s">
        <v>3916</v>
      </c>
      <c r="J552" s="163" t="s">
        <v>5137</v>
      </c>
      <c r="K552" s="164" t="s">
        <v>195</v>
      </c>
      <c r="L552" s="165">
        <v>45315</v>
      </c>
      <c r="M552" s="163"/>
      <c r="N552" s="163"/>
      <c r="O552" s="163"/>
      <c r="P552" s="163"/>
    </row>
    <row r="553" spans="1:16">
      <c r="A553" s="163"/>
      <c r="B553" s="188" t="s">
        <v>147</v>
      </c>
      <c r="C553" s="187" t="s">
        <v>149</v>
      </c>
      <c r="D553" s="190" t="s">
        <v>4949</v>
      </c>
      <c r="E553" s="165">
        <v>45313</v>
      </c>
      <c r="F553" s="165">
        <v>45313</v>
      </c>
      <c r="G553" s="163" t="s">
        <v>4530</v>
      </c>
      <c r="H553" s="163" t="s">
        <v>2830</v>
      </c>
      <c r="I553" s="163" t="s">
        <v>3984</v>
      </c>
      <c r="J553" s="163" t="s">
        <v>5111</v>
      </c>
      <c r="K553" s="164" t="s">
        <v>195</v>
      </c>
      <c r="L553" s="165">
        <v>45315</v>
      </c>
      <c r="M553" s="163"/>
      <c r="N553" s="163"/>
      <c r="O553" s="163"/>
      <c r="P553" s="163"/>
    </row>
    <row r="554" spans="1:16">
      <c r="A554" s="163"/>
      <c r="B554" s="188" t="s">
        <v>147</v>
      </c>
      <c r="C554" s="187" t="s">
        <v>149</v>
      </c>
      <c r="D554" s="190" t="s">
        <v>4950</v>
      </c>
      <c r="E554" s="165">
        <v>45313</v>
      </c>
      <c r="F554" s="165">
        <v>45313</v>
      </c>
      <c r="G554" s="163" t="s">
        <v>1209</v>
      </c>
      <c r="H554" s="163" t="s">
        <v>5112</v>
      </c>
      <c r="I554" s="163" t="s">
        <v>3984</v>
      </c>
      <c r="J554" s="163" t="s">
        <v>4916</v>
      </c>
      <c r="K554" s="164" t="s">
        <v>195</v>
      </c>
      <c r="L554" s="165">
        <v>45315</v>
      </c>
      <c r="M554" s="163"/>
      <c r="N554" s="163"/>
      <c r="O554" s="163"/>
      <c r="P554" s="163"/>
    </row>
    <row r="555" spans="1:16">
      <c r="A555" s="163"/>
      <c r="B555" s="188" t="s">
        <v>147</v>
      </c>
      <c r="C555" s="187" t="s">
        <v>46</v>
      </c>
      <c r="D555" s="190" t="s">
        <v>4951</v>
      </c>
      <c r="E555" s="165">
        <v>45313</v>
      </c>
      <c r="F555" s="165">
        <v>45313</v>
      </c>
      <c r="G555" s="163" t="s">
        <v>4581</v>
      </c>
      <c r="H555" s="163" t="s">
        <v>5113</v>
      </c>
      <c r="I555" s="163" t="s">
        <v>2409</v>
      </c>
      <c r="J555" s="163" t="s">
        <v>4464</v>
      </c>
      <c r="K555" s="164" t="s">
        <v>195</v>
      </c>
      <c r="L555" s="165">
        <v>45315</v>
      </c>
      <c r="M555" s="163"/>
      <c r="N555" s="163"/>
      <c r="O555" s="163"/>
      <c r="P555" s="163"/>
    </row>
    <row r="556" spans="1:16">
      <c r="A556" s="163"/>
      <c r="B556" s="188" t="s">
        <v>147</v>
      </c>
      <c r="C556" s="187" t="s">
        <v>161</v>
      </c>
      <c r="D556" s="190" t="s">
        <v>4952</v>
      </c>
      <c r="E556" s="165">
        <v>45314</v>
      </c>
      <c r="F556" s="165">
        <v>45313</v>
      </c>
      <c r="G556" s="163" t="s">
        <v>1990</v>
      </c>
      <c r="H556" s="163" t="s">
        <v>5114</v>
      </c>
      <c r="I556" s="163" t="s">
        <v>3916</v>
      </c>
      <c r="J556" s="163" t="s">
        <v>5115</v>
      </c>
      <c r="K556" s="164" t="s">
        <v>195</v>
      </c>
      <c r="L556" s="165">
        <v>45315</v>
      </c>
      <c r="M556" s="163"/>
      <c r="N556" s="163"/>
      <c r="O556" s="163"/>
      <c r="P556" s="163"/>
    </row>
    <row r="557" spans="1:16">
      <c r="A557" s="163"/>
      <c r="B557" s="188" t="s">
        <v>147</v>
      </c>
      <c r="C557" s="187" t="s">
        <v>149</v>
      </c>
      <c r="D557" s="190" t="s">
        <v>4953</v>
      </c>
      <c r="E557" s="165">
        <v>45314</v>
      </c>
      <c r="F557" s="165">
        <v>45314</v>
      </c>
      <c r="G557" s="163" t="s">
        <v>1859</v>
      </c>
      <c r="H557" s="163" t="s">
        <v>2842</v>
      </c>
      <c r="I557" s="163" t="s">
        <v>3984</v>
      </c>
      <c r="J557" s="163" t="s">
        <v>4531</v>
      </c>
      <c r="K557" s="164" t="s">
        <v>195</v>
      </c>
      <c r="L557" s="165">
        <v>45315</v>
      </c>
      <c r="M557" s="163"/>
      <c r="N557" s="163"/>
      <c r="O557" s="163"/>
      <c r="P557" s="163"/>
    </row>
    <row r="558" spans="1:16">
      <c r="A558" s="163"/>
      <c r="B558" s="188" t="s">
        <v>147</v>
      </c>
      <c r="C558" s="187" t="s">
        <v>149</v>
      </c>
      <c r="D558" s="190" t="s">
        <v>4954</v>
      </c>
      <c r="E558" s="165">
        <v>45314</v>
      </c>
      <c r="F558" s="165">
        <v>45314</v>
      </c>
      <c r="G558" s="163" t="s">
        <v>1859</v>
      </c>
      <c r="H558" s="163" t="s">
        <v>2844</v>
      </c>
      <c r="I558" s="163" t="s">
        <v>3984</v>
      </c>
      <c r="J558" s="163" t="s">
        <v>4531</v>
      </c>
      <c r="K558" s="164" t="s">
        <v>195</v>
      </c>
      <c r="L558" s="165">
        <v>45321</v>
      </c>
      <c r="M558" s="163"/>
      <c r="N558" s="163"/>
      <c r="O558" s="163"/>
      <c r="P558" s="163"/>
    </row>
    <row r="559" spans="1:16">
      <c r="A559" s="163"/>
      <c r="B559" s="188" t="s">
        <v>147</v>
      </c>
      <c r="C559" s="187" t="s">
        <v>161</v>
      </c>
      <c r="D559" s="190" t="s">
        <v>4955</v>
      </c>
      <c r="E559" s="165">
        <v>45315</v>
      </c>
      <c r="F559" s="165">
        <v>45314</v>
      </c>
      <c r="G559" s="163" t="s">
        <v>1990</v>
      </c>
      <c r="H559" s="163" t="s">
        <v>3251</v>
      </c>
      <c r="I559" s="163" t="s">
        <v>3916</v>
      </c>
      <c r="J559" s="163" t="s">
        <v>5122</v>
      </c>
      <c r="K559" s="164" t="s">
        <v>195</v>
      </c>
      <c r="L559" s="165">
        <v>45321</v>
      </c>
      <c r="M559" s="163"/>
      <c r="N559" s="163"/>
      <c r="O559" s="163"/>
      <c r="P559" s="163"/>
    </row>
    <row r="560" spans="1:16">
      <c r="A560" s="163"/>
      <c r="B560" s="188" t="s">
        <v>147</v>
      </c>
      <c r="C560" s="187" t="s">
        <v>149</v>
      </c>
      <c r="D560" s="190" t="s">
        <v>4956</v>
      </c>
      <c r="E560" s="165">
        <v>45315</v>
      </c>
      <c r="F560" s="165">
        <v>45315</v>
      </c>
      <c r="G560" s="163" t="s">
        <v>3644</v>
      </c>
      <c r="H560" s="163" t="s">
        <v>5123</v>
      </c>
      <c r="I560" s="163" t="s">
        <v>3984</v>
      </c>
      <c r="J560" s="163" t="s">
        <v>1155</v>
      </c>
      <c r="K560" s="164" t="s">
        <v>195</v>
      </c>
      <c r="L560" s="165">
        <v>45321</v>
      </c>
      <c r="M560" s="163"/>
      <c r="N560" s="163"/>
      <c r="O560" s="163"/>
      <c r="P560" s="163"/>
    </row>
    <row r="561" spans="1:16">
      <c r="A561" s="163"/>
      <c r="B561" s="188" t="s">
        <v>147</v>
      </c>
      <c r="C561" s="187" t="s">
        <v>161</v>
      </c>
      <c r="D561" s="190" t="s">
        <v>4957</v>
      </c>
      <c r="E561" s="165">
        <v>45316</v>
      </c>
      <c r="F561" s="165">
        <v>45315</v>
      </c>
      <c r="G561" s="163" t="s">
        <v>4722</v>
      </c>
      <c r="H561" s="163" t="s">
        <v>5138</v>
      </c>
      <c r="I561" s="163" t="s">
        <v>3916</v>
      </c>
      <c r="J561" s="163" t="s">
        <v>5139</v>
      </c>
      <c r="K561" s="164" t="s">
        <v>195</v>
      </c>
      <c r="L561" s="165">
        <v>45321</v>
      </c>
      <c r="M561" s="163"/>
      <c r="N561" s="163"/>
      <c r="O561" s="163"/>
      <c r="P561" s="163"/>
    </row>
    <row r="562" spans="1:16">
      <c r="A562" s="163"/>
      <c r="B562" s="188" t="s">
        <v>147</v>
      </c>
      <c r="C562" s="187" t="s">
        <v>161</v>
      </c>
      <c r="D562" s="190" t="s">
        <v>4958</v>
      </c>
      <c r="E562" s="165">
        <v>45316</v>
      </c>
      <c r="F562" s="165">
        <v>45316</v>
      </c>
      <c r="G562" s="163" t="s">
        <v>1990</v>
      </c>
      <c r="H562" s="163" t="s">
        <v>5140</v>
      </c>
      <c r="I562" s="163" t="s">
        <v>3916</v>
      </c>
      <c r="J562" s="163" t="s">
        <v>2863</v>
      </c>
      <c r="K562" s="164" t="s">
        <v>195</v>
      </c>
      <c r="L562" s="165">
        <v>45321</v>
      </c>
      <c r="M562" s="163"/>
      <c r="N562" s="163"/>
      <c r="O562" s="163"/>
      <c r="P562" s="163"/>
    </row>
    <row r="563" spans="1:16">
      <c r="A563" s="163"/>
      <c r="B563" s="188" t="s">
        <v>147</v>
      </c>
      <c r="C563" s="187" t="s">
        <v>149</v>
      </c>
      <c r="D563" s="190" t="s">
        <v>4959</v>
      </c>
      <c r="E563" s="165">
        <v>45316</v>
      </c>
      <c r="F563" s="165">
        <v>45316</v>
      </c>
      <c r="G563" s="163" t="s">
        <v>5141</v>
      </c>
      <c r="H563" s="163" t="s">
        <v>5142</v>
      </c>
      <c r="I563" s="163" t="s">
        <v>4535</v>
      </c>
      <c r="J563" s="163" t="s">
        <v>1155</v>
      </c>
      <c r="K563" s="164" t="s">
        <v>195</v>
      </c>
      <c r="L563" s="165">
        <v>45321</v>
      </c>
      <c r="M563" s="163"/>
      <c r="N563" s="163"/>
      <c r="O563" s="163"/>
      <c r="P563" s="163"/>
    </row>
    <row r="564" spans="1:16">
      <c r="A564" s="163"/>
      <c r="B564" s="188" t="s">
        <v>147</v>
      </c>
      <c r="C564" s="187" t="s">
        <v>157</v>
      </c>
      <c r="D564" s="190" t="s">
        <v>4960</v>
      </c>
      <c r="E564" s="165">
        <v>45316</v>
      </c>
      <c r="F564" s="165">
        <v>45316</v>
      </c>
      <c r="G564" s="163" t="s">
        <v>1935</v>
      </c>
      <c r="H564" s="163" t="s">
        <v>5178</v>
      </c>
      <c r="I564" s="163" t="s">
        <v>2686</v>
      </c>
      <c r="J564" s="163" t="s">
        <v>4464</v>
      </c>
      <c r="K564" s="164" t="s">
        <v>195</v>
      </c>
      <c r="L564" s="165">
        <v>45321</v>
      </c>
      <c r="M564" s="163"/>
      <c r="N564" s="163"/>
      <c r="O564" s="163"/>
      <c r="P564" s="163"/>
    </row>
    <row r="565" spans="1:16">
      <c r="A565" s="163"/>
      <c r="B565" s="188" t="s">
        <v>147</v>
      </c>
      <c r="C565" s="187" t="s">
        <v>4529</v>
      </c>
      <c r="D565" s="190" t="s">
        <v>4961</v>
      </c>
      <c r="E565" s="165">
        <v>45317</v>
      </c>
      <c r="F565" s="165">
        <v>45317</v>
      </c>
      <c r="G565" s="163" t="s">
        <v>3644</v>
      </c>
      <c r="H565" s="163" t="s">
        <v>5146</v>
      </c>
      <c r="I565" s="163" t="s">
        <v>2729</v>
      </c>
      <c r="J565" s="163" t="s">
        <v>4464</v>
      </c>
      <c r="K565" s="164" t="s">
        <v>195</v>
      </c>
      <c r="L565" s="165">
        <v>45321</v>
      </c>
      <c r="M565" s="163"/>
      <c r="N565" s="163"/>
      <c r="O565" s="163"/>
      <c r="P565" s="163"/>
    </row>
    <row r="566" spans="1:16">
      <c r="A566" s="163"/>
      <c r="B566" s="188" t="s">
        <v>147</v>
      </c>
      <c r="C566" s="187" t="s">
        <v>149</v>
      </c>
      <c r="D566" s="190" t="s">
        <v>4962</v>
      </c>
      <c r="E566" s="165">
        <v>45317</v>
      </c>
      <c r="F566" s="165">
        <v>45317</v>
      </c>
      <c r="G566" s="163" t="s">
        <v>3644</v>
      </c>
      <c r="H566" s="163" t="s">
        <v>5147</v>
      </c>
      <c r="I566" s="163" t="s">
        <v>3984</v>
      </c>
      <c r="J566" s="163" t="s">
        <v>5148</v>
      </c>
      <c r="K566" s="164" t="s">
        <v>195</v>
      </c>
      <c r="L566" s="165">
        <v>45321</v>
      </c>
      <c r="M566" s="163"/>
      <c r="N566" s="163"/>
      <c r="O566" s="163"/>
      <c r="P566" s="163"/>
    </row>
    <row r="567" spans="1:16">
      <c r="A567" s="163"/>
      <c r="B567" s="188" t="s">
        <v>147</v>
      </c>
      <c r="C567" s="187" t="s">
        <v>149</v>
      </c>
      <c r="D567" s="190" t="s">
        <v>4963</v>
      </c>
      <c r="E567" s="165">
        <v>45317</v>
      </c>
      <c r="F567" s="165">
        <v>45317</v>
      </c>
      <c r="G567" s="163" t="s">
        <v>1990</v>
      </c>
      <c r="H567" s="163" t="s">
        <v>3802</v>
      </c>
      <c r="I567" s="163" t="s">
        <v>4535</v>
      </c>
      <c r="J567" s="163" t="s">
        <v>5149</v>
      </c>
      <c r="K567" s="164" t="s">
        <v>195</v>
      </c>
      <c r="L567" s="165">
        <v>45321</v>
      </c>
      <c r="M567" s="163"/>
      <c r="N567" s="163"/>
      <c r="O567" s="163"/>
      <c r="P567" s="163"/>
    </row>
    <row r="568" spans="1:16">
      <c r="A568" s="163"/>
      <c r="B568" s="188" t="s">
        <v>147</v>
      </c>
      <c r="C568" s="187" t="s">
        <v>149</v>
      </c>
      <c r="D568" s="190" t="s">
        <v>4964</v>
      </c>
      <c r="E568" s="165">
        <v>45317</v>
      </c>
      <c r="F568" s="165">
        <v>45317</v>
      </c>
      <c r="G568" s="163" t="s">
        <v>1990</v>
      </c>
      <c r="H568" s="163" t="s">
        <v>3472</v>
      </c>
      <c r="I568" s="163" t="s">
        <v>4535</v>
      </c>
      <c r="J568" s="163" t="s">
        <v>5152</v>
      </c>
      <c r="K568" s="164" t="s">
        <v>195</v>
      </c>
      <c r="L568" s="165">
        <v>45321</v>
      </c>
      <c r="M568" s="163"/>
      <c r="N568" s="163"/>
      <c r="O568" s="163"/>
      <c r="P568" s="163"/>
    </row>
    <row r="569" spans="1:16">
      <c r="A569" s="163"/>
      <c r="B569" s="188" t="s">
        <v>147</v>
      </c>
      <c r="C569" s="187" t="s">
        <v>149</v>
      </c>
      <c r="D569" s="190" t="s">
        <v>4965</v>
      </c>
      <c r="E569" s="165">
        <v>45318</v>
      </c>
      <c r="F569" s="165">
        <v>45319</v>
      </c>
      <c r="G569" s="163" t="s">
        <v>4402</v>
      </c>
      <c r="H569" s="163" t="s">
        <v>4219</v>
      </c>
      <c r="I569" s="163" t="s">
        <v>4535</v>
      </c>
      <c r="J569" s="163" t="s">
        <v>4220</v>
      </c>
      <c r="K569" s="164" t="s">
        <v>195</v>
      </c>
      <c r="L569" s="165">
        <v>45323</v>
      </c>
      <c r="M569" s="163"/>
      <c r="N569" s="163"/>
      <c r="O569" s="163"/>
      <c r="P569" s="163"/>
    </row>
    <row r="570" spans="1:16">
      <c r="A570" s="163"/>
      <c r="B570" s="188" t="s">
        <v>147</v>
      </c>
      <c r="C570" s="187" t="s">
        <v>3</v>
      </c>
      <c r="D570" s="190" t="s">
        <v>4966</v>
      </c>
      <c r="E570" s="165">
        <v>45318</v>
      </c>
      <c r="F570" s="165">
        <v>45318</v>
      </c>
      <c r="G570" s="163" t="s">
        <v>4880</v>
      </c>
      <c r="H570" s="163" t="s">
        <v>5179</v>
      </c>
      <c r="I570" s="163" t="s">
        <v>4882</v>
      </c>
      <c r="J570" s="163" t="s">
        <v>5180</v>
      </c>
      <c r="K570" s="164" t="s">
        <v>195</v>
      </c>
      <c r="L570" s="165">
        <v>45321</v>
      </c>
      <c r="M570" s="163"/>
      <c r="N570" s="163"/>
      <c r="O570" s="163"/>
      <c r="P570" s="163"/>
    </row>
    <row r="571" spans="1:16">
      <c r="A571" s="163"/>
      <c r="B571" s="188" t="s">
        <v>147</v>
      </c>
      <c r="C571" s="187" t="s">
        <v>2117</v>
      </c>
      <c r="D571" s="190" t="s">
        <v>4967</v>
      </c>
      <c r="E571" s="165">
        <v>45318</v>
      </c>
      <c r="F571" s="165">
        <v>45318</v>
      </c>
      <c r="G571" s="163" t="s">
        <v>446</v>
      </c>
      <c r="H571" s="163" t="s">
        <v>5181</v>
      </c>
      <c r="I571" s="163" t="s">
        <v>4882</v>
      </c>
      <c r="J571" s="163" t="s">
        <v>5180</v>
      </c>
      <c r="K571" s="164" t="s">
        <v>195</v>
      </c>
      <c r="L571" s="165">
        <v>45321</v>
      </c>
      <c r="M571" s="163"/>
      <c r="N571" s="163"/>
      <c r="O571" s="163"/>
      <c r="P571" s="163"/>
    </row>
    <row r="572" spans="1:16">
      <c r="A572" s="163"/>
      <c r="B572" s="188" t="s">
        <v>147</v>
      </c>
      <c r="C572" s="187" t="s">
        <v>4529</v>
      </c>
      <c r="D572" s="190" t="s">
        <v>4968</v>
      </c>
      <c r="E572" s="165">
        <v>45319</v>
      </c>
      <c r="F572" s="165">
        <v>45319</v>
      </c>
      <c r="G572" s="163" t="s">
        <v>4581</v>
      </c>
      <c r="H572" s="163" t="s">
        <v>5073</v>
      </c>
      <c r="I572" s="163" t="s">
        <v>5182</v>
      </c>
      <c r="J572" s="163" t="s">
        <v>4464</v>
      </c>
      <c r="K572" s="164" t="s">
        <v>195</v>
      </c>
      <c r="L572" s="165">
        <v>45321</v>
      </c>
      <c r="M572" s="163"/>
      <c r="N572" s="163"/>
      <c r="O572" s="163"/>
      <c r="P572" s="163"/>
    </row>
    <row r="573" spans="1:16">
      <c r="A573" s="163"/>
      <c r="B573" s="188" t="s">
        <v>147</v>
      </c>
      <c r="C573" s="187" t="s">
        <v>149</v>
      </c>
      <c r="D573" s="190" t="s">
        <v>4969</v>
      </c>
      <c r="E573" s="165">
        <v>45319</v>
      </c>
      <c r="F573" s="165">
        <v>45319</v>
      </c>
      <c r="G573" s="163" t="s">
        <v>1990</v>
      </c>
      <c r="H573" s="163" t="s">
        <v>3472</v>
      </c>
      <c r="I573" s="163" t="s">
        <v>5183</v>
      </c>
      <c r="J573" s="163" t="s">
        <v>5184</v>
      </c>
      <c r="K573" s="164" t="s">
        <v>195</v>
      </c>
      <c r="L573" s="165">
        <v>45321</v>
      </c>
      <c r="M573" s="163"/>
      <c r="N573" s="163"/>
      <c r="O573" s="163"/>
      <c r="P573" s="163"/>
    </row>
    <row r="574" spans="1:16">
      <c r="A574" s="163"/>
      <c r="B574" s="188" t="s">
        <v>147</v>
      </c>
      <c r="C574" s="187" t="s">
        <v>149</v>
      </c>
      <c r="D574" s="190" t="s">
        <v>4970</v>
      </c>
      <c r="E574" s="165">
        <v>45320</v>
      </c>
      <c r="F574" s="165">
        <v>45320</v>
      </c>
      <c r="G574" s="163" t="s">
        <v>1935</v>
      </c>
      <c r="H574" s="163" t="s">
        <v>3308</v>
      </c>
      <c r="I574" s="163" t="s">
        <v>3984</v>
      </c>
      <c r="J574" s="163" t="s">
        <v>5198</v>
      </c>
      <c r="K574" s="164" t="s">
        <v>195</v>
      </c>
      <c r="L574" s="165">
        <v>45323</v>
      </c>
      <c r="M574" s="163"/>
      <c r="N574" s="163"/>
      <c r="O574" s="163"/>
      <c r="P574" s="163"/>
    </row>
    <row r="575" spans="1:16">
      <c r="A575" s="163"/>
      <c r="B575" s="188" t="s">
        <v>147</v>
      </c>
      <c r="C575" s="187" t="s">
        <v>149</v>
      </c>
      <c r="D575" s="190" t="s">
        <v>4971</v>
      </c>
      <c r="E575" s="165">
        <v>45321</v>
      </c>
      <c r="F575" s="165">
        <v>45321</v>
      </c>
      <c r="G575" s="163" t="s">
        <v>491</v>
      </c>
      <c r="H575" s="163" t="s">
        <v>5153</v>
      </c>
      <c r="I575" s="163" t="s">
        <v>4535</v>
      </c>
      <c r="J575" s="163" t="s">
        <v>4222</v>
      </c>
      <c r="K575" s="164" t="s">
        <v>195</v>
      </c>
      <c r="L575" s="165">
        <v>45323</v>
      </c>
      <c r="M575" s="163"/>
      <c r="N575" s="163"/>
      <c r="O575" s="163"/>
      <c r="P575" s="163"/>
    </row>
    <row r="576" spans="1:16">
      <c r="A576" s="163"/>
      <c r="B576" s="188" t="s">
        <v>147</v>
      </c>
      <c r="C576" s="187" t="s">
        <v>149</v>
      </c>
      <c r="D576" s="190" t="s">
        <v>4972</v>
      </c>
      <c r="E576" s="165">
        <v>45322</v>
      </c>
      <c r="F576" s="165">
        <v>45322</v>
      </c>
      <c r="G576" s="163" t="s">
        <v>1859</v>
      </c>
      <c r="H576" s="163" t="s">
        <v>5185</v>
      </c>
      <c r="I576" s="163" t="s">
        <v>3984</v>
      </c>
      <c r="J576" s="163" t="s">
        <v>4648</v>
      </c>
      <c r="K576" s="164" t="s">
        <v>195</v>
      </c>
      <c r="L576" s="165">
        <v>45323</v>
      </c>
      <c r="M576" s="163"/>
      <c r="N576" s="163"/>
      <c r="O576" s="163"/>
      <c r="P576" s="163"/>
    </row>
    <row r="577" spans="1:16">
      <c r="A577" s="163"/>
      <c r="B577" s="188" t="s">
        <v>147</v>
      </c>
      <c r="C577" s="187" t="s">
        <v>149</v>
      </c>
      <c r="D577" s="190" t="s">
        <v>4973</v>
      </c>
      <c r="E577" s="165">
        <v>45322</v>
      </c>
      <c r="F577" s="165">
        <v>45322</v>
      </c>
      <c r="G577" s="163" t="s">
        <v>1859</v>
      </c>
      <c r="H577" s="163" t="s">
        <v>3316</v>
      </c>
      <c r="I577" s="163" t="s">
        <v>3984</v>
      </c>
      <c r="J577" s="163" t="s">
        <v>4648</v>
      </c>
      <c r="K577" s="164" t="s">
        <v>195</v>
      </c>
      <c r="L577" s="165">
        <v>45323</v>
      </c>
      <c r="M577" s="163"/>
      <c r="N577" s="163"/>
      <c r="O577" s="163"/>
      <c r="P577" s="163"/>
    </row>
    <row r="578" spans="1:16">
      <c r="A578" s="163"/>
      <c r="B578" s="188" t="s">
        <v>147</v>
      </c>
      <c r="C578" s="187" t="s">
        <v>149</v>
      </c>
      <c r="D578" s="190" t="s">
        <v>4974</v>
      </c>
      <c r="E578" s="165">
        <v>45322</v>
      </c>
      <c r="F578" s="165">
        <v>45321</v>
      </c>
      <c r="G578" s="163" t="s">
        <v>5186</v>
      </c>
      <c r="H578" s="163" t="s">
        <v>5187</v>
      </c>
      <c r="I578" s="163" t="s">
        <v>4535</v>
      </c>
      <c r="J578" s="163" t="s">
        <v>5188</v>
      </c>
      <c r="K578" s="164" t="s">
        <v>195</v>
      </c>
      <c r="L578" s="165">
        <v>45323</v>
      </c>
      <c r="M578" s="163"/>
      <c r="N578" s="163"/>
      <c r="O578" s="163"/>
      <c r="P578" s="163"/>
    </row>
    <row r="579" spans="1:16">
      <c r="A579" s="163"/>
      <c r="B579" s="188" t="s">
        <v>147</v>
      </c>
      <c r="C579" s="187" t="s">
        <v>149</v>
      </c>
      <c r="D579" s="190" t="s">
        <v>4975</v>
      </c>
      <c r="E579" s="165">
        <v>45322</v>
      </c>
      <c r="F579" s="165">
        <v>45322</v>
      </c>
      <c r="G579" s="163" t="s">
        <v>3644</v>
      </c>
      <c r="H579" s="163" t="s">
        <v>5189</v>
      </c>
      <c r="I579" s="163" t="s">
        <v>3916</v>
      </c>
      <c r="J579" s="163" t="s">
        <v>4220</v>
      </c>
      <c r="K579" s="164" t="s">
        <v>195</v>
      </c>
      <c r="L579" s="165">
        <v>45323</v>
      </c>
      <c r="M579" s="163"/>
      <c r="N579" s="163"/>
      <c r="O579" s="163"/>
      <c r="P579" s="163"/>
    </row>
    <row r="580" spans="1:16">
      <c r="A580" s="163"/>
      <c r="B580" s="188" t="s">
        <v>147</v>
      </c>
      <c r="C580" s="187" t="s">
        <v>158</v>
      </c>
      <c r="D580" s="190" t="s">
        <v>4976</v>
      </c>
      <c r="E580" s="165">
        <v>45322</v>
      </c>
      <c r="F580" s="165">
        <v>45321</v>
      </c>
      <c r="G580" s="163" t="s">
        <v>1935</v>
      </c>
      <c r="H580" s="163" t="s">
        <v>5190</v>
      </c>
      <c r="I580" s="163" t="s">
        <v>2921</v>
      </c>
      <c r="J580" s="163" t="s">
        <v>4464</v>
      </c>
      <c r="K580" s="164" t="s">
        <v>195</v>
      </c>
      <c r="L580" s="165">
        <v>45323</v>
      </c>
      <c r="M580" s="163"/>
      <c r="N580" s="163"/>
      <c r="O580" s="163"/>
      <c r="P580" s="163"/>
    </row>
    <row r="581" spans="1:16">
      <c r="A581" s="163"/>
      <c r="B581" s="188" t="s">
        <v>147</v>
      </c>
      <c r="C581" s="187" t="s">
        <v>149</v>
      </c>
      <c r="D581" s="190" t="s">
        <v>4977</v>
      </c>
      <c r="E581" s="165">
        <v>45323</v>
      </c>
      <c r="F581" s="165">
        <v>45323</v>
      </c>
      <c r="G581" s="163" t="s">
        <v>4581</v>
      </c>
      <c r="H581" s="163" t="s">
        <v>4582</v>
      </c>
      <c r="I581" s="163" t="s">
        <v>3916</v>
      </c>
      <c r="J581" s="163" t="s">
        <v>4220</v>
      </c>
      <c r="K581" s="164" t="s">
        <v>195</v>
      </c>
      <c r="L581" s="165">
        <v>45339</v>
      </c>
      <c r="M581" s="163"/>
      <c r="N581" s="163"/>
      <c r="O581" s="163"/>
      <c r="P581" s="163"/>
    </row>
    <row r="582" spans="1:16">
      <c r="A582" s="163"/>
      <c r="B582" s="188" t="s">
        <v>147</v>
      </c>
      <c r="C582" s="187" t="s">
        <v>149</v>
      </c>
      <c r="D582" s="190" t="s">
        <v>4978</v>
      </c>
      <c r="E582" s="165">
        <v>45323</v>
      </c>
      <c r="F582" s="165">
        <v>45323</v>
      </c>
      <c r="G582" s="163" t="s">
        <v>3644</v>
      </c>
      <c r="H582" s="163" t="s">
        <v>5193</v>
      </c>
      <c r="I582" s="163" t="s">
        <v>3984</v>
      </c>
      <c r="J582" s="163" t="s">
        <v>4648</v>
      </c>
      <c r="K582" s="164" t="s">
        <v>195</v>
      </c>
      <c r="L582" s="165">
        <v>45328</v>
      </c>
      <c r="M582" s="163"/>
      <c r="N582" s="163"/>
      <c r="O582" s="163"/>
      <c r="P582" s="163"/>
    </row>
    <row r="583" spans="1:16">
      <c r="A583" s="163"/>
      <c r="B583" s="188" t="s">
        <v>147</v>
      </c>
      <c r="C583" s="187" t="s">
        <v>149</v>
      </c>
      <c r="D583" s="190" t="s">
        <v>4979</v>
      </c>
      <c r="E583" s="165">
        <v>45323</v>
      </c>
      <c r="F583" s="165">
        <v>45323</v>
      </c>
      <c r="G583" s="163" t="s">
        <v>1990</v>
      </c>
      <c r="H583" s="163" t="s">
        <v>4624</v>
      </c>
      <c r="I583" s="163" t="s">
        <v>4535</v>
      </c>
      <c r="J583" s="163" t="s">
        <v>5194</v>
      </c>
      <c r="K583" s="164" t="s">
        <v>195</v>
      </c>
      <c r="L583" s="165">
        <v>45337</v>
      </c>
      <c r="M583" s="163"/>
      <c r="N583" s="163"/>
      <c r="O583" s="163"/>
      <c r="P583" s="163"/>
    </row>
    <row r="584" spans="1:16">
      <c r="A584" s="163"/>
      <c r="B584" s="188" t="s">
        <v>147</v>
      </c>
      <c r="C584" s="187" t="s">
        <v>149</v>
      </c>
      <c r="D584" s="190" t="s">
        <v>4980</v>
      </c>
      <c r="E584" s="165">
        <v>45323</v>
      </c>
      <c r="F584" s="165">
        <v>45323</v>
      </c>
      <c r="G584" s="163" t="s">
        <v>1990</v>
      </c>
      <c r="H584" s="163" t="s">
        <v>3544</v>
      </c>
      <c r="I584" s="163" t="s">
        <v>4535</v>
      </c>
      <c r="J584" s="163" t="s">
        <v>5225</v>
      </c>
      <c r="K584" s="164" t="s">
        <v>195</v>
      </c>
      <c r="L584" s="165">
        <v>45344</v>
      </c>
      <c r="M584" s="163"/>
      <c r="N584" s="163"/>
      <c r="O584" s="163"/>
      <c r="P584" s="163"/>
    </row>
    <row r="585" spans="1:16">
      <c r="A585" s="163"/>
      <c r="B585" s="188" t="s">
        <v>147</v>
      </c>
      <c r="C585" s="187" t="s">
        <v>149</v>
      </c>
      <c r="D585" s="190" t="s">
        <v>4981</v>
      </c>
      <c r="E585" s="165">
        <v>45324</v>
      </c>
      <c r="F585" s="165">
        <v>45324</v>
      </c>
      <c r="G585" s="163" t="s">
        <v>1990</v>
      </c>
      <c r="H585" s="163" t="s">
        <v>5195</v>
      </c>
      <c r="I585" s="163" t="s">
        <v>4535</v>
      </c>
      <c r="J585" s="163" t="s">
        <v>4783</v>
      </c>
      <c r="K585" s="164" t="s">
        <v>195</v>
      </c>
      <c r="L585" s="165">
        <v>45337</v>
      </c>
      <c r="M585" s="163"/>
      <c r="N585" s="163"/>
      <c r="O585" s="163"/>
      <c r="P585" s="163"/>
    </row>
    <row r="586" spans="1:16">
      <c r="A586" s="163"/>
      <c r="B586" s="188" t="s">
        <v>147</v>
      </c>
      <c r="C586" s="187" t="s">
        <v>149</v>
      </c>
      <c r="D586" s="190" t="s">
        <v>4982</v>
      </c>
      <c r="E586" s="165">
        <v>45324</v>
      </c>
      <c r="F586" s="165">
        <v>45324</v>
      </c>
      <c r="G586" s="163" t="s">
        <v>4402</v>
      </c>
      <c r="H586" s="163" t="s">
        <v>4403</v>
      </c>
      <c r="I586" s="163" t="s">
        <v>4535</v>
      </c>
      <c r="J586" s="163" t="s">
        <v>4220</v>
      </c>
      <c r="K586" s="164" t="s">
        <v>195</v>
      </c>
      <c r="L586" s="165">
        <v>45325</v>
      </c>
      <c r="M586" s="163"/>
      <c r="N586" s="163"/>
      <c r="O586" s="163"/>
      <c r="P586" s="163"/>
    </row>
    <row r="587" spans="1:16">
      <c r="A587" s="163"/>
      <c r="B587" s="188" t="s">
        <v>147</v>
      </c>
      <c r="C587" s="187" t="s">
        <v>149</v>
      </c>
      <c r="D587" s="190" t="s">
        <v>4983</v>
      </c>
      <c r="E587" s="165">
        <v>45325</v>
      </c>
      <c r="F587" s="165">
        <v>45325</v>
      </c>
      <c r="G587" s="163" t="s">
        <v>1990</v>
      </c>
      <c r="H587" s="163" t="s">
        <v>5245</v>
      </c>
      <c r="I587" s="163" t="s">
        <v>4535</v>
      </c>
      <c r="J587" s="163" t="s">
        <v>3775</v>
      </c>
      <c r="K587" s="164" t="s">
        <v>195</v>
      </c>
      <c r="L587" s="165">
        <v>45327</v>
      </c>
      <c r="M587" s="163"/>
      <c r="N587" s="163"/>
      <c r="O587" s="163"/>
      <c r="P587" s="163"/>
    </row>
    <row r="588" spans="1:16">
      <c r="A588" s="163"/>
      <c r="B588" s="188" t="s">
        <v>147</v>
      </c>
      <c r="C588" s="187" t="s">
        <v>158</v>
      </c>
      <c r="D588" s="190" t="s">
        <v>4984</v>
      </c>
      <c r="E588" s="165">
        <v>45325</v>
      </c>
      <c r="F588" s="165">
        <v>45325</v>
      </c>
      <c r="G588" s="163" t="s">
        <v>3644</v>
      </c>
      <c r="H588" s="163" t="s">
        <v>4692</v>
      </c>
      <c r="I588" s="163" t="s">
        <v>3008</v>
      </c>
      <c r="J588" s="163" t="s">
        <v>4464</v>
      </c>
      <c r="K588" s="164" t="s">
        <v>195</v>
      </c>
      <c r="L588" s="165">
        <v>45328</v>
      </c>
      <c r="M588" s="163"/>
      <c r="N588" s="163"/>
      <c r="O588" s="163"/>
      <c r="P588" s="163"/>
    </row>
    <row r="589" spans="1:16">
      <c r="A589" s="163"/>
      <c r="B589" s="188" t="s">
        <v>147</v>
      </c>
      <c r="C589" s="187" t="s">
        <v>149</v>
      </c>
      <c r="D589" s="190" t="s">
        <v>4985</v>
      </c>
      <c r="E589" s="165">
        <v>45325</v>
      </c>
      <c r="F589" s="165">
        <v>45325</v>
      </c>
      <c r="G589" s="163" t="s">
        <v>1990</v>
      </c>
      <c r="H589" s="163" t="s">
        <v>3905</v>
      </c>
      <c r="I589" s="163" t="s">
        <v>4535</v>
      </c>
      <c r="J589" s="163" t="s">
        <v>5196</v>
      </c>
      <c r="K589" s="164" t="s">
        <v>195</v>
      </c>
      <c r="L589" s="165">
        <v>45337</v>
      </c>
      <c r="M589" s="163"/>
      <c r="N589" s="163"/>
      <c r="O589" s="163"/>
      <c r="P589" s="163"/>
    </row>
    <row r="590" spans="1:16">
      <c r="A590" s="163"/>
      <c r="B590" s="188" t="s">
        <v>147</v>
      </c>
      <c r="C590" s="187" t="s">
        <v>149</v>
      </c>
      <c r="D590" s="190" t="s">
        <v>4986</v>
      </c>
      <c r="E590" s="165">
        <v>45327</v>
      </c>
      <c r="F590" s="165">
        <v>45327</v>
      </c>
      <c r="G590" s="163" t="s">
        <v>1990</v>
      </c>
      <c r="H590" s="163" t="s">
        <v>4494</v>
      </c>
      <c r="I590" s="163" t="s">
        <v>4535</v>
      </c>
      <c r="J590" s="163" t="s">
        <v>5196</v>
      </c>
      <c r="K590" s="164" t="s">
        <v>195</v>
      </c>
      <c r="L590" s="165">
        <v>45337</v>
      </c>
      <c r="M590" s="163"/>
      <c r="N590" s="163"/>
      <c r="O590" s="163"/>
      <c r="P590" s="163"/>
    </row>
    <row r="591" spans="1:16">
      <c r="A591" s="163"/>
      <c r="B591" s="188" t="s">
        <v>147</v>
      </c>
      <c r="C591" s="187" t="s">
        <v>149</v>
      </c>
      <c r="D591" s="190" t="s">
        <v>4987</v>
      </c>
      <c r="E591" s="165">
        <v>45327</v>
      </c>
      <c r="F591" s="165">
        <v>45327</v>
      </c>
      <c r="G591" s="163" t="s">
        <v>2406</v>
      </c>
      <c r="H591" s="163" t="s">
        <v>3637</v>
      </c>
      <c r="I591" s="163" t="s">
        <v>4535</v>
      </c>
      <c r="J591" s="163" t="s">
        <v>4220</v>
      </c>
      <c r="K591" s="164" t="s">
        <v>195</v>
      </c>
      <c r="L591" s="165">
        <v>45337</v>
      </c>
      <c r="M591" s="163"/>
      <c r="N591" s="163"/>
      <c r="O591" s="163"/>
      <c r="P591" s="163"/>
    </row>
    <row r="592" spans="1:16">
      <c r="A592" s="163"/>
      <c r="B592" s="188" t="s">
        <v>147</v>
      </c>
      <c r="C592" s="187" t="s">
        <v>4785</v>
      </c>
      <c r="D592" s="190" t="s">
        <v>4988</v>
      </c>
      <c r="E592" s="165">
        <v>45328</v>
      </c>
      <c r="F592" s="165">
        <v>45328</v>
      </c>
      <c r="G592" s="163" t="s">
        <v>4530</v>
      </c>
      <c r="H592" s="163" t="s">
        <v>2830</v>
      </c>
      <c r="I592" s="163" t="s">
        <v>4659</v>
      </c>
      <c r="J592" s="163" t="s">
        <v>2357</v>
      </c>
      <c r="K592" s="164" t="s">
        <v>195</v>
      </c>
      <c r="L592" s="165">
        <v>45337</v>
      </c>
      <c r="M592" s="163"/>
      <c r="N592" s="163"/>
      <c r="O592" s="163"/>
      <c r="P592" s="163"/>
    </row>
    <row r="593" spans="1:16">
      <c r="A593" s="163"/>
      <c r="B593" s="188" t="s">
        <v>147</v>
      </c>
      <c r="C593" s="187" t="s">
        <v>48</v>
      </c>
      <c r="D593" s="190" t="s">
        <v>4989</v>
      </c>
      <c r="E593" s="165">
        <v>45328</v>
      </c>
      <c r="F593" s="165">
        <v>45328</v>
      </c>
      <c r="G593" s="163" t="s">
        <v>4581</v>
      </c>
      <c r="H593" s="163" t="s">
        <v>5197</v>
      </c>
      <c r="I593" s="163" t="s">
        <v>3008</v>
      </c>
      <c r="J593" s="163" t="s">
        <v>4464</v>
      </c>
      <c r="K593" s="164" t="s">
        <v>195</v>
      </c>
      <c r="L593" s="165">
        <v>45337</v>
      </c>
      <c r="M593" s="163"/>
      <c r="N593" s="163"/>
      <c r="O593" s="163"/>
      <c r="P593" s="163"/>
    </row>
    <row r="594" spans="1:16">
      <c r="A594" s="163"/>
      <c r="B594" s="188" t="s">
        <v>147</v>
      </c>
      <c r="C594" s="187" t="s">
        <v>149</v>
      </c>
      <c r="D594" s="190" t="s">
        <v>4990</v>
      </c>
      <c r="E594" s="165">
        <v>45328</v>
      </c>
      <c r="F594" s="165">
        <v>45328</v>
      </c>
      <c r="G594" s="163" t="s">
        <v>1874</v>
      </c>
      <c r="H594" s="163" t="s">
        <v>5226</v>
      </c>
      <c r="I594" s="163" t="s">
        <v>4535</v>
      </c>
      <c r="J594" s="163" t="s">
        <v>5227</v>
      </c>
      <c r="K594" s="164" t="s">
        <v>195</v>
      </c>
      <c r="L594" s="165">
        <v>45337</v>
      </c>
      <c r="M594" s="163"/>
      <c r="N594" s="163"/>
      <c r="O594" s="163"/>
      <c r="P594" s="163"/>
    </row>
    <row r="595" spans="1:16">
      <c r="A595" s="163"/>
      <c r="B595" s="188" t="s">
        <v>147</v>
      </c>
      <c r="C595" s="187" t="s">
        <v>7094</v>
      </c>
      <c r="D595" s="190" t="s">
        <v>4991</v>
      </c>
      <c r="E595" s="165">
        <v>45329</v>
      </c>
      <c r="F595" s="165">
        <v>45329</v>
      </c>
      <c r="G595" s="163" t="s">
        <v>7898</v>
      </c>
      <c r="H595" s="163" t="s">
        <v>4621</v>
      </c>
      <c r="I595" s="163" t="s">
        <v>4659</v>
      </c>
      <c r="J595" s="163" t="s">
        <v>7899</v>
      </c>
      <c r="K595" s="164" t="s">
        <v>195</v>
      </c>
      <c r="L595" s="164"/>
      <c r="M595" s="163"/>
      <c r="N595" s="163"/>
      <c r="O595" s="163"/>
      <c r="P595" s="163"/>
    </row>
    <row r="596" spans="1:16">
      <c r="A596" s="163"/>
      <c r="B596" s="188" t="s">
        <v>147</v>
      </c>
      <c r="C596" s="187" t="s">
        <v>7094</v>
      </c>
      <c r="D596" s="190" t="s">
        <v>4992</v>
      </c>
      <c r="E596" s="165">
        <v>45330</v>
      </c>
      <c r="F596" s="165">
        <v>45330</v>
      </c>
      <c r="G596" s="163" t="s">
        <v>7898</v>
      </c>
      <c r="H596" s="163" t="s">
        <v>7900</v>
      </c>
      <c r="I596" s="163" t="s">
        <v>7901</v>
      </c>
      <c r="J596" s="163" t="s">
        <v>3181</v>
      </c>
      <c r="K596" s="164" t="s">
        <v>195</v>
      </c>
      <c r="L596" s="164"/>
      <c r="M596" s="163"/>
      <c r="N596" s="163"/>
      <c r="O596" s="163"/>
      <c r="P596" s="163"/>
    </row>
    <row r="597" spans="1:16">
      <c r="A597" s="163"/>
      <c r="B597" s="188" t="s">
        <v>147</v>
      </c>
      <c r="C597" s="187" t="s">
        <v>3</v>
      </c>
      <c r="D597" s="190" t="s">
        <v>4993</v>
      </c>
      <c r="E597" s="165">
        <v>45329</v>
      </c>
      <c r="F597" s="165">
        <v>45329</v>
      </c>
      <c r="G597" s="163" t="s">
        <v>5228</v>
      </c>
      <c r="H597" s="163" t="s">
        <v>5229</v>
      </c>
      <c r="I597" s="163" t="s">
        <v>5230</v>
      </c>
      <c r="J597" s="163" t="s">
        <v>5231</v>
      </c>
      <c r="K597" s="164" t="s">
        <v>195</v>
      </c>
      <c r="L597" s="165">
        <v>45337</v>
      </c>
      <c r="M597" s="163"/>
      <c r="N597" s="163"/>
      <c r="O597" s="163"/>
      <c r="P597" s="163"/>
    </row>
    <row r="598" spans="1:16">
      <c r="A598" s="163"/>
      <c r="B598" s="188" t="s">
        <v>147</v>
      </c>
      <c r="C598" s="187" t="s">
        <v>4785</v>
      </c>
      <c r="D598" s="190" t="s">
        <v>4994</v>
      </c>
      <c r="E598" s="165">
        <v>45331</v>
      </c>
      <c r="F598" s="165">
        <v>45332</v>
      </c>
      <c r="G598" s="163" t="s">
        <v>4530</v>
      </c>
      <c r="H598" s="163" t="s">
        <v>2830</v>
      </c>
      <c r="I598" s="163" t="s">
        <v>4659</v>
      </c>
      <c r="J598" s="163" t="s">
        <v>5232</v>
      </c>
      <c r="K598" s="164" t="s">
        <v>195</v>
      </c>
      <c r="L598" s="165">
        <v>45337</v>
      </c>
      <c r="M598" s="163"/>
      <c r="N598" s="163"/>
      <c r="O598" s="163"/>
      <c r="P598" s="163"/>
    </row>
    <row r="599" spans="1:16">
      <c r="A599" s="163"/>
      <c r="B599" s="188" t="s">
        <v>147</v>
      </c>
      <c r="C599" s="187" t="s">
        <v>4690</v>
      </c>
      <c r="D599" s="190" t="s">
        <v>4995</v>
      </c>
      <c r="E599" s="165">
        <v>45331</v>
      </c>
      <c r="F599" s="165">
        <v>45332</v>
      </c>
      <c r="G599" s="163" t="s">
        <v>4830</v>
      </c>
      <c r="H599" s="163" t="s">
        <v>5233</v>
      </c>
      <c r="I599" s="163" t="s">
        <v>4659</v>
      </c>
      <c r="J599" s="163" t="s">
        <v>5111</v>
      </c>
      <c r="K599" s="164" t="s">
        <v>195</v>
      </c>
      <c r="L599" s="165">
        <v>45337</v>
      </c>
      <c r="M599" s="163"/>
      <c r="N599" s="163"/>
      <c r="O599" s="163"/>
      <c r="P599" s="163"/>
    </row>
    <row r="600" spans="1:16">
      <c r="A600" s="163"/>
      <c r="B600" s="188" t="s">
        <v>147</v>
      </c>
      <c r="C600" s="187" t="s">
        <v>4785</v>
      </c>
      <c r="D600" s="190" t="s">
        <v>4996</v>
      </c>
      <c r="E600" s="165">
        <v>45332</v>
      </c>
      <c r="F600" s="165">
        <v>45332</v>
      </c>
      <c r="G600" s="163" t="s">
        <v>1859</v>
      </c>
      <c r="H600" s="163" t="s">
        <v>2844</v>
      </c>
      <c r="I600" s="163" t="s">
        <v>4659</v>
      </c>
      <c r="J600" s="163" t="s">
        <v>5111</v>
      </c>
      <c r="K600" s="164" t="s">
        <v>195</v>
      </c>
      <c r="L600" s="165">
        <v>45337</v>
      </c>
      <c r="M600" s="163"/>
      <c r="N600" s="163"/>
      <c r="O600" s="163"/>
      <c r="P600" s="163"/>
    </row>
    <row r="601" spans="1:16">
      <c r="A601" s="163"/>
      <c r="B601" s="188" t="s">
        <v>147</v>
      </c>
      <c r="C601" s="187" t="s">
        <v>4785</v>
      </c>
      <c r="D601" s="190" t="s">
        <v>4997</v>
      </c>
      <c r="E601" s="165">
        <v>45333</v>
      </c>
      <c r="F601" s="165">
        <v>45333</v>
      </c>
      <c r="G601" s="163" t="s">
        <v>3644</v>
      </c>
      <c r="H601" s="163" t="s">
        <v>5234</v>
      </c>
      <c r="I601" s="163" t="s">
        <v>4659</v>
      </c>
      <c r="J601" s="163" t="s">
        <v>5235</v>
      </c>
      <c r="K601" s="164" t="s">
        <v>195</v>
      </c>
      <c r="L601" s="165">
        <v>45337</v>
      </c>
      <c r="M601" s="163"/>
      <c r="N601" s="163"/>
      <c r="O601" s="163"/>
      <c r="P601" s="163"/>
    </row>
    <row r="602" spans="1:16">
      <c r="A602" s="163"/>
      <c r="B602" s="188" t="s">
        <v>147</v>
      </c>
      <c r="C602" s="187" t="s">
        <v>149</v>
      </c>
      <c r="D602" s="190" t="s">
        <v>4998</v>
      </c>
      <c r="E602" s="165">
        <v>45332</v>
      </c>
      <c r="F602" s="165">
        <v>45332</v>
      </c>
      <c r="G602" s="163" t="s">
        <v>1990</v>
      </c>
      <c r="H602" s="163" t="s">
        <v>5236</v>
      </c>
      <c r="I602" s="163" t="s">
        <v>4535</v>
      </c>
      <c r="J602" s="163" t="s">
        <v>5237</v>
      </c>
      <c r="K602" s="164" t="s">
        <v>195</v>
      </c>
      <c r="L602" s="165">
        <v>45344</v>
      </c>
      <c r="M602" s="163"/>
      <c r="N602" s="163"/>
      <c r="O602" s="163"/>
      <c r="P602" s="163"/>
    </row>
    <row r="603" spans="1:16">
      <c r="A603" s="163"/>
      <c r="B603" s="188" t="s">
        <v>147</v>
      </c>
      <c r="C603" s="187" t="s">
        <v>158</v>
      </c>
      <c r="D603" s="190" t="s">
        <v>4999</v>
      </c>
      <c r="E603" s="165">
        <v>45333</v>
      </c>
      <c r="F603" s="165">
        <v>45333</v>
      </c>
      <c r="G603" s="163" t="s">
        <v>4530</v>
      </c>
      <c r="H603" s="163" t="s">
        <v>5238</v>
      </c>
      <c r="I603" s="163" t="s">
        <v>3443</v>
      </c>
      <c r="J603" s="163" t="s">
        <v>4464</v>
      </c>
      <c r="K603" s="164" t="s">
        <v>195</v>
      </c>
      <c r="L603" s="165">
        <v>45337</v>
      </c>
      <c r="M603" s="163"/>
      <c r="N603" s="163"/>
      <c r="O603" s="163"/>
      <c r="P603" s="163"/>
    </row>
    <row r="604" spans="1:16">
      <c r="A604" s="163"/>
      <c r="B604" s="188" t="s">
        <v>147</v>
      </c>
      <c r="C604" s="187" t="s">
        <v>48</v>
      </c>
      <c r="D604" s="190" t="s">
        <v>5000</v>
      </c>
      <c r="E604" s="165">
        <v>45335</v>
      </c>
      <c r="F604" s="165">
        <v>45335</v>
      </c>
      <c r="G604" s="163" t="s">
        <v>3644</v>
      </c>
      <c r="H604" s="163" t="s">
        <v>5246</v>
      </c>
      <c r="I604" s="163" t="s">
        <v>3500</v>
      </c>
      <c r="J604" s="163" t="s">
        <v>4499</v>
      </c>
      <c r="K604" s="164" t="s">
        <v>195</v>
      </c>
      <c r="L604" s="165">
        <v>45339</v>
      </c>
      <c r="M604" s="163"/>
      <c r="N604" s="163"/>
      <c r="O604" s="163"/>
      <c r="P604" s="163"/>
    </row>
    <row r="605" spans="1:16">
      <c r="A605" s="163"/>
      <c r="B605" s="188" t="s">
        <v>147</v>
      </c>
      <c r="C605" s="187" t="s">
        <v>2183</v>
      </c>
      <c r="D605" s="190" t="s">
        <v>5001</v>
      </c>
      <c r="E605" s="165">
        <v>45336</v>
      </c>
      <c r="F605" s="165">
        <v>45336</v>
      </c>
      <c r="G605" s="163" t="s">
        <v>1859</v>
      </c>
      <c r="H605" s="163" t="s">
        <v>5185</v>
      </c>
      <c r="I605" s="163" t="s">
        <v>5216</v>
      </c>
      <c r="J605" s="163" t="s">
        <v>5217</v>
      </c>
      <c r="K605" s="164" t="s">
        <v>195</v>
      </c>
      <c r="L605" s="165">
        <v>45339</v>
      </c>
      <c r="M605" s="163"/>
      <c r="N605" s="163"/>
      <c r="O605" s="163"/>
      <c r="P605" s="163"/>
    </row>
    <row r="606" spans="1:16">
      <c r="A606" s="163"/>
      <c r="B606" s="188" t="s">
        <v>147</v>
      </c>
      <c r="C606" s="187" t="s">
        <v>2183</v>
      </c>
      <c r="D606" s="190" t="s">
        <v>5002</v>
      </c>
      <c r="E606" s="165">
        <v>45336</v>
      </c>
      <c r="F606" s="165">
        <v>45336</v>
      </c>
      <c r="G606" s="163" t="s">
        <v>1859</v>
      </c>
      <c r="H606" s="163" t="s">
        <v>3316</v>
      </c>
      <c r="I606" s="163" t="s">
        <v>5216</v>
      </c>
      <c r="J606" s="163" t="s">
        <v>5217</v>
      </c>
      <c r="K606" s="164" t="s">
        <v>195</v>
      </c>
      <c r="L606" s="165">
        <v>45341</v>
      </c>
      <c r="M606" s="163"/>
      <c r="N606" s="163"/>
      <c r="O606" s="163"/>
      <c r="P606" s="163"/>
    </row>
    <row r="607" spans="1:16">
      <c r="A607" s="163"/>
      <c r="B607" s="188" t="s">
        <v>147</v>
      </c>
      <c r="C607" s="187" t="s">
        <v>4785</v>
      </c>
      <c r="D607" s="190" t="s">
        <v>5003</v>
      </c>
      <c r="E607" s="165">
        <v>45336</v>
      </c>
      <c r="F607" s="165">
        <v>45336</v>
      </c>
      <c r="G607" s="163" t="s">
        <v>1935</v>
      </c>
      <c r="H607" s="163" t="s">
        <v>3617</v>
      </c>
      <c r="I607" s="163" t="s">
        <v>4659</v>
      </c>
      <c r="J607" s="163" t="s">
        <v>5218</v>
      </c>
      <c r="K607" s="164" t="s">
        <v>195</v>
      </c>
      <c r="L607" s="165">
        <v>45339</v>
      </c>
      <c r="M607" s="163"/>
      <c r="N607" s="163"/>
      <c r="O607" s="163"/>
      <c r="P607" s="163"/>
    </row>
    <row r="608" spans="1:16">
      <c r="A608" s="163"/>
      <c r="B608" s="188" t="s">
        <v>147</v>
      </c>
      <c r="C608" s="187" t="s">
        <v>3</v>
      </c>
      <c r="D608" s="190" t="s">
        <v>5004</v>
      </c>
      <c r="E608" s="165">
        <v>45335</v>
      </c>
      <c r="F608" s="165">
        <v>45335</v>
      </c>
      <c r="G608" s="163" t="s">
        <v>5219</v>
      </c>
      <c r="H608" s="163" t="s">
        <v>5220</v>
      </c>
      <c r="I608" s="163" t="s">
        <v>5221</v>
      </c>
      <c r="J608" s="163" t="s">
        <v>5222</v>
      </c>
      <c r="K608" s="164" t="s">
        <v>195</v>
      </c>
      <c r="L608" s="165">
        <v>45339</v>
      </c>
      <c r="M608" s="163"/>
      <c r="N608" s="163"/>
      <c r="O608" s="163"/>
      <c r="P608" s="163"/>
    </row>
    <row r="609" spans="1:16">
      <c r="A609" s="163"/>
      <c r="B609" s="188" t="s">
        <v>147</v>
      </c>
      <c r="C609" s="187" t="s">
        <v>149</v>
      </c>
      <c r="D609" s="190" t="s">
        <v>5005</v>
      </c>
      <c r="E609" s="165">
        <v>45329</v>
      </c>
      <c r="F609" s="165">
        <v>45329</v>
      </c>
      <c r="G609" s="163" t="s">
        <v>4722</v>
      </c>
      <c r="H609" s="163" t="s">
        <v>5247</v>
      </c>
      <c r="I609" s="163" t="s">
        <v>4535</v>
      </c>
      <c r="J609" s="163" t="s">
        <v>5248</v>
      </c>
      <c r="K609" s="164" t="s">
        <v>195</v>
      </c>
      <c r="L609" s="165">
        <v>45339</v>
      </c>
      <c r="M609" s="163"/>
      <c r="N609" s="163"/>
      <c r="O609" s="163"/>
      <c r="P609" s="163"/>
    </row>
    <row r="610" spans="1:16">
      <c r="A610" s="163"/>
      <c r="B610" s="188" t="s">
        <v>147</v>
      </c>
      <c r="C610" s="187" t="s">
        <v>4785</v>
      </c>
      <c r="D610" s="190" t="s">
        <v>5006</v>
      </c>
      <c r="E610" s="165">
        <v>45338</v>
      </c>
      <c r="F610" s="165">
        <v>45338</v>
      </c>
      <c r="G610" s="163" t="s">
        <v>3644</v>
      </c>
      <c r="H610" s="163" t="s">
        <v>5285</v>
      </c>
      <c r="I610" s="163" t="s">
        <v>4659</v>
      </c>
      <c r="J610" s="163" t="s">
        <v>5218</v>
      </c>
      <c r="K610" s="164" t="s">
        <v>195</v>
      </c>
      <c r="L610" s="165">
        <v>45357</v>
      </c>
      <c r="M610" s="163"/>
      <c r="N610" s="163"/>
      <c r="O610" s="163"/>
      <c r="P610" s="163"/>
    </row>
    <row r="611" spans="1:16">
      <c r="A611" s="163"/>
      <c r="B611" s="188" t="s">
        <v>147</v>
      </c>
      <c r="C611" s="187" t="s">
        <v>5252</v>
      </c>
      <c r="D611" s="190" t="s">
        <v>5007</v>
      </c>
      <c r="E611" s="165">
        <v>45337</v>
      </c>
      <c r="F611" s="165">
        <v>45337</v>
      </c>
      <c r="G611" s="163" t="s">
        <v>5253</v>
      </c>
      <c r="H611" s="163" t="s">
        <v>5254</v>
      </c>
      <c r="I611" s="163" t="s">
        <v>4659</v>
      </c>
      <c r="J611" s="163" t="s">
        <v>5218</v>
      </c>
      <c r="K611" s="164" t="s">
        <v>195</v>
      </c>
      <c r="L611" s="165">
        <v>45339</v>
      </c>
      <c r="M611" s="163"/>
      <c r="N611" s="163"/>
      <c r="O611" s="163"/>
      <c r="P611" s="163"/>
    </row>
    <row r="612" spans="1:16">
      <c r="A612" s="163"/>
      <c r="B612" s="188" t="s">
        <v>147</v>
      </c>
      <c r="C612" s="187" t="s">
        <v>4785</v>
      </c>
      <c r="D612" s="190" t="s">
        <v>5008</v>
      </c>
      <c r="E612" s="165">
        <v>45337</v>
      </c>
      <c r="F612" s="165">
        <v>45337</v>
      </c>
      <c r="G612" s="163" t="s">
        <v>1859</v>
      </c>
      <c r="H612" s="163" t="s">
        <v>3640</v>
      </c>
      <c r="I612" s="163" t="s">
        <v>4659</v>
      </c>
      <c r="J612" s="163" t="s">
        <v>5218</v>
      </c>
      <c r="K612" s="164" t="s">
        <v>195</v>
      </c>
      <c r="L612" s="165">
        <v>45341</v>
      </c>
      <c r="M612" s="163"/>
      <c r="N612" s="163"/>
      <c r="O612" s="163"/>
      <c r="P612" s="163"/>
    </row>
    <row r="613" spans="1:16">
      <c r="A613" s="163"/>
      <c r="B613" s="188" t="s">
        <v>147</v>
      </c>
      <c r="C613" s="187" t="s">
        <v>2183</v>
      </c>
      <c r="D613" s="190" t="s">
        <v>5009</v>
      </c>
      <c r="E613" s="165">
        <v>45337</v>
      </c>
      <c r="F613" s="165">
        <v>45337</v>
      </c>
      <c r="G613" s="163" t="s">
        <v>3644</v>
      </c>
      <c r="H613" s="163" t="s">
        <v>5223</v>
      </c>
      <c r="I613" s="163" t="s">
        <v>5216</v>
      </c>
      <c r="J613" s="163" t="s">
        <v>5217</v>
      </c>
      <c r="K613" s="164" t="s">
        <v>195</v>
      </c>
      <c r="L613" s="165">
        <v>45341</v>
      </c>
      <c r="M613" s="163"/>
      <c r="N613" s="163"/>
      <c r="O613" s="163"/>
      <c r="P613" s="163"/>
    </row>
    <row r="614" spans="1:16">
      <c r="A614" s="163"/>
      <c r="B614" s="188" t="s">
        <v>147</v>
      </c>
      <c r="C614" s="187" t="s">
        <v>49</v>
      </c>
      <c r="D614" s="190" t="s">
        <v>5010</v>
      </c>
      <c r="E614" s="165">
        <v>45338</v>
      </c>
      <c r="F614" s="165">
        <v>45338</v>
      </c>
      <c r="G614" s="163" t="s">
        <v>4581</v>
      </c>
      <c r="H614" s="163" t="s">
        <v>5255</v>
      </c>
      <c r="I614" s="163" t="s">
        <v>3500</v>
      </c>
      <c r="J614" s="163" t="s">
        <v>4499</v>
      </c>
      <c r="K614" s="164" t="s">
        <v>195</v>
      </c>
      <c r="L614" s="165">
        <v>45341</v>
      </c>
      <c r="M614" s="163"/>
      <c r="N614" s="163"/>
      <c r="O614" s="163"/>
      <c r="P614" s="163"/>
    </row>
    <row r="615" spans="1:16">
      <c r="A615" s="163"/>
      <c r="B615" s="188" t="s">
        <v>147</v>
      </c>
      <c r="C615" s="187" t="s">
        <v>4785</v>
      </c>
      <c r="D615" s="190" t="s">
        <v>5011</v>
      </c>
      <c r="E615" s="165">
        <v>45339</v>
      </c>
      <c r="F615" s="165">
        <v>45339</v>
      </c>
      <c r="G615" s="163" t="s">
        <v>1935</v>
      </c>
      <c r="H615" s="163" t="s">
        <v>3308</v>
      </c>
      <c r="I615" s="163" t="s">
        <v>4659</v>
      </c>
      <c r="J615" s="163" t="s">
        <v>5256</v>
      </c>
      <c r="K615" s="164" t="s">
        <v>195</v>
      </c>
      <c r="L615" s="165">
        <v>45341</v>
      </c>
      <c r="M615" s="163"/>
      <c r="N615" s="163"/>
      <c r="O615" s="163"/>
      <c r="P615" s="163"/>
    </row>
    <row r="616" spans="1:16">
      <c r="A616" s="163"/>
      <c r="B616" s="188" t="s">
        <v>147</v>
      </c>
      <c r="C616" s="187" t="s">
        <v>161</v>
      </c>
      <c r="D616" s="190" t="s">
        <v>5012</v>
      </c>
      <c r="E616" s="165">
        <v>45341</v>
      </c>
      <c r="F616" s="165">
        <v>45340</v>
      </c>
      <c r="G616" s="163" t="s">
        <v>1935</v>
      </c>
      <c r="H616" s="163" t="s">
        <v>5241</v>
      </c>
      <c r="I616" s="163" t="s">
        <v>3553</v>
      </c>
      <c r="J616" s="163" t="s">
        <v>4464</v>
      </c>
      <c r="K616" s="164" t="s">
        <v>195</v>
      </c>
      <c r="L616" s="165">
        <v>45344</v>
      </c>
      <c r="M616" s="163"/>
      <c r="N616" s="163"/>
      <c r="O616" s="163"/>
      <c r="P616" s="163"/>
    </row>
    <row r="617" spans="1:16">
      <c r="A617" s="163"/>
      <c r="B617" s="188" t="s">
        <v>147</v>
      </c>
      <c r="C617" s="187" t="s">
        <v>149</v>
      </c>
      <c r="D617" s="190" t="s">
        <v>5013</v>
      </c>
      <c r="E617" s="165">
        <v>45341</v>
      </c>
      <c r="F617" s="165">
        <v>45341</v>
      </c>
      <c r="G617" s="163" t="s">
        <v>4162</v>
      </c>
      <c r="H617" s="163" t="s">
        <v>4218</v>
      </c>
      <c r="I617" s="163" t="s">
        <v>4535</v>
      </c>
      <c r="J617" s="163" t="s">
        <v>4220</v>
      </c>
      <c r="K617" s="164" t="s">
        <v>195</v>
      </c>
      <c r="L617" s="165">
        <v>45344</v>
      </c>
      <c r="M617" s="163"/>
      <c r="N617" s="163"/>
      <c r="O617" s="163"/>
      <c r="P617" s="163"/>
    </row>
    <row r="618" spans="1:16">
      <c r="A618" s="163"/>
      <c r="B618" s="188" t="s">
        <v>147</v>
      </c>
      <c r="C618" s="187" t="s">
        <v>4785</v>
      </c>
      <c r="D618" s="190" t="s">
        <v>5014</v>
      </c>
      <c r="E618" s="165">
        <v>45341</v>
      </c>
      <c r="F618" s="165">
        <v>45341</v>
      </c>
      <c r="G618" s="163" t="s">
        <v>1935</v>
      </c>
      <c r="H618" s="163" t="s">
        <v>5242</v>
      </c>
      <c r="I618" s="163" t="s">
        <v>5243</v>
      </c>
      <c r="J618" s="163" t="s">
        <v>5244</v>
      </c>
      <c r="K618" s="164" t="s">
        <v>195</v>
      </c>
      <c r="L618" s="165">
        <v>45344</v>
      </c>
      <c r="M618" s="163"/>
      <c r="N618" s="163"/>
      <c r="O618" s="163"/>
      <c r="P618" s="163"/>
    </row>
    <row r="619" spans="1:16">
      <c r="A619" s="163"/>
      <c r="B619" s="188" t="s">
        <v>147</v>
      </c>
      <c r="C619" s="187" t="s">
        <v>4785</v>
      </c>
      <c r="D619" s="190" t="s">
        <v>5015</v>
      </c>
      <c r="E619" s="165">
        <v>45341</v>
      </c>
      <c r="F619" s="165">
        <v>45341</v>
      </c>
      <c r="G619" s="163" t="s">
        <v>1935</v>
      </c>
      <c r="H619" s="163" t="s">
        <v>5286</v>
      </c>
      <c r="I619" s="163" t="s">
        <v>5287</v>
      </c>
      <c r="J619" s="163" t="s">
        <v>5244</v>
      </c>
      <c r="K619" s="164" t="s">
        <v>195</v>
      </c>
      <c r="L619" s="165">
        <v>45344</v>
      </c>
      <c r="M619" s="163"/>
      <c r="N619" s="163"/>
      <c r="O619" s="163"/>
      <c r="P619" s="163"/>
    </row>
    <row r="620" spans="1:16">
      <c r="A620" s="163"/>
      <c r="B620" s="188" t="s">
        <v>147</v>
      </c>
      <c r="C620" s="187" t="s">
        <v>4785</v>
      </c>
      <c r="D620" s="190" t="s">
        <v>5016</v>
      </c>
      <c r="E620" s="165">
        <v>45341</v>
      </c>
      <c r="F620" s="165">
        <v>45341</v>
      </c>
      <c r="G620" s="163" t="s">
        <v>1859</v>
      </c>
      <c r="H620" s="163" t="s">
        <v>5185</v>
      </c>
      <c r="I620" s="163" t="s">
        <v>4659</v>
      </c>
      <c r="J620" s="163" t="s">
        <v>5256</v>
      </c>
      <c r="K620" s="164" t="s">
        <v>195</v>
      </c>
      <c r="L620" s="165">
        <v>45344</v>
      </c>
      <c r="M620" s="163"/>
      <c r="N620" s="163"/>
      <c r="O620" s="163"/>
      <c r="P620" s="163"/>
    </row>
    <row r="621" spans="1:16">
      <c r="A621" s="163"/>
      <c r="B621" s="188" t="s">
        <v>147</v>
      </c>
      <c r="C621" s="187" t="s">
        <v>4785</v>
      </c>
      <c r="D621" s="190" t="s">
        <v>5017</v>
      </c>
      <c r="E621" s="165">
        <v>45342</v>
      </c>
      <c r="F621" s="165">
        <v>45342</v>
      </c>
      <c r="G621" s="163" t="s">
        <v>1859</v>
      </c>
      <c r="H621" s="163" t="s">
        <v>3316</v>
      </c>
      <c r="I621" s="163" t="s">
        <v>4659</v>
      </c>
      <c r="J621" s="163" t="s">
        <v>5256</v>
      </c>
      <c r="K621" s="164" t="s">
        <v>195</v>
      </c>
      <c r="L621" s="165">
        <v>45349</v>
      </c>
      <c r="M621" s="163"/>
      <c r="N621" s="163"/>
      <c r="O621" s="163"/>
      <c r="P621" s="163"/>
    </row>
    <row r="622" spans="1:16">
      <c r="A622" s="163"/>
      <c r="B622" s="188" t="s">
        <v>147</v>
      </c>
      <c r="C622" s="187" t="s">
        <v>4690</v>
      </c>
      <c r="D622" s="190" t="s">
        <v>5018</v>
      </c>
      <c r="E622" s="165">
        <v>45343</v>
      </c>
      <c r="F622" s="165">
        <v>45343</v>
      </c>
      <c r="G622" s="163" t="s">
        <v>3644</v>
      </c>
      <c r="H622" s="163" t="s">
        <v>5264</v>
      </c>
      <c r="I622" s="163" t="s">
        <v>4659</v>
      </c>
      <c r="J622" s="163" t="s">
        <v>4497</v>
      </c>
      <c r="K622" s="164" t="s">
        <v>195</v>
      </c>
      <c r="L622" s="165">
        <v>45357</v>
      </c>
      <c r="M622" s="163"/>
      <c r="N622" s="163"/>
      <c r="O622" s="163"/>
      <c r="P622" s="163"/>
    </row>
    <row r="623" spans="1:16">
      <c r="A623" s="163"/>
      <c r="B623" s="188" t="s">
        <v>147</v>
      </c>
      <c r="C623" s="187" t="s">
        <v>50</v>
      </c>
      <c r="D623" s="190" t="s">
        <v>5019</v>
      </c>
      <c r="E623" s="165">
        <v>45343</v>
      </c>
      <c r="F623" s="165">
        <v>45343</v>
      </c>
      <c r="G623" s="163" t="s">
        <v>5265</v>
      </c>
      <c r="H623" s="163" t="s">
        <v>5266</v>
      </c>
      <c r="I623" s="163" t="s">
        <v>3719</v>
      </c>
      <c r="J623" s="163" t="s">
        <v>4464</v>
      </c>
      <c r="K623" s="164" t="s">
        <v>195</v>
      </c>
      <c r="L623" s="165">
        <v>45349</v>
      </c>
      <c r="M623" s="163"/>
      <c r="N623" s="163"/>
      <c r="O623" s="163"/>
      <c r="P623" s="163"/>
    </row>
    <row r="624" spans="1:16">
      <c r="A624" s="163"/>
      <c r="B624" s="188" t="s">
        <v>147</v>
      </c>
      <c r="C624" s="187" t="s">
        <v>149</v>
      </c>
      <c r="D624" s="190" t="s">
        <v>5020</v>
      </c>
      <c r="E624" s="165">
        <v>45343</v>
      </c>
      <c r="F624" s="165">
        <v>45343</v>
      </c>
      <c r="G624" s="163" t="s">
        <v>1874</v>
      </c>
      <c r="H624" s="163" t="s">
        <v>5267</v>
      </c>
      <c r="I624" s="163" t="s">
        <v>4535</v>
      </c>
      <c r="J624" s="163" t="s">
        <v>4220</v>
      </c>
      <c r="K624" s="164" t="s">
        <v>195</v>
      </c>
      <c r="L624" s="165">
        <v>45349</v>
      </c>
      <c r="M624" s="163"/>
      <c r="N624" s="163"/>
      <c r="O624" s="163"/>
      <c r="P624" s="163"/>
    </row>
    <row r="625" spans="1:16">
      <c r="A625" s="163"/>
      <c r="B625" s="188" t="s">
        <v>147</v>
      </c>
      <c r="C625" s="187" t="s">
        <v>3</v>
      </c>
      <c r="D625" s="190" t="s">
        <v>5021</v>
      </c>
      <c r="E625" s="165">
        <v>45344</v>
      </c>
      <c r="F625" s="165">
        <v>45344</v>
      </c>
      <c r="G625" s="163" t="s">
        <v>5268</v>
      </c>
      <c r="H625" s="163" t="s">
        <v>5269</v>
      </c>
      <c r="I625" s="163" t="s">
        <v>5270</v>
      </c>
      <c r="J625" s="163" t="s">
        <v>5271</v>
      </c>
      <c r="K625" s="164" t="s">
        <v>195</v>
      </c>
      <c r="L625" s="165">
        <v>45349</v>
      </c>
      <c r="M625" s="163"/>
      <c r="N625" s="163"/>
      <c r="O625" s="163"/>
      <c r="P625" s="163"/>
    </row>
    <row r="626" spans="1:16">
      <c r="A626" s="163"/>
      <c r="B626" s="188" t="s">
        <v>147</v>
      </c>
      <c r="C626" s="187" t="s">
        <v>3</v>
      </c>
      <c r="D626" s="190" t="s">
        <v>5022</v>
      </c>
      <c r="E626" s="165">
        <v>45344</v>
      </c>
      <c r="F626" s="165">
        <v>45344</v>
      </c>
      <c r="G626" s="163" t="s">
        <v>3644</v>
      </c>
      <c r="H626" s="163" t="s">
        <v>5272</v>
      </c>
      <c r="I626" s="163" t="s">
        <v>5270</v>
      </c>
      <c r="J626" s="163" t="s">
        <v>5273</v>
      </c>
      <c r="K626" s="164" t="s">
        <v>195</v>
      </c>
      <c r="L626" s="165">
        <v>45348</v>
      </c>
      <c r="M626" s="163"/>
      <c r="N626" s="163"/>
      <c r="O626" s="163"/>
      <c r="P626" s="163"/>
    </row>
    <row r="627" spans="1:16">
      <c r="A627" s="163"/>
      <c r="B627" s="188" t="s">
        <v>147</v>
      </c>
      <c r="C627" s="187" t="s">
        <v>3</v>
      </c>
      <c r="D627" s="190" t="s">
        <v>5023</v>
      </c>
      <c r="E627" s="165">
        <v>45344</v>
      </c>
      <c r="F627" s="165">
        <v>45344</v>
      </c>
      <c r="G627" s="163" t="s">
        <v>5274</v>
      </c>
      <c r="H627" s="163" t="s">
        <v>5275</v>
      </c>
      <c r="I627" s="163" t="s">
        <v>5270</v>
      </c>
      <c r="J627" s="163" t="s">
        <v>5276</v>
      </c>
      <c r="K627" s="164" t="s">
        <v>195</v>
      </c>
      <c r="L627" s="165">
        <v>45349</v>
      </c>
      <c r="M627" s="163"/>
      <c r="N627" s="163"/>
      <c r="O627" s="163"/>
      <c r="P627" s="163"/>
    </row>
    <row r="628" spans="1:16">
      <c r="A628" s="163"/>
      <c r="B628" s="188" t="s">
        <v>147</v>
      </c>
      <c r="C628" s="187" t="s">
        <v>3</v>
      </c>
      <c r="D628" s="190" t="s">
        <v>5024</v>
      </c>
      <c r="E628" s="165">
        <v>45344</v>
      </c>
      <c r="F628" s="165">
        <v>45344</v>
      </c>
      <c r="G628" s="163" t="s">
        <v>1874</v>
      </c>
      <c r="H628" s="163" t="s">
        <v>5277</v>
      </c>
      <c r="I628" s="163" t="s">
        <v>5278</v>
      </c>
      <c r="J628" s="163" t="s">
        <v>5279</v>
      </c>
      <c r="K628" s="164" t="s">
        <v>195</v>
      </c>
      <c r="L628" s="165">
        <v>45349</v>
      </c>
      <c r="M628" s="163"/>
      <c r="N628" s="163"/>
      <c r="O628" s="163"/>
      <c r="P628" s="163"/>
    </row>
    <row r="629" spans="1:16">
      <c r="A629" s="163"/>
      <c r="B629" s="188" t="s">
        <v>147</v>
      </c>
      <c r="C629" s="187" t="s">
        <v>3</v>
      </c>
      <c r="D629" s="190" t="s">
        <v>5025</v>
      </c>
      <c r="E629" s="165">
        <v>45345</v>
      </c>
      <c r="F629" s="165">
        <v>45345</v>
      </c>
      <c r="G629" s="163" t="s">
        <v>1859</v>
      </c>
      <c r="H629" s="163" t="s">
        <v>5280</v>
      </c>
      <c r="I629" s="163" t="s">
        <v>5270</v>
      </c>
      <c r="J629" s="163" t="s">
        <v>5273</v>
      </c>
      <c r="K629" s="164" t="s">
        <v>195</v>
      </c>
      <c r="L629" s="165">
        <v>45348</v>
      </c>
      <c r="M629" s="163"/>
      <c r="N629" s="163"/>
      <c r="O629" s="163"/>
      <c r="P629" s="163"/>
    </row>
    <row r="630" spans="1:16">
      <c r="A630" s="163"/>
      <c r="B630" s="188" t="s">
        <v>147</v>
      </c>
      <c r="C630" s="187" t="s">
        <v>50</v>
      </c>
      <c r="D630" s="190" t="s">
        <v>5026</v>
      </c>
      <c r="E630" s="165">
        <v>45345</v>
      </c>
      <c r="F630" s="165">
        <v>45345</v>
      </c>
      <c r="G630" s="163" t="s">
        <v>4581</v>
      </c>
      <c r="H630" s="163" t="s">
        <v>5281</v>
      </c>
      <c r="I630" s="163" t="s">
        <v>3719</v>
      </c>
      <c r="J630" s="163" t="s">
        <v>4464</v>
      </c>
      <c r="K630" s="164" t="s">
        <v>195</v>
      </c>
      <c r="L630" s="165">
        <v>45348</v>
      </c>
      <c r="M630" s="163"/>
      <c r="N630" s="163"/>
      <c r="O630" s="163"/>
      <c r="P630" s="163"/>
    </row>
    <row r="631" spans="1:16">
      <c r="A631" s="163"/>
      <c r="B631" s="188" t="s">
        <v>147</v>
      </c>
      <c r="C631" s="187" t="s">
        <v>3</v>
      </c>
      <c r="D631" s="190" t="s">
        <v>5027</v>
      </c>
      <c r="E631" s="165">
        <v>45346</v>
      </c>
      <c r="F631" s="165">
        <v>45346</v>
      </c>
      <c r="G631" s="163" t="s">
        <v>1859</v>
      </c>
      <c r="H631" s="163" t="s">
        <v>3316</v>
      </c>
      <c r="I631" s="163" t="s">
        <v>5270</v>
      </c>
      <c r="J631" s="163" t="s">
        <v>5273</v>
      </c>
      <c r="K631" s="164" t="s">
        <v>195</v>
      </c>
      <c r="L631" s="165">
        <v>45348</v>
      </c>
      <c r="M631" s="163"/>
      <c r="N631" s="163"/>
      <c r="O631" s="163"/>
      <c r="P631" s="163"/>
    </row>
    <row r="632" spans="1:16">
      <c r="A632" s="163"/>
      <c r="B632" s="188" t="s">
        <v>147</v>
      </c>
      <c r="C632" s="187" t="s">
        <v>3</v>
      </c>
      <c r="D632" s="190" t="s">
        <v>5028</v>
      </c>
      <c r="E632" s="165">
        <v>45347</v>
      </c>
      <c r="F632" s="165">
        <v>45347</v>
      </c>
      <c r="G632" s="163" t="s">
        <v>3644</v>
      </c>
      <c r="H632" s="163" t="s">
        <v>5272</v>
      </c>
      <c r="I632" s="163" t="s">
        <v>5270</v>
      </c>
      <c r="J632" s="163" t="s">
        <v>5273</v>
      </c>
      <c r="K632" s="164" t="s">
        <v>195</v>
      </c>
      <c r="L632" s="165">
        <v>45357</v>
      </c>
      <c r="M632" s="163"/>
      <c r="N632" s="163"/>
      <c r="O632" s="163"/>
      <c r="P632" s="163"/>
    </row>
    <row r="633" spans="1:16">
      <c r="A633" s="163"/>
      <c r="B633" s="188" t="s">
        <v>147</v>
      </c>
      <c r="C633" s="187" t="s">
        <v>161</v>
      </c>
      <c r="D633" s="190" t="s">
        <v>5029</v>
      </c>
      <c r="E633" s="165">
        <v>45347</v>
      </c>
      <c r="F633" s="165">
        <v>45347</v>
      </c>
      <c r="G633" s="163" t="s">
        <v>1935</v>
      </c>
      <c r="H633" s="163" t="s">
        <v>5291</v>
      </c>
      <c r="I633" s="163" t="s">
        <v>3812</v>
      </c>
      <c r="J633" s="163" t="s">
        <v>4464</v>
      </c>
      <c r="K633" s="164" t="s">
        <v>195</v>
      </c>
      <c r="L633" s="165">
        <v>45348</v>
      </c>
      <c r="M633" s="163"/>
      <c r="N633" s="163"/>
      <c r="O633" s="163"/>
      <c r="P633" s="163"/>
    </row>
    <row r="634" spans="1:16">
      <c r="A634" s="163"/>
      <c r="B634" s="188" t="s">
        <v>147</v>
      </c>
      <c r="C634" s="187" t="s">
        <v>3</v>
      </c>
      <c r="D634" s="190" t="s">
        <v>5030</v>
      </c>
      <c r="E634" s="165">
        <v>45348</v>
      </c>
      <c r="F634" s="165">
        <v>45348</v>
      </c>
      <c r="G634" s="163" t="s">
        <v>1935</v>
      </c>
      <c r="H634" s="163" t="s">
        <v>5292</v>
      </c>
      <c r="I634" s="163" t="s">
        <v>5270</v>
      </c>
      <c r="J634" s="163" t="s">
        <v>5293</v>
      </c>
      <c r="K634" s="164" t="s">
        <v>195</v>
      </c>
      <c r="L634" s="165">
        <v>45357</v>
      </c>
      <c r="M634" s="163"/>
      <c r="N634" s="163"/>
      <c r="O634" s="163"/>
      <c r="P634" s="163"/>
    </row>
    <row r="635" spans="1:16">
      <c r="A635" s="163"/>
      <c r="B635" s="188" t="s">
        <v>147</v>
      </c>
      <c r="C635" s="187" t="s">
        <v>3</v>
      </c>
      <c r="D635" s="190" t="s">
        <v>5031</v>
      </c>
      <c r="E635" s="165">
        <v>45350</v>
      </c>
      <c r="F635" s="165">
        <v>45350</v>
      </c>
      <c r="G635" s="163" t="s">
        <v>1874</v>
      </c>
      <c r="H635" s="163" t="s">
        <v>5292</v>
      </c>
      <c r="I635" s="163" t="s">
        <v>5270</v>
      </c>
      <c r="J635" s="163" t="s">
        <v>5294</v>
      </c>
      <c r="K635" s="164" t="s">
        <v>195</v>
      </c>
      <c r="L635" s="165">
        <v>45357</v>
      </c>
      <c r="M635" s="163"/>
      <c r="N635" s="163"/>
      <c r="O635" s="163"/>
      <c r="P635" s="163"/>
    </row>
    <row r="636" spans="1:16">
      <c r="A636" s="163"/>
      <c r="B636" s="188" t="s">
        <v>147</v>
      </c>
      <c r="C636" s="187" t="s">
        <v>51</v>
      </c>
      <c r="D636" s="190" t="s">
        <v>5032</v>
      </c>
      <c r="E636" s="165">
        <v>45351</v>
      </c>
      <c r="F636" s="165">
        <v>45351</v>
      </c>
      <c r="G636" s="163" t="s">
        <v>3644</v>
      </c>
      <c r="H636" s="163" t="s">
        <v>5246</v>
      </c>
      <c r="I636" s="163" t="s">
        <v>3916</v>
      </c>
      <c r="J636" s="163" t="s">
        <v>4499</v>
      </c>
      <c r="K636" s="164" t="s">
        <v>195</v>
      </c>
      <c r="L636" s="165">
        <v>45357</v>
      </c>
      <c r="M636" s="163"/>
      <c r="N636" s="163"/>
      <c r="O636" s="163"/>
      <c r="P636" s="163"/>
    </row>
    <row r="637" spans="1:16">
      <c r="A637" s="163"/>
      <c r="B637" s="188" t="s">
        <v>147</v>
      </c>
      <c r="C637" s="187" t="s">
        <v>51</v>
      </c>
      <c r="D637" s="190" t="s">
        <v>5033</v>
      </c>
      <c r="E637" s="165">
        <v>45351</v>
      </c>
      <c r="F637" s="165">
        <v>45351</v>
      </c>
      <c r="G637" s="163" t="s">
        <v>4581</v>
      </c>
      <c r="H637" s="163" t="s">
        <v>5281</v>
      </c>
      <c r="I637" s="163" t="s">
        <v>3916</v>
      </c>
      <c r="J637" s="163" t="s">
        <v>4499</v>
      </c>
      <c r="K637" s="164" t="s">
        <v>195</v>
      </c>
      <c r="L637" s="165">
        <v>45357</v>
      </c>
      <c r="M637" s="163"/>
      <c r="N637" s="163"/>
      <c r="O637" s="163"/>
      <c r="P637" s="163"/>
    </row>
    <row r="638" spans="1:16">
      <c r="A638" s="163"/>
      <c r="B638" s="188" t="s">
        <v>147</v>
      </c>
      <c r="C638" s="187" t="s">
        <v>149</v>
      </c>
      <c r="D638" s="190" t="s">
        <v>5034</v>
      </c>
      <c r="E638" s="165">
        <v>45353</v>
      </c>
      <c r="F638" s="165">
        <v>45353</v>
      </c>
      <c r="G638" s="163" t="s">
        <v>1935</v>
      </c>
      <c r="H638" s="163" t="s">
        <v>5241</v>
      </c>
      <c r="I638" s="163" t="s">
        <v>3984</v>
      </c>
      <c r="J638" s="163" t="s">
        <v>4464</v>
      </c>
      <c r="K638" s="164" t="s">
        <v>195</v>
      </c>
      <c r="L638" s="165">
        <v>45357</v>
      </c>
      <c r="M638" s="163"/>
      <c r="N638" s="163"/>
      <c r="O638" s="163"/>
      <c r="P638" s="163"/>
    </row>
    <row r="639" spans="1:16">
      <c r="A639" s="163"/>
      <c r="B639" s="188" t="s">
        <v>147</v>
      </c>
      <c r="C639" s="187" t="s">
        <v>5306</v>
      </c>
      <c r="D639" s="190" t="s">
        <v>5035</v>
      </c>
      <c r="E639" s="165">
        <v>45355</v>
      </c>
      <c r="F639" s="165">
        <v>45355</v>
      </c>
      <c r="G639" s="163" t="s">
        <v>3644</v>
      </c>
      <c r="H639" s="163" t="s">
        <v>4545</v>
      </c>
      <c r="I639" s="163" t="s">
        <v>4535</v>
      </c>
      <c r="J639" s="163" t="s">
        <v>4499</v>
      </c>
      <c r="K639" s="164" t="s">
        <v>195</v>
      </c>
      <c r="L639" s="165">
        <v>45357</v>
      </c>
      <c r="M639" s="163"/>
      <c r="N639" s="163"/>
      <c r="O639" s="163"/>
      <c r="P639" s="163"/>
    </row>
    <row r="640" spans="1:16">
      <c r="A640" s="163"/>
      <c r="B640" s="188" t="s">
        <v>147</v>
      </c>
      <c r="C640" s="187" t="s">
        <v>5306</v>
      </c>
      <c r="D640" s="190" t="s">
        <v>5036</v>
      </c>
      <c r="E640" s="165">
        <v>45355</v>
      </c>
      <c r="F640" s="165">
        <v>45355</v>
      </c>
      <c r="G640" s="163" t="s">
        <v>4581</v>
      </c>
      <c r="H640" s="163" t="s">
        <v>5307</v>
      </c>
      <c r="I640" s="163" t="s">
        <v>4535</v>
      </c>
      <c r="J640" s="163" t="s">
        <v>4499</v>
      </c>
      <c r="K640" s="164" t="s">
        <v>195</v>
      </c>
      <c r="L640" s="165">
        <v>45357</v>
      </c>
      <c r="M640" s="163"/>
      <c r="N640" s="163"/>
      <c r="O640" s="163"/>
      <c r="P640" s="163"/>
    </row>
    <row r="641" spans="1:16">
      <c r="A641" s="163"/>
      <c r="B641" s="188" t="s">
        <v>147</v>
      </c>
      <c r="C641" s="187" t="s">
        <v>4690</v>
      </c>
      <c r="D641" s="190" t="s">
        <v>5037</v>
      </c>
      <c r="E641" s="165">
        <v>45358</v>
      </c>
      <c r="F641" s="165">
        <v>45358</v>
      </c>
      <c r="G641" s="163" t="s">
        <v>1935</v>
      </c>
      <c r="H641" s="163" t="s">
        <v>5338</v>
      </c>
      <c r="I641" s="163" t="s">
        <v>4659</v>
      </c>
      <c r="J641" s="163" t="s">
        <v>4464</v>
      </c>
      <c r="K641" s="164" t="s">
        <v>195</v>
      </c>
      <c r="L641" s="165">
        <v>45359</v>
      </c>
      <c r="M641" s="163"/>
      <c r="N641" s="163"/>
      <c r="O641" s="163"/>
      <c r="P641" s="163"/>
    </row>
    <row r="642" spans="1:16">
      <c r="A642" s="163"/>
      <c r="B642" s="188" t="s">
        <v>147</v>
      </c>
      <c r="C642" s="187" t="s">
        <v>4785</v>
      </c>
      <c r="D642" s="190" t="s">
        <v>5038</v>
      </c>
      <c r="E642" s="165">
        <v>45365</v>
      </c>
      <c r="F642" s="165">
        <v>45366</v>
      </c>
      <c r="G642" s="163" t="s">
        <v>2406</v>
      </c>
      <c r="H642" s="163" t="s">
        <v>5408</v>
      </c>
      <c r="I642" s="163" t="s">
        <v>5326</v>
      </c>
      <c r="J642" s="163" t="s">
        <v>4220</v>
      </c>
      <c r="K642" s="164" t="s">
        <v>195</v>
      </c>
      <c r="L642" s="165">
        <v>45369</v>
      </c>
      <c r="M642" s="163"/>
      <c r="N642" s="163"/>
      <c r="O642" s="163"/>
      <c r="P642" s="163"/>
    </row>
    <row r="643" spans="1:16">
      <c r="A643" s="163"/>
      <c r="B643" s="188" t="s">
        <v>147</v>
      </c>
      <c r="C643" s="187" t="s">
        <v>5824</v>
      </c>
      <c r="D643" s="190" t="s">
        <v>5039</v>
      </c>
      <c r="E643" s="165">
        <v>45423</v>
      </c>
      <c r="F643" s="165">
        <v>45423</v>
      </c>
      <c r="G643" s="163" t="s">
        <v>5825</v>
      </c>
      <c r="H643" s="163" t="s">
        <v>5826</v>
      </c>
      <c r="I643" s="163" t="s">
        <v>5827</v>
      </c>
      <c r="J643" s="163" t="s">
        <v>5828</v>
      </c>
      <c r="K643" s="164" t="s">
        <v>195</v>
      </c>
      <c r="L643" s="165">
        <v>45428</v>
      </c>
      <c r="M643" s="163"/>
      <c r="N643" s="163"/>
      <c r="O643" s="163"/>
      <c r="P643" s="163"/>
    </row>
    <row r="644" spans="1:16">
      <c r="A644" s="163"/>
      <c r="B644" s="188" t="s">
        <v>147</v>
      </c>
      <c r="C644" s="187" t="s">
        <v>3596</v>
      </c>
      <c r="D644" s="190" t="s">
        <v>5040</v>
      </c>
      <c r="E644" s="165">
        <v>45487</v>
      </c>
      <c r="F644" s="165">
        <v>45487</v>
      </c>
      <c r="G644" s="163" t="s">
        <v>1874</v>
      </c>
      <c r="H644" s="163" t="s">
        <v>6449</v>
      </c>
      <c r="I644" s="163" t="s">
        <v>6450</v>
      </c>
      <c r="J644" s="163" t="s">
        <v>6451</v>
      </c>
      <c r="K644" s="164" t="s">
        <v>195</v>
      </c>
      <c r="L644" s="165">
        <v>45493</v>
      </c>
      <c r="M644" s="163"/>
      <c r="N644" s="163"/>
      <c r="O644" s="163"/>
      <c r="P644" s="163"/>
    </row>
    <row r="645" spans="1:16">
      <c r="A645" s="163"/>
      <c r="B645" s="188" t="s">
        <v>147</v>
      </c>
      <c r="C645" s="187" t="s">
        <v>3596</v>
      </c>
      <c r="D645" s="190" t="s">
        <v>5041</v>
      </c>
      <c r="E645" s="165">
        <v>45495</v>
      </c>
      <c r="F645" s="165">
        <v>45494</v>
      </c>
      <c r="G645" s="163" t="s">
        <v>1874</v>
      </c>
      <c r="H645" s="163" t="s">
        <v>6476</v>
      </c>
      <c r="I645" s="163" t="s">
        <v>6450</v>
      </c>
      <c r="J645" s="163" t="s">
        <v>2982</v>
      </c>
      <c r="K645" s="164" t="s">
        <v>195</v>
      </c>
      <c r="L645" s="165">
        <v>45503</v>
      </c>
      <c r="M645" s="163"/>
      <c r="N645" s="163"/>
      <c r="O645" s="163"/>
      <c r="P645" s="163"/>
    </row>
    <row r="646" spans="1:16">
      <c r="A646" s="163"/>
      <c r="B646" s="188" t="s">
        <v>147</v>
      </c>
      <c r="C646" s="187" t="s">
        <v>3596</v>
      </c>
      <c r="D646" s="190" t="s">
        <v>5042</v>
      </c>
      <c r="E646" s="165">
        <v>45497</v>
      </c>
      <c r="F646" s="165">
        <v>45496</v>
      </c>
      <c r="G646" s="163" t="s">
        <v>1874</v>
      </c>
      <c r="H646" s="163" t="s">
        <v>6509</v>
      </c>
      <c r="I646" s="163" t="s">
        <v>6450</v>
      </c>
      <c r="J646" s="163" t="s">
        <v>6510</v>
      </c>
      <c r="K646" s="164" t="s">
        <v>195</v>
      </c>
      <c r="L646" s="165">
        <v>45499</v>
      </c>
      <c r="M646" s="163"/>
      <c r="N646" s="163"/>
      <c r="O646" s="163"/>
      <c r="P646" s="163"/>
    </row>
    <row r="647" spans="1:16">
      <c r="A647" s="163"/>
      <c r="B647" s="188" t="s">
        <v>147</v>
      </c>
      <c r="C647" s="187" t="s">
        <v>3596</v>
      </c>
      <c r="D647" s="190" t="s">
        <v>5043</v>
      </c>
      <c r="E647" s="165">
        <v>45498</v>
      </c>
      <c r="F647" s="165">
        <v>45498</v>
      </c>
      <c r="G647" s="163" t="s">
        <v>5268</v>
      </c>
      <c r="H647" s="163" t="s">
        <v>6531</v>
      </c>
      <c r="I647" s="163" t="s">
        <v>6532</v>
      </c>
      <c r="J647" s="163" t="s">
        <v>4499</v>
      </c>
      <c r="K647" s="164" t="s">
        <v>195</v>
      </c>
      <c r="L647" s="165">
        <v>45502</v>
      </c>
      <c r="M647" s="163"/>
      <c r="N647" s="163"/>
      <c r="O647" s="163"/>
      <c r="P647" s="163"/>
    </row>
    <row r="648" spans="1:16">
      <c r="A648" s="163"/>
      <c r="B648" s="188" t="s">
        <v>147</v>
      </c>
      <c r="C648" s="187" t="s">
        <v>2064</v>
      </c>
      <c r="D648" s="190" t="s">
        <v>5044</v>
      </c>
      <c r="E648" s="165">
        <v>45509</v>
      </c>
      <c r="F648" s="165">
        <v>45509</v>
      </c>
      <c r="G648" s="163" t="s">
        <v>1859</v>
      </c>
      <c r="H648" s="163" t="s">
        <v>6703</v>
      </c>
      <c r="I648" s="163" t="s">
        <v>3021</v>
      </c>
      <c r="J648" s="163" t="s">
        <v>4499</v>
      </c>
      <c r="K648" s="164" t="s">
        <v>195</v>
      </c>
      <c r="L648" s="165">
        <v>45511</v>
      </c>
      <c r="M648" s="163"/>
      <c r="N648" s="163"/>
      <c r="O648" s="163"/>
      <c r="P648" s="163"/>
    </row>
    <row r="649" spans="1:16">
      <c r="A649" s="163"/>
      <c r="B649" s="188" t="s">
        <v>147</v>
      </c>
      <c r="C649" s="187" t="s">
        <v>2183</v>
      </c>
      <c r="D649" s="190" t="s">
        <v>5045</v>
      </c>
      <c r="E649" s="165">
        <v>45513</v>
      </c>
      <c r="F649" s="165">
        <v>45514</v>
      </c>
      <c r="G649" s="163" t="s">
        <v>1859</v>
      </c>
      <c r="H649" s="163" t="s">
        <v>6776</v>
      </c>
      <c r="I649" s="163" t="s">
        <v>4405</v>
      </c>
      <c r="J649" s="163" t="s">
        <v>6777</v>
      </c>
      <c r="K649" s="164" t="s">
        <v>195</v>
      </c>
      <c r="L649" s="165">
        <v>45519</v>
      </c>
      <c r="M649" s="163"/>
      <c r="N649" s="163"/>
      <c r="O649" s="163"/>
      <c r="P649" s="163"/>
    </row>
    <row r="650" spans="1:16">
      <c r="A650" s="163"/>
      <c r="B650" s="188" t="s">
        <v>147</v>
      </c>
      <c r="C650" s="187" t="s">
        <v>2183</v>
      </c>
      <c r="D650" s="190" t="s">
        <v>5046</v>
      </c>
      <c r="E650" s="165">
        <v>45514</v>
      </c>
      <c r="F650" s="165">
        <v>45514</v>
      </c>
      <c r="G650" s="163" t="s">
        <v>1859</v>
      </c>
      <c r="H650" s="163" t="s">
        <v>6827</v>
      </c>
      <c r="I650" s="163" t="s">
        <v>4405</v>
      </c>
      <c r="J650" s="163" t="s">
        <v>6777</v>
      </c>
      <c r="K650" s="164" t="s">
        <v>195</v>
      </c>
      <c r="L650" s="165">
        <v>45524</v>
      </c>
      <c r="M650" s="163"/>
      <c r="N650" s="163"/>
      <c r="O650" s="163"/>
      <c r="P650" s="163"/>
    </row>
    <row r="651" spans="1:16">
      <c r="A651" s="163"/>
      <c r="B651" s="188" t="s">
        <v>147</v>
      </c>
      <c r="C651" s="187" t="s">
        <v>6561</v>
      </c>
      <c r="D651" s="190" t="s">
        <v>5047</v>
      </c>
      <c r="E651" s="165">
        <v>45513</v>
      </c>
      <c r="F651" s="165">
        <v>45513</v>
      </c>
      <c r="G651" s="163" t="s">
        <v>1874</v>
      </c>
      <c r="H651" s="163" t="s">
        <v>6754</v>
      </c>
      <c r="I651" s="163" t="s">
        <v>2996</v>
      </c>
      <c r="J651" s="163" t="s">
        <v>4499</v>
      </c>
      <c r="K651" s="164" t="s">
        <v>195</v>
      </c>
      <c r="L651" s="165">
        <v>45517</v>
      </c>
      <c r="M651" s="163"/>
      <c r="N651" s="163"/>
      <c r="O651" s="163"/>
      <c r="P651" s="163"/>
    </row>
    <row r="652" spans="1:16">
      <c r="A652" s="163"/>
      <c r="B652" s="188" t="s">
        <v>147</v>
      </c>
      <c r="C652" s="187" t="s">
        <v>2183</v>
      </c>
      <c r="D652" s="190" t="s">
        <v>5048</v>
      </c>
      <c r="E652" s="165">
        <v>45517</v>
      </c>
      <c r="F652" s="165">
        <v>45517</v>
      </c>
      <c r="G652" s="163" t="s">
        <v>3644</v>
      </c>
      <c r="H652" s="163" t="s">
        <v>6736</v>
      </c>
      <c r="I652" s="163" t="s">
        <v>4405</v>
      </c>
      <c r="J652" s="163" t="s">
        <v>6737</v>
      </c>
      <c r="K652" s="164" t="s">
        <v>195</v>
      </c>
      <c r="L652" s="165">
        <v>45524</v>
      </c>
      <c r="M652" s="163"/>
      <c r="N652" s="163"/>
      <c r="O652" s="163"/>
      <c r="P652" s="163"/>
    </row>
    <row r="653" spans="1:16">
      <c r="A653" s="163"/>
      <c r="B653" s="188" t="s">
        <v>147</v>
      </c>
      <c r="C653" s="187" t="s">
        <v>2183</v>
      </c>
      <c r="D653" s="190" t="s">
        <v>5049</v>
      </c>
      <c r="E653" s="165">
        <v>45525</v>
      </c>
      <c r="F653" s="165">
        <v>45525</v>
      </c>
      <c r="G653" s="163" t="s">
        <v>1859</v>
      </c>
      <c r="H653" s="163" t="s">
        <v>4909</v>
      </c>
      <c r="I653" s="163" t="s">
        <v>4405</v>
      </c>
      <c r="J653" s="163" t="s">
        <v>2431</v>
      </c>
      <c r="K653" s="164" t="s">
        <v>195</v>
      </c>
      <c r="L653" s="165">
        <v>45528</v>
      </c>
      <c r="M653" s="163"/>
      <c r="N653" s="163"/>
      <c r="O653" s="163"/>
      <c r="P653" s="163"/>
    </row>
    <row r="654" spans="1:16">
      <c r="A654" s="163"/>
      <c r="B654" s="188" t="s">
        <v>147</v>
      </c>
      <c r="C654" s="187" t="s">
        <v>2183</v>
      </c>
      <c r="D654" s="190" t="s">
        <v>5050</v>
      </c>
      <c r="E654" s="165">
        <v>45525</v>
      </c>
      <c r="F654" s="165">
        <v>45525</v>
      </c>
      <c r="G654" s="163" t="s">
        <v>1859</v>
      </c>
      <c r="H654" s="163" t="s">
        <v>2844</v>
      </c>
      <c r="I654" s="163" t="s">
        <v>4405</v>
      </c>
      <c r="J654" s="163" t="s">
        <v>2431</v>
      </c>
      <c r="K654" s="164" t="s">
        <v>195</v>
      </c>
      <c r="L654" s="165">
        <v>45532</v>
      </c>
      <c r="M654" s="163"/>
      <c r="N654" s="163"/>
      <c r="O654" s="163"/>
      <c r="P654" s="163"/>
    </row>
    <row r="655" spans="1:16">
      <c r="A655" s="163"/>
      <c r="B655" s="188" t="s">
        <v>147</v>
      </c>
      <c r="C655" s="187" t="s">
        <v>2183</v>
      </c>
      <c r="D655" s="190" t="s">
        <v>5051</v>
      </c>
      <c r="E655" s="165">
        <v>45527</v>
      </c>
      <c r="F655" s="165">
        <v>45527</v>
      </c>
      <c r="G655" s="163" t="s">
        <v>6842</v>
      </c>
      <c r="H655" s="163" t="s">
        <v>6843</v>
      </c>
      <c r="I655" s="163" t="s">
        <v>4405</v>
      </c>
      <c r="J655" s="163" t="s">
        <v>2431</v>
      </c>
      <c r="K655" s="164" t="s">
        <v>195</v>
      </c>
      <c r="L655" s="165">
        <v>45528</v>
      </c>
      <c r="M655" s="163"/>
      <c r="N655" s="163"/>
      <c r="O655" s="163"/>
      <c r="P655" s="163"/>
    </row>
    <row r="656" spans="1:16">
      <c r="A656" s="163"/>
      <c r="B656" s="188" t="s">
        <v>147</v>
      </c>
      <c r="C656" s="187" t="s">
        <v>7249</v>
      </c>
      <c r="D656" s="190" t="s">
        <v>5052</v>
      </c>
      <c r="E656" s="165">
        <v>45561</v>
      </c>
      <c r="F656" s="165">
        <v>45561</v>
      </c>
      <c r="G656" s="163" t="s">
        <v>5430</v>
      </c>
      <c r="H656" s="163" t="s">
        <v>7250</v>
      </c>
      <c r="I656" s="163" t="s">
        <v>4405</v>
      </c>
      <c r="J656" s="163" t="s">
        <v>1898</v>
      </c>
      <c r="K656" s="164" t="s">
        <v>195</v>
      </c>
      <c r="L656" s="165">
        <v>45565</v>
      </c>
      <c r="M656" s="163"/>
      <c r="N656" s="163"/>
      <c r="O656" s="163"/>
      <c r="P656" s="163"/>
    </row>
    <row r="657" spans="1:16">
      <c r="A657" s="163"/>
      <c r="B657" s="188" t="s">
        <v>147</v>
      </c>
      <c r="C657" s="187" t="s">
        <v>3103</v>
      </c>
      <c r="D657" s="190" t="s">
        <v>5053</v>
      </c>
      <c r="E657" s="165">
        <v>45642</v>
      </c>
      <c r="F657" s="165">
        <v>45642</v>
      </c>
      <c r="G657" s="163" t="s">
        <v>3103</v>
      </c>
      <c r="H657" s="163" t="s">
        <v>8186</v>
      </c>
      <c r="I657" s="163" t="s">
        <v>4405</v>
      </c>
      <c r="J657" s="163" t="s">
        <v>8187</v>
      </c>
      <c r="K657" s="164" t="s">
        <v>195</v>
      </c>
      <c r="L657" s="165">
        <v>45645</v>
      </c>
      <c r="M657" s="163"/>
      <c r="N657" s="163"/>
      <c r="O657" s="163"/>
      <c r="P657" s="163"/>
    </row>
    <row r="658" spans="1:16">
      <c r="A658" s="163"/>
      <c r="B658" s="188" t="s">
        <v>147</v>
      </c>
      <c r="C658" s="187" t="s">
        <v>2183</v>
      </c>
      <c r="D658" s="190" t="s">
        <v>5054</v>
      </c>
      <c r="E658" s="165">
        <v>45667</v>
      </c>
      <c r="F658" s="165">
        <v>45666</v>
      </c>
      <c r="G658" s="163" t="s">
        <v>3597</v>
      </c>
      <c r="H658" s="163" t="s">
        <v>9217</v>
      </c>
      <c r="I658" s="163" t="s">
        <v>4405</v>
      </c>
      <c r="J658" s="163" t="s">
        <v>9218</v>
      </c>
      <c r="K658" s="164" t="s">
        <v>195</v>
      </c>
      <c r="L658" s="165">
        <v>45667</v>
      </c>
      <c r="M658" s="163"/>
      <c r="N658" s="163"/>
      <c r="O658" s="163"/>
      <c r="P658" s="163"/>
    </row>
    <row r="659" spans="1:16">
      <c r="A659" s="163"/>
      <c r="B659" s="188" t="s">
        <v>147</v>
      </c>
      <c r="C659" s="187" t="s">
        <v>7094</v>
      </c>
      <c r="D659" s="190" t="s">
        <v>5055</v>
      </c>
      <c r="E659" s="165">
        <v>45713</v>
      </c>
      <c r="F659" s="165">
        <v>45712</v>
      </c>
      <c r="G659" s="163" t="s">
        <v>1874</v>
      </c>
      <c r="H659" s="163" t="s">
        <v>9819</v>
      </c>
      <c r="I659" s="163" t="s">
        <v>5289</v>
      </c>
      <c r="J659" s="163" t="s">
        <v>9820</v>
      </c>
      <c r="K659" s="164" t="s">
        <v>195</v>
      </c>
      <c r="L659" s="165">
        <v>45715</v>
      </c>
      <c r="M659" s="163"/>
      <c r="N659" s="163"/>
      <c r="O659" s="163"/>
      <c r="P659" s="163"/>
    </row>
    <row r="660" spans="1:16">
      <c r="A660" s="163"/>
      <c r="B660" s="188" t="s">
        <v>147</v>
      </c>
      <c r="C660" s="187" t="s">
        <v>7094</v>
      </c>
      <c r="D660" s="190" t="s">
        <v>5056</v>
      </c>
      <c r="E660" s="165">
        <v>45714</v>
      </c>
      <c r="F660" s="165">
        <v>45714</v>
      </c>
      <c r="G660" s="163" t="s">
        <v>1874</v>
      </c>
      <c r="H660" s="163" t="s">
        <v>9847</v>
      </c>
      <c r="I660" s="163" t="s">
        <v>5289</v>
      </c>
      <c r="J660" s="163" t="s">
        <v>9848</v>
      </c>
      <c r="K660" s="164" t="s">
        <v>195</v>
      </c>
      <c r="L660" s="165">
        <v>45720</v>
      </c>
      <c r="M660" s="163"/>
      <c r="N660" s="163"/>
      <c r="O660" s="163"/>
      <c r="P660" s="163"/>
    </row>
    <row r="661" spans="1:16">
      <c r="A661" s="163"/>
      <c r="B661" s="188" t="s">
        <v>147</v>
      </c>
      <c r="C661" s="187" t="s">
        <v>7094</v>
      </c>
      <c r="D661" s="190" t="s">
        <v>5057</v>
      </c>
      <c r="E661" s="165">
        <v>45717</v>
      </c>
      <c r="F661" s="165">
        <v>45716</v>
      </c>
      <c r="G661" s="163" t="s">
        <v>1874</v>
      </c>
      <c r="H661" s="163" t="s">
        <v>9861</v>
      </c>
      <c r="I661" s="163" t="s">
        <v>5289</v>
      </c>
      <c r="J661" s="163" t="s">
        <v>9862</v>
      </c>
      <c r="K661" s="164" t="s">
        <v>195</v>
      </c>
      <c r="L661" s="165">
        <v>45720</v>
      </c>
      <c r="M661" s="163"/>
      <c r="N661" s="163"/>
      <c r="O661" s="163"/>
      <c r="P661" s="163"/>
    </row>
    <row r="662" spans="1:16">
      <c r="A662" s="163"/>
      <c r="B662" s="188" t="s">
        <v>147</v>
      </c>
      <c r="C662" s="187" t="s">
        <v>7094</v>
      </c>
      <c r="D662" s="190" t="s">
        <v>5058</v>
      </c>
      <c r="E662" s="165">
        <v>45719</v>
      </c>
      <c r="F662" s="165">
        <v>45718</v>
      </c>
      <c r="G662" s="163" t="s">
        <v>1874</v>
      </c>
      <c r="H662" s="163" t="s">
        <v>9863</v>
      </c>
      <c r="I662" s="163" t="s">
        <v>5289</v>
      </c>
      <c r="J662" s="163" t="s">
        <v>9864</v>
      </c>
      <c r="K662" s="164" t="s">
        <v>195</v>
      </c>
      <c r="L662" s="165">
        <v>45719</v>
      </c>
      <c r="M662" s="163"/>
      <c r="N662" s="163"/>
      <c r="O662" s="163"/>
      <c r="P662" s="163"/>
    </row>
    <row r="663" spans="1:16">
      <c r="A663" s="163"/>
      <c r="B663" s="188" t="s">
        <v>147</v>
      </c>
      <c r="C663" s="187" t="s">
        <v>3103</v>
      </c>
      <c r="D663" s="190" t="s">
        <v>5059</v>
      </c>
      <c r="E663" s="165">
        <v>45720</v>
      </c>
      <c r="F663" s="165">
        <v>45719</v>
      </c>
      <c r="G663" s="163" t="s">
        <v>1874</v>
      </c>
      <c r="H663" s="163" t="s">
        <v>9867</v>
      </c>
      <c r="I663" s="163" t="s">
        <v>4405</v>
      </c>
      <c r="J663" s="163" t="s">
        <v>904</v>
      </c>
      <c r="K663" s="164" t="s">
        <v>195</v>
      </c>
      <c r="L663" s="165">
        <v>45720</v>
      </c>
      <c r="M663" s="163"/>
      <c r="N663" s="163"/>
      <c r="O663" s="163"/>
      <c r="P663" s="163"/>
    </row>
    <row r="664" spans="1:16">
      <c r="A664" s="163"/>
      <c r="B664" s="188" t="s">
        <v>147</v>
      </c>
      <c r="C664" s="187" t="s">
        <v>7094</v>
      </c>
      <c r="D664" s="190" t="s">
        <v>5060</v>
      </c>
      <c r="E664" s="165">
        <v>45721</v>
      </c>
      <c r="F664" s="165">
        <v>45720</v>
      </c>
      <c r="G664" s="163" t="s">
        <v>1874</v>
      </c>
      <c r="H664" s="163" t="s">
        <v>9863</v>
      </c>
      <c r="I664" s="163" t="s">
        <v>5289</v>
      </c>
      <c r="J664" s="163" t="s">
        <v>9871</v>
      </c>
      <c r="K664" s="164" t="s">
        <v>195</v>
      </c>
      <c r="L664" s="165">
        <v>45722</v>
      </c>
      <c r="M664" s="163"/>
      <c r="N664" s="163"/>
      <c r="O664" s="163"/>
      <c r="P664" s="163"/>
    </row>
    <row r="665" spans="1:16">
      <c r="A665" s="163"/>
      <c r="B665" s="188" t="s">
        <v>147</v>
      </c>
      <c r="C665" s="187" t="s">
        <v>7094</v>
      </c>
      <c r="D665" s="190" t="s">
        <v>5061</v>
      </c>
      <c r="E665" s="165">
        <v>45723</v>
      </c>
      <c r="F665" s="165">
        <v>45723</v>
      </c>
      <c r="G665" s="163" t="s">
        <v>1874</v>
      </c>
      <c r="H665" s="163" t="s">
        <v>9977</v>
      </c>
      <c r="I665" s="163" t="s">
        <v>9709</v>
      </c>
      <c r="J665" s="163" t="s">
        <v>9978</v>
      </c>
      <c r="K665" s="164" t="s">
        <v>195</v>
      </c>
      <c r="L665" s="165">
        <v>45728</v>
      </c>
      <c r="M665" s="163"/>
      <c r="N665" s="163"/>
      <c r="O665" s="163"/>
      <c r="P665" s="163"/>
    </row>
    <row r="666" spans="1:16">
      <c r="A666" s="163"/>
      <c r="B666" s="188" t="s">
        <v>147</v>
      </c>
      <c r="C666" s="187" t="s">
        <v>3596</v>
      </c>
      <c r="D666" s="190" t="s">
        <v>5062</v>
      </c>
      <c r="E666" s="165">
        <v>45726</v>
      </c>
      <c r="F666" s="165">
        <v>45724</v>
      </c>
      <c r="G666" s="163" t="s">
        <v>1874</v>
      </c>
      <c r="H666" s="163" t="s">
        <v>9893</v>
      </c>
      <c r="I666" s="163" t="s">
        <v>9894</v>
      </c>
      <c r="J666" s="163" t="s">
        <v>9895</v>
      </c>
      <c r="K666" s="164" t="s">
        <v>195</v>
      </c>
      <c r="L666" s="165">
        <v>45728</v>
      </c>
      <c r="M666" s="163"/>
      <c r="N666" s="163"/>
      <c r="O666" s="163"/>
      <c r="P666" s="163"/>
    </row>
    <row r="667" spans="1:16">
      <c r="A667" s="163"/>
      <c r="B667" s="188" t="s">
        <v>147</v>
      </c>
      <c r="C667" s="187" t="s">
        <v>9984</v>
      </c>
      <c r="D667" s="190" t="s">
        <v>5063</v>
      </c>
      <c r="E667" s="165">
        <v>45729</v>
      </c>
      <c r="F667" s="165">
        <v>45728</v>
      </c>
      <c r="G667" s="163" t="s">
        <v>1874</v>
      </c>
      <c r="H667" s="163" t="s">
        <v>9985</v>
      </c>
      <c r="I667" s="163" t="s">
        <v>7985</v>
      </c>
      <c r="J667" s="163" t="s">
        <v>5438</v>
      </c>
      <c r="K667" s="164" t="s">
        <v>195</v>
      </c>
      <c r="L667" s="165">
        <v>45730</v>
      </c>
      <c r="M667" s="163"/>
      <c r="N667" s="163"/>
      <c r="O667" s="163"/>
      <c r="P667" s="163"/>
    </row>
    <row r="668" spans="1:16">
      <c r="A668" s="163"/>
      <c r="B668" s="188" t="s">
        <v>147</v>
      </c>
      <c r="C668" s="187" t="s">
        <v>7094</v>
      </c>
      <c r="D668" s="190" t="s">
        <v>5064</v>
      </c>
      <c r="E668" s="165">
        <v>45729</v>
      </c>
      <c r="F668" s="165">
        <v>45728</v>
      </c>
      <c r="G668" s="163" t="s">
        <v>5369</v>
      </c>
      <c r="H668" s="163" t="s">
        <v>9986</v>
      </c>
      <c r="I668" s="163" t="s">
        <v>4659</v>
      </c>
      <c r="J668" s="163" t="s">
        <v>9987</v>
      </c>
      <c r="K668" s="164" t="s">
        <v>195</v>
      </c>
      <c r="L668" s="165">
        <v>45735</v>
      </c>
      <c r="M668" s="163"/>
      <c r="N668" s="163"/>
      <c r="O668" s="163"/>
      <c r="P668" s="163"/>
    </row>
    <row r="669" spans="1:16">
      <c r="A669" s="163"/>
      <c r="B669" s="188" t="s">
        <v>147</v>
      </c>
      <c r="C669" s="187" t="s">
        <v>3596</v>
      </c>
      <c r="D669" s="190" t="s">
        <v>5065</v>
      </c>
      <c r="E669" s="165">
        <v>45731</v>
      </c>
      <c r="F669" s="165">
        <v>45730</v>
      </c>
      <c r="G669" s="163" t="s">
        <v>1874</v>
      </c>
      <c r="H669" s="163" t="s">
        <v>9893</v>
      </c>
      <c r="I669" s="163" t="s">
        <v>9894</v>
      </c>
      <c r="J669" s="163" t="s">
        <v>9895</v>
      </c>
      <c r="K669" s="164" t="s">
        <v>195</v>
      </c>
      <c r="L669" s="165">
        <v>45731</v>
      </c>
      <c r="M669" s="163"/>
      <c r="N669" s="163"/>
      <c r="O669" s="163"/>
      <c r="P669" s="163"/>
    </row>
    <row r="670" spans="1:16">
      <c r="A670" s="163"/>
      <c r="B670" s="188" t="s">
        <v>147</v>
      </c>
      <c r="C670" s="187" t="s">
        <v>7094</v>
      </c>
      <c r="D670" s="190" t="s">
        <v>5066</v>
      </c>
      <c r="E670" s="165">
        <v>45731</v>
      </c>
      <c r="F670" s="165">
        <v>45731</v>
      </c>
      <c r="G670" s="163" t="s">
        <v>1874</v>
      </c>
      <c r="H670" s="163" t="s">
        <v>10003</v>
      </c>
      <c r="I670" s="163" t="s">
        <v>4659</v>
      </c>
      <c r="J670" s="163" t="s">
        <v>10004</v>
      </c>
      <c r="K670" s="164" t="s">
        <v>195</v>
      </c>
      <c r="L670" s="165">
        <v>45735</v>
      </c>
      <c r="M670" s="163"/>
      <c r="N670" s="163"/>
      <c r="O670" s="163"/>
      <c r="P670" s="163"/>
    </row>
    <row r="671" spans="1:16">
      <c r="A671" s="163"/>
      <c r="B671" s="188" t="s">
        <v>147</v>
      </c>
      <c r="C671" s="187" t="s">
        <v>3103</v>
      </c>
      <c r="D671" s="190" t="s">
        <v>5067</v>
      </c>
      <c r="E671" s="165">
        <v>45733</v>
      </c>
      <c r="F671" s="165">
        <v>45733</v>
      </c>
      <c r="G671" s="163" t="s">
        <v>1874</v>
      </c>
      <c r="H671" s="163" t="s">
        <v>10014</v>
      </c>
      <c r="I671" s="163" t="s">
        <v>4405</v>
      </c>
      <c r="J671" s="163" t="s">
        <v>10015</v>
      </c>
      <c r="K671" s="164" t="s">
        <v>195</v>
      </c>
      <c r="L671" s="165">
        <v>45734</v>
      </c>
      <c r="M671" s="163"/>
      <c r="N671" s="163"/>
      <c r="O671" s="163"/>
      <c r="P671" s="163"/>
    </row>
    <row r="672" spans="1:16">
      <c r="A672" s="163"/>
      <c r="B672" s="188" t="s">
        <v>147</v>
      </c>
      <c r="C672" s="187" t="s">
        <v>3103</v>
      </c>
      <c r="D672" s="190" t="s">
        <v>5068</v>
      </c>
      <c r="E672" s="165">
        <v>45735</v>
      </c>
      <c r="F672" s="165">
        <v>45734</v>
      </c>
      <c r="G672" s="163" t="s">
        <v>1874</v>
      </c>
      <c r="H672" s="163" t="s">
        <v>10029</v>
      </c>
      <c r="I672" s="163" t="s">
        <v>10030</v>
      </c>
      <c r="J672" s="163" t="s">
        <v>10031</v>
      </c>
      <c r="K672" s="164" t="s">
        <v>195</v>
      </c>
      <c r="L672" s="165">
        <v>45735</v>
      </c>
      <c r="M672" s="163"/>
      <c r="N672" s="163"/>
      <c r="O672" s="163"/>
      <c r="P672" s="163"/>
    </row>
    <row r="673" spans="1:16">
      <c r="A673" s="163"/>
      <c r="B673" s="188" t="s">
        <v>147</v>
      </c>
      <c r="C673" s="187" t="s">
        <v>3103</v>
      </c>
      <c r="D673" s="190" t="s">
        <v>5069</v>
      </c>
      <c r="E673" s="165">
        <v>45735</v>
      </c>
      <c r="F673" s="165">
        <v>45735</v>
      </c>
      <c r="G673" s="163" t="s">
        <v>6842</v>
      </c>
      <c r="H673" s="163" t="s">
        <v>10032</v>
      </c>
      <c r="I673" s="163" t="s">
        <v>10030</v>
      </c>
      <c r="J673" s="163" t="s">
        <v>10031</v>
      </c>
      <c r="K673" s="164" t="s">
        <v>195</v>
      </c>
      <c r="L673" s="165">
        <v>45737</v>
      </c>
      <c r="M673" s="163"/>
      <c r="N673" s="163"/>
      <c r="O673" s="163"/>
      <c r="P673" s="163"/>
    </row>
    <row r="674" spans="1:16">
      <c r="A674" s="163"/>
      <c r="B674" s="188" t="s">
        <v>147</v>
      </c>
      <c r="C674" s="187" t="s">
        <v>7094</v>
      </c>
      <c r="D674" s="190" t="s">
        <v>5070</v>
      </c>
      <c r="E674" s="165">
        <v>45737</v>
      </c>
      <c r="F674" s="165">
        <v>45736</v>
      </c>
      <c r="G674" s="163" t="s">
        <v>1874</v>
      </c>
      <c r="H674" s="163" t="s">
        <v>10060</v>
      </c>
      <c r="I674" s="163" t="s">
        <v>9709</v>
      </c>
      <c r="J674" s="163" t="s">
        <v>4220</v>
      </c>
      <c r="K674" s="164" t="s">
        <v>195</v>
      </c>
      <c r="L674" s="165">
        <v>45737</v>
      </c>
      <c r="M674" s="163"/>
      <c r="N674" s="163"/>
      <c r="O674" s="163"/>
      <c r="P674" s="163"/>
    </row>
    <row r="675" spans="1:16">
      <c r="A675" s="163"/>
      <c r="B675" s="188" t="s">
        <v>147</v>
      </c>
      <c r="C675" s="187" t="s">
        <v>7094</v>
      </c>
      <c r="D675" s="190" t="s">
        <v>5071</v>
      </c>
      <c r="E675" s="165">
        <v>45737</v>
      </c>
      <c r="F675" s="165">
        <v>45737</v>
      </c>
      <c r="G675" s="163" t="s">
        <v>5369</v>
      </c>
      <c r="H675" s="163" t="s">
        <v>10076</v>
      </c>
      <c r="I675" s="163" t="s">
        <v>4659</v>
      </c>
      <c r="J675" s="163" t="s">
        <v>10077</v>
      </c>
      <c r="K675" s="164" t="s">
        <v>195</v>
      </c>
      <c r="L675" s="165">
        <v>45740</v>
      </c>
      <c r="M675" s="163"/>
      <c r="N675" s="163"/>
      <c r="O675" s="163"/>
      <c r="P675" s="163"/>
    </row>
    <row r="676" spans="1:16">
      <c r="A676" s="163"/>
      <c r="B676" s="188" t="s">
        <v>147</v>
      </c>
      <c r="C676" s="187" t="s">
        <v>7094</v>
      </c>
      <c r="D676" s="190" t="s">
        <v>5072</v>
      </c>
      <c r="E676" s="165">
        <v>45741</v>
      </c>
      <c r="F676" s="165">
        <v>45741</v>
      </c>
      <c r="G676" s="163" t="s">
        <v>1874</v>
      </c>
      <c r="H676" s="163" t="s">
        <v>10080</v>
      </c>
      <c r="I676" s="163" t="s">
        <v>10081</v>
      </c>
      <c r="J676" s="163" t="s">
        <v>10077</v>
      </c>
      <c r="K676" s="164" t="s">
        <v>195</v>
      </c>
      <c r="L676" s="165">
        <v>45743</v>
      </c>
      <c r="M676" s="163"/>
      <c r="N676" s="163"/>
      <c r="O676" s="163"/>
      <c r="P676" s="163"/>
    </row>
    <row r="677" spans="1:16">
      <c r="A677" s="163"/>
      <c r="B677" s="188" t="s">
        <v>147</v>
      </c>
      <c r="C677" s="163" t="s">
        <v>3103</v>
      </c>
      <c r="D677" s="190" t="s">
        <v>10061</v>
      </c>
      <c r="E677" s="165">
        <v>45751</v>
      </c>
      <c r="F677" s="165">
        <v>45742</v>
      </c>
      <c r="G677" s="163" t="s">
        <v>1874</v>
      </c>
      <c r="H677" s="163" t="s">
        <v>10084</v>
      </c>
      <c r="I677" s="163" t="s">
        <v>4405</v>
      </c>
      <c r="J677" s="163" t="s">
        <v>10085</v>
      </c>
      <c r="K677" s="164" t="s">
        <v>195</v>
      </c>
      <c r="L677" s="165">
        <v>45755</v>
      </c>
      <c r="M677" s="163"/>
      <c r="N677" s="163"/>
      <c r="O677" s="163"/>
      <c r="P677" s="163"/>
    </row>
    <row r="678" spans="1:16">
      <c r="A678" s="163"/>
      <c r="B678" s="188" t="s">
        <v>147</v>
      </c>
      <c r="C678" s="163" t="s">
        <v>10819</v>
      </c>
      <c r="D678" s="190" t="s">
        <v>10062</v>
      </c>
      <c r="E678" s="165">
        <v>45758</v>
      </c>
      <c r="F678" s="165">
        <v>45758</v>
      </c>
      <c r="G678" s="163" t="s">
        <v>1859</v>
      </c>
      <c r="H678" s="163" t="s">
        <v>10820</v>
      </c>
      <c r="I678" s="163" t="s">
        <v>10821</v>
      </c>
      <c r="J678" s="163" t="s">
        <v>9978</v>
      </c>
      <c r="K678" s="164" t="s">
        <v>195</v>
      </c>
      <c r="L678" s="165">
        <v>45761</v>
      </c>
      <c r="M678" s="163"/>
      <c r="N678" s="163"/>
      <c r="O678" s="163"/>
      <c r="P678" s="163"/>
    </row>
    <row r="679" spans="1:16">
      <c r="A679" s="163"/>
      <c r="B679" s="188" t="s">
        <v>147</v>
      </c>
      <c r="C679" s="163" t="s">
        <v>10834</v>
      </c>
      <c r="D679" s="190" t="s">
        <v>10063</v>
      </c>
      <c r="E679" s="165">
        <v>45761</v>
      </c>
      <c r="F679" s="165">
        <v>45761</v>
      </c>
      <c r="G679" s="163" t="s">
        <v>1874</v>
      </c>
      <c r="H679" s="163" t="s">
        <v>10835</v>
      </c>
      <c r="I679" s="163" t="s">
        <v>10821</v>
      </c>
      <c r="J679" s="163" t="s">
        <v>4220</v>
      </c>
      <c r="K679" s="164" t="s">
        <v>195</v>
      </c>
      <c r="L679" s="165">
        <v>45763</v>
      </c>
      <c r="M679" s="163"/>
      <c r="N679" s="163"/>
      <c r="O679" s="163"/>
      <c r="P679" s="163"/>
    </row>
    <row r="680" spans="1:16">
      <c r="A680" s="163"/>
      <c r="B680" s="188" t="s">
        <v>147</v>
      </c>
      <c r="C680" s="163" t="s">
        <v>10834</v>
      </c>
      <c r="D680" s="190" t="s">
        <v>10064</v>
      </c>
      <c r="E680" s="165">
        <v>45762</v>
      </c>
      <c r="F680" s="165">
        <v>45761</v>
      </c>
      <c r="G680" s="163" t="s">
        <v>1874</v>
      </c>
      <c r="H680" s="163" t="s">
        <v>10846</v>
      </c>
      <c r="I680" s="163" t="s">
        <v>10821</v>
      </c>
      <c r="J680" s="163" t="s">
        <v>9978</v>
      </c>
      <c r="K680" s="164" t="s">
        <v>195</v>
      </c>
      <c r="L680" s="165">
        <v>45763</v>
      </c>
      <c r="M680" s="163"/>
      <c r="N680" s="163"/>
      <c r="O680" s="163"/>
      <c r="P680" s="163"/>
    </row>
    <row r="681" spans="1:16">
      <c r="A681" s="163"/>
      <c r="B681" s="188" t="s">
        <v>147</v>
      </c>
      <c r="C681" s="163" t="s">
        <v>10844</v>
      </c>
      <c r="D681" s="190" t="s">
        <v>10065</v>
      </c>
      <c r="E681" s="165">
        <v>45762</v>
      </c>
      <c r="F681" s="165">
        <v>45762</v>
      </c>
      <c r="G681" s="163" t="s">
        <v>5369</v>
      </c>
      <c r="H681" s="163" t="s">
        <v>10845</v>
      </c>
      <c r="I681" s="163" t="s">
        <v>10821</v>
      </c>
      <c r="J681" s="163" t="s">
        <v>9978</v>
      </c>
      <c r="K681" s="164" t="s">
        <v>195</v>
      </c>
      <c r="L681" s="165">
        <v>45766</v>
      </c>
      <c r="M681" s="163"/>
      <c r="N681" s="163"/>
      <c r="O681" s="163"/>
      <c r="P681" s="163"/>
    </row>
    <row r="682" spans="1:16">
      <c r="A682" s="163"/>
      <c r="B682" s="188" t="s">
        <v>147</v>
      </c>
      <c r="C682" s="163" t="s">
        <v>10834</v>
      </c>
      <c r="D682" s="190" t="s">
        <v>10066</v>
      </c>
      <c r="E682" s="165">
        <v>45764</v>
      </c>
      <c r="F682" s="165">
        <v>45763</v>
      </c>
      <c r="G682" s="163" t="s">
        <v>1874</v>
      </c>
      <c r="H682" s="163" t="s">
        <v>10865</v>
      </c>
      <c r="I682" s="163" t="s">
        <v>10821</v>
      </c>
      <c r="J682" s="163" t="s">
        <v>4220</v>
      </c>
      <c r="K682" s="164" t="s">
        <v>195</v>
      </c>
      <c r="L682" s="165">
        <v>45766</v>
      </c>
      <c r="M682" s="163"/>
      <c r="N682" s="163"/>
      <c r="O682" s="163"/>
      <c r="P682" s="163"/>
    </row>
    <row r="683" spans="1:16">
      <c r="A683" s="163"/>
      <c r="B683" s="188" t="s">
        <v>147</v>
      </c>
      <c r="C683" s="163" t="s">
        <v>8251</v>
      </c>
      <c r="D683" s="190" t="s">
        <v>10067</v>
      </c>
      <c r="E683" s="165">
        <v>45764</v>
      </c>
      <c r="F683" s="165">
        <v>45764</v>
      </c>
      <c r="G683" s="163" t="s">
        <v>6842</v>
      </c>
      <c r="H683" s="163" t="s">
        <v>10866</v>
      </c>
      <c r="I683" s="163" t="s">
        <v>10821</v>
      </c>
      <c r="J683" s="163" t="s">
        <v>4220</v>
      </c>
      <c r="K683" s="164" t="s">
        <v>195</v>
      </c>
      <c r="L683" s="165">
        <v>45769</v>
      </c>
      <c r="M683" s="163"/>
      <c r="N683" s="163"/>
      <c r="O683" s="163"/>
      <c r="P683" s="163"/>
    </row>
    <row r="684" spans="1:16">
      <c r="A684" s="163"/>
      <c r="B684" s="188" t="s">
        <v>147</v>
      </c>
      <c r="C684" s="163" t="s">
        <v>10911</v>
      </c>
      <c r="D684" s="190" t="s">
        <v>10068</v>
      </c>
      <c r="E684" s="165">
        <v>45768</v>
      </c>
      <c r="F684" s="165">
        <v>45768</v>
      </c>
      <c r="G684" s="163" t="s">
        <v>1874</v>
      </c>
      <c r="H684" s="163" t="s">
        <v>10912</v>
      </c>
      <c r="I684" s="163" t="s">
        <v>10913</v>
      </c>
      <c r="J684" s="163" t="s">
        <v>10077</v>
      </c>
      <c r="K684" s="164" t="s">
        <v>195</v>
      </c>
      <c r="L684" s="165">
        <v>45771</v>
      </c>
      <c r="M684" s="163"/>
      <c r="N684" s="163"/>
      <c r="O684" s="163"/>
      <c r="P684" s="163"/>
    </row>
    <row r="685" spans="1:16">
      <c r="A685" s="163"/>
      <c r="B685" s="188" t="s">
        <v>147</v>
      </c>
      <c r="C685" s="163" t="s">
        <v>7094</v>
      </c>
      <c r="D685" s="190" t="s">
        <v>10069</v>
      </c>
      <c r="E685" s="165">
        <v>45769</v>
      </c>
      <c r="F685" s="165">
        <v>45768</v>
      </c>
      <c r="G685" s="163" t="s">
        <v>1874</v>
      </c>
      <c r="H685" s="163" t="s">
        <v>10921</v>
      </c>
      <c r="I685" s="163" t="s">
        <v>9854</v>
      </c>
      <c r="J685" s="163" t="s">
        <v>10077</v>
      </c>
      <c r="K685" s="164" t="s">
        <v>195</v>
      </c>
      <c r="L685" s="165">
        <v>45771</v>
      </c>
      <c r="M685" s="163"/>
      <c r="N685" s="163"/>
      <c r="O685" s="163"/>
      <c r="P685" s="163"/>
    </row>
    <row r="686" spans="1:16">
      <c r="A686" s="163"/>
      <c r="B686" s="188" t="s">
        <v>147</v>
      </c>
      <c r="C686" s="163" t="s">
        <v>7094</v>
      </c>
      <c r="D686" s="190" t="s">
        <v>10070</v>
      </c>
      <c r="E686" s="165">
        <v>45769</v>
      </c>
      <c r="F686" s="165">
        <v>45769</v>
      </c>
      <c r="G686" s="163" t="s">
        <v>6842</v>
      </c>
      <c r="H686" s="163" t="s">
        <v>10922</v>
      </c>
      <c r="I686" s="163" t="s">
        <v>9854</v>
      </c>
      <c r="J686" s="163" t="s">
        <v>10077</v>
      </c>
      <c r="K686" s="164" t="s">
        <v>195</v>
      </c>
      <c r="L686" s="165">
        <v>45785</v>
      </c>
      <c r="M686" s="163"/>
      <c r="N686" s="163"/>
      <c r="O686" s="163"/>
      <c r="P686" s="163"/>
    </row>
    <row r="687" spans="1:16">
      <c r="A687" s="163"/>
      <c r="B687" s="188" t="s">
        <v>147</v>
      </c>
      <c r="C687" s="163" t="s">
        <v>7094</v>
      </c>
      <c r="D687" s="190" t="s">
        <v>10071</v>
      </c>
      <c r="E687" s="165">
        <v>45773</v>
      </c>
      <c r="F687" s="165">
        <v>45773</v>
      </c>
      <c r="G687" s="163" t="s">
        <v>1874</v>
      </c>
      <c r="H687" s="163" t="s">
        <v>11167</v>
      </c>
      <c r="I687" s="163" t="s">
        <v>11168</v>
      </c>
      <c r="J687" s="163" t="s">
        <v>11169</v>
      </c>
      <c r="K687" s="164" t="s">
        <v>195</v>
      </c>
      <c r="L687" s="165">
        <v>45785</v>
      </c>
      <c r="M687" s="163"/>
      <c r="N687" s="163"/>
      <c r="O687" s="163"/>
      <c r="P687" s="163"/>
    </row>
    <row r="688" spans="1:16">
      <c r="A688" s="163"/>
      <c r="B688" s="188" t="s">
        <v>147</v>
      </c>
      <c r="C688" s="163" t="s">
        <v>7094</v>
      </c>
      <c r="D688" s="190" t="s">
        <v>10072</v>
      </c>
      <c r="E688" s="165">
        <v>45776</v>
      </c>
      <c r="F688" s="165">
        <v>45776</v>
      </c>
      <c r="G688" s="163" t="s">
        <v>1874</v>
      </c>
      <c r="H688" s="163" t="s">
        <v>10982</v>
      </c>
      <c r="I688" s="163" t="s">
        <v>9681</v>
      </c>
      <c r="J688" s="163" t="s">
        <v>1135</v>
      </c>
      <c r="K688" s="164" t="s">
        <v>195</v>
      </c>
      <c r="L688" s="165">
        <v>45786</v>
      </c>
      <c r="M688" s="163"/>
      <c r="N688" s="163"/>
      <c r="O688" s="163"/>
      <c r="P688" s="163"/>
    </row>
    <row r="689" spans="1:16">
      <c r="A689" s="163"/>
      <c r="B689" s="188" t="s">
        <v>147</v>
      </c>
      <c r="C689" s="163" t="s">
        <v>7094</v>
      </c>
      <c r="D689" s="190" t="s">
        <v>10073</v>
      </c>
      <c r="E689" s="165">
        <v>45777</v>
      </c>
      <c r="F689" s="165">
        <v>45776</v>
      </c>
      <c r="G689" s="163" t="s">
        <v>1874</v>
      </c>
      <c r="H689" s="163" t="s">
        <v>11039</v>
      </c>
      <c r="I689" s="163" t="s">
        <v>10006</v>
      </c>
      <c r="J689" s="163" t="s">
        <v>11040</v>
      </c>
      <c r="K689" s="164" t="s">
        <v>195</v>
      </c>
      <c r="L689" s="165">
        <v>45785</v>
      </c>
      <c r="M689" s="163"/>
      <c r="N689" s="163"/>
      <c r="O689" s="163"/>
      <c r="P689" s="163"/>
    </row>
    <row r="690" spans="1:16">
      <c r="A690" s="163"/>
      <c r="B690" s="188" t="s">
        <v>147</v>
      </c>
      <c r="C690" s="163" t="s">
        <v>7094</v>
      </c>
      <c r="D690" s="190" t="s">
        <v>10074</v>
      </c>
      <c r="E690" s="165">
        <v>45778</v>
      </c>
      <c r="F690" s="165">
        <v>45778</v>
      </c>
      <c r="G690" s="163" t="s">
        <v>3523</v>
      </c>
      <c r="H690" s="163" t="s">
        <v>11067</v>
      </c>
      <c r="I690" s="163" t="s">
        <v>11068</v>
      </c>
      <c r="J690" s="163" t="s">
        <v>11040</v>
      </c>
      <c r="K690" s="164" t="s">
        <v>195</v>
      </c>
      <c r="L690" s="165">
        <v>45785</v>
      </c>
      <c r="M690" s="163"/>
      <c r="N690" s="163"/>
      <c r="O690" s="163"/>
      <c r="P690" s="163"/>
    </row>
    <row r="691" spans="1:16">
      <c r="A691" s="163"/>
      <c r="B691" s="188" t="s">
        <v>147</v>
      </c>
      <c r="C691" s="163" t="s">
        <v>7094</v>
      </c>
      <c r="D691" s="190" t="s">
        <v>10075</v>
      </c>
      <c r="E691" s="165">
        <v>45778</v>
      </c>
      <c r="F691" s="165">
        <v>45778</v>
      </c>
      <c r="G691" s="163" t="s">
        <v>3523</v>
      </c>
      <c r="H691" s="163" t="s">
        <v>11069</v>
      </c>
      <c r="I691" s="163" t="s">
        <v>11068</v>
      </c>
      <c r="J691" s="163" t="s">
        <v>3411</v>
      </c>
      <c r="K691" s="164" t="s">
        <v>195</v>
      </c>
      <c r="L691" s="165">
        <v>45785</v>
      </c>
      <c r="M691" s="163"/>
      <c r="N691" s="163"/>
      <c r="O691" s="163"/>
      <c r="P691" s="163"/>
    </row>
    <row r="692" spans="1:16">
      <c r="A692" s="163"/>
      <c r="B692" s="188" t="s">
        <v>147</v>
      </c>
      <c r="C692" s="163" t="s">
        <v>7094</v>
      </c>
      <c r="D692" s="190" t="s">
        <v>11060</v>
      </c>
      <c r="E692" s="165">
        <v>45778</v>
      </c>
      <c r="F692" s="165">
        <v>45778</v>
      </c>
      <c r="G692" s="163" t="s">
        <v>3644</v>
      </c>
      <c r="H692" s="163" t="s">
        <v>11070</v>
      </c>
      <c r="I692" s="163" t="s">
        <v>11068</v>
      </c>
      <c r="J692" s="163" t="s">
        <v>3411</v>
      </c>
      <c r="K692" s="164" t="s">
        <v>195</v>
      </c>
      <c r="L692" s="165">
        <v>45785</v>
      </c>
      <c r="M692" s="163"/>
      <c r="N692" s="163"/>
      <c r="O692" s="163"/>
      <c r="P692" s="163"/>
    </row>
    <row r="693" spans="1:16">
      <c r="A693" s="163"/>
      <c r="B693" s="188" t="s">
        <v>147</v>
      </c>
      <c r="C693" s="163" t="s">
        <v>7094</v>
      </c>
      <c r="D693" s="190" t="s">
        <v>11061</v>
      </c>
      <c r="E693" s="165">
        <v>45779</v>
      </c>
      <c r="F693" s="165">
        <v>45778</v>
      </c>
      <c r="G693" s="163" t="s">
        <v>1874</v>
      </c>
      <c r="H693" s="163" t="s">
        <v>11084</v>
      </c>
      <c r="I693" s="163" t="s">
        <v>11085</v>
      </c>
      <c r="J693" s="163" t="s">
        <v>9978</v>
      </c>
      <c r="K693" s="164" t="s">
        <v>195</v>
      </c>
      <c r="L693" s="165">
        <v>45785</v>
      </c>
      <c r="M693" s="163"/>
      <c r="N693" s="163"/>
      <c r="O693" s="163"/>
      <c r="P693" s="163"/>
    </row>
    <row r="694" spans="1:16">
      <c r="A694" s="163"/>
      <c r="B694" s="188" t="s">
        <v>147</v>
      </c>
      <c r="C694" s="163" t="s">
        <v>7094</v>
      </c>
      <c r="D694" s="190" t="s">
        <v>11062</v>
      </c>
      <c r="E694" s="165">
        <v>45780</v>
      </c>
      <c r="F694" s="165">
        <v>45779</v>
      </c>
      <c r="G694" s="163" t="s">
        <v>1874</v>
      </c>
      <c r="H694" s="163" t="s">
        <v>11093</v>
      </c>
      <c r="I694" s="163" t="s">
        <v>9681</v>
      </c>
      <c r="J694" s="163" t="s">
        <v>11040</v>
      </c>
      <c r="K694" s="164" t="s">
        <v>195</v>
      </c>
      <c r="L694" s="165">
        <v>45785</v>
      </c>
      <c r="M694" s="163"/>
      <c r="N694" s="163"/>
      <c r="O694" s="163"/>
      <c r="P694" s="163"/>
    </row>
    <row r="695" spans="1:16">
      <c r="A695" s="163"/>
      <c r="B695" s="188" t="s">
        <v>147</v>
      </c>
      <c r="C695" s="163" t="s">
        <v>7094</v>
      </c>
      <c r="D695" s="190" t="s">
        <v>11063</v>
      </c>
      <c r="E695" s="165">
        <v>45780</v>
      </c>
      <c r="F695" s="165">
        <v>45780</v>
      </c>
      <c r="G695" s="163" t="s">
        <v>6842</v>
      </c>
      <c r="H695" s="163" t="s">
        <v>11094</v>
      </c>
      <c r="I695" s="163" t="s">
        <v>9681</v>
      </c>
      <c r="J695" s="163" t="s">
        <v>11040</v>
      </c>
      <c r="K695" s="164" t="s">
        <v>195</v>
      </c>
      <c r="L695" s="165">
        <v>45786</v>
      </c>
      <c r="M695" s="163"/>
      <c r="N695" s="163"/>
      <c r="O695" s="163"/>
      <c r="P695" s="163"/>
    </row>
    <row r="696" spans="1:16">
      <c r="A696" s="163"/>
      <c r="B696" s="188" t="s">
        <v>147</v>
      </c>
      <c r="C696" s="163" t="s">
        <v>7094</v>
      </c>
      <c r="D696" s="190" t="s">
        <v>11064</v>
      </c>
      <c r="E696" s="165">
        <v>45782</v>
      </c>
      <c r="F696" s="165">
        <v>45781</v>
      </c>
      <c r="G696" s="163" t="s">
        <v>1874</v>
      </c>
      <c r="H696" s="163" t="s">
        <v>11098</v>
      </c>
      <c r="I696" s="163" t="s">
        <v>11099</v>
      </c>
      <c r="J696" s="163" t="s">
        <v>4220</v>
      </c>
      <c r="K696" s="164" t="s">
        <v>195</v>
      </c>
      <c r="L696" s="165">
        <v>45786</v>
      </c>
      <c r="M696" s="163"/>
      <c r="N696" s="163"/>
      <c r="O696" s="163"/>
      <c r="P696" s="163"/>
    </row>
    <row r="697" spans="1:16">
      <c r="A697" s="163"/>
      <c r="B697" s="188" t="s">
        <v>147</v>
      </c>
      <c r="C697" s="163" t="s">
        <v>7094</v>
      </c>
      <c r="D697" s="190" t="s">
        <v>11065</v>
      </c>
      <c r="E697" s="165">
        <v>45786</v>
      </c>
      <c r="F697" s="165">
        <v>45786</v>
      </c>
      <c r="G697" s="163" t="s">
        <v>1874</v>
      </c>
      <c r="H697" s="163" t="s">
        <v>11164</v>
      </c>
      <c r="I697" s="163" t="s">
        <v>11165</v>
      </c>
      <c r="J697" s="163" t="s">
        <v>4220</v>
      </c>
      <c r="K697" s="164" t="s">
        <v>195</v>
      </c>
      <c r="L697" s="165">
        <v>45786</v>
      </c>
      <c r="M697" s="163"/>
      <c r="N697" s="163"/>
      <c r="O697" s="163"/>
      <c r="P697" s="163"/>
    </row>
    <row r="698" spans="1:16">
      <c r="A698" s="163"/>
      <c r="B698" s="188" t="s">
        <v>147</v>
      </c>
      <c r="C698" s="163" t="s">
        <v>7094</v>
      </c>
      <c r="D698" s="190" t="s">
        <v>11066</v>
      </c>
      <c r="E698" s="165">
        <v>45787</v>
      </c>
      <c r="F698" s="165">
        <v>45787</v>
      </c>
      <c r="G698" s="163" t="s">
        <v>3523</v>
      </c>
      <c r="H698" s="163" t="s">
        <v>11337</v>
      </c>
      <c r="I698" s="163" t="s">
        <v>11338</v>
      </c>
      <c r="J698" s="163" t="s">
        <v>10004</v>
      </c>
      <c r="K698" s="164" t="s">
        <v>195</v>
      </c>
      <c r="L698" s="165">
        <v>45790</v>
      </c>
      <c r="M698" s="163"/>
      <c r="N698" s="163"/>
      <c r="O698" s="163"/>
      <c r="P698" s="163"/>
    </row>
    <row r="699" spans="1:16">
      <c r="A699" s="163"/>
      <c r="B699" s="188" t="s">
        <v>147</v>
      </c>
      <c r="C699" s="163" t="s">
        <v>7094</v>
      </c>
      <c r="D699" s="190" t="s">
        <v>11243</v>
      </c>
      <c r="E699" s="165">
        <v>45789</v>
      </c>
      <c r="F699" s="165">
        <v>45789</v>
      </c>
      <c r="G699" s="163" t="s">
        <v>1874</v>
      </c>
      <c r="H699" s="163" t="s">
        <v>11269</v>
      </c>
      <c r="I699" s="163" t="s">
        <v>7929</v>
      </c>
      <c r="J699" s="163" t="s">
        <v>4220</v>
      </c>
      <c r="K699" s="164" t="s">
        <v>195</v>
      </c>
      <c r="L699" s="165">
        <v>45789</v>
      </c>
      <c r="M699" s="163"/>
      <c r="N699" s="163"/>
      <c r="O699" s="163"/>
      <c r="P699" s="163"/>
    </row>
    <row r="700" spans="1:16">
      <c r="A700" s="255"/>
      <c r="B700" s="192" t="s">
        <v>147</v>
      </c>
      <c r="C700" s="163" t="s">
        <v>7094</v>
      </c>
      <c r="D700" s="190" t="s">
        <v>11244</v>
      </c>
      <c r="E700" s="165">
        <v>45792</v>
      </c>
      <c r="F700" s="165">
        <v>45791</v>
      </c>
      <c r="G700" s="163" t="s">
        <v>1874</v>
      </c>
      <c r="H700" s="163" t="s">
        <v>11347</v>
      </c>
      <c r="I700" s="163" t="s">
        <v>7929</v>
      </c>
      <c r="J700" s="163" t="s">
        <v>4220</v>
      </c>
      <c r="K700" s="164" t="s">
        <v>195</v>
      </c>
      <c r="L700" s="165">
        <v>45791</v>
      </c>
      <c r="M700" s="163"/>
      <c r="N700" s="163"/>
      <c r="O700" s="163"/>
      <c r="P700" s="163"/>
    </row>
    <row r="701" spans="1:16">
      <c r="A701" s="255"/>
      <c r="B701" s="192" t="s">
        <v>147</v>
      </c>
      <c r="C701" s="163" t="s">
        <v>7094</v>
      </c>
      <c r="D701" s="190" t="s">
        <v>11245</v>
      </c>
      <c r="E701" s="165">
        <v>45792</v>
      </c>
      <c r="F701" s="165">
        <v>45791</v>
      </c>
      <c r="G701" s="163" t="s">
        <v>1874</v>
      </c>
      <c r="H701" s="163" t="s">
        <v>11348</v>
      </c>
      <c r="I701" s="163" t="s">
        <v>11271</v>
      </c>
      <c r="J701" s="163" t="s">
        <v>10004</v>
      </c>
      <c r="K701" s="164" t="s">
        <v>195</v>
      </c>
      <c r="L701" s="165">
        <v>45791</v>
      </c>
      <c r="M701" s="163"/>
      <c r="N701" s="163"/>
      <c r="O701" s="163"/>
      <c r="P701" s="163"/>
    </row>
    <row r="702" spans="1:16">
      <c r="A702" s="255"/>
      <c r="B702" s="192" t="s">
        <v>147</v>
      </c>
      <c r="C702" s="163" t="s">
        <v>7094</v>
      </c>
      <c r="D702" s="190" t="s">
        <v>11246</v>
      </c>
      <c r="E702" s="165">
        <v>45792</v>
      </c>
      <c r="F702" s="165">
        <v>45792</v>
      </c>
      <c r="G702" s="163" t="s">
        <v>6842</v>
      </c>
      <c r="H702" s="163" t="s">
        <v>11349</v>
      </c>
      <c r="I702" s="163" t="s">
        <v>7929</v>
      </c>
      <c r="J702" s="163" t="s">
        <v>4220</v>
      </c>
      <c r="K702" s="164" t="s">
        <v>195</v>
      </c>
      <c r="L702" s="165">
        <v>45794</v>
      </c>
      <c r="M702" s="163"/>
      <c r="N702" s="163"/>
      <c r="O702" s="163"/>
      <c r="P702" s="163"/>
    </row>
    <row r="703" spans="1:16">
      <c r="A703" s="255"/>
      <c r="B703" s="192" t="s">
        <v>147</v>
      </c>
      <c r="C703" s="163" t="s">
        <v>7094</v>
      </c>
      <c r="D703" s="190" t="s">
        <v>11247</v>
      </c>
      <c r="E703" s="165">
        <v>45792</v>
      </c>
      <c r="F703" s="165">
        <v>45792</v>
      </c>
      <c r="G703" s="163" t="s">
        <v>6842</v>
      </c>
      <c r="H703" s="163" t="s">
        <v>11350</v>
      </c>
      <c r="I703" s="163" t="s">
        <v>11271</v>
      </c>
      <c r="J703" s="163" t="s">
        <v>10004</v>
      </c>
      <c r="K703" s="164" t="s">
        <v>195</v>
      </c>
      <c r="L703" s="165">
        <v>45794</v>
      </c>
      <c r="M703" s="163"/>
      <c r="N703" s="163"/>
      <c r="O703" s="163"/>
      <c r="P703" s="163"/>
    </row>
    <row r="704" spans="1:16">
      <c r="A704" s="255"/>
      <c r="B704" s="188" t="s">
        <v>147</v>
      </c>
      <c r="C704" s="163" t="s">
        <v>7094</v>
      </c>
      <c r="D704" s="190" t="s">
        <v>11248</v>
      </c>
      <c r="E704" s="165">
        <v>45799</v>
      </c>
      <c r="F704" s="165">
        <v>45798</v>
      </c>
      <c r="G704" s="163" t="s">
        <v>1874</v>
      </c>
      <c r="H704" s="163" t="s">
        <v>11685</v>
      </c>
      <c r="I704" s="163" t="s">
        <v>11686</v>
      </c>
      <c r="J704" s="163" t="s">
        <v>4220</v>
      </c>
      <c r="K704" s="164" t="s">
        <v>195</v>
      </c>
      <c r="L704" s="165">
        <v>45798</v>
      </c>
      <c r="M704" s="163"/>
      <c r="N704" s="163"/>
      <c r="O704" s="163"/>
      <c r="P704" s="163"/>
    </row>
    <row r="705" spans="2:16">
      <c r="B705" s="188" t="s">
        <v>147</v>
      </c>
      <c r="C705" s="163"/>
      <c r="D705" s="190" t="s">
        <v>11249</v>
      </c>
      <c r="E705" s="164"/>
      <c r="F705" s="164"/>
      <c r="G705" s="163"/>
      <c r="H705" s="163"/>
      <c r="I705" s="163"/>
      <c r="J705" s="163"/>
      <c r="K705" s="164"/>
      <c r="L705" s="164"/>
      <c r="M705" s="163"/>
      <c r="N705" s="163"/>
      <c r="O705" s="163"/>
      <c r="P705" s="163"/>
    </row>
    <row r="706" spans="2:16">
      <c r="B706" s="188" t="s">
        <v>147</v>
      </c>
      <c r="C706" s="163"/>
      <c r="D706" s="190" t="s">
        <v>11250</v>
      </c>
      <c r="E706" s="164"/>
      <c r="F706" s="164"/>
      <c r="G706" s="163"/>
      <c r="H706" s="163"/>
      <c r="I706" s="163"/>
      <c r="J706" s="163"/>
      <c r="K706" s="164"/>
      <c r="L706" s="164"/>
      <c r="M706" s="163"/>
      <c r="N706" s="163"/>
      <c r="O706" s="163"/>
      <c r="P706" s="163"/>
    </row>
    <row r="707" spans="2:16">
      <c r="B707" s="188" t="s">
        <v>147</v>
      </c>
      <c r="C707" s="163"/>
      <c r="D707" s="190" t="s">
        <v>11251</v>
      </c>
      <c r="E707" s="164"/>
      <c r="F707" s="164"/>
      <c r="G707" s="163"/>
      <c r="H707" s="163"/>
      <c r="I707" s="163"/>
      <c r="J707" s="163"/>
      <c r="K707" s="164"/>
      <c r="L707" s="164"/>
      <c r="M707" s="163"/>
      <c r="N707" s="163"/>
      <c r="O707" s="163"/>
      <c r="P707" s="163"/>
    </row>
    <row r="708" spans="2:16">
      <c r="B708" s="188" t="s">
        <v>147</v>
      </c>
      <c r="C708" s="163"/>
      <c r="D708" s="190" t="s">
        <v>11252</v>
      </c>
      <c r="E708" s="164"/>
      <c r="F708" s="164"/>
      <c r="G708" s="163"/>
      <c r="H708" s="163"/>
      <c r="I708" s="163"/>
      <c r="J708" s="163"/>
      <c r="K708" s="164"/>
      <c r="L708" s="164"/>
      <c r="M708" s="163"/>
      <c r="N708" s="163"/>
      <c r="O708" s="163"/>
      <c r="P708" s="163"/>
    </row>
    <row r="709" spans="2:16">
      <c r="B709" s="188" t="s">
        <v>147</v>
      </c>
      <c r="C709" s="163"/>
      <c r="D709" s="190" t="s">
        <v>11253</v>
      </c>
      <c r="E709" s="164"/>
      <c r="F709" s="164"/>
      <c r="G709" s="163"/>
      <c r="H709" s="163"/>
      <c r="I709" s="163"/>
      <c r="J709" s="163"/>
      <c r="K709" s="164"/>
      <c r="L709" s="164"/>
      <c r="M709" s="163"/>
      <c r="N709" s="163"/>
      <c r="O709" s="163"/>
      <c r="P709" s="163"/>
    </row>
    <row r="710" spans="2:16">
      <c r="B710" s="188" t="s">
        <v>147</v>
      </c>
      <c r="C710" s="163"/>
      <c r="D710" s="190" t="s">
        <v>11254</v>
      </c>
      <c r="E710" s="164"/>
      <c r="F710" s="164"/>
      <c r="G710" s="163"/>
      <c r="H710" s="163"/>
      <c r="I710" s="163"/>
      <c r="J710" s="163"/>
      <c r="K710" s="164"/>
      <c r="L710" s="164"/>
      <c r="M710" s="163"/>
      <c r="N710" s="163"/>
      <c r="O710" s="163"/>
      <c r="P710" s="163"/>
    </row>
    <row r="711" spans="2:16">
      <c r="B711" s="188" t="s">
        <v>147</v>
      </c>
      <c r="C711" s="163"/>
      <c r="D711" s="190" t="s">
        <v>11255</v>
      </c>
      <c r="E711" s="164"/>
      <c r="F711" s="164"/>
      <c r="G711" s="163"/>
      <c r="H711" s="163"/>
      <c r="I711" s="163"/>
      <c r="J711" s="163"/>
      <c r="K711" s="164"/>
      <c r="L711" s="164"/>
      <c r="M711" s="163"/>
      <c r="N711" s="163"/>
      <c r="O711" s="163"/>
      <c r="P711" s="163"/>
    </row>
    <row r="712" spans="2:16">
      <c r="B712" s="188" t="s">
        <v>147</v>
      </c>
      <c r="C712" s="163"/>
      <c r="D712" s="190" t="s">
        <v>11256</v>
      </c>
      <c r="E712" s="164"/>
      <c r="F712" s="164"/>
      <c r="G712" s="163"/>
      <c r="H712" s="163"/>
      <c r="I712" s="163"/>
      <c r="J712" s="163"/>
      <c r="K712" s="164"/>
      <c r="L712" s="164"/>
      <c r="M712" s="163"/>
      <c r="N712" s="163"/>
      <c r="O712" s="163"/>
      <c r="P712" s="163"/>
    </row>
    <row r="713" spans="2:16">
      <c r="B713" s="188" t="s">
        <v>147</v>
      </c>
      <c r="C713" s="163"/>
      <c r="D713" s="190" t="s">
        <v>11257</v>
      </c>
      <c r="E713" s="164"/>
      <c r="F713" s="164"/>
      <c r="G713" s="163"/>
      <c r="H713" s="163"/>
      <c r="I713" s="163"/>
      <c r="J713" s="163"/>
      <c r="K713" s="164"/>
      <c r="L713" s="164"/>
      <c r="M713" s="163"/>
      <c r="N713" s="163"/>
      <c r="O713" s="163"/>
      <c r="P713" s="163"/>
    </row>
    <row r="714" spans="2:16">
      <c r="B714" s="188" t="s">
        <v>147</v>
      </c>
      <c r="C714" s="163"/>
      <c r="D714" s="190" t="s">
        <v>11258</v>
      </c>
      <c r="E714" s="164"/>
      <c r="F714" s="164"/>
      <c r="G714" s="163"/>
      <c r="H714" s="163"/>
      <c r="I714" s="163"/>
      <c r="J714" s="163"/>
      <c r="K714" s="164"/>
      <c r="L714" s="164"/>
      <c r="M714" s="163"/>
      <c r="N714" s="163"/>
      <c r="O714" s="163"/>
      <c r="P714" s="163"/>
    </row>
    <row r="715" spans="2:16">
      <c r="B715" s="188" t="s">
        <v>147</v>
      </c>
      <c r="C715" s="163"/>
      <c r="D715" s="190" t="s">
        <v>11259</v>
      </c>
      <c r="E715" s="164"/>
      <c r="F715" s="164"/>
      <c r="G715" s="163"/>
      <c r="H715" s="163"/>
      <c r="I715" s="163"/>
      <c r="J715" s="163"/>
      <c r="K715" s="164"/>
      <c r="L715" s="164"/>
      <c r="M715" s="163"/>
      <c r="N715" s="163"/>
      <c r="O715" s="163"/>
      <c r="P715" s="163"/>
    </row>
    <row r="716" spans="2:16">
      <c r="B716" s="188" t="s">
        <v>147</v>
      </c>
      <c r="C716" s="163"/>
      <c r="D716" s="190" t="s">
        <v>11260</v>
      </c>
      <c r="E716" s="164"/>
      <c r="F716" s="164"/>
      <c r="G716" s="163"/>
      <c r="H716" s="163"/>
      <c r="I716" s="163"/>
      <c r="J716" s="163"/>
      <c r="K716" s="164"/>
      <c r="L716" s="164"/>
      <c r="M716" s="163"/>
      <c r="N716" s="163"/>
      <c r="O716" s="163"/>
      <c r="P716" s="163"/>
    </row>
    <row r="717" spans="2:16">
      <c r="B717" s="188" t="s">
        <v>147</v>
      </c>
      <c r="C717" s="163"/>
      <c r="D717" s="190" t="s">
        <v>11261</v>
      </c>
      <c r="E717" s="164"/>
      <c r="F717" s="164"/>
      <c r="G717" s="163"/>
      <c r="H717" s="163"/>
      <c r="I717" s="163"/>
      <c r="J717" s="163"/>
      <c r="K717" s="164"/>
      <c r="L717" s="164"/>
      <c r="M717" s="163"/>
      <c r="N717" s="163"/>
      <c r="O717" s="163"/>
      <c r="P717" s="163"/>
    </row>
    <row r="718" spans="2:16">
      <c r="B718" s="188" t="s">
        <v>147</v>
      </c>
      <c r="C718" s="163"/>
      <c r="D718" s="190" t="s">
        <v>11262</v>
      </c>
      <c r="E718" s="164"/>
      <c r="F718" s="164"/>
      <c r="G718" s="163"/>
      <c r="H718" s="163"/>
      <c r="I718" s="163"/>
      <c r="J718" s="163"/>
      <c r="K718" s="164"/>
      <c r="L718" s="164"/>
      <c r="M718" s="163"/>
      <c r="N718" s="163"/>
      <c r="O718" s="163"/>
      <c r="P718" s="163"/>
    </row>
    <row r="719" spans="2:16">
      <c r="B719" s="188" t="s">
        <v>147</v>
      </c>
      <c r="C719" s="163"/>
      <c r="D719" s="190" t="s">
        <v>11263</v>
      </c>
      <c r="E719" s="164"/>
      <c r="F719" s="164"/>
      <c r="G719" s="163"/>
      <c r="H719" s="163"/>
      <c r="I719" s="163"/>
      <c r="J719" s="163"/>
      <c r="K719" s="164"/>
      <c r="L719" s="164"/>
      <c r="M719" s="163"/>
      <c r="N719" s="163"/>
      <c r="O719" s="163"/>
      <c r="P719" s="163"/>
    </row>
    <row r="720" spans="2:16">
      <c r="B720" s="188" t="s">
        <v>147</v>
      </c>
      <c r="C720" s="163"/>
      <c r="D720" s="190" t="s">
        <v>11264</v>
      </c>
      <c r="E720" s="164"/>
      <c r="F720" s="164"/>
      <c r="G720" s="163"/>
      <c r="H720" s="163"/>
      <c r="I720" s="163"/>
      <c r="J720" s="163"/>
      <c r="K720" s="164"/>
      <c r="L720" s="164"/>
      <c r="M720" s="163"/>
      <c r="N720" s="163"/>
      <c r="O720" s="163"/>
      <c r="P720" s="163"/>
    </row>
    <row r="721" spans="2:16">
      <c r="B721" s="188" t="s">
        <v>147</v>
      </c>
      <c r="C721" s="163"/>
      <c r="D721" s="190" t="s">
        <v>11265</v>
      </c>
      <c r="E721" s="164"/>
      <c r="F721" s="164"/>
      <c r="G721" s="163"/>
      <c r="H721" s="163"/>
      <c r="I721" s="163"/>
      <c r="J721" s="163"/>
      <c r="K721" s="164"/>
      <c r="L721" s="164"/>
      <c r="M721" s="163"/>
      <c r="N721" s="163"/>
      <c r="O721" s="163"/>
      <c r="P721" s="163"/>
    </row>
    <row r="722" spans="2:16">
      <c r="B722" s="188" t="s">
        <v>147</v>
      </c>
      <c r="C722" s="163"/>
      <c r="D722" s="190" t="s">
        <v>11266</v>
      </c>
      <c r="E722" s="164"/>
      <c r="F722" s="164"/>
      <c r="G722" s="163"/>
      <c r="H722" s="163"/>
      <c r="I722" s="163"/>
      <c r="J722" s="163"/>
      <c r="K722" s="164"/>
      <c r="L722" s="164"/>
      <c r="M722" s="163"/>
      <c r="N722" s="163"/>
      <c r="O722" s="163"/>
      <c r="P722" s="163"/>
    </row>
    <row r="723" spans="2:16">
      <c r="B723" s="188" t="s">
        <v>147</v>
      </c>
      <c r="C723" s="163"/>
      <c r="D723" s="190" t="s">
        <v>11267</v>
      </c>
      <c r="E723" s="164"/>
      <c r="F723" s="164"/>
      <c r="G723" s="163"/>
      <c r="H723" s="163"/>
      <c r="I723" s="163"/>
      <c r="J723" s="163"/>
      <c r="K723" s="164"/>
      <c r="L723" s="164"/>
      <c r="M723" s="163"/>
      <c r="N723" s="163"/>
      <c r="O723" s="163"/>
      <c r="P723" s="163"/>
    </row>
    <row r="724" spans="2:16">
      <c r="B724" s="188" t="s">
        <v>147</v>
      </c>
      <c r="C724" s="163"/>
      <c r="D724" s="190" t="s">
        <v>11268</v>
      </c>
      <c r="E724" s="164"/>
      <c r="F724" s="164"/>
      <c r="G724" s="163"/>
      <c r="H724" s="163"/>
      <c r="I724" s="163"/>
      <c r="J724" s="163"/>
      <c r="K724" s="164"/>
      <c r="L724" s="164"/>
      <c r="M724" s="163"/>
      <c r="N724" s="163"/>
      <c r="O724" s="163"/>
      <c r="P724" s="163"/>
    </row>
    <row r="725" spans="2:16">
      <c r="B725" s="188" t="s">
        <v>147</v>
      </c>
      <c r="C725" s="163"/>
      <c r="D725" s="163"/>
      <c r="E725" s="164"/>
      <c r="F725" s="164"/>
      <c r="G725" s="163"/>
      <c r="H725" s="163"/>
      <c r="I725" s="163"/>
      <c r="J725" s="163"/>
      <c r="K725" s="164"/>
      <c r="L725" s="164"/>
      <c r="M725" s="163"/>
      <c r="N725" s="163"/>
      <c r="O725" s="163"/>
      <c r="P725" s="163"/>
    </row>
    <row r="726" spans="2:16">
      <c r="B726" s="188" t="s">
        <v>147</v>
      </c>
      <c r="C726" s="163"/>
      <c r="D726" s="163"/>
      <c r="E726" s="164"/>
      <c r="F726" s="164"/>
      <c r="G726" s="163"/>
      <c r="H726" s="163"/>
      <c r="I726" s="163"/>
      <c r="J726" s="163"/>
      <c r="K726" s="164"/>
      <c r="L726" s="164"/>
      <c r="M726" s="163"/>
      <c r="N726" s="163"/>
      <c r="O726" s="163"/>
      <c r="P726" s="163"/>
    </row>
    <row r="727" spans="2:16">
      <c r="B727" s="188" t="s">
        <v>147</v>
      </c>
      <c r="C727" s="163"/>
      <c r="D727" s="163"/>
      <c r="E727" s="164"/>
      <c r="F727" s="164"/>
      <c r="G727" s="163"/>
      <c r="H727" s="163"/>
      <c r="I727" s="163"/>
      <c r="J727" s="163"/>
      <c r="K727" s="164"/>
      <c r="L727" s="164"/>
      <c r="M727" s="163"/>
      <c r="N727" s="163"/>
      <c r="O727" s="163"/>
      <c r="P727" s="163"/>
    </row>
    <row r="728" spans="2:16">
      <c r="B728" s="188" t="s">
        <v>147</v>
      </c>
      <c r="C728" s="163"/>
      <c r="D728" s="163"/>
      <c r="E728" s="164"/>
      <c r="F728" s="164"/>
      <c r="G728" s="163"/>
      <c r="H728" s="163"/>
      <c r="I728" s="163"/>
      <c r="J728" s="163"/>
      <c r="K728" s="164"/>
      <c r="L728" s="164"/>
      <c r="M728" s="163"/>
      <c r="N728" s="163"/>
      <c r="O728" s="163"/>
      <c r="P728" s="163"/>
    </row>
    <row r="729" spans="2:16">
      <c r="B729" s="188" t="s">
        <v>147</v>
      </c>
      <c r="C729" s="163"/>
      <c r="D729" s="163"/>
      <c r="E729" s="164"/>
      <c r="F729" s="164"/>
      <c r="G729" s="163"/>
      <c r="H729" s="163"/>
      <c r="I729" s="163"/>
      <c r="J729" s="163"/>
      <c r="K729" s="164"/>
      <c r="L729" s="164"/>
      <c r="M729" s="163"/>
      <c r="N729" s="163"/>
      <c r="O729" s="163"/>
      <c r="P729" s="163"/>
    </row>
    <row r="730" spans="2:16">
      <c r="B730" s="188" t="s">
        <v>147</v>
      </c>
      <c r="C730" s="163"/>
      <c r="D730" s="163"/>
      <c r="E730" s="164"/>
      <c r="F730" s="164"/>
      <c r="G730" s="163"/>
      <c r="H730" s="163"/>
      <c r="I730" s="163"/>
      <c r="J730" s="163"/>
      <c r="K730" s="164"/>
      <c r="L730" s="164"/>
      <c r="M730" s="163"/>
      <c r="N730" s="163"/>
      <c r="O730" s="163"/>
      <c r="P730" s="163"/>
    </row>
    <row r="731" spans="2:16">
      <c r="B731" s="188" t="s">
        <v>147</v>
      </c>
      <c r="C731" s="163"/>
      <c r="D731" s="163"/>
      <c r="E731" s="164"/>
      <c r="F731" s="164"/>
      <c r="G731" s="163"/>
      <c r="H731" s="163"/>
      <c r="I731" s="163"/>
      <c r="J731" s="163"/>
      <c r="K731" s="164"/>
      <c r="L731" s="164"/>
      <c r="M731" s="163"/>
      <c r="N731" s="163"/>
      <c r="O731" s="163"/>
      <c r="P731" s="163"/>
    </row>
    <row r="732" spans="2:16">
      <c r="B732" s="188" t="s">
        <v>147</v>
      </c>
      <c r="C732" s="163"/>
      <c r="D732" s="163"/>
      <c r="E732" s="164"/>
      <c r="F732" s="164"/>
      <c r="G732" s="163"/>
      <c r="H732" s="163"/>
      <c r="I732" s="163"/>
      <c r="J732" s="163"/>
      <c r="K732" s="164"/>
      <c r="L732" s="164"/>
      <c r="M732" s="163"/>
      <c r="N732" s="163"/>
      <c r="O732" s="163"/>
      <c r="P732" s="163"/>
    </row>
    <row r="733" spans="2:16">
      <c r="B733" s="188" t="s">
        <v>147</v>
      </c>
      <c r="C733" s="163"/>
      <c r="D733" s="163"/>
      <c r="E733" s="164"/>
      <c r="F733" s="164"/>
      <c r="G733" s="163"/>
      <c r="H733" s="163"/>
      <c r="I733" s="163"/>
      <c r="J733" s="163"/>
      <c r="K733" s="164"/>
      <c r="L733" s="164"/>
      <c r="M733" s="163"/>
      <c r="N733" s="163"/>
      <c r="O733" s="163"/>
      <c r="P733" s="163"/>
    </row>
    <row r="734" spans="2:16">
      <c r="B734" s="188" t="s">
        <v>147</v>
      </c>
      <c r="C734" s="163"/>
      <c r="D734" s="163"/>
      <c r="E734" s="164"/>
      <c r="F734" s="164"/>
      <c r="G734" s="163"/>
      <c r="H734" s="163"/>
      <c r="I734" s="163"/>
      <c r="J734" s="163"/>
      <c r="K734" s="164"/>
      <c r="L734" s="164"/>
      <c r="M734" s="163"/>
      <c r="N734" s="163"/>
      <c r="O734" s="163"/>
      <c r="P734" s="163"/>
    </row>
    <row r="735" spans="2:16">
      <c r="B735" s="188" t="s">
        <v>147</v>
      </c>
      <c r="C735" s="163"/>
      <c r="D735" s="163"/>
      <c r="E735" s="164"/>
      <c r="F735" s="164"/>
      <c r="G735" s="163"/>
      <c r="H735" s="163"/>
      <c r="I735" s="163"/>
      <c r="J735" s="163"/>
      <c r="K735" s="164"/>
      <c r="L735" s="164"/>
      <c r="M735" s="163"/>
      <c r="N735" s="163"/>
      <c r="O735" s="163"/>
      <c r="P735" s="163"/>
    </row>
    <row r="736" spans="2:16">
      <c r="B736" s="188" t="s">
        <v>147</v>
      </c>
      <c r="C736" s="163"/>
      <c r="D736" s="163"/>
      <c r="E736" s="164"/>
      <c r="F736" s="164"/>
      <c r="G736" s="163"/>
      <c r="H736" s="163"/>
      <c r="I736" s="163"/>
      <c r="J736" s="163"/>
      <c r="K736" s="164"/>
      <c r="L736" s="164"/>
      <c r="M736" s="163"/>
      <c r="N736" s="163"/>
      <c r="O736" s="163"/>
      <c r="P736" s="163"/>
    </row>
    <row r="737" spans="2:16">
      <c r="B737" s="188" t="s">
        <v>147</v>
      </c>
      <c r="C737" s="163"/>
      <c r="D737" s="163"/>
      <c r="E737" s="164"/>
      <c r="F737" s="164"/>
      <c r="G737" s="163"/>
      <c r="H737" s="163"/>
      <c r="I737" s="163"/>
      <c r="J737" s="163"/>
      <c r="K737" s="164"/>
      <c r="L737" s="164"/>
      <c r="M737" s="163"/>
      <c r="N737" s="163"/>
      <c r="O737" s="163"/>
      <c r="P737" s="163"/>
    </row>
    <row r="738" spans="2:16">
      <c r="B738" s="188" t="s">
        <v>147</v>
      </c>
      <c r="C738" s="163"/>
      <c r="D738" s="163"/>
      <c r="E738" s="164"/>
      <c r="F738" s="164"/>
      <c r="G738" s="163"/>
      <c r="H738" s="163"/>
      <c r="I738" s="163"/>
      <c r="J738" s="163"/>
      <c r="K738" s="164"/>
      <c r="L738" s="164"/>
      <c r="M738" s="163"/>
      <c r="N738" s="163"/>
      <c r="O738" s="163"/>
      <c r="P738" s="163"/>
    </row>
    <row r="739" spans="2:16">
      <c r="B739" s="188" t="s">
        <v>147</v>
      </c>
      <c r="C739" s="163"/>
      <c r="D739" s="163"/>
      <c r="E739" s="164"/>
      <c r="F739" s="164"/>
      <c r="G739" s="163"/>
      <c r="H739" s="163"/>
      <c r="I739" s="163"/>
      <c r="J739" s="163"/>
      <c r="K739" s="164"/>
      <c r="L739" s="164"/>
      <c r="M739" s="163"/>
      <c r="N739" s="163"/>
      <c r="O739" s="163"/>
      <c r="P739" s="163"/>
    </row>
    <row r="740" spans="2:16">
      <c r="B740" s="188" t="s">
        <v>147</v>
      </c>
      <c r="C740" s="163"/>
      <c r="D740" s="163"/>
      <c r="E740" s="164"/>
      <c r="F740" s="164"/>
      <c r="G740" s="163"/>
      <c r="H740" s="163"/>
      <c r="I740" s="163"/>
      <c r="J740" s="163"/>
      <c r="K740" s="164"/>
      <c r="L740" s="164"/>
      <c r="M740" s="163"/>
      <c r="N740" s="163"/>
      <c r="O740" s="163"/>
      <c r="P740" s="163"/>
    </row>
    <row r="741" spans="2:16">
      <c r="B741" s="188" t="s">
        <v>147</v>
      </c>
      <c r="C741" s="163"/>
      <c r="D741" s="163"/>
      <c r="E741" s="164"/>
      <c r="F741" s="164"/>
      <c r="G741" s="163"/>
      <c r="H741" s="163"/>
      <c r="I741" s="163"/>
      <c r="J741" s="163"/>
      <c r="K741" s="164"/>
      <c r="L741" s="164"/>
      <c r="M741" s="163"/>
      <c r="N741" s="163"/>
      <c r="O741" s="163"/>
      <c r="P741" s="163"/>
    </row>
    <row r="742" spans="2:16">
      <c r="B742" s="188" t="s">
        <v>147</v>
      </c>
      <c r="C742" s="163"/>
      <c r="D742" s="163"/>
      <c r="E742" s="164"/>
      <c r="F742" s="164"/>
      <c r="G742" s="163"/>
      <c r="H742" s="163"/>
      <c r="I742" s="163"/>
      <c r="J742" s="163"/>
      <c r="K742" s="164"/>
      <c r="L742" s="164"/>
      <c r="M742" s="163"/>
      <c r="N742" s="163"/>
      <c r="O742" s="163"/>
      <c r="P742" s="163"/>
    </row>
    <row r="743" spans="2:16">
      <c r="B743" s="188" t="s">
        <v>147</v>
      </c>
      <c r="C743" s="163"/>
      <c r="D743" s="163"/>
      <c r="E743" s="164"/>
      <c r="F743" s="164"/>
      <c r="G743" s="163"/>
      <c r="H743" s="163"/>
      <c r="I743" s="163"/>
      <c r="J743" s="163"/>
      <c r="K743" s="164"/>
      <c r="L743" s="164"/>
      <c r="M743" s="163"/>
      <c r="N743" s="163"/>
      <c r="O743" s="163"/>
      <c r="P743" s="163"/>
    </row>
    <row r="744" spans="2:16">
      <c r="B744" s="188" t="s">
        <v>147</v>
      </c>
      <c r="C744" s="163"/>
      <c r="D744" s="163"/>
      <c r="E744" s="164"/>
      <c r="F744" s="164"/>
      <c r="G744" s="163"/>
      <c r="H744" s="163"/>
      <c r="I744" s="163"/>
      <c r="J744" s="163"/>
      <c r="K744" s="164"/>
      <c r="L744" s="164"/>
      <c r="M744" s="163"/>
      <c r="N744" s="163"/>
      <c r="O744" s="163"/>
      <c r="P744" s="163"/>
    </row>
    <row r="745" spans="2:16">
      <c r="B745" s="188" t="s">
        <v>147</v>
      </c>
    </row>
    <row r="746" spans="2:16">
      <c r="B746" s="188" t="s">
        <v>147</v>
      </c>
    </row>
    <row r="747" spans="2:16">
      <c r="B747" s="188" t="s">
        <v>147</v>
      </c>
    </row>
    <row r="1048576" spans="5:12">
      <c r="E1048576" s="165">
        <v>45229</v>
      </c>
      <c r="L1048576" s="165">
        <v>45023</v>
      </c>
    </row>
  </sheetData>
  <autoFilter ref="A10:P334" xr:uid="{00000000-0009-0000-0000-000009000000}"/>
  <mergeCells count="7">
    <mergeCell ref="J8:K8"/>
    <mergeCell ref="J2:N2"/>
    <mergeCell ref="J3:L3"/>
    <mergeCell ref="J4:K4"/>
    <mergeCell ref="J5:K5"/>
    <mergeCell ref="J6:K6"/>
    <mergeCell ref="J7:K7"/>
  </mergeCells>
  <conditionalFormatting sqref="E600:F600">
    <cfRule type="timePeriod" dxfId="161" priority="11" timePeriod="yesterday">
      <formula>FLOOR(E600,1)=TODAY()-1</formula>
    </cfRule>
  </conditionalFormatting>
  <conditionalFormatting sqref="E602:F602">
    <cfRule type="timePeriod" dxfId="160" priority="1" timePeriod="yesterday">
      <formula>FLOOR(E602,1)=TODAY()-1</formula>
    </cfRule>
  </conditionalFormatting>
  <conditionalFormatting sqref="F1:F100 F102:F402 F417 F423:F424 F429:F430 F432 F434 F470:F471 F495:F496 F500:F501 F509 F528 F532 F546 F551 F556 F559 F569 F578 F580 F616 F642:F643 F645 F649 F658:F659 F661:F664 F666 F669 F672 F674 F677 F689 F694 F696 F704:F1048576">
    <cfRule type="timePeriod" dxfId="159" priority="22" timePeriod="yesterday">
      <formula>FLOOR(F1,1)=TODAY()-1</formula>
    </cfRule>
  </conditionalFormatting>
  <conditionalFormatting sqref="F406:F411">
    <cfRule type="timePeriod" dxfId="158" priority="21" timePeriod="yesterday">
      <formula>FLOOR(F406,1)=TODAY()-1</formula>
    </cfRule>
  </conditionalFormatting>
  <conditionalFormatting sqref="F598:F599">
    <cfRule type="timePeriod" dxfId="157" priority="16" timePeriod="yesterday">
      <formula>FLOOR(F598,1)=TODAY()-1</formula>
    </cfRule>
  </conditionalFormatting>
  <hyperlinks>
    <hyperlink ref="O11" r:id="rId1" xr:uid="{00000000-0004-0000-0900-000000000000}"/>
    <hyperlink ref="O12" r:id="rId2" xr:uid="{00000000-0004-0000-0900-000001000000}"/>
    <hyperlink ref="O13" r:id="rId3" xr:uid="{00000000-0004-0000-0900-000002000000}"/>
    <hyperlink ref="O14" r:id="rId4" xr:uid="{00000000-0004-0000-0900-000003000000}"/>
    <hyperlink ref="O15" r:id="rId5" xr:uid="{00000000-0004-0000-0900-000004000000}"/>
    <hyperlink ref="O16" r:id="rId6" xr:uid="{00000000-0004-0000-0900-000005000000}"/>
    <hyperlink ref="O17" r:id="rId7" xr:uid="{00000000-0004-0000-0900-000006000000}"/>
    <hyperlink ref="O18" r:id="rId8" xr:uid="{00000000-0004-0000-0900-000007000000}"/>
    <hyperlink ref="O19" r:id="rId9" xr:uid="{00000000-0004-0000-0900-000008000000}"/>
    <hyperlink ref="O20" r:id="rId10" xr:uid="{00000000-0004-0000-0900-000009000000}"/>
    <hyperlink ref="O21" r:id="rId11" xr:uid="{00000000-0004-0000-0900-00000A000000}"/>
    <hyperlink ref="O22" r:id="rId12" xr:uid="{00000000-0004-0000-0900-00000B000000}"/>
    <hyperlink ref="O23" r:id="rId13" xr:uid="{00000000-0004-0000-0900-00000C000000}"/>
    <hyperlink ref="O24" r:id="rId14" xr:uid="{00000000-0004-0000-0900-00000D000000}"/>
    <hyperlink ref="O26" r:id="rId15" xr:uid="{00000000-0004-0000-0900-00000E000000}"/>
    <hyperlink ref="O27" r:id="rId16" xr:uid="{00000000-0004-0000-0900-00000F000000}"/>
    <hyperlink ref="O28" r:id="rId17" xr:uid="{00000000-0004-0000-0900-000010000000}"/>
    <hyperlink ref="O29" r:id="rId18" xr:uid="{00000000-0004-0000-0900-000011000000}"/>
    <hyperlink ref="O30" r:id="rId19" xr:uid="{00000000-0004-0000-0900-000012000000}"/>
    <hyperlink ref="O31" r:id="rId20" xr:uid="{00000000-0004-0000-0900-000013000000}"/>
    <hyperlink ref="O32" r:id="rId21" xr:uid="{00000000-0004-0000-0900-000014000000}"/>
    <hyperlink ref="O33" r:id="rId22" xr:uid="{00000000-0004-0000-0900-000015000000}"/>
    <hyperlink ref="O34" r:id="rId23" xr:uid="{00000000-0004-0000-0900-000016000000}"/>
    <hyperlink ref="O35" r:id="rId24" xr:uid="{00000000-0004-0000-0900-000017000000}"/>
    <hyperlink ref="O37" r:id="rId25" xr:uid="{00000000-0004-0000-0900-000018000000}"/>
    <hyperlink ref="O38" r:id="rId26" xr:uid="{00000000-0004-0000-0900-000019000000}"/>
    <hyperlink ref="O36" r:id="rId27" xr:uid="{00000000-0004-0000-0900-00001A000000}"/>
    <hyperlink ref="O39" r:id="rId28" xr:uid="{00000000-0004-0000-0900-00001B000000}"/>
    <hyperlink ref="O40" r:id="rId29" xr:uid="{00000000-0004-0000-0900-00001C000000}"/>
    <hyperlink ref="O41" r:id="rId30" xr:uid="{00000000-0004-0000-0900-00001D000000}"/>
    <hyperlink ref="O43" r:id="rId31" xr:uid="{00000000-0004-0000-0900-00001E000000}"/>
    <hyperlink ref="O44" r:id="rId32" xr:uid="{00000000-0004-0000-0900-00001F000000}"/>
    <hyperlink ref="O45" r:id="rId33" xr:uid="{00000000-0004-0000-0900-000020000000}"/>
    <hyperlink ref="O46" r:id="rId34" xr:uid="{00000000-0004-0000-0900-000021000000}"/>
    <hyperlink ref="O52" r:id="rId35" xr:uid="{00000000-0004-0000-0900-000022000000}"/>
  </hyperlinks>
  <pageMargins left="0.7" right="0.7" top="0.75" bottom="0.75" header="0.3" footer="0.3"/>
  <pageSetup orientation="portrait" r:id="rId36"/>
  <drawing r:id="rId3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1:XFD1584"/>
  <sheetViews>
    <sheetView topLeftCell="A796" zoomScale="85" zoomScaleNormal="85" workbookViewId="0">
      <selection activeCell="G841" sqref="G841"/>
    </sheetView>
  </sheetViews>
  <sheetFormatPr defaultRowHeight="15"/>
  <cols>
    <col min="1" max="1" width="4.7109375" style="72" customWidth="1"/>
    <col min="2" max="2" width="14.140625" style="78" bestFit="1" customWidth="1"/>
    <col min="3" max="3" width="18.28515625" style="63" customWidth="1"/>
    <col min="4" max="4" width="6.28515625" style="63" customWidth="1"/>
    <col min="5" max="6" width="15.7109375" style="65" customWidth="1"/>
    <col min="7" max="7" width="28" style="63" customWidth="1"/>
    <col min="8" max="8" width="103.5703125" style="63" customWidth="1"/>
    <col min="9" max="9" width="32.140625" style="63" customWidth="1"/>
    <col min="10" max="10" width="39.28515625" style="63" customWidth="1"/>
    <col min="11" max="11" width="12.28515625" style="63" customWidth="1"/>
    <col min="12" max="12" width="11.85546875" style="63" customWidth="1"/>
    <col min="13" max="13" width="13.28515625" style="63" customWidth="1"/>
    <col min="14" max="14" width="11.85546875" style="63" customWidth="1"/>
    <col min="15" max="15" width="42.7109375" style="63" customWidth="1"/>
    <col min="16" max="16" width="36.85546875" style="63" customWidth="1"/>
  </cols>
  <sheetData>
    <row r="1" spans="1:16" ht="18.75" thickBot="1">
      <c r="A1" s="134"/>
      <c r="C1" s="134" t="s">
        <v>162</v>
      </c>
      <c r="G1" s="65"/>
    </row>
    <row r="2" spans="1:16" ht="18.75" thickBot="1">
      <c r="A2" s="134"/>
      <c r="C2" s="134"/>
      <c r="J2" s="361" t="s">
        <v>166</v>
      </c>
      <c r="K2" s="362"/>
      <c r="L2" s="363"/>
      <c r="M2" s="364"/>
      <c r="N2" s="364"/>
      <c r="O2" s="153"/>
    </row>
    <row r="3" spans="1:16" ht="18">
      <c r="A3" s="134"/>
      <c r="B3" s="134"/>
      <c r="C3" s="134"/>
      <c r="D3" s="134" t="s">
        <v>760</v>
      </c>
      <c r="E3" s="249"/>
      <c r="F3" s="249"/>
      <c r="G3" s="141"/>
      <c r="H3" s="134"/>
      <c r="I3" s="134"/>
      <c r="J3" s="365" t="s">
        <v>171</v>
      </c>
      <c r="K3" s="366"/>
      <c r="L3" s="138">
        <f>COUNTIFS(K:K,"A")</f>
        <v>799</v>
      </c>
      <c r="M3" s="367"/>
      <c r="N3" s="367"/>
      <c r="O3" s="154"/>
    </row>
    <row r="4" spans="1:16" ht="18">
      <c r="A4" s="134"/>
      <c r="B4" s="134"/>
      <c r="C4" s="134"/>
      <c r="D4" s="134"/>
      <c r="E4" s="249"/>
      <c r="F4" s="249"/>
      <c r="G4" s="134"/>
      <c r="H4" s="134"/>
      <c r="I4" s="134"/>
      <c r="J4" s="368" t="s">
        <v>172</v>
      </c>
      <c r="K4" s="369"/>
      <c r="L4" s="139">
        <f>COUNTIFS(K:K, "B")</f>
        <v>5</v>
      </c>
      <c r="M4" s="367"/>
      <c r="N4" s="367"/>
      <c r="O4" s="154"/>
    </row>
    <row r="5" spans="1:16" ht="15.75" thickBot="1">
      <c r="J5" s="371" t="s">
        <v>173</v>
      </c>
      <c r="K5" s="372"/>
      <c r="L5" s="140">
        <f>COUNTIFS(K:K, "R")</f>
        <v>0</v>
      </c>
      <c r="M5" s="367"/>
      <c r="N5" s="367"/>
      <c r="O5" s="154"/>
      <c r="P5" s="107"/>
    </row>
    <row r="6" spans="1:16" ht="15.75" thickBot="1">
      <c r="J6" s="371" t="s">
        <v>454</v>
      </c>
      <c r="K6" s="372"/>
      <c r="L6" s="140">
        <f>COUNTIFS(K:K, "OP")</f>
        <v>3</v>
      </c>
      <c r="M6" s="367"/>
      <c r="N6" s="367"/>
      <c r="O6" s="154"/>
      <c r="P6" s="107"/>
    </row>
    <row r="7" spans="1:16" ht="15.75" thickBot="1">
      <c r="J7" s="371" t="s">
        <v>320</v>
      </c>
      <c r="K7" s="372"/>
      <c r="L7" s="140">
        <f>SUM(L3:L6)</f>
        <v>807</v>
      </c>
      <c r="M7" s="367"/>
      <c r="N7" s="367"/>
      <c r="O7" s="154"/>
      <c r="P7" s="107"/>
    </row>
    <row r="8" spans="1:16">
      <c r="J8" s="373"/>
      <c r="K8" s="373"/>
      <c r="L8" s="373"/>
      <c r="M8" s="373"/>
      <c r="N8" s="373"/>
      <c r="O8" s="206"/>
    </row>
    <row r="9" spans="1:16" ht="40.5">
      <c r="A9" s="184" t="s">
        <v>2</v>
      </c>
      <c r="B9" s="185" t="s">
        <v>148</v>
      </c>
      <c r="C9" s="184" t="s">
        <v>1</v>
      </c>
      <c r="D9" s="184" t="s">
        <v>168</v>
      </c>
      <c r="E9" s="184" t="s">
        <v>297</v>
      </c>
      <c r="F9" s="184" t="s">
        <v>4295</v>
      </c>
      <c r="G9" s="184" t="s">
        <v>0</v>
      </c>
      <c r="H9" s="184" t="s">
        <v>167</v>
      </c>
      <c r="I9" s="184"/>
      <c r="J9" s="184" t="s">
        <v>28</v>
      </c>
      <c r="K9" s="184" t="s">
        <v>165</v>
      </c>
      <c r="L9" s="184" t="s">
        <v>550</v>
      </c>
      <c r="M9" s="186" t="s">
        <v>176</v>
      </c>
      <c r="N9" s="184" t="s">
        <v>175</v>
      </c>
      <c r="O9" s="184" t="s">
        <v>837</v>
      </c>
      <c r="P9" s="184" t="s">
        <v>164</v>
      </c>
    </row>
    <row r="10" spans="1:16" ht="28.5">
      <c r="A10" s="267"/>
      <c r="B10" s="267" t="s">
        <v>741</v>
      </c>
      <c r="C10" s="267"/>
      <c r="D10" s="267"/>
      <c r="E10" s="184"/>
      <c r="F10" s="184"/>
      <c r="G10" s="267"/>
      <c r="H10" s="271"/>
      <c r="I10" s="271"/>
      <c r="J10" s="267"/>
      <c r="K10" s="267"/>
      <c r="L10" s="267"/>
      <c r="M10" s="272"/>
      <c r="N10" s="267"/>
      <c r="O10" s="267"/>
      <c r="P10" s="267"/>
    </row>
    <row r="11" spans="1:16">
      <c r="A11" s="187">
        <v>1</v>
      </c>
      <c r="B11" s="188" t="s">
        <v>147</v>
      </c>
      <c r="C11" s="214" t="s">
        <v>3</v>
      </c>
      <c r="D11" s="190" t="s">
        <v>762</v>
      </c>
      <c r="E11" s="191">
        <v>44851</v>
      </c>
      <c r="F11" s="191"/>
      <c r="G11" s="192" t="s">
        <v>763</v>
      </c>
      <c r="H11" s="192" t="s">
        <v>764</v>
      </c>
      <c r="I11" s="192"/>
      <c r="J11" s="192" t="s">
        <v>765</v>
      </c>
      <c r="K11" s="190" t="s">
        <v>195</v>
      </c>
      <c r="L11" s="191">
        <v>44854</v>
      </c>
      <c r="M11" s="209"/>
      <c r="N11" s="189"/>
      <c r="O11" s="209" t="s">
        <v>849</v>
      </c>
      <c r="P11" s="231"/>
    </row>
    <row r="12" spans="1:16">
      <c r="A12" s="187">
        <v>2</v>
      </c>
      <c r="B12" s="188" t="s">
        <v>147</v>
      </c>
      <c r="C12" s="214" t="s">
        <v>3</v>
      </c>
      <c r="D12" s="189" t="s">
        <v>766</v>
      </c>
      <c r="E12" s="159"/>
      <c r="F12" s="159"/>
      <c r="G12" s="160"/>
      <c r="H12" s="160"/>
      <c r="I12" s="160"/>
      <c r="J12" s="160"/>
      <c r="K12" s="189"/>
      <c r="L12" s="159"/>
      <c r="M12" s="213"/>
      <c r="N12" s="189"/>
      <c r="O12" s="213"/>
      <c r="P12" s="231"/>
    </row>
    <row r="13" spans="1:16">
      <c r="A13" s="187">
        <v>3</v>
      </c>
      <c r="B13" s="188" t="s">
        <v>147</v>
      </c>
      <c r="C13" s="214" t="s">
        <v>3</v>
      </c>
      <c r="D13" s="189" t="s">
        <v>767</v>
      </c>
      <c r="E13" s="159">
        <v>44852</v>
      </c>
      <c r="F13" s="159"/>
      <c r="G13" s="160" t="s">
        <v>768</v>
      </c>
      <c r="H13" s="160" t="s">
        <v>769</v>
      </c>
      <c r="I13" s="160"/>
      <c r="J13" s="160" t="s">
        <v>759</v>
      </c>
      <c r="K13" s="189" t="s">
        <v>195</v>
      </c>
      <c r="L13" s="159">
        <v>44854</v>
      </c>
      <c r="M13" s="273"/>
      <c r="N13" s="189"/>
      <c r="O13" s="273" t="s">
        <v>850</v>
      </c>
      <c r="P13" s="231"/>
    </row>
    <row r="14" spans="1:16">
      <c r="A14" s="187">
        <f t="shared" ref="A14:A78" si="0">1+A13</f>
        <v>4</v>
      </c>
      <c r="B14" s="188" t="s">
        <v>147</v>
      </c>
      <c r="C14" s="214" t="s">
        <v>3</v>
      </c>
      <c r="D14" s="189" t="s">
        <v>770</v>
      </c>
      <c r="E14" s="159">
        <v>44852</v>
      </c>
      <c r="F14" s="159"/>
      <c r="G14" s="160" t="s">
        <v>763</v>
      </c>
      <c r="H14" s="160" t="s">
        <v>773</v>
      </c>
      <c r="I14" s="160"/>
      <c r="J14" s="160" t="s">
        <v>774</v>
      </c>
      <c r="K14" s="189" t="s">
        <v>195</v>
      </c>
      <c r="L14" s="159">
        <v>44854</v>
      </c>
      <c r="M14" s="273"/>
      <c r="N14" s="189"/>
      <c r="O14" s="273" t="s">
        <v>851</v>
      </c>
      <c r="P14" s="231"/>
    </row>
    <row r="15" spans="1:16">
      <c r="A15" s="187">
        <f t="shared" si="0"/>
        <v>5</v>
      </c>
      <c r="B15" s="188" t="s">
        <v>147</v>
      </c>
      <c r="C15" s="214" t="s">
        <v>3</v>
      </c>
      <c r="D15" s="189" t="s">
        <v>771</v>
      </c>
      <c r="E15" s="159">
        <v>44853</v>
      </c>
      <c r="F15" s="159"/>
      <c r="G15" s="160" t="s">
        <v>775</v>
      </c>
      <c r="H15" s="160" t="s">
        <v>776</v>
      </c>
      <c r="I15" s="160"/>
      <c r="J15" s="160" t="s">
        <v>777</v>
      </c>
      <c r="K15" s="189" t="s">
        <v>195</v>
      </c>
      <c r="L15" s="159">
        <v>44854</v>
      </c>
      <c r="M15" s="273"/>
      <c r="N15" s="189"/>
      <c r="O15" s="273" t="s">
        <v>852</v>
      </c>
      <c r="P15" s="231"/>
    </row>
    <row r="16" spans="1:16">
      <c r="A16" s="187">
        <f t="shared" si="0"/>
        <v>6</v>
      </c>
      <c r="B16" s="188" t="s">
        <v>147</v>
      </c>
      <c r="C16" s="214" t="s">
        <v>3</v>
      </c>
      <c r="D16" s="189" t="s">
        <v>772</v>
      </c>
      <c r="E16" s="159">
        <v>44853</v>
      </c>
      <c r="F16" s="159"/>
      <c r="G16" s="160" t="s">
        <v>778</v>
      </c>
      <c r="H16" s="160" t="s">
        <v>779</v>
      </c>
      <c r="I16" s="160"/>
      <c r="J16" s="160" t="s">
        <v>780</v>
      </c>
      <c r="K16" s="189" t="s">
        <v>195</v>
      </c>
      <c r="L16" s="159">
        <v>44854</v>
      </c>
      <c r="M16" s="273"/>
      <c r="N16" s="189"/>
      <c r="O16" s="273" t="s">
        <v>853</v>
      </c>
      <c r="P16" s="231"/>
    </row>
    <row r="17" spans="1:16">
      <c r="A17" s="187">
        <f t="shared" si="0"/>
        <v>7</v>
      </c>
      <c r="B17" s="188" t="s">
        <v>147</v>
      </c>
      <c r="C17" s="214" t="s">
        <v>3</v>
      </c>
      <c r="D17" s="189" t="s">
        <v>796</v>
      </c>
      <c r="E17" s="159">
        <v>44853</v>
      </c>
      <c r="F17" s="159"/>
      <c r="G17" s="160" t="s">
        <v>217</v>
      </c>
      <c r="H17" s="160" t="s">
        <v>803</v>
      </c>
      <c r="I17" s="160"/>
      <c r="J17" s="160" t="s">
        <v>804</v>
      </c>
      <c r="K17" s="189" t="s">
        <v>195</v>
      </c>
      <c r="L17" s="159">
        <v>44858</v>
      </c>
      <c r="M17" s="273"/>
      <c r="N17" s="189"/>
      <c r="O17" s="273" t="s">
        <v>854</v>
      </c>
      <c r="P17" s="231"/>
    </row>
    <row r="18" spans="1:16">
      <c r="A18" s="187">
        <f t="shared" si="0"/>
        <v>8</v>
      </c>
      <c r="B18" s="188" t="s">
        <v>147</v>
      </c>
      <c r="C18" s="214" t="s">
        <v>3</v>
      </c>
      <c r="D18" s="189" t="s">
        <v>797</v>
      </c>
      <c r="E18" s="159">
        <v>44854</v>
      </c>
      <c r="F18" s="159"/>
      <c r="G18" s="160" t="s">
        <v>805</v>
      </c>
      <c r="H18" s="160" t="s">
        <v>806</v>
      </c>
      <c r="I18" s="160"/>
      <c r="J18" s="160" t="s">
        <v>807</v>
      </c>
      <c r="K18" s="189" t="s">
        <v>195</v>
      </c>
      <c r="L18" s="159">
        <v>44858</v>
      </c>
      <c r="M18" s="273"/>
      <c r="N18" s="189"/>
      <c r="O18" s="273" t="s">
        <v>855</v>
      </c>
      <c r="P18" s="231"/>
    </row>
    <row r="19" spans="1:16">
      <c r="A19" s="187">
        <f t="shared" si="0"/>
        <v>9</v>
      </c>
      <c r="B19" s="188" t="s">
        <v>147</v>
      </c>
      <c r="C19" s="214" t="s">
        <v>3</v>
      </c>
      <c r="D19" s="189" t="s">
        <v>798</v>
      </c>
      <c r="E19" s="159">
        <v>44858</v>
      </c>
      <c r="F19" s="159"/>
      <c r="G19" s="160" t="s">
        <v>907</v>
      </c>
      <c r="H19" s="160" t="s">
        <v>908</v>
      </c>
      <c r="I19" s="160"/>
      <c r="J19" s="160" t="s">
        <v>909</v>
      </c>
      <c r="K19" s="189" t="s">
        <v>195</v>
      </c>
      <c r="L19" s="159">
        <v>44866</v>
      </c>
      <c r="M19" s="213"/>
      <c r="N19" s="189"/>
      <c r="O19" s="273" t="s">
        <v>959</v>
      </c>
      <c r="P19" s="231"/>
    </row>
    <row r="20" spans="1:16">
      <c r="A20" s="187">
        <f t="shared" si="0"/>
        <v>10</v>
      </c>
      <c r="B20" s="188" t="s">
        <v>147</v>
      </c>
      <c r="C20" s="214" t="s">
        <v>3</v>
      </c>
      <c r="D20" s="189" t="s">
        <v>799</v>
      </c>
      <c r="E20" s="159">
        <v>44855</v>
      </c>
      <c r="F20" s="159"/>
      <c r="G20" s="160" t="s">
        <v>805</v>
      </c>
      <c r="H20" s="160" t="s">
        <v>808</v>
      </c>
      <c r="I20" s="160"/>
      <c r="J20" s="160" t="s">
        <v>809</v>
      </c>
      <c r="K20" s="189" t="s">
        <v>195</v>
      </c>
      <c r="L20" s="159">
        <v>44858</v>
      </c>
      <c r="M20" s="273"/>
      <c r="N20" s="189"/>
      <c r="O20" s="273" t="s">
        <v>856</v>
      </c>
      <c r="P20" s="231"/>
    </row>
    <row r="21" spans="1:16">
      <c r="A21" s="187">
        <f>1+A20</f>
        <v>11</v>
      </c>
      <c r="B21" s="188" t="s">
        <v>147</v>
      </c>
      <c r="C21" s="214" t="s">
        <v>3</v>
      </c>
      <c r="D21" s="189" t="s">
        <v>800</v>
      </c>
      <c r="E21" s="159">
        <v>44855</v>
      </c>
      <c r="F21" s="159"/>
      <c r="G21" s="160" t="s">
        <v>810</v>
      </c>
      <c r="H21" s="160" t="s">
        <v>811</v>
      </c>
      <c r="I21" s="160"/>
      <c r="J21" s="160" t="s">
        <v>812</v>
      </c>
      <c r="K21" s="189" t="s">
        <v>195</v>
      </c>
      <c r="L21" s="159">
        <v>44858</v>
      </c>
      <c r="M21" s="273"/>
      <c r="N21" s="189"/>
      <c r="O21" s="273" t="s">
        <v>857</v>
      </c>
      <c r="P21" s="231"/>
    </row>
    <row r="22" spans="1:16">
      <c r="A22" s="187"/>
      <c r="B22" s="188" t="s">
        <v>147</v>
      </c>
      <c r="C22" s="214" t="s">
        <v>3</v>
      </c>
      <c r="D22" s="189" t="s">
        <v>801</v>
      </c>
      <c r="E22" s="159">
        <v>44855</v>
      </c>
      <c r="F22" s="159"/>
      <c r="G22" s="160" t="s">
        <v>813</v>
      </c>
      <c r="H22" s="160" t="s">
        <v>814</v>
      </c>
      <c r="I22" s="160"/>
      <c r="J22" s="160" t="s">
        <v>815</v>
      </c>
      <c r="K22" s="189" t="s">
        <v>195</v>
      </c>
      <c r="L22" s="159">
        <v>44858</v>
      </c>
      <c r="M22" s="273"/>
      <c r="N22" s="189"/>
      <c r="O22" s="273" t="s">
        <v>858</v>
      </c>
      <c r="P22" s="231"/>
    </row>
    <row r="23" spans="1:16">
      <c r="A23" s="187">
        <f>1+A21</f>
        <v>12</v>
      </c>
      <c r="B23" s="188" t="s">
        <v>147</v>
      </c>
      <c r="C23" s="214" t="s">
        <v>3</v>
      </c>
      <c r="D23" s="189" t="s">
        <v>802</v>
      </c>
      <c r="E23" s="159">
        <v>44851</v>
      </c>
      <c r="F23" s="159"/>
      <c r="G23" s="160" t="s">
        <v>281</v>
      </c>
      <c r="H23" s="160" t="s">
        <v>896</v>
      </c>
      <c r="I23" s="160"/>
      <c r="J23" s="160" t="s">
        <v>815</v>
      </c>
      <c r="K23" s="189" t="s">
        <v>195</v>
      </c>
      <c r="L23" s="159">
        <v>44854</v>
      </c>
      <c r="M23" s="213"/>
      <c r="N23" s="189"/>
      <c r="O23" s="273" t="s">
        <v>960</v>
      </c>
      <c r="P23" s="231"/>
    </row>
    <row r="24" spans="1:16">
      <c r="A24" s="187">
        <f t="shared" si="0"/>
        <v>13</v>
      </c>
      <c r="B24" s="188" t="s">
        <v>147</v>
      </c>
      <c r="C24" s="214" t="s">
        <v>3</v>
      </c>
      <c r="D24" s="189" t="s">
        <v>910</v>
      </c>
      <c r="E24" s="159">
        <v>44860</v>
      </c>
      <c r="F24" s="159"/>
      <c r="G24" s="160" t="s">
        <v>914</v>
      </c>
      <c r="H24" s="160" t="s">
        <v>915</v>
      </c>
      <c r="I24" s="160"/>
      <c r="J24" s="160" t="s">
        <v>916</v>
      </c>
      <c r="K24" s="189" t="s">
        <v>195</v>
      </c>
      <c r="L24" s="159">
        <v>44866</v>
      </c>
      <c r="M24" s="213"/>
      <c r="N24" s="189"/>
      <c r="O24" s="219" t="s">
        <v>961</v>
      </c>
      <c r="P24" s="231"/>
    </row>
    <row r="25" spans="1:16">
      <c r="A25" s="187">
        <f t="shared" si="0"/>
        <v>14</v>
      </c>
      <c r="B25" s="188" t="s">
        <v>147</v>
      </c>
      <c r="C25" s="214" t="s">
        <v>3</v>
      </c>
      <c r="D25" s="189" t="s">
        <v>911</v>
      </c>
      <c r="E25" s="159">
        <v>44861</v>
      </c>
      <c r="F25" s="159"/>
      <c r="G25" s="160" t="s">
        <v>917</v>
      </c>
      <c r="H25" s="160" t="s">
        <v>918</v>
      </c>
      <c r="I25" s="160"/>
      <c r="J25" s="160" t="s">
        <v>919</v>
      </c>
      <c r="K25" s="189" t="s">
        <v>195</v>
      </c>
      <c r="L25" s="159">
        <v>44866</v>
      </c>
      <c r="M25" s="213"/>
      <c r="N25" s="189"/>
      <c r="O25" s="220" t="s">
        <v>962</v>
      </c>
      <c r="P25" s="231"/>
    </row>
    <row r="26" spans="1:16">
      <c r="A26" s="187">
        <f t="shared" si="0"/>
        <v>15</v>
      </c>
      <c r="B26" s="188" t="s">
        <v>147</v>
      </c>
      <c r="C26" s="214" t="s">
        <v>3</v>
      </c>
      <c r="D26" s="189" t="s">
        <v>912</v>
      </c>
      <c r="E26" s="159">
        <v>44861</v>
      </c>
      <c r="F26" s="159"/>
      <c r="G26" s="160" t="s">
        <v>446</v>
      </c>
      <c r="H26" s="160" t="s">
        <v>920</v>
      </c>
      <c r="I26" s="160"/>
      <c r="J26" s="160" t="s">
        <v>921</v>
      </c>
      <c r="K26" s="189" t="s">
        <v>195</v>
      </c>
      <c r="L26" s="159">
        <v>44873</v>
      </c>
      <c r="M26" s="159"/>
      <c r="N26" s="189"/>
      <c r="O26" s="219" t="s">
        <v>1072</v>
      </c>
      <c r="P26" s="231"/>
    </row>
    <row r="27" spans="1:16">
      <c r="A27" s="187">
        <f t="shared" si="0"/>
        <v>16</v>
      </c>
      <c r="B27" s="188" t="s">
        <v>147</v>
      </c>
      <c r="C27" s="214" t="s">
        <v>3</v>
      </c>
      <c r="D27" s="189" t="s">
        <v>913</v>
      </c>
      <c r="E27" s="159">
        <v>44861</v>
      </c>
      <c r="F27" s="159"/>
      <c r="G27" s="160" t="s">
        <v>914</v>
      </c>
      <c r="H27" s="160" t="s">
        <v>922</v>
      </c>
      <c r="I27" s="160"/>
      <c r="J27" s="160" t="s">
        <v>923</v>
      </c>
      <c r="K27" s="189" t="s">
        <v>195</v>
      </c>
      <c r="L27" s="159">
        <v>44866</v>
      </c>
      <c r="M27" s="159"/>
      <c r="N27" s="189"/>
      <c r="O27" s="220" t="s">
        <v>963</v>
      </c>
      <c r="P27" s="231"/>
    </row>
    <row r="28" spans="1:16">
      <c r="A28" s="187">
        <f t="shared" si="0"/>
        <v>17</v>
      </c>
      <c r="B28" s="188" t="s">
        <v>147</v>
      </c>
      <c r="C28" s="214" t="s">
        <v>3</v>
      </c>
      <c r="D28" s="189" t="s">
        <v>924</v>
      </c>
      <c r="E28" s="159">
        <v>44861</v>
      </c>
      <c r="F28" s="159"/>
      <c r="G28" s="160" t="s">
        <v>928</v>
      </c>
      <c r="H28" s="160" t="s">
        <v>929</v>
      </c>
      <c r="I28" s="160"/>
      <c r="J28" s="160" t="s">
        <v>930</v>
      </c>
      <c r="K28" s="189" t="s">
        <v>195</v>
      </c>
      <c r="L28" s="159">
        <v>44873</v>
      </c>
      <c r="M28" s="159"/>
      <c r="N28" s="189"/>
      <c r="O28" s="220" t="s">
        <v>1073</v>
      </c>
      <c r="P28" s="231"/>
    </row>
    <row r="29" spans="1:16">
      <c r="A29" s="187">
        <f t="shared" si="0"/>
        <v>18</v>
      </c>
      <c r="B29" s="188" t="s">
        <v>147</v>
      </c>
      <c r="C29" s="214" t="s">
        <v>3</v>
      </c>
      <c r="D29" s="189" t="s">
        <v>925</v>
      </c>
      <c r="E29" s="159">
        <v>44861</v>
      </c>
      <c r="F29" s="159"/>
      <c r="G29" s="160" t="s">
        <v>281</v>
      </c>
      <c r="H29" s="160" t="s">
        <v>931</v>
      </c>
      <c r="I29" s="160"/>
      <c r="J29" s="160" t="s">
        <v>930</v>
      </c>
      <c r="K29" s="189" t="s">
        <v>195</v>
      </c>
      <c r="L29" s="159">
        <v>44866</v>
      </c>
      <c r="M29" s="159"/>
      <c r="N29" s="189"/>
      <c r="O29" s="220" t="s">
        <v>964</v>
      </c>
      <c r="P29" s="231"/>
    </row>
    <row r="30" spans="1:16">
      <c r="A30" s="187">
        <f t="shared" si="0"/>
        <v>19</v>
      </c>
      <c r="B30" s="188" t="s">
        <v>147</v>
      </c>
      <c r="C30" s="214" t="s">
        <v>3</v>
      </c>
      <c r="D30" s="189" t="s">
        <v>926</v>
      </c>
      <c r="E30" s="159">
        <v>44863</v>
      </c>
      <c r="F30" s="159"/>
      <c r="G30" s="160" t="s">
        <v>928</v>
      </c>
      <c r="H30" s="160" t="s">
        <v>932</v>
      </c>
      <c r="I30" s="160"/>
      <c r="J30" s="160" t="s">
        <v>933</v>
      </c>
      <c r="K30" s="189" t="s">
        <v>195</v>
      </c>
      <c r="L30" s="159">
        <v>44866</v>
      </c>
      <c r="M30" s="159"/>
      <c r="N30" s="189"/>
      <c r="O30" s="220" t="s">
        <v>965</v>
      </c>
      <c r="P30" s="231"/>
    </row>
    <row r="31" spans="1:16">
      <c r="A31" s="187">
        <f t="shared" si="0"/>
        <v>20</v>
      </c>
      <c r="B31" s="188" t="s">
        <v>147</v>
      </c>
      <c r="C31" s="214" t="s">
        <v>3</v>
      </c>
      <c r="D31" s="189" t="s">
        <v>927</v>
      </c>
      <c r="E31" s="191">
        <v>44865</v>
      </c>
      <c r="F31" s="191"/>
      <c r="G31" s="192" t="s">
        <v>914</v>
      </c>
      <c r="H31" s="193" t="s">
        <v>942</v>
      </c>
      <c r="I31" s="193"/>
      <c r="J31" s="192" t="s">
        <v>943</v>
      </c>
      <c r="K31" s="190" t="s">
        <v>195</v>
      </c>
      <c r="L31" s="191">
        <v>44866</v>
      </c>
      <c r="M31" s="213"/>
      <c r="N31" s="189"/>
      <c r="O31" s="220" t="s">
        <v>966</v>
      </c>
      <c r="P31" s="231"/>
    </row>
    <row r="32" spans="1:16">
      <c r="A32" s="187">
        <f t="shared" si="0"/>
        <v>21</v>
      </c>
      <c r="B32" s="188" t="s">
        <v>147</v>
      </c>
      <c r="C32" s="214" t="s">
        <v>3</v>
      </c>
      <c r="D32" s="189" t="s">
        <v>1083</v>
      </c>
      <c r="E32" s="159">
        <v>44870</v>
      </c>
      <c r="F32" s="159"/>
      <c r="G32" s="160" t="s">
        <v>1106</v>
      </c>
      <c r="H32" s="160" t="s">
        <v>1110</v>
      </c>
      <c r="I32" s="160"/>
      <c r="J32" s="160" t="s">
        <v>1111</v>
      </c>
      <c r="K32" s="189" t="s">
        <v>195</v>
      </c>
      <c r="L32" s="159">
        <v>44879</v>
      </c>
      <c r="M32" s="213"/>
      <c r="N32" s="189"/>
      <c r="O32" s="189"/>
      <c r="P32" s="231"/>
    </row>
    <row r="33" spans="1:16">
      <c r="A33" s="187">
        <f t="shared" si="0"/>
        <v>22</v>
      </c>
      <c r="B33" s="188" t="s">
        <v>147</v>
      </c>
      <c r="C33" s="214" t="s">
        <v>3</v>
      </c>
      <c r="D33" s="189" t="s">
        <v>1084</v>
      </c>
      <c r="E33" s="159">
        <v>44873</v>
      </c>
      <c r="F33" s="159"/>
      <c r="G33" s="160" t="s">
        <v>446</v>
      </c>
      <c r="H33" s="160" t="s">
        <v>1145</v>
      </c>
      <c r="I33" s="160"/>
      <c r="J33" s="160" t="s">
        <v>1146</v>
      </c>
      <c r="K33" s="189" t="s">
        <v>195</v>
      </c>
      <c r="L33" s="159">
        <v>44879</v>
      </c>
      <c r="M33" s="213"/>
      <c r="N33" s="189"/>
      <c r="O33" s="189"/>
      <c r="P33" s="231"/>
    </row>
    <row r="34" spans="1:16">
      <c r="A34" s="187">
        <f t="shared" si="0"/>
        <v>23</v>
      </c>
      <c r="B34" s="188" t="s">
        <v>147</v>
      </c>
      <c r="C34" s="214" t="s">
        <v>3</v>
      </c>
      <c r="D34" s="189" t="s">
        <v>1085</v>
      </c>
      <c r="E34" s="159">
        <v>44873</v>
      </c>
      <c r="F34" s="159"/>
      <c r="G34" s="160" t="s">
        <v>446</v>
      </c>
      <c r="H34" s="160" t="s">
        <v>1088</v>
      </c>
      <c r="I34" s="160"/>
      <c r="J34" s="160" t="s">
        <v>921</v>
      </c>
      <c r="K34" s="189" t="s">
        <v>195</v>
      </c>
      <c r="L34" s="159">
        <v>44879</v>
      </c>
      <c r="M34" s="213"/>
      <c r="N34" s="189"/>
      <c r="O34" s="189"/>
      <c r="P34" s="231"/>
    </row>
    <row r="35" spans="1:16">
      <c r="A35" s="187">
        <f t="shared" si="0"/>
        <v>24</v>
      </c>
      <c r="B35" s="188" t="s">
        <v>147</v>
      </c>
      <c r="C35" s="214" t="s">
        <v>3</v>
      </c>
      <c r="D35" s="189" t="s">
        <v>1086</v>
      </c>
      <c r="E35" s="159">
        <v>44880</v>
      </c>
      <c r="F35" s="159"/>
      <c r="G35" s="160" t="s">
        <v>5</v>
      </c>
      <c r="H35" s="160" t="s">
        <v>1169</v>
      </c>
      <c r="I35" s="160"/>
      <c r="J35" s="160" t="s">
        <v>1170</v>
      </c>
      <c r="K35" s="189" t="s">
        <v>195</v>
      </c>
      <c r="L35" s="159">
        <v>44882</v>
      </c>
      <c r="M35" s="213"/>
      <c r="N35" s="189"/>
      <c r="O35" s="189"/>
      <c r="P35" s="231"/>
    </row>
    <row r="36" spans="1:16">
      <c r="A36" s="187"/>
      <c r="B36" s="188" t="s">
        <v>147</v>
      </c>
      <c r="C36" s="214" t="s">
        <v>3</v>
      </c>
      <c r="D36" s="189" t="s">
        <v>1087</v>
      </c>
      <c r="E36" s="159">
        <v>44923</v>
      </c>
      <c r="F36" s="159"/>
      <c r="G36" s="160" t="s">
        <v>1285</v>
      </c>
      <c r="H36" s="160" t="s">
        <v>1618</v>
      </c>
      <c r="I36" s="160"/>
      <c r="J36" s="160" t="s">
        <v>1616</v>
      </c>
      <c r="K36" s="189" t="s">
        <v>195</v>
      </c>
      <c r="L36" s="159">
        <v>44925</v>
      </c>
      <c r="M36" s="213"/>
      <c r="N36" s="189"/>
      <c r="O36" s="189"/>
      <c r="P36" s="231"/>
    </row>
    <row r="37" spans="1:16">
      <c r="A37" s="187">
        <f>1+A35</f>
        <v>25</v>
      </c>
      <c r="B37" s="188" t="s">
        <v>147</v>
      </c>
      <c r="C37" s="214" t="s">
        <v>3</v>
      </c>
      <c r="D37" s="189" t="s">
        <v>1617</v>
      </c>
      <c r="E37" s="191">
        <v>44923</v>
      </c>
      <c r="F37" s="191"/>
      <c r="G37" s="192" t="s">
        <v>281</v>
      </c>
      <c r="H37" s="160" t="s">
        <v>1615</v>
      </c>
      <c r="I37" s="160"/>
      <c r="J37" s="160" t="s">
        <v>1616</v>
      </c>
      <c r="K37" s="189" t="s">
        <v>195</v>
      </c>
      <c r="L37" s="159">
        <v>44925</v>
      </c>
      <c r="M37" s="213"/>
      <c r="N37" s="189"/>
      <c r="O37" s="189"/>
      <c r="P37" s="231"/>
    </row>
    <row r="38" spans="1:16">
      <c r="A38" s="187">
        <f t="shared" si="0"/>
        <v>26</v>
      </c>
      <c r="B38" s="188" t="s">
        <v>147</v>
      </c>
      <c r="C38" s="187" t="s">
        <v>3</v>
      </c>
      <c r="D38" s="189" t="s">
        <v>1627</v>
      </c>
      <c r="E38" s="191">
        <v>44926</v>
      </c>
      <c r="F38" s="191"/>
      <c r="G38" s="192" t="s">
        <v>1285</v>
      </c>
      <c r="H38" s="192" t="s">
        <v>1628</v>
      </c>
      <c r="I38" s="192"/>
      <c r="J38" s="160" t="s">
        <v>1629</v>
      </c>
      <c r="K38" s="189" t="s">
        <v>195</v>
      </c>
      <c r="L38" s="159">
        <v>44928</v>
      </c>
      <c r="M38" s="213"/>
      <c r="N38" s="189"/>
      <c r="O38" s="189"/>
      <c r="P38" s="231"/>
    </row>
    <row r="39" spans="1:16">
      <c r="A39" s="190">
        <f t="shared" si="0"/>
        <v>27</v>
      </c>
      <c r="B39" s="192" t="s">
        <v>147</v>
      </c>
      <c r="C39" s="190" t="s">
        <v>3</v>
      </c>
      <c r="D39" s="189" t="s">
        <v>1691</v>
      </c>
      <c r="E39" s="191">
        <v>44931</v>
      </c>
      <c r="F39" s="191"/>
      <c r="G39" s="192" t="s">
        <v>914</v>
      </c>
      <c r="H39" s="192" t="s">
        <v>1699</v>
      </c>
      <c r="I39" s="192"/>
      <c r="J39" s="160" t="s">
        <v>1616</v>
      </c>
      <c r="K39" s="189" t="s">
        <v>195</v>
      </c>
      <c r="L39" s="159">
        <v>44931</v>
      </c>
      <c r="M39" s="213"/>
      <c r="N39" s="189"/>
      <c r="O39" s="189"/>
      <c r="P39" s="231"/>
    </row>
    <row r="40" spans="1:16">
      <c r="A40" s="190">
        <f t="shared" si="0"/>
        <v>28</v>
      </c>
      <c r="B40" s="192" t="s">
        <v>147</v>
      </c>
      <c r="C40" s="190" t="s">
        <v>3</v>
      </c>
      <c r="D40" s="189" t="s">
        <v>1692</v>
      </c>
      <c r="E40" s="191">
        <v>44931</v>
      </c>
      <c r="F40" s="191"/>
      <c r="G40" s="192" t="s">
        <v>1700</v>
      </c>
      <c r="H40" s="192" t="s">
        <v>1701</v>
      </c>
      <c r="I40" s="192"/>
      <c r="J40" s="160" t="s">
        <v>1616</v>
      </c>
      <c r="K40" s="189" t="s">
        <v>195</v>
      </c>
      <c r="L40" s="159">
        <v>44932</v>
      </c>
      <c r="M40" s="213"/>
      <c r="N40" s="189"/>
      <c r="O40" s="189"/>
      <c r="P40" s="231"/>
    </row>
    <row r="41" spans="1:16">
      <c r="A41" s="187">
        <f t="shared" si="0"/>
        <v>29</v>
      </c>
      <c r="B41" s="188" t="s">
        <v>147</v>
      </c>
      <c r="C41" s="187" t="s">
        <v>3</v>
      </c>
      <c r="D41" s="189" t="s">
        <v>1693</v>
      </c>
      <c r="E41" s="191">
        <v>44935</v>
      </c>
      <c r="F41" s="191"/>
      <c r="G41" s="192" t="s">
        <v>1285</v>
      </c>
      <c r="H41" s="192" t="s">
        <v>1742</v>
      </c>
      <c r="I41" s="192"/>
      <c r="J41" s="160" t="s">
        <v>1616</v>
      </c>
      <c r="K41" s="189" t="s">
        <v>195</v>
      </c>
      <c r="L41" s="159">
        <v>44936</v>
      </c>
      <c r="M41" s="213"/>
      <c r="N41" s="189"/>
      <c r="O41" s="189"/>
      <c r="P41" s="231"/>
    </row>
    <row r="42" spans="1:16">
      <c r="A42" s="190">
        <f t="shared" si="0"/>
        <v>30</v>
      </c>
      <c r="B42" s="192" t="s">
        <v>147</v>
      </c>
      <c r="C42" s="190" t="s">
        <v>3</v>
      </c>
      <c r="D42" s="189" t="s">
        <v>1694</v>
      </c>
      <c r="E42" s="191">
        <v>44936</v>
      </c>
      <c r="F42" s="191"/>
      <c r="G42" s="192" t="s">
        <v>231</v>
      </c>
      <c r="H42" s="192" t="s">
        <v>1718</v>
      </c>
      <c r="I42" s="192"/>
      <c r="J42" s="160" t="s">
        <v>1719</v>
      </c>
      <c r="K42" s="190" t="s">
        <v>195</v>
      </c>
      <c r="L42" s="159">
        <v>44943</v>
      </c>
      <c r="M42" s="213"/>
      <c r="N42" s="189"/>
      <c r="O42" s="189"/>
      <c r="P42" s="231"/>
    </row>
    <row r="43" spans="1:16">
      <c r="A43" s="190">
        <f t="shared" si="0"/>
        <v>31</v>
      </c>
      <c r="B43" s="192" t="s">
        <v>147</v>
      </c>
      <c r="C43" s="190" t="s">
        <v>3</v>
      </c>
      <c r="D43" s="189" t="s">
        <v>1695</v>
      </c>
      <c r="E43" s="191">
        <v>44936</v>
      </c>
      <c r="F43" s="191"/>
      <c r="G43" s="192" t="s">
        <v>231</v>
      </c>
      <c r="H43" s="192" t="s">
        <v>1720</v>
      </c>
      <c r="I43" s="192"/>
      <c r="J43" s="160" t="s">
        <v>1719</v>
      </c>
      <c r="K43" s="189" t="s">
        <v>195</v>
      </c>
      <c r="L43" s="159">
        <v>44943</v>
      </c>
      <c r="M43" s="213"/>
      <c r="N43" s="189"/>
      <c r="O43" s="189"/>
      <c r="P43" s="231"/>
    </row>
    <row r="44" spans="1:16">
      <c r="A44" s="190">
        <f t="shared" si="0"/>
        <v>32</v>
      </c>
      <c r="B44" s="192" t="s">
        <v>147</v>
      </c>
      <c r="C44" s="190" t="s">
        <v>3</v>
      </c>
      <c r="D44" s="189" t="s">
        <v>1696</v>
      </c>
      <c r="E44" s="159">
        <v>44937</v>
      </c>
      <c r="F44" s="159"/>
      <c r="G44" s="160" t="s">
        <v>231</v>
      </c>
      <c r="H44" s="160" t="s">
        <v>1761</v>
      </c>
      <c r="I44" s="160"/>
      <c r="J44" s="160" t="s">
        <v>1616</v>
      </c>
      <c r="K44" s="189" t="s">
        <v>195</v>
      </c>
      <c r="L44" s="159">
        <v>44943</v>
      </c>
      <c r="M44" s="213"/>
      <c r="N44" s="189"/>
      <c r="O44" s="189"/>
      <c r="P44" s="231"/>
    </row>
    <row r="45" spans="1:16">
      <c r="A45" s="190">
        <f t="shared" si="0"/>
        <v>33</v>
      </c>
      <c r="B45" s="192" t="s">
        <v>147</v>
      </c>
      <c r="C45" s="190" t="s">
        <v>3</v>
      </c>
      <c r="D45" s="189" t="s">
        <v>1697</v>
      </c>
      <c r="E45" s="159">
        <v>44937</v>
      </c>
      <c r="F45" s="159"/>
      <c r="G45" s="160" t="s">
        <v>231</v>
      </c>
      <c r="H45" s="160" t="s">
        <v>1762</v>
      </c>
      <c r="I45" s="160"/>
      <c r="J45" s="160" t="s">
        <v>1616</v>
      </c>
      <c r="K45" s="189" t="s">
        <v>195</v>
      </c>
      <c r="L45" s="159">
        <v>44943</v>
      </c>
      <c r="M45" s="213"/>
      <c r="N45" s="189"/>
      <c r="O45" s="189"/>
      <c r="P45" s="231"/>
    </row>
    <row r="46" spans="1:16">
      <c r="A46" s="190">
        <f t="shared" si="0"/>
        <v>34</v>
      </c>
      <c r="B46" s="192" t="s">
        <v>147</v>
      </c>
      <c r="C46" s="190" t="s">
        <v>3</v>
      </c>
      <c r="D46" s="189" t="s">
        <v>1698</v>
      </c>
      <c r="E46" s="159">
        <v>44938</v>
      </c>
      <c r="F46" s="159"/>
      <c r="G46" s="160" t="s">
        <v>231</v>
      </c>
      <c r="H46" s="160" t="s">
        <v>1767</v>
      </c>
      <c r="I46" s="160"/>
      <c r="J46" s="160" t="s">
        <v>1616</v>
      </c>
      <c r="K46" s="189" t="s">
        <v>195</v>
      </c>
      <c r="L46" s="159">
        <v>44943</v>
      </c>
      <c r="M46" s="213"/>
      <c r="N46" s="189"/>
      <c r="O46" s="189"/>
      <c r="P46" s="231"/>
    </row>
    <row r="47" spans="1:16">
      <c r="A47" s="190">
        <f t="shared" si="0"/>
        <v>35</v>
      </c>
      <c r="B47" s="192" t="s">
        <v>147</v>
      </c>
      <c r="C47" s="190" t="s">
        <v>3</v>
      </c>
      <c r="D47" s="189" t="s">
        <v>1768</v>
      </c>
      <c r="E47" s="159">
        <v>44938</v>
      </c>
      <c r="F47" s="159"/>
      <c r="G47" s="160" t="s">
        <v>231</v>
      </c>
      <c r="H47" s="160" t="s">
        <v>1769</v>
      </c>
      <c r="I47" s="160"/>
      <c r="J47" s="160" t="s">
        <v>1616</v>
      </c>
      <c r="K47" s="189" t="s">
        <v>195</v>
      </c>
      <c r="L47" s="159">
        <v>44943</v>
      </c>
      <c r="M47" s="213"/>
      <c r="N47" s="189"/>
      <c r="O47" s="189"/>
      <c r="P47" s="231"/>
    </row>
    <row r="48" spans="1:16">
      <c r="A48" s="187">
        <f t="shared" si="0"/>
        <v>36</v>
      </c>
      <c r="B48" s="188" t="s">
        <v>147</v>
      </c>
      <c r="C48" s="187" t="s">
        <v>3</v>
      </c>
      <c r="D48" s="189" t="s">
        <v>2558</v>
      </c>
      <c r="E48" s="191">
        <v>45024</v>
      </c>
      <c r="F48" s="191"/>
      <c r="G48" s="192" t="s">
        <v>109</v>
      </c>
      <c r="H48" s="192" t="s">
        <v>2656</v>
      </c>
      <c r="I48" s="192"/>
      <c r="J48" s="192" t="s">
        <v>2657</v>
      </c>
      <c r="K48" s="190" t="s">
        <v>195</v>
      </c>
      <c r="L48" s="191">
        <v>45030</v>
      </c>
      <c r="M48" s="213"/>
      <c r="N48" s="189"/>
      <c r="O48" s="189"/>
      <c r="P48" s="231"/>
    </row>
    <row r="49" spans="1:16">
      <c r="A49" s="187">
        <f t="shared" si="0"/>
        <v>37</v>
      </c>
      <c r="B49" s="188" t="s">
        <v>147</v>
      </c>
      <c r="C49" s="214" t="s">
        <v>3</v>
      </c>
      <c r="D49" s="189" t="s">
        <v>2559</v>
      </c>
      <c r="E49" s="191">
        <v>45024</v>
      </c>
      <c r="F49" s="191"/>
      <c r="G49" s="160" t="s">
        <v>1285</v>
      </c>
      <c r="H49" s="160" t="s">
        <v>2658</v>
      </c>
      <c r="I49" s="160"/>
      <c r="J49" s="160" t="s">
        <v>2657</v>
      </c>
      <c r="K49" s="189" t="s">
        <v>195</v>
      </c>
      <c r="L49" s="191">
        <v>45030</v>
      </c>
      <c r="M49" s="213"/>
      <c r="N49" s="189"/>
      <c r="O49" s="189"/>
      <c r="P49" s="231"/>
    </row>
    <row r="50" spans="1:16">
      <c r="A50" s="187">
        <f t="shared" si="0"/>
        <v>38</v>
      </c>
      <c r="B50" s="188" t="s">
        <v>147</v>
      </c>
      <c r="C50" s="187" t="s">
        <v>3</v>
      </c>
      <c r="D50" s="189" t="s">
        <v>2560</v>
      </c>
      <c r="E50" s="191">
        <v>45024</v>
      </c>
      <c r="F50" s="191"/>
      <c r="G50" s="192" t="s">
        <v>281</v>
      </c>
      <c r="H50" s="192" t="s">
        <v>2659</v>
      </c>
      <c r="I50" s="192"/>
      <c r="J50" s="193" t="s">
        <v>2657</v>
      </c>
      <c r="K50" s="190" t="s">
        <v>195</v>
      </c>
      <c r="L50" s="191">
        <v>45030</v>
      </c>
      <c r="M50" s="213"/>
      <c r="N50" s="189"/>
      <c r="O50" s="189"/>
      <c r="P50" s="231"/>
    </row>
    <row r="51" spans="1:16">
      <c r="A51" s="187">
        <f t="shared" si="0"/>
        <v>39</v>
      </c>
      <c r="B51" s="188" t="s">
        <v>147</v>
      </c>
      <c r="C51" s="187" t="s">
        <v>3</v>
      </c>
      <c r="D51" s="189" t="s">
        <v>2561</v>
      </c>
      <c r="E51" s="159">
        <v>45024</v>
      </c>
      <c r="F51" s="159"/>
      <c r="G51" s="160" t="s">
        <v>5</v>
      </c>
      <c r="H51" s="160" t="s">
        <v>2697</v>
      </c>
      <c r="I51" s="160"/>
      <c r="J51" s="160" t="s">
        <v>2698</v>
      </c>
      <c r="K51" s="189" t="s">
        <v>195</v>
      </c>
      <c r="L51" s="159">
        <v>45035</v>
      </c>
      <c r="M51" s="213"/>
      <c r="N51" s="189"/>
      <c r="O51" s="189"/>
      <c r="P51" s="231"/>
    </row>
    <row r="52" spans="1:16">
      <c r="A52" s="187">
        <f t="shared" si="0"/>
        <v>40</v>
      </c>
      <c r="B52" s="188" t="s">
        <v>147</v>
      </c>
      <c r="C52" s="214" t="s">
        <v>3</v>
      </c>
      <c r="D52" s="189" t="s">
        <v>2562</v>
      </c>
      <c r="E52" s="159">
        <v>45024</v>
      </c>
      <c r="F52" s="159"/>
      <c r="G52" s="160" t="s">
        <v>1285</v>
      </c>
      <c r="H52" s="160" t="s">
        <v>2660</v>
      </c>
      <c r="I52" s="160"/>
      <c r="J52" s="160" t="s">
        <v>2657</v>
      </c>
      <c r="K52" s="189" t="s">
        <v>195</v>
      </c>
      <c r="L52" s="159">
        <v>45030</v>
      </c>
      <c r="M52" s="213"/>
      <c r="N52" s="189"/>
      <c r="O52" s="189"/>
      <c r="P52" s="231"/>
    </row>
    <row r="53" spans="1:16">
      <c r="A53" s="187">
        <f t="shared" si="0"/>
        <v>41</v>
      </c>
      <c r="B53" s="188" t="s">
        <v>147</v>
      </c>
      <c r="C53" s="214" t="s">
        <v>3</v>
      </c>
      <c r="D53" s="189" t="s">
        <v>2563</v>
      </c>
      <c r="E53" s="159">
        <v>45025</v>
      </c>
      <c r="F53" s="159"/>
      <c r="G53" s="160" t="s">
        <v>109</v>
      </c>
      <c r="H53" s="160" t="s">
        <v>2661</v>
      </c>
      <c r="I53" s="160"/>
      <c r="J53" s="160" t="s">
        <v>2662</v>
      </c>
      <c r="K53" s="189" t="s">
        <v>195</v>
      </c>
      <c r="L53" s="159">
        <v>45030</v>
      </c>
      <c r="M53" s="213"/>
      <c r="N53" s="189"/>
      <c r="O53" s="189"/>
      <c r="P53" s="231"/>
    </row>
    <row r="54" spans="1:16">
      <c r="A54" s="187">
        <f t="shared" si="0"/>
        <v>42</v>
      </c>
      <c r="B54" s="188" t="s">
        <v>147</v>
      </c>
      <c r="C54" s="214" t="s">
        <v>3</v>
      </c>
      <c r="D54" s="189" t="s">
        <v>2564</v>
      </c>
      <c r="E54" s="159">
        <v>45025</v>
      </c>
      <c r="F54" s="159"/>
      <c r="G54" s="160" t="s">
        <v>1285</v>
      </c>
      <c r="H54" s="160" t="s">
        <v>2663</v>
      </c>
      <c r="I54" s="160"/>
      <c r="J54" s="160" t="s">
        <v>2662</v>
      </c>
      <c r="K54" s="189" t="s">
        <v>195</v>
      </c>
      <c r="L54" s="159">
        <v>45030</v>
      </c>
      <c r="M54" s="213"/>
      <c r="N54" s="189"/>
      <c r="O54" s="189"/>
      <c r="P54" s="231"/>
    </row>
    <row r="55" spans="1:16">
      <c r="A55" s="187">
        <f t="shared" si="0"/>
        <v>43</v>
      </c>
      <c r="B55" s="188" t="s">
        <v>147</v>
      </c>
      <c r="C55" s="214" t="s">
        <v>3</v>
      </c>
      <c r="D55" s="189" t="s">
        <v>2565</v>
      </c>
      <c r="E55" s="159">
        <v>45025</v>
      </c>
      <c r="F55" s="159"/>
      <c r="G55" s="160" t="s">
        <v>281</v>
      </c>
      <c r="H55" s="160" t="s">
        <v>2664</v>
      </c>
      <c r="I55" s="160"/>
      <c r="J55" s="160" t="s">
        <v>2662</v>
      </c>
      <c r="K55" s="189" t="s">
        <v>195</v>
      </c>
      <c r="L55" s="159">
        <v>45030</v>
      </c>
      <c r="M55" s="213"/>
      <c r="N55" s="189"/>
      <c r="O55" s="189"/>
      <c r="P55" s="231"/>
    </row>
    <row r="56" spans="1:16">
      <c r="A56" s="187">
        <f t="shared" si="0"/>
        <v>44</v>
      </c>
      <c r="B56" s="188" t="s">
        <v>147</v>
      </c>
      <c r="C56" s="214" t="s">
        <v>3</v>
      </c>
      <c r="D56" s="189" t="s">
        <v>2566</v>
      </c>
      <c r="E56" s="159">
        <v>45025</v>
      </c>
      <c r="F56" s="159"/>
      <c r="G56" s="160" t="s">
        <v>5</v>
      </c>
      <c r="H56" s="160" t="s">
        <v>2699</v>
      </c>
      <c r="I56" s="160"/>
      <c r="J56" s="160" t="s">
        <v>2700</v>
      </c>
      <c r="K56" s="189" t="s">
        <v>195</v>
      </c>
      <c r="L56" s="159">
        <v>45035</v>
      </c>
      <c r="M56" s="213"/>
      <c r="N56" s="189"/>
      <c r="O56" s="189"/>
      <c r="P56" s="231"/>
    </row>
    <row r="57" spans="1:16">
      <c r="A57" s="187">
        <f t="shared" si="0"/>
        <v>45</v>
      </c>
      <c r="B57" s="188" t="s">
        <v>147</v>
      </c>
      <c r="C57" s="214" t="s">
        <v>3</v>
      </c>
      <c r="D57" s="189" t="s">
        <v>2567</v>
      </c>
      <c r="E57" s="159">
        <v>45025</v>
      </c>
      <c r="F57" s="159"/>
      <c r="G57" s="160" t="s">
        <v>1285</v>
      </c>
      <c r="H57" s="160" t="s">
        <v>2665</v>
      </c>
      <c r="I57" s="160"/>
      <c r="J57" s="160" t="s">
        <v>2666</v>
      </c>
      <c r="K57" s="189" t="s">
        <v>195</v>
      </c>
      <c r="L57" s="159">
        <v>45030</v>
      </c>
      <c r="M57" s="213"/>
      <c r="N57" s="189"/>
      <c r="O57" s="189"/>
      <c r="P57" s="231"/>
    </row>
    <row r="58" spans="1:16">
      <c r="A58" s="187">
        <f t="shared" si="0"/>
        <v>46</v>
      </c>
      <c r="B58" s="188" t="s">
        <v>147</v>
      </c>
      <c r="C58" s="214" t="s">
        <v>3</v>
      </c>
      <c r="D58" s="189" t="s">
        <v>2568</v>
      </c>
      <c r="E58" s="159">
        <v>45026</v>
      </c>
      <c r="F58" s="159"/>
      <c r="G58" s="160" t="s">
        <v>5</v>
      </c>
      <c r="H58" s="160" t="s">
        <v>2570</v>
      </c>
      <c r="I58" s="160"/>
      <c r="J58" s="160" t="s">
        <v>2571</v>
      </c>
      <c r="K58" s="189" t="s">
        <v>195</v>
      </c>
      <c r="L58" s="159">
        <v>45030</v>
      </c>
      <c r="M58" s="213"/>
      <c r="N58" s="189"/>
      <c r="O58" s="189"/>
      <c r="P58" s="231"/>
    </row>
    <row r="59" spans="1:16">
      <c r="A59" s="187">
        <f t="shared" si="0"/>
        <v>47</v>
      </c>
      <c r="B59" s="188" t="s">
        <v>147</v>
      </c>
      <c r="C59" s="214" t="s">
        <v>3</v>
      </c>
      <c r="D59" s="189" t="s">
        <v>2569</v>
      </c>
      <c r="E59" s="159">
        <v>45027</v>
      </c>
      <c r="F59" s="159"/>
      <c r="G59" s="160" t="s">
        <v>5</v>
      </c>
      <c r="H59" s="160" t="s">
        <v>2572</v>
      </c>
      <c r="I59" s="160"/>
      <c r="J59" s="160" t="s">
        <v>2571</v>
      </c>
      <c r="K59" s="189" t="s">
        <v>195</v>
      </c>
      <c r="L59" s="159">
        <v>45030</v>
      </c>
      <c r="M59" s="213"/>
      <c r="N59" s="189"/>
      <c r="O59" s="189"/>
      <c r="P59" s="231"/>
    </row>
    <row r="60" spans="1:16">
      <c r="A60" s="187">
        <f t="shared" si="0"/>
        <v>48</v>
      </c>
      <c r="B60" s="188" t="s">
        <v>147</v>
      </c>
      <c r="C60" s="214" t="s">
        <v>3</v>
      </c>
      <c r="D60" s="189" t="s">
        <v>2573</v>
      </c>
      <c r="E60" s="159">
        <v>45027</v>
      </c>
      <c r="F60" s="159"/>
      <c r="G60" s="160" t="s">
        <v>2578</v>
      </c>
      <c r="H60" s="160" t="s">
        <v>2579</v>
      </c>
      <c r="I60" s="160"/>
      <c r="J60" s="160" t="s">
        <v>2580</v>
      </c>
      <c r="K60" s="189" t="s">
        <v>195</v>
      </c>
      <c r="L60" s="159">
        <v>45030</v>
      </c>
      <c r="M60" s="213"/>
      <c r="N60" s="189"/>
      <c r="O60" s="189"/>
      <c r="P60" s="231"/>
    </row>
    <row r="61" spans="1:16">
      <c r="A61" s="187">
        <f t="shared" si="0"/>
        <v>49</v>
      </c>
      <c r="B61" s="188" t="s">
        <v>147</v>
      </c>
      <c r="C61" s="214" t="s">
        <v>3</v>
      </c>
      <c r="D61" s="189" t="s">
        <v>2574</v>
      </c>
      <c r="E61" s="159">
        <v>45027</v>
      </c>
      <c r="F61" s="159"/>
      <c r="G61" s="160" t="s">
        <v>1285</v>
      </c>
      <c r="H61" s="160" t="s">
        <v>2581</v>
      </c>
      <c r="I61" s="160"/>
      <c r="J61" s="160" t="s">
        <v>2580</v>
      </c>
      <c r="K61" s="189" t="s">
        <v>195</v>
      </c>
      <c r="L61" s="159">
        <v>45030</v>
      </c>
      <c r="M61" s="213"/>
      <c r="N61" s="189"/>
      <c r="O61" s="189"/>
      <c r="P61" s="231"/>
    </row>
    <row r="62" spans="1:16">
      <c r="A62" s="187">
        <f t="shared" si="0"/>
        <v>50</v>
      </c>
      <c r="B62" s="188" t="s">
        <v>147</v>
      </c>
      <c r="C62" s="214" t="s">
        <v>3</v>
      </c>
      <c r="D62" s="189" t="s">
        <v>2575</v>
      </c>
      <c r="E62" s="159">
        <v>45027</v>
      </c>
      <c r="F62" s="159"/>
      <c r="G62" s="160" t="s">
        <v>281</v>
      </c>
      <c r="H62" s="160" t="s">
        <v>2582</v>
      </c>
      <c r="I62" s="160"/>
      <c r="J62" s="160" t="s">
        <v>2580</v>
      </c>
      <c r="K62" s="189" t="s">
        <v>195</v>
      </c>
      <c r="L62" s="159">
        <v>45030</v>
      </c>
      <c r="M62" s="213"/>
      <c r="N62" s="189"/>
      <c r="O62" s="189"/>
      <c r="P62" s="231"/>
    </row>
    <row r="63" spans="1:16">
      <c r="A63" s="187">
        <f t="shared" si="0"/>
        <v>51</v>
      </c>
      <c r="B63" s="188" t="s">
        <v>147</v>
      </c>
      <c r="C63" s="214" t="s">
        <v>3</v>
      </c>
      <c r="D63" s="189" t="s">
        <v>2576</v>
      </c>
      <c r="E63" s="159">
        <v>45028</v>
      </c>
      <c r="F63" s="159"/>
      <c r="G63" s="160" t="s">
        <v>2591</v>
      </c>
      <c r="H63" s="160" t="s">
        <v>2592</v>
      </c>
      <c r="I63" s="160"/>
      <c r="J63" s="160" t="s">
        <v>2580</v>
      </c>
      <c r="K63" s="189" t="s">
        <v>195</v>
      </c>
      <c r="L63" s="159">
        <v>45030</v>
      </c>
      <c r="M63" s="213"/>
      <c r="N63" s="189"/>
      <c r="O63" s="189"/>
      <c r="P63" s="231"/>
    </row>
    <row r="64" spans="1:16">
      <c r="A64" s="187">
        <f t="shared" si="0"/>
        <v>52</v>
      </c>
      <c r="B64" s="188" t="s">
        <v>147</v>
      </c>
      <c r="C64" s="214" t="s">
        <v>3</v>
      </c>
      <c r="D64" s="189" t="s">
        <v>2577</v>
      </c>
      <c r="E64" s="159">
        <v>45028</v>
      </c>
      <c r="F64" s="159"/>
      <c r="G64" s="160" t="s">
        <v>5</v>
      </c>
      <c r="H64" s="160" t="s">
        <v>2593</v>
      </c>
      <c r="I64" s="160"/>
      <c r="J64" s="160" t="s">
        <v>2580</v>
      </c>
      <c r="K64" s="189" t="s">
        <v>195</v>
      </c>
      <c r="L64" s="159">
        <v>45030</v>
      </c>
      <c r="M64" s="213"/>
      <c r="N64" s="189"/>
      <c r="O64" s="189"/>
      <c r="P64" s="231"/>
    </row>
    <row r="65" spans="1:16">
      <c r="A65" s="187">
        <f t="shared" si="0"/>
        <v>53</v>
      </c>
      <c r="B65" s="188" t="s">
        <v>147</v>
      </c>
      <c r="C65" s="214" t="s">
        <v>3</v>
      </c>
      <c r="D65" s="189" t="s">
        <v>2620</v>
      </c>
      <c r="E65" s="159">
        <v>45029</v>
      </c>
      <c r="F65" s="159"/>
      <c r="G65" s="160" t="s">
        <v>217</v>
      </c>
      <c r="H65" s="160" t="s">
        <v>2637</v>
      </c>
      <c r="I65" s="160"/>
      <c r="J65" s="160" t="s">
        <v>2638</v>
      </c>
      <c r="K65" s="189" t="s">
        <v>195</v>
      </c>
      <c r="L65" s="159">
        <v>45030</v>
      </c>
      <c r="M65" s="213"/>
      <c r="N65" s="189"/>
      <c r="O65" s="189"/>
      <c r="P65" s="231"/>
    </row>
    <row r="66" spans="1:16">
      <c r="A66" s="187">
        <f t="shared" si="0"/>
        <v>54</v>
      </c>
      <c r="B66" s="188" t="s">
        <v>147</v>
      </c>
      <c r="C66" s="214" t="s">
        <v>3</v>
      </c>
      <c r="D66" s="189" t="s">
        <v>2621</v>
      </c>
      <c r="E66" s="159">
        <v>45029</v>
      </c>
      <c r="F66" s="159"/>
      <c r="G66" s="160" t="s">
        <v>2639</v>
      </c>
      <c r="H66" s="160" t="s">
        <v>2640</v>
      </c>
      <c r="I66" s="160"/>
      <c r="J66" s="160" t="s">
        <v>2641</v>
      </c>
      <c r="K66" s="189" t="s">
        <v>195</v>
      </c>
      <c r="L66" s="159">
        <v>45030</v>
      </c>
      <c r="M66" s="213"/>
      <c r="N66" s="189"/>
      <c r="O66" s="189"/>
      <c r="P66" s="231"/>
    </row>
    <row r="67" spans="1:16">
      <c r="A67" s="187">
        <f t="shared" si="0"/>
        <v>55</v>
      </c>
      <c r="B67" s="188" t="s">
        <v>147</v>
      </c>
      <c r="C67" s="214" t="s">
        <v>3</v>
      </c>
      <c r="D67" s="189" t="s">
        <v>2622</v>
      </c>
      <c r="E67" s="159">
        <v>45029</v>
      </c>
      <c r="F67" s="159"/>
      <c r="G67" s="160" t="s">
        <v>2639</v>
      </c>
      <c r="H67" s="160" t="s">
        <v>2642</v>
      </c>
      <c r="I67" s="160"/>
      <c r="J67" s="160" t="s">
        <v>2641</v>
      </c>
      <c r="K67" s="189" t="s">
        <v>195</v>
      </c>
      <c r="L67" s="159">
        <v>45030</v>
      </c>
      <c r="M67" s="213"/>
      <c r="N67" s="189"/>
      <c r="O67" s="189"/>
      <c r="P67" s="231"/>
    </row>
    <row r="68" spans="1:16">
      <c r="A68" s="187">
        <f t="shared" si="0"/>
        <v>56</v>
      </c>
      <c r="B68" s="188" t="s">
        <v>147</v>
      </c>
      <c r="C68" s="214" t="s">
        <v>3</v>
      </c>
      <c r="D68" s="189" t="s">
        <v>2623</v>
      </c>
      <c r="E68" s="159">
        <v>45029</v>
      </c>
      <c r="F68" s="159"/>
      <c r="G68" s="160" t="s">
        <v>2639</v>
      </c>
      <c r="H68" s="160" t="s">
        <v>2640</v>
      </c>
      <c r="I68" s="160"/>
      <c r="J68" s="160" t="s">
        <v>2643</v>
      </c>
      <c r="K68" s="189" t="s">
        <v>195</v>
      </c>
      <c r="L68" s="159">
        <v>45030</v>
      </c>
      <c r="M68" s="213"/>
      <c r="N68" s="189"/>
      <c r="O68" s="189"/>
      <c r="P68" s="231"/>
    </row>
    <row r="69" spans="1:16">
      <c r="A69" s="187">
        <f t="shared" si="0"/>
        <v>57</v>
      </c>
      <c r="B69" s="188" t="s">
        <v>147</v>
      </c>
      <c r="C69" s="214" t="s">
        <v>3</v>
      </c>
      <c r="D69" s="189" t="s">
        <v>2624</v>
      </c>
      <c r="E69" s="159">
        <v>45031</v>
      </c>
      <c r="F69" s="159"/>
      <c r="G69" s="160" t="s">
        <v>5</v>
      </c>
      <c r="H69" s="160" t="s">
        <v>2701</v>
      </c>
      <c r="I69" s="160"/>
      <c r="J69" s="160" t="s">
        <v>2676</v>
      </c>
      <c r="K69" s="189" t="s">
        <v>195</v>
      </c>
      <c r="L69" s="159">
        <v>45035</v>
      </c>
      <c r="M69" s="213"/>
      <c r="N69" s="189"/>
      <c r="O69" s="189"/>
      <c r="P69" s="231"/>
    </row>
    <row r="70" spans="1:16">
      <c r="A70" s="187">
        <f t="shared" si="0"/>
        <v>58</v>
      </c>
      <c r="B70" s="188" t="s">
        <v>147</v>
      </c>
      <c r="C70" s="214" t="s">
        <v>3</v>
      </c>
      <c r="D70" s="189" t="s">
        <v>2625</v>
      </c>
      <c r="E70" s="159">
        <v>45030</v>
      </c>
      <c r="F70" s="159"/>
      <c r="G70" s="160" t="s">
        <v>1285</v>
      </c>
      <c r="H70" s="160" t="s">
        <v>2677</v>
      </c>
      <c r="I70" s="160"/>
      <c r="J70" s="160" t="s">
        <v>2676</v>
      </c>
      <c r="K70" s="189" t="s">
        <v>195</v>
      </c>
      <c r="L70" s="159">
        <v>45035</v>
      </c>
      <c r="M70" s="213"/>
      <c r="N70" s="189"/>
      <c r="O70" s="189"/>
      <c r="P70" s="231"/>
    </row>
    <row r="71" spans="1:16">
      <c r="A71" s="187">
        <f t="shared" si="0"/>
        <v>59</v>
      </c>
      <c r="B71" s="188" t="s">
        <v>147</v>
      </c>
      <c r="C71" s="214" t="s">
        <v>3</v>
      </c>
      <c r="D71" s="189" t="s">
        <v>2626</v>
      </c>
      <c r="E71" s="159">
        <v>45030</v>
      </c>
      <c r="F71" s="159"/>
      <c r="G71" s="160" t="s">
        <v>5</v>
      </c>
      <c r="H71" s="160" t="s">
        <v>2678</v>
      </c>
      <c r="I71" s="160"/>
      <c r="J71" s="160" t="s">
        <v>2679</v>
      </c>
      <c r="K71" s="189" t="s">
        <v>195</v>
      </c>
      <c r="L71" s="159">
        <v>45035</v>
      </c>
      <c r="M71" s="213"/>
      <c r="N71" s="189"/>
      <c r="O71" s="189"/>
      <c r="P71" s="231"/>
    </row>
    <row r="72" spans="1:16">
      <c r="A72" s="187">
        <f t="shared" si="0"/>
        <v>60</v>
      </c>
      <c r="B72" s="188" t="s">
        <v>147</v>
      </c>
      <c r="C72" s="214" t="s">
        <v>3</v>
      </c>
      <c r="D72" s="189" t="s">
        <v>2627</v>
      </c>
      <c r="E72" s="159">
        <v>45030</v>
      </c>
      <c r="F72" s="159"/>
      <c r="G72" s="160" t="s">
        <v>1285</v>
      </c>
      <c r="H72" s="160" t="s">
        <v>2682</v>
      </c>
      <c r="I72" s="160"/>
      <c r="J72" s="160" t="s">
        <v>2679</v>
      </c>
      <c r="K72" s="189" t="s">
        <v>195</v>
      </c>
      <c r="L72" s="159">
        <v>45035</v>
      </c>
      <c r="M72" s="213"/>
      <c r="N72" s="189"/>
      <c r="O72" s="189"/>
      <c r="P72" s="231"/>
    </row>
    <row r="73" spans="1:16">
      <c r="A73" s="187">
        <f t="shared" si="0"/>
        <v>61</v>
      </c>
      <c r="B73" s="188" t="s">
        <v>147</v>
      </c>
      <c r="C73" s="214" t="s">
        <v>3</v>
      </c>
      <c r="D73" s="189" t="s">
        <v>2628</v>
      </c>
      <c r="E73" s="159">
        <v>45030</v>
      </c>
      <c r="F73" s="159"/>
      <c r="G73" s="160" t="s">
        <v>5</v>
      </c>
      <c r="H73" s="160" t="s">
        <v>2680</v>
      </c>
      <c r="I73" s="160"/>
      <c r="J73" s="160" t="s">
        <v>2681</v>
      </c>
      <c r="K73" s="189" t="s">
        <v>195</v>
      </c>
      <c r="L73" s="159">
        <v>45035</v>
      </c>
      <c r="M73" s="213"/>
      <c r="N73" s="189"/>
      <c r="O73" s="189"/>
      <c r="P73" s="231"/>
    </row>
    <row r="74" spans="1:16">
      <c r="A74" s="187">
        <f t="shared" si="0"/>
        <v>62</v>
      </c>
      <c r="B74" s="188" t="s">
        <v>147</v>
      </c>
      <c r="C74" s="214" t="s">
        <v>3</v>
      </c>
      <c r="D74" s="189" t="s">
        <v>2629</v>
      </c>
      <c r="E74" s="159">
        <v>45030</v>
      </c>
      <c r="F74" s="159"/>
      <c r="G74" s="160" t="s">
        <v>5</v>
      </c>
      <c r="H74" s="160" t="s">
        <v>2683</v>
      </c>
      <c r="I74" s="160"/>
      <c r="J74" s="160" t="s">
        <v>2681</v>
      </c>
      <c r="K74" s="189" t="s">
        <v>195</v>
      </c>
      <c r="L74" s="159">
        <v>45035</v>
      </c>
      <c r="M74" s="213"/>
      <c r="N74" s="189"/>
      <c r="O74" s="189"/>
      <c r="P74" s="231"/>
    </row>
    <row r="75" spans="1:16">
      <c r="A75" s="187">
        <f t="shared" si="0"/>
        <v>63</v>
      </c>
      <c r="B75" s="188" t="s">
        <v>147</v>
      </c>
      <c r="C75" s="214" t="s">
        <v>3</v>
      </c>
      <c r="D75" s="189" t="s">
        <v>2630</v>
      </c>
      <c r="E75" s="159">
        <v>45031</v>
      </c>
      <c r="F75" s="159"/>
      <c r="G75" s="160" t="s">
        <v>281</v>
      </c>
      <c r="H75" s="160" t="s">
        <v>2702</v>
      </c>
      <c r="I75" s="160"/>
      <c r="J75" s="160" t="s">
        <v>2703</v>
      </c>
      <c r="K75" s="189" t="s">
        <v>195</v>
      </c>
      <c r="L75" s="159">
        <v>45035</v>
      </c>
      <c r="M75" s="213"/>
      <c r="N75" s="189"/>
      <c r="O75" s="189"/>
      <c r="P75" s="231"/>
    </row>
    <row r="76" spans="1:16">
      <c r="A76" s="187">
        <f t="shared" si="0"/>
        <v>64</v>
      </c>
      <c r="B76" s="188" t="s">
        <v>147</v>
      </c>
      <c r="C76" s="214" t="s">
        <v>3</v>
      </c>
      <c r="D76" s="189" t="s">
        <v>2631</v>
      </c>
      <c r="E76" s="159">
        <v>45031</v>
      </c>
      <c r="F76" s="159"/>
      <c r="G76" s="160" t="s">
        <v>1285</v>
      </c>
      <c r="H76" s="160" t="s">
        <v>2704</v>
      </c>
      <c r="I76" s="160"/>
      <c r="J76" s="160" t="s">
        <v>2710</v>
      </c>
      <c r="K76" s="189" t="s">
        <v>195</v>
      </c>
      <c r="L76" s="159">
        <v>45035</v>
      </c>
      <c r="M76" s="213"/>
      <c r="N76" s="189"/>
      <c r="O76" s="189"/>
      <c r="P76" s="231"/>
    </row>
    <row r="77" spans="1:16">
      <c r="A77" s="187">
        <f t="shared" si="0"/>
        <v>65</v>
      </c>
      <c r="B77" s="188" t="s">
        <v>147</v>
      </c>
      <c r="C77" s="214" t="s">
        <v>3</v>
      </c>
      <c r="D77" s="189" t="s">
        <v>2632</v>
      </c>
      <c r="E77" s="159">
        <v>45030</v>
      </c>
      <c r="F77" s="159"/>
      <c r="G77" s="160" t="s">
        <v>2705</v>
      </c>
      <c r="H77" s="160" t="s">
        <v>2706</v>
      </c>
      <c r="I77" s="160"/>
      <c r="J77" s="160" t="s">
        <v>2707</v>
      </c>
      <c r="K77" s="189" t="s">
        <v>195</v>
      </c>
      <c r="L77" s="159">
        <v>45035</v>
      </c>
      <c r="M77" s="213"/>
      <c r="N77" s="189"/>
      <c r="O77" s="189"/>
      <c r="P77" s="231"/>
    </row>
    <row r="78" spans="1:16">
      <c r="A78" s="187">
        <f t="shared" si="0"/>
        <v>66</v>
      </c>
      <c r="B78" s="188" t="s">
        <v>147</v>
      </c>
      <c r="C78" s="214" t="s">
        <v>3</v>
      </c>
      <c r="D78" s="189" t="s">
        <v>2633</v>
      </c>
      <c r="E78" s="159">
        <v>45030</v>
      </c>
      <c r="F78" s="159"/>
      <c r="G78" s="160" t="s">
        <v>2705</v>
      </c>
      <c r="H78" s="160" t="s">
        <v>2708</v>
      </c>
      <c r="I78" s="160"/>
      <c r="J78" s="160" t="s">
        <v>2711</v>
      </c>
      <c r="K78" s="189" t="s">
        <v>195</v>
      </c>
      <c r="L78" s="159">
        <v>45035</v>
      </c>
      <c r="M78" s="213"/>
      <c r="N78" s="189"/>
      <c r="O78" s="189"/>
      <c r="P78" s="231"/>
    </row>
    <row r="79" spans="1:16">
      <c r="A79" s="187">
        <f t="shared" ref="A79:A98" si="1">1+A78</f>
        <v>67</v>
      </c>
      <c r="B79" s="188" t="s">
        <v>147</v>
      </c>
      <c r="C79" s="214" t="s">
        <v>3</v>
      </c>
      <c r="D79" s="189" t="s">
        <v>2634</v>
      </c>
      <c r="E79" s="159">
        <v>45031</v>
      </c>
      <c r="F79" s="159"/>
      <c r="G79" s="160" t="s">
        <v>2705</v>
      </c>
      <c r="H79" s="160" t="s">
        <v>2709</v>
      </c>
      <c r="I79" s="160"/>
      <c r="J79" s="160" t="s">
        <v>2710</v>
      </c>
      <c r="K79" s="213" t="s">
        <v>195</v>
      </c>
      <c r="L79" s="159">
        <v>45035</v>
      </c>
      <c r="M79" s="213"/>
      <c r="N79" s="189"/>
      <c r="O79" s="189"/>
      <c r="P79" s="231"/>
    </row>
    <row r="80" spans="1:16">
      <c r="A80" s="187">
        <f t="shared" si="1"/>
        <v>68</v>
      </c>
      <c r="B80" s="214" t="s">
        <v>147</v>
      </c>
      <c r="C80" s="214" t="s">
        <v>3</v>
      </c>
      <c r="D80" s="189" t="s">
        <v>2635</v>
      </c>
      <c r="E80" s="159">
        <v>45033</v>
      </c>
      <c r="F80" s="159"/>
      <c r="G80" s="160" t="s">
        <v>2705</v>
      </c>
      <c r="H80" s="160" t="s">
        <v>2712</v>
      </c>
      <c r="I80" s="160"/>
      <c r="J80" s="160" t="s">
        <v>2685</v>
      </c>
      <c r="K80" s="189" t="s">
        <v>195</v>
      </c>
      <c r="L80" s="159">
        <v>45035</v>
      </c>
      <c r="M80" s="213"/>
      <c r="N80" s="189"/>
      <c r="O80" s="189"/>
      <c r="P80" s="231"/>
    </row>
    <row r="81" spans="1:16">
      <c r="A81" s="187">
        <f t="shared" si="1"/>
        <v>69</v>
      </c>
      <c r="B81" s="187" t="s">
        <v>147</v>
      </c>
      <c r="C81" s="187" t="s">
        <v>3</v>
      </c>
      <c r="D81" s="189" t="s">
        <v>2636</v>
      </c>
      <c r="E81" s="191">
        <v>45034</v>
      </c>
      <c r="F81" s="191"/>
      <c r="G81" s="192" t="s">
        <v>5</v>
      </c>
      <c r="H81" s="192" t="s">
        <v>2684</v>
      </c>
      <c r="I81" s="192"/>
      <c r="J81" s="192" t="s">
        <v>2685</v>
      </c>
      <c r="K81" s="190" t="s">
        <v>195</v>
      </c>
      <c r="L81" s="159">
        <v>45035</v>
      </c>
      <c r="M81" s="217"/>
      <c r="N81" s="190"/>
      <c r="O81" s="190"/>
      <c r="P81" s="231"/>
    </row>
    <row r="82" spans="1:16">
      <c r="A82" s="187">
        <f t="shared" si="1"/>
        <v>70</v>
      </c>
      <c r="B82" s="214" t="s">
        <v>147</v>
      </c>
      <c r="C82" s="214" t="s">
        <v>3</v>
      </c>
      <c r="D82" s="189" t="s">
        <v>2731</v>
      </c>
      <c r="E82" s="191">
        <v>45045</v>
      </c>
      <c r="F82" s="191"/>
      <c r="G82" s="160" t="s">
        <v>5</v>
      </c>
      <c r="H82" s="160" t="s">
        <v>2772</v>
      </c>
      <c r="I82" s="160"/>
      <c r="J82" s="160" t="s">
        <v>2773</v>
      </c>
      <c r="K82" s="189" t="s">
        <v>195</v>
      </c>
      <c r="L82" s="159">
        <v>45054</v>
      </c>
      <c r="M82" s="213"/>
      <c r="N82" s="189"/>
      <c r="O82" s="189"/>
      <c r="P82" s="231"/>
    </row>
    <row r="83" spans="1:16">
      <c r="A83" s="187">
        <f t="shared" si="1"/>
        <v>71</v>
      </c>
      <c r="B83" s="187" t="s">
        <v>147</v>
      </c>
      <c r="C83" s="187" t="s">
        <v>3</v>
      </c>
      <c r="D83" s="189" t="s">
        <v>2732</v>
      </c>
      <c r="E83" s="191">
        <v>45047</v>
      </c>
      <c r="F83" s="191"/>
      <c r="G83" s="192" t="s">
        <v>4</v>
      </c>
      <c r="H83" s="192" t="s">
        <v>2809</v>
      </c>
      <c r="I83" s="192"/>
      <c r="J83" s="192" t="s">
        <v>2777</v>
      </c>
      <c r="K83" s="190" t="s">
        <v>195</v>
      </c>
      <c r="L83" s="159">
        <v>45054</v>
      </c>
      <c r="M83" s="217"/>
      <c r="N83" s="190"/>
      <c r="O83" s="190"/>
      <c r="P83" s="231"/>
    </row>
    <row r="84" spans="1:16">
      <c r="A84" s="187">
        <f t="shared" si="1"/>
        <v>72</v>
      </c>
      <c r="B84" s="214" t="s">
        <v>147</v>
      </c>
      <c r="C84" s="214" t="s">
        <v>3</v>
      </c>
      <c r="D84" s="189" t="s">
        <v>2733</v>
      </c>
      <c r="E84" s="159">
        <v>45048</v>
      </c>
      <c r="F84" s="159"/>
      <c r="G84" s="160" t="s">
        <v>914</v>
      </c>
      <c r="H84" s="160" t="s">
        <v>2774</v>
      </c>
      <c r="I84" s="160"/>
      <c r="J84" s="160" t="s">
        <v>2775</v>
      </c>
      <c r="K84" s="189" t="s">
        <v>195</v>
      </c>
      <c r="L84" s="159">
        <v>45054</v>
      </c>
      <c r="M84" s="213"/>
      <c r="N84" s="189"/>
      <c r="O84" s="189"/>
      <c r="P84" s="231"/>
    </row>
    <row r="85" spans="1:16">
      <c r="A85" s="187">
        <f t="shared" si="1"/>
        <v>73</v>
      </c>
      <c r="B85" s="214" t="s">
        <v>147</v>
      </c>
      <c r="C85" s="214" t="s">
        <v>3</v>
      </c>
      <c r="D85" s="189" t="s">
        <v>2734</v>
      </c>
      <c r="E85" s="159">
        <v>45048</v>
      </c>
      <c r="F85" s="159"/>
      <c r="G85" s="160" t="s">
        <v>446</v>
      </c>
      <c r="H85" s="160" t="s">
        <v>2776</v>
      </c>
      <c r="I85" s="160"/>
      <c r="J85" s="160" t="s">
        <v>2777</v>
      </c>
      <c r="K85" s="189" t="s">
        <v>195</v>
      </c>
      <c r="L85" s="159">
        <v>45054</v>
      </c>
      <c r="M85" s="213"/>
      <c r="N85" s="189"/>
      <c r="O85" s="189"/>
      <c r="P85" s="231"/>
    </row>
    <row r="86" spans="1:16">
      <c r="A86" s="187">
        <f t="shared" si="1"/>
        <v>74</v>
      </c>
      <c r="B86" s="214" t="s">
        <v>147</v>
      </c>
      <c r="C86" s="214" t="s">
        <v>3</v>
      </c>
      <c r="D86" s="189" t="s">
        <v>2735</v>
      </c>
      <c r="E86" s="159">
        <v>45048</v>
      </c>
      <c r="F86" s="159"/>
      <c r="G86" s="160" t="s">
        <v>1874</v>
      </c>
      <c r="H86" s="160" t="s">
        <v>2778</v>
      </c>
      <c r="I86" s="160"/>
      <c r="J86" s="160" t="s">
        <v>2777</v>
      </c>
      <c r="K86" s="189" t="s">
        <v>195</v>
      </c>
      <c r="L86" s="159">
        <v>45054</v>
      </c>
      <c r="M86" s="213"/>
      <c r="N86" s="189"/>
      <c r="O86" s="189"/>
      <c r="P86" s="231"/>
    </row>
    <row r="87" spans="1:16">
      <c r="A87" s="187">
        <f t="shared" si="1"/>
        <v>75</v>
      </c>
      <c r="B87" s="214" t="s">
        <v>147</v>
      </c>
      <c r="C87" s="214" t="s">
        <v>3</v>
      </c>
      <c r="D87" s="189" t="s">
        <v>2736</v>
      </c>
      <c r="E87" s="159">
        <v>45050</v>
      </c>
      <c r="F87" s="159"/>
      <c r="G87" s="160" t="s">
        <v>4</v>
      </c>
      <c r="H87" s="160" t="s">
        <v>2810</v>
      </c>
      <c r="I87" s="160"/>
      <c r="J87" s="160" t="s">
        <v>2811</v>
      </c>
      <c r="K87" s="189" t="s">
        <v>195</v>
      </c>
      <c r="L87" s="159">
        <v>45054</v>
      </c>
      <c r="M87" s="213"/>
      <c r="N87" s="189"/>
      <c r="O87" s="189"/>
      <c r="P87" s="231"/>
    </row>
    <row r="88" spans="1:16">
      <c r="A88" s="187">
        <f t="shared" si="1"/>
        <v>76</v>
      </c>
      <c r="B88" s="214" t="s">
        <v>147</v>
      </c>
      <c r="C88" s="214" t="s">
        <v>3</v>
      </c>
      <c r="D88" s="189" t="s">
        <v>2737</v>
      </c>
      <c r="E88" s="159">
        <v>45050</v>
      </c>
      <c r="F88" s="159"/>
      <c r="G88" s="160" t="s">
        <v>446</v>
      </c>
      <c r="H88" s="160" t="s">
        <v>2776</v>
      </c>
      <c r="I88" s="160"/>
      <c r="J88" s="160" t="s">
        <v>2812</v>
      </c>
      <c r="K88" s="189" t="s">
        <v>195</v>
      </c>
      <c r="L88" s="159">
        <v>45054</v>
      </c>
      <c r="M88" s="213"/>
      <c r="N88" s="189"/>
      <c r="O88" s="189"/>
      <c r="P88" s="231"/>
    </row>
    <row r="89" spans="1:16">
      <c r="A89" s="187">
        <f t="shared" si="1"/>
        <v>77</v>
      </c>
      <c r="B89" s="214" t="s">
        <v>147</v>
      </c>
      <c r="C89" s="214" t="s">
        <v>3</v>
      </c>
      <c r="D89" s="189" t="s">
        <v>2738</v>
      </c>
      <c r="E89" s="159">
        <v>45050</v>
      </c>
      <c r="F89" s="159"/>
      <c r="G89" s="160" t="s">
        <v>914</v>
      </c>
      <c r="H89" s="160" t="s">
        <v>2813</v>
      </c>
      <c r="I89" s="160"/>
      <c r="J89" s="160" t="s">
        <v>2812</v>
      </c>
      <c r="K89" s="189" t="s">
        <v>195</v>
      </c>
      <c r="L89" s="159">
        <v>45054</v>
      </c>
      <c r="M89" s="213"/>
      <c r="N89" s="189"/>
      <c r="O89" s="189"/>
      <c r="P89" s="231"/>
    </row>
    <row r="90" spans="1:16">
      <c r="A90" s="187">
        <f t="shared" si="1"/>
        <v>78</v>
      </c>
      <c r="B90" s="214" t="s">
        <v>147</v>
      </c>
      <c r="C90" s="214" t="s">
        <v>3</v>
      </c>
      <c r="D90" s="189" t="s">
        <v>2739</v>
      </c>
      <c r="E90" s="159">
        <v>45052</v>
      </c>
      <c r="F90" s="159"/>
      <c r="G90" s="160" t="s">
        <v>1874</v>
      </c>
      <c r="H90" s="160" t="s">
        <v>2814</v>
      </c>
      <c r="I90" s="160"/>
      <c r="J90" s="160" t="s">
        <v>2745</v>
      </c>
      <c r="K90" s="189" t="s">
        <v>195</v>
      </c>
      <c r="L90" s="159">
        <v>45054</v>
      </c>
      <c r="M90" s="213"/>
      <c r="N90" s="189"/>
      <c r="O90" s="189"/>
      <c r="P90" s="231"/>
    </row>
    <row r="91" spans="1:16">
      <c r="A91" s="187">
        <f t="shared" si="1"/>
        <v>79</v>
      </c>
      <c r="B91" s="214" t="s">
        <v>147</v>
      </c>
      <c r="C91" s="214" t="s">
        <v>3</v>
      </c>
      <c r="D91" s="189" t="s">
        <v>2740</v>
      </c>
      <c r="E91" s="159">
        <v>45052</v>
      </c>
      <c r="F91" s="159"/>
      <c r="G91" s="160" t="s">
        <v>446</v>
      </c>
      <c r="H91" s="160" t="s">
        <v>2815</v>
      </c>
      <c r="I91" s="160"/>
      <c r="J91" s="160" t="s">
        <v>2816</v>
      </c>
      <c r="K91" s="189" t="s">
        <v>195</v>
      </c>
      <c r="L91" s="159">
        <v>45054</v>
      </c>
      <c r="M91" s="213"/>
      <c r="N91" s="189"/>
      <c r="O91" s="189"/>
      <c r="P91" s="231"/>
    </row>
    <row r="92" spans="1:16">
      <c r="A92" s="187">
        <f t="shared" si="1"/>
        <v>80</v>
      </c>
      <c r="B92" s="214" t="s">
        <v>147</v>
      </c>
      <c r="C92" s="214" t="s">
        <v>3</v>
      </c>
      <c r="D92" s="189" t="s">
        <v>2741</v>
      </c>
      <c r="E92" s="159">
        <v>45054</v>
      </c>
      <c r="F92" s="159"/>
      <c r="G92" s="160" t="s">
        <v>1285</v>
      </c>
      <c r="H92" s="160" t="s">
        <v>2744</v>
      </c>
      <c r="I92" s="160"/>
      <c r="J92" s="160" t="s">
        <v>2745</v>
      </c>
      <c r="K92" s="189" t="s">
        <v>195</v>
      </c>
      <c r="L92" s="159">
        <v>45054</v>
      </c>
      <c r="M92" s="213"/>
      <c r="N92" s="189"/>
      <c r="O92" s="189"/>
      <c r="P92" s="231"/>
    </row>
    <row r="93" spans="1:16">
      <c r="A93" s="187">
        <f t="shared" si="1"/>
        <v>81</v>
      </c>
      <c r="B93" s="214" t="s">
        <v>147</v>
      </c>
      <c r="C93" s="214" t="s">
        <v>3</v>
      </c>
      <c r="D93" s="189" t="s">
        <v>2742</v>
      </c>
      <c r="E93" s="159">
        <v>45057</v>
      </c>
      <c r="F93" s="159"/>
      <c r="G93" s="160" t="s">
        <v>2845</v>
      </c>
      <c r="H93" s="160" t="s">
        <v>2846</v>
      </c>
      <c r="I93" s="160"/>
      <c r="J93" s="160" t="s">
        <v>2847</v>
      </c>
      <c r="K93" s="189" t="s">
        <v>195</v>
      </c>
      <c r="L93" s="159">
        <v>45063</v>
      </c>
      <c r="M93" s="213"/>
      <c r="N93" s="189"/>
      <c r="O93" s="189"/>
      <c r="P93" s="231"/>
    </row>
    <row r="94" spans="1:16">
      <c r="A94" s="187">
        <f t="shared" si="1"/>
        <v>82</v>
      </c>
      <c r="B94" s="214" t="s">
        <v>147</v>
      </c>
      <c r="C94" s="214" t="s">
        <v>3</v>
      </c>
      <c r="D94" s="189" t="s">
        <v>2743</v>
      </c>
      <c r="E94" s="159">
        <v>45099</v>
      </c>
      <c r="F94" s="159"/>
      <c r="G94" s="160" t="s">
        <v>2845</v>
      </c>
      <c r="H94" s="160" t="s">
        <v>3437</v>
      </c>
      <c r="I94" s="160"/>
      <c r="J94" s="160" t="s">
        <v>2816</v>
      </c>
      <c r="K94" s="189" t="s">
        <v>195</v>
      </c>
      <c r="L94" s="159">
        <v>45119</v>
      </c>
      <c r="M94" s="213"/>
      <c r="N94" s="189"/>
      <c r="O94" s="189"/>
      <c r="P94" s="231"/>
    </row>
    <row r="95" spans="1:16">
      <c r="A95" s="187">
        <f t="shared" si="1"/>
        <v>83</v>
      </c>
      <c r="B95" s="214" t="s">
        <v>147</v>
      </c>
      <c r="C95" s="214" t="s">
        <v>3</v>
      </c>
      <c r="D95" s="189" t="s">
        <v>3317</v>
      </c>
      <c r="E95" s="159">
        <v>45100</v>
      </c>
      <c r="F95" s="159"/>
      <c r="G95" s="160" t="s">
        <v>907</v>
      </c>
      <c r="H95" s="160" t="s">
        <v>3324</v>
      </c>
      <c r="I95" s="160"/>
      <c r="J95" s="160" t="s">
        <v>2816</v>
      </c>
      <c r="K95" s="189" t="s">
        <v>195</v>
      </c>
      <c r="L95" s="159">
        <v>45119</v>
      </c>
      <c r="M95" s="213"/>
      <c r="N95" s="189"/>
      <c r="O95" s="189"/>
      <c r="P95" s="231"/>
    </row>
    <row r="96" spans="1:16">
      <c r="A96" s="187">
        <f t="shared" si="1"/>
        <v>84</v>
      </c>
      <c r="B96" s="214" t="s">
        <v>147</v>
      </c>
      <c r="C96" s="214" t="s">
        <v>3</v>
      </c>
      <c r="D96" s="189" t="s">
        <v>3318</v>
      </c>
      <c r="E96" s="159">
        <v>45101</v>
      </c>
      <c r="F96" s="159"/>
      <c r="G96" s="160" t="s">
        <v>1874</v>
      </c>
      <c r="H96" s="160" t="s">
        <v>3406</v>
      </c>
      <c r="I96" s="160"/>
      <c r="J96" s="160" t="s">
        <v>3407</v>
      </c>
      <c r="K96" s="189" t="s">
        <v>195</v>
      </c>
      <c r="L96" s="159">
        <v>45119</v>
      </c>
      <c r="M96" s="213"/>
      <c r="N96" s="189"/>
      <c r="O96" s="189"/>
      <c r="P96" s="231"/>
    </row>
    <row r="97" spans="1:16">
      <c r="A97" s="187">
        <f t="shared" si="1"/>
        <v>85</v>
      </c>
      <c r="B97" s="214" t="s">
        <v>147</v>
      </c>
      <c r="C97" s="214" t="s">
        <v>3</v>
      </c>
      <c r="D97" s="189" t="s">
        <v>3319</v>
      </c>
      <c r="E97" s="159">
        <v>45101</v>
      </c>
      <c r="F97" s="159"/>
      <c r="G97" s="160" t="s">
        <v>2885</v>
      </c>
      <c r="H97" s="160" t="s">
        <v>3438</v>
      </c>
      <c r="I97" s="160"/>
      <c r="J97" s="160" t="s">
        <v>3407</v>
      </c>
      <c r="K97" s="189" t="s">
        <v>195</v>
      </c>
      <c r="L97" s="159">
        <v>45119</v>
      </c>
      <c r="M97" s="213"/>
      <c r="N97" s="189"/>
      <c r="O97" s="189"/>
      <c r="P97" s="231"/>
    </row>
    <row r="98" spans="1:16">
      <c r="A98" s="187">
        <f t="shared" si="1"/>
        <v>86</v>
      </c>
      <c r="B98" s="214" t="s">
        <v>147</v>
      </c>
      <c r="C98" s="214" t="s">
        <v>3</v>
      </c>
      <c r="D98" s="189" t="s">
        <v>3320</v>
      </c>
      <c r="E98" s="159">
        <v>45101</v>
      </c>
      <c r="F98" s="159"/>
      <c r="G98" s="160" t="s">
        <v>446</v>
      </c>
      <c r="H98" s="160" t="s">
        <v>3439</v>
      </c>
      <c r="I98" s="160"/>
      <c r="J98" s="160" t="s">
        <v>2816</v>
      </c>
      <c r="K98" s="189" t="s">
        <v>195</v>
      </c>
      <c r="L98" s="159">
        <v>45119</v>
      </c>
      <c r="M98" s="213"/>
      <c r="N98" s="189"/>
      <c r="O98" s="189"/>
      <c r="P98" s="231"/>
    </row>
    <row r="99" spans="1:16">
      <c r="A99" s="187"/>
      <c r="B99" s="214" t="s">
        <v>147</v>
      </c>
      <c r="C99" s="214" t="s">
        <v>3</v>
      </c>
      <c r="D99" s="189" t="s">
        <v>3321</v>
      </c>
      <c r="E99" s="159">
        <v>45101</v>
      </c>
      <c r="F99" s="159"/>
      <c r="G99" s="160" t="s">
        <v>3601</v>
      </c>
      <c r="H99" s="160" t="s">
        <v>3602</v>
      </c>
      <c r="I99" s="160"/>
      <c r="J99" s="160" t="s">
        <v>3603</v>
      </c>
      <c r="K99" s="189" t="s">
        <v>195</v>
      </c>
      <c r="L99" s="159">
        <v>45154</v>
      </c>
      <c r="M99" s="213"/>
      <c r="N99" s="189"/>
      <c r="O99" s="189"/>
      <c r="P99" s="231"/>
    </row>
    <row r="100" spans="1:16">
      <c r="A100" s="187"/>
      <c r="B100" s="214" t="s">
        <v>147</v>
      </c>
      <c r="C100" s="214" t="s">
        <v>3</v>
      </c>
      <c r="D100" s="189" t="s">
        <v>3322</v>
      </c>
      <c r="E100" s="159">
        <v>45149</v>
      </c>
      <c r="F100" s="159"/>
      <c r="G100" s="160" t="s">
        <v>278</v>
      </c>
      <c r="H100" s="160" t="s">
        <v>3654</v>
      </c>
      <c r="I100" s="160"/>
      <c r="J100" s="160" t="s">
        <v>2816</v>
      </c>
      <c r="K100" s="189" t="s">
        <v>195</v>
      </c>
      <c r="L100" s="159">
        <v>45154</v>
      </c>
      <c r="M100" s="213"/>
      <c r="N100" s="189"/>
      <c r="O100" s="189"/>
      <c r="P100" s="231"/>
    </row>
    <row r="101" spans="1:16">
      <c r="A101" s="187"/>
      <c r="B101" s="187" t="s">
        <v>147</v>
      </c>
      <c r="C101" s="187" t="s">
        <v>3</v>
      </c>
      <c r="D101" s="189" t="s">
        <v>3323</v>
      </c>
      <c r="E101" s="191">
        <v>45150</v>
      </c>
      <c r="F101" s="191"/>
      <c r="G101" s="192" t="s">
        <v>810</v>
      </c>
      <c r="H101" s="212" t="s">
        <v>3732</v>
      </c>
      <c r="I101" s="212"/>
      <c r="J101" s="192" t="s">
        <v>2816</v>
      </c>
      <c r="K101" s="190" t="s">
        <v>195</v>
      </c>
      <c r="L101" s="159">
        <v>45154</v>
      </c>
      <c r="M101" s="213"/>
      <c r="N101" s="189"/>
      <c r="O101" s="189"/>
      <c r="P101" s="231"/>
    </row>
    <row r="102" spans="1:16">
      <c r="A102" s="187"/>
      <c r="B102" s="214" t="s">
        <v>147</v>
      </c>
      <c r="C102" s="214" t="s">
        <v>3</v>
      </c>
      <c r="D102" s="189" t="s">
        <v>3733</v>
      </c>
      <c r="E102" s="191">
        <v>45150</v>
      </c>
      <c r="F102" s="191"/>
      <c r="G102" s="160" t="s">
        <v>231</v>
      </c>
      <c r="H102" s="160" t="s">
        <v>3750</v>
      </c>
      <c r="I102" s="160"/>
      <c r="J102" s="160" t="s">
        <v>2816</v>
      </c>
      <c r="K102" s="189" t="s">
        <v>195</v>
      </c>
      <c r="L102" s="159">
        <v>45154</v>
      </c>
      <c r="M102" s="213"/>
      <c r="N102" s="189"/>
      <c r="O102" s="189"/>
      <c r="P102" s="231"/>
    </row>
    <row r="103" spans="1:16">
      <c r="A103" s="187"/>
      <c r="B103" s="214" t="s">
        <v>147</v>
      </c>
      <c r="C103" s="214" t="s">
        <v>3</v>
      </c>
      <c r="D103" s="189" t="s">
        <v>3734</v>
      </c>
      <c r="E103" s="159">
        <v>45202</v>
      </c>
      <c r="F103" s="159"/>
      <c r="G103" s="160" t="s">
        <v>231</v>
      </c>
      <c r="H103" s="160" t="s">
        <v>4086</v>
      </c>
      <c r="I103" s="160"/>
      <c r="J103" s="160" t="s">
        <v>2816</v>
      </c>
      <c r="K103" s="189" t="s">
        <v>195</v>
      </c>
      <c r="L103" s="159">
        <v>45203</v>
      </c>
      <c r="M103" s="213"/>
      <c r="N103" s="189"/>
      <c r="O103" s="189"/>
      <c r="P103" s="231"/>
    </row>
    <row r="104" spans="1:16">
      <c r="A104" s="187"/>
      <c r="B104" s="214" t="s">
        <v>147</v>
      </c>
      <c r="C104" s="214" t="s">
        <v>3</v>
      </c>
      <c r="D104" s="189" t="s">
        <v>3735</v>
      </c>
      <c r="E104" s="159">
        <v>45202</v>
      </c>
      <c r="F104" s="159"/>
      <c r="G104" s="160" t="s">
        <v>231</v>
      </c>
      <c r="H104" s="160" t="s">
        <v>4087</v>
      </c>
      <c r="I104" s="160"/>
      <c r="J104" s="160" t="s">
        <v>2816</v>
      </c>
      <c r="K104" s="189" t="s">
        <v>195</v>
      </c>
      <c r="L104" s="159">
        <v>45203</v>
      </c>
      <c r="M104" s="213"/>
      <c r="N104" s="189"/>
      <c r="O104" s="189"/>
      <c r="P104" s="231"/>
    </row>
    <row r="105" spans="1:16">
      <c r="A105" s="187">
        <f>1+A98</f>
        <v>87</v>
      </c>
      <c r="B105" s="214" t="s">
        <v>147</v>
      </c>
      <c r="C105" s="214" t="s">
        <v>3</v>
      </c>
      <c r="D105" s="189" t="s">
        <v>3736</v>
      </c>
      <c r="E105" s="159">
        <v>45202</v>
      </c>
      <c r="F105" s="159"/>
      <c r="G105" s="160" t="s">
        <v>281</v>
      </c>
      <c r="H105" s="160" t="s">
        <v>4088</v>
      </c>
      <c r="I105" s="160"/>
      <c r="J105" s="160" t="s">
        <v>2816</v>
      </c>
      <c r="K105" s="189" t="s">
        <v>195</v>
      </c>
      <c r="L105" s="159">
        <v>45203</v>
      </c>
      <c r="M105" s="213"/>
      <c r="N105" s="189"/>
      <c r="O105" s="189"/>
      <c r="P105" s="231"/>
    </row>
    <row r="106" spans="1:16">
      <c r="A106" s="187"/>
      <c r="B106" s="187" t="s">
        <v>147</v>
      </c>
      <c r="C106" s="187" t="s">
        <v>3</v>
      </c>
      <c r="D106" s="189" t="s">
        <v>3737</v>
      </c>
      <c r="E106" s="159">
        <v>45202</v>
      </c>
      <c r="F106" s="159"/>
      <c r="G106" s="160" t="s">
        <v>281</v>
      </c>
      <c r="H106" s="160" t="s">
        <v>4089</v>
      </c>
      <c r="I106" s="160"/>
      <c r="J106" s="160" t="s">
        <v>2816</v>
      </c>
      <c r="K106" s="189" t="s">
        <v>195</v>
      </c>
      <c r="L106" s="159">
        <v>45203</v>
      </c>
      <c r="M106" s="213"/>
      <c r="N106" s="189"/>
      <c r="O106" s="189"/>
      <c r="P106" s="231"/>
    </row>
    <row r="107" spans="1:16">
      <c r="A107" s="187"/>
      <c r="B107" s="187" t="s">
        <v>147</v>
      </c>
      <c r="C107" s="187" t="s">
        <v>3</v>
      </c>
      <c r="D107" s="189" t="s">
        <v>3738</v>
      </c>
      <c r="E107" s="159">
        <v>45206</v>
      </c>
      <c r="F107" s="159"/>
      <c r="G107" s="160" t="s">
        <v>4166</v>
      </c>
      <c r="H107" s="160" t="s">
        <v>4179</v>
      </c>
      <c r="I107" s="160"/>
      <c r="J107" s="160" t="s">
        <v>4180</v>
      </c>
      <c r="K107" s="189" t="s">
        <v>195</v>
      </c>
      <c r="L107" s="159">
        <v>45210</v>
      </c>
      <c r="M107" s="213"/>
      <c r="N107" s="189"/>
      <c r="O107" s="189"/>
      <c r="P107" s="231"/>
    </row>
    <row r="108" spans="1:16">
      <c r="A108" s="187"/>
      <c r="B108" s="187" t="s">
        <v>147</v>
      </c>
      <c r="C108" s="187" t="s">
        <v>3</v>
      </c>
      <c r="D108" s="189" t="s">
        <v>3739</v>
      </c>
      <c r="E108" s="159">
        <v>45208</v>
      </c>
      <c r="F108" s="159"/>
      <c r="G108" s="160" t="s">
        <v>4166</v>
      </c>
      <c r="H108" s="160" t="s">
        <v>4181</v>
      </c>
      <c r="I108" s="160"/>
      <c r="J108" s="160" t="s">
        <v>4182</v>
      </c>
      <c r="K108" s="189" t="s">
        <v>195</v>
      </c>
      <c r="L108" s="159">
        <v>45210</v>
      </c>
      <c r="M108" s="213"/>
      <c r="N108" s="189"/>
      <c r="O108" s="189"/>
      <c r="P108" s="231"/>
    </row>
    <row r="109" spans="1:16">
      <c r="A109" s="187"/>
      <c r="B109" s="187" t="s">
        <v>147</v>
      </c>
      <c r="C109" s="187" t="s">
        <v>3</v>
      </c>
      <c r="D109" s="189" t="s">
        <v>3740</v>
      </c>
      <c r="E109" s="159">
        <v>45208</v>
      </c>
      <c r="F109" s="159"/>
      <c r="G109" s="160" t="s">
        <v>2838</v>
      </c>
      <c r="H109" s="160" t="s">
        <v>4199</v>
      </c>
      <c r="I109" s="160"/>
      <c r="J109" s="160" t="s">
        <v>4200</v>
      </c>
      <c r="K109" s="189" t="s">
        <v>195</v>
      </c>
      <c r="L109" s="159">
        <v>45217</v>
      </c>
      <c r="M109" s="213"/>
      <c r="N109" s="189"/>
      <c r="O109" s="189"/>
      <c r="P109" s="231"/>
    </row>
    <row r="110" spans="1:16">
      <c r="A110" s="187"/>
      <c r="B110" s="187" t="s">
        <v>147</v>
      </c>
      <c r="C110" s="187" t="s">
        <v>4165</v>
      </c>
      <c r="D110" s="189" t="s">
        <v>3741</v>
      </c>
      <c r="E110" s="159">
        <v>45210</v>
      </c>
      <c r="F110" s="159"/>
      <c r="G110" s="160" t="s">
        <v>4166</v>
      </c>
      <c r="H110" s="160" t="s">
        <v>4167</v>
      </c>
      <c r="I110" s="160"/>
      <c r="J110" s="160" t="s">
        <v>4168</v>
      </c>
      <c r="K110" s="189" t="s">
        <v>195</v>
      </c>
      <c r="L110" s="159">
        <v>45217</v>
      </c>
      <c r="M110" s="213"/>
      <c r="N110" s="189"/>
      <c r="O110" s="189"/>
      <c r="P110" s="231"/>
    </row>
    <row r="111" spans="1:16">
      <c r="A111" s="187"/>
      <c r="B111" s="187" t="s">
        <v>147</v>
      </c>
      <c r="C111" s="187" t="s">
        <v>4165</v>
      </c>
      <c r="D111" s="189" t="s">
        <v>3742</v>
      </c>
      <c r="E111" s="159">
        <v>45210</v>
      </c>
      <c r="F111" s="159"/>
      <c r="G111" s="160" t="s">
        <v>2838</v>
      </c>
      <c r="H111" s="160" t="s">
        <v>4169</v>
      </c>
      <c r="I111" s="160"/>
      <c r="J111" s="160" t="s">
        <v>4170</v>
      </c>
      <c r="K111" s="189" t="s">
        <v>195</v>
      </c>
      <c r="L111" s="159">
        <v>45217</v>
      </c>
      <c r="M111" s="213"/>
      <c r="N111" s="189"/>
      <c r="O111" s="189"/>
      <c r="P111" s="231"/>
    </row>
    <row r="112" spans="1:16">
      <c r="A112" s="187"/>
      <c r="B112" s="187" t="s">
        <v>147</v>
      </c>
      <c r="C112" s="187" t="s">
        <v>3</v>
      </c>
      <c r="D112" s="189" t="s">
        <v>3743</v>
      </c>
      <c r="E112" s="159">
        <v>45211</v>
      </c>
      <c r="F112" s="159"/>
      <c r="G112" s="160" t="s">
        <v>4166</v>
      </c>
      <c r="H112" s="160" t="s">
        <v>4172</v>
      </c>
      <c r="I112" s="160"/>
      <c r="J112" s="160" t="s">
        <v>4173</v>
      </c>
      <c r="K112" s="189" t="s">
        <v>195</v>
      </c>
      <c r="L112" s="159">
        <v>45217</v>
      </c>
      <c r="M112" s="213"/>
      <c r="N112" s="189"/>
      <c r="O112" s="189"/>
      <c r="P112" s="231"/>
    </row>
    <row r="113" spans="1:16">
      <c r="A113" s="187"/>
      <c r="B113" s="187" t="s">
        <v>147</v>
      </c>
      <c r="C113" s="187" t="s">
        <v>3</v>
      </c>
      <c r="D113" s="189" t="s">
        <v>3744</v>
      </c>
      <c r="E113" s="159">
        <v>45211</v>
      </c>
      <c r="F113" s="159"/>
      <c r="G113" s="160" t="s">
        <v>4166</v>
      </c>
      <c r="H113" s="160" t="s">
        <v>4201</v>
      </c>
      <c r="I113" s="160"/>
      <c r="J113" s="160" t="s">
        <v>4202</v>
      </c>
      <c r="K113" s="189" t="s">
        <v>195</v>
      </c>
      <c r="L113" s="159">
        <v>45217</v>
      </c>
      <c r="M113" s="213"/>
      <c r="N113" s="189"/>
      <c r="O113" s="189"/>
      <c r="P113" s="231"/>
    </row>
    <row r="114" spans="1:16">
      <c r="A114" s="187"/>
      <c r="B114" s="187" t="s">
        <v>147</v>
      </c>
      <c r="C114" s="187" t="s">
        <v>3</v>
      </c>
      <c r="D114" s="189" t="s">
        <v>3745</v>
      </c>
      <c r="E114" s="159">
        <v>45213</v>
      </c>
      <c r="F114" s="159"/>
      <c r="G114" s="160" t="s">
        <v>4166</v>
      </c>
      <c r="H114" s="160" t="s">
        <v>4203</v>
      </c>
      <c r="I114" s="160"/>
      <c r="J114" s="160" t="s">
        <v>4204</v>
      </c>
      <c r="K114" s="189" t="s">
        <v>195</v>
      </c>
      <c r="L114" s="159">
        <v>45217</v>
      </c>
      <c r="M114" s="213"/>
      <c r="N114" s="189"/>
      <c r="O114" s="189"/>
      <c r="P114" s="231"/>
    </row>
    <row r="115" spans="1:16">
      <c r="A115" s="187"/>
      <c r="B115" s="187" t="s">
        <v>147</v>
      </c>
      <c r="C115" s="187" t="s">
        <v>3</v>
      </c>
      <c r="D115" s="189" t="s">
        <v>3746</v>
      </c>
      <c r="E115" s="159">
        <v>45216</v>
      </c>
      <c r="F115" s="159"/>
      <c r="G115" s="160" t="s">
        <v>4166</v>
      </c>
      <c r="H115" s="160" t="s">
        <v>4205</v>
      </c>
      <c r="I115" s="160"/>
      <c r="J115" s="160" t="s">
        <v>4206</v>
      </c>
      <c r="K115" s="189" t="s">
        <v>195</v>
      </c>
      <c r="L115" s="159">
        <v>45217</v>
      </c>
      <c r="M115" s="213"/>
      <c r="N115" s="189"/>
      <c r="O115" s="189"/>
      <c r="P115" s="231"/>
    </row>
    <row r="116" spans="1:16">
      <c r="A116" s="187"/>
      <c r="B116" s="187" t="s">
        <v>147</v>
      </c>
      <c r="C116" s="187" t="s">
        <v>2183</v>
      </c>
      <c r="D116" s="189" t="s">
        <v>3747</v>
      </c>
      <c r="E116" s="159">
        <v>45217</v>
      </c>
      <c r="F116" s="159"/>
      <c r="G116" s="160" t="s">
        <v>1935</v>
      </c>
      <c r="H116" s="160" t="s">
        <v>4193</v>
      </c>
      <c r="I116" s="160"/>
      <c r="J116" s="160" t="s">
        <v>4194</v>
      </c>
      <c r="K116" s="189" t="s">
        <v>195</v>
      </c>
      <c r="L116" s="159">
        <v>45222</v>
      </c>
      <c r="M116" s="213"/>
      <c r="N116" s="189"/>
      <c r="O116" s="189"/>
      <c r="P116" s="231"/>
    </row>
    <row r="117" spans="1:16">
      <c r="A117" s="187"/>
      <c r="B117" s="187" t="s">
        <v>147</v>
      </c>
      <c r="C117" s="187" t="s">
        <v>2183</v>
      </c>
      <c r="D117" s="189" t="s">
        <v>3748</v>
      </c>
      <c r="E117" s="159">
        <v>45217</v>
      </c>
      <c r="F117" s="159">
        <v>45217</v>
      </c>
      <c r="G117" s="160" t="s">
        <v>2838</v>
      </c>
      <c r="H117" s="160" t="s">
        <v>4327</v>
      </c>
      <c r="I117" s="160"/>
      <c r="J117" s="160" t="s">
        <v>4194</v>
      </c>
      <c r="K117" s="189" t="s">
        <v>195</v>
      </c>
      <c r="L117" s="159">
        <v>45222</v>
      </c>
      <c r="M117" s="213"/>
      <c r="N117" s="189"/>
      <c r="O117" s="189"/>
      <c r="P117" s="231"/>
    </row>
    <row r="118" spans="1:16">
      <c r="A118" s="187"/>
      <c r="B118" s="187" t="s">
        <v>147</v>
      </c>
      <c r="C118" s="187" t="s">
        <v>2183</v>
      </c>
      <c r="D118" s="189" t="s">
        <v>3749</v>
      </c>
      <c r="E118" s="159">
        <v>45219</v>
      </c>
      <c r="F118" s="159">
        <v>45219</v>
      </c>
      <c r="G118" s="160" t="s">
        <v>1874</v>
      </c>
      <c r="H118" s="160" t="s">
        <v>4234</v>
      </c>
      <c r="I118" s="160"/>
      <c r="J118" s="160" t="s">
        <v>4194</v>
      </c>
      <c r="K118" s="189" t="s">
        <v>195</v>
      </c>
      <c r="L118" s="159">
        <v>45222</v>
      </c>
      <c r="M118" s="213"/>
      <c r="N118" s="189"/>
      <c r="O118" s="189"/>
      <c r="P118" s="231"/>
    </row>
    <row r="119" spans="1:16">
      <c r="A119" s="187"/>
      <c r="B119" s="187" t="s">
        <v>147</v>
      </c>
      <c r="C119" s="187" t="s">
        <v>2183</v>
      </c>
      <c r="D119" s="189" t="s">
        <v>4235</v>
      </c>
      <c r="E119" s="159">
        <v>45219</v>
      </c>
      <c r="F119" s="159">
        <v>45219</v>
      </c>
      <c r="G119" s="160" t="s">
        <v>1859</v>
      </c>
      <c r="H119" s="160" t="s">
        <v>4275</v>
      </c>
      <c r="I119" s="160"/>
      <c r="J119" s="160" t="s">
        <v>4194</v>
      </c>
      <c r="K119" s="189" t="s">
        <v>195</v>
      </c>
      <c r="L119" s="159">
        <v>45222</v>
      </c>
      <c r="M119" s="213"/>
      <c r="N119" s="189"/>
      <c r="O119" s="189"/>
      <c r="P119" s="231"/>
    </row>
    <row r="120" spans="1:16">
      <c r="A120" s="187"/>
      <c r="B120" s="187" t="s">
        <v>147</v>
      </c>
      <c r="C120" s="187" t="s">
        <v>3</v>
      </c>
      <c r="D120" s="189" t="s">
        <v>4236</v>
      </c>
      <c r="E120" s="159">
        <v>45219</v>
      </c>
      <c r="F120" s="159">
        <v>45219</v>
      </c>
      <c r="G120" s="160" t="s">
        <v>4166</v>
      </c>
      <c r="H120" s="160" t="s">
        <v>4276</v>
      </c>
      <c r="I120" s="160" t="s">
        <v>2840</v>
      </c>
      <c r="J120" s="160" t="s">
        <v>4277</v>
      </c>
      <c r="K120" s="189" t="s">
        <v>195</v>
      </c>
      <c r="L120" s="159">
        <v>45222</v>
      </c>
      <c r="M120" s="213"/>
      <c r="N120" s="189"/>
      <c r="O120" s="189"/>
      <c r="P120" s="231"/>
    </row>
    <row r="121" spans="1:16">
      <c r="A121" s="187"/>
      <c r="B121" s="187" t="s">
        <v>147</v>
      </c>
      <c r="C121" s="187" t="s">
        <v>2183</v>
      </c>
      <c r="D121" s="189" t="s">
        <v>4237</v>
      </c>
      <c r="E121" s="159">
        <v>45220</v>
      </c>
      <c r="F121" s="159">
        <v>45220</v>
      </c>
      <c r="G121" s="160" t="s">
        <v>1285</v>
      </c>
      <c r="H121" s="160" t="s">
        <v>4404</v>
      </c>
      <c r="I121" s="160" t="s">
        <v>4405</v>
      </c>
      <c r="J121" s="160" t="s">
        <v>4406</v>
      </c>
      <c r="K121" s="189" t="s">
        <v>195</v>
      </c>
      <c r="L121" s="159">
        <v>45232</v>
      </c>
      <c r="M121" s="213"/>
      <c r="N121" s="189"/>
      <c r="O121" s="189"/>
      <c r="P121" s="231"/>
    </row>
    <row r="122" spans="1:16">
      <c r="A122" s="187"/>
      <c r="B122" s="187" t="s">
        <v>147</v>
      </c>
      <c r="C122" s="187" t="s">
        <v>2183</v>
      </c>
      <c r="D122" s="189" t="s">
        <v>4238</v>
      </c>
      <c r="E122" s="159">
        <v>45221</v>
      </c>
      <c r="F122" s="159">
        <v>45221</v>
      </c>
      <c r="G122" s="160" t="s">
        <v>4166</v>
      </c>
      <c r="H122" s="160" t="s">
        <v>4328</v>
      </c>
      <c r="I122" s="160" t="s">
        <v>2840</v>
      </c>
      <c r="J122" s="160" t="s">
        <v>4329</v>
      </c>
      <c r="K122" s="189" t="s">
        <v>195</v>
      </c>
      <c r="L122" s="159">
        <v>45222</v>
      </c>
      <c r="M122" s="213"/>
      <c r="N122" s="189"/>
      <c r="O122" s="189"/>
      <c r="P122" s="231"/>
    </row>
    <row r="123" spans="1:16">
      <c r="A123" s="187"/>
      <c r="B123" s="187" t="s">
        <v>147</v>
      </c>
      <c r="C123" s="187" t="s">
        <v>3</v>
      </c>
      <c r="D123" s="189" t="s">
        <v>4239</v>
      </c>
      <c r="E123" s="159">
        <v>45223</v>
      </c>
      <c r="F123" s="159">
        <v>45223</v>
      </c>
      <c r="G123" s="160" t="s">
        <v>4166</v>
      </c>
      <c r="H123" s="160" t="s">
        <v>4291</v>
      </c>
      <c r="I123" s="160" t="s">
        <v>4293</v>
      </c>
      <c r="J123" s="160" t="s">
        <v>4292</v>
      </c>
      <c r="K123" s="189" t="s">
        <v>195</v>
      </c>
      <c r="L123" s="159">
        <v>45225</v>
      </c>
      <c r="M123" s="213"/>
      <c r="N123" s="189"/>
      <c r="O123" s="189"/>
      <c r="P123" s="231"/>
    </row>
    <row r="124" spans="1:16">
      <c r="A124" s="187"/>
      <c r="B124" s="187" t="s">
        <v>147</v>
      </c>
      <c r="C124" s="187" t="s">
        <v>3</v>
      </c>
      <c r="D124" s="189" t="s">
        <v>4240</v>
      </c>
      <c r="E124" s="159">
        <v>45223</v>
      </c>
      <c r="F124" s="159">
        <v>45223</v>
      </c>
      <c r="G124" s="160" t="s">
        <v>4166</v>
      </c>
      <c r="H124" s="160" t="s">
        <v>4407</v>
      </c>
      <c r="I124" s="160" t="s">
        <v>4293</v>
      </c>
      <c r="J124" s="160" t="s">
        <v>4294</v>
      </c>
      <c r="K124" s="189" t="s">
        <v>195</v>
      </c>
      <c r="L124" s="159">
        <v>45225</v>
      </c>
      <c r="M124" s="213"/>
      <c r="N124" s="189"/>
      <c r="O124" s="189"/>
      <c r="P124" s="231"/>
    </row>
    <row r="125" spans="1:16">
      <c r="A125" s="187"/>
      <c r="B125" s="187" t="s">
        <v>147</v>
      </c>
      <c r="C125" s="187" t="s">
        <v>2183</v>
      </c>
      <c r="D125" s="189" t="s">
        <v>4241</v>
      </c>
      <c r="E125" s="159">
        <v>45224</v>
      </c>
      <c r="F125" s="159">
        <v>45224</v>
      </c>
      <c r="G125" s="160" t="s">
        <v>4166</v>
      </c>
      <c r="H125" s="160" t="s">
        <v>4331</v>
      </c>
      <c r="I125" s="160" t="s">
        <v>4293</v>
      </c>
      <c r="J125" s="160" t="s">
        <v>4332</v>
      </c>
      <c r="K125" s="189" t="s">
        <v>195</v>
      </c>
      <c r="L125" s="159">
        <v>45225</v>
      </c>
      <c r="M125" s="213"/>
      <c r="N125" s="189"/>
      <c r="O125" s="189"/>
      <c r="P125" s="231"/>
    </row>
    <row r="126" spans="1:16">
      <c r="A126" s="187"/>
      <c r="B126" s="187" t="s">
        <v>147</v>
      </c>
      <c r="C126" s="187" t="s">
        <v>2183</v>
      </c>
      <c r="D126" s="189" t="s">
        <v>4242</v>
      </c>
      <c r="E126" s="159">
        <v>45230</v>
      </c>
      <c r="F126" s="159">
        <v>45230</v>
      </c>
      <c r="G126" s="160" t="s">
        <v>1935</v>
      </c>
      <c r="H126" s="160" t="s">
        <v>4433</v>
      </c>
      <c r="I126" s="160" t="s">
        <v>4405</v>
      </c>
      <c r="J126" s="160" t="s">
        <v>4434</v>
      </c>
      <c r="K126" s="189" t="s">
        <v>195</v>
      </c>
      <c r="L126" s="159">
        <v>45238</v>
      </c>
      <c r="M126" s="213"/>
      <c r="N126" s="189"/>
      <c r="O126" s="189"/>
      <c r="P126" s="231"/>
    </row>
    <row r="127" spans="1:16">
      <c r="A127" s="187"/>
      <c r="B127" s="187" t="s">
        <v>147</v>
      </c>
      <c r="C127" s="187" t="s">
        <v>2183</v>
      </c>
      <c r="D127" s="189" t="s">
        <v>4243</v>
      </c>
      <c r="E127" s="159">
        <v>45232</v>
      </c>
      <c r="F127" s="159">
        <v>45232</v>
      </c>
      <c r="G127" s="160" t="s">
        <v>1859</v>
      </c>
      <c r="H127" s="160" t="s">
        <v>4454</v>
      </c>
      <c r="I127" s="160" t="s">
        <v>4405</v>
      </c>
      <c r="J127" s="160" t="s">
        <v>4455</v>
      </c>
      <c r="K127" s="189" t="s">
        <v>195</v>
      </c>
      <c r="L127" s="159">
        <v>45238</v>
      </c>
      <c r="M127" s="213"/>
      <c r="N127" s="189"/>
      <c r="O127" s="189"/>
      <c r="P127" s="231"/>
    </row>
    <row r="128" spans="1:16">
      <c r="A128" s="187"/>
      <c r="B128" s="187" t="s">
        <v>147</v>
      </c>
      <c r="C128" s="187" t="s">
        <v>2183</v>
      </c>
      <c r="D128" s="189" t="s">
        <v>4244</v>
      </c>
      <c r="E128" s="159">
        <v>45232</v>
      </c>
      <c r="F128" s="159">
        <v>45232</v>
      </c>
      <c r="G128" s="160" t="s">
        <v>1859</v>
      </c>
      <c r="H128" s="160" t="s">
        <v>4275</v>
      </c>
      <c r="I128" s="160" t="s">
        <v>4405</v>
      </c>
      <c r="J128" s="160" t="s">
        <v>4455</v>
      </c>
      <c r="K128" s="189" t="s">
        <v>195</v>
      </c>
      <c r="L128" s="159">
        <v>45238</v>
      </c>
      <c r="M128" s="213"/>
      <c r="N128" s="189"/>
      <c r="O128" s="189"/>
      <c r="P128" s="231"/>
    </row>
    <row r="129" spans="1:16">
      <c r="A129" s="187"/>
      <c r="B129" s="187" t="s">
        <v>147</v>
      </c>
      <c r="C129" s="187" t="s">
        <v>2183</v>
      </c>
      <c r="D129" s="189" t="s">
        <v>4245</v>
      </c>
      <c r="E129" s="159">
        <v>45232</v>
      </c>
      <c r="F129" s="159">
        <v>45232</v>
      </c>
      <c r="G129" s="160" t="s">
        <v>2838</v>
      </c>
      <c r="H129" s="160" t="s">
        <v>4327</v>
      </c>
      <c r="I129" s="160" t="s">
        <v>4405</v>
      </c>
      <c r="J129" s="160" t="s">
        <v>4473</v>
      </c>
      <c r="K129" s="189" t="s">
        <v>195</v>
      </c>
      <c r="L129" s="159">
        <v>45238</v>
      </c>
      <c r="M129" s="213"/>
      <c r="N129" s="189"/>
      <c r="O129" s="189"/>
      <c r="P129" s="231"/>
    </row>
    <row r="130" spans="1:16">
      <c r="A130" s="187"/>
      <c r="B130" s="187" t="s">
        <v>147</v>
      </c>
      <c r="C130" s="187" t="s">
        <v>3</v>
      </c>
      <c r="D130" s="189" t="s">
        <v>4246</v>
      </c>
      <c r="E130" s="159">
        <v>45236</v>
      </c>
      <c r="F130" s="159">
        <v>45236</v>
      </c>
      <c r="G130" s="160" t="s">
        <v>3597</v>
      </c>
      <c r="H130" s="160" t="s">
        <v>4466</v>
      </c>
      <c r="I130" s="160" t="s">
        <v>4467</v>
      </c>
      <c r="J130" s="160" t="s">
        <v>4468</v>
      </c>
      <c r="K130" s="189" t="s">
        <v>195</v>
      </c>
      <c r="L130" s="159">
        <v>45238</v>
      </c>
      <c r="M130" s="213"/>
      <c r="N130" s="189"/>
      <c r="O130" s="189"/>
      <c r="P130" s="231"/>
    </row>
    <row r="131" spans="1:16">
      <c r="A131" s="187"/>
      <c r="B131" s="187" t="s">
        <v>147</v>
      </c>
      <c r="C131" s="187" t="s">
        <v>3</v>
      </c>
      <c r="D131" s="189" t="s">
        <v>4247</v>
      </c>
      <c r="E131" s="159">
        <v>45233</v>
      </c>
      <c r="F131" s="159">
        <v>45232</v>
      </c>
      <c r="G131" s="160" t="s">
        <v>3597</v>
      </c>
      <c r="H131" s="160" t="s">
        <v>4459</v>
      </c>
      <c r="I131" s="160"/>
      <c r="J131" s="160" t="s">
        <v>4460</v>
      </c>
      <c r="K131" s="189" t="s">
        <v>195</v>
      </c>
      <c r="L131" s="159">
        <v>45238</v>
      </c>
      <c r="M131" s="213"/>
      <c r="N131" s="189"/>
      <c r="O131" s="189"/>
      <c r="P131" s="231"/>
    </row>
    <row r="132" spans="1:16">
      <c r="A132" s="187"/>
      <c r="B132" s="187" t="s">
        <v>147</v>
      </c>
      <c r="C132" s="187" t="s">
        <v>2183</v>
      </c>
      <c r="D132" s="189" t="s">
        <v>4248</v>
      </c>
      <c r="E132" s="159">
        <v>45233</v>
      </c>
      <c r="F132" s="159">
        <v>45233</v>
      </c>
      <c r="G132" s="160" t="s">
        <v>1285</v>
      </c>
      <c r="H132" s="160" t="s">
        <v>4461</v>
      </c>
      <c r="I132" s="160" t="s">
        <v>4405</v>
      </c>
      <c r="J132" s="160" t="s">
        <v>4462</v>
      </c>
      <c r="K132" s="189" t="s">
        <v>195</v>
      </c>
      <c r="L132" s="159">
        <v>45233</v>
      </c>
      <c r="M132" s="213"/>
      <c r="N132" s="189"/>
      <c r="O132" s="189"/>
      <c r="P132" s="231"/>
    </row>
    <row r="133" spans="1:16">
      <c r="A133" s="187"/>
      <c r="B133" s="187" t="s">
        <v>147</v>
      </c>
      <c r="C133" s="187" t="s">
        <v>2183</v>
      </c>
      <c r="D133" s="189" t="s">
        <v>4249</v>
      </c>
      <c r="E133" s="159">
        <v>45240</v>
      </c>
      <c r="F133" s="159">
        <v>45240</v>
      </c>
      <c r="G133" s="160" t="s">
        <v>1935</v>
      </c>
      <c r="H133" s="160" t="s">
        <v>4433</v>
      </c>
      <c r="I133" s="160" t="s">
        <v>4405</v>
      </c>
      <c r="J133" s="160" t="s">
        <v>4474</v>
      </c>
      <c r="K133" s="189" t="s">
        <v>195</v>
      </c>
      <c r="L133" s="159">
        <v>45241</v>
      </c>
      <c r="M133" s="213"/>
      <c r="N133" s="189"/>
      <c r="O133" s="189"/>
      <c r="P133" s="231"/>
    </row>
    <row r="134" spans="1:16">
      <c r="A134" s="187"/>
      <c r="B134" s="187" t="s">
        <v>147</v>
      </c>
      <c r="C134" s="187" t="s">
        <v>2183</v>
      </c>
      <c r="D134" s="189" t="s">
        <v>4250</v>
      </c>
      <c r="E134" s="159">
        <v>45243</v>
      </c>
      <c r="F134" s="159">
        <v>45242</v>
      </c>
      <c r="G134" s="160" t="s">
        <v>1859</v>
      </c>
      <c r="H134" s="160" t="s">
        <v>4275</v>
      </c>
      <c r="I134" s="160" t="s">
        <v>4405</v>
      </c>
      <c r="J134" s="160" t="s">
        <v>4488</v>
      </c>
      <c r="K134" s="189" t="s">
        <v>195</v>
      </c>
      <c r="L134" s="159">
        <v>45248</v>
      </c>
      <c r="M134" s="213"/>
      <c r="N134" s="189"/>
      <c r="O134" s="189"/>
      <c r="P134" s="231"/>
    </row>
    <row r="135" spans="1:16">
      <c r="A135" s="187"/>
      <c r="B135" s="187" t="s">
        <v>147</v>
      </c>
      <c r="C135" s="187" t="s">
        <v>2183</v>
      </c>
      <c r="D135" s="189" t="s">
        <v>4251</v>
      </c>
      <c r="E135" s="159">
        <v>45243</v>
      </c>
      <c r="F135" s="159">
        <v>45243</v>
      </c>
      <c r="G135" s="160" t="s">
        <v>1285</v>
      </c>
      <c r="H135" s="160" t="s">
        <v>4489</v>
      </c>
      <c r="I135" s="160" t="s">
        <v>4405</v>
      </c>
      <c r="J135" s="160" t="s">
        <v>4488</v>
      </c>
      <c r="K135" s="189" t="s">
        <v>195</v>
      </c>
      <c r="L135" s="159">
        <v>45244</v>
      </c>
      <c r="M135" s="213"/>
      <c r="N135" s="189"/>
      <c r="O135" s="189"/>
      <c r="P135" s="231"/>
    </row>
    <row r="136" spans="1:16">
      <c r="A136" s="187"/>
      <c r="B136" s="187" t="s">
        <v>147</v>
      </c>
      <c r="C136" s="187" t="s">
        <v>2183</v>
      </c>
      <c r="D136" s="189" t="s">
        <v>4252</v>
      </c>
      <c r="E136" s="159">
        <v>45242</v>
      </c>
      <c r="F136" s="159">
        <v>45242</v>
      </c>
      <c r="G136" s="160" t="s">
        <v>1859</v>
      </c>
      <c r="H136" s="160" t="s">
        <v>4275</v>
      </c>
      <c r="I136" s="160" t="s">
        <v>4405</v>
      </c>
      <c r="J136" s="160" t="s">
        <v>4488</v>
      </c>
      <c r="K136" s="189" t="s">
        <v>195</v>
      </c>
      <c r="L136" s="159">
        <v>45248</v>
      </c>
      <c r="M136" s="213"/>
      <c r="N136" s="189"/>
      <c r="O136" s="189"/>
      <c r="P136" s="231"/>
    </row>
    <row r="137" spans="1:16">
      <c r="A137" s="187"/>
      <c r="B137" s="187" t="s">
        <v>147</v>
      </c>
      <c r="C137" s="187" t="s">
        <v>2183</v>
      </c>
      <c r="D137" s="189" t="s">
        <v>4253</v>
      </c>
      <c r="E137" s="159">
        <v>45278</v>
      </c>
      <c r="F137" s="159">
        <v>45278</v>
      </c>
      <c r="G137" s="160" t="s">
        <v>1935</v>
      </c>
      <c r="H137" s="160" t="s">
        <v>4694</v>
      </c>
      <c r="I137" s="160" t="s">
        <v>4405</v>
      </c>
      <c r="J137" s="160" t="s">
        <v>4695</v>
      </c>
      <c r="K137" s="189" t="s">
        <v>195</v>
      </c>
      <c r="L137" s="159">
        <v>45282</v>
      </c>
      <c r="M137" s="213"/>
      <c r="N137" s="189"/>
      <c r="O137" s="189"/>
      <c r="P137" s="231"/>
    </row>
    <row r="138" spans="1:16">
      <c r="A138" s="187"/>
      <c r="B138" s="187" t="s">
        <v>147</v>
      </c>
      <c r="C138" s="187" t="s">
        <v>2183</v>
      </c>
      <c r="D138" s="189" t="s">
        <v>4254</v>
      </c>
      <c r="E138" s="159">
        <v>45279</v>
      </c>
      <c r="F138" s="159">
        <v>45279</v>
      </c>
      <c r="G138" s="160" t="s">
        <v>1859</v>
      </c>
      <c r="H138" s="160" t="s">
        <v>4721</v>
      </c>
      <c r="I138" s="160" t="s">
        <v>4405</v>
      </c>
      <c r="J138" s="160" t="s">
        <v>4695</v>
      </c>
      <c r="K138" s="189" t="s">
        <v>195</v>
      </c>
      <c r="L138" s="159">
        <v>45287</v>
      </c>
      <c r="M138" s="213"/>
      <c r="N138" s="189"/>
      <c r="O138" s="189"/>
      <c r="P138" s="231"/>
    </row>
    <row r="139" spans="1:16">
      <c r="A139" s="187"/>
      <c r="B139" s="187" t="s">
        <v>147</v>
      </c>
      <c r="C139" s="187" t="s">
        <v>2183</v>
      </c>
      <c r="D139" s="189" t="s">
        <v>4255</v>
      </c>
      <c r="E139" s="159">
        <v>45283</v>
      </c>
      <c r="F139" s="159">
        <v>45283</v>
      </c>
      <c r="G139" s="160" t="s">
        <v>1187</v>
      </c>
      <c r="H139" s="160" t="s">
        <v>4790</v>
      </c>
      <c r="I139" s="160" t="s">
        <v>4405</v>
      </c>
      <c r="J139" s="160" t="s">
        <v>4695</v>
      </c>
      <c r="K139" s="189" t="s">
        <v>195</v>
      </c>
      <c r="L139" s="159">
        <v>45287</v>
      </c>
      <c r="M139" s="213"/>
      <c r="N139" s="189"/>
      <c r="O139" s="189"/>
      <c r="P139" s="231"/>
    </row>
    <row r="140" spans="1:16">
      <c r="A140" s="187"/>
      <c r="B140" s="187" t="s">
        <v>147</v>
      </c>
      <c r="C140" s="187" t="s">
        <v>3</v>
      </c>
      <c r="D140" s="189" t="s">
        <v>4256</v>
      </c>
      <c r="E140" s="159">
        <v>45357</v>
      </c>
      <c r="F140" s="159">
        <v>45357</v>
      </c>
      <c r="G140" s="160" t="s">
        <v>109</v>
      </c>
      <c r="H140" s="160" t="s">
        <v>5328</v>
      </c>
      <c r="I140" s="160"/>
      <c r="J140" s="160"/>
      <c r="K140" s="189" t="s">
        <v>459</v>
      </c>
      <c r="L140" s="159"/>
      <c r="M140" s="213"/>
      <c r="N140" s="189"/>
      <c r="O140" s="189"/>
      <c r="P140" s="231"/>
    </row>
    <row r="141" spans="1:16">
      <c r="A141" s="187"/>
      <c r="B141" s="187" t="s">
        <v>147</v>
      </c>
      <c r="C141" s="187" t="s">
        <v>3</v>
      </c>
      <c r="D141" s="189" t="s">
        <v>4257</v>
      </c>
      <c r="E141" s="159">
        <v>45362</v>
      </c>
      <c r="F141" s="159">
        <v>45362</v>
      </c>
      <c r="G141" s="160" t="s">
        <v>5339</v>
      </c>
      <c r="H141" s="160" t="s">
        <v>5340</v>
      </c>
      <c r="I141" s="160"/>
      <c r="J141" s="160" t="s">
        <v>5341</v>
      </c>
      <c r="K141" s="189" t="s">
        <v>195</v>
      </c>
      <c r="L141" s="159">
        <v>45366</v>
      </c>
      <c r="M141" s="213"/>
      <c r="N141" s="189"/>
      <c r="O141" s="189"/>
      <c r="P141" s="231"/>
    </row>
    <row r="142" spans="1:16">
      <c r="A142" s="187"/>
      <c r="B142" s="187" t="s">
        <v>147</v>
      </c>
      <c r="C142" s="187" t="s">
        <v>3</v>
      </c>
      <c r="D142" s="189" t="s">
        <v>4258</v>
      </c>
      <c r="E142" s="159">
        <v>45362</v>
      </c>
      <c r="F142" s="159">
        <v>45362</v>
      </c>
      <c r="G142" s="160" t="s">
        <v>281</v>
      </c>
      <c r="H142" s="160" t="s">
        <v>5342</v>
      </c>
      <c r="I142" s="160"/>
      <c r="J142" s="160" t="s">
        <v>5341</v>
      </c>
      <c r="K142" s="189" t="s">
        <v>195</v>
      </c>
      <c r="L142" s="159">
        <v>45366</v>
      </c>
      <c r="M142" s="213"/>
      <c r="N142" s="189"/>
      <c r="O142" s="189"/>
      <c r="P142" s="231"/>
    </row>
    <row r="143" spans="1:16">
      <c r="A143" s="187"/>
      <c r="B143" s="187" t="s">
        <v>147</v>
      </c>
      <c r="C143" s="187" t="s">
        <v>3</v>
      </c>
      <c r="D143" s="189" t="s">
        <v>4259</v>
      </c>
      <c r="E143" s="159">
        <v>45362</v>
      </c>
      <c r="F143" s="159">
        <v>45362</v>
      </c>
      <c r="G143" s="160" t="s">
        <v>109</v>
      </c>
      <c r="H143" s="160" t="s">
        <v>5343</v>
      </c>
      <c r="I143" s="160"/>
      <c r="J143" s="160" t="s">
        <v>5346</v>
      </c>
      <c r="K143" s="189" t="s">
        <v>195</v>
      </c>
      <c r="L143" s="159">
        <v>45365</v>
      </c>
      <c r="M143" s="213"/>
      <c r="N143" s="189"/>
      <c r="O143" s="189"/>
      <c r="P143" s="231"/>
    </row>
    <row r="144" spans="1:16">
      <c r="A144" s="187"/>
      <c r="B144" s="187" t="s">
        <v>147</v>
      </c>
      <c r="C144" s="187" t="s">
        <v>3</v>
      </c>
      <c r="D144" s="189" t="s">
        <v>4260</v>
      </c>
      <c r="E144" s="159">
        <v>45363</v>
      </c>
      <c r="F144" s="159">
        <v>45363</v>
      </c>
      <c r="G144" s="160" t="s">
        <v>5344</v>
      </c>
      <c r="H144" s="160" t="s">
        <v>5345</v>
      </c>
      <c r="I144" s="160"/>
      <c r="J144" s="160" t="s">
        <v>5346</v>
      </c>
      <c r="K144" s="189" t="s">
        <v>195</v>
      </c>
      <c r="L144" s="159">
        <v>45369</v>
      </c>
      <c r="M144" s="213"/>
      <c r="N144" s="189"/>
      <c r="O144" s="189"/>
      <c r="P144" s="231"/>
    </row>
    <row r="145" spans="1:16">
      <c r="A145" s="187"/>
      <c r="B145" s="187" t="s">
        <v>147</v>
      </c>
      <c r="C145" s="187" t="s">
        <v>3</v>
      </c>
      <c r="D145" s="189" t="s">
        <v>4261</v>
      </c>
      <c r="E145" s="159">
        <v>45363</v>
      </c>
      <c r="F145" s="159">
        <v>45363</v>
      </c>
      <c r="G145" s="160" t="s">
        <v>217</v>
      </c>
      <c r="H145" s="160" t="s">
        <v>5347</v>
      </c>
      <c r="I145" s="160"/>
      <c r="J145" s="160" t="s">
        <v>5348</v>
      </c>
      <c r="K145" s="189" t="s">
        <v>195</v>
      </c>
      <c r="L145" s="159">
        <v>45365</v>
      </c>
      <c r="M145" s="213"/>
      <c r="N145" s="189"/>
      <c r="O145" s="189"/>
      <c r="P145" s="231"/>
    </row>
    <row r="146" spans="1:16">
      <c r="A146" s="187"/>
      <c r="B146" s="187" t="s">
        <v>147</v>
      </c>
      <c r="C146" s="187" t="s">
        <v>3</v>
      </c>
      <c r="D146" s="189" t="s">
        <v>4262</v>
      </c>
      <c r="E146" s="159">
        <v>45364</v>
      </c>
      <c r="F146" s="159">
        <v>45364</v>
      </c>
      <c r="G146" s="160" t="s">
        <v>5349</v>
      </c>
      <c r="H146" s="160" t="s">
        <v>5350</v>
      </c>
      <c r="I146" s="160"/>
      <c r="J146" s="160" t="s">
        <v>5341</v>
      </c>
      <c r="K146" s="189" t="s">
        <v>195</v>
      </c>
      <c r="L146" s="159">
        <v>45364</v>
      </c>
      <c r="M146" s="213"/>
      <c r="N146" s="189"/>
      <c r="O146" s="189"/>
      <c r="P146" s="231"/>
    </row>
    <row r="147" spans="1:16">
      <c r="A147" s="187"/>
      <c r="B147" s="187" t="s">
        <v>147</v>
      </c>
      <c r="C147" s="187" t="s">
        <v>3</v>
      </c>
      <c r="D147" s="189" t="s">
        <v>4263</v>
      </c>
      <c r="E147" s="159">
        <v>45364</v>
      </c>
      <c r="F147" s="159">
        <v>45364</v>
      </c>
      <c r="G147" s="160" t="s">
        <v>5351</v>
      </c>
      <c r="H147" s="160" t="s">
        <v>5352</v>
      </c>
      <c r="I147" s="160"/>
      <c r="J147" s="160" t="s">
        <v>5353</v>
      </c>
      <c r="K147" s="189" t="s">
        <v>195</v>
      </c>
      <c r="L147" s="159">
        <v>45369</v>
      </c>
      <c r="M147" s="213"/>
      <c r="N147" s="189"/>
      <c r="O147" s="189"/>
      <c r="P147" s="231"/>
    </row>
    <row r="148" spans="1:16">
      <c r="A148" s="187"/>
      <c r="B148" s="187" t="s">
        <v>147</v>
      </c>
      <c r="C148" s="187" t="s">
        <v>3</v>
      </c>
      <c r="D148" s="189" t="s">
        <v>4264</v>
      </c>
      <c r="E148" s="159">
        <v>45364</v>
      </c>
      <c r="F148" s="159">
        <v>45364</v>
      </c>
      <c r="G148" s="160" t="s">
        <v>5351</v>
      </c>
      <c r="H148" s="160" t="s">
        <v>5354</v>
      </c>
      <c r="I148" s="160"/>
      <c r="J148" s="160" t="s">
        <v>5353</v>
      </c>
      <c r="K148" s="189" t="s">
        <v>195</v>
      </c>
      <c r="L148" s="159">
        <v>45369</v>
      </c>
      <c r="M148" s="213"/>
      <c r="N148" s="189"/>
      <c r="O148" s="189"/>
      <c r="P148" s="231"/>
    </row>
    <row r="149" spans="1:16">
      <c r="A149" s="187"/>
      <c r="B149" s="187" t="s">
        <v>147</v>
      </c>
      <c r="C149" s="187" t="s">
        <v>3</v>
      </c>
      <c r="D149" s="189" t="s">
        <v>4265</v>
      </c>
      <c r="E149" s="159">
        <v>45364</v>
      </c>
      <c r="F149" s="159">
        <v>45364</v>
      </c>
      <c r="G149" s="160" t="s">
        <v>3644</v>
      </c>
      <c r="H149" s="160" t="s">
        <v>5355</v>
      </c>
      <c r="I149" s="160"/>
      <c r="J149" s="160" t="s">
        <v>5353</v>
      </c>
      <c r="K149" s="189" t="s">
        <v>195</v>
      </c>
      <c r="L149" s="159">
        <v>45369</v>
      </c>
      <c r="M149" s="213"/>
      <c r="N149" s="189"/>
      <c r="O149" s="189"/>
      <c r="P149" s="231"/>
    </row>
    <row r="150" spans="1:16">
      <c r="A150" s="187"/>
      <c r="B150" s="187" t="s">
        <v>147</v>
      </c>
      <c r="C150" s="187" t="s">
        <v>3</v>
      </c>
      <c r="D150" s="189" t="s">
        <v>4266</v>
      </c>
      <c r="E150" s="159">
        <v>45364</v>
      </c>
      <c r="F150" s="159">
        <v>45364</v>
      </c>
      <c r="G150" s="160" t="s">
        <v>3644</v>
      </c>
      <c r="H150" s="160" t="s">
        <v>5356</v>
      </c>
      <c r="I150" s="160"/>
      <c r="J150" s="160" t="s">
        <v>5357</v>
      </c>
      <c r="K150" s="189" t="s">
        <v>195</v>
      </c>
      <c r="L150" s="159">
        <v>45365</v>
      </c>
      <c r="M150" s="213"/>
      <c r="N150" s="189"/>
      <c r="O150" s="189"/>
      <c r="P150" s="231"/>
    </row>
    <row r="151" spans="1:16">
      <c r="A151" s="187"/>
      <c r="B151" s="187" t="s">
        <v>147</v>
      </c>
      <c r="C151" s="187" t="s">
        <v>3</v>
      </c>
      <c r="D151" s="189" t="s">
        <v>4267</v>
      </c>
      <c r="E151" s="159">
        <v>45364</v>
      </c>
      <c r="F151" s="159">
        <v>45364</v>
      </c>
      <c r="G151" s="160" t="s">
        <v>2023</v>
      </c>
      <c r="H151" s="160" t="s">
        <v>5361</v>
      </c>
      <c r="I151" s="160"/>
      <c r="J151" s="160" t="s">
        <v>5362</v>
      </c>
      <c r="K151" s="189" t="s">
        <v>195</v>
      </c>
      <c r="L151" s="159">
        <v>45369</v>
      </c>
      <c r="M151" s="213"/>
      <c r="N151" s="189"/>
      <c r="O151" s="189"/>
      <c r="P151" s="231"/>
    </row>
    <row r="152" spans="1:16">
      <c r="A152" s="187"/>
      <c r="B152" s="187" t="s">
        <v>147</v>
      </c>
      <c r="C152" s="187" t="s">
        <v>3</v>
      </c>
      <c r="D152" s="189" t="s">
        <v>4268</v>
      </c>
      <c r="E152" s="159">
        <v>45364</v>
      </c>
      <c r="F152" s="159">
        <v>45364</v>
      </c>
      <c r="G152" s="160" t="s">
        <v>2023</v>
      </c>
      <c r="H152" s="160" t="s">
        <v>5363</v>
      </c>
      <c r="I152" s="160"/>
      <c r="J152" s="160" t="s">
        <v>5362</v>
      </c>
      <c r="K152" s="189" t="s">
        <v>195</v>
      </c>
      <c r="L152" s="159">
        <v>45369</v>
      </c>
      <c r="M152" s="213"/>
      <c r="N152" s="189"/>
      <c r="O152" s="189"/>
      <c r="P152" s="231"/>
    </row>
    <row r="153" spans="1:16">
      <c r="A153" s="187"/>
      <c r="B153" s="187" t="s">
        <v>147</v>
      </c>
      <c r="C153" s="187" t="s">
        <v>3</v>
      </c>
      <c r="D153" s="189" t="s">
        <v>4269</v>
      </c>
      <c r="E153" s="159">
        <v>45364</v>
      </c>
      <c r="F153" s="159">
        <v>45364</v>
      </c>
      <c r="G153" s="192" t="s">
        <v>2023</v>
      </c>
      <c r="H153" s="192" t="s">
        <v>5364</v>
      </c>
      <c r="I153" s="192"/>
      <c r="J153" s="192" t="s">
        <v>5362</v>
      </c>
      <c r="K153" s="190" t="s">
        <v>195</v>
      </c>
      <c r="L153" s="159">
        <v>45369</v>
      </c>
      <c r="M153" s="213"/>
      <c r="N153" s="189"/>
      <c r="O153" s="189"/>
      <c r="P153" s="231"/>
    </row>
    <row r="154" spans="1:16">
      <c r="A154" s="187"/>
      <c r="B154" s="187" t="s">
        <v>147</v>
      </c>
      <c r="C154" s="187" t="s">
        <v>3</v>
      </c>
      <c r="D154" s="189" t="s">
        <v>4270</v>
      </c>
      <c r="E154" s="159">
        <v>45364</v>
      </c>
      <c r="F154" s="159">
        <v>45364</v>
      </c>
      <c r="G154" s="160" t="s">
        <v>813</v>
      </c>
      <c r="H154" s="160" t="s">
        <v>5365</v>
      </c>
      <c r="I154" s="160"/>
      <c r="J154" s="160" t="s">
        <v>5366</v>
      </c>
      <c r="K154" s="189" t="s">
        <v>195</v>
      </c>
      <c r="L154" s="159">
        <v>45369</v>
      </c>
      <c r="M154" s="159"/>
      <c r="N154" s="159"/>
      <c r="O154" s="159"/>
      <c r="P154" s="231"/>
    </row>
    <row r="155" spans="1:16">
      <c r="A155" s="187"/>
      <c r="B155" s="187" t="s">
        <v>147</v>
      </c>
      <c r="C155" s="187" t="s">
        <v>3</v>
      </c>
      <c r="D155" s="189" t="s">
        <v>4271</v>
      </c>
      <c r="E155" s="159">
        <v>45364</v>
      </c>
      <c r="F155" s="159">
        <v>45364</v>
      </c>
      <c r="G155" s="160" t="s">
        <v>5339</v>
      </c>
      <c r="H155" s="160" t="s">
        <v>5367</v>
      </c>
      <c r="I155" s="160"/>
      <c r="J155" s="160" t="s">
        <v>5366</v>
      </c>
      <c r="K155" s="189" t="s">
        <v>195</v>
      </c>
      <c r="L155" s="159">
        <v>45366</v>
      </c>
      <c r="M155" s="159"/>
      <c r="N155" s="159"/>
      <c r="O155" s="159"/>
      <c r="P155" s="231"/>
    </row>
    <row r="156" spans="1:16">
      <c r="A156" s="190"/>
      <c r="B156" s="187" t="s">
        <v>147</v>
      </c>
      <c r="C156" s="187" t="s">
        <v>3</v>
      </c>
      <c r="D156" s="189" t="s">
        <v>4272</v>
      </c>
      <c r="E156" s="159">
        <v>45364</v>
      </c>
      <c r="F156" s="159">
        <v>45364</v>
      </c>
      <c r="G156" s="160" t="s">
        <v>281</v>
      </c>
      <c r="H156" s="160" t="s">
        <v>5368</v>
      </c>
      <c r="I156" s="160"/>
      <c r="J156" s="160" t="s">
        <v>5366</v>
      </c>
      <c r="K156" s="189" t="s">
        <v>195</v>
      </c>
      <c r="L156" s="159">
        <v>45365</v>
      </c>
      <c r="M156" s="159"/>
      <c r="N156" s="159"/>
      <c r="O156" s="159"/>
      <c r="P156" s="231"/>
    </row>
    <row r="157" spans="1:16">
      <c r="A157" s="187"/>
      <c r="B157" s="187" t="s">
        <v>147</v>
      </c>
      <c r="C157" s="187" t="s">
        <v>3</v>
      </c>
      <c r="D157" s="189" t="s">
        <v>4273</v>
      </c>
      <c r="E157" s="159">
        <v>45364</v>
      </c>
      <c r="F157" s="159">
        <v>45364</v>
      </c>
      <c r="G157" s="160" t="s">
        <v>5369</v>
      </c>
      <c r="H157" s="160" t="s">
        <v>5370</v>
      </c>
      <c r="I157" s="160"/>
      <c r="J157" s="160" t="s">
        <v>5362</v>
      </c>
      <c r="K157" s="189" t="s">
        <v>195</v>
      </c>
      <c r="L157" s="159">
        <v>45365</v>
      </c>
      <c r="M157" s="159"/>
      <c r="N157" s="159"/>
      <c r="O157" s="159"/>
      <c r="P157" s="231"/>
    </row>
    <row r="158" spans="1:16">
      <c r="A158" s="187"/>
      <c r="B158" s="187" t="s">
        <v>147</v>
      </c>
      <c r="C158" s="187" t="s">
        <v>3</v>
      </c>
      <c r="D158" s="189" t="s">
        <v>4274</v>
      </c>
      <c r="E158" s="159">
        <v>45365</v>
      </c>
      <c r="F158" s="159">
        <v>45365</v>
      </c>
      <c r="G158" s="160" t="s">
        <v>5398</v>
      </c>
      <c r="H158" s="160" t="s">
        <v>5399</v>
      </c>
      <c r="I158" s="160"/>
      <c r="J158" s="160" t="s">
        <v>5348</v>
      </c>
      <c r="K158" s="189" t="s">
        <v>195</v>
      </c>
      <c r="L158" s="159">
        <v>45369</v>
      </c>
      <c r="M158" s="159"/>
      <c r="N158" s="159"/>
      <c r="O158" s="159"/>
      <c r="P158" s="231"/>
    </row>
    <row r="159" spans="1:16">
      <c r="A159" s="187"/>
      <c r="B159" s="187" t="s">
        <v>147</v>
      </c>
      <c r="C159" s="187" t="s">
        <v>3</v>
      </c>
      <c r="D159" s="189" t="s">
        <v>5371</v>
      </c>
      <c r="E159" s="159">
        <v>45365</v>
      </c>
      <c r="F159" s="159">
        <v>45365</v>
      </c>
      <c r="G159" s="160" t="s">
        <v>5400</v>
      </c>
      <c r="H159" s="160" t="s">
        <v>5401</v>
      </c>
      <c r="I159" s="160"/>
      <c r="J159" s="160" t="s">
        <v>5402</v>
      </c>
      <c r="K159" s="189" t="s">
        <v>195</v>
      </c>
      <c r="L159" s="159">
        <v>45369</v>
      </c>
      <c r="M159" s="159"/>
      <c r="N159" s="159"/>
      <c r="O159" s="159"/>
      <c r="P159" s="231"/>
    </row>
    <row r="160" spans="1:16">
      <c r="A160" s="187"/>
      <c r="B160" s="187" t="s">
        <v>147</v>
      </c>
      <c r="C160" s="187" t="s">
        <v>3</v>
      </c>
      <c r="D160" s="189" t="s">
        <v>5372</v>
      </c>
      <c r="E160" s="159">
        <v>45365</v>
      </c>
      <c r="F160" s="159">
        <v>45365</v>
      </c>
      <c r="G160" s="160" t="s">
        <v>5403</v>
      </c>
      <c r="H160" s="160" t="s">
        <v>5404</v>
      </c>
      <c r="I160" s="160"/>
      <c r="J160" s="160" t="s">
        <v>5405</v>
      </c>
      <c r="K160" s="189" t="s">
        <v>195</v>
      </c>
      <c r="L160" s="159">
        <v>45369</v>
      </c>
      <c r="M160" s="159"/>
      <c r="N160" s="159"/>
      <c r="O160" s="159"/>
      <c r="P160" s="231"/>
    </row>
    <row r="161" spans="1:16">
      <c r="A161" s="187"/>
      <c r="B161" s="187" t="s">
        <v>147</v>
      </c>
      <c r="C161" s="187" t="s">
        <v>3</v>
      </c>
      <c r="D161" s="189" t="s">
        <v>5373</v>
      </c>
      <c r="E161" s="159">
        <v>45365</v>
      </c>
      <c r="F161" s="159">
        <v>45365</v>
      </c>
      <c r="G161" s="160" t="s">
        <v>5406</v>
      </c>
      <c r="H161" s="160" t="s">
        <v>5407</v>
      </c>
      <c r="I161" s="160"/>
      <c r="J161" s="160" t="s">
        <v>5353</v>
      </c>
      <c r="K161" s="189" t="s">
        <v>195</v>
      </c>
      <c r="L161" s="159">
        <v>45369</v>
      </c>
      <c r="M161" s="159"/>
      <c r="N161" s="159"/>
      <c r="O161" s="159"/>
      <c r="P161" s="231"/>
    </row>
    <row r="162" spans="1:16">
      <c r="A162" s="187"/>
      <c r="B162" s="187" t="s">
        <v>147</v>
      </c>
      <c r="C162" s="187" t="s">
        <v>3</v>
      </c>
      <c r="D162" s="189" t="s">
        <v>5374</v>
      </c>
      <c r="E162" s="159">
        <v>45365</v>
      </c>
      <c r="F162" s="159">
        <v>45365</v>
      </c>
      <c r="G162" s="160" t="s">
        <v>5</v>
      </c>
      <c r="H162" s="160" t="s">
        <v>5409</v>
      </c>
      <c r="I162" s="160"/>
      <c r="J162" s="160" t="s">
        <v>5410</v>
      </c>
      <c r="K162" s="189" t="s">
        <v>195</v>
      </c>
      <c r="L162" s="159">
        <v>45369</v>
      </c>
      <c r="M162" s="159"/>
      <c r="N162" s="159"/>
      <c r="O162" s="159"/>
      <c r="P162" s="231"/>
    </row>
    <row r="163" spans="1:16">
      <c r="A163" s="187"/>
      <c r="B163" s="187" t="s">
        <v>147</v>
      </c>
      <c r="C163" s="187" t="s">
        <v>3</v>
      </c>
      <c r="D163" s="189" t="s">
        <v>5375</v>
      </c>
      <c r="E163" s="159">
        <v>45366</v>
      </c>
      <c r="F163" s="159">
        <v>45366</v>
      </c>
      <c r="G163" s="160" t="s">
        <v>278</v>
      </c>
      <c r="H163" s="160" t="s">
        <v>5424</v>
      </c>
      <c r="I163" s="160"/>
      <c r="J163" s="160" t="s">
        <v>5425</v>
      </c>
      <c r="K163" s="189" t="s">
        <v>195</v>
      </c>
      <c r="L163" s="159">
        <v>45369</v>
      </c>
      <c r="M163" s="159"/>
      <c r="N163" s="159"/>
      <c r="O163" s="159"/>
      <c r="P163" s="231"/>
    </row>
    <row r="164" spans="1:16">
      <c r="A164" s="187"/>
      <c r="B164" s="187" t="s">
        <v>147</v>
      </c>
      <c r="C164" s="187" t="s">
        <v>3</v>
      </c>
      <c r="D164" s="189" t="s">
        <v>5376</v>
      </c>
      <c r="E164" s="159">
        <v>45366</v>
      </c>
      <c r="F164" s="159">
        <v>45366</v>
      </c>
      <c r="G164" s="160" t="s">
        <v>5</v>
      </c>
      <c r="H164" s="160" t="s">
        <v>5426</v>
      </c>
      <c r="I164" s="160"/>
      <c r="J164" s="160" t="s">
        <v>5427</v>
      </c>
      <c r="K164" s="189" t="s">
        <v>195</v>
      </c>
      <c r="L164" s="159">
        <v>45369</v>
      </c>
      <c r="M164" s="159"/>
      <c r="N164" s="159"/>
      <c r="O164" s="159"/>
      <c r="P164" s="231"/>
    </row>
    <row r="165" spans="1:16">
      <c r="A165" s="187"/>
      <c r="B165" s="187" t="s">
        <v>147</v>
      </c>
      <c r="C165" s="187" t="s">
        <v>3</v>
      </c>
      <c r="D165" s="189" t="s">
        <v>5377</v>
      </c>
      <c r="E165" s="159">
        <v>45366</v>
      </c>
      <c r="F165" s="159">
        <v>45367</v>
      </c>
      <c r="G165" s="160" t="s">
        <v>5</v>
      </c>
      <c r="H165" s="160" t="s">
        <v>5428</v>
      </c>
      <c r="I165" s="160"/>
      <c r="J165" s="160" t="s">
        <v>5429</v>
      </c>
      <c r="K165" s="189" t="s">
        <v>195</v>
      </c>
      <c r="L165" s="159">
        <v>45369</v>
      </c>
      <c r="M165" s="159"/>
      <c r="N165" s="159"/>
      <c r="O165" s="159"/>
      <c r="P165" s="231"/>
    </row>
    <row r="166" spans="1:16">
      <c r="A166" s="187"/>
      <c r="B166" s="187" t="s">
        <v>147</v>
      </c>
      <c r="C166" s="187" t="s">
        <v>3</v>
      </c>
      <c r="D166" s="189" t="s">
        <v>5378</v>
      </c>
      <c r="E166" s="159">
        <v>45366</v>
      </c>
      <c r="F166" s="159">
        <v>45366</v>
      </c>
      <c r="G166" s="160" t="s">
        <v>5430</v>
      </c>
      <c r="H166" s="160" t="s">
        <v>5431</v>
      </c>
      <c r="I166" s="160"/>
      <c r="J166" s="160" t="s">
        <v>5432</v>
      </c>
      <c r="K166" s="189" t="s">
        <v>195</v>
      </c>
      <c r="L166" s="159">
        <v>45369</v>
      </c>
      <c r="M166" s="159"/>
      <c r="N166" s="159"/>
      <c r="O166" s="159"/>
      <c r="P166" s="231"/>
    </row>
    <row r="167" spans="1:16">
      <c r="A167" s="187"/>
      <c r="B167" s="187" t="s">
        <v>147</v>
      </c>
      <c r="C167" s="187" t="s">
        <v>3</v>
      </c>
      <c r="D167" s="189" t="s">
        <v>5379</v>
      </c>
      <c r="E167" s="159">
        <v>45366</v>
      </c>
      <c r="F167" s="159">
        <v>45366</v>
      </c>
      <c r="G167" s="160" t="s">
        <v>5430</v>
      </c>
      <c r="H167" s="160" t="s">
        <v>5433</v>
      </c>
      <c r="I167" s="160"/>
      <c r="J167" s="160" t="s">
        <v>5432</v>
      </c>
      <c r="K167" s="189" t="s">
        <v>195</v>
      </c>
      <c r="L167" s="159">
        <v>45369</v>
      </c>
      <c r="M167" s="160"/>
      <c r="N167" s="160"/>
      <c r="O167" s="160"/>
      <c r="P167" s="231"/>
    </row>
    <row r="168" spans="1:16">
      <c r="A168" s="187"/>
      <c r="B168" s="187" t="s">
        <v>147</v>
      </c>
      <c r="C168" s="187" t="s">
        <v>3</v>
      </c>
      <c r="D168" s="189" t="s">
        <v>5380</v>
      </c>
      <c r="E168" s="159">
        <v>45367</v>
      </c>
      <c r="F168" s="159">
        <v>45367</v>
      </c>
      <c r="G168" s="160" t="s">
        <v>1034</v>
      </c>
      <c r="H168" s="160" t="s">
        <v>5520</v>
      </c>
      <c r="I168" s="160"/>
      <c r="J168" s="160" t="s">
        <v>5521</v>
      </c>
      <c r="K168" s="189" t="s">
        <v>195</v>
      </c>
      <c r="L168" s="232">
        <v>45373</v>
      </c>
      <c r="M168" s="160"/>
      <c r="N168" s="160"/>
      <c r="O168" s="160"/>
      <c r="P168" s="231"/>
    </row>
    <row r="169" spans="1:16">
      <c r="A169" s="187"/>
      <c r="B169" s="187" t="s">
        <v>147</v>
      </c>
      <c r="C169" s="187" t="s">
        <v>3</v>
      </c>
      <c r="D169" s="189" t="s">
        <v>5381</v>
      </c>
      <c r="E169" s="159">
        <v>45367</v>
      </c>
      <c r="F169" s="159">
        <v>45367</v>
      </c>
      <c r="G169" s="160" t="s">
        <v>217</v>
      </c>
      <c r="H169" s="160" t="s">
        <v>5434</v>
      </c>
      <c r="I169" s="160"/>
      <c r="J169" s="160" t="s">
        <v>5435</v>
      </c>
      <c r="K169" s="189" t="s">
        <v>195</v>
      </c>
      <c r="L169" s="159">
        <v>45369</v>
      </c>
      <c r="M169" s="160"/>
      <c r="N169" s="160"/>
      <c r="O169" s="160"/>
      <c r="P169" s="231"/>
    </row>
    <row r="170" spans="1:16">
      <c r="A170" s="187"/>
      <c r="B170" s="187" t="s">
        <v>147</v>
      </c>
      <c r="C170" s="187" t="s">
        <v>3</v>
      </c>
      <c r="D170" s="189" t="s">
        <v>5382</v>
      </c>
      <c r="E170" s="159">
        <v>45367</v>
      </c>
      <c r="F170" s="159">
        <v>45369</v>
      </c>
      <c r="G170" s="160" t="s">
        <v>4422</v>
      </c>
      <c r="H170" s="160" t="s">
        <v>5522</v>
      </c>
      <c r="I170" s="160" t="s">
        <v>5524</v>
      </c>
      <c r="J170" s="160" t="s">
        <v>5523</v>
      </c>
      <c r="K170" s="189" t="s">
        <v>195</v>
      </c>
      <c r="L170" s="232">
        <v>45373</v>
      </c>
      <c r="M170" s="160"/>
      <c r="N170" s="160"/>
      <c r="O170" s="160"/>
      <c r="P170" s="231"/>
    </row>
    <row r="171" spans="1:16">
      <c r="A171" s="187"/>
      <c r="B171" s="187" t="s">
        <v>147</v>
      </c>
      <c r="C171" s="187" t="s">
        <v>3</v>
      </c>
      <c r="D171" s="189" t="s">
        <v>5383</v>
      </c>
      <c r="E171" s="159">
        <v>45367</v>
      </c>
      <c r="F171" s="159">
        <v>45369</v>
      </c>
      <c r="G171" s="160" t="s">
        <v>1874</v>
      </c>
      <c r="H171" s="160" t="s">
        <v>5525</v>
      </c>
      <c r="I171" s="160" t="s">
        <v>5526</v>
      </c>
      <c r="J171" s="160" t="s">
        <v>5523</v>
      </c>
      <c r="K171" s="189" t="s">
        <v>195</v>
      </c>
      <c r="L171" s="232">
        <v>45373</v>
      </c>
      <c r="M171" s="160"/>
      <c r="N171" s="160"/>
      <c r="O171" s="160"/>
      <c r="P171" s="231"/>
    </row>
    <row r="172" spans="1:16">
      <c r="A172" s="187"/>
      <c r="B172" s="187" t="s">
        <v>147</v>
      </c>
      <c r="C172" s="187" t="s">
        <v>3</v>
      </c>
      <c r="D172" s="189" t="s">
        <v>5384</v>
      </c>
      <c r="E172" s="159">
        <v>45369</v>
      </c>
      <c r="F172" s="159">
        <v>45369</v>
      </c>
      <c r="G172" s="160" t="s">
        <v>4</v>
      </c>
      <c r="H172" s="160" t="s">
        <v>5412</v>
      </c>
      <c r="I172" s="160"/>
      <c r="J172" s="160" t="s">
        <v>5413</v>
      </c>
      <c r="K172" s="189" t="s">
        <v>195</v>
      </c>
      <c r="L172" s="232">
        <v>45373</v>
      </c>
      <c r="M172" s="160"/>
      <c r="N172" s="160"/>
      <c r="O172" s="160"/>
      <c r="P172" s="231"/>
    </row>
    <row r="173" spans="1:16">
      <c r="A173" s="187"/>
      <c r="B173" s="187" t="s">
        <v>147</v>
      </c>
      <c r="C173" s="187" t="s">
        <v>3</v>
      </c>
      <c r="D173" s="189" t="s">
        <v>5385</v>
      </c>
      <c r="E173" s="159">
        <v>45369</v>
      </c>
      <c r="F173" s="159">
        <v>45369</v>
      </c>
      <c r="G173" s="160" t="s">
        <v>5403</v>
      </c>
      <c r="H173" s="160" t="s">
        <v>5414</v>
      </c>
      <c r="I173" s="160"/>
      <c r="J173" s="160" t="s">
        <v>5415</v>
      </c>
      <c r="K173" s="189" t="s">
        <v>195</v>
      </c>
      <c r="L173" s="232">
        <v>45373</v>
      </c>
      <c r="M173" s="160"/>
      <c r="N173" s="160"/>
      <c r="O173" s="160"/>
      <c r="P173" s="231"/>
    </row>
    <row r="174" spans="1:16">
      <c r="A174" s="187"/>
      <c r="B174" s="187" t="s">
        <v>147</v>
      </c>
      <c r="C174" s="187" t="s">
        <v>3</v>
      </c>
      <c r="D174" s="189" t="s">
        <v>5386</v>
      </c>
      <c r="E174" s="159">
        <v>45369</v>
      </c>
      <c r="F174" s="159">
        <v>45369</v>
      </c>
      <c r="G174" s="160" t="s">
        <v>5416</v>
      </c>
      <c r="H174" s="160" t="s">
        <v>5417</v>
      </c>
      <c r="I174" s="160"/>
      <c r="J174" s="160" t="s">
        <v>5418</v>
      </c>
      <c r="K174" s="189" t="s">
        <v>195</v>
      </c>
      <c r="L174" s="232">
        <v>45373</v>
      </c>
      <c r="M174" s="160"/>
      <c r="N174" s="160"/>
      <c r="O174" s="160"/>
      <c r="P174" s="231"/>
    </row>
    <row r="175" spans="1:16">
      <c r="A175" s="187"/>
      <c r="B175" s="187" t="s">
        <v>147</v>
      </c>
      <c r="C175" s="187" t="s">
        <v>3</v>
      </c>
      <c r="D175" s="189" t="s">
        <v>5387</v>
      </c>
      <c r="E175" s="159">
        <v>45370</v>
      </c>
      <c r="F175" s="159">
        <v>45370</v>
      </c>
      <c r="G175" s="160" t="s">
        <v>805</v>
      </c>
      <c r="H175" s="160" t="s">
        <v>5419</v>
      </c>
      <c r="I175" s="160"/>
      <c r="J175" s="160" t="s">
        <v>5413</v>
      </c>
      <c r="K175" s="189" t="s">
        <v>195</v>
      </c>
      <c r="L175" s="232">
        <v>45373</v>
      </c>
      <c r="M175" s="160"/>
      <c r="N175" s="189"/>
      <c r="O175" s="189"/>
      <c r="P175" s="231"/>
    </row>
    <row r="176" spans="1:16">
      <c r="A176" s="187"/>
      <c r="B176" s="187" t="s">
        <v>147</v>
      </c>
      <c r="C176" s="187" t="s">
        <v>3</v>
      </c>
      <c r="D176" s="189" t="s">
        <v>5388</v>
      </c>
      <c r="E176" s="159">
        <v>45370</v>
      </c>
      <c r="F176" s="159">
        <v>45370</v>
      </c>
      <c r="G176" s="160" t="s">
        <v>5</v>
      </c>
      <c r="H176" s="160" t="s">
        <v>5420</v>
      </c>
      <c r="I176" s="160"/>
      <c r="J176" s="160" t="s">
        <v>5421</v>
      </c>
      <c r="K176" s="189" t="s">
        <v>195</v>
      </c>
      <c r="L176" s="232">
        <v>45373</v>
      </c>
      <c r="M176" s="160"/>
      <c r="N176" s="160"/>
      <c r="O176" s="160"/>
      <c r="P176" s="231"/>
    </row>
    <row r="177" spans="1:16 16384:16384">
      <c r="A177" s="187"/>
      <c r="B177" s="187" t="s">
        <v>147</v>
      </c>
      <c r="C177" s="187" t="s">
        <v>3</v>
      </c>
      <c r="D177" s="189" t="s">
        <v>5389</v>
      </c>
      <c r="E177" s="159">
        <v>45370</v>
      </c>
      <c r="F177" s="159">
        <v>45370</v>
      </c>
      <c r="G177" s="160" t="s">
        <v>5533</v>
      </c>
      <c r="H177" s="160" t="s">
        <v>5534</v>
      </c>
      <c r="I177" s="160"/>
      <c r="J177" s="160" t="s">
        <v>5438</v>
      </c>
      <c r="K177" s="189" t="s">
        <v>195</v>
      </c>
      <c r="L177" s="232">
        <v>45377</v>
      </c>
      <c r="M177" s="160"/>
      <c r="N177" s="160"/>
      <c r="O177" s="160"/>
      <c r="P177" s="231"/>
    </row>
    <row r="178" spans="1:16 16384:16384">
      <c r="A178" s="187"/>
      <c r="B178" s="187" t="s">
        <v>147</v>
      </c>
      <c r="C178" s="187" t="s">
        <v>3</v>
      </c>
      <c r="D178" s="189" t="s">
        <v>5390</v>
      </c>
      <c r="E178" s="159">
        <v>45371</v>
      </c>
      <c r="F178" s="159">
        <v>45371</v>
      </c>
      <c r="G178" s="160" t="s">
        <v>1034</v>
      </c>
      <c r="H178" s="160" t="s">
        <v>5436</v>
      </c>
      <c r="I178" s="160"/>
      <c r="J178" s="160" t="s">
        <v>5353</v>
      </c>
      <c r="K178" s="189" t="s">
        <v>195</v>
      </c>
      <c r="L178" s="232">
        <v>45373</v>
      </c>
      <c r="M178" s="160"/>
      <c r="N178" s="160"/>
      <c r="O178" s="160"/>
      <c r="P178" s="231"/>
    </row>
    <row r="179" spans="1:16 16384:16384">
      <c r="A179" s="187"/>
      <c r="B179" s="187" t="s">
        <v>147</v>
      </c>
      <c r="C179" s="187" t="s">
        <v>3</v>
      </c>
      <c r="D179" s="189" t="s">
        <v>5391</v>
      </c>
      <c r="E179" s="159">
        <v>45371</v>
      </c>
      <c r="F179" s="159">
        <v>45371</v>
      </c>
      <c r="G179" s="160" t="s">
        <v>5331</v>
      </c>
      <c r="H179" s="160" t="s">
        <v>5437</v>
      </c>
      <c r="I179" s="160"/>
      <c r="J179" s="160" t="s">
        <v>5438</v>
      </c>
      <c r="K179" s="189" t="s">
        <v>195</v>
      </c>
      <c r="L179" s="232">
        <v>45377</v>
      </c>
      <c r="M179" s="160"/>
      <c r="N179" s="160"/>
      <c r="O179" s="160"/>
      <c r="P179" s="231"/>
    </row>
    <row r="180" spans="1:16 16384:16384">
      <c r="A180" s="187"/>
      <c r="B180" s="187" t="s">
        <v>147</v>
      </c>
      <c r="C180" s="187" t="s">
        <v>3</v>
      </c>
      <c r="D180" s="189" t="s">
        <v>5392</v>
      </c>
      <c r="E180" s="159">
        <v>45371</v>
      </c>
      <c r="F180" s="159">
        <v>45371</v>
      </c>
      <c r="G180" s="160" t="s">
        <v>3523</v>
      </c>
      <c r="H180" s="160" t="s">
        <v>5527</v>
      </c>
      <c r="I180" s="160"/>
      <c r="J180" s="160" t="s">
        <v>5514</v>
      </c>
      <c r="K180" s="189" t="s">
        <v>195</v>
      </c>
      <c r="L180" s="232">
        <v>45373</v>
      </c>
      <c r="M180" s="160"/>
      <c r="N180" s="160"/>
      <c r="O180" s="160"/>
      <c r="P180" s="231"/>
    </row>
    <row r="181" spans="1:16 16384:16384">
      <c r="A181" s="187"/>
      <c r="B181" s="187" t="s">
        <v>147</v>
      </c>
      <c r="C181" s="187" t="s">
        <v>3</v>
      </c>
      <c r="D181" s="189" t="s">
        <v>5393</v>
      </c>
      <c r="E181" s="159">
        <v>45371</v>
      </c>
      <c r="F181" s="159">
        <v>45371</v>
      </c>
      <c r="G181" s="160" t="s">
        <v>5</v>
      </c>
      <c r="H181" s="160" t="s">
        <v>5536</v>
      </c>
      <c r="I181" s="160"/>
      <c r="J181" s="160" t="s">
        <v>5535</v>
      </c>
      <c r="K181" s="189" t="s">
        <v>195</v>
      </c>
      <c r="L181" s="232">
        <v>45377</v>
      </c>
      <c r="M181" s="160"/>
      <c r="N181" s="160"/>
      <c r="O181" s="160"/>
      <c r="P181" s="231"/>
    </row>
    <row r="182" spans="1:16 16384:16384">
      <c r="A182" s="187"/>
      <c r="B182" s="187" t="s">
        <v>147</v>
      </c>
      <c r="C182" s="187" t="s">
        <v>3</v>
      </c>
      <c r="D182" s="189" t="s">
        <v>5394</v>
      </c>
      <c r="E182" s="232">
        <v>45371</v>
      </c>
      <c r="F182" s="232">
        <v>45371</v>
      </c>
      <c r="G182" s="160" t="s">
        <v>3601</v>
      </c>
      <c r="H182" s="160" t="s">
        <v>5440</v>
      </c>
      <c r="I182" s="160"/>
      <c r="J182" s="160" t="s">
        <v>5439</v>
      </c>
      <c r="K182" s="189" t="s">
        <v>195</v>
      </c>
      <c r="L182" s="232">
        <v>45377</v>
      </c>
      <c r="M182" s="160"/>
      <c r="N182" s="160"/>
      <c r="O182" s="160"/>
      <c r="P182" s="231"/>
    </row>
    <row r="183" spans="1:16 16384:16384">
      <c r="A183" s="187"/>
      <c r="B183" s="187" t="s">
        <v>147</v>
      </c>
      <c r="C183" s="187" t="s">
        <v>3</v>
      </c>
      <c r="D183" s="189" t="s">
        <v>5395</v>
      </c>
      <c r="E183" s="232">
        <v>45371</v>
      </c>
      <c r="F183" s="232">
        <v>45371</v>
      </c>
      <c r="G183" s="160" t="s">
        <v>281</v>
      </c>
      <c r="H183" s="160" t="s">
        <v>5441</v>
      </c>
      <c r="I183" s="160"/>
      <c r="J183" s="160" t="s">
        <v>5439</v>
      </c>
      <c r="K183" s="189" t="s">
        <v>195</v>
      </c>
      <c r="L183" s="232">
        <v>45377</v>
      </c>
      <c r="M183" s="160"/>
      <c r="N183" s="160"/>
      <c r="O183" s="160"/>
      <c r="P183" s="231"/>
    </row>
    <row r="184" spans="1:16 16384:16384">
      <c r="A184" s="187">
        <f>1+A105</f>
        <v>88</v>
      </c>
      <c r="B184" s="187" t="s">
        <v>147</v>
      </c>
      <c r="C184" s="187" t="s">
        <v>3</v>
      </c>
      <c r="D184" s="189" t="s">
        <v>5396</v>
      </c>
      <c r="E184" s="208">
        <v>45372</v>
      </c>
      <c r="F184" s="208">
        <v>45372</v>
      </c>
      <c r="G184" s="192" t="s">
        <v>5499</v>
      </c>
      <c r="H184" s="192" t="s">
        <v>5500</v>
      </c>
      <c r="I184" s="192"/>
      <c r="J184" s="192" t="s">
        <v>5501</v>
      </c>
      <c r="K184" s="190" t="s">
        <v>195</v>
      </c>
      <c r="L184" s="232">
        <v>45377</v>
      </c>
      <c r="M184" s="192"/>
      <c r="N184" s="192"/>
      <c r="O184" s="192"/>
      <c r="P184" s="231"/>
    </row>
    <row r="185" spans="1:16 16384:16384">
      <c r="A185" s="187">
        <f t="shared" ref="A185:A201" si="2">1+A184</f>
        <v>89</v>
      </c>
      <c r="B185" s="187" t="s">
        <v>147</v>
      </c>
      <c r="C185" s="187" t="s">
        <v>3</v>
      </c>
      <c r="D185" s="189" t="s">
        <v>5397</v>
      </c>
      <c r="E185" s="208">
        <v>45372</v>
      </c>
      <c r="F185" s="208">
        <v>45372</v>
      </c>
      <c r="G185" s="160" t="s">
        <v>5502</v>
      </c>
      <c r="H185" s="160" t="s">
        <v>5503</v>
      </c>
      <c r="I185" s="160"/>
      <c r="J185" s="160" t="s">
        <v>5504</v>
      </c>
      <c r="K185" s="189" t="s">
        <v>195</v>
      </c>
      <c r="L185" s="232">
        <v>45384</v>
      </c>
      <c r="M185" s="160"/>
      <c r="N185" s="160"/>
      <c r="O185" s="160"/>
      <c r="P185" s="231"/>
      <c r="XFD185" s="261">
        <v>45372</v>
      </c>
    </row>
    <row r="186" spans="1:16 16384:16384">
      <c r="A186" s="187">
        <f t="shared" si="2"/>
        <v>90</v>
      </c>
      <c r="B186" s="187" t="s">
        <v>147</v>
      </c>
      <c r="C186" s="187" t="s">
        <v>3</v>
      </c>
      <c r="D186" s="189" t="s">
        <v>5442</v>
      </c>
      <c r="E186" s="208">
        <v>45372</v>
      </c>
      <c r="F186" s="208">
        <v>45373</v>
      </c>
      <c r="G186" s="160" t="s">
        <v>5505</v>
      </c>
      <c r="H186" s="160" t="s">
        <v>5506</v>
      </c>
      <c r="I186" s="160" t="s">
        <v>5507</v>
      </c>
      <c r="J186" s="160" t="s">
        <v>5435</v>
      </c>
      <c r="K186" s="189" t="s">
        <v>195</v>
      </c>
      <c r="L186" s="232">
        <v>45377</v>
      </c>
      <c r="M186" s="160"/>
      <c r="N186" s="160"/>
      <c r="O186" s="160"/>
      <c r="P186" s="231"/>
    </row>
    <row r="187" spans="1:16 16384:16384">
      <c r="A187" s="187">
        <f t="shared" si="2"/>
        <v>91</v>
      </c>
      <c r="B187" s="187" t="s">
        <v>147</v>
      </c>
      <c r="C187" s="187" t="s">
        <v>3</v>
      </c>
      <c r="D187" s="189" t="s">
        <v>5443</v>
      </c>
      <c r="E187" s="208">
        <v>45372</v>
      </c>
      <c r="F187" s="232">
        <v>45373</v>
      </c>
      <c r="G187" s="160" t="s">
        <v>5505</v>
      </c>
      <c r="H187" s="160" t="s">
        <v>5508</v>
      </c>
      <c r="I187" s="160" t="s">
        <v>5509</v>
      </c>
      <c r="J187" s="160" t="s">
        <v>5435</v>
      </c>
      <c r="K187" s="189" t="s">
        <v>195</v>
      </c>
      <c r="L187" s="232">
        <v>45377</v>
      </c>
      <c r="M187" s="160"/>
      <c r="N187" s="160"/>
      <c r="O187" s="160"/>
      <c r="P187" s="231"/>
    </row>
    <row r="188" spans="1:16 16384:16384">
      <c r="A188" s="187">
        <f t="shared" si="2"/>
        <v>92</v>
      </c>
      <c r="B188" s="187" t="s">
        <v>147</v>
      </c>
      <c r="C188" s="187" t="s">
        <v>3</v>
      </c>
      <c r="D188" s="189" t="s">
        <v>5444</v>
      </c>
      <c r="E188" s="208">
        <v>45372</v>
      </c>
      <c r="F188" s="208">
        <v>45372</v>
      </c>
      <c r="G188" s="160" t="s">
        <v>5510</v>
      </c>
      <c r="H188" s="160" t="s">
        <v>5511</v>
      </c>
      <c r="I188" s="160"/>
      <c r="J188" s="160" t="s">
        <v>5353</v>
      </c>
      <c r="K188" s="189" t="s">
        <v>195</v>
      </c>
      <c r="L188" s="232">
        <v>45377</v>
      </c>
      <c r="M188" s="160"/>
      <c r="N188" s="160"/>
      <c r="O188" s="160"/>
      <c r="P188" s="231"/>
    </row>
    <row r="189" spans="1:16 16384:16384">
      <c r="A189" s="187">
        <f t="shared" si="2"/>
        <v>93</v>
      </c>
      <c r="B189" s="187" t="s">
        <v>147</v>
      </c>
      <c r="C189" s="187" t="s">
        <v>3</v>
      </c>
      <c r="D189" s="189" t="s">
        <v>5445</v>
      </c>
      <c r="E189" s="208">
        <v>45372</v>
      </c>
      <c r="F189" s="208">
        <v>45372</v>
      </c>
      <c r="G189" s="160" t="s">
        <v>5403</v>
      </c>
      <c r="H189" s="160" t="s">
        <v>5512</v>
      </c>
      <c r="I189" s="189"/>
      <c r="J189" s="160" t="s">
        <v>5439</v>
      </c>
      <c r="K189" s="189" t="s">
        <v>195</v>
      </c>
      <c r="L189" s="232">
        <v>45377</v>
      </c>
      <c r="M189" s="160"/>
      <c r="N189" s="160"/>
      <c r="O189" s="160"/>
      <c r="P189" s="231"/>
    </row>
    <row r="190" spans="1:16 16384:16384">
      <c r="A190" s="187">
        <f t="shared" si="2"/>
        <v>94</v>
      </c>
      <c r="B190" s="187" t="s">
        <v>147</v>
      </c>
      <c r="C190" s="187" t="s">
        <v>3</v>
      </c>
      <c r="D190" s="189" t="s">
        <v>5446</v>
      </c>
      <c r="E190" s="208">
        <v>45372</v>
      </c>
      <c r="F190" s="208">
        <v>45372</v>
      </c>
      <c r="G190" s="160" t="s">
        <v>1874</v>
      </c>
      <c r="H190" s="160" t="s">
        <v>5513</v>
      </c>
      <c r="I190" s="189"/>
      <c r="J190" s="160" t="s">
        <v>5514</v>
      </c>
      <c r="K190" s="189" t="s">
        <v>195</v>
      </c>
      <c r="L190" s="232">
        <v>45377</v>
      </c>
      <c r="M190" s="160"/>
      <c r="N190" s="160"/>
      <c r="O190" s="160"/>
      <c r="P190" s="231"/>
    </row>
    <row r="191" spans="1:16 16384:16384">
      <c r="A191" s="187">
        <f t="shared" si="2"/>
        <v>95</v>
      </c>
      <c r="B191" s="187" t="s">
        <v>147</v>
      </c>
      <c r="C191" s="187" t="s">
        <v>3</v>
      </c>
      <c r="D191" s="189" t="s">
        <v>5447</v>
      </c>
      <c r="E191" s="232">
        <v>45371</v>
      </c>
      <c r="F191" s="232">
        <v>45371</v>
      </c>
      <c r="G191" s="160" t="s">
        <v>281</v>
      </c>
      <c r="H191" s="160" t="s">
        <v>5515</v>
      </c>
      <c r="I191" s="189"/>
      <c r="J191" s="160" t="s">
        <v>5516</v>
      </c>
      <c r="K191" s="189" t="s">
        <v>195</v>
      </c>
      <c r="L191" s="232">
        <v>45377</v>
      </c>
      <c r="M191" s="160"/>
      <c r="N191" s="160"/>
      <c r="O191" s="160"/>
      <c r="P191" s="231"/>
    </row>
    <row r="192" spans="1:16 16384:16384">
      <c r="A192" s="187">
        <f t="shared" si="2"/>
        <v>96</v>
      </c>
      <c r="B192" s="187" t="s">
        <v>147</v>
      </c>
      <c r="C192" s="187" t="s">
        <v>3</v>
      </c>
      <c r="D192" s="189" t="s">
        <v>5448</v>
      </c>
      <c r="E192" s="232">
        <v>45373</v>
      </c>
      <c r="F192" s="232">
        <v>45373</v>
      </c>
      <c r="G192" s="160" t="s">
        <v>810</v>
      </c>
      <c r="H192" s="160" t="s">
        <v>5517</v>
      </c>
      <c r="I192" s="189"/>
      <c r="J192" s="160" t="s">
        <v>5518</v>
      </c>
      <c r="K192" s="189" t="s">
        <v>195</v>
      </c>
      <c r="L192" s="232">
        <v>45377</v>
      </c>
      <c r="M192" s="160"/>
      <c r="N192" s="160"/>
      <c r="O192" s="160"/>
      <c r="P192" s="231"/>
    </row>
    <row r="193" spans="1:16">
      <c r="A193" s="187">
        <f t="shared" si="2"/>
        <v>97</v>
      </c>
      <c r="B193" s="187" t="s">
        <v>147</v>
      </c>
      <c r="C193" s="187" t="s">
        <v>3</v>
      </c>
      <c r="D193" s="189" t="s">
        <v>5449</v>
      </c>
      <c r="E193" s="232">
        <v>45373</v>
      </c>
      <c r="F193" s="232">
        <v>45373</v>
      </c>
      <c r="G193" s="160" t="s">
        <v>3644</v>
      </c>
      <c r="H193" s="160" t="s">
        <v>5519</v>
      </c>
      <c r="I193" s="160" t="s">
        <v>5270</v>
      </c>
      <c r="J193" s="160" t="s">
        <v>774</v>
      </c>
      <c r="K193" s="189" t="s">
        <v>195</v>
      </c>
      <c r="L193" s="232">
        <v>45377</v>
      </c>
      <c r="M193" s="160"/>
      <c r="N193" s="160"/>
      <c r="O193" s="160"/>
      <c r="P193" s="231"/>
    </row>
    <row r="194" spans="1:16">
      <c r="A194" s="187">
        <f t="shared" si="2"/>
        <v>98</v>
      </c>
      <c r="B194" s="187" t="s">
        <v>147</v>
      </c>
      <c r="C194" s="187" t="s">
        <v>3</v>
      </c>
      <c r="D194" s="189" t="s">
        <v>5450</v>
      </c>
      <c r="E194" s="232">
        <v>45373</v>
      </c>
      <c r="F194" s="232">
        <v>45373</v>
      </c>
      <c r="G194" s="160" t="s">
        <v>5403</v>
      </c>
      <c r="H194" s="160" t="s">
        <v>5537</v>
      </c>
      <c r="I194" s="189"/>
      <c r="J194" s="160" t="s">
        <v>5439</v>
      </c>
      <c r="K194" s="189" t="s">
        <v>195</v>
      </c>
      <c r="L194" s="232">
        <v>45377</v>
      </c>
      <c r="M194" s="160"/>
      <c r="N194" s="160"/>
      <c r="O194" s="160"/>
      <c r="P194" s="231"/>
    </row>
    <row r="195" spans="1:16">
      <c r="A195" s="187">
        <f t="shared" si="2"/>
        <v>99</v>
      </c>
      <c r="B195" s="187" t="s">
        <v>147</v>
      </c>
      <c r="C195" s="187" t="s">
        <v>3</v>
      </c>
      <c r="D195" s="189" t="s">
        <v>5451</v>
      </c>
      <c r="E195" s="232">
        <v>45375</v>
      </c>
      <c r="F195" s="232">
        <v>45375</v>
      </c>
      <c r="G195" s="160" t="s">
        <v>1874</v>
      </c>
      <c r="H195" s="160" t="s">
        <v>5538</v>
      </c>
      <c r="I195" s="189"/>
      <c r="J195" s="160" t="s">
        <v>5539</v>
      </c>
      <c r="K195" s="189" t="s">
        <v>195</v>
      </c>
      <c r="L195" s="232">
        <v>45377</v>
      </c>
      <c r="M195" s="160"/>
      <c r="N195" s="160"/>
      <c r="O195" s="160"/>
      <c r="P195" s="231"/>
    </row>
    <row r="196" spans="1:16">
      <c r="A196" s="187">
        <f t="shared" si="2"/>
        <v>100</v>
      </c>
      <c r="B196" s="187" t="s">
        <v>147</v>
      </c>
      <c r="C196" s="187" t="s">
        <v>3</v>
      </c>
      <c r="D196" s="189" t="s">
        <v>5452</v>
      </c>
      <c r="E196" s="232">
        <v>45375</v>
      </c>
      <c r="F196" s="232">
        <v>45376</v>
      </c>
      <c r="G196" s="160" t="s">
        <v>1874</v>
      </c>
      <c r="H196" s="189" t="s">
        <v>5763</v>
      </c>
      <c r="I196" s="189"/>
      <c r="J196" s="160" t="s">
        <v>5539</v>
      </c>
      <c r="K196" s="189" t="s">
        <v>195</v>
      </c>
      <c r="L196" s="232">
        <v>45384</v>
      </c>
      <c r="M196" s="160"/>
      <c r="N196" s="160"/>
      <c r="O196" s="160"/>
      <c r="P196" s="231"/>
    </row>
    <row r="197" spans="1:16">
      <c r="A197" s="187">
        <f t="shared" si="2"/>
        <v>101</v>
      </c>
      <c r="B197" s="187" t="s">
        <v>147</v>
      </c>
      <c r="C197" s="187" t="s">
        <v>3</v>
      </c>
      <c r="D197" s="189" t="s">
        <v>5453</v>
      </c>
      <c r="E197" s="232">
        <v>45374</v>
      </c>
      <c r="F197" s="232">
        <v>45374</v>
      </c>
      <c r="G197" s="160" t="s">
        <v>3644</v>
      </c>
      <c r="H197" s="160" t="s">
        <v>5540</v>
      </c>
      <c r="I197" s="189"/>
      <c r="J197" s="160" t="s">
        <v>5435</v>
      </c>
      <c r="K197" s="189" t="s">
        <v>195</v>
      </c>
      <c r="L197" s="232">
        <v>45377</v>
      </c>
      <c r="M197" s="160"/>
      <c r="N197" s="160"/>
      <c r="O197" s="160"/>
      <c r="P197" s="231"/>
    </row>
    <row r="198" spans="1:16">
      <c r="A198" s="187">
        <f t="shared" si="2"/>
        <v>102</v>
      </c>
      <c r="B198" s="187" t="s">
        <v>147</v>
      </c>
      <c r="C198" s="187" t="s">
        <v>3</v>
      </c>
      <c r="D198" s="189" t="s">
        <v>5454</v>
      </c>
      <c r="E198" s="232">
        <v>45374</v>
      </c>
      <c r="F198" s="232">
        <v>45374</v>
      </c>
      <c r="G198" s="160" t="s">
        <v>5541</v>
      </c>
      <c r="H198" s="160" t="s">
        <v>5543</v>
      </c>
      <c r="I198" s="189"/>
      <c r="J198" s="160" t="s">
        <v>5542</v>
      </c>
      <c r="K198" s="189" t="s">
        <v>195</v>
      </c>
      <c r="L198" s="232">
        <v>45377</v>
      </c>
      <c r="M198" s="160"/>
      <c r="N198" s="160"/>
      <c r="O198" s="160"/>
      <c r="P198" s="231"/>
    </row>
    <row r="199" spans="1:16">
      <c r="A199" s="187">
        <f t="shared" si="2"/>
        <v>103</v>
      </c>
      <c r="B199" s="187" t="s">
        <v>147</v>
      </c>
      <c r="C199" s="187" t="s">
        <v>3</v>
      </c>
      <c r="D199" s="189" t="s">
        <v>5455</v>
      </c>
      <c r="E199" s="232">
        <v>45376</v>
      </c>
      <c r="F199" s="232">
        <v>45376</v>
      </c>
      <c r="G199" s="160" t="s">
        <v>4166</v>
      </c>
      <c r="H199" s="160" t="s">
        <v>5544</v>
      </c>
      <c r="I199" s="189"/>
      <c r="J199" s="160" t="s">
        <v>774</v>
      </c>
      <c r="K199" s="189" t="s">
        <v>195</v>
      </c>
      <c r="L199" s="232">
        <v>45377</v>
      </c>
      <c r="M199" s="160"/>
      <c r="N199" s="160"/>
      <c r="O199" s="160"/>
      <c r="P199" s="231"/>
    </row>
    <row r="200" spans="1:16">
      <c r="A200" s="187">
        <f t="shared" si="2"/>
        <v>104</v>
      </c>
      <c r="B200" s="187" t="s">
        <v>147</v>
      </c>
      <c r="C200" s="187" t="s">
        <v>3</v>
      </c>
      <c r="D200" s="189" t="s">
        <v>5456</v>
      </c>
      <c r="E200" s="232">
        <v>45376</v>
      </c>
      <c r="F200" s="232">
        <v>45376</v>
      </c>
      <c r="G200" s="160" t="s">
        <v>5545</v>
      </c>
      <c r="H200" s="160" t="s">
        <v>5546</v>
      </c>
      <c r="I200" s="189"/>
      <c r="J200" s="160" t="s">
        <v>5547</v>
      </c>
      <c r="K200" s="189" t="s">
        <v>195</v>
      </c>
      <c r="L200" s="232">
        <v>45377</v>
      </c>
      <c r="M200" s="160"/>
      <c r="N200" s="160"/>
      <c r="O200" s="160"/>
      <c r="P200" s="231"/>
    </row>
    <row r="201" spans="1:16">
      <c r="A201" s="187">
        <f t="shared" si="2"/>
        <v>105</v>
      </c>
      <c r="B201" s="187" t="s">
        <v>147</v>
      </c>
      <c r="C201" s="187" t="s">
        <v>3</v>
      </c>
      <c r="D201" s="189" t="s">
        <v>5457</v>
      </c>
      <c r="E201" s="232">
        <v>45374</v>
      </c>
      <c r="F201" s="232">
        <v>45374</v>
      </c>
      <c r="G201" s="160" t="s">
        <v>5528</v>
      </c>
      <c r="H201" s="160" t="s">
        <v>5529</v>
      </c>
      <c r="I201" s="189"/>
      <c r="J201" s="160"/>
      <c r="K201" s="189" t="s">
        <v>195</v>
      </c>
      <c r="L201" s="232">
        <v>45374</v>
      </c>
      <c r="M201" s="160"/>
      <c r="N201" s="160"/>
      <c r="O201" s="160"/>
      <c r="P201" s="231"/>
    </row>
    <row r="202" spans="1:16">
      <c r="A202" s="262">
        <f>A201+1</f>
        <v>106</v>
      </c>
      <c r="B202" s="187" t="s">
        <v>147</v>
      </c>
      <c r="C202" s="187" t="s">
        <v>3</v>
      </c>
      <c r="D202" s="189" t="s">
        <v>5458</v>
      </c>
      <c r="E202" s="232">
        <v>45377</v>
      </c>
      <c r="F202" s="232">
        <v>45377</v>
      </c>
      <c r="G202" s="160" t="s">
        <v>1874</v>
      </c>
      <c r="H202" s="160" t="s">
        <v>5531</v>
      </c>
      <c r="I202" s="189"/>
      <c r="J202" s="160" t="s">
        <v>5353</v>
      </c>
      <c r="K202" s="189" t="s">
        <v>195</v>
      </c>
      <c r="L202" s="232">
        <v>45384</v>
      </c>
      <c r="M202" s="160"/>
      <c r="N202" s="160"/>
      <c r="O202" s="160"/>
      <c r="P202" s="231"/>
    </row>
    <row r="203" spans="1:16">
      <c r="A203" s="262">
        <f>A202+1</f>
        <v>107</v>
      </c>
      <c r="B203" s="187" t="s">
        <v>147</v>
      </c>
      <c r="C203" s="187" t="s">
        <v>3</v>
      </c>
      <c r="D203" s="189" t="s">
        <v>5459</v>
      </c>
      <c r="E203" s="232">
        <v>45377</v>
      </c>
      <c r="F203" s="232">
        <v>45377</v>
      </c>
      <c r="G203" s="160" t="s">
        <v>1874</v>
      </c>
      <c r="H203" s="160" t="s">
        <v>5532</v>
      </c>
      <c r="I203" s="189"/>
      <c r="J203" s="160" t="s">
        <v>5353</v>
      </c>
      <c r="K203" s="189" t="s">
        <v>195</v>
      </c>
      <c r="L203" s="232">
        <v>45384</v>
      </c>
      <c r="M203" s="160"/>
      <c r="N203" s="160"/>
      <c r="O203" s="160"/>
      <c r="P203" s="231"/>
    </row>
    <row r="204" spans="1:16">
      <c r="A204" s="262">
        <f>A203+1</f>
        <v>108</v>
      </c>
      <c r="B204" s="187" t="s">
        <v>147</v>
      </c>
      <c r="C204" s="187" t="s">
        <v>3</v>
      </c>
      <c r="D204" s="189" t="s">
        <v>5460</v>
      </c>
      <c r="E204" s="232">
        <v>45377</v>
      </c>
      <c r="F204" s="232">
        <v>45377</v>
      </c>
      <c r="G204" s="160" t="s">
        <v>3644</v>
      </c>
      <c r="H204" s="160" t="s">
        <v>5764</v>
      </c>
      <c r="I204" s="189" t="s">
        <v>5270</v>
      </c>
      <c r="J204" s="160" t="s">
        <v>5539</v>
      </c>
      <c r="K204" s="189" t="s">
        <v>195</v>
      </c>
      <c r="L204" s="232">
        <v>45384</v>
      </c>
      <c r="M204" s="160"/>
      <c r="N204" s="160"/>
      <c r="O204" s="160"/>
      <c r="P204" s="231"/>
    </row>
    <row r="205" spans="1:16">
      <c r="A205" s="263">
        <f t="shared" ref="A205:A245" si="3">A204+1</f>
        <v>109</v>
      </c>
      <c r="B205" s="187" t="s">
        <v>147</v>
      </c>
      <c r="C205" s="187" t="s">
        <v>3</v>
      </c>
      <c r="D205" s="189" t="s">
        <v>5461</v>
      </c>
      <c r="E205" s="232">
        <v>45378</v>
      </c>
      <c r="F205" s="232">
        <v>45378</v>
      </c>
      <c r="G205" s="160" t="s">
        <v>3644</v>
      </c>
      <c r="H205" s="160" t="s">
        <v>5724</v>
      </c>
      <c r="I205" s="189"/>
      <c r="J205" s="160" t="s">
        <v>5353</v>
      </c>
      <c r="K205" s="189" t="s">
        <v>195</v>
      </c>
      <c r="L205" s="232">
        <v>45384</v>
      </c>
      <c r="M205" s="160"/>
      <c r="N205" s="160"/>
      <c r="O205" s="160"/>
      <c r="P205" s="231"/>
    </row>
    <row r="206" spans="1:16">
      <c r="A206" s="263">
        <f t="shared" si="3"/>
        <v>110</v>
      </c>
      <c r="B206" s="187" t="s">
        <v>147</v>
      </c>
      <c r="C206" s="187" t="s">
        <v>3</v>
      </c>
      <c r="D206" s="189" t="s">
        <v>5462</v>
      </c>
      <c r="E206" s="232">
        <v>45378</v>
      </c>
      <c r="F206" s="232">
        <v>45378</v>
      </c>
      <c r="G206" s="160" t="s">
        <v>5725</v>
      </c>
      <c r="H206" s="160" t="s">
        <v>5726</v>
      </c>
      <c r="I206" s="189"/>
      <c r="J206" s="160" t="s">
        <v>5727</v>
      </c>
      <c r="K206" s="189" t="s">
        <v>195</v>
      </c>
      <c r="L206" s="232">
        <v>45384</v>
      </c>
      <c r="M206" s="160"/>
      <c r="N206" s="160"/>
      <c r="O206" s="160"/>
      <c r="P206" s="231"/>
    </row>
    <row r="207" spans="1:16">
      <c r="A207" s="263">
        <f t="shared" si="3"/>
        <v>111</v>
      </c>
      <c r="B207" s="187" t="s">
        <v>147</v>
      </c>
      <c r="C207" s="187" t="s">
        <v>3</v>
      </c>
      <c r="D207" s="189" t="s">
        <v>5463</v>
      </c>
      <c r="E207" s="232">
        <v>45378</v>
      </c>
      <c r="F207" s="232">
        <v>45379</v>
      </c>
      <c r="G207" s="160" t="s">
        <v>5725</v>
      </c>
      <c r="H207" s="160" t="s">
        <v>5513</v>
      </c>
      <c r="I207" s="189"/>
      <c r="J207" s="160" t="s">
        <v>5728</v>
      </c>
      <c r="K207" s="189" t="s">
        <v>195</v>
      </c>
      <c r="L207" s="232">
        <v>45384</v>
      </c>
      <c r="M207" s="160"/>
      <c r="N207" s="160"/>
      <c r="O207" s="160"/>
      <c r="P207" s="231"/>
    </row>
    <row r="208" spans="1:16">
      <c r="A208" s="263">
        <f t="shared" si="3"/>
        <v>112</v>
      </c>
      <c r="B208" s="187" t="s">
        <v>147</v>
      </c>
      <c r="C208" s="187" t="s">
        <v>3</v>
      </c>
      <c r="D208" s="189" t="s">
        <v>5464</v>
      </c>
      <c r="E208" s="232">
        <v>45378</v>
      </c>
      <c r="F208" s="232">
        <v>45378</v>
      </c>
      <c r="G208" s="160" t="s">
        <v>5729</v>
      </c>
      <c r="H208" s="160" t="s">
        <v>5730</v>
      </c>
      <c r="I208" s="189"/>
      <c r="J208" s="160" t="s">
        <v>5731</v>
      </c>
      <c r="K208" s="189" t="s">
        <v>195</v>
      </c>
      <c r="L208" s="232">
        <v>45384</v>
      </c>
      <c r="M208" s="160"/>
      <c r="N208" s="160"/>
      <c r="O208" s="160"/>
      <c r="P208" s="231"/>
    </row>
    <row r="209" spans="1:16">
      <c r="A209" s="263">
        <f t="shared" si="3"/>
        <v>113</v>
      </c>
      <c r="B209" s="187" t="s">
        <v>147</v>
      </c>
      <c r="C209" s="187" t="s">
        <v>3</v>
      </c>
      <c r="D209" s="189" t="s">
        <v>5465</v>
      </c>
      <c r="E209" s="232">
        <v>45379</v>
      </c>
      <c r="F209" s="232">
        <v>45379</v>
      </c>
      <c r="G209" s="160" t="s">
        <v>5735</v>
      </c>
      <c r="H209" s="160" t="s">
        <v>5736</v>
      </c>
      <c r="I209" s="189"/>
      <c r="J209" s="160" t="s">
        <v>5737</v>
      </c>
      <c r="K209" s="189" t="s">
        <v>195</v>
      </c>
      <c r="L209" s="232">
        <v>45384</v>
      </c>
      <c r="M209" s="160"/>
      <c r="N209" s="160"/>
      <c r="O209" s="160"/>
      <c r="P209" s="231"/>
    </row>
    <row r="210" spans="1:16">
      <c r="A210" s="264">
        <f t="shared" si="3"/>
        <v>114</v>
      </c>
      <c r="B210" s="187" t="s">
        <v>147</v>
      </c>
      <c r="C210" s="187" t="s">
        <v>3</v>
      </c>
      <c r="D210" s="189" t="s">
        <v>5466</v>
      </c>
      <c r="E210" s="232">
        <v>45381</v>
      </c>
      <c r="F210" s="232">
        <v>45381</v>
      </c>
      <c r="G210" s="266" t="s">
        <v>5331</v>
      </c>
      <c r="H210" s="160" t="s">
        <v>5765</v>
      </c>
      <c r="I210" s="189"/>
      <c r="J210" s="160" t="s">
        <v>5766</v>
      </c>
      <c r="K210" s="189" t="s">
        <v>195</v>
      </c>
      <c r="L210" s="232">
        <v>45383</v>
      </c>
      <c r="M210" s="160"/>
      <c r="N210" s="160"/>
      <c r="O210" s="160"/>
      <c r="P210" s="231"/>
    </row>
    <row r="211" spans="1:16">
      <c r="A211" s="264">
        <f t="shared" si="3"/>
        <v>115</v>
      </c>
      <c r="B211" s="187" t="s">
        <v>147</v>
      </c>
      <c r="C211" s="187" t="s">
        <v>3</v>
      </c>
      <c r="D211" s="189" t="s">
        <v>5467</v>
      </c>
      <c r="E211" s="232">
        <v>45381</v>
      </c>
      <c r="F211" s="232">
        <v>45381</v>
      </c>
      <c r="G211" s="160" t="s">
        <v>5746</v>
      </c>
      <c r="H211" s="160" t="s">
        <v>5747</v>
      </c>
      <c r="I211" s="189"/>
      <c r="J211" s="160"/>
      <c r="K211" s="189" t="s">
        <v>197</v>
      </c>
      <c r="L211" s="232">
        <v>45383</v>
      </c>
      <c r="M211" s="160"/>
      <c r="N211" s="160"/>
      <c r="O211" s="160"/>
      <c r="P211" s="231"/>
    </row>
    <row r="212" spans="1:16">
      <c r="A212" s="264">
        <f t="shared" si="3"/>
        <v>116</v>
      </c>
      <c r="B212" s="187" t="s">
        <v>147</v>
      </c>
      <c r="C212" s="187" t="s">
        <v>3</v>
      </c>
      <c r="D212" s="189" t="s">
        <v>5468</v>
      </c>
      <c r="E212" s="232">
        <v>45381</v>
      </c>
      <c r="F212" s="232">
        <v>45381</v>
      </c>
      <c r="G212" s="160" t="s">
        <v>5725</v>
      </c>
      <c r="H212" s="160" t="s">
        <v>5767</v>
      </c>
      <c r="I212" s="189"/>
      <c r="J212" s="160" t="s">
        <v>5768</v>
      </c>
      <c r="K212" s="189" t="s">
        <v>195</v>
      </c>
      <c r="L212" s="232">
        <v>45383</v>
      </c>
      <c r="M212" s="160"/>
      <c r="N212" s="160"/>
      <c r="O212" s="160"/>
      <c r="P212" s="231"/>
    </row>
    <row r="213" spans="1:16">
      <c r="A213" s="264">
        <f t="shared" si="3"/>
        <v>117</v>
      </c>
      <c r="B213" s="187" t="s">
        <v>147</v>
      </c>
      <c r="C213" s="187" t="s">
        <v>3</v>
      </c>
      <c r="D213" s="189" t="s">
        <v>5469</v>
      </c>
      <c r="E213" s="232">
        <v>45381</v>
      </c>
      <c r="F213" s="232">
        <v>45381</v>
      </c>
      <c r="G213" s="160" t="s">
        <v>5545</v>
      </c>
      <c r="H213" s="160" t="s">
        <v>5769</v>
      </c>
      <c r="I213" s="189"/>
      <c r="J213" s="160" t="s">
        <v>5770</v>
      </c>
      <c r="K213" s="189" t="s">
        <v>195</v>
      </c>
      <c r="L213" s="232">
        <v>45383</v>
      </c>
      <c r="M213" s="160"/>
      <c r="N213" s="160"/>
      <c r="O213" s="160"/>
      <c r="P213" s="231"/>
    </row>
    <row r="214" spans="1:16">
      <c r="A214" s="264">
        <f t="shared" si="3"/>
        <v>118</v>
      </c>
      <c r="B214" s="187" t="s">
        <v>147</v>
      </c>
      <c r="C214" s="187" t="s">
        <v>3</v>
      </c>
      <c r="D214" s="189" t="s">
        <v>5470</v>
      </c>
      <c r="E214" s="232">
        <v>45381</v>
      </c>
      <c r="F214" s="232">
        <v>45382</v>
      </c>
      <c r="G214" s="160" t="s">
        <v>1874</v>
      </c>
      <c r="H214" s="160" t="s">
        <v>5742</v>
      </c>
      <c r="I214" s="189"/>
      <c r="J214" s="160" t="s">
        <v>5771</v>
      </c>
      <c r="K214" s="189" t="s">
        <v>195</v>
      </c>
      <c r="L214" s="232">
        <v>45383</v>
      </c>
      <c r="M214" s="160"/>
      <c r="N214" s="160"/>
      <c r="O214" s="160"/>
      <c r="P214" s="231"/>
    </row>
    <row r="215" spans="1:16">
      <c r="A215" s="274">
        <f t="shared" si="3"/>
        <v>119</v>
      </c>
      <c r="B215" s="187" t="s">
        <v>147</v>
      </c>
      <c r="C215" s="187" t="s">
        <v>3</v>
      </c>
      <c r="D215" s="189" t="s">
        <v>5471</v>
      </c>
      <c r="E215" s="232">
        <v>45381</v>
      </c>
      <c r="F215" s="232">
        <v>45381</v>
      </c>
      <c r="G215" s="160" t="s">
        <v>3644</v>
      </c>
      <c r="H215" s="160" t="s">
        <v>5784</v>
      </c>
      <c r="I215" s="189"/>
      <c r="J215" s="160" t="s">
        <v>5728</v>
      </c>
      <c r="K215" s="189" t="s">
        <v>195</v>
      </c>
      <c r="L215" s="232">
        <v>45387</v>
      </c>
      <c r="M215" s="160"/>
      <c r="N215" s="160"/>
      <c r="O215" s="160"/>
      <c r="P215" s="231"/>
    </row>
    <row r="216" spans="1:16">
      <c r="A216" s="274">
        <f t="shared" si="3"/>
        <v>120</v>
      </c>
      <c r="B216" s="187" t="s">
        <v>147</v>
      </c>
      <c r="C216" s="187" t="s">
        <v>3</v>
      </c>
      <c r="D216" s="189" t="s">
        <v>5472</v>
      </c>
      <c r="E216" s="232">
        <v>45383</v>
      </c>
      <c r="F216" s="232">
        <v>45383</v>
      </c>
      <c r="G216" s="160" t="s">
        <v>5725</v>
      </c>
      <c r="H216" s="160" t="s">
        <v>5742</v>
      </c>
      <c r="I216" s="189"/>
      <c r="J216" s="160" t="s">
        <v>5743</v>
      </c>
      <c r="K216" s="189" t="s">
        <v>195</v>
      </c>
      <c r="L216" s="232">
        <v>45387</v>
      </c>
      <c r="M216" s="160"/>
      <c r="N216" s="160"/>
      <c r="O216" s="160"/>
      <c r="P216" s="231"/>
    </row>
    <row r="217" spans="1:16">
      <c r="A217" s="274">
        <f t="shared" si="3"/>
        <v>121</v>
      </c>
      <c r="B217" s="187" t="s">
        <v>147</v>
      </c>
      <c r="C217" s="187" t="s">
        <v>3</v>
      </c>
      <c r="D217" s="189" t="s">
        <v>5473</v>
      </c>
      <c r="E217" s="232">
        <v>45383</v>
      </c>
      <c r="F217" s="232">
        <v>45383</v>
      </c>
      <c r="G217" s="160" t="s">
        <v>5735</v>
      </c>
      <c r="H217" s="160" t="s">
        <v>5744</v>
      </c>
      <c r="I217" s="189"/>
      <c r="J217" s="160" t="s">
        <v>5745</v>
      </c>
      <c r="K217" s="189" t="s">
        <v>195</v>
      </c>
      <c r="L217" s="232">
        <v>45384</v>
      </c>
      <c r="M217" s="160"/>
      <c r="N217" s="160"/>
      <c r="O217" s="160"/>
      <c r="P217" s="231"/>
    </row>
    <row r="218" spans="1:16">
      <c r="A218" s="274">
        <f t="shared" si="3"/>
        <v>122</v>
      </c>
      <c r="B218" s="187" t="s">
        <v>147</v>
      </c>
      <c r="C218" s="187" t="s">
        <v>3</v>
      </c>
      <c r="D218" s="189" t="s">
        <v>5474</v>
      </c>
      <c r="E218" s="232">
        <v>45383</v>
      </c>
      <c r="F218" s="232">
        <v>45383</v>
      </c>
      <c r="G218" s="160" t="s">
        <v>5725</v>
      </c>
      <c r="H218" s="160" t="s">
        <v>5748</v>
      </c>
      <c r="I218" s="189"/>
      <c r="J218" s="160" t="s">
        <v>5749</v>
      </c>
      <c r="K218" s="189" t="s">
        <v>195</v>
      </c>
      <c r="L218" s="232">
        <v>45387</v>
      </c>
      <c r="M218" s="160"/>
      <c r="N218" s="160"/>
      <c r="O218" s="160"/>
      <c r="P218" s="231"/>
    </row>
    <row r="219" spans="1:16">
      <c r="A219" s="274">
        <f t="shared" si="3"/>
        <v>123</v>
      </c>
      <c r="B219" s="187" t="s">
        <v>147</v>
      </c>
      <c r="C219" s="187" t="s">
        <v>3</v>
      </c>
      <c r="D219" s="189" t="s">
        <v>5475</v>
      </c>
      <c r="E219" s="232">
        <v>45383</v>
      </c>
      <c r="F219" s="232">
        <v>45383</v>
      </c>
      <c r="G219" s="160" t="s">
        <v>3644</v>
      </c>
      <c r="H219" s="160" t="s">
        <v>5750</v>
      </c>
      <c r="I219" s="189"/>
      <c r="J219" s="160" t="s">
        <v>5751</v>
      </c>
      <c r="K219" s="189" t="s">
        <v>195</v>
      </c>
      <c r="L219" s="232">
        <v>45387</v>
      </c>
      <c r="M219" s="160"/>
      <c r="N219" s="160"/>
      <c r="O219" s="160"/>
      <c r="P219" s="231"/>
    </row>
    <row r="220" spans="1:16">
      <c r="A220" s="275">
        <f t="shared" si="3"/>
        <v>124</v>
      </c>
      <c r="B220" s="187" t="s">
        <v>147</v>
      </c>
      <c r="C220" s="187" t="s">
        <v>3</v>
      </c>
      <c r="D220" s="189" t="s">
        <v>5476</v>
      </c>
      <c r="E220" s="232">
        <v>45384</v>
      </c>
      <c r="F220" s="232">
        <v>45384</v>
      </c>
      <c r="G220" s="160" t="s">
        <v>5545</v>
      </c>
      <c r="H220" s="160" t="s">
        <v>5752</v>
      </c>
      <c r="I220" s="189"/>
      <c r="J220" s="160" t="s">
        <v>5753</v>
      </c>
      <c r="K220" s="189" t="s">
        <v>195</v>
      </c>
      <c r="L220" s="232">
        <v>45387</v>
      </c>
      <c r="M220" s="160"/>
      <c r="N220" s="160"/>
      <c r="O220" s="160"/>
      <c r="P220" s="231"/>
    </row>
    <row r="221" spans="1:16">
      <c r="A221" s="275">
        <f t="shared" si="3"/>
        <v>125</v>
      </c>
      <c r="B221" s="187" t="s">
        <v>147</v>
      </c>
      <c r="C221" s="187" t="s">
        <v>3</v>
      </c>
      <c r="D221" s="189" t="s">
        <v>5477</v>
      </c>
      <c r="E221" s="232">
        <v>45384</v>
      </c>
      <c r="F221" s="232">
        <v>45384</v>
      </c>
      <c r="G221" s="160" t="s">
        <v>5725</v>
      </c>
      <c r="H221" s="160" t="s">
        <v>5742</v>
      </c>
      <c r="I221" s="189"/>
      <c r="J221" s="160" t="s">
        <v>5754</v>
      </c>
      <c r="K221" s="189" t="s">
        <v>195</v>
      </c>
      <c r="L221" s="232">
        <v>45387</v>
      </c>
      <c r="M221" s="160"/>
      <c r="N221" s="160"/>
      <c r="O221" s="160"/>
      <c r="P221" s="231"/>
    </row>
    <row r="222" spans="1:16">
      <c r="A222" s="275">
        <f t="shared" si="3"/>
        <v>126</v>
      </c>
      <c r="B222" s="187" t="s">
        <v>147</v>
      </c>
      <c r="C222" s="187" t="s">
        <v>3</v>
      </c>
      <c r="D222" s="189" t="s">
        <v>5478</v>
      </c>
      <c r="E222" s="232">
        <v>45384</v>
      </c>
      <c r="F222" s="232">
        <v>45384</v>
      </c>
      <c r="G222" s="160" t="s">
        <v>5755</v>
      </c>
      <c r="H222" s="160" t="s">
        <v>5785</v>
      </c>
      <c r="I222" s="189"/>
      <c r="J222" s="160" t="s">
        <v>5353</v>
      </c>
      <c r="K222" s="189" t="s">
        <v>195</v>
      </c>
      <c r="L222" s="232">
        <v>45387</v>
      </c>
      <c r="M222" s="160"/>
      <c r="N222" s="160"/>
      <c r="O222" s="160"/>
      <c r="P222" s="231"/>
    </row>
    <row r="223" spans="1:16">
      <c r="A223" s="275">
        <f t="shared" si="3"/>
        <v>127</v>
      </c>
      <c r="B223" s="187" t="s">
        <v>147</v>
      </c>
      <c r="C223" s="187" t="s">
        <v>3</v>
      </c>
      <c r="D223" s="189" t="s">
        <v>5479</v>
      </c>
      <c r="E223" s="232">
        <v>45384</v>
      </c>
      <c r="F223" s="232">
        <v>45384</v>
      </c>
      <c r="G223" s="160" t="s">
        <v>5725</v>
      </c>
      <c r="H223" s="160" t="s">
        <v>5756</v>
      </c>
      <c r="I223" s="189"/>
      <c r="J223" s="160" t="s">
        <v>5757</v>
      </c>
      <c r="K223" s="189" t="s">
        <v>195</v>
      </c>
      <c r="L223" s="232">
        <v>45387</v>
      </c>
      <c r="M223" s="160"/>
      <c r="N223" s="160"/>
      <c r="O223" s="160"/>
      <c r="P223" s="231"/>
    </row>
    <row r="224" spans="1:16">
      <c r="A224" s="275">
        <f t="shared" si="3"/>
        <v>128</v>
      </c>
      <c r="B224" s="187" t="s">
        <v>147</v>
      </c>
      <c r="C224" s="276" t="s">
        <v>3</v>
      </c>
      <c r="D224" s="189" t="s">
        <v>5480</v>
      </c>
      <c r="E224" s="232">
        <v>45385</v>
      </c>
      <c r="F224" s="232">
        <v>45385</v>
      </c>
      <c r="G224" s="160" t="s">
        <v>5725</v>
      </c>
      <c r="H224" s="160" t="s">
        <v>5779</v>
      </c>
      <c r="I224" s="189"/>
      <c r="J224" s="160" t="s">
        <v>5780</v>
      </c>
      <c r="K224" s="189" t="s">
        <v>195</v>
      </c>
      <c r="L224" s="232">
        <v>45404</v>
      </c>
      <c r="M224" s="160"/>
      <c r="N224" s="160"/>
      <c r="O224" s="160"/>
      <c r="P224" s="231"/>
    </row>
    <row r="225" spans="1:16">
      <c r="A225" s="277">
        <f>A224+1</f>
        <v>129</v>
      </c>
      <c r="B225" s="187" t="s">
        <v>147</v>
      </c>
      <c r="C225" s="278" t="s">
        <v>3</v>
      </c>
      <c r="D225" s="189" t="s">
        <v>5481</v>
      </c>
      <c r="E225" s="232">
        <v>45385</v>
      </c>
      <c r="F225" s="232">
        <v>45385</v>
      </c>
      <c r="G225" s="160" t="s">
        <v>5758</v>
      </c>
      <c r="H225" s="160" t="s">
        <v>5759</v>
      </c>
      <c r="I225" s="189"/>
      <c r="J225" s="160" t="s">
        <v>5760</v>
      </c>
      <c r="K225" s="189" t="s">
        <v>195</v>
      </c>
      <c r="L225" s="232">
        <v>45387</v>
      </c>
      <c r="M225" s="160"/>
      <c r="N225" s="160"/>
      <c r="O225" s="160"/>
      <c r="P225" s="231"/>
    </row>
    <row r="226" spans="1:16">
      <c r="A226" s="277">
        <f t="shared" si="3"/>
        <v>130</v>
      </c>
      <c r="B226" s="187" t="s">
        <v>147</v>
      </c>
      <c r="C226" s="278" t="s">
        <v>3</v>
      </c>
      <c r="D226" s="189" t="s">
        <v>5482</v>
      </c>
      <c r="E226" s="232">
        <v>45385</v>
      </c>
      <c r="F226" s="232">
        <v>45385</v>
      </c>
      <c r="G226" s="160" t="s">
        <v>3644</v>
      </c>
      <c r="H226" s="160" t="s">
        <v>5761</v>
      </c>
      <c r="I226" s="189"/>
      <c r="J226" s="160" t="s">
        <v>5762</v>
      </c>
      <c r="K226" s="189" t="s">
        <v>195</v>
      </c>
      <c r="L226" s="232">
        <v>45404</v>
      </c>
      <c r="M226" s="160"/>
      <c r="N226" s="160"/>
      <c r="O226" s="160"/>
      <c r="P226" s="231"/>
    </row>
    <row r="227" spans="1:16">
      <c r="A227" s="277">
        <f t="shared" si="3"/>
        <v>131</v>
      </c>
      <c r="B227" s="187" t="s">
        <v>147</v>
      </c>
      <c r="C227" s="278" t="s">
        <v>3</v>
      </c>
      <c r="D227" s="189" t="s">
        <v>5483</v>
      </c>
      <c r="E227" s="232">
        <v>45387</v>
      </c>
      <c r="F227" s="232">
        <v>45387</v>
      </c>
      <c r="G227" s="160" t="s">
        <v>4166</v>
      </c>
      <c r="H227" s="160" t="s">
        <v>5792</v>
      </c>
      <c r="I227" s="189"/>
      <c r="J227" s="160" t="s">
        <v>5793</v>
      </c>
      <c r="K227" s="189" t="s">
        <v>195</v>
      </c>
      <c r="L227" s="232">
        <v>45404</v>
      </c>
      <c r="M227" s="160"/>
      <c r="N227" s="160"/>
      <c r="O227" s="160"/>
      <c r="P227" s="231"/>
    </row>
    <row r="228" spans="1:16">
      <c r="A228" s="277">
        <f t="shared" si="3"/>
        <v>132</v>
      </c>
      <c r="B228" s="187" t="s">
        <v>147</v>
      </c>
      <c r="C228" s="278" t="s">
        <v>3</v>
      </c>
      <c r="D228" s="189" t="s">
        <v>5484</v>
      </c>
      <c r="E228" s="232">
        <v>45387</v>
      </c>
      <c r="F228" s="232">
        <v>45387</v>
      </c>
      <c r="G228" s="160" t="s">
        <v>3644</v>
      </c>
      <c r="H228" s="160" t="s">
        <v>5794</v>
      </c>
      <c r="I228" s="189"/>
      <c r="J228" s="160" t="s">
        <v>5795</v>
      </c>
      <c r="K228" s="189" t="s">
        <v>195</v>
      </c>
      <c r="L228" s="232">
        <v>45404</v>
      </c>
      <c r="M228" s="160"/>
      <c r="N228" s="160"/>
      <c r="O228" s="160"/>
      <c r="P228" s="231"/>
    </row>
    <row r="229" spans="1:16">
      <c r="A229" s="277">
        <f t="shared" si="3"/>
        <v>133</v>
      </c>
      <c r="B229" s="187" t="s">
        <v>147</v>
      </c>
      <c r="C229" s="278" t="s">
        <v>3</v>
      </c>
      <c r="D229" s="189" t="s">
        <v>5485</v>
      </c>
      <c r="E229" s="232">
        <v>45404</v>
      </c>
      <c r="F229" s="232">
        <v>45404</v>
      </c>
      <c r="G229" s="160" t="s">
        <v>5786</v>
      </c>
      <c r="H229" s="160" t="s">
        <v>5787</v>
      </c>
      <c r="I229" s="189" t="s">
        <v>3549</v>
      </c>
      <c r="J229" s="160" t="s">
        <v>5788</v>
      </c>
      <c r="K229" s="189" t="s">
        <v>195</v>
      </c>
      <c r="L229" s="232">
        <v>45416</v>
      </c>
      <c r="M229" s="160"/>
      <c r="N229" s="160"/>
      <c r="O229" s="160"/>
      <c r="P229" s="231"/>
    </row>
    <row r="230" spans="1:16">
      <c r="A230" s="279">
        <f t="shared" si="3"/>
        <v>134</v>
      </c>
      <c r="B230" s="187" t="s">
        <v>147</v>
      </c>
      <c r="C230" s="280" t="s">
        <v>3</v>
      </c>
      <c r="D230" s="189" t="s">
        <v>5486</v>
      </c>
      <c r="E230" s="232">
        <v>45405</v>
      </c>
      <c r="F230" s="232">
        <v>45405</v>
      </c>
      <c r="G230" s="160" t="s">
        <v>2838</v>
      </c>
      <c r="H230" s="160" t="s">
        <v>5789</v>
      </c>
      <c r="I230" s="189" t="s">
        <v>3549</v>
      </c>
      <c r="J230" s="160" t="s">
        <v>5790</v>
      </c>
      <c r="K230" s="189" t="s">
        <v>459</v>
      </c>
      <c r="L230" s="189"/>
      <c r="M230" s="160"/>
      <c r="N230" s="160"/>
      <c r="O230" s="160"/>
      <c r="P230" s="231"/>
    </row>
    <row r="231" spans="1:16">
      <c r="A231" s="279">
        <f t="shared" si="3"/>
        <v>135</v>
      </c>
      <c r="B231" s="187" t="s">
        <v>147</v>
      </c>
      <c r="C231" s="280" t="s">
        <v>3</v>
      </c>
      <c r="D231" s="189" t="s">
        <v>5487</v>
      </c>
      <c r="E231" s="232">
        <v>45411</v>
      </c>
      <c r="F231" s="232">
        <v>45411</v>
      </c>
      <c r="G231" s="160" t="s">
        <v>4166</v>
      </c>
      <c r="H231" s="160" t="s">
        <v>5796</v>
      </c>
      <c r="I231" s="189" t="s">
        <v>3549</v>
      </c>
      <c r="J231" s="160" t="s">
        <v>5797</v>
      </c>
      <c r="K231" s="189" t="s">
        <v>195</v>
      </c>
      <c r="L231" s="232">
        <v>45416</v>
      </c>
      <c r="M231" s="160"/>
      <c r="N231" s="160"/>
      <c r="O231" s="160"/>
      <c r="P231" s="231"/>
    </row>
    <row r="232" spans="1:16">
      <c r="A232" s="279">
        <f t="shared" si="3"/>
        <v>136</v>
      </c>
      <c r="B232" s="187" t="s">
        <v>147</v>
      </c>
      <c r="C232" s="280" t="s">
        <v>3</v>
      </c>
      <c r="D232" s="189" t="s">
        <v>5488</v>
      </c>
      <c r="E232" s="232">
        <v>45419</v>
      </c>
      <c r="F232" s="232">
        <v>45419</v>
      </c>
      <c r="G232" s="160" t="s">
        <v>4166</v>
      </c>
      <c r="H232" s="160" t="s">
        <v>5814</v>
      </c>
      <c r="I232" s="189" t="s">
        <v>3549</v>
      </c>
      <c r="J232" s="160" t="s">
        <v>5815</v>
      </c>
      <c r="K232" s="189" t="s">
        <v>195</v>
      </c>
      <c r="L232" s="232">
        <v>45428</v>
      </c>
      <c r="M232" s="160"/>
      <c r="N232" s="160"/>
      <c r="O232" s="160"/>
      <c r="P232" s="231"/>
    </row>
    <row r="233" spans="1:16">
      <c r="A233" s="279">
        <f t="shared" si="3"/>
        <v>137</v>
      </c>
      <c r="B233" s="187" t="s">
        <v>147</v>
      </c>
      <c r="C233" s="280" t="s">
        <v>3</v>
      </c>
      <c r="D233" s="189" t="s">
        <v>5489</v>
      </c>
      <c r="E233" s="232">
        <v>45432</v>
      </c>
      <c r="F233" s="232">
        <v>45432</v>
      </c>
      <c r="G233" s="160" t="s">
        <v>4166</v>
      </c>
      <c r="H233" s="160" t="s">
        <v>5847</v>
      </c>
      <c r="I233" s="189" t="s">
        <v>3549</v>
      </c>
      <c r="J233" s="160" t="s">
        <v>5848</v>
      </c>
      <c r="K233" s="189" t="s">
        <v>195</v>
      </c>
      <c r="L233" s="232">
        <v>45434</v>
      </c>
      <c r="M233" s="160"/>
      <c r="N233" s="160"/>
      <c r="O233" s="160"/>
      <c r="P233" s="231"/>
    </row>
    <row r="234" spans="1:16">
      <c r="A234" s="279">
        <f t="shared" si="3"/>
        <v>138</v>
      </c>
      <c r="B234" s="187" t="s">
        <v>147</v>
      </c>
      <c r="C234" s="280" t="s">
        <v>3</v>
      </c>
      <c r="D234" s="189" t="s">
        <v>5490</v>
      </c>
      <c r="E234" s="232">
        <v>45434</v>
      </c>
      <c r="F234" s="232">
        <v>45433</v>
      </c>
      <c r="G234" s="160" t="s">
        <v>4166</v>
      </c>
      <c r="H234" s="160" t="s">
        <v>5845</v>
      </c>
      <c r="I234" s="189" t="s">
        <v>3549</v>
      </c>
      <c r="J234" s="160" t="s">
        <v>5846</v>
      </c>
      <c r="K234" s="189" t="s">
        <v>195</v>
      </c>
      <c r="L234" s="232">
        <v>45434</v>
      </c>
      <c r="M234" s="160"/>
      <c r="N234" s="160"/>
      <c r="O234" s="160"/>
      <c r="P234" s="231"/>
    </row>
    <row r="235" spans="1:16">
      <c r="A235" s="281">
        <f t="shared" si="3"/>
        <v>139</v>
      </c>
      <c r="B235" s="187" t="s">
        <v>147</v>
      </c>
      <c r="C235" s="282" t="s">
        <v>3</v>
      </c>
      <c r="D235" s="189" t="s">
        <v>5491</v>
      </c>
      <c r="E235" s="232">
        <v>45434</v>
      </c>
      <c r="F235" s="232">
        <v>45434</v>
      </c>
      <c r="G235" s="160" t="s">
        <v>4166</v>
      </c>
      <c r="H235" s="160" t="s">
        <v>5861</v>
      </c>
      <c r="I235" s="189" t="s">
        <v>3549</v>
      </c>
      <c r="J235" s="160" t="s">
        <v>5862</v>
      </c>
      <c r="K235" s="189" t="s">
        <v>195</v>
      </c>
      <c r="L235" s="232">
        <v>45441</v>
      </c>
      <c r="M235" s="160"/>
      <c r="N235" s="160"/>
      <c r="O235" s="160"/>
      <c r="P235" s="231"/>
    </row>
    <row r="236" spans="1:16">
      <c r="A236" s="281">
        <f t="shared" si="3"/>
        <v>140</v>
      </c>
      <c r="B236" s="187" t="s">
        <v>147</v>
      </c>
      <c r="C236" s="282" t="s">
        <v>3</v>
      </c>
      <c r="D236" s="189" t="s">
        <v>5492</v>
      </c>
      <c r="E236" s="232">
        <v>45435</v>
      </c>
      <c r="F236" s="232">
        <v>45435</v>
      </c>
      <c r="G236" s="160" t="s">
        <v>4166</v>
      </c>
      <c r="H236" s="160" t="s">
        <v>5863</v>
      </c>
      <c r="I236" s="189" t="s">
        <v>3549</v>
      </c>
      <c r="J236" s="160" t="s">
        <v>5864</v>
      </c>
      <c r="K236" s="189" t="s">
        <v>195</v>
      </c>
      <c r="L236" s="232">
        <v>45441</v>
      </c>
      <c r="M236" s="160"/>
      <c r="N236" s="160"/>
      <c r="O236" s="160"/>
      <c r="P236" s="231"/>
    </row>
    <row r="237" spans="1:16">
      <c r="A237" s="281">
        <f t="shared" si="3"/>
        <v>141</v>
      </c>
      <c r="B237" s="187" t="s">
        <v>147</v>
      </c>
      <c r="C237" s="282" t="s">
        <v>3</v>
      </c>
      <c r="D237" s="189" t="s">
        <v>5493</v>
      </c>
      <c r="E237" s="232">
        <v>45436</v>
      </c>
      <c r="F237" s="232">
        <v>45436</v>
      </c>
      <c r="G237" s="160" t="s">
        <v>2838</v>
      </c>
      <c r="H237" s="160" t="s">
        <v>5865</v>
      </c>
      <c r="I237" s="189" t="s">
        <v>3549</v>
      </c>
      <c r="J237" s="160" t="s">
        <v>5866</v>
      </c>
      <c r="K237" s="189" t="s">
        <v>195</v>
      </c>
      <c r="L237" s="232">
        <v>45441</v>
      </c>
      <c r="M237" s="160"/>
      <c r="N237" s="160"/>
      <c r="O237" s="160"/>
      <c r="P237" s="231"/>
    </row>
    <row r="238" spans="1:16">
      <c r="A238" s="281">
        <f t="shared" si="3"/>
        <v>142</v>
      </c>
      <c r="B238" s="187" t="s">
        <v>147</v>
      </c>
      <c r="C238" s="282" t="s">
        <v>3</v>
      </c>
      <c r="D238" s="189" t="s">
        <v>5494</v>
      </c>
      <c r="E238" s="232">
        <v>45436</v>
      </c>
      <c r="F238" s="232">
        <v>45436</v>
      </c>
      <c r="G238" s="160" t="s">
        <v>4166</v>
      </c>
      <c r="H238" s="160" t="s">
        <v>5928</v>
      </c>
      <c r="I238" s="189" t="s">
        <v>3549</v>
      </c>
      <c r="J238" s="160" t="s">
        <v>5929</v>
      </c>
      <c r="K238" s="189" t="s">
        <v>195</v>
      </c>
      <c r="L238" s="232">
        <v>45441</v>
      </c>
      <c r="M238" s="160"/>
      <c r="N238" s="160"/>
      <c r="O238" s="160"/>
      <c r="P238" s="231"/>
    </row>
    <row r="239" spans="1:16">
      <c r="A239" s="281">
        <f t="shared" si="3"/>
        <v>143</v>
      </c>
      <c r="B239" s="187" t="s">
        <v>147</v>
      </c>
      <c r="C239" s="282" t="s">
        <v>3</v>
      </c>
      <c r="D239" s="189" t="s">
        <v>5495</v>
      </c>
      <c r="E239" s="232">
        <v>45437</v>
      </c>
      <c r="F239" s="232">
        <v>45437</v>
      </c>
      <c r="G239" s="160" t="s">
        <v>4166</v>
      </c>
      <c r="H239" s="160" t="s">
        <v>5930</v>
      </c>
      <c r="I239" s="189" t="s">
        <v>3549</v>
      </c>
      <c r="J239" s="160" t="s">
        <v>5931</v>
      </c>
      <c r="K239" s="189" t="s">
        <v>195</v>
      </c>
      <c r="L239" s="232">
        <v>45441</v>
      </c>
      <c r="M239" s="160"/>
      <c r="N239" s="160"/>
      <c r="O239" s="160"/>
      <c r="P239" s="231"/>
    </row>
    <row r="240" spans="1:16">
      <c r="A240" s="187">
        <f t="shared" si="3"/>
        <v>144</v>
      </c>
      <c r="B240" s="187" t="s">
        <v>147</v>
      </c>
      <c r="C240" s="282" t="s">
        <v>3</v>
      </c>
      <c r="D240" s="189" t="s">
        <v>5496</v>
      </c>
      <c r="E240" s="232">
        <v>45439</v>
      </c>
      <c r="F240" s="232">
        <v>45439</v>
      </c>
      <c r="G240" s="160" t="s">
        <v>4166</v>
      </c>
      <c r="H240" s="160" t="s">
        <v>5863</v>
      </c>
      <c r="I240" s="189" t="s">
        <v>3549</v>
      </c>
      <c r="J240" s="160" t="s">
        <v>5932</v>
      </c>
      <c r="K240" s="189" t="s">
        <v>195</v>
      </c>
      <c r="L240" s="232">
        <v>45441</v>
      </c>
      <c r="M240" s="160"/>
      <c r="N240" s="160"/>
      <c r="O240" s="160"/>
      <c r="P240" s="231"/>
    </row>
    <row r="241" spans="1:16">
      <c r="A241" s="187">
        <f t="shared" si="3"/>
        <v>145</v>
      </c>
      <c r="B241" s="187" t="s">
        <v>147</v>
      </c>
      <c r="C241" s="214" t="s">
        <v>3</v>
      </c>
      <c r="D241" s="189" t="s">
        <v>5497</v>
      </c>
      <c r="E241" s="232">
        <v>45441</v>
      </c>
      <c r="F241" s="232">
        <v>45440</v>
      </c>
      <c r="G241" s="160" t="s">
        <v>4166</v>
      </c>
      <c r="H241" s="160" t="s">
        <v>5863</v>
      </c>
      <c r="I241" s="189" t="s">
        <v>3549</v>
      </c>
      <c r="J241" s="160" t="s">
        <v>5910</v>
      </c>
      <c r="K241" s="189" t="s">
        <v>195</v>
      </c>
      <c r="L241" s="232">
        <v>45448</v>
      </c>
      <c r="M241" s="160"/>
      <c r="N241" s="160"/>
      <c r="O241" s="160"/>
      <c r="P241" s="231"/>
    </row>
    <row r="242" spans="1:16">
      <c r="A242" s="187">
        <f t="shared" si="3"/>
        <v>146</v>
      </c>
      <c r="B242" s="187" t="s">
        <v>147</v>
      </c>
      <c r="C242" s="214" t="s">
        <v>3596</v>
      </c>
      <c r="D242" s="189" t="s">
        <v>5498</v>
      </c>
      <c r="E242" s="232">
        <v>45443</v>
      </c>
      <c r="F242" s="232">
        <v>45442</v>
      </c>
      <c r="G242" s="160" t="s">
        <v>4166</v>
      </c>
      <c r="H242" s="160" t="s">
        <v>5935</v>
      </c>
      <c r="I242" s="189" t="s">
        <v>3549</v>
      </c>
      <c r="J242" s="160" t="s">
        <v>5936</v>
      </c>
      <c r="K242" s="189" t="s">
        <v>195</v>
      </c>
      <c r="L242" s="232">
        <v>45446</v>
      </c>
      <c r="M242" s="160"/>
      <c r="N242" s="160"/>
      <c r="O242" s="160"/>
      <c r="P242" s="231"/>
    </row>
    <row r="243" spans="1:16">
      <c r="A243" s="187">
        <f t="shared" si="3"/>
        <v>147</v>
      </c>
      <c r="B243" s="187" t="s">
        <v>147</v>
      </c>
      <c r="C243" s="214" t="s">
        <v>3596</v>
      </c>
      <c r="D243" s="189" t="s">
        <v>5937</v>
      </c>
      <c r="E243" s="232">
        <v>45446</v>
      </c>
      <c r="F243" s="232">
        <v>45444</v>
      </c>
      <c r="G243" s="160" t="s">
        <v>4166</v>
      </c>
      <c r="H243" s="160" t="s">
        <v>5863</v>
      </c>
      <c r="I243" s="189" t="s">
        <v>3549</v>
      </c>
      <c r="J243" s="160" t="s">
        <v>5945</v>
      </c>
      <c r="K243" s="189" t="s">
        <v>195</v>
      </c>
      <c r="L243" s="232">
        <v>45450</v>
      </c>
      <c r="M243" s="160"/>
      <c r="N243" s="160"/>
      <c r="O243" s="160"/>
      <c r="P243" s="231"/>
    </row>
    <row r="244" spans="1:16">
      <c r="A244" s="187">
        <f t="shared" si="3"/>
        <v>148</v>
      </c>
      <c r="B244" s="187" t="s">
        <v>147</v>
      </c>
      <c r="C244" s="214" t="s">
        <v>3596</v>
      </c>
      <c r="D244" s="189" t="s">
        <v>5938</v>
      </c>
      <c r="E244" s="232">
        <v>45446</v>
      </c>
      <c r="F244" s="232">
        <v>45445</v>
      </c>
      <c r="G244" s="160" t="s">
        <v>5946</v>
      </c>
      <c r="H244" s="160" t="s">
        <v>5947</v>
      </c>
      <c r="I244" s="189" t="s">
        <v>3549</v>
      </c>
      <c r="J244" s="160" t="s">
        <v>5948</v>
      </c>
      <c r="K244" s="189" t="s">
        <v>195</v>
      </c>
      <c r="L244" s="232">
        <v>45450</v>
      </c>
      <c r="M244" s="160"/>
      <c r="N244" s="160"/>
      <c r="O244" s="160"/>
      <c r="P244" s="231"/>
    </row>
    <row r="245" spans="1:16">
      <c r="A245" s="269">
        <f t="shared" si="3"/>
        <v>149</v>
      </c>
      <c r="B245" s="187" t="s">
        <v>147</v>
      </c>
      <c r="C245" s="214" t="s">
        <v>3596</v>
      </c>
      <c r="D245" s="189" t="s">
        <v>5939</v>
      </c>
      <c r="E245" s="232">
        <v>45448</v>
      </c>
      <c r="F245" s="232">
        <v>45448</v>
      </c>
      <c r="G245" s="160" t="s">
        <v>5946</v>
      </c>
      <c r="H245" s="160" t="s">
        <v>5967</v>
      </c>
      <c r="I245" s="189" t="s">
        <v>3549</v>
      </c>
      <c r="J245" s="160" t="s">
        <v>5968</v>
      </c>
      <c r="K245" s="189" t="s">
        <v>195</v>
      </c>
      <c r="L245" s="232">
        <v>45455</v>
      </c>
      <c r="M245" s="160"/>
      <c r="N245" s="160"/>
      <c r="O245" s="160"/>
      <c r="P245" s="231"/>
    </row>
    <row r="246" spans="1:16">
      <c r="A246" s="269">
        <f>A245+1</f>
        <v>150</v>
      </c>
      <c r="B246" s="187" t="s">
        <v>147</v>
      </c>
      <c r="C246" s="233" t="s">
        <v>3596</v>
      </c>
      <c r="D246" s="189" t="s">
        <v>5940</v>
      </c>
      <c r="E246" s="232">
        <v>45451</v>
      </c>
      <c r="F246" s="232">
        <v>45451</v>
      </c>
      <c r="G246" s="160" t="s">
        <v>5545</v>
      </c>
      <c r="H246" s="160" t="s">
        <v>5983</v>
      </c>
      <c r="I246" s="189" t="s">
        <v>3549</v>
      </c>
      <c r="J246" s="160" t="s">
        <v>5984</v>
      </c>
      <c r="K246" s="189" t="s">
        <v>195</v>
      </c>
      <c r="L246" s="232">
        <v>45455</v>
      </c>
      <c r="M246" s="160"/>
      <c r="N246" s="160"/>
      <c r="O246" s="160"/>
      <c r="P246" s="231"/>
    </row>
    <row r="247" spans="1:16">
      <c r="A247" s="269">
        <f>A246+1</f>
        <v>151</v>
      </c>
      <c r="B247" s="187" t="s">
        <v>147</v>
      </c>
      <c r="C247" s="233" t="s">
        <v>3596</v>
      </c>
      <c r="D247" s="189" t="s">
        <v>5941</v>
      </c>
      <c r="E247" s="232">
        <v>45454</v>
      </c>
      <c r="F247" s="232">
        <v>45454</v>
      </c>
      <c r="G247" s="160" t="s">
        <v>5985</v>
      </c>
      <c r="H247" s="160" t="s">
        <v>5986</v>
      </c>
      <c r="I247" s="189"/>
      <c r="J247" s="160" t="s">
        <v>5954</v>
      </c>
      <c r="K247" s="189" t="s">
        <v>195</v>
      </c>
      <c r="L247" s="232">
        <v>45455</v>
      </c>
      <c r="M247" s="160"/>
      <c r="N247" s="160"/>
      <c r="O247" s="160"/>
      <c r="P247" s="231"/>
    </row>
    <row r="248" spans="1:16">
      <c r="A248" s="269">
        <f>A247+1</f>
        <v>152</v>
      </c>
      <c r="B248" s="187" t="s">
        <v>147</v>
      </c>
      <c r="C248" s="233" t="s">
        <v>3596</v>
      </c>
      <c r="D248" s="189" t="s">
        <v>5942</v>
      </c>
      <c r="E248" s="232">
        <v>45454</v>
      </c>
      <c r="F248" s="232">
        <v>45454</v>
      </c>
      <c r="G248" s="160" t="s">
        <v>5545</v>
      </c>
      <c r="H248" s="160" t="s">
        <v>5987</v>
      </c>
      <c r="I248" s="189" t="s">
        <v>3549</v>
      </c>
      <c r="J248" s="160" t="s">
        <v>5988</v>
      </c>
      <c r="K248" s="189" t="s">
        <v>195</v>
      </c>
      <c r="L248" s="232">
        <v>45455</v>
      </c>
      <c r="M248" s="160"/>
      <c r="N248" s="160"/>
      <c r="O248" s="160"/>
      <c r="P248" s="231"/>
    </row>
    <row r="249" spans="1:16">
      <c r="A249" s="269">
        <f>A248+1</f>
        <v>153</v>
      </c>
      <c r="B249" s="187" t="s">
        <v>147</v>
      </c>
      <c r="C249" s="233" t="s">
        <v>3596</v>
      </c>
      <c r="D249" s="189" t="s">
        <v>5943</v>
      </c>
      <c r="E249" s="232">
        <v>45455</v>
      </c>
      <c r="F249" s="232">
        <v>45454</v>
      </c>
      <c r="G249" s="160" t="s">
        <v>1874</v>
      </c>
      <c r="H249" s="160" t="s">
        <v>6227</v>
      </c>
      <c r="I249" s="189"/>
      <c r="J249" s="160" t="s">
        <v>6228</v>
      </c>
      <c r="K249" s="189" t="s">
        <v>195</v>
      </c>
      <c r="L249" s="232">
        <v>45457</v>
      </c>
      <c r="M249" s="160" t="s">
        <v>6277</v>
      </c>
      <c r="N249" s="160"/>
      <c r="O249" s="160"/>
      <c r="P249" s="231"/>
    </row>
    <row r="250" spans="1:16">
      <c r="A250" s="269">
        <f>A249+1</f>
        <v>154</v>
      </c>
      <c r="B250" s="187" t="s">
        <v>147</v>
      </c>
      <c r="C250" s="233" t="s">
        <v>3596</v>
      </c>
      <c r="D250" s="189" t="s">
        <v>5944</v>
      </c>
      <c r="E250" s="232">
        <v>45455</v>
      </c>
      <c r="F250" s="232">
        <v>45455</v>
      </c>
      <c r="G250" s="160" t="s">
        <v>3644</v>
      </c>
      <c r="H250" s="160" t="s">
        <v>6229</v>
      </c>
      <c r="I250" s="189"/>
      <c r="J250" s="160" t="s">
        <v>6228</v>
      </c>
      <c r="K250" s="189" t="s">
        <v>195</v>
      </c>
      <c r="L250" s="232">
        <v>45457</v>
      </c>
      <c r="M250" s="160"/>
      <c r="N250" s="160"/>
      <c r="O250" s="160"/>
      <c r="P250" s="231"/>
    </row>
    <row r="251" spans="1:16">
      <c r="A251" s="236"/>
      <c r="B251" s="187" t="s">
        <v>147</v>
      </c>
      <c r="C251" s="233" t="s">
        <v>3596</v>
      </c>
      <c r="D251" s="189" t="s">
        <v>5990</v>
      </c>
      <c r="E251" s="238">
        <v>45456</v>
      </c>
      <c r="F251" s="238">
        <v>45456</v>
      </c>
      <c r="G251" s="231" t="s">
        <v>5946</v>
      </c>
      <c r="H251" s="270" t="s">
        <v>5987</v>
      </c>
      <c r="I251" s="231"/>
      <c r="J251" s="231" t="s">
        <v>6249</v>
      </c>
      <c r="K251" s="237" t="s">
        <v>195</v>
      </c>
      <c r="L251" s="232">
        <v>45457</v>
      </c>
      <c r="M251" s="231"/>
      <c r="N251" s="231"/>
      <c r="O251" s="231"/>
      <c r="P251" s="231"/>
    </row>
    <row r="252" spans="1:16">
      <c r="A252" s="236"/>
      <c r="B252" s="187" t="s">
        <v>147</v>
      </c>
      <c r="C252" s="233" t="s">
        <v>3596</v>
      </c>
      <c r="D252" s="189" t="s">
        <v>5991</v>
      </c>
      <c r="E252" s="238">
        <v>45456</v>
      </c>
      <c r="F252" s="238">
        <v>45456</v>
      </c>
      <c r="G252" s="231" t="s">
        <v>6252</v>
      </c>
      <c r="H252" s="270" t="s">
        <v>6253</v>
      </c>
      <c r="I252" s="231"/>
      <c r="J252" s="231" t="s">
        <v>6254</v>
      </c>
      <c r="K252" s="237" t="s">
        <v>195</v>
      </c>
      <c r="L252" s="238">
        <v>45470</v>
      </c>
      <c r="M252" s="231"/>
      <c r="N252" s="231"/>
      <c r="O252" s="231"/>
      <c r="P252" s="231"/>
    </row>
    <row r="253" spans="1:16">
      <c r="A253" s="236"/>
      <c r="B253" s="187" t="s">
        <v>147</v>
      </c>
      <c r="C253" s="233" t="s">
        <v>3596</v>
      </c>
      <c r="D253" s="189" t="s">
        <v>5992</v>
      </c>
      <c r="E253" s="238">
        <v>45469</v>
      </c>
      <c r="F253" s="238">
        <v>45469</v>
      </c>
      <c r="G253" s="231" t="s">
        <v>1285</v>
      </c>
      <c r="H253" s="270" t="s">
        <v>6250</v>
      </c>
      <c r="I253" s="231"/>
      <c r="J253" s="231" t="s">
        <v>6251</v>
      </c>
      <c r="K253" s="237" t="s">
        <v>195</v>
      </c>
      <c r="L253" s="238">
        <v>45474</v>
      </c>
      <c r="M253" s="231"/>
      <c r="N253" s="231"/>
      <c r="O253" s="231"/>
      <c r="P253" s="231"/>
    </row>
    <row r="254" spans="1:16">
      <c r="A254" s="236"/>
      <c r="B254" s="187" t="s">
        <v>147</v>
      </c>
      <c r="C254" s="233" t="s">
        <v>3596</v>
      </c>
      <c r="D254" s="189" t="s">
        <v>5993</v>
      </c>
      <c r="E254" s="238">
        <v>45472</v>
      </c>
      <c r="F254" s="238">
        <v>45472</v>
      </c>
      <c r="G254" s="231" t="s">
        <v>6291</v>
      </c>
      <c r="H254" s="270" t="s">
        <v>6292</v>
      </c>
      <c r="I254" s="231"/>
      <c r="J254" s="231" t="s">
        <v>6271</v>
      </c>
      <c r="K254" s="237" t="s">
        <v>195</v>
      </c>
      <c r="L254" s="238">
        <v>45474</v>
      </c>
      <c r="M254" s="231"/>
      <c r="N254" s="231"/>
      <c r="O254" s="231"/>
      <c r="P254" s="231"/>
    </row>
    <row r="255" spans="1:16">
      <c r="A255" s="236"/>
      <c r="B255" s="187" t="s">
        <v>147</v>
      </c>
      <c r="C255" s="233" t="s">
        <v>3596</v>
      </c>
      <c r="D255" s="189" t="s">
        <v>5994</v>
      </c>
      <c r="E255" s="238">
        <v>45472</v>
      </c>
      <c r="F255" s="238">
        <v>45473</v>
      </c>
      <c r="G255" s="231" t="s">
        <v>6291</v>
      </c>
      <c r="H255" s="270" t="s">
        <v>6293</v>
      </c>
      <c r="I255" s="231"/>
      <c r="J255" s="231" t="s">
        <v>6271</v>
      </c>
      <c r="K255" s="237" t="s">
        <v>195</v>
      </c>
      <c r="L255" s="238">
        <v>45474</v>
      </c>
      <c r="M255" s="231"/>
      <c r="N255" s="231"/>
      <c r="O255" s="231"/>
      <c r="P255" s="231"/>
    </row>
    <row r="256" spans="1:16">
      <c r="A256" s="236"/>
      <c r="B256" s="187" t="s">
        <v>147</v>
      </c>
      <c r="C256" s="233" t="s">
        <v>3596</v>
      </c>
      <c r="D256" s="189" t="s">
        <v>5995</v>
      </c>
      <c r="E256" s="238">
        <v>45474</v>
      </c>
      <c r="F256" s="238">
        <v>45474</v>
      </c>
      <c r="G256" s="231" t="s">
        <v>6294</v>
      </c>
      <c r="H256" s="270" t="s">
        <v>6295</v>
      </c>
      <c r="I256" s="231">
        <v>0</v>
      </c>
      <c r="J256" s="231" t="s">
        <v>6271</v>
      </c>
      <c r="K256" s="237" t="s">
        <v>195</v>
      </c>
      <c r="L256" s="238">
        <v>45474</v>
      </c>
      <c r="M256" s="231"/>
      <c r="N256" s="231"/>
      <c r="O256" s="231"/>
      <c r="P256" s="231"/>
    </row>
    <row r="257" spans="1:16">
      <c r="A257" s="236"/>
      <c r="B257" s="187" t="s">
        <v>147</v>
      </c>
      <c r="C257" s="233" t="s">
        <v>3596</v>
      </c>
      <c r="D257" s="189" t="s">
        <v>5996</v>
      </c>
      <c r="E257" s="238">
        <v>45473</v>
      </c>
      <c r="F257" s="238">
        <v>45473</v>
      </c>
      <c r="G257" s="231" t="s">
        <v>5946</v>
      </c>
      <c r="H257" s="270" t="s">
        <v>5983</v>
      </c>
      <c r="I257" s="231"/>
      <c r="J257" s="231" t="s">
        <v>6296</v>
      </c>
      <c r="K257" s="237" t="s">
        <v>195</v>
      </c>
      <c r="L257" s="238">
        <v>45474</v>
      </c>
      <c r="M257" s="231"/>
      <c r="N257" s="231"/>
      <c r="O257" s="231"/>
      <c r="P257" s="231"/>
    </row>
    <row r="258" spans="1:16">
      <c r="A258" s="236"/>
      <c r="B258" s="187" t="s">
        <v>147</v>
      </c>
      <c r="C258" s="233" t="s">
        <v>3596</v>
      </c>
      <c r="D258" s="189" t="s">
        <v>5997</v>
      </c>
      <c r="E258" s="238">
        <v>45475</v>
      </c>
      <c r="F258" s="238">
        <v>45475</v>
      </c>
      <c r="G258" s="231" t="s">
        <v>1874</v>
      </c>
      <c r="H258" s="270" t="s">
        <v>6284</v>
      </c>
      <c r="I258" s="231" t="s">
        <v>6285</v>
      </c>
      <c r="J258" s="231" t="s">
        <v>5523</v>
      </c>
      <c r="K258" s="237" t="s">
        <v>195</v>
      </c>
      <c r="L258" s="238">
        <v>45475</v>
      </c>
      <c r="M258" s="231"/>
      <c r="N258" s="231"/>
      <c r="O258" s="231"/>
      <c r="P258" s="231"/>
    </row>
    <row r="259" spans="1:16">
      <c r="A259" s="236"/>
      <c r="B259" s="187" t="s">
        <v>147</v>
      </c>
      <c r="C259" s="233" t="s">
        <v>3596</v>
      </c>
      <c r="D259" s="189" t="s">
        <v>5998</v>
      </c>
      <c r="E259" s="238">
        <v>45477</v>
      </c>
      <c r="F259" s="238">
        <v>45477</v>
      </c>
      <c r="G259" s="231" t="s">
        <v>2838</v>
      </c>
      <c r="H259" s="270" t="s">
        <v>6303</v>
      </c>
      <c r="I259" s="231" t="s">
        <v>6304</v>
      </c>
      <c r="J259" s="231" t="s">
        <v>6305</v>
      </c>
      <c r="K259" s="237" t="s">
        <v>195</v>
      </c>
      <c r="L259" s="238">
        <v>45477</v>
      </c>
      <c r="M259" s="231"/>
      <c r="N259" s="231"/>
      <c r="O259" s="231"/>
      <c r="P259" s="231"/>
    </row>
    <row r="260" spans="1:16">
      <c r="A260" s="236"/>
      <c r="B260" s="187" t="s">
        <v>147</v>
      </c>
      <c r="C260" s="233" t="s">
        <v>3596</v>
      </c>
      <c r="D260" s="189" t="s">
        <v>5999</v>
      </c>
      <c r="E260" s="238">
        <v>45477</v>
      </c>
      <c r="F260" s="238">
        <v>45478</v>
      </c>
      <c r="G260" s="231" t="s">
        <v>1859</v>
      </c>
      <c r="H260" s="270" t="s">
        <v>6308</v>
      </c>
      <c r="I260" s="231"/>
      <c r="J260" s="231" t="s">
        <v>6309</v>
      </c>
      <c r="K260" s="237" t="s">
        <v>195</v>
      </c>
      <c r="L260" s="238">
        <v>45481</v>
      </c>
      <c r="M260" s="231"/>
      <c r="N260" s="231"/>
      <c r="O260" s="231"/>
      <c r="P260" s="231"/>
    </row>
    <row r="261" spans="1:16">
      <c r="A261" s="236"/>
      <c r="B261" s="187" t="s">
        <v>147</v>
      </c>
      <c r="C261" s="233" t="s">
        <v>3596</v>
      </c>
      <c r="D261" s="189" t="s">
        <v>6000</v>
      </c>
      <c r="E261" s="238">
        <v>45478</v>
      </c>
      <c r="F261" s="238">
        <v>45478</v>
      </c>
      <c r="G261" s="231" t="s">
        <v>1859</v>
      </c>
      <c r="H261" s="270" t="s">
        <v>6310</v>
      </c>
      <c r="I261" s="231"/>
      <c r="J261" s="231" t="s">
        <v>6309</v>
      </c>
      <c r="K261" s="237" t="s">
        <v>195</v>
      </c>
      <c r="L261" s="238">
        <v>45481</v>
      </c>
      <c r="M261" s="231"/>
      <c r="N261" s="231"/>
      <c r="O261" s="231"/>
      <c r="P261" s="231"/>
    </row>
    <row r="262" spans="1:16">
      <c r="A262" s="236"/>
      <c r="B262" s="187" t="s">
        <v>147</v>
      </c>
      <c r="C262" s="233" t="s">
        <v>3596</v>
      </c>
      <c r="D262" s="189" t="s">
        <v>6001</v>
      </c>
      <c r="E262" s="238">
        <v>45478</v>
      </c>
      <c r="F262" s="238">
        <v>45478</v>
      </c>
      <c r="G262" s="231" t="s">
        <v>4166</v>
      </c>
      <c r="H262" s="270" t="s">
        <v>6311</v>
      </c>
      <c r="I262" s="231"/>
      <c r="J262" s="231" t="s">
        <v>6312</v>
      </c>
      <c r="K262" s="237" t="s">
        <v>195</v>
      </c>
      <c r="L262" s="238">
        <v>45481</v>
      </c>
      <c r="M262" s="231"/>
      <c r="N262" s="231"/>
      <c r="O262" s="231"/>
      <c r="P262" s="231"/>
    </row>
    <row r="263" spans="1:16">
      <c r="A263" s="236"/>
      <c r="B263" s="187" t="s">
        <v>147</v>
      </c>
      <c r="C263" s="233" t="s">
        <v>3596</v>
      </c>
      <c r="D263" s="189" t="s">
        <v>6002</v>
      </c>
      <c r="E263" s="238">
        <v>45478</v>
      </c>
      <c r="F263" s="238">
        <v>45478</v>
      </c>
      <c r="G263" s="231" t="s">
        <v>5946</v>
      </c>
      <c r="H263" s="270" t="s">
        <v>6317</v>
      </c>
      <c r="I263" s="231" t="s">
        <v>6319</v>
      </c>
      <c r="J263" s="231" t="s">
        <v>6318</v>
      </c>
      <c r="K263" s="237" t="s">
        <v>195</v>
      </c>
      <c r="L263" s="238">
        <v>45481</v>
      </c>
      <c r="M263" s="231"/>
      <c r="N263" s="231"/>
      <c r="O263" s="231"/>
      <c r="P263" s="231"/>
    </row>
    <row r="264" spans="1:16">
      <c r="A264" s="236"/>
      <c r="B264" s="187" t="s">
        <v>147</v>
      </c>
      <c r="C264" s="233" t="s">
        <v>3596</v>
      </c>
      <c r="D264" s="189" t="s">
        <v>6003</v>
      </c>
      <c r="E264" s="238">
        <v>45479</v>
      </c>
      <c r="F264" s="238">
        <v>45479</v>
      </c>
      <c r="G264" s="231" t="s">
        <v>5369</v>
      </c>
      <c r="H264" s="270" t="s">
        <v>6333</v>
      </c>
      <c r="I264" s="231" t="s">
        <v>5216</v>
      </c>
      <c r="J264" s="231" t="s">
        <v>6334</v>
      </c>
      <c r="K264" s="237" t="s">
        <v>195</v>
      </c>
      <c r="L264" s="238">
        <v>45481</v>
      </c>
      <c r="M264" s="231"/>
      <c r="N264" s="231"/>
      <c r="O264" s="231"/>
      <c r="P264" s="231"/>
    </row>
    <row r="265" spans="1:16">
      <c r="A265" s="236"/>
      <c r="B265" s="187" t="s">
        <v>147</v>
      </c>
      <c r="C265" s="233" t="s">
        <v>3596</v>
      </c>
      <c r="D265" s="189" t="s">
        <v>6004</v>
      </c>
      <c r="E265" s="238">
        <v>45480</v>
      </c>
      <c r="F265" s="238">
        <v>45480</v>
      </c>
      <c r="G265" s="231" t="s">
        <v>3644</v>
      </c>
      <c r="H265" s="270" t="s">
        <v>6335</v>
      </c>
      <c r="I265" s="231" t="s">
        <v>5216</v>
      </c>
      <c r="J265" s="231" t="s">
        <v>6336</v>
      </c>
      <c r="K265" s="237" t="s">
        <v>195</v>
      </c>
      <c r="L265" s="238">
        <v>45481</v>
      </c>
      <c r="M265" s="231"/>
      <c r="N265" s="231"/>
      <c r="O265" s="231"/>
      <c r="P265" s="231"/>
    </row>
    <row r="266" spans="1:16">
      <c r="A266" s="236"/>
      <c r="B266" s="187" t="s">
        <v>147</v>
      </c>
      <c r="C266" s="233" t="s">
        <v>3596</v>
      </c>
      <c r="D266" s="189" t="s">
        <v>6005</v>
      </c>
      <c r="E266" s="238">
        <v>45481</v>
      </c>
      <c r="F266" s="238">
        <v>45481</v>
      </c>
      <c r="G266" s="231" t="s">
        <v>6442</v>
      </c>
      <c r="H266" s="231" t="s">
        <v>6443</v>
      </c>
      <c r="I266" s="231" t="s">
        <v>6319</v>
      </c>
      <c r="J266" s="231" t="s">
        <v>6444</v>
      </c>
      <c r="K266" s="237" t="s">
        <v>195</v>
      </c>
      <c r="L266" s="238">
        <v>45483</v>
      </c>
      <c r="M266" s="231"/>
      <c r="N266" s="231"/>
      <c r="O266" s="231"/>
      <c r="P266" s="231"/>
    </row>
    <row r="267" spans="1:16">
      <c r="A267" s="236"/>
      <c r="B267" s="187" t="s">
        <v>147</v>
      </c>
      <c r="C267" s="233" t="s">
        <v>3596</v>
      </c>
      <c r="D267" s="189" t="s">
        <v>6006</v>
      </c>
      <c r="E267" s="238">
        <v>45481</v>
      </c>
      <c r="F267" s="238">
        <v>45481</v>
      </c>
      <c r="G267" s="231" t="s">
        <v>1935</v>
      </c>
      <c r="H267" s="231" t="s">
        <v>6327</v>
      </c>
      <c r="I267" s="231" t="s">
        <v>6328</v>
      </c>
      <c r="J267" s="231" t="s">
        <v>6316</v>
      </c>
      <c r="K267" s="237" t="s">
        <v>195</v>
      </c>
      <c r="L267" s="238">
        <v>45483</v>
      </c>
      <c r="M267" s="231"/>
      <c r="N267" s="231"/>
      <c r="O267" s="231"/>
      <c r="P267" s="231"/>
    </row>
    <row r="268" spans="1:16">
      <c r="A268" s="236"/>
      <c r="B268" s="187" t="s">
        <v>147</v>
      </c>
      <c r="C268" s="233" t="s">
        <v>3596</v>
      </c>
      <c r="D268" s="189" t="s">
        <v>6007</v>
      </c>
      <c r="E268" s="238">
        <v>45481</v>
      </c>
      <c r="F268" s="238">
        <v>45482</v>
      </c>
      <c r="G268" s="231" t="s">
        <v>1859</v>
      </c>
      <c r="H268" s="231" t="s">
        <v>6329</v>
      </c>
      <c r="I268" s="231" t="s">
        <v>6328</v>
      </c>
      <c r="J268" s="231" t="s">
        <v>6316</v>
      </c>
      <c r="K268" s="237" t="s">
        <v>195</v>
      </c>
      <c r="L268" s="238">
        <v>45483</v>
      </c>
      <c r="M268" s="231"/>
      <c r="N268" s="231"/>
      <c r="O268" s="231"/>
      <c r="P268" s="231"/>
    </row>
    <row r="269" spans="1:16">
      <c r="A269" s="236"/>
      <c r="B269" s="187" t="s">
        <v>147</v>
      </c>
      <c r="C269" s="233" t="s">
        <v>3596</v>
      </c>
      <c r="D269" s="189" t="s">
        <v>6008</v>
      </c>
      <c r="E269" s="238">
        <v>45481</v>
      </c>
      <c r="F269" s="238">
        <v>45482</v>
      </c>
      <c r="G269" s="231" t="s">
        <v>6330</v>
      </c>
      <c r="H269" s="231" t="s">
        <v>6331</v>
      </c>
      <c r="I269" s="231" t="s">
        <v>6328</v>
      </c>
      <c r="J269" s="231" t="s">
        <v>6332</v>
      </c>
      <c r="K269" s="237" t="s">
        <v>195</v>
      </c>
      <c r="L269" s="238">
        <v>45483</v>
      </c>
      <c r="M269" s="231"/>
      <c r="N269" s="231"/>
      <c r="O269" s="231"/>
      <c r="P269" s="231"/>
    </row>
    <row r="270" spans="1:16">
      <c r="A270" s="236"/>
      <c r="B270" s="187" t="s">
        <v>147</v>
      </c>
      <c r="C270" s="233" t="s">
        <v>3596</v>
      </c>
      <c r="D270" s="189" t="s">
        <v>6009</v>
      </c>
      <c r="E270" s="238">
        <v>45481</v>
      </c>
      <c r="F270" s="238">
        <v>45481</v>
      </c>
      <c r="G270" s="231" t="s">
        <v>6252</v>
      </c>
      <c r="H270" s="231" t="s">
        <v>6337</v>
      </c>
      <c r="I270" s="231" t="s">
        <v>6328</v>
      </c>
      <c r="J270" s="231" t="s">
        <v>6338</v>
      </c>
      <c r="K270" s="237" t="s">
        <v>195</v>
      </c>
      <c r="L270" s="238">
        <v>45483</v>
      </c>
      <c r="M270" s="231"/>
      <c r="N270" s="231"/>
      <c r="O270" s="231"/>
      <c r="P270" s="231"/>
    </row>
    <row r="271" spans="1:16">
      <c r="A271" s="236"/>
      <c r="B271" s="187" t="s">
        <v>147</v>
      </c>
      <c r="C271" s="233" t="s">
        <v>3596</v>
      </c>
      <c r="D271" s="189" t="s">
        <v>6010</v>
      </c>
      <c r="E271" s="238">
        <v>45482</v>
      </c>
      <c r="F271" s="238">
        <v>45482</v>
      </c>
      <c r="G271" s="231" t="s">
        <v>1859</v>
      </c>
      <c r="H271" s="231" t="s">
        <v>6339</v>
      </c>
      <c r="I271" s="231" t="s">
        <v>6340</v>
      </c>
      <c r="J271" s="231" t="s">
        <v>6341</v>
      </c>
      <c r="K271" s="237" t="s">
        <v>195</v>
      </c>
      <c r="L271" s="238">
        <v>45483</v>
      </c>
      <c r="M271" s="231"/>
      <c r="N271" s="231"/>
      <c r="O271" s="231"/>
      <c r="P271" s="231"/>
    </row>
    <row r="272" spans="1:16">
      <c r="A272" s="236"/>
      <c r="B272" s="187" t="s">
        <v>147</v>
      </c>
      <c r="C272" s="233" t="s">
        <v>3596</v>
      </c>
      <c r="D272" s="189" t="s">
        <v>6011</v>
      </c>
      <c r="E272" s="238">
        <v>45483</v>
      </c>
      <c r="F272" s="238">
        <v>45483</v>
      </c>
      <c r="G272" s="231" t="s">
        <v>1859</v>
      </c>
      <c r="H272" s="231" t="s">
        <v>6345</v>
      </c>
      <c r="I272" s="231" t="s">
        <v>2221</v>
      </c>
      <c r="J272" s="231" t="s">
        <v>6346</v>
      </c>
      <c r="K272" s="237" t="s">
        <v>195</v>
      </c>
      <c r="L272" s="238">
        <v>45493</v>
      </c>
      <c r="M272" s="231"/>
      <c r="N272" s="231"/>
      <c r="O272" s="231"/>
      <c r="P272" s="231"/>
    </row>
    <row r="273" spans="1:16">
      <c r="A273" s="236"/>
      <c r="B273" s="187" t="s">
        <v>147</v>
      </c>
      <c r="C273" s="233" t="s">
        <v>3596</v>
      </c>
      <c r="D273" s="189" t="s">
        <v>6012</v>
      </c>
      <c r="E273" s="238">
        <v>45483</v>
      </c>
      <c r="F273" s="238">
        <v>45483</v>
      </c>
      <c r="G273" s="231" t="s">
        <v>3644</v>
      </c>
      <c r="H273" s="231" t="s">
        <v>6347</v>
      </c>
      <c r="I273" s="231" t="s">
        <v>6348</v>
      </c>
      <c r="J273" s="231" t="s">
        <v>6341</v>
      </c>
      <c r="K273" s="237" t="s">
        <v>197</v>
      </c>
      <c r="L273" s="238">
        <v>45483</v>
      </c>
      <c r="M273" s="231"/>
      <c r="N273" s="231"/>
      <c r="O273" s="231"/>
      <c r="P273" s="231"/>
    </row>
    <row r="274" spans="1:16">
      <c r="A274" s="236"/>
      <c r="B274" s="187" t="s">
        <v>147</v>
      </c>
      <c r="C274" s="233" t="s">
        <v>3596</v>
      </c>
      <c r="D274" s="189" t="s">
        <v>6013</v>
      </c>
      <c r="E274" s="238">
        <v>45484</v>
      </c>
      <c r="F274" s="238">
        <v>45484</v>
      </c>
      <c r="G274" s="231" t="s">
        <v>3644</v>
      </c>
      <c r="H274" s="231" t="s">
        <v>6352</v>
      </c>
      <c r="I274" s="231" t="s">
        <v>2221</v>
      </c>
      <c r="J274" s="231" t="s">
        <v>6346</v>
      </c>
      <c r="K274" s="237" t="s">
        <v>195</v>
      </c>
      <c r="L274" s="238">
        <v>45491</v>
      </c>
      <c r="M274" s="231"/>
      <c r="N274" s="231"/>
      <c r="O274" s="231"/>
      <c r="P274" s="231"/>
    </row>
    <row r="275" spans="1:16">
      <c r="A275" s="236"/>
      <c r="B275" s="187" t="s">
        <v>147</v>
      </c>
      <c r="C275" s="233" t="s">
        <v>3596</v>
      </c>
      <c r="D275" s="189" t="s">
        <v>6014</v>
      </c>
      <c r="E275" s="238">
        <v>45485</v>
      </c>
      <c r="F275" s="238">
        <v>45485</v>
      </c>
      <c r="G275" s="231" t="s">
        <v>3644</v>
      </c>
      <c r="H275" s="231" t="s">
        <v>6445</v>
      </c>
      <c r="I275" s="231"/>
      <c r="J275" s="231" t="s">
        <v>6446</v>
      </c>
      <c r="K275" s="237" t="s">
        <v>195</v>
      </c>
      <c r="L275" s="238">
        <v>45491</v>
      </c>
      <c r="M275" s="231"/>
      <c r="N275" s="231"/>
      <c r="O275" s="231"/>
      <c r="P275" s="231"/>
    </row>
    <row r="276" spans="1:16">
      <c r="A276" s="236"/>
      <c r="B276" s="187" t="s">
        <v>147</v>
      </c>
      <c r="C276" s="233" t="s">
        <v>3596</v>
      </c>
      <c r="D276" s="189" t="s">
        <v>6015</v>
      </c>
      <c r="E276" s="238">
        <v>45486</v>
      </c>
      <c r="F276" s="238">
        <v>45486</v>
      </c>
      <c r="G276" s="231" t="s">
        <v>1935</v>
      </c>
      <c r="H276" s="231" t="s">
        <v>6327</v>
      </c>
      <c r="I276" s="231" t="s">
        <v>3549</v>
      </c>
      <c r="J276" s="231" t="s">
        <v>6447</v>
      </c>
      <c r="K276" s="237" t="s">
        <v>195</v>
      </c>
      <c r="L276" s="238">
        <v>45491</v>
      </c>
      <c r="M276" s="231"/>
      <c r="N276" s="231"/>
      <c r="O276" s="231"/>
      <c r="P276" s="231"/>
    </row>
    <row r="277" spans="1:16">
      <c r="A277" s="236"/>
      <c r="B277" s="187" t="s">
        <v>147</v>
      </c>
      <c r="C277" s="233" t="s">
        <v>3596</v>
      </c>
      <c r="D277" s="189" t="s">
        <v>6016</v>
      </c>
      <c r="E277" s="238">
        <v>45486</v>
      </c>
      <c r="F277" s="238">
        <v>45486</v>
      </c>
      <c r="G277" s="231" t="s">
        <v>1859</v>
      </c>
      <c r="H277" s="231" t="s">
        <v>6460</v>
      </c>
      <c r="I277" s="231" t="s">
        <v>4405</v>
      </c>
      <c r="J277" s="231" t="s">
        <v>6455</v>
      </c>
      <c r="K277" s="237" t="s">
        <v>195</v>
      </c>
      <c r="L277" s="238">
        <v>45491</v>
      </c>
      <c r="M277" s="231"/>
      <c r="N277" s="231"/>
      <c r="O277" s="231"/>
      <c r="P277" s="231"/>
    </row>
    <row r="278" spans="1:16">
      <c r="A278" s="236"/>
      <c r="B278" s="187" t="s">
        <v>147</v>
      </c>
      <c r="C278" s="233" t="s">
        <v>3596</v>
      </c>
      <c r="D278" s="189" t="s">
        <v>6017</v>
      </c>
      <c r="E278" s="238">
        <v>45486</v>
      </c>
      <c r="F278" s="238">
        <v>45487</v>
      </c>
      <c r="G278" s="231" t="s">
        <v>1859</v>
      </c>
      <c r="H278" s="231" t="s">
        <v>6339</v>
      </c>
      <c r="I278" s="231" t="s">
        <v>4405</v>
      </c>
      <c r="J278" s="231" t="s">
        <v>6455</v>
      </c>
      <c r="K278" s="237" t="s">
        <v>195</v>
      </c>
      <c r="L278" s="238">
        <v>45493</v>
      </c>
      <c r="M278" s="231"/>
      <c r="N278" s="231"/>
      <c r="O278" s="231"/>
      <c r="P278" s="231"/>
    </row>
    <row r="279" spans="1:16">
      <c r="A279" s="236"/>
      <c r="B279" s="187" t="s">
        <v>147</v>
      </c>
      <c r="C279" s="233" t="s">
        <v>3596</v>
      </c>
      <c r="D279" s="189" t="s">
        <v>6018</v>
      </c>
      <c r="E279" s="238">
        <v>45486</v>
      </c>
      <c r="F279" s="238">
        <v>45486</v>
      </c>
      <c r="G279" s="231" t="s">
        <v>6452</v>
      </c>
      <c r="H279" s="231" t="s">
        <v>6453</v>
      </c>
      <c r="I279" s="231"/>
      <c r="J279" s="231" t="s">
        <v>6446</v>
      </c>
      <c r="K279" s="237" t="s">
        <v>195</v>
      </c>
      <c r="L279" s="238">
        <v>45493</v>
      </c>
      <c r="M279" s="231"/>
      <c r="N279" s="231"/>
      <c r="O279" s="231"/>
      <c r="P279" s="231"/>
    </row>
    <row r="280" spans="1:16">
      <c r="A280" s="236"/>
      <c r="B280" s="187" t="s">
        <v>147</v>
      </c>
      <c r="C280" s="233" t="s">
        <v>3596</v>
      </c>
      <c r="D280" s="189" t="s">
        <v>6019</v>
      </c>
      <c r="E280" s="238">
        <v>45486</v>
      </c>
      <c r="F280" s="238">
        <v>45488</v>
      </c>
      <c r="G280" s="231" t="s">
        <v>1859</v>
      </c>
      <c r="H280" s="231" t="s">
        <v>6329</v>
      </c>
      <c r="I280" s="231" t="s">
        <v>2221</v>
      </c>
      <c r="J280" s="231" t="s">
        <v>6461</v>
      </c>
      <c r="K280" s="237" t="s">
        <v>195</v>
      </c>
      <c r="L280" s="238">
        <v>45491</v>
      </c>
      <c r="M280" s="231"/>
      <c r="N280" s="231"/>
      <c r="O280" s="231"/>
      <c r="P280" s="231"/>
    </row>
    <row r="281" spans="1:16">
      <c r="A281" s="236"/>
      <c r="B281" s="187" t="s">
        <v>147</v>
      </c>
      <c r="C281" s="233" t="s">
        <v>3596</v>
      </c>
      <c r="D281" s="189" t="s">
        <v>6020</v>
      </c>
      <c r="E281" s="238">
        <v>45486</v>
      </c>
      <c r="F281" s="238">
        <v>45488</v>
      </c>
      <c r="G281" s="231" t="s">
        <v>1859</v>
      </c>
      <c r="H281" s="231" t="s">
        <v>6339</v>
      </c>
      <c r="I281" s="231" t="s">
        <v>2221</v>
      </c>
      <c r="J281" s="231" t="s">
        <v>6461</v>
      </c>
      <c r="K281" s="237" t="s">
        <v>195</v>
      </c>
      <c r="L281" s="238">
        <v>45493</v>
      </c>
      <c r="M281" s="231"/>
      <c r="N281" s="231"/>
      <c r="O281" s="231"/>
      <c r="P281" s="231"/>
    </row>
    <row r="282" spans="1:16">
      <c r="A282" s="236"/>
      <c r="B282" s="187" t="s">
        <v>147</v>
      </c>
      <c r="C282" s="233" t="s">
        <v>3596</v>
      </c>
      <c r="D282" s="189" t="s">
        <v>6021</v>
      </c>
      <c r="E282" s="238">
        <v>45488</v>
      </c>
      <c r="F282" s="238">
        <v>45488</v>
      </c>
      <c r="G282" s="231" t="s">
        <v>3644</v>
      </c>
      <c r="H282" s="231" t="s">
        <v>6454</v>
      </c>
      <c r="I282" s="231" t="s">
        <v>4405</v>
      </c>
      <c r="J282" s="231" t="s">
        <v>6455</v>
      </c>
      <c r="K282" s="237" t="s">
        <v>195</v>
      </c>
      <c r="L282" s="238">
        <v>45493</v>
      </c>
      <c r="M282" s="231"/>
      <c r="N282" s="231"/>
      <c r="O282" s="231"/>
      <c r="P282" s="231"/>
    </row>
    <row r="283" spans="1:16">
      <c r="A283" s="236"/>
      <c r="B283" s="187" t="s">
        <v>147</v>
      </c>
      <c r="C283" s="233" t="s">
        <v>3596</v>
      </c>
      <c r="D283" s="189" t="s">
        <v>6022</v>
      </c>
      <c r="E283" s="238">
        <v>45489</v>
      </c>
      <c r="F283" s="238">
        <v>45489</v>
      </c>
      <c r="G283" s="231" t="s">
        <v>3644</v>
      </c>
      <c r="H283" s="231" t="s">
        <v>6456</v>
      </c>
      <c r="I283" s="231" t="s">
        <v>2221</v>
      </c>
      <c r="J283" s="231" t="s">
        <v>6457</v>
      </c>
      <c r="K283" s="237" t="s">
        <v>195</v>
      </c>
      <c r="L283" s="238">
        <v>45493</v>
      </c>
      <c r="M283" s="231"/>
      <c r="N283" s="231"/>
      <c r="O283" s="231"/>
      <c r="P283" s="231"/>
    </row>
    <row r="284" spans="1:16">
      <c r="A284" s="236"/>
      <c r="B284" s="187" t="s">
        <v>147</v>
      </c>
      <c r="C284" s="233" t="s">
        <v>3596</v>
      </c>
      <c r="D284" s="189" t="s">
        <v>6023</v>
      </c>
      <c r="E284" s="238">
        <v>45489</v>
      </c>
      <c r="F284" s="238">
        <v>45489</v>
      </c>
      <c r="G284" s="231" t="s">
        <v>4581</v>
      </c>
      <c r="H284" s="231" t="s">
        <v>6458</v>
      </c>
      <c r="I284" s="231" t="s">
        <v>6459</v>
      </c>
      <c r="J284" s="231" t="s">
        <v>6446</v>
      </c>
      <c r="K284" s="237" t="s">
        <v>195</v>
      </c>
      <c r="L284" s="238">
        <v>45493</v>
      </c>
      <c r="M284" s="231"/>
      <c r="N284" s="231"/>
      <c r="O284" s="231"/>
      <c r="P284" s="231"/>
    </row>
    <row r="285" spans="1:16">
      <c r="A285" s="236"/>
      <c r="B285" s="187" t="s">
        <v>147</v>
      </c>
      <c r="C285" s="233" t="s">
        <v>3596</v>
      </c>
      <c r="D285" s="189" t="s">
        <v>6024</v>
      </c>
      <c r="E285" s="238">
        <v>45489</v>
      </c>
      <c r="F285" s="238">
        <v>45489</v>
      </c>
      <c r="G285" s="231" t="s">
        <v>3644</v>
      </c>
      <c r="H285" s="231" t="s">
        <v>6445</v>
      </c>
      <c r="I285" s="231" t="s">
        <v>6472</v>
      </c>
      <c r="J285" s="231" t="s">
        <v>6446</v>
      </c>
      <c r="K285" s="237" t="s">
        <v>195</v>
      </c>
      <c r="L285" s="238">
        <v>45493</v>
      </c>
      <c r="M285" s="231"/>
      <c r="N285" s="231"/>
      <c r="O285" s="231"/>
      <c r="P285" s="231"/>
    </row>
    <row r="286" spans="1:16">
      <c r="A286" s="236"/>
      <c r="B286" s="187" t="s">
        <v>147</v>
      </c>
      <c r="C286" s="233" t="s">
        <v>3596</v>
      </c>
      <c r="D286" s="189" t="s">
        <v>6025</v>
      </c>
      <c r="E286" s="238">
        <v>45491</v>
      </c>
      <c r="F286" s="238">
        <v>45492</v>
      </c>
      <c r="G286" s="231" t="s">
        <v>4166</v>
      </c>
      <c r="H286" s="231" t="s">
        <v>6462</v>
      </c>
      <c r="I286" s="231" t="s">
        <v>3021</v>
      </c>
      <c r="J286" s="231" t="s">
        <v>6463</v>
      </c>
      <c r="K286" s="237" t="s">
        <v>195</v>
      </c>
      <c r="L286" s="238">
        <v>45493</v>
      </c>
      <c r="M286" s="231"/>
      <c r="N286" s="231"/>
      <c r="O286" s="231"/>
      <c r="P286" s="231"/>
    </row>
    <row r="287" spans="1:16">
      <c r="A287" s="236"/>
      <c r="B287" s="187" t="s">
        <v>147</v>
      </c>
      <c r="C287" s="233" t="s">
        <v>3596</v>
      </c>
      <c r="D287" s="189" t="s">
        <v>6026</v>
      </c>
      <c r="E287" s="238">
        <v>45492</v>
      </c>
      <c r="F287" s="238">
        <v>45493</v>
      </c>
      <c r="G287" s="231" t="s">
        <v>4166</v>
      </c>
      <c r="H287" s="231" t="s">
        <v>6498</v>
      </c>
      <c r="I287" s="231" t="s">
        <v>3021</v>
      </c>
      <c r="J287" s="231" t="s">
        <v>6499</v>
      </c>
      <c r="K287" s="237" t="s">
        <v>195</v>
      </c>
      <c r="L287" s="238">
        <v>45496</v>
      </c>
      <c r="M287" s="231"/>
      <c r="N287" s="231"/>
      <c r="O287" s="231"/>
      <c r="P287" s="231"/>
    </row>
    <row r="288" spans="1:16">
      <c r="A288" s="236"/>
      <c r="B288" s="187" t="s">
        <v>147</v>
      </c>
      <c r="C288" s="233" t="s">
        <v>3596</v>
      </c>
      <c r="D288" s="189" t="s">
        <v>6027</v>
      </c>
      <c r="E288" s="238">
        <v>45493</v>
      </c>
      <c r="F288" s="238">
        <v>45493</v>
      </c>
      <c r="G288" s="231" t="s">
        <v>4166</v>
      </c>
      <c r="H288" s="231" t="s">
        <v>6477</v>
      </c>
      <c r="I288" s="231" t="s">
        <v>6478</v>
      </c>
      <c r="J288" s="231" t="s">
        <v>6479</v>
      </c>
      <c r="K288" s="237" t="s">
        <v>195</v>
      </c>
      <c r="L288" s="238">
        <v>45502</v>
      </c>
      <c r="M288" s="231"/>
      <c r="N288" s="231"/>
      <c r="O288" s="231"/>
      <c r="P288" s="231"/>
    </row>
    <row r="289" spans="1:16">
      <c r="A289" s="236"/>
      <c r="B289" s="187" t="s">
        <v>147</v>
      </c>
      <c r="C289" s="233" t="s">
        <v>3596</v>
      </c>
      <c r="D289" s="189" t="s">
        <v>6028</v>
      </c>
      <c r="E289" s="238">
        <v>45493</v>
      </c>
      <c r="F289" s="238">
        <v>45493</v>
      </c>
      <c r="G289" s="231" t="s">
        <v>4166</v>
      </c>
      <c r="H289" s="231" t="s">
        <v>6500</v>
      </c>
      <c r="I289" s="231" t="s">
        <v>6481</v>
      </c>
      <c r="J289" s="231" t="s">
        <v>6501</v>
      </c>
      <c r="K289" s="237" t="s">
        <v>195</v>
      </c>
      <c r="L289" s="238">
        <v>45496</v>
      </c>
      <c r="M289" s="231"/>
      <c r="N289" s="231"/>
      <c r="O289" s="231"/>
      <c r="P289" s="231"/>
    </row>
    <row r="290" spans="1:16">
      <c r="A290" s="236"/>
      <c r="B290" s="187" t="s">
        <v>147</v>
      </c>
      <c r="C290" s="233" t="s">
        <v>3596</v>
      </c>
      <c r="D290" s="189" t="s">
        <v>6029</v>
      </c>
      <c r="E290" s="238">
        <v>45495</v>
      </c>
      <c r="F290" s="238">
        <v>45494</v>
      </c>
      <c r="G290" s="231" t="s">
        <v>4166</v>
      </c>
      <c r="H290" s="231" t="s">
        <v>6480</v>
      </c>
      <c r="I290" s="231" t="s">
        <v>6481</v>
      </c>
      <c r="J290" s="231" t="s">
        <v>6482</v>
      </c>
      <c r="K290" s="237" t="s">
        <v>195</v>
      </c>
      <c r="L290" s="238">
        <v>45496</v>
      </c>
      <c r="M290" s="231"/>
      <c r="N290" s="231"/>
      <c r="O290" s="231"/>
      <c r="P290" s="231"/>
    </row>
    <row r="291" spans="1:16">
      <c r="A291" s="236"/>
      <c r="B291" s="187" t="s">
        <v>147</v>
      </c>
      <c r="C291" s="233" t="s">
        <v>3596</v>
      </c>
      <c r="D291" s="189" t="s">
        <v>6030</v>
      </c>
      <c r="E291" s="238">
        <v>45495</v>
      </c>
      <c r="F291" s="238">
        <v>45495</v>
      </c>
      <c r="G291" s="231" t="s">
        <v>6442</v>
      </c>
      <c r="H291" s="231" t="s">
        <v>6483</v>
      </c>
      <c r="I291" s="231" t="s">
        <v>6481</v>
      </c>
      <c r="J291" s="231" t="s">
        <v>6444</v>
      </c>
      <c r="K291" s="237" t="s">
        <v>195</v>
      </c>
      <c r="L291" s="238">
        <v>45496</v>
      </c>
      <c r="M291" s="231"/>
      <c r="N291" s="231"/>
      <c r="O291" s="231"/>
      <c r="P291" s="231"/>
    </row>
    <row r="292" spans="1:16">
      <c r="A292" s="236"/>
      <c r="B292" s="187" t="s">
        <v>147</v>
      </c>
      <c r="C292" s="233" t="s">
        <v>3596</v>
      </c>
      <c r="D292" s="189" t="s">
        <v>6031</v>
      </c>
      <c r="E292" s="238">
        <v>45495</v>
      </c>
      <c r="F292" s="238">
        <v>45495</v>
      </c>
      <c r="G292" s="231" t="s">
        <v>4166</v>
      </c>
      <c r="H292" s="231" t="s">
        <v>6462</v>
      </c>
      <c r="I292" s="231" t="s">
        <v>6484</v>
      </c>
      <c r="J292" s="231" t="s">
        <v>6485</v>
      </c>
      <c r="K292" s="237" t="s">
        <v>195</v>
      </c>
      <c r="L292" s="238">
        <v>45496</v>
      </c>
      <c r="M292" s="231"/>
      <c r="N292" s="231"/>
      <c r="O292" s="231"/>
      <c r="P292" s="231"/>
    </row>
    <row r="293" spans="1:16">
      <c r="A293" s="236"/>
      <c r="B293" s="187" t="s">
        <v>147</v>
      </c>
      <c r="C293" s="233" t="s">
        <v>3596</v>
      </c>
      <c r="D293" s="189" t="s">
        <v>6032</v>
      </c>
      <c r="E293" s="238">
        <v>45496</v>
      </c>
      <c r="F293" s="238">
        <v>45495</v>
      </c>
      <c r="G293" s="231" t="s">
        <v>4166</v>
      </c>
      <c r="H293" s="231" t="s">
        <v>6480</v>
      </c>
      <c r="I293" s="231" t="s">
        <v>3021</v>
      </c>
      <c r="J293" s="231" t="s">
        <v>6492</v>
      </c>
      <c r="K293" s="237" t="s">
        <v>195</v>
      </c>
      <c r="L293" s="238">
        <v>45496</v>
      </c>
      <c r="M293" s="231"/>
      <c r="N293" s="231"/>
      <c r="O293" s="231"/>
      <c r="P293" s="231"/>
    </row>
    <row r="294" spans="1:16">
      <c r="A294" s="236"/>
      <c r="B294" s="187" t="s">
        <v>147</v>
      </c>
      <c r="C294" s="233" t="s">
        <v>3596</v>
      </c>
      <c r="D294" s="189" t="s">
        <v>6033</v>
      </c>
      <c r="E294" s="238">
        <v>45496</v>
      </c>
      <c r="F294" s="238">
        <v>45496</v>
      </c>
      <c r="G294" s="231" t="s">
        <v>4166</v>
      </c>
      <c r="H294" s="231" t="s">
        <v>6489</v>
      </c>
      <c r="I294" s="231" t="s">
        <v>6490</v>
      </c>
      <c r="J294" s="231" t="s">
        <v>6491</v>
      </c>
      <c r="K294" s="237" t="s">
        <v>197</v>
      </c>
      <c r="L294" s="238">
        <v>45499</v>
      </c>
      <c r="M294" s="231"/>
      <c r="N294" s="231"/>
      <c r="O294" s="231"/>
      <c r="P294" s="231"/>
    </row>
    <row r="295" spans="1:16">
      <c r="A295" s="236"/>
      <c r="B295" s="187" t="s">
        <v>147</v>
      </c>
      <c r="C295" s="233" t="s">
        <v>3596</v>
      </c>
      <c r="D295" s="189" t="s">
        <v>6034</v>
      </c>
      <c r="E295" s="238">
        <v>45496</v>
      </c>
      <c r="F295" s="238">
        <v>45496</v>
      </c>
      <c r="G295" s="231" t="s">
        <v>5786</v>
      </c>
      <c r="H295" s="231" t="s">
        <v>6494</v>
      </c>
      <c r="I295" s="231" t="s">
        <v>3021</v>
      </c>
      <c r="J295" s="231" t="s">
        <v>5788</v>
      </c>
      <c r="K295" s="237" t="s">
        <v>195</v>
      </c>
      <c r="L295" s="238">
        <v>45496</v>
      </c>
      <c r="M295" s="231"/>
      <c r="N295" s="231"/>
      <c r="O295" s="231"/>
      <c r="P295" s="231"/>
    </row>
    <row r="296" spans="1:16">
      <c r="A296" s="236"/>
      <c r="B296" s="187" t="s">
        <v>147</v>
      </c>
      <c r="C296" s="233" t="s">
        <v>3596</v>
      </c>
      <c r="D296" s="189" t="s">
        <v>6035</v>
      </c>
      <c r="E296" s="238">
        <v>45497</v>
      </c>
      <c r="F296" s="238">
        <v>45497</v>
      </c>
      <c r="G296" s="231" t="s">
        <v>4166</v>
      </c>
      <c r="H296" s="231" t="s">
        <v>6511</v>
      </c>
      <c r="I296" s="231" t="s">
        <v>6512</v>
      </c>
      <c r="J296" s="231" t="s">
        <v>6513</v>
      </c>
      <c r="K296" s="237" t="s">
        <v>195</v>
      </c>
      <c r="L296" s="238">
        <v>45499</v>
      </c>
      <c r="M296" s="231"/>
      <c r="N296" s="231"/>
      <c r="O296" s="231"/>
      <c r="P296" s="231"/>
    </row>
    <row r="297" spans="1:16">
      <c r="A297" s="236"/>
      <c r="B297" s="187" t="s">
        <v>147</v>
      </c>
      <c r="C297" s="233" t="s">
        <v>3596</v>
      </c>
      <c r="D297" s="189" t="s">
        <v>6036</v>
      </c>
      <c r="E297" s="238">
        <v>45497</v>
      </c>
      <c r="F297" s="238">
        <v>45496</v>
      </c>
      <c r="G297" s="231" t="s">
        <v>4166</v>
      </c>
      <c r="H297" s="231" t="s">
        <v>6523</v>
      </c>
      <c r="I297" s="231" t="s">
        <v>3021</v>
      </c>
      <c r="J297" s="231" t="s">
        <v>6524</v>
      </c>
      <c r="K297" s="237" t="s">
        <v>195</v>
      </c>
      <c r="L297" s="238">
        <v>45499</v>
      </c>
      <c r="M297" s="231"/>
      <c r="N297" s="231"/>
      <c r="O297" s="231"/>
      <c r="P297" s="231"/>
    </row>
    <row r="298" spans="1:16">
      <c r="A298" s="236"/>
      <c r="B298" s="187" t="s">
        <v>147</v>
      </c>
      <c r="C298" s="233" t="s">
        <v>3596</v>
      </c>
      <c r="D298" s="189" t="s">
        <v>6037</v>
      </c>
      <c r="E298" s="238">
        <v>45497</v>
      </c>
      <c r="F298" s="238">
        <v>45497</v>
      </c>
      <c r="G298" s="231" t="s">
        <v>4166</v>
      </c>
      <c r="H298" s="231" t="s">
        <v>6535</v>
      </c>
      <c r="I298" s="231" t="s">
        <v>3021</v>
      </c>
      <c r="J298" s="231" t="s">
        <v>6536</v>
      </c>
      <c r="K298" s="237" t="s">
        <v>195</v>
      </c>
      <c r="L298" s="238">
        <v>45499</v>
      </c>
      <c r="M298" s="231"/>
      <c r="N298" s="231"/>
      <c r="O298" s="231"/>
      <c r="P298" s="231"/>
    </row>
    <row r="299" spans="1:16">
      <c r="A299" s="236"/>
      <c r="B299" s="187" t="s">
        <v>147</v>
      </c>
      <c r="C299" s="233" t="s">
        <v>6541</v>
      </c>
      <c r="D299" s="189" t="s">
        <v>6038</v>
      </c>
      <c r="E299" s="238">
        <v>45499</v>
      </c>
      <c r="F299" s="238">
        <v>45498</v>
      </c>
      <c r="G299" s="231" t="s">
        <v>4166</v>
      </c>
      <c r="H299" s="231" t="s">
        <v>6542</v>
      </c>
      <c r="I299" s="231" t="s">
        <v>3021</v>
      </c>
      <c r="J299" s="231" t="s">
        <v>6543</v>
      </c>
      <c r="K299" s="237" t="s">
        <v>195</v>
      </c>
      <c r="L299" s="238">
        <v>45503</v>
      </c>
      <c r="M299" s="231"/>
      <c r="N299" s="231"/>
      <c r="O299" s="231"/>
      <c r="P299" s="231"/>
    </row>
    <row r="300" spans="1:16">
      <c r="A300" s="236"/>
      <c r="B300" s="187" t="s">
        <v>147</v>
      </c>
      <c r="C300" s="233" t="s">
        <v>6544</v>
      </c>
      <c r="D300" s="189" t="s">
        <v>6039</v>
      </c>
      <c r="E300" s="238">
        <v>45499</v>
      </c>
      <c r="F300" s="238">
        <v>45499</v>
      </c>
      <c r="G300" s="231" t="s">
        <v>6545</v>
      </c>
      <c r="H300" s="231" t="s">
        <v>6546</v>
      </c>
      <c r="I300" s="231" t="s">
        <v>6547</v>
      </c>
      <c r="J300" s="231" t="s">
        <v>6548</v>
      </c>
      <c r="K300" s="237" t="s">
        <v>195</v>
      </c>
      <c r="L300" s="238">
        <v>45503</v>
      </c>
      <c r="M300" s="231"/>
      <c r="N300" s="231"/>
      <c r="O300" s="231"/>
      <c r="P300" s="231"/>
    </row>
    <row r="301" spans="1:16">
      <c r="A301" s="236"/>
      <c r="B301" s="187" t="s">
        <v>147</v>
      </c>
      <c r="C301" s="233" t="s">
        <v>3596</v>
      </c>
      <c r="D301" s="189" t="s">
        <v>6040</v>
      </c>
      <c r="E301" s="238">
        <v>45499</v>
      </c>
      <c r="F301" s="238">
        <v>45499</v>
      </c>
      <c r="G301" s="231" t="s">
        <v>3644</v>
      </c>
      <c r="H301" s="231" t="s">
        <v>6549</v>
      </c>
      <c r="I301" s="231" t="s">
        <v>5270</v>
      </c>
      <c r="J301" s="231" t="s">
        <v>6550</v>
      </c>
      <c r="K301" s="237" t="s">
        <v>195</v>
      </c>
      <c r="L301" s="238">
        <v>45503</v>
      </c>
      <c r="M301" s="231"/>
      <c r="N301" s="231"/>
      <c r="O301" s="231"/>
      <c r="P301" s="231"/>
    </row>
    <row r="302" spans="1:16">
      <c r="A302" s="236"/>
      <c r="B302" s="187" t="s">
        <v>147</v>
      </c>
      <c r="C302" s="233" t="s">
        <v>3596</v>
      </c>
      <c r="D302" s="189" t="s">
        <v>6041</v>
      </c>
      <c r="E302" s="238">
        <v>45500</v>
      </c>
      <c r="F302" s="238">
        <v>45500</v>
      </c>
      <c r="G302" s="231" t="s">
        <v>3644</v>
      </c>
      <c r="H302" s="231" t="s">
        <v>6551</v>
      </c>
      <c r="I302" s="231" t="s">
        <v>5270</v>
      </c>
      <c r="J302" s="231" t="s">
        <v>6552</v>
      </c>
      <c r="K302" s="237" t="s">
        <v>195</v>
      </c>
      <c r="L302" s="238">
        <v>45502</v>
      </c>
      <c r="M302" s="231"/>
      <c r="N302" s="231"/>
      <c r="O302" s="231"/>
      <c r="P302" s="231"/>
    </row>
    <row r="303" spans="1:16">
      <c r="A303" s="236"/>
      <c r="B303" s="187" t="s">
        <v>147</v>
      </c>
      <c r="C303" s="233" t="s">
        <v>3596</v>
      </c>
      <c r="D303" s="189" t="s">
        <v>6042</v>
      </c>
      <c r="E303" s="238">
        <v>45500</v>
      </c>
      <c r="F303" s="238">
        <v>45500</v>
      </c>
      <c r="G303" s="231" t="s">
        <v>6452</v>
      </c>
      <c r="H303" s="231" t="s">
        <v>6553</v>
      </c>
      <c r="I303" s="231" t="s">
        <v>5270</v>
      </c>
      <c r="J303" s="231" t="s">
        <v>6548</v>
      </c>
      <c r="K303" s="237" t="s">
        <v>195</v>
      </c>
      <c r="L303" s="238">
        <v>45502</v>
      </c>
      <c r="M303" s="231"/>
      <c r="N303" s="231"/>
      <c r="O303" s="231"/>
      <c r="P303" s="231"/>
    </row>
    <row r="304" spans="1:16">
      <c r="A304" s="236"/>
      <c r="B304" s="187" t="s">
        <v>147</v>
      </c>
      <c r="C304" s="233" t="s">
        <v>6541</v>
      </c>
      <c r="D304" s="189" t="s">
        <v>6043</v>
      </c>
      <c r="E304" s="238">
        <v>45500</v>
      </c>
      <c r="F304" s="238">
        <v>45499</v>
      </c>
      <c r="G304" s="231" t="s">
        <v>4166</v>
      </c>
      <c r="H304" s="231" t="s">
        <v>6559</v>
      </c>
      <c r="I304" s="231" t="s">
        <v>3021</v>
      </c>
      <c r="J304" s="231" t="s">
        <v>6560</v>
      </c>
      <c r="K304" s="237" t="s">
        <v>195</v>
      </c>
      <c r="L304" s="238">
        <v>45503</v>
      </c>
      <c r="M304" s="231"/>
      <c r="N304" s="231"/>
      <c r="O304" s="231"/>
      <c r="P304" s="231"/>
    </row>
    <row r="305" spans="1:16">
      <c r="A305" s="236"/>
      <c r="B305" s="187" t="s">
        <v>147</v>
      </c>
      <c r="C305" s="233" t="s">
        <v>3596</v>
      </c>
      <c r="D305" s="189" t="s">
        <v>6044</v>
      </c>
      <c r="E305" s="238">
        <v>45501</v>
      </c>
      <c r="F305" s="238">
        <v>45501</v>
      </c>
      <c r="G305" s="231" t="s">
        <v>3644</v>
      </c>
      <c r="H305" s="231" t="s">
        <v>6614</v>
      </c>
      <c r="I305" s="231" t="s">
        <v>5270</v>
      </c>
      <c r="J305" s="231" t="s">
        <v>6548</v>
      </c>
      <c r="K305" s="237" t="s">
        <v>195</v>
      </c>
      <c r="L305" s="238">
        <v>45504</v>
      </c>
      <c r="M305" s="231"/>
      <c r="N305" s="231"/>
      <c r="O305" s="231"/>
      <c r="P305" s="231"/>
    </row>
    <row r="306" spans="1:16">
      <c r="A306" s="236"/>
      <c r="B306" s="187" t="s">
        <v>147</v>
      </c>
      <c r="C306" s="233" t="s">
        <v>6541</v>
      </c>
      <c r="D306" s="189" t="s">
        <v>6045</v>
      </c>
      <c r="E306" s="238">
        <v>45502</v>
      </c>
      <c r="F306" s="238">
        <v>45500</v>
      </c>
      <c r="G306" s="231" t="s">
        <v>4166</v>
      </c>
      <c r="H306" s="231" t="s">
        <v>6570</v>
      </c>
      <c r="I306" s="231" t="s">
        <v>3021</v>
      </c>
      <c r="J306" s="231" t="s">
        <v>6571</v>
      </c>
      <c r="K306" s="237" t="s">
        <v>195</v>
      </c>
      <c r="L306" s="238">
        <v>45504</v>
      </c>
      <c r="M306" s="231"/>
      <c r="N306" s="231"/>
      <c r="O306" s="231"/>
      <c r="P306" s="231"/>
    </row>
    <row r="307" spans="1:16">
      <c r="A307" s="236"/>
      <c r="B307" s="187" t="s">
        <v>147</v>
      </c>
      <c r="C307" s="233" t="s">
        <v>6541</v>
      </c>
      <c r="D307" s="189" t="s">
        <v>6046</v>
      </c>
      <c r="E307" s="238">
        <v>45502</v>
      </c>
      <c r="F307" s="238">
        <v>45501</v>
      </c>
      <c r="G307" s="231" t="s">
        <v>4166</v>
      </c>
      <c r="H307" s="231" t="s">
        <v>6572</v>
      </c>
      <c r="I307" s="231" t="s">
        <v>3021</v>
      </c>
      <c r="J307" s="231" t="s">
        <v>6573</v>
      </c>
      <c r="K307" s="237" t="s">
        <v>195</v>
      </c>
      <c r="L307" s="238">
        <v>45504</v>
      </c>
      <c r="M307" s="231"/>
      <c r="N307" s="231"/>
      <c r="O307" s="231"/>
      <c r="P307" s="231"/>
    </row>
    <row r="308" spans="1:16">
      <c r="A308" s="236"/>
      <c r="B308" s="187" t="s">
        <v>147</v>
      </c>
      <c r="C308" s="233" t="s">
        <v>2183</v>
      </c>
      <c r="D308" s="189" t="s">
        <v>6047</v>
      </c>
      <c r="E308" s="238">
        <v>45502</v>
      </c>
      <c r="F308" s="238">
        <v>45488</v>
      </c>
      <c r="G308" s="231" t="s">
        <v>3644</v>
      </c>
      <c r="H308" s="231" t="s">
        <v>6574</v>
      </c>
      <c r="I308" s="231" t="s">
        <v>2221</v>
      </c>
      <c r="J308" s="231" t="s">
        <v>6575</v>
      </c>
      <c r="K308" s="237" t="s">
        <v>195</v>
      </c>
      <c r="L308" s="238">
        <v>45504</v>
      </c>
      <c r="M308" s="231"/>
      <c r="N308" s="231"/>
      <c r="O308" s="231"/>
      <c r="P308" s="231"/>
    </row>
    <row r="309" spans="1:16">
      <c r="A309" s="236"/>
      <c r="B309" s="187" t="s">
        <v>147</v>
      </c>
      <c r="C309" s="233" t="s">
        <v>6576</v>
      </c>
      <c r="D309" s="189" t="s">
        <v>6048</v>
      </c>
      <c r="E309" s="238">
        <v>45502</v>
      </c>
      <c r="F309" s="238">
        <v>45502</v>
      </c>
      <c r="G309" s="231" t="s">
        <v>6577</v>
      </c>
      <c r="H309" s="231" t="s">
        <v>6578</v>
      </c>
      <c r="I309" s="231" t="s">
        <v>6579</v>
      </c>
      <c r="J309" s="231" t="s">
        <v>6550</v>
      </c>
      <c r="K309" s="237" t="s">
        <v>195</v>
      </c>
      <c r="L309" s="238">
        <v>45507</v>
      </c>
      <c r="M309" s="231"/>
      <c r="N309" s="231"/>
      <c r="O309" s="231"/>
      <c r="P309" s="231"/>
    </row>
    <row r="310" spans="1:16">
      <c r="A310" s="236"/>
      <c r="B310" s="187" t="s">
        <v>147</v>
      </c>
      <c r="C310" s="233" t="s">
        <v>6576</v>
      </c>
      <c r="D310" s="189" t="s">
        <v>6049</v>
      </c>
      <c r="E310" s="238">
        <v>45502</v>
      </c>
      <c r="F310" s="238">
        <v>45502</v>
      </c>
      <c r="G310" s="231" t="s">
        <v>6580</v>
      </c>
      <c r="H310" s="231" t="s">
        <v>6581</v>
      </c>
      <c r="I310" s="231" t="s">
        <v>6579</v>
      </c>
      <c r="J310" s="231" t="s">
        <v>6552</v>
      </c>
      <c r="K310" s="237" t="s">
        <v>195</v>
      </c>
      <c r="L310" s="238">
        <v>45507</v>
      </c>
      <c r="M310" s="231"/>
      <c r="N310" s="231"/>
      <c r="O310" s="231"/>
      <c r="P310" s="231"/>
    </row>
    <row r="311" spans="1:16">
      <c r="A311" s="236"/>
      <c r="B311" s="187" t="s">
        <v>147</v>
      </c>
      <c r="C311" s="233" t="s">
        <v>6541</v>
      </c>
      <c r="D311" s="189" t="s">
        <v>6050</v>
      </c>
      <c r="E311" s="238">
        <v>45503</v>
      </c>
      <c r="F311" s="238">
        <v>45502</v>
      </c>
      <c r="G311" s="231" t="s">
        <v>6442</v>
      </c>
      <c r="H311" s="231" t="s">
        <v>6597</v>
      </c>
      <c r="I311" s="231" t="s">
        <v>3021</v>
      </c>
      <c r="J311" s="231" t="s">
        <v>6444</v>
      </c>
      <c r="K311" s="237" t="s">
        <v>195</v>
      </c>
      <c r="L311" s="238">
        <v>45504</v>
      </c>
      <c r="M311" s="231"/>
      <c r="N311" s="231"/>
      <c r="O311" s="231"/>
      <c r="P311" s="231"/>
    </row>
    <row r="312" spans="1:16">
      <c r="A312" s="236"/>
      <c r="B312" s="187" t="s">
        <v>147</v>
      </c>
      <c r="C312" s="233" t="s">
        <v>6541</v>
      </c>
      <c r="D312" s="189" t="s">
        <v>6051</v>
      </c>
      <c r="E312" s="238">
        <v>45504</v>
      </c>
      <c r="F312" s="238">
        <v>45503</v>
      </c>
      <c r="G312" s="231" t="s">
        <v>6442</v>
      </c>
      <c r="H312" s="231" t="s">
        <v>6605</v>
      </c>
      <c r="I312" s="231" t="s">
        <v>3021</v>
      </c>
      <c r="J312" s="231" t="s">
        <v>6606</v>
      </c>
      <c r="K312" s="237" t="s">
        <v>195</v>
      </c>
      <c r="L312" s="238">
        <v>45507</v>
      </c>
      <c r="M312" s="231"/>
      <c r="N312" s="231"/>
      <c r="O312" s="231"/>
      <c r="P312" s="231"/>
    </row>
    <row r="313" spans="1:16">
      <c r="A313" s="236"/>
      <c r="B313" s="187" t="s">
        <v>147</v>
      </c>
      <c r="C313" s="233" t="s">
        <v>6541</v>
      </c>
      <c r="D313" s="189" t="s">
        <v>6052</v>
      </c>
      <c r="E313" s="238">
        <v>45504</v>
      </c>
      <c r="F313" s="238">
        <v>45503</v>
      </c>
      <c r="G313" s="231" t="s">
        <v>4166</v>
      </c>
      <c r="H313" s="231" t="s">
        <v>6570</v>
      </c>
      <c r="I313" s="231" t="s">
        <v>3021</v>
      </c>
      <c r="J313" s="231" t="s">
        <v>6607</v>
      </c>
      <c r="K313" s="237" t="s">
        <v>195</v>
      </c>
      <c r="L313" s="238">
        <v>45507</v>
      </c>
      <c r="M313" s="231"/>
      <c r="N313" s="231"/>
      <c r="O313" s="231"/>
      <c r="P313" s="231"/>
    </row>
    <row r="314" spans="1:16">
      <c r="A314" s="236"/>
      <c r="B314" s="187" t="s">
        <v>147</v>
      </c>
      <c r="C314" s="233" t="s">
        <v>2064</v>
      </c>
      <c r="D314" s="189" t="s">
        <v>6053</v>
      </c>
      <c r="E314" s="238">
        <v>45506</v>
      </c>
      <c r="F314" s="238">
        <v>45506</v>
      </c>
      <c r="G314" s="231" t="s">
        <v>3523</v>
      </c>
      <c r="H314" s="231" t="s">
        <v>6615</v>
      </c>
      <c r="I314" s="231" t="s">
        <v>2230</v>
      </c>
      <c r="J314" s="231" t="s">
        <v>6616</v>
      </c>
      <c r="K314" s="237" t="s">
        <v>195</v>
      </c>
      <c r="L314" s="238">
        <v>45509</v>
      </c>
      <c r="M314" s="231"/>
      <c r="N314" s="231"/>
      <c r="O314" s="231"/>
      <c r="P314" s="231"/>
    </row>
    <row r="315" spans="1:16">
      <c r="A315" s="236"/>
      <c r="B315" s="187" t="s">
        <v>147</v>
      </c>
      <c r="C315" s="233" t="s">
        <v>2064</v>
      </c>
      <c r="D315" s="189" t="s">
        <v>6054</v>
      </c>
      <c r="E315" s="238">
        <v>45507</v>
      </c>
      <c r="F315" s="238">
        <v>45508</v>
      </c>
      <c r="G315" s="231" t="s">
        <v>914</v>
      </c>
      <c r="H315" s="231" t="s">
        <v>6617</v>
      </c>
      <c r="I315" s="231" t="s">
        <v>2230</v>
      </c>
      <c r="J315" s="231" t="s">
        <v>6616</v>
      </c>
      <c r="K315" s="237" t="s">
        <v>195</v>
      </c>
      <c r="L315" s="238">
        <v>45509</v>
      </c>
      <c r="M315" s="231"/>
      <c r="N315" s="231"/>
      <c r="O315" s="231"/>
      <c r="P315" s="231"/>
    </row>
    <row r="316" spans="1:16">
      <c r="A316" s="236"/>
      <c r="B316" s="187" t="s">
        <v>147</v>
      </c>
      <c r="C316" s="233" t="s">
        <v>2064</v>
      </c>
      <c r="D316" s="189" t="s">
        <v>6055</v>
      </c>
      <c r="E316" s="238">
        <v>45509</v>
      </c>
      <c r="F316" s="238">
        <v>45508</v>
      </c>
      <c r="G316" s="231" t="s">
        <v>3523</v>
      </c>
      <c r="H316" s="231" t="s">
        <v>6704</v>
      </c>
      <c r="I316" s="231" t="s">
        <v>2230</v>
      </c>
      <c r="J316" s="231" t="s">
        <v>6616</v>
      </c>
      <c r="K316" s="237" t="s">
        <v>195</v>
      </c>
      <c r="L316" s="238">
        <v>45511</v>
      </c>
      <c r="M316" s="231"/>
      <c r="N316" s="231"/>
      <c r="O316" s="231"/>
      <c r="P316" s="231"/>
    </row>
    <row r="317" spans="1:16">
      <c r="A317" s="236"/>
      <c r="B317" s="187" t="s">
        <v>147</v>
      </c>
      <c r="C317" s="233" t="s">
        <v>2064</v>
      </c>
      <c r="D317" s="189" t="s">
        <v>6056</v>
      </c>
      <c r="E317" s="238">
        <v>45509</v>
      </c>
      <c r="F317" s="238">
        <v>45509</v>
      </c>
      <c r="G317" s="231" t="s">
        <v>3644</v>
      </c>
      <c r="H317" s="231" t="s">
        <v>6705</v>
      </c>
      <c r="I317" s="231" t="s">
        <v>2230</v>
      </c>
      <c r="J317" s="231" t="s">
        <v>6616</v>
      </c>
      <c r="K317" s="237" t="s">
        <v>195</v>
      </c>
      <c r="L317" s="238">
        <v>45511</v>
      </c>
      <c r="M317" s="231"/>
      <c r="N317" s="231"/>
      <c r="O317" s="231"/>
      <c r="P317" s="231"/>
    </row>
    <row r="318" spans="1:16">
      <c r="A318" s="236"/>
      <c r="B318" s="187" t="s">
        <v>147</v>
      </c>
      <c r="C318" s="233" t="s">
        <v>2064</v>
      </c>
      <c r="D318" s="189" t="s">
        <v>6057</v>
      </c>
      <c r="E318" s="238">
        <v>45509</v>
      </c>
      <c r="F318" s="238">
        <v>45509</v>
      </c>
      <c r="G318" s="231" t="s">
        <v>3523</v>
      </c>
      <c r="H318" s="231" t="s">
        <v>6706</v>
      </c>
      <c r="I318" s="231" t="s">
        <v>2230</v>
      </c>
      <c r="J318" s="231" t="s">
        <v>6707</v>
      </c>
      <c r="K318" s="237" t="s">
        <v>195</v>
      </c>
      <c r="L318" s="238">
        <v>45511</v>
      </c>
      <c r="M318" s="231"/>
      <c r="N318" s="231"/>
      <c r="O318" s="231"/>
      <c r="P318" s="231"/>
    </row>
    <row r="319" spans="1:16">
      <c r="A319" s="236"/>
      <c r="B319" s="187" t="s">
        <v>147</v>
      </c>
      <c r="C319" s="233" t="s">
        <v>4544</v>
      </c>
      <c r="D319" s="189" t="s">
        <v>6058</v>
      </c>
      <c r="E319" s="238">
        <v>45509</v>
      </c>
      <c r="F319" s="238">
        <v>45509</v>
      </c>
      <c r="G319" s="231" t="s">
        <v>3523</v>
      </c>
      <c r="H319" s="231" t="s">
        <v>6708</v>
      </c>
      <c r="I319" s="231" t="s">
        <v>2233</v>
      </c>
      <c r="J319" s="231" t="s">
        <v>6479</v>
      </c>
      <c r="K319" s="237" t="s">
        <v>195</v>
      </c>
      <c r="L319" s="238">
        <v>45511</v>
      </c>
      <c r="M319" s="231"/>
      <c r="N319" s="231"/>
      <c r="O319" s="231"/>
      <c r="P319" s="231"/>
    </row>
    <row r="320" spans="1:16">
      <c r="A320" s="236"/>
      <c r="B320" s="187" t="s">
        <v>147</v>
      </c>
      <c r="C320" s="233" t="s">
        <v>4544</v>
      </c>
      <c r="D320" s="189" t="s">
        <v>6059</v>
      </c>
      <c r="E320" s="238">
        <v>45510</v>
      </c>
      <c r="F320" s="238">
        <v>45510</v>
      </c>
      <c r="G320" s="231" t="s">
        <v>3523</v>
      </c>
      <c r="H320" s="231" t="s">
        <v>6744</v>
      </c>
      <c r="I320" s="231" t="s">
        <v>2233</v>
      </c>
      <c r="J320" s="231" t="s">
        <v>6745</v>
      </c>
      <c r="K320" s="237" t="s">
        <v>195</v>
      </c>
      <c r="L320" s="238">
        <v>45511</v>
      </c>
      <c r="M320" s="231"/>
      <c r="N320" s="231"/>
      <c r="O320" s="231"/>
      <c r="P320" s="231"/>
    </row>
    <row r="321" spans="1:16">
      <c r="A321" s="236"/>
      <c r="B321" s="187" t="s">
        <v>147</v>
      </c>
      <c r="C321" s="233" t="s">
        <v>4544</v>
      </c>
      <c r="D321" s="189" t="s">
        <v>6060</v>
      </c>
      <c r="E321" s="238">
        <v>45510</v>
      </c>
      <c r="F321" s="238">
        <v>45510</v>
      </c>
      <c r="G321" s="231" t="s">
        <v>3523</v>
      </c>
      <c r="H321" s="231" t="s">
        <v>6708</v>
      </c>
      <c r="I321" s="231" t="s">
        <v>2233</v>
      </c>
      <c r="J321" s="231" t="s">
        <v>6746</v>
      </c>
      <c r="K321" s="237" t="s">
        <v>195</v>
      </c>
      <c r="L321" s="238">
        <v>45511</v>
      </c>
      <c r="M321" s="231"/>
      <c r="N321" s="231"/>
      <c r="O321" s="231"/>
      <c r="P321" s="231"/>
    </row>
    <row r="322" spans="1:16">
      <c r="A322" s="236"/>
      <c r="B322" s="187" t="s">
        <v>147</v>
      </c>
      <c r="C322" s="233" t="s">
        <v>4544</v>
      </c>
      <c r="D322" s="189" t="s">
        <v>6061</v>
      </c>
      <c r="E322" s="238">
        <v>45511</v>
      </c>
      <c r="F322" s="238">
        <v>45510</v>
      </c>
      <c r="G322" s="231" t="s">
        <v>3523</v>
      </c>
      <c r="H322" s="231" t="s">
        <v>6711</v>
      </c>
      <c r="I322" s="231" t="s">
        <v>2233</v>
      </c>
      <c r="J322" s="231" t="s">
        <v>6712</v>
      </c>
      <c r="K322" s="237" t="s">
        <v>195</v>
      </c>
      <c r="L322" s="238">
        <v>45511</v>
      </c>
      <c r="M322" s="231"/>
      <c r="N322" s="231"/>
      <c r="O322" s="231"/>
      <c r="P322" s="231"/>
    </row>
    <row r="323" spans="1:16">
      <c r="A323" s="236"/>
      <c r="B323" s="187" t="s">
        <v>147</v>
      </c>
      <c r="C323" s="233" t="s">
        <v>4544</v>
      </c>
      <c r="D323" s="189" t="s">
        <v>6062</v>
      </c>
      <c r="E323" s="238">
        <v>45511</v>
      </c>
      <c r="F323" s="238">
        <v>45511</v>
      </c>
      <c r="G323" s="231" t="s">
        <v>3523</v>
      </c>
      <c r="H323" s="231" t="s">
        <v>6713</v>
      </c>
      <c r="I323" s="231" t="s">
        <v>2233</v>
      </c>
      <c r="J323" s="231" t="s">
        <v>6714</v>
      </c>
      <c r="K323" s="237" t="s">
        <v>195</v>
      </c>
      <c r="L323" s="238">
        <v>45517</v>
      </c>
      <c r="M323" s="231"/>
      <c r="N323" s="231"/>
      <c r="O323" s="231"/>
      <c r="P323" s="231"/>
    </row>
    <row r="324" spans="1:16">
      <c r="A324" s="236"/>
      <c r="B324" s="187" t="s">
        <v>147</v>
      </c>
      <c r="C324" s="233" t="s">
        <v>2064</v>
      </c>
      <c r="D324" s="189" t="s">
        <v>6063</v>
      </c>
      <c r="E324" s="238">
        <v>45511</v>
      </c>
      <c r="F324" s="238">
        <v>45511</v>
      </c>
      <c r="G324" s="231" t="s">
        <v>3523</v>
      </c>
      <c r="H324" s="231" t="s">
        <v>6715</v>
      </c>
      <c r="I324" s="231" t="s">
        <v>3177</v>
      </c>
      <c r="J324" s="231" t="s">
        <v>6707</v>
      </c>
      <c r="K324" s="237" t="s">
        <v>195</v>
      </c>
      <c r="L324" s="238">
        <v>45517</v>
      </c>
      <c r="M324" s="231"/>
      <c r="N324" s="231"/>
      <c r="O324" s="231"/>
      <c r="P324" s="231"/>
    </row>
    <row r="325" spans="1:16">
      <c r="A325" s="236"/>
      <c r="B325" s="187" t="s">
        <v>147</v>
      </c>
      <c r="C325" s="233" t="s">
        <v>4544</v>
      </c>
      <c r="D325" s="189" t="s">
        <v>6064</v>
      </c>
      <c r="E325" s="238">
        <v>45511</v>
      </c>
      <c r="F325" s="238">
        <v>45511</v>
      </c>
      <c r="G325" s="231" t="s">
        <v>3523</v>
      </c>
      <c r="H325" s="231" t="s">
        <v>6721</v>
      </c>
      <c r="I325" s="231" t="s">
        <v>2233</v>
      </c>
      <c r="J325" s="231" t="s">
        <v>6722</v>
      </c>
      <c r="K325" s="237" t="s">
        <v>195</v>
      </c>
      <c r="L325" s="238">
        <v>45511</v>
      </c>
      <c r="M325" s="231"/>
      <c r="N325" s="231"/>
      <c r="O325" s="231"/>
      <c r="P325" s="231"/>
    </row>
    <row r="326" spans="1:16">
      <c r="A326" s="236"/>
      <c r="B326" s="187" t="s">
        <v>147</v>
      </c>
      <c r="C326" s="233" t="s">
        <v>2064</v>
      </c>
      <c r="D326" s="189" t="s">
        <v>6065</v>
      </c>
      <c r="E326" s="238">
        <v>45512</v>
      </c>
      <c r="F326" s="238">
        <v>45511</v>
      </c>
      <c r="G326" s="231" t="s">
        <v>3523</v>
      </c>
      <c r="H326" s="231" t="s">
        <v>6723</v>
      </c>
      <c r="I326" s="231" t="s">
        <v>2230</v>
      </c>
      <c r="J326" s="231" t="s">
        <v>6707</v>
      </c>
      <c r="K326" s="237" t="s">
        <v>195</v>
      </c>
      <c r="L326" s="238">
        <v>45517</v>
      </c>
      <c r="M326" s="231"/>
      <c r="N326" s="231"/>
      <c r="O326" s="231"/>
      <c r="P326" s="231"/>
    </row>
    <row r="327" spans="1:16">
      <c r="A327" s="236"/>
      <c r="B327" s="187" t="s">
        <v>147</v>
      </c>
      <c r="C327" s="233" t="s">
        <v>2064</v>
      </c>
      <c r="D327" s="189" t="s">
        <v>6066</v>
      </c>
      <c r="E327" s="238">
        <v>45512</v>
      </c>
      <c r="F327" s="238">
        <v>45512</v>
      </c>
      <c r="G327" s="231" t="s">
        <v>3644</v>
      </c>
      <c r="H327" s="231" t="s">
        <v>6725</v>
      </c>
      <c r="I327" s="231" t="s">
        <v>2230</v>
      </c>
      <c r="J327" s="231" t="s">
        <v>6707</v>
      </c>
      <c r="K327" s="237" t="s">
        <v>195</v>
      </c>
      <c r="L327" s="238">
        <v>45517</v>
      </c>
      <c r="M327" s="231"/>
      <c r="N327" s="231"/>
      <c r="O327" s="231"/>
      <c r="P327" s="231"/>
    </row>
    <row r="328" spans="1:16">
      <c r="A328" s="236"/>
      <c r="B328" s="187" t="s">
        <v>147</v>
      </c>
      <c r="C328" s="233" t="s">
        <v>2064</v>
      </c>
      <c r="D328" s="189" t="s">
        <v>6067</v>
      </c>
      <c r="E328" s="238">
        <v>45512</v>
      </c>
      <c r="F328" s="238">
        <v>45512</v>
      </c>
      <c r="G328" s="231" t="s">
        <v>3523</v>
      </c>
      <c r="H328" s="231" t="s">
        <v>6706</v>
      </c>
      <c r="I328" s="231" t="s">
        <v>2230</v>
      </c>
      <c r="J328" s="231" t="s">
        <v>6724</v>
      </c>
      <c r="K328" s="237" t="s">
        <v>195</v>
      </c>
      <c r="L328" s="238">
        <v>45517</v>
      </c>
      <c r="M328" s="231"/>
      <c r="N328" s="231"/>
      <c r="O328" s="231"/>
      <c r="P328" s="231"/>
    </row>
    <row r="329" spans="1:16">
      <c r="A329" s="236"/>
      <c r="B329" s="187" t="s">
        <v>147</v>
      </c>
      <c r="C329" s="233" t="s">
        <v>4544</v>
      </c>
      <c r="D329" s="189" t="s">
        <v>6068</v>
      </c>
      <c r="E329" s="238">
        <v>45513</v>
      </c>
      <c r="F329" s="238">
        <v>45513</v>
      </c>
      <c r="G329" s="231" t="s">
        <v>3523</v>
      </c>
      <c r="H329" s="231" t="s">
        <v>6726</v>
      </c>
      <c r="I329" s="231" t="s">
        <v>2233</v>
      </c>
      <c r="J329" s="231" t="s">
        <v>6727</v>
      </c>
      <c r="K329" s="237" t="s">
        <v>195</v>
      </c>
      <c r="L329" s="238">
        <v>45517</v>
      </c>
      <c r="M329" s="231"/>
      <c r="N329" s="231"/>
      <c r="O329" s="231"/>
      <c r="P329" s="231"/>
    </row>
    <row r="330" spans="1:16">
      <c r="A330" s="236"/>
      <c r="B330" s="187" t="s">
        <v>147</v>
      </c>
      <c r="C330" s="233" t="s">
        <v>2064</v>
      </c>
      <c r="D330" s="189" t="s">
        <v>6069</v>
      </c>
      <c r="E330" s="238">
        <v>45513</v>
      </c>
      <c r="F330" s="238">
        <v>45513</v>
      </c>
      <c r="G330" s="231" t="s">
        <v>3523</v>
      </c>
      <c r="H330" s="231" t="s">
        <v>6726</v>
      </c>
      <c r="I330" s="231" t="s">
        <v>2230</v>
      </c>
      <c r="J330" s="231" t="s">
        <v>6724</v>
      </c>
      <c r="K330" s="237" t="s">
        <v>195</v>
      </c>
      <c r="L330" s="238">
        <v>45517</v>
      </c>
      <c r="M330" s="231"/>
      <c r="N330" s="231"/>
      <c r="O330" s="231"/>
      <c r="P330" s="231"/>
    </row>
    <row r="331" spans="1:16">
      <c r="A331" s="236"/>
      <c r="B331" s="187" t="s">
        <v>147</v>
      </c>
      <c r="C331" s="233" t="s">
        <v>6541</v>
      </c>
      <c r="D331" s="189" t="s">
        <v>6070</v>
      </c>
      <c r="E331" s="238">
        <v>45513</v>
      </c>
      <c r="F331" s="238">
        <v>45512</v>
      </c>
      <c r="G331" s="231" t="s">
        <v>6728</v>
      </c>
      <c r="H331" s="231" t="s">
        <v>6729</v>
      </c>
      <c r="I331" s="231" t="s">
        <v>3021</v>
      </c>
      <c r="J331" s="231" t="s">
        <v>6446</v>
      </c>
      <c r="K331" s="237" t="s">
        <v>195</v>
      </c>
      <c r="L331" s="238">
        <v>45517</v>
      </c>
      <c r="M331" s="231"/>
      <c r="N331" s="231"/>
      <c r="O331" s="231"/>
      <c r="P331" s="231"/>
    </row>
    <row r="332" spans="1:16">
      <c r="A332" s="236"/>
      <c r="B332" s="187" t="s">
        <v>147</v>
      </c>
      <c r="C332" s="233" t="s">
        <v>6730</v>
      </c>
      <c r="D332" s="189" t="s">
        <v>6071</v>
      </c>
      <c r="E332" s="238">
        <v>45513</v>
      </c>
      <c r="F332" s="238">
        <v>45513</v>
      </c>
      <c r="G332" s="231" t="s">
        <v>3523</v>
      </c>
      <c r="H332" s="231" t="s">
        <v>6726</v>
      </c>
      <c r="I332" s="231" t="s">
        <v>2233</v>
      </c>
      <c r="J332" s="231" t="s">
        <v>6731</v>
      </c>
      <c r="K332" s="237" t="s">
        <v>195</v>
      </c>
      <c r="L332" s="238">
        <v>45517</v>
      </c>
      <c r="M332" s="231"/>
      <c r="N332" s="231"/>
      <c r="O332" s="231"/>
      <c r="P332" s="231"/>
    </row>
    <row r="333" spans="1:16">
      <c r="A333" s="236"/>
      <c r="B333" s="187" t="s">
        <v>147</v>
      </c>
      <c r="C333" s="233" t="s">
        <v>6730</v>
      </c>
      <c r="D333" s="189" t="s">
        <v>6072</v>
      </c>
      <c r="E333" s="238">
        <v>45513</v>
      </c>
      <c r="F333" s="238">
        <v>45513</v>
      </c>
      <c r="G333" s="231" t="s">
        <v>3523</v>
      </c>
      <c r="H333" s="231" t="s">
        <v>6732</v>
      </c>
      <c r="I333" s="231" t="s">
        <v>2233</v>
      </c>
      <c r="J333" s="231" t="s">
        <v>6727</v>
      </c>
      <c r="K333" s="237" t="s">
        <v>195</v>
      </c>
      <c r="L333" s="238">
        <v>45519</v>
      </c>
      <c r="M333" s="231"/>
      <c r="N333" s="231"/>
      <c r="O333" s="231"/>
      <c r="P333" s="231"/>
    </row>
    <row r="334" spans="1:16">
      <c r="A334" s="236"/>
      <c r="B334" s="187" t="s">
        <v>147</v>
      </c>
      <c r="C334" s="233" t="s">
        <v>6730</v>
      </c>
      <c r="D334" s="189" t="s">
        <v>6073</v>
      </c>
      <c r="E334" s="238">
        <v>45513</v>
      </c>
      <c r="F334" s="238">
        <v>45512</v>
      </c>
      <c r="G334" s="231" t="s">
        <v>3523</v>
      </c>
      <c r="H334" s="231" t="s">
        <v>6733</v>
      </c>
      <c r="I334" s="231" t="s">
        <v>2233</v>
      </c>
      <c r="J334" s="231" t="s">
        <v>6734</v>
      </c>
      <c r="K334" s="237" t="s">
        <v>195</v>
      </c>
      <c r="L334" s="238">
        <v>45517</v>
      </c>
      <c r="M334" s="231"/>
      <c r="N334" s="231"/>
      <c r="O334" s="231"/>
      <c r="P334" s="231"/>
    </row>
    <row r="335" spans="1:16">
      <c r="A335" s="236"/>
      <c r="B335" s="187" t="s">
        <v>147</v>
      </c>
      <c r="C335" s="233" t="s">
        <v>6730</v>
      </c>
      <c r="D335" s="189" t="s">
        <v>6074</v>
      </c>
      <c r="E335" s="238">
        <v>45513</v>
      </c>
      <c r="F335" s="238">
        <v>45513</v>
      </c>
      <c r="G335" s="231" t="s">
        <v>3523</v>
      </c>
      <c r="H335" s="231" t="s">
        <v>6733</v>
      </c>
      <c r="I335" s="231" t="s">
        <v>2233</v>
      </c>
      <c r="J335" s="231" t="s">
        <v>6735</v>
      </c>
      <c r="K335" s="237" t="s">
        <v>195</v>
      </c>
      <c r="L335" s="238">
        <v>45519</v>
      </c>
      <c r="M335" s="231"/>
      <c r="N335" s="231"/>
      <c r="O335" s="231"/>
      <c r="P335" s="231"/>
    </row>
    <row r="336" spans="1:16">
      <c r="A336" s="236"/>
      <c r="B336" s="187" t="s">
        <v>147</v>
      </c>
      <c r="C336" s="233" t="s">
        <v>6770</v>
      </c>
      <c r="D336" s="189" t="s">
        <v>6075</v>
      </c>
      <c r="E336" s="238">
        <v>45513</v>
      </c>
      <c r="F336" s="238">
        <v>45513</v>
      </c>
      <c r="G336" s="231" t="s">
        <v>1859</v>
      </c>
      <c r="H336" s="231" t="s">
        <v>6771</v>
      </c>
      <c r="I336" s="231" t="s">
        <v>2230</v>
      </c>
      <c r="J336" s="231" t="s">
        <v>6724</v>
      </c>
      <c r="K336" s="237" t="s">
        <v>195</v>
      </c>
      <c r="L336" s="238">
        <v>45519</v>
      </c>
      <c r="M336" s="231"/>
      <c r="N336" s="231"/>
      <c r="O336" s="231"/>
      <c r="P336" s="231"/>
    </row>
    <row r="337" spans="1:16">
      <c r="A337" s="236"/>
      <c r="B337" s="187" t="s">
        <v>147</v>
      </c>
      <c r="C337" s="233" t="s">
        <v>6541</v>
      </c>
      <c r="D337" s="189" t="s">
        <v>6076</v>
      </c>
      <c r="E337" s="238">
        <v>45513</v>
      </c>
      <c r="F337" s="238">
        <v>45513</v>
      </c>
      <c r="G337" s="231" t="s">
        <v>6442</v>
      </c>
      <c r="H337" s="231" t="s">
        <v>6772</v>
      </c>
      <c r="I337" s="231" t="s">
        <v>3021</v>
      </c>
      <c r="J337" s="231" t="s">
        <v>6444</v>
      </c>
      <c r="K337" s="237" t="s">
        <v>195</v>
      </c>
      <c r="L337" s="238">
        <v>45519</v>
      </c>
      <c r="M337" s="231"/>
      <c r="N337" s="231"/>
      <c r="O337" s="231"/>
      <c r="P337" s="231"/>
    </row>
    <row r="338" spans="1:16">
      <c r="A338" s="236"/>
      <c r="B338" s="187" t="s">
        <v>147</v>
      </c>
      <c r="C338" s="233" t="s">
        <v>2064</v>
      </c>
      <c r="D338" s="189" t="s">
        <v>6077</v>
      </c>
      <c r="E338" s="238">
        <v>45514</v>
      </c>
      <c r="F338" s="238">
        <v>45514</v>
      </c>
      <c r="G338" s="231" t="s">
        <v>3644</v>
      </c>
      <c r="H338" s="231" t="s">
        <v>6753</v>
      </c>
      <c r="I338" s="231" t="s">
        <v>2230</v>
      </c>
      <c r="J338" s="231" t="s">
        <v>6724</v>
      </c>
      <c r="K338" s="237" t="s">
        <v>195</v>
      </c>
      <c r="L338" s="238">
        <v>45517</v>
      </c>
      <c r="M338" s="231"/>
      <c r="N338" s="231"/>
      <c r="O338" s="231"/>
      <c r="P338" s="231"/>
    </row>
    <row r="339" spans="1:16">
      <c r="A339" s="236"/>
      <c r="B339" s="187" t="s">
        <v>147</v>
      </c>
      <c r="C339" s="233" t="s">
        <v>4544</v>
      </c>
      <c r="D339" s="189" t="s">
        <v>6078</v>
      </c>
      <c r="E339" s="238">
        <v>45514</v>
      </c>
      <c r="F339" s="238">
        <v>45514</v>
      </c>
      <c r="G339" s="231" t="s">
        <v>4166</v>
      </c>
      <c r="H339" s="231" t="s">
        <v>6773</v>
      </c>
      <c r="I339" s="231" t="s">
        <v>2233</v>
      </c>
      <c r="J339" s="231" t="s">
        <v>6774</v>
      </c>
      <c r="K339" s="237" t="s">
        <v>195</v>
      </c>
      <c r="L339" s="238">
        <v>45519</v>
      </c>
      <c r="M339" s="231"/>
      <c r="N339" s="231"/>
      <c r="O339" s="231"/>
      <c r="P339" s="231"/>
    </row>
    <row r="340" spans="1:16">
      <c r="A340" s="236"/>
      <c r="B340" s="187" t="s">
        <v>147</v>
      </c>
      <c r="C340" s="233" t="s">
        <v>3596</v>
      </c>
      <c r="D340" s="189" t="s">
        <v>6079</v>
      </c>
      <c r="E340" s="238">
        <v>45515</v>
      </c>
      <c r="F340" s="238">
        <v>45515</v>
      </c>
      <c r="G340" s="231" t="s">
        <v>1874</v>
      </c>
      <c r="H340" s="231" t="s">
        <v>6824</v>
      </c>
      <c r="I340" s="231" t="s">
        <v>5270</v>
      </c>
      <c r="J340" s="231" t="s">
        <v>6550</v>
      </c>
      <c r="K340" s="237" t="s">
        <v>195</v>
      </c>
      <c r="L340" s="238">
        <v>45524</v>
      </c>
      <c r="M340" s="231"/>
      <c r="N340" s="231"/>
      <c r="O340" s="231"/>
      <c r="P340" s="231"/>
    </row>
    <row r="341" spans="1:16">
      <c r="A341" s="236"/>
      <c r="B341" s="187" t="s">
        <v>147</v>
      </c>
      <c r="C341" s="233" t="s">
        <v>4544</v>
      </c>
      <c r="D341" s="189" t="s">
        <v>6080</v>
      </c>
      <c r="E341" s="238">
        <v>45516</v>
      </c>
      <c r="F341" s="238">
        <v>45516</v>
      </c>
      <c r="G341" s="231" t="s">
        <v>4166</v>
      </c>
      <c r="H341" s="231" t="s">
        <v>6775</v>
      </c>
      <c r="I341" s="231" t="s">
        <v>2233</v>
      </c>
      <c r="J341" s="231" t="s">
        <v>6447</v>
      </c>
      <c r="K341" s="237" t="s">
        <v>195</v>
      </c>
      <c r="L341" s="238">
        <v>45519</v>
      </c>
      <c r="M341" s="231"/>
      <c r="N341" s="231"/>
      <c r="O341" s="231"/>
      <c r="P341" s="231"/>
    </row>
    <row r="342" spans="1:16">
      <c r="A342" s="236"/>
      <c r="B342" s="187" t="s">
        <v>147</v>
      </c>
      <c r="C342" s="233" t="s">
        <v>4544</v>
      </c>
      <c r="D342" s="189" t="s">
        <v>6081</v>
      </c>
      <c r="E342" s="238">
        <v>45516</v>
      </c>
      <c r="F342" s="238">
        <v>45517</v>
      </c>
      <c r="G342" s="231" t="s">
        <v>6442</v>
      </c>
      <c r="H342" s="231" t="s">
        <v>6483</v>
      </c>
      <c r="I342" s="231" t="s">
        <v>2233</v>
      </c>
      <c r="J342" s="231" t="s">
        <v>6444</v>
      </c>
      <c r="K342" s="237" t="s">
        <v>195</v>
      </c>
      <c r="L342" s="238">
        <v>45524</v>
      </c>
      <c r="M342" s="231"/>
      <c r="N342" s="231"/>
      <c r="O342" s="231"/>
      <c r="P342" s="231"/>
    </row>
    <row r="343" spans="1:16">
      <c r="A343" s="236"/>
      <c r="B343" s="187" t="s">
        <v>147</v>
      </c>
      <c r="C343" s="233" t="s">
        <v>3596</v>
      </c>
      <c r="D343" s="189" t="s">
        <v>6082</v>
      </c>
      <c r="E343" s="238">
        <v>45516</v>
      </c>
      <c r="F343" s="238">
        <v>45516</v>
      </c>
      <c r="G343" s="231" t="s">
        <v>3644</v>
      </c>
      <c r="H343" s="231" t="s">
        <v>6828</v>
      </c>
      <c r="I343" s="231" t="s">
        <v>5270</v>
      </c>
      <c r="J343" s="231" t="s">
        <v>6550</v>
      </c>
      <c r="K343" s="237" t="s">
        <v>195</v>
      </c>
      <c r="L343" s="238">
        <v>45524</v>
      </c>
      <c r="M343" s="231"/>
      <c r="N343" s="231"/>
      <c r="O343" s="231"/>
      <c r="P343" s="231"/>
    </row>
    <row r="344" spans="1:16">
      <c r="A344" s="236"/>
      <c r="B344" s="187" t="s">
        <v>147</v>
      </c>
      <c r="C344" s="233" t="s">
        <v>4544</v>
      </c>
      <c r="D344" s="189" t="s">
        <v>6083</v>
      </c>
      <c r="E344" s="238">
        <v>45517</v>
      </c>
      <c r="F344" s="238">
        <v>45516</v>
      </c>
      <c r="G344" s="231" t="s">
        <v>4166</v>
      </c>
      <c r="H344" s="231" t="s">
        <v>6755</v>
      </c>
      <c r="I344" s="231" t="s">
        <v>2233</v>
      </c>
      <c r="J344" s="231" t="s">
        <v>6756</v>
      </c>
      <c r="K344" s="237" t="s">
        <v>195</v>
      </c>
      <c r="L344" s="238">
        <v>45519</v>
      </c>
      <c r="M344" s="231"/>
      <c r="N344" s="231"/>
      <c r="O344" s="231"/>
      <c r="P344" s="231"/>
    </row>
    <row r="345" spans="1:16">
      <c r="A345" s="236"/>
      <c r="B345" s="187" t="s">
        <v>147</v>
      </c>
      <c r="C345" s="237" t="s">
        <v>6561</v>
      </c>
      <c r="D345" s="189" t="s">
        <v>6084</v>
      </c>
      <c r="E345" s="238">
        <v>45517</v>
      </c>
      <c r="F345" s="238">
        <v>45517</v>
      </c>
      <c r="G345" s="231" t="s">
        <v>3644</v>
      </c>
      <c r="H345" s="231" t="s">
        <v>6738</v>
      </c>
      <c r="I345" s="231" t="s">
        <v>6739</v>
      </c>
      <c r="J345" s="231" t="s">
        <v>6444</v>
      </c>
      <c r="K345" s="237" t="s">
        <v>195</v>
      </c>
      <c r="L345" s="238">
        <v>45524</v>
      </c>
      <c r="M345" s="231"/>
      <c r="N345" s="231"/>
      <c r="O345" s="231"/>
      <c r="P345" s="231"/>
    </row>
    <row r="346" spans="1:16">
      <c r="A346" s="236"/>
      <c r="B346" s="187" t="s">
        <v>147</v>
      </c>
      <c r="C346" s="233" t="s">
        <v>6541</v>
      </c>
      <c r="D346" s="189" t="s">
        <v>6085</v>
      </c>
      <c r="E346" s="238">
        <v>45519</v>
      </c>
      <c r="F346" s="238">
        <v>45517</v>
      </c>
      <c r="G346" s="231" t="s">
        <v>1874</v>
      </c>
      <c r="H346" s="231" t="s">
        <v>6762</v>
      </c>
      <c r="I346" s="231" t="s">
        <v>6739</v>
      </c>
      <c r="J346" s="231" t="s">
        <v>6444</v>
      </c>
      <c r="K346" s="237" t="s">
        <v>195</v>
      </c>
      <c r="L346" s="238">
        <v>45524</v>
      </c>
      <c r="M346" s="231"/>
      <c r="N346" s="231"/>
      <c r="O346" s="231"/>
      <c r="P346" s="231"/>
    </row>
    <row r="347" spans="1:16">
      <c r="A347" s="236"/>
      <c r="B347" s="187" t="s">
        <v>147</v>
      </c>
      <c r="C347" s="233" t="s">
        <v>4544</v>
      </c>
      <c r="D347" s="189" t="s">
        <v>6086</v>
      </c>
      <c r="E347" s="238">
        <v>45519</v>
      </c>
      <c r="F347" s="238">
        <v>45517</v>
      </c>
      <c r="G347" s="231" t="s">
        <v>4422</v>
      </c>
      <c r="H347" s="231" t="s">
        <v>6605</v>
      </c>
      <c r="I347" s="231" t="s">
        <v>2233</v>
      </c>
      <c r="J347" s="231" t="s">
        <v>5523</v>
      </c>
      <c r="K347" s="237" t="s">
        <v>195</v>
      </c>
      <c r="L347" s="238">
        <v>45524</v>
      </c>
      <c r="M347" s="231"/>
      <c r="N347" s="231"/>
      <c r="O347" s="231"/>
      <c r="P347" s="231"/>
    </row>
    <row r="348" spans="1:16">
      <c r="A348" s="236"/>
      <c r="B348" s="187" t="s">
        <v>147</v>
      </c>
      <c r="C348" s="233" t="s">
        <v>4544</v>
      </c>
      <c r="D348" s="189" t="s">
        <v>6087</v>
      </c>
      <c r="E348" s="238">
        <v>45519</v>
      </c>
      <c r="F348" s="238">
        <v>45517</v>
      </c>
      <c r="G348" s="231" t="s">
        <v>4166</v>
      </c>
      <c r="H348" s="231" t="s">
        <v>6763</v>
      </c>
      <c r="I348" s="231" t="s">
        <v>2233</v>
      </c>
      <c r="J348" s="231" t="s">
        <v>6764</v>
      </c>
      <c r="K348" s="237" t="s">
        <v>195</v>
      </c>
      <c r="L348" s="238">
        <v>45524</v>
      </c>
      <c r="M348" s="231"/>
      <c r="N348" s="231"/>
      <c r="O348" s="231"/>
      <c r="P348" s="231"/>
    </row>
    <row r="349" spans="1:16">
      <c r="A349" s="236"/>
      <c r="B349" s="187" t="s">
        <v>147</v>
      </c>
      <c r="C349" s="233" t="s">
        <v>6541</v>
      </c>
      <c r="D349" s="189" t="s">
        <v>6088</v>
      </c>
      <c r="E349" s="238">
        <v>45519</v>
      </c>
      <c r="F349" s="238">
        <v>45519</v>
      </c>
      <c r="G349" s="231" t="s">
        <v>3644</v>
      </c>
      <c r="H349" s="231" t="s">
        <v>6738</v>
      </c>
      <c r="I349" s="231" t="s">
        <v>6765</v>
      </c>
      <c r="J349" s="231" t="s">
        <v>6444</v>
      </c>
      <c r="K349" s="237" t="s">
        <v>195</v>
      </c>
      <c r="L349" s="238">
        <v>45524</v>
      </c>
      <c r="M349" s="231"/>
      <c r="N349" s="231"/>
      <c r="O349" s="231"/>
      <c r="P349" s="231"/>
    </row>
    <row r="350" spans="1:16">
      <c r="A350" s="236"/>
      <c r="B350" s="187" t="s">
        <v>147</v>
      </c>
      <c r="C350" s="233" t="s">
        <v>4544</v>
      </c>
      <c r="D350" s="189" t="s">
        <v>6089</v>
      </c>
      <c r="E350" s="238">
        <v>45520</v>
      </c>
      <c r="F350" s="238">
        <v>45519</v>
      </c>
      <c r="G350" s="231" t="s">
        <v>4166</v>
      </c>
      <c r="H350" s="231" t="s">
        <v>6795</v>
      </c>
      <c r="I350" s="231" t="s">
        <v>2233</v>
      </c>
      <c r="J350" s="231" t="s">
        <v>6796</v>
      </c>
      <c r="K350" s="237" t="s">
        <v>195</v>
      </c>
      <c r="L350" s="238">
        <v>45524</v>
      </c>
      <c r="M350" s="231"/>
      <c r="N350" s="231"/>
      <c r="O350" s="231"/>
      <c r="P350" s="231"/>
    </row>
    <row r="351" spans="1:16">
      <c r="A351" s="236"/>
      <c r="B351" s="187" t="s">
        <v>147</v>
      </c>
      <c r="C351" s="233" t="s">
        <v>6541</v>
      </c>
      <c r="D351" s="189" t="s">
        <v>6090</v>
      </c>
      <c r="E351" s="238">
        <v>45520</v>
      </c>
      <c r="F351" s="238">
        <v>45519</v>
      </c>
      <c r="G351" s="231" t="s">
        <v>1874</v>
      </c>
      <c r="H351" s="231" t="s">
        <v>6794</v>
      </c>
      <c r="I351" s="231" t="s">
        <v>6765</v>
      </c>
      <c r="J351" s="231" t="s">
        <v>6444</v>
      </c>
      <c r="K351" s="237" t="s">
        <v>195</v>
      </c>
      <c r="L351" s="238">
        <v>45525</v>
      </c>
      <c r="M351" s="231"/>
      <c r="N351" s="231"/>
      <c r="O351" s="231"/>
      <c r="P351" s="231"/>
    </row>
    <row r="352" spans="1:16">
      <c r="A352" s="236"/>
      <c r="B352" s="187" t="s">
        <v>147</v>
      </c>
      <c r="C352" s="233" t="s">
        <v>6541</v>
      </c>
      <c r="D352" s="189" t="s">
        <v>6091</v>
      </c>
      <c r="E352" s="238">
        <v>45522</v>
      </c>
      <c r="F352" s="238">
        <v>45522</v>
      </c>
      <c r="G352" s="231" t="s">
        <v>3644</v>
      </c>
      <c r="H352" s="231" t="s">
        <v>6837</v>
      </c>
      <c r="I352" s="231" t="s">
        <v>3727</v>
      </c>
      <c r="J352" s="231" t="s">
        <v>4606</v>
      </c>
      <c r="K352" s="237" t="s">
        <v>195</v>
      </c>
      <c r="L352" s="238">
        <v>45525</v>
      </c>
      <c r="M352" s="231"/>
      <c r="N352" s="231"/>
      <c r="O352" s="231"/>
      <c r="P352" s="231"/>
    </row>
    <row r="353" spans="1:16">
      <c r="A353" s="236"/>
      <c r="B353" s="187" t="s">
        <v>147</v>
      </c>
      <c r="C353" s="233" t="s">
        <v>6541</v>
      </c>
      <c r="D353" s="189" t="s">
        <v>6092</v>
      </c>
      <c r="E353" s="238">
        <v>45523</v>
      </c>
      <c r="F353" s="238">
        <v>45522</v>
      </c>
      <c r="G353" s="231" t="s">
        <v>1874</v>
      </c>
      <c r="H353" s="231" t="s">
        <v>6800</v>
      </c>
      <c r="I353" s="231" t="s">
        <v>6801</v>
      </c>
      <c r="J353" s="231" t="s">
        <v>4606</v>
      </c>
      <c r="K353" s="237" t="s">
        <v>195</v>
      </c>
      <c r="L353" s="238">
        <v>45525</v>
      </c>
      <c r="M353" s="231"/>
      <c r="N353" s="231"/>
      <c r="O353" s="231"/>
      <c r="P353" s="231"/>
    </row>
    <row r="354" spans="1:16">
      <c r="A354" s="236"/>
      <c r="B354" s="187" t="s">
        <v>147</v>
      </c>
      <c r="C354" s="233" t="s">
        <v>1997</v>
      </c>
      <c r="D354" s="189" t="s">
        <v>6093</v>
      </c>
      <c r="E354" s="238">
        <v>45523</v>
      </c>
      <c r="F354" s="238">
        <v>45523</v>
      </c>
      <c r="G354" s="231" t="s">
        <v>1935</v>
      </c>
      <c r="H354" s="231" t="s">
        <v>6802</v>
      </c>
      <c r="I354" s="231" t="s">
        <v>2337</v>
      </c>
      <c r="J354" s="231" t="s">
        <v>6803</v>
      </c>
      <c r="K354" s="237" t="s">
        <v>195</v>
      </c>
      <c r="L354" s="238">
        <v>45525</v>
      </c>
      <c r="M354" s="231"/>
      <c r="N354" s="231"/>
      <c r="O354" s="231"/>
      <c r="P354" s="231"/>
    </row>
    <row r="355" spans="1:16">
      <c r="A355" s="236"/>
      <c r="B355" s="187" t="s">
        <v>147</v>
      </c>
      <c r="C355" s="233" t="s">
        <v>1997</v>
      </c>
      <c r="D355" s="189" t="s">
        <v>6094</v>
      </c>
      <c r="E355" s="238">
        <v>45523</v>
      </c>
      <c r="F355" s="238">
        <v>45523</v>
      </c>
      <c r="G355" s="231" t="s">
        <v>1859</v>
      </c>
      <c r="H355" s="231" t="s">
        <v>6804</v>
      </c>
      <c r="I355" s="231" t="s">
        <v>2337</v>
      </c>
      <c r="J355" s="231" t="s">
        <v>6805</v>
      </c>
      <c r="K355" s="237" t="s">
        <v>195</v>
      </c>
      <c r="L355" s="238">
        <v>45525</v>
      </c>
      <c r="M355" s="231"/>
      <c r="N355" s="231"/>
      <c r="O355" s="231"/>
      <c r="P355" s="231"/>
    </row>
    <row r="356" spans="1:16">
      <c r="A356" s="236"/>
      <c r="B356" s="187" t="s">
        <v>147</v>
      </c>
      <c r="C356" s="233" t="s">
        <v>4544</v>
      </c>
      <c r="D356" s="189" t="s">
        <v>6095</v>
      </c>
      <c r="E356" s="238">
        <v>45524</v>
      </c>
      <c r="F356" s="238">
        <v>45523</v>
      </c>
      <c r="G356" s="231" t="s">
        <v>3597</v>
      </c>
      <c r="H356" s="231" t="s">
        <v>6823</v>
      </c>
      <c r="I356" s="231" t="s">
        <v>2233</v>
      </c>
      <c r="J356" s="231" t="s">
        <v>6444</v>
      </c>
      <c r="K356" s="237" t="s">
        <v>195</v>
      </c>
      <c r="L356" s="238">
        <v>45525</v>
      </c>
      <c r="M356" s="231"/>
      <c r="N356" s="231"/>
      <c r="O356" s="231"/>
      <c r="P356" s="231"/>
    </row>
    <row r="357" spans="1:16">
      <c r="A357" s="236"/>
      <c r="B357" s="187" t="s">
        <v>147</v>
      </c>
      <c r="C357" s="233" t="s">
        <v>1997</v>
      </c>
      <c r="D357" s="189" t="s">
        <v>6096</v>
      </c>
      <c r="E357" s="238">
        <v>45525</v>
      </c>
      <c r="F357" s="238">
        <v>45525</v>
      </c>
      <c r="G357" s="231" t="s">
        <v>1859</v>
      </c>
      <c r="H357" s="231" t="s">
        <v>6888</v>
      </c>
      <c r="I357" s="231" t="s">
        <v>2337</v>
      </c>
      <c r="J357" s="231" t="s">
        <v>6805</v>
      </c>
      <c r="K357" s="237" t="s">
        <v>195</v>
      </c>
      <c r="L357" s="238">
        <v>45532</v>
      </c>
      <c r="M357" s="231"/>
      <c r="N357" s="231"/>
      <c r="O357" s="231"/>
      <c r="P357" s="231"/>
    </row>
    <row r="358" spans="1:16">
      <c r="A358" s="236"/>
      <c r="B358" s="187" t="s">
        <v>147</v>
      </c>
      <c r="C358" s="233" t="s">
        <v>6541</v>
      </c>
      <c r="D358" s="189" t="s">
        <v>6097</v>
      </c>
      <c r="E358" s="238">
        <v>45526</v>
      </c>
      <c r="F358" s="238">
        <v>45526</v>
      </c>
      <c r="G358" s="231" t="s">
        <v>3644</v>
      </c>
      <c r="H358" s="231" t="s">
        <v>6832</v>
      </c>
      <c r="I358" s="231" t="s">
        <v>6833</v>
      </c>
      <c r="J358" s="231" t="s">
        <v>4606</v>
      </c>
      <c r="K358" s="237" t="s">
        <v>195</v>
      </c>
      <c r="L358" s="238">
        <v>45528</v>
      </c>
      <c r="M358" s="231"/>
      <c r="N358" s="231"/>
      <c r="O358" s="231"/>
      <c r="P358" s="231"/>
    </row>
    <row r="359" spans="1:16">
      <c r="A359" s="236"/>
      <c r="B359" s="187" t="s">
        <v>147</v>
      </c>
      <c r="C359" s="233" t="s">
        <v>1997</v>
      </c>
      <c r="D359" s="189" t="s">
        <v>6098</v>
      </c>
      <c r="E359" s="238">
        <v>45526</v>
      </c>
      <c r="F359" s="238">
        <v>45526</v>
      </c>
      <c r="G359" s="231" t="s">
        <v>3644</v>
      </c>
      <c r="H359" s="231" t="s">
        <v>6838</v>
      </c>
      <c r="I359" s="231" t="s">
        <v>2337</v>
      </c>
      <c r="J359" s="231" t="s">
        <v>6805</v>
      </c>
      <c r="K359" s="237" t="s">
        <v>195</v>
      </c>
      <c r="L359" s="238">
        <v>45528</v>
      </c>
      <c r="M359" s="231"/>
      <c r="N359" s="231"/>
      <c r="O359" s="231"/>
      <c r="P359" s="231"/>
    </row>
    <row r="360" spans="1:16">
      <c r="A360" s="236"/>
      <c r="B360" s="187" t="s">
        <v>147</v>
      </c>
      <c r="C360" s="233" t="s">
        <v>6541</v>
      </c>
      <c r="D360" s="189" t="s">
        <v>6099</v>
      </c>
      <c r="E360" s="238">
        <v>45527</v>
      </c>
      <c r="F360" s="238">
        <v>45526</v>
      </c>
      <c r="G360" s="231" t="s">
        <v>1874</v>
      </c>
      <c r="H360" s="231" t="s">
        <v>6839</v>
      </c>
      <c r="I360" s="231" t="s">
        <v>6840</v>
      </c>
      <c r="J360" s="231" t="s">
        <v>4606</v>
      </c>
      <c r="K360" s="237" t="s">
        <v>195</v>
      </c>
      <c r="L360" s="238">
        <v>45528</v>
      </c>
      <c r="M360" s="231"/>
      <c r="N360" s="231"/>
      <c r="O360" s="231"/>
      <c r="P360" s="231"/>
    </row>
    <row r="361" spans="1:16">
      <c r="A361" s="236"/>
      <c r="B361" s="187" t="s">
        <v>147</v>
      </c>
      <c r="C361" s="233" t="s">
        <v>1997</v>
      </c>
      <c r="D361" s="189" t="s">
        <v>6100</v>
      </c>
      <c r="E361" s="238">
        <v>45527</v>
      </c>
      <c r="F361" s="238">
        <v>45527</v>
      </c>
      <c r="G361" s="231" t="s">
        <v>1935</v>
      </c>
      <c r="H361" s="231" t="s">
        <v>6802</v>
      </c>
      <c r="I361" s="231" t="s">
        <v>2337</v>
      </c>
      <c r="J361" s="231" t="s">
        <v>6841</v>
      </c>
      <c r="K361" s="237" t="s">
        <v>195</v>
      </c>
      <c r="L361" s="238">
        <v>45534</v>
      </c>
      <c r="M361" s="231"/>
      <c r="N361" s="231"/>
      <c r="O361" s="231"/>
      <c r="P361" s="231"/>
    </row>
    <row r="362" spans="1:16">
      <c r="A362" s="236"/>
      <c r="B362" s="187" t="s">
        <v>147</v>
      </c>
      <c r="C362" s="233" t="s">
        <v>1997</v>
      </c>
      <c r="D362" s="189" t="s">
        <v>6101</v>
      </c>
      <c r="E362" s="238">
        <v>45527</v>
      </c>
      <c r="F362" s="238">
        <v>45527</v>
      </c>
      <c r="G362" s="231" t="s">
        <v>1209</v>
      </c>
      <c r="H362" s="231" t="s">
        <v>6844</v>
      </c>
      <c r="I362" s="231" t="s">
        <v>2337</v>
      </c>
      <c r="J362" s="231" t="s">
        <v>6845</v>
      </c>
      <c r="K362" s="237" t="s">
        <v>195</v>
      </c>
      <c r="L362" s="238">
        <v>45528</v>
      </c>
      <c r="M362" s="231"/>
      <c r="N362" s="231"/>
      <c r="O362" s="231"/>
      <c r="P362" s="231"/>
    </row>
    <row r="363" spans="1:16">
      <c r="A363" s="236"/>
      <c r="B363" s="187" t="s">
        <v>147</v>
      </c>
      <c r="C363" s="233" t="s">
        <v>1997</v>
      </c>
      <c r="D363" s="189" t="s">
        <v>6102</v>
      </c>
      <c r="E363" s="238">
        <v>45528</v>
      </c>
      <c r="F363" s="238">
        <v>45530</v>
      </c>
      <c r="G363" s="231" t="s">
        <v>1859</v>
      </c>
      <c r="H363" s="231" t="s">
        <v>7079</v>
      </c>
      <c r="I363" s="231" t="s">
        <v>2337</v>
      </c>
      <c r="J363" s="231" t="s">
        <v>6841</v>
      </c>
      <c r="K363" s="237" t="s">
        <v>195</v>
      </c>
      <c r="L363" s="238">
        <v>45534</v>
      </c>
      <c r="M363" s="231"/>
      <c r="N363" s="231"/>
      <c r="O363" s="231"/>
      <c r="P363" s="231"/>
    </row>
    <row r="364" spans="1:16">
      <c r="A364" s="236"/>
      <c r="B364" s="187" t="s">
        <v>147</v>
      </c>
      <c r="C364" s="233" t="s">
        <v>3596</v>
      </c>
      <c r="D364" s="189" t="s">
        <v>6103</v>
      </c>
      <c r="E364" s="238">
        <v>45529</v>
      </c>
      <c r="F364" s="238">
        <v>45529</v>
      </c>
      <c r="G364" s="231" t="s">
        <v>3644</v>
      </c>
      <c r="H364" s="231" t="s">
        <v>6889</v>
      </c>
      <c r="I364" s="231" t="s">
        <v>5270</v>
      </c>
      <c r="J364" s="231" t="s">
        <v>6890</v>
      </c>
      <c r="K364" s="237" t="s">
        <v>195</v>
      </c>
      <c r="L364" s="238">
        <v>45542</v>
      </c>
      <c r="M364" s="231"/>
      <c r="N364" s="231"/>
      <c r="O364" s="231"/>
      <c r="P364" s="231"/>
    </row>
    <row r="365" spans="1:16">
      <c r="A365" s="236"/>
      <c r="B365" s="187" t="s">
        <v>147</v>
      </c>
      <c r="C365" s="233" t="s">
        <v>3596</v>
      </c>
      <c r="D365" s="189" t="s">
        <v>6104</v>
      </c>
      <c r="E365" s="238">
        <v>45528</v>
      </c>
      <c r="F365" s="238">
        <v>45528</v>
      </c>
      <c r="G365" s="231" t="s">
        <v>1874</v>
      </c>
      <c r="H365" s="231" t="s">
        <v>7080</v>
      </c>
      <c r="I365" s="231" t="s">
        <v>5270</v>
      </c>
      <c r="J365" s="231" t="s">
        <v>7081</v>
      </c>
      <c r="K365" s="237" t="s">
        <v>195</v>
      </c>
      <c r="L365" s="238">
        <v>45534</v>
      </c>
      <c r="M365" s="231"/>
      <c r="N365" s="231"/>
      <c r="O365" s="231"/>
      <c r="P365" s="231"/>
    </row>
    <row r="366" spans="1:16">
      <c r="A366" s="236"/>
      <c r="B366" s="187" t="s">
        <v>147</v>
      </c>
      <c r="C366" s="233" t="s">
        <v>3596</v>
      </c>
      <c r="D366" s="189" t="s">
        <v>6105</v>
      </c>
      <c r="E366" s="238">
        <v>45530</v>
      </c>
      <c r="F366" s="238">
        <v>45530</v>
      </c>
      <c r="G366" s="231" t="s">
        <v>3644</v>
      </c>
      <c r="H366" s="231" t="s">
        <v>6891</v>
      </c>
      <c r="I366" s="231" t="s">
        <v>5270</v>
      </c>
      <c r="J366" s="231" t="s">
        <v>6892</v>
      </c>
      <c r="K366" s="237" t="s">
        <v>195</v>
      </c>
      <c r="L366" s="238">
        <v>45542</v>
      </c>
      <c r="M366" s="231"/>
      <c r="N366" s="231"/>
      <c r="O366" s="231"/>
      <c r="P366" s="231"/>
    </row>
    <row r="367" spans="1:16">
      <c r="A367" s="236"/>
      <c r="B367" s="187" t="s">
        <v>147</v>
      </c>
      <c r="C367" s="233" t="s">
        <v>1997</v>
      </c>
      <c r="D367" s="189" t="s">
        <v>6106</v>
      </c>
      <c r="E367" s="238">
        <v>45530</v>
      </c>
      <c r="F367" s="238">
        <v>45530</v>
      </c>
      <c r="G367" s="231" t="s">
        <v>1859</v>
      </c>
      <c r="H367" s="231" t="s">
        <v>7082</v>
      </c>
      <c r="I367" s="231" t="s">
        <v>2337</v>
      </c>
      <c r="J367" s="231" t="s">
        <v>6841</v>
      </c>
      <c r="K367" s="237" t="s">
        <v>195</v>
      </c>
      <c r="L367" s="238">
        <v>45534</v>
      </c>
      <c r="M367" s="231"/>
      <c r="N367" s="231"/>
      <c r="O367" s="231"/>
      <c r="P367" s="231"/>
    </row>
    <row r="368" spans="1:16">
      <c r="A368" s="236"/>
      <c r="B368" s="187" t="s">
        <v>147</v>
      </c>
      <c r="C368" s="233" t="s">
        <v>6544</v>
      </c>
      <c r="D368" s="189" t="s">
        <v>6107</v>
      </c>
      <c r="E368" s="238">
        <v>45530</v>
      </c>
      <c r="F368" s="238">
        <v>45530</v>
      </c>
      <c r="G368" s="231" t="s">
        <v>1874</v>
      </c>
      <c r="H368" s="231" t="s">
        <v>7055</v>
      </c>
      <c r="I368" s="231" t="s">
        <v>7056</v>
      </c>
      <c r="J368" s="231" t="s">
        <v>7057</v>
      </c>
      <c r="K368" s="237" t="s">
        <v>195</v>
      </c>
      <c r="L368" s="238">
        <v>45538</v>
      </c>
      <c r="M368" s="231"/>
      <c r="N368" s="231"/>
      <c r="O368" s="231"/>
      <c r="P368" s="231"/>
    </row>
    <row r="369" spans="1:16">
      <c r="A369" s="236"/>
      <c r="B369" s="187" t="s">
        <v>147</v>
      </c>
      <c r="C369" s="233" t="s">
        <v>4544</v>
      </c>
      <c r="D369" s="189" t="s">
        <v>6108</v>
      </c>
      <c r="E369" s="238">
        <v>45530</v>
      </c>
      <c r="F369" s="238">
        <v>45530</v>
      </c>
      <c r="G369" s="231" t="s">
        <v>3644</v>
      </c>
      <c r="H369" s="231" t="s">
        <v>6738</v>
      </c>
      <c r="I369" s="231" t="s">
        <v>6893</v>
      </c>
      <c r="J369" s="231" t="s">
        <v>6444</v>
      </c>
      <c r="K369" s="237" t="s">
        <v>195</v>
      </c>
      <c r="L369" s="238">
        <v>45532</v>
      </c>
      <c r="M369" s="231"/>
      <c r="N369" s="231"/>
      <c r="O369" s="231"/>
      <c r="P369" s="231"/>
    </row>
    <row r="370" spans="1:16">
      <c r="A370" s="236"/>
      <c r="B370" s="187" t="s">
        <v>147</v>
      </c>
      <c r="C370" s="233" t="s">
        <v>4544</v>
      </c>
      <c r="D370" s="189" t="s">
        <v>6109</v>
      </c>
      <c r="E370" s="238">
        <v>45530</v>
      </c>
      <c r="F370" s="238">
        <v>45530</v>
      </c>
      <c r="G370" s="231" t="s">
        <v>1874</v>
      </c>
      <c r="H370" s="231" t="s">
        <v>7083</v>
      </c>
      <c r="I370" s="231" t="s">
        <v>6893</v>
      </c>
      <c r="J370" s="231" t="s">
        <v>6444</v>
      </c>
      <c r="K370" s="237" t="s">
        <v>195</v>
      </c>
      <c r="L370" s="238">
        <v>45534</v>
      </c>
      <c r="M370" s="231"/>
      <c r="N370" s="231"/>
      <c r="O370" s="231"/>
      <c r="P370" s="231"/>
    </row>
    <row r="371" spans="1:16">
      <c r="A371" s="236"/>
      <c r="B371" s="187" t="s">
        <v>147</v>
      </c>
      <c r="C371" s="233" t="s">
        <v>1997</v>
      </c>
      <c r="D371" s="189" t="s">
        <v>6110</v>
      </c>
      <c r="E371" s="238">
        <v>45531</v>
      </c>
      <c r="F371" s="238">
        <v>45531</v>
      </c>
      <c r="G371" s="231" t="s">
        <v>3644</v>
      </c>
      <c r="H371" s="231" t="s">
        <v>6846</v>
      </c>
      <c r="I371" s="231" t="s">
        <v>2337</v>
      </c>
      <c r="J371" s="231" t="s">
        <v>6847</v>
      </c>
      <c r="K371" s="237" t="s">
        <v>195</v>
      </c>
      <c r="L371" s="238">
        <v>45532</v>
      </c>
      <c r="M371" s="231"/>
      <c r="N371" s="231"/>
      <c r="O371" s="231"/>
      <c r="P371" s="231"/>
    </row>
    <row r="372" spans="1:16">
      <c r="A372" s="236"/>
      <c r="B372" s="187" t="s">
        <v>147</v>
      </c>
      <c r="C372" s="233" t="s">
        <v>6849</v>
      </c>
      <c r="D372" s="189" t="s">
        <v>6111</v>
      </c>
      <c r="E372" s="238">
        <v>45532</v>
      </c>
      <c r="F372" s="238">
        <v>45532</v>
      </c>
      <c r="G372" s="231" t="s">
        <v>4166</v>
      </c>
      <c r="H372" s="231" t="s">
        <v>6850</v>
      </c>
      <c r="I372" s="231" t="s">
        <v>2252</v>
      </c>
      <c r="J372" s="231" t="s">
        <v>6334</v>
      </c>
      <c r="K372" s="237" t="s">
        <v>195</v>
      </c>
      <c r="L372" s="238">
        <v>45534</v>
      </c>
      <c r="M372" s="231"/>
      <c r="N372" s="231"/>
      <c r="O372" s="231"/>
      <c r="P372" s="231"/>
    </row>
    <row r="373" spans="1:16">
      <c r="A373" s="236"/>
      <c r="B373" s="187" t="s">
        <v>147</v>
      </c>
      <c r="C373" s="233" t="s">
        <v>6849</v>
      </c>
      <c r="D373" s="189" t="s">
        <v>6112</v>
      </c>
      <c r="E373" s="238">
        <v>45532</v>
      </c>
      <c r="F373" s="238">
        <v>45532</v>
      </c>
      <c r="G373" s="231" t="s">
        <v>4166</v>
      </c>
      <c r="H373" s="231" t="s">
        <v>6851</v>
      </c>
      <c r="I373" s="231" t="s">
        <v>2252</v>
      </c>
      <c r="J373" s="231" t="s">
        <v>6714</v>
      </c>
      <c r="K373" s="237" t="s">
        <v>195</v>
      </c>
      <c r="L373" s="238">
        <v>45534</v>
      </c>
      <c r="M373" s="231"/>
      <c r="N373" s="231"/>
      <c r="O373" s="231"/>
      <c r="P373" s="231"/>
    </row>
    <row r="374" spans="1:16">
      <c r="A374" s="236"/>
      <c r="B374" s="187" t="s">
        <v>147</v>
      </c>
      <c r="C374" s="233" t="s">
        <v>6849</v>
      </c>
      <c r="D374" s="189" t="s">
        <v>6113</v>
      </c>
      <c r="E374" s="238">
        <v>45533</v>
      </c>
      <c r="F374" s="238">
        <v>45533</v>
      </c>
      <c r="G374" s="231" t="s">
        <v>4166</v>
      </c>
      <c r="H374" s="231" t="s">
        <v>6897</v>
      </c>
      <c r="I374" s="231" t="s">
        <v>2252</v>
      </c>
      <c r="J374" s="231" t="s">
        <v>6898</v>
      </c>
      <c r="K374" s="237" t="s">
        <v>195</v>
      </c>
      <c r="L374" s="238">
        <v>45538</v>
      </c>
      <c r="M374" s="231"/>
      <c r="N374" s="231"/>
      <c r="O374" s="231"/>
      <c r="P374" s="231"/>
    </row>
    <row r="375" spans="1:16">
      <c r="A375" s="236"/>
      <c r="B375" s="187" t="s">
        <v>147</v>
      </c>
      <c r="C375" s="233" t="s">
        <v>6849</v>
      </c>
      <c r="D375" s="189" t="s">
        <v>6114</v>
      </c>
      <c r="E375" s="238">
        <v>45533</v>
      </c>
      <c r="F375" s="238">
        <v>45533</v>
      </c>
      <c r="G375" s="231" t="s">
        <v>4166</v>
      </c>
      <c r="H375" s="231" t="s">
        <v>7020</v>
      </c>
      <c r="I375" s="231" t="s">
        <v>2252</v>
      </c>
      <c r="J375" s="231" t="s">
        <v>6334</v>
      </c>
      <c r="K375" s="237" t="s">
        <v>195</v>
      </c>
      <c r="L375" s="238">
        <v>45538</v>
      </c>
      <c r="M375" s="231"/>
      <c r="N375" s="231"/>
      <c r="O375" s="231"/>
      <c r="P375" s="231"/>
    </row>
    <row r="376" spans="1:16">
      <c r="A376" s="236"/>
      <c r="B376" s="187" t="s">
        <v>147</v>
      </c>
      <c r="C376" s="233" t="s">
        <v>6849</v>
      </c>
      <c r="D376" s="189" t="s">
        <v>6115</v>
      </c>
      <c r="E376" s="238">
        <v>45534</v>
      </c>
      <c r="F376" s="238">
        <v>45534</v>
      </c>
      <c r="G376" s="231" t="s">
        <v>6442</v>
      </c>
      <c r="H376" s="231" t="s">
        <v>6483</v>
      </c>
      <c r="I376" s="231" t="s">
        <v>2252</v>
      </c>
      <c r="J376" s="231" t="s">
        <v>6444</v>
      </c>
      <c r="K376" s="237" t="s">
        <v>195</v>
      </c>
      <c r="L376" s="238">
        <v>45538</v>
      </c>
      <c r="M376" s="231"/>
      <c r="N376" s="231"/>
      <c r="O376" s="231"/>
      <c r="P376" s="231"/>
    </row>
    <row r="377" spans="1:16">
      <c r="A377" s="236"/>
      <c r="B377" s="187" t="s">
        <v>147</v>
      </c>
      <c r="C377" s="233" t="s">
        <v>6849</v>
      </c>
      <c r="D377" s="189" t="s">
        <v>6116</v>
      </c>
      <c r="E377" s="238">
        <v>45535</v>
      </c>
      <c r="F377" s="238">
        <v>45535</v>
      </c>
      <c r="G377" s="231" t="s">
        <v>4166</v>
      </c>
      <c r="H377" s="231" t="s">
        <v>7033</v>
      </c>
      <c r="I377" s="231" t="s">
        <v>2252</v>
      </c>
      <c r="J377" s="231" t="s">
        <v>7034</v>
      </c>
      <c r="K377" s="237" t="s">
        <v>195</v>
      </c>
      <c r="L377" s="238">
        <v>45538</v>
      </c>
      <c r="M377" s="231"/>
      <c r="N377" s="231"/>
      <c r="O377" s="231"/>
      <c r="P377" s="231"/>
    </row>
    <row r="378" spans="1:16">
      <c r="A378" s="236"/>
      <c r="B378" s="187" t="s">
        <v>147</v>
      </c>
      <c r="C378" s="233" t="s">
        <v>6849</v>
      </c>
      <c r="D378" s="189" t="s">
        <v>6117</v>
      </c>
      <c r="E378" s="238">
        <v>45537</v>
      </c>
      <c r="F378" s="238">
        <v>45535</v>
      </c>
      <c r="G378" s="231" t="s">
        <v>4166</v>
      </c>
      <c r="H378" s="231" t="s">
        <v>7035</v>
      </c>
      <c r="I378" s="231" t="s">
        <v>2252</v>
      </c>
      <c r="J378" s="231" t="s">
        <v>7036</v>
      </c>
      <c r="K378" s="237" t="s">
        <v>195</v>
      </c>
      <c r="L378" s="238">
        <v>45538</v>
      </c>
      <c r="M378" s="231"/>
      <c r="N378" s="231"/>
      <c r="O378" s="231"/>
      <c r="P378" s="231"/>
    </row>
    <row r="379" spans="1:16">
      <c r="A379" s="236"/>
      <c r="B379" s="187" t="s">
        <v>147</v>
      </c>
      <c r="C379" s="233" t="s">
        <v>3596</v>
      </c>
      <c r="D379" s="189" t="s">
        <v>6118</v>
      </c>
      <c r="E379" s="238">
        <v>45537</v>
      </c>
      <c r="F379" s="238">
        <v>45535</v>
      </c>
      <c r="G379" s="231" t="s">
        <v>1874</v>
      </c>
      <c r="H379" s="231" t="s">
        <v>7037</v>
      </c>
      <c r="I379" s="231" t="s">
        <v>7038</v>
      </c>
      <c r="J379" s="231" t="s">
        <v>7039</v>
      </c>
      <c r="K379" s="237" t="s">
        <v>195</v>
      </c>
      <c r="L379" s="238">
        <v>45541</v>
      </c>
      <c r="M379" s="231"/>
      <c r="N379" s="231"/>
      <c r="O379" s="231"/>
      <c r="P379" s="231"/>
    </row>
    <row r="380" spans="1:16">
      <c r="A380" s="236"/>
      <c r="B380" s="187" t="s">
        <v>147</v>
      </c>
      <c r="C380" s="233" t="s">
        <v>6849</v>
      </c>
      <c r="D380" s="189" t="s">
        <v>6119</v>
      </c>
      <c r="E380" s="238">
        <v>45537</v>
      </c>
      <c r="F380" s="238">
        <v>45536</v>
      </c>
      <c r="G380" s="231" t="s">
        <v>1874</v>
      </c>
      <c r="H380" s="231" t="s">
        <v>6480</v>
      </c>
      <c r="I380" s="231" t="s">
        <v>2252</v>
      </c>
      <c r="J380" s="231" t="s">
        <v>7040</v>
      </c>
      <c r="K380" s="237" t="s">
        <v>195</v>
      </c>
      <c r="L380" s="238">
        <v>45541</v>
      </c>
      <c r="M380" s="231"/>
      <c r="N380" s="231"/>
      <c r="O380" s="231"/>
      <c r="P380" s="231"/>
    </row>
    <row r="381" spans="1:16">
      <c r="A381" s="236"/>
      <c r="B381" s="187" t="s">
        <v>147</v>
      </c>
      <c r="C381" s="233" t="s">
        <v>6849</v>
      </c>
      <c r="D381" s="189" t="s">
        <v>6120</v>
      </c>
      <c r="E381" s="238">
        <v>45537</v>
      </c>
      <c r="F381" s="238">
        <v>45537</v>
      </c>
      <c r="G381" s="231" t="s">
        <v>4166</v>
      </c>
      <c r="H381" s="231" t="s">
        <v>7041</v>
      </c>
      <c r="I381" s="231" t="s">
        <v>2252</v>
      </c>
      <c r="J381" s="231" t="s">
        <v>774</v>
      </c>
      <c r="K381" s="237" t="s">
        <v>195</v>
      </c>
      <c r="L381" s="238">
        <v>45541</v>
      </c>
      <c r="M381" s="231"/>
      <c r="N381" s="231"/>
      <c r="O381" s="231"/>
      <c r="P381" s="231"/>
    </row>
    <row r="382" spans="1:16">
      <c r="A382" s="236"/>
      <c r="B382" s="187" t="s">
        <v>147</v>
      </c>
      <c r="C382" s="233" t="s">
        <v>4544</v>
      </c>
      <c r="D382" s="189" t="s">
        <v>6121</v>
      </c>
      <c r="E382" s="238">
        <v>45537</v>
      </c>
      <c r="F382" s="238">
        <v>45537</v>
      </c>
      <c r="G382" s="231" t="s">
        <v>6899</v>
      </c>
      <c r="H382" s="231" t="s">
        <v>7044</v>
      </c>
      <c r="I382" s="231" t="s">
        <v>2233</v>
      </c>
      <c r="J382" s="231" t="s">
        <v>4606</v>
      </c>
      <c r="K382" s="237" t="s">
        <v>195</v>
      </c>
      <c r="L382" s="238">
        <v>45538</v>
      </c>
      <c r="M382" s="231"/>
      <c r="N382" s="231"/>
      <c r="O382" s="231"/>
      <c r="P382" s="231"/>
    </row>
    <row r="383" spans="1:16">
      <c r="A383" s="236"/>
      <c r="B383" s="187" t="s">
        <v>147</v>
      </c>
      <c r="C383" s="233" t="s">
        <v>4544</v>
      </c>
      <c r="D383" s="189" t="s">
        <v>6122</v>
      </c>
      <c r="E383" s="238">
        <v>45538</v>
      </c>
      <c r="F383" s="238">
        <v>45537</v>
      </c>
      <c r="G383" s="231" t="s">
        <v>1874</v>
      </c>
      <c r="H383" s="231" t="s">
        <v>7046</v>
      </c>
      <c r="I383" s="231" t="s">
        <v>2233</v>
      </c>
      <c r="J383" s="231" t="s">
        <v>4606</v>
      </c>
      <c r="K383" s="237" t="s">
        <v>195</v>
      </c>
      <c r="L383" s="238">
        <v>45541</v>
      </c>
      <c r="M383" s="231"/>
      <c r="N383" s="231"/>
      <c r="O383" s="231"/>
      <c r="P383" s="231"/>
    </row>
    <row r="384" spans="1:16">
      <c r="A384" s="236"/>
      <c r="B384" s="187" t="s">
        <v>147</v>
      </c>
      <c r="C384" s="233" t="s">
        <v>6849</v>
      </c>
      <c r="D384" s="189" t="s">
        <v>6123</v>
      </c>
      <c r="E384" s="238">
        <v>45538</v>
      </c>
      <c r="F384" s="238">
        <v>45537</v>
      </c>
      <c r="G384" s="231" t="s">
        <v>4166</v>
      </c>
      <c r="H384" s="231" t="s">
        <v>7047</v>
      </c>
      <c r="I384" s="231" t="s">
        <v>2252</v>
      </c>
      <c r="J384" s="231" t="s">
        <v>7048</v>
      </c>
      <c r="K384" s="237" t="s">
        <v>195</v>
      </c>
      <c r="L384" s="238">
        <v>45541</v>
      </c>
      <c r="M384" s="231"/>
      <c r="N384" s="231"/>
      <c r="O384" s="231"/>
      <c r="P384" s="231"/>
    </row>
    <row r="385" spans="1:16">
      <c r="A385" s="236"/>
      <c r="B385" s="187" t="s">
        <v>147</v>
      </c>
      <c r="C385" s="233" t="s">
        <v>4544</v>
      </c>
      <c r="D385" s="189" t="s">
        <v>6124</v>
      </c>
      <c r="E385" s="238">
        <v>45540</v>
      </c>
      <c r="F385" s="238">
        <v>45538</v>
      </c>
      <c r="G385" s="231" t="s">
        <v>1874</v>
      </c>
      <c r="H385" s="231" t="s">
        <v>7065</v>
      </c>
      <c r="I385" s="231" t="s">
        <v>7066</v>
      </c>
      <c r="J385" s="231" t="s">
        <v>7067</v>
      </c>
      <c r="K385" s="237" t="s">
        <v>195</v>
      </c>
      <c r="L385" s="238">
        <v>45544</v>
      </c>
      <c r="M385" s="231"/>
      <c r="N385" s="231"/>
      <c r="O385" s="231"/>
      <c r="P385" s="231"/>
    </row>
    <row r="386" spans="1:16">
      <c r="A386" s="236"/>
      <c r="B386" s="187" t="s">
        <v>147</v>
      </c>
      <c r="C386" s="233" t="s">
        <v>6849</v>
      </c>
      <c r="D386" s="189" t="s">
        <v>6125</v>
      </c>
      <c r="E386" s="238">
        <v>45540</v>
      </c>
      <c r="F386" s="238">
        <v>45539</v>
      </c>
      <c r="G386" s="231" t="s">
        <v>1874</v>
      </c>
      <c r="H386" s="231" t="s">
        <v>7068</v>
      </c>
      <c r="I386" s="231" t="s">
        <v>2252</v>
      </c>
      <c r="J386" s="231" t="s">
        <v>7069</v>
      </c>
      <c r="K386" s="237" t="s">
        <v>195</v>
      </c>
      <c r="L386" s="238">
        <v>45544</v>
      </c>
      <c r="M386" s="231"/>
      <c r="N386" s="231"/>
      <c r="O386" s="231"/>
      <c r="P386" s="231"/>
    </row>
    <row r="387" spans="1:16">
      <c r="A387" s="236"/>
      <c r="B387" s="187" t="s">
        <v>147</v>
      </c>
      <c r="C387" s="233" t="s">
        <v>6849</v>
      </c>
      <c r="D387" s="189" t="s">
        <v>6126</v>
      </c>
      <c r="E387" s="238">
        <v>45541</v>
      </c>
      <c r="F387" s="238">
        <v>45540</v>
      </c>
      <c r="G387" s="231" t="s">
        <v>1874</v>
      </c>
      <c r="H387" s="231" t="s">
        <v>7071</v>
      </c>
      <c r="I387" s="231" t="s">
        <v>2252</v>
      </c>
      <c r="J387" s="231" t="s">
        <v>6444</v>
      </c>
      <c r="K387" s="237" t="s">
        <v>195</v>
      </c>
      <c r="L387" s="238">
        <v>45542</v>
      </c>
      <c r="M387" s="231"/>
      <c r="N387" s="231"/>
      <c r="O387" s="231"/>
      <c r="P387" s="231"/>
    </row>
    <row r="388" spans="1:16">
      <c r="A388" s="236"/>
      <c r="B388" s="187" t="s">
        <v>147</v>
      </c>
      <c r="C388" s="233" t="s">
        <v>2150</v>
      </c>
      <c r="D388" s="189" t="s">
        <v>6127</v>
      </c>
      <c r="E388" s="238">
        <v>45541</v>
      </c>
      <c r="F388" s="238">
        <v>45541</v>
      </c>
      <c r="G388" s="231" t="s">
        <v>1874</v>
      </c>
      <c r="H388" s="231" t="s">
        <v>6802</v>
      </c>
      <c r="I388" s="231" t="s">
        <v>2253</v>
      </c>
      <c r="J388" s="231" t="s">
        <v>6805</v>
      </c>
      <c r="K388" s="237" t="s">
        <v>195</v>
      </c>
      <c r="L388" s="238">
        <v>45545</v>
      </c>
      <c r="M388" s="231"/>
      <c r="N388" s="231"/>
      <c r="O388" s="231"/>
      <c r="P388" s="231"/>
    </row>
    <row r="389" spans="1:16">
      <c r="A389" s="236"/>
      <c r="B389" s="187" t="s">
        <v>147</v>
      </c>
      <c r="C389" s="233" t="s">
        <v>6849</v>
      </c>
      <c r="D389" s="189" t="s">
        <v>6128</v>
      </c>
      <c r="E389" s="238">
        <v>45541</v>
      </c>
      <c r="F389" s="238">
        <v>45541</v>
      </c>
      <c r="G389" s="231" t="s">
        <v>4166</v>
      </c>
      <c r="H389" s="231" t="s">
        <v>6795</v>
      </c>
      <c r="I389" s="231" t="s">
        <v>2252</v>
      </c>
      <c r="J389" s="231" t="s">
        <v>7084</v>
      </c>
      <c r="K389" s="237" t="s">
        <v>195</v>
      </c>
      <c r="L389" s="238">
        <v>45545</v>
      </c>
      <c r="M389" s="231"/>
      <c r="N389" s="231"/>
      <c r="O389" s="231"/>
      <c r="P389" s="231"/>
    </row>
    <row r="390" spans="1:16">
      <c r="A390" s="236"/>
      <c r="B390" s="187" t="s">
        <v>147</v>
      </c>
      <c r="C390" s="233" t="s">
        <v>2150</v>
      </c>
      <c r="D390" s="189" t="s">
        <v>6129</v>
      </c>
      <c r="E390" s="238">
        <v>45542</v>
      </c>
      <c r="F390" s="238">
        <v>45542</v>
      </c>
      <c r="G390" s="231" t="s">
        <v>1859</v>
      </c>
      <c r="H390" s="231" t="s">
        <v>7087</v>
      </c>
      <c r="I390" s="231" t="s">
        <v>2253</v>
      </c>
      <c r="J390" s="231" t="s">
        <v>6805</v>
      </c>
      <c r="K390" s="237" t="s">
        <v>195</v>
      </c>
      <c r="L390" s="238">
        <v>45545</v>
      </c>
      <c r="M390" s="231"/>
      <c r="N390" s="231"/>
      <c r="O390" s="231"/>
      <c r="P390" s="231"/>
    </row>
    <row r="391" spans="1:16">
      <c r="A391" s="236"/>
      <c r="B391" s="187" t="s">
        <v>147</v>
      </c>
      <c r="C391" s="233" t="s">
        <v>2150</v>
      </c>
      <c r="D391" s="189" t="s">
        <v>6130</v>
      </c>
      <c r="E391" s="238">
        <v>45542</v>
      </c>
      <c r="F391" s="238">
        <v>45542</v>
      </c>
      <c r="G391" s="231" t="s">
        <v>1209</v>
      </c>
      <c r="H391" s="231" t="s">
        <v>7098</v>
      </c>
      <c r="I391" s="231" t="s">
        <v>2253</v>
      </c>
      <c r="J391" s="231" t="s">
        <v>7099</v>
      </c>
      <c r="K391" s="237" t="s">
        <v>195</v>
      </c>
      <c r="L391" s="238">
        <v>45545</v>
      </c>
      <c r="M391" s="231"/>
      <c r="N391" s="231"/>
      <c r="O391" s="231"/>
      <c r="P391" s="231"/>
    </row>
    <row r="392" spans="1:16">
      <c r="A392" s="236"/>
      <c r="B392" s="187" t="s">
        <v>147</v>
      </c>
      <c r="C392" s="233" t="s">
        <v>6849</v>
      </c>
      <c r="D392" s="189" t="s">
        <v>6131</v>
      </c>
      <c r="E392" s="238">
        <v>45544</v>
      </c>
      <c r="F392" s="238">
        <v>45543</v>
      </c>
      <c r="G392" s="231" t="s">
        <v>6442</v>
      </c>
      <c r="H392" s="231" t="s">
        <v>7088</v>
      </c>
      <c r="I392" s="231" t="s">
        <v>2252</v>
      </c>
      <c r="J392" s="231" t="s">
        <v>5523</v>
      </c>
      <c r="K392" s="237" t="s">
        <v>195</v>
      </c>
      <c r="L392" s="238">
        <v>45547</v>
      </c>
      <c r="M392" s="231"/>
      <c r="N392" s="231"/>
      <c r="O392" s="231"/>
      <c r="P392" s="231"/>
    </row>
    <row r="393" spans="1:16">
      <c r="A393" s="236"/>
      <c r="B393" s="187" t="s">
        <v>147</v>
      </c>
      <c r="C393" s="233" t="s">
        <v>2150</v>
      </c>
      <c r="D393" s="189" t="s">
        <v>6132</v>
      </c>
      <c r="E393" s="238">
        <v>45544</v>
      </c>
      <c r="F393" s="238">
        <v>45544</v>
      </c>
      <c r="G393" s="231" t="s">
        <v>1859</v>
      </c>
      <c r="H393" s="231" t="s">
        <v>6888</v>
      </c>
      <c r="I393" s="231" t="s">
        <v>2253</v>
      </c>
      <c r="J393" s="231" t="s">
        <v>6805</v>
      </c>
      <c r="K393" s="237" t="s">
        <v>195</v>
      </c>
      <c r="L393" s="238">
        <v>45547</v>
      </c>
      <c r="M393" s="231"/>
      <c r="N393" s="231"/>
      <c r="O393" s="231"/>
      <c r="P393" s="231"/>
    </row>
    <row r="394" spans="1:16">
      <c r="A394" s="236"/>
      <c r="B394" s="187" t="s">
        <v>147</v>
      </c>
      <c r="C394" s="233" t="s">
        <v>6849</v>
      </c>
      <c r="D394" s="189" t="s">
        <v>6133</v>
      </c>
      <c r="E394" s="238">
        <v>45544</v>
      </c>
      <c r="F394" s="238">
        <v>45544</v>
      </c>
      <c r="G394" s="231" t="s">
        <v>3644</v>
      </c>
      <c r="H394" s="231" t="s">
        <v>7089</v>
      </c>
      <c r="I394" s="231" t="s">
        <v>2252</v>
      </c>
      <c r="J394" s="231" t="s">
        <v>6444</v>
      </c>
      <c r="K394" s="237" t="s">
        <v>195</v>
      </c>
      <c r="L394" s="238">
        <v>45547</v>
      </c>
      <c r="M394" s="231"/>
      <c r="N394" s="231"/>
      <c r="O394" s="231"/>
      <c r="P394" s="231"/>
    </row>
    <row r="395" spans="1:16">
      <c r="A395" s="236"/>
      <c r="B395" s="187" t="s">
        <v>147</v>
      </c>
      <c r="C395" s="233" t="s">
        <v>6849</v>
      </c>
      <c r="D395" s="189" t="s">
        <v>6134</v>
      </c>
      <c r="E395" s="238">
        <v>45544</v>
      </c>
      <c r="F395" s="238">
        <v>45544</v>
      </c>
      <c r="G395" s="231" t="s">
        <v>1874</v>
      </c>
      <c r="H395" s="231" t="s">
        <v>7090</v>
      </c>
      <c r="I395" s="231" t="s">
        <v>2252</v>
      </c>
      <c r="J395" s="231" t="s">
        <v>6444</v>
      </c>
      <c r="K395" s="237" t="s">
        <v>195</v>
      </c>
      <c r="L395" s="238">
        <v>45547</v>
      </c>
      <c r="M395" s="231"/>
      <c r="N395" s="231"/>
      <c r="O395" s="231"/>
      <c r="P395" s="231"/>
    </row>
    <row r="396" spans="1:16">
      <c r="A396" s="236"/>
      <c r="B396" s="187" t="s">
        <v>147</v>
      </c>
      <c r="C396" s="233" t="s">
        <v>2150</v>
      </c>
      <c r="D396" s="189" t="s">
        <v>6135</v>
      </c>
      <c r="E396" s="238">
        <v>45545</v>
      </c>
      <c r="F396" s="238">
        <v>45545</v>
      </c>
      <c r="G396" s="231" t="s">
        <v>5369</v>
      </c>
      <c r="H396" s="231" t="s">
        <v>7102</v>
      </c>
      <c r="I396" s="231" t="s">
        <v>2253</v>
      </c>
      <c r="J396" s="231" t="s">
        <v>7103</v>
      </c>
      <c r="K396" s="237" t="s">
        <v>195</v>
      </c>
      <c r="L396" s="238">
        <v>45547</v>
      </c>
      <c r="M396" s="231"/>
      <c r="N396" s="231"/>
      <c r="O396" s="231"/>
      <c r="P396" s="231"/>
    </row>
    <row r="397" spans="1:16">
      <c r="A397" s="236"/>
      <c r="B397" s="187" t="s">
        <v>147</v>
      </c>
      <c r="C397" s="233" t="s">
        <v>7107</v>
      </c>
      <c r="D397" s="189" t="s">
        <v>6136</v>
      </c>
      <c r="E397" s="238">
        <v>45545</v>
      </c>
      <c r="F397" s="238">
        <v>45545</v>
      </c>
      <c r="G397" s="231" t="s">
        <v>3523</v>
      </c>
      <c r="H397" s="231" t="s">
        <v>6744</v>
      </c>
      <c r="I397" s="231" t="s">
        <v>2227</v>
      </c>
      <c r="J397" s="231" t="s">
        <v>6479</v>
      </c>
      <c r="K397" s="237" t="s">
        <v>195</v>
      </c>
      <c r="L397" s="238">
        <v>45547</v>
      </c>
      <c r="M397" s="231"/>
      <c r="N397" s="231"/>
      <c r="O397" s="231"/>
      <c r="P397" s="231"/>
    </row>
    <row r="398" spans="1:16">
      <c r="A398" s="236"/>
      <c r="B398" s="187" t="s">
        <v>147</v>
      </c>
      <c r="C398" s="233" t="s">
        <v>2150</v>
      </c>
      <c r="D398" s="189" t="s">
        <v>6137</v>
      </c>
      <c r="E398" s="238">
        <v>45545</v>
      </c>
      <c r="F398" s="238">
        <v>45546</v>
      </c>
      <c r="G398" s="231" t="s">
        <v>3523</v>
      </c>
      <c r="H398" s="231" t="s">
        <v>6706</v>
      </c>
      <c r="I398" s="231" t="s">
        <v>2253</v>
      </c>
      <c r="J398" s="231" t="s">
        <v>7108</v>
      </c>
      <c r="K398" s="237" t="s">
        <v>195</v>
      </c>
      <c r="L398" s="238">
        <v>45551</v>
      </c>
      <c r="M398" s="231"/>
      <c r="N398" s="231"/>
      <c r="O398" s="231"/>
      <c r="P398" s="231"/>
    </row>
    <row r="399" spans="1:16">
      <c r="A399" s="236"/>
      <c r="B399" s="187" t="s">
        <v>147</v>
      </c>
      <c r="C399" s="233" t="s">
        <v>2150</v>
      </c>
      <c r="D399" s="189" t="s">
        <v>6138</v>
      </c>
      <c r="E399" s="238">
        <v>45546</v>
      </c>
      <c r="F399" s="238">
        <v>45546</v>
      </c>
      <c r="G399" s="231" t="s">
        <v>3644</v>
      </c>
      <c r="H399" s="231" t="s">
        <v>7110</v>
      </c>
      <c r="I399" s="231" t="s">
        <v>2253</v>
      </c>
      <c r="J399" s="231" t="s">
        <v>7109</v>
      </c>
      <c r="K399" s="237" t="s">
        <v>195</v>
      </c>
      <c r="L399" s="238">
        <v>45551</v>
      </c>
      <c r="M399" s="231"/>
      <c r="N399" s="231"/>
      <c r="O399" s="231"/>
      <c r="P399" s="231"/>
    </row>
    <row r="400" spans="1:16">
      <c r="A400" s="236"/>
      <c r="B400" s="187" t="s">
        <v>147</v>
      </c>
      <c r="C400" s="233" t="s">
        <v>7107</v>
      </c>
      <c r="D400" s="189" t="s">
        <v>6139</v>
      </c>
      <c r="E400" s="238">
        <v>45546</v>
      </c>
      <c r="F400" s="238">
        <v>45546</v>
      </c>
      <c r="G400" s="231" t="s">
        <v>3523</v>
      </c>
      <c r="H400" s="231" t="s">
        <v>7119</v>
      </c>
      <c r="I400" s="231" t="s">
        <v>2227</v>
      </c>
      <c r="J400" s="231" t="s">
        <v>7120</v>
      </c>
      <c r="K400" s="237" t="s">
        <v>195</v>
      </c>
      <c r="L400" s="238">
        <v>45547</v>
      </c>
      <c r="M400" s="231"/>
      <c r="N400" s="231"/>
      <c r="O400" s="231"/>
      <c r="P400" s="231"/>
    </row>
    <row r="401" spans="1:16">
      <c r="A401" s="236"/>
      <c r="B401" s="187" t="s">
        <v>147</v>
      </c>
      <c r="C401" s="233" t="s">
        <v>7107</v>
      </c>
      <c r="D401" s="189" t="s">
        <v>6140</v>
      </c>
      <c r="E401" s="238">
        <v>45547</v>
      </c>
      <c r="F401" s="238">
        <v>45546</v>
      </c>
      <c r="G401" s="231" t="s">
        <v>3523</v>
      </c>
      <c r="H401" s="231" t="s">
        <v>7123</v>
      </c>
      <c r="I401" s="231" t="s">
        <v>2227</v>
      </c>
      <c r="J401" s="231" t="s">
        <v>6334</v>
      </c>
      <c r="K401" s="237" t="s">
        <v>195</v>
      </c>
      <c r="L401" s="238">
        <v>45551</v>
      </c>
      <c r="M401" s="231"/>
      <c r="N401" s="231"/>
      <c r="O401" s="231"/>
      <c r="P401" s="231"/>
    </row>
    <row r="402" spans="1:16">
      <c r="A402" s="236"/>
      <c r="B402" s="187" t="s">
        <v>147</v>
      </c>
      <c r="C402" s="233" t="s">
        <v>7107</v>
      </c>
      <c r="D402" s="189" t="s">
        <v>6141</v>
      </c>
      <c r="E402" s="238">
        <v>45547</v>
      </c>
      <c r="F402" s="238">
        <v>45547</v>
      </c>
      <c r="G402" s="231" t="s">
        <v>3523</v>
      </c>
      <c r="H402" s="231" t="s">
        <v>7124</v>
      </c>
      <c r="I402" s="231" t="s">
        <v>2227</v>
      </c>
      <c r="J402" s="231" t="s">
        <v>7125</v>
      </c>
      <c r="K402" s="237" t="s">
        <v>195</v>
      </c>
      <c r="L402" s="238">
        <v>45551</v>
      </c>
      <c r="M402" s="231"/>
      <c r="N402" s="231"/>
      <c r="O402" s="231"/>
      <c r="P402" s="231"/>
    </row>
    <row r="403" spans="1:16">
      <c r="A403" s="236"/>
      <c r="B403" s="187" t="s">
        <v>147</v>
      </c>
      <c r="C403" s="233" t="s">
        <v>2150</v>
      </c>
      <c r="D403" s="189" t="s">
        <v>6142</v>
      </c>
      <c r="E403" s="238">
        <v>45547</v>
      </c>
      <c r="F403" s="238">
        <v>45548</v>
      </c>
      <c r="G403" s="231" t="s">
        <v>914</v>
      </c>
      <c r="H403" s="231" t="s">
        <v>7129</v>
      </c>
      <c r="I403" s="231" t="s">
        <v>2253</v>
      </c>
      <c r="J403" s="231" t="s">
        <v>7130</v>
      </c>
      <c r="K403" s="237" t="s">
        <v>195</v>
      </c>
      <c r="L403" s="238">
        <v>45551</v>
      </c>
      <c r="M403" s="231"/>
      <c r="N403" s="231"/>
      <c r="O403" s="231"/>
      <c r="P403" s="231"/>
    </row>
    <row r="404" spans="1:16">
      <c r="A404" s="236"/>
      <c r="B404" s="187" t="s">
        <v>147</v>
      </c>
      <c r="C404" s="233" t="s">
        <v>7107</v>
      </c>
      <c r="D404" s="189" t="s">
        <v>6143</v>
      </c>
      <c r="E404" s="238">
        <v>45548</v>
      </c>
      <c r="F404" s="238">
        <v>45547</v>
      </c>
      <c r="G404" s="231" t="s">
        <v>3523</v>
      </c>
      <c r="H404" s="231" t="s">
        <v>7137</v>
      </c>
      <c r="I404" s="231" t="s">
        <v>2227</v>
      </c>
      <c r="J404" s="231" t="s">
        <v>7138</v>
      </c>
      <c r="K404" s="237" t="s">
        <v>195</v>
      </c>
      <c r="L404" s="238">
        <v>45551</v>
      </c>
      <c r="M404" s="231"/>
      <c r="N404" s="231"/>
      <c r="O404" s="231"/>
      <c r="P404" s="231"/>
    </row>
    <row r="405" spans="1:16">
      <c r="A405" s="236"/>
      <c r="B405" s="187" t="s">
        <v>147</v>
      </c>
      <c r="C405" s="233" t="s">
        <v>2150</v>
      </c>
      <c r="D405" s="189" t="s">
        <v>6144</v>
      </c>
      <c r="E405" s="238">
        <v>45548</v>
      </c>
      <c r="F405" s="238">
        <v>45548</v>
      </c>
      <c r="G405" s="231" t="s">
        <v>5331</v>
      </c>
      <c r="H405" s="231" t="s">
        <v>7139</v>
      </c>
      <c r="I405" s="231" t="s">
        <v>7140</v>
      </c>
      <c r="J405" s="231" t="s">
        <v>4606</v>
      </c>
      <c r="K405" s="237" t="s">
        <v>195</v>
      </c>
      <c r="L405" s="238">
        <v>45555</v>
      </c>
      <c r="M405" s="231"/>
      <c r="N405" s="231"/>
      <c r="O405" s="231"/>
      <c r="P405" s="231"/>
    </row>
    <row r="406" spans="1:16">
      <c r="A406" s="236"/>
      <c r="B406" s="187" t="s">
        <v>147</v>
      </c>
      <c r="C406" s="233" t="s">
        <v>2150</v>
      </c>
      <c r="D406" s="189" t="s">
        <v>6145</v>
      </c>
      <c r="E406" s="238">
        <v>45548</v>
      </c>
      <c r="F406" s="238">
        <v>45548</v>
      </c>
      <c r="G406" s="231" t="s">
        <v>3523</v>
      </c>
      <c r="H406" s="231" t="s">
        <v>7141</v>
      </c>
      <c r="I406" s="231" t="s">
        <v>7142</v>
      </c>
      <c r="J406" s="231" t="s">
        <v>7108</v>
      </c>
      <c r="K406" s="237" t="s">
        <v>195</v>
      </c>
      <c r="L406" s="238">
        <v>45555</v>
      </c>
      <c r="M406" s="231"/>
      <c r="N406" s="231"/>
      <c r="O406" s="231"/>
      <c r="P406" s="231"/>
    </row>
    <row r="407" spans="1:16">
      <c r="A407" s="236"/>
      <c r="B407" s="187" t="s">
        <v>147</v>
      </c>
      <c r="C407" s="233" t="s">
        <v>3596</v>
      </c>
      <c r="D407" s="189" t="s">
        <v>6146</v>
      </c>
      <c r="E407" s="238">
        <v>45548</v>
      </c>
      <c r="F407" s="238">
        <v>45548</v>
      </c>
      <c r="G407" s="231" t="s">
        <v>3523</v>
      </c>
      <c r="H407" s="231" t="s">
        <v>7143</v>
      </c>
      <c r="I407" s="231" t="s">
        <v>7144</v>
      </c>
      <c r="J407" s="231" t="s">
        <v>7039</v>
      </c>
      <c r="K407" s="237" t="s">
        <v>195</v>
      </c>
      <c r="L407" s="238">
        <v>45555</v>
      </c>
      <c r="M407" s="231"/>
      <c r="N407" s="231"/>
      <c r="O407" s="231"/>
      <c r="P407" s="231"/>
    </row>
    <row r="408" spans="1:16">
      <c r="A408" s="236"/>
      <c r="B408" s="187" t="s">
        <v>147</v>
      </c>
      <c r="C408" s="233" t="s">
        <v>7107</v>
      </c>
      <c r="D408" s="189" t="s">
        <v>6147</v>
      </c>
      <c r="E408" s="238">
        <v>45549</v>
      </c>
      <c r="F408" s="238">
        <v>45549</v>
      </c>
      <c r="G408" s="231" t="s">
        <v>4166</v>
      </c>
      <c r="H408" s="231" t="s">
        <v>7041</v>
      </c>
      <c r="I408" s="231" t="s">
        <v>2227</v>
      </c>
      <c r="J408" s="231" t="s">
        <v>7193</v>
      </c>
      <c r="K408" s="237" t="s">
        <v>195</v>
      </c>
      <c r="L408" s="238">
        <v>45555</v>
      </c>
      <c r="M408" s="231"/>
      <c r="N408" s="231"/>
      <c r="O408" s="231"/>
      <c r="P408" s="231"/>
    </row>
    <row r="409" spans="1:16">
      <c r="A409" s="236"/>
      <c r="B409" s="187" t="s">
        <v>147</v>
      </c>
      <c r="C409" s="233" t="s">
        <v>2150</v>
      </c>
      <c r="D409" s="189" t="s">
        <v>6148</v>
      </c>
      <c r="E409" s="238">
        <v>45549</v>
      </c>
      <c r="F409" s="238">
        <v>45549</v>
      </c>
      <c r="G409" s="231" t="s">
        <v>3644</v>
      </c>
      <c r="H409" s="231" t="s">
        <v>7152</v>
      </c>
      <c r="I409" s="231" t="s">
        <v>2253</v>
      </c>
      <c r="J409" s="231" t="s">
        <v>7153</v>
      </c>
      <c r="K409" s="237" t="s">
        <v>195</v>
      </c>
      <c r="L409" s="238">
        <v>45553</v>
      </c>
      <c r="M409" s="231"/>
      <c r="N409" s="231"/>
      <c r="O409" s="231"/>
      <c r="P409" s="231"/>
    </row>
    <row r="410" spans="1:16">
      <c r="A410" s="236"/>
      <c r="B410" s="187" t="s">
        <v>147</v>
      </c>
      <c r="C410" s="233" t="s">
        <v>7107</v>
      </c>
      <c r="D410" s="189" t="s">
        <v>6149</v>
      </c>
      <c r="E410" s="238">
        <v>45550</v>
      </c>
      <c r="F410" s="238">
        <v>45550</v>
      </c>
      <c r="G410" s="231" t="s">
        <v>4166</v>
      </c>
      <c r="H410" s="231" t="s">
        <v>7154</v>
      </c>
      <c r="I410" s="231" t="s">
        <v>2227</v>
      </c>
      <c r="J410" s="231" t="s">
        <v>7155</v>
      </c>
      <c r="K410" s="237" t="s">
        <v>195</v>
      </c>
      <c r="L410" s="238">
        <v>45551</v>
      </c>
      <c r="M410" s="231"/>
      <c r="N410" s="231"/>
      <c r="O410" s="231"/>
      <c r="P410" s="231"/>
    </row>
    <row r="411" spans="1:16">
      <c r="A411" s="236"/>
      <c r="B411" s="187" t="s">
        <v>147</v>
      </c>
      <c r="C411" s="233" t="s">
        <v>7107</v>
      </c>
      <c r="D411" s="189" t="s">
        <v>6150</v>
      </c>
      <c r="E411" s="238">
        <v>45551</v>
      </c>
      <c r="F411" s="238">
        <v>45551</v>
      </c>
      <c r="G411" s="231" t="s">
        <v>4166</v>
      </c>
      <c r="H411" s="231" t="s">
        <v>7194</v>
      </c>
      <c r="I411" s="231" t="s">
        <v>2227</v>
      </c>
      <c r="J411" s="231" t="s">
        <v>7195</v>
      </c>
      <c r="K411" s="237" t="s">
        <v>195</v>
      </c>
      <c r="L411" s="238">
        <v>45555</v>
      </c>
      <c r="M411" s="231"/>
      <c r="N411" s="231"/>
      <c r="O411" s="231"/>
      <c r="P411" s="231"/>
    </row>
    <row r="412" spans="1:16">
      <c r="A412" s="236"/>
      <c r="B412" s="187" t="s">
        <v>147</v>
      </c>
      <c r="C412" s="233" t="s">
        <v>7107</v>
      </c>
      <c r="D412" s="189" t="s">
        <v>6151</v>
      </c>
      <c r="E412" s="238">
        <v>45551</v>
      </c>
      <c r="F412" s="238">
        <v>45551</v>
      </c>
      <c r="G412" s="231" t="s">
        <v>4166</v>
      </c>
      <c r="H412" s="231" t="s">
        <v>7196</v>
      </c>
      <c r="I412" s="231" t="s">
        <v>2227</v>
      </c>
      <c r="J412" s="231" t="s">
        <v>7197</v>
      </c>
      <c r="K412" s="237" t="s">
        <v>195</v>
      </c>
      <c r="L412" s="238">
        <v>45555</v>
      </c>
      <c r="M412" s="231"/>
      <c r="N412" s="231"/>
      <c r="O412" s="231"/>
      <c r="P412" s="231"/>
    </row>
    <row r="413" spans="1:16">
      <c r="A413" s="236"/>
      <c r="B413" s="187" t="s">
        <v>147</v>
      </c>
      <c r="C413" s="233" t="s">
        <v>7107</v>
      </c>
      <c r="D413" s="189" t="s">
        <v>6152</v>
      </c>
      <c r="E413" s="238">
        <v>45553</v>
      </c>
      <c r="F413" s="238">
        <v>45553</v>
      </c>
      <c r="G413" s="231" t="s">
        <v>6442</v>
      </c>
      <c r="H413" s="231" t="s">
        <v>7198</v>
      </c>
      <c r="I413" s="231" t="s">
        <v>2227</v>
      </c>
      <c r="J413" s="231" t="s">
        <v>5523</v>
      </c>
      <c r="K413" s="237" t="s">
        <v>195</v>
      </c>
      <c r="L413" s="238">
        <v>45555</v>
      </c>
      <c r="M413" s="231"/>
      <c r="N413" s="231"/>
      <c r="O413" s="231"/>
      <c r="P413" s="231"/>
    </row>
    <row r="414" spans="1:16">
      <c r="A414" s="236"/>
      <c r="B414" s="187" t="s">
        <v>147</v>
      </c>
      <c r="C414" s="233" t="s">
        <v>7107</v>
      </c>
      <c r="D414" s="189" t="s">
        <v>6153</v>
      </c>
      <c r="E414" s="238">
        <v>45554</v>
      </c>
      <c r="F414" s="238">
        <v>45553</v>
      </c>
      <c r="G414" s="231" t="s">
        <v>1874</v>
      </c>
      <c r="H414" s="231" t="s">
        <v>7167</v>
      </c>
      <c r="I414" s="231" t="s">
        <v>2227</v>
      </c>
      <c r="J414" s="231" t="s">
        <v>7168</v>
      </c>
      <c r="K414" s="237" t="s">
        <v>195</v>
      </c>
      <c r="L414" s="238">
        <v>45559</v>
      </c>
      <c r="M414" s="231"/>
      <c r="N414" s="231"/>
      <c r="O414" s="231"/>
      <c r="P414" s="231"/>
    </row>
    <row r="415" spans="1:16">
      <c r="A415" s="236"/>
      <c r="B415" s="187" t="s">
        <v>147</v>
      </c>
      <c r="C415" s="233" t="s">
        <v>7107</v>
      </c>
      <c r="D415" s="189" t="s">
        <v>6154</v>
      </c>
      <c r="E415" s="238">
        <v>45554</v>
      </c>
      <c r="F415" s="238">
        <v>45554</v>
      </c>
      <c r="G415" s="231" t="s">
        <v>1874</v>
      </c>
      <c r="H415" s="231" t="s">
        <v>5935</v>
      </c>
      <c r="I415" s="231" t="s">
        <v>2227</v>
      </c>
      <c r="J415" s="231" t="s">
        <v>7084</v>
      </c>
      <c r="K415" s="237" t="s">
        <v>195</v>
      </c>
      <c r="L415" s="238">
        <v>45559</v>
      </c>
      <c r="M415" s="231"/>
      <c r="N415" s="231"/>
      <c r="O415" s="231"/>
      <c r="P415" s="231"/>
    </row>
    <row r="416" spans="1:16">
      <c r="A416" s="236"/>
      <c r="B416" s="187" t="s">
        <v>147</v>
      </c>
      <c r="C416" s="233" t="s">
        <v>2292</v>
      </c>
      <c r="D416" s="189" t="s">
        <v>6155</v>
      </c>
      <c r="E416" s="238">
        <v>45555</v>
      </c>
      <c r="F416" s="238">
        <v>45555</v>
      </c>
      <c r="G416" s="231" t="s">
        <v>3523</v>
      </c>
      <c r="H416" s="231" t="s">
        <v>7180</v>
      </c>
      <c r="I416" s="231" t="s">
        <v>2284</v>
      </c>
      <c r="J416" s="231" t="s">
        <v>7181</v>
      </c>
      <c r="K416" s="237" t="s">
        <v>195</v>
      </c>
      <c r="L416" s="238">
        <v>45565</v>
      </c>
      <c r="M416" s="231"/>
      <c r="N416" s="231"/>
      <c r="O416" s="231"/>
      <c r="P416" s="231"/>
    </row>
    <row r="417" spans="1:16">
      <c r="A417" s="236"/>
      <c r="B417" s="187" t="s">
        <v>147</v>
      </c>
      <c r="C417" s="233" t="s">
        <v>6849</v>
      </c>
      <c r="D417" s="189" t="s">
        <v>6156</v>
      </c>
      <c r="E417" s="238">
        <v>45556</v>
      </c>
      <c r="F417" s="238">
        <v>45556</v>
      </c>
      <c r="G417" s="231" t="s">
        <v>3644</v>
      </c>
      <c r="H417" s="231" t="s">
        <v>7220</v>
      </c>
      <c r="I417" s="231" t="s">
        <v>2252</v>
      </c>
      <c r="J417" s="231" t="s">
        <v>4606</v>
      </c>
      <c r="K417" s="237" t="s">
        <v>195</v>
      </c>
      <c r="L417" s="238">
        <v>45559</v>
      </c>
      <c r="M417" s="231"/>
      <c r="N417" s="231"/>
      <c r="O417" s="231"/>
      <c r="P417" s="231"/>
    </row>
    <row r="418" spans="1:16">
      <c r="A418" s="236"/>
      <c r="B418" s="187" t="s">
        <v>147</v>
      </c>
      <c r="C418" s="233" t="s">
        <v>7107</v>
      </c>
      <c r="D418" s="189" t="s">
        <v>6157</v>
      </c>
      <c r="E418" s="238">
        <v>45558</v>
      </c>
      <c r="F418" s="238">
        <v>45556</v>
      </c>
      <c r="G418" s="231" t="s">
        <v>1874</v>
      </c>
      <c r="H418" s="231" t="s">
        <v>7188</v>
      </c>
      <c r="I418" s="231" t="s">
        <v>2227</v>
      </c>
      <c r="J418" s="231" t="s">
        <v>6444</v>
      </c>
      <c r="K418" s="237" t="s">
        <v>195</v>
      </c>
      <c r="L418" s="238">
        <v>45565</v>
      </c>
      <c r="M418" s="231"/>
      <c r="N418" s="231"/>
      <c r="O418" s="231"/>
      <c r="P418" s="231"/>
    </row>
    <row r="419" spans="1:16">
      <c r="A419" s="236"/>
      <c r="B419" s="187" t="s">
        <v>147</v>
      </c>
      <c r="C419" s="233" t="s">
        <v>6849</v>
      </c>
      <c r="D419" s="189" t="s">
        <v>6158</v>
      </c>
      <c r="E419" s="238">
        <v>45558</v>
      </c>
      <c r="F419" s="238">
        <v>45557</v>
      </c>
      <c r="G419" s="231" t="s">
        <v>1874</v>
      </c>
      <c r="H419" s="231" t="s">
        <v>7189</v>
      </c>
      <c r="I419" s="231" t="s">
        <v>2252</v>
      </c>
      <c r="J419" s="231" t="s">
        <v>4606</v>
      </c>
      <c r="K419" s="237" t="s">
        <v>195</v>
      </c>
      <c r="L419" s="238">
        <v>45561</v>
      </c>
      <c r="M419" s="231"/>
      <c r="N419" s="231"/>
      <c r="O419" s="231"/>
      <c r="P419" s="231"/>
    </row>
    <row r="420" spans="1:16">
      <c r="A420" s="236"/>
      <c r="B420" s="187" t="s">
        <v>147</v>
      </c>
      <c r="C420" s="233" t="s">
        <v>2292</v>
      </c>
      <c r="D420" s="189" t="s">
        <v>6159</v>
      </c>
      <c r="E420" s="238">
        <v>45558</v>
      </c>
      <c r="F420" s="238">
        <v>45558</v>
      </c>
      <c r="G420" s="231" t="s">
        <v>1874</v>
      </c>
      <c r="H420" s="231" t="s">
        <v>7191</v>
      </c>
      <c r="I420" s="231" t="s">
        <v>2284</v>
      </c>
      <c r="J420" s="231" t="s">
        <v>7192</v>
      </c>
      <c r="K420" s="237" t="s">
        <v>195</v>
      </c>
      <c r="L420" s="238">
        <v>45565</v>
      </c>
      <c r="M420" s="231"/>
      <c r="N420" s="231"/>
      <c r="O420" s="231"/>
      <c r="P420" s="231"/>
    </row>
    <row r="421" spans="1:16">
      <c r="A421" s="236"/>
      <c r="B421" s="187" t="s">
        <v>147</v>
      </c>
      <c r="C421" s="233" t="s">
        <v>2292</v>
      </c>
      <c r="D421" s="189" t="s">
        <v>6160</v>
      </c>
      <c r="E421" s="238">
        <v>45558</v>
      </c>
      <c r="F421" s="238">
        <v>45558</v>
      </c>
      <c r="G421" s="231" t="s">
        <v>5331</v>
      </c>
      <c r="H421" s="231" t="s">
        <v>7190</v>
      </c>
      <c r="I421" s="231" t="s">
        <v>2284</v>
      </c>
      <c r="J421" s="231" t="s">
        <v>7099</v>
      </c>
      <c r="K421" s="237" t="s">
        <v>195</v>
      </c>
      <c r="L421" s="238">
        <v>45561</v>
      </c>
      <c r="M421" s="231"/>
      <c r="N421" s="231"/>
      <c r="O421" s="231"/>
      <c r="P421" s="231"/>
    </row>
    <row r="422" spans="1:16">
      <c r="A422" s="236"/>
      <c r="B422" s="187" t="s">
        <v>147</v>
      </c>
      <c r="C422" s="233" t="s">
        <v>2292</v>
      </c>
      <c r="D422" s="189" t="s">
        <v>6161</v>
      </c>
      <c r="E422" s="238">
        <v>45558</v>
      </c>
      <c r="F422" s="238">
        <v>45558</v>
      </c>
      <c r="G422" s="231" t="s">
        <v>1874</v>
      </c>
      <c r="H422" s="231" t="s">
        <v>6345</v>
      </c>
      <c r="I422" s="231" t="s">
        <v>2284</v>
      </c>
      <c r="J422" s="231" t="s">
        <v>7192</v>
      </c>
      <c r="K422" s="237" t="s">
        <v>195</v>
      </c>
      <c r="L422" s="238">
        <v>45561</v>
      </c>
      <c r="M422" s="231"/>
      <c r="N422" s="231"/>
      <c r="O422" s="231"/>
      <c r="P422" s="231"/>
    </row>
    <row r="423" spans="1:16">
      <c r="A423" s="236"/>
      <c r="B423" s="187" t="s">
        <v>147</v>
      </c>
      <c r="C423" s="233" t="s">
        <v>7215</v>
      </c>
      <c r="D423" s="189" t="s">
        <v>6162</v>
      </c>
      <c r="E423" s="238">
        <v>45559</v>
      </c>
      <c r="F423" s="238">
        <v>45559</v>
      </c>
      <c r="G423" s="231" t="s">
        <v>1874</v>
      </c>
      <c r="H423" s="231" t="s">
        <v>7216</v>
      </c>
      <c r="I423" s="231" t="s">
        <v>2307</v>
      </c>
      <c r="J423" s="231" t="s">
        <v>7217</v>
      </c>
      <c r="K423" s="237" t="s">
        <v>195</v>
      </c>
      <c r="L423" s="238">
        <v>45565</v>
      </c>
      <c r="M423" s="231"/>
      <c r="N423" s="231"/>
      <c r="O423" s="231"/>
      <c r="P423" s="231"/>
    </row>
    <row r="424" spans="1:16">
      <c r="A424" s="236"/>
      <c r="B424" s="187" t="s">
        <v>147</v>
      </c>
      <c r="C424" s="233" t="s">
        <v>2292</v>
      </c>
      <c r="D424" s="189" t="s">
        <v>6163</v>
      </c>
      <c r="E424" s="238">
        <v>45559</v>
      </c>
      <c r="F424" s="238">
        <v>45559</v>
      </c>
      <c r="G424" s="231" t="s">
        <v>5369</v>
      </c>
      <c r="H424" s="231" t="s">
        <v>7218</v>
      </c>
      <c r="I424" s="231" t="s">
        <v>2284</v>
      </c>
      <c r="J424" s="231" t="s">
        <v>7192</v>
      </c>
      <c r="K424" s="237" t="s">
        <v>197</v>
      </c>
      <c r="L424" s="238">
        <v>45561</v>
      </c>
      <c r="M424" s="231"/>
      <c r="N424" s="231"/>
      <c r="O424" s="231"/>
      <c r="P424" s="231"/>
    </row>
    <row r="425" spans="1:16">
      <c r="A425" s="236"/>
      <c r="B425" s="187" t="s">
        <v>147</v>
      </c>
      <c r="C425" s="233" t="s">
        <v>7107</v>
      </c>
      <c r="D425" s="189" t="s">
        <v>6164</v>
      </c>
      <c r="E425" s="238">
        <v>45560</v>
      </c>
      <c r="F425" s="238">
        <v>45559</v>
      </c>
      <c r="G425" s="231" t="s">
        <v>1874</v>
      </c>
      <c r="H425" s="231" t="s">
        <v>7228</v>
      </c>
      <c r="I425" s="231" t="s">
        <v>2227</v>
      </c>
      <c r="J425" s="231" t="s">
        <v>5438</v>
      </c>
      <c r="K425" s="237" t="s">
        <v>195</v>
      </c>
      <c r="L425" s="238">
        <v>45567</v>
      </c>
      <c r="M425" s="231"/>
      <c r="N425" s="231"/>
      <c r="O425" s="231"/>
      <c r="P425" s="231"/>
    </row>
    <row r="426" spans="1:16">
      <c r="A426" s="236"/>
      <c r="B426" s="187" t="s">
        <v>147</v>
      </c>
      <c r="C426" s="233" t="s">
        <v>3596</v>
      </c>
      <c r="D426" s="189" t="s">
        <v>6165</v>
      </c>
      <c r="E426" s="238">
        <v>45560</v>
      </c>
      <c r="F426" s="238">
        <v>45560</v>
      </c>
      <c r="G426" s="231" t="s">
        <v>6842</v>
      </c>
      <c r="H426" s="231" t="s">
        <v>7232</v>
      </c>
      <c r="I426" s="231" t="s">
        <v>7233</v>
      </c>
      <c r="J426" s="231" t="s">
        <v>6318</v>
      </c>
      <c r="K426" s="237" t="s">
        <v>195</v>
      </c>
      <c r="L426" s="238">
        <v>45565</v>
      </c>
      <c r="M426" s="231"/>
      <c r="N426" s="231"/>
      <c r="O426" s="231"/>
      <c r="P426" s="231"/>
    </row>
    <row r="427" spans="1:16">
      <c r="A427" s="236"/>
      <c r="B427" s="187" t="s">
        <v>147</v>
      </c>
      <c r="C427" s="233" t="s">
        <v>7215</v>
      </c>
      <c r="D427" s="189" t="s">
        <v>6166</v>
      </c>
      <c r="E427" s="238">
        <v>45560</v>
      </c>
      <c r="F427" s="238">
        <v>45560</v>
      </c>
      <c r="G427" s="231" t="s">
        <v>1874</v>
      </c>
      <c r="H427" s="231" t="s">
        <v>7229</v>
      </c>
      <c r="I427" s="231" t="s">
        <v>2307</v>
      </c>
      <c r="J427" s="231" t="s">
        <v>7230</v>
      </c>
      <c r="K427" s="237" t="s">
        <v>195</v>
      </c>
      <c r="L427" s="238">
        <v>45565</v>
      </c>
      <c r="M427" s="231"/>
      <c r="N427" s="231"/>
      <c r="O427" s="231"/>
      <c r="P427" s="231"/>
    </row>
    <row r="428" spans="1:16">
      <c r="A428" s="236"/>
      <c r="B428" s="187" t="s">
        <v>147</v>
      </c>
      <c r="C428" s="233" t="s">
        <v>2183</v>
      </c>
      <c r="D428" s="189" t="s">
        <v>6167</v>
      </c>
      <c r="E428" s="238">
        <v>45560</v>
      </c>
      <c r="F428" s="238">
        <v>45560</v>
      </c>
      <c r="G428" s="231" t="s">
        <v>1874</v>
      </c>
      <c r="H428" s="231" t="s">
        <v>7231</v>
      </c>
      <c r="I428" s="231" t="s">
        <v>4405</v>
      </c>
      <c r="J428" s="231" t="s">
        <v>7039</v>
      </c>
      <c r="K428" s="237" t="s">
        <v>195</v>
      </c>
      <c r="L428" s="238">
        <v>45565</v>
      </c>
      <c r="M428" s="231"/>
      <c r="N428" s="231"/>
      <c r="O428" s="231"/>
      <c r="P428" s="231"/>
    </row>
    <row r="429" spans="1:16">
      <c r="A429" s="236"/>
      <c r="B429" s="187" t="s">
        <v>147</v>
      </c>
      <c r="C429" s="233" t="s">
        <v>7215</v>
      </c>
      <c r="D429" s="189" t="s">
        <v>6168</v>
      </c>
      <c r="E429" s="238">
        <v>45561</v>
      </c>
      <c r="F429" s="238">
        <v>45560</v>
      </c>
      <c r="G429" s="231" t="s">
        <v>1874</v>
      </c>
      <c r="H429" s="231" t="s">
        <v>5847</v>
      </c>
      <c r="I429" s="231" t="s">
        <v>2307</v>
      </c>
      <c r="J429" s="231" t="s">
        <v>7240</v>
      </c>
      <c r="K429" s="237" t="s">
        <v>195</v>
      </c>
      <c r="L429" s="238">
        <v>45565</v>
      </c>
      <c r="M429" s="231"/>
      <c r="N429" s="231"/>
      <c r="O429" s="231"/>
      <c r="P429" s="231"/>
    </row>
    <row r="430" spans="1:16">
      <c r="A430" s="236"/>
      <c r="B430" s="187" t="s">
        <v>147</v>
      </c>
      <c r="C430" s="233" t="s">
        <v>2183</v>
      </c>
      <c r="D430" s="189" t="s">
        <v>6169</v>
      </c>
      <c r="E430" s="238">
        <v>45561</v>
      </c>
      <c r="F430" s="238">
        <v>45560</v>
      </c>
      <c r="G430" s="231" t="s">
        <v>1874</v>
      </c>
      <c r="H430" s="231" t="s">
        <v>7241</v>
      </c>
      <c r="I430" s="231" t="s">
        <v>4405</v>
      </c>
      <c r="J430" s="231" t="s">
        <v>7039</v>
      </c>
      <c r="K430" s="237" t="s">
        <v>195</v>
      </c>
      <c r="L430" s="238">
        <v>45565</v>
      </c>
      <c r="M430" s="231"/>
      <c r="N430" s="231"/>
      <c r="O430" s="231"/>
      <c r="P430" s="231"/>
    </row>
    <row r="431" spans="1:16">
      <c r="A431" s="236"/>
      <c r="B431" s="187" t="s">
        <v>147</v>
      </c>
      <c r="C431" s="233" t="s">
        <v>2183</v>
      </c>
      <c r="D431" s="189" t="s">
        <v>6170</v>
      </c>
      <c r="E431" s="238">
        <v>45561</v>
      </c>
      <c r="F431" s="238">
        <v>45560</v>
      </c>
      <c r="G431" s="231" t="s">
        <v>6842</v>
      </c>
      <c r="H431" s="231" t="s">
        <v>7242</v>
      </c>
      <c r="I431" s="231" t="s">
        <v>4405</v>
      </c>
      <c r="J431" s="231" t="s">
        <v>7039</v>
      </c>
      <c r="K431" s="237" t="s">
        <v>195</v>
      </c>
      <c r="L431" s="238">
        <v>45567</v>
      </c>
      <c r="M431" s="231"/>
      <c r="N431" s="231"/>
      <c r="O431" s="231"/>
      <c r="P431" s="231"/>
    </row>
    <row r="432" spans="1:16">
      <c r="A432" s="236"/>
      <c r="B432" s="187" t="s">
        <v>147</v>
      </c>
      <c r="C432" s="233" t="s">
        <v>7215</v>
      </c>
      <c r="D432" s="189" t="s">
        <v>6171</v>
      </c>
      <c r="E432" s="238">
        <v>45561</v>
      </c>
      <c r="F432" s="238">
        <v>45561</v>
      </c>
      <c r="G432" s="231" t="s">
        <v>1874</v>
      </c>
      <c r="H432" s="231" t="s">
        <v>7243</v>
      </c>
      <c r="I432" s="231" t="s">
        <v>2307</v>
      </c>
      <c r="J432" s="231" t="s">
        <v>7244</v>
      </c>
      <c r="K432" s="237" t="s">
        <v>195</v>
      </c>
      <c r="L432" s="238">
        <v>45565</v>
      </c>
      <c r="M432" s="231"/>
      <c r="N432" s="231"/>
      <c r="O432" s="231"/>
      <c r="P432" s="231"/>
    </row>
    <row r="433" spans="1:16">
      <c r="A433" s="236"/>
      <c r="B433" s="187" t="s">
        <v>147</v>
      </c>
      <c r="C433" s="233" t="s">
        <v>2292</v>
      </c>
      <c r="D433" s="189" t="s">
        <v>6172</v>
      </c>
      <c r="E433" s="238">
        <v>45561</v>
      </c>
      <c r="F433" s="238">
        <v>45561</v>
      </c>
      <c r="G433" s="231" t="s">
        <v>1874</v>
      </c>
      <c r="H433" s="287" t="s">
        <v>7245</v>
      </c>
      <c r="I433" s="231" t="s">
        <v>2284</v>
      </c>
      <c r="J433" s="231" t="s">
        <v>7246</v>
      </c>
      <c r="K433" s="237" t="s">
        <v>195</v>
      </c>
      <c r="L433" s="238">
        <v>45567</v>
      </c>
      <c r="M433" s="231"/>
      <c r="N433" s="231"/>
      <c r="O433" s="231"/>
      <c r="P433" s="231"/>
    </row>
    <row r="434" spans="1:16">
      <c r="A434" s="236"/>
      <c r="B434" s="187" t="s">
        <v>147</v>
      </c>
      <c r="C434" s="233" t="s">
        <v>7215</v>
      </c>
      <c r="D434" s="189" t="s">
        <v>6173</v>
      </c>
      <c r="E434" s="238">
        <v>45562</v>
      </c>
      <c r="F434" s="238">
        <v>45561</v>
      </c>
      <c r="G434" s="231" t="s">
        <v>1874</v>
      </c>
      <c r="H434" s="231" t="s">
        <v>7255</v>
      </c>
      <c r="I434" s="231" t="s">
        <v>2307</v>
      </c>
      <c r="J434" s="231" t="s">
        <v>7256</v>
      </c>
      <c r="K434" s="237" t="s">
        <v>195</v>
      </c>
      <c r="L434" s="238">
        <v>45565</v>
      </c>
      <c r="M434" s="231"/>
      <c r="N434" s="231"/>
      <c r="O434" s="231"/>
      <c r="P434" s="231"/>
    </row>
    <row r="435" spans="1:16">
      <c r="A435" s="236"/>
      <c r="B435" s="187" t="s">
        <v>147</v>
      </c>
      <c r="C435" s="233" t="s">
        <v>6849</v>
      </c>
      <c r="D435" s="189" t="s">
        <v>6174</v>
      </c>
      <c r="E435" s="238">
        <v>45562</v>
      </c>
      <c r="F435" s="238">
        <v>45562</v>
      </c>
      <c r="G435" s="231" t="s">
        <v>6842</v>
      </c>
      <c r="H435" s="231" t="s">
        <v>7257</v>
      </c>
      <c r="I435" s="231" t="s">
        <v>2227</v>
      </c>
      <c r="J435" s="231" t="s">
        <v>6444</v>
      </c>
      <c r="K435" s="237" t="s">
        <v>195</v>
      </c>
      <c r="L435" s="238">
        <v>45567</v>
      </c>
      <c r="M435" s="231"/>
      <c r="N435" s="231"/>
      <c r="O435" s="231"/>
      <c r="P435" s="231"/>
    </row>
    <row r="436" spans="1:16">
      <c r="A436" s="236"/>
      <c r="B436" s="187" t="s">
        <v>147</v>
      </c>
      <c r="C436" s="233" t="s">
        <v>2292</v>
      </c>
      <c r="D436" s="189" t="s">
        <v>6175</v>
      </c>
      <c r="E436" s="238">
        <v>45562</v>
      </c>
      <c r="F436" s="238">
        <v>45562</v>
      </c>
      <c r="G436" s="231" t="s">
        <v>1209</v>
      </c>
      <c r="H436" s="231" t="s">
        <v>7258</v>
      </c>
      <c r="I436" s="231" t="s">
        <v>2284</v>
      </c>
      <c r="J436" s="231" t="s">
        <v>7259</v>
      </c>
      <c r="K436" s="237" t="s">
        <v>195</v>
      </c>
      <c r="L436" s="238">
        <v>45569</v>
      </c>
      <c r="M436" s="231"/>
      <c r="N436" s="231"/>
      <c r="O436" s="231"/>
      <c r="P436" s="231"/>
    </row>
    <row r="437" spans="1:16">
      <c r="A437" s="236"/>
      <c r="B437" s="187" t="s">
        <v>147</v>
      </c>
      <c r="C437" s="233" t="s">
        <v>3596</v>
      </c>
      <c r="D437" s="189" t="s">
        <v>6176</v>
      </c>
      <c r="E437" s="238">
        <v>45562</v>
      </c>
      <c r="F437" s="238">
        <v>45562</v>
      </c>
      <c r="G437" s="231" t="s">
        <v>1034</v>
      </c>
      <c r="H437" s="231" t="s">
        <v>7260</v>
      </c>
      <c r="I437" s="231" t="s">
        <v>7261</v>
      </c>
      <c r="J437" s="231" t="s">
        <v>7039</v>
      </c>
      <c r="K437" s="237" t="s">
        <v>195</v>
      </c>
      <c r="L437" s="238">
        <v>45565</v>
      </c>
      <c r="M437" s="231"/>
      <c r="N437" s="231"/>
      <c r="O437" s="231"/>
      <c r="P437" s="231"/>
    </row>
    <row r="438" spans="1:16">
      <c r="A438" s="236"/>
      <c r="B438" s="187" t="s">
        <v>147</v>
      </c>
      <c r="C438" s="233" t="s">
        <v>7107</v>
      </c>
      <c r="D438" s="189" t="s">
        <v>6177</v>
      </c>
      <c r="E438" s="238">
        <v>45563</v>
      </c>
      <c r="F438" s="238">
        <v>45562</v>
      </c>
      <c r="G438" s="231" t="s">
        <v>1874</v>
      </c>
      <c r="H438" s="231" t="s">
        <v>7263</v>
      </c>
      <c r="I438" s="231" t="s">
        <v>2227</v>
      </c>
      <c r="J438" s="231" t="s">
        <v>6444</v>
      </c>
      <c r="K438" s="237" t="s">
        <v>195</v>
      </c>
      <c r="L438" s="238">
        <v>45567</v>
      </c>
      <c r="M438" s="231"/>
      <c r="N438" s="231"/>
      <c r="O438" s="231"/>
      <c r="P438" s="231"/>
    </row>
    <row r="439" spans="1:16">
      <c r="A439" s="236"/>
      <c r="B439" s="187" t="s">
        <v>147</v>
      </c>
      <c r="C439" s="233" t="s">
        <v>7215</v>
      </c>
      <c r="D439" s="189" t="s">
        <v>6178</v>
      </c>
      <c r="E439" s="238">
        <v>45563</v>
      </c>
      <c r="F439" s="238">
        <v>45562</v>
      </c>
      <c r="G439" s="231" t="s">
        <v>1874</v>
      </c>
      <c r="H439" s="231" t="s">
        <v>7264</v>
      </c>
      <c r="I439" s="231" t="s">
        <v>2307</v>
      </c>
      <c r="J439" s="231" t="s">
        <v>7210</v>
      </c>
      <c r="K439" s="237" t="s">
        <v>195</v>
      </c>
      <c r="L439" s="238">
        <v>45567</v>
      </c>
      <c r="M439" s="231"/>
      <c r="N439" s="231"/>
      <c r="O439" s="231"/>
      <c r="P439" s="231"/>
    </row>
    <row r="440" spans="1:16">
      <c r="A440" s="236"/>
      <c r="B440" s="187" t="s">
        <v>147</v>
      </c>
      <c r="C440" s="233" t="s">
        <v>2292</v>
      </c>
      <c r="D440" s="189" t="s">
        <v>6179</v>
      </c>
      <c r="E440" s="238">
        <v>45563</v>
      </c>
      <c r="F440" s="238">
        <v>45563</v>
      </c>
      <c r="G440" s="231" t="s">
        <v>1874</v>
      </c>
      <c r="H440" s="231" t="s">
        <v>7265</v>
      </c>
      <c r="I440" s="231" t="s">
        <v>2284</v>
      </c>
      <c r="J440" s="231" t="s">
        <v>7246</v>
      </c>
      <c r="K440" s="237" t="s">
        <v>195</v>
      </c>
      <c r="L440" s="238">
        <v>45569</v>
      </c>
      <c r="M440" s="231"/>
      <c r="N440" s="231"/>
      <c r="O440" s="231"/>
      <c r="P440" s="231"/>
    </row>
    <row r="441" spans="1:16">
      <c r="A441" s="236"/>
      <c r="B441" s="187" t="s">
        <v>147</v>
      </c>
      <c r="C441" s="233" t="s">
        <v>2292</v>
      </c>
      <c r="D441" s="189" t="s">
        <v>6180</v>
      </c>
      <c r="E441" s="238">
        <v>45563</v>
      </c>
      <c r="F441" s="238">
        <v>45563</v>
      </c>
      <c r="G441" s="231" t="s">
        <v>1874</v>
      </c>
      <c r="H441" s="231" t="s">
        <v>7266</v>
      </c>
      <c r="I441" s="231" t="s">
        <v>2284</v>
      </c>
      <c r="J441" s="231" t="s">
        <v>7246</v>
      </c>
      <c r="K441" s="237" t="s">
        <v>195</v>
      </c>
      <c r="L441" s="238">
        <v>45567</v>
      </c>
      <c r="M441" s="231"/>
      <c r="N441" s="231"/>
      <c r="O441" s="231"/>
      <c r="P441" s="231"/>
    </row>
    <row r="442" spans="1:16">
      <c r="A442" s="236"/>
      <c r="B442" s="187" t="s">
        <v>147</v>
      </c>
      <c r="C442" s="233" t="s">
        <v>6849</v>
      </c>
      <c r="D442" s="189" t="s">
        <v>6181</v>
      </c>
      <c r="E442" s="238">
        <v>45563</v>
      </c>
      <c r="F442" s="238">
        <v>45562</v>
      </c>
      <c r="G442" s="231" t="s">
        <v>1874</v>
      </c>
      <c r="H442" s="231" t="s">
        <v>7267</v>
      </c>
      <c r="I442" s="231" t="s">
        <v>7268</v>
      </c>
      <c r="J442" s="231" t="s">
        <v>7269</v>
      </c>
      <c r="K442" s="237" t="s">
        <v>195</v>
      </c>
      <c r="L442" s="238">
        <v>45567</v>
      </c>
      <c r="M442" s="231"/>
      <c r="N442" s="231"/>
      <c r="O442" s="231"/>
      <c r="P442" s="231"/>
    </row>
    <row r="443" spans="1:16">
      <c r="A443" s="236"/>
      <c r="B443" s="187" t="s">
        <v>147</v>
      </c>
      <c r="C443" s="233" t="s">
        <v>2292</v>
      </c>
      <c r="D443" s="189" t="s">
        <v>6182</v>
      </c>
      <c r="E443" s="238">
        <v>45565</v>
      </c>
      <c r="F443" s="238">
        <v>45565</v>
      </c>
      <c r="G443" s="231" t="s">
        <v>5369</v>
      </c>
      <c r="H443" s="231" t="s">
        <v>7294</v>
      </c>
      <c r="I443" s="231" t="s">
        <v>2284</v>
      </c>
      <c r="J443" s="231" t="s">
        <v>7246</v>
      </c>
      <c r="K443" s="237" t="s">
        <v>195</v>
      </c>
      <c r="L443" s="238">
        <v>45567</v>
      </c>
      <c r="M443" s="231"/>
      <c r="N443" s="231"/>
      <c r="O443" s="231"/>
      <c r="P443" s="231"/>
    </row>
    <row r="444" spans="1:16">
      <c r="A444" s="236"/>
      <c r="B444" s="187" t="s">
        <v>147</v>
      </c>
      <c r="C444" s="233" t="s">
        <v>7215</v>
      </c>
      <c r="D444" s="189" t="s">
        <v>6183</v>
      </c>
      <c r="E444" s="238">
        <v>45565</v>
      </c>
      <c r="F444" s="238">
        <v>45565</v>
      </c>
      <c r="G444" s="231" t="s">
        <v>4166</v>
      </c>
      <c r="H444" s="231" t="s">
        <v>7270</v>
      </c>
      <c r="I444" s="231" t="s">
        <v>2307</v>
      </c>
      <c r="J444" s="231" t="s">
        <v>7271</v>
      </c>
      <c r="K444" s="237" t="s">
        <v>195</v>
      </c>
      <c r="L444" s="238">
        <v>45567</v>
      </c>
      <c r="M444" s="231"/>
      <c r="N444" s="231"/>
      <c r="O444" s="231"/>
      <c r="P444" s="231"/>
    </row>
    <row r="445" spans="1:16">
      <c r="A445" s="236"/>
      <c r="B445" s="187" t="s">
        <v>147</v>
      </c>
      <c r="C445" s="233" t="s">
        <v>7215</v>
      </c>
      <c r="D445" s="189" t="s">
        <v>6184</v>
      </c>
      <c r="E445" s="238">
        <v>45565</v>
      </c>
      <c r="F445" s="238">
        <v>45565</v>
      </c>
      <c r="G445" s="231" t="s">
        <v>4166</v>
      </c>
      <c r="H445" s="231" t="s">
        <v>7274</v>
      </c>
      <c r="I445" s="231" t="s">
        <v>2307</v>
      </c>
      <c r="J445" s="231" t="s">
        <v>7275</v>
      </c>
      <c r="K445" s="237" t="s">
        <v>195</v>
      </c>
      <c r="L445" s="238">
        <v>45567</v>
      </c>
      <c r="M445" s="231"/>
      <c r="N445" s="231"/>
      <c r="O445" s="231"/>
      <c r="P445" s="231"/>
    </row>
    <row r="446" spans="1:16">
      <c r="A446" s="236"/>
      <c r="B446" s="187" t="s">
        <v>147</v>
      </c>
      <c r="C446" s="233" t="s">
        <v>7215</v>
      </c>
      <c r="D446" s="189" t="s">
        <v>6185</v>
      </c>
      <c r="E446" s="238">
        <v>45566</v>
      </c>
      <c r="F446" s="238">
        <v>45566</v>
      </c>
      <c r="G446" s="231" t="s">
        <v>4166</v>
      </c>
      <c r="H446" s="231" t="s">
        <v>7276</v>
      </c>
      <c r="I446" s="231" t="s">
        <v>2307</v>
      </c>
      <c r="J446" s="231" t="s">
        <v>7277</v>
      </c>
      <c r="K446" s="237" t="s">
        <v>195</v>
      </c>
      <c r="L446" s="238">
        <v>45569</v>
      </c>
      <c r="M446" s="231"/>
      <c r="N446" s="231"/>
      <c r="O446" s="231"/>
      <c r="P446" s="231"/>
    </row>
    <row r="447" spans="1:16">
      <c r="A447" s="236"/>
      <c r="B447" s="187" t="s">
        <v>147</v>
      </c>
      <c r="C447" s="233" t="s">
        <v>7215</v>
      </c>
      <c r="D447" s="189" t="s">
        <v>6186</v>
      </c>
      <c r="E447" s="238">
        <v>45566</v>
      </c>
      <c r="F447" s="238">
        <v>45566</v>
      </c>
      <c r="G447" s="231" t="s">
        <v>6442</v>
      </c>
      <c r="H447" s="231" t="s">
        <v>7198</v>
      </c>
      <c r="I447" s="231" t="s">
        <v>2307</v>
      </c>
      <c r="J447" s="231" t="s">
        <v>6444</v>
      </c>
      <c r="K447" s="237" t="s">
        <v>195</v>
      </c>
      <c r="L447" s="238">
        <v>45569</v>
      </c>
      <c r="M447" s="231"/>
      <c r="N447" s="231"/>
      <c r="O447" s="231"/>
      <c r="P447" s="231"/>
    </row>
    <row r="448" spans="1:16">
      <c r="A448" s="236"/>
      <c r="B448" s="187" t="s">
        <v>147</v>
      </c>
      <c r="C448" s="233" t="s">
        <v>7215</v>
      </c>
      <c r="D448" s="189" t="s">
        <v>6187</v>
      </c>
      <c r="E448" s="238">
        <v>45567</v>
      </c>
      <c r="F448" s="238">
        <v>45566</v>
      </c>
      <c r="G448" s="231" t="s">
        <v>4166</v>
      </c>
      <c r="H448" s="231" t="s">
        <v>7286</v>
      </c>
      <c r="I448" s="231" t="s">
        <v>2307</v>
      </c>
      <c r="J448" s="231" t="s">
        <v>7287</v>
      </c>
      <c r="K448" s="237" t="s">
        <v>195</v>
      </c>
      <c r="L448" s="238">
        <v>45569</v>
      </c>
      <c r="M448" s="231"/>
      <c r="N448" s="231"/>
      <c r="O448" s="231"/>
      <c r="P448" s="231"/>
    </row>
    <row r="449" spans="1:16">
      <c r="A449" s="236"/>
      <c r="B449" s="187" t="s">
        <v>147</v>
      </c>
      <c r="C449" s="233" t="s">
        <v>7215</v>
      </c>
      <c r="D449" s="189" t="s">
        <v>6188</v>
      </c>
      <c r="E449" s="238">
        <v>45567</v>
      </c>
      <c r="F449" s="238">
        <v>45567</v>
      </c>
      <c r="G449" s="231" t="s">
        <v>6442</v>
      </c>
      <c r="H449" s="231" t="s">
        <v>7198</v>
      </c>
      <c r="I449" s="231" t="s">
        <v>2307</v>
      </c>
      <c r="J449" s="231" t="s">
        <v>5438</v>
      </c>
      <c r="K449" s="237" t="s">
        <v>195</v>
      </c>
      <c r="L449" s="238">
        <v>45569</v>
      </c>
      <c r="M449" s="231"/>
      <c r="N449" s="231"/>
      <c r="O449" s="231"/>
      <c r="P449" s="231"/>
    </row>
    <row r="450" spans="1:16">
      <c r="A450" s="236"/>
      <c r="B450" s="187" t="s">
        <v>147</v>
      </c>
      <c r="C450" s="233" t="s">
        <v>7107</v>
      </c>
      <c r="D450" s="189" t="s">
        <v>6189</v>
      </c>
      <c r="E450" s="238">
        <v>45567</v>
      </c>
      <c r="F450" s="238">
        <v>45567</v>
      </c>
      <c r="G450" s="231" t="s">
        <v>6899</v>
      </c>
      <c r="H450" s="231" t="s">
        <v>7044</v>
      </c>
      <c r="I450" s="231" t="s">
        <v>2227</v>
      </c>
      <c r="J450" s="231" t="s">
        <v>4606</v>
      </c>
      <c r="K450" s="237" t="s">
        <v>195</v>
      </c>
      <c r="L450" s="238">
        <v>45569</v>
      </c>
      <c r="M450" s="231"/>
      <c r="N450" s="231"/>
      <c r="O450" s="231"/>
      <c r="P450" s="231"/>
    </row>
    <row r="451" spans="1:16">
      <c r="A451" s="236"/>
      <c r="B451" s="187" t="s">
        <v>147</v>
      </c>
      <c r="C451" s="231" t="s">
        <v>7107</v>
      </c>
      <c r="D451" s="189" t="s">
        <v>6190</v>
      </c>
      <c r="E451" s="238">
        <v>45568</v>
      </c>
      <c r="F451" s="238">
        <v>45567</v>
      </c>
      <c r="G451" s="231" t="s">
        <v>1874</v>
      </c>
      <c r="H451" s="231" t="s">
        <v>7295</v>
      </c>
      <c r="I451" s="231" t="s">
        <v>2227</v>
      </c>
      <c r="J451" s="231" t="s">
        <v>4606</v>
      </c>
      <c r="K451" s="237" t="s">
        <v>195</v>
      </c>
      <c r="L451" s="238">
        <v>45569</v>
      </c>
      <c r="M451" s="231"/>
      <c r="N451" s="231"/>
      <c r="O451" s="231"/>
      <c r="P451" s="231"/>
    </row>
    <row r="452" spans="1:16">
      <c r="A452" s="236"/>
      <c r="B452" s="187" t="s">
        <v>147</v>
      </c>
      <c r="C452" s="231" t="s">
        <v>7215</v>
      </c>
      <c r="D452" s="189" t="s">
        <v>6191</v>
      </c>
      <c r="E452" s="238">
        <v>45568</v>
      </c>
      <c r="F452" s="238">
        <v>45567</v>
      </c>
      <c r="G452" s="231" t="s">
        <v>1874</v>
      </c>
      <c r="H452" s="231" t="s">
        <v>7296</v>
      </c>
      <c r="I452" s="231" t="s">
        <v>2307</v>
      </c>
      <c r="J452" s="231" t="s">
        <v>7297</v>
      </c>
      <c r="K452" s="237" t="s">
        <v>195</v>
      </c>
      <c r="L452" s="238">
        <v>45569</v>
      </c>
      <c r="M452" s="231"/>
      <c r="N452" s="231"/>
      <c r="O452" s="231"/>
      <c r="P452" s="231"/>
    </row>
    <row r="453" spans="1:16">
      <c r="A453" s="236"/>
      <c r="B453" s="187" t="s">
        <v>147</v>
      </c>
      <c r="C453" s="231" t="s">
        <v>2418</v>
      </c>
      <c r="D453" s="189" t="s">
        <v>6192</v>
      </c>
      <c r="E453" s="238">
        <v>45569</v>
      </c>
      <c r="F453" s="238">
        <v>45569</v>
      </c>
      <c r="G453" s="231" t="s">
        <v>3523</v>
      </c>
      <c r="H453" s="231" t="s">
        <v>7301</v>
      </c>
      <c r="I453" s="231" t="s">
        <v>2388</v>
      </c>
      <c r="J453" s="231" t="s">
        <v>6616</v>
      </c>
      <c r="K453" s="237" t="s">
        <v>195</v>
      </c>
      <c r="L453" s="238">
        <v>45574</v>
      </c>
      <c r="M453" s="231"/>
      <c r="N453" s="231"/>
      <c r="O453" s="231"/>
      <c r="P453" s="231"/>
    </row>
    <row r="454" spans="1:16">
      <c r="A454" s="236"/>
      <c r="B454" s="187" t="s">
        <v>147</v>
      </c>
      <c r="C454" s="231" t="s">
        <v>7215</v>
      </c>
      <c r="D454" s="189" t="s">
        <v>6193</v>
      </c>
      <c r="E454" s="238">
        <v>45570</v>
      </c>
      <c r="F454" s="238">
        <v>45569</v>
      </c>
      <c r="G454" s="231" t="s">
        <v>6442</v>
      </c>
      <c r="H454" s="231" t="s">
        <v>7303</v>
      </c>
      <c r="I454" s="231" t="s">
        <v>2307</v>
      </c>
      <c r="J454" s="231" t="s">
        <v>6444</v>
      </c>
      <c r="K454" s="237" t="s">
        <v>195</v>
      </c>
      <c r="L454" s="238">
        <v>45574</v>
      </c>
      <c r="M454" s="231"/>
      <c r="N454" s="231"/>
      <c r="O454" s="231"/>
      <c r="P454" s="231"/>
    </row>
    <row r="455" spans="1:16">
      <c r="A455" s="236"/>
      <c r="B455" s="187" t="s">
        <v>147</v>
      </c>
      <c r="C455" s="231" t="s">
        <v>7215</v>
      </c>
      <c r="D455" s="189" t="s">
        <v>6194</v>
      </c>
      <c r="E455" s="238">
        <v>45572</v>
      </c>
      <c r="F455" s="238">
        <v>45570</v>
      </c>
      <c r="G455" s="231" t="s">
        <v>4166</v>
      </c>
      <c r="H455" s="231" t="s">
        <v>7304</v>
      </c>
      <c r="I455" s="231" t="s">
        <v>2307</v>
      </c>
      <c r="J455" s="231" t="s">
        <v>7305</v>
      </c>
      <c r="K455" s="237" t="s">
        <v>195</v>
      </c>
      <c r="L455" s="238">
        <v>45574</v>
      </c>
      <c r="M455" s="231"/>
      <c r="N455" s="231"/>
      <c r="O455" s="231"/>
      <c r="P455" s="231"/>
    </row>
    <row r="456" spans="1:16">
      <c r="A456" s="236"/>
      <c r="B456" s="187" t="s">
        <v>147</v>
      </c>
      <c r="C456" s="231" t="s">
        <v>2183</v>
      </c>
      <c r="D456" s="189" t="s">
        <v>6195</v>
      </c>
      <c r="E456" s="238">
        <v>45572</v>
      </c>
      <c r="F456" s="238">
        <v>45570</v>
      </c>
      <c r="G456" s="231" t="s">
        <v>1874</v>
      </c>
      <c r="H456" s="231" t="s">
        <v>7306</v>
      </c>
      <c r="I456" s="231" t="s">
        <v>7144</v>
      </c>
      <c r="J456" s="231" t="s">
        <v>7307</v>
      </c>
      <c r="K456" s="237" t="s">
        <v>195</v>
      </c>
      <c r="L456" s="238">
        <v>45574</v>
      </c>
      <c r="M456" s="231"/>
      <c r="N456" s="231"/>
      <c r="O456" s="231"/>
      <c r="P456" s="231"/>
    </row>
    <row r="457" spans="1:16">
      <c r="A457" s="236"/>
      <c r="B457" s="187" t="s">
        <v>147</v>
      </c>
      <c r="C457" s="231" t="s">
        <v>2292</v>
      </c>
      <c r="D457" s="189" t="s">
        <v>6196</v>
      </c>
      <c r="E457" s="238">
        <v>45572</v>
      </c>
      <c r="F457" s="238">
        <v>45570</v>
      </c>
      <c r="G457" s="231" t="s">
        <v>5331</v>
      </c>
      <c r="H457" s="231" t="s">
        <v>7098</v>
      </c>
      <c r="I457" s="231" t="s">
        <v>2388</v>
      </c>
      <c r="J457" s="231" t="s">
        <v>7099</v>
      </c>
      <c r="K457" s="237" t="s">
        <v>195</v>
      </c>
      <c r="L457" s="238">
        <v>45576</v>
      </c>
      <c r="M457" s="231"/>
      <c r="N457" s="231"/>
      <c r="O457" s="231"/>
      <c r="P457" s="231"/>
    </row>
    <row r="458" spans="1:16">
      <c r="A458" s="236"/>
      <c r="B458" s="187" t="s">
        <v>147</v>
      </c>
      <c r="C458" s="231" t="s">
        <v>2418</v>
      </c>
      <c r="D458" s="189" t="s">
        <v>6197</v>
      </c>
      <c r="E458" s="238">
        <v>45572</v>
      </c>
      <c r="F458" s="238">
        <v>45572</v>
      </c>
      <c r="G458" s="231" t="s">
        <v>1874</v>
      </c>
      <c r="H458" s="231" t="s">
        <v>7308</v>
      </c>
      <c r="I458" s="231" t="s">
        <v>2388</v>
      </c>
      <c r="J458" s="231" t="s">
        <v>7192</v>
      </c>
      <c r="K458" s="237" t="s">
        <v>195</v>
      </c>
      <c r="L458" s="238">
        <v>45574</v>
      </c>
      <c r="M458" s="231"/>
      <c r="N458" s="231"/>
      <c r="O458" s="231"/>
      <c r="P458" s="231"/>
    </row>
    <row r="459" spans="1:16">
      <c r="A459" s="236"/>
      <c r="B459" s="187" t="s">
        <v>147</v>
      </c>
      <c r="C459" s="231" t="s">
        <v>7215</v>
      </c>
      <c r="D459" s="189" t="s">
        <v>6198</v>
      </c>
      <c r="E459" s="238">
        <v>45572</v>
      </c>
      <c r="F459" s="238">
        <v>45572</v>
      </c>
      <c r="G459" s="231" t="s">
        <v>3644</v>
      </c>
      <c r="H459" s="231" t="s">
        <v>7309</v>
      </c>
      <c r="I459" s="231" t="s">
        <v>2307</v>
      </c>
      <c r="J459" s="231" t="s">
        <v>6444</v>
      </c>
      <c r="K459" s="237" t="s">
        <v>195</v>
      </c>
      <c r="L459" s="238">
        <v>45576</v>
      </c>
      <c r="M459" s="231"/>
      <c r="N459" s="231"/>
      <c r="O459" s="231"/>
      <c r="P459" s="231"/>
    </row>
    <row r="460" spans="1:16">
      <c r="A460" s="236"/>
      <c r="B460" s="187" t="s">
        <v>147</v>
      </c>
      <c r="C460" s="231" t="s">
        <v>7215</v>
      </c>
      <c r="D460" s="189" t="s">
        <v>6199</v>
      </c>
      <c r="E460" s="238">
        <v>45573</v>
      </c>
      <c r="F460" s="238">
        <v>45572</v>
      </c>
      <c r="G460" s="231" t="s">
        <v>1874</v>
      </c>
      <c r="H460" s="231" t="s">
        <v>7315</v>
      </c>
      <c r="I460" s="231" t="s">
        <v>2307</v>
      </c>
      <c r="J460" s="231" t="s">
        <v>6444</v>
      </c>
      <c r="K460" s="237" t="s">
        <v>195</v>
      </c>
      <c r="L460" s="238">
        <v>45576</v>
      </c>
      <c r="M460" s="231"/>
      <c r="N460" s="231"/>
      <c r="O460" s="231"/>
      <c r="P460" s="231"/>
    </row>
    <row r="461" spans="1:16">
      <c r="A461" s="236"/>
      <c r="B461" s="187" t="s">
        <v>147</v>
      </c>
      <c r="C461" s="231" t="s">
        <v>3596</v>
      </c>
      <c r="D461" s="189" t="s">
        <v>6200</v>
      </c>
      <c r="E461" s="238">
        <v>45572</v>
      </c>
      <c r="F461" s="238">
        <v>45572</v>
      </c>
      <c r="G461" s="231" t="s">
        <v>1034</v>
      </c>
      <c r="H461" s="231" t="s">
        <v>7310</v>
      </c>
      <c r="I461" s="231" t="s">
        <v>7311</v>
      </c>
      <c r="J461" s="231" t="s">
        <v>7312</v>
      </c>
      <c r="K461" s="237" t="s">
        <v>195</v>
      </c>
      <c r="L461" s="238">
        <v>45576</v>
      </c>
      <c r="M461" s="231"/>
      <c r="N461" s="231"/>
      <c r="O461" s="231"/>
      <c r="P461" s="231"/>
    </row>
    <row r="462" spans="1:16">
      <c r="A462" s="236"/>
      <c r="B462" s="187" t="s">
        <v>147</v>
      </c>
      <c r="C462" s="231" t="s">
        <v>3596</v>
      </c>
      <c r="D462" s="189" t="s">
        <v>6201</v>
      </c>
      <c r="E462" s="238">
        <v>45572</v>
      </c>
      <c r="F462" s="238">
        <v>45572</v>
      </c>
      <c r="G462" s="231" t="s">
        <v>6842</v>
      </c>
      <c r="H462" s="231" t="s">
        <v>7313</v>
      </c>
      <c r="I462" s="231" t="s">
        <v>7314</v>
      </c>
      <c r="J462" s="231" t="s">
        <v>7081</v>
      </c>
      <c r="K462" s="237" t="s">
        <v>195</v>
      </c>
      <c r="L462" s="238">
        <v>45576</v>
      </c>
      <c r="M462" s="231"/>
      <c r="N462" s="231"/>
      <c r="O462" s="231"/>
      <c r="P462" s="231"/>
    </row>
    <row r="463" spans="1:16">
      <c r="A463" s="236"/>
      <c r="B463" s="187" t="s">
        <v>147</v>
      </c>
      <c r="C463" s="231" t="s">
        <v>3596</v>
      </c>
      <c r="D463" s="189" t="s">
        <v>6202</v>
      </c>
      <c r="E463" s="238">
        <v>45573</v>
      </c>
      <c r="F463" s="238">
        <v>45572</v>
      </c>
      <c r="G463" s="231" t="s">
        <v>281</v>
      </c>
      <c r="H463" s="231" t="s">
        <v>7316</v>
      </c>
      <c r="I463" s="231" t="s">
        <v>7317</v>
      </c>
      <c r="J463" s="231" t="s">
        <v>7318</v>
      </c>
      <c r="K463" s="237" t="s">
        <v>195</v>
      </c>
      <c r="L463" s="238">
        <v>45576</v>
      </c>
      <c r="M463" s="231"/>
      <c r="N463" s="231"/>
      <c r="O463" s="231"/>
      <c r="P463" s="231"/>
    </row>
    <row r="464" spans="1:16">
      <c r="A464" s="236"/>
      <c r="B464" s="187" t="s">
        <v>147</v>
      </c>
      <c r="C464" s="231" t="s">
        <v>3596</v>
      </c>
      <c r="D464" s="189" t="s">
        <v>6203</v>
      </c>
      <c r="E464" s="238">
        <v>45573</v>
      </c>
      <c r="F464" s="238">
        <v>45572</v>
      </c>
      <c r="G464" s="231" t="s">
        <v>5339</v>
      </c>
      <c r="H464" s="231" t="s">
        <v>7319</v>
      </c>
      <c r="I464" s="231" t="s">
        <v>7317</v>
      </c>
      <c r="J464" s="231" t="s">
        <v>7318</v>
      </c>
      <c r="K464" s="237" t="s">
        <v>195</v>
      </c>
      <c r="L464" s="238">
        <v>45576</v>
      </c>
      <c r="M464" s="231"/>
      <c r="N464" s="231"/>
      <c r="O464" s="231"/>
      <c r="P464" s="231"/>
    </row>
    <row r="465" spans="1:16">
      <c r="A465" s="236"/>
      <c r="B465" s="187" t="s">
        <v>147</v>
      </c>
      <c r="C465" s="231" t="s">
        <v>2418</v>
      </c>
      <c r="D465" s="189" t="s">
        <v>6204</v>
      </c>
      <c r="E465" s="238">
        <v>45573</v>
      </c>
      <c r="F465" s="238">
        <v>45573</v>
      </c>
      <c r="G465" s="231" t="s">
        <v>1874</v>
      </c>
      <c r="H465" s="231" t="s">
        <v>7321</v>
      </c>
      <c r="I465" s="231" t="s">
        <v>2388</v>
      </c>
      <c r="J465" s="231" t="s">
        <v>7192</v>
      </c>
      <c r="K465" s="237" t="s">
        <v>195</v>
      </c>
      <c r="L465" s="238">
        <v>45576</v>
      </c>
      <c r="M465" s="231"/>
      <c r="N465" s="231"/>
      <c r="O465" s="231"/>
      <c r="P465" s="231"/>
    </row>
    <row r="466" spans="1:16">
      <c r="A466" s="236"/>
      <c r="B466" s="187" t="s">
        <v>147</v>
      </c>
      <c r="C466" s="231" t="s">
        <v>7339</v>
      </c>
      <c r="D466" s="189" t="s">
        <v>6205</v>
      </c>
      <c r="E466" s="238">
        <v>45574</v>
      </c>
      <c r="F466" s="238">
        <v>45574</v>
      </c>
      <c r="G466" s="231" t="s">
        <v>4166</v>
      </c>
      <c r="H466" s="231" t="s">
        <v>7229</v>
      </c>
      <c r="I466" s="231" t="s">
        <v>2409</v>
      </c>
      <c r="J466" s="231" t="s">
        <v>7340</v>
      </c>
      <c r="K466" s="237" t="s">
        <v>195</v>
      </c>
      <c r="L466" s="238">
        <v>45576</v>
      </c>
      <c r="M466" s="231"/>
      <c r="N466" s="231"/>
      <c r="O466" s="231"/>
      <c r="P466" s="231"/>
    </row>
    <row r="467" spans="1:16">
      <c r="A467" s="236"/>
      <c r="B467" s="187" t="s">
        <v>147</v>
      </c>
      <c r="C467" s="231" t="s">
        <v>2418</v>
      </c>
      <c r="D467" s="189" t="s">
        <v>6206</v>
      </c>
      <c r="E467" s="238">
        <v>45574</v>
      </c>
      <c r="F467" s="238">
        <v>45574</v>
      </c>
      <c r="G467" s="231" t="s">
        <v>5369</v>
      </c>
      <c r="H467" s="231" t="s">
        <v>7341</v>
      </c>
      <c r="I467" s="231" t="s">
        <v>2388</v>
      </c>
      <c r="J467" s="231" t="s">
        <v>7192</v>
      </c>
      <c r="K467" s="237" t="s">
        <v>195</v>
      </c>
      <c r="L467" s="238">
        <v>45576</v>
      </c>
      <c r="M467" s="231"/>
      <c r="N467" s="231"/>
      <c r="O467" s="231"/>
      <c r="P467" s="231"/>
    </row>
    <row r="468" spans="1:16">
      <c r="A468" s="236"/>
      <c r="B468" s="187" t="s">
        <v>147</v>
      </c>
      <c r="C468" s="231" t="s">
        <v>7215</v>
      </c>
      <c r="D468" s="189" t="s">
        <v>6207</v>
      </c>
      <c r="E468" s="238" t="s">
        <v>7345</v>
      </c>
      <c r="F468" s="238">
        <v>45574</v>
      </c>
      <c r="G468" s="231" t="s">
        <v>6442</v>
      </c>
      <c r="H468" s="231" t="s">
        <v>7344</v>
      </c>
      <c r="I468" s="231" t="s">
        <v>2307</v>
      </c>
      <c r="J468" s="231" t="s">
        <v>5438</v>
      </c>
      <c r="K468" s="237" t="s">
        <v>195</v>
      </c>
      <c r="L468" s="238">
        <v>45576</v>
      </c>
      <c r="M468" s="231"/>
      <c r="N468" s="231"/>
      <c r="O468" s="231"/>
      <c r="P468" s="231"/>
    </row>
    <row r="469" spans="1:16">
      <c r="A469" s="236"/>
      <c r="B469" s="187" t="s">
        <v>147</v>
      </c>
      <c r="C469" s="231" t="s">
        <v>7107</v>
      </c>
      <c r="D469" s="189" t="s">
        <v>6208</v>
      </c>
      <c r="E469" s="238" t="s">
        <v>7345</v>
      </c>
      <c r="F469" s="238">
        <v>45574</v>
      </c>
      <c r="G469" s="231" t="s">
        <v>1874</v>
      </c>
      <c r="H469" s="231" t="s">
        <v>7346</v>
      </c>
      <c r="I469" s="231" t="s">
        <v>7347</v>
      </c>
      <c r="J469" s="231" t="s">
        <v>7269</v>
      </c>
      <c r="K469" s="237" t="s">
        <v>195</v>
      </c>
      <c r="L469" s="238">
        <v>45580</v>
      </c>
      <c r="M469" s="231"/>
      <c r="N469" s="231"/>
      <c r="O469" s="231"/>
      <c r="P469" s="231"/>
    </row>
    <row r="470" spans="1:16">
      <c r="A470" s="236"/>
      <c r="B470" s="187" t="s">
        <v>147</v>
      </c>
      <c r="C470" s="231" t="s">
        <v>7339</v>
      </c>
      <c r="D470" s="189" t="s">
        <v>6209</v>
      </c>
      <c r="E470" s="238" t="s">
        <v>7345</v>
      </c>
      <c r="F470" s="238" t="s">
        <v>7345</v>
      </c>
      <c r="G470" s="231" t="s">
        <v>4166</v>
      </c>
      <c r="H470" s="231" t="s">
        <v>7348</v>
      </c>
      <c r="I470" s="231" t="s">
        <v>2409</v>
      </c>
      <c r="J470" s="231" t="s">
        <v>6714</v>
      </c>
      <c r="K470" s="237" t="s">
        <v>195</v>
      </c>
      <c r="L470" s="238">
        <v>45576</v>
      </c>
      <c r="M470" s="231"/>
      <c r="N470" s="231"/>
      <c r="O470" s="231"/>
      <c r="P470" s="231"/>
    </row>
    <row r="471" spans="1:16">
      <c r="A471" s="236"/>
      <c r="B471" s="187" t="s">
        <v>147</v>
      </c>
      <c r="C471" s="231" t="s">
        <v>7339</v>
      </c>
      <c r="D471" s="189" t="s">
        <v>6210</v>
      </c>
      <c r="E471" s="238">
        <v>45576</v>
      </c>
      <c r="F471" s="238" t="s">
        <v>7345</v>
      </c>
      <c r="G471" s="231" t="s">
        <v>4166</v>
      </c>
      <c r="H471" s="231" t="s">
        <v>7358</v>
      </c>
      <c r="I471" s="231" t="s">
        <v>2409</v>
      </c>
      <c r="J471" s="231" t="s">
        <v>7359</v>
      </c>
      <c r="K471" s="237" t="s">
        <v>195</v>
      </c>
      <c r="L471" s="238">
        <v>45580</v>
      </c>
      <c r="M471" s="231"/>
      <c r="N471" s="231"/>
      <c r="O471" s="231"/>
      <c r="P471" s="231"/>
    </row>
    <row r="472" spans="1:16">
      <c r="A472" s="236"/>
      <c r="B472" s="187" t="s">
        <v>147</v>
      </c>
      <c r="C472" s="231" t="s">
        <v>2418</v>
      </c>
      <c r="D472" s="189" t="s">
        <v>6211</v>
      </c>
      <c r="E472" s="238">
        <v>45576</v>
      </c>
      <c r="F472" s="238">
        <v>45576</v>
      </c>
      <c r="G472" s="231" t="s">
        <v>1935</v>
      </c>
      <c r="H472" s="231" t="s">
        <v>7360</v>
      </c>
      <c r="I472" s="231" t="s">
        <v>2388</v>
      </c>
      <c r="J472" s="231" t="s">
        <v>7246</v>
      </c>
      <c r="K472" s="237" t="s">
        <v>195</v>
      </c>
      <c r="L472" s="238">
        <v>45580</v>
      </c>
      <c r="M472" s="231"/>
      <c r="N472" s="231"/>
      <c r="O472" s="231"/>
      <c r="P472" s="231"/>
    </row>
    <row r="473" spans="1:16">
      <c r="A473" s="236"/>
      <c r="B473" s="187" t="s">
        <v>147</v>
      </c>
      <c r="C473" s="231" t="s">
        <v>2418</v>
      </c>
      <c r="D473" s="189" t="s">
        <v>6212</v>
      </c>
      <c r="E473" s="238">
        <v>45576</v>
      </c>
      <c r="F473" s="238">
        <v>45576</v>
      </c>
      <c r="G473" s="231" t="s">
        <v>1209</v>
      </c>
      <c r="H473" s="231" t="s">
        <v>7361</v>
      </c>
      <c r="I473" s="231" t="s">
        <v>2388</v>
      </c>
      <c r="J473" s="231" t="s">
        <v>7259</v>
      </c>
      <c r="K473" s="237" t="s">
        <v>195</v>
      </c>
      <c r="L473" s="238">
        <v>45580</v>
      </c>
      <c r="M473" s="231"/>
      <c r="N473" s="231"/>
      <c r="O473" s="231"/>
      <c r="P473" s="231"/>
    </row>
    <row r="474" spans="1:16">
      <c r="A474" s="236"/>
      <c r="B474" s="187" t="s">
        <v>147</v>
      </c>
      <c r="C474" s="231" t="s">
        <v>2418</v>
      </c>
      <c r="D474" s="189" t="s">
        <v>6213</v>
      </c>
      <c r="E474" s="238">
        <v>45577</v>
      </c>
      <c r="F474" s="238">
        <v>45577</v>
      </c>
      <c r="G474" s="231" t="s">
        <v>1859</v>
      </c>
      <c r="H474" s="231" t="s">
        <v>7265</v>
      </c>
      <c r="I474" s="231" t="s">
        <v>2388</v>
      </c>
      <c r="J474" s="231" t="s">
        <v>7246</v>
      </c>
      <c r="K474" s="237" t="s">
        <v>195</v>
      </c>
      <c r="L474" s="238">
        <v>45580</v>
      </c>
      <c r="M474" s="231"/>
      <c r="N474" s="231"/>
      <c r="O474" s="231"/>
      <c r="P474" s="231"/>
    </row>
    <row r="475" spans="1:16">
      <c r="A475" s="236"/>
      <c r="B475" s="187" t="s">
        <v>147</v>
      </c>
      <c r="C475" s="231" t="s">
        <v>2418</v>
      </c>
      <c r="D475" s="189" t="s">
        <v>6214</v>
      </c>
      <c r="E475" s="238">
        <v>45577</v>
      </c>
      <c r="F475" s="238">
        <v>45577</v>
      </c>
      <c r="G475" s="231" t="s">
        <v>1859</v>
      </c>
      <c r="H475" s="231" t="s">
        <v>7655</v>
      </c>
      <c r="I475" s="231" t="s">
        <v>2388</v>
      </c>
      <c r="J475" s="231" t="s">
        <v>7246</v>
      </c>
      <c r="K475" s="237" t="s">
        <v>195</v>
      </c>
      <c r="L475" s="238">
        <v>45589</v>
      </c>
      <c r="M475" s="231"/>
      <c r="N475" s="231"/>
      <c r="O475" s="231"/>
      <c r="P475" s="231"/>
    </row>
    <row r="476" spans="1:16">
      <c r="A476" s="236"/>
      <c r="B476" s="187" t="s">
        <v>147</v>
      </c>
      <c r="C476" s="231" t="s">
        <v>3596</v>
      </c>
      <c r="D476" s="189" t="s">
        <v>6215</v>
      </c>
      <c r="E476" s="238">
        <v>45577</v>
      </c>
      <c r="F476" s="238">
        <v>45577</v>
      </c>
      <c r="G476" s="231" t="s">
        <v>6842</v>
      </c>
      <c r="H476" s="231" t="s">
        <v>7669</v>
      </c>
      <c r="I476" s="231" t="s">
        <v>7670</v>
      </c>
      <c r="J476" s="231" t="s">
        <v>7547</v>
      </c>
      <c r="K476" s="237" t="s">
        <v>195</v>
      </c>
      <c r="L476" s="238">
        <v>45589</v>
      </c>
      <c r="M476" s="231"/>
      <c r="N476" s="231"/>
      <c r="O476" s="231"/>
      <c r="P476" s="231"/>
    </row>
    <row r="477" spans="1:16">
      <c r="A477" s="236"/>
      <c r="B477" s="187" t="s">
        <v>147</v>
      </c>
      <c r="C477" s="231" t="s">
        <v>3596</v>
      </c>
      <c r="D477" s="189" t="s">
        <v>6216</v>
      </c>
      <c r="E477" s="238">
        <v>45577</v>
      </c>
      <c r="F477" s="238">
        <v>45577</v>
      </c>
      <c r="G477" s="231" t="s">
        <v>6842</v>
      </c>
      <c r="H477" s="231" t="s">
        <v>7545</v>
      </c>
      <c r="I477" s="231" t="s">
        <v>7546</v>
      </c>
      <c r="J477" s="231" t="s">
        <v>7547</v>
      </c>
      <c r="K477" s="237" t="s">
        <v>195</v>
      </c>
      <c r="L477" s="238">
        <v>45583</v>
      </c>
      <c r="M477" s="231"/>
      <c r="N477" s="231"/>
      <c r="O477" s="231"/>
      <c r="P477" s="231"/>
    </row>
    <row r="478" spans="1:16">
      <c r="A478" s="236"/>
      <c r="B478" s="187" t="s">
        <v>147</v>
      </c>
      <c r="C478" s="231" t="s">
        <v>7339</v>
      </c>
      <c r="D478" s="189" t="s">
        <v>6217</v>
      </c>
      <c r="E478" s="238">
        <v>45576</v>
      </c>
      <c r="F478" s="238">
        <v>45576</v>
      </c>
      <c r="G478" s="231" t="s">
        <v>1874</v>
      </c>
      <c r="H478" s="231" t="s">
        <v>7517</v>
      </c>
      <c r="I478" s="231" t="s">
        <v>2409</v>
      </c>
      <c r="J478" s="231" t="s">
        <v>7518</v>
      </c>
      <c r="K478" s="237" t="s">
        <v>195</v>
      </c>
      <c r="L478" s="238">
        <v>45580</v>
      </c>
      <c r="M478" s="231"/>
      <c r="N478" s="231"/>
      <c r="O478" s="231"/>
      <c r="P478" s="231"/>
    </row>
    <row r="479" spans="1:16">
      <c r="A479" s="236"/>
      <c r="B479" s="187" t="s">
        <v>147</v>
      </c>
      <c r="C479" s="231" t="s">
        <v>6544</v>
      </c>
      <c r="D479" s="189" t="s">
        <v>6218</v>
      </c>
      <c r="E479" s="238">
        <v>45577</v>
      </c>
      <c r="F479" s="238">
        <v>45577</v>
      </c>
      <c r="G479" s="231" t="s">
        <v>1874</v>
      </c>
      <c r="H479" s="231" t="s">
        <v>7548</v>
      </c>
      <c r="I479" s="231" t="s">
        <v>7144</v>
      </c>
      <c r="J479" s="231" t="s">
        <v>7307</v>
      </c>
      <c r="K479" s="237" t="s">
        <v>195</v>
      </c>
      <c r="L479" s="238">
        <v>45583</v>
      </c>
      <c r="M479" s="231"/>
      <c r="N479" s="231"/>
      <c r="O479" s="231"/>
      <c r="P479" s="231"/>
    </row>
    <row r="480" spans="1:16">
      <c r="A480" s="236"/>
      <c r="B480" s="187" t="s">
        <v>147</v>
      </c>
      <c r="C480" s="231" t="s">
        <v>3596</v>
      </c>
      <c r="D480" s="189" t="s">
        <v>6219</v>
      </c>
      <c r="E480" s="238">
        <v>45577</v>
      </c>
      <c r="F480" s="238">
        <v>45577</v>
      </c>
      <c r="G480" s="231" t="s">
        <v>281</v>
      </c>
      <c r="H480" s="231" t="s">
        <v>7316</v>
      </c>
      <c r="I480" s="231" t="s">
        <v>7549</v>
      </c>
      <c r="J480" s="231" t="s">
        <v>7318</v>
      </c>
      <c r="K480" s="237" t="s">
        <v>195</v>
      </c>
      <c r="L480" s="238">
        <v>45583</v>
      </c>
      <c r="M480" s="231"/>
      <c r="N480" s="231"/>
      <c r="O480" s="231"/>
      <c r="P480" s="231"/>
    </row>
    <row r="481" spans="1:16">
      <c r="A481" s="236"/>
      <c r="B481" s="187" t="s">
        <v>147</v>
      </c>
      <c r="C481" s="231" t="s">
        <v>3596</v>
      </c>
      <c r="D481" s="189" t="s">
        <v>6220</v>
      </c>
      <c r="E481" s="238">
        <v>45577</v>
      </c>
      <c r="F481" s="238">
        <v>45577</v>
      </c>
      <c r="G481" s="231" t="s">
        <v>5339</v>
      </c>
      <c r="H481" s="231" t="s">
        <v>7671</v>
      </c>
      <c r="I481" s="231" t="s">
        <v>7672</v>
      </c>
      <c r="J481" s="231" t="s">
        <v>7318</v>
      </c>
      <c r="K481" s="237" t="s">
        <v>195</v>
      </c>
      <c r="L481" s="238">
        <v>45589</v>
      </c>
      <c r="M481" s="231"/>
      <c r="N481" s="231"/>
      <c r="O481" s="231"/>
      <c r="P481" s="231"/>
    </row>
    <row r="482" spans="1:16">
      <c r="A482" s="236"/>
      <c r="B482" s="187" t="s">
        <v>147</v>
      </c>
      <c r="C482" s="231" t="s">
        <v>3596</v>
      </c>
      <c r="D482" s="189" t="s">
        <v>6221</v>
      </c>
      <c r="E482" s="238">
        <v>45577</v>
      </c>
      <c r="F482" s="238">
        <v>45577</v>
      </c>
      <c r="G482" s="231" t="s">
        <v>281</v>
      </c>
      <c r="H482" s="231" t="s">
        <v>7316</v>
      </c>
      <c r="I482" s="231" t="s">
        <v>7550</v>
      </c>
      <c r="J482" s="231" t="s">
        <v>7318</v>
      </c>
      <c r="K482" s="237" t="s">
        <v>195</v>
      </c>
      <c r="L482" s="238">
        <v>45583</v>
      </c>
      <c r="M482" s="231"/>
      <c r="N482" s="231"/>
      <c r="O482" s="231"/>
      <c r="P482" s="231"/>
    </row>
    <row r="483" spans="1:16">
      <c r="A483" s="236"/>
      <c r="B483" s="187" t="s">
        <v>147</v>
      </c>
      <c r="C483" s="231" t="s">
        <v>3596</v>
      </c>
      <c r="D483" s="189" t="s">
        <v>6222</v>
      </c>
      <c r="E483" s="238">
        <v>45577</v>
      </c>
      <c r="F483" s="238">
        <v>45577</v>
      </c>
      <c r="G483" s="231" t="s">
        <v>5339</v>
      </c>
      <c r="H483" s="231" t="s">
        <v>7673</v>
      </c>
      <c r="I483" s="231" t="s">
        <v>7674</v>
      </c>
      <c r="J483" s="231" t="s">
        <v>7318</v>
      </c>
      <c r="K483" s="237" t="s">
        <v>195</v>
      </c>
      <c r="L483" s="238">
        <v>45589</v>
      </c>
      <c r="M483" s="231"/>
      <c r="N483" s="231"/>
      <c r="O483" s="231"/>
      <c r="P483" s="231"/>
    </row>
    <row r="484" spans="1:16">
      <c r="A484" s="236"/>
      <c r="B484" s="187" t="s">
        <v>147</v>
      </c>
      <c r="C484" s="231" t="s">
        <v>2418</v>
      </c>
      <c r="D484" s="189" t="s">
        <v>6223</v>
      </c>
      <c r="E484" s="238">
        <v>45579</v>
      </c>
      <c r="F484" s="238">
        <v>45578</v>
      </c>
      <c r="G484" s="231" t="s">
        <v>3644</v>
      </c>
      <c r="H484" s="231" t="s">
        <v>7454</v>
      </c>
      <c r="I484" s="231" t="s">
        <v>2388</v>
      </c>
      <c r="J484" s="231" t="s">
        <v>7153</v>
      </c>
      <c r="K484" s="237" t="s">
        <v>195</v>
      </c>
      <c r="L484" s="238">
        <v>45583</v>
      </c>
      <c r="M484" s="231"/>
      <c r="N484" s="231"/>
      <c r="O484" s="231"/>
      <c r="P484" s="231"/>
    </row>
    <row r="485" spans="1:16">
      <c r="A485" s="236"/>
      <c r="B485" s="187" t="s">
        <v>147</v>
      </c>
      <c r="C485" s="231" t="s">
        <v>3596</v>
      </c>
      <c r="D485" s="189" t="s">
        <v>6224</v>
      </c>
      <c r="E485" s="238">
        <v>45579</v>
      </c>
      <c r="F485" s="238">
        <v>45579</v>
      </c>
      <c r="G485" s="231" t="s">
        <v>5339</v>
      </c>
      <c r="H485" s="231" t="s">
        <v>7455</v>
      </c>
      <c r="I485" s="231" t="s">
        <v>3394</v>
      </c>
      <c r="J485" s="231" t="s">
        <v>7318</v>
      </c>
      <c r="K485" s="237" t="s">
        <v>195</v>
      </c>
      <c r="L485" s="238">
        <v>45583</v>
      </c>
      <c r="M485" s="231"/>
      <c r="N485" s="231"/>
      <c r="O485" s="231"/>
      <c r="P485" s="231"/>
    </row>
    <row r="486" spans="1:16">
      <c r="A486" s="236"/>
      <c r="B486" s="187" t="s">
        <v>147</v>
      </c>
      <c r="C486" s="231" t="s">
        <v>3596</v>
      </c>
      <c r="D486" s="189" t="s">
        <v>6225</v>
      </c>
      <c r="E486" s="238">
        <v>45579</v>
      </c>
      <c r="F486" s="238">
        <v>45579</v>
      </c>
      <c r="G486" s="231" t="s">
        <v>5339</v>
      </c>
      <c r="H486" s="231" t="s">
        <v>7456</v>
      </c>
      <c r="I486" s="231" t="s">
        <v>3395</v>
      </c>
      <c r="J486" s="231" t="s">
        <v>7318</v>
      </c>
      <c r="K486" s="237" t="s">
        <v>195</v>
      </c>
      <c r="L486" s="238">
        <v>45583</v>
      </c>
      <c r="M486" s="231"/>
      <c r="N486" s="231"/>
      <c r="O486" s="231"/>
      <c r="P486" s="231"/>
    </row>
    <row r="487" spans="1:16">
      <c r="A487" s="236"/>
      <c r="B487" s="187" t="s">
        <v>147</v>
      </c>
      <c r="C487" s="231" t="s">
        <v>3596</v>
      </c>
      <c r="D487" s="189" t="s">
        <v>6226</v>
      </c>
      <c r="E487" s="238">
        <v>45579</v>
      </c>
      <c r="F487" s="238">
        <v>45579</v>
      </c>
      <c r="G487" s="231" t="s">
        <v>5339</v>
      </c>
      <c r="H487" s="231" t="s">
        <v>7457</v>
      </c>
      <c r="I487" s="231" t="s">
        <v>7458</v>
      </c>
      <c r="J487" s="231" t="s">
        <v>7318</v>
      </c>
      <c r="K487" s="237" t="s">
        <v>195</v>
      </c>
      <c r="L487" s="238">
        <v>45583</v>
      </c>
      <c r="M487" s="231"/>
      <c r="N487" s="231"/>
      <c r="O487" s="231"/>
      <c r="P487" s="231"/>
    </row>
    <row r="488" spans="1:16">
      <c r="A488" s="236"/>
      <c r="B488" s="187" t="s">
        <v>147</v>
      </c>
      <c r="C488" s="231" t="s">
        <v>3596</v>
      </c>
      <c r="D488" s="189" t="s">
        <v>7372</v>
      </c>
      <c r="E488" s="238">
        <v>45579</v>
      </c>
      <c r="F488" s="238">
        <v>45579</v>
      </c>
      <c r="G488" s="231" t="s">
        <v>281</v>
      </c>
      <c r="H488" s="231" t="s">
        <v>7316</v>
      </c>
      <c r="I488" s="231" t="s">
        <v>7459</v>
      </c>
      <c r="J488" s="231" t="s">
        <v>7318</v>
      </c>
      <c r="K488" s="237" t="s">
        <v>195</v>
      </c>
      <c r="L488" s="238">
        <v>45583</v>
      </c>
      <c r="M488" s="231"/>
      <c r="N488" s="231"/>
      <c r="O488" s="231"/>
      <c r="P488" s="231"/>
    </row>
    <row r="489" spans="1:16">
      <c r="A489" s="236"/>
      <c r="B489" s="187" t="s">
        <v>147</v>
      </c>
      <c r="C489" s="231" t="s">
        <v>3596</v>
      </c>
      <c r="D489" s="189" t="s">
        <v>7373</v>
      </c>
      <c r="E489" s="238">
        <v>45579</v>
      </c>
      <c r="F489" s="238">
        <v>45579</v>
      </c>
      <c r="G489" s="231" t="s">
        <v>281</v>
      </c>
      <c r="H489" s="231" t="s">
        <v>7316</v>
      </c>
      <c r="I489" s="231" t="s">
        <v>7460</v>
      </c>
      <c r="J489" s="231" t="s">
        <v>7318</v>
      </c>
      <c r="K489" s="237" t="s">
        <v>195</v>
      </c>
      <c r="L489" s="238">
        <v>45583</v>
      </c>
      <c r="M489" s="231"/>
      <c r="N489" s="231"/>
      <c r="O489" s="231"/>
      <c r="P489" s="231"/>
    </row>
    <row r="490" spans="1:16">
      <c r="A490" s="236"/>
      <c r="B490" s="187" t="s">
        <v>147</v>
      </c>
      <c r="C490" s="231" t="s">
        <v>3596</v>
      </c>
      <c r="D490" s="189" t="s">
        <v>7374</v>
      </c>
      <c r="E490" s="238">
        <v>45579</v>
      </c>
      <c r="F490" s="238">
        <v>45579</v>
      </c>
      <c r="G490" s="231" t="s">
        <v>281</v>
      </c>
      <c r="H490" s="231" t="s">
        <v>7316</v>
      </c>
      <c r="I490" s="231" t="s">
        <v>7461</v>
      </c>
      <c r="J490" s="231" t="s">
        <v>7318</v>
      </c>
      <c r="K490" s="237" t="s">
        <v>195</v>
      </c>
      <c r="L490" s="238">
        <v>45583</v>
      </c>
      <c r="M490" s="231"/>
      <c r="N490" s="231"/>
      <c r="O490" s="231"/>
      <c r="P490" s="231"/>
    </row>
    <row r="491" spans="1:16">
      <c r="A491" s="236"/>
      <c r="B491" s="187" t="s">
        <v>147</v>
      </c>
      <c r="C491" s="231" t="s">
        <v>3596</v>
      </c>
      <c r="D491" s="189" t="s">
        <v>7375</v>
      </c>
      <c r="E491" s="238">
        <v>45579</v>
      </c>
      <c r="F491" s="238">
        <v>45579</v>
      </c>
      <c r="G491" s="231" t="s">
        <v>281</v>
      </c>
      <c r="H491" s="231" t="s">
        <v>7316</v>
      </c>
      <c r="I491" s="231" t="s">
        <v>7462</v>
      </c>
      <c r="J491" s="231" t="s">
        <v>7318</v>
      </c>
      <c r="K491" s="237" t="s">
        <v>197</v>
      </c>
      <c r="L491" s="238">
        <v>45596</v>
      </c>
      <c r="M491" s="231"/>
      <c r="N491" s="231"/>
      <c r="O491" s="231"/>
      <c r="P491" s="231"/>
    </row>
    <row r="492" spans="1:16">
      <c r="A492" s="236"/>
      <c r="B492" s="187" t="s">
        <v>147</v>
      </c>
      <c r="C492" s="231" t="s">
        <v>7339</v>
      </c>
      <c r="D492" s="189" t="s">
        <v>7376</v>
      </c>
      <c r="E492" s="238">
        <v>45579</v>
      </c>
      <c r="F492" s="238">
        <v>45579</v>
      </c>
      <c r="G492" s="231" t="s">
        <v>3523</v>
      </c>
      <c r="H492" s="231" t="s">
        <v>7463</v>
      </c>
      <c r="I492" s="231" t="s">
        <v>2409</v>
      </c>
      <c r="J492" s="231" t="s">
        <v>7153</v>
      </c>
      <c r="K492" s="237" t="s">
        <v>195</v>
      </c>
      <c r="L492" s="238">
        <v>45583</v>
      </c>
      <c r="M492" s="231"/>
      <c r="N492" s="231"/>
      <c r="O492" s="231"/>
      <c r="P492" s="231"/>
    </row>
    <row r="493" spans="1:16">
      <c r="A493" s="236"/>
      <c r="B493" s="187" t="s">
        <v>147</v>
      </c>
      <c r="C493" s="231" t="s">
        <v>7339</v>
      </c>
      <c r="D493" s="189" t="s">
        <v>7377</v>
      </c>
      <c r="E493" s="238">
        <v>45579</v>
      </c>
      <c r="F493" s="238">
        <v>45579</v>
      </c>
      <c r="G493" s="231" t="s">
        <v>3523</v>
      </c>
      <c r="H493" s="231" t="s">
        <v>7464</v>
      </c>
      <c r="I493" s="231" t="s">
        <v>2409</v>
      </c>
      <c r="J493" s="231" t="s">
        <v>7465</v>
      </c>
      <c r="K493" s="237" t="s">
        <v>195</v>
      </c>
      <c r="L493" s="238">
        <v>45583</v>
      </c>
      <c r="M493" s="231"/>
      <c r="N493" s="231"/>
      <c r="O493" s="231"/>
      <c r="P493" s="231"/>
    </row>
    <row r="494" spans="1:16">
      <c r="A494" s="236"/>
      <c r="B494" s="187" t="s">
        <v>147</v>
      </c>
      <c r="C494" s="231" t="s">
        <v>7339</v>
      </c>
      <c r="D494" s="189" t="s">
        <v>7378</v>
      </c>
      <c r="E494" s="238">
        <v>45579</v>
      </c>
      <c r="F494" s="238">
        <v>45579</v>
      </c>
      <c r="G494" s="231" t="s">
        <v>3523</v>
      </c>
      <c r="H494" s="231" t="s">
        <v>7466</v>
      </c>
      <c r="I494" s="231" t="s">
        <v>2409</v>
      </c>
      <c r="J494" s="231" t="s">
        <v>5523</v>
      </c>
      <c r="K494" s="237" t="s">
        <v>195</v>
      </c>
      <c r="L494" s="238">
        <v>45583</v>
      </c>
      <c r="M494" s="231"/>
      <c r="N494" s="231"/>
      <c r="O494" s="231"/>
      <c r="P494" s="231"/>
    </row>
    <row r="495" spans="1:16">
      <c r="A495" s="236"/>
      <c r="B495" s="187" t="s">
        <v>147</v>
      </c>
      <c r="C495" s="231" t="s">
        <v>7339</v>
      </c>
      <c r="D495" s="189" t="s">
        <v>7379</v>
      </c>
      <c r="E495" s="238">
        <v>45580</v>
      </c>
      <c r="F495" s="238">
        <v>45580</v>
      </c>
      <c r="G495" s="231" t="s">
        <v>3523</v>
      </c>
      <c r="H495" s="231" t="s">
        <v>7502</v>
      </c>
      <c r="I495" s="231" t="s">
        <v>2409</v>
      </c>
      <c r="J495" s="231" t="s">
        <v>7503</v>
      </c>
      <c r="K495" s="237" t="s">
        <v>195</v>
      </c>
      <c r="L495" s="238">
        <v>45586</v>
      </c>
      <c r="M495" s="231"/>
      <c r="N495" s="231"/>
      <c r="O495" s="231"/>
      <c r="P495" s="231"/>
    </row>
    <row r="496" spans="1:16">
      <c r="A496" s="236"/>
      <c r="B496" s="187" t="s">
        <v>147</v>
      </c>
      <c r="C496" s="231" t="s">
        <v>7339</v>
      </c>
      <c r="D496" s="189" t="s">
        <v>7380</v>
      </c>
      <c r="E496" s="238">
        <v>45580</v>
      </c>
      <c r="F496" s="238">
        <v>45580</v>
      </c>
      <c r="G496" s="231" t="s">
        <v>3523</v>
      </c>
      <c r="H496" s="231" t="s">
        <v>7508</v>
      </c>
      <c r="I496" s="231" t="s">
        <v>2409</v>
      </c>
      <c r="J496" s="231" t="s">
        <v>7509</v>
      </c>
      <c r="K496" s="237" t="s">
        <v>195</v>
      </c>
      <c r="L496" s="238">
        <v>45583</v>
      </c>
      <c r="M496" s="231"/>
      <c r="N496" s="231"/>
      <c r="O496" s="231"/>
      <c r="P496" s="231"/>
    </row>
    <row r="497" spans="1:16">
      <c r="A497" s="236"/>
      <c r="B497" s="187" t="s">
        <v>147</v>
      </c>
      <c r="C497" s="231" t="s">
        <v>7339</v>
      </c>
      <c r="D497" s="189" t="s">
        <v>7381</v>
      </c>
      <c r="E497" s="238">
        <v>45581</v>
      </c>
      <c r="F497" s="238">
        <v>45580</v>
      </c>
      <c r="G497" s="231" t="s">
        <v>3523</v>
      </c>
      <c r="H497" s="231" t="s">
        <v>7516</v>
      </c>
      <c r="I497" s="231" t="s">
        <v>2409</v>
      </c>
      <c r="J497" s="231" t="s">
        <v>7193</v>
      </c>
      <c r="K497" s="237" t="s">
        <v>195</v>
      </c>
      <c r="L497" s="238">
        <v>45593</v>
      </c>
      <c r="M497" s="231"/>
      <c r="N497" s="231"/>
      <c r="O497" s="231"/>
      <c r="P497" s="231"/>
    </row>
    <row r="498" spans="1:16">
      <c r="A498" s="236"/>
      <c r="B498" s="187" t="s">
        <v>147</v>
      </c>
      <c r="C498" s="231" t="s">
        <v>7339</v>
      </c>
      <c r="D498" s="189" t="s">
        <v>7382</v>
      </c>
      <c r="E498" s="238">
        <v>45582</v>
      </c>
      <c r="F498" s="238">
        <v>45581</v>
      </c>
      <c r="G498" s="231" t="s">
        <v>3523</v>
      </c>
      <c r="H498" s="231" t="s">
        <v>7519</v>
      </c>
      <c r="I498" s="231" t="s">
        <v>2409</v>
      </c>
      <c r="J498" s="231" t="s">
        <v>7520</v>
      </c>
      <c r="K498" s="237" t="s">
        <v>195</v>
      </c>
      <c r="L498" s="238">
        <v>45589</v>
      </c>
      <c r="M498" s="231"/>
      <c r="N498" s="231"/>
      <c r="O498" s="231"/>
      <c r="P498" s="231"/>
    </row>
    <row r="499" spans="1:16">
      <c r="A499" s="236"/>
      <c r="B499" s="187" t="s">
        <v>147</v>
      </c>
      <c r="C499" s="231" t="s">
        <v>3596</v>
      </c>
      <c r="D499" s="189" t="s">
        <v>7383</v>
      </c>
      <c r="E499" s="238">
        <v>45582</v>
      </c>
      <c r="F499" s="238">
        <v>45581</v>
      </c>
      <c r="G499" s="231" t="s">
        <v>6842</v>
      </c>
      <c r="H499" s="231" t="s">
        <v>7232</v>
      </c>
      <c r="I499" s="231"/>
      <c r="J499" s="231" t="s">
        <v>7521</v>
      </c>
      <c r="K499" s="237" t="s">
        <v>195</v>
      </c>
      <c r="L499" s="238">
        <v>45586</v>
      </c>
      <c r="M499" s="231"/>
      <c r="N499" s="231"/>
      <c r="O499" s="231"/>
      <c r="P499" s="231"/>
    </row>
    <row r="500" spans="1:16">
      <c r="A500" s="236"/>
      <c r="B500" s="187" t="s">
        <v>147</v>
      </c>
      <c r="C500" s="231" t="s">
        <v>3596</v>
      </c>
      <c r="D500" s="189" t="s">
        <v>7384</v>
      </c>
      <c r="E500" s="238">
        <v>45582</v>
      </c>
      <c r="F500" s="238">
        <v>45582</v>
      </c>
      <c r="G500" s="231" t="s">
        <v>7522</v>
      </c>
      <c r="H500" s="231" t="s">
        <v>7523</v>
      </c>
      <c r="I500" s="231" t="s">
        <v>7524</v>
      </c>
      <c r="J500" s="231" t="s">
        <v>7525</v>
      </c>
      <c r="K500" s="237" t="s">
        <v>195</v>
      </c>
      <c r="L500" s="238">
        <v>45586</v>
      </c>
      <c r="M500" s="231"/>
      <c r="N500" s="231"/>
      <c r="O500" s="231"/>
      <c r="P500" s="231"/>
    </row>
    <row r="501" spans="1:16">
      <c r="A501" s="236"/>
      <c r="B501" s="187" t="s">
        <v>147</v>
      </c>
      <c r="C501" s="231" t="s">
        <v>3596</v>
      </c>
      <c r="D501" s="189" t="s">
        <v>7385</v>
      </c>
      <c r="E501" s="238">
        <v>45582</v>
      </c>
      <c r="F501" s="238">
        <v>45582</v>
      </c>
      <c r="G501" s="231" t="s">
        <v>7522</v>
      </c>
      <c r="H501" s="231" t="s">
        <v>7523</v>
      </c>
      <c r="I501" s="231" t="s">
        <v>7526</v>
      </c>
      <c r="J501" s="231" t="s">
        <v>7525</v>
      </c>
      <c r="K501" s="237" t="s">
        <v>195</v>
      </c>
      <c r="L501" s="238">
        <v>45586</v>
      </c>
      <c r="M501" s="231"/>
      <c r="N501" s="231"/>
      <c r="O501" s="231"/>
      <c r="P501" s="231"/>
    </row>
    <row r="502" spans="1:16">
      <c r="A502" s="236"/>
      <c r="B502" s="187" t="s">
        <v>147</v>
      </c>
      <c r="C502" s="231" t="s">
        <v>3596</v>
      </c>
      <c r="D502" s="189" t="s">
        <v>7386</v>
      </c>
      <c r="E502" s="238">
        <v>45582</v>
      </c>
      <c r="F502" s="238">
        <v>45582</v>
      </c>
      <c r="G502" s="231" t="s">
        <v>281</v>
      </c>
      <c r="H502" s="231" t="s">
        <v>7527</v>
      </c>
      <c r="I502" s="231" t="s">
        <v>7528</v>
      </c>
      <c r="J502" s="231" t="s">
        <v>7525</v>
      </c>
      <c r="K502" s="237" t="s">
        <v>195</v>
      </c>
      <c r="L502" s="238">
        <v>45586</v>
      </c>
      <c r="M502" s="231"/>
      <c r="N502" s="231"/>
      <c r="O502" s="231"/>
      <c r="P502" s="231"/>
    </row>
    <row r="503" spans="1:16">
      <c r="A503" s="236"/>
      <c r="B503" s="187" t="s">
        <v>147</v>
      </c>
      <c r="C503" s="231" t="s">
        <v>3596</v>
      </c>
      <c r="D503" s="189" t="s">
        <v>7387</v>
      </c>
      <c r="E503" s="238">
        <v>45582</v>
      </c>
      <c r="F503" s="238">
        <v>45582</v>
      </c>
      <c r="G503" s="231" t="s">
        <v>281</v>
      </c>
      <c r="H503" s="231" t="s">
        <v>7527</v>
      </c>
      <c r="I503" s="231" t="s">
        <v>7529</v>
      </c>
      <c r="J503" s="231" t="s">
        <v>7525</v>
      </c>
      <c r="K503" s="237" t="s">
        <v>195</v>
      </c>
      <c r="L503" s="238">
        <v>45586</v>
      </c>
      <c r="M503" s="231"/>
      <c r="N503" s="231"/>
      <c r="O503" s="231"/>
      <c r="P503" s="231"/>
    </row>
    <row r="504" spans="1:16">
      <c r="A504" s="236"/>
      <c r="B504" s="187" t="s">
        <v>147</v>
      </c>
      <c r="C504" s="231" t="s">
        <v>3596</v>
      </c>
      <c r="D504" s="189" t="s">
        <v>7388</v>
      </c>
      <c r="E504" s="238">
        <v>45583</v>
      </c>
      <c r="F504" s="238">
        <v>45583</v>
      </c>
      <c r="G504" s="231" t="s">
        <v>5339</v>
      </c>
      <c r="H504" s="231" t="s">
        <v>7536</v>
      </c>
      <c r="I504" s="231" t="s">
        <v>7537</v>
      </c>
      <c r="J504" s="231" t="s">
        <v>7525</v>
      </c>
      <c r="K504" s="237" t="s">
        <v>195</v>
      </c>
      <c r="L504" s="238">
        <v>45586</v>
      </c>
      <c r="M504" s="231"/>
      <c r="N504" s="231"/>
      <c r="O504" s="231"/>
      <c r="P504" s="231"/>
    </row>
    <row r="505" spans="1:16">
      <c r="A505" s="236"/>
      <c r="B505" s="187" t="s">
        <v>147</v>
      </c>
      <c r="C505" s="231" t="s">
        <v>3596</v>
      </c>
      <c r="D505" s="189" t="s">
        <v>7389</v>
      </c>
      <c r="E505" s="238">
        <v>45583</v>
      </c>
      <c r="F505" s="238">
        <v>45583</v>
      </c>
      <c r="G505" s="231" t="s">
        <v>5339</v>
      </c>
      <c r="H505" s="231" t="s">
        <v>7538</v>
      </c>
      <c r="I505" s="231" t="s">
        <v>7539</v>
      </c>
      <c r="J505" s="231" t="s">
        <v>7525</v>
      </c>
      <c r="K505" s="237" t="s">
        <v>195</v>
      </c>
      <c r="L505" s="238">
        <v>45586</v>
      </c>
      <c r="M505" s="231"/>
      <c r="N505" s="231"/>
      <c r="O505" s="231"/>
      <c r="P505" s="231"/>
    </row>
    <row r="506" spans="1:16">
      <c r="A506" s="236"/>
      <c r="B506" s="187" t="s">
        <v>147</v>
      </c>
      <c r="C506" s="231" t="s">
        <v>3596</v>
      </c>
      <c r="D506" s="189" t="s">
        <v>7390</v>
      </c>
      <c r="E506" s="238">
        <v>45583</v>
      </c>
      <c r="F506" s="238">
        <v>45583</v>
      </c>
      <c r="G506" s="231" t="s">
        <v>281</v>
      </c>
      <c r="H506" s="231" t="s">
        <v>7540</v>
      </c>
      <c r="I506" s="231" t="s">
        <v>7541</v>
      </c>
      <c r="J506" s="231" t="s">
        <v>7525</v>
      </c>
      <c r="K506" s="237" t="s">
        <v>195</v>
      </c>
      <c r="L506" s="238">
        <v>45586</v>
      </c>
      <c r="M506" s="231"/>
      <c r="N506" s="231"/>
      <c r="O506" s="231"/>
      <c r="P506" s="231"/>
    </row>
    <row r="507" spans="1:16">
      <c r="A507" s="236"/>
      <c r="B507" s="187" t="s">
        <v>147</v>
      </c>
      <c r="C507" s="231" t="s">
        <v>3596</v>
      </c>
      <c r="D507" s="189" t="s">
        <v>7391</v>
      </c>
      <c r="E507" s="238">
        <v>45583</v>
      </c>
      <c r="F507" s="238">
        <v>45583</v>
      </c>
      <c r="G507" s="231" t="s">
        <v>3523</v>
      </c>
      <c r="H507" s="231" t="s">
        <v>7542</v>
      </c>
      <c r="I507" s="231" t="s">
        <v>2686</v>
      </c>
      <c r="J507" s="231" t="s">
        <v>6616</v>
      </c>
      <c r="K507" s="237" t="s">
        <v>195</v>
      </c>
      <c r="L507" s="238">
        <v>45589</v>
      </c>
      <c r="M507" s="231"/>
      <c r="N507" s="231"/>
      <c r="O507" s="231"/>
      <c r="P507" s="231"/>
    </row>
    <row r="508" spans="1:16">
      <c r="A508" s="236"/>
      <c r="B508" s="187" t="s">
        <v>147</v>
      </c>
      <c r="C508" s="231" t="s">
        <v>7215</v>
      </c>
      <c r="D508" s="189" t="s">
        <v>7392</v>
      </c>
      <c r="E508" s="238">
        <v>45584</v>
      </c>
      <c r="F508" s="238">
        <v>45583</v>
      </c>
      <c r="G508" s="231" t="s">
        <v>914</v>
      </c>
      <c r="H508" s="231" t="s">
        <v>7580</v>
      </c>
      <c r="I508" s="231" t="s">
        <v>2409</v>
      </c>
      <c r="J508" s="231" t="s">
        <v>7581</v>
      </c>
      <c r="K508" s="237" t="s">
        <v>195</v>
      </c>
      <c r="L508" s="238">
        <v>45589</v>
      </c>
      <c r="M508" s="231"/>
      <c r="N508" s="231"/>
      <c r="O508" s="231"/>
      <c r="P508" s="231"/>
    </row>
    <row r="509" spans="1:16">
      <c r="A509" s="236"/>
      <c r="B509" s="187" t="s">
        <v>147</v>
      </c>
      <c r="C509" s="231" t="s">
        <v>2800</v>
      </c>
      <c r="D509" s="189" t="s">
        <v>7393</v>
      </c>
      <c r="E509" s="238">
        <v>45586</v>
      </c>
      <c r="F509" s="238">
        <v>45586</v>
      </c>
      <c r="G509" s="231" t="s">
        <v>3523</v>
      </c>
      <c r="H509" s="231" t="s">
        <v>7675</v>
      </c>
      <c r="I509" s="231" t="s">
        <v>2686</v>
      </c>
      <c r="J509" s="231" t="s">
        <v>7192</v>
      </c>
      <c r="K509" s="237" t="s">
        <v>195</v>
      </c>
      <c r="L509" s="238">
        <v>45589</v>
      </c>
      <c r="M509" s="231"/>
      <c r="N509" s="231"/>
      <c r="O509" s="231"/>
      <c r="P509" s="231"/>
    </row>
    <row r="510" spans="1:16">
      <c r="A510" s="236"/>
      <c r="B510" s="187" t="s">
        <v>147</v>
      </c>
      <c r="C510" s="231" t="s">
        <v>7107</v>
      </c>
      <c r="D510" s="189" t="s">
        <v>7394</v>
      </c>
      <c r="E510" s="238">
        <v>45584</v>
      </c>
      <c r="F510" s="238">
        <v>45584</v>
      </c>
      <c r="G510" s="231" t="s">
        <v>3644</v>
      </c>
      <c r="H510" s="231" t="s">
        <v>7582</v>
      </c>
      <c r="I510" s="231" t="s">
        <v>2307</v>
      </c>
      <c r="J510" s="231" t="s">
        <v>4606</v>
      </c>
      <c r="K510" s="237" t="s">
        <v>195</v>
      </c>
      <c r="L510" s="238">
        <v>45589</v>
      </c>
      <c r="M510" s="231"/>
      <c r="N510" s="231"/>
      <c r="O510" s="231"/>
      <c r="P510" s="231"/>
    </row>
    <row r="511" spans="1:16">
      <c r="A511" s="236"/>
      <c r="B511" s="187" t="s">
        <v>147</v>
      </c>
      <c r="C511" s="231" t="s">
        <v>3596</v>
      </c>
      <c r="D511" s="189" t="s">
        <v>7395</v>
      </c>
      <c r="E511" s="238">
        <v>45584</v>
      </c>
      <c r="F511" s="238">
        <v>45584</v>
      </c>
      <c r="G511" s="231" t="s">
        <v>5339</v>
      </c>
      <c r="H511" s="231" t="s">
        <v>7583</v>
      </c>
      <c r="I511" s="231" t="s">
        <v>7584</v>
      </c>
      <c r="J511" s="231" t="s">
        <v>7525</v>
      </c>
      <c r="K511" s="237" t="s">
        <v>195</v>
      </c>
      <c r="L511" s="238">
        <v>45589</v>
      </c>
      <c r="M511" s="231"/>
      <c r="N511" s="231"/>
      <c r="O511" s="231"/>
      <c r="P511" s="231"/>
    </row>
    <row r="512" spans="1:16">
      <c r="A512" s="236"/>
      <c r="B512" s="187" t="s">
        <v>147</v>
      </c>
      <c r="C512" s="231" t="s">
        <v>3596</v>
      </c>
      <c r="D512" s="189" t="s">
        <v>7396</v>
      </c>
      <c r="E512" s="238">
        <v>45584</v>
      </c>
      <c r="F512" s="238">
        <v>45584</v>
      </c>
      <c r="G512" s="231" t="s">
        <v>5339</v>
      </c>
      <c r="H512" s="231" t="s">
        <v>7585</v>
      </c>
      <c r="I512" s="231" t="s">
        <v>7586</v>
      </c>
      <c r="J512" s="231" t="s">
        <v>7525</v>
      </c>
      <c r="K512" s="237" t="s">
        <v>195</v>
      </c>
      <c r="L512" s="238">
        <v>45589</v>
      </c>
      <c r="M512" s="231"/>
      <c r="N512" s="231"/>
      <c r="O512" s="231"/>
      <c r="P512" s="231"/>
    </row>
    <row r="513" spans="1:16">
      <c r="A513" s="236"/>
      <c r="B513" s="187" t="s">
        <v>147</v>
      </c>
      <c r="C513" s="231" t="s">
        <v>3596</v>
      </c>
      <c r="D513" s="189" t="s">
        <v>7397</v>
      </c>
      <c r="E513" s="238">
        <v>45584</v>
      </c>
      <c r="F513" s="238">
        <v>45584</v>
      </c>
      <c r="G513" s="231" t="s">
        <v>5339</v>
      </c>
      <c r="H513" s="231" t="s">
        <v>7587</v>
      </c>
      <c r="I513" s="231" t="s">
        <v>7588</v>
      </c>
      <c r="J513" s="231" t="s">
        <v>7525</v>
      </c>
      <c r="K513" s="237" t="s">
        <v>195</v>
      </c>
      <c r="L513" s="238">
        <v>45589</v>
      </c>
      <c r="M513" s="231"/>
      <c r="N513" s="231"/>
      <c r="O513" s="231"/>
      <c r="P513" s="231"/>
    </row>
    <row r="514" spans="1:16">
      <c r="A514" s="236"/>
      <c r="B514" s="187" t="s">
        <v>147</v>
      </c>
      <c r="C514" s="231" t="s">
        <v>3596</v>
      </c>
      <c r="D514" s="189" t="s">
        <v>7398</v>
      </c>
      <c r="E514" s="238">
        <v>45584</v>
      </c>
      <c r="F514" s="238">
        <v>45584</v>
      </c>
      <c r="G514" s="231" t="s">
        <v>281</v>
      </c>
      <c r="H514" s="231" t="s">
        <v>7589</v>
      </c>
      <c r="I514" s="231" t="s">
        <v>7590</v>
      </c>
      <c r="J514" s="231" t="s">
        <v>7525</v>
      </c>
      <c r="K514" s="237" t="s">
        <v>195</v>
      </c>
      <c r="L514" s="238">
        <v>45589</v>
      </c>
      <c r="M514" s="231"/>
      <c r="N514" s="231"/>
      <c r="O514" s="231"/>
      <c r="P514" s="231"/>
    </row>
    <row r="515" spans="1:16">
      <c r="A515" s="236"/>
      <c r="B515" s="187" t="s">
        <v>147</v>
      </c>
      <c r="C515" s="231" t="s">
        <v>2183</v>
      </c>
      <c r="D515" s="189" t="s">
        <v>7399</v>
      </c>
      <c r="E515" s="238">
        <v>45584</v>
      </c>
      <c r="F515" s="238">
        <v>45584</v>
      </c>
      <c r="G515" s="231" t="s">
        <v>3523</v>
      </c>
      <c r="H515" s="231" t="s">
        <v>7676</v>
      </c>
      <c r="I515" s="231" t="s">
        <v>4405</v>
      </c>
      <c r="J515" s="231" t="s">
        <v>6296</v>
      </c>
      <c r="K515" s="237" t="s">
        <v>195</v>
      </c>
      <c r="L515" s="238">
        <v>45589</v>
      </c>
      <c r="M515" s="231"/>
      <c r="N515" s="231"/>
      <c r="O515" s="231"/>
      <c r="P515" s="231"/>
    </row>
    <row r="516" spans="1:16">
      <c r="A516" s="236"/>
      <c r="B516" s="187" t="s">
        <v>147</v>
      </c>
      <c r="C516" s="231" t="s">
        <v>3596</v>
      </c>
      <c r="D516" s="189" t="s">
        <v>7400</v>
      </c>
      <c r="E516" s="238">
        <v>45584</v>
      </c>
      <c r="F516" s="238">
        <v>45584</v>
      </c>
      <c r="G516" s="231" t="s">
        <v>7677</v>
      </c>
      <c r="H516" s="231" t="s">
        <v>7678</v>
      </c>
      <c r="I516" s="231" t="s">
        <v>7679</v>
      </c>
      <c r="J516" s="231" t="s">
        <v>7525</v>
      </c>
      <c r="K516" s="237" t="s">
        <v>195</v>
      </c>
      <c r="L516" s="238">
        <v>45589</v>
      </c>
      <c r="M516" s="231"/>
      <c r="N516" s="231"/>
      <c r="O516" s="231"/>
      <c r="P516" s="231"/>
    </row>
    <row r="517" spans="1:16">
      <c r="A517" s="236"/>
      <c r="B517" s="187" t="s">
        <v>147</v>
      </c>
      <c r="C517" s="231" t="s">
        <v>7215</v>
      </c>
      <c r="D517" s="189" t="s">
        <v>7401</v>
      </c>
      <c r="E517" s="238">
        <v>45585</v>
      </c>
      <c r="F517" s="238">
        <v>45585</v>
      </c>
      <c r="G517" s="231" t="s">
        <v>1874</v>
      </c>
      <c r="H517" s="231" t="s">
        <v>7680</v>
      </c>
      <c r="I517" s="231" t="s">
        <v>2307</v>
      </c>
      <c r="J517" s="231" t="s">
        <v>4606</v>
      </c>
      <c r="K517" s="237" t="s">
        <v>195</v>
      </c>
      <c r="L517" s="238">
        <v>45589</v>
      </c>
      <c r="M517" s="231"/>
      <c r="N517" s="231"/>
      <c r="O517" s="231"/>
      <c r="P517" s="231"/>
    </row>
    <row r="518" spans="1:16">
      <c r="A518" s="236"/>
      <c r="B518" s="187" t="s">
        <v>147</v>
      </c>
      <c r="C518" s="231" t="s">
        <v>2800</v>
      </c>
      <c r="D518" s="189" t="s">
        <v>7402</v>
      </c>
      <c r="E518" s="238">
        <v>45586</v>
      </c>
      <c r="F518" s="238">
        <v>45586</v>
      </c>
      <c r="G518" s="231" t="s">
        <v>5331</v>
      </c>
      <c r="H518" s="231" t="s">
        <v>7681</v>
      </c>
      <c r="I518" s="231" t="s">
        <v>2686</v>
      </c>
      <c r="J518" s="231" t="s">
        <v>7099</v>
      </c>
      <c r="K518" s="237" t="s">
        <v>195</v>
      </c>
      <c r="L518" s="238">
        <v>45589</v>
      </c>
      <c r="M518" s="231"/>
      <c r="N518" s="231"/>
      <c r="O518" s="231"/>
      <c r="P518" s="231"/>
    </row>
    <row r="519" spans="1:16">
      <c r="A519" s="236"/>
      <c r="B519" s="187" t="s">
        <v>147</v>
      </c>
      <c r="C519" s="231" t="s">
        <v>2800</v>
      </c>
      <c r="D519" s="189" t="s">
        <v>7403</v>
      </c>
      <c r="E519" s="238">
        <v>45586</v>
      </c>
      <c r="F519" s="238">
        <v>45586</v>
      </c>
      <c r="G519" s="231" t="s">
        <v>1859</v>
      </c>
      <c r="H519" s="231" t="s">
        <v>7682</v>
      </c>
      <c r="I519" s="231" t="s">
        <v>2686</v>
      </c>
      <c r="J519" s="231" t="s">
        <v>7192</v>
      </c>
      <c r="K519" s="237" t="s">
        <v>195</v>
      </c>
      <c r="L519" s="238">
        <v>45589</v>
      </c>
      <c r="M519" s="231"/>
      <c r="N519" s="231"/>
      <c r="O519" s="231"/>
      <c r="P519" s="231"/>
    </row>
    <row r="520" spans="1:16">
      <c r="A520" s="236"/>
      <c r="B520" s="187" t="s">
        <v>147</v>
      </c>
      <c r="C520" s="231" t="s">
        <v>3596</v>
      </c>
      <c r="D520" s="189" t="s">
        <v>7404</v>
      </c>
      <c r="E520" s="238">
        <v>45586</v>
      </c>
      <c r="F520" s="238">
        <v>45586</v>
      </c>
      <c r="G520" s="231" t="s">
        <v>5339</v>
      </c>
      <c r="H520" s="231" t="s">
        <v>7683</v>
      </c>
      <c r="I520" s="231" t="s">
        <v>7684</v>
      </c>
      <c r="J520" s="231" t="s">
        <v>7525</v>
      </c>
      <c r="K520" s="237" t="s">
        <v>195</v>
      </c>
      <c r="L520" s="238">
        <v>45589</v>
      </c>
      <c r="M520" s="231"/>
      <c r="N520" s="231"/>
      <c r="O520" s="231"/>
      <c r="P520" s="231"/>
    </row>
    <row r="521" spans="1:16">
      <c r="A521" s="236"/>
      <c r="B521" s="187" t="s">
        <v>147</v>
      </c>
      <c r="C521" s="231" t="s">
        <v>3596</v>
      </c>
      <c r="D521" s="189" t="s">
        <v>7405</v>
      </c>
      <c r="E521" s="238">
        <v>45586</v>
      </c>
      <c r="F521" s="238">
        <v>45586</v>
      </c>
      <c r="G521" s="231" t="s">
        <v>5339</v>
      </c>
      <c r="H521" s="231" t="s">
        <v>7685</v>
      </c>
      <c r="I521" s="231" t="s">
        <v>7686</v>
      </c>
      <c r="J521" s="231" t="s">
        <v>7525</v>
      </c>
      <c r="K521" s="237" t="s">
        <v>195</v>
      </c>
      <c r="L521" s="238">
        <v>45589</v>
      </c>
      <c r="M521" s="231"/>
      <c r="N521" s="231"/>
      <c r="O521" s="231"/>
      <c r="P521" s="231"/>
    </row>
    <row r="522" spans="1:16">
      <c r="A522" s="236"/>
      <c r="B522" s="187" t="s">
        <v>147</v>
      </c>
      <c r="C522" s="231" t="s">
        <v>3596</v>
      </c>
      <c r="D522" s="189" t="s">
        <v>7406</v>
      </c>
      <c r="E522" s="238">
        <v>45586</v>
      </c>
      <c r="F522" s="238">
        <v>45586</v>
      </c>
      <c r="G522" s="231" t="s">
        <v>281</v>
      </c>
      <c r="H522" s="231" t="s">
        <v>7687</v>
      </c>
      <c r="I522" s="231" t="s">
        <v>7688</v>
      </c>
      <c r="J522" s="231" t="s">
        <v>7525</v>
      </c>
      <c r="K522" s="237" t="s">
        <v>195</v>
      </c>
      <c r="L522" s="238">
        <v>45589</v>
      </c>
      <c r="M522" s="231"/>
      <c r="N522" s="231"/>
      <c r="O522" s="231"/>
      <c r="P522" s="231"/>
    </row>
    <row r="523" spans="1:16">
      <c r="A523" s="236"/>
      <c r="B523" s="187" t="s">
        <v>147</v>
      </c>
      <c r="C523" s="231" t="s">
        <v>2183</v>
      </c>
      <c r="D523" s="189" t="s">
        <v>7407</v>
      </c>
      <c r="E523" s="238">
        <v>45586</v>
      </c>
      <c r="F523" s="238">
        <v>45586</v>
      </c>
      <c r="G523" s="231" t="s">
        <v>1874</v>
      </c>
      <c r="H523" s="231" t="s">
        <v>7689</v>
      </c>
      <c r="I523" s="231" t="s">
        <v>4405</v>
      </c>
      <c r="J523" s="231" t="s">
        <v>7307</v>
      </c>
      <c r="K523" s="237" t="s">
        <v>195</v>
      </c>
      <c r="L523" s="238">
        <v>45589</v>
      </c>
      <c r="M523" s="231"/>
      <c r="N523" s="231"/>
      <c r="O523" s="231"/>
      <c r="P523" s="231"/>
    </row>
    <row r="524" spans="1:16">
      <c r="A524" s="236"/>
      <c r="B524" s="187" t="s">
        <v>147</v>
      </c>
      <c r="C524" s="231" t="s">
        <v>6544</v>
      </c>
      <c r="D524" s="189" t="s">
        <v>7408</v>
      </c>
      <c r="E524" s="238">
        <v>45586</v>
      </c>
      <c r="F524" s="238">
        <v>45586</v>
      </c>
      <c r="G524" s="231" t="s">
        <v>1874</v>
      </c>
      <c r="H524" s="231" t="s">
        <v>7690</v>
      </c>
      <c r="I524" s="231" t="s">
        <v>7691</v>
      </c>
      <c r="J524" s="231" t="s">
        <v>6892</v>
      </c>
      <c r="K524" s="237" t="s">
        <v>195</v>
      </c>
      <c r="L524" s="238">
        <v>45589</v>
      </c>
      <c r="M524" s="231"/>
      <c r="N524" s="231"/>
      <c r="O524" s="231"/>
      <c r="P524" s="231"/>
    </row>
    <row r="525" spans="1:16">
      <c r="A525" s="236"/>
      <c r="B525" s="187" t="s">
        <v>147</v>
      </c>
      <c r="C525" s="231" t="s">
        <v>7339</v>
      </c>
      <c r="D525" s="189" t="s">
        <v>7409</v>
      </c>
      <c r="E525" s="238">
        <v>45586</v>
      </c>
      <c r="F525" s="238">
        <v>45586</v>
      </c>
      <c r="G525" s="231" t="s">
        <v>1874</v>
      </c>
      <c r="H525" s="231" t="s">
        <v>7692</v>
      </c>
      <c r="I525" s="231" t="s">
        <v>2409</v>
      </c>
      <c r="J525" s="231" t="s">
        <v>5438</v>
      </c>
      <c r="K525" s="237" t="s">
        <v>195</v>
      </c>
      <c r="L525" s="238">
        <v>45589</v>
      </c>
      <c r="M525" s="231"/>
      <c r="N525" s="231"/>
      <c r="O525" s="231"/>
      <c r="P525" s="231"/>
    </row>
    <row r="526" spans="1:16">
      <c r="A526" s="236"/>
      <c r="B526" s="187" t="s">
        <v>147</v>
      </c>
      <c r="C526" s="231" t="s">
        <v>4529</v>
      </c>
      <c r="D526" s="189" t="s">
        <v>7410</v>
      </c>
      <c r="E526" s="238">
        <v>45587</v>
      </c>
      <c r="F526" s="238">
        <v>45587</v>
      </c>
      <c r="G526" s="231" t="s">
        <v>4166</v>
      </c>
      <c r="H526" s="231" t="s">
        <v>7229</v>
      </c>
      <c r="I526" s="231" t="s">
        <v>2729</v>
      </c>
      <c r="J526" s="231" t="s">
        <v>7340</v>
      </c>
      <c r="K526" s="237" t="s">
        <v>195</v>
      </c>
      <c r="L526" s="238">
        <v>45596</v>
      </c>
      <c r="M526" s="231"/>
      <c r="N526" s="231"/>
      <c r="O526" s="231"/>
      <c r="P526" s="231"/>
    </row>
    <row r="527" spans="1:16">
      <c r="A527" s="236"/>
      <c r="B527" s="187" t="s">
        <v>147</v>
      </c>
      <c r="C527" s="231" t="s">
        <v>2183</v>
      </c>
      <c r="D527" s="189" t="s">
        <v>7411</v>
      </c>
      <c r="E527" s="238">
        <v>45587</v>
      </c>
      <c r="F527" s="238">
        <v>45587</v>
      </c>
      <c r="G527" s="231" t="s">
        <v>7595</v>
      </c>
      <c r="H527" s="231" t="s">
        <v>7596</v>
      </c>
      <c r="I527" s="231" t="s">
        <v>4405</v>
      </c>
      <c r="J527" s="231" t="s">
        <v>7307</v>
      </c>
      <c r="K527" s="237" t="s">
        <v>195</v>
      </c>
      <c r="L527" s="238">
        <v>45589</v>
      </c>
      <c r="M527" s="231"/>
      <c r="N527" s="231"/>
      <c r="O527" s="231"/>
      <c r="P527" s="231"/>
    </row>
    <row r="528" spans="1:16">
      <c r="A528" s="236"/>
      <c r="B528" s="187" t="s">
        <v>147</v>
      </c>
      <c r="C528" s="231" t="s">
        <v>2800</v>
      </c>
      <c r="D528" s="189" t="s">
        <v>7412</v>
      </c>
      <c r="E528" s="238">
        <v>45587</v>
      </c>
      <c r="F528" s="238">
        <v>45587</v>
      </c>
      <c r="G528" s="231" t="s">
        <v>6842</v>
      </c>
      <c r="H528" s="231" t="s">
        <v>7594</v>
      </c>
      <c r="I528" s="231" t="s">
        <v>2686</v>
      </c>
      <c r="J528" s="231" t="s">
        <v>7192</v>
      </c>
      <c r="K528" s="237" t="s">
        <v>195</v>
      </c>
      <c r="L528" s="238">
        <v>45589</v>
      </c>
      <c r="M528" s="231"/>
      <c r="N528" s="231"/>
      <c r="O528" s="231"/>
      <c r="P528" s="231"/>
    </row>
    <row r="529" spans="1:16">
      <c r="A529" s="236"/>
      <c r="B529" s="187" t="s">
        <v>147</v>
      </c>
      <c r="C529" s="231" t="s">
        <v>4529</v>
      </c>
      <c r="D529" s="189" t="s">
        <v>7413</v>
      </c>
      <c r="E529" s="238">
        <v>45588</v>
      </c>
      <c r="F529" s="238">
        <v>45588</v>
      </c>
      <c r="G529" s="231" t="s">
        <v>4166</v>
      </c>
      <c r="H529" s="231" t="s">
        <v>7605</v>
      </c>
      <c r="I529" s="231" t="s">
        <v>2729</v>
      </c>
      <c r="J529" s="231" t="s">
        <v>6714</v>
      </c>
      <c r="K529" s="237" t="s">
        <v>195</v>
      </c>
      <c r="L529" s="238">
        <v>45596</v>
      </c>
      <c r="M529" s="231"/>
      <c r="N529" s="231"/>
      <c r="O529" s="231"/>
      <c r="P529" s="231"/>
    </row>
    <row r="530" spans="1:16">
      <c r="A530" s="236"/>
      <c r="B530" s="187" t="s">
        <v>147</v>
      </c>
      <c r="C530" s="231" t="s">
        <v>7339</v>
      </c>
      <c r="D530" s="189" t="s">
        <v>7414</v>
      </c>
      <c r="E530" s="238">
        <v>45588</v>
      </c>
      <c r="F530" s="238">
        <v>45588</v>
      </c>
      <c r="G530" s="231" t="s">
        <v>3644</v>
      </c>
      <c r="H530" s="231" t="s">
        <v>7309</v>
      </c>
      <c r="I530" s="231" t="s">
        <v>2409</v>
      </c>
      <c r="J530" s="231" t="s">
        <v>6444</v>
      </c>
      <c r="K530" s="237" t="s">
        <v>195</v>
      </c>
      <c r="L530" s="238">
        <v>45596</v>
      </c>
      <c r="M530" s="231"/>
      <c r="N530" s="231"/>
      <c r="O530" s="231"/>
      <c r="P530" s="231"/>
    </row>
    <row r="531" spans="1:16">
      <c r="A531" s="236"/>
      <c r="B531" s="187" t="s">
        <v>147</v>
      </c>
      <c r="C531" s="231" t="s">
        <v>4529</v>
      </c>
      <c r="D531" s="189" t="s">
        <v>7415</v>
      </c>
      <c r="E531" s="238">
        <v>45588</v>
      </c>
      <c r="F531" s="238">
        <v>45588</v>
      </c>
      <c r="G531" s="231" t="s">
        <v>4166</v>
      </c>
      <c r="H531" s="231" t="s">
        <v>7634</v>
      </c>
      <c r="I531" s="231" t="s">
        <v>2729</v>
      </c>
      <c r="J531" s="231" t="s">
        <v>7635</v>
      </c>
      <c r="K531" s="237" t="s">
        <v>195</v>
      </c>
      <c r="L531" s="238">
        <v>45596</v>
      </c>
      <c r="M531" s="231"/>
      <c r="N531" s="231"/>
      <c r="O531" s="231"/>
      <c r="P531" s="231"/>
    </row>
    <row r="532" spans="1:16">
      <c r="A532" s="236"/>
      <c r="B532" s="187" t="s">
        <v>147</v>
      </c>
      <c r="C532" s="231" t="s">
        <v>2800</v>
      </c>
      <c r="D532" s="189" t="s">
        <v>7416</v>
      </c>
      <c r="E532" s="238">
        <v>45589</v>
      </c>
      <c r="F532" s="238">
        <v>45589</v>
      </c>
      <c r="G532" s="231" t="s">
        <v>1935</v>
      </c>
      <c r="H532" s="231" t="s">
        <v>7245</v>
      </c>
      <c r="I532" s="231" t="s">
        <v>2686</v>
      </c>
      <c r="J532" s="231" t="s">
        <v>7246</v>
      </c>
      <c r="K532" s="237" t="s">
        <v>195</v>
      </c>
      <c r="L532" s="238">
        <v>45596</v>
      </c>
      <c r="M532" s="231"/>
      <c r="N532" s="231"/>
      <c r="O532" s="231"/>
      <c r="P532" s="231"/>
    </row>
    <row r="533" spans="1:16">
      <c r="A533" s="236"/>
      <c r="B533" s="187" t="s">
        <v>147</v>
      </c>
      <c r="C533" s="231" t="s">
        <v>7339</v>
      </c>
      <c r="D533" s="189" t="s">
        <v>7417</v>
      </c>
      <c r="E533" s="238">
        <v>45589</v>
      </c>
      <c r="F533" s="238">
        <v>45589</v>
      </c>
      <c r="G533" s="231" t="s">
        <v>6452</v>
      </c>
      <c r="H533" s="231" t="s">
        <v>7652</v>
      </c>
      <c r="I533" s="231" t="s">
        <v>2409</v>
      </c>
      <c r="J533" s="231" t="s">
        <v>6444</v>
      </c>
      <c r="K533" s="237" t="s">
        <v>195</v>
      </c>
      <c r="L533" s="238">
        <v>45596</v>
      </c>
      <c r="M533" s="231"/>
      <c r="N533" s="231"/>
      <c r="O533" s="231"/>
      <c r="P533" s="231"/>
    </row>
    <row r="534" spans="1:16">
      <c r="A534" s="236"/>
      <c r="B534" s="187" t="s">
        <v>147</v>
      </c>
      <c r="C534" s="231" t="s">
        <v>4529</v>
      </c>
      <c r="D534" s="189" t="s">
        <v>7418</v>
      </c>
      <c r="E534" s="238">
        <v>45589</v>
      </c>
      <c r="F534" s="238">
        <v>45589</v>
      </c>
      <c r="G534" s="231" t="s">
        <v>4166</v>
      </c>
      <c r="H534" s="231" t="s">
        <v>7653</v>
      </c>
      <c r="I534" s="231" t="s">
        <v>2729</v>
      </c>
      <c r="J534" s="231" t="s">
        <v>7654</v>
      </c>
      <c r="K534" s="237" t="s">
        <v>195</v>
      </c>
      <c r="L534" s="238">
        <v>45596</v>
      </c>
      <c r="M534" s="231"/>
      <c r="N534" s="231"/>
      <c r="O534" s="231"/>
      <c r="P534" s="231"/>
    </row>
    <row r="535" spans="1:16">
      <c r="A535" s="236"/>
      <c r="B535" s="187" t="s">
        <v>147</v>
      </c>
      <c r="C535" s="231" t="s">
        <v>2800</v>
      </c>
      <c r="D535" s="189" t="s">
        <v>7419</v>
      </c>
      <c r="E535" s="238">
        <v>45590</v>
      </c>
      <c r="F535" s="238">
        <v>45590</v>
      </c>
      <c r="G535" s="231" t="s">
        <v>1859</v>
      </c>
      <c r="H535" s="231" t="s">
        <v>7265</v>
      </c>
      <c r="I535" s="231" t="s">
        <v>2686</v>
      </c>
      <c r="J535" s="231" t="s">
        <v>7246</v>
      </c>
      <c r="K535" s="237" t="s">
        <v>195</v>
      </c>
      <c r="L535" s="238">
        <v>45596</v>
      </c>
      <c r="M535" s="231"/>
      <c r="N535" s="231"/>
      <c r="O535" s="231"/>
      <c r="P535" s="231"/>
    </row>
    <row r="536" spans="1:16">
      <c r="A536" s="236"/>
      <c r="B536" s="187" t="s">
        <v>147</v>
      </c>
      <c r="C536" s="231" t="s">
        <v>2800</v>
      </c>
      <c r="D536" s="189" t="s">
        <v>7420</v>
      </c>
      <c r="E536" s="238">
        <v>45590</v>
      </c>
      <c r="F536" s="238">
        <v>45590</v>
      </c>
      <c r="G536" s="231" t="s">
        <v>1859</v>
      </c>
      <c r="H536" s="231" t="s">
        <v>7655</v>
      </c>
      <c r="I536" s="231" t="s">
        <v>2686</v>
      </c>
      <c r="J536" s="231" t="s">
        <v>7246</v>
      </c>
      <c r="K536" s="237" t="s">
        <v>195</v>
      </c>
      <c r="L536" s="238">
        <v>45596</v>
      </c>
      <c r="M536" s="231"/>
      <c r="N536" s="231"/>
      <c r="O536" s="231"/>
      <c r="P536" s="231"/>
    </row>
    <row r="537" spans="1:16">
      <c r="A537" s="236"/>
      <c r="B537" s="187" t="s">
        <v>147</v>
      </c>
      <c r="C537" s="231" t="s">
        <v>4529</v>
      </c>
      <c r="D537" s="189" t="s">
        <v>7421</v>
      </c>
      <c r="E537" s="238">
        <v>45590</v>
      </c>
      <c r="F537" s="238">
        <v>45590</v>
      </c>
      <c r="G537" s="231" t="s">
        <v>4166</v>
      </c>
      <c r="H537" s="231" t="s">
        <v>7656</v>
      </c>
      <c r="I537" s="231" t="s">
        <v>2729</v>
      </c>
      <c r="J537" s="231" t="s">
        <v>7657</v>
      </c>
      <c r="K537" s="237" t="s">
        <v>195</v>
      </c>
      <c r="L537" s="238">
        <v>45596</v>
      </c>
      <c r="M537" s="287"/>
      <c r="N537" s="231"/>
      <c r="O537" s="231"/>
      <c r="P537" s="231"/>
    </row>
    <row r="538" spans="1:16">
      <c r="A538" s="236"/>
      <c r="B538" s="187" t="s">
        <v>147</v>
      </c>
      <c r="C538" s="231" t="s">
        <v>4529</v>
      </c>
      <c r="D538" s="189" t="s">
        <v>7422</v>
      </c>
      <c r="E538" s="238">
        <v>45590</v>
      </c>
      <c r="F538" s="238">
        <v>45590</v>
      </c>
      <c r="G538" s="231" t="s">
        <v>4166</v>
      </c>
      <c r="H538" s="231" t="s">
        <v>7873</v>
      </c>
      <c r="I538" s="231" t="s">
        <v>2729</v>
      </c>
      <c r="J538" s="231" t="s">
        <v>7874</v>
      </c>
      <c r="K538" s="237" t="s">
        <v>195</v>
      </c>
      <c r="L538" s="238">
        <v>45602</v>
      </c>
      <c r="M538" s="231"/>
      <c r="N538" s="231"/>
      <c r="O538" s="231"/>
      <c r="P538" s="231"/>
    </row>
    <row r="539" spans="1:16">
      <c r="A539" s="236"/>
      <c r="B539" s="187" t="s">
        <v>147</v>
      </c>
      <c r="C539" s="231" t="s">
        <v>4529</v>
      </c>
      <c r="D539" s="189" t="s">
        <v>7423</v>
      </c>
      <c r="E539" s="238">
        <v>45591</v>
      </c>
      <c r="F539" s="238">
        <v>45591</v>
      </c>
      <c r="G539" s="231" t="s">
        <v>4166</v>
      </c>
      <c r="H539" s="231" t="s">
        <v>7781</v>
      </c>
      <c r="I539" s="231" t="s">
        <v>2729</v>
      </c>
      <c r="J539" s="231" t="s">
        <v>7782</v>
      </c>
      <c r="K539" s="237" t="s">
        <v>195</v>
      </c>
      <c r="L539" s="238">
        <v>45596</v>
      </c>
      <c r="M539" s="231"/>
      <c r="N539" s="231"/>
      <c r="O539" s="231"/>
      <c r="P539" s="231"/>
    </row>
    <row r="540" spans="1:16">
      <c r="A540" s="236"/>
      <c r="B540" s="187" t="s">
        <v>147</v>
      </c>
      <c r="C540" s="231" t="s">
        <v>2800</v>
      </c>
      <c r="D540" s="189" t="s">
        <v>7424</v>
      </c>
      <c r="E540" s="238">
        <v>45591</v>
      </c>
      <c r="F540" s="238">
        <v>45591</v>
      </c>
      <c r="G540" s="231" t="s">
        <v>3644</v>
      </c>
      <c r="H540" s="231" t="s">
        <v>7783</v>
      </c>
      <c r="I540" s="231" t="s">
        <v>2686</v>
      </c>
      <c r="J540" s="231" t="s">
        <v>7153</v>
      </c>
      <c r="K540" s="237" t="s">
        <v>195</v>
      </c>
      <c r="L540" s="238">
        <v>45596</v>
      </c>
      <c r="M540" s="231"/>
      <c r="N540" s="231"/>
      <c r="O540" s="231"/>
      <c r="P540" s="231"/>
    </row>
    <row r="541" spans="1:16">
      <c r="A541" s="236"/>
      <c r="B541" s="187" t="s">
        <v>147</v>
      </c>
      <c r="C541" s="231" t="s">
        <v>6544</v>
      </c>
      <c r="D541" s="189" t="s">
        <v>7425</v>
      </c>
      <c r="E541" s="238">
        <v>45593</v>
      </c>
      <c r="F541" s="238">
        <v>45591</v>
      </c>
      <c r="G541" s="231" t="s">
        <v>1874</v>
      </c>
      <c r="H541" s="231" t="s">
        <v>7658</v>
      </c>
      <c r="I541" s="231" t="s">
        <v>7659</v>
      </c>
      <c r="J541" s="231" t="s">
        <v>6892</v>
      </c>
      <c r="K541" s="237" t="s">
        <v>195</v>
      </c>
      <c r="L541" s="238">
        <v>45596</v>
      </c>
      <c r="M541" s="231"/>
      <c r="N541" s="231"/>
      <c r="O541" s="231"/>
      <c r="P541" s="231"/>
    </row>
    <row r="542" spans="1:16">
      <c r="A542" s="236"/>
      <c r="B542" s="187" t="s">
        <v>147</v>
      </c>
      <c r="C542" s="231" t="s">
        <v>7215</v>
      </c>
      <c r="D542" s="189" t="s">
        <v>7426</v>
      </c>
      <c r="E542" s="238">
        <v>45593</v>
      </c>
      <c r="F542" s="238">
        <v>45591</v>
      </c>
      <c r="G542" s="231" t="s">
        <v>1874</v>
      </c>
      <c r="H542" s="231" t="s">
        <v>7660</v>
      </c>
      <c r="I542" s="231" t="s">
        <v>7661</v>
      </c>
      <c r="J542" s="231" t="s">
        <v>7269</v>
      </c>
      <c r="K542" s="237" t="s">
        <v>195</v>
      </c>
      <c r="L542" s="238">
        <v>45596</v>
      </c>
      <c r="M542" s="231"/>
      <c r="N542" s="231"/>
      <c r="O542" s="231"/>
      <c r="P542" s="231"/>
    </row>
    <row r="543" spans="1:16">
      <c r="A543" s="236"/>
      <c r="B543" s="187" t="s">
        <v>147</v>
      </c>
      <c r="C543" s="231" t="s">
        <v>4529</v>
      </c>
      <c r="D543" s="189" t="s">
        <v>7427</v>
      </c>
      <c r="E543" s="238">
        <v>45593</v>
      </c>
      <c r="F543" s="238">
        <v>45592</v>
      </c>
      <c r="G543" s="231" t="s">
        <v>1874</v>
      </c>
      <c r="H543" s="231" t="s">
        <v>7662</v>
      </c>
      <c r="I543" s="231" t="s">
        <v>2729</v>
      </c>
      <c r="J543" s="231" t="s">
        <v>7663</v>
      </c>
      <c r="K543" s="237" t="s">
        <v>195</v>
      </c>
      <c r="L543" s="238">
        <v>45596</v>
      </c>
      <c r="M543" s="231"/>
      <c r="N543" s="231"/>
      <c r="O543" s="231"/>
      <c r="P543" s="231"/>
    </row>
    <row r="544" spans="1:16">
      <c r="A544" s="236"/>
      <c r="B544" s="187" t="s">
        <v>147</v>
      </c>
      <c r="C544" s="231" t="s">
        <v>4529</v>
      </c>
      <c r="D544" s="189" t="s">
        <v>7428</v>
      </c>
      <c r="E544" s="238">
        <v>45593</v>
      </c>
      <c r="F544" s="238">
        <v>45593</v>
      </c>
      <c r="G544" s="231" t="s">
        <v>1874</v>
      </c>
      <c r="H544" s="231" t="s">
        <v>7664</v>
      </c>
      <c r="I544" s="231" t="s">
        <v>2729</v>
      </c>
      <c r="J544" s="231"/>
      <c r="K544" s="237" t="s">
        <v>195</v>
      </c>
      <c r="L544" s="238">
        <v>45596</v>
      </c>
      <c r="M544" s="231"/>
      <c r="N544" s="231"/>
      <c r="O544" s="231"/>
      <c r="P544" s="231"/>
    </row>
    <row r="545" spans="1:16">
      <c r="A545" s="236"/>
      <c r="B545" s="187" t="s">
        <v>147</v>
      </c>
      <c r="C545" s="231" t="s">
        <v>4529</v>
      </c>
      <c r="D545" s="189" t="s">
        <v>7429</v>
      </c>
      <c r="E545" s="238">
        <v>45593</v>
      </c>
      <c r="F545" s="238">
        <v>45593</v>
      </c>
      <c r="G545" s="231" t="s">
        <v>1874</v>
      </c>
      <c r="H545" s="231" t="s">
        <v>7286</v>
      </c>
      <c r="I545" s="231" t="s">
        <v>2729</v>
      </c>
      <c r="J545" s="231" t="s">
        <v>7739</v>
      </c>
      <c r="K545" s="237" t="s">
        <v>195</v>
      </c>
      <c r="L545" s="238">
        <v>45596</v>
      </c>
      <c r="M545" s="231"/>
      <c r="N545" s="231"/>
      <c r="O545" s="231"/>
      <c r="P545" s="231"/>
    </row>
    <row r="546" spans="1:16">
      <c r="A546" s="236"/>
      <c r="B546" s="187" t="s">
        <v>147</v>
      </c>
      <c r="C546" s="231" t="s">
        <v>4529</v>
      </c>
      <c r="D546" s="189" t="s">
        <v>7430</v>
      </c>
      <c r="E546" s="238">
        <v>45593</v>
      </c>
      <c r="F546" s="238">
        <v>45593</v>
      </c>
      <c r="G546" s="231" t="s">
        <v>6442</v>
      </c>
      <c r="H546" s="231" t="s">
        <v>7740</v>
      </c>
      <c r="I546" s="231" t="s">
        <v>2729</v>
      </c>
      <c r="J546" s="231" t="s">
        <v>5438</v>
      </c>
      <c r="K546" s="237" t="s">
        <v>195</v>
      </c>
      <c r="L546" s="238">
        <v>45596</v>
      </c>
      <c r="M546" s="231"/>
      <c r="N546" s="231"/>
      <c r="O546" s="231"/>
      <c r="P546" s="231"/>
    </row>
    <row r="547" spans="1:16">
      <c r="A547" s="236"/>
      <c r="B547" s="187" t="s">
        <v>147</v>
      </c>
      <c r="C547" s="231" t="s">
        <v>2183</v>
      </c>
      <c r="D547" s="189" t="s">
        <v>7431</v>
      </c>
      <c r="E547" s="238">
        <v>45593</v>
      </c>
      <c r="F547" s="238">
        <v>45593</v>
      </c>
      <c r="G547" s="231" t="s">
        <v>3523</v>
      </c>
      <c r="H547" s="231" t="s">
        <v>7676</v>
      </c>
      <c r="I547" s="231" t="s">
        <v>6304</v>
      </c>
      <c r="J547" s="231" t="s">
        <v>7741</v>
      </c>
      <c r="K547" s="237" t="s">
        <v>195</v>
      </c>
      <c r="L547" s="238">
        <v>45596</v>
      </c>
      <c r="M547" s="231"/>
      <c r="N547" s="231"/>
      <c r="O547" s="231"/>
      <c r="P547" s="231"/>
    </row>
    <row r="548" spans="1:16">
      <c r="A548" s="236"/>
      <c r="B548" s="187" t="s">
        <v>147</v>
      </c>
      <c r="C548" s="231" t="s">
        <v>4529</v>
      </c>
      <c r="D548" s="189" t="s">
        <v>7432</v>
      </c>
      <c r="E548" s="238">
        <v>45594</v>
      </c>
      <c r="F548" s="238">
        <v>45594</v>
      </c>
      <c r="G548" s="231" t="s">
        <v>4166</v>
      </c>
      <c r="H548" s="231" t="s">
        <v>7757</v>
      </c>
      <c r="I548" s="231" t="s">
        <v>2729</v>
      </c>
      <c r="J548" s="231" t="s">
        <v>7758</v>
      </c>
      <c r="K548" s="237" t="s">
        <v>195</v>
      </c>
      <c r="L548" s="238">
        <v>45596</v>
      </c>
      <c r="M548" s="231"/>
      <c r="N548" s="231"/>
      <c r="O548" s="231"/>
      <c r="P548" s="231"/>
    </row>
    <row r="549" spans="1:16">
      <c r="A549" s="236"/>
      <c r="B549" s="187" t="s">
        <v>147</v>
      </c>
      <c r="C549" s="231" t="s">
        <v>3596</v>
      </c>
      <c r="D549" s="189" t="s">
        <v>7433</v>
      </c>
      <c r="E549" s="238">
        <v>45595</v>
      </c>
      <c r="F549" s="238">
        <v>45595</v>
      </c>
      <c r="G549" s="231" t="s">
        <v>5339</v>
      </c>
      <c r="H549" s="231" t="s">
        <v>7759</v>
      </c>
      <c r="I549" s="231" t="s">
        <v>7760</v>
      </c>
      <c r="J549" s="231" t="s">
        <v>7525</v>
      </c>
      <c r="K549" s="237" t="s">
        <v>195</v>
      </c>
      <c r="L549" s="238">
        <v>45602</v>
      </c>
      <c r="M549" s="231"/>
      <c r="N549" s="231"/>
      <c r="O549" s="231"/>
      <c r="P549" s="231"/>
    </row>
    <row r="550" spans="1:16">
      <c r="A550" s="236"/>
      <c r="B550" s="187" t="s">
        <v>147</v>
      </c>
      <c r="C550" s="231" t="s">
        <v>3596</v>
      </c>
      <c r="D550" s="189" t="s">
        <v>7434</v>
      </c>
      <c r="E550" s="238">
        <v>45595</v>
      </c>
      <c r="F550" s="238">
        <v>45595</v>
      </c>
      <c r="G550" s="231" t="s">
        <v>5339</v>
      </c>
      <c r="H550" s="231" t="s">
        <v>7761</v>
      </c>
      <c r="I550" s="231" t="s">
        <v>3398</v>
      </c>
      <c r="J550" s="231" t="s">
        <v>7525</v>
      </c>
      <c r="K550" s="237" t="s">
        <v>195</v>
      </c>
      <c r="L550" s="238">
        <v>45596</v>
      </c>
      <c r="M550" s="231"/>
      <c r="N550" s="231"/>
      <c r="O550" s="231"/>
      <c r="P550" s="231"/>
    </row>
    <row r="551" spans="1:16">
      <c r="A551" s="236"/>
      <c r="B551" s="187" t="s">
        <v>147</v>
      </c>
      <c r="C551" s="231" t="s">
        <v>3596</v>
      </c>
      <c r="D551" s="189" t="s">
        <v>7435</v>
      </c>
      <c r="E551" s="238">
        <v>45595</v>
      </c>
      <c r="F551" s="238">
        <v>45595</v>
      </c>
      <c r="G551" s="231" t="s">
        <v>281</v>
      </c>
      <c r="H551" s="231" t="s">
        <v>7762</v>
      </c>
      <c r="I551" s="231" t="s">
        <v>7763</v>
      </c>
      <c r="J551" s="231" t="s">
        <v>7525</v>
      </c>
      <c r="K551" s="237" t="s">
        <v>195</v>
      </c>
      <c r="L551" s="238">
        <v>45596</v>
      </c>
      <c r="M551" s="231"/>
      <c r="N551" s="231"/>
      <c r="O551" s="231"/>
      <c r="P551" s="231"/>
    </row>
    <row r="552" spans="1:16">
      <c r="A552" s="236"/>
      <c r="B552" s="187" t="s">
        <v>147</v>
      </c>
      <c r="C552" s="231" t="s">
        <v>3596</v>
      </c>
      <c r="D552" s="189" t="s">
        <v>7436</v>
      </c>
      <c r="E552" s="238">
        <v>45595</v>
      </c>
      <c r="F552" s="238">
        <v>45595</v>
      </c>
      <c r="G552" s="231" t="s">
        <v>6842</v>
      </c>
      <c r="H552" s="231" t="s">
        <v>7767</v>
      </c>
      <c r="I552" s="231" t="s">
        <v>7768</v>
      </c>
      <c r="J552" s="231" t="s">
        <v>7521</v>
      </c>
      <c r="K552" s="237" t="s">
        <v>195</v>
      </c>
      <c r="L552" s="238">
        <v>45602</v>
      </c>
      <c r="M552" s="231"/>
      <c r="N552" s="231"/>
      <c r="O552" s="231"/>
      <c r="P552" s="231"/>
    </row>
    <row r="553" spans="1:16">
      <c r="A553" s="236"/>
      <c r="B553" s="187" t="s">
        <v>147</v>
      </c>
      <c r="C553" s="231" t="s">
        <v>3596</v>
      </c>
      <c r="D553" s="189" t="s">
        <v>7437</v>
      </c>
      <c r="E553" s="238">
        <v>45595</v>
      </c>
      <c r="F553" s="238">
        <v>45595</v>
      </c>
      <c r="G553" s="231" t="s">
        <v>6842</v>
      </c>
      <c r="H553" s="231" t="s">
        <v>7767</v>
      </c>
      <c r="I553" s="231" t="s">
        <v>7769</v>
      </c>
      <c r="J553" s="231" t="s">
        <v>7547</v>
      </c>
      <c r="K553" s="237" t="s">
        <v>195</v>
      </c>
      <c r="L553" s="238">
        <v>45602</v>
      </c>
      <c r="M553" s="231"/>
      <c r="N553" s="231"/>
      <c r="O553" s="231"/>
      <c r="P553" s="231"/>
    </row>
    <row r="554" spans="1:16">
      <c r="A554" s="236"/>
      <c r="B554" s="187" t="s">
        <v>147</v>
      </c>
      <c r="C554" s="231" t="s">
        <v>3596</v>
      </c>
      <c r="D554" s="189" t="s">
        <v>7438</v>
      </c>
      <c r="E554" s="238">
        <v>45595</v>
      </c>
      <c r="F554" s="238">
        <v>45595</v>
      </c>
      <c r="G554" s="231" t="s">
        <v>7770</v>
      </c>
      <c r="H554" s="231" t="s">
        <v>7771</v>
      </c>
      <c r="I554" s="231" t="s">
        <v>7772</v>
      </c>
      <c r="J554" s="231" t="s">
        <v>921</v>
      </c>
      <c r="K554" s="237" t="s">
        <v>195</v>
      </c>
      <c r="L554" s="238">
        <v>45602</v>
      </c>
      <c r="M554" s="231"/>
      <c r="N554" s="231"/>
      <c r="O554" s="231"/>
      <c r="P554" s="231"/>
    </row>
    <row r="555" spans="1:16">
      <c r="A555" s="236"/>
      <c r="B555" s="187" t="s">
        <v>147</v>
      </c>
      <c r="C555" s="231" t="s">
        <v>2183</v>
      </c>
      <c r="D555" s="189" t="s">
        <v>7439</v>
      </c>
      <c r="E555" s="238">
        <v>45596</v>
      </c>
      <c r="F555" s="238">
        <v>45595</v>
      </c>
      <c r="G555" s="231" t="s">
        <v>1874</v>
      </c>
      <c r="H555" s="231" t="s">
        <v>7776</v>
      </c>
      <c r="I555" s="231" t="s">
        <v>4405</v>
      </c>
      <c r="J555" s="231" t="s">
        <v>7741</v>
      </c>
      <c r="K555" s="237" t="s">
        <v>195</v>
      </c>
      <c r="L555" s="238">
        <v>45596</v>
      </c>
      <c r="M555" s="231"/>
      <c r="N555" s="231"/>
      <c r="O555" s="231"/>
      <c r="P555" s="231"/>
    </row>
    <row r="556" spans="1:16">
      <c r="A556" s="236"/>
      <c r="B556" s="187" t="s">
        <v>147</v>
      </c>
      <c r="C556" s="231" t="s">
        <v>4529</v>
      </c>
      <c r="D556" s="189" t="s">
        <v>7440</v>
      </c>
      <c r="E556" s="238">
        <v>45596</v>
      </c>
      <c r="F556" s="238">
        <v>45595</v>
      </c>
      <c r="G556" s="231" t="s">
        <v>1874</v>
      </c>
      <c r="H556" s="231" t="s">
        <v>7777</v>
      </c>
      <c r="I556" s="231" t="s">
        <v>2729</v>
      </c>
      <c r="J556" s="231" t="s">
        <v>7778</v>
      </c>
      <c r="K556" s="237" t="s">
        <v>195</v>
      </c>
      <c r="L556" s="238">
        <v>45596</v>
      </c>
      <c r="M556" s="231"/>
      <c r="N556" s="231"/>
      <c r="O556" s="231"/>
      <c r="P556" s="231"/>
    </row>
    <row r="557" spans="1:16">
      <c r="A557" s="236"/>
      <c r="B557" s="187" t="s">
        <v>147</v>
      </c>
      <c r="C557" s="231" t="s">
        <v>2183</v>
      </c>
      <c r="D557" s="189" t="s">
        <v>7441</v>
      </c>
      <c r="E557" s="238">
        <v>45596</v>
      </c>
      <c r="F557" s="238">
        <v>45595</v>
      </c>
      <c r="G557" s="231" t="s">
        <v>6842</v>
      </c>
      <c r="H557" s="231" t="s">
        <v>7779</v>
      </c>
      <c r="I557" s="231" t="s">
        <v>6304</v>
      </c>
      <c r="J557" s="231" t="s">
        <v>7741</v>
      </c>
      <c r="K557" s="237" t="s">
        <v>195</v>
      </c>
      <c r="L557" s="238">
        <v>45602</v>
      </c>
      <c r="M557" s="231"/>
      <c r="N557" s="231"/>
      <c r="O557" s="231"/>
      <c r="P557" s="231"/>
    </row>
    <row r="558" spans="1:16">
      <c r="A558" s="236"/>
      <c r="B558" s="187" t="s">
        <v>147</v>
      </c>
      <c r="C558" s="231" t="s">
        <v>7339</v>
      </c>
      <c r="D558" s="189" t="s">
        <v>7442</v>
      </c>
      <c r="E558" s="238">
        <v>45596</v>
      </c>
      <c r="F558" s="238">
        <v>45596</v>
      </c>
      <c r="G558" s="231" t="s">
        <v>6842</v>
      </c>
      <c r="H558" s="231" t="s">
        <v>7780</v>
      </c>
      <c r="I558" s="231" t="s">
        <v>2409</v>
      </c>
      <c r="J558" s="231" t="s">
        <v>4606</v>
      </c>
      <c r="K558" s="237" t="s">
        <v>195</v>
      </c>
      <c r="L558" s="238">
        <v>45602</v>
      </c>
      <c r="M558" s="231"/>
      <c r="N558" s="231"/>
      <c r="O558" s="231"/>
      <c r="P558" s="231"/>
    </row>
    <row r="559" spans="1:16">
      <c r="A559" s="236"/>
      <c r="B559" s="187" t="s">
        <v>147</v>
      </c>
      <c r="C559" s="231" t="s">
        <v>7339</v>
      </c>
      <c r="D559" s="189" t="s">
        <v>7443</v>
      </c>
      <c r="E559" s="238">
        <v>45597</v>
      </c>
      <c r="F559" s="238">
        <v>45596</v>
      </c>
      <c r="G559" s="231" t="s">
        <v>1874</v>
      </c>
      <c r="H559" s="231" t="s">
        <v>7789</v>
      </c>
      <c r="I559" s="231" t="s">
        <v>2409</v>
      </c>
      <c r="J559" s="231" t="s">
        <v>4606</v>
      </c>
      <c r="K559" s="237" t="s">
        <v>195</v>
      </c>
      <c r="L559" s="238">
        <v>45602</v>
      </c>
      <c r="M559" s="231"/>
      <c r="N559" s="231"/>
      <c r="O559" s="231"/>
      <c r="P559" s="231"/>
    </row>
    <row r="560" spans="1:16">
      <c r="A560" s="236"/>
      <c r="B560" s="187" t="s">
        <v>147</v>
      </c>
      <c r="C560" s="231" t="s">
        <v>4529</v>
      </c>
      <c r="D560" s="189" t="s">
        <v>7444</v>
      </c>
      <c r="E560" s="238">
        <v>45597</v>
      </c>
      <c r="F560" s="238">
        <v>45596</v>
      </c>
      <c r="G560" s="231" t="s">
        <v>1874</v>
      </c>
      <c r="H560" s="231" t="s">
        <v>7790</v>
      </c>
      <c r="I560" s="231" t="s">
        <v>2729</v>
      </c>
      <c r="J560" s="231" t="s">
        <v>6444</v>
      </c>
      <c r="K560" s="237" t="s">
        <v>195</v>
      </c>
      <c r="L560" s="238">
        <v>45602</v>
      </c>
      <c r="M560" s="231"/>
      <c r="N560" s="231"/>
      <c r="O560" s="231"/>
      <c r="P560" s="231"/>
    </row>
    <row r="561" spans="1:16">
      <c r="A561" s="236"/>
      <c r="B561" s="187" t="s">
        <v>147</v>
      </c>
      <c r="C561" s="231" t="s">
        <v>3408</v>
      </c>
      <c r="D561" s="189" t="s">
        <v>7445</v>
      </c>
      <c r="E561" s="238">
        <v>45598</v>
      </c>
      <c r="F561" s="238">
        <v>45598</v>
      </c>
      <c r="G561" s="231" t="s">
        <v>1874</v>
      </c>
      <c r="H561" s="231" t="s">
        <v>7791</v>
      </c>
      <c r="I561" s="231" t="s">
        <v>2921</v>
      </c>
      <c r="J561" s="231" t="s">
        <v>7181</v>
      </c>
      <c r="K561" s="237" t="s">
        <v>195</v>
      </c>
      <c r="L561" s="238">
        <v>45602</v>
      </c>
      <c r="M561" s="231"/>
      <c r="N561" s="231"/>
      <c r="O561" s="231"/>
      <c r="P561" s="231"/>
    </row>
    <row r="562" spans="1:16">
      <c r="A562" s="236"/>
      <c r="B562" s="187" t="s">
        <v>147</v>
      </c>
      <c r="C562" s="231" t="s">
        <v>3408</v>
      </c>
      <c r="D562" s="189" t="s">
        <v>7446</v>
      </c>
      <c r="E562" s="238">
        <v>45598</v>
      </c>
      <c r="F562" s="238">
        <v>45598</v>
      </c>
      <c r="G562" s="231" t="s">
        <v>3523</v>
      </c>
      <c r="H562" s="231" t="s">
        <v>7875</v>
      </c>
      <c r="I562" s="231" t="s">
        <v>2921</v>
      </c>
      <c r="J562" s="231" t="s">
        <v>7192</v>
      </c>
      <c r="K562" s="237" t="s">
        <v>195</v>
      </c>
      <c r="L562" s="238">
        <v>45602</v>
      </c>
      <c r="M562" s="231"/>
      <c r="N562" s="231"/>
      <c r="O562" s="231"/>
      <c r="P562" s="231"/>
    </row>
    <row r="563" spans="1:16">
      <c r="A563" s="236"/>
      <c r="B563" s="187" t="s">
        <v>147</v>
      </c>
      <c r="C563" s="231" t="s">
        <v>3408</v>
      </c>
      <c r="D563" s="189" t="s">
        <v>7447</v>
      </c>
      <c r="E563" s="238">
        <v>45598</v>
      </c>
      <c r="F563" s="238">
        <v>45598</v>
      </c>
      <c r="G563" s="231" t="s">
        <v>1874</v>
      </c>
      <c r="H563" s="231" t="s">
        <v>7876</v>
      </c>
      <c r="I563" s="231" t="s">
        <v>2921</v>
      </c>
      <c r="J563" s="231" t="s">
        <v>7192</v>
      </c>
      <c r="K563" s="237" t="s">
        <v>195</v>
      </c>
      <c r="L563" s="238">
        <v>45602</v>
      </c>
      <c r="M563" s="231"/>
      <c r="N563" s="231"/>
      <c r="O563" s="231"/>
      <c r="P563" s="231"/>
    </row>
    <row r="564" spans="1:16">
      <c r="A564" s="236"/>
      <c r="B564" s="187" t="s">
        <v>147</v>
      </c>
      <c r="C564" s="231" t="s">
        <v>3408</v>
      </c>
      <c r="D564" s="189" t="s">
        <v>7448</v>
      </c>
      <c r="E564" s="238">
        <v>45598</v>
      </c>
      <c r="F564" s="238">
        <v>45598</v>
      </c>
      <c r="G564" s="231" t="s">
        <v>5331</v>
      </c>
      <c r="H564" s="231" t="s">
        <v>7877</v>
      </c>
      <c r="I564" s="231" t="s">
        <v>2921</v>
      </c>
      <c r="J564" s="231" t="s">
        <v>7099</v>
      </c>
      <c r="K564" s="237" t="s">
        <v>195</v>
      </c>
      <c r="L564" s="238">
        <v>45602</v>
      </c>
      <c r="M564" s="231"/>
      <c r="N564" s="231"/>
      <c r="O564" s="231"/>
      <c r="P564" s="231"/>
    </row>
    <row r="565" spans="1:16">
      <c r="A565" s="236"/>
      <c r="B565" s="187" t="s">
        <v>147</v>
      </c>
      <c r="C565" s="231" t="s">
        <v>4529</v>
      </c>
      <c r="D565" s="189" t="s">
        <v>7449</v>
      </c>
      <c r="E565" s="238">
        <v>45600</v>
      </c>
      <c r="F565" s="238">
        <v>45598</v>
      </c>
      <c r="G565" s="231" t="s">
        <v>4166</v>
      </c>
      <c r="H565" s="231" t="s">
        <v>7804</v>
      </c>
      <c r="I565" s="231" t="s">
        <v>2729</v>
      </c>
      <c r="J565" s="231" t="s">
        <v>7805</v>
      </c>
      <c r="K565" s="237" t="s">
        <v>195</v>
      </c>
      <c r="L565" s="238">
        <v>45602</v>
      </c>
      <c r="M565" s="231"/>
      <c r="N565" s="231"/>
      <c r="O565" s="231"/>
      <c r="P565" s="231"/>
    </row>
    <row r="566" spans="1:16">
      <c r="A566" s="236"/>
      <c r="B566" s="187" t="s">
        <v>147</v>
      </c>
      <c r="C566" s="231" t="s">
        <v>7806</v>
      </c>
      <c r="D566" s="189" t="s">
        <v>7450</v>
      </c>
      <c r="E566" s="238">
        <v>45600</v>
      </c>
      <c r="F566" s="238">
        <v>45600</v>
      </c>
      <c r="G566" s="231" t="s">
        <v>4166</v>
      </c>
      <c r="H566" s="231" t="s">
        <v>7807</v>
      </c>
      <c r="I566" s="231" t="s">
        <v>3008</v>
      </c>
      <c r="J566" s="231" t="s">
        <v>7192</v>
      </c>
      <c r="K566" s="237" t="s">
        <v>195</v>
      </c>
      <c r="L566" s="238">
        <v>45602</v>
      </c>
      <c r="M566" s="231"/>
      <c r="N566" s="231"/>
      <c r="O566" s="231"/>
      <c r="P566" s="231"/>
    </row>
    <row r="567" spans="1:16">
      <c r="A567" s="236"/>
      <c r="B567" s="187" t="s">
        <v>147</v>
      </c>
      <c r="C567" s="231" t="s">
        <v>2800</v>
      </c>
      <c r="D567" s="189" t="s">
        <v>7451</v>
      </c>
      <c r="E567" s="238">
        <v>45600</v>
      </c>
      <c r="F567" s="238">
        <v>45600</v>
      </c>
      <c r="G567" s="231" t="s">
        <v>7811</v>
      </c>
      <c r="H567" s="231" t="s">
        <v>7812</v>
      </c>
      <c r="I567" s="231" t="s">
        <v>2921</v>
      </c>
      <c r="J567" s="231" t="s">
        <v>7192</v>
      </c>
      <c r="K567" s="237" t="s">
        <v>195</v>
      </c>
      <c r="L567" s="238">
        <v>45602</v>
      </c>
      <c r="M567" s="231"/>
      <c r="N567" s="231"/>
      <c r="O567" s="231"/>
      <c r="P567" s="231"/>
    </row>
    <row r="568" spans="1:16">
      <c r="A568" s="236"/>
      <c r="B568" s="187" t="s">
        <v>147</v>
      </c>
      <c r="C568" s="231" t="s">
        <v>3408</v>
      </c>
      <c r="D568" s="189" t="s">
        <v>7452</v>
      </c>
      <c r="E568" s="238">
        <v>45601</v>
      </c>
      <c r="F568" s="238">
        <v>45601</v>
      </c>
      <c r="G568" s="231" t="s">
        <v>1935</v>
      </c>
      <c r="H568" s="231" t="s">
        <v>7245</v>
      </c>
      <c r="I568" s="231" t="s">
        <v>2921</v>
      </c>
      <c r="J568" s="231" t="s">
        <v>7246</v>
      </c>
      <c r="K568" s="237" t="s">
        <v>195</v>
      </c>
      <c r="L568" s="238">
        <v>45605</v>
      </c>
      <c r="M568" s="231"/>
      <c r="N568" s="231"/>
      <c r="O568" s="231"/>
      <c r="P568" s="231"/>
    </row>
    <row r="569" spans="1:16">
      <c r="A569" s="236"/>
      <c r="B569" s="187" t="s">
        <v>147</v>
      </c>
      <c r="C569" s="231" t="s">
        <v>7868</v>
      </c>
      <c r="D569" s="189" t="s">
        <v>7453</v>
      </c>
      <c r="E569" s="238">
        <v>45601</v>
      </c>
      <c r="F569" s="238">
        <v>45601</v>
      </c>
      <c r="G569" s="231" t="s">
        <v>7869</v>
      </c>
      <c r="H569" s="231" t="s">
        <v>7243</v>
      </c>
      <c r="I569" s="231" t="s">
        <v>3008</v>
      </c>
      <c r="J569" s="231" t="s">
        <v>7244</v>
      </c>
      <c r="K569" s="237" t="s">
        <v>195</v>
      </c>
      <c r="L569" s="238">
        <v>45602</v>
      </c>
      <c r="M569" s="231"/>
      <c r="N569" s="231"/>
      <c r="O569" s="231"/>
      <c r="P569" s="231"/>
    </row>
    <row r="570" spans="1:16">
      <c r="A570" s="236"/>
      <c r="B570" s="187" t="s">
        <v>147</v>
      </c>
      <c r="C570" s="231" t="s">
        <v>7806</v>
      </c>
      <c r="D570" s="189" t="s">
        <v>7792</v>
      </c>
      <c r="E570" s="238">
        <v>45602</v>
      </c>
      <c r="F570" s="238">
        <v>45601</v>
      </c>
      <c r="G570" s="231" t="s">
        <v>4166</v>
      </c>
      <c r="H570" s="231" t="s">
        <v>7871</v>
      </c>
      <c r="I570" s="231" t="s">
        <v>3008</v>
      </c>
      <c r="J570" s="231" t="s">
        <v>7872</v>
      </c>
      <c r="K570" s="237" t="s">
        <v>195</v>
      </c>
      <c r="L570" s="238">
        <v>45602</v>
      </c>
      <c r="M570" s="231"/>
      <c r="N570" s="231"/>
      <c r="O570" s="231"/>
      <c r="P570" s="231"/>
    </row>
    <row r="571" spans="1:16">
      <c r="A571" s="236"/>
      <c r="B571" s="187" t="s">
        <v>147</v>
      </c>
      <c r="C571" s="231" t="s">
        <v>4529</v>
      </c>
      <c r="D571" s="189" t="s">
        <v>7793</v>
      </c>
      <c r="E571" s="238">
        <v>45602</v>
      </c>
      <c r="F571" s="238">
        <v>45602</v>
      </c>
      <c r="G571" s="231" t="s">
        <v>3644</v>
      </c>
      <c r="H571" s="231" t="s">
        <v>7885</v>
      </c>
      <c r="I571" s="231" t="s">
        <v>2729</v>
      </c>
      <c r="J571" s="231" t="s">
        <v>6444</v>
      </c>
      <c r="K571" s="237" t="s">
        <v>195</v>
      </c>
      <c r="L571" s="238">
        <v>45605</v>
      </c>
      <c r="M571" s="231"/>
      <c r="N571" s="231"/>
      <c r="O571" s="231"/>
      <c r="P571" s="231"/>
    </row>
    <row r="572" spans="1:16">
      <c r="A572" s="236"/>
      <c r="B572" s="187" t="s">
        <v>147</v>
      </c>
      <c r="C572" s="231" t="s">
        <v>7868</v>
      </c>
      <c r="D572" s="189" t="s">
        <v>7794</v>
      </c>
      <c r="E572" s="238">
        <v>45603</v>
      </c>
      <c r="F572" s="238">
        <v>45602</v>
      </c>
      <c r="G572" s="231" t="s">
        <v>4166</v>
      </c>
      <c r="H572" s="231" t="s">
        <v>7886</v>
      </c>
      <c r="I572" s="231" t="s">
        <v>3008</v>
      </c>
      <c r="J572" s="231" t="s">
        <v>7887</v>
      </c>
      <c r="K572" s="237" t="s">
        <v>195</v>
      </c>
      <c r="L572" s="238">
        <v>45605</v>
      </c>
      <c r="M572" s="231"/>
      <c r="N572" s="231"/>
      <c r="O572" s="231"/>
      <c r="P572" s="231"/>
    </row>
    <row r="573" spans="1:16">
      <c r="A573" s="236"/>
      <c r="B573" s="187" t="s">
        <v>147</v>
      </c>
      <c r="C573" s="231" t="s">
        <v>3408</v>
      </c>
      <c r="D573" s="189" t="s">
        <v>7795</v>
      </c>
      <c r="E573" s="238">
        <v>45603</v>
      </c>
      <c r="F573" s="238">
        <v>45603</v>
      </c>
      <c r="G573" s="231" t="s">
        <v>1874</v>
      </c>
      <c r="H573" s="231" t="s">
        <v>7265</v>
      </c>
      <c r="I573" s="231" t="s">
        <v>2921</v>
      </c>
      <c r="J573" s="231" t="s">
        <v>7246</v>
      </c>
      <c r="K573" s="237" t="s">
        <v>195</v>
      </c>
      <c r="L573" s="238">
        <v>45605</v>
      </c>
      <c r="M573" s="231"/>
      <c r="N573" s="231"/>
      <c r="O573" s="231"/>
      <c r="P573" s="231"/>
    </row>
    <row r="574" spans="1:16">
      <c r="A574" s="236"/>
      <c r="B574" s="187" t="s">
        <v>147</v>
      </c>
      <c r="C574" s="231" t="s">
        <v>3408</v>
      </c>
      <c r="D574" s="189" t="s">
        <v>7796</v>
      </c>
      <c r="E574" s="238">
        <v>45603</v>
      </c>
      <c r="F574" s="238">
        <v>45603</v>
      </c>
      <c r="G574" s="231" t="s">
        <v>1859</v>
      </c>
      <c r="H574" s="231" t="s">
        <v>7655</v>
      </c>
      <c r="I574" s="231" t="s">
        <v>2921</v>
      </c>
      <c r="J574" s="231" t="s">
        <v>7246</v>
      </c>
      <c r="K574" s="237" t="s">
        <v>195</v>
      </c>
      <c r="L574" s="238">
        <v>45605</v>
      </c>
      <c r="M574" s="231"/>
      <c r="N574" s="231"/>
      <c r="O574" s="231"/>
      <c r="P574" s="231"/>
    </row>
    <row r="575" spans="1:16">
      <c r="A575" s="236"/>
      <c r="B575" s="187" t="s">
        <v>147</v>
      </c>
      <c r="C575" s="231" t="s">
        <v>3408</v>
      </c>
      <c r="D575" s="189" t="s">
        <v>7797</v>
      </c>
      <c r="E575" s="238">
        <v>45603</v>
      </c>
      <c r="F575" s="238">
        <v>45603</v>
      </c>
      <c r="G575" s="231" t="s">
        <v>5331</v>
      </c>
      <c r="H575" s="231" t="s">
        <v>7361</v>
      </c>
      <c r="I575" s="231" t="s">
        <v>2921</v>
      </c>
      <c r="J575" s="231" t="s">
        <v>7888</v>
      </c>
      <c r="K575" s="237" t="s">
        <v>195</v>
      </c>
      <c r="L575" s="238">
        <v>45605</v>
      </c>
      <c r="M575" s="231"/>
      <c r="N575" s="231"/>
      <c r="O575" s="231"/>
      <c r="P575" s="231"/>
    </row>
    <row r="576" spans="1:16">
      <c r="A576" s="236"/>
      <c r="B576" s="187" t="s">
        <v>147</v>
      </c>
      <c r="C576" s="231" t="s">
        <v>4529</v>
      </c>
      <c r="D576" s="189" t="s">
        <v>7798</v>
      </c>
      <c r="E576" s="238">
        <v>45604</v>
      </c>
      <c r="F576" s="238">
        <v>45603</v>
      </c>
      <c r="G576" s="231" t="s">
        <v>1874</v>
      </c>
      <c r="H576" s="231" t="s">
        <v>7911</v>
      </c>
      <c r="I576" s="231" t="s">
        <v>2729</v>
      </c>
      <c r="J576" s="231" t="s">
        <v>6444</v>
      </c>
      <c r="K576" s="237" t="s">
        <v>195</v>
      </c>
      <c r="L576" s="238">
        <v>45605</v>
      </c>
      <c r="M576" s="231"/>
      <c r="N576" s="231"/>
      <c r="O576" s="231"/>
      <c r="P576" s="231"/>
    </row>
    <row r="577" spans="1:16">
      <c r="A577" s="236"/>
      <c r="B577" s="187" t="s">
        <v>147</v>
      </c>
      <c r="C577" s="231" t="s">
        <v>7339</v>
      </c>
      <c r="D577" s="189" t="s">
        <v>7799</v>
      </c>
      <c r="E577" s="238">
        <v>45604</v>
      </c>
      <c r="F577" s="238">
        <v>45603</v>
      </c>
      <c r="G577" s="231" t="s">
        <v>1874</v>
      </c>
      <c r="H577" s="231" t="s">
        <v>7660</v>
      </c>
      <c r="I577" s="231" t="s">
        <v>7912</v>
      </c>
      <c r="J577" s="231" t="s">
        <v>7269</v>
      </c>
      <c r="K577" s="237" t="s">
        <v>195</v>
      </c>
      <c r="L577" s="238">
        <v>45610</v>
      </c>
      <c r="M577" s="231"/>
      <c r="N577" s="231"/>
      <c r="O577" s="231"/>
      <c r="P577" s="231"/>
    </row>
    <row r="578" spans="1:16">
      <c r="A578" s="236"/>
      <c r="B578" s="187" t="s">
        <v>147</v>
      </c>
      <c r="C578" s="231" t="s">
        <v>7806</v>
      </c>
      <c r="D578" s="189" t="s">
        <v>7800</v>
      </c>
      <c r="E578" s="238">
        <v>45604</v>
      </c>
      <c r="F578" s="238">
        <v>45603</v>
      </c>
      <c r="G578" s="231" t="s">
        <v>1874</v>
      </c>
      <c r="H578" s="231" t="s">
        <v>7913</v>
      </c>
      <c r="I578" s="231" t="s">
        <v>3008</v>
      </c>
      <c r="J578" s="231" t="s">
        <v>7914</v>
      </c>
      <c r="K578" s="237" t="s">
        <v>195</v>
      </c>
      <c r="L578" s="238">
        <v>45605</v>
      </c>
      <c r="M578" s="231"/>
      <c r="N578" s="231"/>
      <c r="O578" s="231"/>
      <c r="P578" s="231"/>
    </row>
    <row r="579" spans="1:16">
      <c r="A579" s="236"/>
      <c r="B579" s="187" t="s">
        <v>147</v>
      </c>
      <c r="C579" s="231" t="s">
        <v>7806</v>
      </c>
      <c r="D579" s="189" t="s">
        <v>7801</v>
      </c>
      <c r="E579" s="238">
        <v>45604</v>
      </c>
      <c r="F579" s="238">
        <v>45605</v>
      </c>
      <c r="G579" s="231" t="s">
        <v>1874</v>
      </c>
      <c r="H579" s="231" t="s">
        <v>7915</v>
      </c>
      <c r="I579" s="231" t="s">
        <v>3008</v>
      </c>
      <c r="J579" s="231" t="s">
        <v>7108</v>
      </c>
      <c r="K579" s="237" t="s">
        <v>195</v>
      </c>
      <c r="L579" s="238">
        <v>45610</v>
      </c>
      <c r="M579" s="231"/>
      <c r="N579" s="231"/>
      <c r="O579" s="231"/>
      <c r="P579" s="231"/>
    </row>
    <row r="580" spans="1:16">
      <c r="A580" s="236"/>
      <c r="B580" s="187" t="s">
        <v>147</v>
      </c>
      <c r="C580" s="231" t="s">
        <v>3408</v>
      </c>
      <c r="D580" s="189" t="s">
        <v>7802</v>
      </c>
      <c r="E580" s="238">
        <v>45604</v>
      </c>
      <c r="F580" s="238">
        <v>45604</v>
      </c>
      <c r="G580" s="231" t="s">
        <v>3644</v>
      </c>
      <c r="H580" s="231" t="s">
        <v>7916</v>
      </c>
      <c r="I580" s="231" t="s">
        <v>2921</v>
      </c>
      <c r="J580" s="231" t="s">
        <v>7153</v>
      </c>
      <c r="K580" s="237" t="s">
        <v>195</v>
      </c>
      <c r="L580" s="238">
        <v>45610</v>
      </c>
      <c r="M580" s="231"/>
      <c r="N580" s="231"/>
      <c r="O580" s="231"/>
      <c r="P580" s="231"/>
    </row>
    <row r="581" spans="1:16">
      <c r="A581" s="236"/>
      <c r="B581" s="187" t="s">
        <v>147</v>
      </c>
      <c r="C581" s="231" t="s">
        <v>6544</v>
      </c>
      <c r="D581" s="189" t="s">
        <v>7803</v>
      </c>
      <c r="E581" s="238">
        <v>45604</v>
      </c>
      <c r="F581" s="238">
        <v>45604</v>
      </c>
      <c r="G581" s="231" t="s">
        <v>1874</v>
      </c>
      <c r="H581" s="231" t="s">
        <v>7917</v>
      </c>
      <c r="I581" s="231" t="s">
        <v>7659</v>
      </c>
      <c r="J581" s="231" t="s">
        <v>7918</v>
      </c>
      <c r="K581" s="237" t="s">
        <v>195</v>
      </c>
      <c r="L581" s="238">
        <v>45610</v>
      </c>
      <c r="M581" s="231"/>
      <c r="N581" s="231"/>
      <c r="O581" s="231"/>
      <c r="P581" s="231"/>
    </row>
    <row r="582" spans="1:16">
      <c r="A582" s="236"/>
      <c r="B582" s="187" t="s">
        <v>147</v>
      </c>
      <c r="C582" s="231" t="s">
        <v>7868</v>
      </c>
      <c r="D582" s="189" t="s">
        <v>7813</v>
      </c>
      <c r="E582" s="238">
        <v>45605</v>
      </c>
      <c r="F582" s="238">
        <v>45605</v>
      </c>
      <c r="G582" s="231" t="s">
        <v>1874</v>
      </c>
      <c r="H582" s="231" t="s">
        <v>7919</v>
      </c>
      <c r="I582" s="231" t="s">
        <v>3008</v>
      </c>
      <c r="J582" s="231" t="s">
        <v>7920</v>
      </c>
      <c r="K582" s="237" t="s">
        <v>195</v>
      </c>
      <c r="L582" s="238">
        <v>45610</v>
      </c>
      <c r="M582" s="231"/>
      <c r="N582" s="231"/>
      <c r="O582" s="231"/>
      <c r="P582" s="231"/>
    </row>
    <row r="583" spans="1:16">
      <c r="A583" s="236"/>
      <c r="B583" s="187" t="s">
        <v>147</v>
      </c>
      <c r="C583" s="231" t="s">
        <v>7868</v>
      </c>
      <c r="D583" s="189" t="s">
        <v>7814</v>
      </c>
      <c r="E583" s="238">
        <v>45606</v>
      </c>
      <c r="F583" s="238">
        <v>45606</v>
      </c>
      <c r="G583" s="231" t="s">
        <v>1874</v>
      </c>
      <c r="H583" s="231" t="s">
        <v>7296</v>
      </c>
      <c r="I583" s="231" t="s">
        <v>3008</v>
      </c>
      <c r="J583" s="231" t="s">
        <v>7921</v>
      </c>
      <c r="K583" s="237" t="s">
        <v>195</v>
      </c>
      <c r="L583" s="238">
        <v>45610</v>
      </c>
      <c r="M583" s="231"/>
      <c r="N583" s="231"/>
      <c r="O583" s="231"/>
      <c r="P583" s="231"/>
    </row>
    <row r="584" spans="1:16">
      <c r="A584" s="236"/>
      <c r="B584" s="187" t="s">
        <v>147</v>
      </c>
      <c r="C584" s="231" t="s">
        <v>7868</v>
      </c>
      <c r="D584" s="189" t="s">
        <v>7815</v>
      </c>
      <c r="E584" s="238">
        <v>45607</v>
      </c>
      <c r="F584" s="238">
        <v>45607</v>
      </c>
      <c r="G584" s="231" t="s">
        <v>6442</v>
      </c>
      <c r="H584" s="231" t="s">
        <v>7922</v>
      </c>
      <c r="I584" s="231" t="s">
        <v>3008</v>
      </c>
      <c r="J584" s="231" t="s">
        <v>6444</v>
      </c>
      <c r="K584" s="237" t="s">
        <v>195</v>
      </c>
      <c r="L584" s="238">
        <v>45610</v>
      </c>
      <c r="M584" s="231"/>
      <c r="N584" s="231"/>
      <c r="O584" s="231"/>
      <c r="P584" s="231"/>
    </row>
    <row r="585" spans="1:16">
      <c r="A585" s="236"/>
      <c r="B585" s="187" t="s">
        <v>147</v>
      </c>
      <c r="C585" s="231" t="s">
        <v>7868</v>
      </c>
      <c r="D585" s="189" t="s">
        <v>7816</v>
      </c>
      <c r="E585" s="238">
        <v>45607</v>
      </c>
      <c r="F585" s="238">
        <v>45607</v>
      </c>
      <c r="G585" s="231" t="s">
        <v>6442</v>
      </c>
      <c r="H585" s="231" t="s">
        <v>7740</v>
      </c>
      <c r="I585" s="231" t="s">
        <v>3008</v>
      </c>
      <c r="J585" s="231" t="s">
        <v>5438</v>
      </c>
      <c r="K585" s="237" t="s">
        <v>195</v>
      </c>
      <c r="L585" s="238">
        <v>45610</v>
      </c>
      <c r="M585" s="231"/>
      <c r="N585" s="231"/>
      <c r="O585" s="231"/>
      <c r="P585" s="231"/>
    </row>
    <row r="586" spans="1:16">
      <c r="A586" s="236"/>
      <c r="B586" s="187" t="s">
        <v>147</v>
      </c>
      <c r="C586" s="231" t="s">
        <v>7868</v>
      </c>
      <c r="D586" s="189" t="s">
        <v>7817</v>
      </c>
      <c r="E586" s="238">
        <v>45607</v>
      </c>
      <c r="F586" s="238">
        <v>45607</v>
      </c>
      <c r="G586" s="231" t="s">
        <v>4166</v>
      </c>
      <c r="H586" s="231" t="s">
        <v>7777</v>
      </c>
      <c r="I586" s="231" t="s">
        <v>3008</v>
      </c>
      <c r="J586" s="231" t="s">
        <v>7923</v>
      </c>
      <c r="K586" s="237" t="s">
        <v>195</v>
      </c>
      <c r="L586" s="238">
        <v>45610</v>
      </c>
      <c r="M586" s="231"/>
      <c r="N586" s="231"/>
      <c r="O586" s="231"/>
      <c r="P586" s="231"/>
    </row>
    <row r="587" spans="1:16">
      <c r="A587" s="236"/>
      <c r="B587" s="187" t="s">
        <v>147</v>
      </c>
      <c r="C587" s="231" t="s">
        <v>4529</v>
      </c>
      <c r="D587" s="189" t="s">
        <v>7818</v>
      </c>
      <c r="E587" s="238">
        <v>45608</v>
      </c>
      <c r="F587" s="238">
        <v>45608</v>
      </c>
      <c r="G587" s="231" t="s">
        <v>3644</v>
      </c>
      <c r="H587" s="231" t="s">
        <v>7582</v>
      </c>
      <c r="I587" s="231" t="s">
        <v>2729</v>
      </c>
      <c r="J587" s="231" t="s">
        <v>4606</v>
      </c>
      <c r="K587" s="237" t="s">
        <v>195</v>
      </c>
      <c r="L587" s="238">
        <v>45614</v>
      </c>
      <c r="M587" s="231"/>
      <c r="N587" s="231"/>
      <c r="O587" s="231"/>
      <c r="P587" s="231"/>
    </row>
    <row r="588" spans="1:16">
      <c r="A588" s="236"/>
      <c r="B588" s="187" t="s">
        <v>147</v>
      </c>
      <c r="C588" s="231" t="s">
        <v>3596</v>
      </c>
      <c r="D588" s="189" t="s">
        <v>7819</v>
      </c>
      <c r="E588" s="238">
        <v>45608</v>
      </c>
      <c r="F588" s="238">
        <v>45608</v>
      </c>
      <c r="G588" s="231" t="s">
        <v>1034</v>
      </c>
      <c r="H588" s="231" t="s">
        <v>7260</v>
      </c>
      <c r="I588" s="231" t="s">
        <v>7967</v>
      </c>
      <c r="J588" s="231" t="s">
        <v>7968</v>
      </c>
      <c r="K588" s="237" t="s">
        <v>195</v>
      </c>
      <c r="L588" s="238">
        <v>45614</v>
      </c>
      <c r="M588" s="231"/>
      <c r="N588" s="231"/>
      <c r="O588" s="231"/>
      <c r="P588" s="231"/>
    </row>
    <row r="589" spans="1:16">
      <c r="A589" s="236"/>
      <c r="B589" s="187" t="s">
        <v>147</v>
      </c>
      <c r="C589" s="231" t="s">
        <v>4529</v>
      </c>
      <c r="D589" s="189" t="s">
        <v>7820</v>
      </c>
      <c r="E589" s="238">
        <v>45608</v>
      </c>
      <c r="F589" s="238">
        <v>45608</v>
      </c>
      <c r="G589" s="231" t="s">
        <v>1874</v>
      </c>
      <c r="H589" s="231" t="s">
        <v>7969</v>
      </c>
      <c r="I589" s="231" t="s">
        <v>2729</v>
      </c>
      <c r="J589" s="231" t="s">
        <v>4606</v>
      </c>
      <c r="K589" s="237" t="s">
        <v>195</v>
      </c>
      <c r="L589" s="238">
        <v>45614</v>
      </c>
      <c r="M589" s="231"/>
      <c r="N589" s="231"/>
      <c r="O589" s="231"/>
      <c r="P589" s="231"/>
    </row>
    <row r="590" spans="1:16">
      <c r="A590" s="236"/>
      <c r="B590" s="187" t="s">
        <v>147</v>
      </c>
      <c r="C590" s="231" t="s">
        <v>7806</v>
      </c>
      <c r="D590" s="189" t="s">
        <v>7821</v>
      </c>
      <c r="E590" s="238">
        <v>45607</v>
      </c>
      <c r="F590" s="238">
        <v>45607</v>
      </c>
      <c r="G590" s="231" t="s">
        <v>1874</v>
      </c>
      <c r="H590" s="231" t="s">
        <v>7970</v>
      </c>
      <c r="I590" s="231" t="s">
        <v>3008</v>
      </c>
      <c r="J590" s="231" t="s">
        <v>7971</v>
      </c>
      <c r="K590" s="237" t="s">
        <v>195</v>
      </c>
      <c r="L590" s="238">
        <v>45614</v>
      </c>
      <c r="M590" s="231"/>
      <c r="N590" s="231"/>
      <c r="O590" s="231"/>
      <c r="P590" s="231"/>
    </row>
    <row r="591" spans="1:16">
      <c r="A591" s="236"/>
      <c r="B591" s="187" t="s">
        <v>147</v>
      </c>
      <c r="C591" s="231" t="s">
        <v>4529</v>
      </c>
      <c r="D591" s="189" t="s">
        <v>7822</v>
      </c>
      <c r="E591" s="238">
        <v>45609</v>
      </c>
      <c r="F591" s="238">
        <v>45609</v>
      </c>
      <c r="G591" s="231" t="s">
        <v>1874</v>
      </c>
      <c r="H591" s="231" t="s">
        <v>7972</v>
      </c>
      <c r="I591" s="231" t="s">
        <v>7973</v>
      </c>
      <c r="J591" s="231" t="s">
        <v>7269</v>
      </c>
      <c r="K591" s="237" t="s">
        <v>195</v>
      </c>
      <c r="L591" s="238">
        <v>45614</v>
      </c>
      <c r="M591" s="231"/>
      <c r="N591" s="231"/>
      <c r="O591" s="231"/>
      <c r="P591" s="231"/>
    </row>
    <row r="592" spans="1:16">
      <c r="A592" s="236"/>
      <c r="B592" s="187" t="s">
        <v>147</v>
      </c>
      <c r="C592" s="231" t="s">
        <v>7806</v>
      </c>
      <c r="D592" s="189" t="s">
        <v>7823</v>
      </c>
      <c r="E592" s="238">
        <v>45610</v>
      </c>
      <c r="F592" s="238">
        <v>45610</v>
      </c>
      <c r="G592" s="231" t="s">
        <v>1874</v>
      </c>
      <c r="H592" s="231" t="s">
        <v>7790</v>
      </c>
      <c r="I592" s="231" t="s">
        <v>3008</v>
      </c>
      <c r="J592" s="231" t="s">
        <v>6444</v>
      </c>
      <c r="K592" s="237" t="s">
        <v>195</v>
      </c>
      <c r="L592" s="238">
        <v>45618</v>
      </c>
      <c r="M592" s="231"/>
      <c r="N592" s="231"/>
      <c r="O592" s="231"/>
      <c r="P592" s="231"/>
    </row>
    <row r="593" spans="1:16">
      <c r="A593" s="236"/>
      <c r="B593" s="187" t="s">
        <v>147</v>
      </c>
      <c r="C593" s="231" t="s">
        <v>3440</v>
      </c>
      <c r="D593" s="189" t="s">
        <v>7824</v>
      </c>
      <c r="E593" s="238">
        <v>45611</v>
      </c>
      <c r="F593" s="238">
        <v>45611</v>
      </c>
      <c r="G593" s="231" t="s">
        <v>1935</v>
      </c>
      <c r="H593" s="231" t="s">
        <v>7791</v>
      </c>
      <c r="I593" s="231" t="s">
        <v>3443</v>
      </c>
      <c r="J593" s="231" t="s">
        <v>7181</v>
      </c>
      <c r="K593" s="237" t="s">
        <v>195</v>
      </c>
      <c r="L593" s="238">
        <v>45618</v>
      </c>
      <c r="M593" s="231"/>
      <c r="N593" s="231"/>
      <c r="O593" s="231"/>
      <c r="P593" s="231"/>
    </row>
    <row r="594" spans="1:16">
      <c r="A594" s="236"/>
      <c r="B594" s="187" t="s">
        <v>147</v>
      </c>
      <c r="C594" s="231" t="s">
        <v>3440</v>
      </c>
      <c r="D594" s="189" t="s">
        <v>7825</v>
      </c>
      <c r="E594" s="238">
        <v>45612</v>
      </c>
      <c r="F594" s="238">
        <v>45613</v>
      </c>
      <c r="G594" s="231" t="s">
        <v>914</v>
      </c>
      <c r="H594" s="231" t="s">
        <v>7675</v>
      </c>
      <c r="I594" s="231" t="s">
        <v>3443</v>
      </c>
      <c r="J594" s="231" t="s">
        <v>7192</v>
      </c>
      <c r="K594" s="237" t="s">
        <v>195</v>
      </c>
      <c r="L594" s="238">
        <v>45624</v>
      </c>
      <c r="M594" s="231"/>
      <c r="N594" s="231"/>
      <c r="O594" s="231"/>
      <c r="P594" s="231"/>
    </row>
    <row r="595" spans="1:16">
      <c r="A595" s="236"/>
      <c r="B595" s="187" t="s">
        <v>147</v>
      </c>
      <c r="C595" s="231" t="s">
        <v>3440</v>
      </c>
      <c r="D595" s="189" t="s">
        <v>7826</v>
      </c>
      <c r="E595" s="238">
        <v>45622</v>
      </c>
      <c r="F595" s="238">
        <v>45622</v>
      </c>
      <c r="G595" s="231" t="s">
        <v>1209</v>
      </c>
      <c r="H595" s="231" t="s">
        <v>7999</v>
      </c>
      <c r="I595" s="231" t="s">
        <v>3443</v>
      </c>
      <c r="J595" s="231" t="s">
        <v>7099</v>
      </c>
      <c r="K595" s="237" t="s">
        <v>195</v>
      </c>
      <c r="L595" s="238">
        <v>45624</v>
      </c>
      <c r="M595" s="231"/>
      <c r="N595" s="231"/>
      <c r="O595" s="231"/>
      <c r="P595" s="231"/>
    </row>
    <row r="596" spans="1:16">
      <c r="A596" s="236"/>
      <c r="B596" s="187" t="s">
        <v>147</v>
      </c>
      <c r="C596" s="231" t="s">
        <v>3440</v>
      </c>
      <c r="D596" s="189" t="s">
        <v>7827</v>
      </c>
      <c r="E596" s="238">
        <v>45624</v>
      </c>
      <c r="F596" s="238">
        <v>45623</v>
      </c>
      <c r="G596" s="231" t="s">
        <v>1874</v>
      </c>
      <c r="H596" s="231" t="s">
        <v>7991</v>
      </c>
      <c r="I596" s="231" t="s">
        <v>3443</v>
      </c>
      <c r="J596" s="231" t="s">
        <v>7192</v>
      </c>
      <c r="K596" s="237" t="s">
        <v>195</v>
      </c>
      <c r="L596" s="238">
        <v>45624</v>
      </c>
      <c r="M596" s="231"/>
      <c r="N596" s="231"/>
      <c r="O596" s="231"/>
      <c r="P596" s="231"/>
    </row>
    <row r="597" spans="1:16">
      <c r="A597" s="236"/>
      <c r="B597" s="187" t="s">
        <v>147</v>
      </c>
      <c r="C597" s="231" t="s">
        <v>7992</v>
      </c>
      <c r="D597" s="189" t="s">
        <v>7828</v>
      </c>
      <c r="E597" s="238">
        <v>45624</v>
      </c>
      <c r="F597" s="238">
        <v>45624</v>
      </c>
      <c r="G597" s="231" t="s">
        <v>4166</v>
      </c>
      <c r="H597" s="231" t="s">
        <v>7993</v>
      </c>
      <c r="I597" s="231" t="s">
        <v>3500</v>
      </c>
      <c r="J597" s="231" t="s">
        <v>7994</v>
      </c>
      <c r="K597" s="237" t="s">
        <v>195</v>
      </c>
      <c r="L597" s="238">
        <v>45628</v>
      </c>
      <c r="M597" s="231"/>
      <c r="N597" s="231"/>
      <c r="O597" s="231"/>
      <c r="P597" s="231"/>
    </row>
    <row r="598" spans="1:16">
      <c r="A598" s="236"/>
      <c r="B598" s="187" t="s">
        <v>147</v>
      </c>
      <c r="C598" s="231" t="s">
        <v>3440</v>
      </c>
      <c r="D598" s="189" t="s">
        <v>7829</v>
      </c>
      <c r="E598" s="238">
        <v>45624</v>
      </c>
      <c r="F598" s="238">
        <v>45624</v>
      </c>
      <c r="G598" s="231" t="s">
        <v>3644</v>
      </c>
      <c r="H598" s="231" t="s">
        <v>7996</v>
      </c>
      <c r="I598" s="231" t="s">
        <v>3443</v>
      </c>
      <c r="J598" s="231" t="s">
        <v>7192</v>
      </c>
      <c r="K598" s="237" t="s">
        <v>195</v>
      </c>
      <c r="L598" s="238">
        <v>45628</v>
      </c>
      <c r="M598" s="231"/>
      <c r="N598" s="231"/>
      <c r="O598" s="231"/>
      <c r="P598" s="231"/>
    </row>
    <row r="599" spans="1:16">
      <c r="A599" s="236"/>
      <c r="B599" s="187" t="s">
        <v>147</v>
      </c>
      <c r="C599" s="231" t="s">
        <v>7992</v>
      </c>
      <c r="D599" s="189" t="s">
        <v>7830</v>
      </c>
      <c r="E599" s="238">
        <v>45625</v>
      </c>
      <c r="F599" s="238">
        <v>45625</v>
      </c>
      <c r="G599" s="231" t="s">
        <v>1874</v>
      </c>
      <c r="H599" s="231" t="s">
        <v>8007</v>
      </c>
      <c r="I599" s="231" t="s">
        <v>3500</v>
      </c>
      <c r="J599" s="231" t="s">
        <v>8008</v>
      </c>
      <c r="K599" s="237" t="s">
        <v>195</v>
      </c>
      <c r="L599" s="238">
        <v>45636</v>
      </c>
      <c r="M599" s="231"/>
      <c r="N599" s="231"/>
      <c r="O599" s="231"/>
      <c r="P599" s="231"/>
    </row>
    <row r="600" spans="1:16">
      <c r="A600" s="236"/>
      <c r="B600" s="187" t="s">
        <v>147</v>
      </c>
      <c r="C600" s="231" t="s">
        <v>7806</v>
      </c>
      <c r="D600" s="189" t="s">
        <v>7831</v>
      </c>
      <c r="E600" s="238">
        <v>45625</v>
      </c>
      <c r="F600" s="238">
        <v>45624</v>
      </c>
      <c r="G600" s="231" t="s">
        <v>1874</v>
      </c>
      <c r="H600" s="231" t="s">
        <v>7804</v>
      </c>
      <c r="I600" s="231" t="s">
        <v>3008</v>
      </c>
      <c r="J600" s="231" t="s">
        <v>7805</v>
      </c>
      <c r="K600" s="237" t="s">
        <v>195</v>
      </c>
      <c r="L600" s="238">
        <v>45628</v>
      </c>
      <c r="M600" s="231"/>
      <c r="N600" s="231"/>
      <c r="O600" s="231"/>
      <c r="P600" s="231"/>
    </row>
    <row r="601" spans="1:16">
      <c r="A601" s="236"/>
      <c r="B601" s="187" t="s">
        <v>147</v>
      </c>
      <c r="C601" s="231" t="s">
        <v>7806</v>
      </c>
      <c r="D601" s="189" t="s">
        <v>7832</v>
      </c>
      <c r="E601" s="238">
        <v>45625</v>
      </c>
      <c r="F601" s="238">
        <v>45625</v>
      </c>
      <c r="G601" s="231" t="s">
        <v>3644</v>
      </c>
      <c r="H601" s="231" t="s">
        <v>7885</v>
      </c>
      <c r="I601" s="231" t="s">
        <v>3008</v>
      </c>
      <c r="J601" s="231" t="s">
        <v>6444</v>
      </c>
      <c r="K601" s="237" t="s">
        <v>195</v>
      </c>
      <c r="L601" s="238">
        <v>45628</v>
      </c>
      <c r="M601" s="231"/>
      <c r="N601" s="231"/>
      <c r="O601" s="231"/>
      <c r="P601" s="231"/>
    </row>
    <row r="602" spans="1:16">
      <c r="A602" s="236"/>
      <c r="B602" s="187" t="s">
        <v>147</v>
      </c>
      <c r="C602" s="231" t="s">
        <v>3596</v>
      </c>
      <c r="D602" s="189" t="s">
        <v>7833</v>
      </c>
      <c r="E602" s="238">
        <v>45625</v>
      </c>
      <c r="F602" s="238">
        <v>45625</v>
      </c>
      <c r="G602" s="231" t="s">
        <v>8009</v>
      </c>
      <c r="H602" s="231" t="s">
        <v>8010</v>
      </c>
      <c r="I602" s="231" t="s">
        <v>7038</v>
      </c>
      <c r="J602" s="231" t="s">
        <v>921</v>
      </c>
      <c r="K602" s="237" t="s">
        <v>195</v>
      </c>
      <c r="L602" s="238">
        <v>45628</v>
      </c>
      <c r="M602" s="231"/>
      <c r="N602" s="231"/>
      <c r="O602" s="231"/>
      <c r="P602" s="231"/>
    </row>
    <row r="603" spans="1:16">
      <c r="A603" s="236"/>
      <c r="B603" s="187" t="s">
        <v>147</v>
      </c>
      <c r="C603" s="231" t="s">
        <v>7992</v>
      </c>
      <c r="D603" s="189" t="s">
        <v>7834</v>
      </c>
      <c r="E603" s="238">
        <v>45626</v>
      </c>
      <c r="F603" s="238">
        <v>45625</v>
      </c>
      <c r="G603" s="231" t="s">
        <v>4166</v>
      </c>
      <c r="H603" s="231" t="s">
        <v>8025</v>
      </c>
      <c r="I603" s="231" t="s">
        <v>3500</v>
      </c>
      <c r="J603" s="231" t="s">
        <v>8026</v>
      </c>
      <c r="K603" s="237" t="s">
        <v>195</v>
      </c>
      <c r="L603" s="238">
        <v>45628</v>
      </c>
      <c r="M603" s="231"/>
      <c r="N603" s="231"/>
      <c r="O603" s="231"/>
      <c r="P603" s="231"/>
    </row>
    <row r="604" spans="1:16">
      <c r="A604" s="236"/>
      <c r="B604" s="187" t="s">
        <v>147</v>
      </c>
      <c r="C604" s="231" t="s">
        <v>7806</v>
      </c>
      <c r="D604" s="189" t="s">
        <v>7835</v>
      </c>
      <c r="E604" s="238">
        <v>45627</v>
      </c>
      <c r="F604" s="238">
        <v>45626</v>
      </c>
      <c r="G604" s="231" t="s">
        <v>1874</v>
      </c>
      <c r="H604" s="231" t="s">
        <v>8030</v>
      </c>
      <c r="I604" s="231" t="s">
        <v>3008</v>
      </c>
      <c r="J604" s="231" t="s">
        <v>6444</v>
      </c>
      <c r="K604" s="237" t="s">
        <v>195</v>
      </c>
      <c r="L604" s="238">
        <v>45628</v>
      </c>
      <c r="M604" s="231"/>
      <c r="N604" s="231"/>
      <c r="O604" s="231"/>
      <c r="P604" s="231"/>
    </row>
    <row r="605" spans="1:16">
      <c r="A605" s="236"/>
      <c r="B605" s="187" t="s">
        <v>147</v>
      </c>
      <c r="C605" s="231" t="s">
        <v>3440</v>
      </c>
      <c r="D605" s="189" t="s">
        <v>7836</v>
      </c>
      <c r="E605" s="238">
        <v>45628</v>
      </c>
      <c r="F605" s="238">
        <v>45628</v>
      </c>
      <c r="G605" s="231" t="s">
        <v>1935</v>
      </c>
      <c r="H605" s="231" t="s">
        <v>7245</v>
      </c>
      <c r="I605" s="231" t="s">
        <v>3443</v>
      </c>
      <c r="J605" s="231" t="s">
        <v>7246</v>
      </c>
      <c r="K605" s="237" t="s">
        <v>195</v>
      </c>
      <c r="L605" s="238">
        <v>45636</v>
      </c>
      <c r="M605" s="231"/>
      <c r="N605" s="231"/>
      <c r="O605" s="231"/>
      <c r="P605" s="231"/>
    </row>
    <row r="606" spans="1:16">
      <c r="A606" s="236"/>
      <c r="B606" s="187" t="s">
        <v>147</v>
      </c>
      <c r="C606" s="231" t="s">
        <v>6544</v>
      </c>
      <c r="D606" s="189" t="s">
        <v>7837</v>
      </c>
      <c r="E606" s="238">
        <v>45629</v>
      </c>
      <c r="F606" s="238">
        <v>45628</v>
      </c>
      <c r="G606" s="231" t="s">
        <v>8059</v>
      </c>
      <c r="H606" s="231" t="s">
        <v>8060</v>
      </c>
      <c r="I606" s="231" t="s">
        <v>7659</v>
      </c>
      <c r="J606" s="231" t="s">
        <v>7918</v>
      </c>
      <c r="K606" s="237" t="s">
        <v>195</v>
      </c>
      <c r="L606" s="238">
        <v>45636</v>
      </c>
      <c r="M606" s="231"/>
      <c r="N606" s="231"/>
      <c r="O606" s="231"/>
      <c r="P606" s="231"/>
    </row>
    <row r="607" spans="1:16">
      <c r="A607" s="236"/>
      <c r="B607" s="187" t="s">
        <v>147</v>
      </c>
      <c r="C607" s="231" t="s">
        <v>7992</v>
      </c>
      <c r="D607" s="189" t="s">
        <v>7838</v>
      </c>
      <c r="E607" s="238">
        <v>45629</v>
      </c>
      <c r="F607" s="238">
        <v>45628</v>
      </c>
      <c r="G607" s="231" t="s">
        <v>1874</v>
      </c>
      <c r="H607" s="231" t="s">
        <v>8061</v>
      </c>
      <c r="I607" s="231" t="s">
        <v>3500</v>
      </c>
      <c r="J607" s="231" t="s">
        <v>8062</v>
      </c>
      <c r="K607" s="237" t="s">
        <v>195</v>
      </c>
      <c r="L607" s="238">
        <v>45636</v>
      </c>
      <c r="M607" s="231"/>
      <c r="N607" s="231"/>
      <c r="O607" s="231"/>
      <c r="P607" s="231"/>
    </row>
    <row r="608" spans="1:16">
      <c r="A608" s="236"/>
      <c r="B608" s="187" t="s">
        <v>147</v>
      </c>
      <c r="C608" s="231" t="s">
        <v>3440</v>
      </c>
      <c r="D608" s="189" t="s">
        <v>7839</v>
      </c>
      <c r="E608" s="238">
        <v>45629</v>
      </c>
      <c r="F608" s="238">
        <v>45629</v>
      </c>
      <c r="G608" s="231" t="s">
        <v>1874</v>
      </c>
      <c r="H608" s="231" t="s">
        <v>8063</v>
      </c>
      <c r="I608" s="231" t="s">
        <v>3443</v>
      </c>
      <c r="J608" s="231" t="s">
        <v>7246</v>
      </c>
      <c r="K608" s="237" t="s">
        <v>195</v>
      </c>
      <c r="L608" s="238">
        <v>45636</v>
      </c>
      <c r="M608" s="231"/>
      <c r="N608" s="231"/>
      <c r="O608" s="231"/>
      <c r="P608" s="231"/>
    </row>
    <row r="609" spans="1:16">
      <c r="A609" s="236"/>
      <c r="B609" s="187" t="s">
        <v>147</v>
      </c>
      <c r="C609" s="231" t="s">
        <v>3440</v>
      </c>
      <c r="D609" s="189" t="s">
        <v>7840</v>
      </c>
      <c r="E609" s="238">
        <v>45629</v>
      </c>
      <c r="F609" s="238">
        <v>45628</v>
      </c>
      <c r="G609" s="231" t="s">
        <v>5331</v>
      </c>
      <c r="H609" s="231" t="s">
        <v>8064</v>
      </c>
      <c r="I609" s="231" t="s">
        <v>3443</v>
      </c>
      <c r="J609" s="231" t="s">
        <v>7888</v>
      </c>
      <c r="K609" s="237" t="s">
        <v>195</v>
      </c>
      <c r="L609" s="238">
        <v>45636</v>
      </c>
      <c r="M609" s="231"/>
      <c r="N609" s="231"/>
      <c r="O609" s="231"/>
      <c r="P609" s="231"/>
    </row>
    <row r="610" spans="1:16">
      <c r="A610" s="236"/>
      <c r="B610" s="187" t="s">
        <v>147</v>
      </c>
      <c r="C610" s="231" t="s">
        <v>7992</v>
      </c>
      <c r="D610" s="189" t="s">
        <v>7841</v>
      </c>
      <c r="E610" s="238">
        <v>45630</v>
      </c>
      <c r="F610" s="238">
        <v>45629</v>
      </c>
      <c r="G610" s="231" t="s">
        <v>1874</v>
      </c>
      <c r="H610" s="231" t="s">
        <v>8071</v>
      </c>
      <c r="I610" s="231" t="s">
        <v>3500</v>
      </c>
      <c r="J610" s="231" t="s">
        <v>8072</v>
      </c>
      <c r="K610" s="237" t="s">
        <v>195</v>
      </c>
      <c r="L610" s="238">
        <v>45636</v>
      </c>
      <c r="M610" s="231"/>
      <c r="N610" s="231"/>
      <c r="O610" s="231"/>
      <c r="P610" s="231"/>
    </row>
    <row r="611" spans="1:16">
      <c r="A611" s="236"/>
      <c r="B611" s="187" t="s">
        <v>147</v>
      </c>
      <c r="C611" s="231" t="s">
        <v>3440</v>
      </c>
      <c r="D611" s="189" t="s">
        <v>7842</v>
      </c>
      <c r="E611" s="238">
        <v>45630</v>
      </c>
      <c r="F611" s="238">
        <v>45630</v>
      </c>
      <c r="G611" s="231" t="s">
        <v>1874</v>
      </c>
      <c r="H611" s="231" t="s">
        <v>7655</v>
      </c>
      <c r="I611" s="231" t="s">
        <v>3443</v>
      </c>
      <c r="J611" s="231" t="s">
        <v>7246</v>
      </c>
      <c r="K611" s="237" t="s">
        <v>195</v>
      </c>
      <c r="L611" s="238">
        <v>45636</v>
      </c>
      <c r="M611" s="231"/>
      <c r="N611" s="231"/>
      <c r="O611" s="231"/>
      <c r="P611" s="231"/>
    </row>
    <row r="612" spans="1:16">
      <c r="A612" s="236"/>
      <c r="B612" s="187" t="s">
        <v>147</v>
      </c>
      <c r="C612" s="231" t="s">
        <v>7992</v>
      </c>
      <c r="D612" s="189" t="s">
        <v>7843</v>
      </c>
      <c r="E612" s="238">
        <v>45631</v>
      </c>
      <c r="F612" s="238">
        <v>45630</v>
      </c>
      <c r="G612" s="231" t="s">
        <v>4166</v>
      </c>
      <c r="H612" s="231" t="s">
        <v>8075</v>
      </c>
      <c r="I612" s="231" t="s">
        <v>3500</v>
      </c>
      <c r="J612" s="231" t="s">
        <v>8076</v>
      </c>
      <c r="K612" s="237" t="s">
        <v>195</v>
      </c>
      <c r="L612" s="238">
        <v>45636</v>
      </c>
      <c r="M612" s="231"/>
      <c r="N612" s="231"/>
      <c r="O612" s="231"/>
      <c r="P612" s="231"/>
    </row>
    <row r="613" spans="1:16">
      <c r="A613" s="236"/>
      <c r="B613" s="187" t="s">
        <v>147</v>
      </c>
      <c r="C613" s="231" t="s">
        <v>7992</v>
      </c>
      <c r="D613" s="189" t="s">
        <v>7844</v>
      </c>
      <c r="E613" s="238">
        <v>45631</v>
      </c>
      <c r="F613" s="238">
        <v>45631</v>
      </c>
      <c r="G613" s="231" t="s">
        <v>4166</v>
      </c>
      <c r="H613" s="231" t="s">
        <v>8077</v>
      </c>
      <c r="I613" s="231" t="s">
        <v>3500</v>
      </c>
      <c r="J613" s="231" t="s">
        <v>7193</v>
      </c>
      <c r="K613" s="237" t="s">
        <v>195</v>
      </c>
      <c r="L613" s="238">
        <v>45636</v>
      </c>
      <c r="M613" s="231"/>
      <c r="N613" s="231"/>
      <c r="O613" s="231"/>
      <c r="P613" s="231"/>
    </row>
    <row r="614" spans="1:16">
      <c r="A614" s="236"/>
      <c r="B614" s="187" t="s">
        <v>147</v>
      </c>
      <c r="C614" s="231" t="s">
        <v>3440</v>
      </c>
      <c r="D614" s="189" t="s">
        <v>7845</v>
      </c>
      <c r="E614" s="238">
        <v>45631</v>
      </c>
      <c r="F614" s="238">
        <v>45631</v>
      </c>
      <c r="G614" s="231" t="s">
        <v>3644</v>
      </c>
      <c r="H614" s="231" t="s">
        <v>8078</v>
      </c>
      <c r="I614" s="231" t="s">
        <v>3443</v>
      </c>
      <c r="J614" s="231" t="s">
        <v>7153</v>
      </c>
      <c r="K614" s="237" t="s">
        <v>195</v>
      </c>
      <c r="L614" s="238">
        <v>45636</v>
      </c>
      <c r="M614" s="231"/>
      <c r="N614" s="231"/>
      <c r="O614" s="231"/>
      <c r="P614" s="231"/>
    </row>
    <row r="615" spans="1:16">
      <c r="A615" s="236"/>
      <c r="B615" s="187" t="s">
        <v>147</v>
      </c>
      <c r="C615" s="231" t="s">
        <v>7992</v>
      </c>
      <c r="D615" s="189" t="s">
        <v>7846</v>
      </c>
      <c r="E615" s="238">
        <v>45632</v>
      </c>
      <c r="F615" s="238">
        <v>45632</v>
      </c>
      <c r="G615" s="231" t="s">
        <v>1874</v>
      </c>
      <c r="H615" s="231" t="s">
        <v>8083</v>
      </c>
      <c r="I615" s="231" t="s">
        <v>3500</v>
      </c>
      <c r="J615" s="231" t="s">
        <v>8084</v>
      </c>
      <c r="K615" s="237" t="s">
        <v>195</v>
      </c>
      <c r="L615" s="238">
        <v>45636</v>
      </c>
      <c r="M615" s="231"/>
      <c r="N615" s="231"/>
      <c r="O615" s="231"/>
      <c r="P615" s="231"/>
    </row>
    <row r="616" spans="1:16">
      <c r="A616" s="236"/>
      <c r="B616" s="187" t="s">
        <v>147</v>
      </c>
      <c r="C616" s="231" t="s">
        <v>7992</v>
      </c>
      <c r="D616" s="189" t="s">
        <v>7847</v>
      </c>
      <c r="E616" s="238">
        <v>45632</v>
      </c>
      <c r="F616" s="238">
        <v>45632</v>
      </c>
      <c r="G616" s="231" t="s">
        <v>1874</v>
      </c>
      <c r="H616" s="231" t="s">
        <v>7922</v>
      </c>
      <c r="I616" s="231" t="s">
        <v>3500</v>
      </c>
      <c r="J616" s="231" t="s">
        <v>6444</v>
      </c>
      <c r="K616" s="237" t="s">
        <v>195</v>
      </c>
      <c r="L616" s="238">
        <v>45636</v>
      </c>
      <c r="M616" s="231"/>
      <c r="N616" s="231"/>
      <c r="O616" s="231"/>
      <c r="P616" s="231"/>
    </row>
    <row r="617" spans="1:16">
      <c r="A617" s="236"/>
      <c r="B617" s="187" t="s">
        <v>147</v>
      </c>
      <c r="C617" s="231" t="s">
        <v>7992</v>
      </c>
      <c r="D617" s="189" t="s">
        <v>7848</v>
      </c>
      <c r="E617" s="238">
        <v>45632</v>
      </c>
      <c r="F617" s="238">
        <v>45632</v>
      </c>
      <c r="G617" s="231" t="s">
        <v>1874</v>
      </c>
      <c r="H617" s="231" t="s">
        <v>8121</v>
      </c>
      <c r="I617" s="231" t="s">
        <v>3500</v>
      </c>
      <c r="J617" s="231" t="s">
        <v>8122</v>
      </c>
      <c r="K617" s="237" t="s">
        <v>195</v>
      </c>
      <c r="L617" s="238">
        <v>45636</v>
      </c>
      <c r="M617" s="231"/>
      <c r="N617" s="231"/>
      <c r="O617" s="231"/>
      <c r="P617" s="231"/>
    </row>
    <row r="618" spans="1:16">
      <c r="A618" s="236"/>
      <c r="B618" s="187" t="s">
        <v>147</v>
      </c>
      <c r="C618" s="231" t="s">
        <v>7992</v>
      </c>
      <c r="D618" s="189" t="s">
        <v>7849</v>
      </c>
      <c r="E618" s="238">
        <v>45633</v>
      </c>
      <c r="F618" s="238">
        <v>45633</v>
      </c>
      <c r="G618" s="231" t="s">
        <v>1874</v>
      </c>
      <c r="H618" s="231" t="s">
        <v>8083</v>
      </c>
      <c r="I618" s="231" t="s">
        <v>3500</v>
      </c>
      <c r="J618" s="231" t="s">
        <v>8123</v>
      </c>
      <c r="K618" s="237" t="s">
        <v>195</v>
      </c>
      <c r="L618" s="238">
        <v>45636</v>
      </c>
      <c r="M618" s="231"/>
      <c r="N618" s="231"/>
      <c r="O618" s="231"/>
      <c r="P618" s="231"/>
    </row>
    <row r="619" spans="1:16">
      <c r="A619" s="236"/>
      <c r="B619" s="187" t="s">
        <v>147</v>
      </c>
      <c r="C619" s="231" t="s">
        <v>7992</v>
      </c>
      <c r="D619" s="189" t="s">
        <v>7850</v>
      </c>
      <c r="E619" s="238">
        <v>45633</v>
      </c>
      <c r="F619" s="238">
        <v>45633</v>
      </c>
      <c r="G619" s="231" t="s">
        <v>1874</v>
      </c>
      <c r="H619" s="231" t="s">
        <v>8103</v>
      </c>
      <c r="I619" s="231" t="s">
        <v>3500</v>
      </c>
      <c r="J619" s="231" t="s">
        <v>8124</v>
      </c>
      <c r="K619" s="237" t="s">
        <v>195</v>
      </c>
      <c r="L619" s="238">
        <v>45636</v>
      </c>
      <c r="M619" s="231"/>
      <c r="N619" s="231"/>
      <c r="O619" s="231"/>
      <c r="P619" s="231"/>
    </row>
    <row r="620" spans="1:16">
      <c r="A620" s="236"/>
      <c r="B620" s="187" t="s">
        <v>147</v>
      </c>
      <c r="C620" s="231" t="s">
        <v>7992</v>
      </c>
      <c r="D620" s="189" t="s">
        <v>7851</v>
      </c>
      <c r="E620" s="238">
        <v>45635</v>
      </c>
      <c r="F620" s="238">
        <v>45635</v>
      </c>
      <c r="G620" s="231" t="s">
        <v>6442</v>
      </c>
      <c r="H620" s="231" t="s">
        <v>7740</v>
      </c>
      <c r="I620" s="231" t="s">
        <v>3500</v>
      </c>
      <c r="J620" s="231" t="s">
        <v>5438</v>
      </c>
      <c r="K620" s="237" t="s">
        <v>195</v>
      </c>
      <c r="L620" s="238">
        <v>45636</v>
      </c>
      <c r="M620" s="231"/>
      <c r="N620" s="231"/>
      <c r="O620" s="231"/>
      <c r="P620" s="231"/>
    </row>
    <row r="621" spans="1:16">
      <c r="A621" s="236"/>
      <c r="B621" s="187" t="s">
        <v>147</v>
      </c>
      <c r="C621" s="231" t="s">
        <v>7806</v>
      </c>
      <c r="D621" s="189" t="s">
        <v>7852</v>
      </c>
      <c r="E621" s="238">
        <v>45635</v>
      </c>
      <c r="F621" s="238">
        <v>45635</v>
      </c>
      <c r="G621" s="231" t="s">
        <v>3644</v>
      </c>
      <c r="H621" s="231" t="s">
        <v>7582</v>
      </c>
      <c r="I621" s="231" t="s">
        <v>3008</v>
      </c>
      <c r="J621" s="231" t="s">
        <v>4606</v>
      </c>
      <c r="K621" s="237" t="s">
        <v>195</v>
      </c>
      <c r="L621" s="238">
        <v>45636</v>
      </c>
      <c r="M621" s="231"/>
      <c r="N621" s="231"/>
      <c r="O621" s="231"/>
      <c r="P621" s="231"/>
    </row>
    <row r="622" spans="1:16">
      <c r="A622" s="236"/>
      <c r="B622" s="187" t="s">
        <v>147</v>
      </c>
      <c r="C622" s="231" t="s">
        <v>7992</v>
      </c>
      <c r="D622" s="189" t="s">
        <v>7853</v>
      </c>
      <c r="E622" s="238">
        <v>45633</v>
      </c>
      <c r="F622" s="238">
        <v>45635</v>
      </c>
      <c r="G622" s="231" t="s">
        <v>1874</v>
      </c>
      <c r="H622" s="231" t="s">
        <v>8103</v>
      </c>
      <c r="I622" s="231" t="s">
        <v>3500</v>
      </c>
      <c r="J622" s="231" t="s">
        <v>8104</v>
      </c>
      <c r="K622" s="237" t="s">
        <v>195</v>
      </c>
      <c r="L622" s="238">
        <v>45636</v>
      </c>
      <c r="M622" s="231"/>
      <c r="N622" s="231"/>
      <c r="O622" s="231"/>
      <c r="P622" s="231"/>
    </row>
    <row r="623" spans="1:16">
      <c r="A623" s="236"/>
      <c r="B623" s="187" t="s">
        <v>147</v>
      </c>
      <c r="C623" s="231" t="s">
        <v>7992</v>
      </c>
      <c r="D623" s="189" t="s">
        <v>7854</v>
      </c>
      <c r="E623" s="238">
        <v>45636</v>
      </c>
      <c r="F623" s="238">
        <v>45635</v>
      </c>
      <c r="G623" s="231" t="s">
        <v>1874</v>
      </c>
      <c r="H623" s="231" t="s">
        <v>7790</v>
      </c>
      <c r="I623" s="231" t="s">
        <v>3500</v>
      </c>
      <c r="J623" s="231" t="s">
        <v>6444</v>
      </c>
      <c r="K623" s="237" t="s">
        <v>195</v>
      </c>
      <c r="L623" s="238">
        <v>45636</v>
      </c>
      <c r="M623" s="231"/>
      <c r="N623" s="231"/>
      <c r="O623" s="231"/>
      <c r="P623" s="231"/>
    </row>
    <row r="624" spans="1:16">
      <c r="A624" s="236"/>
      <c r="B624" s="187" t="s">
        <v>147</v>
      </c>
      <c r="C624" s="231" t="s">
        <v>7806</v>
      </c>
      <c r="D624" s="189" t="s">
        <v>7855</v>
      </c>
      <c r="E624" s="238">
        <v>45637</v>
      </c>
      <c r="F624" s="238">
        <v>45636</v>
      </c>
      <c r="G624" s="231" t="s">
        <v>1874</v>
      </c>
      <c r="H624" s="231" t="s">
        <v>8110</v>
      </c>
      <c r="I624" s="231" t="s">
        <v>3008</v>
      </c>
      <c r="J624" s="231" t="s">
        <v>4606</v>
      </c>
      <c r="K624" s="237" t="s">
        <v>195</v>
      </c>
      <c r="L624" s="238">
        <v>45642</v>
      </c>
      <c r="M624" s="231"/>
      <c r="N624" s="231"/>
      <c r="O624" s="231"/>
      <c r="P624" s="231"/>
    </row>
    <row r="625" spans="1:16">
      <c r="A625" s="236"/>
      <c r="B625" s="187" t="s">
        <v>147</v>
      </c>
      <c r="C625" s="231" t="s">
        <v>6544</v>
      </c>
      <c r="D625" s="189" t="s">
        <v>7856</v>
      </c>
      <c r="E625" s="238">
        <v>45637</v>
      </c>
      <c r="F625" s="238">
        <v>45636</v>
      </c>
      <c r="G625" s="231" t="s">
        <v>1874</v>
      </c>
      <c r="H625" s="231" t="s">
        <v>8111</v>
      </c>
      <c r="I625" s="231" t="s">
        <v>7691</v>
      </c>
      <c r="J625" s="231" t="s">
        <v>8112</v>
      </c>
      <c r="K625" s="237" t="s">
        <v>195</v>
      </c>
      <c r="L625" s="238">
        <v>45645</v>
      </c>
      <c r="M625" s="231"/>
      <c r="N625" s="231"/>
      <c r="O625" s="231"/>
      <c r="P625" s="231"/>
    </row>
    <row r="626" spans="1:16">
      <c r="A626" s="236"/>
      <c r="B626" s="187" t="s">
        <v>147</v>
      </c>
      <c r="C626" s="231" t="s">
        <v>7992</v>
      </c>
      <c r="D626" s="189" t="s">
        <v>7857</v>
      </c>
      <c r="E626" s="238">
        <v>45638</v>
      </c>
      <c r="F626" s="238">
        <v>45637</v>
      </c>
      <c r="G626" s="231" t="s">
        <v>1874</v>
      </c>
      <c r="H626" s="231" t="s">
        <v>7757</v>
      </c>
      <c r="I626" s="231" t="s">
        <v>3500</v>
      </c>
      <c r="J626" s="231" t="s">
        <v>8135</v>
      </c>
      <c r="K626" s="237" t="s">
        <v>195</v>
      </c>
      <c r="L626" s="238">
        <v>45642</v>
      </c>
      <c r="M626" s="231"/>
      <c r="N626" s="231"/>
      <c r="O626" s="231"/>
      <c r="P626" s="231"/>
    </row>
    <row r="627" spans="1:16">
      <c r="A627" s="236"/>
      <c r="B627" s="187" t="s">
        <v>147</v>
      </c>
      <c r="C627" s="231" t="s">
        <v>3641</v>
      </c>
      <c r="D627" s="189" t="s">
        <v>7858</v>
      </c>
      <c r="E627" s="238">
        <v>45639</v>
      </c>
      <c r="F627" s="238">
        <v>45639</v>
      </c>
      <c r="G627" s="231" t="s">
        <v>1874</v>
      </c>
      <c r="H627" s="231" t="s">
        <v>8140</v>
      </c>
      <c r="I627" s="231" t="s">
        <v>3553</v>
      </c>
      <c r="J627" s="231" t="s">
        <v>8141</v>
      </c>
      <c r="K627" s="237" t="s">
        <v>195</v>
      </c>
      <c r="L627" s="238">
        <v>45642</v>
      </c>
      <c r="M627" s="231"/>
      <c r="N627" s="231"/>
      <c r="O627" s="231"/>
      <c r="P627" s="231"/>
    </row>
    <row r="628" spans="1:16">
      <c r="A628" s="236"/>
      <c r="B628" s="187" t="s">
        <v>147</v>
      </c>
      <c r="C628" s="231" t="s">
        <v>3641</v>
      </c>
      <c r="D628" s="189" t="s">
        <v>7859</v>
      </c>
      <c r="E628" s="238">
        <v>45639</v>
      </c>
      <c r="F628" s="238">
        <v>45639</v>
      </c>
      <c r="G628" s="231" t="s">
        <v>3523</v>
      </c>
      <c r="H628" s="231" t="s">
        <v>7675</v>
      </c>
      <c r="I628" s="231" t="s">
        <v>3553</v>
      </c>
      <c r="J628" s="231" t="s">
        <v>7192</v>
      </c>
      <c r="K628" s="237" t="s">
        <v>195</v>
      </c>
      <c r="L628" s="238">
        <v>45642</v>
      </c>
      <c r="M628" s="231"/>
      <c r="N628" s="231"/>
      <c r="O628" s="231"/>
      <c r="P628" s="231"/>
    </row>
    <row r="629" spans="1:16">
      <c r="A629" s="236"/>
      <c r="B629" s="187" t="s">
        <v>147</v>
      </c>
      <c r="C629" s="231" t="s">
        <v>7992</v>
      </c>
      <c r="D629" s="189" t="s">
        <v>7860</v>
      </c>
      <c r="E629" s="238">
        <v>45640</v>
      </c>
      <c r="F629" s="238">
        <v>45639</v>
      </c>
      <c r="G629" s="231" t="s">
        <v>6442</v>
      </c>
      <c r="H629" s="231" t="s">
        <v>8144</v>
      </c>
      <c r="I629" s="231" t="s">
        <v>3500</v>
      </c>
      <c r="J629" s="231" t="s">
        <v>5438</v>
      </c>
      <c r="K629" s="237" t="s">
        <v>195</v>
      </c>
      <c r="L629" s="238">
        <v>45642</v>
      </c>
      <c r="M629" s="231"/>
      <c r="N629" s="231"/>
      <c r="O629" s="231"/>
      <c r="P629" s="231"/>
    </row>
    <row r="630" spans="1:16">
      <c r="A630" s="236"/>
      <c r="B630" s="187" t="s">
        <v>147</v>
      </c>
      <c r="C630" s="231" t="s">
        <v>7806</v>
      </c>
      <c r="D630" s="189" t="s">
        <v>7861</v>
      </c>
      <c r="E630" s="238">
        <v>45640</v>
      </c>
      <c r="F630" s="238">
        <v>45639</v>
      </c>
      <c r="G630" s="231" t="s">
        <v>1874</v>
      </c>
      <c r="H630" s="231" t="s">
        <v>8145</v>
      </c>
      <c r="I630" s="231" t="s">
        <v>8146</v>
      </c>
      <c r="J630" s="231" t="s">
        <v>7269</v>
      </c>
      <c r="K630" s="237" t="s">
        <v>195</v>
      </c>
      <c r="L630" s="238">
        <v>45642</v>
      </c>
      <c r="M630" s="231"/>
      <c r="N630" s="231"/>
      <c r="O630" s="231"/>
      <c r="P630" s="231"/>
    </row>
    <row r="631" spans="1:16">
      <c r="A631" s="236"/>
      <c r="B631" s="187" t="s">
        <v>147</v>
      </c>
      <c r="C631" s="231" t="s">
        <v>3641</v>
      </c>
      <c r="D631" s="189" t="s">
        <v>7862</v>
      </c>
      <c r="E631" s="238">
        <v>45640</v>
      </c>
      <c r="F631" s="238">
        <v>45640</v>
      </c>
      <c r="G631" s="231" t="s">
        <v>1209</v>
      </c>
      <c r="H631" s="231" t="s">
        <v>8147</v>
      </c>
      <c r="I631" s="231" t="s">
        <v>3553</v>
      </c>
      <c r="J631" s="231" t="s">
        <v>7099</v>
      </c>
      <c r="K631" s="237" t="s">
        <v>195</v>
      </c>
      <c r="L631" s="238">
        <v>45642</v>
      </c>
      <c r="M631" s="231"/>
      <c r="N631" s="231"/>
      <c r="O631" s="231"/>
      <c r="P631" s="231"/>
    </row>
    <row r="632" spans="1:16">
      <c r="A632" s="236"/>
      <c r="B632" s="187" t="s">
        <v>147</v>
      </c>
      <c r="C632" s="231" t="s">
        <v>3641</v>
      </c>
      <c r="D632" s="189" t="s">
        <v>7863</v>
      </c>
      <c r="E632" s="238">
        <v>45640</v>
      </c>
      <c r="F632" s="238">
        <v>45640</v>
      </c>
      <c r="G632" s="231" t="s">
        <v>1859</v>
      </c>
      <c r="H632" s="231" t="s">
        <v>7321</v>
      </c>
      <c r="I632" s="231" t="s">
        <v>3553</v>
      </c>
      <c r="J632" s="231" t="s">
        <v>8148</v>
      </c>
      <c r="K632" s="237" t="s">
        <v>195</v>
      </c>
      <c r="L632" s="238">
        <v>45642</v>
      </c>
      <c r="M632" s="231"/>
      <c r="N632" s="231"/>
      <c r="O632" s="231"/>
      <c r="P632" s="231"/>
    </row>
    <row r="633" spans="1:16">
      <c r="A633" s="236"/>
      <c r="B633" s="187" t="s">
        <v>147</v>
      </c>
      <c r="C633" s="231" t="s">
        <v>8149</v>
      </c>
      <c r="D633" s="189" t="s">
        <v>7864</v>
      </c>
      <c r="E633" s="238">
        <v>45640</v>
      </c>
      <c r="F633" s="238">
        <v>45641</v>
      </c>
      <c r="G633" s="231" t="s">
        <v>4166</v>
      </c>
      <c r="H633" s="231" t="s">
        <v>8150</v>
      </c>
      <c r="I633" s="231" t="s">
        <v>3719</v>
      </c>
      <c r="J633" s="231" t="s">
        <v>7994</v>
      </c>
      <c r="K633" s="237" t="s">
        <v>195</v>
      </c>
      <c r="L633" s="238">
        <v>45642</v>
      </c>
      <c r="M633" s="231"/>
      <c r="N633" s="231"/>
      <c r="O633" s="231"/>
      <c r="P633" s="231"/>
    </row>
    <row r="634" spans="1:16">
      <c r="A634" s="236"/>
      <c r="B634" s="187" t="s">
        <v>147</v>
      </c>
      <c r="C634" s="231" t="s">
        <v>3440</v>
      </c>
      <c r="D634" s="189" t="s">
        <v>8154</v>
      </c>
      <c r="E634" s="238">
        <v>45641</v>
      </c>
      <c r="F634" s="238">
        <v>45641</v>
      </c>
      <c r="G634" s="231" t="s">
        <v>3644</v>
      </c>
      <c r="H634" s="231" t="s">
        <v>8208</v>
      </c>
      <c r="I634" s="231" t="s">
        <v>3443</v>
      </c>
      <c r="J634" s="231" t="s">
        <v>8209</v>
      </c>
      <c r="K634" s="237" t="s">
        <v>195</v>
      </c>
      <c r="L634" s="238">
        <v>45642</v>
      </c>
      <c r="M634" s="231"/>
      <c r="N634" s="231"/>
      <c r="O634" s="231"/>
      <c r="P634" s="231"/>
    </row>
    <row r="635" spans="1:16">
      <c r="A635" s="236"/>
      <c r="B635" s="187" t="s">
        <v>147</v>
      </c>
      <c r="C635" s="231" t="s">
        <v>3641</v>
      </c>
      <c r="D635" s="189" t="s">
        <v>8155</v>
      </c>
      <c r="E635" s="238">
        <v>45642</v>
      </c>
      <c r="F635" s="238">
        <v>45642</v>
      </c>
      <c r="G635" s="231" t="s">
        <v>1874</v>
      </c>
      <c r="H635" s="231" t="s">
        <v>7245</v>
      </c>
      <c r="I635" s="231" t="s">
        <v>3553</v>
      </c>
      <c r="J635" s="231" t="s">
        <v>7246</v>
      </c>
      <c r="K635" s="237" t="s">
        <v>195</v>
      </c>
      <c r="L635" s="238">
        <v>45645</v>
      </c>
      <c r="M635" s="231"/>
      <c r="N635" s="231"/>
      <c r="O635" s="231"/>
      <c r="P635" s="231"/>
    </row>
    <row r="636" spans="1:16">
      <c r="A636" s="236"/>
      <c r="B636" s="187" t="s">
        <v>147</v>
      </c>
      <c r="C636" s="231" t="s">
        <v>8149</v>
      </c>
      <c r="D636" s="189" t="s">
        <v>8156</v>
      </c>
      <c r="E636" s="238">
        <v>45642</v>
      </c>
      <c r="F636" s="238">
        <v>45642</v>
      </c>
      <c r="G636" s="231" t="s">
        <v>1874</v>
      </c>
      <c r="H636" s="231" t="s">
        <v>8185</v>
      </c>
      <c r="I636" s="231" t="s">
        <v>3719</v>
      </c>
      <c r="J636" s="231" t="s">
        <v>8008</v>
      </c>
      <c r="K636" s="237" t="s">
        <v>195</v>
      </c>
      <c r="L636" s="238">
        <v>45645</v>
      </c>
      <c r="M636" s="231"/>
      <c r="N636" s="231"/>
      <c r="O636" s="231"/>
      <c r="P636" s="231"/>
    </row>
    <row r="637" spans="1:16">
      <c r="A637" s="236"/>
      <c r="B637" s="187" t="s">
        <v>147</v>
      </c>
      <c r="C637" s="231" t="s">
        <v>8149</v>
      </c>
      <c r="D637" s="189" t="s">
        <v>8157</v>
      </c>
      <c r="E637" s="238">
        <v>45643</v>
      </c>
      <c r="F637" s="238">
        <v>45642</v>
      </c>
      <c r="G637" s="231" t="s">
        <v>1874</v>
      </c>
      <c r="H637" s="231" t="s">
        <v>8188</v>
      </c>
      <c r="I637" s="231" t="s">
        <v>3719</v>
      </c>
      <c r="J637" s="231" t="s">
        <v>8189</v>
      </c>
      <c r="K637" s="237" t="s">
        <v>195</v>
      </c>
      <c r="L637" s="238">
        <v>45645</v>
      </c>
      <c r="M637" s="231"/>
      <c r="N637" s="231"/>
      <c r="O637" s="231"/>
      <c r="P637" s="231"/>
    </row>
    <row r="638" spans="1:16">
      <c r="A638" s="236"/>
      <c r="B638" s="187" t="s">
        <v>147</v>
      </c>
      <c r="C638" s="231" t="s">
        <v>3641</v>
      </c>
      <c r="D638" s="189" t="s">
        <v>8158</v>
      </c>
      <c r="E638" s="238">
        <v>45643</v>
      </c>
      <c r="F638" s="238">
        <v>45642</v>
      </c>
      <c r="G638" s="231" t="s">
        <v>1209</v>
      </c>
      <c r="H638" s="231" t="s">
        <v>8190</v>
      </c>
      <c r="I638" s="231" t="s">
        <v>3553</v>
      </c>
      <c r="J638" s="231" t="s">
        <v>7888</v>
      </c>
      <c r="K638" s="237" t="s">
        <v>195</v>
      </c>
      <c r="L638" s="287">
        <v>45646</v>
      </c>
      <c r="M638" s="231"/>
      <c r="N638" s="231"/>
      <c r="O638" s="231"/>
      <c r="P638" s="231"/>
    </row>
    <row r="639" spans="1:16">
      <c r="A639" s="236"/>
      <c r="B639" s="187" t="s">
        <v>147</v>
      </c>
      <c r="C639" s="231" t="s">
        <v>7992</v>
      </c>
      <c r="D639" s="189" t="s">
        <v>8159</v>
      </c>
      <c r="E639" s="238">
        <v>45643</v>
      </c>
      <c r="F639" s="238">
        <v>45643</v>
      </c>
      <c r="G639" s="231" t="s">
        <v>3644</v>
      </c>
      <c r="H639" s="231" t="s">
        <v>7885</v>
      </c>
      <c r="I639" s="231" t="s">
        <v>3008</v>
      </c>
      <c r="J639" s="231" t="s">
        <v>6444</v>
      </c>
      <c r="K639" s="237" t="s">
        <v>195</v>
      </c>
      <c r="L639" s="287">
        <v>45646</v>
      </c>
      <c r="M639" s="231"/>
      <c r="N639" s="231"/>
      <c r="O639" s="231"/>
      <c r="P639" s="231"/>
    </row>
    <row r="640" spans="1:16">
      <c r="A640" s="236"/>
      <c r="B640" s="187" t="s">
        <v>147</v>
      </c>
      <c r="C640" s="231" t="s">
        <v>7992</v>
      </c>
      <c r="D640" s="189" t="s">
        <v>8160</v>
      </c>
      <c r="E640" s="238">
        <v>45644</v>
      </c>
      <c r="F640" s="238">
        <v>45643</v>
      </c>
      <c r="G640" s="231" t="s">
        <v>1874</v>
      </c>
      <c r="H640" s="231" t="s">
        <v>7911</v>
      </c>
      <c r="I640" s="231" t="s">
        <v>3500</v>
      </c>
      <c r="J640" s="231" t="s">
        <v>6444</v>
      </c>
      <c r="K640" s="237" t="s">
        <v>195</v>
      </c>
      <c r="L640" s="238">
        <v>45645</v>
      </c>
      <c r="M640" s="231"/>
      <c r="N640" s="231"/>
      <c r="O640" s="231"/>
      <c r="P640" s="231"/>
    </row>
    <row r="641" spans="1:16">
      <c r="A641" s="236"/>
      <c r="B641" s="187" t="s">
        <v>147</v>
      </c>
      <c r="C641" s="231" t="s">
        <v>8149</v>
      </c>
      <c r="D641" s="189" t="s">
        <v>8161</v>
      </c>
      <c r="E641" s="238">
        <v>45644</v>
      </c>
      <c r="F641" s="238">
        <v>45643</v>
      </c>
      <c r="G641" s="231" t="s">
        <v>4166</v>
      </c>
      <c r="H641" s="231" t="s">
        <v>8188</v>
      </c>
      <c r="I641" s="231" t="s">
        <v>3719</v>
      </c>
      <c r="J641" s="231" t="s">
        <v>8212</v>
      </c>
      <c r="K641" s="237" t="s">
        <v>195</v>
      </c>
      <c r="L641" s="238">
        <v>45645</v>
      </c>
      <c r="M641" s="231"/>
      <c r="N641" s="231"/>
      <c r="O641" s="231"/>
      <c r="P641" s="231"/>
    </row>
    <row r="642" spans="1:16">
      <c r="A642" s="236"/>
      <c r="B642" s="187" t="s">
        <v>147</v>
      </c>
      <c r="C642" s="231" t="s">
        <v>3641</v>
      </c>
      <c r="D642" s="189" t="s">
        <v>8162</v>
      </c>
      <c r="E642" s="238">
        <v>45644</v>
      </c>
      <c r="F642" s="238">
        <v>45644</v>
      </c>
      <c r="G642" s="231" t="s">
        <v>1859</v>
      </c>
      <c r="H642" s="231" t="s">
        <v>7265</v>
      </c>
      <c r="I642" s="231" t="s">
        <v>3553</v>
      </c>
      <c r="J642" s="231" t="s">
        <v>7246</v>
      </c>
      <c r="K642" s="237" t="s">
        <v>195</v>
      </c>
      <c r="L642" s="287">
        <v>45646</v>
      </c>
      <c r="M642" s="231"/>
      <c r="N642" s="231"/>
      <c r="O642" s="231"/>
      <c r="P642" s="231"/>
    </row>
    <row r="643" spans="1:16">
      <c r="A643" s="236"/>
      <c r="B643" s="187" t="s">
        <v>147</v>
      </c>
      <c r="C643" s="231" t="s">
        <v>3641</v>
      </c>
      <c r="D643" s="189" t="s">
        <v>8163</v>
      </c>
      <c r="E643" s="238">
        <v>45645</v>
      </c>
      <c r="F643" s="238">
        <v>45645</v>
      </c>
      <c r="G643" s="231" t="s">
        <v>1874</v>
      </c>
      <c r="H643" s="231" t="s">
        <v>7655</v>
      </c>
      <c r="I643" s="231" t="s">
        <v>3553</v>
      </c>
      <c r="J643" s="231" t="s">
        <v>7246</v>
      </c>
      <c r="K643" s="237" t="s">
        <v>195</v>
      </c>
      <c r="L643" s="287">
        <v>45646</v>
      </c>
      <c r="M643" s="231"/>
      <c r="N643" s="231"/>
      <c r="O643" s="231"/>
      <c r="P643" s="231"/>
    </row>
    <row r="644" spans="1:16">
      <c r="A644" s="236"/>
      <c r="B644" s="187" t="s">
        <v>147</v>
      </c>
      <c r="C644" s="231" t="s">
        <v>8149</v>
      </c>
      <c r="D644" s="189" t="s">
        <v>8164</v>
      </c>
      <c r="E644" s="238">
        <v>45646</v>
      </c>
      <c r="F644" s="238">
        <v>45646</v>
      </c>
      <c r="G644" s="231" t="s">
        <v>4166</v>
      </c>
      <c r="H644" s="231" t="s">
        <v>8222</v>
      </c>
      <c r="I644" s="231" t="s">
        <v>3719</v>
      </c>
      <c r="J644" s="231" t="s">
        <v>7663</v>
      </c>
      <c r="K644" s="237" t="s">
        <v>195</v>
      </c>
      <c r="L644" s="287">
        <v>45649</v>
      </c>
      <c r="M644" s="231"/>
      <c r="N644" s="231"/>
      <c r="O644" s="231"/>
      <c r="P644" s="231"/>
    </row>
    <row r="645" spans="1:16">
      <c r="A645" s="236"/>
      <c r="B645" s="187" t="s">
        <v>147</v>
      </c>
      <c r="C645" s="231" t="s">
        <v>3641</v>
      </c>
      <c r="D645" s="189" t="s">
        <v>8165</v>
      </c>
      <c r="E645" s="238">
        <v>45646</v>
      </c>
      <c r="F645" s="238">
        <v>45646</v>
      </c>
      <c r="G645" s="231" t="s">
        <v>3644</v>
      </c>
      <c r="H645" s="231" t="s">
        <v>8223</v>
      </c>
      <c r="I645" s="231" t="s">
        <v>3553</v>
      </c>
      <c r="J645" s="231" t="s">
        <v>7108</v>
      </c>
      <c r="K645" s="237" t="s">
        <v>195</v>
      </c>
      <c r="L645" s="287">
        <v>45649</v>
      </c>
      <c r="M645" s="231"/>
      <c r="N645" s="231"/>
      <c r="O645" s="231"/>
      <c r="P645" s="231"/>
    </row>
    <row r="646" spans="1:16">
      <c r="A646" s="236"/>
      <c r="B646" s="187" t="s">
        <v>147</v>
      </c>
      <c r="C646" s="231" t="s">
        <v>8149</v>
      </c>
      <c r="D646" s="189" t="s">
        <v>8166</v>
      </c>
      <c r="E646" s="238">
        <v>45647</v>
      </c>
      <c r="F646" s="238">
        <v>45647</v>
      </c>
      <c r="G646" s="231" t="s">
        <v>4166</v>
      </c>
      <c r="H646" s="231" t="s">
        <v>8240</v>
      </c>
      <c r="I646" s="231" t="s">
        <v>3719</v>
      </c>
      <c r="J646" s="231" t="s">
        <v>8241</v>
      </c>
      <c r="K646" s="237" t="s">
        <v>195</v>
      </c>
      <c r="L646" s="287">
        <v>45649</v>
      </c>
      <c r="M646" s="231"/>
      <c r="N646" s="231"/>
      <c r="O646" s="231"/>
      <c r="P646" s="231"/>
    </row>
    <row r="647" spans="1:16">
      <c r="A647" s="236"/>
      <c r="B647" s="187" t="s">
        <v>147</v>
      </c>
      <c r="C647" s="231" t="s">
        <v>8149</v>
      </c>
      <c r="D647" s="189" t="s">
        <v>8167</v>
      </c>
      <c r="E647" s="238">
        <v>45647</v>
      </c>
      <c r="F647" s="238">
        <v>45648</v>
      </c>
      <c r="G647" s="231" t="s">
        <v>6442</v>
      </c>
      <c r="H647" s="231" t="s">
        <v>8242</v>
      </c>
      <c r="I647" s="231" t="s">
        <v>3719</v>
      </c>
      <c r="J647" s="231" t="s">
        <v>6444</v>
      </c>
      <c r="K647" s="237" t="s">
        <v>195</v>
      </c>
      <c r="L647" s="287">
        <v>45649</v>
      </c>
      <c r="M647" s="231"/>
      <c r="N647" s="231"/>
      <c r="O647" s="231"/>
      <c r="P647" s="231"/>
    </row>
    <row r="648" spans="1:16">
      <c r="A648" s="236"/>
      <c r="B648" s="187" t="s">
        <v>147</v>
      </c>
      <c r="C648" s="231" t="s">
        <v>8149</v>
      </c>
      <c r="D648" s="189" t="s">
        <v>8168</v>
      </c>
      <c r="E648" s="238">
        <v>45649</v>
      </c>
      <c r="F648" s="238">
        <v>45647</v>
      </c>
      <c r="G648" s="231" t="s">
        <v>4166</v>
      </c>
      <c r="H648" s="231" t="s">
        <v>7296</v>
      </c>
      <c r="I648" s="231" t="s">
        <v>3719</v>
      </c>
      <c r="J648" s="231" t="s">
        <v>7275</v>
      </c>
      <c r="K648" s="237" t="s">
        <v>195</v>
      </c>
      <c r="L648" s="287">
        <v>45657</v>
      </c>
      <c r="M648" s="231"/>
      <c r="N648" s="231"/>
      <c r="O648" s="231"/>
      <c r="P648" s="231"/>
    </row>
    <row r="649" spans="1:16">
      <c r="A649" s="236"/>
      <c r="B649" s="187" t="s">
        <v>147</v>
      </c>
      <c r="C649" s="231" t="s">
        <v>8149</v>
      </c>
      <c r="D649" s="189" t="s">
        <v>8169</v>
      </c>
      <c r="E649" s="238">
        <v>45649</v>
      </c>
      <c r="F649" s="238">
        <v>45648</v>
      </c>
      <c r="G649" s="231" t="s">
        <v>4166</v>
      </c>
      <c r="H649" s="231" t="s">
        <v>8246</v>
      </c>
      <c r="I649" s="231" t="s">
        <v>3719</v>
      </c>
      <c r="J649" s="231" t="s">
        <v>8247</v>
      </c>
      <c r="K649" s="237" t="s">
        <v>195</v>
      </c>
      <c r="L649" s="287">
        <v>45657</v>
      </c>
      <c r="M649" s="231"/>
      <c r="N649" s="231"/>
      <c r="O649" s="231"/>
      <c r="P649" s="231"/>
    </row>
    <row r="650" spans="1:16">
      <c r="A650" s="236"/>
      <c r="B650" s="187" t="s">
        <v>147</v>
      </c>
      <c r="C650" s="231" t="s">
        <v>8149</v>
      </c>
      <c r="D650" s="189" t="s">
        <v>8170</v>
      </c>
      <c r="E650" s="238">
        <v>45649</v>
      </c>
      <c r="F650" s="238">
        <v>45649</v>
      </c>
      <c r="G650" s="231" t="s">
        <v>914</v>
      </c>
      <c r="H650" s="231" t="s">
        <v>7466</v>
      </c>
      <c r="I650" s="231" t="s">
        <v>3719</v>
      </c>
      <c r="J650" s="231" t="s">
        <v>8248</v>
      </c>
      <c r="K650" s="237" t="s">
        <v>195</v>
      </c>
      <c r="L650" s="287">
        <v>45657</v>
      </c>
      <c r="M650" s="231"/>
      <c r="N650" s="231"/>
      <c r="O650" s="231"/>
      <c r="P650" s="231"/>
    </row>
    <row r="651" spans="1:16">
      <c r="A651" s="236"/>
      <c r="B651" s="187" t="s">
        <v>147</v>
      </c>
      <c r="C651" s="231" t="s">
        <v>8149</v>
      </c>
      <c r="D651" s="189" t="s">
        <v>8171</v>
      </c>
      <c r="E651" s="238">
        <v>45649</v>
      </c>
      <c r="F651" s="238">
        <v>45649</v>
      </c>
      <c r="G651" s="231" t="s">
        <v>4166</v>
      </c>
      <c r="H651" s="231" t="s">
        <v>7296</v>
      </c>
      <c r="I651" s="231" t="s">
        <v>3719</v>
      </c>
      <c r="J651" s="231" t="s">
        <v>8299</v>
      </c>
      <c r="K651" s="237" t="s">
        <v>195</v>
      </c>
      <c r="L651" s="287">
        <v>45657</v>
      </c>
      <c r="M651" s="231"/>
      <c r="N651" s="231"/>
      <c r="O651" s="231"/>
      <c r="P651" s="231"/>
    </row>
    <row r="652" spans="1:16">
      <c r="A652" s="236"/>
      <c r="B652" s="187" t="s">
        <v>147</v>
      </c>
      <c r="C652" s="231" t="s">
        <v>8307</v>
      </c>
      <c r="D652" s="189" t="s">
        <v>8172</v>
      </c>
      <c r="E652" s="238">
        <v>45651</v>
      </c>
      <c r="F652" s="238">
        <v>45650</v>
      </c>
      <c r="G652" s="231" t="s">
        <v>8308</v>
      </c>
      <c r="H652" s="231" t="s">
        <v>8309</v>
      </c>
      <c r="I652" s="231" t="s">
        <v>7659</v>
      </c>
      <c r="J652" s="231" t="s">
        <v>2816</v>
      </c>
      <c r="K652" s="237" t="s">
        <v>195</v>
      </c>
      <c r="L652" s="287">
        <v>45657</v>
      </c>
      <c r="M652" s="231"/>
      <c r="N652" s="231"/>
      <c r="O652" s="231"/>
      <c r="P652" s="231"/>
    </row>
    <row r="653" spans="1:16">
      <c r="A653" s="236"/>
      <c r="B653" s="187" t="s">
        <v>147</v>
      </c>
      <c r="C653" s="231" t="s">
        <v>6464</v>
      </c>
      <c r="D653" s="189" t="s">
        <v>8173</v>
      </c>
      <c r="E653" s="238">
        <v>45652</v>
      </c>
      <c r="F653" s="238">
        <v>45652</v>
      </c>
      <c r="G653" s="231" t="s">
        <v>3523</v>
      </c>
      <c r="H653" s="231" t="s">
        <v>8310</v>
      </c>
      <c r="I653" s="231" t="s">
        <v>3812</v>
      </c>
      <c r="J653" s="231" t="s">
        <v>7181</v>
      </c>
      <c r="K653" s="237" t="s">
        <v>195</v>
      </c>
      <c r="L653" s="287">
        <v>45657</v>
      </c>
      <c r="M653" s="231"/>
      <c r="N653" s="231"/>
      <c r="O653" s="231"/>
      <c r="P653" s="231"/>
    </row>
    <row r="654" spans="1:16">
      <c r="A654" s="236"/>
      <c r="B654" s="187" t="s">
        <v>147</v>
      </c>
      <c r="C654" s="231" t="s">
        <v>8149</v>
      </c>
      <c r="D654" s="189" t="s">
        <v>8174</v>
      </c>
      <c r="E654" s="238">
        <v>45653</v>
      </c>
      <c r="F654" s="238">
        <v>45652</v>
      </c>
      <c r="G654" s="231" t="s">
        <v>1874</v>
      </c>
      <c r="H654" s="231" t="s">
        <v>8604</v>
      </c>
      <c r="I654" s="231" t="s">
        <v>3719</v>
      </c>
      <c r="J654" s="231" t="s">
        <v>7503</v>
      </c>
      <c r="K654" s="237" t="s">
        <v>195</v>
      </c>
      <c r="L654" s="287">
        <v>45657</v>
      </c>
      <c r="M654" s="231"/>
      <c r="N654" s="231"/>
      <c r="O654" s="231"/>
      <c r="P654" s="231"/>
    </row>
    <row r="655" spans="1:16">
      <c r="A655" s="236"/>
      <c r="B655" s="187" t="s">
        <v>147</v>
      </c>
      <c r="C655" s="231" t="s">
        <v>7992</v>
      </c>
      <c r="D655" s="189" t="s">
        <v>8175</v>
      </c>
      <c r="E655" s="238">
        <v>45653</v>
      </c>
      <c r="F655" s="238">
        <v>45652</v>
      </c>
      <c r="G655" s="231" t="s">
        <v>3644</v>
      </c>
      <c r="H655" s="231" t="s">
        <v>8605</v>
      </c>
      <c r="I655" s="231" t="s">
        <v>3500</v>
      </c>
      <c r="J655" s="231" t="s">
        <v>4606</v>
      </c>
      <c r="K655" s="237" t="s">
        <v>195</v>
      </c>
      <c r="L655" s="287">
        <v>45657</v>
      </c>
      <c r="M655" s="231"/>
      <c r="N655" s="231"/>
      <c r="O655" s="231"/>
      <c r="P655" s="231"/>
    </row>
    <row r="656" spans="1:16">
      <c r="A656" s="236"/>
      <c r="B656" s="187" t="s">
        <v>147</v>
      </c>
      <c r="C656" s="231" t="s">
        <v>8149</v>
      </c>
      <c r="D656" s="189" t="s">
        <v>8176</v>
      </c>
      <c r="E656" s="238">
        <v>45653</v>
      </c>
      <c r="F656" s="238">
        <v>45652</v>
      </c>
      <c r="G656" s="231" t="s">
        <v>4166</v>
      </c>
      <c r="H656" s="231" t="s">
        <v>8606</v>
      </c>
      <c r="I656" s="231" t="s">
        <v>3719</v>
      </c>
      <c r="J656" s="231" t="s">
        <v>8607</v>
      </c>
      <c r="K656" s="237" t="s">
        <v>195</v>
      </c>
      <c r="L656" s="287">
        <v>45657</v>
      </c>
      <c r="M656" s="231"/>
      <c r="N656" s="231"/>
      <c r="O656" s="231"/>
      <c r="P656" s="231"/>
    </row>
    <row r="657" spans="1:16">
      <c r="A657" s="236"/>
      <c r="B657" s="187" t="s">
        <v>147</v>
      </c>
      <c r="C657" s="287" t="s">
        <v>7992</v>
      </c>
      <c r="D657" s="189" t="s">
        <v>9107</v>
      </c>
      <c r="E657" s="238">
        <v>45653</v>
      </c>
      <c r="F657" s="238">
        <v>45653</v>
      </c>
      <c r="G657" s="231" t="s">
        <v>5331</v>
      </c>
      <c r="H657" s="231" t="s">
        <v>9108</v>
      </c>
      <c r="I657" s="231" t="s">
        <v>3500</v>
      </c>
      <c r="J657" s="231" t="s">
        <v>4606</v>
      </c>
      <c r="K657" s="237" t="s">
        <v>195</v>
      </c>
      <c r="L657" s="287">
        <v>45657</v>
      </c>
      <c r="M657" s="231"/>
      <c r="N657" s="231"/>
      <c r="O657" s="231"/>
      <c r="P657" s="231"/>
    </row>
    <row r="658" spans="1:16">
      <c r="A658" s="236"/>
      <c r="B658" s="187" t="s">
        <v>147</v>
      </c>
      <c r="C658" s="231" t="s">
        <v>6464</v>
      </c>
      <c r="D658" s="189" t="s">
        <v>8177</v>
      </c>
      <c r="E658" s="238">
        <v>45654</v>
      </c>
      <c r="F658" s="238">
        <v>45654</v>
      </c>
      <c r="G658" s="231" t="s">
        <v>3523</v>
      </c>
      <c r="H658" s="231" t="s">
        <v>7675</v>
      </c>
      <c r="I658" s="231" t="s">
        <v>3812</v>
      </c>
      <c r="J658" s="231" t="s">
        <v>7192</v>
      </c>
      <c r="K658" s="237" t="s">
        <v>195</v>
      </c>
      <c r="L658" s="287">
        <v>45657</v>
      </c>
      <c r="M658" s="231"/>
      <c r="N658" s="231"/>
      <c r="O658" s="231"/>
      <c r="P658" s="231"/>
    </row>
    <row r="659" spans="1:16">
      <c r="A659" s="236"/>
      <c r="B659" s="187" t="s">
        <v>147</v>
      </c>
      <c r="C659" s="231" t="s">
        <v>6464</v>
      </c>
      <c r="D659" s="189" t="s">
        <v>8178</v>
      </c>
      <c r="E659" s="238">
        <v>45655</v>
      </c>
      <c r="F659" s="238">
        <v>45655</v>
      </c>
      <c r="G659" s="231" t="s">
        <v>9109</v>
      </c>
      <c r="H659" s="231" t="s">
        <v>9110</v>
      </c>
      <c r="I659" s="231" t="s">
        <v>3812</v>
      </c>
      <c r="J659" s="231" t="s">
        <v>7099</v>
      </c>
      <c r="K659" s="237" t="s">
        <v>195</v>
      </c>
      <c r="L659" s="287">
        <v>45657</v>
      </c>
      <c r="M659" s="231"/>
      <c r="N659" s="231"/>
      <c r="O659" s="231"/>
      <c r="P659" s="231"/>
    </row>
    <row r="660" spans="1:16">
      <c r="A660" s="236"/>
      <c r="B660" s="187" t="s">
        <v>147</v>
      </c>
      <c r="C660" s="231" t="s">
        <v>6464</v>
      </c>
      <c r="D660" s="189" t="s">
        <v>8179</v>
      </c>
      <c r="E660" s="238">
        <v>45656</v>
      </c>
      <c r="F660" s="238">
        <v>45655</v>
      </c>
      <c r="G660" s="231" t="s">
        <v>1859</v>
      </c>
      <c r="H660" s="231" t="s">
        <v>7682</v>
      </c>
      <c r="I660" s="231" t="s">
        <v>3812</v>
      </c>
      <c r="J660" s="231" t="s">
        <v>7192</v>
      </c>
      <c r="K660" s="237" t="s">
        <v>195</v>
      </c>
      <c r="L660" s="238">
        <v>45659</v>
      </c>
      <c r="M660" s="231"/>
      <c r="N660" s="231"/>
      <c r="O660" s="231"/>
      <c r="P660" s="231"/>
    </row>
    <row r="661" spans="1:16">
      <c r="A661" s="236"/>
      <c r="B661" s="187" t="s">
        <v>147</v>
      </c>
      <c r="C661" s="231" t="s">
        <v>8149</v>
      </c>
      <c r="D661" s="189" t="s">
        <v>8180</v>
      </c>
      <c r="E661" s="238">
        <v>45656</v>
      </c>
      <c r="F661" s="238">
        <v>45655</v>
      </c>
      <c r="G661" s="231" t="s">
        <v>1874</v>
      </c>
      <c r="H661" s="231" t="s">
        <v>8610</v>
      </c>
      <c r="I661" s="231" t="s">
        <v>3719</v>
      </c>
      <c r="J661" s="231" t="s">
        <v>5438</v>
      </c>
      <c r="K661" s="237" t="s">
        <v>195</v>
      </c>
      <c r="L661" s="238">
        <v>45659</v>
      </c>
      <c r="M661" s="231"/>
      <c r="N661" s="231"/>
      <c r="O661" s="231"/>
      <c r="P661" s="231"/>
    </row>
    <row r="662" spans="1:16">
      <c r="A662" s="236"/>
      <c r="B662" s="187" t="s">
        <v>147</v>
      </c>
      <c r="C662" s="231" t="s">
        <v>8149</v>
      </c>
      <c r="D662" s="189" t="s">
        <v>8181</v>
      </c>
      <c r="E662" s="238">
        <v>45656</v>
      </c>
      <c r="F662" s="238">
        <v>45656</v>
      </c>
      <c r="G662" s="231" t="s">
        <v>4166</v>
      </c>
      <c r="H662" s="231" t="s">
        <v>8611</v>
      </c>
      <c r="I662" s="231" t="s">
        <v>3916</v>
      </c>
      <c r="J662" s="231" t="s">
        <v>8612</v>
      </c>
      <c r="K662" s="237" t="s">
        <v>195</v>
      </c>
      <c r="L662" s="238">
        <v>45659</v>
      </c>
      <c r="M662" s="231"/>
      <c r="N662" s="231"/>
      <c r="O662" s="231"/>
      <c r="P662" s="231"/>
    </row>
    <row r="663" spans="1:16">
      <c r="A663" s="236"/>
      <c r="B663" s="187" t="s">
        <v>147</v>
      </c>
      <c r="C663" s="231" t="s">
        <v>6464</v>
      </c>
      <c r="D663" s="189" t="s">
        <v>8182</v>
      </c>
      <c r="E663" s="238">
        <v>45656</v>
      </c>
      <c r="F663" s="238">
        <v>45656</v>
      </c>
      <c r="G663" s="231" t="s">
        <v>6842</v>
      </c>
      <c r="H663" s="231" t="s">
        <v>8613</v>
      </c>
      <c r="I663" s="231" t="s">
        <v>8614</v>
      </c>
      <c r="J663" s="231" t="s">
        <v>7192</v>
      </c>
      <c r="K663" s="237" t="s">
        <v>195</v>
      </c>
      <c r="L663" s="287">
        <v>45662</v>
      </c>
      <c r="M663" s="231"/>
      <c r="N663" s="231"/>
      <c r="O663" s="231"/>
      <c r="P663" s="231"/>
    </row>
    <row r="664" spans="1:16">
      <c r="A664" s="236"/>
      <c r="B664" s="187" t="s">
        <v>147</v>
      </c>
      <c r="C664" s="231" t="s">
        <v>9097</v>
      </c>
      <c r="D664" s="189" t="s">
        <v>8183</v>
      </c>
      <c r="E664" s="238">
        <v>45657</v>
      </c>
      <c r="F664" s="238">
        <v>45656</v>
      </c>
      <c r="G664" s="231" t="s">
        <v>4166</v>
      </c>
      <c r="H664" s="231" t="s">
        <v>7993</v>
      </c>
      <c r="I664" s="231" t="s">
        <v>3916</v>
      </c>
      <c r="J664" s="231" t="s">
        <v>9098</v>
      </c>
      <c r="K664" s="237" t="s">
        <v>195</v>
      </c>
      <c r="L664" s="287">
        <v>45662</v>
      </c>
      <c r="M664" s="231"/>
      <c r="N664" s="231"/>
      <c r="O664" s="231"/>
      <c r="P664" s="231"/>
    </row>
    <row r="665" spans="1:16">
      <c r="A665" s="236"/>
      <c r="B665" s="187" t="s">
        <v>147</v>
      </c>
      <c r="C665" s="231" t="s">
        <v>8149</v>
      </c>
      <c r="D665" s="189" t="s">
        <v>8184</v>
      </c>
      <c r="E665" s="238">
        <v>45657</v>
      </c>
      <c r="F665" s="238">
        <v>45657</v>
      </c>
      <c r="G665" s="231" t="s">
        <v>3644</v>
      </c>
      <c r="H665" s="231" t="s">
        <v>7885</v>
      </c>
      <c r="I665" s="231" t="s">
        <v>3719</v>
      </c>
      <c r="J665" s="231" t="s">
        <v>6444</v>
      </c>
      <c r="K665" s="237" t="s">
        <v>195</v>
      </c>
      <c r="L665" s="238">
        <v>45659</v>
      </c>
      <c r="M665" s="231"/>
      <c r="N665" s="231"/>
      <c r="O665" s="231"/>
      <c r="P665" s="231"/>
    </row>
    <row r="666" spans="1:16">
      <c r="A666" s="236"/>
      <c r="B666" s="187" t="s">
        <v>147</v>
      </c>
      <c r="C666" s="231" t="s">
        <v>9097</v>
      </c>
      <c r="D666" s="189" t="s">
        <v>8622</v>
      </c>
      <c r="E666" s="238">
        <v>45657</v>
      </c>
      <c r="F666" s="238">
        <v>45657</v>
      </c>
      <c r="G666" s="231" t="s">
        <v>4166</v>
      </c>
      <c r="H666" s="231" t="s">
        <v>9102</v>
      </c>
      <c r="I666" s="231" t="s">
        <v>3916</v>
      </c>
      <c r="J666" s="231" t="s">
        <v>9103</v>
      </c>
      <c r="K666" s="237" t="s">
        <v>195</v>
      </c>
      <c r="L666" s="238">
        <v>45659</v>
      </c>
      <c r="M666" s="231"/>
      <c r="N666" s="231"/>
      <c r="O666" s="231"/>
      <c r="P666" s="231"/>
    </row>
    <row r="667" spans="1:16">
      <c r="A667" s="236"/>
      <c r="B667" s="187" t="s">
        <v>147</v>
      </c>
      <c r="C667" s="231" t="s">
        <v>8149</v>
      </c>
      <c r="D667" s="189" t="s">
        <v>8623</v>
      </c>
      <c r="E667" s="238">
        <v>45658</v>
      </c>
      <c r="F667" s="238">
        <v>45658</v>
      </c>
      <c r="G667" s="231" t="s">
        <v>5331</v>
      </c>
      <c r="H667" s="231" t="s">
        <v>9104</v>
      </c>
      <c r="I667" s="231" t="s">
        <v>3719</v>
      </c>
      <c r="J667" s="231" t="s">
        <v>6446</v>
      </c>
      <c r="K667" s="237" t="s">
        <v>195</v>
      </c>
      <c r="L667" s="238">
        <v>45659</v>
      </c>
      <c r="M667" s="231"/>
      <c r="N667" s="231"/>
      <c r="O667" s="231"/>
      <c r="P667" s="231"/>
    </row>
    <row r="668" spans="1:16">
      <c r="A668" s="236"/>
      <c r="B668" s="187" t="s">
        <v>147</v>
      </c>
      <c r="C668" s="231" t="s">
        <v>6464</v>
      </c>
      <c r="D668" s="189" t="s">
        <v>8624</v>
      </c>
      <c r="E668" s="238">
        <v>45658</v>
      </c>
      <c r="F668" s="238">
        <v>45658</v>
      </c>
      <c r="G668" s="231" t="s">
        <v>1874</v>
      </c>
      <c r="H668" s="231" t="s">
        <v>7245</v>
      </c>
      <c r="I668" s="231" t="s">
        <v>3812</v>
      </c>
      <c r="J668" s="231" t="s">
        <v>7246</v>
      </c>
      <c r="K668" s="237" t="s">
        <v>195</v>
      </c>
      <c r="L668" s="238">
        <v>45662</v>
      </c>
      <c r="M668" s="231"/>
      <c r="N668" s="231"/>
      <c r="O668" s="231"/>
      <c r="P668" s="231"/>
    </row>
    <row r="669" spans="1:16">
      <c r="A669" s="236"/>
      <c r="B669" s="187" t="s">
        <v>147</v>
      </c>
      <c r="C669" s="231" t="s">
        <v>9097</v>
      </c>
      <c r="D669" s="189" t="s">
        <v>8625</v>
      </c>
      <c r="E669" s="238">
        <v>45658</v>
      </c>
      <c r="F669" s="238">
        <v>45658</v>
      </c>
      <c r="G669" s="231" t="s">
        <v>4166</v>
      </c>
      <c r="H669" s="231" t="s">
        <v>9105</v>
      </c>
      <c r="I669" s="231" t="s">
        <v>3916</v>
      </c>
      <c r="J669" s="231" t="s">
        <v>9106</v>
      </c>
      <c r="K669" s="237" t="s">
        <v>195</v>
      </c>
      <c r="L669" s="238">
        <v>45662</v>
      </c>
      <c r="M669" s="231"/>
      <c r="N669" s="231"/>
      <c r="O669" s="231"/>
      <c r="P669" s="231"/>
    </row>
    <row r="670" spans="1:16">
      <c r="A670" s="236"/>
      <c r="B670" s="187" t="s">
        <v>147</v>
      </c>
      <c r="C670" s="231" t="s">
        <v>9097</v>
      </c>
      <c r="D670" s="189" t="s">
        <v>8626</v>
      </c>
      <c r="E670" s="238">
        <v>45659</v>
      </c>
      <c r="F670" s="238">
        <v>45658</v>
      </c>
      <c r="G670" s="231" t="s">
        <v>4166</v>
      </c>
      <c r="H670" s="231" t="s">
        <v>9152</v>
      </c>
      <c r="I670" s="231" t="s">
        <v>3916</v>
      </c>
      <c r="J670" s="231" t="s">
        <v>9153</v>
      </c>
      <c r="K670" s="237" t="s">
        <v>195</v>
      </c>
      <c r="L670" s="238">
        <v>45662</v>
      </c>
      <c r="M670" s="231"/>
      <c r="N670" s="231"/>
      <c r="O670" s="231"/>
      <c r="P670" s="231"/>
    </row>
    <row r="671" spans="1:16">
      <c r="A671" s="236"/>
      <c r="B671" s="187" t="s">
        <v>147</v>
      </c>
      <c r="C671" s="231" t="s">
        <v>6464</v>
      </c>
      <c r="D671" s="189" t="s">
        <v>8627</v>
      </c>
      <c r="E671" s="238">
        <v>45659</v>
      </c>
      <c r="F671" s="238">
        <v>45659</v>
      </c>
      <c r="G671" s="231" t="s">
        <v>1859</v>
      </c>
      <c r="H671" s="231" t="s">
        <v>7265</v>
      </c>
      <c r="I671" s="231" t="s">
        <v>3812</v>
      </c>
      <c r="J671" s="231" t="s">
        <v>7246</v>
      </c>
      <c r="K671" s="237" t="s">
        <v>195</v>
      </c>
      <c r="L671" s="238">
        <v>45662</v>
      </c>
      <c r="M671" s="231"/>
      <c r="N671" s="231"/>
      <c r="O671" s="231"/>
      <c r="P671" s="231"/>
    </row>
    <row r="672" spans="1:16">
      <c r="A672" s="236"/>
      <c r="B672" s="187" t="s">
        <v>147</v>
      </c>
      <c r="C672" s="231" t="s">
        <v>9097</v>
      </c>
      <c r="D672" s="189" t="s">
        <v>8628</v>
      </c>
      <c r="E672" s="238">
        <v>45660</v>
      </c>
      <c r="F672" s="238">
        <v>45659</v>
      </c>
      <c r="G672" s="231" t="s">
        <v>1874</v>
      </c>
      <c r="H672" s="231" t="s">
        <v>9176</v>
      </c>
      <c r="I672" s="231" t="s">
        <v>3916</v>
      </c>
      <c r="J672" s="231" t="s">
        <v>9177</v>
      </c>
      <c r="K672" s="237" t="s">
        <v>195</v>
      </c>
      <c r="L672" s="238">
        <v>45662</v>
      </c>
      <c r="M672" s="231"/>
      <c r="N672" s="231"/>
      <c r="O672" s="231"/>
      <c r="P672" s="231"/>
    </row>
    <row r="673" spans="1:16">
      <c r="A673" s="236"/>
      <c r="B673" s="187" t="s">
        <v>147</v>
      </c>
      <c r="C673" s="231" t="s">
        <v>6464</v>
      </c>
      <c r="D673" s="189" t="s">
        <v>8629</v>
      </c>
      <c r="E673" s="238">
        <v>45660</v>
      </c>
      <c r="F673" s="238">
        <v>45660</v>
      </c>
      <c r="G673" s="231" t="s">
        <v>5331</v>
      </c>
      <c r="H673" s="231" t="s">
        <v>8190</v>
      </c>
      <c r="I673" s="231" t="s">
        <v>3812</v>
      </c>
      <c r="J673" s="231" t="s">
        <v>7888</v>
      </c>
      <c r="K673" s="237" t="s">
        <v>195</v>
      </c>
      <c r="L673" s="238">
        <v>45664</v>
      </c>
      <c r="M673" s="231"/>
      <c r="N673" s="231"/>
      <c r="O673" s="231"/>
      <c r="P673" s="231"/>
    </row>
    <row r="674" spans="1:16">
      <c r="A674" s="236"/>
      <c r="B674" s="187" t="s">
        <v>147</v>
      </c>
      <c r="C674" s="231" t="s">
        <v>6464</v>
      </c>
      <c r="D674" s="189" t="s">
        <v>8630</v>
      </c>
      <c r="E674" s="238">
        <v>45660</v>
      </c>
      <c r="F674" s="238">
        <v>45660</v>
      </c>
      <c r="G674" s="231" t="s">
        <v>1874</v>
      </c>
      <c r="H674" s="231" t="s">
        <v>9178</v>
      </c>
      <c r="I674" s="231" t="s">
        <v>3812</v>
      </c>
      <c r="J674" s="231" t="s">
        <v>9179</v>
      </c>
      <c r="K674" s="297" t="s">
        <v>195</v>
      </c>
      <c r="L674" s="238">
        <v>45664</v>
      </c>
      <c r="M674" s="231"/>
      <c r="N674" s="231"/>
      <c r="O674" s="231"/>
      <c r="P674" s="231"/>
    </row>
    <row r="675" spans="1:16">
      <c r="A675" s="236"/>
      <c r="B675" s="187" t="s">
        <v>147</v>
      </c>
      <c r="C675" s="231" t="s">
        <v>9097</v>
      </c>
      <c r="D675" s="189" t="s">
        <v>8631</v>
      </c>
      <c r="E675" s="238">
        <v>45661</v>
      </c>
      <c r="F675" s="238">
        <v>45661</v>
      </c>
      <c r="G675" s="231" t="s">
        <v>1874</v>
      </c>
      <c r="H675" s="231" t="s">
        <v>7915</v>
      </c>
      <c r="I675" s="231" t="s">
        <v>3916</v>
      </c>
      <c r="J675" s="231" t="s">
        <v>9185</v>
      </c>
      <c r="K675" s="237" t="s">
        <v>195</v>
      </c>
      <c r="L675" s="238">
        <v>45664</v>
      </c>
      <c r="M675" s="231"/>
      <c r="N675" s="231"/>
      <c r="O675" s="231"/>
      <c r="P675" s="231"/>
    </row>
    <row r="676" spans="1:16">
      <c r="A676" s="236"/>
      <c r="B676" s="187" t="s">
        <v>147</v>
      </c>
      <c r="C676" s="231" t="s">
        <v>6464</v>
      </c>
      <c r="D676" s="189" t="s">
        <v>8632</v>
      </c>
      <c r="E676" s="238">
        <v>45661</v>
      </c>
      <c r="F676" s="238">
        <v>45661</v>
      </c>
      <c r="G676" s="231" t="s">
        <v>3644</v>
      </c>
      <c r="H676" s="231" t="s">
        <v>9200</v>
      </c>
      <c r="I676" s="231" t="s">
        <v>3812</v>
      </c>
      <c r="J676" s="231" t="s">
        <v>7108</v>
      </c>
      <c r="K676" s="237" t="s">
        <v>195</v>
      </c>
      <c r="L676" s="238">
        <v>45664</v>
      </c>
      <c r="M676" s="231"/>
      <c r="N676" s="231"/>
      <c r="O676" s="231"/>
      <c r="P676" s="231"/>
    </row>
    <row r="677" spans="1:16">
      <c r="A677" s="236"/>
      <c r="B677" s="187" t="s">
        <v>147</v>
      </c>
      <c r="C677" s="231" t="s">
        <v>9097</v>
      </c>
      <c r="D677" s="189" t="s">
        <v>8633</v>
      </c>
      <c r="E677" s="238">
        <v>45661</v>
      </c>
      <c r="F677" s="238">
        <v>45661</v>
      </c>
      <c r="G677" s="231" t="s">
        <v>4166</v>
      </c>
      <c r="H677" s="231" t="s">
        <v>9188</v>
      </c>
      <c r="I677" s="231" t="s">
        <v>3916</v>
      </c>
      <c r="J677" s="231" t="s">
        <v>9189</v>
      </c>
      <c r="K677" s="237" t="s">
        <v>195</v>
      </c>
      <c r="L677" s="238">
        <v>45664</v>
      </c>
      <c r="M677" s="231"/>
      <c r="N677" s="231"/>
      <c r="O677" s="231"/>
      <c r="P677" s="231"/>
    </row>
    <row r="678" spans="1:16">
      <c r="A678" s="236"/>
      <c r="B678" s="187" t="s">
        <v>147</v>
      </c>
      <c r="C678" s="231" t="s">
        <v>7992</v>
      </c>
      <c r="D678" s="189" t="s">
        <v>8634</v>
      </c>
      <c r="E678" s="238">
        <v>45661</v>
      </c>
      <c r="F678" s="238">
        <v>45661</v>
      </c>
      <c r="G678" s="231" t="s">
        <v>1874</v>
      </c>
      <c r="H678" s="231" t="s">
        <v>7267</v>
      </c>
      <c r="I678" s="231" t="s">
        <v>9190</v>
      </c>
      <c r="J678" s="231" t="s">
        <v>7269</v>
      </c>
      <c r="K678" s="237" t="s">
        <v>195</v>
      </c>
      <c r="L678" s="238">
        <v>45664</v>
      </c>
      <c r="M678" s="231"/>
      <c r="N678" s="231"/>
      <c r="O678" s="231"/>
      <c r="P678" s="231"/>
    </row>
    <row r="679" spans="1:16">
      <c r="A679" s="236"/>
      <c r="B679" s="187" t="s">
        <v>147</v>
      </c>
      <c r="C679" s="231" t="s">
        <v>9097</v>
      </c>
      <c r="D679" s="189" t="s">
        <v>8635</v>
      </c>
      <c r="E679" s="238">
        <v>45663</v>
      </c>
      <c r="F679" s="238">
        <v>45663</v>
      </c>
      <c r="G679" s="231" t="s">
        <v>1874</v>
      </c>
      <c r="H679" s="231" t="s">
        <v>8242</v>
      </c>
      <c r="I679" s="231" t="s">
        <v>9191</v>
      </c>
      <c r="J679" s="231" t="s">
        <v>6444</v>
      </c>
      <c r="K679" s="237" t="s">
        <v>195</v>
      </c>
      <c r="L679" s="238">
        <v>45664</v>
      </c>
      <c r="M679" s="231"/>
      <c r="N679" s="231"/>
      <c r="O679" s="231"/>
      <c r="P679" s="231"/>
    </row>
    <row r="680" spans="1:16">
      <c r="A680" s="236"/>
      <c r="B680" s="187" t="s">
        <v>147</v>
      </c>
      <c r="C680" s="231" t="s">
        <v>9097</v>
      </c>
      <c r="D680" s="189" t="s">
        <v>8636</v>
      </c>
      <c r="E680" s="238">
        <v>45662</v>
      </c>
      <c r="F680" s="238">
        <v>45662</v>
      </c>
      <c r="G680" s="231" t="s">
        <v>4166</v>
      </c>
      <c r="H680" s="231" t="s">
        <v>9192</v>
      </c>
      <c r="I680" s="231" t="s">
        <v>3916</v>
      </c>
      <c r="J680" s="231" t="s">
        <v>9193</v>
      </c>
      <c r="K680" s="237" t="s">
        <v>195</v>
      </c>
      <c r="L680" s="238">
        <v>45664</v>
      </c>
      <c r="M680" s="231"/>
      <c r="N680" s="231"/>
      <c r="O680" s="231"/>
      <c r="P680" s="231"/>
    </row>
    <row r="681" spans="1:16">
      <c r="A681" s="236"/>
      <c r="B681" s="187" t="s">
        <v>147</v>
      </c>
      <c r="C681" s="231" t="s">
        <v>3596</v>
      </c>
      <c r="D681" s="189" t="s">
        <v>8637</v>
      </c>
      <c r="E681" s="238">
        <v>45662</v>
      </c>
      <c r="F681" s="238">
        <v>45662</v>
      </c>
      <c r="G681" s="231" t="s">
        <v>1874</v>
      </c>
      <c r="H681" s="231" t="s">
        <v>9194</v>
      </c>
      <c r="I681" s="231" t="s">
        <v>7038</v>
      </c>
      <c r="J681" s="231" t="s">
        <v>9195</v>
      </c>
      <c r="K681" s="237" t="s">
        <v>195</v>
      </c>
      <c r="L681" s="238">
        <v>45664</v>
      </c>
      <c r="M681" s="231"/>
      <c r="N681" s="231"/>
      <c r="O681" s="231"/>
      <c r="P681" s="231"/>
    </row>
    <row r="682" spans="1:16">
      <c r="A682" s="236"/>
      <c r="B682" s="187" t="s">
        <v>147</v>
      </c>
      <c r="C682" s="231" t="s">
        <v>9097</v>
      </c>
      <c r="D682" s="189" t="s">
        <v>8638</v>
      </c>
      <c r="E682" s="238">
        <v>45664</v>
      </c>
      <c r="F682" s="238">
        <v>45664</v>
      </c>
      <c r="G682" s="231" t="s">
        <v>1874</v>
      </c>
      <c r="H682" s="231" t="s">
        <v>9198</v>
      </c>
      <c r="I682" s="231" t="s">
        <v>3916</v>
      </c>
      <c r="J682" s="231" t="s">
        <v>9224</v>
      </c>
      <c r="K682" s="237" t="s">
        <v>195</v>
      </c>
      <c r="L682" s="238">
        <v>45667</v>
      </c>
      <c r="M682" s="231"/>
      <c r="N682" s="231"/>
      <c r="O682" s="231"/>
      <c r="P682" s="231"/>
    </row>
    <row r="683" spans="1:16">
      <c r="A683" s="236"/>
      <c r="B683" s="187" t="s">
        <v>147</v>
      </c>
      <c r="C683" s="231" t="s">
        <v>9097</v>
      </c>
      <c r="D683" s="189" t="s">
        <v>8639</v>
      </c>
      <c r="E683" s="238">
        <v>45664</v>
      </c>
      <c r="F683" s="238">
        <v>45664</v>
      </c>
      <c r="G683" s="231" t="s">
        <v>914</v>
      </c>
      <c r="H683" s="231" t="s">
        <v>7466</v>
      </c>
      <c r="I683" s="231" t="s">
        <v>3916</v>
      </c>
      <c r="J683" s="231" t="s">
        <v>5438</v>
      </c>
      <c r="K683" s="236" t="s">
        <v>195</v>
      </c>
      <c r="L683" s="238">
        <v>45667</v>
      </c>
      <c r="M683" s="231"/>
      <c r="N683" s="231"/>
      <c r="O683" s="231"/>
      <c r="P683" s="231"/>
    </row>
    <row r="684" spans="1:16">
      <c r="A684" s="236"/>
      <c r="B684" s="187" t="s">
        <v>147</v>
      </c>
      <c r="C684" s="231" t="s">
        <v>9097</v>
      </c>
      <c r="D684" s="189" t="s">
        <v>8640</v>
      </c>
      <c r="E684" s="238">
        <v>45665</v>
      </c>
      <c r="F684" s="238">
        <v>45664</v>
      </c>
      <c r="G684" s="231" t="s">
        <v>4166</v>
      </c>
      <c r="H684" s="231" t="s">
        <v>7296</v>
      </c>
      <c r="I684" s="231" t="s">
        <v>3916</v>
      </c>
      <c r="J684" s="231" t="s">
        <v>9210</v>
      </c>
      <c r="K684" s="237" t="s">
        <v>195</v>
      </c>
      <c r="L684" s="238">
        <v>45667</v>
      </c>
      <c r="M684" s="231"/>
      <c r="N684" s="231"/>
      <c r="O684" s="231"/>
      <c r="P684" s="231"/>
    </row>
    <row r="685" spans="1:16">
      <c r="A685" s="236"/>
      <c r="B685" s="187" t="s">
        <v>147</v>
      </c>
      <c r="C685" s="231" t="s">
        <v>9097</v>
      </c>
      <c r="D685" s="189" t="s">
        <v>8641</v>
      </c>
      <c r="E685" s="238">
        <v>45666</v>
      </c>
      <c r="F685" s="238">
        <v>45665</v>
      </c>
      <c r="G685" s="231" t="s">
        <v>4166</v>
      </c>
      <c r="H685" s="231" t="s">
        <v>9212</v>
      </c>
      <c r="I685" s="231" t="s">
        <v>3916</v>
      </c>
      <c r="J685" s="231" t="s">
        <v>9213</v>
      </c>
      <c r="K685" s="237" t="s">
        <v>195</v>
      </c>
      <c r="L685" s="238">
        <v>45667</v>
      </c>
      <c r="M685" s="231"/>
      <c r="N685" s="231"/>
      <c r="O685" s="231"/>
      <c r="P685" s="231"/>
    </row>
    <row r="686" spans="1:16">
      <c r="A686" s="236"/>
      <c r="B686" s="187" t="s">
        <v>147</v>
      </c>
      <c r="C686" s="231" t="s">
        <v>8149</v>
      </c>
      <c r="D686" s="189" t="s">
        <v>8642</v>
      </c>
      <c r="E686" s="238">
        <v>45667</v>
      </c>
      <c r="F686" s="238">
        <v>45667</v>
      </c>
      <c r="G686" s="231" t="s">
        <v>3644</v>
      </c>
      <c r="H686" s="231" t="s">
        <v>9219</v>
      </c>
      <c r="I686" s="231" t="s">
        <v>3719</v>
      </c>
      <c r="J686" s="231" t="s">
        <v>4606</v>
      </c>
      <c r="K686" s="237" t="s">
        <v>195</v>
      </c>
      <c r="L686" s="238">
        <v>45667</v>
      </c>
      <c r="M686" s="231"/>
      <c r="N686" s="231"/>
      <c r="O686" s="231"/>
      <c r="P686" s="231"/>
    </row>
    <row r="687" spans="1:16">
      <c r="A687" s="236"/>
      <c r="B687" s="187" t="s">
        <v>147</v>
      </c>
      <c r="C687" s="231" t="s">
        <v>9097</v>
      </c>
      <c r="D687" s="189" t="s">
        <v>8643</v>
      </c>
      <c r="E687" s="238">
        <v>45668</v>
      </c>
      <c r="F687" s="238">
        <v>45667</v>
      </c>
      <c r="G687" s="231" t="s">
        <v>1874</v>
      </c>
      <c r="H687" s="231" t="s">
        <v>7790</v>
      </c>
      <c r="I687" s="231" t="s">
        <v>3916</v>
      </c>
      <c r="J687" s="231" t="s">
        <v>9222</v>
      </c>
      <c r="K687" s="237" t="s">
        <v>195</v>
      </c>
      <c r="L687" s="238">
        <v>45667</v>
      </c>
      <c r="M687" s="231"/>
      <c r="N687" s="231"/>
      <c r="O687" s="231"/>
      <c r="P687" s="231"/>
    </row>
    <row r="688" spans="1:16">
      <c r="A688" s="236"/>
      <c r="B688" s="187" t="s">
        <v>147</v>
      </c>
      <c r="C688" s="231" t="s">
        <v>6245</v>
      </c>
      <c r="D688" s="189" t="s">
        <v>8644</v>
      </c>
      <c r="E688" s="238">
        <v>45668</v>
      </c>
      <c r="F688" s="238">
        <v>45668</v>
      </c>
      <c r="G688" s="231" t="s">
        <v>914</v>
      </c>
      <c r="H688" s="231" t="s">
        <v>8310</v>
      </c>
      <c r="I688" s="231" t="s">
        <v>9223</v>
      </c>
      <c r="J688" s="231" t="s">
        <v>7181</v>
      </c>
      <c r="K688" s="237" t="s">
        <v>195</v>
      </c>
      <c r="L688" s="238">
        <v>45672</v>
      </c>
      <c r="M688" s="231"/>
      <c r="N688" s="231"/>
      <c r="O688" s="231"/>
      <c r="P688" s="231"/>
    </row>
    <row r="689" spans="1:16 16384:16384">
      <c r="A689" s="236"/>
      <c r="B689" s="187" t="s">
        <v>147</v>
      </c>
      <c r="C689" s="231" t="s">
        <v>8149</v>
      </c>
      <c r="D689" s="189" t="s">
        <v>8645</v>
      </c>
      <c r="E689" s="238">
        <v>45668</v>
      </c>
      <c r="F689" s="238">
        <v>45668</v>
      </c>
      <c r="G689" s="231" t="s">
        <v>1874</v>
      </c>
      <c r="H689" s="231" t="s">
        <v>9511</v>
      </c>
      <c r="I689" s="231" t="s">
        <v>3719</v>
      </c>
      <c r="J689" s="231" t="s">
        <v>4606</v>
      </c>
      <c r="K689" s="237" t="s">
        <v>195</v>
      </c>
      <c r="L689" s="238">
        <v>45672</v>
      </c>
      <c r="M689" s="231"/>
      <c r="N689" s="231"/>
      <c r="O689" s="231"/>
      <c r="P689" s="231"/>
    </row>
    <row r="690" spans="1:16 16384:16384">
      <c r="A690" s="236"/>
      <c r="B690" s="187" t="s">
        <v>147</v>
      </c>
      <c r="C690" s="231" t="s">
        <v>6245</v>
      </c>
      <c r="D690" s="189" t="s">
        <v>8646</v>
      </c>
      <c r="E690" s="238">
        <v>45670</v>
      </c>
      <c r="F690" s="238">
        <v>45670</v>
      </c>
      <c r="G690" s="231" t="s">
        <v>914</v>
      </c>
      <c r="H690" s="231" t="s">
        <v>9512</v>
      </c>
      <c r="I690" s="231" t="s">
        <v>3984</v>
      </c>
      <c r="J690" s="231" t="s">
        <v>7192</v>
      </c>
      <c r="K690" s="237" t="s">
        <v>195</v>
      </c>
      <c r="L690" s="238">
        <v>45672</v>
      </c>
      <c r="M690" s="231"/>
      <c r="N690" s="231"/>
      <c r="O690" s="231"/>
      <c r="P690" s="231"/>
    </row>
    <row r="691" spans="1:16 16384:16384">
      <c r="A691" s="236"/>
      <c r="B691" s="187" t="s">
        <v>147</v>
      </c>
      <c r="C691" s="231" t="s">
        <v>6245</v>
      </c>
      <c r="D691" s="189" t="s">
        <v>8647</v>
      </c>
      <c r="E691" s="238">
        <v>45670</v>
      </c>
      <c r="F691" s="238">
        <v>45670</v>
      </c>
      <c r="G691" s="231" t="s">
        <v>1209</v>
      </c>
      <c r="H691" s="231" t="s">
        <v>9110</v>
      </c>
      <c r="I691" s="231" t="s">
        <v>3984</v>
      </c>
      <c r="J691" s="231" t="s">
        <v>7099</v>
      </c>
      <c r="K691" s="237" t="s">
        <v>195</v>
      </c>
      <c r="L691" s="238">
        <v>45672</v>
      </c>
      <c r="M691" s="231"/>
      <c r="N691" s="231"/>
      <c r="O691" s="231"/>
      <c r="P691" s="231"/>
    </row>
    <row r="692" spans="1:16 16384:16384">
      <c r="A692" s="236"/>
      <c r="B692" s="187" t="s">
        <v>147</v>
      </c>
      <c r="C692" s="231" t="s">
        <v>6245</v>
      </c>
      <c r="D692" s="189" t="s">
        <v>8648</v>
      </c>
      <c r="E692" s="238">
        <v>45670</v>
      </c>
      <c r="F692" s="238">
        <v>45670</v>
      </c>
      <c r="G692" s="231" t="s">
        <v>1859</v>
      </c>
      <c r="H692" s="231" t="s">
        <v>9513</v>
      </c>
      <c r="I692" s="231" t="s">
        <v>3984</v>
      </c>
      <c r="J692" s="231" t="s">
        <v>7192</v>
      </c>
      <c r="K692" s="237" t="s">
        <v>195</v>
      </c>
      <c r="L692" s="238">
        <v>45672</v>
      </c>
      <c r="M692" s="231"/>
      <c r="N692" s="231"/>
      <c r="O692" s="231"/>
      <c r="P692" s="231"/>
    </row>
    <row r="693" spans="1:16 16384:16384">
      <c r="A693" s="236"/>
      <c r="B693" s="187" t="s">
        <v>147</v>
      </c>
      <c r="C693" s="231" t="s">
        <v>9227</v>
      </c>
      <c r="D693" s="189" t="s">
        <v>8649</v>
      </c>
      <c r="E693" s="238">
        <v>45671</v>
      </c>
      <c r="F693" s="238">
        <v>45671</v>
      </c>
      <c r="G693" s="231" t="s">
        <v>4166</v>
      </c>
      <c r="H693" s="231" t="s">
        <v>9228</v>
      </c>
      <c r="I693" s="231" t="s">
        <v>3916</v>
      </c>
      <c r="J693" s="231" t="s">
        <v>7192</v>
      </c>
      <c r="K693" s="237" t="s">
        <v>195</v>
      </c>
      <c r="L693" s="238">
        <v>45672</v>
      </c>
      <c r="M693" s="231"/>
      <c r="N693" s="231"/>
      <c r="O693" s="231"/>
      <c r="P693" s="231"/>
    </row>
    <row r="694" spans="1:16 16384:16384">
      <c r="A694" s="236"/>
      <c r="B694" s="187" t="s">
        <v>147</v>
      </c>
      <c r="C694" s="231" t="s">
        <v>6245</v>
      </c>
      <c r="D694" s="189" t="s">
        <v>8650</v>
      </c>
      <c r="E694" s="238">
        <v>45671</v>
      </c>
      <c r="F694" s="238">
        <v>45671</v>
      </c>
      <c r="G694" s="231" t="s">
        <v>6842</v>
      </c>
      <c r="H694" s="231" t="s">
        <v>9229</v>
      </c>
      <c r="I694" s="231" t="s">
        <v>3984</v>
      </c>
      <c r="J694" s="231" t="s">
        <v>7192</v>
      </c>
      <c r="K694" s="237" t="s">
        <v>195</v>
      </c>
      <c r="L694" s="238">
        <v>45672</v>
      </c>
      <c r="M694" s="231"/>
      <c r="N694" s="231"/>
      <c r="O694" s="231"/>
      <c r="P694" s="231"/>
    </row>
    <row r="695" spans="1:16 16384:16384">
      <c r="A695" s="236"/>
      <c r="B695" s="187" t="s">
        <v>147</v>
      </c>
      <c r="C695" s="231" t="s">
        <v>9097</v>
      </c>
      <c r="D695" s="189" t="s">
        <v>8651</v>
      </c>
      <c r="E695" s="238">
        <v>45672</v>
      </c>
      <c r="F695" s="238">
        <v>45671</v>
      </c>
      <c r="G695" s="231" t="s">
        <v>1874</v>
      </c>
      <c r="H695" s="231" t="s">
        <v>7692</v>
      </c>
      <c r="I695" s="231" t="s">
        <v>3916</v>
      </c>
      <c r="J695" s="231" t="s">
        <v>5438</v>
      </c>
      <c r="K695" s="237" t="s">
        <v>195</v>
      </c>
      <c r="L695" s="238">
        <v>45672</v>
      </c>
      <c r="M695" s="231"/>
      <c r="N695" s="231"/>
      <c r="O695" s="231"/>
      <c r="P695" s="231"/>
    </row>
    <row r="696" spans="1:16 16384:16384">
      <c r="A696" s="236"/>
      <c r="B696" s="187" t="s">
        <v>147</v>
      </c>
      <c r="C696" s="231" t="s">
        <v>8149</v>
      </c>
      <c r="D696" s="189" t="s">
        <v>8652</v>
      </c>
      <c r="E696" s="238">
        <v>45672</v>
      </c>
      <c r="F696" s="238">
        <v>45671</v>
      </c>
      <c r="G696" s="231" t="s">
        <v>1874</v>
      </c>
      <c r="H696" s="231" t="s">
        <v>9493</v>
      </c>
      <c r="I696" s="231" t="s">
        <v>9494</v>
      </c>
      <c r="J696" s="231" t="s">
        <v>7269</v>
      </c>
      <c r="K696" s="237" t="s">
        <v>195</v>
      </c>
      <c r="L696" s="238">
        <v>45672</v>
      </c>
      <c r="M696" s="231"/>
      <c r="N696" s="231"/>
      <c r="O696" s="231"/>
      <c r="P696" s="231"/>
    </row>
    <row r="697" spans="1:16 16384:16384">
      <c r="A697" s="236"/>
      <c r="B697" s="187" t="s">
        <v>147</v>
      </c>
      <c r="C697" s="231" t="s">
        <v>2183</v>
      </c>
      <c r="D697" s="189" t="s">
        <v>8653</v>
      </c>
      <c r="E697" s="238">
        <v>45672</v>
      </c>
      <c r="F697" s="238">
        <v>45672</v>
      </c>
      <c r="G697" s="231" t="s">
        <v>1874</v>
      </c>
      <c r="H697" s="231" t="s">
        <v>9495</v>
      </c>
      <c r="I697" s="231" t="s">
        <v>4405</v>
      </c>
      <c r="J697" s="231" t="s">
        <v>9496</v>
      </c>
      <c r="K697" s="237" t="s">
        <v>195</v>
      </c>
      <c r="L697" s="238">
        <v>45672</v>
      </c>
      <c r="M697" s="231"/>
      <c r="N697" s="231"/>
      <c r="O697" s="231"/>
      <c r="P697" s="231"/>
    </row>
    <row r="698" spans="1:16 16384:16384">
      <c r="A698" s="236"/>
      <c r="B698" s="187" t="s">
        <v>147</v>
      </c>
      <c r="C698" s="231" t="s">
        <v>3103</v>
      </c>
      <c r="D698" s="189" t="s">
        <v>8654</v>
      </c>
      <c r="E698" s="238">
        <v>45673</v>
      </c>
      <c r="F698" s="238">
        <v>45672</v>
      </c>
      <c r="G698" s="231" t="s">
        <v>1874</v>
      </c>
      <c r="H698" s="231" t="s">
        <v>9506</v>
      </c>
      <c r="I698" s="231" t="s">
        <v>4405</v>
      </c>
      <c r="J698" s="231" t="s">
        <v>9507</v>
      </c>
      <c r="K698" s="237" t="s">
        <v>195</v>
      </c>
      <c r="L698" s="238">
        <v>45674</v>
      </c>
      <c r="M698" s="231"/>
      <c r="N698" s="231"/>
      <c r="O698" s="231"/>
      <c r="P698" s="231"/>
    </row>
    <row r="699" spans="1:16 16384:16384">
      <c r="A699" s="236"/>
      <c r="B699" s="187" t="s">
        <v>147</v>
      </c>
      <c r="C699" s="231" t="s">
        <v>7094</v>
      </c>
      <c r="D699" s="189" t="s">
        <v>8655</v>
      </c>
      <c r="E699" s="238">
        <v>45673</v>
      </c>
      <c r="F699" s="238">
        <v>45672</v>
      </c>
      <c r="G699" s="231" t="s">
        <v>1874</v>
      </c>
      <c r="H699" s="231" t="s">
        <v>9508</v>
      </c>
      <c r="I699" s="231" t="s">
        <v>3916</v>
      </c>
      <c r="J699" s="231" t="s">
        <v>6334</v>
      </c>
      <c r="K699" s="237" t="s">
        <v>195</v>
      </c>
      <c r="L699" s="238">
        <v>45674</v>
      </c>
      <c r="M699" s="231"/>
      <c r="N699" s="231"/>
      <c r="O699" s="231"/>
      <c r="P699" s="231"/>
    </row>
    <row r="700" spans="1:16 16384:16384">
      <c r="A700" s="236"/>
      <c r="B700" s="187" t="s">
        <v>147</v>
      </c>
      <c r="C700" s="231" t="s">
        <v>3103</v>
      </c>
      <c r="D700" s="189" t="s">
        <v>8656</v>
      </c>
      <c r="E700" s="238">
        <v>45673</v>
      </c>
      <c r="F700" s="238">
        <v>45673</v>
      </c>
      <c r="G700" s="231" t="s">
        <v>3644</v>
      </c>
      <c r="H700" s="231" t="s">
        <v>9509</v>
      </c>
      <c r="I700" s="231" t="s">
        <v>4405</v>
      </c>
      <c r="J700" s="231" t="s">
        <v>9507</v>
      </c>
      <c r="K700" s="237" t="s">
        <v>195</v>
      </c>
      <c r="L700" s="238">
        <v>45674</v>
      </c>
      <c r="M700" s="231"/>
      <c r="N700" s="231"/>
      <c r="O700" s="231"/>
      <c r="P700" s="231"/>
    </row>
    <row r="701" spans="1:16 16384:16384">
      <c r="A701" s="236"/>
      <c r="B701" s="187" t="s">
        <v>147</v>
      </c>
      <c r="C701" s="231" t="s">
        <v>9227</v>
      </c>
      <c r="D701" s="189" t="s">
        <v>8657</v>
      </c>
      <c r="E701" s="238">
        <v>45674</v>
      </c>
      <c r="F701" s="238">
        <v>45673</v>
      </c>
      <c r="G701" s="231" t="s">
        <v>1874</v>
      </c>
      <c r="H701" s="231" t="s">
        <v>9518</v>
      </c>
      <c r="I701" s="231" t="s">
        <v>4535</v>
      </c>
      <c r="J701" s="231" t="s">
        <v>9519</v>
      </c>
      <c r="K701" s="237" t="s">
        <v>195</v>
      </c>
      <c r="L701" s="238">
        <v>45674</v>
      </c>
      <c r="M701" s="231"/>
      <c r="N701" s="231"/>
      <c r="O701" s="231"/>
      <c r="P701" s="231"/>
    </row>
    <row r="702" spans="1:16 16384:16384">
      <c r="A702" s="236"/>
      <c r="B702" s="187" t="s">
        <v>147</v>
      </c>
      <c r="C702" s="231" t="s">
        <v>6245</v>
      </c>
      <c r="D702" s="189" t="s">
        <v>8658</v>
      </c>
      <c r="E702" s="238">
        <v>45674</v>
      </c>
      <c r="F702" s="238">
        <v>45674</v>
      </c>
      <c r="G702" s="231" t="s">
        <v>1874</v>
      </c>
      <c r="H702" s="231" t="s">
        <v>7245</v>
      </c>
      <c r="I702" s="231" t="s">
        <v>3984</v>
      </c>
      <c r="J702" s="231" t="s">
        <v>7246</v>
      </c>
      <c r="K702" s="237" t="s">
        <v>195</v>
      </c>
      <c r="L702" s="238">
        <v>45677</v>
      </c>
      <c r="M702" s="231"/>
      <c r="N702" s="231"/>
      <c r="O702" s="231"/>
      <c r="P702" s="231"/>
      <c r="XFD702" s="287">
        <v>45674</v>
      </c>
    </row>
    <row r="703" spans="1:16 16384:16384">
      <c r="A703" s="236"/>
      <c r="B703" s="187" t="s">
        <v>147</v>
      </c>
      <c r="C703" s="231" t="s">
        <v>9097</v>
      </c>
      <c r="D703" s="189" t="s">
        <v>8659</v>
      </c>
      <c r="E703" s="238">
        <v>45674</v>
      </c>
      <c r="F703" s="238">
        <v>45674</v>
      </c>
      <c r="G703" s="231" t="s">
        <v>3644</v>
      </c>
      <c r="H703" s="231" t="s">
        <v>7885</v>
      </c>
      <c r="I703" s="231" t="s">
        <v>3916</v>
      </c>
      <c r="J703" s="231" t="s">
        <v>6444</v>
      </c>
      <c r="K703" s="237" t="s">
        <v>195</v>
      </c>
      <c r="L703" s="238">
        <v>45677</v>
      </c>
      <c r="M703" s="231"/>
      <c r="N703" s="231"/>
      <c r="O703" s="231"/>
      <c r="P703" s="231"/>
    </row>
    <row r="704" spans="1:16 16384:16384">
      <c r="A704" s="236"/>
      <c r="B704" s="187" t="s">
        <v>147</v>
      </c>
      <c r="C704" s="231" t="s">
        <v>9528</v>
      </c>
      <c r="D704" s="189" t="s">
        <v>8660</v>
      </c>
      <c r="E704" s="238">
        <v>45675</v>
      </c>
      <c r="F704" s="238">
        <v>45674</v>
      </c>
      <c r="G704" s="231" t="s">
        <v>1874</v>
      </c>
      <c r="H704" s="231" t="s">
        <v>9529</v>
      </c>
      <c r="I704" s="231" t="s">
        <v>3916</v>
      </c>
      <c r="J704" s="231" t="s">
        <v>6446</v>
      </c>
      <c r="K704" s="237" t="s">
        <v>195</v>
      </c>
      <c r="L704" s="238">
        <v>45677</v>
      </c>
      <c r="M704" s="231"/>
      <c r="N704" s="231"/>
      <c r="O704" s="231"/>
      <c r="P704" s="231"/>
    </row>
    <row r="705" spans="1:16">
      <c r="A705" s="236"/>
      <c r="B705" s="187" t="s">
        <v>147</v>
      </c>
      <c r="C705" s="231" t="s">
        <v>9227</v>
      </c>
      <c r="D705" s="189" t="s">
        <v>8661</v>
      </c>
      <c r="E705" s="238">
        <v>45675</v>
      </c>
      <c r="F705" s="238">
        <v>45674</v>
      </c>
      <c r="G705" s="231" t="s">
        <v>1874</v>
      </c>
      <c r="H705" s="231" t="s">
        <v>9530</v>
      </c>
      <c r="I705" s="231" t="s">
        <v>4535</v>
      </c>
      <c r="J705" s="231" t="s">
        <v>9531</v>
      </c>
      <c r="K705" s="237" t="s">
        <v>195</v>
      </c>
      <c r="L705" s="238">
        <v>45677</v>
      </c>
      <c r="M705" s="231"/>
      <c r="N705" s="231"/>
      <c r="O705" s="231"/>
      <c r="P705" s="231"/>
    </row>
    <row r="706" spans="1:16">
      <c r="A706" s="236"/>
      <c r="B706" s="187" t="s">
        <v>147</v>
      </c>
      <c r="C706" s="231" t="s">
        <v>6245</v>
      </c>
      <c r="D706" s="189" t="s">
        <v>8662</v>
      </c>
      <c r="E706" s="238">
        <v>45675</v>
      </c>
      <c r="F706" s="238">
        <v>45675</v>
      </c>
      <c r="G706" s="231" t="s">
        <v>1874</v>
      </c>
      <c r="H706" s="231" t="s">
        <v>7265</v>
      </c>
      <c r="I706" s="231" t="s">
        <v>3984</v>
      </c>
      <c r="J706" s="231" t="s">
        <v>7246</v>
      </c>
      <c r="K706" s="237" t="s">
        <v>195</v>
      </c>
      <c r="L706" s="238">
        <v>45677</v>
      </c>
      <c r="M706" s="231"/>
      <c r="N706" s="231"/>
      <c r="O706" s="231"/>
      <c r="P706" s="231"/>
    </row>
    <row r="707" spans="1:16">
      <c r="A707" s="236"/>
      <c r="B707" s="187" t="s">
        <v>147</v>
      </c>
      <c r="C707" s="231" t="s">
        <v>6245</v>
      </c>
      <c r="D707" s="189" t="s">
        <v>8663</v>
      </c>
      <c r="E707" s="238">
        <v>45675</v>
      </c>
      <c r="F707" s="238">
        <v>45675</v>
      </c>
      <c r="G707" s="231" t="s">
        <v>5331</v>
      </c>
      <c r="H707" s="231" t="s">
        <v>8190</v>
      </c>
      <c r="I707" s="231" t="s">
        <v>3984</v>
      </c>
      <c r="J707" s="231" t="s">
        <v>7888</v>
      </c>
      <c r="K707" s="237" t="s">
        <v>195</v>
      </c>
      <c r="L707" s="238">
        <v>45677</v>
      </c>
      <c r="M707" s="231"/>
      <c r="N707" s="231"/>
      <c r="O707" s="231"/>
      <c r="P707" s="231"/>
    </row>
    <row r="708" spans="1:16">
      <c r="A708" s="236"/>
      <c r="B708" s="187" t="s">
        <v>147</v>
      </c>
      <c r="C708" s="231" t="s">
        <v>6245</v>
      </c>
      <c r="D708" s="189" t="s">
        <v>8664</v>
      </c>
      <c r="E708" s="238">
        <v>45675</v>
      </c>
      <c r="F708" s="238">
        <v>45675</v>
      </c>
      <c r="G708" s="231" t="s">
        <v>1874</v>
      </c>
      <c r="H708" s="231" t="s">
        <v>7655</v>
      </c>
      <c r="I708" s="231" t="s">
        <v>3984</v>
      </c>
      <c r="J708" s="231" t="s">
        <v>7246</v>
      </c>
      <c r="K708" s="237" t="s">
        <v>195</v>
      </c>
      <c r="L708" s="238">
        <v>45679</v>
      </c>
      <c r="M708" s="231"/>
      <c r="N708" s="231"/>
      <c r="O708" s="231"/>
      <c r="P708" s="231"/>
    </row>
    <row r="709" spans="1:16">
      <c r="A709" s="236"/>
      <c r="B709" s="187" t="s">
        <v>147</v>
      </c>
      <c r="C709" s="231" t="s">
        <v>9227</v>
      </c>
      <c r="D709" s="189" t="s">
        <v>8665</v>
      </c>
      <c r="E709" s="238">
        <v>45675</v>
      </c>
      <c r="F709" s="238">
        <v>45675</v>
      </c>
      <c r="G709" s="231" t="s">
        <v>1874</v>
      </c>
      <c r="H709" s="231" t="s">
        <v>9532</v>
      </c>
      <c r="I709" s="231" t="s">
        <v>4535</v>
      </c>
      <c r="J709" s="231" t="s">
        <v>9533</v>
      </c>
      <c r="K709" s="237" t="s">
        <v>195</v>
      </c>
      <c r="L709" s="238">
        <v>45679</v>
      </c>
      <c r="M709" s="231"/>
      <c r="N709" s="231"/>
      <c r="O709" s="231"/>
      <c r="P709" s="231"/>
    </row>
    <row r="710" spans="1:16">
      <c r="A710" s="236"/>
      <c r="B710" s="187" t="s">
        <v>147</v>
      </c>
      <c r="C710" s="231" t="s">
        <v>9528</v>
      </c>
      <c r="D710" s="189" t="s">
        <v>8666</v>
      </c>
      <c r="E710" s="238">
        <v>45677</v>
      </c>
      <c r="F710" s="238">
        <v>45676</v>
      </c>
      <c r="G710" s="231" t="s">
        <v>1874</v>
      </c>
      <c r="H710" s="231" t="s">
        <v>7790</v>
      </c>
      <c r="I710" s="231" t="s">
        <v>3916</v>
      </c>
      <c r="J710" s="231" t="s">
        <v>7503</v>
      </c>
      <c r="K710" s="237" t="s">
        <v>195</v>
      </c>
      <c r="L710" s="238">
        <v>45679</v>
      </c>
      <c r="M710" s="231"/>
      <c r="N710" s="231"/>
      <c r="O710" s="231"/>
      <c r="P710" s="231"/>
    </row>
    <row r="711" spans="1:16">
      <c r="A711" s="236"/>
      <c r="B711" s="187" t="s">
        <v>147</v>
      </c>
      <c r="C711" s="231" t="s">
        <v>9227</v>
      </c>
      <c r="D711" s="189" t="s">
        <v>8667</v>
      </c>
      <c r="E711" s="238">
        <v>45677</v>
      </c>
      <c r="F711" s="238">
        <v>45677</v>
      </c>
      <c r="G711" s="231" t="s">
        <v>1874</v>
      </c>
      <c r="H711" s="231" t="s">
        <v>9534</v>
      </c>
      <c r="I711" s="231" t="s">
        <v>4535</v>
      </c>
      <c r="J711" s="231" t="s">
        <v>9185</v>
      </c>
      <c r="K711" s="237" t="s">
        <v>195</v>
      </c>
      <c r="L711" s="238">
        <v>45679</v>
      </c>
      <c r="M711" s="231"/>
      <c r="N711" s="231"/>
      <c r="O711" s="231"/>
      <c r="P711" s="231"/>
    </row>
    <row r="712" spans="1:16">
      <c r="A712" s="236"/>
      <c r="B712" s="187" t="s">
        <v>147</v>
      </c>
      <c r="C712" s="231" t="s">
        <v>6245</v>
      </c>
      <c r="D712" s="189" t="s">
        <v>8668</v>
      </c>
      <c r="E712" s="238">
        <v>45677</v>
      </c>
      <c r="F712" s="238">
        <v>45677</v>
      </c>
      <c r="G712" s="231" t="s">
        <v>3644</v>
      </c>
      <c r="H712" s="231" t="s">
        <v>7916</v>
      </c>
      <c r="I712" s="231" t="s">
        <v>3984</v>
      </c>
      <c r="J712" s="231" t="s">
        <v>7108</v>
      </c>
      <c r="K712" s="237" t="s">
        <v>195</v>
      </c>
      <c r="L712" s="238">
        <v>45679</v>
      </c>
      <c r="M712" s="231"/>
      <c r="N712" s="231"/>
      <c r="O712" s="231"/>
      <c r="P712" s="231"/>
    </row>
    <row r="713" spans="1:16">
      <c r="A713" s="236"/>
      <c r="B713" s="187" t="s">
        <v>147</v>
      </c>
      <c r="C713" s="231" t="s">
        <v>9227</v>
      </c>
      <c r="D713" s="189" t="s">
        <v>8669</v>
      </c>
      <c r="E713" s="238">
        <v>45678</v>
      </c>
      <c r="F713" s="238">
        <v>45677</v>
      </c>
      <c r="G713" s="231" t="s">
        <v>1874</v>
      </c>
      <c r="H713" s="231" t="s">
        <v>9530</v>
      </c>
      <c r="I713" s="231" t="s">
        <v>4535</v>
      </c>
      <c r="J713" s="231" t="s">
        <v>9546</v>
      </c>
      <c r="K713" s="237" t="s">
        <v>195</v>
      </c>
      <c r="L713" s="238">
        <v>45679</v>
      </c>
      <c r="M713" s="231"/>
      <c r="N713" s="231"/>
      <c r="O713" s="231"/>
      <c r="P713" s="231"/>
    </row>
    <row r="714" spans="1:16">
      <c r="A714" s="236"/>
      <c r="B714" s="187" t="s">
        <v>147</v>
      </c>
      <c r="C714" s="231" t="s">
        <v>3596</v>
      </c>
      <c r="D714" s="189" t="s">
        <v>8670</v>
      </c>
      <c r="E714" s="238">
        <v>45679</v>
      </c>
      <c r="F714" s="238">
        <v>45678</v>
      </c>
      <c r="G714" s="231" t="s">
        <v>1874</v>
      </c>
      <c r="H714" s="231" t="s">
        <v>9551</v>
      </c>
      <c r="I714" s="231" t="s">
        <v>7659</v>
      </c>
      <c r="J714" s="231" t="s">
        <v>9195</v>
      </c>
      <c r="K714" s="237" t="s">
        <v>195</v>
      </c>
      <c r="L714" s="238">
        <v>45679</v>
      </c>
      <c r="M714" s="231"/>
      <c r="N714" s="231"/>
      <c r="O714" s="231"/>
      <c r="P714" s="231"/>
    </row>
    <row r="715" spans="1:16">
      <c r="A715" s="236"/>
      <c r="B715" s="187" t="s">
        <v>147</v>
      </c>
      <c r="C715" s="231" t="s">
        <v>9227</v>
      </c>
      <c r="D715" s="189" t="s">
        <v>8671</v>
      </c>
      <c r="E715" s="238">
        <v>45679</v>
      </c>
      <c r="F715" s="238">
        <v>45678</v>
      </c>
      <c r="G715" s="231" t="s">
        <v>1874</v>
      </c>
      <c r="H715" s="231" t="s">
        <v>8121</v>
      </c>
      <c r="I715" s="231" t="s">
        <v>4535</v>
      </c>
      <c r="J715" s="231" t="s">
        <v>9552</v>
      </c>
      <c r="K715" s="237" t="s">
        <v>195</v>
      </c>
      <c r="L715" s="238">
        <v>45679</v>
      </c>
      <c r="M715" s="231"/>
      <c r="N715" s="231"/>
      <c r="O715" s="231"/>
      <c r="P715" s="231"/>
    </row>
    <row r="716" spans="1:16">
      <c r="A716" s="236"/>
      <c r="B716" s="187" t="s">
        <v>147</v>
      </c>
      <c r="C716" s="231" t="s">
        <v>9227</v>
      </c>
      <c r="D716" s="189" t="s">
        <v>8672</v>
      </c>
      <c r="E716" s="238">
        <v>45679</v>
      </c>
      <c r="F716" s="238">
        <v>45679</v>
      </c>
      <c r="G716" s="231" t="s">
        <v>1874</v>
      </c>
      <c r="H716" s="231" t="s">
        <v>8242</v>
      </c>
      <c r="I716" s="231" t="s">
        <v>4535</v>
      </c>
      <c r="J716" s="231" t="s">
        <v>6444</v>
      </c>
      <c r="K716" s="237" t="s">
        <v>195</v>
      </c>
      <c r="L716" s="238">
        <v>45684</v>
      </c>
      <c r="M716" s="231"/>
      <c r="N716" s="231"/>
      <c r="O716" s="231"/>
      <c r="P716" s="231"/>
    </row>
    <row r="717" spans="1:16">
      <c r="A717" s="236"/>
      <c r="B717" s="187" t="s">
        <v>147</v>
      </c>
      <c r="C717" s="231" t="s">
        <v>9227</v>
      </c>
      <c r="D717" s="189" t="s">
        <v>8673</v>
      </c>
      <c r="E717" s="238">
        <v>45679</v>
      </c>
      <c r="F717" s="238">
        <v>45679</v>
      </c>
      <c r="G717" s="231" t="s">
        <v>1874</v>
      </c>
      <c r="H717" s="231" t="s">
        <v>9560</v>
      </c>
      <c r="I717" s="231" t="s">
        <v>4535</v>
      </c>
      <c r="J717" s="231" t="s">
        <v>7275</v>
      </c>
      <c r="K717" s="237" t="s">
        <v>195</v>
      </c>
      <c r="L717" s="238">
        <v>45684</v>
      </c>
      <c r="M717" s="231"/>
      <c r="N717" s="231"/>
      <c r="O717" s="231"/>
      <c r="P717" s="231"/>
    </row>
    <row r="718" spans="1:16">
      <c r="A718" s="236"/>
      <c r="B718" s="187" t="s">
        <v>147</v>
      </c>
      <c r="C718" s="231" t="s">
        <v>9227</v>
      </c>
      <c r="D718" s="189" t="s">
        <v>8674</v>
      </c>
      <c r="E718" s="238">
        <v>45679</v>
      </c>
      <c r="F718" s="238">
        <v>45679</v>
      </c>
      <c r="G718" s="231" t="s">
        <v>3523</v>
      </c>
      <c r="H718" s="231" t="s">
        <v>9561</v>
      </c>
      <c r="I718" s="231" t="s">
        <v>4535</v>
      </c>
      <c r="J718" s="231" t="s">
        <v>5438</v>
      </c>
      <c r="K718" s="237" t="s">
        <v>195</v>
      </c>
      <c r="L718" s="238">
        <v>45684</v>
      </c>
      <c r="M718" s="231"/>
      <c r="N718" s="231"/>
      <c r="O718" s="231"/>
      <c r="P718" s="231"/>
    </row>
    <row r="719" spans="1:16">
      <c r="A719" s="236"/>
      <c r="B719" s="187" t="s">
        <v>147</v>
      </c>
      <c r="C719" s="231" t="s">
        <v>3103</v>
      </c>
      <c r="D719" s="189" t="s">
        <v>8675</v>
      </c>
      <c r="E719" s="238">
        <v>45680</v>
      </c>
      <c r="F719" s="238">
        <v>45680</v>
      </c>
      <c r="G719" s="231" t="s">
        <v>1874</v>
      </c>
      <c r="H719" s="231" t="s">
        <v>9575</v>
      </c>
      <c r="I719" s="231" t="s">
        <v>4405</v>
      </c>
      <c r="J719" s="231" t="s">
        <v>9576</v>
      </c>
      <c r="K719" s="237" t="s">
        <v>195</v>
      </c>
      <c r="L719" s="238">
        <v>45686</v>
      </c>
      <c r="M719" s="231"/>
      <c r="N719" s="231"/>
      <c r="O719" s="231"/>
      <c r="P719" s="231"/>
    </row>
    <row r="720" spans="1:16">
      <c r="A720" s="236"/>
      <c r="B720" s="187" t="s">
        <v>147</v>
      </c>
      <c r="C720" s="231" t="s">
        <v>3103</v>
      </c>
      <c r="D720" s="189" t="s">
        <v>8676</v>
      </c>
      <c r="E720" s="238">
        <v>45681</v>
      </c>
      <c r="F720" s="238">
        <v>45680</v>
      </c>
      <c r="G720" s="231" t="s">
        <v>1874</v>
      </c>
      <c r="H720" s="231" t="s">
        <v>9620</v>
      </c>
      <c r="I720" s="231" t="s">
        <v>4405</v>
      </c>
      <c r="J720" s="231" t="s">
        <v>9621</v>
      </c>
      <c r="K720" s="237" t="s">
        <v>195</v>
      </c>
      <c r="L720" s="238">
        <v>45684</v>
      </c>
      <c r="M720" s="231"/>
      <c r="N720" s="231"/>
      <c r="O720" s="231"/>
      <c r="P720" s="231"/>
    </row>
    <row r="721" spans="1:16">
      <c r="A721" s="236"/>
      <c r="B721" s="187" t="s">
        <v>147</v>
      </c>
      <c r="C721" s="231" t="s">
        <v>9227</v>
      </c>
      <c r="D721" s="189" t="s">
        <v>8677</v>
      </c>
      <c r="E721" s="238">
        <v>45681</v>
      </c>
      <c r="F721" s="238">
        <v>45680</v>
      </c>
      <c r="G721" s="231" t="s">
        <v>1874</v>
      </c>
      <c r="H721" s="231" t="s">
        <v>9622</v>
      </c>
      <c r="I721" s="231" t="s">
        <v>4535</v>
      </c>
      <c r="J721" s="231" t="s">
        <v>9623</v>
      </c>
      <c r="K721" s="237" t="s">
        <v>195</v>
      </c>
      <c r="L721" s="238">
        <v>45684</v>
      </c>
      <c r="M721" s="231"/>
      <c r="N721" s="231"/>
      <c r="O721" s="231"/>
      <c r="P721" s="231"/>
    </row>
    <row r="722" spans="1:16">
      <c r="A722" s="236"/>
      <c r="B722" s="187" t="s">
        <v>147</v>
      </c>
      <c r="C722" s="231" t="s">
        <v>3103</v>
      </c>
      <c r="D722" s="189" t="s">
        <v>8678</v>
      </c>
      <c r="E722" s="238">
        <v>45681</v>
      </c>
      <c r="F722" s="238">
        <v>45681</v>
      </c>
      <c r="G722" s="231" t="s">
        <v>6842</v>
      </c>
      <c r="H722" s="231" t="s">
        <v>9624</v>
      </c>
      <c r="I722" s="231" t="s">
        <v>4405</v>
      </c>
      <c r="J722" s="231" t="s">
        <v>8118</v>
      </c>
      <c r="K722" s="237" t="s">
        <v>195</v>
      </c>
      <c r="L722" s="238">
        <v>45684</v>
      </c>
      <c r="M722" s="231"/>
      <c r="N722" s="231"/>
      <c r="O722" s="231"/>
      <c r="P722" s="231"/>
    </row>
    <row r="723" spans="1:16">
      <c r="A723" s="236"/>
      <c r="B723" s="187" t="s">
        <v>147</v>
      </c>
      <c r="C723" s="231" t="s">
        <v>9227</v>
      </c>
      <c r="D723" s="189" t="s">
        <v>8679</v>
      </c>
      <c r="E723" s="238">
        <v>45681</v>
      </c>
      <c r="F723" s="238">
        <v>45681</v>
      </c>
      <c r="G723" s="231" t="s">
        <v>1874</v>
      </c>
      <c r="H723" s="231" t="s">
        <v>9637</v>
      </c>
      <c r="I723" s="231" t="s">
        <v>4535</v>
      </c>
      <c r="J723" s="231" t="s">
        <v>9638</v>
      </c>
      <c r="K723" s="237" t="s">
        <v>195</v>
      </c>
      <c r="L723" s="238">
        <v>45684</v>
      </c>
      <c r="M723" s="231"/>
      <c r="N723" s="231"/>
      <c r="O723" s="231"/>
      <c r="P723" s="231"/>
    </row>
    <row r="724" spans="1:16">
      <c r="A724" s="236"/>
      <c r="B724" s="187" t="s">
        <v>147</v>
      </c>
      <c r="C724" s="231" t="s">
        <v>9227</v>
      </c>
      <c r="D724" s="189" t="s">
        <v>8680</v>
      </c>
      <c r="E724" s="238">
        <v>45684</v>
      </c>
      <c r="F724" s="238">
        <v>45684</v>
      </c>
      <c r="G724" s="231" t="s">
        <v>1874</v>
      </c>
      <c r="H724" s="231" t="s">
        <v>9633</v>
      </c>
      <c r="I724" s="231" t="s">
        <v>4535</v>
      </c>
      <c r="J724" s="231" t="s">
        <v>9634</v>
      </c>
      <c r="K724" s="237" t="s">
        <v>195</v>
      </c>
      <c r="L724" s="238">
        <v>45686</v>
      </c>
      <c r="M724" s="231"/>
      <c r="N724" s="231"/>
      <c r="O724" s="231"/>
      <c r="P724" s="231"/>
    </row>
    <row r="725" spans="1:16">
      <c r="A725" s="236"/>
      <c r="B725" s="187" t="s">
        <v>147</v>
      </c>
      <c r="C725" s="231" t="s">
        <v>9227</v>
      </c>
      <c r="D725" s="189" t="s">
        <v>8681</v>
      </c>
      <c r="E725" s="238">
        <v>45685</v>
      </c>
      <c r="F725" s="238">
        <v>45684</v>
      </c>
      <c r="G725" s="231" t="s">
        <v>1874</v>
      </c>
      <c r="H725" s="231" t="s">
        <v>9641</v>
      </c>
      <c r="I725" s="231" t="s">
        <v>4535</v>
      </c>
      <c r="J725" s="231" t="s">
        <v>6444</v>
      </c>
      <c r="K725" s="237" t="s">
        <v>195</v>
      </c>
      <c r="L725" s="238">
        <v>45686</v>
      </c>
      <c r="M725" s="231"/>
      <c r="N725" s="231"/>
      <c r="O725" s="231"/>
      <c r="P725" s="231"/>
    </row>
    <row r="726" spans="1:16">
      <c r="A726" s="236"/>
      <c r="B726" s="187" t="s">
        <v>147</v>
      </c>
      <c r="C726" s="231" t="s">
        <v>9227</v>
      </c>
      <c r="D726" s="189" t="s">
        <v>8682</v>
      </c>
      <c r="E726" s="238">
        <v>45685</v>
      </c>
      <c r="F726" s="238">
        <v>45684</v>
      </c>
      <c r="G726" s="231" t="s">
        <v>1874</v>
      </c>
      <c r="H726" s="231" t="s">
        <v>9642</v>
      </c>
      <c r="I726" s="231" t="s">
        <v>4535</v>
      </c>
      <c r="J726" s="231" t="s">
        <v>9643</v>
      </c>
      <c r="K726" s="237" t="s">
        <v>195</v>
      </c>
      <c r="L726" s="238">
        <v>45686</v>
      </c>
      <c r="M726" s="231"/>
      <c r="N726" s="231"/>
      <c r="O726" s="231"/>
      <c r="P726" s="231"/>
    </row>
    <row r="727" spans="1:16">
      <c r="A727" s="236"/>
      <c r="B727" s="187" t="s">
        <v>147</v>
      </c>
      <c r="C727" s="231" t="s">
        <v>7094</v>
      </c>
      <c r="D727" s="189" t="s">
        <v>8683</v>
      </c>
      <c r="E727" s="238">
        <v>45685</v>
      </c>
      <c r="F727" s="238">
        <v>45685</v>
      </c>
      <c r="G727" s="231" t="s">
        <v>914</v>
      </c>
      <c r="H727" s="231" t="s">
        <v>9644</v>
      </c>
      <c r="I727" s="231" t="s">
        <v>4659</v>
      </c>
      <c r="J727" s="231" t="s">
        <v>7181</v>
      </c>
      <c r="K727" s="237" t="s">
        <v>195</v>
      </c>
      <c r="L727" s="238">
        <v>45688</v>
      </c>
      <c r="M727" s="231"/>
      <c r="N727" s="231"/>
      <c r="O727" s="231"/>
      <c r="P727" s="231"/>
    </row>
    <row r="728" spans="1:16">
      <c r="A728" s="236"/>
      <c r="B728" s="187" t="s">
        <v>147</v>
      </c>
      <c r="C728" s="231" t="s">
        <v>9097</v>
      </c>
      <c r="D728" s="189" t="s">
        <v>8684</v>
      </c>
      <c r="E728" s="238">
        <v>45686</v>
      </c>
      <c r="F728" s="238">
        <v>45686</v>
      </c>
      <c r="G728" s="231" t="s">
        <v>3644</v>
      </c>
      <c r="H728" s="231" t="s">
        <v>7220</v>
      </c>
      <c r="I728" s="231" t="s">
        <v>3916</v>
      </c>
      <c r="J728" s="231" t="s">
        <v>4606</v>
      </c>
      <c r="K728" s="237" t="s">
        <v>195</v>
      </c>
      <c r="L728" s="238">
        <v>45688</v>
      </c>
      <c r="M728" s="231"/>
      <c r="N728" s="231"/>
      <c r="O728" s="231"/>
      <c r="P728" s="231"/>
    </row>
    <row r="729" spans="1:16">
      <c r="A729" s="236"/>
      <c r="B729" s="187" t="s">
        <v>147</v>
      </c>
      <c r="C729" s="231" t="s">
        <v>9097</v>
      </c>
      <c r="D729" s="189" t="s">
        <v>8685</v>
      </c>
      <c r="E729" s="238">
        <v>45687</v>
      </c>
      <c r="F729" s="238">
        <v>45686</v>
      </c>
      <c r="G729" s="231" t="s">
        <v>1874</v>
      </c>
      <c r="H729" s="231" t="s">
        <v>9658</v>
      </c>
      <c r="I729" s="231" t="s">
        <v>3916</v>
      </c>
      <c r="J729" s="231" t="s">
        <v>4606</v>
      </c>
      <c r="K729" s="237" t="s">
        <v>195</v>
      </c>
      <c r="L729" s="238">
        <v>45688</v>
      </c>
      <c r="M729" s="231"/>
      <c r="N729" s="231"/>
      <c r="O729" s="231"/>
      <c r="P729" s="231"/>
    </row>
    <row r="730" spans="1:16">
      <c r="A730" s="236"/>
      <c r="B730" s="187" t="s">
        <v>147</v>
      </c>
      <c r="C730" s="231" t="s">
        <v>9659</v>
      </c>
      <c r="D730" s="189" t="s">
        <v>8686</v>
      </c>
      <c r="E730" s="238">
        <v>45687</v>
      </c>
      <c r="F730" s="238">
        <v>45686</v>
      </c>
      <c r="G730" s="231" t="s">
        <v>1874</v>
      </c>
      <c r="H730" s="231" t="s">
        <v>8121</v>
      </c>
      <c r="I730" s="231" t="s">
        <v>4535</v>
      </c>
      <c r="J730" s="231" t="s">
        <v>9660</v>
      </c>
      <c r="K730" s="237" t="s">
        <v>195</v>
      </c>
      <c r="L730" s="238">
        <v>45688</v>
      </c>
      <c r="M730" s="231"/>
      <c r="N730" s="231"/>
      <c r="O730" s="231"/>
      <c r="P730" s="231"/>
    </row>
    <row r="731" spans="1:16">
      <c r="A731" s="236"/>
      <c r="B731" s="187" t="s">
        <v>147</v>
      </c>
      <c r="C731" s="231" t="s">
        <v>9659</v>
      </c>
      <c r="D731" s="189" t="s">
        <v>8687</v>
      </c>
      <c r="E731" s="238">
        <v>45687</v>
      </c>
      <c r="F731" s="238">
        <v>45686</v>
      </c>
      <c r="G731" s="231" t="s">
        <v>1874</v>
      </c>
      <c r="H731" s="231" t="s">
        <v>9661</v>
      </c>
      <c r="I731" s="231" t="s">
        <v>4659</v>
      </c>
      <c r="J731" s="231" t="s">
        <v>9662</v>
      </c>
      <c r="K731" s="237" t="s">
        <v>195</v>
      </c>
      <c r="L731" s="238">
        <v>45688</v>
      </c>
      <c r="M731" s="231"/>
      <c r="N731" s="231"/>
      <c r="O731" s="231"/>
      <c r="P731" s="231"/>
    </row>
    <row r="732" spans="1:16">
      <c r="A732" s="236"/>
      <c r="B732" s="187" t="s">
        <v>147</v>
      </c>
      <c r="C732" s="231" t="s">
        <v>7094</v>
      </c>
      <c r="D732" s="189" t="s">
        <v>8688</v>
      </c>
      <c r="E732" s="238">
        <v>45688</v>
      </c>
      <c r="F732" s="238">
        <v>45688</v>
      </c>
      <c r="G732" s="231" t="s">
        <v>1209</v>
      </c>
      <c r="H732" s="231" t="s">
        <v>9670</v>
      </c>
      <c r="I732" s="231" t="s">
        <v>4659</v>
      </c>
      <c r="J732" s="231" t="s">
        <v>7099</v>
      </c>
      <c r="K732" s="237" t="s">
        <v>195</v>
      </c>
      <c r="L732" s="238">
        <v>45693</v>
      </c>
      <c r="M732" s="231"/>
      <c r="N732" s="231"/>
      <c r="O732" s="231"/>
      <c r="P732" s="231"/>
    </row>
    <row r="733" spans="1:16">
      <c r="A733" s="236"/>
      <c r="B733" s="187" t="s">
        <v>147</v>
      </c>
      <c r="C733" s="231" t="s">
        <v>5252</v>
      </c>
      <c r="D733" s="189" t="s">
        <v>8689</v>
      </c>
      <c r="E733" s="238">
        <v>45688</v>
      </c>
      <c r="F733" s="238">
        <v>45688</v>
      </c>
      <c r="G733" s="231" t="s">
        <v>1874</v>
      </c>
      <c r="H733" s="231" t="s">
        <v>9671</v>
      </c>
      <c r="I733" s="231" t="s">
        <v>4659</v>
      </c>
      <c r="J733" s="231" t="s">
        <v>7192</v>
      </c>
      <c r="K733" s="237" t="s">
        <v>195</v>
      </c>
      <c r="L733" s="238">
        <v>45693</v>
      </c>
      <c r="M733" s="231"/>
      <c r="N733" s="231"/>
      <c r="O733" s="231"/>
      <c r="P733" s="231"/>
    </row>
    <row r="734" spans="1:16">
      <c r="A734" s="236"/>
      <c r="B734" s="187" t="s">
        <v>147</v>
      </c>
      <c r="C734" s="231" t="s">
        <v>7094</v>
      </c>
      <c r="D734" s="189" t="s">
        <v>8690</v>
      </c>
      <c r="E734" s="238">
        <v>45688</v>
      </c>
      <c r="F734" s="238">
        <v>45688</v>
      </c>
      <c r="G734" s="231" t="s">
        <v>1874</v>
      </c>
      <c r="H734" s="231" t="s">
        <v>7682</v>
      </c>
      <c r="I734" s="231" t="s">
        <v>4659</v>
      </c>
      <c r="J734" s="231" t="s">
        <v>7192</v>
      </c>
      <c r="K734" s="237" t="s">
        <v>195</v>
      </c>
      <c r="L734" s="238">
        <v>45693</v>
      </c>
      <c r="M734" s="231"/>
      <c r="N734" s="231"/>
      <c r="O734" s="231"/>
      <c r="P734" s="231"/>
    </row>
    <row r="735" spans="1:16">
      <c r="A735" s="236"/>
      <c r="B735" s="187" t="s">
        <v>147</v>
      </c>
      <c r="C735" s="231" t="s">
        <v>7094</v>
      </c>
      <c r="D735" s="189" t="s">
        <v>8691</v>
      </c>
      <c r="E735" s="238">
        <v>45689</v>
      </c>
      <c r="F735" s="238">
        <v>45689</v>
      </c>
      <c r="G735" s="231" t="s">
        <v>5369</v>
      </c>
      <c r="H735" s="231" t="s">
        <v>9687</v>
      </c>
      <c r="I735" s="231" t="s">
        <v>4659</v>
      </c>
      <c r="J735" s="231" t="s">
        <v>7192</v>
      </c>
      <c r="K735" s="237" t="s">
        <v>195</v>
      </c>
      <c r="L735" s="238">
        <v>45693</v>
      </c>
      <c r="M735" s="231"/>
      <c r="N735" s="231"/>
      <c r="O735" s="231"/>
      <c r="P735" s="231"/>
    </row>
    <row r="736" spans="1:16">
      <c r="A736" s="236"/>
      <c r="B736" s="187" t="s">
        <v>147</v>
      </c>
      <c r="C736" s="231" t="s">
        <v>9227</v>
      </c>
      <c r="D736" s="189" t="s">
        <v>8692</v>
      </c>
      <c r="E736" s="238">
        <v>45691</v>
      </c>
      <c r="F736" s="238">
        <v>45689</v>
      </c>
      <c r="G736" s="231" t="s">
        <v>1874</v>
      </c>
      <c r="H736" s="231" t="s">
        <v>7344</v>
      </c>
      <c r="I736" s="231" t="s">
        <v>4535</v>
      </c>
      <c r="J736" s="231" t="s">
        <v>5438</v>
      </c>
      <c r="K736" s="237" t="s">
        <v>195</v>
      </c>
      <c r="L736" s="238">
        <v>45693</v>
      </c>
      <c r="M736" s="231"/>
      <c r="N736" s="231"/>
      <c r="O736" s="231"/>
      <c r="P736" s="231"/>
    </row>
    <row r="737" spans="1:16">
      <c r="A737" s="236"/>
      <c r="B737" s="187" t="s">
        <v>147</v>
      </c>
      <c r="C737" s="231" t="s">
        <v>7094</v>
      </c>
      <c r="D737" s="189" t="s">
        <v>8693</v>
      </c>
      <c r="E737" s="238">
        <v>45691</v>
      </c>
      <c r="F737" s="238">
        <v>45691</v>
      </c>
      <c r="G737" s="231" t="s">
        <v>1874</v>
      </c>
      <c r="H737" s="231" t="s">
        <v>7360</v>
      </c>
      <c r="I737" s="231" t="s">
        <v>4659</v>
      </c>
      <c r="J737" s="231" t="s">
        <v>7246</v>
      </c>
      <c r="K737" s="237" t="s">
        <v>195</v>
      </c>
      <c r="L737" s="238">
        <v>45693</v>
      </c>
      <c r="M737" s="231"/>
      <c r="N737" s="231"/>
      <c r="O737" s="231"/>
      <c r="P737" s="231"/>
    </row>
    <row r="738" spans="1:16">
      <c r="A738" s="236"/>
      <c r="B738" s="187" t="s">
        <v>147</v>
      </c>
      <c r="C738" s="231" t="s">
        <v>7094</v>
      </c>
      <c r="D738" s="189" t="s">
        <v>8694</v>
      </c>
      <c r="E738" s="238">
        <v>45691</v>
      </c>
      <c r="F738" s="238">
        <v>45691</v>
      </c>
      <c r="G738" s="231" t="s">
        <v>1874</v>
      </c>
      <c r="H738" s="231" t="s">
        <v>9675</v>
      </c>
      <c r="I738" s="231" t="s">
        <v>5289</v>
      </c>
      <c r="J738" s="231" t="s">
        <v>9676</v>
      </c>
      <c r="K738" s="237" t="s">
        <v>195</v>
      </c>
      <c r="L738" s="238">
        <v>45693</v>
      </c>
      <c r="M738" s="231"/>
      <c r="N738" s="231"/>
      <c r="O738" s="231"/>
      <c r="P738" s="231"/>
    </row>
    <row r="739" spans="1:16">
      <c r="A739" s="236"/>
      <c r="B739" s="187" t="s">
        <v>147</v>
      </c>
      <c r="C739" s="231" t="s">
        <v>9227</v>
      </c>
      <c r="D739" s="189" t="s">
        <v>8695</v>
      </c>
      <c r="E739" s="238">
        <v>45692</v>
      </c>
      <c r="F739" s="238">
        <v>45692</v>
      </c>
      <c r="G739" s="231" t="s">
        <v>3644</v>
      </c>
      <c r="H739" s="231" t="s">
        <v>7885</v>
      </c>
      <c r="I739" s="231" t="s">
        <v>4535</v>
      </c>
      <c r="J739" s="231" t="s">
        <v>6446</v>
      </c>
      <c r="K739" s="237" t="s">
        <v>195</v>
      </c>
      <c r="L739" s="238">
        <v>45693</v>
      </c>
      <c r="M739" s="231"/>
      <c r="N739" s="231"/>
      <c r="O739" s="231"/>
      <c r="P739" s="231"/>
    </row>
    <row r="740" spans="1:16">
      <c r="A740" s="236"/>
      <c r="B740" s="187" t="s">
        <v>147</v>
      </c>
      <c r="C740" s="231" t="s">
        <v>9227</v>
      </c>
      <c r="D740" s="189" t="s">
        <v>8696</v>
      </c>
      <c r="E740" s="238">
        <v>45693</v>
      </c>
      <c r="F740" s="238">
        <v>45692</v>
      </c>
      <c r="G740" s="231" t="s">
        <v>5331</v>
      </c>
      <c r="H740" s="231" t="s">
        <v>9683</v>
      </c>
      <c r="I740" s="231" t="s">
        <v>4535</v>
      </c>
      <c r="J740" s="231" t="s">
        <v>6446</v>
      </c>
      <c r="K740" s="237" t="s">
        <v>195</v>
      </c>
      <c r="L740" s="238">
        <v>45696</v>
      </c>
      <c r="M740" s="231"/>
      <c r="N740" s="231"/>
      <c r="O740" s="231"/>
      <c r="P740" s="231"/>
    </row>
    <row r="741" spans="1:16">
      <c r="A741" s="236"/>
      <c r="B741" s="187" t="s">
        <v>147</v>
      </c>
      <c r="C741" s="231" t="s">
        <v>6245</v>
      </c>
      <c r="D741" s="189" t="s">
        <v>8697</v>
      </c>
      <c r="E741" s="238">
        <v>45693</v>
      </c>
      <c r="F741" s="238">
        <v>45692</v>
      </c>
      <c r="G741" s="231" t="s">
        <v>5331</v>
      </c>
      <c r="H741" s="231" t="s">
        <v>9684</v>
      </c>
      <c r="I741" s="231" t="s">
        <v>9685</v>
      </c>
      <c r="J741" s="231" t="s">
        <v>7269</v>
      </c>
      <c r="K741" s="237" t="s">
        <v>195</v>
      </c>
      <c r="L741" s="238">
        <v>45696</v>
      </c>
      <c r="M741" s="231"/>
      <c r="N741" s="231"/>
      <c r="O741" s="231"/>
      <c r="P741" s="231"/>
    </row>
    <row r="742" spans="1:16">
      <c r="A742" s="236"/>
      <c r="B742" s="187" t="s">
        <v>147</v>
      </c>
      <c r="C742" s="231" t="s">
        <v>7094</v>
      </c>
      <c r="D742" s="189" t="s">
        <v>8698</v>
      </c>
      <c r="E742" s="238">
        <v>45693</v>
      </c>
      <c r="F742" s="238">
        <v>45693</v>
      </c>
      <c r="G742" s="231" t="s">
        <v>1859</v>
      </c>
      <c r="H742" s="231" t="s">
        <v>9686</v>
      </c>
      <c r="I742" s="231" t="s">
        <v>4659</v>
      </c>
      <c r="J742" s="231" t="s">
        <v>7246</v>
      </c>
      <c r="K742" s="237" t="s">
        <v>195</v>
      </c>
      <c r="L742" s="238">
        <v>45696</v>
      </c>
      <c r="M742" s="231"/>
      <c r="N742" s="231"/>
      <c r="O742" s="231"/>
      <c r="P742" s="231"/>
    </row>
    <row r="743" spans="1:16">
      <c r="A743" s="236"/>
      <c r="B743" s="187" t="s">
        <v>147</v>
      </c>
      <c r="C743" s="231" t="s">
        <v>7094</v>
      </c>
      <c r="D743" s="189" t="s">
        <v>8699</v>
      </c>
      <c r="E743" s="238">
        <v>45693</v>
      </c>
      <c r="F743" s="238">
        <v>45693</v>
      </c>
      <c r="G743" s="231" t="s">
        <v>5331</v>
      </c>
      <c r="H743" s="231" t="s">
        <v>8064</v>
      </c>
      <c r="I743" s="231" t="s">
        <v>4659</v>
      </c>
      <c r="J743" s="231" t="s">
        <v>7888</v>
      </c>
      <c r="K743" s="237" t="s">
        <v>195</v>
      </c>
      <c r="L743" s="238">
        <v>45696</v>
      </c>
      <c r="M743" s="231"/>
      <c r="N743" s="231"/>
      <c r="O743" s="231"/>
      <c r="P743" s="231"/>
    </row>
    <row r="744" spans="1:16">
      <c r="A744" s="236"/>
      <c r="B744" s="187" t="s">
        <v>147</v>
      </c>
      <c r="C744" s="231" t="s">
        <v>7094</v>
      </c>
      <c r="D744" s="189" t="s">
        <v>8700</v>
      </c>
      <c r="E744" s="238">
        <v>45693</v>
      </c>
      <c r="F744" s="238">
        <v>45693</v>
      </c>
      <c r="G744" s="231" t="s">
        <v>1874</v>
      </c>
      <c r="H744" s="231" t="s">
        <v>7655</v>
      </c>
      <c r="I744" s="231" t="s">
        <v>4659</v>
      </c>
      <c r="J744" s="231" t="s">
        <v>7246</v>
      </c>
      <c r="K744" s="237" t="s">
        <v>195</v>
      </c>
      <c r="L744" s="238">
        <v>45696</v>
      </c>
      <c r="M744" s="231"/>
      <c r="N744" s="231"/>
      <c r="O744" s="231"/>
      <c r="P744" s="231"/>
    </row>
    <row r="745" spans="1:16">
      <c r="A745" s="236"/>
      <c r="B745" s="187" t="s">
        <v>147</v>
      </c>
      <c r="C745" s="231" t="s">
        <v>3596</v>
      </c>
      <c r="D745" s="189" t="s">
        <v>8701</v>
      </c>
      <c r="E745" s="238">
        <v>45695</v>
      </c>
      <c r="F745" s="238">
        <v>45694</v>
      </c>
      <c r="G745" s="231" t="s">
        <v>1874</v>
      </c>
      <c r="H745" s="231" t="s">
        <v>9696</v>
      </c>
      <c r="I745" s="231" t="s">
        <v>7659</v>
      </c>
      <c r="J745" s="231" t="s">
        <v>921</v>
      </c>
      <c r="K745" s="237" t="s">
        <v>195</v>
      </c>
      <c r="L745" s="238">
        <v>45699</v>
      </c>
      <c r="M745" s="231"/>
      <c r="N745" s="231"/>
      <c r="O745" s="231"/>
      <c r="P745" s="231"/>
    </row>
    <row r="746" spans="1:16">
      <c r="A746" s="236"/>
      <c r="B746" s="187" t="s">
        <v>147</v>
      </c>
      <c r="C746" s="231" t="s">
        <v>7094</v>
      </c>
      <c r="D746" s="189" t="s">
        <v>8702</v>
      </c>
      <c r="E746" s="238">
        <v>45695</v>
      </c>
      <c r="F746" s="238">
        <v>45695</v>
      </c>
      <c r="G746" s="231" t="s">
        <v>6842</v>
      </c>
      <c r="H746" s="231" t="s">
        <v>9697</v>
      </c>
      <c r="I746" s="231" t="s">
        <v>4659</v>
      </c>
      <c r="J746" s="231" t="s">
        <v>9698</v>
      </c>
      <c r="K746" s="237" t="s">
        <v>195</v>
      </c>
      <c r="L746" s="238">
        <v>45696</v>
      </c>
      <c r="M746" s="231"/>
      <c r="N746" s="231"/>
      <c r="O746" s="231"/>
      <c r="P746" s="231"/>
    </row>
    <row r="747" spans="1:16" ht="26.25">
      <c r="A747" s="236"/>
      <c r="B747" s="187" t="s">
        <v>147</v>
      </c>
      <c r="C747" s="259" t="s">
        <v>9699</v>
      </c>
      <c r="D747" s="190" t="s">
        <v>8703</v>
      </c>
      <c r="E747" s="239">
        <v>45695</v>
      </c>
      <c r="F747" s="239">
        <v>45695</v>
      </c>
      <c r="G747" s="259" t="s">
        <v>1874</v>
      </c>
      <c r="H747" s="259" t="s">
        <v>9700</v>
      </c>
      <c r="I747" s="260" t="s">
        <v>9702</v>
      </c>
      <c r="J747" s="259" t="s">
        <v>9701</v>
      </c>
      <c r="K747" s="236" t="s">
        <v>195</v>
      </c>
      <c r="L747" s="239">
        <v>45696</v>
      </c>
      <c r="M747" s="231"/>
      <c r="N747" s="231"/>
      <c r="O747" s="231"/>
      <c r="P747" s="231"/>
    </row>
    <row r="748" spans="1:16">
      <c r="A748" s="236"/>
      <c r="B748" s="187" t="s">
        <v>147</v>
      </c>
      <c r="C748" s="231" t="s">
        <v>7094</v>
      </c>
      <c r="D748" s="189" t="s">
        <v>8704</v>
      </c>
      <c r="E748" s="238">
        <v>45698</v>
      </c>
      <c r="F748" s="238">
        <v>45696</v>
      </c>
      <c r="G748" s="231" t="s">
        <v>1874</v>
      </c>
      <c r="H748" s="231" t="s">
        <v>9707</v>
      </c>
      <c r="I748" s="231" t="s">
        <v>5289</v>
      </c>
      <c r="J748" s="231" t="s">
        <v>9708</v>
      </c>
      <c r="K748" s="237" t="s">
        <v>195</v>
      </c>
      <c r="L748" s="238">
        <v>45701</v>
      </c>
      <c r="M748" s="231"/>
      <c r="N748" s="231"/>
      <c r="O748" s="231"/>
      <c r="P748" s="231"/>
    </row>
    <row r="749" spans="1:16">
      <c r="A749" s="236"/>
      <c r="B749" s="187" t="s">
        <v>147</v>
      </c>
      <c r="C749" s="231" t="s">
        <v>9710</v>
      </c>
      <c r="D749" s="189" t="s">
        <v>8705</v>
      </c>
      <c r="E749" s="238">
        <v>45698</v>
      </c>
      <c r="F749" s="238">
        <v>45696</v>
      </c>
      <c r="G749" s="231" t="s">
        <v>1874</v>
      </c>
      <c r="H749" s="231" t="s">
        <v>7873</v>
      </c>
      <c r="I749" s="231" t="s">
        <v>9709</v>
      </c>
      <c r="J749" s="231" t="s">
        <v>9713</v>
      </c>
      <c r="K749" s="237" t="s">
        <v>195</v>
      </c>
      <c r="L749" s="238">
        <v>45701</v>
      </c>
      <c r="M749" s="231"/>
      <c r="N749" s="231"/>
      <c r="O749" s="231"/>
      <c r="P749" s="231"/>
    </row>
    <row r="750" spans="1:16">
      <c r="A750" s="236"/>
      <c r="B750" s="187" t="s">
        <v>147</v>
      </c>
      <c r="C750" s="231" t="s">
        <v>9710</v>
      </c>
      <c r="D750" s="189" t="s">
        <v>8706</v>
      </c>
      <c r="E750" s="238">
        <v>45698</v>
      </c>
      <c r="F750" s="238">
        <v>45697</v>
      </c>
      <c r="G750" s="231" t="s">
        <v>1874</v>
      </c>
      <c r="H750" s="231" t="s">
        <v>9711</v>
      </c>
      <c r="I750" s="231" t="s">
        <v>9709</v>
      </c>
      <c r="J750" s="231" t="s">
        <v>9712</v>
      </c>
      <c r="K750" s="237" t="s">
        <v>195</v>
      </c>
      <c r="L750" s="238">
        <v>45701</v>
      </c>
      <c r="M750" s="231"/>
      <c r="N750" s="231"/>
      <c r="O750" s="231"/>
      <c r="P750" s="231"/>
    </row>
    <row r="751" spans="1:16">
      <c r="A751" s="236"/>
      <c r="B751" s="187" t="s">
        <v>147</v>
      </c>
      <c r="C751" s="231" t="s">
        <v>9710</v>
      </c>
      <c r="D751" s="189" t="s">
        <v>8707</v>
      </c>
      <c r="E751" s="238">
        <v>45698</v>
      </c>
      <c r="F751" s="238">
        <v>45698</v>
      </c>
      <c r="G751" s="231" t="s">
        <v>1874</v>
      </c>
      <c r="H751" s="231" t="s">
        <v>7922</v>
      </c>
      <c r="I751" s="231" t="s">
        <v>9714</v>
      </c>
      <c r="J751" s="231" t="s">
        <v>6444</v>
      </c>
      <c r="K751" s="237" t="s">
        <v>195</v>
      </c>
      <c r="L751" s="238">
        <v>45701</v>
      </c>
      <c r="M751" s="231"/>
      <c r="N751" s="231"/>
      <c r="O751" s="231"/>
      <c r="P751" s="231"/>
    </row>
    <row r="752" spans="1:16">
      <c r="A752" s="236"/>
      <c r="B752" s="187" t="s">
        <v>147</v>
      </c>
      <c r="C752" s="231" t="s">
        <v>9710</v>
      </c>
      <c r="D752" s="189" t="s">
        <v>8708</v>
      </c>
      <c r="E752" s="238">
        <v>45699</v>
      </c>
      <c r="F752" s="238">
        <v>45698</v>
      </c>
      <c r="G752" s="231" t="s">
        <v>1874</v>
      </c>
      <c r="H752" s="231" t="s">
        <v>9727</v>
      </c>
      <c r="I752" s="231" t="s">
        <v>7985</v>
      </c>
      <c r="J752" s="231" t="s">
        <v>5438</v>
      </c>
      <c r="K752" s="237" t="s">
        <v>195</v>
      </c>
      <c r="L752" s="238">
        <v>45699</v>
      </c>
      <c r="M752" s="231"/>
      <c r="N752" s="231"/>
      <c r="O752" s="231"/>
      <c r="P752" s="231"/>
    </row>
    <row r="753" spans="1:16">
      <c r="A753" s="236"/>
      <c r="B753" s="187" t="s">
        <v>147</v>
      </c>
      <c r="C753" s="231" t="s">
        <v>9710</v>
      </c>
      <c r="D753" s="189" t="s">
        <v>8709</v>
      </c>
      <c r="E753" s="238">
        <v>45699</v>
      </c>
      <c r="F753" s="238">
        <v>45699</v>
      </c>
      <c r="G753" s="231" t="s">
        <v>5369</v>
      </c>
      <c r="H753" s="231" t="s">
        <v>9728</v>
      </c>
      <c r="I753" s="231" t="s">
        <v>4659</v>
      </c>
      <c r="J753" s="231" t="s">
        <v>9729</v>
      </c>
      <c r="K753" s="237" t="s">
        <v>195</v>
      </c>
      <c r="L753" s="238">
        <v>45701</v>
      </c>
      <c r="M753" s="231"/>
      <c r="N753" s="231"/>
      <c r="O753" s="231"/>
      <c r="P753" s="231"/>
    </row>
    <row r="754" spans="1:16">
      <c r="A754" s="236"/>
      <c r="B754" s="187" t="s">
        <v>147</v>
      </c>
      <c r="C754" s="231" t="s">
        <v>9710</v>
      </c>
      <c r="D754" s="189" t="s">
        <v>8710</v>
      </c>
      <c r="E754" s="238">
        <v>45699</v>
      </c>
      <c r="F754" s="238">
        <v>45698</v>
      </c>
      <c r="G754" s="231" t="s">
        <v>1874</v>
      </c>
      <c r="H754" s="231" t="s">
        <v>9730</v>
      </c>
      <c r="I754" s="231" t="s">
        <v>7985</v>
      </c>
      <c r="J754" s="231" t="s">
        <v>9731</v>
      </c>
      <c r="K754" s="237" t="s">
        <v>195</v>
      </c>
      <c r="L754" s="238">
        <v>45699</v>
      </c>
      <c r="M754" s="231"/>
      <c r="N754" s="231"/>
      <c r="O754" s="231"/>
      <c r="P754" s="231"/>
    </row>
    <row r="755" spans="1:16">
      <c r="A755" s="236"/>
      <c r="B755" s="187" t="s">
        <v>147</v>
      </c>
      <c r="C755" s="231" t="s">
        <v>5252</v>
      </c>
      <c r="D755" s="189" t="s">
        <v>8711</v>
      </c>
      <c r="E755" s="238">
        <v>45699</v>
      </c>
      <c r="F755" s="238">
        <v>45699</v>
      </c>
      <c r="G755" s="231" t="s">
        <v>1874</v>
      </c>
      <c r="H755" s="231" t="s">
        <v>9730</v>
      </c>
      <c r="I755" s="231" t="s">
        <v>7985</v>
      </c>
      <c r="J755" s="231" t="s">
        <v>1146</v>
      </c>
      <c r="K755" s="237" t="s">
        <v>195</v>
      </c>
      <c r="L755" s="238">
        <v>45702</v>
      </c>
      <c r="M755" s="231"/>
      <c r="N755" s="231"/>
      <c r="O755" s="231"/>
      <c r="P755" s="231"/>
    </row>
    <row r="756" spans="1:16">
      <c r="A756" s="236"/>
      <c r="B756" s="187" t="s">
        <v>147</v>
      </c>
      <c r="C756" s="231" t="s">
        <v>5252</v>
      </c>
      <c r="D756" s="189" t="s">
        <v>8712</v>
      </c>
      <c r="E756" s="238">
        <v>45699</v>
      </c>
      <c r="F756" s="238">
        <v>45699</v>
      </c>
      <c r="G756" s="231" t="s">
        <v>1874</v>
      </c>
      <c r="H756" s="231" t="s">
        <v>9737</v>
      </c>
      <c r="I756" s="231" t="s">
        <v>5289</v>
      </c>
      <c r="J756" s="231" t="s">
        <v>9738</v>
      </c>
      <c r="K756" s="237" t="s">
        <v>195</v>
      </c>
      <c r="L756" s="238">
        <v>45702</v>
      </c>
      <c r="M756" s="231"/>
      <c r="N756" s="231"/>
      <c r="O756" s="231"/>
      <c r="P756" s="231"/>
    </row>
    <row r="757" spans="1:16">
      <c r="A757" s="236"/>
      <c r="B757" s="187" t="s">
        <v>147</v>
      </c>
      <c r="C757" s="231" t="s">
        <v>3596</v>
      </c>
      <c r="D757" s="189" t="s">
        <v>8713</v>
      </c>
      <c r="E757" s="238">
        <v>45701</v>
      </c>
      <c r="F757" s="238">
        <v>45700</v>
      </c>
      <c r="G757" s="231" t="s">
        <v>1874</v>
      </c>
      <c r="H757" s="231" t="s">
        <v>9744</v>
      </c>
      <c r="I757" s="231" t="s">
        <v>7691</v>
      </c>
      <c r="J757" s="231" t="s">
        <v>921</v>
      </c>
      <c r="K757" s="237" t="s">
        <v>195</v>
      </c>
      <c r="L757" s="238">
        <v>45701</v>
      </c>
      <c r="M757" s="231"/>
      <c r="N757" s="231"/>
      <c r="O757" s="231"/>
      <c r="P757" s="231"/>
    </row>
    <row r="758" spans="1:16">
      <c r="A758" s="236"/>
      <c r="B758" s="187" t="s">
        <v>147</v>
      </c>
      <c r="C758" s="231" t="s">
        <v>9659</v>
      </c>
      <c r="D758" s="189" t="s">
        <v>8714</v>
      </c>
      <c r="E758" s="238">
        <v>45703</v>
      </c>
      <c r="F758" s="238">
        <v>45702</v>
      </c>
      <c r="G758" s="231" t="s">
        <v>3644</v>
      </c>
      <c r="H758" s="231" t="s">
        <v>7220</v>
      </c>
      <c r="I758" s="231" t="s">
        <v>4535</v>
      </c>
      <c r="J758" s="231" t="s">
        <v>4606</v>
      </c>
      <c r="K758" s="237" t="s">
        <v>195</v>
      </c>
      <c r="L758" s="238">
        <v>45703</v>
      </c>
      <c r="M758" s="231"/>
      <c r="N758" s="231"/>
      <c r="O758" s="231"/>
      <c r="P758" s="231"/>
    </row>
    <row r="759" spans="1:16">
      <c r="A759" s="236"/>
      <c r="B759" s="187" t="s">
        <v>147</v>
      </c>
      <c r="C759" s="231" t="s">
        <v>9659</v>
      </c>
      <c r="D759" s="189" t="s">
        <v>8715</v>
      </c>
      <c r="E759" s="238">
        <v>45703</v>
      </c>
      <c r="F759" s="238">
        <v>45702</v>
      </c>
      <c r="G759" s="231" t="s">
        <v>5331</v>
      </c>
      <c r="H759" s="231" t="s">
        <v>9750</v>
      </c>
      <c r="I759" s="231" t="s">
        <v>4535</v>
      </c>
      <c r="J759" s="231" t="s">
        <v>4606</v>
      </c>
      <c r="K759" s="237" t="s">
        <v>195</v>
      </c>
      <c r="L759" s="238">
        <v>45702</v>
      </c>
      <c r="M759" s="231"/>
      <c r="N759" s="231"/>
      <c r="O759" s="231"/>
      <c r="P759" s="231"/>
    </row>
    <row r="760" spans="1:16">
      <c r="A760" s="236"/>
      <c r="B760" s="187" t="s">
        <v>147</v>
      </c>
      <c r="C760" s="231" t="s">
        <v>7094</v>
      </c>
      <c r="D760" s="189" t="s">
        <v>8716</v>
      </c>
      <c r="E760" s="238">
        <v>45703</v>
      </c>
      <c r="F760" s="238">
        <v>45702</v>
      </c>
      <c r="G760" s="231" t="s">
        <v>1874</v>
      </c>
      <c r="H760" s="231" t="s">
        <v>9751</v>
      </c>
      <c r="I760" s="231" t="s">
        <v>5289</v>
      </c>
      <c r="J760" s="231" t="s">
        <v>9752</v>
      </c>
      <c r="K760" s="238" t="s">
        <v>195</v>
      </c>
      <c r="L760" s="238">
        <v>45708</v>
      </c>
      <c r="M760" s="231"/>
      <c r="N760" s="231"/>
      <c r="O760" s="231"/>
      <c r="P760" s="231"/>
    </row>
    <row r="761" spans="1:16">
      <c r="A761" s="236"/>
      <c r="B761" s="187" t="s">
        <v>147</v>
      </c>
      <c r="C761" s="231" t="s">
        <v>7094</v>
      </c>
      <c r="D761" s="189" t="s">
        <v>8717</v>
      </c>
      <c r="E761" s="238">
        <v>45705</v>
      </c>
      <c r="F761" s="238">
        <v>45705</v>
      </c>
      <c r="G761" s="231" t="s">
        <v>5369</v>
      </c>
      <c r="H761" s="231" t="s">
        <v>9755</v>
      </c>
      <c r="I761" s="231" t="s">
        <v>4659</v>
      </c>
      <c r="J761" s="231" t="s">
        <v>9756</v>
      </c>
      <c r="K761" s="237" t="s">
        <v>195</v>
      </c>
      <c r="L761" s="238">
        <v>45707</v>
      </c>
      <c r="M761" s="231"/>
      <c r="N761" s="231"/>
      <c r="O761" s="231"/>
      <c r="P761" s="231"/>
    </row>
    <row r="762" spans="1:16">
      <c r="A762" s="236"/>
      <c r="B762" s="187" t="s">
        <v>147</v>
      </c>
      <c r="C762" s="231" t="s">
        <v>7094</v>
      </c>
      <c r="D762" s="189" t="s">
        <v>8718</v>
      </c>
      <c r="E762" s="238">
        <v>45706</v>
      </c>
      <c r="F762" s="238">
        <v>45705</v>
      </c>
      <c r="G762" s="231" t="s">
        <v>5331</v>
      </c>
      <c r="H762" s="231" t="s">
        <v>9761</v>
      </c>
      <c r="I762" s="231" t="s">
        <v>9762</v>
      </c>
      <c r="J762" s="231" t="s">
        <v>7269</v>
      </c>
      <c r="K762" s="237" t="s">
        <v>195</v>
      </c>
      <c r="L762" s="238">
        <v>45707</v>
      </c>
      <c r="M762" s="231"/>
      <c r="N762" s="231"/>
      <c r="O762" s="231"/>
      <c r="P762" s="231"/>
    </row>
    <row r="763" spans="1:16">
      <c r="A763" s="236"/>
      <c r="B763" s="187" t="s">
        <v>147</v>
      </c>
      <c r="C763" s="231" t="s">
        <v>7094</v>
      </c>
      <c r="D763" s="189" t="s">
        <v>8719</v>
      </c>
      <c r="E763" s="238">
        <v>45706</v>
      </c>
      <c r="F763" s="238">
        <v>45706</v>
      </c>
      <c r="G763" s="231" t="s">
        <v>1874</v>
      </c>
      <c r="H763" s="231" t="s">
        <v>9763</v>
      </c>
      <c r="I763" s="231" t="s">
        <v>9764</v>
      </c>
      <c r="J763" s="231" t="s">
        <v>9756</v>
      </c>
      <c r="K763" s="237" t="s">
        <v>195</v>
      </c>
      <c r="L763" s="238">
        <v>45715</v>
      </c>
      <c r="M763" s="231"/>
      <c r="N763" s="231"/>
      <c r="O763" s="231"/>
      <c r="P763" s="231"/>
    </row>
    <row r="764" spans="1:16">
      <c r="A764" s="236"/>
      <c r="B764" s="187" t="s">
        <v>147</v>
      </c>
      <c r="C764" s="231" t="s">
        <v>9699</v>
      </c>
      <c r="D764" s="189" t="s">
        <v>8720</v>
      </c>
      <c r="E764" s="238">
        <v>45706</v>
      </c>
      <c r="F764" s="238">
        <v>45706</v>
      </c>
      <c r="G764" s="231" t="s">
        <v>1874</v>
      </c>
      <c r="H764" s="231" t="s">
        <v>9765</v>
      </c>
      <c r="I764" s="231" t="s">
        <v>8297</v>
      </c>
      <c r="J764" s="231" t="s">
        <v>9766</v>
      </c>
      <c r="K764" s="237" t="s">
        <v>195</v>
      </c>
      <c r="L764" s="238">
        <v>45715</v>
      </c>
      <c r="M764" s="231"/>
      <c r="N764" s="231"/>
      <c r="O764" s="231"/>
      <c r="P764" s="231"/>
    </row>
    <row r="765" spans="1:16">
      <c r="A765" s="236"/>
      <c r="B765" s="187" t="s">
        <v>147</v>
      </c>
      <c r="C765" s="231" t="s">
        <v>9699</v>
      </c>
      <c r="D765" s="189" t="s">
        <v>8721</v>
      </c>
      <c r="E765" s="238">
        <v>45707</v>
      </c>
      <c r="F765" s="238">
        <v>45707</v>
      </c>
      <c r="G765" s="231" t="s">
        <v>1874</v>
      </c>
      <c r="H765" s="231" t="s">
        <v>9767</v>
      </c>
      <c r="I765" s="231" t="s">
        <v>8297</v>
      </c>
      <c r="J765" s="231" t="s">
        <v>9759</v>
      </c>
      <c r="K765" s="237" t="s">
        <v>195</v>
      </c>
      <c r="L765" s="238">
        <v>45715</v>
      </c>
      <c r="M765" s="231"/>
      <c r="N765" s="231"/>
      <c r="O765" s="231"/>
      <c r="P765" s="231"/>
    </row>
    <row r="766" spans="1:16">
      <c r="A766" s="236"/>
      <c r="B766" s="187" t="s">
        <v>147</v>
      </c>
      <c r="C766" s="231" t="s">
        <v>3596</v>
      </c>
      <c r="D766" s="189" t="s">
        <v>8722</v>
      </c>
      <c r="E766" s="238">
        <v>45708</v>
      </c>
      <c r="F766" s="238">
        <v>45708</v>
      </c>
      <c r="G766" s="231" t="s">
        <v>1874</v>
      </c>
      <c r="H766" s="231" t="s">
        <v>9792</v>
      </c>
      <c r="I766" s="231" t="s">
        <v>4405</v>
      </c>
      <c r="J766" s="231" t="s">
        <v>9793</v>
      </c>
      <c r="K766" s="237" t="s">
        <v>459</v>
      </c>
      <c r="L766" s="238"/>
      <c r="M766" s="231"/>
      <c r="N766" s="231"/>
      <c r="O766" s="231"/>
      <c r="P766" s="231"/>
    </row>
    <row r="767" spans="1:16">
      <c r="A767" s="236"/>
      <c r="B767" s="187" t="s">
        <v>147</v>
      </c>
      <c r="C767" s="231" t="s">
        <v>7094</v>
      </c>
      <c r="D767" s="189" t="s">
        <v>8723</v>
      </c>
      <c r="E767" s="238">
        <v>45709</v>
      </c>
      <c r="F767" s="238">
        <v>45708</v>
      </c>
      <c r="G767" s="231" t="s">
        <v>1874</v>
      </c>
      <c r="H767" s="231" t="s">
        <v>9797</v>
      </c>
      <c r="I767" s="231" t="s">
        <v>5289</v>
      </c>
      <c r="J767" s="231" t="s">
        <v>9798</v>
      </c>
      <c r="K767" s="237" t="s">
        <v>195</v>
      </c>
      <c r="L767" s="238">
        <v>45715</v>
      </c>
      <c r="M767" s="231"/>
      <c r="N767" s="231"/>
      <c r="O767" s="231"/>
      <c r="P767" s="231"/>
    </row>
    <row r="768" spans="1:16">
      <c r="A768" s="236"/>
      <c r="B768" s="187" t="s">
        <v>147</v>
      </c>
      <c r="C768" s="231" t="s">
        <v>7094</v>
      </c>
      <c r="D768" s="189" t="s">
        <v>8724</v>
      </c>
      <c r="E768" s="238">
        <v>45710</v>
      </c>
      <c r="F768" s="238">
        <v>45710</v>
      </c>
      <c r="G768" s="231" t="s">
        <v>1874</v>
      </c>
      <c r="H768" s="231" t="s">
        <v>9808</v>
      </c>
      <c r="I768" s="231" t="s">
        <v>8297</v>
      </c>
      <c r="J768" s="231" t="s">
        <v>9759</v>
      </c>
      <c r="K768" s="237" t="s">
        <v>195</v>
      </c>
      <c r="L768" s="238">
        <v>45715</v>
      </c>
      <c r="M768" s="231"/>
      <c r="N768" s="231"/>
      <c r="O768" s="231"/>
      <c r="P768" s="231"/>
    </row>
    <row r="769" spans="1:16">
      <c r="A769" s="236"/>
      <c r="B769" s="187" t="s">
        <v>147</v>
      </c>
      <c r="C769" s="231" t="s">
        <v>7094</v>
      </c>
      <c r="D769" s="189" t="s">
        <v>8725</v>
      </c>
      <c r="E769" s="238">
        <v>45710</v>
      </c>
      <c r="F769" s="238">
        <v>45710</v>
      </c>
      <c r="G769" s="231" t="s">
        <v>1874</v>
      </c>
      <c r="H769" s="231" t="s">
        <v>9809</v>
      </c>
      <c r="I769" s="231" t="s">
        <v>5289</v>
      </c>
      <c r="J769" s="231" t="s">
        <v>9810</v>
      </c>
      <c r="K769" s="237" t="s">
        <v>195</v>
      </c>
      <c r="L769" s="238">
        <v>45715</v>
      </c>
      <c r="M769" s="231"/>
      <c r="N769" s="231"/>
      <c r="O769" s="231"/>
      <c r="P769" s="231"/>
    </row>
    <row r="770" spans="1:16">
      <c r="A770" s="236"/>
      <c r="B770" s="187" t="s">
        <v>147</v>
      </c>
      <c r="C770" s="231" t="s">
        <v>7094</v>
      </c>
      <c r="D770" s="189" t="s">
        <v>8726</v>
      </c>
      <c r="E770" s="238">
        <v>45710</v>
      </c>
      <c r="F770" s="238">
        <v>45710</v>
      </c>
      <c r="G770" s="231" t="s">
        <v>1874</v>
      </c>
      <c r="H770" s="231" t="s">
        <v>7790</v>
      </c>
      <c r="I770" s="231" t="s">
        <v>7985</v>
      </c>
      <c r="J770" s="231" t="s">
        <v>6444</v>
      </c>
      <c r="K770" s="237" t="s">
        <v>195</v>
      </c>
      <c r="L770" s="238">
        <v>45715</v>
      </c>
      <c r="M770" s="231"/>
      <c r="N770" s="231"/>
      <c r="O770" s="231"/>
      <c r="P770" s="231"/>
    </row>
    <row r="771" spans="1:16">
      <c r="A771" s="236"/>
      <c r="B771" s="187" t="s">
        <v>147</v>
      </c>
      <c r="C771" s="231" t="s">
        <v>7094</v>
      </c>
      <c r="D771" s="189" t="s">
        <v>8727</v>
      </c>
      <c r="E771" s="238">
        <v>45710</v>
      </c>
      <c r="F771" s="238">
        <v>45710</v>
      </c>
      <c r="G771" s="231" t="s">
        <v>6842</v>
      </c>
      <c r="H771" s="231" t="s">
        <v>9811</v>
      </c>
      <c r="I771" s="231" t="s">
        <v>8297</v>
      </c>
      <c r="J771" s="231" t="s">
        <v>9759</v>
      </c>
      <c r="K771" s="237" t="s">
        <v>195</v>
      </c>
      <c r="L771" s="238">
        <v>45720</v>
      </c>
      <c r="M771" s="231"/>
      <c r="N771" s="231"/>
      <c r="O771" s="231"/>
      <c r="P771" s="231"/>
    </row>
    <row r="772" spans="1:16">
      <c r="A772" s="236"/>
      <c r="B772" s="187" t="s">
        <v>147</v>
      </c>
      <c r="C772" s="231" t="s">
        <v>7094</v>
      </c>
      <c r="D772" s="189" t="s">
        <v>8728</v>
      </c>
      <c r="E772" s="238">
        <v>45714</v>
      </c>
      <c r="F772" s="238">
        <v>45714</v>
      </c>
      <c r="G772" s="231" t="s">
        <v>1874</v>
      </c>
      <c r="H772" s="231" t="s">
        <v>9797</v>
      </c>
      <c r="I772" s="231" t="s">
        <v>5289</v>
      </c>
      <c r="J772" s="231" t="s">
        <v>9846</v>
      </c>
      <c r="K772" s="237" t="s">
        <v>195</v>
      </c>
      <c r="L772" s="238">
        <v>45715</v>
      </c>
      <c r="M772" s="231"/>
      <c r="N772" s="231"/>
      <c r="O772" s="231"/>
      <c r="P772" s="231"/>
    </row>
    <row r="773" spans="1:16">
      <c r="A773" s="236"/>
      <c r="B773" s="187" t="s">
        <v>147</v>
      </c>
      <c r="C773" s="231" t="s">
        <v>7094</v>
      </c>
      <c r="D773" s="189" t="s">
        <v>8729</v>
      </c>
      <c r="E773" s="238">
        <v>45715</v>
      </c>
      <c r="F773" s="238">
        <v>45715</v>
      </c>
      <c r="G773" s="231" t="s">
        <v>1874</v>
      </c>
      <c r="H773" s="231" t="s">
        <v>9853</v>
      </c>
      <c r="I773" s="231" t="s">
        <v>9854</v>
      </c>
      <c r="J773" s="231" t="s">
        <v>9729</v>
      </c>
      <c r="K773" s="237" t="s">
        <v>195</v>
      </c>
      <c r="L773" s="238">
        <v>45722</v>
      </c>
      <c r="M773" s="231"/>
      <c r="N773" s="231"/>
      <c r="O773" s="231"/>
      <c r="P773" s="231"/>
    </row>
    <row r="774" spans="1:16">
      <c r="A774" s="236"/>
      <c r="B774" s="187" t="s">
        <v>147</v>
      </c>
      <c r="C774" s="231" t="s">
        <v>7094</v>
      </c>
      <c r="D774" s="189" t="s">
        <v>8730</v>
      </c>
      <c r="E774" s="238">
        <v>45719</v>
      </c>
      <c r="F774" s="238">
        <v>45719</v>
      </c>
      <c r="G774" s="231" t="s">
        <v>1874</v>
      </c>
      <c r="H774" s="231" t="s">
        <v>9865</v>
      </c>
      <c r="I774" s="231" t="s">
        <v>8297</v>
      </c>
      <c r="J774" s="231" t="s">
        <v>6444</v>
      </c>
      <c r="K774" s="237" t="s">
        <v>195</v>
      </c>
      <c r="L774" s="238">
        <v>45719</v>
      </c>
      <c r="M774" s="231"/>
      <c r="N774" s="231"/>
      <c r="O774" s="231"/>
      <c r="P774" s="231"/>
    </row>
    <row r="775" spans="1:16">
      <c r="A775" s="236"/>
      <c r="B775" s="187" t="s">
        <v>147</v>
      </c>
      <c r="C775" s="231" t="s">
        <v>9699</v>
      </c>
      <c r="D775" s="189" t="s">
        <v>8731</v>
      </c>
      <c r="E775" s="238">
        <v>45720</v>
      </c>
      <c r="F775" s="238">
        <v>45720</v>
      </c>
      <c r="G775" s="231" t="s">
        <v>1874</v>
      </c>
      <c r="H775" s="231" t="s">
        <v>9767</v>
      </c>
      <c r="I775" s="231" t="s">
        <v>8297</v>
      </c>
      <c r="J775" s="231" t="s">
        <v>6444</v>
      </c>
      <c r="K775" s="237" t="s">
        <v>195</v>
      </c>
      <c r="L775" s="238">
        <v>45720</v>
      </c>
      <c r="M775" s="231"/>
      <c r="N775" s="231"/>
      <c r="O775" s="231"/>
      <c r="P775" s="231"/>
    </row>
    <row r="776" spans="1:16">
      <c r="A776" s="236"/>
      <c r="B776" s="187" t="s">
        <v>147</v>
      </c>
      <c r="C776" s="231" t="s">
        <v>9699</v>
      </c>
      <c r="D776" s="189" t="s">
        <v>8732</v>
      </c>
      <c r="E776" s="238">
        <v>45721</v>
      </c>
      <c r="F776" s="238">
        <v>45721</v>
      </c>
      <c r="G776" s="231" t="s">
        <v>1874</v>
      </c>
      <c r="H776" s="231" t="s">
        <v>9880</v>
      </c>
      <c r="I776" s="231" t="s">
        <v>8297</v>
      </c>
      <c r="J776" s="231" t="s">
        <v>6444</v>
      </c>
      <c r="K776" s="237" t="s">
        <v>195</v>
      </c>
      <c r="L776" s="238">
        <v>45722</v>
      </c>
      <c r="M776" s="231"/>
      <c r="N776" s="231"/>
      <c r="O776" s="231"/>
      <c r="P776" s="231"/>
    </row>
    <row r="777" spans="1:16">
      <c r="A777" s="236"/>
      <c r="B777" s="187" t="s">
        <v>147</v>
      </c>
      <c r="C777" s="231" t="s">
        <v>9699</v>
      </c>
      <c r="D777" s="189" t="s">
        <v>8733</v>
      </c>
      <c r="E777" s="238">
        <v>45722</v>
      </c>
      <c r="F777" s="238">
        <v>45722</v>
      </c>
      <c r="G777" s="231" t="s">
        <v>3644</v>
      </c>
      <c r="H777" s="231" t="s">
        <v>9881</v>
      </c>
      <c r="I777" s="231" t="s">
        <v>8297</v>
      </c>
      <c r="J777" s="231" t="s">
        <v>6444</v>
      </c>
      <c r="K777" s="237" t="s">
        <v>195</v>
      </c>
      <c r="L777" s="238">
        <v>45729</v>
      </c>
      <c r="M777" s="231"/>
      <c r="N777" s="231"/>
      <c r="O777" s="231"/>
      <c r="P777" s="231"/>
    </row>
    <row r="778" spans="1:16">
      <c r="A778" s="236"/>
      <c r="B778" s="187" t="s">
        <v>147</v>
      </c>
      <c r="C778" s="231" t="s">
        <v>9699</v>
      </c>
      <c r="D778" s="189" t="s">
        <v>8734</v>
      </c>
      <c r="E778" s="238">
        <v>45723</v>
      </c>
      <c r="F778" s="238">
        <v>45722</v>
      </c>
      <c r="G778" s="231" t="s">
        <v>1874</v>
      </c>
      <c r="H778" s="231" t="s">
        <v>9882</v>
      </c>
      <c r="I778" s="231" t="s">
        <v>8297</v>
      </c>
      <c r="J778" s="231" t="s">
        <v>5438</v>
      </c>
      <c r="K778" s="237" t="s">
        <v>195</v>
      </c>
      <c r="L778" s="238">
        <v>45728</v>
      </c>
      <c r="M778" s="231"/>
      <c r="N778" s="231"/>
      <c r="O778" s="231"/>
      <c r="P778" s="231"/>
    </row>
    <row r="779" spans="1:16">
      <c r="A779" s="236"/>
      <c r="B779" s="187" t="s">
        <v>147</v>
      </c>
      <c r="C779" s="231" t="s">
        <v>9699</v>
      </c>
      <c r="D779" s="189" t="s">
        <v>8735</v>
      </c>
      <c r="E779" s="238">
        <v>45723</v>
      </c>
      <c r="F779" s="238">
        <v>45722</v>
      </c>
      <c r="G779" s="231" t="s">
        <v>1874</v>
      </c>
      <c r="H779" s="231" t="s">
        <v>9883</v>
      </c>
      <c r="I779" s="231" t="s">
        <v>9884</v>
      </c>
      <c r="J779" s="231" t="s">
        <v>9759</v>
      </c>
      <c r="K779" s="237" t="s">
        <v>195</v>
      </c>
      <c r="L779" s="238">
        <v>45728</v>
      </c>
      <c r="M779" s="231"/>
      <c r="N779" s="231"/>
      <c r="O779" s="231"/>
      <c r="P779" s="231"/>
    </row>
    <row r="780" spans="1:16">
      <c r="A780" s="236"/>
      <c r="B780" s="187" t="s">
        <v>147</v>
      </c>
      <c r="C780" s="231" t="s">
        <v>9974</v>
      </c>
      <c r="D780" s="189" t="s">
        <v>8736</v>
      </c>
      <c r="E780" s="238">
        <v>45723</v>
      </c>
      <c r="F780" s="238">
        <v>45723</v>
      </c>
      <c r="G780" s="231" t="s">
        <v>1874</v>
      </c>
      <c r="H780" s="231" t="s">
        <v>9975</v>
      </c>
      <c r="I780" s="231" t="s">
        <v>4405</v>
      </c>
      <c r="J780" s="231" t="s">
        <v>9976</v>
      </c>
      <c r="K780" s="237" t="s">
        <v>195</v>
      </c>
      <c r="L780" s="238">
        <v>45728</v>
      </c>
      <c r="M780" s="231"/>
      <c r="N780" s="231"/>
      <c r="O780" s="231"/>
      <c r="P780" s="231"/>
    </row>
    <row r="781" spans="1:16">
      <c r="A781" s="236"/>
      <c r="B781" s="187" t="s">
        <v>147</v>
      </c>
      <c r="C781" s="231" t="s">
        <v>9800</v>
      </c>
      <c r="D781" s="189" t="s">
        <v>8737</v>
      </c>
      <c r="E781" s="238">
        <v>45726</v>
      </c>
      <c r="F781" s="238">
        <v>45726</v>
      </c>
      <c r="G781" s="231" t="s">
        <v>9896</v>
      </c>
      <c r="H781" s="231" t="s">
        <v>9897</v>
      </c>
      <c r="I781" s="231" t="s">
        <v>9898</v>
      </c>
      <c r="J781" s="231"/>
      <c r="K781" s="237" t="s">
        <v>195</v>
      </c>
      <c r="L781" s="238">
        <v>45729</v>
      </c>
      <c r="M781" s="231"/>
      <c r="N781" s="231"/>
      <c r="O781" s="231"/>
      <c r="P781" s="231"/>
    </row>
    <row r="782" spans="1:16">
      <c r="A782" s="236"/>
      <c r="B782" s="187" t="s">
        <v>147</v>
      </c>
      <c r="C782" s="231" t="s">
        <v>3103</v>
      </c>
      <c r="D782" s="189" t="s">
        <v>8738</v>
      </c>
      <c r="E782" s="238">
        <v>45728</v>
      </c>
      <c r="F782" s="238">
        <v>45727</v>
      </c>
      <c r="G782" s="231" t="s">
        <v>1874</v>
      </c>
      <c r="H782" s="231" t="s">
        <v>9970</v>
      </c>
      <c r="I782" s="231" t="s">
        <v>4405</v>
      </c>
      <c r="J782" s="231" t="s">
        <v>9971</v>
      </c>
      <c r="K782" s="237" t="s">
        <v>195</v>
      </c>
      <c r="L782" s="238">
        <v>45729</v>
      </c>
      <c r="M782" s="231"/>
      <c r="N782" s="231"/>
      <c r="O782" s="231"/>
      <c r="P782" s="231"/>
    </row>
    <row r="783" spans="1:16">
      <c r="A783" s="236"/>
      <c r="B783" s="187" t="s">
        <v>147</v>
      </c>
      <c r="C783" s="231" t="s">
        <v>7094</v>
      </c>
      <c r="D783" s="189" t="s">
        <v>8739</v>
      </c>
      <c r="E783" s="238">
        <v>45728</v>
      </c>
      <c r="F783" s="238">
        <v>45728</v>
      </c>
      <c r="G783" s="231" t="s">
        <v>1874</v>
      </c>
      <c r="H783" s="231" t="s">
        <v>9972</v>
      </c>
      <c r="I783" s="231" t="s">
        <v>9973</v>
      </c>
      <c r="J783" s="231" t="s">
        <v>9729</v>
      </c>
      <c r="K783" s="237" t="s">
        <v>195</v>
      </c>
      <c r="L783" s="238">
        <v>45730</v>
      </c>
      <c r="M783" s="231"/>
      <c r="N783" s="231"/>
      <c r="O783" s="231"/>
      <c r="P783" s="231"/>
    </row>
    <row r="784" spans="1:16">
      <c r="A784" s="236"/>
      <c r="B784" s="187" t="s">
        <v>147</v>
      </c>
      <c r="C784" s="231" t="s">
        <v>7094</v>
      </c>
      <c r="D784" s="189" t="s">
        <v>8740</v>
      </c>
      <c r="E784" s="238">
        <v>45729</v>
      </c>
      <c r="F784" s="238">
        <v>45728</v>
      </c>
      <c r="G784" s="231" t="s">
        <v>1874</v>
      </c>
      <c r="H784" s="231" t="s">
        <v>9988</v>
      </c>
      <c r="I784" s="231" t="s">
        <v>9681</v>
      </c>
      <c r="J784" s="231" t="s">
        <v>5438</v>
      </c>
      <c r="K784" s="237" t="s">
        <v>195</v>
      </c>
      <c r="L784" s="238">
        <v>45731</v>
      </c>
      <c r="M784" s="231"/>
      <c r="N784" s="231"/>
      <c r="O784" s="231"/>
      <c r="P784" s="231"/>
    </row>
    <row r="785" spans="1:16">
      <c r="A785" s="236"/>
      <c r="B785" s="187" t="s">
        <v>147</v>
      </c>
      <c r="C785" s="231" t="s">
        <v>7094</v>
      </c>
      <c r="D785" s="189" t="s">
        <v>8741</v>
      </c>
      <c r="E785" s="238">
        <v>45731</v>
      </c>
      <c r="F785" s="238">
        <v>45729</v>
      </c>
      <c r="G785" s="231" t="s">
        <v>1874</v>
      </c>
      <c r="H785" s="231" t="s">
        <v>10005</v>
      </c>
      <c r="I785" s="231" t="s">
        <v>10006</v>
      </c>
      <c r="J785" s="231" t="s">
        <v>9969</v>
      </c>
      <c r="K785" s="237" t="s">
        <v>195</v>
      </c>
      <c r="L785" s="238">
        <v>45731</v>
      </c>
      <c r="M785" s="231"/>
      <c r="N785" s="231"/>
      <c r="O785" s="231"/>
      <c r="P785" s="231"/>
    </row>
    <row r="786" spans="1:16">
      <c r="A786" s="236"/>
      <c r="B786" s="187" t="s">
        <v>147</v>
      </c>
      <c r="C786" s="231" t="s">
        <v>9974</v>
      </c>
      <c r="D786" s="189" t="s">
        <v>8742</v>
      </c>
      <c r="E786" s="238">
        <v>45731</v>
      </c>
      <c r="F786" s="238">
        <v>45730</v>
      </c>
      <c r="G786" s="231" t="s">
        <v>1874</v>
      </c>
      <c r="H786" s="231" t="s">
        <v>10007</v>
      </c>
      <c r="I786" s="231" t="s">
        <v>10008</v>
      </c>
      <c r="J786" s="231" t="s">
        <v>10009</v>
      </c>
      <c r="K786" s="237" t="s">
        <v>195</v>
      </c>
      <c r="L786" s="238">
        <v>45731</v>
      </c>
      <c r="M786" s="231"/>
      <c r="N786" s="231"/>
      <c r="O786" s="231"/>
      <c r="P786" s="231"/>
    </row>
    <row r="787" spans="1:16">
      <c r="A787" s="236"/>
      <c r="B787" s="187" t="s">
        <v>147</v>
      </c>
      <c r="C787" s="231" t="s">
        <v>7094</v>
      </c>
      <c r="D787" s="189" t="s">
        <v>8743</v>
      </c>
      <c r="E787" s="238">
        <v>45733</v>
      </c>
      <c r="F787" s="238">
        <v>45731</v>
      </c>
      <c r="G787" s="231" t="s">
        <v>1874</v>
      </c>
      <c r="H787" s="231" t="s">
        <v>10016</v>
      </c>
      <c r="I787" s="231" t="s">
        <v>9681</v>
      </c>
      <c r="J787" s="231" t="s">
        <v>5438</v>
      </c>
      <c r="K787" s="237" t="s">
        <v>195</v>
      </c>
      <c r="L787" s="238">
        <v>45734</v>
      </c>
      <c r="M787" s="231"/>
      <c r="N787" s="231"/>
      <c r="O787" s="231"/>
      <c r="P787" s="231"/>
    </row>
    <row r="788" spans="1:16">
      <c r="A788" s="236"/>
      <c r="B788" s="187" t="s">
        <v>147</v>
      </c>
      <c r="C788" s="231" t="s">
        <v>3103</v>
      </c>
      <c r="D788" s="189" t="s">
        <v>8744</v>
      </c>
      <c r="E788" s="238">
        <v>45733</v>
      </c>
      <c r="F788" s="238">
        <v>45731</v>
      </c>
      <c r="G788" s="231" t="s">
        <v>1874</v>
      </c>
      <c r="H788" s="231" t="s">
        <v>10017</v>
      </c>
      <c r="I788" s="231" t="s">
        <v>4405</v>
      </c>
      <c r="J788" s="231" t="s">
        <v>10018</v>
      </c>
      <c r="K788" s="237" t="s">
        <v>195</v>
      </c>
      <c r="L788" s="238">
        <v>45734</v>
      </c>
      <c r="M788" s="231"/>
      <c r="N788" s="231"/>
      <c r="O788" s="231"/>
      <c r="P788" s="231"/>
    </row>
    <row r="789" spans="1:16">
      <c r="A789" s="236"/>
      <c r="B789" s="187" t="s">
        <v>147</v>
      </c>
      <c r="C789" s="231" t="s">
        <v>5252</v>
      </c>
      <c r="D789" s="189" t="s">
        <v>8745</v>
      </c>
      <c r="E789" s="238">
        <v>45733</v>
      </c>
      <c r="F789" s="238">
        <v>45733</v>
      </c>
      <c r="G789" s="231" t="s">
        <v>10019</v>
      </c>
      <c r="H789" s="231" t="s">
        <v>10020</v>
      </c>
      <c r="I789" s="231" t="s">
        <v>9681</v>
      </c>
      <c r="J789" s="231" t="s">
        <v>5438</v>
      </c>
      <c r="K789" s="237" t="s">
        <v>195</v>
      </c>
      <c r="L789" s="238">
        <v>45737</v>
      </c>
      <c r="M789" s="231"/>
      <c r="N789" s="231"/>
      <c r="O789" s="231"/>
      <c r="P789" s="231"/>
    </row>
    <row r="790" spans="1:16">
      <c r="A790" s="236"/>
      <c r="B790" s="187" t="s">
        <v>147</v>
      </c>
      <c r="C790" s="231" t="s">
        <v>6245</v>
      </c>
      <c r="D790" s="189" t="s">
        <v>8746</v>
      </c>
      <c r="E790" s="238">
        <v>45733</v>
      </c>
      <c r="F790" s="238">
        <v>45733</v>
      </c>
      <c r="G790" s="231" t="s">
        <v>9896</v>
      </c>
      <c r="H790" s="231" t="s">
        <v>11599</v>
      </c>
      <c r="I790" s="231" t="s">
        <v>10021</v>
      </c>
      <c r="J790" s="231"/>
      <c r="K790" s="237" t="s">
        <v>195</v>
      </c>
      <c r="L790" s="238">
        <v>45735</v>
      </c>
      <c r="M790" s="231"/>
      <c r="N790" s="231"/>
      <c r="O790" s="231"/>
      <c r="P790" s="231"/>
    </row>
    <row r="791" spans="1:16">
      <c r="A791" s="236"/>
      <c r="B791" s="187" t="s">
        <v>147</v>
      </c>
      <c r="C791" s="231" t="s">
        <v>7094</v>
      </c>
      <c r="D791" s="189" t="s">
        <v>8747</v>
      </c>
      <c r="E791" s="238">
        <v>45734</v>
      </c>
      <c r="F791" s="238">
        <v>45733</v>
      </c>
      <c r="G791" s="231" t="s">
        <v>1874</v>
      </c>
      <c r="H791" s="231" t="s">
        <v>10026</v>
      </c>
      <c r="I791" s="231" t="s">
        <v>9681</v>
      </c>
      <c r="J791" s="231" t="s">
        <v>10027</v>
      </c>
      <c r="K791" s="237" t="s">
        <v>195</v>
      </c>
      <c r="L791" s="238">
        <v>45734</v>
      </c>
      <c r="M791" s="231"/>
      <c r="N791" s="231"/>
      <c r="O791" s="231"/>
      <c r="P791" s="231"/>
    </row>
    <row r="792" spans="1:16">
      <c r="A792" s="236"/>
      <c r="B792" s="187" t="s">
        <v>147</v>
      </c>
      <c r="C792" s="231" t="s">
        <v>7094</v>
      </c>
      <c r="D792" s="189" t="s">
        <v>8748</v>
      </c>
      <c r="E792" s="238">
        <v>45734</v>
      </c>
      <c r="F792" s="238">
        <v>45734</v>
      </c>
      <c r="G792" s="231" t="s">
        <v>6842</v>
      </c>
      <c r="H792" s="231" t="s">
        <v>10028</v>
      </c>
      <c r="I792" s="231" t="s">
        <v>9681</v>
      </c>
      <c r="J792" s="231" t="s">
        <v>10027</v>
      </c>
      <c r="K792" s="237" t="s">
        <v>195</v>
      </c>
      <c r="L792" s="238">
        <v>45737</v>
      </c>
      <c r="M792" s="231"/>
      <c r="N792" s="231"/>
      <c r="O792" s="231"/>
      <c r="P792" s="231"/>
    </row>
    <row r="793" spans="1:16">
      <c r="A793" s="236"/>
      <c r="B793" s="187" t="s">
        <v>147</v>
      </c>
      <c r="C793" s="231" t="s">
        <v>9699</v>
      </c>
      <c r="D793" s="189" t="s">
        <v>8749</v>
      </c>
      <c r="E793" s="238">
        <v>45736</v>
      </c>
      <c r="F793" s="238">
        <v>45735</v>
      </c>
      <c r="G793" s="231" t="s">
        <v>1874</v>
      </c>
      <c r="H793" s="231" t="s">
        <v>10034</v>
      </c>
      <c r="I793" s="231" t="s">
        <v>10033</v>
      </c>
      <c r="J793" s="231" t="s">
        <v>10035</v>
      </c>
      <c r="K793" s="237" t="s">
        <v>195</v>
      </c>
      <c r="L793" s="238">
        <v>45737</v>
      </c>
      <c r="M793" s="231"/>
      <c r="N793" s="231"/>
      <c r="O793" s="231"/>
      <c r="P793" s="231"/>
    </row>
    <row r="794" spans="1:16">
      <c r="A794" s="236"/>
      <c r="B794" s="187" t="s">
        <v>147</v>
      </c>
      <c r="C794" s="231" t="s">
        <v>7094</v>
      </c>
      <c r="D794" s="189" t="s">
        <v>8750</v>
      </c>
      <c r="E794" s="238">
        <v>45756</v>
      </c>
      <c r="F794" s="238">
        <v>45755</v>
      </c>
      <c r="G794" s="231" t="s">
        <v>1874</v>
      </c>
      <c r="H794" s="231" t="s">
        <v>10086</v>
      </c>
      <c r="I794" s="231" t="s">
        <v>9854</v>
      </c>
      <c r="J794" s="231" t="s">
        <v>9729</v>
      </c>
      <c r="K794" s="237" t="s">
        <v>195</v>
      </c>
      <c r="L794" s="238">
        <v>45761</v>
      </c>
      <c r="M794" s="231"/>
      <c r="N794" s="231"/>
      <c r="O794" s="231"/>
      <c r="P794" s="231"/>
    </row>
    <row r="795" spans="1:16">
      <c r="A795" s="236"/>
      <c r="B795" s="187" t="s">
        <v>147</v>
      </c>
      <c r="C795" s="231" t="s">
        <v>7094</v>
      </c>
      <c r="D795" s="189" t="s">
        <v>8751</v>
      </c>
      <c r="E795" s="238">
        <v>45756</v>
      </c>
      <c r="F795" s="238">
        <v>45756</v>
      </c>
      <c r="G795" s="231" t="s">
        <v>6842</v>
      </c>
      <c r="H795" s="231" t="s">
        <v>10087</v>
      </c>
      <c r="I795" s="231" t="s">
        <v>9854</v>
      </c>
      <c r="J795" s="231" t="s">
        <v>9729</v>
      </c>
      <c r="K795" s="237" t="s">
        <v>195</v>
      </c>
      <c r="L795" s="238">
        <v>45793</v>
      </c>
      <c r="M795" s="231"/>
      <c r="N795" s="231"/>
      <c r="O795" s="231"/>
      <c r="P795" s="231"/>
    </row>
    <row r="796" spans="1:16">
      <c r="A796" s="236"/>
      <c r="B796" s="187" t="s">
        <v>147</v>
      </c>
      <c r="C796" s="231" t="s">
        <v>7094</v>
      </c>
      <c r="D796" s="189" t="s">
        <v>8752</v>
      </c>
      <c r="E796" s="238">
        <v>45789</v>
      </c>
      <c r="F796" s="238">
        <v>45789</v>
      </c>
      <c r="G796" s="231" t="s">
        <v>1874</v>
      </c>
      <c r="H796" s="231" t="s">
        <v>11270</v>
      </c>
      <c r="I796" s="231" t="s">
        <v>11271</v>
      </c>
      <c r="J796" s="231" t="s">
        <v>11272</v>
      </c>
      <c r="K796" s="237" t="s">
        <v>195</v>
      </c>
      <c r="L796" s="238">
        <v>45789</v>
      </c>
      <c r="M796" s="231"/>
      <c r="N796" s="231"/>
      <c r="O796" s="231"/>
      <c r="P796" s="231"/>
    </row>
    <row r="797" spans="1:16">
      <c r="A797" s="236"/>
      <c r="B797" s="187" t="s">
        <v>147</v>
      </c>
      <c r="C797" s="231" t="s">
        <v>7094</v>
      </c>
      <c r="D797" s="189" t="s">
        <v>8753</v>
      </c>
      <c r="E797" s="238">
        <v>45790</v>
      </c>
      <c r="F797" s="238">
        <v>45789</v>
      </c>
      <c r="G797" s="231" t="s">
        <v>1874</v>
      </c>
      <c r="H797" s="231" t="s">
        <v>11288</v>
      </c>
      <c r="I797" s="231" t="s">
        <v>11271</v>
      </c>
      <c r="J797" s="231" t="s">
        <v>11272</v>
      </c>
      <c r="K797" s="237" t="s">
        <v>195</v>
      </c>
      <c r="L797" s="238">
        <v>45789</v>
      </c>
      <c r="M797" s="231"/>
      <c r="N797" s="231"/>
      <c r="O797" s="231"/>
      <c r="P797" s="231"/>
    </row>
    <row r="798" spans="1:16">
      <c r="A798" s="236"/>
      <c r="B798" s="187" t="s">
        <v>147</v>
      </c>
      <c r="C798" s="231" t="s">
        <v>7094</v>
      </c>
      <c r="D798" s="189" t="s">
        <v>8754</v>
      </c>
      <c r="E798" s="238">
        <v>45790</v>
      </c>
      <c r="F798" s="238">
        <v>45790</v>
      </c>
      <c r="G798" s="231" t="s">
        <v>6842</v>
      </c>
      <c r="H798" s="231" t="s">
        <v>11289</v>
      </c>
      <c r="I798" s="231" t="s">
        <v>11271</v>
      </c>
      <c r="J798" s="231" t="s">
        <v>11272</v>
      </c>
      <c r="K798" s="237" t="s">
        <v>195</v>
      </c>
      <c r="L798" s="238">
        <v>45790</v>
      </c>
      <c r="M798" s="231"/>
      <c r="N798" s="231"/>
      <c r="O798" s="231"/>
      <c r="P798" s="231"/>
    </row>
    <row r="799" spans="1:16">
      <c r="A799" s="236"/>
      <c r="B799" s="187" t="s">
        <v>147</v>
      </c>
      <c r="C799" s="231" t="s">
        <v>3103</v>
      </c>
      <c r="D799" s="189" t="s">
        <v>8755</v>
      </c>
      <c r="E799" s="238">
        <v>45790</v>
      </c>
      <c r="F799" s="238">
        <v>45790</v>
      </c>
      <c r="G799" s="231" t="s">
        <v>1874</v>
      </c>
      <c r="H799" s="231" t="s">
        <v>11290</v>
      </c>
      <c r="I799" s="231"/>
      <c r="J799" s="231"/>
      <c r="K799" s="237" t="s">
        <v>195</v>
      </c>
      <c r="L799" s="238">
        <v>45790</v>
      </c>
      <c r="M799" s="231"/>
      <c r="N799" s="231"/>
      <c r="O799" s="231"/>
      <c r="P799" s="231"/>
    </row>
    <row r="800" spans="1:16">
      <c r="A800" s="236"/>
      <c r="B800" s="187" t="s">
        <v>147</v>
      </c>
      <c r="C800" s="231" t="s">
        <v>3103</v>
      </c>
      <c r="D800" s="189" t="s">
        <v>8756</v>
      </c>
      <c r="E800" s="238">
        <v>45790</v>
      </c>
      <c r="F800" s="238">
        <v>45791</v>
      </c>
      <c r="G800" s="231" t="s">
        <v>1874</v>
      </c>
      <c r="H800" s="231" t="s">
        <v>11327</v>
      </c>
      <c r="I800" s="231"/>
      <c r="J800" s="231" t="s">
        <v>11328</v>
      </c>
      <c r="K800" s="237" t="s">
        <v>195</v>
      </c>
      <c r="L800" s="238">
        <v>45790</v>
      </c>
      <c r="M800" s="231"/>
      <c r="N800" s="231"/>
      <c r="O800" s="231"/>
      <c r="P800" s="231"/>
    </row>
    <row r="801" spans="1:16">
      <c r="A801" s="236"/>
      <c r="B801" s="187" t="s">
        <v>147</v>
      </c>
      <c r="C801" s="231" t="s">
        <v>3103</v>
      </c>
      <c r="D801" s="189" t="s">
        <v>8757</v>
      </c>
      <c r="E801" s="238">
        <v>45791</v>
      </c>
      <c r="F801" s="238">
        <v>45791</v>
      </c>
      <c r="G801" s="231" t="s">
        <v>1874</v>
      </c>
      <c r="H801" s="231" t="s">
        <v>11329</v>
      </c>
      <c r="I801" s="231"/>
      <c r="J801" s="231" t="s">
        <v>11330</v>
      </c>
      <c r="K801" s="237" t="s">
        <v>195</v>
      </c>
      <c r="L801" s="238">
        <v>45791</v>
      </c>
      <c r="M801" s="231"/>
      <c r="N801" s="231"/>
      <c r="O801" s="231"/>
      <c r="P801" s="231"/>
    </row>
    <row r="802" spans="1:16">
      <c r="A802" s="236"/>
      <c r="B802" s="187" t="s">
        <v>147</v>
      </c>
      <c r="C802" s="231" t="s">
        <v>3103</v>
      </c>
      <c r="D802" s="189" t="s">
        <v>8758</v>
      </c>
      <c r="E802" s="238">
        <v>45791</v>
      </c>
      <c r="F802" s="238">
        <v>45791</v>
      </c>
      <c r="G802" s="231" t="s">
        <v>6842</v>
      </c>
      <c r="H802" s="231" t="s">
        <v>11331</v>
      </c>
      <c r="I802" s="231"/>
      <c r="J802" s="231" t="s">
        <v>11328</v>
      </c>
      <c r="K802" s="237" t="s">
        <v>195</v>
      </c>
      <c r="L802" s="238">
        <v>45791</v>
      </c>
      <c r="M802" s="231"/>
      <c r="N802" s="231"/>
      <c r="O802" s="231"/>
      <c r="P802" s="231"/>
    </row>
    <row r="803" spans="1:16">
      <c r="A803" s="236"/>
      <c r="B803" s="190" t="s">
        <v>147</v>
      </c>
      <c r="C803" s="231" t="s">
        <v>7094</v>
      </c>
      <c r="D803" s="189" t="s">
        <v>8759</v>
      </c>
      <c r="E803" s="238">
        <v>45797</v>
      </c>
      <c r="F803" s="238">
        <v>45796</v>
      </c>
      <c r="G803" s="231" t="s">
        <v>1874</v>
      </c>
      <c r="H803" s="231" t="s">
        <v>11590</v>
      </c>
      <c r="I803" s="231" t="s">
        <v>9973</v>
      </c>
      <c r="J803" s="231" t="s">
        <v>9729</v>
      </c>
      <c r="K803" s="237" t="s">
        <v>195</v>
      </c>
      <c r="L803" s="238">
        <v>45796</v>
      </c>
      <c r="M803" s="231"/>
      <c r="N803" s="231"/>
      <c r="O803" s="231"/>
      <c r="P803" s="231"/>
    </row>
    <row r="804" spans="1:16">
      <c r="A804" s="236"/>
      <c r="B804" s="190" t="s">
        <v>147</v>
      </c>
      <c r="C804" s="231" t="s">
        <v>3103</v>
      </c>
      <c r="D804" s="189" t="s">
        <v>8760</v>
      </c>
      <c r="E804" s="238">
        <v>45797</v>
      </c>
      <c r="F804" s="238">
        <v>45796</v>
      </c>
      <c r="G804" s="231" t="s">
        <v>1874</v>
      </c>
      <c r="H804" s="231" t="s">
        <v>11591</v>
      </c>
      <c r="I804" s="231" t="s">
        <v>2221</v>
      </c>
      <c r="J804" s="231" t="s">
        <v>11592</v>
      </c>
      <c r="K804" s="237" t="s">
        <v>195</v>
      </c>
      <c r="L804" s="238">
        <v>45797</v>
      </c>
      <c r="M804" s="231"/>
      <c r="N804" s="231"/>
      <c r="O804" s="231"/>
      <c r="P804" s="231"/>
    </row>
    <row r="805" spans="1:16">
      <c r="A805" s="236"/>
      <c r="B805" s="190" t="s">
        <v>147</v>
      </c>
      <c r="C805" s="231" t="s">
        <v>3103</v>
      </c>
      <c r="D805" s="189" t="s">
        <v>8761</v>
      </c>
      <c r="E805" s="238">
        <v>45797</v>
      </c>
      <c r="F805" s="238">
        <v>45797</v>
      </c>
      <c r="G805" s="231" t="s">
        <v>6842</v>
      </c>
      <c r="H805" s="231" t="s">
        <v>11593</v>
      </c>
      <c r="I805" s="231" t="s">
        <v>2221</v>
      </c>
      <c r="J805" s="231" t="s">
        <v>11592</v>
      </c>
      <c r="K805" s="237" t="s">
        <v>195</v>
      </c>
      <c r="L805" s="238">
        <v>45798</v>
      </c>
      <c r="M805" s="231"/>
      <c r="N805" s="231"/>
      <c r="O805" s="231"/>
      <c r="P805" s="231"/>
    </row>
    <row r="806" spans="1:16">
      <c r="A806" s="236"/>
      <c r="B806" s="190" t="s">
        <v>147</v>
      </c>
      <c r="C806" s="231" t="s">
        <v>11687</v>
      </c>
      <c r="D806" s="189" t="s">
        <v>8762</v>
      </c>
      <c r="E806" s="238">
        <v>45799</v>
      </c>
      <c r="F806" s="238">
        <v>45799</v>
      </c>
      <c r="G806" s="231" t="s">
        <v>1874</v>
      </c>
      <c r="H806" s="231" t="s">
        <v>11688</v>
      </c>
      <c r="I806" s="231" t="s">
        <v>8297</v>
      </c>
      <c r="J806" s="231" t="s">
        <v>9729</v>
      </c>
      <c r="K806" s="231" t="s">
        <v>195</v>
      </c>
      <c r="L806" s="238">
        <v>45799</v>
      </c>
      <c r="M806" s="231"/>
      <c r="N806" s="231"/>
      <c r="O806" s="231"/>
      <c r="P806" s="231"/>
    </row>
    <row r="807" spans="1:16">
      <c r="A807" s="236"/>
      <c r="B807" s="190" t="s">
        <v>147</v>
      </c>
      <c r="C807" s="231" t="s">
        <v>3103</v>
      </c>
      <c r="D807" s="189" t="s">
        <v>8763</v>
      </c>
      <c r="E807" s="238">
        <v>45800</v>
      </c>
      <c r="F807" s="238">
        <v>45800</v>
      </c>
      <c r="G807" s="231" t="s">
        <v>1874</v>
      </c>
      <c r="H807" s="231" t="s">
        <v>11702</v>
      </c>
      <c r="I807" s="231" t="s">
        <v>2221</v>
      </c>
      <c r="J807" s="231" t="s">
        <v>11703</v>
      </c>
      <c r="K807" s="231" t="s">
        <v>195</v>
      </c>
      <c r="L807" s="238">
        <v>45799</v>
      </c>
      <c r="M807" s="231"/>
      <c r="N807" s="231"/>
      <c r="O807" s="231"/>
      <c r="P807" s="231"/>
    </row>
    <row r="808" spans="1:16">
      <c r="A808" s="236"/>
      <c r="B808" s="190" t="s">
        <v>147</v>
      </c>
      <c r="C808" s="231" t="s">
        <v>7094</v>
      </c>
      <c r="D808" s="189" t="s">
        <v>8764</v>
      </c>
      <c r="E808" s="238">
        <v>45803</v>
      </c>
      <c r="F808" s="238">
        <v>45801</v>
      </c>
      <c r="G808" s="231" t="s">
        <v>1874</v>
      </c>
      <c r="H808" s="231" t="s">
        <v>11714</v>
      </c>
      <c r="I808" s="231" t="s">
        <v>8297</v>
      </c>
      <c r="J808" s="231" t="s">
        <v>9729</v>
      </c>
      <c r="K808" s="231" t="s">
        <v>195</v>
      </c>
      <c r="L808" s="287">
        <v>45801</v>
      </c>
      <c r="M808" s="231"/>
      <c r="N808" s="231"/>
      <c r="O808" s="231"/>
      <c r="P808" s="231"/>
    </row>
    <row r="809" spans="1:16">
      <c r="A809" s="236"/>
      <c r="B809" s="190" t="s">
        <v>147</v>
      </c>
      <c r="C809" s="231" t="s">
        <v>3103</v>
      </c>
      <c r="D809" s="189" t="s">
        <v>8765</v>
      </c>
      <c r="E809" s="238">
        <v>45803</v>
      </c>
      <c r="F809" s="238">
        <v>45802</v>
      </c>
      <c r="G809" s="231" t="s">
        <v>1874</v>
      </c>
      <c r="H809" s="231" t="s">
        <v>11591</v>
      </c>
      <c r="I809" s="231" t="s">
        <v>2221</v>
      </c>
      <c r="J809" s="231" t="s">
        <v>11703</v>
      </c>
      <c r="K809" s="231" t="s">
        <v>195</v>
      </c>
      <c r="L809" s="287">
        <v>45803</v>
      </c>
      <c r="M809" s="231"/>
      <c r="N809" s="231"/>
      <c r="O809" s="231"/>
      <c r="P809" s="231"/>
    </row>
    <row r="810" spans="1:16">
      <c r="A810" s="236"/>
      <c r="B810" s="190" t="s">
        <v>147</v>
      </c>
      <c r="C810" s="231" t="s">
        <v>7094</v>
      </c>
      <c r="D810" s="189" t="s">
        <v>8766</v>
      </c>
      <c r="E810" s="238">
        <v>45803</v>
      </c>
      <c r="F810" s="238">
        <v>45803</v>
      </c>
      <c r="G810" s="231" t="s">
        <v>6842</v>
      </c>
      <c r="H810" s="231" t="s">
        <v>11715</v>
      </c>
      <c r="I810" s="231" t="s">
        <v>8297</v>
      </c>
      <c r="J810" s="231" t="s">
        <v>9729</v>
      </c>
      <c r="K810" s="231" t="s">
        <v>195</v>
      </c>
      <c r="L810" s="287">
        <v>45803</v>
      </c>
      <c r="M810" s="231"/>
      <c r="N810" s="231"/>
      <c r="O810" s="231"/>
      <c r="P810" s="231"/>
    </row>
    <row r="811" spans="1:16">
      <c r="A811" s="236"/>
      <c r="B811" s="190" t="s">
        <v>147</v>
      </c>
      <c r="C811" s="231" t="s">
        <v>3103</v>
      </c>
      <c r="D811" s="189" t="s">
        <v>8767</v>
      </c>
      <c r="E811" s="238">
        <v>45803</v>
      </c>
      <c r="F811" s="238">
        <v>45803</v>
      </c>
      <c r="G811" s="231" t="s">
        <v>6842</v>
      </c>
      <c r="H811" s="231" t="s">
        <v>11716</v>
      </c>
      <c r="I811" s="231" t="s">
        <v>2221</v>
      </c>
      <c r="J811" s="231" t="s">
        <v>11703</v>
      </c>
      <c r="K811" s="231" t="s">
        <v>195</v>
      </c>
      <c r="L811" s="287">
        <v>45803</v>
      </c>
      <c r="M811" s="231"/>
      <c r="N811" s="231"/>
      <c r="O811" s="231"/>
      <c r="P811" s="231"/>
    </row>
    <row r="812" spans="1:16">
      <c r="A812" s="236"/>
      <c r="B812" s="190" t="s">
        <v>147</v>
      </c>
      <c r="C812" s="231" t="s">
        <v>7094</v>
      </c>
      <c r="D812" s="189" t="s">
        <v>8768</v>
      </c>
      <c r="E812" s="238">
        <v>45804</v>
      </c>
      <c r="F812" s="238">
        <v>45803</v>
      </c>
      <c r="G812" s="231" t="s">
        <v>1874</v>
      </c>
      <c r="H812" s="231" t="s">
        <v>11714</v>
      </c>
      <c r="I812" s="231" t="s">
        <v>11149</v>
      </c>
      <c r="J812" s="231" t="s">
        <v>9729</v>
      </c>
      <c r="K812" s="231" t="s">
        <v>195</v>
      </c>
      <c r="L812" s="238">
        <v>45803</v>
      </c>
      <c r="M812" s="231"/>
      <c r="N812" s="231"/>
      <c r="O812" s="231"/>
      <c r="P812" s="231"/>
    </row>
    <row r="813" spans="1:16">
      <c r="A813" s="236"/>
      <c r="B813" s="190" t="s">
        <v>147</v>
      </c>
      <c r="C813" s="231" t="s">
        <v>3103</v>
      </c>
      <c r="D813" s="189" t="s">
        <v>8769</v>
      </c>
      <c r="E813" s="238">
        <v>45805</v>
      </c>
      <c r="F813" s="238">
        <v>45805</v>
      </c>
      <c r="G813" s="231" t="s">
        <v>1874</v>
      </c>
      <c r="H813" s="231" t="s">
        <v>11751</v>
      </c>
      <c r="I813" s="231" t="s">
        <v>2221</v>
      </c>
      <c r="J813" s="231" t="s">
        <v>11752</v>
      </c>
      <c r="K813" s="231" t="s">
        <v>195</v>
      </c>
      <c r="L813" s="238">
        <v>45806</v>
      </c>
      <c r="M813" s="231"/>
      <c r="N813" s="231"/>
      <c r="O813" s="231"/>
      <c r="P813" s="231"/>
    </row>
    <row r="814" spans="1:16">
      <c r="A814" s="236"/>
      <c r="B814" s="190" t="s">
        <v>147</v>
      </c>
      <c r="C814" s="231" t="s">
        <v>3103</v>
      </c>
      <c r="D814" s="189" t="s">
        <v>8770</v>
      </c>
      <c r="E814" s="238">
        <v>45806</v>
      </c>
      <c r="F814" s="238">
        <v>45805</v>
      </c>
      <c r="G814" s="231" t="s">
        <v>1874</v>
      </c>
      <c r="H814" s="231" t="s">
        <v>11753</v>
      </c>
      <c r="I814" s="231" t="s">
        <v>2221</v>
      </c>
      <c r="J814" s="231" t="s">
        <v>11754</v>
      </c>
      <c r="K814" s="231" t="s">
        <v>195</v>
      </c>
      <c r="L814" s="238">
        <v>45806</v>
      </c>
      <c r="M814" s="231"/>
      <c r="N814" s="231"/>
      <c r="O814" s="231"/>
      <c r="P814" s="231"/>
    </row>
    <row r="815" spans="1:16">
      <c r="A815" s="236"/>
      <c r="B815" s="190" t="s">
        <v>147</v>
      </c>
      <c r="C815" s="231" t="s">
        <v>3103</v>
      </c>
      <c r="D815" s="189" t="s">
        <v>8771</v>
      </c>
      <c r="E815" s="238">
        <v>45806</v>
      </c>
      <c r="F815" s="238">
        <v>45805</v>
      </c>
      <c r="G815" s="231" t="s">
        <v>1874</v>
      </c>
      <c r="H815" s="231" t="s">
        <v>11755</v>
      </c>
      <c r="I815" s="231" t="s">
        <v>2221</v>
      </c>
      <c r="J815" s="231" t="s">
        <v>11756</v>
      </c>
      <c r="K815" s="231" t="s">
        <v>195</v>
      </c>
      <c r="L815" s="238">
        <v>45806</v>
      </c>
      <c r="M815" s="231"/>
      <c r="N815" s="231"/>
      <c r="O815" s="231"/>
      <c r="P815" s="231"/>
    </row>
    <row r="816" spans="1:16">
      <c r="A816" s="236"/>
      <c r="B816" s="190" t="s">
        <v>147</v>
      </c>
      <c r="C816" s="231" t="s">
        <v>3103</v>
      </c>
      <c r="D816" s="189" t="s">
        <v>8772</v>
      </c>
      <c r="E816" s="238">
        <v>45806</v>
      </c>
      <c r="F816" s="238">
        <v>45806</v>
      </c>
      <c r="G816" s="231" t="s">
        <v>6842</v>
      </c>
      <c r="H816" s="231" t="s">
        <v>11757</v>
      </c>
      <c r="I816" s="231" t="s">
        <v>2221</v>
      </c>
      <c r="J816" s="231" t="s">
        <v>11754</v>
      </c>
      <c r="K816" s="231" t="s">
        <v>195</v>
      </c>
      <c r="L816" s="238">
        <v>45808</v>
      </c>
      <c r="M816" s="231"/>
      <c r="N816" s="231"/>
      <c r="O816" s="231"/>
      <c r="P816" s="231"/>
    </row>
    <row r="817" spans="1:16">
      <c r="A817" s="236"/>
      <c r="B817" s="190" t="s">
        <v>147</v>
      </c>
      <c r="C817" s="231" t="s">
        <v>3103</v>
      </c>
      <c r="D817" s="189" t="s">
        <v>8773</v>
      </c>
      <c r="E817" s="238">
        <v>45811</v>
      </c>
      <c r="F817" s="238">
        <v>45810</v>
      </c>
      <c r="G817" s="231" t="s">
        <v>1874</v>
      </c>
      <c r="H817" s="231" t="s">
        <v>11794</v>
      </c>
      <c r="I817" s="231" t="s">
        <v>2221</v>
      </c>
      <c r="J817" s="231" t="s">
        <v>11795</v>
      </c>
      <c r="K817" s="231" t="s">
        <v>195</v>
      </c>
      <c r="L817" s="238">
        <v>45810</v>
      </c>
      <c r="M817" s="231"/>
      <c r="N817" s="231"/>
      <c r="O817" s="231"/>
      <c r="P817" s="231"/>
    </row>
    <row r="818" spans="1:16">
      <c r="A818" s="236"/>
      <c r="B818" s="187" t="s">
        <v>147</v>
      </c>
      <c r="C818" s="231" t="s">
        <v>3103</v>
      </c>
      <c r="D818" s="189" t="s">
        <v>8774</v>
      </c>
      <c r="E818" s="238">
        <v>45811</v>
      </c>
      <c r="F818" s="238">
        <v>45811</v>
      </c>
      <c r="G818" s="231" t="s">
        <v>6842</v>
      </c>
      <c r="H818" s="231" t="s">
        <v>11796</v>
      </c>
      <c r="I818" s="231" t="s">
        <v>2221</v>
      </c>
      <c r="J818" s="231" t="s">
        <v>11795</v>
      </c>
      <c r="K818" s="231" t="s">
        <v>195</v>
      </c>
      <c r="L818" s="306">
        <v>45811</v>
      </c>
      <c r="M818" s="231"/>
      <c r="N818" s="231"/>
      <c r="O818" s="231"/>
      <c r="P818" s="231"/>
    </row>
    <row r="819" spans="1:16">
      <c r="A819" s="236"/>
      <c r="B819" s="187" t="s">
        <v>147</v>
      </c>
      <c r="C819" s="231"/>
      <c r="D819" s="189" t="s">
        <v>8775</v>
      </c>
      <c r="E819" s="237"/>
      <c r="F819" s="237"/>
      <c r="G819" s="231"/>
      <c r="H819" s="231"/>
      <c r="I819" s="231"/>
      <c r="J819" s="231"/>
      <c r="K819" s="231"/>
      <c r="L819" s="231"/>
      <c r="M819" s="231"/>
      <c r="N819" s="231"/>
      <c r="O819" s="231"/>
      <c r="P819" s="231"/>
    </row>
    <row r="820" spans="1:16">
      <c r="A820" s="236"/>
      <c r="B820" s="187" t="s">
        <v>147</v>
      </c>
      <c r="C820" s="231"/>
      <c r="D820" s="189" t="s">
        <v>8776</v>
      </c>
      <c r="E820" s="237"/>
      <c r="F820" s="237"/>
      <c r="G820" s="231"/>
      <c r="H820" s="231"/>
      <c r="I820" s="231"/>
      <c r="J820" s="231"/>
      <c r="K820" s="231"/>
      <c r="L820" s="231"/>
      <c r="M820" s="231"/>
      <c r="N820" s="231"/>
      <c r="O820" s="231"/>
      <c r="P820" s="231"/>
    </row>
    <row r="821" spans="1:16">
      <c r="A821" s="236"/>
      <c r="B821" s="187" t="s">
        <v>147</v>
      </c>
      <c r="C821" s="231"/>
      <c r="D821" s="189" t="s">
        <v>8777</v>
      </c>
      <c r="E821" s="237"/>
      <c r="F821" s="237"/>
      <c r="G821" s="231"/>
      <c r="H821" s="231"/>
      <c r="I821" s="231"/>
      <c r="J821" s="231"/>
      <c r="K821" s="231"/>
      <c r="L821" s="231"/>
      <c r="M821" s="231"/>
      <c r="N821" s="231"/>
      <c r="O821" s="231"/>
      <c r="P821" s="231"/>
    </row>
    <row r="822" spans="1:16">
      <c r="A822" s="236"/>
      <c r="B822" s="187" t="s">
        <v>147</v>
      </c>
      <c r="C822" s="231"/>
      <c r="D822" s="189" t="s">
        <v>8778</v>
      </c>
      <c r="E822" s="237"/>
      <c r="F822" s="237"/>
      <c r="G822" s="231"/>
      <c r="H822" s="231"/>
      <c r="I822" s="231"/>
      <c r="J822" s="231"/>
      <c r="K822" s="231"/>
      <c r="L822" s="231"/>
      <c r="M822" s="231"/>
      <c r="N822" s="231"/>
      <c r="O822" s="231"/>
      <c r="P822" s="231"/>
    </row>
    <row r="823" spans="1:16">
      <c r="A823" s="236"/>
      <c r="B823" s="187" t="s">
        <v>147</v>
      </c>
      <c r="C823" s="231"/>
      <c r="D823" s="189" t="s">
        <v>8779</v>
      </c>
      <c r="E823" s="237"/>
      <c r="F823" s="237"/>
      <c r="G823" s="231"/>
      <c r="H823" s="231"/>
      <c r="I823" s="231"/>
      <c r="J823" s="231"/>
      <c r="K823" s="231"/>
      <c r="L823" s="231"/>
      <c r="M823" s="231"/>
      <c r="N823" s="231"/>
      <c r="O823" s="231"/>
      <c r="P823" s="231"/>
    </row>
    <row r="824" spans="1:16">
      <c r="A824" s="236"/>
      <c r="B824" s="187" t="s">
        <v>147</v>
      </c>
      <c r="C824" s="231"/>
      <c r="D824" s="189" t="s">
        <v>8780</v>
      </c>
      <c r="E824" s="237"/>
      <c r="F824" s="237"/>
      <c r="G824" s="231"/>
      <c r="H824" s="231"/>
      <c r="I824" s="231"/>
      <c r="J824" s="231"/>
      <c r="K824" s="231"/>
      <c r="L824" s="231"/>
      <c r="M824" s="231"/>
      <c r="N824" s="231"/>
      <c r="O824" s="231"/>
      <c r="P824" s="231"/>
    </row>
    <row r="825" spans="1:16">
      <c r="A825" s="236"/>
      <c r="B825" s="187" t="s">
        <v>147</v>
      </c>
      <c r="C825" s="231"/>
      <c r="D825" s="189" t="s">
        <v>8781</v>
      </c>
      <c r="E825" s="237"/>
      <c r="F825" s="237"/>
      <c r="G825" s="231"/>
      <c r="H825" s="231"/>
      <c r="I825" s="231"/>
      <c r="J825" s="231"/>
      <c r="K825" s="231"/>
      <c r="L825" s="231"/>
      <c r="M825" s="231"/>
      <c r="N825" s="231"/>
      <c r="O825" s="231"/>
      <c r="P825" s="231"/>
    </row>
    <row r="826" spans="1:16">
      <c r="A826" s="236"/>
      <c r="B826" s="187" t="s">
        <v>147</v>
      </c>
      <c r="C826" s="231"/>
      <c r="D826" s="189" t="s">
        <v>8782</v>
      </c>
      <c r="E826" s="237"/>
      <c r="F826" s="237" t="s">
        <v>11746</v>
      </c>
      <c r="G826" s="231"/>
      <c r="H826" s="231"/>
      <c r="I826" s="231"/>
      <c r="J826" s="231"/>
      <c r="K826" s="231"/>
      <c r="L826" s="231"/>
      <c r="M826" s="231"/>
      <c r="N826" s="231"/>
      <c r="O826" s="231"/>
      <c r="P826" s="231"/>
    </row>
    <row r="827" spans="1:16">
      <c r="A827" s="236"/>
      <c r="B827" s="187" t="s">
        <v>147</v>
      </c>
      <c r="C827" s="231"/>
      <c r="D827" s="189" t="s">
        <v>8783</v>
      </c>
      <c r="E827" s="237"/>
      <c r="F827" s="237"/>
      <c r="G827" s="231"/>
      <c r="H827" s="231"/>
      <c r="I827" s="231"/>
      <c r="J827" s="231"/>
      <c r="K827" s="231"/>
      <c r="L827" s="231"/>
      <c r="M827" s="231"/>
      <c r="N827" s="231"/>
      <c r="O827" s="231"/>
      <c r="P827" s="231"/>
    </row>
    <row r="828" spans="1:16">
      <c r="A828" s="236"/>
      <c r="B828" s="187" t="s">
        <v>147</v>
      </c>
      <c r="C828" s="231"/>
      <c r="D828" s="189" t="s">
        <v>8784</v>
      </c>
      <c r="E828" s="237"/>
      <c r="F828" s="237"/>
      <c r="G828" s="231"/>
      <c r="H828" s="231"/>
      <c r="I828" s="231"/>
      <c r="J828" s="231"/>
      <c r="K828" s="231"/>
      <c r="L828" s="231"/>
      <c r="M828" s="231"/>
      <c r="N828" s="231"/>
      <c r="O828" s="231"/>
      <c r="P828" s="231"/>
    </row>
    <row r="829" spans="1:16">
      <c r="A829" s="236"/>
      <c r="B829" s="187" t="s">
        <v>147</v>
      </c>
      <c r="C829" s="231"/>
      <c r="D829" s="189" t="s">
        <v>8785</v>
      </c>
      <c r="E829" s="237"/>
      <c r="F829" s="237"/>
      <c r="G829" s="231"/>
      <c r="H829" s="231"/>
      <c r="I829" s="231"/>
      <c r="J829" s="231"/>
      <c r="K829" s="231"/>
      <c r="L829" s="231"/>
      <c r="M829" s="231"/>
      <c r="N829" s="231"/>
      <c r="O829" s="231"/>
      <c r="P829" s="231"/>
    </row>
    <row r="830" spans="1:16">
      <c r="A830" s="236"/>
      <c r="B830" s="187" t="s">
        <v>147</v>
      </c>
      <c r="C830" s="231"/>
      <c r="D830" s="189" t="s">
        <v>8786</v>
      </c>
      <c r="E830" s="237"/>
      <c r="F830" s="237"/>
      <c r="G830" s="231"/>
      <c r="H830" s="231"/>
      <c r="I830" s="231"/>
      <c r="J830" s="231"/>
      <c r="K830" s="231"/>
      <c r="L830" s="231"/>
      <c r="M830" s="231"/>
      <c r="N830" s="231"/>
      <c r="O830" s="231"/>
      <c r="P830" s="231"/>
    </row>
    <row r="831" spans="1:16">
      <c r="A831" s="236"/>
      <c r="B831" s="187" t="s">
        <v>147</v>
      </c>
      <c r="C831" s="231"/>
      <c r="D831" s="189" t="s">
        <v>8787</v>
      </c>
      <c r="E831" s="237"/>
      <c r="F831" s="237"/>
      <c r="G831" s="231"/>
      <c r="H831" s="231"/>
      <c r="I831" s="231"/>
      <c r="J831" s="231"/>
      <c r="K831" s="231"/>
      <c r="L831" s="231"/>
      <c r="M831" s="231"/>
      <c r="N831" s="231"/>
      <c r="O831" s="231"/>
      <c r="P831" s="231"/>
    </row>
    <row r="832" spans="1:16">
      <c r="A832" s="236"/>
      <c r="B832" s="187" t="s">
        <v>147</v>
      </c>
      <c r="C832" s="231"/>
      <c r="D832" s="189" t="s">
        <v>8788</v>
      </c>
      <c r="E832" s="237"/>
      <c r="F832" s="237"/>
      <c r="G832" s="231"/>
      <c r="H832" s="231"/>
      <c r="I832" s="231"/>
      <c r="J832" s="231"/>
      <c r="K832" s="231"/>
      <c r="L832" s="231"/>
      <c r="M832" s="231"/>
      <c r="N832" s="231"/>
      <c r="O832" s="231"/>
      <c r="P832" s="231"/>
    </row>
    <row r="833" spans="1:16">
      <c r="A833" s="236"/>
      <c r="B833" s="187" t="s">
        <v>147</v>
      </c>
      <c r="C833" s="231"/>
      <c r="D833" s="189" t="s">
        <v>8789</v>
      </c>
      <c r="E833" s="237"/>
      <c r="F833" s="237"/>
      <c r="G833" s="231"/>
      <c r="H833" s="231"/>
      <c r="I833" s="231"/>
      <c r="J833" s="231"/>
      <c r="K833" s="231"/>
      <c r="L833" s="231"/>
      <c r="M833" s="231"/>
      <c r="N833" s="231"/>
      <c r="O833" s="231"/>
      <c r="P833" s="231"/>
    </row>
    <row r="834" spans="1:16">
      <c r="A834" s="236"/>
      <c r="B834" s="187" t="s">
        <v>147</v>
      </c>
      <c r="C834" s="231"/>
      <c r="D834" s="189" t="s">
        <v>8790</v>
      </c>
      <c r="E834" s="237"/>
      <c r="F834" s="237"/>
      <c r="G834" s="231"/>
      <c r="H834" s="231"/>
      <c r="I834" s="231"/>
      <c r="J834" s="231"/>
      <c r="K834" s="231"/>
      <c r="L834" s="231"/>
      <c r="M834" s="231"/>
      <c r="N834" s="231"/>
      <c r="O834" s="231"/>
      <c r="P834" s="231"/>
    </row>
    <row r="835" spans="1:16">
      <c r="A835" s="236"/>
      <c r="B835" s="187" t="s">
        <v>147</v>
      </c>
      <c r="C835" s="231"/>
      <c r="D835" s="189" t="s">
        <v>8791</v>
      </c>
      <c r="E835" s="237"/>
      <c r="F835" s="237"/>
      <c r="G835" s="231"/>
      <c r="H835" s="231"/>
      <c r="I835" s="231"/>
      <c r="J835" s="231"/>
      <c r="K835" s="231"/>
      <c r="L835" s="231"/>
      <c r="M835" s="231"/>
      <c r="N835" s="231"/>
      <c r="O835" s="231"/>
      <c r="P835" s="231"/>
    </row>
    <row r="836" spans="1:16">
      <c r="A836" s="236"/>
      <c r="B836" s="187" t="s">
        <v>147</v>
      </c>
      <c r="C836" s="231"/>
      <c r="D836" s="189" t="s">
        <v>8792</v>
      </c>
      <c r="E836" s="237"/>
      <c r="F836" s="237"/>
      <c r="G836" s="231"/>
      <c r="H836" s="231"/>
      <c r="I836" s="231"/>
      <c r="J836" s="231"/>
      <c r="K836" s="231"/>
      <c r="L836" s="231"/>
      <c r="M836" s="231"/>
      <c r="N836" s="231"/>
      <c r="O836" s="231"/>
      <c r="P836" s="231"/>
    </row>
    <row r="837" spans="1:16">
      <c r="A837" s="236"/>
      <c r="B837" s="187" t="s">
        <v>147</v>
      </c>
      <c r="C837" s="231"/>
      <c r="D837" s="189" t="s">
        <v>8793</v>
      </c>
      <c r="E837" s="237"/>
      <c r="F837" s="237"/>
      <c r="G837" s="231"/>
      <c r="H837" s="231"/>
      <c r="I837" s="231"/>
      <c r="J837" s="231"/>
      <c r="K837" s="231"/>
      <c r="L837" s="231"/>
      <c r="M837" s="231"/>
      <c r="N837" s="231"/>
      <c r="O837" s="231"/>
      <c r="P837" s="231"/>
    </row>
    <row r="838" spans="1:16">
      <c r="A838" s="236"/>
      <c r="B838" s="187" t="s">
        <v>147</v>
      </c>
      <c r="C838" s="231"/>
      <c r="D838" s="189" t="s">
        <v>8794</v>
      </c>
      <c r="E838" s="237"/>
      <c r="F838" s="237"/>
      <c r="G838" s="231"/>
      <c r="H838" s="231"/>
      <c r="I838" s="231"/>
      <c r="J838" s="231"/>
      <c r="K838" s="231"/>
      <c r="L838" s="231"/>
      <c r="M838" s="231"/>
      <c r="N838" s="231"/>
      <c r="O838" s="231"/>
      <c r="P838" s="231"/>
    </row>
    <row r="839" spans="1:16">
      <c r="A839" s="236"/>
      <c r="B839" s="187" t="s">
        <v>147</v>
      </c>
      <c r="C839" s="231"/>
      <c r="D839" s="189" t="s">
        <v>8795</v>
      </c>
      <c r="E839" s="237"/>
      <c r="F839" s="237"/>
      <c r="G839" s="231"/>
      <c r="H839" s="231"/>
      <c r="I839" s="231"/>
      <c r="J839" s="231"/>
      <c r="K839" s="231"/>
      <c r="L839" s="231"/>
      <c r="M839" s="231"/>
      <c r="N839" s="231"/>
      <c r="O839" s="231"/>
      <c r="P839" s="231"/>
    </row>
    <row r="840" spans="1:16">
      <c r="A840" s="236"/>
      <c r="B840" s="187" t="s">
        <v>147</v>
      </c>
      <c r="C840" s="231"/>
      <c r="D840" s="189" t="s">
        <v>8796</v>
      </c>
      <c r="E840" s="237"/>
      <c r="F840" s="237"/>
      <c r="G840" s="231"/>
      <c r="H840" s="231"/>
      <c r="I840" s="231"/>
      <c r="J840" s="231"/>
      <c r="K840" s="231"/>
      <c r="L840" s="231"/>
      <c r="M840" s="231"/>
      <c r="N840" s="231"/>
      <c r="O840" s="231"/>
      <c r="P840" s="231"/>
    </row>
    <row r="841" spans="1:16">
      <c r="A841" s="236"/>
      <c r="B841" s="187" t="s">
        <v>147</v>
      </c>
      <c r="C841" s="231"/>
      <c r="D841" s="189" t="s">
        <v>8797</v>
      </c>
      <c r="E841" s="237"/>
      <c r="F841" s="237"/>
      <c r="G841" s="231"/>
      <c r="H841" s="231"/>
      <c r="I841" s="231"/>
      <c r="J841" s="231"/>
      <c r="K841" s="231"/>
      <c r="L841" s="231"/>
      <c r="M841" s="231"/>
      <c r="N841" s="231"/>
      <c r="O841" s="231"/>
      <c r="P841" s="231"/>
    </row>
    <row r="842" spans="1:16">
      <c r="A842" s="236"/>
      <c r="B842" s="187" t="s">
        <v>147</v>
      </c>
      <c r="C842" s="231"/>
      <c r="D842" s="189" t="s">
        <v>8798</v>
      </c>
      <c r="E842" s="237"/>
      <c r="F842" s="237"/>
      <c r="G842" s="231"/>
      <c r="H842" s="231"/>
      <c r="I842" s="231"/>
      <c r="J842" s="231"/>
      <c r="K842" s="231"/>
      <c r="L842" s="231"/>
      <c r="M842" s="231"/>
      <c r="N842" s="231"/>
      <c r="O842" s="231"/>
      <c r="P842" s="231"/>
    </row>
    <row r="843" spans="1:16">
      <c r="A843" s="236"/>
      <c r="B843" s="187" t="s">
        <v>147</v>
      </c>
      <c r="C843" s="231"/>
      <c r="D843" s="189" t="s">
        <v>8799</v>
      </c>
      <c r="E843" s="237"/>
      <c r="F843" s="237"/>
      <c r="G843" s="231"/>
      <c r="H843" s="231"/>
      <c r="I843" s="231"/>
      <c r="J843" s="231"/>
      <c r="K843" s="231"/>
      <c r="L843" s="231"/>
      <c r="M843" s="231"/>
      <c r="N843" s="231"/>
      <c r="O843" s="231"/>
      <c r="P843" s="231"/>
    </row>
    <row r="844" spans="1:16">
      <c r="A844" s="236"/>
      <c r="B844" s="187" t="s">
        <v>147</v>
      </c>
      <c r="C844" s="231"/>
      <c r="D844" s="189" t="s">
        <v>8800</v>
      </c>
      <c r="E844" s="237"/>
      <c r="F844" s="237"/>
      <c r="G844" s="231"/>
      <c r="H844" s="231"/>
      <c r="I844" s="231"/>
      <c r="J844" s="231"/>
      <c r="K844" s="231"/>
      <c r="L844" s="231"/>
      <c r="M844" s="231"/>
      <c r="N844" s="231"/>
      <c r="O844" s="231"/>
      <c r="P844" s="231"/>
    </row>
    <row r="845" spans="1:16">
      <c r="A845" s="236"/>
      <c r="B845" s="187" t="s">
        <v>147</v>
      </c>
      <c r="C845" s="231"/>
      <c r="D845" s="189" t="s">
        <v>8801</v>
      </c>
      <c r="E845" s="237"/>
      <c r="F845" s="237"/>
      <c r="G845" s="231"/>
      <c r="H845" s="231"/>
      <c r="I845" s="231"/>
      <c r="J845" s="231"/>
      <c r="K845" s="231"/>
      <c r="L845" s="231"/>
      <c r="M845" s="231"/>
      <c r="N845" s="231"/>
      <c r="O845" s="231"/>
      <c r="P845" s="231"/>
    </row>
    <row r="846" spans="1:16">
      <c r="A846" s="236"/>
      <c r="B846" s="187" t="s">
        <v>147</v>
      </c>
      <c r="C846" s="231"/>
      <c r="D846" s="189" t="s">
        <v>8802</v>
      </c>
      <c r="E846" s="237"/>
      <c r="F846" s="237"/>
      <c r="G846" s="231"/>
      <c r="H846" s="231"/>
      <c r="I846" s="231"/>
      <c r="J846" s="231"/>
      <c r="K846" s="231"/>
      <c r="L846" s="231"/>
      <c r="M846" s="231"/>
      <c r="N846" s="231"/>
      <c r="O846" s="231"/>
      <c r="P846" s="231"/>
    </row>
    <row r="847" spans="1:16">
      <c r="A847" s="236"/>
      <c r="B847" s="187" t="s">
        <v>147</v>
      </c>
      <c r="C847" s="231"/>
      <c r="D847" s="189" t="s">
        <v>8803</v>
      </c>
      <c r="E847" s="237"/>
      <c r="F847" s="237"/>
      <c r="G847" s="231"/>
      <c r="H847" s="231"/>
      <c r="I847" s="231"/>
      <c r="J847" s="231"/>
      <c r="K847" s="231"/>
      <c r="L847" s="231"/>
      <c r="M847" s="231"/>
      <c r="N847" s="231"/>
      <c r="O847" s="231"/>
      <c r="P847" s="231"/>
    </row>
    <row r="848" spans="1:16">
      <c r="A848" s="236"/>
      <c r="B848" s="187" t="s">
        <v>147</v>
      </c>
      <c r="C848" s="231"/>
      <c r="D848" s="189" t="s">
        <v>8804</v>
      </c>
      <c r="E848" s="237"/>
      <c r="F848" s="237"/>
      <c r="G848" s="231"/>
      <c r="H848" s="231"/>
      <c r="I848" s="231"/>
      <c r="J848" s="231"/>
      <c r="K848" s="231"/>
      <c r="L848" s="231"/>
      <c r="M848" s="231"/>
      <c r="N848" s="231"/>
      <c r="O848" s="231"/>
      <c r="P848" s="231"/>
    </row>
    <row r="849" spans="1:16">
      <c r="A849" s="236"/>
      <c r="B849" s="187" t="s">
        <v>147</v>
      </c>
      <c r="C849" s="231"/>
      <c r="D849" s="189" t="s">
        <v>8805</v>
      </c>
      <c r="E849" s="237"/>
      <c r="F849" s="237"/>
      <c r="G849" s="231"/>
      <c r="H849" s="231"/>
      <c r="I849" s="231"/>
      <c r="J849" s="231"/>
      <c r="K849" s="231"/>
      <c r="L849" s="231"/>
      <c r="M849" s="231"/>
      <c r="N849" s="231"/>
      <c r="O849" s="231"/>
      <c r="P849" s="231"/>
    </row>
    <row r="850" spans="1:16">
      <c r="A850" s="236"/>
      <c r="B850" s="187" t="s">
        <v>147</v>
      </c>
      <c r="C850" s="231"/>
      <c r="D850" s="189" t="s">
        <v>8806</v>
      </c>
      <c r="E850" s="237"/>
      <c r="F850" s="237"/>
      <c r="G850" s="231"/>
      <c r="H850" s="231"/>
      <c r="I850" s="231"/>
      <c r="J850" s="231"/>
      <c r="K850" s="231"/>
      <c r="L850" s="231"/>
      <c r="M850" s="231"/>
      <c r="N850" s="231"/>
      <c r="O850" s="231"/>
      <c r="P850" s="231"/>
    </row>
    <row r="851" spans="1:16">
      <c r="A851" s="236"/>
      <c r="B851" s="187" t="s">
        <v>147</v>
      </c>
      <c r="C851" s="231"/>
      <c r="D851" s="189" t="s">
        <v>8807</v>
      </c>
      <c r="E851" s="237"/>
      <c r="F851" s="237"/>
      <c r="G851" s="231"/>
      <c r="H851" s="231"/>
      <c r="I851" s="231"/>
      <c r="J851" s="231"/>
      <c r="K851" s="231"/>
      <c r="L851" s="231"/>
      <c r="M851" s="231"/>
      <c r="N851" s="231"/>
      <c r="O851" s="231"/>
      <c r="P851" s="231"/>
    </row>
    <row r="852" spans="1:16">
      <c r="A852" s="236"/>
      <c r="B852" s="187" t="s">
        <v>147</v>
      </c>
      <c r="C852" s="231"/>
      <c r="D852" s="189" t="s">
        <v>8808</v>
      </c>
      <c r="E852" s="237"/>
      <c r="F852" s="237"/>
      <c r="G852" s="231"/>
      <c r="H852" s="231"/>
      <c r="I852" s="231"/>
      <c r="J852" s="231"/>
      <c r="K852" s="231"/>
      <c r="L852" s="231"/>
      <c r="M852" s="231"/>
      <c r="N852" s="231"/>
      <c r="O852" s="231"/>
      <c r="P852" s="231"/>
    </row>
    <row r="853" spans="1:16">
      <c r="A853" s="236"/>
      <c r="B853" s="187" t="s">
        <v>147</v>
      </c>
      <c r="C853" s="231"/>
      <c r="D853" s="189" t="s">
        <v>8809</v>
      </c>
      <c r="E853" s="237"/>
      <c r="F853" s="237"/>
      <c r="G853" s="231"/>
      <c r="H853" s="231"/>
      <c r="I853" s="231"/>
      <c r="J853" s="231"/>
      <c r="K853" s="231"/>
      <c r="L853" s="231"/>
      <c r="M853" s="231"/>
      <c r="N853" s="231"/>
      <c r="O853" s="231"/>
      <c r="P853" s="231"/>
    </row>
    <row r="854" spans="1:16">
      <c r="A854" s="236"/>
      <c r="B854" s="187" t="s">
        <v>147</v>
      </c>
      <c r="C854" s="231"/>
      <c r="D854" s="189" t="s">
        <v>8810</v>
      </c>
      <c r="E854" s="237"/>
      <c r="F854" s="237"/>
      <c r="G854" s="231"/>
      <c r="H854" s="231"/>
      <c r="I854" s="231"/>
      <c r="J854" s="231"/>
      <c r="K854" s="231"/>
      <c r="L854" s="231"/>
      <c r="M854" s="231"/>
      <c r="N854" s="231"/>
      <c r="O854" s="231"/>
      <c r="P854" s="231"/>
    </row>
    <row r="855" spans="1:16">
      <c r="A855" s="236"/>
      <c r="B855" s="187" t="s">
        <v>147</v>
      </c>
      <c r="C855" s="231"/>
      <c r="D855" s="189" t="s">
        <v>8811</v>
      </c>
      <c r="E855" s="237"/>
      <c r="F855" s="237"/>
      <c r="G855" s="231"/>
      <c r="H855" s="231"/>
      <c r="I855" s="231"/>
      <c r="J855" s="231"/>
      <c r="K855" s="231"/>
      <c r="L855" s="231"/>
      <c r="M855" s="231"/>
      <c r="N855" s="231"/>
      <c r="O855" s="231"/>
      <c r="P855" s="231"/>
    </row>
    <row r="856" spans="1:16">
      <c r="A856" s="236"/>
      <c r="B856" s="187" t="s">
        <v>147</v>
      </c>
      <c r="C856" s="231"/>
      <c r="D856" s="189" t="s">
        <v>8812</v>
      </c>
      <c r="E856" s="237"/>
      <c r="F856" s="237"/>
      <c r="G856" s="231"/>
      <c r="H856" s="231"/>
      <c r="I856" s="231"/>
      <c r="J856" s="231"/>
      <c r="K856" s="231"/>
      <c r="L856" s="231"/>
      <c r="M856" s="231"/>
      <c r="N856" s="231"/>
      <c r="O856" s="231"/>
      <c r="P856" s="231"/>
    </row>
    <row r="857" spans="1:16">
      <c r="A857" s="236"/>
      <c r="B857" s="187" t="s">
        <v>147</v>
      </c>
      <c r="C857" s="231"/>
      <c r="D857" s="189" t="s">
        <v>8813</v>
      </c>
      <c r="E857" s="237"/>
      <c r="F857" s="237"/>
      <c r="G857" s="231"/>
      <c r="H857" s="231"/>
      <c r="I857" s="231"/>
      <c r="J857" s="231"/>
      <c r="K857" s="231"/>
      <c r="L857" s="231"/>
      <c r="M857" s="231"/>
      <c r="N857" s="231"/>
      <c r="O857" s="231"/>
      <c r="P857" s="231"/>
    </row>
    <row r="858" spans="1:16">
      <c r="A858" s="236"/>
      <c r="B858" s="187" t="s">
        <v>147</v>
      </c>
      <c r="C858" s="231"/>
      <c r="D858" s="189" t="s">
        <v>8814</v>
      </c>
      <c r="E858" s="237"/>
      <c r="F858" s="237"/>
      <c r="G858" s="231"/>
      <c r="H858" s="231"/>
      <c r="I858" s="231"/>
      <c r="J858" s="231"/>
      <c r="K858" s="231"/>
      <c r="L858" s="231"/>
      <c r="M858" s="231"/>
      <c r="N858" s="231"/>
      <c r="O858" s="231"/>
      <c r="P858" s="231"/>
    </row>
    <row r="859" spans="1:16">
      <c r="A859" s="236"/>
      <c r="B859" s="187" t="s">
        <v>147</v>
      </c>
      <c r="C859" s="231"/>
      <c r="D859" s="189" t="s">
        <v>8815</v>
      </c>
      <c r="E859" s="237"/>
      <c r="F859" s="237"/>
      <c r="G859" s="231"/>
      <c r="H859" s="231"/>
      <c r="I859" s="231"/>
      <c r="J859" s="231"/>
      <c r="K859" s="231"/>
      <c r="L859" s="231"/>
      <c r="M859" s="231"/>
      <c r="N859" s="231"/>
      <c r="O859" s="231"/>
      <c r="P859" s="231"/>
    </row>
    <row r="860" spans="1:16">
      <c r="A860" s="236"/>
      <c r="B860" s="187" t="s">
        <v>147</v>
      </c>
      <c r="C860" s="231"/>
      <c r="D860" s="189" t="s">
        <v>8816</v>
      </c>
      <c r="E860" s="237"/>
      <c r="F860" s="237"/>
      <c r="G860" s="231"/>
      <c r="H860" s="231"/>
      <c r="I860" s="231"/>
      <c r="J860" s="231"/>
      <c r="K860" s="231"/>
      <c r="L860" s="231"/>
      <c r="M860" s="231"/>
      <c r="N860" s="231"/>
      <c r="O860" s="231"/>
      <c r="P860" s="231"/>
    </row>
    <row r="861" spans="1:16">
      <c r="A861" s="236"/>
      <c r="B861" s="187" t="s">
        <v>147</v>
      </c>
      <c r="C861" s="231"/>
      <c r="D861" s="189" t="s">
        <v>8817</v>
      </c>
      <c r="E861" s="237"/>
      <c r="F861" s="237"/>
      <c r="G861" s="231"/>
      <c r="H861" s="231"/>
      <c r="I861" s="231"/>
      <c r="J861" s="231"/>
      <c r="K861" s="231"/>
      <c r="L861" s="231"/>
      <c r="M861" s="231"/>
      <c r="N861" s="231"/>
      <c r="O861" s="231"/>
      <c r="P861" s="231"/>
    </row>
    <row r="862" spans="1:16">
      <c r="A862" s="236"/>
      <c r="B862" s="187" t="s">
        <v>147</v>
      </c>
      <c r="C862" s="231"/>
      <c r="D862" s="189" t="s">
        <v>8818</v>
      </c>
      <c r="E862" s="237"/>
      <c r="F862" s="237"/>
      <c r="G862" s="231"/>
      <c r="H862" s="231"/>
      <c r="I862" s="231"/>
      <c r="J862" s="231"/>
      <c r="K862" s="231"/>
      <c r="L862" s="231"/>
      <c r="M862" s="231"/>
      <c r="N862" s="231"/>
      <c r="O862" s="231"/>
      <c r="P862" s="231"/>
    </row>
    <row r="863" spans="1:16">
      <c r="A863" s="236"/>
      <c r="B863" s="187" t="s">
        <v>147</v>
      </c>
      <c r="C863" s="231"/>
      <c r="D863" s="189" t="s">
        <v>8819</v>
      </c>
      <c r="E863" s="237"/>
      <c r="F863" s="237"/>
      <c r="G863" s="231"/>
      <c r="H863" s="231"/>
      <c r="I863" s="231"/>
      <c r="J863" s="231"/>
      <c r="K863" s="231"/>
      <c r="L863" s="231"/>
      <c r="M863" s="231"/>
      <c r="N863" s="231"/>
      <c r="O863" s="231"/>
      <c r="P863" s="231"/>
    </row>
    <row r="864" spans="1:16">
      <c r="A864" s="236"/>
      <c r="B864" s="187" t="s">
        <v>147</v>
      </c>
      <c r="C864" s="231"/>
      <c r="D864" s="189" t="s">
        <v>8820</v>
      </c>
      <c r="E864" s="237"/>
      <c r="F864" s="237"/>
      <c r="G864" s="231"/>
      <c r="H864" s="231"/>
      <c r="I864" s="231"/>
      <c r="J864" s="231"/>
      <c r="K864" s="231"/>
      <c r="L864" s="231"/>
      <c r="M864" s="231"/>
      <c r="N864" s="231"/>
      <c r="O864" s="231"/>
      <c r="P864" s="231"/>
    </row>
    <row r="865" spans="1:16">
      <c r="A865" s="236"/>
      <c r="B865" s="187" t="s">
        <v>147</v>
      </c>
      <c r="C865" s="231"/>
      <c r="D865" s="189" t="s">
        <v>8821</v>
      </c>
      <c r="E865" s="237"/>
      <c r="F865" s="237"/>
      <c r="G865" s="231"/>
      <c r="H865" s="231"/>
      <c r="I865" s="231"/>
      <c r="J865" s="231"/>
      <c r="K865" s="231"/>
      <c r="L865" s="231"/>
      <c r="M865" s="231"/>
      <c r="N865" s="231"/>
      <c r="O865" s="231"/>
      <c r="P865" s="231"/>
    </row>
    <row r="866" spans="1:16">
      <c r="A866" s="236"/>
      <c r="B866" s="187" t="s">
        <v>147</v>
      </c>
      <c r="C866" s="231"/>
      <c r="D866" s="189" t="s">
        <v>8822</v>
      </c>
      <c r="E866" s="237"/>
      <c r="F866" s="237"/>
      <c r="G866" s="231"/>
      <c r="H866" s="231"/>
      <c r="I866" s="231"/>
      <c r="J866" s="231"/>
      <c r="K866" s="231"/>
      <c r="L866" s="231"/>
      <c r="M866" s="231"/>
      <c r="N866" s="231"/>
      <c r="O866" s="231"/>
      <c r="P866" s="231"/>
    </row>
    <row r="867" spans="1:16">
      <c r="A867" s="236"/>
      <c r="B867" s="187" t="s">
        <v>147</v>
      </c>
      <c r="C867" s="231"/>
      <c r="D867" s="189" t="s">
        <v>8823</v>
      </c>
      <c r="E867" s="237"/>
      <c r="F867" s="237"/>
      <c r="G867" s="231"/>
      <c r="H867" s="231"/>
      <c r="I867" s="231"/>
      <c r="J867" s="231"/>
      <c r="K867" s="231"/>
      <c r="L867" s="231"/>
      <c r="M867" s="231"/>
      <c r="N867" s="231"/>
      <c r="O867" s="231"/>
      <c r="P867" s="231"/>
    </row>
    <row r="868" spans="1:16">
      <c r="A868" s="236"/>
      <c r="B868" s="187" t="s">
        <v>147</v>
      </c>
      <c r="C868" s="231"/>
      <c r="D868" s="189" t="s">
        <v>8824</v>
      </c>
      <c r="E868" s="237"/>
      <c r="F868" s="237"/>
      <c r="G868" s="231"/>
      <c r="H868" s="231"/>
      <c r="I868" s="231"/>
      <c r="J868" s="231"/>
      <c r="K868" s="231"/>
      <c r="L868" s="231"/>
      <c r="M868" s="231"/>
      <c r="N868" s="231"/>
      <c r="O868" s="231"/>
      <c r="P868" s="231"/>
    </row>
    <row r="869" spans="1:16">
      <c r="A869" s="236"/>
      <c r="B869" s="187" t="s">
        <v>147</v>
      </c>
      <c r="C869" s="231"/>
      <c r="D869" s="189" t="s">
        <v>8825</v>
      </c>
      <c r="E869" s="237"/>
      <c r="F869" s="237"/>
      <c r="G869" s="231"/>
      <c r="H869" s="231"/>
      <c r="I869" s="231"/>
      <c r="J869" s="231"/>
      <c r="K869" s="231"/>
      <c r="L869" s="231"/>
      <c r="M869" s="231"/>
      <c r="N869" s="231"/>
      <c r="O869" s="231"/>
      <c r="P869" s="231"/>
    </row>
    <row r="870" spans="1:16">
      <c r="A870" s="236"/>
      <c r="B870" s="187" t="s">
        <v>147</v>
      </c>
      <c r="C870" s="231"/>
      <c r="D870" s="189" t="s">
        <v>8826</v>
      </c>
      <c r="E870" s="237"/>
      <c r="F870" s="237"/>
      <c r="G870" s="231"/>
      <c r="H870" s="231"/>
      <c r="I870" s="231"/>
      <c r="J870" s="231"/>
      <c r="K870" s="231"/>
      <c r="L870" s="231"/>
      <c r="M870" s="231"/>
      <c r="N870" s="231"/>
      <c r="O870" s="231"/>
      <c r="P870" s="231"/>
    </row>
    <row r="871" spans="1:16">
      <c r="A871" s="236"/>
      <c r="B871" s="187" t="s">
        <v>147</v>
      </c>
      <c r="C871" s="231"/>
      <c r="D871" s="189" t="s">
        <v>8827</v>
      </c>
      <c r="E871" s="237"/>
      <c r="F871" s="237"/>
      <c r="G871" s="231"/>
      <c r="H871" s="231"/>
      <c r="I871" s="231"/>
      <c r="J871" s="231"/>
      <c r="K871" s="231"/>
      <c r="L871" s="231"/>
      <c r="M871" s="231"/>
      <c r="N871" s="231"/>
      <c r="O871" s="231"/>
      <c r="P871" s="231"/>
    </row>
    <row r="872" spans="1:16">
      <c r="A872" s="236"/>
      <c r="B872" s="187" t="s">
        <v>147</v>
      </c>
      <c r="C872" s="231"/>
      <c r="D872" s="189" t="s">
        <v>8828</v>
      </c>
      <c r="E872" s="237"/>
      <c r="F872" s="237"/>
      <c r="G872" s="231"/>
      <c r="H872" s="231"/>
      <c r="I872" s="231"/>
      <c r="J872" s="231"/>
      <c r="K872" s="231"/>
      <c r="L872" s="231"/>
      <c r="M872" s="231"/>
      <c r="N872" s="231"/>
      <c r="O872" s="231"/>
      <c r="P872" s="231"/>
    </row>
    <row r="873" spans="1:16">
      <c r="A873" s="236"/>
      <c r="B873" s="187" t="s">
        <v>147</v>
      </c>
      <c r="C873" s="231"/>
      <c r="D873" s="189" t="s">
        <v>8829</v>
      </c>
      <c r="E873" s="237"/>
      <c r="F873" s="237"/>
      <c r="G873" s="231"/>
      <c r="H873" s="231"/>
      <c r="I873" s="231"/>
      <c r="J873" s="231"/>
      <c r="K873" s="231"/>
      <c r="L873" s="231"/>
      <c r="M873" s="231"/>
      <c r="N873" s="231"/>
      <c r="O873" s="231"/>
      <c r="P873" s="231"/>
    </row>
    <row r="874" spans="1:16">
      <c r="A874" s="236"/>
      <c r="B874" s="187" t="s">
        <v>147</v>
      </c>
      <c r="C874" s="231"/>
      <c r="D874" s="189" t="s">
        <v>8830</v>
      </c>
      <c r="E874" s="237"/>
      <c r="F874" s="237"/>
      <c r="G874" s="231"/>
      <c r="H874" s="231"/>
      <c r="I874" s="231"/>
      <c r="J874" s="231"/>
      <c r="K874" s="231"/>
      <c r="L874" s="231"/>
      <c r="M874" s="231"/>
      <c r="N874" s="231"/>
      <c r="O874" s="231"/>
      <c r="P874" s="231"/>
    </row>
    <row r="875" spans="1:16">
      <c r="A875" s="236"/>
      <c r="B875" s="187" t="s">
        <v>147</v>
      </c>
      <c r="C875" s="231"/>
      <c r="D875" s="189" t="s">
        <v>8831</v>
      </c>
      <c r="E875" s="237"/>
      <c r="F875" s="237"/>
      <c r="G875" s="231"/>
      <c r="H875" s="231"/>
      <c r="I875" s="231"/>
      <c r="J875" s="231"/>
      <c r="K875" s="231"/>
      <c r="L875" s="231"/>
      <c r="M875" s="231"/>
      <c r="N875" s="231"/>
      <c r="O875" s="231"/>
      <c r="P875" s="231"/>
    </row>
    <row r="876" spans="1:16">
      <c r="A876" s="236"/>
      <c r="B876" s="187" t="s">
        <v>147</v>
      </c>
      <c r="C876" s="231"/>
      <c r="D876" s="189" t="s">
        <v>8832</v>
      </c>
      <c r="E876" s="237"/>
      <c r="F876" s="237"/>
      <c r="G876" s="231"/>
      <c r="H876" s="231"/>
      <c r="I876" s="231"/>
      <c r="J876" s="231"/>
      <c r="K876" s="231"/>
      <c r="L876" s="231"/>
      <c r="M876" s="231"/>
      <c r="N876" s="231"/>
      <c r="O876" s="231"/>
      <c r="P876" s="231"/>
    </row>
    <row r="877" spans="1:16">
      <c r="A877" s="236"/>
      <c r="B877" s="187" t="s">
        <v>147</v>
      </c>
      <c r="C877" s="231"/>
      <c r="D877" s="189" t="s">
        <v>8833</v>
      </c>
      <c r="E877" s="237"/>
      <c r="F877" s="237"/>
      <c r="G877" s="231"/>
      <c r="H877" s="231"/>
      <c r="I877" s="231"/>
      <c r="J877" s="231"/>
      <c r="K877" s="231"/>
      <c r="L877" s="231"/>
      <c r="M877" s="231"/>
      <c r="N877" s="231"/>
      <c r="O877" s="231"/>
      <c r="P877" s="231"/>
    </row>
    <row r="878" spans="1:16">
      <c r="A878" s="236"/>
      <c r="B878" s="187" t="s">
        <v>147</v>
      </c>
      <c r="C878" s="231"/>
      <c r="D878" s="189" t="s">
        <v>8834</v>
      </c>
      <c r="E878" s="237"/>
      <c r="F878" s="237"/>
      <c r="G878" s="231"/>
      <c r="H878" s="231"/>
      <c r="I878" s="231"/>
      <c r="J878" s="231"/>
      <c r="K878" s="231"/>
      <c r="L878" s="231"/>
      <c r="M878" s="231"/>
      <c r="N878" s="231"/>
      <c r="O878" s="231"/>
      <c r="P878" s="231"/>
    </row>
    <row r="879" spans="1:16">
      <c r="A879" s="236"/>
      <c r="B879" s="187" t="s">
        <v>147</v>
      </c>
      <c r="C879" s="231"/>
      <c r="D879" s="189" t="s">
        <v>8835</v>
      </c>
      <c r="E879" s="237"/>
      <c r="F879" s="237"/>
      <c r="G879" s="231"/>
      <c r="H879" s="231"/>
      <c r="I879" s="231"/>
      <c r="J879" s="231"/>
      <c r="K879" s="231"/>
      <c r="L879" s="231"/>
      <c r="M879" s="231"/>
      <c r="N879" s="231"/>
      <c r="O879" s="231"/>
      <c r="P879" s="231"/>
    </row>
    <row r="880" spans="1:16">
      <c r="A880" s="236"/>
      <c r="B880" s="187" t="s">
        <v>147</v>
      </c>
      <c r="C880" s="231"/>
      <c r="D880" s="189" t="s">
        <v>8836</v>
      </c>
      <c r="E880" s="237"/>
      <c r="F880" s="237"/>
      <c r="G880" s="231"/>
      <c r="H880" s="231"/>
      <c r="I880" s="231"/>
      <c r="J880" s="231"/>
      <c r="K880" s="231"/>
      <c r="L880" s="231"/>
      <c r="M880" s="231"/>
      <c r="N880" s="231"/>
      <c r="O880" s="231"/>
      <c r="P880" s="231"/>
    </row>
    <row r="881" spans="1:16">
      <c r="A881" s="236"/>
      <c r="B881" s="187" t="s">
        <v>147</v>
      </c>
      <c r="C881" s="231"/>
      <c r="D881" s="189" t="s">
        <v>8837</v>
      </c>
      <c r="E881" s="237"/>
      <c r="F881" s="237"/>
      <c r="G881" s="231"/>
      <c r="H881" s="231"/>
      <c r="I881" s="231"/>
      <c r="J881" s="231"/>
      <c r="K881" s="231"/>
      <c r="L881" s="231"/>
      <c r="M881" s="231"/>
      <c r="N881" s="231"/>
      <c r="O881" s="231"/>
      <c r="P881" s="231"/>
    </row>
    <row r="882" spans="1:16">
      <c r="A882" s="236"/>
      <c r="B882" s="187" t="s">
        <v>147</v>
      </c>
      <c r="C882" s="231"/>
      <c r="D882" s="189" t="s">
        <v>8838</v>
      </c>
      <c r="E882" s="237"/>
      <c r="F882" s="237"/>
      <c r="G882" s="231"/>
      <c r="H882" s="231"/>
      <c r="I882" s="231"/>
      <c r="J882" s="231"/>
      <c r="K882" s="231"/>
      <c r="L882" s="231"/>
      <c r="M882" s="231"/>
      <c r="N882" s="231"/>
      <c r="O882" s="231"/>
      <c r="P882" s="231"/>
    </row>
    <row r="883" spans="1:16">
      <c r="A883" s="236"/>
      <c r="B883" s="187" t="s">
        <v>147</v>
      </c>
      <c r="C883" s="231"/>
      <c r="D883" s="189" t="s">
        <v>8839</v>
      </c>
      <c r="E883" s="237"/>
      <c r="F883" s="237"/>
      <c r="G883" s="231"/>
      <c r="H883" s="231"/>
      <c r="I883" s="231"/>
      <c r="J883" s="231"/>
      <c r="K883" s="231"/>
      <c r="L883" s="231"/>
      <c r="M883" s="231"/>
      <c r="N883" s="231"/>
      <c r="O883" s="231"/>
      <c r="P883" s="231"/>
    </row>
    <row r="884" spans="1:16">
      <c r="A884" s="236"/>
      <c r="B884" s="187" t="s">
        <v>147</v>
      </c>
      <c r="C884" s="231"/>
      <c r="D884" s="189" t="s">
        <v>8840</v>
      </c>
      <c r="E884" s="237"/>
      <c r="F884" s="237"/>
      <c r="G884" s="231"/>
      <c r="H884" s="231"/>
      <c r="I884" s="231"/>
      <c r="J884" s="231"/>
      <c r="K884" s="231"/>
      <c r="L884" s="231"/>
      <c r="M884" s="231"/>
      <c r="N884" s="231"/>
      <c r="O884" s="231"/>
      <c r="P884" s="231"/>
    </row>
    <row r="885" spans="1:16">
      <c r="A885" s="236"/>
      <c r="B885" s="187" t="s">
        <v>147</v>
      </c>
      <c r="C885" s="231"/>
      <c r="D885" s="189" t="s">
        <v>8841</v>
      </c>
      <c r="E885" s="237"/>
      <c r="F885" s="237"/>
      <c r="G885" s="231"/>
      <c r="H885" s="231"/>
      <c r="I885" s="231"/>
      <c r="J885" s="231"/>
      <c r="K885" s="231"/>
      <c r="L885" s="231"/>
      <c r="M885" s="231"/>
      <c r="N885" s="231"/>
      <c r="O885" s="231"/>
      <c r="P885" s="231"/>
    </row>
    <row r="886" spans="1:16">
      <c r="A886" s="236"/>
      <c r="B886" s="187" t="s">
        <v>147</v>
      </c>
      <c r="C886" s="231"/>
      <c r="D886" s="189" t="s">
        <v>8842</v>
      </c>
      <c r="E886" s="237"/>
      <c r="F886" s="237"/>
      <c r="G886" s="231"/>
      <c r="H886" s="231"/>
      <c r="I886" s="231"/>
      <c r="J886" s="231"/>
      <c r="K886" s="231"/>
      <c r="L886" s="231"/>
      <c r="M886" s="231"/>
      <c r="N886" s="231"/>
      <c r="O886" s="231"/>
      <c r="P886" s="231"/>
    </row>
    <row r="887" spans="1:16">
      <c r="A887" s="236"/>
      <c r="B887" s="187" t="s">
        <v>147</v>
      </c>
      <c r="C887" s="231"/>
      <c r="D887" s="189" t="s">
        <v>8843</v>
      </c>
      <c r="E887" s="237"/>
      <c r="F887" s="237"/>
      <c r="G887" s="231"/>
      <c r="H887" s="231"/>
      <c r="I887" s="231"/>
      <c r="J887" s="231"/>
      <c r="K887" s="231"/>
      <c r="L887" s="231"/>
      <c r="M887" s="231"/>
      <c r="N887" s="231"/>
      <c r="O887" s="231"/>
      <c r="P887" s="231"/>
    </row>
    <row r="888" spans="1:16">
      <c r="A888" s="236"/>
      <c r="B888" s="187" t="s">
        <v>147</v>
      </c>
      <c r="C888" s="231"/>
      <c r="D888" s="189" t="s">
        <v>8844</v>
      </c>
      <c r="E888" s="237"/>
      <c r="F888" s="237"/>
      <c r="G888" s="231"/>
      <c r="H888" s="231"/>
      <c r="I888" s="231"/>
      <c r="J888" s="231"/>
      <c r="K888" s="231"/>
      <c r="L888" s="231"/>
      <c r="M888" s="231"/>
      <c r="N888" s="231"/>
      <c r="O888" s="231"/>
      <c r="P888" s="231"/>
    </row>
    <row r="889" spans="1:16">
      <c r="A889" s="236"/>
      <c r="B889" s="187" t="s">
        <v>147</v>
      </c>
      <c r="C889" s="231"/>
      <c r="D889" s="189" t="s">
        <v>8845</v>
      </c>
      <c r="E889" s="237"/>
      <c r="F889" s="237"/>
      <c r="G889" s="231"/>
      <c r="H889" s="231"/>
      <c r="I889" s="231"/>
      <c r="J889" s="231"/>
      <c r="K889" s="231"/>
      <c r="L889" s="231"/>
      <c r="M889" s="231"/>
      <c r="N889" s="231"/>
      <c r="O889" s="231"/>
      <c r="P889" s="231"/>
    </row>
    <row r="890" spans="1:16">
      <c r="A890" s="236"/>
      <c r="B890" s="187" t="s">
        <v>147</v>
      </c>
      <c r="C890" s="231"/>
      <c r="D890" s="189" t="s">
        <v>8846</v>
      </c>
      <c r="E890" s="237"/>
      <c r="F890" s="237"/>
      <c r="G890" s="231"/>
      <c r="H890" s="231"/>
      <c r="I890" s="231"/>
      <c r="J890" s="231"/>
      <c r="K890" s="231"/>
      <c r="L890" s="231"/>
      <c r="M890" s="231"/>
      <c r="N890" s="231"/>
      <c r="O890" s="231"/>
      <c r="P890" s="231"/>
    </row>
    <row r="891" spans="1:16">
      <c r="A891" s="236"/>
      <c r="B891" s="187" t="s">
        <v>147</v>
      </c>
      <c r="C891" s="231"/>
      <c r="D891" s="189" t="s">
        <v>8847</v>
      </c>
      <c r="E891" s="237"/>
      <c r="F891" s="237"/>
      <c r="G891" s="231"/>
      <c r="H891" s="231"/>
      <c r="I891" s="231"/>
      <c r="J891" s="231"/>
      <c r="K891" s="231"/>
      <c r="L891" s="231"/>
      <c r="M891" s="231"/>
      <c r="N891" s="231"/>
      <c r="O891" s="231"/>
      <c r="P891" s="231"/>
    </row>
    <row r="892" spans="1:16">
      <c r="A892" s="236"/>
      <c r="B892" s="187" t="s">
        <v>147</v>
      </c>
      <c r="C892" s="231"/>
      <c r="D892" s="189" t="s">
        <v>8848</v>
      </c>
      <c r="E892" s="237"/>
      <c r="F892" s="237"/>
      <c r="G892" s="231"/>
      <c r="H892" s="231"/>
      <c r="I892" s="231"/>
      <c r="J892" s="231"/>
      <c r="K892" s="231"/>
      <c r="L892" s="231"/>
      <c r="M892" s="231"/>
      <c r="N892" s="231"/>
      <c r="O892" s="231"/>
      <c r="P892" s="231"/>
    </row>
    <row r="893" spans="1:16">
      <c r="A893" s="236"/>
      <c r="B893" s="187" t="s">
        <v>147</v>
      </c>
      <c r="C893" s="231"/>
      <c r="D893" s="189" t="s">
        <v>8849</v>
      </c>
      <c r="E893" s="237"/>
      <c r="F893" s="237"/>
      <c r="G893" s="231"/>
      <c r="H893" s="231"/>
      <c r="I893" s="231"/>
      <c r="J893" s="231"/>
      <c r="K893" s="231"/>
      <c r="L893" s="231"/>
      <c r="M893" s="231"/>
      <c r="N893" s="231"/>
      <c r="O893" s="231"/>
      <c r="P893" s="231"/>
    </row>
    <row r="894" spans="1:16">
      <c r="A894" s="236"/>
      <c r="B894" s="187" t="s">
        <v>147</v>
      </c>
      <c r="C894" s="231"/>
      <c r="D894" s="189" t="s">
        <v>8850</v>
      </c>
      <c r="E894" s="237"/>
      <c r="F894" s="237"/>
      <c r="G894" s="231"/>
      <c r="H894" s="231"/>
      <c r="I894" s="231"/>
      <c r="J894" s="231"/>
      <c r="K894" s="231"/>
      <c r="L894" s="231"/>
      <c r="M894" s="231"/>
      <c r="N894" s="231"/>
      <c r="O894" s="231"/>
      <c r="P894" s="231"/>
    </row>
    <row r="895" spans="1:16">
      <c r="A895" s="236"/>
      <c r="B895" s="187" t="s">
        <v>147</v>
      </c>
      <c r="C895" s="231"/>
      <c r="D895" s="189" t="s">
        <v>8851</v>
      </c>
      <c r="E895" s="237"/>
      <c r="F895" s="237"/>
      <c r="G895" s="231"/>
      <c r="H895" s="231"/>
      <c r="I895" s="231"/>
      <c r="J895" s="231"/>
      <c r="K895" s="231"/>
      <c r="L895" s="231"/>
      <c r="M895" s="231"/>
      <c r="N895" s="231"/>
      <c r="O895" s="231"/>
      <c r="P895" s="231"/>
    </row>
    <row r="896" spans="1:16">
      <c r="A896" s="236"/>
      <c r="B896" s="187" t="s">
        <v>147</v>
      </c>
      <c r="C896" s="231"/>
      <c r="D896" s="189" t="s">
        <v>8852</v>
      </c>
      <c r="E896" s="237"/>
      <c r="F896" s="237"/>
      <c r="G896" s="231"/>
      <c r="H896" s="231"/>
      <c r="I896" s="231"/>
      <c r="J896" s="231"/>
      <c r="K896" s="231"/>
      <c r="L896" s="231"/>
      <c r="M896" s="231"/>
      <c r="N896" s="231"/>
      <c r="O896" s="231"/>
      <c r="P896" s="231"/>
    </row>
    <row r="897" spans="1:16">
      <c r="A897" s="236"/>
      <c r="B897" s="187" t="s">
        <v>147</v>
      </c>
      <c r="C897" s="231"/>
      <c r="D897" s="189" t="s">
        <v>8853</v>
      </c>
      <c r="E897" s="237"/>
      <c r="F897" s="237"/>
      <c r="G897" s="231"/>
      <c r="H897" s="231"/>
      <c r="I897" s="231"/>
      <c r="J897" s="231"/>
      <c r="K897" s="231"/>
      <c r="L897" s="231"/>
      <c r="M897" s="231"/>
      <c r="N897" s="231"/>
      <c r="O897" s="231"/>
      <c r="P897" s="231"/>
    </row>
    <row r="898" spans="1:16">
      <c r="A898" s="236"/>
      <c r="B898" s="187" t="s">
        <v>147</v>
      </c>
      <c r="C898" s="231"/>
      <c r="D898" s="189" t="s">
        <v>8854</v>
      </c>
      <c r="E898" s="237"/>
      <c r="F898" s="237"/>
      <c r="G898" s="231"/>
      <c r="H898" s="231"/>
      <c r="I898" s="231"/>
      <c r="J898" s="231"/>
      <c r="K898" s="231"/>
      <c r="L898" s="231"/>
      <c r="M898" s="231"/>
      <c r="N898" s="231"/>
      <c r="O898" s="231"/>
      <c r="P898" s="231"/>
    </row>
    <row r="899" spans="1:16">
      <c r="A899" s="236"/>
      <c r="B899" s="187" t="s">
        <v>147</v>
      </c>
      <c r="C899" s="231"/>
      <c r="D899" s="189" t="s">
        <v>8855</v>
      </c>
      <c r="E899" s="237"/>
      <c r="F899" s="237"/>
      <c r="G899" s="231"/>
      <c r="H899" s="231"/>
      <c r="I899" s="231"/>
      <c r="J899" s="231"/>
      <c r="K899" s="231"/>
      <c r="L899" s="231"/>
      <c r="M899" s="231"/>
      <c r="N899" s="231"/>
      <c r="O899" s="231"/>
      <c r="P899" s="231"/>
    </row>
    <row r="900" spans="1:16">
      <c r="A900" s="236"/>
      <c r="B900" s="187" t="s">
        <v>147</v>
      </c>
      <c r="C900" s="231"/>
      <c r="D900" s="189" t="s">
        <v>8856</v>
      </c>
      <c r="E900" s="237"/>
      <c r="F900" s="237"/>
      <c r="G900" s="231"/>
      <c r="H900" s="231"/>
      <c r="I900" s="231"/>
      <c r="J900" s="231"/>
      <c r="K900" s="231"/>
      <c r="L900" s="231"/>
      <c r="M900" s="231"/>
      <c r="N900" s="231"/>
      <c r="O900" s="231"/>
      <c r="P900" s="231"/>
    </row>
    <row r="901" spans="1:16">
      <c r="A901" s="236"/>
      <c r="B901" s="187" t="s">
        <v>147</v>
      </c>
      <c r="C901" s="231"/>
      <c r="D901" s="189" t="s">
        <v>8857</v>
      </c>
      <c r="E901" s="237"/>
      <c r="F901" s="237"/>
      <c r="G901" s="231"/>
      <c r="H901" s="231"/>
      <c r="I901" s="231"/>
      <c r="J901" s="231"/>
      <c r="K901" s="231"/>
      <c r="L901" s="231"/>
      <c r="M901" s="231"/>
      <c r="N901" s="231"/>
      <c r="O901" s="231"/>
      <c r="P901" s="231"/>
    </row>
    <row r="902" spans="1:16">
      <c r="A902" s="236"/>
      <c r="B902" s="187" t="s">
        <v>147</v>
      </c>
      <c r="C902" s="231"/>
      <c r="D902" s="189" t="s">
        <v>8858</v>
      </c>
      <c r="E902" s="237"/>
      <c r="F902" s="237"/>
      <c r="G902" s="231"/>
      <c r="H902" s="231"/>
      <c r="I902" s="231"/>
      <c r="J902" s="231"/>
      <c r="K902" s="231"/>
      <c r="L902" s="231"/>
      <c r="M902" s="231"/>
      <c r="N902" s="231"/>
      <c r="O902" s="231"/>
      <c r="P902" s="231"/>
    </row>
    <row r="903" spans="1:16">
      <c r="A903" s="236"/>
      <c r="B903" s="187" t="s">
        <v>147</v>
      </c>
      <c r="C903" s="231"/>
      <c r="D903" s="189" t="s">
        <v>8859</v>
      </c>
      <c r="E903" s="237"/>
      <c r="F903" s="237"/>
      <c r="G903" s="231"/>
      <c r="H903" s="231"/>
      <c r="I903" s="231"/>
      <c r="J903" s="231"/>
      <c r="K903" s="231"/>
      <c r="L903" s="231"/>
      <c r="M903" s="231"/>
      <c r="N903" s="231"/>
      <c r="O903" s="231"/>
      <c r="P903" s="231"/>
    </row>
    <row r="904" spans="1:16">
      <c r="A904" s="236"/>
      <c r="B904" s="187" t="s">
        <v>147</v>
      </c>
      <c r="C904" s="231"/>
      <c r="D904" s="189" t="s">
        <v>8860</v>
      </c>
      <c r="E904" s="237"/>
      <c r="F904" s="237"/>
      <c r="G904" s="231"/>
      <c r="H904" s="231"/>
      <c r="I904" s="231"/>
      <c r="J904" s="231"/>
      <c r="K904" s="231"/>
      <c r="L904" s="231"/>
      <c r="M904" s="231"/>
      <c r="N904" s="231"/>
      <c r="O904" s="231"/>
      <c r="P904" s="231"/>
    </row>
    <row r="905" spans="1:16">
      <c r="A905" s="236"/>
      <c r="B905" s="187" t="s">
        <v>147</v>
      </c>
      <c r="C905" s="231"/>
      <c r="D905" s="189" t="s">
        <v>8861</v>
      </c>
      <c r="E905" s="237"/>
      <c r="F905" s="237"/>
      <c r="G905" s="231"/>
      <c r="H905" s="231"/>
      <c r="I905" s="231"/>
      <c r="J905" s="231"/>
      <c r="K905" s="231"/>
      <c r="L905" s="231"/>
      <c r="M905" s="231"/>
      <c r="N905" s="231"/>
      <c r="O905" s="231"/>
      <c r="P905" s="231"/>
    </row>
    <row r="906" spans="1:16">
      <c r="A906" s="236"/>
      <c r="B906" s="187" t="s">
        <v>147</v>
      </c>
      <c r="C906" s="231"/>
      <c r="D906" s="189" t="s">
        <v>8862</v>
      </c>
      <c r="E906" s="237"/>
      <c r="F906" s="237"/>
      <c r="G906" s="231"/>
      <c r="H906" s="231"/>
      <c r="I906" s="231"/>
      <c r="J906" s="231"/>
      <c r="K906" s="231"/>
      <c r="L906" s="231"/>
      <c r="M906" s="231"/>
      <c r="N906" s="231"/>
      <c r="O906" s="231"/>
      <c r="P906" s="231"/>
    </row>
    <row r="907" spans="1:16">
      <c r="A907" s="236"/>
      <c r="B907" s="187" t="s">
        <v>147</v>
      </c>
      <c r="C907" s="231"/>
      <c r="D907" s="189" t="s">
        <v>8863</v>
      </c>
      <c r="E907" s="237"/>
      <c r="F907" s="237"/>
      <c r="G907" s="231"/>
      <c r="H907" s="231"/>
      <c r="I907" s="231"/>
      <c r="J907" s="231"/>
      <c r="K907" s="231"/>
      <c r="L907" s="231"/>
      <c r="M907" s="231"/>
      <c r="N907" s="231"/>
      <c r="O907" s="231"/>
      <c r="P907" s="231"/>
    </row>
    <row r="908" spans="1:16">
      <c r="A908" s="236"/>
      <c r="B908" s="187" t="s">
        <v>147</v>
      </c>
      <c r="C908" s="231"/>
      <c r="D908" s="189" t="s">
        <v>8864</v>
      </c>
      <c r="E908" s="237"/>
      <c r="F908" s="237"/>
      <c r="G908" s="231"/>
      <c r="H908" s="231"/>
      <c r="I908" s="231"/>
      <c r="J908" s="231"/>
      <c r="K908" s="231"/>
      <c r="L908" s="231"/>
      <c r="M908" s="231"/>
      <c r="N908" s="231"/>
      <c r="O908" s="231"/>
      <c r="P908" s="231"/>
    </row>
    <row r="909" spans="1:16">
      <c r="A909" s="236"/>
      <c r="B909" s="187" t="s">
        <v>147</v>
      </c>
      <c r="C909" s="231"/>
      <c r="D909" s="189" t="s">
        <v>8865</v>
      </c>
      <c r="E909" s="237"/>
      <c r="F909" s="237"/>
      <c r="G909" s="231"/>
      <c r="H909" s="231"/>
      <c r="I909" s="231"/>
      <c r="J909" s="231"/>
      <c r="K909" s="231"/>
      <c r="L909" s="231"/>
      <c r="M909" s="231"/>
      <c r="N909" s="231"/>
      <c r="O909" s="231"/>
      <c r="P909" s="231"/>
    </row>
    <row r="910" spans="1:16">
      <c r="A910" s="236"/>
      <c r="B910" s="187" t="s">
        <v>147</v>
      </c>
      <c r="C910" s="231"/>
      <c r="D910" s="189" t="s">
        <v>8866</v>
      </c>
      <c r="E910" s="237"/>
      <c r="F910" s="237"/>
      <c r="G910" s="231"/>
      <c r="H910" s="231"/>
      <c r="I910" s="231"/>
      <c r="J910" s="231"/>
      <c r="K910" s="231"/>
      <c r="L910" s="231"/>
      <c r="M910" s="231"/>
      <c r="N910" s="231"/>
      <c r="O910" s="231"/>
      <c r="P910" s="231"/>
    </row>
    <row r="911" spans="1:16">
      <c r="A911" s="236"/>
      <c r="B911" s="187" t="s">
        <v>147</v>
      </c>
      <c r="C911" s="231"/>
      <c r="D911" s="189" t="s">
        <v>8867</v>
      </c>
      <c r="E911" s="237"/>
      <c r="F911" s="237"/>
      <c r="G911" s="231"/>
      <c r="H911" s="231"/>
      <c r="I911" s="231"/>
      <c r="J911" s="231"/>
      <c r="K911" s="231"/>
      <c r="L911" s="231"/>
      <c r="M911" s="231"/>
      <c r="N911" s="231"/>
      <c r="O911" s="231"/>
      <c r="P911" s="231"/>
    </row>
    <row r="912" spans="1:16">
      <c r="A912" s="236"/>
      <c r="B912" s="187" t="s">
        <v>147</v>
      </c>
      <c r="C912" s="231"/>
      <c r="D912" s="189" t="s">
        <v>8868</v>
      </c>
      <c r="E912" s="237"/>
      <c r="F912" s="237"/>
      <c r="G912" s="231"/>
      <c r="H912" s="231"/>
      <c r="I912" s="231"/>
      <c r="J912" s="231"/>
      <c r="K912" s="231"/>
      <c r="L912" s="231"/>
      <c r="M912" s="231"/>
      <c r="N912" s="231"/>
      <c r="O912" s="231"/>
      <c r="P912" s="231"/>
    </row>
    <row r="913" spans="1:16">
      <c r="A913" s="236"/>
      <c r="B913" s="187" t="s">
        <v>147</v>
      </c>
      <c r="C913" s="231"/>
      <c r="D913" s="189" t="s">
        <v>8869</v>
      </c>
      <c r="E913" s="237"/>
      <c r="F913" s="237"/>
      <c r="G913" s="231"/>
      <c r="H913" s="231"/>
      <c r="I913" s="231"/>
      <c r="J913" s="231"/>
      <c r="K913" s="231"/>
      <c r="L913" s="231"/>
      <c r="M913" s="231"/>
      <c r="N913" s="231"/>
      <c r="O913" s="231"/>
      <c r="P913" s="231"/>
    </row>
    <row r="914" spans="1:16">
      <c r="A914" s="236"/>
      <c r="B914" s="187" t="s">
        <v>147</v>
      </c>
      <c r="C914" s="231"/>
      <c r="D914" s="189" t="s">
        <v>8870</v>
      </c>
      <c r="E914" s="237"/>
      <c r="F914" s="237"/>
      <c r="G914" s="231"/>
      <c r="H914" s="231"/>
      <c r="I914" s="231"/>
      <c r="J914" s="231"/>
      <c r="K914" s="231"/>
      <c r="L914" s="231"/>
      <c r="M914" s="231"/>
      <c r="N914" s="231"/>
      <c r="O914" s="231"/>
      <c r="P914" s="231"/>
    </row>
    <row r="915" spans="1:16">
      <c r="A915" s="236"/>
      <c r="B915" s="187" t="s">
        <v>147</v>
      </c>
      <c r="C915" s="231"/>
      <c r="D915" s="189" t="s">
        <v>8871</v>
      </c>
      <c r="E915" s="237"/>
      <c r="F915" s="237"/>
      <c r="G915" s="231"/>
      <c r="H915" s="231"/>
      <c r="I915" s="231"/>
      <c r="J915" s="231"/>
      <c r="K915" s="231"/>
      <c r="L915" s="231"/>
      <c r="M915" s="231"/>
      <c r="N915" s="231"/>
      <c r="O915" s="231"/>
      <c r="P915" s="231"/>
    </row>
    <row r="916" spans="1:16">
      <c r="A916" s="236"/>
      <c r="B916" s="187" t="s">
        <v>147</v>
      </c>
      <c r="C916" s="231"/>
      <c r="D916" s="189" t="s">
        <v>8872</v>
      </c>
      <c r="E916" s="237"/>
      <c r="F916" s="237"/>
      <c r="G916" s="231"/>
      <c r="H916" s="231"/>
      <c r="I916" s="231"/>
      <c r="J916" s="231"/>
      <c r="K916" s="231"/>
      <c r="L916" s="231"/>
      <c r="M916" s="231"/>
      <c r="N916" s="231"/>
      <c r="O916" s="231"/>
      <c r="P916" s="231"/>
    </row>
    <row r="917" spans="1:16">
      <c r="A917" s="236"/>
      <c r="B917" s="187" t="s">
        <v>147</v>
      </c>
      <c r="C917" s="231"/>
      <c r="D917" s="189" t="s">
        <v>8873</v>
      </c>
      <c r="E917" s="237"/>
      <c r="F917" s="237"/>
      <c r="G917" s="231"/>
      <c r="H917" s="231"/>
      <c r="I917" s="231"/>
      <c r="J917" s="231"/>
      <c r="K917" s="231"/>
      <c r="L917" s="231"/>
      <c r="M917" s="231"/>
      <c r="N917" s="231"/>
      <c r="O917" s="231"/>
      <c r="P917" s="231"/>
    </row>
    <row r="918" spans="1:16">
      <c r="A918" s="236"/>
      <c r="B918" s="187" t="s">
        <v>147</v>
      </c>
      <c r="C918" s="231"/>
      <c r="D918" s="189" t="s">
        <v>8874</v>
      </c>
      <c r="E918" s="237"/>
      <c r="F918" s="237"/>
      <c r="G918" s="231"/>
      <c r="H918" s="231"/>
      <c r="I918" s="231"/>
      <c r="J918" s="231"/>
      <c r="K918" s="231"/>
      <c r="L918" s="231"/>
      <c r="M918" s="231"/>
      <c r="N918" s="231"/>
      <c r="O918" s="231"/>
      <c r="P918" s="231"/>
    </row>
    <row r="919" spans="1:16">
      <c r="A919" s="236"/>
      <c r="B919" s="187" t="s">
        <v>147</v>
      </c>
      <c r="C919" s="231"/>
      <c r="D919" s="189" t="s">
        <v>8875</v>
      </c>
      <c r="E919" s="237"/>
      <c r="F919" s="237"/>
      <c r="G919" s="231"/>
      <c r="H919" s="231"/>
      <c r="I919" s="231"/>
      <c r="J919" s="231"/>
      <c r="K919" s="231"/>
      <c r="L919" s="231"/>
      <c r="M919" s="231"/>
      <c r="N919" s="231"/>
      <c r="O919" s="231"/>
      <c r="P919" s="231"/>
    </row>
    <row r="920" spans="1:16">
      <c r="A920" s="236"/>
      <c r="B920" s="187" t="s">
        <v>147</v>
      </c>
      <c r="C920" s="231"/>
      <c r="D920" s="189" t="s">
        <v>8876</v>
      </c>
      <c r="E920" s="237"/>
      <c r="F920" s="237"/>
      <c r="G920" s="231"/>
      <c r="H920" s="231"/>
      <c r="I920" s="231"/>
      <c r="J920" s="231"/>
      <c r="K920" s="231"/>
      <c r="L920" s="231"/>
      <c r="M920" s="231"/>
      <c r="N920" s="231"/>
      <c r="O920" s="231"/>
      <c r="P920" s="231"/>
    </row>
    <row r="921" spans="1:16">
      <c r="A921" s="236"/>
      <c r="B921" s="187" t="s">
        <v>147</v>
      </c>
      <c r="C921" s="231"/>
      <c r="D921" s="189" t="s">
        <v>8877</v>
      </c>
      <c r="E921" s="237"/>
      <c r="F921" s="237"/>
      <c r="G921" s="231"/>
      <c r="H921" s="231"/>
      <c r="I921" s="231"/>
      <c r="J921" s="231"/>
      <c r="K921" s="231"/>
      <c r="L921" s="231"/>
      <c r="M921" s="231"/>
      <c r="N921" s="231"/>
      <c r="O921" s="231"/>
      <c r="P921" s="231"/>
    </row>
    <row r="922" spans="1:16">
      <c r="A922" s="236"/>
      <c r="B922" s="187" t="s">
        <v>147</v>
      </c>
      <c r="C922" s="231"/>
      <c r="D922" s="189" t="s">
        <v>8878</v>
      </c>
      <c r="E922" s="237"/>
      <c r="F922" s="237"/>
      <c r="G922" s="231"/>
      <c r="H922" s="231"/>
      <c r="I922" s="231"/>
      <c r="J922" s="231"/>
      <c r="K922" s="231"/>
      <c r="L922" s="231"/>
      <c r="M922" s="231"/>
      <c r="N922" s="231"/>
      <c r="O922" s="231"/>
      <c r="P922" s="231"/>
    </row>
    <row r="923" spans="1:16">
      <c r="A923" s="236"/>
      <c r="B923" s="187" t="s">
        <v>147</v>
      </c>
      <c r="C923" s="231"/>
      <c r="D923" s="189" t="s">
        <v>8879</v>
      </c>
      <c r="E923" s="237"/>
      <c r="F923" s="237"/>
      <c r="G923" s="231"/>
      <c r="H923" s="231"/>
      <c r="I923" s="231"/>
      <c r="J923" s="231"/>
      <c r="K923" s="231"/>
      <c r="L923" s="231"/>
      <c r="M923" s="231"/>
      <c r="N923" s="231"/>
      <c r="O923" s="231"/>
      <c r="P923" s="231"/>
    </row>
    <row r="924" spans="1:16">
      <c r="A924" s="236"/>
      <c r="B924" s="187" t="s">
        <v>147</v>
      </c>
      <c r="C924" s="231"/>
      <c r="D924" s="189" t="s">
        <v>8880</v>
      </c>
      <c r="E924" s="237"/>
      <c r="F924" s="237"/>
      <c r="G924" s="231"/>
      <c r="H924" s="231"/>
      <c r="I924" s="231"/>
      <c r="J924" s="231"/>
      <c r="K924" s="231"/>
      <c r="L924" s="231"/>
      <c r="M924" s="231"/>
      <c r="N924" s="231"/>
      <c r="O924" s="231"/>
      <c r="P924" s="231"/>
    </row>
    <row r="925" spans="1:16">
      <c r="A925" s="236"/>
      <c r="B925" s="187" t="s">
        <v>147</v>
      </c>
      <c r="C925" s="231"/>
      <c r="D925" s="189" t="s">
        <v>8881</v>
      </c>
      <c r="E925" s="237"/>
      <c r="F925" s="237"/>
      <c r="G925" s="231"/>
      <c r="H925" s="231"/>
      <c r="I925" s="231"/>
      <c r="J925" s="231"/>
      <c r="K925" s="231"/>
      <c r="L925" s="231"/>
      <c r="M925" s="231"/>
      <c r="N925" s="231"/>
      <c r="O925" s="231"/>
      <c r="P925" s="231"/>
    </row>
    <row r="926" spans="1:16">
      <c r="A926" s="236"/>
      <c r="B926" s="187" t="s">
        <v>147</v>
      </c>
      <c r="C926" s="231"/>
      <c r="D926" s="189" t="s">
        <v>8882</v>
      </c>
      <c r="E926" s="237"/>
      <c r="F926" s="237"/>
      <c r="G926" s="231"/>
      <c r="H926" s="231"/>
      <c r="I926" s="231"/>
      <c r="J926" s="231"/>
      <c r="K926" s="231"/>
      <c r="L926" s="231"/>
      <c r="M926" s="231"/>
      <c r="N926" s="231"/>
      <c r="O926" s="231"/>
      <c r="P926" s="231"/>
    </row>
    <row r="927" spans="1:16">
      <c r="A927" s="236"/>
      <c r="B927" s="187" t="s">
        <v>147</v>
      </c>
      <c r="C927" s="231"/>
      <c r="D927" s="189" t="s">
        <v>8883</v>
      </c>
      <c r="E927" s="237"/>
      <c r="F927" s="237"/>
      <c r="G927" s="231"/>
      <c r="H927" s="231"/>
      <c r="I927" s="231"/>
      <c r="J927" s="231"/>
      <c r="K927" s="231"/>
      <c r="L927" s="231"/>
      <c r="M927" s="231"/>
      <c r="N927" s="231"/>
      <c r="O927" s="231"/>
      <c r="P927" s="231"/>
    </row>
    <row r="928" spans="1:16">
      <c r="A928" s="236"/>
      <c r="B928" s="187" t="s">
        <v>147</v>
      </c>
      <c r="C928" s="231"/>
      <c r="D928" s="189" t="s">
        <v>8884</v>
      </c>
      <c r="E928" s="237"/>
      <c r="F928" s="237"/>
      <c r="G928" s="231"/>
      <c r="H928" s="231"/>
      <c r="I928" s="231"/>
      <c r="J928" s="231"/>
      <c r="K928" s="231"/>
      <c r="L928" s="231"/>
      <c r="M928" s="231"/>
      <c r="N928" s="231"/>
      <c r="O928" s="231"/>
      <c r="P928" s="231"/>
    </row>
    <row r="929" spans="1:16">
      <c r="A929" s="236"/>
      <c r="B929" s="187" t="s">
        <v>147</v>
      </c>
      <c r="C929" s="231"/>
      <c r="D929" s="189" t="s">
        <v>8885</v>
      </c>
      <c r="E929" s="237"/>
      <c r="F929" s="237"/>
      <c r="G929" s="231"/>
      <c r="H929" s="231"/>
      <c r="I929" s="231"/>
      <c r="J929" s="231"/>
      <c r="K929" s="231"/>
      <c r="L929" s="231"/>
      <c r="M929" s="231"/>
      <c r="N929" s="231"/>
      <c r="O929" s="231"/>
      <c r="P929" s="231"/>
    </row>
    <row r="930" spans="1:16">
      <c r="A930" s="236"/>
      <c r="B930" s="187" t="s">
        <v>147</v>
      </c>
      <c r="C930" s="231"/>
      <c r="D930" s="189" t="s">
        <v>8886</v>
      </c>
      <c r="E930" s="237"/>
      <c r="F930" s="237"/>
      <c r="G930" s="231"/>
      <c r="H930" s="231"/>
      <c r="I930" s="231"/>
      <c r="J930" s="231"/>
      <c r="K930" s="231"/>
      <c r="L930" s="231"/>
      <c r="M930" s="231"/>
      <c r="N930" s="231"/>
      <c r="O930" s="231"/>
      <c r="P930" s="231"/>
    </row>
    <row r="931" spans="1:16">
      <c r="A931" s="236"/>
      <c r="B931" s="187" t="s">
        <v>147</v>
      </c>
      <c r="C931" s="231"/>
      <c r="D931" s="189" t="s">
        <v>8887</v>
      </c>
      <c r="E931" s="237"/>
      <c r="F931" s="237"/>
      <c r="G931" s="231"/>
      <c r="H931" s="231"/>
      <c r="I931" s="231"/>
      <c r="J931" s="231"/>
      <c r="K931" s="231"/>
      <c r="L931" s="231"/>
      <c r="M931" s="231"/>
      <c r="N931" s="231"/>
      <c r="O931" s="231"/>
      <c r="P931" s="231"/>
    </row>
    <row r="932" spans="1:16">
      <c r="A932" s="236"/>
      <c r="B932" s="187" t="s">
        <v>147</v>
      </c>
      <c r="C932" s="231"/>
      <c r="D932" s="189" t="s">
        <v>8888</v>
      </c>
      <c r="E932" s="237"/>
      <c r="F932" s="237"/>
      <c r="G932" s="231"/>
      <c r="H932" s="231"/>
      <c r="I932" s="231"/>
      <c r="J932" s="231"/>
      <c r="K932" s="231"/>
      <c r="L932" s="231"/>
      <c r="M932" s="231"/>
      <c r="N932" s="231"/>
      <c r="O932" s="231"/>
      <c r="P932" s="231"/>
    </row>
    <row r="933" spans="1:16">
      <c r="A933" s="236"/>
      <c r="B933" s="187" t="s">
        <v>147</v>
      </c>
      <c r="C933" s="231"/>
      <c r="D933" s="189" t="s">
        <v>8889</v>
      </c>
      <c r="E933" s="237"/>
      <c r="F933" s="237"/>
      <c r="G933" s="231"/>
      <c r="H933" s="231"/>
      <c r="I933" s="231"/>
      <c r="J933" s="231"/>
      <c r="K933" s="231"/>
      <c r="L933" s="231"/>
      <c r="M933" s="231"/>
      <c r="N933" s="231"/>
      <c r="O933" s="231"/>
      <c r="P933" s="231"/>
    </row>
    <row r="934" spans="1:16">
      <c r="A934" s="236"/>
      <c r="B934" s="187" t="s">
        <v>147</v>
      </c>
      <c r="C934" s="231"/>
      <c r="D934" s="189" t="s">
        <v>8890</v>
      </c>
      <c r="E934" s="237"/>
      <c r="F934" s="237"/>
      <c r="G934" s="231"/>
      <c r="H934" s="231"/>
      <c r="I934" s="231"/>
      <c r="J934" s="231"/>
      <c r="K934" s="231"/>
      <c r="L934" s="231"/>
      <c r="M934" s="231"/>
      <c r="N934" s="231"/>
      <c r="O934" s="231"/>
      <c r="P934" s="231"/>
    </row>
    <row r="935" spans="1:16">
      <c r="A935" s="236"/>
      <c r="B935" s="187" t="s">
        <v>147</v>
      </c>
      <c r="C935" s="231"/>
      <c r="D935" s="189" t="s">
        <v>8891</v>
      </c>
      <c r="E935" s="237"/>
      <c r="F935" s="237"/>
      <c r="G935" s="231"/>
      <c r="H935" s="231"/>
      <c r="I935" s="231"/>
      <c r="J935" s="231"/>
      <c r="K935" s="231"/>
      <c r="L935" s="231"/>
      <c r="M935" s="231"/>
      <c r="N935" s="231"/>
      <c r="O935" s="231"/>
      <c r="P935" s="231"/>
    </row>
    <row r="936" spans="1:16">
      <c r="A936" s="236"/>
      <c r="B936" s="187" t="s">
        <v>147</v>
      </c>
      <c r="C936" s="231"/>
      <c r="D936" s="189" t="s">
        <v>8892</v>
      </c>
      <c r="E936" s="237"/>
      <c r="F936" s="237"/>
      <c r="G936" s="231"/>
      <c r="H936" s="231"/>
      <c r="I936" s="231"/>
      <c r="J936" s="231"/>
      <c r="K936" s="231"/>
      <c r="L936" s="231"/>
      <c r="M936" s="231"/>
      <c r="N936" s="231"/>
      <c r="O936" s="231"/>
      <c r="P936" s="231"/>
    </row>
    <row r="937" spans="1:16">
      <c r="A937" s="236"/>
      <c r="B937" s="187" t="s">
        <v>147</v>
      </c>
      <c r="C937" s="231"/>
      <c r="D937" s="189" t="s">
        <v>8893</v>
      </c>
      <c r="E937" s="237"/>
      <c r="F937" s="237"/>
      <c r="G937" s="231"/>
      <c r="H937" s="231"/>
      <c r="I937" s="231"/>
      <c r="J937" s="231"/>
      <c r="K937" s="231"/>
      <c r="L937" s="231"/>
      <c r="M937" s="231"/>
      <c r="N937" s="231"/>
      <c r="O937" s="231"/>
      <c r="P937" s="231"/>
    </row>
    <row r="938" spans="1:16">
      <c r="A938" s="236"/>
      <c r="B938" s="187" t="s">
        <v>147</v>
      </c>
      <c r="C938" s="231"/>
      <c r="D938" s="189" t="s">
        <v>8894</v>
      </c>
      <c r="E938" s="237"/>
      <c r="F938" s="237"/>
      <c r="G938" s="231"/>
      <c r="H938" s="231"/>
      <c r="I938" s="231"/>
      <c r="J938" s="231"/>
      <c r="K938" s="231"/>
      <c r="L938" s="231"/>
      <c r="M938" s="231"/>
      <c r="N938" s="231"/>
      <c r="O938" s="231"/>
      <c r="P938" s="231"/>
    </row>
    <row r="939" spans="1:16">
      <c r="A939" s="236"/>
      <c r="B939" s="187" t="s">
        <v>147</v>
      </c>
      <c r="C939" s="231"/>
      <c r="D939" s="189" t="s">
        <v>8895</v>
      </c>
      <c r="E939" s="237"/>
      <c r="F939" s="237"/>
      <c r="G939" s="231"/>
      <c r="H939" s="231"/>
      <c r="I939" s="231"/>
      <c r="J939" s="231"/>
      <c r="K939" s="231"/>
      <c r="L939" s="231"/>
      <c r="M939" s="231"/>
      <c r="N939" s="231"/>
      <c r="O939" s="231"/>
      <c r="P939" s="231"/>
    </row>
    <row r="940" spans="1:16">
      <c r="A940" s="236"/>
      <c r="B940" s="187" t="s">
        <v>147</v>
      </c>
      <c r="C940" s="231"/>
      <c r="D940" s="189" t="s">
        <v>8896</v>
      </c>
      <c r="E940" s="237"/>
      <c r="F940" s="237"/>
      <c r="G940" s="231"/>
      <c r="H940" s="231"/>
      <c r="I940" s="231"/>
      <c r="J940" s="231"/>
      <c r="K940" s="231"/>
      <c r="L940" s="231"/>
      <c r="M940" s="231"/>
      <c r="N940" s="231"/>
      <c r="O940" s="231"/>
      <c r="P940" s="231"/>
    </row>
    <row r="941" spans="1:16">
      <c r="A941" s="236"/>
      <c r="B941" s="187" t="s">
        <v>147</v>
      </c>
      <c r="C941" s="231"/>
      <c r="D941" s="189" t="s">
        <v>8897</v>
      </c>
      <c r="E941" s="237"/>
      <c r="F941" s="237"/>
      <c r="G941" s="231"/>
      <c r="H941" s="231"/>
      <c r="I941" s="231"/>
      <c r="J941" s="231"/>
      <c r="K941" s="231"/>
      <c r="L941" s="231"/>
      <c r="M941" s="231"/>
      <c r="N941" s="231"/>
      <c r="O941" s="231"/>
      <c r="P941" s="231"/>
    </row>
    <row r="942" spans="1:16">
      <c r="A942" s="236"/>
      <c r="B942" s="187" t="s">
        <v>147</v>
      </c>
      <c r="C942" s="231"/>
      <c r="D942" s="189" t="s">
        <v>8898</v>
      </c>
      <c r="E942" s="237"/>
      <c r="F942" s="237"/>
      <c r="G942" s="231"/>
      <c r="H942" s="231"/>
      <c r="I942" s="231"/>
      <c r="J942" s="231"/>
      <c r="K942" s="231"/>
      <c r="L942" s="231"/>
      <c r="M942" s="231"/>
      <c r="N942" s="231"/>
      <c r="O942" s="231"/>
      <c r="P942" s="231"/>
    </row>
    <row r="943" spans="1:16">
      <c r="A943" s="236"/>
      <c r="B943" s="187" t="s">
        <v>147</v>
      </c>
      <c r="C943" s="231"/>
      <c r="D943" s="189" t="s">
        <v>8899</v>
      </c>
      <c r="E943" s="237"/>
      <c r="F943" s="237"/>
      <c r="G943" s="231"/>
      <c r="H943" s="231"/>
      <c r="I943" s="231"/>
      <c r="J943" s="231"/>
      <c r="K943" s="231"/>
      <c r="L943" s="231"/>
      <c r="M943" s="231"/>
      <c r="N943" s="231"/>
      <c r="O943" s="231"/>
      <c r="P943" s="231"/>
    </row>
    <row r="944" spans="1:16">
      <c r="A944" s="236"/>
      <c r="B944" s="187" t="s">
        <v>147</v>
      </c>
      <c r="C944" s="231"/>
      <c r="D944" s="189" t="s">
        <v>8900</v>
      </c>
      <c r="E944" s="237"/>
      <c r="F944" s="237"/>
      <c r="G944" s="231"/>
      <c r="H944" s="231"/>
      <c r="I944" s="231"/>
      <c r="J944" s="231"/>
      <c r="K944" s="231"/>
      <c r="L944" s="231"/>
      <c r="M944" s="231"/>
      <c r="N944" s="231"/>
      <c r="O944" s="231"/>
      <c r="P944" s="231"/>
    </row>
    <row r="945" spans="1:16">
      <c r="A945" s="236"/>
      <c r="B945" s="187" t="s">
        <v>147</v>
      </c>
      <c r="C945" s="231"/>
      <c r="D945" s="189" t="s">
        <v>8901</v>
      </c>
      <c r="E945" s="237"/>
      <c r="F945" s="237"/>
      <c r="G945" s="231"/>
      <c r="H945" s="231"/>
      <c r="I945" s="231"/>
      <c r="J945" s="231"/>
      <c r="K945" s="231"/>
      <c r="L945" s="231"/>
      <c r="M945" s="231"/>
      <c r="N945" s="231"/>
      <c r="O945" s="231"/>
      <c r="P945" s="231"/>
    </row>
    <row r="946" spans="1:16">
      <c r="A946" s="236"/>
      <c r="B946" s="187" t="s">
        <v>147</v>
      </c>
      <c r="C946" s="231"/>
      <c r="D946" s="189" t="s">
        <v>8902</v>
      </c>
      <c r="E946" s="237"/>
      <c r="F946" s="237"/>
      <c r="G946" s="231"/>
      <c r="H946" s="231"/>
      <c r="I946" s="231"/>
      <c r="J946" s="231"/>
      <c r="K946" s="231"/>
      <c r="L946" s="231"/>
      <c r="M946" s="231"/>
      <c r="N946" s="231"/>
      <c r="O946" s="231"/>
      <c r="P946" s="231"/>
    </row>
    <row r="947" spans="1:16">
      <c r="A947" s="236"/>
      <c r="B947" s="187" t="s">
        <v>147</v>
      </c>
      <c r="C947" s="231"/>
      <c r="D947" s="189" t="s">
        <v>8903</v>
      </c>
      <c r="E947" s="237"/>
      <c r="F947" s="237"/>
      <c r="G947" s="231"/>
      <c r="H947" s="231"/>
      <c r="I947" s="231"/>
      <c r="J947" s="231"/>
      <c r="K947" s="231"/>
      <c r="L947" s="231"/>
      <c r="M947" s="231"/>
      <c r="N947" s="231"/>
      <c r="O947" s="231"/>
      <c r="P947" s="231"/>
    </row>
    <row r="948" spans="1:16">
      <c r="A948" s="236"/>
      <c r="B948" s="187" t="s">
        <v>147</v>
      </c>
      <c r="C948" s="231"/>
      <c r="D948" s="189" t="s">
        <v>8904</v>
      </c>
      <c r="E948" s="237"/>
      <c r="F948" s="237"/>
      <c r="G948" s="231"/>
      <c r="H948" s="231"/>
      <c r="I948" s="231"/>
      <c r="J948" s="231"/>
      <c r="K948" s="231"/>
      <c r="L948" s="231"/>
      <c r="M948" s="231"/>
      <c r="N948" s="231"/>
      <c r="O948" s="231"/>
      <c r="P948" s="231"/>
    </row>
    <row r="949" spans="1:16">
      <c r="A949" s="236"/>
      <c r="B949" s="187" t="s">
        <v>147</v>
      </c>
      <c r="C949" s="231"/>
      <c r="D949" s="189" t="s">
        <v>8905</v>
      </c>
      <c r="E949" s="237"/>
      <c r="F949" s="237"/>
      <c r="G949" s="231"/>
      <c r="H949" s="231"/>
      <c r="I949" s="231"/>
      <c r="J949" s="231"/>
      <c r="K949" s="231"/>
      <c r="L949" s="231"/>
      <c r="M949" s="231"/>
      <c r="N949" s="231"/>
      <c r="O949" s="231"/>
      <c r="P949" s="231"/>
    </row>
    <row r="950" spans="1:16">
      <c r="A950" s="236"/>
      <c r="B950" s="187" t="s">
        <v>147</v>
      </c>
      <c r="C950" s="231"/>
      <c r="D950" s="189" t="s">
        <v>8906</v>
      </c>
      <c r="E950" s="237"/>
      <c r="F950" s="237"/>
      <c r="G950" s="231"/>
      <c r="H950" s="231"/>
      <c r="I950" s="231"/>
      <c r="J950" s="231"/>
      <c r="K950" s="231"/>
      <c r="L950" s="231"/>
      <c r="M950" s="231"/>
      <c r="N950" s="231"/>
      <c r="O950" s="231"/>
      <c r="P950" s="231"/>
    </row>
    <row r="951" spans="1:16">
      <c r="A951" s="236"/>
      <c r="B951" s="187" t="s">
        <v>147</v>
      </c>
      <c r="C951" s="231"/>
      <c r="D951" s="189" t="s">
        <v>8907</v>
      </c>
      <c r="E951" s="237"/>
      <c r="F951" s="237"/>
      <c r="G951" s="231"/>
      <c r="H951" s="231"/>
      <c r="I951" s="231"/>
      <c r="J951" s="231"/>
      <c r="K951" s="231"/>
      <c r="L951" s="231"/>
      <c r="M951" s="231"/>
      <c r="N951" s="231"/>
      <c r="O951" s="231"/>
      <c r="P951" s="231"/>
    </row>
    <row r="952" spans="1:16">
      <c r="A952" s="236"/>
      <c r="B952" s="187" t="s">
        <v>147</v>
      </c>
      <c r="C952" s="231"/>
      <c r="D952" s="189" t="s">
        <v>8908</v>
      </c>
      <c r="E952" s="237"/>
      <c r="F952" s="237"/>
      <c r="G952" s="231"/>
      <c r="H952" s="231"/>
      <c r="I952" s="231"/>
      <c r="J952" s="231"/>
      <c r="K952" s="231"/>
      <c r="L952" s="231"/>
      <c r="M952" s="231"/>
      <c r="N952" s="231"/>
      <c r="O952" s="231"/>
      <c r="P952" s="231"/>
    </row>
    <row r="953" spans="1:16">
      <c r="A953" s="236"/>
      <c r="B953" s="187" t="s">
        <v>147</v>
      </c>
      <c r="C953" s="231"/>
      <c r="D953" s="189" t="s">
        <v>8909</v>
      </c>
      <c r="E953" s="237"/>
      <c r="F953" s="237"/>
      <c r="G953" s="231"/>
      <c r="H953" s="231"/>
      <c r="I953" s="231"/>
      <c r="J953" s="231"/>
      <c r="K953" s="231"/>
      <c r="L953" s="231"/>
      <c r="M953" s="231"/>
      <c r="N953" s="231"/>
      <c r="O953" s="231"/>
      <c r="P953" s="231"/>
    </row>
    <row r="954" spans="1:16">
      <c r="A954" s="236"/>
      <c r="B954" s="187" t="s">
        <v>147</v>
      </c>
      <c r="C954" s="231"/>
      <c r="D954" s="189" t="s">
        <v>8910</v>
      </c>
      <c r="E954" s="237"/>
      <c r="F954" s="237"/>
      <c r="G954" s="231"/>
      <c r="H954" s="231"/>
      <c r="I954" s="231"/>
      <c r="J954" s="231"/>
      <c r="K954" s="231"/>
      <c r="L954" s="231"/>
      <c r="M954" s="231"/>
      <c r="N954" s="231"/>
      <c r="O954" s="231"/>
      <c r="P954" s="231"/>
    </row>
    <row r="955" spans="1:16">
      <c r="A955" s="236"/>
      <c r="B955" s="187" t="s">
        <v>147</v>
      </c>
      <c r="C955" s="231"/>
      <c r="D955" s="189" t="s">
        <v>8911</v>
      </c>
      <c r="E955" s="237"/>
      <c r="F955" s="237"/>
      <c r="G955" s="231"/>
      <c r="H955" s="231"/>
      <c r="I955" s="231"/>
      <c r="J955" s="231"/>
      <c r="K955" s="231"/>
      <c r="L955" s="231"/>
      <c r="M955" s="231"/>
      <c r="N955" s="231"/>
      <c r="O955" s="231"/>
      <c r="P955" s="231"/>
    </row>
    <row r="956" spans="1:16">
      <c r="A956" s="236"/>
      <c r="B956" s="187" t="s">
        <v>147</v>
      </c>
      <c r="C956" s="231"/>
      <c r="D956" s="189" t="s">
        <v>8912</v>
      </c>
      <c r="E956" s="237"/>
      <c r="F956" s="237"/>
      <c r="G956" s="231"/>
      <c r="H956" s="231"/>
      <c r="I956" s="231"/>
      <c r="J956" s="231"/>
      <c r="K956" s="231"/>
      <c r="L956" s="231"/>
      <c r="M956" s="231"/>
      <c r="N956" s="231"/>
      <c r="O956" s="231"/>
      <c r="P956" s="231"/>
    </row>
    <row r="957" spans="1:16">
      <c r="A957" s="236"/>
      <c r="B957" s="187" t="s">
        <v>147</v>
      </c>
      <c r="C957" s="231"/>
      <c r="D957" s="189" t="s">
        <v>8913</v>
      </c>
      <c r="E957" s="237"/>
      <c r="F957" s="237"/>
      <c r="G957" s="231"/>
      <c r="H957" s="231"/>
      <c r="I957" s="231"/>
      <c r="J957" s="231"/>
      <c r="K957" s="231"/>
      <c r="L957" s="231"/>
      <c r="M957" s="231"/>
      <c r="N957" s="231"/>
      <c r="O957" s="231"/>
      <c r="P957" s="231"/>
    </row>
    <row r="958" spans="1:16">
      <c r="A958" s="236"/>
      <c r="B958" s="187" t="s">
        <v>147</v>
      </c>
      <c r="C958" s="231"/>
      <c r="D958" s="189" t="s">
        <v>8914</v>
      </c>
      <c r="E958" s="237"/>
      <c r="F958" s="237"/>
      <c r="G958" s="231"/>
      <c r="H958" s="231"/>
      <c r="I958" s="231"/>
      <c r="J958" s="231"/>
      <c r="K958" s="231"/>
      <c r="L958" s="231"/>
      <c r="M958" s="231"/>
      <c r="N958" s="231"/>
      <c r="O958" s="231"/>
      <c r="P958" s="231"/>
    </row>
    <row r="959" spans="1:16">
      <c r="A959" s="236"/>
      <c r="B959" s="187" t="s">
        <v>147</v>
      </c>
      <c r="C959" s="231"/>
      <c r="D959" s="189" t="s">
        <v>8915</v>
      </c>
      <c r="E959" s="237"/>
      <c r="F959" s="237"/>
      <c r="G959" s="231"/>
      <c r="H959" s="231"/>
      <c r="I959" s="231"/>
      <c r="J959" s="231"/>
      <c r="K959" s="231"/>
      <c r="L959" s="231"/>
      <c r="M959" s="231"/>
      <c r="N959" s="231"/>
      <c r="O959" s="231"/>
      <c r="P959" s="231"/>
    </row>
    <row r="960" spans="1:16">
      <c r="A960" s="236"/>
      <c r="B960" s="187" t="s">
        <v>147</v>
      </c>
      <c r="C960" s="231"/>
      <c r="D960" s="189" t="s">
        <v>8916</v>
      </c>
      <c r="E960" s="237"/>
      <c r="F960" s="237"/>
      <c r="G960" s="231"/>
      <c r="H960" s="231"/>
      <c r="I960" s="231"/>
      <c r="J960" s="231"/>
      <c r="K960" s="231"/>
      <c r="L960" s="231"/>
      <c r="M960" s="231"/>
      <c r="N960" s="231"/>
      <c r="O960" s="231"/>
      <c r="P960" s="231"/>
    </row>
    <row r="961" spans="1:16">
      <c r="A961" s="236"/>
      <c r="B961" s="187" t="s">
        <v>147</v>
      </c>
      <c r="C961" s="231"/>
      <c r="D961" s="189" t="s">
        <v>8917</v>
      </c>
      <c r="E961" s="237"/>
      <c r="F961" s="237"/>
      <c r="G961" s="231"/>
      <c r="H961" s="231"/>
      <c r="I961" s="231"/>
      <c r="J961" s="231"/>
      <c r="K961" s="231"/>
      <c r="L961" s="231"/>
      <c r="M961" s="231"/>
      <c r="N961" s="231"/>
      <c r="O961" s="231"/>
      <c r="P961" s="231"/>
    </row>
    <row r="962" spans="1:16">
      <c r="A962" s="236"/>
      <c r="B962" s="187" t="s">
        <v>147</v>
      </c>
      <c r="C962" s="231"/>
      <c r="D962" s="189" t="s">
        <v>8918</v>
      </c>
      <c r="E962" s="237"/>
      <c r="F962" s="237"/>
      <c r="G962" s="231"/>
      <c r="H962" s="231"/>
      <c r="I962" s="231"/>
      <c r="J962" s="231"/>
      <c r="K962" s="231"/>
      <c r="L962" s="231"/>
      <c r="M962" s="231"/>
      <c r="N962" s="231"/>
      <c r="O962" s="231"/>
      <c r="P962" s="231"/>
    </row>
    <row r="963" spans="1:16">
      <c r="A963" s="236"/>
      <c r="B963" s="187" t="s">
        <v>147</v>
      </c>
      <c r="C963" s="231"/>
      <c r="D963" s="189" t="s">
        <v>8919</v>
      </c>
      <c r="E963" s="237"/>
      <c r="F963" s="237"/>
      <c r="G963" s="231"/>
      <c r="H963" s="231"/>
      <c r="I963" s="231"/>
      <c r="J963" s="231"/>
      <c r="K963" s="231"/>
      <c r="L963" s="231"/>
      <c r="M963" s="231"/>
      <c r="N963" s="231"/>
      <c r="O963" s="231"/>
      <c r="P963" s="231"/>
    </row>
    <row r="964" spans="1:16">
      <c r="A964" s="236"/>
      <c r="B964" s="187" t="s">
        <v>147</v>
      </c>
      <c r="C964" s="231"/>
      <c r="D964" s="189" t="s">
        <v>8920</v>
      </c>
      <c r="E964" s="237"/>
      <c r="F964" s="237"/>
      <c r="G964" s="231"/>
      <c r="H964" s="231"/>
      <c r="I964" s="231"/>
      <c r="J964" s="231"/>
      <c r="K964" s="231"/>
      <c r="L964" s="231"/>
      <c r="M964" s="231"/>
      <c r="N964" s="231"/>
      <c r="O964" s="231"/>
      <c r="P964" s="231"/>
    </row>
    <row r="965" spans="1:16">
      <c r="A965" s="236"/>
      <c r="B965" s="187" t="s">
        <v>147</v>
      </c>
      <c r="C965" s="231"/>
      <c r="D965" s="189" t="s">
        <v>8921</v>
      </c>
      <c r="E965" s="237"/>
      <c r="F965" s="237"/>
      <c r="G965" s="231"/>
      <c r="H965" s="231"/>
      <c r="I965" s="231"/>
      <c r="J965" s="231"/>
      <c r="K965" s="231"/>
      <c r="L965" s="231"/>
      <c r="M965" s="231"/>
      <c r="N965" s="231"/>
      <c r="O965" s="231"/>
      <c r="P965" s="231"/>
    </row>
    <row r="966" spans="1:16">
      <c r="A966" s="236"/>
      <c r="B966" s="187" t="s">
        <v>147</v>
      </c>
      <c r="C966" s="231"/>
      <c r="D966" s="189" t="s">
        <v>8922</v>
      </c>
      <c r="E966" s="237"/>
      <c r="F966" s="237"/>
      <c r="G966" s="231"/>
      <c r="H966" s="231"/>
      <c r="I966" s="231"/>
      <c r="J966" s="231"/>
      <c r="K966" s="231"/>
      <c r="L966" s="231"/>
      <c r="M966" s="231"/>
      <c r="N966" s="231"/>
      <c r="O966" s="231"/>
      <c r="P966" s="231"/>
    </row>
    <row r="967" spans="1:16">
      <c r="A967" s="236"/>
      <c r="B967" s="187" t="s">
        <v>147</v>
      </c>
      <c r="C967" s="231"/>
      <c r="D967" s="189" t="s">
        <v>8923</v>
      </c>
      <c r="E967" s="237"/>
      <c r="F967" s="237"/>
      <c r="G967" s="231"/>
      <c r="H967" s="231"/>
      <c r="I967" s="231"/>
      <c r="J967" s="231"/>
      <c r="K967" s="231"/>
      <c r="L967" s="231"/>
      <c r="M967" s="231"/>
      <c r="N967" s="231"/>
      <c r="O967" s="231"/>
      <c r="P967" s="231"/>
    </row>
    <row r="968" spans="1:16">
      <c r="A968" s="236"/>
      <c r="B968" s="187" t="s">
        <v>147</v>
      </c>
      <c r="C968" s="231"/>
      <c r="D968" s="189" t="s">
        <v>8924</v>
      </c>
      <c r="E968" s="237"/>
      <c r="F968" s="237"/>
      <c r="G968" s="231"/>
      <c r="H968" s="231"/>
      <c r="I968" s="231"/>
      <c r="J968" s="231"/>
      <c r="K968" s="231"/>
      <c r="L968" s="231"/>
      <c r="M968" s="231"/>
      <c r="N968" s="231"/>
      <c r="O968" s="231"/>
      <c r="P968" s="231"/>
    </row>
    <row r="969" spans="1:16">
      <c r="A969" s="236"/>
      <c r="B969" s="187" t="s">
        <v>147</v>
      </c>
      <c r="C969" s="231"/>
      <c r="D969" s="189" t="s">
        <v>8925</v>
      </c>
      <c r="E969" s="237"/>
      <c r="F969" s="237"/>
      <c r="G969" s="231"/>
      <c r="H969" s="231"/>
      <c r="I969" s="231"/>
      <c r="J969" s="231"/>
      <c r="K969" s="231"/>
      <c r="L969" s="231"/>
      <c r="M969" s="231"/>
      <c r="N969" s="231"/>
      <c r="O969" s="231"/>
      <c r="P969" s="231"/>
    </row>
    <row r="970" spans="1:16">
      <c r="A970" s="236"/>
      <c r="B970" s="187" t="s">
        <v>147</v>
      </c>
      <c r="C970" s="231"/>
      <c r="D970" s="189" t="s">
        <v>8926</v>
      </c>
      <c r="E970" s="237"/>
      <c r="F970" s="237"/>
      <c r="G970" s="231"/>
      <c r="H970" s="231"/>
      <c r="I970" s="231"/>
      <c r="J970" s="231"/>
      <c r="K970" s="231"/>
      <c r="L970" s="231"/>
      <c r="M970" s="231"/>
      <c r="N970" s="231"/>
      <c r="O970" s="231"/>
      <c r="P970" s="231"/>
    </row>
    <row r="971" spans="1:16">
      <c r="A971" s="236"/>
      <c r="B971" s="187" t="s">
        <v>147</v>
      </c>
      <c r="C971" s="231"/>
      <c r="D971" s="189" t="s">
        <v>8927</v>
      </c>
      <c r="E971" s="237"/>
      <c r="F971" s="237"/>
      <c r="G971" s="231"/>
      <c r="H971" s="231"/>
      <c r="I971" s="231"/>
      <c r="J971" s="231"/>
      <c r="K971" s="231"/>
      <c r="L971" s="231"/>
      <c r="M971" s="231"/>
      <c r="N971" s="231"/>
      <c r="O971" s="231"/>
      <c r="P971" s="231"/>
    </row>
    <row r="972" spans="1:16">
      <c r="A972" s="236"/>
      <c r="B972" s="187" t="s">
        <v>147</v>
      </c>
      <c r="C972" s="231"/>
      <c r="D972" s="189" t="s">
        <v>8928</v>
      </c>
      <c r="E972" s="237"/>
      <c r="F972" s="237"/>
      <c r="G972" s="231"/>
      <c r="H972" s="231"/>
      <c r="I972" s="231"/>
      <c r="J972" s="231"/>
      <c r="K972" s="231"/>
      <c r="L972" s="231"/>
      <c r="M972" s="231"/>
      <c r="N972" s="231"/>
      <c r="O972" s="231"/>
      <c r="P972" s="231"/>
    </row>
    <row r="973" spans="1:16">
      <c r="A973" s="236"/>
      <c r="B973" s="187" t="s">
        <v>147</v>
      </c>
      <c r="C973" s="231"/>
      <c r="D973" s="189" t="s">
        <v>8929</v>
      </c>
      <c r="E973" s="237"/>
      <c r="F973" s="237"/>
      <c r="G973" s="231"/>
      <c r="H973" s="231"/>
      <c r="I973" s="231"/>
      <c r="J973" s="231"/>
      <c r="K973" s="231"/>
      <c r="L973" s="231"/>
      <c r="M973" s="231"/>
      <c r="N973" s="231"/>
      <c r="O973" s="231"/>
      <c r="P973" s="231"/>
    </row>
    <row r="974" spans="1:16">
      <c r="A974" s="236"/>
      <c r="B974" s="187" t="s">
        <v>147</v>
      </c>
      <c r="C974" s="231"/>
      <c r="D974" s="189" t="s">
        <v>8930</v>
      </c>
      <c r="E974" s="237"/>
      <c r="F974" s="237"/>
      <c r="G974" s="231"/>
      <c r="H974" s="231"/>
      <c r="I974" s="231"/>
      <c r="J974" s="231"/>
      <c r="K974" s="231"/>
      <c r="L974" s="231"/>
      <c r="M974" s="231"/>
      <c r="N974" s="231"/>
      <c r="O974" s="231"/>
      <c r="P974" s="231"/>
    </row>
    <row r="975" spans="1:16">
      <c r="A975" s="236"/>
      <c r="B975" s="187" t="s">
        <v>147</v>
      </c>
      <c r="C975" s="231"/>
      <c r="D975" s="189" t="s">
        <v>8931</v>
      </c>
      <c r="E975" s="237"/>
      <c r="F975" s="237"/>
      <c r="G975" s="231"/>
      <c r="H975" s="231"/>
      <c r="I975" s="231"/>
      <c r="J975" s="231"/>
      <c r="K975" s="231"/>
      <c r="L975" s="231"/>
      <c r="M975" s="231"/>
      <c r="N975" s="231"/>
      <c r="O975" s="231"/>
      <c r="P975" s="231"/>
    </row>
    <row r="976" spans="1:16">
      <c r="A976" s="236"/>
      <c r="B976" s="187" t="s">
        <v>147</v>
      </c>
      <c r="C976" s="231"/>
      <c r="D976" s="189" t="s">
        <v>8932</v>
      </c>
      <c r="E976" s="237"/>
      <c r="F976" s="237"/>
      <c r="G976" s="231"/>
      <c r="H976" s="231"/>
      <c r="I976" s="231"/>
      <c r="J976" s="231"/>
      <c r="K976" s="231"/>
      <c r="L976" s="231"/>
      <c r="M976" s="231"/>
      <c r="N976" s="231"/>
      <c r="O976" s="231"/>
      <c r="P976" s="231"/>
    </row>
    <row r="977" spans="1:16">
      <c r="A977" s="236"/>
      <c r="B977" s="187" t="s">
        <v>147</v>
      </c>
      <c r="C977" s="231"/>
      <c r="D977" s="189" t="s">
        <v>8933</v>
      </c>
      <c r="E977" s="237"/>
      <c r="F977" s="237"/>
      <c r="G977" s="231"/>
      <c r="H977" s="231"/>
      <c r="I977" s="231"/>
      <c r="J977" s="231"/>
      <c r="K977" s="231"/>
      <c r="L977" s="231"/>
      <c r="M977" s="231"/>
      <c r="N977" s="231"/>
      <c r="O977" s="231"/>
      <c r="P977" s="231"/>
    </row>
    <row r="978" spans="1:16">
      <c r="A978" s="236"/>
      <c r="B978" s="187" t="s">
        <v>147</v>
      </c>
      <c r="C978" s="231"/>
      <c r="D978" s="189" t="s">
        <v>8934</v>
      </c>
      <c r="E978" s="237"/>
      <c r="F978" s="237"/>
      <c r="G978" s="231"/>
      <c r="H978" s="231"/>
      <c r="I978" s="231"/>
      <c r="J978" s="231"/>
      <c r="K978" s="231"/>
      <c r="L978" s="231"/>
      <c r="M978" s="231"/>
      <c r="N978" s="231"/>
      <c r="O978" s="231"/>
      <c r="P978" s="231"/>
    </row>
    <row r="979" spans="1:16">
      <c r="A979" s="236"/>
      <c r="B979" s="187" t="s">
        <v>147</v>
      </c>
      <c r="C979" s="231"/>
      <c r="D979" s="189" t="s">
        <v>8935</v>
      </c>
      <c r="E979" s="237"/>
      <c r="F979" s="237"/>
      <c r="G979" s="231"/>
      <c r="H979" s="231"/>
      <c r="I979" s="231"/>
      <c r="J979" s="231"/>
      <c r="K979" s="231"/>
      <c r="L979" s="231"/>
      <c r="M979" s="231"/>
      <c r="N979" s="231"/>
      <c r="O979" s="231"/>
      <c r="P979" s="231"/>
    </row>
    <row r="980" spans="1:16">
      <c r="A980" s="236"/>
      <c r="B980" s="187" t="s">
        <v>147</v>
      </c>
      <c r="C980" s="231"/>
      <c r="D980" s="189" t="s">
        <v>8936</v>
      </c>
      <c r="E980" s="237"/>
      <c r="F980" s="237"/>
      <c r="G980" s="231"/>
      <c r="H980" s="231"/>
      <c r="I980" s="231"/>
      <c r="J980" s="231"/>
      <c r="K980" s="231"/>
      <c r="L980" s="231"/>
      <c r="M980" s="231"/>
      <c r="N980" s="231"/>
      <c r="O980" s="231"/>
      <c r="P980" s="231"/>
    </row>
    <row r="981" spans="1:16">
      <c r="A981" s="236"/>
      <c r="B981" s="187" t="s">
        <v>147</v>
      </c>
      <c r="C981" s="231"/>
      <c r="D981" s="189" t="s">
        <v>8937</v>
      </c>
      <c r="E981" s="237"/>
      <c r="F981" s="237"/>
      <c r="G981" s="231"/>
      <c r="H981" s="231"/>
      <c r="I981" s="231"/>
      <c r="J981" s="231"/>
      <c r="K981" s="231"/>
      <c r="L981" s="231"/>
      <c r="M981" s="231"/>
      <c r="N981" s="231"/>
      <c r="O981" s="231"/>
      <c r="P981" s="231"/>
    </row>
    <row r="982" spans="1:16">
      <c r="A982" s="236"/>
      <c r="B982" s="187" t="s">
        <v>147</v>
      </c>
      <c r="C982" s="231"/>
      <c r="D982" s="189" t="s">
        <v>8938</v>
      </c>
      <c r="E982" s="237"/>
      <c r="F982" s="237"/>
      <c r="G982" s="231"/>
      <c r="H982" s="231"/>
      <c r="I982" s="231"/>
      <c r="J982" s="231"/>
      <c r="K982" s="231"/>
      <c r="L982" s="231"/>
      <c r="M982" s="231"/>
      <c r="N982" s="231"/>
      <c r="O982" s="231"/>
      <c r="P982" s="231"/>
    </row>
    <row r="983" spans="1:16">
      <c r="A983" s="236"/>
      <c r="B983" s="187" t="s">
        <v>147</v>
      </c>
      <c r="C983" s="231"/>
      <c r="D983" s="189" t="s">
        <v>8939</v>
      </c>
      <c r="E983" s="237"/>
      <c r="F983" s="237"/>
      <c r="G983" s="231"/>
      <c r="H983" s="231"/>
      <c r="I983" s="231"/>
      <c r="J983" s="231"/>
      <c r="K983" s="231"/>
      <c r="L983" s="231"/>
      <c r="M983" s="231"/>
      <c r="N983" s="231"/>
      <c r="O983" s="231"/>
      <c r="P983" s="231"/>
    </row>
    <row r="984" spans="1:16">
      <c r="A984" s="236"/>
      <c r="B984" s="187" t="s">
        <v>147</v>
      </c>
      <c r="C984" s="231"/>
      <c r="D984" s="189" t="s">
        <v>8940</v>
      </c>
      <c r="E984" s="237"/>
      <c r="F984" s="237"/>
      <c r="G984" s="231"/>
      <c r="H984" s="231"/>
      <c r="I984" s="231"/>
      <c r="J984" s="231"/>
      <c r="K984" s="231"/>
      <c r="L984" s="231"/>
      <c r="M984" s="231"/>
      <c r="N984" s="231"/>
      <c r="O984" s="231"/>
      <c r="P984" s="231"/>
    </row>
    <row r="985" spans="1:16">
      <c r="A985" s="236"/>
      <c r="B985" s="187" t="s">
        <v>147</v>
      </c>
      <c r="C985" s="231"/>
      <c r="D985" s="189" t="s">
        <v>8941</v>
      </c>
      <c r="E985" s="237"/>
      <c r="F985" s="237"/>
      <c r="G985" s="231"/>
      <c r="H985" s="231"/>
      <c r="I985" s="231"/>
      <c r="J985" s="231"/>
      <c r="K985" s="231"/>
      <c r="L985" s="231"/>
      <c r="M985" s="231"/>
      <c r="N985" s="231"/>
      <c r="O985" s="231"/>
      <c r="P985" s="231"/>
    </row>
    <row r="986" spans="1:16">
      <c r="A986" s="236"/>
      <c r="B986" s="187" t="s">
        <v>147</v>
      </c>
      <c r="C986" s="231"/>
      <c r="D986" s="189" t="s">
        <v>8942</v>
      </c>
      <c r="E986" s="237"/>
      <c r="F986" s="237"/>
      <c r="G986" s="231"/>
      <c r="H986" s="231"/>
      <c r="I986" s="231"/>
      <c r="J986" s="231"/>
      <c r="K986" s="231"/>
      <c r="L986" s="231"/>
      <c r="M986" s="231"/>
      <c r="N986" s="231"/>
      <c r="O986" s="231"/>
      <c r="P986" s="231"/>
    </row>
    <row r="987" spans="1:16">
      <c r="A987" s="236"/>
      <c r="B987" s="187" t="s">
        <v>147</v>
      </c>
      <c r="C987" s="231"/>
      <c r="D987" s="189" t="s">
        <v>8943</v>
      </c>
      <c r="E987" s="237"/>
      <c r="F987" s="237"/>
      <c r="G987" s="231"/>
      <c r="H987" s="231"/>
      <c r="I987" s="231"/>
      <c r="J987" s="231"/>
      <c r="K987" s="231"/>
      <c r="L987" s="231"/>
      <c r="M987" s="231"/>
      <c r="N987" s="231"/>
      <c r="O987" s="231"/>
      <c r="P987" s="231"/>
    </row>
    <row r="988" spans="1:16">
      <c r="A988" s="236"/>
      <c r="B988" s="187" t="s">
        <v>147</v>
      </c>
      <c r="C988" s="231"/>
      <c r="D988" s="189" t="s">
        <v>8944</v>
      </c>
      <c r="E988" s="237"/>
      <c r="F988" s="237"/>
      <c r="G988" s="231"/>
      <c r="H988" s="231"/>
      <c r="I988" s="231"/>
      <c r="J988" s="231"/>
      <c r="K988" s="231"/>
      <c r="L988" s="231"/>
      <c r="M988" s="231"/>
      <c r="N988" s="231"/>
      <c r="O988" s="231"/>
      <c r="P988" s="231"/>
    </row>
    <row r="989" spans="1:16">
      <c r="A989" s="236"/>
      <c r="B989" s="187" t="s">
        <v>147</v>
      </c>
      <c r="C989" s="231"/>
      <c r="D989" s="189" t="s">
        <v>8945</v>
      </c>
      <c r="E989" s="237"/>
      <c r="F989" s="237"/>
      <c r="G989" s="231"/>
      <c r="H989" s="231"/>
      <c r="I989" s="231"/>
      <c r="J989" s="231"/>
      <c r="K989" s="231"/>
      <c r="L989" s="231"/>
      <c r="M989" s="231"/>
      <c r="N989" s="231"/>
      <c r="O989" s="231"/>
      <c r="P989" s="231"/>
    </row>
    <row r="990" spans="1:16">
      <c r="A990" s="236"/>
      <c r="B990" s="187" t="s">
        <v>147</v>
      </c>
      <c r="C990" s="231"/>
      <c r="D990" s="189" t="s">
        <v>8946</v>
      </c>
      <c r="E990" s="237"/>
      <c r="F990" s="237"/>
      <c r="G990" s="231"/>
      <c r="H990" s="231"/>
      <c r="I990" s="231"/>
      <c r="J990" s="231"/>
      <c r="K990" s="231"/>
      <c r="L990" s="231"/>
      <c r="M990" s="231"/>
      <c r="N990" s="231"/>
      <c r="O990" s="231"/>
      <c r="P990" s="231"/>
    </row>
    <row r="991" spans="1:16">
      <c r="A991" s="236"/>
      <c r="B991" s="187" t="s">
        <v>147</v>
      </c>
      <c r="C991" s="231"/>
      <c r="D991" s="189" t="s">
        <v>8947</v>
      </c>
      <c r="E991" s="237"/>
      <c r="F991" s="237"/>
      <c r="G991" s="231"/>
      <c r="H991" s="231"/>
      <c r="I991" s="231"/>
      <c r="J991" s="231"/>
      <c r="K991" s="231"/>
      <c r="L991" s="231"/>
      <c r="M991" s="231"/>
      <c r="N991" s="231"/>
      <c r="O991" s="231"/>
      <c r="P991" s="231"/>
    </row>
    <row r="992" spans="1:16">
      <c r="A992" s="236"/>
      <c r="B992" s="187" t="s">
        <v>147</v>
      </c>
      <c r="C992" s="231"/>
      <c r="D992" s="189" t="s">
        <v>8948</v>
      </c>
      <c r="E992" s="237"/>
      <c r="F992" s="237"/>
      <c r="G992" s="231"/>
      <c r="H992" s="231"/>
      <c r="I992" s="231"/>
      <c r="J992" s="231"/>
      <c r="K992" s="231"/>
      <c r="L992" s="231"/>
      <c r="M992" s="231"/>
      <c r="N992" s="231"/>
      <c r="O992" s="231"/>
      <c r="P992" s="231"/>
    </row>
    <row r="993" spans="1:16">
      <c r="A993" s="236"/>
      <c r="B993" s="187" t="s">
        <v>147</v>
      </c>
      <c r="C993" s="231"/>
      <c r="D993" s="189" t="s">
        <v>8949</v>
      </c>
      <c r="E993" s="237"/>
      <c r="F993" s="237"/>
      <c r="G993" s="231"/>
      <c r="H993" s="231"/>
      <c r="I993" s="231"/>
      <c r="J993" s="231"/>
      <c r="K993" s="231"/>
      <c r="L993" s="231"/>
      <c r="M993" s="231"/>
      <c r="N993" s="231"/>
      <c r="O993" s="231"/>
      <c r="P993" s="231"/>
    </row>
    <row r="994" spans="1:16">
      <c r="A994" s="236"/>
      <c r="B994" s="187" t="s">
        <v>147</v>
      </c>
      <c r="C994" s="231"/>
      <c r="D994" s="189" t="s">
        <v>8950</v>
      </c>
      <c r="E994" s="237"/>
      <c r="F994" s="237"/>
      <c r="G994" s="231"/>
      <c r="H994" s="231"/>
      <c r="I994" s="231"/>
      <c r="J994" s="231"/>
      <c r="K994" s="231"/>
      <c r="L994" s="231"/>
      <c r="M994" s="231"/>
      <c r="N994" s="231"/>
      <c r="O994" s="231"/>
      <c r="P994" s="231"/>
    </row>
    <row r="995" spans="1:16">
      <c r="A995" s="236"/>
      <c r="B995" s="187" t="s">
        <v>147</v>
      </c>
      <c r="C995" s="231"/>
      <c r="D995" s="189" t="s">
        <v>8951</v>
      </c>
      <c r="E995" s="237"/>
      <c r="F995" s="237"/>
      <c r="G995" s="231"/>
      <c r="H995" s="231"/>
      <c r="I995" s="231"/>
      <c r="J995" s="231"/>
      <c r="K995" s="231"/>
      <c r="L995" s="231"/>
      <c r="M995" s="231"/>
      <c r="N995" s="231"/>
      <c r="O995" s="231"/>
      <c r="P995" s="231"/>
    </row>
    <row r="996" spans="1:16">
      <c r="A996" s="236"/>
      <c r="B996" s="187" t="s">
        <v>147</v>
      </c>
      <c r="C996" s="231"/>
      <c r="D996" s="189" t="s">
        <v>8952</v>
      </c>
      <c r="E996" s="237"/>
      <c r="F996" s="237"/>
      <c r="G996" s="231"/>
      <c r="H996" s="231"/>
      <c r="I996" s="231"/>
      <c r="J996" s="231"/>
      <c r="K996" s="231"/>
      <c r="L996" s="231"/>
      <c r="M996" s="231"/>
      <c r="N996" s="231"/>
      <c r="O996" s="231"/>
      <c r="P996" s="231"/>
    </row>
    <row r="997" spans="1:16">
      <c r="A997" s="236"/>
      <c r="B997" s="187" t="s">
        <v>147</v>
      </c>
      <c r="C997" s="231"/>
      <c r="D997" s="189" t="s">
        <v>8953</v>
      </c>
      <c r="E997" s="237"/>
      <c r="F997" s="237"/>
      <c r="G997" s="231"/>
      <c r="H997" s="231"/>
      <c r="I997" s="231"/>
      <c r="J997" s="231"/>
      <c r="K997" s="231"/>
      <c r="L997" s="231"/>
      <c r="M997" s="231"/>
      <c r="N997" s="231"/>
      <c r="O997" s="231"/>
      <c r="P997" s="231"/>
    </row>
    <row r="998" spans="1:16">
      <c r="A998" s="236"/>
      <c r="B998" s="187" t="s">
        <v>147</v>
      </c>
      <c r="C998" s="231"/>
      <c r="D998" s="189" t="s">
        <v>8954</v>
      </c>
      <c r="E998" s="237"/>
      <c r="F998" s="237"/>
      <c r="G998" s="231"/>
      <c r="H998" s="231"/>
      <c r="I998" s="231"/>
      <c r="J998" s="231"/>
      <c r="K998" s="231"/>
      <c r="L998" s="231"/>
      <c r="M998" s="231"/>
      <c r="N998" s="231"/>
      <c r="O998" s="231"/>
      <c r="P998" s="231"/>
    </row>
    <row r="999" spans="1:16">
      <c r="A999" s="236"/>
      <c r="B999" s="187" t="s">
        <v>147</v>
      </c>
      <c r="C999" s="231"/>
      <c r="D999" s="189" t="s">
        <v>8955</v>
      </c>
      <c r="E999" s="237"/>
      <c r="F999" s="237"/>
      <c r="G999" s="231"/>
      <c r="H999" s="231"/>
      <c r="I999" s="231"/>
      <c r="J999" s="231"/>
      <c r="K999" s="231"/>
      <c r="L999" s="231"/>
      <c r="M999" s="231"/>
      <c r="N999" s="231"/>
      <c r="O999" s="231"/>
      <c r="P999" s="231"/>
    </row>
    <row r="1000" spans="1:16">
      <c r="A1000" s="236"/>
      <c r="B1000" s="187" t="s">
        <v>147</v>
      </c>
      <c r="C1000" s="231"/>
      <c r="D1000" s="189" t="s">
        <v>8956</v>
      </c>
      <c r="E1000" s="237"/>
      <c r="F1000" s="237"/>
      <c r="G1000" s="231"/>
      <c r="H1000" s="231"/>
      <c r="I1000" s="231"/>
      <c r="J1000" s="231"/>
      <c r="K1000" s="231"/>
      <c r="L1000" s="231"/>
      <c r="M1000" s="231"/>
      <c r="N1000" s="231"/>
      <c r="O1000" s="231"/>
      <c r="P1000" s="231"/>
    </row>
    <row r="1001" spans="1:16">
      <c r="A1001" s="236"/>
      <c r="B1001" s="187" t="s">
        <v>147</v>
      </c>
      <c r="C1001" s="231"/>
      <c r="D1001" s="189" t="s">
        <v>8957</v>
      </c>
      <c r="E1001" s="237"/>
      <c r="F1001" s="237"/>
      <c r="G1001" s="231"/>
      <c r="H1001" s="231"/>
      <c r="I1001" s="231"/>
      <c r="J1001" s="231"/>
      <c r="K1001" s="231"/>
      <c r="L1001" s="231"/>
      <c r="M1001" s="231"/>
      <c r="N1001" s="231"/>
      <c r="O1001" s="231"/>
      <c r="P1001" s="231"/>
    </row>
    <row r="1002" spans="1:16">
      <c r="A1002" s="236"/>
      <c r="B1002" s="187" t="s">
        <v>147</v>
      </c>
      <c r="C1002" s="231"/>
      <c r="D1002" s="189" t="s">
        <v>8958</v>
      </c>
      <c r="E1002" s="237"/>
      <c r="F1002" s="237"/>
      <c r="G1002" s="231"/>
      <c r="H1002" s="231"/>
      <c r="I1002" s="231"/>
      <c r="J1002" s="231"/>
      <c r="K1002" s="231"/>
      <c r="L1002" s="231"/>
      <c r="M1002" s="231"/>
      <c r="N1002" s="231"/>
      <c r="O1002" s="231"/>
      <c r="P1002" s="231"/>
    </row>
    <row r="1003" spans="1:16">
      <c r="A1003" s="236"/>
      <c r="B1003" s="187" t="s">
        <v>147</v>
      </c>
      <c r="C1003" s="231"/>
      <c r="D1003" s="189" t="s">
        <v>8959</v>
      </c>
      <c r="E1003" s="237"/>
      <c r="F1003" s="237"/>
      <c r="G1003" s="231"/>
      <c r="H1003" s="231"/>
      <c r="I1003" s="231"/>
      <c r="J1003" s="231"/>
      <c r="K1003" s="231"/>
      <c r="L1003" s="231"/>
      <c r="M1003" s="231"/>
      <c r="N1003" s="231"/>
      <c r="O1003" s="231"/>
      <c r="P1003" s="231"/>
    </row>
    <row r="1004" spans="1:16">
      <c r="A1004" s="236"/>
      <c r="B1004" s="187" t="s">
        <v>147</v>
      </c>
      <c r="C1004" s="231"/>
      <c r="D1004" s="189" t="s">
        <v>8960</v>
      </c>
      <c r="E1004" s="237"/>
      <c r="F1004" s="237"/>
      <c r="G1004" s="231"/>
      <c r="H1004" s="231"/>
      <c r="I1004" s="231"/>
      <c r="J1004" s="231"/>
      <c r="K1004" s="231"/>
      <c r="L1004" s="231"/>
      <c r="M1004" s="231"/>
      <c r="N1004" s="231"/>
      <c r="O1004" s="231"/>
      <c r="P1004" s="231"/>
    </row>
    <row r="1005" spans="1:16">
      <c r="A1005" s="236"/>
      <c r="B1005" s="187" t="s">
        <v>147</v>
      </c>
      <c r="C1005" s="231"/>
      <c r="D1005" s="189" t="s">
        <v>8961</v>
      </c>
      <c r="E1005" s="237"/>
      <c r="F1005" s="237"/>
      <c r="G1005" s="231"/>
      <c r="H1005" s="231"/>
      <c r="I1005" s="231"/>
      <c r="J1005" s="231"/>
      <c r="K1005" s="231"/>
      <c r="L1005" s="231"/>
      <c r="M1005" s="231"/>
      <c r="N1005" s="231"/>
      <c r="O1005" s="231"/>
      <c r="P1005" s="231"/>
    </row>
    <row r="1006" spans="1:16">
      <c r="A1006" s="236"/>
      <c r="B1006" s="187" t="s">
        <v>147</v>
      </c>
      <c r="C1006" s="231"/>
      <c r="D1006" s="189" t="s">
        <v>8962</v>
      </c>
      <c r="E1006" s="237"/>
      <c r="F1006" s="237"/>
      <c r="G1006" s="231"/>
      <c r="H1006" s="231"/>
      <c r="I1006" s="231"/>
      <c r="J1006" s="231"/>
      <c r="K1006" s="231"/>
      <c r="L1006" s="231"/>
      <c r="M1006" s="231"/>
      <c r="N1006" s="231"/>
      <c r="O1006" s="231"/>
      <c r="P1006" s="231"/>
    </row>
    <row r="1007" spans="1:16">
      <c r="A1007" s="236"/>
      <c r="B1007" s="187" t="s">
        <v>147</v>
      </c>
      <c r="C1007" s="231"/>
      <c r="D1007" s="189" t="s">
        <v>8963</v>
      </c>
      <c r="E1007" s="237"/>
      <c r="F1007" s="237"/>
      <c r="G1007" s="231"/>
      <c r="H1007" s="231"/>
      <c r="I1007" s="231"/>
      <c r="J1007" s="231"/>
      <c r="K1007" s="231"/>
      <c r="L1007" s="231"/>
      <c r="M1007" s="231"/>
      <c r="N1007" s="231"/>
      <c r="O1007" s="231"/>
      <c r="P1007" s="231"/>
    </row>
    <row r="1008" spans="1:16">
      <c r="A1008" s="236"/>
      <c r="B1008" s="187" t="s">
        <v>147</v>
      </c>
      <c r="C1008" s="231"/>
      <c r="D1008" s="189" t="s">
        <v>8964</v>
      </c>
      <c r="E1008" s="237"/>
      <c r="F1008" s="237"/>
      <c r="G1008" s="231"/>
      <c r="H1008" s="231"/>
      <c r="I1008" s="231"/>
      <c r="J1008" s="231"/>
      <c r="K1008" s="231"/>
      <c r="L1008" s="231"/>
      <c r="M1008" s="231"/>
      <c r="N1008" s="231"/>
      <c r="O1008" s="231"/>
      <c r="P1008" s="231"/>
    </row>
    <row r="1009" spans="1:16">
      <c r="A1009" s="236"/>
      <c r="B1009" s="187" t="s">
        <v>147</v>
      </c>
      <c r="C1009" s="231"/>
      <c r="D1009" s="189" t="s">
        <v>8965</v>
      </c>
      <c r="E1009" s="237"/>
      <c r="F1009" s="237"/>
      <c r="G1009" s="231"/>
      <c r="H1009" s="231"/>
      <c r="I1009" s="231"/>
      <c r="J1009" s="231"/>
      <c r="K1009" s="231"/>
      <c r="L1009" s="231"/>
      <c r="M1009" s="231"/>
      <c r="N1009" s="231"/>
      <c r="O1009" s="231"/>
      <c r="P1009" s="231"/>
    </row>
    <row r="1010" spans="1:16">
      <c r="A1010" s="236"/>
      <c r="B1010" s="187" t="s">
        <v>147</v>
      </c>
      <c r="C1010" s="231"/>
      <c r="D1010" s="189" t="s">
        <v>8966</v>
      </c>
      <c r="E1010" s="237"/>
      <c r="F1010" s="237"/>
      <c r="G1010" s="231"/>
      <c r="H1010" s="231"/>
      <c r="I1010" s="231"/>
      <c r="J1010" s="231"/>
      <c r="K1010" s="231"/>
      <c r="L1010" s="231"/>
      <c r="M1010" s="231"/>
      <c r="N1010" s="231"/>
      <c r="O1010" s="231"/>
      <c r="P1010" s="231"/>
    </row>
    <row r="1011" spans="1:16">
      <c r="A1011" s="236"/>
      <c r="B1011" s="187" t="s">
        <v>147</v>
      </c>
      <c r="C1011" s="231"/>
      <c r="D1011" s="189" t="s">
        <v>8967</v>
      </c>
      <c r="E1011" s="237"/>
      <c r="F1011" s="237"/>
      <c r="G1011" s="231"/>
      <c r="H1011" s="231"/>
      <c r="I1011" s="231"/>
      <c r="J1011" s="231"/>
      <c r="K1011" s="231"/>
      <c r="L1011" s="231"/>
      <c r="M1011" s="231"/>
      <c r="N1011" s="231"/>
      <c r="O1011" s="231"/>
      <c r="P1011" s="231"/>
    </row>
    <row r="1012" spans="1:16">
      <c r="A1012" s="236"/>
      <c r="B1012" s="187" t="s">
        <v>147</v>
      </c>
      <c r="C1012" s="231"/>
      <c r="D1012" s="189" t="s">
        <v>8968</v>
      </c>
      <c r="E1012" s="237"/>
      <c r="F1012" s="237"/>
      <c r="G1012" s="231"/>
      <c r="H1012" s="231"/>
      <c r="I1012" s="231"/>
      <c r="J1012" s="231"/>
      <c r="K1012" s="231"/>
      <c r="L1012" s="231"/>
      <c r="M1012" s="231"/>
      <c r="N1012" s="231"/>
      <c r="O1012" s="231"/>
      <c r="P1012" s="231"/>
    </row>
    <row r="1013" spans="1:16">
      <c r="A1013" s="236"/>
      <c r="B1013" s="187" t="s">
        <v>147</v>
      </c>
      <c r="C1013" s="231"/>
      <c r="D1013" s="189" t="s">
        <v>8969</v>
      </c>
      <c r="E1013" s="237"/>
      <c r="F1013" s="237"/>
      <c r="G1013" s="231"/>
      <c r="H1013" s="231"/>
      <c r="I1013" s="231"/>
      <c r="J1013" s="231"/>
      <c r="K1013" s="231"/>
      <c r="L1013" s="231"/>
      <c r="M1013" s="231"/>
      <c r="N1013" s="231"/>
      <c r="O1013" s="231"/>
      <c r="P1013" s="231"/>
    </row>
    <row r="1014" spans="1:16">
      <c r="A1014" s="236"/>
      <c r="B1014" s="187" t="s">
        <v>147</v>
      </c>
      <c r="C1014" s="231"/>
      <c r="D1014" s="189" t="s">
        <v>8970</v>
      </c>
      <c r="E1014" s="237"/>
      <c r="F1014" s="237"/>
      <c r="G1014" s="231"/>
      <c r="H1014" s="231"/>
      <c r="I1014" s="231"/>
      <c r="J1014" s="231"/>
      <c r="K1014" s="231"/>
      <c r="L1014" s="231"/>
      <c r="M1014" s="231"/>
      <c r="N1014" s="231"/>
      <c r="O1014" s="231"/>
      <c r="P1014" s="231"/>
    </row>
    <row r="1015" spans="1:16">
      <c r="A1015" s="236"/>
      <c r="B1015" s="187" t="s">
        <v>147</v>
      </c>
      <c r="C1015" s="231"/>
      <c r="D1015" s="189" t="s">
        <v>8971</v>
      </c>
      <c r="E1015" s="237"/>
      <c r="F1015" s="237"/>
      <c r="G1015" s="231"/>
      <c r="H1015" s="231"/>
      <c r="I1015" s="231"/>
      <c r="J1015" s="231"/>
      <c r="K1015" s="231"/>
      <c r="L1015" s="231"/>
      <c r="M1015" s="231"/>
      <c r="N1015" s="231"/>
      <c r="O1015" s="231"/>
      <c r="P1015" s="231"/>
    </row>
    <row r="1016" spans="1:16">
      <c r="A1016" s="236"/>
      <c r="B1016" s="187" t="s">
        <v>147</v>
      </c>
      <c r="C1016" s="231"/>
      <c r="D1016" s="189" t="s">
        <v>8972</v>
      </c>
      <c r="E1016" s="237"/>
      <c r="F1016" s="237"/>
      <c r="G1016" s="231"/>
      <c r="H1016" s="231"/>
      <c r="I1016" s="231"/>
      <c r="J1016" s="231"/>
      <c r="K1016" s="231"/>
      <c r="L1016" s="231"/>
      <c r="M1016" s="231"/>
      <c r="N1016" s="231"/>
      <c r="O1016" s="231"/>
      <c r="P1016" s="231"/>
    </row>
    <row r="1017" spans="1:16">
      <c r="A1017" s="236"/>
      <c r="B1017" s="187" t="s">
        <v>147</v>
      </c>
      <c r="C1017" s="231"/>
      <c r="D1017" s="189" t="s">
        <v>8973</v>
      </c>
      <c r="E1017" s="237"/>
      <c r="F1017" s="237"/>
      <c r="G1017" s="231"/>
      <c r="H1017" s="231"/>
      <c r="I1017" s="231"/>
      <c r="J1017" s="231"/>
      <c r="K1017" s="231"/>
      <c r="L1017" s="231"/>
      <c r="M1017" s="231"/>
      <c r="N1017" s="231"/>
      <c r="O1017" s="231"/>
      <c r="P1017" s="231"/>
    </row>
    <row r="1018" spans="1:16">
      <c r="A1018" s="236"/>
      <c r="B1018" s="187" t="s">
        <v>147</v>
      </c>
      <c r="C1018" s="231"/>
      <c r="D1018" s="189" t="s">
        <v>8974</v>
      </c>
      <c r="E1018" s="237"/>
      <c r="F1018" s="237"/>
      <c r="G1018" s="231"/>
      <c r="H1018" s="231"/>
      <c r="I1018" s="231"/>
      <c r="J1018" s="231"/>
      <c r="K1018" s="231"/>
      <c r="L1018" s="231"/>
      <c r="M1018" s="231"/>
      <c r="N1018" s="231"/>
      <c r="O1018" s="231"/>
      <c r="P1018" s="231"/>
    </row>
    <row r="1019" spans="1:16">
      <c r="A1019" s="236"/>
      <c r="B1019" s="187" t="s">
        <v>147</v>
      </c>
      <c r="C1019" s="231"/>
      <c r="D1019" s="189" t="s">
        <v>8975</v>
      </c>
      <c r="E1019" s="237"/>
      <c r="F1019" s="237"/>
      <c r="G1019" s="231"/>
      <c r="H1019" s="231"/>
      <c r="I1019" s="231"/>
      <c r="J1019" s="231"/>
      <c r="K1019" s="231"/>
      <c r="L1019" s="231"/>
      <c r="M1019" s="231"/>
      <c r="N1019" s="231"/>
      <c r="O1019" s="231"/>
      <c r="P1019" s="231"/>
    </row>
    <row r="1020" spans="1:16">
      <c r="A1020" s="236"/>
      <c r="B1020" s="187" t="s">
        <v>147</v>
      </c>
      <c r="C1020" s="231"/>
      <c r="D1020" s="189" t="s">
        <v>8976</v>
      </c>
      <c r="E1020" s="237"/>
      <c r="F1020" s="237"/>
      <c r="G1020" s="231"/>
      <c r="H1020" s="231"/>
      <c r="I1020" s="231"/>
      <c r="J1020" s="231"/>
      <c r="K1020" s="231"/>
      <c r="L1020" s="231"/>
      <c r="M1020" s="231"/>
      <c r="N1020" s="231"/>
      <c r="O1020" s="231"/>
      <c r="P1020" s="231"/>
    </row>
    <row r="1021" spans="1:16">
      <c r="A1021" s="236"/>
      <c r="B1021" s="187" t="s">
        <v>147</v>
      </c>
      <c r="C1021" s="231"/>
      <c r="D1021" s="189" t="s">
        <v>8977</v>
      </c>
      <c r="E1021" s="237"/>
      <c r="F1021" s="237"/>
      <c r="G1021" s="231"/>
      <c r="H1021" s="231"/>
      <c r="I1021" s="231"/>
      <c r="J1021" s="231"/>
      <c r="K1021" s="231"/>
      <c r="L1021" s="231"/>
      <c r="M1021" s="231"/>
      <c r="N1021" s="231"/>
      <c r="O1021" s="231"/>
      <c r="P1021" s="231"/>
    </row>
    <row r="1022" spans="1:16">
      <c r="A1022" s="236"/>
      <c r="B1022" s="187" t="s">
        <v>147</v>
      </c>
      <c r="C1022" s="231"/>
      <c r="D1022" s="189" t="s">
        <v>8978</v>
      </c>
      <c r="E1022" s="237"/>
      <c r="F1022" s="237"/>
      <c r="G1022" s="231"/>
      <c r="H1022" s="231"/>
      <c r="I1022" s="231"/>
      <c r="J1022" s="231"/>
      <c r="K1022" s="231"/>
      <c r="L1022" s="231"/>
      <c r="M1022" s="231"/>
      <c r="N1022" s="231"/>
      <c r="O1022" s="231"/>
      <c r="P1022" s="231"/>
    </row>
    <row r="1023" spans="1:16">
      <c r="A1023" s="236"/>
      <c r="B1023" s="187" t="s">
        <v>147</v>
      </c>
      <c r="C1023" s="231"/>
      <c r="D1023" s="189" t="s">
        <v>8979</v>
      </c>
      <c r="E1023" s="237"/>
      <c r="F1023" s="237"/>
      <c r="G1023" s="231"/>
      <c r="H1023" s="231"/>
      <c r="I1023" s="231"/>
      <c r="J1023" s="231"/>
      <c r="K1023" s="231"/>
      <c r="L1023" s="231"/>
      <c r="M1023" s="231"/>
      <c r="N1023" s="231"/>
      <c r="O1023" s="231"/>
      <c r="P1023" s="231"/>
    </row>
    <row r="1024" spans="1:16">
      <c r="A1024" s="236"/>
      <c r="B1024" s="187" t="s">
        <v>147</v>
      </c>
      <c r="C1024" s="231"/>
      <c r="D1024" s="189" t="s">
        <v>8980</v>
      </c>
      <c r="E1024" s="237"/>
      <c r="F1024" s="237"/>
      <c r="G1024" s="231"/>
      <c r="H1024" s="231"/>
      <c r="I1024" s="231"/>
      <c r="J1024" s="231"/>
      <c r="K1024" s="231"/>
      <c r="L1024" s="231"/>
      <c r="M1024" s="231"/>
      <c r="N1024" s="231"/>
      <c r="O1024" s="231"/>
      <c r="P1024" s="231"/>
    </row>
    <row r="1025" spans="1:16">
      <c r="A1025" s="236"/>
      <c r="B1025" s="187" t="s">
        <v>147</v>
      </c>
      <c r="C1025" s="231"/>
      <c r="D1025" s="189" t="s">
        <v>8981</v>
      </c>
      <c r="E1025" s="237"/>
      <c r="F1025" s="237"/>
      <c r="G1025" s="231"/>
      <c r="H1025" s="231"/>
      <c r="I1025" s="231"/>
      <c r="J1025" s="231"/>
      <c r="K1025" s="231"/>
      <c r="L1025" s="231"/>
      <c r="M1025" s="231"/>
      <c r="N1025" s="231"/>
      <c r="O1025" s="231"/>
      <c r="P1025" s="231"/>
    </row>
    <row r="1026" spans="1:16">
      <c r="A1026" s="236"/>
      <c r="B1026" s="187" t="s">
        <v>147</v>
      </c>
      <c r="C1026" s="231"/>
      <c r="D1026" s="189" t="s">
        <v>8982</v>
      </c>
      <c r="E1026" s="237"/>
      <c r="F1026" s="237"/>
      <c r="G1026" s="231"/>
      <c r="H1026" s="231"/>
      <c r="I1026" s="231"/>
      <c r="J1026" s="231"/>
      <c r="K1026" s="231"/>
      <c r="L1026" s="231"/>
      <c r="M1026" s="231"/>
      <c r="N1026" s="231"/>
      <c r="O1026" s="231"/>
      <c r="P1026" s="231"/>
    </row>
    <row r="1027" spans="1:16">
      <c r="A1027" s="236"/>
      <c r="B1027" s="187" t="s">
        <v>147</v>
      </c>
      <c r="C1027" s="231"/>
      <c r="D1027" s="189" t="s">
        <v>8983</v>
      </c>
      <c r="E1027" s="237"/>
      <c r="F1027" s="237"/>
      <c r="G1027" s="231"/>
      <c r="H1027" s="231"/>
      <c r="I1027" s="231"/>
      <c r="J1027" s="231"/>
      <c r="K1027" s="231"/>
      <c r="L1027" s="231"/>
      <c r="M1027" s="231"/>
      <c r="N1027" s="231"/>
      <c r="O1027" s="231"/>
      <c r="P1027" s="231"/>
    </row>
    <row r="1028" spans="1:16">
      <c r="A1028" s="236"/>
      <c r="B1028" s="187" t="s">
        <v>147</v>
      </c>
      <c r="C1028" s="231"/>
      <c r="D1028" s="189" t="s">
        <v>8984</v>
      </c>
      <c r="E1028" s="237"/>
      <c r="F1028" s="237"/>
      <c r="G1028" s="231"/>
      <c r="H1028" s="231"/>
      <c r="I1028" s="231"/>
      <c r="J1028" s="231"/>
      <c r="K1028" s="231"/>
      <c r="L1028" s="231"/>
      <c r="M1028" s="231"/>
      <c r="N1028" s="231"/>
      <c r="O1028" s="231"/>
      <c r="P1028" s="231"/>
    </row>
    <row r="1029" spans="1:16">
      <c r="A1029" s="236"/>
      <c r="B1029" s="187" t="s">
        <v>147</v>
      </c>
      <c r="C1029" s="231"/>
      <c r="D1029" s="189" t="s">
        <v>8985</v>
      </c>
      <c r="E1029" s="237"/>
      <c r="F1029" s="237"/>
      <c r="G1029" s="231"/>
      <c r="H1029" s="231"/>
      <c r="I1029" s="231"/>
      <c r="J1029" s="231"/>
      <c r="K1029" s="231"/>
      <c r="L1029" s="231"/>
      <c r="M1029" s="231"/>
      <c r="N1029" s="231"/>
      <c r="O1029" s="231"/>
      <c r="P1029" s="231"/>
    </row>
    <row r="1030" spans="1:16">
      <c r="A1030" s="236"/>
      <c r="B1030" s="187" t="s">
        <v>147</v>
      </c>
      <c r="C1030" s="231"/>
      <c r="D1030" s="189" t="s">
        <v>8986</v>
      </c>
      <c r="E1030" s="237"/>
      <c r="F1030" s="237"/>
      <c r="G1030" s="231"/>
      <c r="H1030" s="231"/>
      <c r="I1030" s="231"/>
      <c r="J1030" s="231"/>
      <c r="K1030" s="231"/>
      <c r="L1030" s="231"/>
      <c r="M1030" s="231"/>
      <c r="N1030" s="231"/>
      <c r="O1030" s="231"/>
      <c r="P1030" s="231"/>
    </row>
    <row r="1031" spans="1:16">
      <c r="A1031" s="236"/>
      <c r="B1031" s="187" t="s">
        <v>147</v>
      </c>
      <c r="C1031" s="231"/>
      <c r="D1031" s="189" t="s">
        <v>8987</v>
      </c>
      <c r="E1031" s="237"/>
      <c r="F1031" s="237"/>
      <c r="G1031" s="231"/>
      <c r="H1031" s="231"/>
      <c r="I1031" s="231"/>
      <c r="J1031" s="231"/>
      <c r="K1031" s="231"/>
      <c r="L1031" s="231"/>
      <c r="M1031" s="231"/>
      <c r="N1031" s="231"/>
      <c r="O1031" s="231"/>
      <c r="P1031" s="231"/>
    </row>
    <row r="1032" spans="1:16">
      <c r="A1032" s="236"/>
      <c r="B1032" s="187" t="s">
        <v>147</v>
      </c>
      <c r="C1032" s="231"/>
      <c r="D1032" s="189" t="s">
        <v>8988</v>
      </c>
      <c r="E1032" s="237"/>
      <c r="F1032" s="237"/>
      <c r="G1032" s="231"/>
      <c r="H1032" s="231"/>
      <c r="I1032" s="231"/>
      <c r="J1032" s="231"/>
      <c r="K1032" s="231"/>
      <c r="L1032" s="231"/>
      <c r="M1032" s="231"/>
      <c r="N1032" s="231"/>
      <c r="O1032" s="231"/>
      <c r="P1032" s="231"/>
    </row>
    <row r="1033" spans="1:16">
      <c r="A1033" s="236"/>
      <c r="B1033" s="187" t="s">
        <v>147</v>
      </c>
      <c r="C1033" s="231"/>
      <c r="D1033" s="189" t="s">
        <v>8989</v>
      </c>
      <c r="E1033" s="237"/>
      <c r="F1033" s="237"/>
      <c r="G1033" s="231"/>
      <c r="H1033" s="231"/>
      <c r="I1033" s="231"/>
      <c r="J1033" s="231"/>
      <c r="K1033" s="231"/>
      <c r="L1033" s="231"/>
      <c r="M1033" s="231"/>
      <c r="N1033" s="231"/>
      <c r="O1033" s="231"/>
      <c r="P1033" s="231"/>
    </row>
    <row r="1034" spans="1:16">
      <c r="A1034" s="236"/>
      <c r="B1034" s="187" t="s">
        <v>147</v>
      </c>
      <c r="C1034" s="231"/>
      <c r="D1034" s="189" t="s">
        <v>8990</v>
      </c>
      <c r="E1034" s="237"/>
      <c r="F1034" s="237"/>
      <c r="G1034" s="231"/>
      <c r="H1034" s="231"/>
      <c r="I1034" s="231"/>
      <c r="J1034" s="231"/>
      <c r="K1034" s="231"/>
      <c r="L1034" s="231"/>
      <c r="M1034" s="231"/>
      <c r="N1034" s="231"/>
      <c r="O1034" s="231"/>
      <c r="P1034" s="231"/>
    </row>
    <row r="1035" spans="1:16">
      <c r="A1035" s="236"/>
      <c r="B1035" s="187" t="s">
        <v>147</v>
      </c>
      <c r="C1035" s="231"/>
      <c r="D1035" s="189" t="s">
        <v>8991</v>
      </c>
      <c r="E1035" s="237"/>
      <c r="F1035" s="237"/>
      <c r="G1035" s="231"/>
      <c r="H1035" s="231"/>
      <c r="I1035" s="231"/>
      <c r="J1035" s="231"/>
      <c r="K1035" s="231"/>
      <c r="L1035" s="231"/>
      <c r="M1035" s="231"/>
      <c r="N1035" s="231"/>
      <c r="O1035" s="231"/>
      <c r="P1035" s="231"/>
    </row>
    <row r="1036" spans="1:16">
      <c r="A1036" s="236"/>
      <c r="B1036" s="187" t="s">
        <v>147</v>
      </c>
      <c r="C1036" s="231"/>
      <c r="D1036" s="189" t="s">
        <v>8992</v>
      </c>
      <c r="E1036" s="237"/>
      <c r="F1036" s="237"/>
      <c r="G1036" s="231"/>
      <c r="H1036" s="231"/>
      <c r="I1036" s="231"/>
      <c r="J1036" s="231"/>
      <c r="K1036" s="231"/>
      <c r="L1036" s="231"/>
      <c r="M1036" s="231"/>
      <c r="N1036" s="231"/>
      <c r="O1036" s="231"/>
      <c r="P1036" s="231"/>
    </row>
    <row r="1037" spans="1:16">
      <c r="A1037" s="236"/>
      <c r="B1037" s="187" t="s">
        <v>147</v>
      </c>
      <c r="C1037" s="231"/>
      <c r="D1037" s="189" t="s">
        <v>8993</v>
      </c>
      <c r="E1037" s="237"/>
      <c r="F1037" s="237"/>
      <c r="G1037" s="231"/>
      <c r="H1037" s="231"/>
      <c r="I1037" s="231"/>
      <c r="J1037" s="231"/>
      <c r="K1037" s="231"/>
      <c r="L1037" s="231"/>
      <c r="M1037" s="231"/>
      <c r="N1037" s="231"/>
      <c r="O1037" s="231"/>
      <c r="P1037" s="231"/>
    </row>
    <row r="1038" spans="1:16">
      <c r="A1038" s="236"/>
      <c r="B1038" s="187" t="s">
        <v>147</v>
      </c>
      <c r="C1038" s="231"/>
      <c r="D1038" s="189" t="s">
        <v>8994</v>
      </c>
      <c r="E1038" s="237"/>
      <c r="F1038" s="237"/>
      <c r="G1038" s="231"/>
      <c r="H1038" s="231"/>
      <c r="I1038" s="231"/>
      <c r="J1038" s="231"/>
      <c r="K1038" s="231"/>
      <c r="L1038" s="231"/>
      <c r="M1038" s="231"/>
      <c r="N1038" s="231"/>
      <c r="O1038" s="231"/>
      <c r="P1038" s="231"/>
    </row>
    <row r="1039" spans="1:16">
      <c r="A1039" s="236"/>
      <c r="B1039" s="187" t="s">
        <v>147</v>
      </c>
      <c r="C1039" s="231"/>
      <c r="D1039" s="189" t="s">
        <v>8995</v>
      </c>
      <c r="E1039" s="237"/>
      <c r="F1039" s="237"/>
      <c r="G1039" s="231"/>
      <c r="H1039" s="231"/>
      <c r="I1039" s="231"/>
      <c r="J1039" s="231"/>
      <c r="K1039" s="231"/>
      <c r="L1039" s="231"/>
      <c r="M1039" s="231"/>
      <c r="N1039" s="231"/>
      <c r="O1039" s="231"/>
      <c r="P1039" s="231"/>
    </row>
    <row r="1040" spans="1:16">
      <c r="A1040" s="236"/>
      <c r="B1040" s="187" t="s">
        <v>147</v>
      </c>
      <c r="C1040" s="231"/>
      <c r="D1040" s="189" t="s">
        <v>8996</v>
      </c>
      <c r="E1040" s="237"/>
      <c r="F1040" s="237"/>
      <c r="G1040" s="231"/>
      <c r="H1040" s="231"/>
      <c r="I1040" s="231"/>
      <c r="J1040" s="231"/>
      <c r="K1040" s="231"/>
      <c r="L1040" s="231"/>
      <c r="M1040" s="231"/>
      <c r="N1040" s="231"/>
      <c r="O1040" s="231"/>
      <c r="P1040" s="231"/>
    </row>
    <row r="1041" spans="1:16">
      <c r="A1041" s="236"/>
      <c r="B1041" s="187" t="s">
        <v>147</v>
      </c>
      <c r="C1041" s="231"/>
      <c r="D1041" s="189" t="s">
        <v>8997</v>
      </c>
      <c r="E1041" s="237"/>
      <c r="F1041" s="237"/>
      <c r="G1041" s="231"/>
      <c r="H1041" s="231"/>
      <c r="I1041" s="231"/>
      <c r="J1041" s="231"/>
      <c r="K1041" s="231"/>
      <c r="L1041" s="231"/>
      <c r="M1041" s="231"/>
      <c r="N1041" s="231"/>
      <c r="O1041" s="231"/>
      <c r="P1041" s="231"/>
    </row>
    <row r="1042" spans="1:16">
      <c r="A1042" s="236"/>
      <c r="B1042" s="187" t="s">
        <v>147</v>
      </c>
      <c r="C1042" s="231"/>
      <c r="D1042" s="189" t="s">
        <v>8998</v>
      </c>
      <c r="E1042" s="237"/>
      <c r="F1042" s="237"/>
      <c r="G1042" s="231"/>
      <c r="H1042" s="231"/>
      <c r="I1042" s="231"/>
      <c r="J1042" s="231"/>
      <c r="K1042" s="231"/>
      <c r="L1042" s="231"/>
      <c r="M1042" s="231"/>
      <c r="N1042" s="231"/>
      <c r="O1042" s="231"/>
      <c r="P1042" s="231"/>
    </row>
    <row r="1043" spans="1:16">
      <c r="A1043" s="236"/>
      <c r="B1043" s="187" t="s">
        <v>147</v>
      </c>
      <c r="C1043" s="231"/>
      <c r="D1043" s="189" t="s">
        <v>8999</v>
      </c>
      <c r="E1043" s="237"/>
      <c r="F1043" s="237"/>
      <c r="G1043" s="231"/>
      <c r="H1043" s="231"/>
      <c r="I1043" s="231"/>
      <c r="J1043" s="231"/>
      <c r="K1043" s="231"/>
      <c r="L1043" s="231"/>
      <c r="M1043" s="231"/>
      <c r="N1043" s="231"/>
      <c r="O1043" s="231"/>
      <c r="P1043" s="231"/>
    </row>
    <row r="1044" spans="1:16">
      <c r="A1044" s="236"/>
      <c r="B1044" s="187" t="s">
        <v>147</v>
      </c>
      <c r="C1044" s="231"/>
      <c r="D1044" s="189" t="s">
        <v>9000</v>
      </c>
      <c r="E1044" s="237"/>
      <c r="F1044" s="237"/>
      <c r="G1044" s="231"/>
      <c r="H1044" s="231"/>
      <c r="I1044" s="231"/>
      <c r="J1044" s="231"/>
      <c r="K1044" s="231"/>
      <c r="L1044" s="231"/>
      <c r="M1044" s="231"/>
      <c r="N1044" s="231"/>
      <c r="O1044" s="231"/>
      <c r="P1044" s="231"/>
    </row>
    <row r="1045" spans="1:16">
      <c r="A1045" s="236"/>
      <c r="B1045" s="187" t="s">
        <v>147</v>
      </c>
      <c r="C1045" s="231"/>
      <c r="D1045" s="189" t="s">
        <v>9001</v>
      </c>
      <c r="E1045" s="237"/>
      <c r="F1045" s="237"/>
      <c r="G1045" s="231"/>
      <c r="H1045" s="231"/>
      <c r="I1045" s="231"/>
      <c r="J1045" s="231"/>
      <c r="K1045" s="231"/>
      <c r="L1045" s="231"/>
      <c r="M1045" s="231"/>
      <c r="N1045" s="231"/>
      <c r="O1045" s="231"/>
      <c r="P1045" s="231"/>
    </row>
    <row r="1046" spans="1:16">
      <c r="A1046" s="236"/>
      <c r="B1046" s="187" t="s">
        <v>147</v>
      </c>
      <c r="C1046" s="231"/>
      <c r="D1046" s="189" t="s">
        <v>9002</v>
      </c>
      <c r="E1046" s="237"/>
      <c r="F1046" s="237"/>
      <c r="G1046" s="231"/>
      <c r="H1046" s="231"/>
      <c r="I1046" s="231"/>
      <c r="J1046" s="231"/>
      <c r="K1046" s="231"/>
      <c r="L1046" s="231"/>
      <c r="M1046" s="231"/>
      <c r="N1046" s="231"/>
      <c r="O1046" s="231"/>
      <c r="P1046" s="231"/>
    </row>
    <row r="1047" spans="1:16">
      <c r="A1047" s="236"/>
      <c r="B1047" s="187" t="s">
        <v>147</v>
      </c>
      <c r="C1047" s="231"/>
      <c r="D1047" s="189" t="s">
        <v>9003</v>
      </c>
      <c r="E1047" s="237"/>
      <c r="F1047" s="237"/>
      <c r="G1047" s="231"/>
      <c r="H1047" s="231"/>
      <c r="I1047" s="231"/>
      <c r="J1047" s="231"/>
      <c r="K1047" s="231"/>
      <c r="L1047" s="231"/>
      <c r="M1047" s="231"/>
      <c r="N1047" s="231"/>
      <c r="O1047" s="231"/>
      <c r="P1047" s="231"/>
    </row>
    <row r="1048" spans="1:16">
      <c r="A1048" s="236"/>
      <c r="B1048" s="187" t="s">
        <v>147</v>
      </c>
      <c r="C1048" s="231"/>
      <c r="D1048" s="189" t="s">
        <v>9004</v>
      </c>
      <c r="E1048" s="237"/>
      <c r="F1048" s="237"/>
      <c r="G1048" s="231"/>
      <c r="H1048" s="231"/>
      <c r="I1048" s="231"/>
      <c r="J1048" s="231"/>
      <c r="K1048" s="231"/>
      <c r="L1048" s="231"/>
      <c r="M1048" s="231"/>
      <c r="N1048" s="231"/>
      <c r="O1048" s="231"/>
      <c r="P1048" s="231"/>
    </row>
    <row r="1049" spans="1:16">
      <c r="A1049" s="236"/>
      <c r="B1049" s="187" t="s">
        <v>147</v>
      </c>
      <c r="C1049" s="231"/>
      <c r="D1049" s="189" t="s">
        <v>9005</v>
      </c>
      <c r="E1049" s="237"/>
      <c r="F1049" s="237"/>
      <c r="G1049" s="231"/>
      <c r="H1049" s="231"/>
      <c r="I1049" s="231"/>
      <c r="J1049" s="231"/>
      <c r="K1049" s="231"/>
      <c r="L1049" s="231"/>
      <c r="M1049" s="231"/>
      <c r="N1049" s="231"/>
      <c r="O1049" s="231"/>
      <c r="P1049" s="231"/>
    </row>
    <row r="1050" spans="1:16">
      <c r="A1050" s="236"/>
      <c r="B1050" s="187" t="s">
        <v>147</v>
      </c>
      <c r="C1050" s="231"/>
      <c r="D1050" s="189" t="s">
        <v>9006</v>
      </c>
      <c r="E1050" s="237"/>
      <c r="F1050" s="237"/>
      <c r="G1050" s="231"/>
      <c r="H1050" s="231"/>
      <c r="I1050" s="231"/>
      <c r="J1050" s="231"/>
      <c r="K1050" s="231"/>
      <c r="L1050" s="231"/>
      <c r="M1050" s="231"/>
      <c r="N1050" s="231"/>
      <c r="O1050" s="231"/>
      <c r="P1050" s="231"/>
    </row>
    <row r="1051" spans="1:16">
      <c r="A1051" s="236"/>
      <c r="B1051" s="187" t="s">
        <v>147</v>
      </c>
      <c r="C1051" s="231"/>
      <c r="D1051" s="189" t="s">
        <v>9007</v>
      </c>
      <c r="E1051" s="237"/>
      <c r="F1051" s="237"/>
      <c r="G1051" s="231"/>
      <c r="H1051" s="231"/>
      <c r="I1051" s="231"/>
      <c r="J1051" s="231"/>
      <c r="K1051" s="231"/>
      <c r="L1051" s="231"/>
      <c r="M1051" s="231"/>
      <c r="N1051" s="231"/>
      <c r="O1051" s="231"/>
      <c r="P1051" s="231"/>
    </row>
    <row r="1052" spans="1:16">
      <c r="A1052" s="236"/>
      <c r="B1052" s="187" t="s">
        <v>147</v>
      </c>
      <c r="C1052" s="231"/>
      <c r="D1052" s="189" t="s">
        <v>9008</v>
      </c>
      <c r="E1052" s="237"/>
      <c r="F1052" s="237"/>
      <c r="G1052" s="231"/>
      <c r="H1052" s="231"/>
      <c r="I1052" s="231"/>
      <c r="J1052" s="231"/>
      <c r="K1052" s="231"/>
      <c r="L1052" s="231"/>
      <c r="M1052" s="231"/>
      <c r="N1052" s="231"/>
      <c r="O1052" s="231"/>
      <c r="P1052" s="231"/>
    </row>
    <row r="1053" spans="1:16">
      <c r="A1053" s="236"/>
      <c r="B1053" s="187" t="s">
        <v>147</v>
      </c>
      <c r="C1053" s="231"/>
      <c r="D1053" s="189" t="s">
        <v>9009</v>
      </c>
      <c r="E1053" s="237"/>
      <c r="F1053" s="237"/>
      <c r="G1053" s="231"/>
      <c r="H1053" s="231"/>
      <c r="I1053" s="231"/>
      <c r="J1053" s="231"/>
      <c r="K1053" s="231"/>
      <c r="L1053" s="231"/>
      <c r="M1053" s="231"/>
      <c r="N1053" s="231"/>
      <c r="O1053" s="231"/>
      <c r="P1053" s="231"/>
    </row>
    <row r="1054" spans="1:16">
      <c r="A1054" s="236"/>
      <c r="B1054" s="187" t="s">
        <v>147</v>
      </c>
      <c r="C1054" s="231"/>
      <c r="D1054" s="189" t="s">
        <v>9010</v>
      </c>
      <c r="E1054" s="237"/>
      <c r="F1054" s="237"/>
      <c r="G1054" s="231"/>
      <c r="H1054" s="231"/>
      <c r="I1054" s="231"/>
      <c r="J1054" s="231"/>
      <c r="K1054" s="231"/>
      <c r="L1054" s="231"/>
      <c r="M1054" s="231"/>
      <c r="N1054" s="231"/>
      <c r="O1054" s="231"/>
      <c r="P1054" s="231"/>
    </row>
    <row r="1055" spans="1:16">
      <c r="A1055" s="236"/>
      <c r="B1055" s="187" t="s">
        <v>147</v>
      </c>
      <c r="C1055" s="231"/>
      <c r="D1055" s="189" t="s">
        <v>9011</v>
      </c>
      <c r="E1055" s="237"/>
      <c r="F1055" s="237"/>
      <c r="G1055" s="231"/>
      <c r="H1055" s="231"/>
      <c r="I1055" s="231"/>
      <c r="J1055" s="231"/>
      <c r="K1055" s="231"/>
      <c r="L1055" s="231"/>
      <c r="M1055" s="231"/>
      <c r="N1055" s="231"/>
      <c r="O1055" s="231"/>
      <c r="P1055" s="231"/>
    </row>
    <row r="1056" spans="1:16">
      <c r="A1056" s="236"/>
      <c r="B1056" s="187" t="s">
        <v>147</v>
      </c>
      <c r="C1056" s="231"/>
      <c r="D1056" s="189" t="s">
        <v>9012</v>
      </c>
      <c r="E1056" s="237"/>
      <c r="F1056" s="237"/>
      <c r="G1056" s="231"/>
      <c r="H1056" s="231"/>
      <c r="I1056" s="231"/>
      <c r="J1056" s="231"/>
      <c r="K1056" s="231"/>
      <c r="L1056" s="231"/>
      <c r="M1056" s="231"/>
      <c r="N1056" s="231"/>
      <c r="O1056" s="231"/>
      <c r="P1056" s="231"/>
    </row>
    <row r="1057" spans="1:16">
      <c r="A1057" s="236"/>
      <c r="B1057" s="187" t="s">
        <v>147</v>
      </c>
      <c r="C1057" s="231"/>
      <c r="D1057" s="189" t="s">
        <v>9013</v>
      </c>
      <c r="E1057" s="237"/>
      <c r="F1057" s="237"/>
      <c r="G1057" s="231"/>
      <c r="H1057" s="231"/>
      <c r="I1057" s="231"/>
      <c r="J1057" s="231"/>
      <c r="K1057" s="231"/>
      <c r="L1057" s="231"/>
      <c r="M1057" s="231"/>
      <c r="N1057" s="231"/>
      <c r="O1057" s="231"/>
      <c r="P1057" s="231"/>
    </row>
    <row r="1058" spans="1:16">
      <c r="A1058" s="236"/>
      <c r="B1058" s="187" t="s">
        <v>147</v>
      </c>
      <c r="C1058" s="231"/>
      <c r="D1058" s="189" t="s">
        <v>9014</v>
      </c>
      <c r="E1058" s="237"/>
      <c r="F1058" s="237"/>
      <c r="G1058" s="231"/>
      <c r="H1058" s="231"/>
      <c r="I1058" s="231"/>
      <c r="J1058" s="231"/>
      <c r="K1058" s="231"/>
      <c r="L1058" s="231"/>
      <c r="M1058" s="231"/>
      <c r="N1058" s="231"/>
      <c r="O1058" s="231"/>
      <c r="P1058" s="231"/>
    </row>
    <row r="1059" spans="1:16">
      <c r="A1059" s="236"/>
      <c r="B1059" s="187" t="s">
        <v>147</v>
      </c>
      <c r="C1059" s="231"/>
      <c r="D1059" s="189" t="s">
        <v>9015</v>
      </c>
      <c r="E1059" s="237"/>
      <c r="F1059" s="237"/>
      <c r="G1059" s="231"/>
      <c r="H1059" s="231"/>
      <c r="I1059" s="231"/>
      <c r="J1059" s="231"/>
      <c r="K1059" s="231"/>
      <c r="L1059" s="231"/>
      <c r="M1059" s="231"/>
      <c r="N1059" s="231"/>
      <c r="O1059" s="231"/>
      <c r="P1059" s="231"/>
    </row>
    <row r="1060" spans="1:16">
      <c r="A1060" s="236"/>
      <c r="B1060" s="187" t="s">
        <v>147</v>
      </c>
      <c r="C1060" s="231"/>
      <c r="D1060" s="189" t="s">
        <v>9016</v>
      </c>
      <c r="E1060" s="237"/>
      <c r="F1060" s="237"/>
      <c r="G1060" s="231"/>
      <c r="H1060" s="231"/>
      <c r="I1060" s="231"/>
      <c r="J1060" s="231"/>
      <c r="K1060" s="231"/>
      <c r="L1060" s="231"/>
      <c r="M1060" s="231"/>
      <c r="N1060" s="231"/>
      <c r="O1060" s="231"/>
      <c r="P1060" s="231"/>
    </row>
    <row r="1061" spans="1:16">
      <c r="A1061" s="236"/>
      <c r="B1061" s="187" t="s">
        <v>147</v>
      </c>
      <c r="C1061" s="231"/>
      <c r="D1061" s="189" t="s">
        <v>9017</v>
      </c>
      <c r="E1061" s="237"/>
      <c r="F1061" s="237"/>
      <c r="G1061" s="231"/>
      <c r="H1061" s="231"/>
      <c r="I1061" s="231"/>
      <c r="J1061" s="231"/>
      <c r="K1061" s="231"/>
      <c r="L1061" s="231"/>
      <c r="M1061" s="231"/>
      <c r="N1061" s="231"/>
      <c r="O1061" s="231"/>
      <c r="P1061" s="231"/>
    </row>
    <row r="1062" spans="1:16">
      <c r="A1062" s="236"/>
      <c r="B1062" s="187" t="s">
        <v>147</v>
      </c>
      <c r="C1062" s="231"/>
      <c r="D1062" s="189" t="s">
        <v>9018</v>
      </c>
      <c r="E1062" s="237"/>
      <c r="F1062" s="237"/>
      <c r="G1062" s="231"/>
      <c r="H1062" s="231"/>
      <c r="I1062" s="231"/>
      <c r="J1062" s="231"/>
      <c r="K1062" s="231"/>
      <c r="L1062" s="231"/>
      <c r="M1062" s="231"/>
      <c r="N1062" s="231"/>
      <c r="O1062" s="231"/>
      <c r="P1062" s="231"/>
    </row>
    <row r="1063" spans="1:16">
      <c r="A1063" s="236"/>
      <c r="B1063" s="187" t="s">
        <v>147</v>
      </c>
      <c r="C1063" s="231"/>
      <c r="D1063" s="189" t="s">
        <v>9019</v>
      </c>
      <c r="E1063" s="237"/>
      <c r="F1063" s="237"/>
      <c r="G1063" s="231"/>
      <c r="H1063" s="231"/>
      <c r="I1063" s="231"/>
      <c r="J1063" s="231"/>
      <c r="K1063" s="231"/>
      <c r="L1063" s="231"/>
      <c r="M1063" s="231"/>
      <c r="N1063" s="231"/>
      <c r="O1063" s="231"/>
      <c r="P1063" s="231"/>
    </row>
    <row r="1064" spans="1:16">
      <c r="A1064" s="236"/>
      <c r="B1064" s="187" t="s">
        <v>147</v>
      </c>
      <c r="C1064" s="231"/>
      <c r="D1064" s="189" t="s">
        <v>9020</v>
      </c>
      <c r="E1064" s="237"/>
      <c r="F1064" s="237"/>
      <c r="G1064" s="231"/>
      <c r="H1064" s="231"/>
      <c r="I1064" s="231"/>
      <c r="J1064" s="231"/>
      <c r="K1064" s="231"/>
      <c r="L1064" s="231"/>
      <c r="M1064" s="231"/>
      <c r="N1064" s="231"/>
      <c r="O1064" s="231"/>
      <c r="P1064" s="231"/>
    </row>
    <row r="1065" spans="1:16">
      <c r="A1065" s="236"/>
      <c r="B1065" s="187" t="s">
        <v>147</v>
      </c>
      <c r="C1065" s="231"/>
      <c r="D1065" s="189" t="s">
        <v>9021</v>
      </c>
      <c r="E1065" s="237"/>
      <c r="F1065" s="237"/>
      <c r="G1065" s="231"/>
      <c r="H1065" s="231"/>
      <c r="I1065" s="231"/>
      <c r="J1065" s="231"/>
      <c r="K1065" s="231"/>
      <c r="L1065" s="231"/>
      <c r="M1065" s="231"/>
      <c r="N1065" s="231"/>
      <c r="O1065" s="231"/>
      <c r="P1065" s="231"/>
    </row>
    <row r="1066" spans="1:16">
      <c r="A1066" s="236"/>
      <c r="B1066" s="187" t="s">
        <v>147</v>
      </c>
      <c r="C1066" s="231"/>
      <c r="D1066" s="189" t="s">
        <v>9022</v>
      </c>
      <c r="E1066" s="237"/>
      <c r="F1066" s="237"/>
      <c r="G1066" s="231"/>
      <c r="H1066" s="231"/>
      <c r="I1066" s="231"/>
      <c r="J1066" s="231"/>
      <c r="K1066" s="231"/>
      <c r="L1066" s="231"/>
      <c r="M1066" s="231"/>
      <c r="N1066" s="231"/>
      <c r="O1066" s="231"/>
      <c r="P1066" s="231"/>
    </row>
    <row r="1067" spans="1:16">
      <c r="A1067" s="236"/>
      <c r="B1067" s="187" t="s">
        <v>147</v>
      </c>
      <c r="C1067" s="231"/>
      <c r="D1067" s="189" t="s">
        <v>9023</v>
      </c>
      <c r="E1067" s="237"/>
      <c r="F1067" s="237"/>
      <c r="G1067" s="231"/>
      <c r="H1067" s="231"/>
      <c r="I1067" s="231"/>
      <c r="J1067" s="231"/>
      <c r="K1067" s="231"/>
      <c r="L1067" s="231"/>
      <c r="M1067" s="231"/>
      <c r="N1067" s="231"/>
      <c r="O1067" s="231"/>
      <c r="P1067" s="231"/>
    </row>
    <row r="1068" spans="1:16">
      <c r="A1068" s="236"/>
      <c r="B1068" s="187" t="s">
        <v>147</v>
      </c>
      <c r="C1068" s="231"/>
      <c r="D1068" s="189" t="s">
        <v>9024</v>
      </c>
      <c r="E1068" s="237"/>
      <c r="F1068" s="237"/>
      <c r="G1068" s="231"/>
      <c r="H1068" s="231"/>
      <c r="I1068" s="231"/>
      <c r="J1068" s="231"/>
      <c r="K1068" s="231"/>
      <c r="L1068" s="231"/>
      <c r="M1068" s="231"/>
      <c r="N1068" s="231"/>
      <c r="O1068" s="231"/>
      <c r="P1068" s="231"/>
    </row>
    <row r="1069" spans="1:16">
      <c r="A1069" s="236"/>
      <c r="B1069" s="187" t="s">
        <v>147</v>
      </c>
      <c r="C1069" s="231"/>
      <c r="D1069" s="189" t="s">
        <v>9025</v>
      </c>
      <c r="E1069" s="237"/>
      <c r="F1069" s="237"/>
      <c r="G1069" s="231"/>
      <c r="H1069" s="231"/>
      <c r="I1069" s="231"/>
      <c r="J1069" s="231"/>
      <c r="K1069" s="231"/>
      <c r="L1069" s="231"/>
      <c r="M1069" s="231"/>
      <c r="N1069" s="231"/>
      <c r="O1069" s="231"/>
      <c r="P1069" s="231"/>
    </row>
    <row r="1070" spans="1:16">
      <c r="A1070" s="236"/>
      <c r="B1070" s="187" t="s">
        <v>147</v>
      </c>
      <c r="C1070" s="231"/>
      <c r="D1070" s="189" t="s">
        <v>9026</v>
      </c>
      <c r="E1070" s="237"/>
      <c r="F1070" s="237"/>
      <c r="G1070" s="231"/>
      <c r="H1070" s="231"/>
      <c r="I1070" s="231"/>
      <c r="J1070" s="231"/>
      <c r="K1070" s="231"/>
      <c r="L1070" s="231"/>
      <c r="M1070" s="231"/>
      <c r="N1070" s="231"/>
      <c r="O1070" s="231"/>
      <c r="P1070" s="231"/>
    </row>
    <row r="1071" spans="1:16">
      <c r="A1071" s="236"/>
      <c r="B1071" s="187" t="s">
        <v>147</v>
      </c>
      <c r="C1071" s="231"/>
      <c r="D1071" s="189" t="s">
        <v>9027</v>
      </c>
      <c r="E1071" s="237"/>
      <c r="F1071" s="237"/>
      <c r="G1071" s="231"/>
      <c r="H1071" s="231"/>
      <c r="I1071" s="231"/>
      <c r="J1071" s="231"/>
      <c r="K1071" s="231"/>
      <c r="L1071" s="231"/>
      <c r="M1071" s="231"/>
      <c r="N1071" s="231"/>
      <c r="O1071" s="231"/>
      <c r="P1071" s="231"/>
    </row>
    <row r="1072" spans="1:16">
      <c r="A1072" s="236"/>
      <c r="B1072" s="187" t="s">
        <v>147</v>
      </c>
      <c r="C1072" s="231"/>
      <c r="D1072" s="189" t="s">
        <v>9028</v>
      </c>
      <c r="E1072" s="237"/>
      <c r="F1072" s="237"/>
      <c r="G1072" s="231"/>
      <c r="H1072" s="231"/>
      <c r="I1072" s="231"/>
      <c r="J1072" s="231"/>
      <c r="K1072" s="231"/>
      <c r="L1072" s="231"/>
      <c r="M1072" s="231"/>
      <c r="N1072" s="231"/>
      <c r="O1072" s="231"/>
      <c r="P1072" s="231"/>
    </row>
    <row r="1073" spans="1:16">
      <c r="A1073" s="236"/>
      <c r="B1073" s="187" t="s">
        <v>147</v>
      </c>
      <c r="C1073" s="231"/>
      <c r="D1073" s="189" t="s">
        <v>9029</v>
      </c>
      <c r="E1073" s="237"/>
      <c r="F1073" s="237"/>
      <c r="G1073" s="231"/>
      <c r="H1073" s="231"/>
      <c r="I1073" s="231"/>
      <c r="J1073" s="231"/>
      <c r="K1073" s="231"/>
      <c r="L1073" s="231"/>
      <c r="M1073" s="231"/>
      <c r="N1073" s="231"/>
      <c r="O1073" s="231"/>
      <c r="P1073" s="231"/>
    </row>
    <row r="1074" spans="1:16">
      <c r="A1074" s="236"/>
      <c r="B1074" s="187" t="s">
        <v>147</v>
      </c>
      <c r="C1074" s="231"/>
      <c r="D1074" s="189" t="s">
        <v>9030</v>
      </c>
      <c r="E1074" s="237"/>
      <c r="F1074" s="237"/>
      <c r="G1074" s="231"/>
      <c r="H1074" s="231"/>
      <c r="I1074" s="231"/>
      <c r="J1074" s="231"/>
      <c r="K1074" s="231"/>
      <c r="L1074" s="231"/>
      <c r="M1074" s="231"/>
      <c r="N1074" s="231"/>
      <c r="O1074" s="231"/>
      <c r="P1074" s="231"/>
    </row>
    <row r="1075" spans="1:16">
      <c r="A1075" s="236"/>
      <c r="B1075" s="187" t="s">
        <v>147</v>
      </c>
      <c r="C1075" s="231"/>
      <c r="D1075" s="189" t="s">
        <v>9031</v>
      </c>
      <c r="E1075" s="237"/>
      <c r="F1075" s="237"/>
      <c r="G1075" s="231"/>
      <c r="H1075" s="231"/>
      <c r="I1075" s="231"/>
      <c r="J1075" s="231"/>
      <c r="K1075" s="231"/>
      <c r="L1075" s="231"/>
      <c r="M1075" s="231"/>
      <c r="N1075" s="231"/>
      <c r="O1075" s="231"/>
      <c r="P1075" s="231"/>
    </row>
    <row r="1076" spans="1:16">
      <c r="A1076" s="236"/>
      <c r="B1076" s="187" t="s">
        <v>147</v>
      </c>
      <c r="C1076" s="231"/>
      <c r="D1076" s="189" t="s">
        <v>9032</v>
      </c>
      <c r="E1076" s="237"/>
      <c r="F1076" s="237"/>
      <c r="G1076" s="231"/>
      <c r="H1076" s="231"/>
      <c r="I1076" s="231"/>
      <c r="J1076" s="231"/>
      <c r="K1076" s="231"/>
      <c r="L1076" s="231"/>
      <c r="M1076" s="231"/>
      <c r="N1076" s="231"/>
      <c r="O1076" s="231"/>
      <c r="P1076" s="231"/>
    </row>
    <row r="1077" spans="1:16">
      <c r="A1077" s="236"/>
      <c r="B1077" s="187" t="s">
        <v>147</v>
      </c>
      <c r="C1077" s="231"/>
      <c r="D1077" s="189" t="s">
        <v>9033</v>
      </c>
      <c r="E1077" s="237"/>
      <c r="F1077" s="237"/>
      <c r="G1077" s="231"/>
      <c r="H1077" s="231"/>
      <c r="I1077" s="231"/>
      <c r="J1077" s="231"/>
      <c r="K1077" s="231"/>
      <c r="L1077" s="231"/>
      <c r="M1077" s="231"/>
      <c r="N1077" s="231"/>
      <c r="O1077" s="231"/>
      <c r="P1077" s="231"/>
    </row>
    <row r="1078" spans="1:16">
      <c r="A1078" s="236"/>
      <c r="B1078" s="187" t="s">
        <v>147</v>
      </c>
      <c r="C1078" s="231"/>
      <c r="D1078" s="189" t="s">
        <v>9034</v>
      </c>
      <c r="E1078" s="237"/>
      <c r="F1078" s="237"/>
      <c r="G1078" s="231"/>
      <c r="H1078" s="231"/>
      <c r="I1078" s="231"/>
      <c r="J1078" s="231"/>
      <c r="K1078" s="231"/>
      <c r="L1078" s="231"/>
      <c r="M1078" s="231"/>
      <c r="N1078" s="231"/>
      <c r="O1078" s="231"/>
      <c r="P1078" s="231"/>
    </row>
    <row r="1079" spans="1:16">
      <c r="A1079" s="236"/>
      <c r="B1079" s="187" t="s">
        <v>147</v>
      </c>
      <c r="C1079" s="231"/>
      <c r="D1079" s="189" t="s">
        <v>9035</v>
      </c>
      <c r="E1079" s="237"/>
      <c r="F1079" s="237"/>
      <c r="G1079" s="231"/>
      <c r="H1079" s="231"/>
      <c r="I1079" s="231"/>
      <c r="J1079" s="231"/>
      <c r="K1079" s="231"/>
      <c r="L1079" s="231"/>
      <c r="M1079" s="231"/>
      <c r="N1079" s="231"/>
      <c r="O1079" s="231"/>
      <c r="P1079" s="231"/>
    </row>
    <row r="1080" spans="1:16">
      <c r="A1080" s="236"/>
      <c r="B1080" s="187" t="s">
        <v>147</v>
      </c>
      <c r="C1080" s="231"/>
      <c r="D1080" s="189" t="s">
        <v>9036</v>
      </c>
      <c r="E1080" s="237"/>
      <c r="F1080" s="237"/>
      <c r="G1080" s="231"/>
      <c r="H1080" s="231"/>
      <c r="I1080" s="231"/>
      <c r="J1080" s="231"/>
      <c r="K1080" s="231"/>
      <c r="L1080" s="231"/>
      <c r="M1080" s="231"/>
      <c r="N1080" s="231"/>
      <c r="O1080" s="231"/>
      <c r="P1080" s="231"/>
    </row>
    <row r="1081" spans="1:16">
      <c r="A1081" s="236"/>
      <c r="B1081" s="187" t="s">
        <v>147</v>
      </c>
      <c r="C1081" s="231"/>
      <c r="D1081" s="189" t="s">
        <v>9037</v>
      </c>
      <c r="E1081" s="237"/>
      <c r="F1081" s="237"/>
      <c r="G1081" s="231"/>
      <c r="H1081" s="231"/>
      <c r="I1081" s="231"/>
      <c r="J1081" s="231"/>
      <c r="K1081" s="231"/>
      <c r="L1081" s="231"/>
      <c r="M1081" s="231"/>
      <c r="N1081" s="231"/>
      <c r="O1081" s="231"/>
      <c r="P1081" s="231"/>
    </row>
    <row r="1082" spans="1:16">
      <c r="A1082" s="236"/>
      <c r="B1082" s="187" t="s">
        <v>147</v>
      </c>
      <c r="C1082" s="231"/>
      <c r="D1082" s="189" t="s">
        <v>9038</v>
      </c>
      <c r="E1082" s="237"/>
      <c r="F1082" s="237"/>
      <c r="G1082" s="231"/>
      <c r="H1082" s="231"/>
      <c r="I1082" s="231"/>
      <c r="J1082" s="231"/>
      <c r="K1082" s="231"/>
      <c r="L1082" s="231"/>
      <c r="M1082" s="231"/>
      <c r="N1082" s="231"/>
      <c r="O1082" s="231"/>
      <c r="P1082" s="231"/>
    </row>
    <row r="1083" spans="1:16">
      <c r="A1083" s="236"/>
      <c r="B1083" s="187" t="s">
        <v>147</v>
      </c>
      <c r="C1083" s="231"/>
      <c r="D1083" s="189" t="s">
        <v>9039</v>
      </c>
      <c r="E1083" s="237"/>
      <c r="F1083" s="237"/>
      <c r="G1083" s="231"/>
      <c r="H1083" s="231"/>
      <c r="I1083" s="231"/>
      <c r="J1083" s="231"/>
      <c r="K1083" s="231"/>
      <c r="L1083" s="231"/>
      <c r="M1083" s="231"/>
      <c r="N1083" s="231"/>
      <c r="O1083" s="231"/>
      <c r="P1083" s="231"/>
    </row>
    <row r="1084" spans="1:16">
      <c r="A1084" s="236"/>
      <c r="B1084" s="187" t="s">
        <v>147</v>
      </c>
      <c r="C1084" s="231"/>
      <c r="D1084" s="189" t="s">
        <v>9040</v>
      </c>
      <c r="E1084" s="237"/>
      <c r="F1084" s="237"/>
      <c r="G1084" s="231"/>
      <c r="H1084" s="231"/>
      <c r="I1084" s="231"/>
      <c r="J1084" s="231"/>
      <c r="K1084" s="231"/>
      <c r="L1084" s="231"/>
      <c r="M1084" s="231"/>
      <c r="N1084" s="231"/>
      <c r="O1084" s="231"/>
      <c r="P1084" s="231"/>
    </row>
    <row r="1085" spans="1:16">
      <c r="A1085" s="236"/>
      <c r="B1085" s="187" t="s">
        <v>147</v>
      </c>
      <c r="C1085" s="231"/>
      <c r="D1085" s="189" t="s">
        <v>9041</v>
      </c>
      <c r="E1085" s="237"/>
      <c r="F1085" s="237"/>
      <c r="G1085" s="231"/>
      <c r="H1085" s="231"/>
      <c r="I1085" s="231"/>
      <c r="J1085" s="231"/>
      <c r="K1085" s="231"/>
      <c r="L1085" s="231"/>
      <c r="M1085" s="231"/>
      <c r="N1085" s="231"/>
      <c r="O1085" s="231"/>
      <c r="P1085" s="231"/>
    </row>
    <row r="1086" spans="1:16">
      <c r="A1086" s="236"/>
      <c r="B1086" s="187" t="s">
        <v>147</v>
      </c>
      <c r="C1086" s="231"/>
      <c r="D1086" s="189" t="s">
        <v>9042</v>
      </c>
      <c r="E1086" s="237"/>
      <c r="F1086" s="237"/>
      <c r="G1086" s="231"/>
      <c r="H1086" s="231"/>
      <c r="I1086" s="231"/>
      <c r="J1086" s="231"/>
      <c r="K1086" s="231"/>
      <c r="L1086" s="231"/>
      <c r="M1086" s="231"/>
      <c r="N1086" s="231"/>
      <c r="O1086" s="231"/>
      <c r="P1086" s="231"/>
    </row>
    <row r="1087" spans="1:16">
      <c r="A1087" s="236"/>
      <c r="B1087" s="187" t="s">
        <v>147</v>
      </c>
      <c r="C1087" s="231"/>
      <c r="D1087" s="189" t="s">
        <v>9043</v>
      </c>
      <c r="E1087" s="237"/>
      <c r="F1087" s="237"/>
      <c r="G1087" s="231"/>
      <c r="H1087" s="231"/>
      <c r="I1087" s="231"/>
      <c r="J1087" s="231"/>
      <c r="K1087" s="231"/>
      <c r="L1087" s="231"/>
      <c r="M1087" s="231"/>
      <c r="N1087" s="231"/>
      <c r="O1087" s="231"/>
      <c r="P1087" s="231"/>
    </row>
    <row r="1088" spans="1:16">
      <c r="A1088" s="236"/>
      <c r="B1088" s="187" t="s">
        <v>147</v>
      </c>
      <c r="C1088" s="231"/>
      <c r="D1088" s="189" t="s">
        <v>9044</v>
      </c>
      <c r="E1088" s="237"/>
      <c r="F1088" s="237"/>
      <c r="G1088" s="231"/>
      <c r="H1088" s="231"/>
      <c r="I1088" s="231"/>
      <c r="J1088" s="231"/>
      <c r="K1088" s="231"/>
      <c r="L1088" s="231"/>
      <c r="M1088" s="231"/>
      <c r="N1088" s="231"/>
      <c r="O1088" s="231"/>
      <c r="P1088" s="231"/>
    </row>
    <row r="1089" spans="1:16">
      <c r="A1089" s="236"/>
      <c r="B1089" s="187" t="s">
        <v>147</v>
      </c>
      <c r="C1089" s="231"/>
      <c r="D1089" s="189" t="s">
        <v>9045</v>
      </c>
      <c r="E1089" s="237"/>
      <c r="F1089" s="237"/>
      <c r="G1089" s="231"/>
      <c r="H1089" s="231"/>
      <c r="I1089" s="231"/>
      <c r="J1089" s="231"/>
      <c r="K1089" s="231"/>
      <c r="L1089" s="231"/>
      <c r="M1089" s="231"/>
      <c r="N1089" s="231"/>
      <c r="O1089" s="231"/>
      <c r="P1089" s="231"/>
    </row>
    <row r="1090" spans="1:16">
      <c r="A1090" s="236"/>
      <c r="B1090" s="187" t="s">
        <v>147</v>
      </c>
      <c r="C1090" s="231"/>
      <c r="D1090" s="189" t="s">
        <v>9046</v>
      </c>
      <c r="E1090" s="237"/>
      <c r="F1090" s="237"/>
      <c r="G1090" s="231"/>
      <c r="H1090" s="231"/>
      <c r="I1090" s="231"/>
      <c r="J1090" s="231"/>
      <c r="K1090" s="231"/>
      <c r="L1090" s="231"/>
      <c r="M1090" s="231"/>
      <c r="N1090" s="231"/>
      <c r="O1090" s="231"/>
      <c r="P1090" s="231"/>
    </row>
    <row r="1091" spans="1:16">
      <c r="A1091" s="236"/>
      <c r="B1091" s="187" t="s">
        <v>147</v>
      </c>
      <c r="C1091" s="231"/>
      <c r="D1091" s="189" t="s">
        <v>9047</v>
      </c>
      <c r="E1091" s="237"/>
      <c r="F1091" s="237"/>
      <c r="G1091" s="231"/>
      <c r="H1091" s="231"/>
      <c r="I1091" s="231"/>
      <c r="J1091" s="231"/>
      <c r="K1091" s="231"/>
      <c r="L1091" s="231"/>
      <c r="M1091" s="231"/>
      <c r="N1091" s="231"/>
      <c r="O1091" s="231"/>
      <c r="P1091" s="231"/>
    </row>
    <row r="1092" spans="1:16">
      <c r="A1092" s="236"/>
      <c r="B1092" s="187" t="s">
        <v>147</v>
      </c>
      <c r="C1092" s="231"/>
      <c r="D1092" s="189" t="s">
        <v>9048</v>
      </c>
      <c r="E1092" s="237"/>
      <c r="F1092" s="237"/>
      <c r="G1092" s="231"/>
      <c r="H1092" s="231"/>
      <c r="I1092" s="231"/>
      <c r="J1092" s="231"/>
      <c r="K1092" s="231"/>
      <c r="L1092" s="231"/>
      <c r="M1092" s="231"/>
      <c r="N1092" s="231"/>
      <c r="O1092" s="231"/>
      <c r="P1092" s="231"/>
    </row>
    <row r="1093" spans="1:16">
      <c r="A1093" s="236"/>
      <c r="B1093" s="187" t="s">
        <v>147</v>
      </c>
      <c r="C1093" s="231"/>
      <c r="D1093" s="189" t="s">
        <v>9049</v>
      </c>
      <c r="E1093" s="237"/>
      <c r="F1093" s="237"/>
      <c r="G1093" s="231"/>
      <c r="H1093" s="231"/>
      <c r="I1093" s="231"/>
      <c r="J1093" s="231"/>
      <c r="K1093" s="231"/>
      <c r="L1093" s="231"/>
      <c r="M1093" s="231"/>
      <c r="N1093" s="231"/>
      <c r="O1093" s="231"/>
      <c r="P1093" s="231"/>
    </row>
    <row r="1094" spans="1:16">
      <c r="A1094" s="236"/>
      <c r="B1094" s="187" t="s">
        <v>147</v>
      </c>
      <c r="C1094" s="231"/>
      <c r="D1094" s="189" t="s">
        <v>9050</v>
      </c>
      <c r="E1094" s="237"/>
      <c r="F1094" s="237"/>
      <c r="G1094" s="231"/>
      <c r="H1094" s="231"/>
      <c r="I1094" s="231"/>
      <c r="J1094" s="231"/>
      <c r="K1094" s="231"/>
      <c r="L1094" s="231"/>
      <c r="M1094" s="231"/>
      <c r="N1094" s="231"/>
      <c r="O1094" s="231"/>
      <c r="P1094" s="231"/>
    </row>
    <row r="1095" spans="1:16">
      <c r="A1095" s="236"/>
      <c r="B1095" s="187" t="s">
        <v>147</v>
      </c>
      <c r="C1095" s="231"/>
      <c r="D1095" s="189" t="s">
        <v>9051</v>
      </c>
      <c r="E1095" s="237"/>
      <c r="F1095" s="237"/>
      <c r="G1095" s="231"/>
      <c r="H1095" s="231"/>
      <c r="I1095" s="231"/>
      <c r="J1095" s="231"/>
      <c r="K1095" s="231"/>
      <c r="L1095" s="231"/>
      <c r="M1095" s="231"/>
      <c r="N1095" s="231"/>
      <c r="O1095" s="231"/>
      <c r="P1095" s="231"/>
    </row>
    <row r="1096" spans="1:16">
      <c r="A1096" s="236"/>
      <c r="B1096" s="187" t="s">
        <v>147</v>
      </c>
      <c r="C1096" s="231"/>
      <c r="D1096" s="189" t="s">
        <v>9052</v>
      </c>
      <c r="E1096" s="237"/>
      <c r="F1096" s="237"/>
      <c r="G1096" s="231"/>
      <c r="H1096" s="231"/>
      <c r="I1096" s="231"/>
      <c r="J1096" s="231"/>
      <c r="K1096" s="231"/>
      <c r="L1096" s="231"/>
      <c r="M1096" s="231"/>
      <c r="N1096" s="231"/>
      <c r="O1096" s="231"/>
      <c r="P1096" s="231"/>
    </row>
    <row r="1097" spans="1:16">
      <c r="A1097" s="236"/>
      <c r="B1097" s="187" t="s">
        <v>147</v>
      </c>
      <c r="C1097" s="231"/>
      <c r="D1097" s="189" t="s">
        <v>9053</v>
      </c>
      <c r="E1097" s="237"/>
      <c r="F1097" s="237"/>
      <c r="G1097" s="231"/>
      <c r="H1097" s="231"/>
      <c r="I1097" s="231"/>
      <c r="J1097" s="231"/>
      <c r="K1097" s="231"/>
      <c r="L1097" s="231"/>
      <c r="M1097" s="231"/>
      <c r="N1097" s="231"/>
      <c r="O1097" s="231"/>
      <c r="P1097" s="231"/>
    </row>
    <row r="1098" spans="1:16">
      <c r="A1098" s="236"/>
      <c r="B1098" s="187" t="s">
        <v>147</v>
      </c>
      <c r="C1098" s="231"/>
      <c r="D1098" s="189" t="s">
        <v>9054</v>
      </c>
      <c r="E1098" s="237"/>
      <c r="F1098" s="237"/>
      <c r="G1098" s="231"/>
      <c r="H1098" s="231"/>
      <c r="I1098" s="231"/>
      <c r="J1098" s="231"/>
      <c r="K1098" s="231"/>
      <c r="L1098" s="231"/>
      <c r="M1098" s="231"/>
      <c r="N1098" s="231"/>
      <c r="O1098" s="231"/>
      <c r="P1098" s="231"/>
    </row>
    <row r="1099" spans="1:16">
      <c r="A1099" s="236"/>
      <c r="B1099" s="187" t="s">
        <v>147</v>
      </c>
      <c r="C1099" s="231"/>
      <c r="D1099" s="189" t="s">
        <v>9055</v>
      </c>
      <c r="E1099" s="237"/>
      <c r="F1099" s="237"/>
      <c r="G1099" s="231"/>
      <c r="H1099" s="231"/>
      <c r="I1099" s="231"/>
      <c r="J1099" s="231"/>
      <c r="K1099" s="231"/>
      <c r="L1099" s="231"/>
      <c r="M1099" s="231"/>
      <c r="N1099" s="231"/>
      <c r="O1099" s="231"/>
      <c r="P1099" s="231"/>
    </row>
    <row r="1100" spans="1:16">
      <c r="A1100" s="236"/>
      <c r="B1100" s="187" t="s">
        <v>147</v>
      </c>
      <c r="C1100" s="231"/>
      <c r="D1100" s="189" t="s">
        <v>9056</v>
      </c>
      <c r="E1100" s="237"/>
      <c r="F1100" s="237"/>
      <c r="G1100" s="231"/>
      <c r="H1100" s="231"/>
      <c r="I1100" s="231"/>
      <c r="J1100" s="231"/>
      <c r="K1100" s="231"/>
      <c r="L1100" s="231"/>
      <c r="M1100" s="231"/>
      <c r="N1100" s="231"/>
      <c r="O1100" s="231"/>
      <c r="P1100" s="231"/>
    </row>
    <row r="1101" spans="1:16">
      <c r="A1101" s="236"/>
      <c r="B1101" s="187" t="s">
        <v>147</v>
      </c>
      <c r="C1101" s="231"/>
      <c r="D1101" s="189" t="s">
        <v>9057</v>
      </c>
      <c r="E1101" s="237"/>
      <c r="F1101" s="237"/>
      <c r="G1101" s="231"/>
      <c r="H1101" s="231"/>
      <c r="I1101" s="231"/>
      <c r="J1101" s="231"/>
      <c r="K1101" s="231"/>
      <c r="L1101" s="231"/>
      <c r="M1101" s="231"/>
      <c r="N1101" s="231"/>
      <c r="O1101" s="231"/>
      <c r="P1101" s="231"/>
    </row>
    <row r="1102" spans="1:16">
      <c r="A1102" s="236"/>
      <c r="B1102" s="187" t="s">
        <v>147</v>
      </c>
      <c r="C1102" s="231"/>
      <c r="D1102" s="189" t="s">
        <v>9058</v>
      </c>
      <c r="E1102" s="237"/>
      <c r="F1102" s="237"/>
      <c r="G1102" s="231"/>
      <c r="H1102" s="231"/>
      <c r="I1102" s="231"/>
      <c r="J1102" s="231"/>
      <c r="K1102" s="231"/>
      <c r="L1102" s="231"/>
      <c r="M1102" s="231"/>
      <c r="N1102" s="231"/>
      <c r="O1102" s="231"/>
      <c r="P1102" s="231"/>
    </row>
    <row r="1103" spans="1:16">
      <c r="A1103" s="236"/>
      <c r="B1103" s="187" t="s">
        <v>147</v>
      </c>
      <c r="C1103" s="231"/>
      <c r="D1103" s="189" t="s">
        <v>9059</v>
      </c>
      <c r="E1103" s="237"/>
      <c r="F1103" s="237"/>
      <c r="G1103" s="231"/>
      <c r="H1103" s="231"/>
      <c r="I1103" s="231"/>
      <c r="J1103" s="231"/>
      <c r="K1103" s="231"/>
      <c r="L1103" s="231"/>
      <c r="M1103" s="231"/>
      <c r="N1103" s="231"/>
      <c r="O1103" s="231"/>
      <c r="P1103" s="231"/>
    </row>
    <row r="1104" spans="1:16">
      <c r="A1104" s="236"/>
      <c r="B1104" s="187" t="s">
        <v>147</v>
      </c>
      <c r="C1104" s="231"/>
      <c r="D1104" s="189" t="s">
        <v>9060</v>
      </c>
      <c r="E1104" s="237"/>
      <c r="F1104" s="237"/>
      <c r="G1104" s="231"/>
      <c r="H1104" s="231"/>
      <c r="I1104" s="231"/>
      <c r="J1104" s="231"/>
      <c r="K1104" s="231"/>
      <c r="L1104" s="231"/>
      <c r="M1104" s="231"/>
      <c r="N1104" s="231"/>
      <c r="O1104" s="231"/>
      <c r="P1104" s="231"/>
    </row>
    <row r="1105" spans="1:16">
      <c r="A1105" s="236"/>
      <c r="B1105" s="187" t="s">
        <v>147</v>
      </c>
      <c r="C1105" s="231"/>
      <c r="D1105" s="189" t="s">
        <v>9061</v>
      </c>
      <c r="E1105" s="237"/>
      <c r="F1105" s="237"/>
      <c r="G1105" s="231"/>
      <c r="H1105" s="231"/>
      <c r="I1105" s="231"/>
      <c r="J1105" s="231"/>
      <c r="K1105" s="231"/>
      <c r="L1105" s="231"/>
      <c r="M1105" s="231"/>
      <c r="N1105" s="231"/>
      <c r="O1105" s="231"/>
      <c r="P1105" s="231"/>
    </row>
    <row r="1106" spans="1:16">
      <c r="A1106" s="236"/>
      <c r="B1106" s="187" t="s">
        <v>147</v>
      </c>
      <c r="C1106" s="231"/>
      <c r="D1106" s="189" t="s">
        <v>9062</v>
      </c>
      <c r="E1106" s="237"/>
      <c r="F1106" s="237"/>
      <c r="G1106" s="231"/>
      <c r="H1106" s="231"/>
      <c r="I1106" s="231"/>
      <c r="J1106" s="231"/>
      <c r="K1106" s="231"/>
      <c r="L1106" s="231"/>
      <c r="M1106" s="231"/>
      <c r="N1106" s="231"/>
      <c r="O1106" s="231"/>
      <c r="P1106" s="231"/>
    </row>
    <row r="1107" spans="1:16">
      <c r="A1107" s="236"/>
      <c r="B1107" s="187" t="s">
        <v>147</v>
      </c>
      <c r="C1107" s="231"/>
      <c r="D1107" s="189" t="s">
        <v>9063</v>
      </c>
      <c r="E1107" s="237"/>
      <c r="F1107" s="237"/>
      <c r="G1107" s="231"/>
      <c r="H1107" s="231"/>
      <c r="I1107" s="231"/>
      <c r="J1107" s="231"/>
      <c r="K1107" s="231"/>
      <c r="L1107" s="231"/>
      <c r="M1107" s="231"/>
      <c r="N1107" s="231"/>
      <c r="O1107" s="231"/>
      <c r="P1107" s="231"/>
    </row>
    <row r="1108" spans="1:16">
      <c r="A1108" s="236"/>
      <c r="B1108" s="187" t="s">
        <v>147</v>
      </c>
      <c r="C1108" s="231"/>
      <c r="D1108" s="189" t="s">
        <v>9064</v>
      </c>
      <c r="E1108" s="237"/>
      <c r="F1108" s="237"/>
      <c r="G1108" s="231"/>
      <c r="H1108" s="231"/>
      <c r="I1108" s="231"/>
      <c r="J1108" s="231"/>
      <c r="K1108" s="231"/>
      <c r="L1108" s="231"/>
      <c r="M1108" s="231"/>
      <c r="N1108" s="231"/>
      <c r="O1108" s="231"/>
      <c r="P1108" s="231"/>
    </row>
    <row r="1109" spans="1:16">
      <c r="A1109" s="236"/>
      <c r="B1109" s="187" t="s">
        <v>147</v>
      </c>
      <c r="C1109" s="231"/>
      <c r="D1109" s="189" t="s">
        <v>9065</v>
      </c>
      <c r="E1109" s="237"/>
      <c r="F1109" s="237"/>
      <c r="G1109" s="231"/>
      <c r="H1109" s="231"/>
      <c r="I1109" s="231"/>
      <c r="J1109" s="231"/>
      <c r="K1109" s="231"/>
      <c r="L1109" s="231"/>
      <c r="M1109" s="231"/>
      <c r="N1109" s="231"/>
      <c r="O1109" s="231"/>
      <c r="P1109" s="231"/>
    </row>
    <row r="1110" spans="1:16">
      <c r="A1110" s="236"/>
      <c r="B1110" s="187" t="s">
        <v>147</v>
      </c>
      <c r="C1110" s="231"/>
      <c r="D1110" s="189" t="s">
        <v>9066</v>
      </c>
      <c r="E1110" s="237"/>
      <c r="F1110" s="237"/>
      <c r="G1110" s="231"/>
      <c r="H1110" s="231"/>
      <c r="I1110" s="231"/>
      <c r="J1110" s="231"/>
      <c r="K1110" s="231"/>
      <c r="L1110" s="231"/>
      <c r="M1110" s="231"/>
      <c r="N1110" s="231"/>
      <c r="O1110" s="231"/>
      <c r="P1110" s="231"/>
    </row>
    <row r="1111" spans="1:16">
      <c r="A1111" s="236"/>
      <c r="B1111" s="187" t="s">
        <v>147</v>
      </c>
      <c r="C1111" s="231"/>
      <c r="D1111" s="189" t="s">
        <v>9067</v>
      </c>
      <c r="E1111" s="237"/>
      <c r="F1111" s="237"/>
      <c r="G1111" s="231"/>
      <c r="H1111" s="231"/>
      <c r="I1111" s="231"/>
      <c r="J1111" s="231"/>
      <c r="K1111" s="231"/>
      <c r="L1111" s="231"/>
      <c r="M1111" s="231"/>
      <c r="N1111" s="231"/>
      <c r="O1111" s="231"/>
      <c r="P1111" s="231"/>
    </row>
    <row r="1112" spans="1:16">
      <c r="A1112" s="236"/>
      <c r="B1112" s="187" t="s">
        <v>147</v>
      </c>
      <c r="C1112" s="231"/>
      <c r="D1112" s="189" t="s">
        <v>9068</v>
      </c>
      <c r="E1112" s="237"/>
      <c r="F1112" s="237"/>
      <c r="G1112" s="231"/>
      <c r="H1112" s="231"/>
      <c r="I1112" s="231"/>
      <c r="J1112" s="231"/>
      <c r="K1112" s="231"/>
      <c r="L1112" s="231"/>
      <c r="M1112" s="231"/>
      <c r="N1112" s="231"/>
      <c r="O1112" s="231"/>
      <c r="P1112" s="231"/>
    </row>
    <row r="1113" spans="1:16">
      <c r="A1113" s="236"/>
      <c r="B1113" s="187" t="s">
        <v>147</v>
      </c>
      <c r="C1113" s="231"/>
      <c r="D1113" s="189" t="s">
        <v>9069</v>
      </c>
      <c r="E1113" s="237"/>
      <c r="F1113" s="237"/>
      <c r="G1113" s="231"/>
      <c r="H1113" s="231"/>
      <c r="I1113" s="231"/>
      <c r="J1113" s="231"/>
      <c r="K1113" s="231"/>
      <c r="L1113" s="231"/>
      <c r="M1113" s="231"/>
      <c r="N1113" s="231"/>
      <c r="O1113" s="231"/>
      <c r="P1113" s="231"/>
    </row>
    <row r="1114" spans="1:16">
      <c r="A1114" s="236"/>
      <c r="B1114" s="187" t="s">
        <v>147</v>
      </c>
      <c r="C1114" s="231"/>
      <c r="D1114" s="189" t="s">
        <v>9070</v>
      </c>
      <c r="E1114" s="237"/>
      <c r="F1114" s="237"/>
      <c r="G1114" s="231"/>
      <c r="H1114" s="231"/>
      <c r="I1114" s="231"/>
      <c r="J1114" s="231"/>
      <c r="K1114" s="231"/>
      <c r="L1114" s="231"/>
      <c r="M1114" s="231"/>
      <c r="N1114" s="231"/>
      <c r="O1114" s="231"/>
      <c r="P1114" s="231"/>
    </row>
    <row r="1115" spans="1:16">
      <c r="A1115" s="236"/>
      <c r="B1115" s="187" t="s">
        <v>147</v>
      </c>
      <c r="C1115" s="231"/>
      <c r="D1115" s="189" t="s">
        <v>9071</v>
      </c>
      <c r="E1115" s="237"/>
      <c r="F1115" s="237"/>
      <c r="G1115" s="231"/>
      <c r="H1115" s="231"/>
      <c r="I1115" s="231"/>
      <c r="J1115" s="231"/>
      <c r="K1115" s="231"/>
      <c r="L1115" s="231"/>
      <c r="M1115" s="231"/>
      <c r="N1115" s="231"/>
      <c r="O1115" s="231"/>
      <c r="P1115" s="231"/>
    </row>
    <row r="1116" spans="1:16">
      <c r="A1116" s="236"/>
      <c r="B1116" s="187" t="s">
        <v>147</v>
      </c>
      <c r="C1116" s="231"/>
      <c r="D1116" s="189" t="s">
        <v>9072</v>
      </c>
      <c r="E1116" s="237"/>
      <c r="F1116" s="237"/>
      <c r="G1116" s="231"/>
      <c r="H1116" s="231"/>
      <c r="I1116" s="231"/>
      <c r="J1116" s="231"/>
      <c r="K1116" s="231"/>
      <c r="L1116" s="231"/>
      <c r="M1116" s="231"/>
      <c r="N1116" s="231"/>
      <c r="O1116" s="231"/>
      <c r="P1116" s="231"/>
    </row>
    <row r="1117" spans="1:16">
      <c r="A1117" s="236"/>
      <c r="B1117" s="187" t="s">
        <v>147</v>
      </c>
      <c r="C1117" s="231"/>
      <c r="D1117" s="189" t="s">
        <v>9073</v>
      </c>
      <c r="E1117" s="237"/>
      <c r="F1117" s="237"/>
      <c r="G1117" s="231"/>
      <c r="H1117" s="231"/>
      <c r="I1117" s="231"/>
      <c r="J1117" s="231"/>
      <c r="K1117" s="231"/>
      <c r="L1117" s="231"/>
      <c r="M1117" s="231"/>
      <c r="N1117" s="231"/>
      <c r="O1117" s="231"/>
      <c r="P1117" s="231"/>
    </row>
    <row r="1118" spans="1:16">
      <c r="A1118" s="236"/>
      <c r="B1118" s="187" t="s">
        <v>147</v>
      </c>
      <c r="C1118" s="231"/>
      <c r="D1118" s="189" t="s">
        <v>9074</v>
      </c>
      <c r="E1118" s="237"/>
      <c r="F1118" s="237"/>
      <c r="G1118" s="231"/>
      <c r="H1118" s="231"/>
      <c r="I1118" s="231"/>
      <c r="J1118" s="231"/>
      <c r="K1118" s="231"/>
      <c r="L1118" s="231"/>
      <c r="M1118" s="231"/>
      <c r="N1118" s="231"/>
      <c r="O1118" s="231"/>
      <c r="P1118" s="231"/>
    </row>
    <row r="1119" spans="1:16">
      <c r="A1119" s="236"/>
      <c r="B1119" s="187" t="s">
        <v>147</v>
      </c>
      <c r="C1119" s="231"/>
      <c r="D1119" s="189" t="s">
        <v>9075</v>
      </c>
      <c r="E1119" s="237"/>
      <c r="F1119" s="237"/>
      <c r="G1119" s="231"/>
      <c r="H1119" s="231"/>
      <c r="I1119" s="231"/>
      <c r="J1119" s="231"/>
      <c r="K1119" s="231"/>
      <c r="L1119" s="231"/>
      <c r="M1119" s="231"/>
      <c r="N1119" s="231"/>
      <c r="O1119" s="231"/>
      <c r="P1119" s="231"/>
    </row>
    <row r="1120" spans="1:16">
      <c r="A1120" s="236"/>
      <c r="B1120" s="187" t="s">
        <v>147</v>
      </c>
      <c r="C1120" s="231"/>
      <c r="D1120" s="189" t="s">
        <v>9076</v>
      </c>
      <c r="E1120" s="237"/>
      <c r="F1120" s="237"/>
      <c r="G1120" s="231"/>
      <c r="H1120" s="231"/>
      <c r="I1120" s="231"/>
      <c r="J1120" s="231"/>
      <c r="K1120" s="231"/>
      <c r="L1120" s="231"/>
      <c r="M1120" s="231"/>
      <c r="N1120" s="231"/>
      <c r="O1120" s="231"/>
      <c r="P1120" s="231"/>
    </row>
    <row r="1121" spans="1:16">
      <c r="A1121" s="236"/>
      <c r="B1121" s="187" t="s">
        <v>147</v>
      </c>
      <c r="C1121" s="231"/>
      <c r="D1121" s="189" t="s">
        <v>9077</v>
      </c>
      <c r="E1121" s="237"/>
      <c r="F1121" s="237"/>
      <c r="G1121" s="231"/>
      <c r="H1121" s="231"/>
      <c r="I1121" s="231"/>
      <c r="J1121" s="231"/>
      <c r="K1121" s="231"/>
      <c r="L1121" s="231"/>
      <c r="M1121" s="231"/>
      <c r="N1121" s="231"/>
      <c r="O1121" s="231"/>
      <c r="P1121" s="231"/>
    </row>
    <row r="1122" spans="1:16">
      <c r="A1122" s="236"/>
      <c r="B1122" s="187" t="s">
        <v>147</v>
      </c>
      <c r="C1122" s="231"/>
      <c r="D1122" s="189" t="s">
        <v>9078</v>
      </c>
      <c r="E1122" s="237"/>
      <c r="F1122" s="237"/>
      <c r="G1122" s="231"/>
      <c r="H1122" s="231"/>
      <c r="I1122" s="231"/>
      <c r="J1122" s="231"/>
      <c r="K1122" s="231"/>
      <c r="L1122" s="231"/>
      <c r="M1122" s="231"/>
      <c r="N1122" s="231"/>
      <c r="O1122" s="231"/>
      <c r="P1122" s="231"/>
    </row>
    <row r="1123" spans="1:16">
      <c r="A1123" s="236"/>
      <c r="B1123" s="187" t="s">
        <v>147</v>
      </c>
      <c r="C1123" s="231"/>
      <c r="D1123" s="189" t="s">
        <v>9079</v>
      </c>
      <c r="E1123" s="237"/>
      <c r="F1123" s="237"/>
      <c r="G1123" s="231"/>
      <c r="H1123" s="231"/>
      <c r="I1123" s="231"/>
      <c r="J1123" s="231"/>
      <c r="K1123" s="231"/>
      <c r="L1123" s="231"/>
      <c r="M1123" s="231"/>
      <c r="N1123" s="231"/>
      <c r="O1123" s="231"/>
      <c r="P1123" s="231"/>
    </row>
    <row r="1124" spans="1:16">
      <c r="A1124" s="236"/>
      <c r="B1124" s="187" t="s">
        <v>147</v>
      </c>
      <c r="C1124" s="231"/>
      <c r="D1124" s="189" t="s">
        <v>9080</v>
      </c>
      <c r="E1124" s="237"/>
      <c r="F1124" s="237"/>
      <c r="G1124" s="231"/>
      <c r="H1124" s="231"/>
      <c r="I1124" s="231"/>
      <c r="J1124" s="231"/>
      <c r="K1124" s="231"/>
      <c r="L1124" s="231"/>
      <c r="M1124" s="231"/>
      <c r="N1124" s="231"/>
      <c r="O1124" s="231"/>
      <c r="P1124" s="231"/>
    </row>
    <row r="1125" spans="1:16">
      <c r="A1125" s="236"/>
      <c r="B1125" s="187" t="s">
        <v>147</v>
      </c>
      <c r="C1125" s="231"/>
      <c r="D1125" s="189" t="s">
        <v>9081</v>
      </c>
      <c r="E1125" s="237"/>
      <c r="F1125" s="237"/>
      <c r="G1125" s="231"/>
      <c r="H1125" s="231"/>
      <c r="I1125" s="231"/>
      <c r="J1125" s="231"/>
      <c r="K1125" s="231"/>
      <c r="L1125" s="231"/>
      <c r="M1125" s="231"/>
      <c r="N1125" s="231"/>
      <c r="O1125" s="231"/>
      <c r="P1125" s="231"/>
    </row>
    <row r="1126" spans="1:16">
      <c r="A1126" s="236"/>
      <c r="B1126" s="187" t="s">
        <v>147</v>
      </c>
      <c r="C1126" s="231"/>
      <c r="D1126" s="189" t="s">
        <v>9082</v>
      </c>
      <c r="E1126" s="237"/>
      <c r="F1126" s="237"/>
      <c r="G1126" s="231"/>
      <c r="H1126" s="231"/>
      <c r="I1126" s="231"/>
      <c r="J1126" s="231"/>
      <c r="K1126" s="231"/>
      <c r="L1126" s="231"/>
      <c r="M1126" s="231"/>
      <c r="N1126" s="231"/>
      <c r="O1126" s="231"/>
      <c r="P1126" s="231"/>
    </row>
    <row r="1127" spans="1:16">
      <c r="A1127" s="236"/>
      <c r="B1127" s="187" t="s">
        <v>147</v>
      </c>
      <c r="C1127" s="231"/>
      <c r="D1127" s="189" t="s">
        <v>9083</v>
      </c>
      <c r="E1127" s="237"/>
      <c r="F1127" s="237"/>
      <c r="G1127" s="231"/>
      <c r="H1127" s="231"/>
      <c r="I1127" s="231"/>
      <c r="J1127" s="231"/>
      <c r="K1127" s="231"/>
      <c r="L1127" s="231"/>
      <c r="M1127" s="231"/>
      <c r="N1127" s="231"/>
      <c r="O1127" s="231"/>
      <c r="P1127" s="231"/>
    </row>
    <row r="1128" spans="1:16">
      <c r="A1128" s="236"/>
      <c r="B1128" s="187" t="s">
        <v>147</v>
      </c>
      <c r="C1128" s="231"/>
      <c r="D1128" s="189" t="s">
        <v>9084</v>
      </c>
      <c r="E1128" s="237"/>
      <c r="F1128" s="237"/>
      <c r="G1128" s="231"/>
      <c r="H1128" s="231"/>
      <c r="I1128" s="231"/>
      <c r="J1128" s="231"/>
      <c r="K1128" s="231"/>
      <c r="L1128" s="231"/>
      <c r="M1128" s="231"/>
      <c r="N1128" s="231"/>
      <c r="O1128" s="231"/>
      <c r="P1128" s="231"/>
    </row>
    <row r="1129" spans="1:16">
      <c r="A1129" s="236"/>
      <c r="B1129" s="187" t="s">
        <v>147</v>
      </c>
      <c r="C1129" s="231"/>
      <c r="D1129" s="189" t="s">
        <v>9085</v>
      </c>
      <c r="E1129" s="237"/>
      <c r="F1129" s="237"/>
      <c r="G1129" s="231"/>
      <c r="H1129" s="231"/>
      <c r="I1129" s="231"/>
      <c r="J1129" s="231"/>
      <c r="K1129" s="231"/>
      <c r="L1129" s="231"/>
      <c r="M1129" s="231"/>
      <c r="N1129" s="231"/>
      <c r="O1129" s="231"/>
      <c r="P1129" s="231"/>
    </row>
    <row r="1130" spans="1:16">
      <c r="A1130" s="236"/>
      <c r="B1130" s="187" t="s">
        <v>147</v>
      </c>
      <c r="C1130" s="231"/>
      <c r="D1130" s="189" t="s">
        <v>9086</v>
      </c>
      <c r="E1130" s="237"/>
      <c r="F1130" s="237"/>
      <c r="G1130" s="231"/>
      <c r="H1130" s="231"/>
      <c r="I1130" s="231"/>
      <c r="J1130" s="231"/>
      <c r="K1130" s="231"/>
      <c r="L1130" s="231"/>
      <c r="M1130" s="231"/>
      <c r="N1130" s="231"/>
      <c r="O1130" s="231"/>
      <c r="P1130" s="231"/>
    </row>
    <row r="1131" spans="1:16">
      <c r="A1131" s="236"/>
      <c r="B1131" s="187" t="s">
        <v>147</v>
      </c>
      <c r="C1131" s="231"/>
      <c r="D1131" s="189" t="s">
        <v>9087</v>
      </c>
      <c r="E1131" s="237"/>
      <c r="F1131" s="237"/>
      <c r="G1131" s="231"/>
      <c r="H1131" s="231"/>
      <c r="I1131" s="231"/>
      <c r="J1131" s="231"/>
      <c r="K1131" s="231"/>
      <c r="L1131" s="231"/>
      <c r="M1131" s="231"/>
      <c r="N1131" s="231"/>
      <c r="O1131" s="231"/>
      <c r="P1131" s="231"/>
    </row>
    <row r="1132" spans="1:16">
      <c r="A1132" s="236"/>
      <c r="B1132" s="187" t="s">
        <v>147</v>
      </c>
      <c r="C1132" s="231"/>
      <c r="D1132" s="189" t="s">
        <v>9088</v>
      </c>
      <c r="E1132" s="237"/>
      <c r="F1132" s="237"/>
      <c r="G1132" s="231"/>
      <c r="H1132" s="231"/>
      <c r="I1132" s="231"/>
      <c r="J1132" s="231"/>
      <c r="K1132" s="231"/>
      <c r="L1132" s="231"/>
      <c r="M1132" s="231"/>
      <c r="N1132" s="231"/>
      <c r="O1132" s="231"/>
      <c r="P1132" s="231"/>
    </row>
    <row r="1133" spans="1:16">
      <c r="A1133" s="236"/>
      <c r="B1133" s="187" t="s">
        <v>147</v>
      </c>
      <c r="C1133" s="231"/>
      <c r="D1133" s="189" t="s">
        <v>9089</v>
      </c>
      <c r="E1133" s="237"/>
      <c r="F1133" s="237"/>
      <c r="G1133" s="231"/>
      <c r="H1133" s="231"/>
      <c r="I1133" s="231"/>
      <c r="J1133" s="231"/>
      <c r="K1133" s="231"/>
      <c r="L1133" s="231"/>
      <c r="M1133" s="231"/>
      <c r="N1133" s="231"/>
      <c r="O1133" s="231"/>
      <c r="P1133" s="231"/>
    </row>
    <row r="1134" spans="1:16">
      <c r="A1134" s="236"/>
      <c r="B1134" s="187" t="s">
        <v>147</v>
      </c>
      <c r="C1134" s="231"/>
      <c r="D1134" s="189" t="s">
        <v>9090</v>
      </c>
      <c r="E1134" s="237"/>
      <c r="F1134" s="237"/>
      <c r="G1134" s="231"/>
      <c r="H1134" s="231"/>
      <c r="I1134" s="231"/>
      <c r="J1134" s="231"/>
      <c r="K1134" s="231"/>
      <c r="L1134" s="231"/>
      <c r="M1134" s="231"/>
      <c r="N1134" s="231"/>
      <c r="O1134" s="231"/>
      <c r="P1134" s="231"/>
    </row>
    <row r="1135" spans="1:16">
      <c r="A1135" s="236"/>
      <c r="B1135" s="187" t="s">
        <v>147</v>
      </c>
      <c r="C1135" s="231"/>
      <c r="D1135" s="189" t="s">
        <v>9091</v>
      </c>
      <c r="E1135" s="237"/>
      <c r="F1135" s="237"/>
      <c r="G1135" s="231"/>
      <c r="H1135" s="231"/>
      <c r="I1135" s="231"/>
      <c r="J1135" s="231"/>
      <c r="K1135" s="231"/>
      <c r="L1135" s="231"/>
      <c r="M1135" s="231"/>
      <c r="N1135" s="231"/>
      <c r="O1135" s="231"/>
      <c r="P1135" s="231"/>
    </row>
    <row r="1136" spans="1:16">
      <c r="A1136" s="236"/>
      <c r="B1136" s="187" t="s">
        <v>147</v>
      </c>
      <c r="C1136" s="231"/>
      <c r="D1136" s="189" t="s">
        <v>9092</v>
      </c>
      <c r="E1136" s="237"/>
      <c r="F1136" s="237"/>
      <c r="G1136" s="231"/>
      <c r="H1136" s="231"/>
      <c r="I1136" s="231"/>
      <c r="J1136" s="231"/>
      <c r="K1136" s="231"/>
      <c r="L1136" s="231"/>
      <c r="M1136" s="231"/>
      <c r="N1136" s="231"/>
      <c r="O1136" s="231"/>
      <c r="P1136" s="231"/>
    </row>
    <row r="1137" spans="1:16">
      <c r="A1137" s="236"/>
      <c r="B1137" s="187" t="s">
        <v>147</v>
      </c>
      <c r="C1137" s="231"/>
      <c r="D1137" s="189" t="s">
        <v>9093</v>
      </c>
      <c r="E1137" s="237"/>
      <c r="F1137" s="237"/>
      <c r="G1137" s="231"/>
      <c r="H1137" s="231"/>
      <c r="I1137" s="231"/>
      <c r="J1137" s="231"/>
      <c r="K1137" s="231"/>
      <c r="L1137" s="231"/>
      <c r="M1137" s="231"/>
      <c r="N1137" s="231"/>
      <c r="O1137" s="231"/>
      <c r="P1137" s="231"/>
    </row>
    <row r="1138" spans="1:16">
      <c r="A1138" s="236"/>
      <c r="B1138" s="187" t="s">
        <v>147</v>
      </c>
      <c r="C1138" s="231"/>
      <c r="D1138" s="189" t="s">
        <v>9094</v>
      </c>
      <c r="E1138" s="237"/>
      <c r="F1138" s="237"/>
      <c r="G1138" s="231"/>
      <c r="H1138" s="231"/>
      <c r="I1138" s="231"/>
      <c r="J1138" s="231"/>
      <c r="K1138" s="231"/>
      <c r="L1138" s="231"/>
      <c r="M1138" s="231"/>
      <c r="N1138" s="231"/>
      <c r="O1138" s="231"/>
      <c r="P1138" s="231"/>
    </row>
    <row r="1139" spans="1:16">
      <c r="A1139" s="236"/>
      <c r="B1139" s="187" t="s">
        <v>147</v>
      </c>
      <c r="C1139" s="231"/>
      <c r="D1139" s="189" t="s">
        <v>9095</v>
      </c>
      <c r="E1139" s="237"/>
      <c r="F1139" s="237"/>
      <c r="G1139" s="231"/>
      <c r="H1139" s="231"/>
      <c r="I1139" s="231"/>
      <c r="J1139" s="231"/>
      <c r="K1139" s="231"/>
      <c r="L1139" s="231"/>
      <c r="M1139" s="231"/>
      <c r="N1139" s="231"/>
      <c r="O1139" s="231"/>
      <c r="P1139" s="231"/>
    </row>
    <row r="1140" spans="1:16">
      <c r="A1140" s="236"/>
      <c r="B1140" s="187" t="s">
        <v>147</v>
      </c>
      <c r="C1140" s="231"/>
      <c r="D1140" s="189" t="s">
        <v>9096</v>
      </c>
      <c r="E1140" s="237"/>
      <c r="F1140" s="237"/>
      <c r="G1140" s="231"/>
      <c r="H1140" s="231"/>
      <c r="I1140" s="231"/>
      <c r="J1140" s="231"/>
      <c r="K1140" s="231"/>
      <c r="L1140" s="231"/>
      <c r="M1140" s="231"/>
      <c r="N1140" s="231"/>
      <c r="O1140" s="231"/>
      <c r="P1140" s="231"/>
    </row>
    <row r="1141" spans="1:16">
      <c r="A1141" s="236"/>
      <c r="B1141" s="296"/>
      <c r="C1141" s="231"/>
      <c r="D1141" s="231"/>
      <c r="E1141" s="237"/>
      <c r="F1141" s="237"/>
      <c r="G1141" s="231"/>
      <c r="H1141" s="231"/>
      <c r="I1141" s="231"/>
      <c r="J1141" s="231"/>
      <c r="K1141" s="231"/>
      <c r="L1141" s="231"/>
      <c r="M1141" s="231"/>
      <c r="N1141" s="231"/>
      <c r="O1141" s="231"/>
      <c r="P1141" s="231"/>
    </row>
    <row r="1142" spans="1:16">
      <c r="A1142" s="236"/>
      <c r="B1142" s="296"/>
      <c r="C1142" s="231"/>
      <c r="D1142" s="231"/>
      <c r="E1142" s="237"/>
      <c r="F1142" s="237"/>
      <c r="G1142" s="231"/>
      <c r="H1142" s="231"/>
      <c r="I1142" s="231"/>
      <c r="J1142" s="231"/>
      <c r="K1142" s="231"/>
      <c r="L1142" s="231"/>
      <c r="M1142" s="231"/>
      <c r="N1142" s="231"/>
      <c r="O1142" s="231"/>
      <c r="P1142" s="231"/>
    </row>
    <row r="1143" spans="1:16">
      <c r="A1143" s="236"/>
      <c r="B1143" s="296"/>
      <c r="C1143" s="231"/>
      <c r="D1143" s="231"/>
      <c r="E1143" s="237"/>
      <c r="F1143" s="237"/>
      <c r="G1143" s="231"/>
      <c r="H1143" s="231"/>
      <c r="I1143" s="231"/>
      <c r="J1143" s="231"/>
      <c r="K1143" s="231"/>
      <c r="L1143" s="231"/>
      <c r="M1143" s="231"/>
      <c r="N1143" s="231"/>
      <c r="O1143" s="231"/>
      <c r="P1143" s="231"/>
    </row>
    <row r="1144" spans="1:16">
      <c r="A1144" s="236"/>
      <c r="B1144" s="296"/>
      <c r="C1144" s="231"/>
      <c r="D1144" s="231"/>
      <c r="E1144" s="237"/>
      <c r="F1144" s="237"/>
      <c r="G1144" s="231"/>
      <c r="H1144" s="231"/>
      <c r="I1144" s="231"/>
      <c r="J1144" s="231"/>
      <c r="K1144" s="231"/>
      <c r="L1144" s="231"/>
      <c r="M1144" s="231"/>
      <c r="N1144" s="231"/>
      <c r="O1144" s="231"/>
      <c r="P1144" s="231"/>
    </row>
    <row r="1145" spans="1:16">
      <c r="A1145" s="236"/>
      <c r="B1145" s="296"/>
      <c r="C1145" s="231"/>
      <c r="D1145" s="231"/>
      <c r="E1145" s="237"/>
      <c r="F1145" s="237"/>
      <c r="G1145" s="231"/>
      <c r="H1145" s="231"/>
      <c r="I1145" s="231"/>
      <c r="J1145" s="231"/>
      <c r="K1145" s="231"/>
      <c r="L1145" s="231"/>
      <c r="M1145" s="231"/>
      <c r="N1145" s="231"/>
      <c r="O1145" s="231"/>
      <c r="P1145" s="231"/>
    </row>
    <row r="1146" spans="1:16">
      <c r="A1146" s="236"/>
      <c r="B1146" s="296"/>
      <c r="C1146" s="231"/>
      <c r="D1146" s="231"/>
      <c r="E1146" s="237"/>
      <c r="F1146" s="237"/>
      <c r="G1146" s="231"/>
      <c r="H1146" s="231"/>
      <c r="I1146" s="231"/>
      <c r="J1146" s="231"/>
      <c r="K1146" s="231"/>
      <c r="L1146" s="231"/>
      <c r="M1146" s="231"/>
      <c r="N1146" s="231"/>
      <c r="O1146" s="231"/>
      <c r="P1146" s="231"/>
    </row>
    <row r="1147" spans="1:16">
      <c r="A1147" s="236"/>
      <c r="B1147" s="296"/>
      <c r="C1147" s="231"/>
      <c r="D1147" s="231"/>
      <c r="E1147" s="237"/>
      <c r="F1147" s="237"/>
      <c r="G1147" s="231"/>
      <c r="H1147" s="231"/>
      <c r="I1147" s="231"/>
      <c r="J1147" s="231"/>
      <c r="K1147" s="231"/>
      <c r="L1147" s="231"/>
      <c r="M1147" s="231"/>
      <c r="N1147" s="231"/>
      <c r="O1147" s="231"/>
      <c r="P1147" s="231"/>
    </row>
    <row r="1148" spans="1:16">
      <c r="A1148" s="236"/>
      <c r="B1148" s="296"/>
      <c r="C1148" s="231"/>
      <c r="D1148" s="231"/>
      <c r="E1148" s="237"/>
      <c r="F1148" s="237"/>
      <c r="G1148" s="231"/>
      <c r="H1148" s="231"/>
      <c r="I1148" s="231"/>
      <c r="J1148" s="231"/>
      <c r="K1148" s="231"/>
      <c r="L1148" s="231"/>
      <c r="M1148" s="231"/>
      <c r="N1148" s="231"/>
      <c r="O1148" s="231"/>
      <c r="P1148" s="231"/>
    </row>
    <row r="1149" spans="1:16">
      <c r="A1149" s="236"/>
      <c r="B1149" s="296"/>
      <c r="C1149" s="231"/>
      <c r="D1149" s="231"/>
      <c r="E1149" s="237"/>
      <c r="F1149" s="237"/>
      <c r="G1149" s="231"/>
      <c r="H1149" s="231"/>
      <c r="I1149" s="231"/>
      <c r="J1149" s="231"/>
      <c r="K1149" s="231"/>
      <c r="L1149" s="231"/>
      <c r="M1149" s="231"/>
      <c r="N1149" s="231"/>
      <c r="O1149" s="231"/>
      <c r="P1149" s="231"/>
    </row>
    <row r="1150" spans="1:16">
      <c r="A1150" s="236"/>
      <c r="B1150" s="296"/>
      <c r="C1150" s="231"/>
      <c r="D1150" s="231"/>
      <c r="E1150" s="237"/>
      <c r="F1150" s="237"/>
      <c r="G1150" s="231"/>
      <c r="H1150" s="231"/>
      <c r="I1150" s="231"/>
      <c r="J1150" s="231"/>
      <c r="K1150" s="231"/>
      <c r="L1150" s="231"/>
      <c r="M1150" s="231"/>
      <c r="N1150" s="231"/>
      <c r="O1150" s="231"/>
      <c r="P1150" s="231"/>
    </row>
    <row r="1151" spans="1:16">
      <c r="A1151" s="236"/>
      <c r="B1151" s="296"/>
      <c r="C1151" s="231"/>
      <c r="D1151" s="231"/>
      <c r="E1151" s="237"/>
      <c r="F1151" s="237"/>
      <c r="G1151" s="231"/>
      <c r="H1151" s="231"/>
      <c r="I1151" s="231"/>
      <c r="J1151" s="231"/>
      <c r="K1151" s="231"/>
      <c r="L1151" s="231"/>
      <c r="M1151" s="231"/>
      <c r="N1151" s="231"/>
      <c r="O1151" s="231"/>
      <c r="P1151" s="231"/>
    </row>
    <row r="1152" spans="1:16">
      <c r="A1152" s="236"/>
      <c r="B1152" s="296"/>
      <c r="C1152" s="231"/>
      <c r="D1152" s="231"/>
      <c r="E1152" s="237"/>
      <c r="F1152" s="237"/>
      <c r="G1152" s="231"/>
      <c r="H1152" s="231"/>
      <c r="I1152" s="231"/>
      <c r="J1152" s="231"/>
      <c r="K1152" s="231"/>
      <c r="L1152" s="231"/>
      <c r="M1152" s="231"/>
      <c r="N1152" s="231"/>
      <c r="O1152" s="231"/>
      <c r="P1152" s="231"/>
    </row>
    <row r="1153" spans="1:16">
      <c r="A1153" s="236"/>
      <c r="B1153" s="296"/>
      <c r="C1153" s="231"/>
      <c r="D1153" s="231"/>
      <c r="E1153" s="237"/>
      <c r="F1153" s="237"/>
      <c r="G1153" s="231"/>
      <c r="H1153" s="231"/>
      <c r="I1153" s="231"/>
      <c r="J1153" s="231"/>
      <c r="K1153" s="231"/>
      <c r="L1153" s="231"/>
      <c r="M1153" s="231"/>
      <c r="N1153" s="231"/>
      <c r="O1153" s="231"/>
      <c r="P1153" s="231"/>
    </row>
    <row r="1154" spans="1:16">
      <c r="A1154" s="236"/>
      <c r="B1154" s="296"/>
      <c r="C1154" s="231"/>
      <c r="D1154" s="231"/>
      <c r="E1154" s="237"/>
      <c r="F1154" s="237"/>
      <c r="G1154" s="231"/>
      <c r="H1154" s="231"/>
      <c r="I1154" s="231"/>
      <c r="J1154" s="231"/>
      <c r="K1154" s="231"/>
      <c r="L1154" s="231"/>
      <c r="M1154" s="231"/>
      <c r="N1154" s="231"/>
      <c r="O1154" s="231"/>
      <c r="P1154" s="231"/>
    </row>
    <row r="1155" spans="1:16">
      <c r="A1155" s="236"/>
      <c r="B1155" s="296"/>
      <c r="C1155" s="231"/>
      <c r="D1155" s="231"/>
      <c r="E1155" s="237"/>
      <c r="F1155" s="237"/>
      <c r="G1155" s="231"/>
      <c r="H1155" s="231"/>
      <c r="I1155" s="231"/>
      <c r="J1155" s="231"/>
      <c r="K1155" s="231"/>
      <c r="L1155" s="231"/>
      <c r="M1155" s="231"/>
      <c r="N1155" s="231"/>
      <c r="O1155" s="231"/>
      <c r="P1155" s="231"/>
    </row>
    <row r="1156" spans="1:16">
      <c r="A1156" s="236"/>
      <c r="B1156" s="296"/>
      <c r="C1156" s="231"/>
      <c r="D1156" s="231"/>
      <c r="E1156" s="237"/>
      <c r="F1156" s="237"/>
      <c r="G1156" s="231"/>
      <c r="H1156" s="231"/>
      <c r="I1156" s="231"/>
      <c r="J1156" s="231"/>
      <c r="K1156" s="231"/>
      <c r="L1156" s="231"/>
      <c r="M1156" s="231"/>
      <c r="N1156" s="231"/>
      <c r="O1156" s="231"/>
      <c r="P1156" s="231"/>
    </row>
    <row r="1157" spans="1:16">
      <c r="A1157" s="236"/>
      <c r="B1157" s="296"/>
      <c r="C1157" s="231"/>
      <c r="D1157" s="231"/>
      <c r="E1157" s="237"/>
      <c r="F1157" s="237"/>
      <c r="G1157" s="231"/>
      <c r="H1157" s="231"/>
      <c r="I1157" s="231"/>
      <c r="J1157" s="231"/>
      <c r="K1157" s="231"/>
      <c r="L1157" s="231"/>
      <c r="M1157" s="231"/>
      <c r="N1157" s="231"/>
      <c r="O1157" s="231"/>
      <c r="P1157" s="231"/>
    </row>
    <row r="1158" spans="1:16">
      <c r="A1158" s="236"/>
      <c r="B1158" s="296"/>
      <c r="C1158" s="231"/>
      <c r="D1158" s="231"/>
      <c r="E1158" s="237"/>
      <c r="F1158" s="237"/>
      <c r="G1158" s="231"/>
      <c r="H1158" s="231"/>
      <c r="I1158" s="231"/>
      <c r="J1158" s="231"/>
      <c r="K1158" s="231"/>
      <c r="L1158" s="231"/>
      <c r="M1158" s="231"/>
      <c r="N1158" s="231"/>
      <c r="O1158" s="231"/>
      <c r="P1158" s="231"/>
    </row>
    <row r="1159" spans="1:16">
      <c r="A1159" s="236"/>
      <c r="B1159" s="296"/>
      <c r="C1159" s="231"/>
      <c r="D1159" s="231"/>
      <c r="E1159" s="237"/>
      <c r="F1159" s="237"/>
      <c r="G1159" s="231"/>
      <c r="H1159" s="231"/>
      <c r="I1159" s="231"/>
      <c r="J1159" s="231"/>
      <c r="K1159" s="231"/>
      <c r="L1159" s="231"/>
      <c r="M1159" s="231"/>
      <c r="N1159" s="231"/>
      <c r="O1159" s="231"/>
      <c r="P1159" s="231"/>
    </row>
    <row r="1160" spans="1:16">
      <c r="A1160" s="236"/>
      <c r="B1160" s="296"/>
      <c r="C1160" s="231"/>
      <c r="D1160" s="231"/>
      <c r="E1160" s="237"/>
      <c r="F1160" s="237"/>
      <c r="G1160" s="231"/>
      <c r="H1160" s="231"/>
      <c r="I1160" s="231"/>
      <c r="J1160" s="231"/>
      <c r="K1160" s="231"/>
      <c r="L1160" s="231"/>
      <c r="M1160" s="231"/>
      <c r="N1160" s="231"/>
      <c r="O1160" s="231"/>
      <c r="P1160" s="231"/>
    </row>
    <row r="1161" spans="1:16">
      <c r="A1161" s="236"/>
      <c r="B1161" s="296"/>
      <c r="C1161" s="231"/>
      <c r="D1161" s="231"/>
      <c r="E1161" s="237"/>
      <c r="F1161" s="237"/>
      <c r="G1161" s="231"/>
      <c r="H1161" s="231"/>
      <c r="I1161" s="231"/>
      <c r="J1161" s="231"/>
      <c r="K1161" s="231"/>
      <c r="L1161" s="231"/>
      <c r="M1161" s="231"/>
      <c r="N1161" s="231"/>
      <c r="O1161" s="231"/>
      <c r="P1161" s="231"/>
    </row>
    <row r="1162" spans="1:16">
      <c r="A1162" s="236"/>
      <c r="B1162" s="296"/>
      <c r="C1162" s="231"/>
      <c r="D1162" s="231"/>
      <c r="E1162" s="237"/>
      <c r="F1162" s="237"/>
      <c r="G1162" s="231"/>
      <c r="H1162" s="231"/>
      <c r="I1162" s="231"/>
      <c r="J1162" s="231"/>
      <c r="K1162" s="231"/>
      <c r="L1162" s="231"/>
      <c r="M1162" s="231"/>
      <c r="N1162" s="231"/>
      <c r="O1162" s="231"/>
      <c r="P1162" s="231"/>
    </row>
    <row r="1163" spans="1:16">
      <c r="A1163" s="236"/>
      <c r="B1163" s="296"/>
      <c r="C1163" s="231"/>
      <c r="D1163" s="231"/>
      <c r="E1163" s="237"/>
      <c r="F1163" s="237"/>
      <c r="G1163" s="231"/>
      <c r="H1163" s="231"/>
      <c r="I1163" s="231"/>
      <c r="J1163" s="231"/>
      <c r="K1163" s="231"/>
      <c r="L1163" s="231"/>
      <c r="M1163" s="231"/>
      <c r="N1163" s="231"/>
      <c r="O1163" s="231"/>
      <c r="P1163" s="231"/>
    </row>
    <row r="1164" spans="1:16">
      <c r="A1164" s="236"/>
      <c r="B1164" s="296"/>
      <c r="C1164" s="231"/>
      <c r="D1164" s="231"/>
      <c r="E1164" s="237"/>
      <c r="F1164" s="237"/>
      <c r="G1164" s="231"/>
      <c r="H1164" s="231"/>
      <c r="I1164" s="231"/>
      <c r="J1164" s="231"/>
      <c r="K1164" s="231"/>
      <c r="L1164" s="231"/>
      <c r="M1164" s="231"/>
      <c r="N1164" s="231"/>
      <c r="O1164" s="231"/>
      <c r="P1164" s="231"/>
    </row>
    <row r="1165" spans="1:16">
      <c r="A1165" s="236"/>
      <c r="B1165" s="296"/>
      <c r="C1165" s="231"/>
      <c r="D1165" s="231"/>
      <c r="E1165" s="237"/>
      <c r="F1165" s="237"/>
      <c r="G1165" s="231"/>
      <c r="H1165" s="231"/>
      <c r="I1165" s="231"/>
      <c r="J1165" s="231"/>
      <c r="K1165" s="231"/>
      <c r="L1165" s="231"/>
      <c r="M1165" s="231"/>
      <c r="N1165" s="231"/>
      <c r="O1165" s="231"/>
      <c r="P1165" s="231"/>
    </row>
    <row r="1166" spans="1:16">
      <c r="A1166" s="236"/>
      <c r="B1166" s="296"/>
      <c r="C1166" s="231"/>
      <c r="D1166" s="231"/>
      <c r="E1166" s="237"/>
      <c r="F1166" s="237"/>
      <c r="G1166" s="231"/>
      <c r="H1166" s="231"/>
      <c r="I1166" s="231"/>
      <c r="J1166" s="231"/>
      <c r="K1166" s="231"/>
      <c r="L1166" s="231"/>
      <c r="M1166" s="231"/>
      <c r="N1166" s="231"/>
      <c r="O1166" s="231"/>
      <c r="P1166" s="231"/>
    </row>
    <row r="1167" spans="1:16">
      <c r="A1167" s="236"/>
      <c r="B1167" s="296"/>
      <c r="C1167" s="231"/>
      <c r="D1167" s="231"/>
      <c r="E1167" s="237"/>
      <c r="F1167" s="237"/>
      <c r="G1167" s="231"/>
      <c r="H1167" s="231"/>
      <c r="I1167" s="231"/>
      <c r="J1167" s="231"/>
      <c r="K1167" s="231"/>
      <c r="L1167" s="231"/>
      <c r="M1167" s="231"/>
      <c r="N1167" s="231"/>
      <c r="O1167" s="231"/>
      <c r="P1167" s="231"/>
    </row>
    <row r="1168" spans="1:16">
      <c r="A1168" s="236"/>
      <c r="B1168" s="296"/>
      <c r="C1168" s="231"/>
      <c r="D1168" s="231"/>
      <c r="E1168" s="237"/>
      <c r="F1168" s="237"/>
      <c r="G1168" s="231"/>
      <c r="H1168" s="231"/>
      <c r="I1168" s="231"/>
      <c r="J1168" s="231"/>
      <c r="K1168" s="231"/>
      <c r="L1168" s="231"/>
      <c r="M1168" s="231"/>
      <c r="N1168" s="231"/>
      <c r="O1168" s="231"/>
      <c r="P1168" s="231"/>
    </row>
    <row r="1169" spans="1:16">
      <c r="A1169" s="236"/>
      <c r="B1169" s="296"/>
      <c r="C1169" s="231"/>
      <c r="D1169" s="231"/>
      <c r="E1169" s="237"/>
      <c r="F1169" s="237"/>
      <c r="G1169" s="231"/>
      <c r="H1169" s="231"/>
      <c r="I1169" s="231"/>
      <c r="J1169" s="231"/>
      <c r="K1169" s="231"/>
      <c r="L1169" s="231"/>
      <c r="M1169" s="231"/>
      <c r="N1169" s="231"/>
      <c r="O1169" s="231"/>
      <c r="P1169" s="231"/>
    </row>
    <row r="1170" spans="1:16">
      <c r="A1170" s="236"/>
      <c r="B1170" s="296"/>
      <c r="C1170" s="231"/>
      <c r="D1170" s="231"/>
      <c r="E1170" s="237"/>
      <c r="F1170" s="237"/>
      <c r="G1170" s="231"/>
      <c r="H1170" s="231"/>
      <c r="I1170" s="231"/>
      <c r="J1170" s="231"/>
      <c r="K1170" s="231"/>
      <c r="L1170" s="231"/>
      <c r="M1170" s="231"/>
      <c r="N1170" s="231"/>
      <c r="O1170" s="231"/>
      <c r="P1170" s="231"/>
    </row>
    <row r="1171" spans="1:16">
      <c r="A1171" s="236"/>
      <c r="B1171" s="296"/>
      <c r="C1171" s="231"/>
      <c r="D1171" s="231"/>
      <c r="E1171" s="237"/>
      <c r="F1171" s="237"/>
      <c r="G1171" s="231"/>
      <c r="H1171" s="231"/>
      <c r="I1171" s="231"/>
      <c r="J1171" s="231"/>
      <c r="K1171" s="231"/>
      <c r="L1171" s="231"/>
      <c r="M1171" s="231"/>
      <c r="N1171" s="231"/>
      <c r="O1171" s="231"/>
      <c r="P1171" s="231"/>
    </row>
    <row r="1172" spans="1:16">
      <c r="A1172" s="236"/>
      <c r="B1172" s="296"/>
      <c r="C1172" s="231"/>
      <c r="D1172" s="231"/>
      <c r="E1172" s="237"/>
      <c r="F1172" s="237"/>
      <c r="G1172" s="231"/>
      <c r="H1172" s="231"/>
      <c r="I1172" s="231"/>
      <c r="J1172" s="231"/>
      <c r="K1172" s="231"/>
      <c r="L1172" s="231"/>
      <c r="M1172" s="231"/>
      <c r="N1172" s="231"/>
      <c r="O1172" s="231"/>
      <c r="P1172" s="231"/>
    </row>
    <row r="1173" spans="1:16">
      <c r="A1173" s="236"/>
      <c r="B1173" s="296"/>
      <c r="C1173" s="231"/>
      <c r="D1173" s="231"/>
      <c r="E1173" s="237"/>
      <c r="F1173" s="237"/>
      <c r="G1173" s="231"/>
      <c r="H1173" s="231"/>
      <c r="I1173" s="231"/>
      <c r="J1173" s="231"/>
      <c r="K1173" s="231"/>
      <c r="L1173" s="231"/>
      <c r="M1173" s="231"/>
      <c r="N1173" s="231"/>
      <c r="O1173" s="231"/>
      <c r="P1173" s="231"/>
    </row>
    <row r="1174" spans="1:16">
      <c r="A1174" s="236"/>
      <c r="B1174" s="296"/>
      <c r="C1174" s="231"/>
      <c r="D1174" s="231"/>
      <c r="E1174" s="237"/>
      <c r="F1174" s="237"/>
      <c r="G1174" s="231"/>
      <c r="H1174" s="231"/>
      <c r="I1174" s="231"/>
      <c r="J1174" s="231"/>
      <c r="K1174" s="231"/>
      <c r="L1174" s="231"/>
      <c r="M1174" s="231"/>
      <c r="N1174" s="231"/>
      <c r="O1174" s="231"/>
      <c r="P1174" s="231"/>
    </row>
    <row r="1175" spans="1:16">
      <c r="A1175" s="236"/>
      <c r="B1175" s="296"/>
      <c r="C1175" s="231"/>
      <c r="D1175" s="231"/>
      <c r="E1175" s="237"/>
      <c r="F1175" s="237"/>
      <c r="G1175" s="231"/>
      <c r="H1175" s="231"/>
      <c r="I1175" s="231"/>
      <c r="J1175" s="231"/>
      <c r="K1175" s="231"/>
      <c r="L1175" s="231"/>
      <c r="M1175" s="231"/>
      <c r="N1175" s="231"/>
      <c r="O1175" s="231"/>
      <c r="P1175" s="231"/>
    </row>
    <row r="1176" spans="1:16">
      <c r="A1176" s="236"/>
      <c r="B1176" s="296"/>
      <c r="C1176" s="231"/>
      <c r="D1176" s="231"/>
      <c r="E1176" s="237"/>
      <c r="F1176" s="237"/>
      <c r="G1176" s="231"/>
      <c r="H1176" s="231"/>
      <c r="I1176" s="231"/>
      <c r="J1176" s="231"/>
      <c r="K1176" s="231"/>
      <c r="L1176" s="231"/>
      <c r="M1176" s="231"/>
      <c r="N1176" s="231"/>
      <c r="O1176" s="231"/>
      <c r="P1176" s="231"/>
    </row>
    <row r="1177" spans="1:16">
      <c r="A1177" s="236"/>
      <c r="B1177" s="296"/>
      <c r="C1177" s="231"/>
      <c r="D1177" s="231"/>
      <c r="E1177" s="237"/>
      <c r="F1177" s="237"/>
      <c r="G1177" s="231"/>
      <c r="H1177" s="231"/>
      <c r="I1177" s="231"/>
      <c r="J1177" s="231"/>
      <c r="K1177" s="231"/>
      <c r="L1177" s="231"/>
      <c r="M1177" s="231"/>
      <c r="N1177" s="231"/>
      <c r="O1177" s="231"/>
      <c r="P1177" s="231"/>
    </row>
    <row r="1178" spans="1:16">
      <c r="A1178" s="236"/>
      <c r="B1178" s="296"/>
      <c r="C1178" s="231"/>
      <c r="D1178" s="231"/>
      <c r="E1178" s="237"/>
      <c r="F1178" s="237"/>
      <c r="G1178" s="231"/>
      <c r="H1178" s="231"/>
      <c r="I1178" s="231"/>
      <c r="J1178" s="231"/>
      <c r="K1178" s="231"/>
      <c r="L1178" s="231"/>
      <c r="M1178" s="231"/>
      <c r="N1178" s="231"/>
      <c r="O1178" s="231"/>
      <c r="P1178" s="231"/>
    </row>
    <row r="1179" spans="1:16">
      <c r="A1179" s="236"/>
      <c r="B1179" s="296"/>
      <c r="C1179" s="231"/>
      <c r="D1179" s="231"/>
      <c r="E1179" s="237"/>
      <c r="F1179" s="237"/>
      <c r="G1179" s="231"/>
      <c r="H1179" s="231"/>
      <c r="I1179" s="231"/>
      <c r="J1179" s="231"/>
      <c r="K1179" s="231"/>
      <c r="L1179" s="231"/>
      <c r="M1179" s="231"/>
      <c r="N1179" s="231"/>
      <c r="O1179" s="231"/>
      <c r="P1179" s="231"/>
    </row>
    <row r="1180" spans="1:16">
      <c r="A1180" s="236"/>
      <c r="B1180" s="296"/>
      <c r="C1180" s="231"/>
      <c r="D1180" s="231"/>
      <c r="E1180" s="237"/>
      <c r="F1180" s="237"/>
      <c r="G1180" s="231"/>
      <c r="H1180" s="231"/>
      <c r="I1180" s="231"/>
      <c r="J1180" s="231"/>
      <c r="K1180" s="231"/>
      <c r="L1180" s="231"/>
      <c r="M1180" s="231"/>
      <c r="N1180" s="231"/>
      <c r="O1180" s="231"/>
      <c r="P1180" s="231"/>
    </row>
    <row r="1181" spans="1:16">
      <c r="A1181" s="236"/>
      <c r="B1181" s="296"/>
      <c r="C1181" s="231"/>
      <c r="D1181" s="231"/>
      <c r="E1181" s="237"/>
      <c r="F1181" s="237"/>
      <c r="G1181" s="231"/>
      <c r="H1181" s="231"/>
      <c r="I1181" s="231"/>
      <c r="J1181" s="231"/>
      <c r="K1181" s="231"/>
      <c r="L1181" s="231"/>
      <c r="M1181" s="231"/>
      <c r="N1181" s="231"/>
      <c r="O1181" s="231"/>
      <c r="P1181" s="231"/>
    </row>
    <row r="1182" spans="1:16">
      <c r="A1182" s="236"/>
      <c r="B1182" s="296"/>
      <c r="C1182" s="231"/>
      <c r="D1182" s="231"/>
      <c r="E1182" s="237"/>
      <c r="F1182" s="237"/>
      <c r="G1182" s="231"/>
      <c r="H1182" s="231"/>
      <c r="I1182" s="231"/>
      <c r="J1182" s="231"/>
      <c r="K1182" s="231"/>
      <c r="L1182" s="231"/>
      <c r="M1182" s="231"/>
      <c r="N1182" s="231"/>
      <c r="O1182" s="231"/>
      <c r="P1182" s="231"/>
    </row>
    <row r="1183" spans="1:16">
      <c r="A1183" s="236"/>
      <c r="B1183" s="296"/>
      <c r="C1183" s="231"/>
      <c r="D1183" s="231"/>
      <c r="E1183" s="237"/>
      <c r="F1183" s="237"/>
      <c r="G1183" s="231"/>
      <c r="H1183" s="231"/>
      <c r="I1183" s="231"/>
      <c r="J1183" s="231"/>
      <c r="K1183" s="231"/>
      <c r="L1183" s="231"/>
      <c r="M1183" s="231"/>
      <c r="N1183" s="231"/>
      <c r="O1183" s="231"/>
      <c r="P1183" s="231"/>
    </row>
    <row r="1184" spans="1:16">
      <c r="A1184" s="236"/>
      <c r="B1184" s="296"/>
      <c r="C1184" s="231"/>
      <c r="D1184" s="231"/>
      <c r="E1184" s="237"/>
      <c r="F1184" s="237"/>
      <c r="G1184" s="231"/>
      <c r="H1184" s="231"/>
      <c r="I1184" s="231"/>
      <c r="J1184" s="231"/>
      <c r="K1184" s="231"/>
      <c r="L1184" s="231"/>
      <c r="M1184" s="231"/>
      <c r="N1184" s="231"/>
      <c r="O1184" s="231"/>
      <c r="P1184" s="231"/>
    </row>
    <row r="1185" spans="1:16">
      <c r="A1185" s="236"/>
      <c r="B1185" s="296"/>
      <c r="C1185" s="231"/>
      <c r="D1185" s="231"/>
      <c r="E1185" s="237"/>
      <c r="F1185" s="237"/>
      <c r="G1185" s="231"/>
      <c r="H1185" s="231"/>
      <c r="I1185" s="231"/>
      <c r="J1185" s="231"/>
      <c r="K1185" s="231"/>
      <c r="L1185" s="231"/>
      <c r="M1185" s="231"/>
      <c r="N1185" s="231"/>
      <c r="O1185" s="231"/>
      <c r="P1185" s="231"/>
    </row>
    <row r="1186" spans="1:16">
      <c r="A1186" s="236"/>
      <c r="B1186" s="296"/>
      <c r="C1186" s="231"/>
      <c r="D1186" s="231"/>
      <c r="E1186" s="237"/>
      <c r="F1186" s="237"/>
      <c r="G1186" s="231"/>
      <c r="H1186" s="231"/>
      <c r="I1186" s="231"/>
      <c r="J1186" s="231"/>
      <c r="K1186" s="231"/>
      <c r="L1186" s="231"/>
      <c r="M1186" s="231"/>
      <c r="N1186" s="231"/>
      <c r="O1186" s="231"/>
      <c r="P1186" s="231"/>
    </row>
    <row r="1187" spans="1:16">
      <c r="A1187" s="236"/>
      <c r="B1187" s="296"/>
      <c r="C1187" s="231"/>
      <c r="D1187" s="231"/>
      <c r="E1187" s="237"/>
      <c r="F1187" s="237"/>
      <c r="G1187" s="231"/>
      <c r="H1187" s="231"/>
      <c r="I1187" s="231"/>
      <c r="J1187" s="231"/>
      <c r="K1187" s="231"/>
      <c r="L1187" s="231"/>
      <c r="M1187" s="231"/>
      <c r="N1187" s="231"/>
      <c r="O1187" s="231"/>
      <c r="P1187" s="231"/>
    </row>
    <row r="1188" spans="1:16">
      <c r="A1188" s="236"/>
      <c r="B1188" s="296"/>
      <c r="C1188" s="231"/>
      <c r="D1188" s="231"/>
      <c r="E1188" s="237"/>
      <c r="F1188" s="237"/>
      <c r="G1188" s="231"/>
      <c r="H1188" s="231"/>
      <c r="I1188" s="231"/>
      <c r="J1188" s="231"/>
      <c r="K1188" s="231"/>
      <c r="L1188" s="231"/>
      <c r="M1188" s="231"/>
      <c r="N1188" s="231"/>
      <c r="O1188" s="231"/>
      <c r="P1188" s="231"/>
    </row>
    <row r="1189" spans="1:16">
      <c r="A1189" s="236"/>
      <c r="B1189" s="296"/>
      <c r="C1189" s="231"/>
      <c r="D1189" s="231"/>
      <c r="E1189" s="237"/>
      <c r="F1189" s="237"/>
      <c r="G1189" s="231"/>
      <c r="H1189" s="231"/>
      <c r="I1189" s="231"/>
      <c r="J1189" s="231"/>
      <c r="K1189" s="231"/>
      <c r="L1189" s="231"/>
      <c r="M1189" s="231"/>
      <c r="N1189" s="231"/>
      <c r="O1189" s="231"/>
      <c r="P1189" s="231"/>
    </row>
    <row r="1190" spans="1:16">
      <c r="A1190" s="236"/>
      <c r="B1190" s="296"/>
      <c r="C1190" s="231"/>
      <c r="D1190" s="231"/>
      <c r="E1190" s="237"/>
      <c r="F1190" s="237"/>
      <c r="G1190" s="231"/>
      <c r="H1190" s="231"/>
      <c r="I1190" s="231"/>
      <c r="J1190" s="231"/>
      <c r="K1190" s="231"/>
      <c r="L1190" s="231"/>
      <c r="M1190" s="231"/>
      <c r="N1190" s="231"/>
      <c r="O1190" s="231"/>
      <c r="P1190" s="231"/>
    </row>
    <row r="1191" spans="1:16">
      <c r="A1191" s="236"/>
      <c r="B1191" s="296"/>
      <c r="C1191" s="231"/>
      <c r="D1191" s="231"/>
      <c r="E1191" s="237"/>
      <c r="F1191" s="237"/>
      <c r="G1191" s="231"/>
      <c r="H1191" s="231"/>
      <c r="I1191" s="231"/>
      <c r="J1191" s="231"/>
      <c r="K1191" s="231"/>
      <c r="L1191" s="231"/>
      <c r="M1191" s="231"/>
      <c r="N1191" s="231"/>
      <c r="O1191" s="231"/>
      <c r="P1191" s="231"/>
    </row>
    <row r="1192" spans="1:16">
      <c r="A1192" s="236"/>
      <c r="B1192" s="296"/>
      <c r="C1192" s="231"/>
      <c r="D1192" s="231"/>
      <c r="E1192" s="237"/>
      <c r="F1192" s="237"/>
      <c r="G1192" s="231"/>
      <c r="H1192" s="231"/>
      <c r="I1192" s="231"/>
      <c r="J1192" s="231"/>
      <c r="K1192" s="231"/>
      <c r="L1192" s="231"/>
      <c r="M1192" s="231"/>
      <c r="N1192" s="231"/>
      <c r="O1192" s="231"/>
      <c r="P1192" s="231"/>
    </row>
    <row r="1193" spans="1:16">
      <c r="A1193" s="236"/>
      <c r="B1193" s="296"/>
      <c r="C1193" s="231"/>
      <c r="D1193" s="231"/>
      <c r="E1193" s="237"/>
      <c r="F1193" s="237"/>
      <c r="G1193" s="231"/>
      <c r="H1193" s="231"/>
      <c r="I1193" s="231"/>
      <c r="J1193" s="231"/>
      <c r="K1193" s="231"/>
      <c r="L1193" s="231"/>
      <c r="M1193" s="231"/>
      <c r="N1193" s="231"/>
      <c r="O1193" s="231"/>
      <c r="P1193" s="231"/>
    </row>
    <row r="1194" spans="1:16">
      <c r="A1194" s="236"/>
      <c r="B1194" s="296"/>
      <c r="C1194" s="231"/>
      <c r="D1194" s="231"/>
      <c r="E1194" s="237"/>
      <c r="F1194" s="237"/>
      <c r="G1194" s="231"/>
      <c r="H1194" s="231"/>
      <c r="I1194" s="231"/>
      <c r="J1194" s="231"/>
      <c r="K1194" s="231"/>
      <c r="L1194" s="231"/>
      <c r="M1194" s="231"/>
      <c r="N1194" s="231"/>
      <c r="O1194" s="231"/>
      <c r="P1194" s="231"/>
    </row>
    <row r="1195" spans="1:16">
      <c r="A1195" s="236"/>
      <c r="B1195" s="296"/>
      <c r="C1195" s="231"/>
      <c r="D1195" s="231"/>
      <c r="E1195" s="237"/>
      <c r="F1195" s="237"/>
      <c r="G1195" s="231"/>
      <c r="H1195" s="231"/>
      <c r="I1195" s="231"/>
      <c r="J1195" s="231"/>
      <c r="K1195" s="231"/>
      <c r="L1195" s="231"/>
      <c r="M1195" s="231"/>
      <c r="N1195" s="231"/>
      <c r="O1195" s="231"/>
      <c r="P1195" s="231"/>
    </row>
    <row r="1196" spans="1:16">
      <c r="A1196" s="236"/>
      <c r="B1196" s="296"/>
      <c r="C1196" s="231"/>
      <c r="D1196" s="231"/>
      <c r="E1196" s="237"/>
      <c r="F1196" s="237"/>
      <c r="G1196" s="231"/>
      <c r="H1196" s="231"/>
      <c r="I1196" s="231"/>
      <c r="J1196" s="231"/>
      <c r="K1196" s="231"/>
      <c r="L1196" s="231"/>
      <c r="M1196" s="231"/>
      <c r="N1196" s="231"/>
      <c r="O1196" s="231"/>
      <c r="P1196" s="231"/>
    </row>
    <row r="1197" spans="1:16">
      <c r="A1197" s="236"/>
      <c r="B1197" s="296"/>
      <c r="C1197" s="231"/>
      <c r="D1197" s="231"/>
      <c r="E1197" s="237"/>
      <c r="F1197" s="237"/>
      <c r="G1197" s="231"/>
      <c r="H1197" s="231"/>
      <c r="I1197" s="231"/>
      <c r="J1197" s="231"/>
      <c r="K1197" s="231"/>
      <c r="L1197" s="231"/>
      <c r="M1197" s="231"/>
      <c r="N1197" s="231"/>
      <c r="O1197" s="231"/>
      <c r="P1197" s="231"/>
    </row>
    <row r="1198" spans="1:16">
      <c r="A1198" s="236"/>
      <c r="B1198" s="296"/>
      <c r="C1198" s="231"/>
      <c r="D1198" s="231"/>
      <c r="E1198" s="237"/>
      <c r="F1198" s="237"/>
      <c r="G1198" s="231"/>
      <c r="H1198" s="231"/>
      <c r="I1198" s="231"/>
      <c r="J1198" s="231"/>
      <c r="K1198" s="231"/>
      <c r="L1198" s="231"/>
      <c r="M1198" s="231"/>
      <c r="N1198" s="231"/>
      <c r="O1198" s="231"/>
      <c r="P1198" s="231"/>
    </row>
    <row r="1199" spans="1:16">
      <c r="A1199" s="236"/>
      <c r="B1199" s="296"/>
      <c r="C1199" s="231"/>
      <c r="D1199" s="231"/>
      <c r="E1199" s="237"/>
      <c r="F1199" s="237"/>
      <c r="G1199" s="231"/>
      <c r="H1199" s="231"/>
      <c r="I1199" s="231"/>
      <c r="J1199" s="231"/>
      <c r="K1199" s="231"/>
      <c r="L1199" s="231"/>
      <c r="M1199" s="231"/>
      <c r="N1199" s="231"/>
      <c r="O1199" s="231"/>
      <c r="P1199" s="231"/>
    </row>
    <row r="1200" spans="1:16">
      <c r="A1200" s="236"/>
      <c r="B1200" s="296"/>
      <c r="C1200" s="231"/>
      <c r="D1200" s="231"/>
      <c r="E1200" s="237"/>
      <c r="F1200" s="237"/>
      <c r="G1200" s="231"/>
      <c r="H1200" s="231"/>
      <c r="I1200" s="231"/>
      <c r="J1200" s="231"/>
      <c r="K1200" s="231"/>
      <c r="L1200" s="231"/>
      <c r="M1200" s="231"/>
      <c r="N1200" s="231"/>
      <c r="O1200" s="231"/>
      <c r="P1200" s="231"/>
    </row>
    <row r="1201" spans="1:16">
      <c r="A1201" s="236"/>
      <c r="B1201" s="296"/>
      <c r="C1201" s="231"/>
      <c r="D1201" s="231"/>
      <c r="E1201" s="237"/>
      <c r="F1201" s="237"/>
      <c r="G1201" s="231"/>
      <c r="H1201" s="231"/>
      <c r="I1201" s="231"/>
      <c r="J1201" s="231"/>
      <c r="K1201" s="231"/>
      <c r="L1201" s="231"/>
      <c r="M1201" s="231"/>
      <c r="N1201" s="231"/>
      <c r="O1201" s="231"/>
      <c r="P1201" s="231"/>
    </row>
    <row r="1202" spans="1:16">
      <c r="A1202" s="236"/>
      <c r="B1202" s="296"/>
      <c r="C1202" s="231"/>
      <c r="D1202" s="231"/>
      <c r="E1202" s="237"/>
      <c r="F1202" s="237"/>
      <c r="G1202" s="231"/>
      <c r="H1202" s="231"/>
      <c r="I1202" s="231"/>
      <c r="J1202" s="231"/>
      <c r="K1202" s="231"/>
      <c r="L1202" s="231"/>
      <c r="M1202" s="231"/>
      <c r="N1202" s="231"/>
      <c r="O1202" s="231"/>
      <c r="P1202" s="231"/>
    </row>
    <row r="1203" spans="1:16">
      <c r="A1203" s="236"/>
      <c r="B1203" s="296"/>
      <c r="C1203" s="231"/>
      <c r="D1203" s="231"/>
      <c r="E1203" s="237"/>
      <c r="F1203" s="237"/>
      <c r="G1203" s="231"/>
      <c r="H1203" s="231"/>
      <c r="I1203" s="231"/>
      <c r="J1203" s="231"/>
      <c r="K1203" s="231"/>
      <c r="L1203" s="231"/>
      <c r="M1203" s="231"/>
      <c r="N1203" s="231"/>
      <c r="O1203" s="231"/>
      <c r="P1203" s="231"/>
    </row>
    <row r="1204" spans="1:16">
      <c r="A1204" s="236"/>
      <c r="B1204" s="296"/>
      <c r="C1204" s="231"/>
      <c r="D1204" s="231"/>
      <c r="E1204" s="237"/>
      <c r="F1204" s="237"/>
      <c r="G1204" s="231"/>
      <c r="H1204" s="231"/>
      <c r="I1204" s="231"/>
      <c r="J1204" s="231"/>
      <c r="K1204" s="231"/>
      <c r="L1204" s="231"/>
      <c r="M1204" s="231"/>
      <c r="N1204" s="231"/>
      <c r="O1204" s="231"/>
      <c r="P1204" s="231"/>
    </row>
    <row r="1205" spans="1:16">
      <c r="A1205" s="236"/>
      <c r="B1205" s="296"/>
      <c r="C1205" s="231"/>
      <c r="D1205" s="231"/>
      <c r="E1205" s="237"/>
      <c r="F1205" s="237"/>
      <c r="G1205" s="231"/>
      <c r="H1205" s="231"/>
      <c r="I1205" s="231"/>
      <c r="J1205" s="231"/>
      <c r="K1205" s="231"/>
      <c r="L1205" s="231"/>
      <c r="M1205" s="231"/>
      <c r="N1205" s="231"/>
      <c r="O1205" s="231"/>
      <c r="P1205" s="231"/>
    </row>
    <row r="1206" spans="1:16">
      <c r="A1206" s="236"/>
      <c r="B1206" s="296"/>
      <c r="C1206" s="231"/>
      <c r="D1206" s="231"/>
      <c r="E1206" s="237"/>
      <c r="F1206" s="237"/>
      <c r="G1206" s="231"/>
      <c r="H1206" s="231"/>
      <c r="I1206" s="231"/>
      <c r="J1206" s="231"/>
      <c r="K1206" s="231"/>
      <c r="L1206" s="231"/>
      <c r="M1206" s="231"/>
      <c r="N1206" s="231"/>
      <c r="O1206" s="231"/>
      <c r="P1206" s="231"/>
    </row>
    <row r="1207" spans="1:16">
      <c r="A1207" s="236"/>
      <c r="B1207" s="296"/>
      <c r="C1207" s="231"/>
      <c r="D1207" s="231"/>
      <c r="E1207" s="237"/>
      <c r="F1207" s="237"/>
      <c r="G1207" s="231"/>
      <c r="H1207" s="231"/>
      <c r="I1207" s="231"/>
      <c r="J1207" s="231"/>
      <c r="K1207" s="231"/>
      <c r="L1207" s="231"/>
      <c r="M1207" s="231"/>
      <c r="N1207" s="231"/>
      <c r="O1207" s="231"/>
      <c r="P1207" s="231"/>
    </row>
    <row r="1208" spans="1:16">
      <c r="A1208" s="236"/>
      <c r="B1208" s="296"/>
      <c r="C1208" s="231"/>
      <c r="D1208" s="231"/>
      <c r="E1208" s="237"/>
      <c r="F1208" s="237"/>
      <c r="G1208" s="231"/>
      <c r="H1208" s="231"/>
      <c r="I1208" s="231"/>
      <c r="J1208" s="231"/>
      <c r="K1208" s="231"/>
      <c r="L1208" s="231"/>
      <c r="M1208" s="231"/>
      <c r="N1208" s="231"/>
      <c r="O1208" s="231"/>
      <c r="P1208" s="231"/>
    </row>
    <row r="1209" spans="1:16">
      <c r="A1209" s="236"/>
      <c r="B1209" s="296"/>
      <c r="C1209" s="231"/>
      <c r="D1209" s="231"/>
      <c r="E1209" s="237"/>
      <c r="F1209" s="237"/>
      <c r="G1209" s="231"/>
      <c r="H1209" s="231"/>
      <c r="I1209" s="231"/>
      <c r="J1209" s="231"/>
      <c r="K1209" s="231"/>
      <c r="L1209" s="231"/>
      <c r="M1209" s="231"/>
      <c r="N1209" s="231"/>
      <c r="O1209" s="231"/>
      <c r="P1209" s="231"/>
    </row>
    <row r="1210" spans="1:16">
      <c r="A1210" s="236"/>
      <c r="B1210" s="296"/>
      <c r="C1210" s="231"/>
      <c r="D1210" s="231"/>
      <c r="E1210" s="237"/>
      <c r="F1210" s="237"/>
      <c r="G1210" s="231"/>
      <c r="H1210" s="231"/>
      <c r="I1210" s="231"/>
      <c r="J1210" s="231"/>
      <c r="K1210" s="231"/>
      <c r="L1210" s="231"/>
      <c r="M1210" s="231"/>
      <c r="N1210" s="231"/>
      <c r="O1210" s="231"/>
      <c r="P1210" s="231"/>
    </row>
    <row r="1211" spans="1:16">
      <c r="A1211" s="236"/>
      <c r="B1211" s="296"/>
      <c r="C1211" s="231"/>
      <c r="D1211" s="231"/>
      <c r="E1211" s="237"/>
      <c r="F1211" s="237"/>
      <c r="G1211" s="231"/>
      <c r="H1211" s="231"/>
      <c r="I1211" s="231"/>
      <c r="J1211" s="231"/>
      <c r="K1211" s="231"/>
      <c r="L1211" s="231"/>
      <c r="M1211" s="231"/>
      <c r="N1211" s="231"/>
      <c r="O1211" s="231"/>
      <c r="P1211" s="231"/>
    </row>
    <row r="1212" spans="1:16">
      <c r="A1212" s="236"/>
      <c r="B1212" s="296"/>
      <c r="C1212" s="231"/>
      <c r="D1212" s="231"/>
      <c r="E1212" s="237"/>
      <c r="F1212" s="237"/>
      <c r="G1212" s="231"/>
      <c r="H1212" s="231"/>
      <c r="I1212" s="231"/>
      <c r="J1212" s="231"/>
      <c r="K1212" s="231"/>
      <c r="L1212" s="231"/>
      <c r="M1212" s="231"/>
      <c r="N1212" s="231"/>
      <c r="O1212" s="231"/>
      <c r="P1212" s="231"/>
    </row>
    <row r="1213" spans="1:16">
      <c r="A1213" s="236"/>
      <c r="B1213" s="296"/>
      <c r="C1213" s="231"/>
      <c r="D1213" s="231"/>
      <c r="E1213" s="237"/>
      <c r="F1213" s="237"/>
      <c r="G1213" s="231"/>
      <c r="H1213" s="231"/>
      <c r="I1213" s="231"/>
      <c r="J1213" s="231"/>
      <c r="K1213" s="231"/>
      <c r="L1213" s="231"/>
      <c r="M1213" s="231"/>
      <c r="N1213" s="231"/>
      <c r="O1213" s="231"/>
      <c r="P1213" s="231"/>
    </row>
    <row r="1214" spans="1:16">
      <c r="A1214" s="236"/>
      <c r="B1214" s="296"/>
      <c r="C1214" s="231"/>
      <c r="D1214" s="231"/>
      <c r="E1214" s="237"/>
      <c r="F1214" s="237"/>
      <c r="G1214" s="231"/>
      <c r="H1214" s="231"/>
      <c r="I1214" s="231"/>
      <c r="J1214" s="231"/>
      <c r="K1214" s="231"/>
      <c r="L1214" s="231"/>
      <c r="M1214" s="231"/>
      <c r="N1214" s="231"/>
      <c r="O1214" s="231"/>
      <c r="P1214" s="231"/>
    </row>
    <row r="1215" spans="1:16">
      <c r="A1215" s="236"/>
      <c r="B1215" s="296"/>
      <c r="C1215" s="231"/>
      <c r="D1215" s="231"/>
      <c r="E1215" s="237"/>
      <c r="F1215" s="237"/>
      <c r="G1215" s="231"/>
      <c r="H1215" s="231"/>
      <c r="I1215" s="231"/>
      <c r="J1215" s="231"/>
      <c r="K1215" s="231"/>
      <c r="L1215" s="231"/>
      <c r="M1215" s="231"/>
      <c r="N1215" s="231"/>
      <c r="O1215" s="231"/>
      <c r="P1215" s="231"/>
    </row>
    <row r="1216" spans="1:16">
      <c r="A1216" s="236"/>
      <c r="B1216" s="296"/>
      <c r="C1216" s="231"/>
      <c r="D1216" s="231"/>
      <c r="E1216" s="237"/>
      <c r="F1216" s="237"/>
      <c r="G1216" s="231"/>
      <c r="H1216" s="231"/>
      <c r="I1216" s="231"/>
      <c r="J1216" s="231"/>
      <c r="K1216" s="231"/>
      <c r="L1216" s="231"/>
      <c r="M1216" s="231"/>
      <c r="N1216" s="231"/>
      <c r="O1216" s="231"/>
      <c r="P1216" s="231"/>
    </row>
    <row r="1217" spans="1:16">
      <c r="A1217" s="236"/>
      <c r="B1217" s="296"/>
      <c r="C1217" s="231"/>
      <c r="D1217" s="231"/>
      <c r="E1217" s="237"/>
      <c r="F1217" s="237"/>
      <c r="G1217" s="231"/>
      <c r="H1217" s="231"/>
      <c r="I1217" s="231"/>
      <c r="J1217" s="231"/>
      <c r="K1217" s="231"/>
      <c r="L1217" s="231"/>
      <c r="M1217" s="231"/>
      <c r="N1217" s="231"/>
      <c r="O1217" s="231"/>
      <c r="P1217" s="231"/>
    </row>
    <row r="1218" spans="1:16">
      <c r="A1218" s="236"/>
      <c r="B1218" s="296"/>
      <c r="C1218" s="231"/>
      <c r="D1218" s="231"/>
      <c r="E1218" s="237"/>
      <c r="F1218" s="237"/>
      <c r="G1218" s="231"/>
      <c r="H1218" s="231"/>
      <c r="I1218" s="231"/>
      <c r="J1218" s="231"/>
      <c r="K1218" s="231"/>
      <c r="L1218" s="231"/>
      <c r="M1218" s="231"/>
      <c r="N1218" s="231"/>
      <c r="O1218" s="231"/>
      <c r="P1218" s="231"/>
    </row>
    <row r="1219" spans="1:16">
      <c r="A1219" s="236"/>
      <c r="B1219" s="296"/>
      <c r="C1219" s="231"/>
      <c r="D1219" s="231"/>
      <c r="E1219" s="237"/>
      <c r="F1219" s="237"/>
      <c r="G1219" s="231"/>
      <c r="H1219" s="231"/>
      <c r="I1219" s="231"/>
      <c r="J1219" s="231"/>
      <c r="K1219" s="231"/>
      <c r="L1219" s="231"/>
      <c r="M1219" s="231"/>
      <c r="N1219" s="231"/>
      <c r="O1219" s="231"/>
      <c r="P1219" s="231"/>
    </row>
    <row r="1220" spans="1:16">
      <c r="A1220" s="236"/>
      <c r="B1220" s="296"/>
      <c r="C1220" s="231"/>
      <c r="D1220" s="231"/>
      <c r="E1220" s="237"/>
      <c r="F1220" s="237"/>
      <c r="G1220" s="231"/>
      <c r="H1220" s="231"/>
      <c r="I1220" s="231"/>
      <c r="J1220" s="231"/>
      <c r="K1220" s="231"/>
      <c r="L1220" s="231"/>
      <c r="M1220" s="231"/>
      <c r="N1220" s="231"/>
      <c r="O1220" s="231"/>
      <c r="P1220" s="231"/>
    </row>
    <row r="1221" spans="1:16">
      <c r="A1221" s="236"/>
      <c r="B1221" s="296"/>
      <c r="C1221" s="231"/>
      <c r="D1221" s="231"/>
      <c r="E1221" s="237"/>
      <c r="F1221" s="237"/>
      <c r="G1221" s="231"/>
      <c r="H1221" s="231"/>
      <c r="I1221" s="231"/>
      <c r="J1221" s="231"/>
      <c r="K1221" s="231"/>
      <c r="L1221" s="231"/>
      <c r="M1221" s="231"/>
      <c r="N1221" s="231"/>
      <c r="O1221" s="231"/>
      <c r="P1221" s="231"/>
    </row>
    <row r="1222" spans="1:16">
      <c r="A1222" s="236"/>
      <c r="B1222" s="296"/>
      <c r="C1222" s="231"/>
      <c r="D1222" s="231"/>
      <c r="E1222" s="237"/>
      <c r="F1222" s="237"/>
      <c r="G1222" s="231"/>
      <c r="H1222" s="231"/>
      <c r="I1222" s="231"/>
      <c r="J1222" s="231"/>
      <c r="K1222" s="231"/>
      <c r="L1222" s="231"/>
      <c r="M1222" s="231"/>
      <c r="N1222" s="231"/>
      <c r="O1222" s="231"/>
      <c r="P1222" s="231"/>
    </row>
    <row r="1223" spans="1:16">
      <c r="A1223" s="236"/>
      <c r="B1223" s="296"/>
      <c r="C1223" s="231"/>
      <c r="D1223" s="231"/>
      <c r="E1223" s="237"/>
      <c r="F1223" s="237"/>
      <c r="G1223" s="231"/>
      <c r="H1223" s="231"/>
      <c r="I1223" s="231"/>
      <c r="J1223" s="231"/>
      <c r="K1223" s="231"/>
      <c r="L1223" s="231"/>
      <c r="M1223" s="231"/>
      <c r="N1223" s="231"/>
      <c r="O1223" s="231"/>
      <c r="P1223" s="231"/>
    </row>
    <row r="1224" spans="1:16">
      <c r="A1224" s="236"/>
      <c r="B1224" s="296"/>
      <c r="C1224" s="231"/>
      <c r="D1224" s="231"/>
      <c r="E1224" s="237"/>
      <c r="F1224" s="237"/>
      <c r="G1224" s="231"/>
      <c r="H1224" s="231"/>
      <c r="I1224" s="231"/>
      <c r="J1224" s="231"/>
      <c r="K1224" s="231"/>
      <c r="L1224" s="231"/>
      <c r="M1224" s="231"/>
      <c r="N1224" s="231"/>
      <c r="O1224" s="231"/>
      <c r="P1224" s="231"/>
    </row>
    <row r="1225" spans="1:16">
      <c r="A1225" s="236"/>
      <c r="B1225" s="296"/>
      <c r="C1225" s="231"/>
      <c r="D1225" s="231"/>
      <c r="E1225" s="237"/>
      <c r="F1225" s="237"/>
      <c r="G1225" s="231"/>
      <c r="H1225" s="231"/>
      <c r="I1225" s="231"/>
      <c r="J1225" s="231"/>
      <c r="K1225" s="231"/>
      <c r="L1225" s="231"/>
      <c r="M1225" s="231"/>
      <c r="N1225" s="231"/>
      <c r="O1225" s="231"/>
      <c r="P1225" s="231"/>
    </row>
    <row r="1226" spans="1:16">
      <c r="A1226" s="236"/>
      <c r="B1226" s="296"/>
      <c r="C1226" s="231"/>
      <c r="D1226" s="231"/>
      <c r="E1226" s="237"/>
      <c r="F1226" s="237"/>
      <c r="G1226" s="231"/>
      <c r="H1226" s="231"/>
      <c r="I1226" s="231"/>
      <c r="J1226" s="231"/>
      <c r="K1226" s="231"/>
      <c r="L1226" s="231"/>
      <c r="M1226" s="231"/>
      <c r="N1226" s="231"/>
      <c r="O1226" s="231"/>
      <c r="P1226" s="231"/>
    </row>
    <row r="1227" spans="1:16">
      <c r="A1227" s="236"/>
      <c r="B1227" s="296"/>
      <c r="C1227" s="231"/>
      <c r="D1227" s="231"/>
      <c r="E1227" s="237"/>
      <c r="F1227" s="237"/>
      <c r="G1227" s="231"/>
      <c r="H1227" s="231"/>
      <c r="I1227" s="231"/>
      <c r="J1227" s="231"/>
      <c r="K1227" s="231"/>
      <c r="L1227" s="231"/>
      <c r="M1227" s="231"/>
      <c r="N1227" s="231"/>
      <c r="O1227" s="231"/>
      <c r="P1227" s="231"/>
    </row>
    <row r="1228" spans="1:16">
      <c r="A1228" s="236"/>
      <c r="B1228" s="296"/>
      <c r="C1228" s="231"/>
      <c r="D1228" s="231"/>
      <c r="E1228" s="237"/>
      <c r="F1228" s="237"/>
      <c r="G1228" s="231"/>
      <c r="H1228" s="231"/>
      <c r="I1228" s="231"/>
      <c r="J1228" s="231"/>
      <c r="K1228" s="231"/>
      <c r="L1228" s="231"/>
      <c r="M1228" s="231"/>
      <c r="N1228" s="231"/>
      <c r="O1228" s="231"/>
      <c r="P1228" s="231"/>
    </row>
    <row r="1229" spans="1:16">
      <c r="A1229" s="236"/>
      <c r="B1229" s="296"/>
      <c r="C1229" s="231"/>
      <c r="D1229" s="231"/>
      <c r="E1229" s="237"/>
      <c r="F1229" s="237"/>
      <c r="G1229" s="231"/>
      <c r="H1229" s="231"/>
      <c r="I1229" s="231"/>
      <c r="J1229" s="231"/>
      <c r="K1229" s="231"/>
      <c r="L1229" s="231"/>
      <c r="M1229" s="231"/>
      <c r="N1229" s="231"/>
      <c r="O1229" s="231"/>
      <c r="P1229" s="231"/>
    </row>
    <row r="1230" spans="1:16">
      <c r="A1230" s="236"/>
      <c r="B1230" s="296"/>
      <c r="C1230" s="231"/>
      <c r="D1230" s="231"/>
      <c r="E1230" s="237"/>
      <c r="F1230" s="237"/>
      <c r="G1230" s="231"/>
      <c r="H1230" s="231"/>
      <c r="I1230" s="231"/>
      <c r="J1230" s="231"/>
      <c r="K1230" s="231"/>
      <c r="L1230" s="231"/>
      <c r="M1230" s="231"/>
      <c r="N1230" s="231"/>
      <c r="O1230" s="231"/>
      <c r="P1230" s="231"/>
    </row>
    <row r="1231" spans="1:16">
      <c r="A1231" s="236"/>
      <c r="B1231" s="296"/>
      <c r="C1231" s="231"/>
      <c r="D1231" s="231"/>
      <c r="E1231" s="237"/>
      <c r="F1231" s="237"/>
      <c r="G1231" s="231"/>
      <c r="H1231" s="231"/>
      <c r="I1231" s="231"/>
      <c r="J1231" s="231"/>
      <c r="K1231" s="231"/>
      <c r="L1231" s="231"/>
      <c r="M1231" s="231"/>
      <c r="N1231" s="231"/>
      <c r="O1231" s="231"/>
      <c r="P1231" s="231"/>
    </row>
    <row r="1232" spans="1:16">
      <c r="A1232" s="236"/>
      <c r="B1232" s="296"/>
      <c r="C1232" s="231"/>
      <c r="D1232" s="231"/>
      <c r="E1232" s="237"/>
      <c r="F1232" s="237"/>
      <c r="G1232" s="231"/>
      <c r="H1232" s="231"/>
      <c r="I1232" s="231"/>
      <c r="J1232" s="231"/>
      <c r="K1232" s="231"/>
      <c r="L1232" s="231"/>
      <c r="M1232" s="231"/>
      <c r="N1232" s="231"/>
      <c r="O1232" s="231"/>
      <c r="P1232" s="231"/>
    </row>
    <row r="1233" spans="1:16">
      <c r="A1233" s="236"/>
      <c r="B1233" s="296"/>
      <c r="C1233" s="231"/>
      <c r="D1233" s="231"/>
      <c r="E1233" s="237"/>
      <c r="F1233" s="237"/>
      <c r="G1233" s="231"/>
      <c r="H1233" s="231"/>
      <c r="I1233" s="231"/>
      <c r="J1233" s="231"/>
      <c r="K1233" s="231"/>
      <c r="L1233" s="231"/>
      <c r="M1233" s="231"/>
      <c r="N1233" s="231"/>
      <c r="O1233" s="231"/>
      <c r="P1233" s="231"/>
    </row>
    <row r="1234" spans="1:16">
      <c r="A1234" s="236"/>
      <c r="B1234" s="296"/>
      <c r="C1234" s="231"/>
      <c r="D1234" s="231"/>
      <c r="E1234" s="237"/>
      <c r="F1234" s="237"/>
      <c r="G1234" s="231"/>
      <c r="H1234" s="231"/>
      <c r="I1234" s="231"/>
      <c r="J1234" s="231"/>
      <c r="K1234" s="231"/>
      <c r="L1234" s="231"/>
      <c r="M1234" s="231"/>
      <c r="N1234" s="231"/>
      <c r="O1234" s="231"/>
      <c r="P1234" s="231"/>
    </row>
    <row r="1235" spans="1:16">
      <c r="A1235" s="236"/>
      <c r="B1235" s="296"/>
      <c r="C1235" s="231"/>
      <c r="D1235" s="231"/>
      <c r="E1235" s="237"/>
      <c r="F1235" s="237"/>
      <c r="G1235" s="231"/>
      <c r="H1235" s="231"/>
      <c r="I1235" s="231"/>
      <c r="J1235" s="231"/>
      <c r="K1235" s="231"/>
      <c r="L1235" s="231"/>
      <c r="M1235" s="231"/>
      <c r="N1235" s="231"/>
      <c r="O1235" s="231"/>
      <c r="P1235" s="231"/>
    </row>
    <row r="1236" spans="1:16">
      <c r="A1236" s="236"/>
      <c r="B1236" s="296"/>
      <c r="C1236" s="231"/>
      <c r="D1236" s="231"/>
      <c r="E1236" s="237"/>
      <c r="F1236" s="237"/>
      <c r="G1236" s="231"/>
      <c r="H1236" s="231"/>
      <c r="I1236" s="231"/>
      <c r="J1236" s="231"/>
      <c r="K1236" s="231"/>
      <c r="L1236" s="231"/>
      <c r="M1236" s="231"/>
      <c r="N1236" s="231"/>
      <c r="O1236" s="231"/>
      <c r="P1236" s="231"/>
    </row>
    <row r="1237" spans="1:16">
      <c r="A1237" s="236"/>
      <c r="B1237" s="296"/>
      <c r="C1237" s="231"/>
      <c r="D1237" s="231"/>
      <c r="E1237" s="237"/>
      <c r="F1237" s="237"/>
      <c r="G1237" s="231"/>
      <c r="H1237" s="231"/>
      <c r="I1237" s="231"/>
      <c r="J1237" s="231"/>
      <c r="K1237" s="231"/>
      <c r="L1237" s="231"/>
      <c r="M1237" s="231"/>
      <c r="N1237" s="231"/>
      <c r="O1237" s="231"/>
      <c r="P1237" s="231"/>
    </row>
    <row r="1238" spans="1:16">
      <c r="A1238" s="236"/>
      <c r="B1238" s="296"/>
      <c r="C1238" s="231"/>
      <c r="D1238" s="231"/>
      <c r="E1238" s="237"/>
      <c r="F1238" s="237"/>
      <c r="G1238" s="231"/>
      <c r="H1238" s="231"/>
      <c r="I1238" s="231"/>
      <c r="J1238" s="231"/>
      <c r="K1238" s="231"/>
      <c r="L1238" s="231"/>
      <c r="M1238" s="231"/>
      <c r="N1238" s="231"/>
      <c r="O1238" s="231"/>
      <c r="P1238" s="231"/>
    </row>
    <row r="1239" spans="1:16">
      <c r="A1239" s="236"/>
      <c r="B1239" s="296"/>
      <c r="C1239" s="231"/>
      <c r="D1239" s="231"/>
      <c r="E1239" s="237"/>
      <c r="F1239" s="237"/>
      <c r="G1239" s="231"/>
      <c r="H1239" s="231"/>
      <c r="I1239" s="231"/>
      <c r="J1239" s="231"/>
      <c r="K1239" s="231"/>
      <c r="L1239" s="231"/>
      <c r="M1239" s="231"/>
      <c r="N1239" s="231"/>
      <c r="O1239" s="231"/>
      <c r="P1239" s="231"/>
    </row>
    <row r="1240" spans="1:16">
      <c r="A1240" s="236"/>
      <c r="B1240" s="296"/>
      <c r="C1240" s="231"/>
      <c r="D1240" s="231"/>
      <c r="E1240" s="237"/>
      <c r="F1240" s="237"/>
      <c r="G1240" s="231"/>
      <c r="H1240" s="231"/>
      <c r="I1240" s="231"/>
      <c r="J1240" s="231"/>
      <c r="K1240" s="231"/>
      <c r="L1240" s="231"/>
      <c r="M1240" s="231"/>
      <c r="N1240" s="231"/>
      <c r="O1240" s="231"/>
      <c r="P1240" s="231"/>
    </row>
    <row r="1241" spans="1:16">
      <c r="A1241" s="236"/>
      <c r="B1241" s="296"/>
      <c r="C1241" s="231"/>
      <c r="D1241" s="231"/>
      <c r="E1241" s="237"/>
      <c r="F1241" s="237"/>
      <c r="G1241" s="231"/>
      <c r="H1241" s="231"/>
      <c r="I1241" s="231"/>
      <c r="J1241" s="231"/>
      <c r="K1241" s="231"/>
      <c r="L1241" s="231"/>
      <c r="M1241" s="231"/>
      <c r="N1241" s="231"/>
      <c r="O1241" s="231"/>
      <c r="P1241" s="231"/>
    </row>
    <row r="1242" spans="1:16">
      <c r="A1242" s="236"/>
      <c r="B1242" s="296"/>
      <c r="C1242" s="231"/>
      <c r="D1242" s="231"/>
      <c r="E1242" s="237"/>
      <c r="F1242" s="237"/>
      <c r="G1242" s="231"/>
      <c r="H1242" s="231"/>
      <c r="I1242" s="231"/>
      <c r="J1242" s="231"/>
      <c r="K1242" s="231"/>
      <c r="L1242" s="231"/>
      <c r="M1242" s="231"/>
      <c r="N1242" s="231"/>
      <c r="O1242" s="231"/>
      <c r="P1242" s="231"/>
    </row>
    <row r="1243" spans="1:16">
      <c r="A1243" s="236"/>
      <c r="B1243" s="296"/>
      <c r="C1243" s="231"/>
      <c r="D1243" s="231"/>
      <c r="E1243" s="237"/>
      <c r="F1243" s="237"/>
      <c r="G1243" s="231"/>
      <c r="H1243" s="231"/>
      <c r="I1243" s="231"/>
      <c r="J1243" s="231"/>
      <c r="K1243" s="231"/>
      <c r="L1243" s="231"/>
      <c r="M1243" s="231"/>
      <c r="N1243" s="231"/>
      <c r="O1243" s="231"/>
      <c r="P1243" s="231"/>
    </row>
    <row r="1244" spans="1:16">
      <c r="A1244" s="236"/>
      <c r="B1244" s="296"/>
      <c r="C1244" s="231"/>
      <c r="D1244" s="231"/>
      <c r="E1244" s="237"/>
      <c r="F1244" s="237"/>
      <c r="G1244" s="231"/>
      <c r="H1244" s="231"/>
      <c r="I1244" s="231"/>
      <c r="J1244" s="231"/>
      <c r="K1244" s="231"/>
      <c r="L1244" s="231"/>
      <c r="M1244" s="231"/>
      <c r="N1244" s="231"/>
      <c r="O1244" s="231"/>
      <c r="P1244" s="231"/>
    </row>
    <row r="1245" spans="1:16">
      <c r="A1245" s="236"/>
      <c r="B1245" s="296"/>
      <c r="C1245" s="231"/>
      <c r="D1245" s="231"/>
      <c r="E1245" s="237"/>
      <c r="F1245" s="237"/>
      <c r="G1245" s="231"/>
      <c r="H1245" s="231"/>
      <c r="I1245" s="231"/>
      <c r="J1245" s="231"/>
      <c r="K1245" s="231"/>
      <c r="L1245" s="231"/>
      <c r="M1245" s="231"/>
      <c r="N1245" s="231"/>
      <c r="O1245" s="231"/>
      <c r="P1245" s="231"/>
    </row>
    <row r="1246" spans="1:16">
      <c r="A1246" s="236"/>
      <c r="B1246" s="296"/>
      <c r="C1246" s="231"/>
      <c r="D1246" s="231"/>
      <c r="E1246" s="237"/>
      <c r="F1246" s="237"/>
      <c r="G1246" s="231"/>
      <c r="H1246" s="231"/>
      <c r="I1246" s="231"/>
      <c r="J1246" s="231"/>
      <c r="K1246" s="231"/>
      <c r="L1246" s="231"/>
      <c r="M1246" s="231"/>
      <c r="N1246" s="231"/>
      <c r="O1246" s="231"/>
      <c r="P1246" s="231"/>
    </row>
    <row r="1247" spans="1:16">
      <c r="A1247" s="236"/>
      <c r="B1247" s="296"/>
      <c r="C1247" s="231"/>
      <c r="D1247" s="231"/>
      <c r="E1247" s="237"/>
      <c r="F1247" s="237"/>
      <c r="G1247" s="231"/>
      <c r="H1247" s="231"/>
      <c r="I1247" s="231"/>
      <c r="J1247" s="231"/>
      <c r="K1247" s="231"/>
      <c r="L1247" s="231"/>
      <c r="M1247" s="231"/>
      <c r="N1247" s="231"/>
      <c r="O1247" s="231"/>
      <c r="P1247" s="231"/>
    </row>
    <row r="1248" spans="1:16">
      <c r="A1248" s="236"/>
      <c r="B1248" s="296"/>
      <c r="C1248" s="231"/>
      <c r="D1248" s="231"/>
      <c r="E1248" s="237"/>
      <c r="F1248" s="237"/>
      <c r="G1248" s="231"/>
      <c r="H1248" s="231"/>
      <c r="I1248" s="231"/>
      <c r="J1248" s="231"/>
      <c r="K1248" s="231"/>
      <c r="L1248" s="231"/>
      <c r="M1248" s="231"/>
      <c r="N1248" s="231"/>
      <c r="O1248" s="231"/>
      <c r="P1248" s="231"/>
    </row>
    <row r="1249" spans="1:16">
      <c r="A1249" s="236"/>
      <c r="B1249" s="296"/>
      <c r="C1249" s="231"/>
      <c r="D1249" s="231"/>
      <c r="E1249" s="237"/>
      <c r="F1249" s="237"/>
      <c r="G1249" s="231"/>
      <c r="H1249" s="231"/>
      <c r="I1249" s="231"/>
      <c r="J1249" s="231"/>
      <c r="K1249" s="231"/>
      <c r="L1249" s="231"/>
      <c r="M1249" s="231"/>
      <c r="N1249" s="231"/>
      <c r="O1249" s="231"/>
      <c r="P1249" s="231"/>
    </row>
    <row r="1250" spans="1:16">
      <c r="A1250" s="236"/>
      <c r="B1250" s="296"/>
      <c r="C1250" s="231"/>
      <c r="D1250" s="231"/>
      <c r="E1250" s="237"/>
      <c r="F1250" s="237"/>
      <c r="G1250" s="231"/>
      <c r="H1250" s="231"/>
      <c r="I1250" s="231"/>
      <c r="J1250" s="231"/>
      <c r="K1250" s="231"/>
      <c r="L1250" s="231"/>
      <c r="M1250" s="231"/>
      <c r="N1250" s="231"/>
      <c r="O1250" s="231"/>
      <c r="P1250" s="231"/>
    </row>
    <row r="1251" spans="1:16">
      <c r="A1251" s="236"/>
      <c r="B1251" s="296"/>
      <c r="C1251" s="231"/>
      <c r="D1251" s="231"/>
      <c r="E1251" s="237"/>
      <c r="F1251" s="237"/>
      <c r="G1251" s="231"/>
      <c r="H1251" s="231"/>
      <c r="I1251" s="231"/>
      <c r="J1251" s="231"/>
      <c r="K1251" s="231"/>
      <c r="L1251" s="231"/>
      <c r="M1251" s="231"/>
      <c r="N1251" s="231"/>
      <c r="O1251" s="231"/>
      <c r="P1251" s="231"/>
    </row>
    <row r="1252" spans="1:16">
      <c r="A1252" s="236"/>
      <c r="B1252" s="296"/>
      <c r="C1252" s="231"/>
      <c r="D1252" s="231"/>
      <c r="E1252" s="237"/>
      <c r="F1252" s="237"/>
      <c r="G1252" s="231"/>
      <c r="H1252" s="231"/>
      <c r="I1252" s="231"/>
      <c r="J1252" s="231"/>
      <c r="K1252" s="231"/>
      <c r="L1252" s="231"/>
      <c r="M1252" s="231"/>
      <c r="N1252" s="231"/>
      <c r="O1252" s="231"/>
      <c r="P1252" s="231"/>
    </row>
    <row r="1253" spans="1:16">
      <c r="A1253" s="236"/>
      <c r="B1253" s="296"/>
      <c r="C1253" s="231"/>
      <c r="D1253" s="231"/>
      <c r="E1253" s="237"/>
      <c r="F1253" s="237"/>
      <c r="G1253" s="231"/>
      <c r="H1253" s="231"/>
      <c r="I1253" s="231"/>
      <c r="J1253" s="231"/>
      <c r="K1253" s="231"/>
      <c r="L1253" s="231"/>
      <c r="M1253" s="231"/>
      <c r="N1253" s="231"/>
      <c r="O1253" s="231"/>
      <c r="P1253" s="231"/>
    </row>
    <row r="1254" spans="1:16">
      <c r="A1254" s="236"/>
      <c r="B1254" s="296"/>
      <c r="C1254" s="231"/>
      <c r="D1254" s="231"/>
      <c r="E1254" s="237"/>
      <c r="F1254" s="237"/>
      <c r="G1254" s="231"/>
      <c r="H1254" s="231"/>
      <c r="I1254" s="231"/>
      <c r="J1254" s="231"/>
      <c r="K1254" s="231"/>
      <c r="L1254" s="231"/>
      <c r="M1254" s="231"/>
      <c r="N1254" s="231"/>
      <c r="O1254" s="231"/>
      <c r="P1254" s="231"/>
    </row>
    <row r="1255" spans="1:16">
      <c r="A1255" s="236"/>
      <c r="B1255" s="296"/>
      <c r="C1255" s="231"/>
      <c r="D1255" s="231"/>
      <c r="E1255" s="237"/>
      <c r="F1255" s="237"/>
      <c r="G1255" s="231"/>
      <c r="H1255" s="231"/>
      <c r="I1255" s="231"/>
      <c r="J1255" s="231"/>
      <c r="K1255" s="231"/>
      <c r="L1255" s="231"/>
      <c r="M1255" s="231"/>
      <c r="N1255" s="231"/>
      <c r="O1255" s="231"/>
      <c r="P1255" s="231"/>
    </row>
    <row r="1256" spans="1:16">
      <c r="A1256" s="236"/>
      <c r="B1256" s="296"/>
      <c r="C1256" s="231"/>
      <c r="D1256" s="231"/>
      <c r="E1256" s="237"/>
      <c r="F1256" s="237"/>
      <c r="G1256" s="231"/>
      <c r="H1256" s="231"/>
      <c r="I1256" s="231"/>
      <c r="J1256" s="231"/>
      <c r="K1256" s="231"/>
      <c r="L1256" s="231"/>
      <c r="M1256" s="231"/>
      <c r="N1256" s="231"/>
      <c r="O1256" s="231"/>
      <c r="P1256" s="231"/>
    </row>
    <row r="1257" spans="1:16">
      <c r="A1257" s="236"/>
      <c r="B1257" s="296"/>
      <c r="C1257" s="231"/>
      <c r="D1257" s="231"/>
      <c r="E1257" s="237"/>
      <c r="F1257" s="237"/>
      <c r="G1257" s="231"/>
      <c r="H1257" s="231"/>
      <c r="I1257" s="231"/>
      <c r="J1257" s="231"/>
      <c r="K1257" s="231"/>
      <c r="L1257" s="231"/>
      <c r="M1257" s="231"/>
      <c r="N1257" s="231"/>
      <c r="O1257" s="231"/>
      <c r="P1257" s="231"/>
    </row>
    <row r="1258" spans="1:16">
      <c r="A1258" s="236"/>
      <c r="B1258" s="296"/>
      <c r="C1258" s="231"/>
      <c r="D1258" s="231"/>
      <c r="E1258" s="237"/>
      <c r="F1258" s="237"/>
      <c r="G1258" s="231"/>
      <c r="H1258" s="231"/>
      <c r="I1258" s="231"/>
      <c r="J1258" s="231"/>
      <c r="K1258" s="231"/>
      <c r="L1258" s="231"/>
      <c r="M1258" s="231"/>
      <c r="N1258" s="231"/>
      <c r="O1258" s="231"/>
      <c r="P1258" s="231"/>
    </row>
    <row r="1259" spans="1:16">
      <c r="A1259" s="236"/>
      <c r="B1259" s="296"/>
      <c r="C1259" s="231"/>
      <c r="D1259" s="231"/>
      <c r="E1259" s="237"/>
      <c r="F1259" s="237"/>
      <c r="G1259" s="231"/>
      <c r="H1259" s="231"/>
      <c r="I1259" s="231"/>
      <c r="J1259" s="231"/>
      <c r="K1259" s="231"/>
      <c r="L1259" s="231"/>
      <c r="M1259" s="231"/>
      <c r="N1259" s="231"/>
      <c r="O1259" s="231"/>
      <c r="P1259" s="231"/>
    </row>
    <row r="1260" spans="1:16">
      <c r="A1260" s="236"/>
      <c r="B1260" s="296"/>
      <c r="C1260" s="231"/>
      <c r="D1260" s="231"/>
      <c r="E1260" s="237"/>
      <c r="F1260" s="237"/>
      <c r="G1260" s="231"/>
      <c r="H1260" s="231"/>
      <c r="I1260" s="231"/>
      <c r="J1260" s="231"/>
      <c r="K1260" s="231"/>
      <c r="L1260" s="231"/>
      <c r="M1260" s="231"/>
      <c r="N1260" s="231"/>
      <c r="O1260" s="231"/>
      <c r="P1260" s="231"/>
    </row>
    <row r="1261" spans="1:16">
      <c r="A1261" s="236"/>
      <c r="B1261" s="296"/>
      <c r="C1261" s="231"/>
      <c r="D1261" s="231"/>
      <c r="E1261" s="237"/>
      <c r="F1261" s="237"/>
      <c r="G1261" s="231"/>
      <c r="H1261" s="231"/>
      <c r="I1261" s="231"/>
      <c r="J1261" s="231"/>
      <c r="K1261" s="231"/>
      <c r="L1261" s="231"/>
      <c r="M1261" s="231"/>
      <c r="N1261" s="231"/>
      <c r="O1261" s="231"/>
      <c r="P1261" s="231"/>
    </row>
    <row r="1262" spans="1:16">
      <c r="A1262" s="236"/>
      <c r="B1262" s="296"/>
      <c r="C1262" s="231"/>
      <c r="D1262" s="231"/>
      <c r="E1262" s="237"/>
      <c r="F1262" s="237"/>
      <c r="G1262" s="231"/>
      <c r="H1262" s="231"/>
      <c r="I1262" s="231"/>
      <c r="J1262" s="231"/>
      <c r="K1262" s="231"/>
      <c r="L1262" s="231"/>
      <c r="M1262" s="231"/>
      <c r="N1262" s="231"/>
      <c r="O1262" s="231"/>
      <c r="P1262" s="231"/>
    </row>
    <row r="1263" spans="1:16">
      <c r="A1263" s="236"/>
      <c r="B1263" s="296"/>
      <c r="C1263" s="231"/>
      <c r="D1263" s="231"/>
      <c r="E1263" s="237"/>
      <c r="F1263" s="237"/>
      <c r="G1263" s="231"/>
      <c r="H1263" s="231"/>
      <c r="I1263" s="231"/>
      <c r="J1263" s="231"/>
      <c r="K1263" s="231"/>
      <c r="L1263" s="231"/>
      <c r="M1263" s="231"/>
      <c r="N1263" s="231"/>
      <c r="O1263" s="231"/>
      <c r="P1263" s="231"/>
    </row>
    <row r="1264" spans="1:16">
      <c r="A1264" s="236"/>
      <c r="B1264" s="296"/>
      <c r="C1264" s="231"/>
      <c r="D1264" s="231"/>
      <c r="E1264" s="237"/>
      <c r="F1264" s="237"/>
      <c r="G1264" s="231"/>
      <c r="H1264" s="231"/>
      <c r="I1264" s="231"/>
      <c r="J1264" s="231"/>
      <c r="K1264" s="231"/>
      <c r="L1264" s="231"/>
      <c r="M1264" s="231"/>
      <c r="N1264" s="231"/>
      <c r="O1264" s="231"/>
      <c r="P1264" s="231"/>
    </row>
    <row r="1265" spans="1:16">
      <c r="A1265" s="236"/>
      <c r="B1265" s="296"/>
      <c r="C1265" s="231"/>
      <c r="D1265" s="231"/>
      <c r="E1265" s="237"/>
      <c r="F1265" s="237"/>
      <c r="G1265" s="231"/>
      <c r="H1265" s="231"/>
      <c r="I1265" s="231"/>
      <c r="J1265" s="231"/>
      <c r="K1265" s="231"/>
      <c r="L1265" s="231"/>
      <c r="M1265" s="231"/>
      <c r="N1265" s="231"/>
      <c r="O1265" s="231"/>
      <c r="P1265" s="231"/>
    </row>
    <row r="1266" spans="1:16">
      <c r="A1266" s="236"/>
      <c r="B1266" s="296"/>
      <c r="C1266" s="231"/>
      <c r="D1266" s="231"/>
      <c r="E1266" s="237"/>
      <c r="F1266" s="237"/>
      <c r="G1266" s="231"/>
      <c r="H1266" s="231"/>
      <c r="I1266" s="231"/>
      <c r="J1266" s="231"/>
      <c r="K1266" s="231"/>
      <c r="L1266" s="231"/>
      <c r="M1266" s="231"/>
      <c r="N1266" s="231"/>
      <c r="O1266" s="231"/>
      <c r="P1266" s="231"/>
    </row>
    <row r="1267" spans="1:16">
      <c r="A1267" s="236"/>
      <c r="B1267" s="296"/>
      <c r="C1267" s="231"/>
      <c r="D1267" s="231"/>
      <c r="E1267" s="237"/>
      <c r="F1267" s="237"/>
      <c r="G1267" s="231"/>
      <c r="H1267" s="231"/>
      <c r="I1267" s="231"/>
      <c r="J1267" s="231"/>
      <c r="K1267" s="231"/>
      <c r="L1267" s="231"/>
      <c r="M1267" s="231"/>
      <c r="N1267" s="231"/>
      <c r="O1267" s="231"/>
      <c r="P1267" s="231"/>
    </row>
    <row r="1268" spans="1:16">
      <c r="A1268" s="236"/>
      <c r="B1268" s="296"/>
      <c r="C1268" s="231"/>
      <c r="D1268" s="231"/>
      <c r="E1268" s="237"/>
      <c r="F1268" s="237"/>
      <c r="G1268" s="231"/>
      <c r="H1268" s="231"/>
      <c r="I1268" s="231"/>
      <c r="J1268" s="231"/>
      <c r="K1268" s="231"/>
      <c r="L1268" s="231"/>
      <c r="M1268" s="231"/>
      <c r="N1268" s="231"/>
      <c r="O1268" s="231"/>
      <c r="P1268" s="231"/>
    </row>
    <row r="1269" spans="1:16">
      <c r="A1269" s="236"/>
      <c r="B1269" s="296"/>
      <c r="C1269" s="231"/>
      <c r="D1269" s="231"/>
      <c r="E1269" s="237"/>
      <c r="F1269" s="237"/>
      <c r="G1269" s="231"/>
      <c r="H1269" s="231"/>
      <c r="I1269" s="231"/>
      <c r="J1269" s="231"/>
      <c r="K1269" s="231"/>
      <c r="L1269" s="231"/>
      <c r="M1269" s="231"/>
      <c r="N1269" s="231"/>
      <c r="O1269" s="231"/>
      <c r="P1269" s="231"/>
    </row>
    <row r="1270" spans="1:16">
      <c r="A1270" s="236"/>
      <c r="B1270" s="296"/>
      <c r="C1270" s="231"/>
      <c r="D1270" s="231"/>
      <c r="E1270" s="237"/>
      <c r="F1270" s="237"/>
      <c r="G1270" s="231"/>
      <c r="H1270" s="231"/>
      <c r="I1270" s="231"/>
      <c r="J1270" s="231"/>
      <c r="K1270" s="231"/>
      <c r="L1270" s="231"/>
      <c r="M1270" s="231"/>
      <c r="N1270" s="231"/>
      <c r="O1270" s="231"/>
      <c r="P1270" s="231"/>
    </row>
    <row r="1271" spans="1:16">
      <c r="A1271" s="236"/>
      <c r="B1271" s="296"/>
      <c r="C1271" s="231"/>
      <c r="D1271" s="231"/>
      <c r="E1271" s="237"/>
      <c r="F1271" s="237"/>
      <c r="G1271" s="231"/>
      <c r="H1271" s="231"/>
      <c r="I1271" s="231"/>
      <c r="J1271" s="231"/>
      <c r="K1271" s="231"/>
      <c r="L1271" s="231"/>
      <c r="M1271" s="231"/>
      <c r="N1271" s="231"/>
      <c r="O1271" s="231"/>
      <c r="P1271" s="231"/>
    </row>
    <row r="1272" spans="1:16">
      <c r="A1272" s="236"/>
      <c r="B1272" s="296"/>
      <c r="C1272" s="231"/>
      <c r="D1272" s="231"/>
      <c r="E1272" s="237"/>
      <c r="F1272" s="237"/>
      <c r="G1272" s="231"/>
      <c r="H1272" s="231"/>
      <c r="I1272" s="231"/>
      <c r="J1272" s="231"/>
      <c r="K1272" s="231"/>
      <c r="L1272" s="231"/>
      <c r="M1272" s="231"/>
      <c r="N1272" s="231"/>
      <c r="O1272" s="231"/>
      <c r="P1272" s="231"/>
    </row>
    <row r="1273" spans="1:16">
      <c r="A1273" s="236"/>
      <c r="B1273" s="296"/>
      <c r="C1273" s="231"/>
      <c r="D1273" s="231"/>
      <c r="E1273" s="237"/>
      <c r="F1273" s="237"/>
      <c r="G1273" s="231"/>
      <c r="H1273" s="231"/>
      <c r="I1273" s="231"/>
      <c r="J1273" s="231"/>
      <c r="K1273" s="231"/>
      <c r="L1273" s="231"/>
      <c r="M1273" s="231"/>
      <c r="N1273" s="231"/>
      <c r="O1273" s="231"/>
      <c r="P1273" s="231"/>
    </row>
    <row r="1274" spans="1:16">
      <c r="A1274" s="236"/>
      <c r="B1274" s="296"/>
      <c r="C1274" s="231"/>
      <c r="D1274" s="231"/>
      <c r="E1274" s="237"/>
      <c r="F1274" s="237"/>
      <c r="G1274" s="231"/>
      <c r="H1274" s="231"/>
      <c r="I1274" s="231"/>
      <c r="J1274" s="231"/>
      <c r="K1274" s="231"/>
      <c r="L1274" s="231"/>
      <c r="M1274" s="231"/>
      <c r="N1274" s="231"/>
      <c r="O1274" s="231"/>
      <c r="P1274" s="231"/>
    </row>
    <row r="1275" spans="1:16">
      <c r="A1275" s="236"/>
      <c r="B1275" s="296"/>
      <c r="C1275" s="231"/>
      <c r="D1275" s="231"/>
      <c r="E1275" s="237"/>
      <c r="F1275" s="237"/>
      <c r="G1275" s="231"/>
      <c r="H1275" s="231"/>
      <c r="I1275" s="231"/>
      <c r="J1275" s="231"/>
      <c r="K1275" s="231"/>
      <c r="L1275" s="231"/>
      <c r="M1275" s="231"/>
      <c r="N1275" s="231"/>
      <c r="O1275" s="231"/>
      <c r="P1275" s="231"/>
    </row>
    <row r="1276" spans="1:16">
      <c r="A1276" s="236"/>
      <c r="B1276" s="296"/>
      <c r="C1276" s="231"/>
      <c r="D1276" s="231"/>
      <c r="E1276" s="237"/>
      <c r="F1276" s="237"/>
      <c r="G1276" s="231"/>
      <c r="H1276" s="231"/>
      <c r="I1276" s="231"/>
      <c r="J1276" s="231"/>
      <c r="K1276" s="231"/>
      <c r="L1276" s="231"/>
      <c r="M1276" s="231"/>
      <c r="N1276" s="231"/>
      <c r="O1276" s="231"/>
      <c r="P1276" s="231"/>
    </row>
    <row r="1277" spans="1:16">
      <c r="A1277" s="236"/>
      <c r="B1277" s="296"/>
      <c r="C1277" s="231"/>
      <c r="D1277" s="231"/>
      <c r="E1277" s="237"/>
      <c r="F1277" s="237"/>
      <c r="G1277" s="231"/>
      <c r="H1277" s="231"/>
      <c r="I1277" s="231"/>
      <c r="J1277" s="231"/>
      <c r="K1277" s="231"/>
      <c r="L1277" s="231"/>
      <c r="M1277" s="231"/>
      <c r="N1277" s="231"/>
      <c r="O1277" s="231"/>
      <c r="P1277" s="231"/>
    </row>
    <row r="1278" spans="1:16">
      <c r="A1278" s="236"/>
      <c r="B1278" s="296"/>
      <c r="C1278" s="231"/>
      <c r="D1278" s="231"/>
      <c r="E1278" s="237"/>
      <c r="F1278" s="237"/>
      <c r="G1278" s="231"/>
      <c r="H1278" s="231"/>
      <c r="I1278" s="231"/>
      <c r="J1278" s="231"/>
      <c r="K1278" s="231"/>
      <c r="L1278" s="231"/>
      <c r="M1278" s="231"/>
      <c r="N1278" s="231"/>
      <c r="O1278" s="231"/>
      <c r="P1278" s="231"/>
    </row>
    <row r="1279" spans="1:16">
      <c r="A1279" s="236"/>
      <c r="B1279" s="296"/>
      <c r="C1279" s="231"/>
      <c r="D1279" s="231"/>
      <c r="E1279" s="237"/>
      <c r="F1279" s="237"/>
      <c r="G1279" s="231"/>
      <c r="H1279" s="231"/>
      <c r="I1279" s="231"/>
      <c r="J1279" s="231"/>
      <c r="K1279" s="231"/>
      <c r="L1279" s="231"/>
      <c r="M1279" s="231"/>
      <c r="N1279" s="231"/>
      <c r="O1279" s="231"/>
      <c r="P1279" s="231"/>
    </row>
    <row r="1280" spans="1:16">
      <c r="A1280" s="236"/>
      <c r="B1280" s="296"/>
      <c r="C1280" s="231"/>
      <c r="D1280" s="231"/>
      <c r="E1280" s="237"/>
      <c r="F1280" s="237"/>
      <c r="G1280" s="231"/>
      <c r="H1280" s="231"/>
      <c r="I1280" s="231"/>
      <c r="J1280" s="231"/>
      <c r="K1280" s="231"/>
      <c r="L1280" s="231"/>
      <c r="M1280" s="231"/>
      <c r="N1280" s="231"/>
      <c r="O1280" s="231"/>
      <c r="P1280" s="231"/>
    </row>
    <row r="1281" spans="1:16">
      <c r="A1281" s="236"/>
      <c r="B1281" s="296"/>
      <c r="C1281" s="231"/>
      <c r="D1281" s="231"/>
      <c r="E1281" s="237"/>
      <c r="F1281" s="237"/>
      <c r="G1281" s="231"/>
      <c r="H1281" s="231"/>
      <c r="I1281" s="231"/>
      <c r="J1281" s="231"/>
      <c r="K1281" s="231"/>
      <c r="L1281" s="231"/>
      <c r="M1281" s="231"/>
      <c r="N1281" s="231"/>
      <c r="O1281" s="231"/>
      <c r="P1281" s="231"/>
    </row>
    <row r="1282" spans="1:16">
      <c r="A1282" s="236"/>
      <c r="B1282" s="296"/>
      <c r="C1282" s="231"/>
      <c r="D1282" s="231"/>
      <c r="E1282" s="237"/>
      <c r="F1282" s="237"/>
      <c r="G1282" s="231"/>
      <c r="H1282" s="231"/>
      <c r="I1282" s="231"/>
      <c r="J1282" s="231"/>
      <c r="K1282" s="231"/>
      <c r="L1282" s="231"/>
      <c r="M1282" s="231"/>
      <c r="N1282" s="231"/>
      <c r="O1282" s="231"/>
      <c r="P1282" s="231"/>
    </row>
    <row r="1283" spans="1:16">
      <c r="A1283" s="236"/>
      <c r="B1283" s="296"/>
      <c r="C1283" s="231"/>
      <c r="D1283" s="231"/>
      <c r="E1283" s="237"/>
      <c r="F1283" s="237"/>
      <c r="G1283" s="231"/>
      <c r="H1283" s="231"/>
      <c r="I1283" s="231"/>
      <c r="J1283" s="231"/>
      <c r="K1283" s="231"/>
      <c r="L1283" s="231"/>
      <c r="M1283" s="231"/>
      <c r="N1283" s="231"/>
      <c r="O1283" s="231"/>
      <c r="P1283" s="231"/>
    </row>
    <row r="1284" spans="1:16">
      <c r="A1284" s="236"/>
      <c r="B1284" s="296"/>
      <c r="C1284" s="231"/>
      <c r="D1284" s="231"/>
      <c r="E1284" s="237"/>
      <c r="F1284" s="237"/>
      <c r="G1284" s="231"/>
      <c r="H1284" s="231"/>
      <c r="I1284" s="231"/>
      <c r="J1284" s="231"/>
      <c r="K1284" s="231"/>
      <c r="L1284" s="231"/>
      <c r="M1284" s="231"/>
      <c r="N1284" s="231"/>
      <c r="O1284" s="231"/>
      <c r="P1284" s="231"/>
    </row>
    <row r="1285" spans="1:16">
      <c r="A1285" s="236"/>
      <c r="B1285" s="296"/>
      <c r="C1285" s="231"/>
      <c r="D1285" s="231"/>
      <c r="E1285" s="237"/>
      <c r="F1285" s="237"/>
      <c r="G1285" s="231"/>
      <c r="H1285" s="231"/>
      <c r="I1285" s="231"/>
      <c r="J1285" s="231"/>
      <c r="K1285" s="231"/>
      <c r="L1285" s="231"/>
      <c r="M1285" s="231"/>
      <c r="N1285" s="231"/>
      <c r="O1285" s="231"/>
      <c r="P1285" s="231"/>
    </row>
    <row r="1286" spans="1:16">
      <c r="A1286" s="236"/>
      <c r="B1286" s="296"/>
      <c r="C1286" s="231"/>
      <c r="D1286" s="231"/>
      <c r="E1286" s="237"/>
      <c r="F1286" s="237"/>
      <c r="G1286" s="231"/>
      <c r="H1286" s="231"/>
      <c r="I1286" s="231"/>
      <c r="J1286" s="231"/>
      <c r="K1286" s="231"/>
      <c r="L1286" s="231"/>
      <c r="M1286" s="231"/>
      <c r="N1286" s="231"/>
      <c r="O1286" s="231"/>
      <c r="P1286" s="231"/>
    </row>
    <row r="1287" spans="1:16">
      <c r="A1287" s="236"/>
      <c r="B1287" s="296"/>
      <c r="C1287" s="231"/>
      <c r="D1287" s="231"/>
      <c r="E1287" s="237"/>
      <c r="F1287" s="237"/>
      <c r="G1287" s="231"/>
      <c r="H1287" s="231"/>
      <c r="I1287" s="231"/>
      <c r="J1287" s="231"/>
      <c r="K1287" s="231"/>
      <c r="L1287" s="231"/>
      <c r="M1287" s="231"/>
      <c r="N1287" s="231"/>
      <c r="O1287" s="231"/>
      <c r="P1287" s="231"/>
    </row>
    <row r="1288" spans="1:16">
      <c r="A1288" s="236"/>
      <c r="B1288" s="296"/>
      <c r="C1288" s="231"/>
      <c r="D1288" s="231"/>
      <c r="E1288" s="237"/>
      <c r="F1288" s="237"/>
      <c r="G1288" s="231"/>
      <c r="H1288" s="231"/>
      <c r="I1288" s="231"/>
      <c r="J1288" s="231"/>
      <c r="K1288" s="231"/>
      <c r="L1288" s="231"/>
      <c r="M1288" s="231"/>
      <c r="N1288" s="231"/>
      <c r="O1288" s="231"/>
      <c r="P1288" s="231"/>
    </row>
    <row r="1289" spans="1:16">
      <c r="A1289" s="236"/>
      <c r="B1289" s="296"/>
      <c r="C1289" s="231"/>
      <c r="D1289" s="231"/>
      <c r="E1289" s="237"/>
      <c r="F1289" s="237"/>
      <c r="G1289" s="231"/>
      <c r="H1289" s="231"/>
      <c r="I1289" s="231"/>
      <c r="J1289" s="231"/>
      <c r="K1289" s="231"/>
      <c r="L1289" s="231"/>
      <c r="M1289" s="231"/>
      <c r="N1289" s="231"/>
      <c r="O1289" s="231"/>
      <c r="P1289" s="231"/>
    </row>
    <row r="1290" spans="1:16">
      <c r="A1290" s="236"/>
      <c r="B1290" s="296"/>
      <c r="C1290" s="231"/>
      <c r="D1290" s="231"/>
      <c r="E1290" s="237"/>
      <c r="F1290" s="237"/>
      <c r="G1290" s="231"/>
      <c r="H1290" s="231"/>
      <c r="I1290" s="231"/>
      <c r="J1290" s="231"/>
      <c r="K1290" s="231"/>
      <c r="L1290" s="231"/>
      <c r="M1290" s="231"/>
      <c r="N1290" s="231"/>
      <c r="O1290" s="231"/>
      <c r="P1290" s="231"/>
    </row>
    <row r="1291" spans="1:16">
      <c r="A1291" s="236"/>
      <c r="B1291" s="296"/>
      <c r="C1291" s="231"/>
      <c r="D1291" s="231"/>
      <c r="E1291" s="237"/>
      <c r="F1291" s="237"/>
      <c r="G1291" s="231"/>
      <c r="H1291" s="231"/>
      <c r="I1291" s="231"/>
      <c r="J1291" s="231"/>
      <c r="K1291" s="231"/>
      <c r="L1291" s="231"/>
      <c r="M1291" s="231"/>
      <c r="N1291" s="231"/>
      <c r="O1291" s="231"/>
      <c r="P1291" s="231"/>
    </row>
    <row r="1292" spans="1:16">
      <c r="A1292" s="236"/>
      <c r="B1292" s="296"/>
      <c r="C1292" s="231"/>
      <c r="D1292" s="231"/>
      <c r="E1292" s="237"/>
      <c r="F1292" s="237"/>
      <c r="G1292" s="231"/>
      <c r="H1292" s="231"/>
      <c r="I1292" s="231"/>
      <c r="J1292" s="231"/>
      <c r="K1292" s="231"/>
      <c r="L1292" s="231"/>
      <c r="M1292" s="231"/>
      <c r="N1292" s="231"/>
      <c r="O1292" s="231"/>
      <c r="P1292" s="231"/>
    </row>
    <row r="1293" spans="1:16">
      <c r="A1293" s="236"/>
      <c r="B1293" s="296"/>
      <c r="C1293" s="231"/>
      <c r="D1293" s="231"/>
      <c r="E1293" s="237"/>
      <c r="F1293" s="237"/>
      <c r="G1293" s="231"/>
      <c r="H1293" s="231"/>
      <c r="I1293" s="231"/>
      <c r="J1293" s="231"/>
      <c r="K1293" s="231"/>
      <c r="L1293" s="231"/>
      <c r="M1293" s="231"/>
      <c r="N1293" s="231"/>
      <c r="O1293" s="231"/>
      <c r="P1293" s="231"/>
    </row>
    <row r="1294" spans="1:16">
      <c r="A1294" s="236"/>
      <c r="B1294" s="296"/>
      <c r="C1294" s="231"/>
      <c r="D1294" s="231"/>
      <c r="E1294" s="237"/>
      <c r="F1294" s="237"/>
      <c r="G1294" s="231"/>
      <c r="H1294" s="231"/>
      <c r="I1294" s="231"/>
      <c r="J1294" s="231"/>
      <c r="K1294" s="231"/>
      <c r="L1294" s="231"/>
      <c r="M1294" s="231"/>
      <c r="N1294" s="231"/>
      <c r="O1294" s="231"/>
      <c r="P1294" s="231"/>
    </row>
    <row r="1295" spans="1:16">
      <c r="A1295" s="236"/>
      <c r="B1295" s="296"/>
      <c r="C1295" s="231"/>
      <c r="D1295" s="231"/>
      <c r="E1295" s="237"/>
      <c r="F1295" s="237"/>
      <c r="G1295" s="231"/>
      <c r="H1295" s="231"/>
      <c r="I1295" s="231"/>
      <c r="J1295" s="231"/>
      <c r="K1295" s="231"/>
      <c r="L1295" s="231"/>
      <c r="M1295" s="231"/>
      <c r="N1295" s="231"/>
      <c r="O1295" s="231"/>
      <c r="P1295" s="231"/>
    </row>
    <row r="1296" spans="1:16">
      <c r="A1296" s="236"/>
      <c r="B1296" s="296"/>
      <c r="C1296" s="231"/>
      <c r="D1296" s="231"/>
      <c r="E1296" s="237"/>
      <c r="F1296" s="237"/>
      <c r="G1296" s="231"/>
      <c r="H1296" s="231"/>
      <c r="I1296" s="231"/>
      <c r="J1296" s="231"/>
      <c r="K1296" s="231"/>
      <c r="L1296" s="231"/>
      <c r="M1296" s="231"/>
      <c r="N1296" s="231"/>
      <c r="O1296" s="231"/>
      <c r="P1296" s="231"/>
    </row>
    <row r="1297" spans="1:16">
      <c r="A1297" s="236"/>
      <c r="B1297" s="296"/>
      <c r="C1297" s="231"/>
      <c r="D1297" s="231"/>
      <c r="E1297" s="237"/>
      <c r="F1297" s="237"/>
      <c r="G1297" s="231"/>
      <c r="H1297" s="231"/>
      <c r="I1297" s="231"/>
      <c r="J1297" s="231"/>
      <c r="K1297" s="231"/>
      <c r="L1297" s="231"/>
      <c r="M1297" s="231"/>
      <c r="N1297" s="231"/>
      <c r="O1297" s="231"/>
      <c r="P1297" s="231"/>
    </row>
    <row r="1298" spans="1:16">
      <c r="A1298" s="236"/>
      <c r="B1298" s="296"/>
      <c r="C1298" s="231"/>
      <c r="D1298" s="231"/>
      <c r="E1298" s="237"/>
      <c r="F1298" s="237"/>
      <c r="G1298" s="231"/>
      <c r="H1298" s="231"/>
      <c r="I1298" s="231"/>
      <c r="J1298" s="231"/>
      <c r="K1298" s="231"/>
      <c r="L1298" s="231"/>
      <c r="M1298" s="231"/>
      <c r="N1298" s="231"/>
      <c r="O1298" s="231"/>
      <c r="P1298" s="231"/>
    </row>
    <row r="1299" spans="1:16">
      <c r="A1299" s="236"/>
      <c r="B1299" s="296"/>
      <c r="C1299" s="231"/>
      <c r="D1299" s="231"/>
      <c r="E1299" s="237"/>
      <c r="F1299" s="237"/>
      <c r="G1299" s="231"/>
      <c r="H1299" s="231"/>
      <c r="I1299" s="231"/>
      <c r="J1299" s="231"/>
      <c r="K1299" s="231"/>
      <c r="L1299" s="231"/>
      <c r="M1299" s="231"/>
      <c r="N1299" s="231"/>
      <c r="O1299" s="231"/>
      <c r="P1299" s="231"/>
    </row>
    <row r="1300" spans="1:16">
      <c r="A1300" s="236"/>
      <c r="B1300" s="296"/>
      <c r="C1300" s="231"/>
      <c r="D1300" s="231"/>
      <c r="E1300" s="237"/>
      <c r="F1300" s="237"/>
      <c r="G1300" s="231"/>
      <c r="H1300" s="231"/>
      <c r="I1300" s="231"/>
      <c r="J1300" s="231"/>
      <c r="K1300" s="231"/>
      <c r="L1300" s="231"/>
      <c r="M1300" s="231"/>
      <c r="N1300" s="231"/>
      <c r="O1300" s="231"/>
      <c r="P1300" s="231"/>
    </row>
    <row r="1301" spans="1:16">
      <c r="A1301" s="236"/>
      <c r="B1301" s="296"/>
      <c r="C1301" s="231"/>
      <c r="D1301" s="231"/>
      <c r="E1301" s="237"/>
      <c r="F1301" s="237"/>
      <c r="G1301" s="231"/>
      <c r="H1301" s="231"/>
      <c r="I1301" s="231"/>
      <c r="J1301" s="231"/>
      <c r="K1301" s="231"/>
      <c r="L1301" s="231"/>
      <c r="M1301" s="231"/>
      <c r="N1301" s="231"/>
      <c r="O1301" s="231"/>
      <c r="P1301" s="231"/>
    </row>
    <row r="1302" spans="1:16">
      <c r="A1302" s="236"/>
      <c r="B1302" s="296"/>
      <c r="C1302" s="231"/>
      <c r="D1302" s="231"/>
      <c r="E1302" s="237"/>
      <c r="F1302" s="237"/>
      <c r="G1302" s="231"/>
      <c r="H1302" s="231"/>
      <c r="I1302" s="231"/>
      <c r="J1302" s="231"/>
      <c r="K1302" s="231"/>
      <c r="L1302" s="231"/>
      <c r="M1302" s="231"/>
      <c r="N1302" s="231"/>
      <c r="O1302" s="231"/>
      <c r="P1302" s="231"/>
    </row>
    <row r="1303" spans="1:16">
      <c r="A1303" s="236"/>
      <c r="B1303" s="296"/>
      <c r="C1303" s="231"/>
      <c r="D1303" s="231"/>
      <c r="E1303" s="237"/>
      <c r="F1303" s="237"/>
      <c r="G1303" s="231"/>
      <c r="H1303" s="231"/>
      <c r="I1303" s="231"/>
      <c r="J1303" s="231"/>
      <c r="K1303" s="231"/>
      <c r="L1303" s="231"/>
      <c r="M1303" s="231"/>
      <c r="N1303" s="231"/>
      <c r="O1303" s="231"/>
      <c r="P1303" s="231"/>
    </row>
    <row r="1304" spans="1:16">
      <c r="A1304" s="236"/>
      <c r="B1304" s="296"/>
      <c r="C1304" s="231"/>
      <c r="D1304" s="231"/>
      <c r="E1304" s="237"/>
      <c r="F1304" s="237"/>
      <c r="G1304" s="231"/>
      <c r="H1304" s="231"/>
      <c r="I1304" s="231"/>
      <c r="J1304" s="231"/>
      <c r="K1304" s="231"/>
      <c r="L1304" s="231"/>
      <c r="M1304" s="231"/>
      <c r="N1304" s="231"/>
      <c r="O1304" s="231"/>
      <c r="P1304" s="231"/>
    </row>
    <row r="1305" spans="1:16">
      <c r="A1305" s="236"/>
      <c r="B1305" s="296"/>
      <c r="C1305" s="231"/>
      <c r="D1305" s="231"/>
      <c r="E1305" s="237"/>
      <c r="F1305" s="237"/>
      <c r="G1305" s="231"/>
      <c r="H1305" s="231"/>
      <c r="I1305" s="231"/>
      <c r="J1305" s="231"/>
      <c r="K1305" s="231"/>
      <c r="L1305" s="231"/>
      <c r="M1305" s="231"/>
      <c r="N1305" s="231"/>
      <c r="O1305" s="231"/>
      <c r="P1305" s="231"/>
    </row>
    <row r="1306" spans="1:16">
      <c r="A1306" s="236"/>
      <c r="B1306" s="296"/>
      <c r="C1306" s="231"/>
      <c r="D1306" s="231"/>
      <c r="E1306" s="237"/>
      <c r="F1306" s="237"/>
      <c r="G1306" s="231"/>
      <c r="H1306" s="231"/>
      <c r="I1306" s="231"/>
      <c r="J1306" s="231"/>
      <c r="K1306" s="231"/>
      <c r="L1306" s="231"/>
      <c r="M1306" s="231"/>
      <c r="N1306" s="231"/>
      <c r="O1306" s="231"/>
      <c r="P1306" s="231"/>
    </row>
    <row r="1307" spans="1:16">
      <c r="A1307" s="236"/>
      <c r="B1307" s="296"/>
      <c r="C1307" s="231"/>
      <c r="D1307" s="231"/>
      <c r="E1307" s="237"/>
      <c r="F1307" s="237"/>
      <c r="G1307" s="231"/>
      <c r="H1307" s="231"/>
      <c r="I1307" s="231"/>
      <c r="J1307" s="231"/>
      <c r="K1307" s="231"/>
      <c r="L1307" s="231"/>
      <c r="M1307" s="231"/>
      <c r="N1307" s="231"/>
      <c r="O1307" s="231"/>
      <c r="P1307" s="231"/>
    </row>
    <row r="1308" spans="1:16">
      <c r="A1308" s="236"/>
      <c r="B1308" s="296"/>
      <c r="C1308" s="231"/>
      <c r="D1308" s="231"/>
      <c r="E1308" s="237"/>
      <c r="F1308" s="237"/>
      <c r="G1308" s="231"/>
      <c r="H1308" s="231"/>
      <c r="I1308" s="231"/>
      <c r="J1308" s="231"/>
      <c r="K1308" s="231"/>
      <c r="L1308" s="231"/>
      <c r="M1308" s="231"/>
      <c r="N1308" s="231"/>
      <c r="O1308" s="231"/>
      <c r="P1308" s="231"/>
    </row>
    <row r="1309" spans="1:16">
      <c r="A1309" s="236"/>
      <c r="B1309" s="296"/>
      <c r="C1309" s="231"/>
      <c r="D1309" s="231"/>
      <c r="E1309" s="237"/>
      <c r="F1309" s="237"/>
      <c r="G1309" s="231"/>
      <c r="H1309" s="231"/>
      <c r="I1309" s="231"/>
      <c r="J1309" s="231"/>
      <c r="K1309" s="231"/>
      <c r="L1309" s="231"/>
      <c r="M1309" s="231"/>
      <c r="N1309" s="231"/>
      <c r="O1309" s="231"/>
      <c r="P1309" s="231"/>
    </row>
    <row r="1310" spans="1:16">
      <c r="A1310" s="236"/>
      <c r="B1310" s="296"/>
      <c r="C1310" s="231"/>
      <c r="D1310" s="231"/>
      <c r="E1310" s="237"/>
      <c r="F1310" s="237"/>
      <c r="G1310" s="231"/>
      <c r="H1310" s="231"/>
      <c r="I1310" s="231"/>
      <c r="J1310" s="231"/>
      <c r="K1310" s="231"/>
      <c r="L1310" s="231"/>
      <c r="M1310" s="231"/>
      <c r="N1310" s="231"/>
      <c r="O1310" s="231"/>
      <c r="P1310" s="231"/>
    </row>
    <row r="1311" spans="1:16">
      <c r="A1311" s="236"/>
      <c r="B1311" s="296"/>
      <c r="C1311" s="231"/>
      <c r="D1311" s="231"/>
      <c r="E1311" s="237"/>
      <c r="F1311" s="237"/>
      <c r="G1311" s="231"/>
      <c r="H1311" s="231"/>
      <c r="I1311" s="231"/>
      <c r="J1311" s="231"/>
      <c r="K1311" s="231"/>
      <c r="L1311" s="231"/>
      <c r="M1311" s="231"/>
      <c r="N1311" s="231"/>
      <c r="O1311" s="231"/>
      <c r="P1311" s="231"/>
    </row>
    <row r="1312" spans="1:16">
      <c r="A1312" s="236"/>
      <c r="B1312" s="296"/>
      <c r="C1312" s="231"/>
      <c r="D1312" s="231"/>
      <c r="E1312" s="237"/>
      <c r="F1312" s="237"/>
      <c r="G1312" s="231"/>
      <c r="H1312" s="231"/>
      <c r="I1312" s="231"/>
      <c r="J1312" s="231"/>
      <c r="K1312" s="231"/>
      <c r="L1312" s="231"/>
      <c r="M1312" s="231"/>
      <c r="N1312" s="231"/>
      <c r="O1312" s="231"/>
      <c r="P1312" s="231"/>
    </row>
    <row r="1313" spans="1:16">
      <c r="A1313" s="236"/>
      <c r="B1313" s="296"/>
      <c r="C1313" s="231"/>
      <c r="D1313" s="231"/>
      <c r="E1313" s="237"/>
      <c r="F1313" s="237"/>
      <c r="G1313" s="231"/>
      <c r="H1313" s="231"/>
      <c r="I1313" s="231"/>
      <c r="J1313" s="231"/>
      <c r="K1313" s="231"/>
      <c r="L1313" s="231"/>
      <c r="M1313" s="231"/>
      <c r="N1313" s="231"/>
      <c r="O1313" s="231"/>
      <c r="P1313" s="231"/>
    </row>
    <row r="1314" spans="1:16">
      <c r="A1314" s="236"/>
      <c r="B1314" s="296"/>
      <c r="C1314" s="231"/>
      <c r="D1314" s="231"/>
      <c r="E1314" s="237"/>
      <c r="F1314" s="237"/>
      <c r="G1314" s="231"/>
      <c r="H1314" s="231"/>
      <c r="I1314" s="231"/>
      <c r="J1314" s="231"/>
      <c r="K1314" s="231"/>
      <c r="L1314" s="231"/>
      <c r="M1314" s="231"/>
      <c r="N1314" s="231"/>
      <c r="O1314" s="231"/>
      <c r="P1314" s="231"/>
    </row>
    <row r="1315" spans="1:16">
      <c r="A1315" s="236"/>
      <c r="B1315" s="296"/>
      <c r="C1315" s="231"/>
      <c r="D1315" s="231"/>
      <c r="E1315" s="237"/>
      <c r="F1315" s="237"/>
      <c r="G1315" s="231"/>
      <c r="H1315" s="231"/>
      <c r="I1315" s="231"/>
      <c r="J1315" s="231"/>
      <c r="K1315" s="231"/>
      <c r="L1315" s="231"/>
      <c r="M1315" s="231"/>
      <c r="N1315" s="231"/>
      <c r="O1315" s="231"/>
      <c r="P1315" s="231"/>
    </row>
    <row r="1316" spans="1:16">
      <c r="A1316" s="236"/>
      <c r="B1316" s="296"/>
      <c r="C1316" s="231"/>
      <c r="D1316" s="231"/>
      <c r="E1316" s="237"/>
      <c r="F1316" s="237"/>
      <c r="G1316" s="231"/>
      <c r="H1316" s="231"/>
      <c r="I1316" s="231"/>
      <c r="J1316" s="231"/>
      <c r="K1316" s="231"/>
      <c r="L1316" s="231"/>
      <c r="M1316" s="231"/>
      <c r="N1316" s="231"/>
      <c r="O1316" s="231"/>
      <c r="P1316" s="231"/>
    </row>
    <row r="1317" spans="1:16">
      <c r="A1317" s="236"/>
      <c r="B1317" s="296"/>
      <c r="C1317" s="231"/>
      <c r="D1317" s="231"/>
      <c r="E1317" s="237"/>
      <c r="F1317" s="237"/>
      <c r="G1317" s="231"/>
      <c r="H1317" s="231"/>
      <c r="I1317" s="231"/>
      <c r="J1317" s="231"/>
      <c r="K1317" s="231"/>
      <c r="L1317" s="231"/>
      <c r="M1317" s="231"/>
      <c r="N1317" s="231"/>
      <c r="O1317" s="231"/>
      <c r="P1317" s="231"/>
    </row>
    <row r="1318" spans="1:16">
      <c r="A1318" s="236"/>
      <c r="B1318" s="296"/>
      <c r="C1318" s="231"/>
      <c r="D1318" s="231"/>
      <c r="E1318" s="237"/>
      <c r="F1318" s="237"/>
      <c r="G1318" s="231"/>
      <c r="H1318" s="231"/>
      <c r="I1318" s="231"/>
      <c r="J1318" s="231"/>
      <c r="K1318" s="231"/>
      <c r="L1318" s="231"/>
      <c r="M1318" s="231"/>
      <c r="N1318" s="231"/>
      <c r="O1318" s="231"/>
      <c r="P1318" s="231"/>
    </row>
    <row r="1319" spans="1:16">
      <c r="A1319" s="236"/>
      <c r="B1319" s="296"/>
      <c r="C1319" s="231"/>
      <c r="D1319" s="231"/>
      <c r="E1319" s="237"/>
      <c r="F1319" s="237"/>
      <c r="G1319" s="231"/>
      <c r="H1319" s="231"/>
      <c r="I1319" s="231"/>
      <c r="J1319" s="231"/>
      <c r="K1319" s="231"/>
      <c r="L1319" s="231"/>
      <c r="M1319" s="231"/>
      <c r="N1319" s="231"/>
      <c r="O1319" s="231"/>
      <c r="P1319" s="231"/>
    </row>
    <row r="1320" spans="1:16">
      <c r="A1320" s="236"/>
      <c r="B1320" s="296"/>
      <c r="C1320" s="231"/>
      <c r="D1320" s="231"/>
      <c r="E1320" s="237"/>
      <c r="F1320" s="237"/>
      <c r="G1320" s="231"/>
      <c r="H1320" s="231"/>
      <c r="I1320" s="231"/>
      <c r="J1320" s="231"/>
      <c r="K1320" s="231"/>
      <c r="L1320" s="231"/>
      <c r="M1320" s="231"/>
      <c r="N1320" s="231"/>
      <c r="O1320" s="231"/>
      <c r="P1320" s="231"/>
    </row>
    <row r="1321" spans="1:16">
      <c r="A1321" s="236"/>
      <c r="B1321" s="296"/>
      <c r="C1321" s="231"/>
      <c r="D1321" s="231"/>
      <c r="E1321" s="237"/>
      <c r="F1321" s="237"/>
      <c r="G1321" s="231"/>
      <c r="H1321" s="231"/>
      <c r="I1321" s="231"/>
      <c r="J1321" s="231"/>
      <c r="K1321" s="231"/>
      <c r="L1321" s="231"/>
      <c r="M1321" s="231"/>
      <c r="N1321" s="231"/>
      <c r="O1321" s="231"/>
      <c r="P1321" s="231"/>
    </row>
    <row r="1322" spans="1:16">
      <c r="A1322" s="236"/>
      <c r="B1322" s="296"/>
      <c r="C1322" s="231"/>
      <c r="D1322" s="231"/>
      <c r="E1322" s="237"/>
      <c r="F1322" s="237"/>
      <c r="G1322" s="231"/>
      <c r="H1322" s="231"/>
      <c r="I1322" s="231"/>
      <c r="J1322" s="231"/>
      <c r="K1322" s="231"/>
      <c r="L1322" s="231"/>
      <c r="M1322" s="231"/>
      <c r="N1322" s="231"/>
      <c r="O1322" s="231"/>
      <c r="P1322" s="231"/>
    </row>
    <row r="1323" spans="1:16">
      <c r="A1323" s="236"/>
      <c r="B1323" s="296"/>
      <c r="C1323" s="231"/>
      <c r="D1323" s="231"/>
      <c r="E1323" s="237"/>
      <c r="F1323" s="237"/>
      <c r="G1323" s="231"/>
      <c r="H1323" s="231"/>
      <c r="I1323" s="231"/>
      <c r="J1323" s="231"/>
      <c r="K1323" s="231"/>
      <c r="L1323" s="231"/>
      <c r="M1323" s="231"/>
      <c r="N1323" s="231"/>
      <c r="O1323" s="231"/>
      <c r="P1323" s="231"/>
    </row>
    <row r="1324" spans="1:16">
      <c r="A1324" s="236"/>
      <c r="B1324" s="296"/>
      <c r="C1324" s="231"/>
      <c r="D1324" s="231"/>
      <c r="E1324" s="237"/>
      <c r="F1324" s="237"/>
      <c r="G1324" s="231"/>
      <c r="H1324" s="231"/>
      <c r="I1324" s="231"/>
      <c r="J1324" s="231"/>
      <c r="K1324" s="231"/>
      <c r="L1324" s="231"/>
      <c r="M1324" s="231"/>
      <c r="N1324" s="231"/>
      <c r="O1324" s="231"/>
      <c r="P1324" s="231"/>
    </row>
    <row r="1325" spans="1:16">
      <c r="A1325" s="236"/>
      <c r="B1325" s="296"/>
      <c r="C1325" s="231"/>
      <c r="D1325" s="231"/>
      <c r="E1325" s="237"/>
      <c r="F1325" s="237"/>
      <c r="G1325" s="231"/>
      <c r="H1325" s="231"/>
      <c r="I1325" s="231"/>
      <c r="J1325" s="231"/>
      <c r="K1325" s="231"/>
      <c r="L1325" s="231"/>
      <c r="M1325" s="231"/>
      <c r="N1325" s="231"/>
      <c r="O1325" s="231"/>
      <c r="P1325" s="231"/>
    </row>
    <row r="1326" spans="1:16">
      <c r="A1326" s="236"/>
      <c r="B1326" s="296"/>
      <c r="C1326" s="231"/>
      <c r="D1326" s="231"/>
      <c r="E1326" s="237"/>
      <c r="F1326" s="237"/>
      <c r="G1326" s="231"/>
      <c r="H1326" s="231"/>
      <c r="I1326" s="231"/>
      <c r="J1326" s="231"/>
      <c r="K1326" s="231"/>
      <c r="L1326" s="231"/>
      <c r="M1326" s="231"/>
      <c r="N1326" s="231"/>
      <c r="O1326" s="231"/>
      <c r="P1326" s="231"/>
    </row>
    <row r="1327" spans="1:16">
      <c r="A1327" s="236"/>
      <c r="B1327" s="296"/>
      <c r="C1327" s="231"/>
      <c r="D1327" s="231"/>
      <c r="E1327" s="237"/>
      <c r="F1327" s="237"/>
      <c r="G1327" s="231"/>
      <c r="H1327" s="231"/>
      <c r="I1327" s="231"/>
      <c r="J1327" s="231"/>
      <c r="K1327" s="231"/>
      <c r="L1327" s="231"/>
      <c r="M1327" s="231"/>
      <c r="N1327" s="231"/>
      <c r="O1327" s="231"/>
      <c r="P1327" s="231"/>
    </row>
    <row r="1328" spans="1:16">
      <c r="A1328" s="236"/>
      <c r="B1328" s="296"/>
      <c r="C1328" s="231"/>
      <c r="D1328" s="231"/>
      <c r="E1328" s="237"/>
      <c r="F1328" s="237"/>
      <c r="G1328" s="231"/>
      <c r="H1328" s="231"/>
      <c r="I1328" s="231"/>
      <c r="J1328" s="231"/>
      <c r="K1328" s="231"/>
      <c r="L1328" s="231"/>
      <c r="M1328" s="231"/>
      <c r="N1328" s="231"/>
      <c r="O1328" s="231"/>
      <c r="P1328" s="231"/>
    </row>
    <row r="1329" spans="1:16">
      <c r="A1329" s="236"/>
      <c r="B1329" s="296"/>
      <c r="C1329" s="231"/>
      <c r="D1329" s="231"/>
      <c r="E1329" s="237"/>
      <c r="F1329" s="237"/>
      <c r="G1329" s="231"/>
      <c r="H1329" s="231"/>
      <c r="I1329" s="231"/>
      <c r="J1329" s="231"/>
      <c r="K1329" s="231"/>
      <c r="L1329" s="231"/>
      <c r="M1329" s="231"/>
      <c r="N1329" s="231"/>
      <c r="O1329" s="231"/>
      <c r="P1329" s="231"/>
    </row>
    <row r="1330" spans="1:16">
      <c r="A1330" s="236"/>
      <c r="B1330" s="296"/>
      <c r="C1330" s="231"/>
      <c r="D1330" s="231"/>
      <c r="E1330" s="237"/>
      <c r="F1330" s="237"/>
      <c r="G1330" s="231"/>
      <c r="H1330" s="231"/>
      <c r="I1330" s="231"/>
      <c r="J1330" s="231"/>
      <c r="K1330" s="231"/>
      <c r="L1330" s="231"/>
      <c r="M1330" s="231"/>
      <c r="N1330" s="231"/>
      <c r="O1330" s="231"/>
      <c r="P1330" s="231"/>
    </row>
    <row r="1331" spans="1:16">
      <c r="A1331" s="236"/>
      <c r="B1331" s="296"/>
      <c r="C1331" s="231"/>
      <c r="D1331" s="231"/>
      <c r="E1331" s="237"/>
      <c r="F1331" s="237"/>
      <c r="G1331" s="231"/>
      <c r="H1331" s="231"/>
      <c r="I1331" s="231"/>
      <c r="J1331" s="231"/>
      <c r="K1331" s="231"/>
      <c r="L1331" s="231"/>
      <c r="M1331" s="231"/>
      <c r="N1331" s="231"/>
      <c r="O1331" s="231"/>
      <c r="P1331" s="231"/>
    </row>
    <row r="1332" spans="1:16">
      <c r="A1332" s="236"/>
      <c r="B1332" s="296"/>
      <c r="C1332" s="231"/>
      <c r="D1332" s="231"/>
      <c r="E1332" s="237"/>
      <c r="F1332" s="237"/>
      <c r="G1332" s="231"/>
      <c r="H1332" s="231"/>
      <c r="I1332" s="231"/>
      <c r="J1332" s="231"/>
      <c r="K1332" s="231"/>
      <c r="L1332" s="231"/>
      <c r="M1332" s="231"/>
      <c r="N1332" s="231"/>
      <c r="O1332" s="231"/>
      <c r="P1332" s="231"/>
    </row>
    <row r="1333" spans="1:16">
      <c r="A1333" s="236"/>
      <c r="B1333" s="296"/>
      <c r="C1333" s="231"/>
      <c r="D1333" s="231"/>
      <c r="E1333" s="237"/>
      <c r="F1333" s="237"/>
      <c r="G1333" s="231"/>
      <c r="H1333" s="231"/>
      <c r="I1333" s="231"/>
      <c r="J1333" s="231"/>
      <c r="K1333" s="231"/>
      <c r="L1333" s="231"/>
      <c r="M1333" s="231"/>
      <c r="N1333" s="231"/>
      <c r="O1333" s="231"/>
      <c r="P1333" s="231"/>
    </row>
    <row r="1334" spans="1:16">
      <c r="A1334" s="236"/>
      <c r="B1334" s="296"/>
      <c r="C1334" s="231"/>
      <c r="D1334" s="231"/>
      <c r="E1334" s="237"/>
      <c r="F1334" s="237"/>
      <c r="G1334" s="231"/>
      <c r="H1334" s="231"/>
      <c r="I1334" s="231"/>
      <c r="J1334" s="231"/>
      <c r="K1334" s="231"/>
      <c r="L1334" s="231"/>
      <c r="M1334" s="231"/>
      <c r="N1334" s="231"/>
      <c r="O1334" s="231"/>
      <c r="P1334" s="231"/>
    </row>
    <row r="1335" spans="1:16">
      <c r="A1335" s="236"/>
      <c r="B1335" s="296"/>
      <c r="C1335" s="231"/>
      <c r="D1335" s="231"/>
      <c r="E1335" s="237"/>
      <c r="F1335" s="237"/>
      <c r="G1335" s="231"/>
      <c r="H1335" s="231"/>
      <c r="I1335" s="231"/>
      <c r="J1335" s="231"/>
      <c r="K1335" s="231"/>
      <c r="L1335" s="231"/>
      <c r="M1335" s="231"/>
      <c r="N1335" s="231"/>
      <c r="O1335" s="231"/>
      <c r="P1335" s="231"/>
    </row>
    <row r="1336" spans="1:16">
      <c r="A1336" s="236"/>
      <c r="B1336" s="296"/>
      <c r="C1336" s="231"/>
      <c r="D1336" s="231"/>
      <c r="E1336" s="237"/>
      <c r="F1336" s="237"/>
      <c r="G1336" s="231"/>
      <c r="H1336" s="231"/>
      <c r="I1336" s="231"/>
      <c r="J1336" s="231"/>
      <c r="K1336" s="231"/>
      <c r="L1336" s="231"/>
      <c r="M1336" s="231"/>
      <c r="N1336" s="231"/>
      <c r="O1336" s="231"/>
      <c r="P1336" s="231"/>
    </row>
    <row r="1337" spans="1:16">
      <c r="A1337" s="236"/>
      <c r="B1337" s="296"/>
      <c r="C1337" s="231"/>
      <c r="D1337" s="231"/>
      <c r="E1337" s="237"/>
      <c r="F1337" s="237"/>
      <c r="G1337" s="231"/>
      <c r="H1337" s="231"/>
      <c r="I1337" s="231"/>
      <c r="J1337" s="231"/>
      <c r="K1337" s="231"/>
      <c r="L1337" s="231"/>
      <c r="M1337" s="231"/>
      <c r="N1337" s="231"/>
      <c r="O1337" s="231"/>
      <c r="P1337" s="231"/>
    </row>
    <row r="1338" spans="1:16">
      <c r="A1338" s="236"/>
      <c r="B1338" s="296"/>
      <c r="C1338" s="231"/>
      <c r="D1338" s="231"/>
      <c r="E1338" s="237"/>
      <c r="F1338" s="237"/>
      <c r="G1338" s="231"/>
      <c r="H1338" s="231"/>
      <c r="I1338" s="231"/>
      <c r="J1338" s="231"/>
      <c r="K1338" s="231"/>
      <c r="L1338" s="231"/>
      <c r="M1338" s="231"/>
      <c r="N1338" s="231"/>
      <c r="O1338" s="231"/>
      <c r="P1338" s="231"/>
    </row>
    <row r="1339" spans="1:16">
      <c r="A1339" s="236"/>
      <c r="B1339" s="296"/>
      <c r="C1339" s="231"/>
      <c r="D1339" s="231"/>
      <c r="E1339" s="237"/>
      <c r="F1339" s="237"/>
      <c r="G1339" s="231"/>
      <c r="H1339" s="231"/>
      <c r="I1339" s="231"/>
      <c r="J1339" s="231"/>
      <c r="K1339" s="231"/>
      <c r="L1339" s="231"/>
      <c r="M1339" s="231"/>
      <c r="N1339" s="231"/>
      <c r="O1339" s="231"/>
      <c r="P1339" s="231"/>
    </row>
    <row r="1340" spans="1:16">
      <c r="A1340" s="236"/>
      <c r="B1340" s="296"/>
      <c r="C1340" s="231"/>
      <c r="D1340" s="231"/>
      <c r="E1340" s="237"/>
      <c r="F1340" s="237"/>
      <c r="G1340" s="231"/>
      <c r="H1340" s="231"/>
      <c r="I1340" s="231"/>
      <c r="J1340" s="231"/>
      <c r="K1340" s="231"/>
      <c r="L1340" s="231"/>
      <c r="M1340" s="231"/>
      <c r="N1340" s="231"/>
      <c r="O1340" s="231"/>
      <c r="P1340" s="231"/>
    </row>
    <row r="1341" spans="1:16">
      <c r="A1341" s="236"/>
      <c r="B1341" s="296"/>
      <c r="C1341" s="231"/>
      <c r="D1341" s="231"/>
      <c r="E1341" s="237"/>
      <c r="F1341" s="237"/>
      <c r="G1341" s="231"/>
      <c r="H1341" s="231"/>
      <c r="I1341" s="231"/>
      <c r="J1341" s="231"/>
      <c r="K1341" s="231"/>
      <c r="L1341" s="231"/>
      <c r="M1341" s="231"/>
      <c r="N1341" s="231"/>
      <c r="O1341" s="231"/>
      <c r="P1341" s="231"/>
    </row>
    <row r="1342" spans="1:16">
      <c r="A1342" s="236"/>
      <c r="B1342" s="296"/>
      <c r="C1342" s="231"/>
      <c r="D1342" s="231"/>
      <c r="E1342" s="237"/>
      <c r="F1342" s="237"/>
      <c r="G1342" s="231"/>
      <c r="H1342" s="231"/>
      <c r="I1342" s="231"/>
      <c r="J1342" s="231"/>
      <c r="K1342" s="231"/>
      <c r="L1342" s="231"/>
      <c r="M1342" s="231"/>
      <c r="N1342" s="231"/>
      <c r="O1342" s="231"/>
      <c r="P1342" s="231"/>
    </row>
    <row r="1343" spans="1:16">
      <c r="A1343" s="236"/>
      <c r="B1343" s="296"/>
      <c r="C1343" s="231"/>
      <c r="D1343" s="231"/>
      <c r="E1343" s="237"/>
      <c r="F1343" s="237"/>
      <c r="G1343" s="231"/>
      <c r="H1343" s="231"/>
      <c r="I1343" s="231"/>
      <c r="J1343" s="231"/>
      <c r="K1343" s="231"/>
      <c r="L1343" s="231"/>
      <c r="M1343" s="231"/>
      <c r="N1343" s="231"/>
      <c r="O1343" s="231"/>
      <c r="P1343" s="231"/>
    </row>
    <row r="1344" spans="1:16">
      <c r="A1344" s="236"/>
      <c r="B1344" s="296"/>
      <c r="C1344" s="231"/>
      <c r="D1344" s="231"/>
      <c r="E1344" s="237"/>
      <c r="F1344" s="237"/>
      <c r="G1344" s="231"/>
      <c r="H1344" s="231"/>
      <c r="I1344" s="231"/>
      <c r="J1344" s="231"/>
      <c r="K1344" s="231"/>
      <c r="L1344" s="231"/>
      <c r="M1344" s="231"/>
      <c r="N1344" s="231"/>
      <c r="O1344" s="231"/>
      <c r="P1344" s="231"/>
    </row>
    <row r="1345" spans="1:16">
      <c r="A1345" s="236"/>
      <c r="B1345" s="296"/>
      <c r="C1345" s="231"/>
      <c r="D1345" s="231"/>
      <c r="E1345" s="237"/>
      <c r="F1345" s="237"/>
      <c r="G1345" s="231"/>
      <c r="H1345" s="231"/>
      <c r="I1345" s="231"/>
      <c r="J1345" s="231"/>
      <c r="K1345" s="231"/>
      <c r="L1345" s="231"/>
      <c r="M1345" s="231"/>
      <c r="N1345" s="231"/>
      <c r="O1345" s="231"/>
      <c r="P1345" s="231"/>
    </row>
    <row r="1346" spans="1:16">
      <c r="A1346" s="236"/>
      <c r="B1346" s="296"/>
      <c r="C1346" s="231"/>
      <c r="D1346" s="231"/>
      <c r="E1346" s="237"/>
      <c r="F1346" s="237"/>
      <c r="G1346" s="231"/>
      <c r="H1346" s="231"/>
      <c r="I1346" s="231"/>
      <c r="J1346" s="231"/>
      <c r="K1346" s="231"/>
      <c r="L1346" s="231"/>
      <c r="M1346" s="231"/>
      <c r="N1346" s="231"/>
      <c r="O1346" s="231"/>
      <c r="P1346" s="231"/>
    </row>
    <row r="1347" spans="1:16">
      <c r="A1347" s="236"/>
      <c r="B1347" s="296"/>
      <c r="C1347" s="231"/>
      <c r="D1347" s="231"/>
      <c r="E1347" s="237"/>
      <c r="F1347" s="237"/>
      <c r="G1347" s="231"/>
      <c r="H1347" s="231"/>
      <c r="I1347" s="231"/>
      <c r="J1347" s="231"/>
      <c r="K1347" s="231"/>
      <c r="L1347" s="231"/>
      <c r="M1347" s="231"/>
      <c r="N1347" s="231"/>
      <c r="O1347" s="231"/>
      <c r="P1347" s="231"/>
    </row>
    <row r="1348" spans="1:16">
      <c r="A1348" s="236"/>
      <c r="B1348" s="296"/>
      <c r="C1348" s="231"/>
      <c r="D1348" s="231"/>
      <c r="E1348" s="237"/>
      <c r="F1348" s="237"/>
      <c r="G1348" s="231"/>
      <c r="H1348" s="231"/>
      <c r="I1348" s="231"/>
      <c r="J1348" s="231"/>
      <c r="K1348" s="231"/>
      <c r="L1348" s="231"/>
      <c r="M1348" s="231"/>
      <c r="N1348" s="231"/>
      <c r="O1348" s="231"/>
      <c r="P1348" s="231"/>
    </row>
    <row r="1349" spans="1:16">
      <c r="A1349" s="236"/>
      <c r="B1349" s="296"/>
      <c r="C1349" s="231"/>
      <c r="D1349" s="231"/>
      <c r="E1349" s="237"/>
      <c r="F1349" s="237"/>
      <c r="G1349" s="231"/>
      <c r="H1349" s="231"/>
      <c r="I1349" s="231"/>
      <c r="J1349" s="231"/>
      <c r="K1349" s="231"/>
      <c r="L1349" s="231"/>
      <c r="M1349" s="231"/>
      <c r="N1349" s="231"/>
      <c r="O1349" s="231"/>
      <c r="P1349" s="231"/>
    </row>
    <row r="1350" spans="1:16">
      <c r="A1350" s="236"/>
      <c r="B1350" s="296"/>
      <c r="C1350" s="231"/>
      <c r="D1350" s="231"/>
      <c r="E1350" s="237"/>
      <c r="F1350" s="237"/>
      <c r="G1350" s="231"/>
      <c r="H1350" s="231"/>
      <c r="I1350" s="231"/>
      <c r="J1350" s="231"/>
      <c r="K1350" s="231"/>
      <c r="L1350" s="231"/>
      <c r="M1350" s="231"/>
      <c r="N1350" s="231"/>
      <c r="O1350" s="231"/>
      <c r="P1350" s="231"/>
    </row>
    <row r="1351" spans="1:16">
      <c r="A1351" s="236"/>
      <c r="B1351" s="296"/>
      <c r="C1351" s="231"/>
      <c r="D1351" s="231"/>
      <c r="E1351" s="237"/>
      <c r="F1351" s="237"/>
      <c r="G1351" s="231"/>
      <c r="H1351" s="231"/>
      <c r="I1351" s="231"/>
      <c r="J1351" s="231"/>
      <c r="K1351" s="231"/>
      <c r="L1351" s="231"/>
      <c r="M1351" s="231"/>
      <c r="N1351" s="231"/>
      <c r="O1351" s="231"/>
      <c r="P1351" s="231"/>
    </row>
    <row r="1352" spans="1:16">
      <c r="A1352" s="236"/>
      <c r="B1352" s="296"/>
      <c r="C1352" s="231"/>
      <c r="D1352" s="231"/>
      <c r="E1352" s="237"/>
      <c r="F1352" s="237"/>
      <c r="G1352" s="231"/>
      <c r="H1352" s="231"/>
      <c r="I1352" s="231"/>
      <c r="J1352" s="231"/>
      <c r="K1352" s="231"/>
      <c r="L1352" s="231"/>
      <c r="M1352" s="231"/>
      <c r="N1352" s="231"/>
      <c r="O1352" s="231"/>
      <c r="P1352" s="231"/>
    </row>
    <row r="1353" spans="1:16">
      <c r="A1353" s="236"/>
      <c r="B1353" s="296"/>
      <c r="C1353" s="231"/>
      <c r="D1353" s="231"/>
      <c r="E1353" s="237"/>
      <c r="F1353" s="237"/>
      <c r="G1353" s="231"/>
      <c r="H1353" s="231"/>
      <c r="I1353" s="231"/>
      <c r="J1353" s="231"/>
      <c r="K1353" s="231"/>
      <c r="L1353" s="231"/>
      <c r="M1353" s="231"/>
      <c r="N1353" s="231"/>
      <c r="O1353" s="231"/>
      <c r="P1353" s="231"/>
    </row>
    <row r="1354" spans="1:16">
      <c r="A1354" s="236"/>
      <c r="B1354" s="296"/>
      <c r="C1354" s="231"/>
      <c r="D1354" s="231"/>
      <c r="E1354" s="237"/>
      <c r="F1354" s="237"/>
      <c r="G1354" s="231"/>
      <c r="H1354" s="231"/>
      <c r="I1354" s="231"/>
      <c r="J1354" s="231"/>
      <c r="K1354" s="231"/>
      <c r="L1354" s="231"/>
      <c r="M1354" s="231"/>
      <c r="N1354" s="231"/>
      <c r="O1354" s="231"/>
      <c r="P1354" s="231"/>
    </row>
    <row r="1355" spans="1:16">
      <c r="A1355" s="236"/>
      <c r="B1355" s="296"/>
      <c r="C1355" s="231"/>
      <c r="D1355" s="231"/>
      <c r="E1355" s="237"/>
      <c r="F1355" s="237"/>
      <c r="G1355" s="231"/>
      <c r="H1355" s="231"/>
      <c r="I1355" s="231"/>
      <c r="J1355" s="231"/>
      <c r="K1355" s="231"/>
      <c r="L1355" s="231"/>
      <c r="M1355" s="231"/>
      <c r="N1355" s="231"/>
      <c r="O1355" s="231"/>
      <c r="P1355" s="231"/>
    </row>
    <row r="1356" spans="1:16">
      <c r="A1356" s="236"/>
      <c r="B1356" s="296"/>
      <c r="C1356" s="231"/>
      <c r="D1356" s="231"/>
      <c r="E1356" s="237"/>
      <c r="F1356" s="237"/>
      <c r="G1356" s="231"/>
      <c r="H1356" s="231"/>
      <c r="I1356" s="231"/>
      <c r="J1356" s="231"/>
      <c r="K1356" s="231"/>
      <c r="L1356" s="231"/>
      <c r="M1356" s="231"/>
      <c r="N1356" s="231"/>
      <c r="O1356" s="231"/>
      <c r="P1356" s="231"/>
    </row>
    <row r="1357" spans="1:16">
      <c r="A1357" s="236"/>
      <c r="B1357" s="296"/>
      <c r="C1357" s="231"/>
      <c r="D1357" s="231"/>
      <c r="E1357" s="237"/>
      <c r="F1357" s="237"/>
      <c r="G1357" s="231"/>
      <c r="H1357" s="231"/>
      <c r="I1357" s="231"/>
      <c r="J1357" s="231"/>
      <c r="K1357" s="231"/>
      <c r="L1357" s="231"/>
      <c r="M1357" s="231"/>
      <c r="N1357" s="231"/>
      <c r="O1357" s="231"/>
      <c r="P1357" s="231"/>
    </row>
    <row r="1358" spans="1:16">
      <c r="A1358" s="236"/>
      <c r="B1358" s="296"/>
      <c r="C1358" s="231"/>
      <c r="D1358" s="231"/>
      <c r="E1358" s="237"/>
      <c r="F1358" s="237"/>
      <c r="G1358" s="231"/>
      <c r="H1358" s="231"/>
      <c r="I1358" s="231"/>
      <c r="J1358" s="231"/>
      <c r="K1358" s="231"/>
      <c r="L1358" s="231"/>
      <c r="M1358" s="231"/>
      <c r="N1358" s="231"/>
      <c r="O1358" s="231"/>
      <c r="P1358" s="231"/>
    </row>
    <row r="1359" spans="1:16">
      <c r="A1359" s="236"/>
      <c r="B1359" s="296"/>
      <c r="C1359" s="231"/>
      <c r="D1359" s="231"/>
      <c r="E1359" s="237"/>
      <c r="F1359" s="237"/>
      <c r="G1359" s="231"/>
      <c r="H1359" s="231"/>
      <c r="I1359" s="231"/>
      <c r="J1359" s="231"/>
      <c r="K1359" s="231"/>
      <c r="L1359" s="231"/>
      <c r="M1359" s="231"/>
      <c r="N1359" s="231"/>
      <c r="O1359" s="231"/>
      <c r="P1359" s="231"/>
    </row>
    <row r="1360" spans="1:16">
      <c r="A1360" s="236"/>
      <c r="B1360" s="296"/>
      <c r="C1360" s="231"/>
      <c r="D1360" s="231"/>
      <c r="E1360" s="237"/>
      <c r="F1360" s="237"/>
      <c r="G1360" s="231"/>
      <c r="H1360" s="231"/>
      <c r="I1360" s="231"/>
      <c r="J1360" s="231"/>
      <c r="K1360" s="231"/>
      <c r="L1360" s="231"/>
      <c r="M1360" s="231"/>
      <c r="N1360" s="231"/>
      <c r="O1360" s="231"/>
      <c r="P1360" s="231"/>
    </row>
    <row r="1361" spans="1:16">
      <c r="A1361" s="236"/>
      <c r="B1361" s="296"/>
      <c r="C1361" s="231"/>
      <c r="D1361" s="231"/>
      <c r="E1361" s="237"/>
      <c r="F1361" s="237"/>
      <c r="G1361" s="231"/>
      <c r="H1361" s="231"/>
      <c r="I1361" s="231"/>
      <c r="J1361" s="231"/>
      <c r="K1361" s="231"/>
      <c r="L1361" s="231"/>
      <c r="M1361" s="231"/>
      <c r="N1361" s="231"/>
      <c r="O1361" s="231"/>
      <c r="P1361" s="231"/>
    </row>
    <row r="1362" spans="1:16">
      <c r="A1362" s="236"/>
      <c r="B1362" s="296"/>
      <c r="C1362" s="231"/>
      <c r="D1362" s="231"/>
      <c r="E1362" s="237"/>
      <c r="F1362" s="237"/>
      <c r="G1362" s="231"/>
      <c r="H1362" s="231"/>
      <c r="I1362" s="231"/>
      <c r="J1362" s="231"/>
      <c r="K1362" s="231"/>
      <c r="L1362" s="231"/>
      <c r="M1362" s="231"/>
      <c r="N1362" s="231"/>
      <c r="O1362" s="231"/>
      <c r="P1362" s="231"/>
    </row>
    <row r="1363" spans="1:16">
      <c r="A1363" s="236"/>
      <c r="B1363" s="296"/>
      <c r="C1363" s="231"/>
      <c r="D1363" s="231"/>
      <c r="E1363" s="237"/>
      <c r="F1363" s="237"/>
      <c r="G1363" s="231"/>
      <c r="H1363" s="231"/>
      <c r="I1363" s="231"/>
      <c r="J1363" s="231"/>
      <c r="K1363" s="231"/>
      <c r="L1363" s="231"/>
      <c r="M1363" s="231"/>
      <c r="N1363" s="231"/>
      <c r="O1363" s="231"/>
      <c r="P1363" s="231"/>
    </row>
    <row r="1364" spans="1:16">
      <c r="A1364" s="236"/>
      <c r="B1364" s="296"/>
      <c r="C1364" s="231"/>
      <c r="D1364" s="231"/>
      <c r="E1364" s="237"/>
      <c r="F1364" s="237"/>
      <c r="G1364" s="231"/>
      <c r="H1364" s="231"/>
      <c r="I1364" s="231"/>
      <c r="J1364" s="231"/>
      <c r="K1364" s="231"/>
      <c r="L1364" s="231"/>
      <c r="M1364" s="231"/>
      <c r="N1364" s="231"/>
      <c r="O1364" s="231"/>
      <c r="P1364" s="231"/>
    </row>
    <row r="1365" spans="1:16">
      <c r="A1365" s="236"/>
      <c r="B1365" s="296"/>
      <c r="C1365" s="231"/>
      <c r="D1365" s="231"/>
      <c r="E1365" s="237"/>
      <c r="F1365" s="237"/>
      <c r="G1365" s="231"/>
      <c r="H1365" s="231"/>
      <c r="I1365" s="231"/>
      <c r="J1365" s="231"/>
      <c r="K1365" s="231"/>
      <c r="L1365" s="231"/>
      <c r="M1365" s="231"/>
      <c r="N1365" s="231"/>
      <c r="O1365" s="231"/>
      <c r="P1365" s="231"/>
    </row>
    <row r="1366" spans="1:16">
      <c r="A1366" s="236"/>
      <c r="B1366" s="296"/>
      <c r="C1366" s="231"/>
      <c r="D1366" s="231"/>
      <c r="E1366" s="237"/>
      <c r="F1366" s="237"/>
      <c r="G1366" s="231"/>
      <c r="H1366" s="231"/>
      <c r="I1366" s="231"/>
      <c r="J1366" s="231"/>
      <c r="K1366" s="231"/>
      <c r="L1366" s="231"/>
      <c r="M1366" s="231"/>
      <c r="N1366" s="231"/>
      <c r="O1366" s="231"/>
      <c r="P1366" s="231"/>
    </row>
    <row r="1367" spans="1:16">
      <c r="A1367" s="236"/>
      <c r="B1367" s="296"/>
      <c r="C1367" s="231"/>
      <c r="D1367" s="231"/>
      <c r="E1367" s="237"/>
      <c r="F1367" s="237"/>
      <c r="G1367" s="231"/>
      <c r="H1367" s="231"/>
      <c r="I1367" s="231"/>
      <c r="J1367" s="231"/>
      <c r="K1367" s="231"/>
      <c r="L1367" s="231"/>
      <c r="M1367" s="231"/>
      <c r="N1367" s="231"/>
      <c r="O1367" s="231"/>
      <c r="P1367" s="231"/>
    </row>
    <row r="1368" spans="1:16">
      <c r="A1368" s="236"/>
      <c r="B1368" s="296"/>
      <c r="C1368" s="231"/>
      <c r="D1368" s="231"/>
      <c r="E1368" s="237"/>
      <c r="F1368" s="237"/>
      <c r="G1368" s="231"/>
      <c r="H1368" s="231"/>
      <c r="I1368" s="231"/>
      <c r="J1368" s="231"/>
      <c r="K1368" s="231"/>
      <c r="L1368" s="231"/>
      <c r="M1368" s="231"/>
      <c r="N1368" s="231"/>
      <c r="O1368" s="231"/>
      <c r="P1368" s="231"/>
    </row>
    <row r="1369" spans="1:16">
      <c r="A1369" s="236"/>
      <c r="B1369" s="296"/>
      <c r="C1369" s="231"/>
      <c r="D1369" s="231"/>
      <c r="E1369" s="237"/>
      <c r="F1369" s="237"/>
      <c r="G1369" s="231"/>
      <c r="H1369" s="231"/>
      <c r="I1369" s="231"/>
      <c r="J1369" s="231"/>
      <c r="K1369" s="231"/>
      <c r="L1369" s="231"/>
      <c r="M1369" s="231"/>
      <c r="N1369" s="231"/>
      <c r="O1369" s="231"/>
      <c r="P1369" s="231"/>
    </row>
    <row r="1370" spans="1:16">
      <c r="A1370" s="236"/>
      <c r="B1370" s="296"/>
      <c r="C1370" s="231"/>
      <c r="D1370" s="231"/>
      <c r="E1370" s="237"/>
      <c r="F1370" s="237"/>
      <c r="G1370" s="231"/>
      <c r="H1370" s="231"/>
      <c r="I1370" s="231"/>
      <c r="J1370" s="231"/>
      <c r="K1370" s="231"/>
      <c r="L1370" s="231"/>
      <c r="M1370" s="231"/>
      <c r="N1370" s="231"/>
      <c r="O1370" s="231"/>
      <c r="P1370" s="231"/>
    </row>
    <row r="1371" spans="1:16">
      <c r="A1371" s="236"/>
      <c r="B1371" s="296"/>
      <c r="C1371" s="231"/>
      <c r="D1371" s="231"/>
      <c r="E1371" s="237"/>
      <c r="F1371" s="237"/>
      <c r="G1371" s="231"/>
      <c r="H1371" s="231"/>
      <c r="I1371" s="231"/>
      <c r="J1371" s="231"/>
      <c r="K1371" s="231"/>
      <c r="L1371" s="231"/>
      <c r="M1371" s="231"/>
      <c r="N1371" s="231"/>
      <c r="O1371" s="231"/>
      <c r="P1371" s="231"/>
    </row>
    <row r="1372" spans="1:16">
      <c r="A1372" s="236"/>
      <c r="B1372" s="296"/>
      <c r="C1372" s="231"/>
      <c r="D1372" s="231"/>
      <c r="E1372" s="237"/>
      <c r="F1372" s="237"/>
      <c r="G1372" s="231"/>
      <c r="H1372" s="231"/>
      <c r="I1372" s="231"/>
      <c r="J1372" s="231"/>
      <c r="K1372" s="231"/>
      <c r="L1372" s="231"/>
      <c r="M1372" s="231"/>
      <c r="N1372" s="231"/>
      <c r="O1372" s="231"/>
      <c r="P1372" s="231"/>
    </row>
    <row r="1373" spans="1:16">
      <c r="A1373" s="236"/>
      <c r="B1373" s="296"/>
      <c r="C1373" s="231"/>
      <c r="D1373" s="231"/>
      <c r="E1373" s="237"/>
      <c r="F1373" s="237"/>
      <c r="G1373" s="231"/>
      <c r="H1373" s="231"/>
      <c r="I1373" s="231"/>
      <c r="J1373" s="231"/>
      <c r="K1373" s="231"/>
      <c r="L1373" s="231"/>
      <c r="M1373" s="231"/>
      <c r="N1373" s="231"/>
      <c r="O1373" s="231"/>
      <c r="P1373" s="231"/>
    </row>
    <row r="1374" spans="1:16">
      <c r="A1374" s="236"/>
      <c r="B1374" s="296"/>
      <c r="C1374" s="231"/>
      <c r="D1374" s="231"/>
      <c r="E1374" s="237"/>
      <c r="F1374" s="237"/>
      <c r="G1374" s="231"/>
      <c r="H1374" s="231"/>
      <c r="I1374" s="231"/>
      <c r="J1374" s="231"/>
      <c r="K1374" s="231"/>
      <c r="L1374" s="231"/>
      <c r="M1374" s="231"/>
      <c r="N1374" s="231"/>
      <c r="O1374" s="231"/>
      <c r="P1374" s="231"/>
    </row>
    <row r="1375" spans="1:16">
      <c r="A1375" s="236"/>
      <c r="B1375" s="296"/>
      <c r="C1375" s="231"/>
      <c r="D1375" s="231"/>
      <c r="E1375" s="237"/>
      <c r="F1375" s="237"/>
      <c r="G1375" s="231"/>
      <c r="H1375" s="231"/>
      <c r="I1375" s="231"/>
      <c r="J1375" s="231"/>
      <c r="K1375" s="231"/>
      <c r="L1375" s="231"/>
      <c r="M1375" s="231"/>
      <c r="N1375" s="231"/>
      <c r="O1375" s="231"/>
      <c r="P1375" s="231"/>
    </row>
    <row r="1376" spans="1:16">
      <c r="A1376" s="236"/>
      <c r="B1376" s="296"/>
      <c r="C1376" s="231"/>
      <c r="D1376" s="231"/>
      <c r="E1376" s="237"/>
      <c r="F1376" s="237"/>
      <c r="G1376" s="231"/>
      <c r="H1376" s="231"/>
      <c r="I1376" s="231"/>
      <c r="J1376" s="231"/>
      <c r="K1376" s="231"/>
      <c r="L1376" s="231"/>
      <c r="M1376" s="231"/>
      <c r="N1376" s="231"/>
      <c r="O1376" s="231"/>
      <c r="P1376" s="231"/>
    </row>
    <row r="1377" spans="1:16">
      <c r="A1377" s="236"/>
      <c r="B1377" s="296"/>
      <c r="C1377" s="231"/>
      <c r="D1377" s="231"/>
      <c r="E1377" s="237"/>
      <c r="F1377" s="237"/>
      <c r="G1377" s="231"/>
      <c r="H1377" s="231"/>
      <c r="I1377" s="231"/>
      <c r="J1377" s="231"/>
      <c r="K1377" s="231"/>
      <c r="L1377" s="231"/>
      <c r="M1377" s="231"/>
      <c r="N1377" s="231"/>
      <c r="O1377" s="231"/>
      <c r="P1377" s="231"/>
    </row>
    <row r="1378" spans="1:16">
      <c r="A1378" s="236"/>
      <c r="B1378" s="296"/>
      <c r="C1378" s="231"/>
      <c r="D1378" s="231"/>
      <c r="E1378" s="237"/>
      <c r="F1378" s="237"/>
      <c r="G1378" s="231"/>
      <c r="H1378" s="231"/>
      <c r="I1378" s="231"/>
      <c r="J1378" s="231"/>
      <c r="K1378" s="231"/>
      <c r="L1378" s="231"/>
      <c r="M1378" s="231"/>
      <c r="N1378" s="231"/>
      <c r="O1378" s="231"/>
      <c r="P1378" s="231"/>
    </row>
    <row r="1379" spans="1:16">
      <c r="A1379" s="236"/>
      <c r="B1379" s="296"/>
      <c r="C1379" s="231"/>
      <c r="D1379" s="231"/>
      <c r="E1379" s="237"/>
      <c r="F1379" s="237"/>
      <c r="G1379" s="231"/>
      <c r="H1379" s="231"/>
      <c r="I1379" s="231"/>
      <c r="J1379" s="231"/>
      <c r="K1379" s="231"/>
      <c r="L1379" s="231"/>
      <c r="M1379" s="231"/>
      <c r="N1379" s="231"/>
      <c r="O1379" s="231"/>
      <c r="P1379" s="231"/>
    </row>
    <row r="1380" spans="1:16">
      <c r="A1380" s="236"/>
      <c r="B1380" s="296"/>
      <c r="C1380" s="231"/>
      <c r="D1380" s="231"/>
      <c r="E1380" s="237"/>
      <c r="F1380" s="237"/>
      <c r="G1380" s="231"/>
      <c r="H1380" s="231"/>
      <c r="I1380" s="231"/>
      <c r="J1380" s="231"/>
      <c r="K1380" s="231"/>
      <c r="L1380" s="231"/>
      <c r="M1380" s="231"/>
      <c r="N1380" s="231"/>
      <c r="O1380" s="231"/>
      <c r="P1380" s="231"/>
    </row>
    <row r="1381" spans="1:16">
      <c r="A1381" s="236"/>
      <c r="B1381" s="296"/>
      <c r="C1381" s="231"/>
      <c r="D1381" s="231"/>
      <c r="E1381" s="237"/>
      <c r="F1381" s="237"/>
      <c r="G1381" s="231"/>
      <c r="H1381" s="231"/>
      <c r="I1381" s="231"/>
      <c r="J1381" s="231"/>
      <c r="K1381" s="231"/>
      <c r="L1381" s="231"/>
      <c r="M1381" s="231"/>
      <c r="N1381" s="231"/>
      <c r="O1381" s="231"/>
      <c r="P1381" s="231"/>
    </row>
    <row r="1382" spans="1:16">
      <c r="A1382" s="236"/>
      <c r="B1382" s="296"/>
      <c r="C1382" s="231"/>
      <c r="D1382" s="231"/>
      <c r="E1382" s="237"/>
      <c r="F1382" s="237"/>
      <c r="G1382" s="231"/>
      <c r="H1382" s="231"/>
      <c r="I1382" s="231"/>
      <c r="J1382" s="231"/>
      <c r="K1382" s="231"/>
      <c r="L1382" s="231"/>
      <c r="M1382" s="231"/>
      <c r="N1382" s="231"/>
      <c r="O1382" s="231"/>
      <c r="P1382" s="231"/>
    </row>
    <row r="1383" spans="1:16">
      <c r="A1383" s="236"/>
      <c r="B1383" s="296"/>
      <c r="C1383" s="231"/>
      <c r="D1383" s="231"/>
      <c r="E1383" s="237"/>
      <c r="F1383" s="237"/>
      <c r="G1383" s="231"/>
      <c r="H1383" s="231"/>
      <c r="I1383" s="231"/>
      <c r="J1383" s="231"/>
      <c r="K1383" s="231"/>
      <c r="L1383" s="231"/>
      <c r="M1383" s="231"/>
      <c r="N1383" s="231"/>
      <c r="O1383" s="231"/>
      <c r="P1383" s="231"/>
    </row>
    <row r="1384" spans="1:16">
      <c r="A1384" s="236"/>
      <c r="B1384" s="296"/>
      <c r="C1384" s="231"/>
      <c r="D1384" s="231"/>
      <c r="E1384" s="237"/>
      <c r="F1384" s="237"/>
      <c r="G1384" s="231"/>
      <c r="H1384" s="231"/>
      <c r="I1384" s="231"/>
      <c r="J1384" s="231"/>
      <c r="K1384" s="231"/>
      <c r="L1384" s="231"/>
      <c r="M1384" s="231"/>
      <c r="N1384" s="231"/>
      <c r="O1384" s="231"/>
      <c r="P1384" s="231"/>
    </row>
    <row r="1385" spans="1:16">
      <c r="A1385" s="236"/>
      <c r="B1385" s="296"/>
      <c r="C1385" s="231"/>
      <c r="D1385" s="231"/>
      <c r="E1385" s="237"/>
      <c r="F1385" s="237"/>
      <c r="G1385" s="231"/>
      <c r="H1385" s="231"/>
      <c r="I1385" s="231"/>
      <c r="J1385" s="231"/>
      <c r="K1385" s="231"/>
      <c r="L1385" s="231"/>
      <c r="M1385" s="231"/>
      <c r="N1385" s="231"/>
      <c r="O1385" s="231"/>
      <c r="P1385" s="231"/>
    </row>
    <row r="1386" spans="1:16">
      <c r="A1386" s="236"/>
      <c r="B1386" s="296"/>
      <c r="C1386" s="231"/>
      <c r="D1386" s="231"/>
      <c r="E1386" s="237"/>
      <c r="F1386" s="237"/>
      <c r="G1386" s="231"/>
      <c r="H1386" s="231"/>
      <c r="I1386" s="231"/>
      <c r="J1386" s="231"/>
      <c r="K1386" s="231"/>
      <c r="L1386" s="231"/>
      <c r="M1386" s="231"/>
      <c r="N1386" s="231"/>
      <c r="O1386" s="231"/>
      <c r="P1386" s="231"/>
    </row>
    <row r="1387" spans="1:16">
      <c r="A1387" s="236"/>
      <c r="B1387" s="296"/>
      <c r="C1387" s="231"/>
      <c r="D1387" s="231"/>
      <c r="E1387" s="237"/>
      <c r="F1387" s="237"/>
      <c r="G1387" s="231"/>
      <c r="H1387" s="231"/>
      <c r="I1387" s="231"/>
      <c r="J1387" s="231"/>
      <c r="K1387" s="231"/>
      <c r="L1387" s="231"/>
      <c r="M1387" s="231"/>
      <c r="N1387" s="231"/>
      <c r="O1387" s="231"/>
      <c r="P1387" s="231"/>
    </row>
    <row r="1388" spans="1:16">
      <c r="A1388" s="236"/>
      <c r="B1388" s="296"/>
      <c r="C1388" s="231"/>
      <c r="D1388" s="231"/>
      <c r="E1388" s="237"/>
      <c r="F1388" s="237"/>
      <c r="G1388" s="231"/>
      <c r="H1388" s="231"/>
      <c r="I1388" s="231"/>
      <c r="J1388" s="231"/>
      <c r="K1388" s="231"/>
      <c r="L1388" s="231"/>
      <c r="M1388" s="231"/>
      <c r="N1388" s="231"/>
      <c r="O1388" s="231"/>
      <c r="P1388" s="231"/>
    </row>
    <row r="1389" spans="1:16">
      <c r="A1389" s="236"/>
      <c r="B1389" s="296"/>
      <c r="C1389" s="231"/>
      <c r="D1389" s="231"/>
      <c r="E1389" s="237"/>
      <c r="F1389" s="237"/>
      <c r="G1389" s="231"/>
      <c r="H1389" s="231"/>
      <c r="I1389" s="231"/>
      <c r="J1389" s="231"/>
      <c r="K1389" s="231"/>
      <c r="L1389" s="231"/>
      <c r="M1389" s="231"/>
      <c r="N1389" s="231"/>
      <c r="O1389" s="231"/>
      <c r="P1389" s="231"/>
    </row>
    <row r="1390" spans="1:16">
      <c r="A1390" s="236"/>
      <c r="B1390" s="296"/>
      <c r="C1390" s="231"/>
      <c r="D1390" s="231"/>
      <c r="E1390" s="237"/>
      <c r="F1390" s="237"/>
      <c r="G1390" s="231"/>
      <c r="H1390" s="231"/>
      <c r="I1390" s="231"/>
      <c r="J1390" s="231"/>
      <c r="K1390" s="231"/>
      <c r="L1390" s="231"/>
      <c r="M1390" s="231"/>
      <c r="N1390" s="231"/>
      <c r="O1390" s="231"/>
      <c r="P1390" s="231"/>
    </row>
    <row r="1391" spans="1:16">
      <c r="A1391" s="236"/>
      <c r="B1391" s="296"/>
      <c r="C1391" s="231"/>
      <c r="D1391" s="231"/>
      <c r="E1391" s="237"/>
      <c r="F1391" s="237"/>
      <c r="G1391" s="231"/>
      <c r="H1391" s="231"/>
      <c r="I1391" s="231"/>
      <c r="J1391" s="231"/>
      <c r="K1391" s="231"/>
      <c r="L1391" s="231"/>
      <c r="M1391" s="231"/>
      <c r="N1391" s="231"/>
      <c r="O1391" s="231"/>
      <c r="P1391" s="231"/>
    </row>
    <row r="1392" spans="1:16">
      <c r="A1392" s="236"/>
      <c r="B1392" s="296"/>
      <c r="C1392" s="231"/>
      <c r="D1392" s="231"/>
      <c r="E1392" s="237"/>
      <c r="F1392" s="237"/>
      <c r="G1392" s="231"/>
      <c r="H1392" s="231"/>
      <c r="I1392" s="231"/>
      <c r="J1392" s="231"/>
      <c r="K1392" s="231"/>
      <c r="L1392" s="231"/>
      <c r="M1392" s="231"/>
      <c r="N1392" s="231"/>
      <c r="O1392" s="231"/>
      <c r="P1392" s="231"/>
    </row>
    <row r="1393" spans="1:16">
      <c r="A1393" s="236"/>
      <c r="B1393" s="296"/>
      <c r="C1393" s="231"/>
      <c r="D1393" s="231"/>
      <c r="E1393" s="237"/>
      <c r="F1393" s="237"/>
      <c r="G1393" s="231"/>
      <c r="H1393" s="231"/>
      <c r="I1393" s="231"/>
      <c r="J1393" s="231"/>
      <c r="K1393" s="231"/>
      <c r="L1393" s="231"/>
      <c r="M1393" s="231"/>
      <c r="N1393" s="231"/>
      <c r="O1393" s="231"/>
      <c r="P1393" s="231"/>
    </row>
    <row r="1394" spans="1:16">
      <c r="A1394" s="236"/>
      <c r="B1394" s="296"/>
      <c r="C1394" s="231"/>
      <c r="D1394" s="231"/>
      <c r="E1394" s="237"/>
      <c r="F1394" s="237"/>
      <c r="G1394" s="231"/>
      <c r="H1394" s="231"/>
      <c r="I1394" s="231"/>
      <c r="J1394" s="231"/>
      <c r="K1394" s="231"/>
      <c r="L1394" s="231"/>
      <c r="M1394" s="231"/>
      <c r="N1394" s="231"/>
      <c r="O1394" s="231"/>
      <c r="P1394" s="231"/>
    </row>
    <row r="1395" spans="1:16">
      <c r="A1395" s="236"/>
      <c r="B1395" s="296"/>
      <c r="C1395" s="231"/>
      <c r="D1395" s="231"/>
      <c r="E1395" s="237"/>
      <c r="F1395" s="237"/>
      <c r="G1395" s="231"/>
      <c r="H1395" s="231"/>
      <c r="I1395" s="231"/>
      <c r="J1395" s="231"/>
      <c r="K1395" s="231"/>
      <c r="L1395" s="231"/>
      <c r="M1395" s="231"/>
      <c r="N1395" s="231"/>
      <c r="O1395" s="231"/>
      <c r="P1395" s="231"/>
    </row>
    <row r="1396" spans="1:16">
      <c r="A1396" s="236"/>
      <c r="B1396" s="296"/>
      <c r="C1396" s="231"/>
      <c r="D1396" s="231"/>
      <c r="E1396" s="237"/>
      <c r="F1396" s="237"/>
      <c r="G1396" s="231"/>
      <c r="H1396" s="231"/>
      <c r="I1396" s="231"/>
      <c r="J1396" s="231"/>
      <c r="K1396" s="231"/>
      <c r="L1396" s="231"/>
      <c r="M1396" s="231"/>
      <c r="N1396" s="231"/>
      <c r="O1396" s="231"/>
      <c r="P1396" s="231"/>
    </row>
    <row r="1397" spans="1:16">
      <c r="A1397" s="236"/>
      <c r="B1397" s="296"/>
      <c r="C1397" s="231"/>
      <c r="D1397" s="231"/>
      <c r="E1397" s="237"/>
      <c r="F1397" s="237"/>
      <c r="G1397" s="231"/>
      <c r="H1397" s="231"/>
      <c r="I1397" s="231"/>
      <c r="J1397" s="231"/>
      <c r="K1397" s="231"/>
      <c r="L1397" s="231"/>
      <c r="M1397" s="231"/>
      <c r="N1397" s="231"/>
      <c r="O1397" s="231"/>
      <c r="P1397" s="231"/>
    </row>
    <row r="1398" spans="1:16">
      <c r="A1398" s="236"/>
      <c r="B1398" s="296"/>
      <c r="C1398" s="231"/>
      <c r="D1398" s="231"/>
      <c r="E1398" s="237"/>
      <c r="F1398" s="237"/>
      <c r="G1398" s="231"/>
      <c r="H1398" s="231"/>
      <c r="I1398" s="231"/>
      <c r="J1398" s="231"/>
      <c r="K1398" s="231"/>
      <c r="L1398" s="231"/>
      <c r="M1398" s="231"/>
      <c r="N1398" s="231"/>
      <c r="O1398" s="231"/>
      <c r="P1398" s="231"/>
    </row>
    <row r="1399" spans="1:16">
      <c r="A1399" s="236"/>
      <c r="B1399" s="296"/>
      <c r="C1399" s="231"/>
      <c r="D1399" s="231"/>
      <c r="E1399" s="237"/>
      <c r="F1399" s="237"/>
      <c r="G1399" s="231"/>
      <c r="H1399" s="231"/>
      <c r="I1399" s="231"/>
      <c r="J1399" s="231"/>
      <c r="K1399" s="231"/>
      <c r="L1399" s="231"/>
      <c r="M1399" s="231"/>
      <c r="N1399" s="231"/>
      <c r="O1399" s="231"/>
      <c r="P1399" s="231"/>
    </row>
    <row r="1400" spans="1:16">
      <c r="A1400" s="236"/>
      <c r="B1400" s="296"/>
      <c r="C1400" s="231"/>
      <c r="D1400" s="231"/>
      <c r="E1400" s="237"/>
      <c r="F1400" s="237"/>
      <c r="G1400" s="231"/>
      <c r="H1400" s="231"/>
      <c r="I1400" s="231"/>
      <c r="J1400" s="231"/>
      <c r="K1400" s="231"/>
      <c r="L1400" s="231"/>
      <c r="M1400" s="231"/>
      <c r="N1400" s="231"/>
      <c r="O1400" s="231"/>
      <c r="P1400" s="231"/>
    </row>
    <row r="1401" spans="1:16">
      <c r="A1401" s="236"/>
      <c r="B1401" s="296"/>
      <c r="C1401" s="231"/>
      <c r="D1401" s="231"/>
      <c r="E1401" s="237"/>
      <c r="F1401" s="237"/>
      <c r="G1401" s="231"/>
      <c r="H1401" s="231"/>
      <c r="I1401" s="231"/>
      <c r="J1401" s="231"/>
      <c r="K1401" s="231"/>
      <c r="L1401" s="231"/>
      <c r="M1401" s="231"/>
      <c r="N1401" s="231"/>
      <c r="O1401" s="231"/>
      <c r="P1401" s="231"/>
    </row>
    <row r="1402" spans="1:16">
      <c r="A1402" s="236"/>
      <c r="B1402" s="296"/>
      <c r="C1402" s="231"/>
      <c r="D1402" s="231"/>
      <c r="E1402" s="237"/>
      <c r="F1402" s="237"/>
      <c r="G1402" s="231"/>
      <c r="H1402" s="231"/>
      <c r="I1402" s="231"/>
      <c r="J1402" s="231"/>
      <c r="K1402" s="231"/>
      <c r="L1402" s="231"/>
      <c r="M1402" s="231"/>
      <c r="N1402" s="231"/>
      <c r="O1402" s="231"/>
      <c r="P1402" s="231"/>
    </row>
    <row r="1403" spans="1:16">
      <c r="A1403" s="236"/>
      <c r="B1403" s="296"/>
      <c r="C1403" s="231"/>
      <c r="D1403" s="231"/>
      <c r="E1403" s="237"/>
      <c r="F1403" s="237"/>
      <c r="G1403" s="231"/>
      <c r="H1403" s="231"/>
      <c r="I1403" s="231"/>
      <c r="J1403" s="231"/>
      <c r="K1403" s="231"/>
      <c r="L1403" s="231"/>
      <c r="M1403" s="231"/>
      <c r="N1403" s="231"/>
      <c r="O1403" s="231"/>
      <c r="P1403" s="231"/>
    </row>
    <row r="1404" spans="1:16">
      <c r="A1404" s="236"/>
      <c r="B1404" s="296"/>
      <c r="C1404" s="231"/>
      <c r="D1404" s="231"/>
      <c r="E1404" s="237"/>
      <c r="F1404" s="237"/>
      <c r="G1404" s="231"/>
      <c r="H1404" s="231"/>
      <c r="I1404" s="231"/>
      <c r="J1404" s="231"/>
      <c r="K1404" s="231"/>
      <c r="L1404" s="231"/>
      <c r="M1404" s="231"/>
      <c r="N1404" s="231"/>
      <c r="O1404" s="231"/>
      <c r="P1404" s="231"/>
    </row>
    <row r="1405" spans="1:16">
      <c r="A1405" s="236"/>
      <c r="B1405" s="296"/>
      <c r="C1405" s="231"/>
      <c r="D1405" s="231"/>
      <c r="E1405" s="237"/>
      <c r="F1405" s="237"/>
      <c r="G1405" s="231"/>
      <c r="H1405" s="231"/>
      <c r="I1405" s="231"/>
      <c r="J1405" s="231"/>
      <c r="K1405" s="231"/>
      <c r="L1405" s="231"/>
      <c r="M1405" s="231"/>
      <c r="N1405" s="231"/>
      <c r="O1405" s="231"/>
      <c r="P1405" s="231"/>
    </row>
    <row r="1406" spans="1:16">
      <c r="A1406" s="236"/>
      <c r="B1406" s="296"/>
      <c r="C1406" s="231"/>
      <c r="D1406" s="231"/>
      <c r="E1406" s="237"/>
      <c r="F1406" s="237"/>
      <c r="G1406" s="231"/>
      <c r="H1406" s="231"/>
      <c r="I1406" s="231"/>
      <c r="J1406" s="231"/>
      <c r="K1406" s="231"/>
      <c r="L1406" s="231"/>
      <c r="M1406" s="231"/>
      <c r="N1406" s="231"/>
      <c r="O1406" s="231"/>
      <c r="P1406" s="231"/>
    </row>
    <row r="1407" spans="1:16">
      <c r="A1407" s="236"/>
      <c r="B1407" s="296"/>
      <c r="C1407" s="231"/>
      <c r="D1407" s="231"/>
      <c r="E1407" s="237"/>
      <c r="F1407" s="237"/>
      <c r="G1407" s="231"/>
      <c r="H1407" s="231"/>
      <c r="I1407" s="231"/>
      <c r="J1407" s="231"/>
      <c r="K1407" s="231"/>
      <c r="L1407" s="231"/>
      <c r="M1407" s="231"/>
      <c r="N1407" s="231"/>
      <c r="O1407" s="231"/>
      <c r="P1407" s="231"/>
    </row>
    <row r="1408" spans="1:16">
      <c r="A1408" s="236"/>
      <c r="B1408" s="296"/>
      <c r="C1408" s="231"/>
      <c r="D1408" s="231"/>
      <c r="E1408" s="237"/>
      <c r="F1408" s="237"/>
      <c r="G1408" s="231"/>
      <c r="H1408" s="231"/>
      <c r="I1408" s="231"/>
      <c r="J1408" s="231"/>
      <c r="K1408" s="231"/>
      <c r="L1408" s="231"/>
      <c r="M1408" s="231"/>
      <c r="N1408" s="231"/>
      <c r="O1408" s="231"/>
      <c r="P1408" s="231"/>
    </row>
    <row r="1409" spans="1:16">
      <c r="A1409" s="236"/>
      <c r="B1409" s="296"/>
      <c r="C1409" s="231"/>
      <c r="D1409" s="231"/>
      <c r="E1409" s="237"/>
      <c r="F1409" s="237"/>
      <c r="G1409" s="231"/>
      <c r="H1409" s="231"/>
      <c r="I1409" s="231"/>
      <c r="J1409" s="231"/>
      <c r="K1409" s="231"/>
      <c r="L1409" s="231"/>
      <c r="M1409" s="231"/>
      <c r="N1409" s="231"/>
      <c r="O1409" s="231"/>
      <c r="P1409" s="231"/>
    </row>
    <row r="1410" spans="1:16">
      <c r="A1410" s="236"/>
      <c r="B1410" s="296"/>
      <c r="C1410" s="231"/>
      <c r="D1410" s="231"/>
      <c r="E1410" s="237"/>
      <c r="F1410" s="237"/>
      <c r="G1410" s="231"/>
      <c r="H1410" s="231"/>
      <c r="I1410" s="231"/>
      <c r="J1410" s="231"/>
      <c r="K1410" s="231"/>
      <c r="L1410" s="231"/>
      <c r="M1410" s="231"/>
      <c r="N1410" s="231"/>
      <c r="O1410" s="231"/>
      <c r="P1410" s="231"/>
    </row>
    <row r="1411" spans="1:16">
      <c r="A1411" s="236"/>
      <c r="B1411" s="296"/>
      <c r="C1411" s="231"/>
      <c r="D1411" s="231"/>
      <c r="E1411" s="237"/>
      <c r="F1411" s="237"/>
      <c r="G1411" s="231"/>
      <c r="H1411" s="231"/>
      <c r="I1411" s="231"/>
      <c r="J1411" s="231"/>
      <c r="K1411" s="231"/>
      <c r="L1411" s="231"/>
      <c r="M1411" s="231"/>
      <c r="N1411" s="231"/>
      <c r="O1411" s="231"/>
      <c r="P1411" s="231"/>
    </row>
    <row r="1412" spans="1:16">
      <c r="A1412" s="236"/>
      <c r="B1412" s="296"/>
      <c r="C1412" s="231"/>
      <c r="D1412" s="231"/>
      <c r="E1412" s="237"/>
      <c r="F1412" s="237"/>
      <c r="G1412" s="231"/>
      <c r="H1412" s="231"/>
      <c r="I1412" s="231"/>
      <c r="J1412" s="231"/>
      <c r="K1412" s="231"/>
      <c r="L1412" s="231"/>
      <c r="M1412" s="231"/>
      <c r="N1412" s="231"/>
      <c r="O1412" s="231"/>
      <c r="P1412" s="231"/>
    </row>
    <row r="1413" spans="1:16">
      <c r="A1413" s="236"/>
      <c r="B1413" s="296"/>
      <c r="C1413" s="231"/>
      <c r="D1413" s="231"/>
      <c r="E1413" s="237"/>
      <c r="F1413" s="237"/>
      <c r="G1413" s="231"/>
      <c r="H1413" s="231"/>
      <c r="I1413" s="231"/>
      <c r="J1413" s="231"/>
      <c r="K1413" s="231"/>
      <c r="L1413" s="231"/>
      <c r="M1413" s="231"/>
      <c r="N1413" s="231"/>
      <c r="O1413" s="231"/>
      <c r="P1413" s="231"/>
    </row>
    <row r="1414" spans="1:16">
      <c r="A1414" s="236"/>
      <c r="B1414" s="296"/>
      <c r="C1414" s="231"/>
      <c r="D1414" s="231"/>
      <c r="E1414" s="237"/>
      <c r="F1414" s="237"/>
      <c r="G1414" s="231"/>
      <c r="H1414" s="231"/>
      <c r="I1414" s="231"/>
      <c r="J1414" s="231"/>
      <c r="K1414" s="231"/>
      <c r="L1414" s="231"/>
      <c r="M1414" s="231"/>
      <c r="N1414" s="231"/>
      <c r="O1414" s="231"/>
      <c r="P1414" s="231"/>
    </row>
    <row r="1415" spans="1:16">
      <c r="A1415" s="236"/>
      <c r="B1415" s="296"/>
      <c r="C1415" s="231"/>
      <c r="D1415" s="231"/>
      <c r="E1415" s="237"/>
      <c r="F1415" s="237"/>
      <c r="G1415" s="231"/>
      <c r="H1415" s="231"/>
      <c r="I1415" s="231"/>
      <c r="J1415" s="231"/>
      <c r="K1415" s="231"/>
      <c r="L1415" s="231"/>
      <c r="M1415" s="231"/>
      <c r="N1415" s="231"/>
      <c r="O1415" s="231"/>
      <c r="P1415" s="231"/>
    </row>
    <row r="1416" spans="1:16">
      <c r="A1416" s="236"/>
      <c r="B1416" s="296"/>
      <c r="C1416" s="231"/>
      <c r="D1416" s="231"/>
      <c r="E1416" s="237"/>
      <c r="F1416" s="237"/>
      <c r="G1416" s="231"/>
      <c r="H1416" s="231"/>
      <c r="I1416" s="231"/>
      <c r="J1416" s="231"/>
      <c r="K1416" s="231"/>
      <c r="L1416" s="231"/>
      <c r="M1416" s="231"/>
      <c r="N1416" s="231"/>
      <c r="O1416" s="231"/>
      <c r="P1416" s="231"/>
    </row>
    <row r="1417" spans="1:16">
      <c r="A1417" s="236"/>
      <c r="B1417" s="296"/>
      <c r="C1417" s="231"/>
      <c r="D1417" s="231"/>
      <c r="E1417" s="237"/>
      <c r="F1417" s="237"/>
      <c r="G1417" s="231"/>
      <c r="H1417" s="231"/>
      <c r="I1417" s="231"/>
      <c r="J1417" s="231"/>
      <c r="K1417" s="231"/>
      <c r="L1417" s="231"/>
      <c r="M1417" s="231"/>
      <c r="N1417" s="231"/>
      <c r="O1417" s="231"/>
      <c r="P1417" s="231"/>
    </row>
    <row r="1418" spans="1:16">
      <c r="A1418" s="236"/>
      <c r="B1418" s="296"/>
      <c r="C1418" s="231"/>
      <c r="D1418" s="231"/>
      <c r="E1418" s="237"/>
      <c r="F1418" s="237"/>
      <c r="G1418" s="231"/>
      <c r="H1418" s="231"/>
      <c r="I1418" s="231"/>
      <c r="J1418" s="231"/>
      <c r="K1418" s="231"/>
      <c r="L1418" s="231"/>
      <c r="M1418" s="231"/>
      <c r="N1418" s="231"/>
      <c r="O1418" s="231"/>
      <c r="P1418" s="231"/>
    </row>
    <row r="1419" spans="1:16">
      <c r="A1419" s="236"/>
      <c r="B1419" s="296"/>
      <c r="C1419" s="231"/>
      <c r="D1419" s="231"/>
      <c r="E1419" s="237"/>
      <c r="F1419" s="237"/>
      <c r="G1419" s="231"/>
      <c r="H1419" s="231"/>
      <c r="I1419" s="231"/>
      <c r="J1419" s="231"/>
      <c r="K1419" s="231"/>
      <c r="L1419" s="231"/>
      <c r="M1419" s="231"/>
      <c r="N1419" s="231"/>
      <c r="O1419" s="231"/>
      <c r="P1419" s="231"/>
    </row>
    <row r="1420" spans="1:16">
      <c r="A1420" s="236"/>
      <c r="B1420" s="296"/>
      <c r="C1420" s="231"/>
      <c r="D1420" s="231"/>
      <c r="E1420" s="237"/>
      <c r="F1420" s="237"/>
      <c r="G1420" s="231"/>
      <c r="H1420" s="231"/>
      <c r="I1420" s="231"/>
      <c r="J1420" s="231"/>
      <c r="K1420" s="231"/>
      <c r="L1420" s="231"/>
      <c r="M1420" s="231"/>
      <c r="N1420" s="231"/>
      <c r="O1420" s="231"/>
      <c r="P1420" s="231"/>
    </row>
    <row r="1421" spans="1:16">
      <c r="A1421" s="236"/>
      <c r="B1421" s="296"/>
      <c r="C1421" s="231"/>
      <c r="D1421" s="231"/>
      <c r="E1421" s="237"/>
      <c r="F1421" s="237"/>
      <c r="G1421" s="231"/>
      <c r="H1421" s="231"/>
      <c r="I1421" s="231"/>
      <c r="J1421" s="231"/>
      <c r="K1421" s="231"/>
      <c r="L1421" s="231"/>
      <c r="M1421" s="231"/>
      <c r="N1421" s="231"/>
      <c r="O1421" s="231"/>
      <c r="P1421" s="231"/>
    </row>
    <row r="1422" spans="1:16">
      <c r="A1422" s="236"/>
      <c r="B1422" s="296"/>
      <c r="C1422" s="231"/>
      <c r="D1422" s="231"/>
      <c r="E1422" s="237"/>
      <c r="F1422" s="237"/>
      <c r="G1422" s="231"/>
      <c r="H1422" s="231"/>
      <c r="I1422" s="231"/>
      <c r="J1422" s="231"/>
      <c r="K1422" s="231"/>
      <c r="L1422" s="231"/>
      <c r="M1422" s="231"/>
      <c r="N1422" s="231"/>
      <c r="O1422" s="231"/>
      <c r="P1422" s="231"/>
    </row>
    <row r="1423" spans="1:16">
      <c r="A1423" s="236"/>
      <c r="B1423" s="296"/>
      <c r="C1423" s="231"/>
      <c r="D1423" s="231"/>
      <c r="E1423" s="237"/>
      <c r="F1423" s="237"/>
      <c r="G1423" s="231"/>
      <c r="H1423" s="231"/>
      <c r="I1423" s="231"/>
      <c r="J1423" s="231"/>
      <c r="K1423" s="231"/>
      <c r="L1423" s="231"/>
      <c r="M1423" s="231"/>
      <c r="N1423" s="231"/>
      <c r="O1423" s="231"/>
      <c r="P1423" s="231"/>
    </row>
    <row r="1424" spans="1:16">
      <c r="A1424" s="236"/>
      <c r="B1424" s="296"/>
      <c r="C1424" s="231"/>
      <c r="D1424" s="231"/>
      <c r="E1424" s="237"/>
      <c r="F1424" s="237"/>
      <c r="G1424" s="231"/>
      <c r="H1424" s="231"/>
      <c r="I1424" s="231"/>
      <c r="J1424" s="231"/>
      <c r="K1424" s="231"/>
      <c r="L1424" s="231"/>
      <c r="M1424" s="231"/>
      <c r="N1424" s="231"/>
      <c r="O1424" s="231"/>
      <c r="P1424" s="231"/>
    </row>
    <row r="1425" spans="1:16">
      <c r="A1425" s="236"/>
      <c r="B1425" s="296"/>
      <c r="C1425" s="231"/>
      <c r="D1425" s="231"/>
      <c r="E1425" s="237"/>
      <c r="F1425" s="237"/>
      <c r="G1425" s="231"/>
      <c r="H1425" s="231"/>
      <c r="I1425" s="231"/>
      <c r="J1425" s="231"/>
      <c r="K1425" s="231"/>
      <c r="L1425" s="231"/>
      <c r="M1425" s="231"/>
      <c r="N1425" s="231"/>
      <c r="O1425" s="231"/>
      <c r="P1425" s="231"/>
    </row>
    <row r="1426" spans="1:16">
      <c r="A1426" s="236"/>
      <c r="B1426" s="296"/>
      <c r="C1426" s="231"/>
      <c r="D1426" s="231"/>
      <c r="E1426" s="237"/>
      <c r="F1426" s="237"/>
      <c r="G1426" s="231"/>
      <c r="H1426" s="231"/>
      <c r="I1426" s="231"/>
      <c r="J1426" s="231"/>
      <c r="K1426" s="231"/>
      <c r="L1426" s="231"/>
      <c r="M1426" s="231"/>
      <c r="N1426" s="231"/>
      <c r="O1426" s="231"/>
      <c r="P1426" s="231"/>
    </row>
    <row r="1427" spans="1:16">
      <c r="A1427" s="236"/>
      <c r="B1427" s="296"/>
      <c r="C1427" s="231"/>
      <c r="D1427" s="231"/>
      <c r="E1427" s="237"/>
      <c r="F1427" s="237"/>
      <c r="G1427" s="231"/>
      <c r="H1427" s="231"/>
      <c r="I1427" s="231"/>
      <c r="J1427" s="231"/>
      <c r="K1427" s="231"/>
      <c r="L1427" s="231"/>
      <c r="M1427" s="231"/>
      <c r="N1427" s="231"/>
      <c r="O1427" s="231"/>
      <c r="P1427" s="231"/>
    </row>
    <row r="1428" spans="1:16">
      <c r="A1428" s="236"/>
      <c r="B1428" s="296"/>
      <c r="C1428" s="231"/>
      <c r="D1428" s="231"/>
      <c r="E1428" s="237"/>
      <c r="F1428" s="237"/>
      <c r="G1428" s="231"/>
      <c r="H1428" s="231"/>
      <c r="I1428" s="231"/>
      <c r="J1428" s="231"/>
      <c r="K1428" s="231"/>
      <c r="L1428" s="231"/>
      <c r="M1428" s="231"/>
      <c r="N1428" s="231"/>
      <c r="O1428" s="231"/>
      <c r="P1428" s="231"/>
    </row>
    <row r="1429" spans="1:16">
      <c r="A1429" s="236"/>
      <c r="B1429" s="296"/>
      <c r="C1429" s="231"/>
      <c r="D1429" s="231"/>
      <c r="E1429" s="237"/>
      <c r="F1429" s="237"/>
      <c r="G1429" s="231"/>
      <c r="H1429" s="231"/>
      <c r="I1429" s="231"/>
      <c r="J1429" s="231"/>
      <c r="K1429" s="231"/>
      <c r="L1429" s="231"/>
      <c r="M1429" s="231"/>
      <c r="N1429" s="231"/>
      <c r="O1429" s="231"/>
      <c r="P1429" s="231"/>
    </row>
    <row r="1430" spans="1:16">
      <c r="A1430" s="236"/>
      <c r="B1430" s="296"/>
      <c r="C1430" s="231"/>
      <c r="D1430" s="231"/>
      <c r="E1430" s="237"/>
      <c r="F1430" s="237"/>
      <c r="G1430" s="231"/>
      <c r="H1430" s="231"/>
      <c r="I1430" s="231"/>
      <c r="J1430" s="231"/>
      <c r="K1430" s="231"/>
      <c r="L1430" s="231"/>
      <c r="M1430" s="231"/>
      <c r="N1430" s="231"/>
      <c r="O1430" s="231"/>
      <c r="P1430" s="231"/>
    </row>
    <row r="1431" spans="1:16">
      <c r="A1431" s="236"/>
      <c r="B1431" s="296"/>
      <c r="C1431" s="231"/>
      <c r="D1431" s="231"/>
      <c r="E1431" s="237"/>
      <c r="F1431" s="237"/>
      <c r="G1431" s="231"/>
      <c r="H1431" s="231"/>
      <c r="I1431" s="231"/>
      <c r="J1431" s="231"/>
      <c r="K1431" s="231"/>
      <c r="L1431" s="231"/>
      <c r="M1431" s="231"/>
      <c r="N1431" s="231"/>
      <c r="O1431" s="231"/>
      <c r="P1431" s="231"/>
    </row>
    <row r="1432" spans="1:16">
      <c r="A1432" s="236"/>
      <c r="B1432" s="296"/>
      <c r="C1432" s="231"/>
      <c r="D1432" s="231"/>
      <c r="E1432" s="237"/>
      <c r="F1432" s="237"/>
      <c r="G1432" s="231"/>
      <c r="H1432" s="231"/>
      <c r="I1432" s="231"/>
      <c r="J1432" s="231"/>
      <c r="K1432" s="231"/>
      <c r="L1432" s="231"/>
      <c r="M1432" s="231"/>
      <c r="N1432" s="231"/>
      <c r="O1432" s="231"/>
      <c r="P1432" s="231"/>
    </row>
    <row r="1433" spans="1:16">
      <c r="A1433" s="236"/>
      <c r="B1433" s="296"/>
      <c r="C1433" s="231"/>
      <c r="D1433" s="231"/>
      <c r="E1433" s="237"/>
      <c r="F1433" s="237"/>
      <c r="G1433" s="231"/>
      <c r="H1433" s="231"/>
      <c r="I1433" s="231"/>
      <c r="J1433" s="231"/>
      <c r="K1433" s="231"/>
      <c r="L1433" s="231"/>
      <c r="M1433" s="231"/>
      <c r="N1433" s="231"/>
      <c r="O1433" s="231"/>
      <c r="P1433" s="231"/>
    </row>
    <row r="1434" spans="1:16">
      <c r="A1434" s="236"/>
      <c r="B1434" s="296"/>
      <c r="C1434" s="231"/>
      <c r="D1434" s="231"/>
      <c r="E1434" s="237"/>
      <c r="F1434" s="237"/>
      <c r="G1434" s="231"/>
      <c r="H1434" s="231"/>
      <c r="I1434" s="231"/>
      <c r="J1434" s="231"/>
      <c r="K1434" s="231"/>
      <c r="L1434" s="231"/>
      <c r="M1434" s="231"/>
      <c r="N1434" s="231"/>
      <c r="O1434" s="231"/>
      <c r="P1434" s="231"/>
    </row>
    <row r="1435" spans="1:16">
      <c r="A1435" s="236"/>
      <c r="B1435" s="296"/>
      <c r="C1435" s="231"/>
      <c r="D1435" s="231"/>
      <c r="E1435" s="237"/>
      <c r="F1435" s="237"/>
      <c r="G1435" s="231"/>
      <c r="H1435" s="231"/>
      <c r="I1435" s="231"/>
      <c r="J1435" s="231"/>
      <c r="K1435" s="231"/>
      <c r="L1435" s="231"/>
      <c r="M1435" s="231"/>
      <c r="N1435" s="231"/>
      <c r="O1435" s="231"/>
      <c r="P1435" s="231"/>
    </row>
    <row r="1436" spans="1:16">
      <c r="A1436" s="236"/>
      <c r="B1436" s="296"/>
      <c r="C1436" s="231"/>
      <c r="D1436" s="231"/>
      <c r="E1436" s="237"/>
      <c r="F1436" s="237"/>
      <c r="G1436" s="231"/>
      <c r="H1436" s="231"/>
      <c r="I1436" s="231"/>
      <c r="J1436" s="231"/>
      <c r="K1436" s="231"/>
      <c r="L1436" s="231"/>
      <c r="M1436" s="231"/>
      <c r="N1436" s="231"/>
      <c r="O1436" s="231"/>
      <c r="P1436" s="231"/>
    </row>
    <row r="1437" spans="1:16">
      <c r="A1437" s="236"/>
      <c r="B1437" s="296"/>
      <c r="C1437" s="231"/>
      <c r="D1437" s="231"/>
      <c r="E1437" s="237"/>
      <c r="F1437" s="237"/>
      <c r="G1437" s="231"/>
      <c r="H1437" s="231"/>
      <c r="I1437" s="231"/>
      <c r="J1437" s="231"/>
      <c r="K1437" s="231"/>
      <c r="L1437" s="231"/>
      <c r="M1437" s="231"/>
      <c r="N1437" s="231"/>
      <c r="O1437" s="231"/>
      <c r="P1437" s="231"/>
    </row>
    <row r="1438" spans="1:16">
      <c r="A1438" s="236"/>
      <c r="B1438" s="296"/>
      <c r="C1438" s="231"/>
      <c r="D1438" s="231"/>
      <c r="E1438" s="237"/>
      <c r="F1438" s="237"/>
      <c r="G1438" s="231"/>
      <c r="H1438" s="231"/>
      <c r="I1438" s="231"/>
      <c r="J1438" s="231"/>
      <c r="K1438" s="231"/>
      <c r="L1438" s="231"/>
      <c r="M1438" s="231"/>
      <c r="N1438" s="231"/>
      <c r="O1438" s="231"/>
      <c r="P1438" s="231"/>
    </row>
    <row r="1439" spans="1:16">
      <c r="A1439" s="236"/>
      <c r="B1439" s="296"/>
      <c r="C1439" s="231"/>
      <c r="D1439" s="231"/>
      <c r="E1439" s="237"/>
      <c r="F1439" s="237"/>
      <c r="G1439" s="231"/>
      <c r="H1439" s="231"/>
      <c r="I1439" s="231"/>
      <c r="J1439" s="231"/>
      <c r="K1439" s="231"/>
      <c r="L1439" s="231"/>
      <c r="M1439" s="231"/>
      <c r="N1439" s="231"/>
      <c r="O1439" s="231"/>
      <c r="P1439" s="231"/>
    </row>
    <row r="1440" spans="1:16">
      <c r="A1440" s="236"/>
      <c r="B1440" s="296"/>
      <c r="C1440" s="231"/>
      <c r="D1440" s="231"/>
      <c r="E1440" s="237"/>
      <c r="F1440" s="237"/>
      <c r="G1440" s="231"/>
      <c r="H1440" s="231"/>
      <c r="I1440" s="231"/>
      <c r="J1440" s="231"/>
      <c r="K1440" s="231"/>
      <c r="L1440" s="231"/>
      <c r="M1440" s="231"/>
      <c r="N1440" s="231"/>
      <c r="O1440" s="231"/>
      <c r="P1440" s="231"/>
    </row>
    <row r="1441" spans="1:16">
      <c r="A1441" s="236"/>
      <c r="B1441" s="296"/>
      <c r="C1441" s="231"/>
      <c r="D1441" s="231"/>
      <c r="E1441" s="237"/>
      <c r="F1441" s="237"/>
      <c r="G1441" s="231"/>
      <c r="H1441" s="231"/>
      <c r="I1441" s="231"/>
      <c r="J1441" s="231"/>
      <c r="K1441" s="231"/>
      <c r="L1441" s="231"/>
      <c r="M1441" s="231"/>
      <c r="N1441" s="231"/>
      <c r="O1441" s="231"/>
      <c r="P1441" s="231"/>
    </row>
    <row r="1442" spans="1:16">
      <c r="A1442" s="236"/>
      <c r="B1442" s="296"/>
      <c r="C1442" s="231"/>
      <c r="D1442" s="231"/>
      <c r="E1442" s="237"/>
      <c r="F1442" s="237"/>
      <c r="G1442" s="231"/>
      <c r="H1442" s="231"/>
      <c r="I1442" s="231"/>
      <c r="J1442" s="231"/>
      <c r="K1442" s="231"/>
      <c r="L1442" s="231"/>
      <c r="M1442" s="231"/>
      <c r="N1442" s="231"/>
      <c r="O1442" s="231"/>
      <c r="P1442" s="231"/>
    </row>
    <row r="1443" spans="1:16">
      <c r="A1443" s="236"/>
      <c r="B1443" s="296"/>
      <c r="C1443" s="231"/>
      <c r="D1443" s="231"/>
      <c r="E1443" s="237"/>
      <c r="F1443" s="237"/>
      <c r="G1443" s="231"/>
      <c r="H1443" s="231"/>
      <c r="I1443" s="231"/>
      <c r="J1443" s="231"/>
      <c r="K1443" s="231"/>
      <c r="L1443" s="231"/>
      <c r="M1443" s="231"/>
      <c r="N1443" s="231"/>
      <c r="O1443" s="231"/>
      <c r="P1443" s="231"/>
    </row>
    <row r="1444" spans="1:16">
      <c r="A1444" s="236"/>
      <c r="B1444" s="296"/>
      <c r="C1444" s="231"/>
      <c r="D1444" s="231"/>
      <c r="E1444" s="237"/>
      <c r="F1444" s="237"/>
      <c r="G1444" s="231"/>
      <c r="H1444" s="231"/>
      <c r="I1444" s="231"/>
      <c r="J1444" s="231"/>
      <c r="K1444" s="231"/>
      <c r="L1444" s="231"/>
      <c r="M1444" s="231"/>
      <c r="N1444" s="231"/>
      <c r="O1444" s="231"/>
      <c r="P1444" s="231"/>
    </row>
    <row r="1445" spans="1:16">
      <c r="A1445" s="236"/>
      <c r="B1445" s="296"/>
      <c r="C1445" s="231"/>
      <c r="D1445" s="231"/>
      <c r="E1445" s="237"/>
      <c r="F1445" s="237"/>
      <c r="G1445" s="231"/>
      <c r="H1445" s="231"/>
      <c r="I1445" s="231"/>
      <c r="J1445" s="231"/>
      <c r="K1445" s="231"/>
      <c r="L1445" s="231"/>
      <c r="M1445" s="231"/>
      <c r="N1445" s="231"/>
      <c r="O1445" s="231"/>
      <c r="P1445" s="231"/>
    </row>
    <row r="1446" spans="1:16">
      <c r="A1446" s="236"/>
      <c r="B1446" s="296"/>
      <c r="C1446" s="231"/>
      <c r="D1446" s="231"/>
      <c r="E1446" s="237"/>
      <c r="F1446" s="237"/>
      <c r="G1446" s="231"/>
      <c r="H1446" s="231"/>
      <c r="I1446" s="231"/>
      <c r="J1446" s="231"/>
      <c r="K1446" s="231"/>
      <c r="L1446" s="231"/>
      <c r="M1446" s="231"/>
      <c r="N1446" s="231"/>
      <c r="O1446" s="231"/>
      <c r="P1446" s="231"/>
    </row>
    <row r="1447" spans="1:16">
      <c r="A1447" s="236"/>
      <c r="B1447" s="296"/>
      <c r="C1447" s="231"/>
      <c r="D1447" s="231"/>
      <c r="E1447" s="237"/>
      <c r="F1447" s="237"/>
      <c r="G1447" s="231"/>
      <c r="H1447" s="231"/>
      <c r="I1447" s="231"/>
      <c r="J1447" s="231"/>
      <c r="K1447" s="231"/>
      <c r="L1447" s="231"/>
      <c r="M1447" s="231"/>
      <c r="N1447" s="231"/>
      <c r="O1447" s="231"/>
      <c r="P1447" s="231"/>
    </row>
    <row r="1448" spans="1:16">
      <c r="A1448" s="236"/>
      <c r="B1448" s="296"/>
      <c r="C1448" s="231"/>
      <c r="D1448" s="231"/>
      <c r="E1448" s="237"/>
      <c r="F1448" s="237"/>
      <c r="G1448" s="231"/>
      <c r="H1448" s="231"/>
      <c r="I1448" s="231"/>
      <c r="J1448" s="231"/>
      <c r="K1448" s="231"/>
      <c r="L1448" s="231"/>
      <c r="M1448" s="231"/>
      <c r="N1448" s="231"/>
      <c r="O1448" s="231"/>
      <c r="P1448" s="231"/>
    </row>
    <row r="1449" spans="1:16">
      <c r="A1449" s="236"/>
      <c r="B1449" s="296"/>
      <c r="C1449" s="231"/>
      <c r="D1449" s="231"/>
      <c r="E1449" s="237"/>
      <c r="F1449" s="237"/>
      <c r="G1449" s="231"/>
      <c r="H1449" s="231"/>
      <c r="I1449" s="231"/>
      <c r="J1449" s="231"/>
      <c r="K1449" s="231"/>
      <c r="L1449" s="231"/>
      <c r="M1449" s="231"/>
      <c r="N1449" s="231"/>
      <c r="O1449" s="231"/>
      <c r="P1449" s="231"/>
    </row>
    <row r="1450" spans="1:16">
      <c r="A1450" s="236"/>
      <c r="B1450" s="296"/>
      <c r="C1450" s="231"/>
      <c r="D1450" s="231"/>
      <c r="E1450" s="237"/>
      <c r="F1450" s="237"/>
      <c r="G1450" s="231"/>
      <c r="H1450" s="231"/>
      <c r="I1450" s="231"/>
      <c r="J1450" s="231"/>
      <c r="K1450" s="231"/>
      <c r="L1450" s="231"/>
      <c r="M1450" s="231"/>
      <c r="N1450" s="231"/>
      <c r="O1450" s="231"/>
      <c r="P1450" s="231"/>
    </row>
    <row r="1451" spans="1:16">
      <c r="A1451" s="236"/>
      <c r="B1451" s="296"/>
      <c r="C1451" s="231"/>
      <c r="D1451" s="231"/>
      <c r="E1451" s="237"/>
      <c r="F1451" s="237"/>
      <c r="G1451" s="231"/>
      <c r="H1451" s="231"/>
      <c r="I1451" s="231"/>
      <c r="J1451" s="231"/>
      <c r="K1451" s="231"/>
      <c r="L1451" s="231"/>
      <c r="M1451" s="231"/>
      <c r="N1451" s="231"/>
      <c r="O1451" s="231"/>
      <c r="P1451" s="231"/>
    </row>
    <row r="1452" spans="1:16">
      <c r="A1452" s="236"/>
      <c r="B1452" s="296"/>
      <c r="C1452" s="231"/>
      <c r="D1452" s="231"/>
      <c r="E1452" s="237"/>
      <c r="F1452" s="237"/>
      <c r="G1452" s="231"/>
      <c r="H1452" s="231"/>
      <c r="I1452" s="231"/>
      <c r="J1452" s="231"/>
      <c r="K1452" s="231"/>
      <c r="L1452" s="231"/>
      <c r="M1452" s="231"/>
      <c r="N1452" s="231"/>
      <c r="O1452" s="231"/>
      <c r="P1452" s="231"/>
    </row>
    <row r="1453" spans="1:16">
      <c r="A1453" s="236"/>
      <c r="B1453" s="296"/>
      <c r="C1453" s="231"/>
      <c r="D1453" s="231"/>
      <c r="E1453" s="237"/>
      <c r="F1453" s="237"/>
      <c r="G1453" s="231"/>
      <c r="H1453" s="231"/>
      <c r="I1453" s="231"/>
      <c r="J1453" s="231"/>
      <c r="K1453" s="231"/>
      <c r="L1453" s="231"/>
      <c r="M1453" s="231"/>
      <c r="N1453" s="231"/>
      <c r="O1453" s="231"/>
      <c r="P1453" s="231"/>
    </row>
    <row r="1454" spans="1:16">
      <c r="A1454" s="236"/>
      <c r="B1454" s="296"/>
      <c r="C1454" s="231"/>
      <c r="D1454" s="231"/>
      <c r="E1454" s="237"/>
      <c r="F1454" s="237"/>
      <c r="G1454" s="231"/>
      <c r="H1454" s="231"/>
      <c r="I1454" s="231"/>
      <c r="J1454" s="231"/>
      <c r="K1454" s="231"/>
      <c r="L1454" s="231"/>
      <c r="M1454" s="231"/>
      <c r="N1454" s="231"/>
      <c r="O1454" s="231"/>
      <c r="P1454" s="231"/>
    </row>
    <row r="1455" spans="1:16">
      <c r="A1455" s="236"/>
      <c r="B1455" s="296"/>
      <c r="C1455" s="231"/>
      <c r="D1455" s="231"/>
      <c r="E1455" s="237"/>
      <c r="F1455" s="237"/>
      <c r="G1455" s="231"/>
      <c r="H1455" s="231"/>
      <c r="I1455" s="231"/>
      <c r="J1455" s="231"/>
      <c r="K1455" s="231"/>
      <c r="L1455" s="231"/>
      <c r="M1455" s="231"/>
      <c r="N1455" s="231"/>
      <c r="O1455" s="231"/>
      <c r="P1455" s="231"/>
    </row>
    <row r="1456" spans="1:16">
      <c r="A1456" s="236"/>
      <c r="B1456" s="296"/>
      <c r="C1456" s="231"/>
      <c r="D1456" s="231"/>
      <c r="E1456" s="237"/>
      <c r="F1456" s="237"/>
      <c r="G1456" s="231"/>
      <c r="H1456" s="231"/>
      <c r="I1456" s="231"/>
      <c r="J1456" s="231"/>
      <c r="K1456" s="231"/>
      <c r="L1456" s="231"/>
      <c r="M1456" s="231"/>
      <c r="N1456" s="231"/>
      <c r="O1456" s="231"/>
      <c r="P1456" s="231"/>
    </row>
    <row r="1457" spans="1:16">
      <c r="A1457" s="236"/>
      <c r="B1457" s="296"/>
      <c r="C1457" s="231"/>
      <c r="D1457" s="231"/>
      <c r="E1457" s="237"/>
      <c r="F1457" s="237"/>
      <c r="G1457" s="231"/>
      <c r="H1457" s="231"/>
      <c r="I1457" s="231"/>
      <c r="J1457" s="231"/>
      <c r="K1457" s="231"/>
      <c r="L1457" s="231"/>
      <c r="M1457" s="231"/>
      <c r="N1457" s="231"/>
      <c r="O1457" s="231"/>
      <c r="P1457" s="231"/>
    </row>
    <row r="1458" spans="1:16">
      <c r="A1458" s="236"/>
      <c r="B1458" s="296"/>
      <c r="C1458" s="231"/>
      <c r="D1458" s="231"/>
      <c r="E1458" s="237"/>
      <c r="F1458" s="237"/>
      <c r="G1458" s="231"/>
      <c r="H1458" s="231"/>
      <c r="I1458" s="231"/>
      <c r="J1458" s="231"/>
      <c r="K1458" s="231"/>
      <c r="L1458" s="231"/>
      <c r="M1458" s="231"/>
      <c r="N1458" s="231"/>
      <c r="O1458" s="231"/>
      <c r="P1458" s="231"/>
    </row>
    <row r="1459" spans="1:16">
      <c r="A1459" s="236"/>
      <c r="B1459" s="296"/>
      <c r="C1459" s="231"/>
      <c r="D1459" s="231"/>
      <c r="E1459" s="237"/>
      <c r="F1459" s="237"/>
      <c r="G1459" s="231"/>
      <c r="H1459" s="231"/>
      <c r="I1459" s="231"/>
      <c r="J1459" s="231"/>
      <c r="K1459" s="231"/>
      <c r="L1459" s="231"/>
      <c r="M1459" s="231"/>
      <c r="N1459" s="231"/>
      <c r="O1459" s="231"/>
      <c r="P1459" s="231"/>
    </row>
    <row r="1460" spans="1:16">
      <c r="A1460" s="236"/>
      <c r="B1460" s="296"/>
      <c r="C1460" s="231"/>
      <c r="D1460" s="231"/>
      <c r="E1460" s="237"/>
      <c r="F1460" s="237"/>
      <c r="G1460" s="231"/>
      <c r="H1460" s="231"/>
      <c r="I1460" s="231"/>
      <c r="J1460" s="231"/>
      <c r="K1460" s="231"/>
      <c r="L1460" s="231"/>
      <c r="M1460" s="231"/>
      <c r="N1460" s="231"/>
      <c r="O1460" s="231"/>
      <c r="P1460" s="231"/>
    </row>
    <row r="1461" spans="1:16">
      <c r="A1461" s="236"/>
      <c r="B1461" s="296"/>
      <c r="C1461" s="231"/>
      <c r="D1461" s="231"/>
      <c r="E1461" s="237"/>
      <c r="F1461" s="237"/>
      <c r="G1461" s="231"/>
      <c r="H1461" s="231"/>
      <c r="I1461" s="231"/>
      <c r="J1461" s="231"/>
      <c r="K1461" s="231"/>
      <c r="L1461" s="231"/>
      <c r="M1461" s="231"/>
      <c r="N1461" s="231"/>
      <c r="O1461" s="231"/>
      <c r="P1461" s="231"/>
    </row>
    <row r="1462" spans="1:16">
      <c r="A1462" s="236"/>
      <c r="B1462" s="296"/>
      <c r="C1462" s="231"/>
      <c r="D1462" s="231"/>
      <c r="E1462" s="237"/>
      <c r="F1462" s="237"/>
      <c r="G1462" s="231"/>
      <c r="H1462" s="231"/>
      <c r="I1462" s="231"/>
      <c r="J1462" s="231"/>
      <c r="K1462" s="231"/>
      <c r="L1462" s="231"/>
      <c r="M1462" s="231"/>
      <c r="N1462" s="231"/>
      <c r="O1462" s="231"/>
      <c r="P1462" s="231"/>
    </row>
    <row r="1463" spans="1:16">
      <c r="A1463" s="236"/>
      <c r="B1463" s="296"/>
      <c r="C1463" s="231"/>
      <c r="D1463" s="231"/>
      <c r="E1463" s="237"/>
      <c r="F1463" s="237"/>
      <c r="G1463" s="231"/>
      <c r="H1463" s="231"/>
      <c r="I1463" s="231"/>
      <c r="J1463" s="231"/>
      <c r="K1463" s="231"/>
      <c r="L1463" s="231"/>
      <c r="M1463" s="231"/>
      <c r="N1463" s="231"/>
      <c r="O1463" s="231"/>
      <c r="P1463" s="231"/>
    </row>
    <row r="1464" spans="1:16">
      <c r="A1464" s="236"/>
      <c r="B1464" s="296"/>
      <c r="C1464" s="231"/>
      <c r="D1464" s="231"/>
      <c r="E1464" s="237"/>
      <c r="F1464" s="237"/>
      <c r="G1464" s="231"/>
      <c r="H1464" s="231"/>
      <c r="I1464" s="231"/>
      <c r="J1464" s="231"/>
      <c r="K1464" s="231"/>
      <c r="L1464" s="231"/>
      <c r="M1464" s="231"/>
      <c r="N1464" s="231"/>
      <c r="O1464" s="231"/>
      <c r="P1464" s="231"/>
    </row>
    <row r="1465" spans="1:16">
      <c r="A1465" s="236"/>
      <c r="B1465" s="296"/>
      <c r="C1465" s="231"/>
      <c r="D1465" s="231"/>
      <c r="E1465" s="237"/>
      <c r="F1465" s="237"/>
      <c r="G1465" s="231"/>
      <c r="H1465" s="231"/>
      <c r="I1465" s="231"/>
      <c r="J1465" s="231"/>
      <c r="K1465" s="231"/>
      <c r="L1465" s="231"/>
      <c r="M1465" s="231"/>
      <c r="N1465" s="231"/>
      <c r="O1465" s="231"/>
      <c r="P1465" s="231"/>
    </row>
    <row r="1466" spans="1:16">
      <c r="A1466" s="236"/>
      <c r="B1466" s="296"/>
      <c r="C1466" s="231"/>
      <c r="D1466" s="231"/>
      <c r="E1466" s="237"/>
      <c r="F1466" s="237"/>
      <c r="G1466" s="231"/>
      <c r="H1466" s="231"/>
      <c r="I1466" s="231"/>
      <c r="J1466" s="231"/>
      <c r="K1466" s="231"/>
      <c r="L1466" s="231"/>
      <c r="M1466" s="231"/>
      <c r="N1466" s="231"/>
      <c r="O1466" s="231"/>
      <c r="P1466" s="231"/>
    </row>
    <row r="1467" spans="1:16">
      <c r="A1467" s="236"/>
      <c r="B1467" s="296"/>
      <c r="C1467" s="231"/>
      <c r="D1467" s="231"/>
      <c r="E1467" s="237"/>
      <c r="F1467" s="237"/>
      <c r="G1467" s="231"/>
      <c r="H1467" s="231"/>
      <c r="I1467" s="231"/>
      <c r="J1467" s="231"/>
      <c r="K1467" s="231"/>
      <c r="L1467" s="231"/>
      <c r="M1467" s="231"/>
      <c r="N1467" s="231"/>
      <c r="O1467" s="231"/>
      <c r="P1467" s="231"/>
    </row>
    <row r="1468" spans="1:16">
      <c r="A1468" s="236"/>
      <c r="B1468" s="296"/>
      <c r="C1468" s="231"/>
      <c r="D1468" s="231"/>
      <c r="E1468" s="237"/>
      <c r="F1468" s="237"/>
      <c r="G1468" s="231"/>
      <c r="H1468" s="231"/>
      <c r="I1468" s="231"/>
      <c r="J1468" s="231"/>
      <c r="K1468" s="231"/>
      <c r="L1468" s="231"/>
      <c r="M1468" s="231"/>
      <c r="N1468" s="231"/>
      <c r="O1468" s="231"/>
      <c r="P1468" s="231"/>
    </row>
    <row r="1469" spans="1:16">
      <c r="A1469" s="236"/>
      <c r="B1469" s="296"/>
      <c r="C1469" s="231"/>
      <c r="D1469" s="231"/>
      <c r="E1469" s="237"/>
      <c r="F1469" s="237"/>
      <c r="G1469" s="231"/>
      <c r="H1469" s="231"/>
      <c r="I1469" s="231"/>
      <c r="J1469" s="231"/>
      <c r="K1469" s="231"/>
      <c r="L1469" s="231"/>
      <c r="M1469" s="231"/>
      <c r="N1469" s="231"/>
      <c r="O1469" s="231"/>
      <c r="P1469" s="231"/>
    </row>
    <row r="1470" spans="1:16">
      <c r="A1470" s="236"/>
      <c r="B1470" s="296"/>
      <c r="C1470" s="231"/>
      <c r="D1470" s="231"/>
      <c r="E1470" s="237"/>
      <c r="F1470" s="237"/>
      <c r="G1470" s="231"/>
      <c r="H1470" s="231"/>
      <c r="I1470" s="231"/>
      <c r="J1470" s="231"/>
      <c r="K1470" s="231"/>
      <c r="L1470" s="231"/>
      <c r="M1470" s="231"/>
      <c r="N1470" s="231"/>
      <c r="O1470" s="231"/>
      <c r="P1470" s="231"/>
    </row>
    <row r="1471" spans="1:16">
      <c r="A1471" s="236"/>
      <c r="B1471" s="296"/>
      <c r="C1471" s="231"/>
      <c r="D1471" s="231"/>
      <c r="E1471" s="237"/>
      <c r="F1471" s="237"/>
      <c r="G1471" s="231"/>
      <c r="H1471" s="231"/>
      <c r="I1471" s="231"/>
      <c r="J1471" s="231"/>
      <c r="K1471" s="231"/>
      <c r="L1471" s="231"/>
      <c r="M1471" s="231"/>
      <c r="N1471" s="231"/>
      <c r="O1471" s="231"/>
      <c r="P1471" s="231"/>
    </row>
    <row r="1472" spans="1:16">
      <c r="A1472" s="236"/>
      <c r="B1472" s="296"/>
      <c r="C1472" s="231"/>
      <c r="D1472" s="231"/>
      <c r="E1472" s="237"/>
      <c r="F1472" s="237"/>
      <c r="G1472" s="231"/>
      <c r="H1472" s="231"/>
      <c r="I1472" s="231"/>
      <c r="J1472" s="231"/>
      <c r="K1472" s="231"/>
      <c r="L1472" s="231"/>
      <c r="M1472" s="231"/>
      <c r="N1472" s="231"/>
      <c r="O1472" s="231"/>
      <c r="P1472" s="231"/>
    </row>
    <row r="1473" spans="1:16">
      <c r="A1473" s="236"/>
      <c r="B1473" s="296"/>
      <c r="C1473" s="231"/>
      <c r="D1473" s="231"/>
      <c r="E1473" s="237"/>
      <c r="F1473" s="237"/>
      <c r="G1473" s="231"/>
      <c r="H1473" s="231"/>
      <c r="I1473" s="231"/>
      <c r="J1473" s="231"/>
      <c r="K1473" s="231"/>
      <c r="L1473" s="231"/>
      <c r="M1473" s="231"/>
      <c r="N1473" s="231"/>
      <c r="O1473" s="231"/>
      <c r="P1473" s="231"/>
    </row>
    <row r="1474" spans="1:16">
      <c r="A1474" s="236"/>
      <c r="B1474" s="296"/>
      <c r="C1474" s="231"/>
      <c r="D1474" s="231"/>
      <c r="E1474" s="237"/>
      <c r="F1474" s="237"/>
      <c r="G1474" s="231"/>
      <c r="H1474" s="231"/>
      <c r="I1474" s="231"/>
      <c r="J1474" s="231"/>
      <c r="K1474" s="231"/>
      <c r="L1474" s="231"/>
      <c r="M1474" s="231"/>
      <c r="N1474" s="231"/>
      <c r="O1474" s="231"/>
      <c r="P1474" s="231"/>
    </row>
    <row r="1475" spans="1:16">
      <c r="A1475" s="236"/>
      <c r="B1475" s="296"/>
      <c r="C1475" s="231"/>
      <c r="D1475" s="231"/>
      <c r="E1475" s="237"/>
      <c r="F1475" s="237"/>
      <c r="G1475" s="231"/>
      <c r="H1475" s="231"/>
      <c r="I1475" s="231"/>
      <c r="J1475" s="231"/>
      <c r="K1475" s="231"/>
      <c r="L1475" s="231"/>
      <c r="M1475" s="231"/>
      <c r="N1475" s="231"/>
      <c r="O1475" s="231"/>
      <c r="P1475" s="231"/>
    </row>
    <row r="1476" spans="1:16">
      <c r="A1476" s="236"/>
      <c r="B1476" s="296"/>
      <c r="C1476" s="231"/>
      <c r="D1476" s="231"/>
      <c r="E1476" s="237"/>
      <c r="F1476" s="237"/>
      <c r="G1476" s="231"/>
      <c r="H1476" s="231"/>
      <c r="I1476" s="231"/>
      <c r="J1476" s="231"/>
      <c r="K1476" s="231"/>
      <c r="L1476" s="231"/>
      <c r="M1476" s="231"/>
      <c r="N1476" s="231"/>
      <c r="O1476" s="231"/>
      <c r="P1476" s="231"/>
    </row>
    <row r="1477" spans="1:16">
      <c r="A1477" s="236"/>
      <c r="B1477" s="296"/>
      <c r="C1477" s="231"/>
      <c r="D1477" s="231"/>
      <c r="E1477" s="237"/>
      <c r="F1477" s="237"/>
      <c r="G1477" s="231"/>
      <c r="H1477" s="231"/>
      <c r="I1477" s="231"/>
      <c r="J1477" s="231"/>
      <c r="K1477" s="231"/>
      <c r="L1477" s="231"/>
      <c r="M1477" s="231"/>
      <c r="N1477" s="231"/>
      <c r="O1477" s="231"/>
      <c r="P1477" s="231"/>
    </row>
    <row r="1478" spans="1:16">
      <c r="A1478" s="236"/>
      <c r="B1478" s="296"/>
      <c r="C1478" s="231"/>
      <c r="D1478" s="231"/>
      <c r="E1478" s="237"/>
      <c r="F1478" s="237"/>
      <c r="G1478" s="231"/>
      <c r="H1478" s="231"/>
      <c r="I1478" s="231"/>
      <c r="J1478" s="231"/>
      <c r="K1478" s="231"/>
      <c r="L1478" s="231"/>
      <c r="M1478" s="231"/>
      <c r="N1478" s="231"/>
      <c r="O1478" s="231"/>
      <c r="P1478" s="231"/>
    </row>
    <row r="1479" spans="1:16">
      <c r="A1479" s="236"/>
      <c r="B1479" s="296"/>
      <c r="C1479" s="231"/>
      <c r="D1479" s="231"/>
      <c r="E1479" s="237"/>
      <c r="F1479" s="237"/>
      <c r="G1479" s="231"/>
      <c r="H1479" s="231"/>
      <c r="I1479" s="231"/>
      <c r="J1479" s="231"/>
      <c r="K1479" s="231"/>
      <c r="L1479" s="231"/>
      <c r="M1479" s="231"/>
      <c r="N1479" s="231"/>
      <c r="O1479" s="231"/>
      <c r="P1479" s="231"/>
    </row>
    <row r="1480" spans="1:16">
      <c r="A1480" s="236"/>
      <c r="B1480" s="296"/>
      <c r="C1480" s="231"/>
      <c r="D1480" s="231"/>
      <c r="E1480" s="237"/>
      <c r="F1480" s="237"/>
      <c r="G1480" s="231"/>
      <c r="H1480" s="231"/>
      <c r="I1480" s="231"/>
      <c r="J1480" s="231"/>
      <c r="K1480" s="231"/>
      <c r="L1480" s="231"/>
      <c r="M1480" s="231"/>
      <c r="N1480" s="231"/>
      <c r="O1480" s="231"/>
      <c r="P1480" s="231"/>
    </row>
    <row r="1481" spans="1:16">
      <c r="A1481" s="236"/>
      <c r="B1481" s="296"/>
      <c r="C1481" s="231"/>
      <c r="D1481" s="231"/>
      <c r="E1481" s="237"/>
      <c r="F1481" s="237"/>
      <c r="G1481" s="231"/>
      <c r="H1481" s="231"/>
      <c r="I1481" s="231"/>
      <c r="J1481" s="231"/>
      <c r="K1481" s="231"/>
      <c r="L1481" s="231"/>
      <c r="M1481" s="231"/>
      <c r="N1481" s="231"/>
      <c r="O1481" s="231"/>
      <c r="P1481" s="231"/>
    </row>
    <row r="1482" spans="1:16">
      <c r="A1482" s="236"/>
      <c r="B1482" s="296"/>
      <c r="C1482" s="231"/>
      <c r="D1482" s="231"/>
      <c r="E1482" s="237"/>
      <c r="F1482" s="237"/>
      <c r="G1482" s="231"/>
      <c r="H1482" s="231"/>
      <c r="I1482" s="231"/>
      <c r="J1482" s="231"/>
      <c r="K1482" s="231"/>
      <c r="L1482" s="231"/>
      <c r="M1482" s="231"/>
      <c r="N1482" s="231"/>
      <c r="O1482" s="231"/>
      <c r="P1482" s="231"/>
    </row>
    <row r="1483" spans="1:16">
      <c r="A1483" s="236"/>
      <c r="B1483" s="296"/>
      <c r="C1483" s="231"/>
      <c r="D1483" s="231"/>
      <c r="E1483" s="237"/>
      <c r="F1483" s="237"/>
      <c r="G1483" s="231"/>
      <c r="H1483" s="231"/>
      <c r="I1483" s="231"/>
      <c r="J1483" s="231"/>
      <c r="K1483" s="231"/>
      <c r="L1483" s="231"/>
      <c r="M1483" s="231"/>
      <c r="N1483" s="231"/>
      <c r="O1483" s="231"/>
      <c r="P1483" s="231"/>
    </row>
    <row r="1484" spans="1:16">
      <c r="A1484" s="236"/>
      <c r="B1484" s="296"/>
      <c r="C1484" s="231"/>
      <c r="D1484" s="231"/>
      <c r="E1484" s="237"/>
      <c r="F1484" s="237"/>
      <c r="G1484" s="231"/>
      <c r="H1484" s="231"/>
      <c r="I1484" s="231"/>
      <c r="J1484" s="231"/>
      <c r="K1484" s="231"/>
      <c r="L1484" s="231"/>
      <c r="M1484" s="231"/>
      <c r="N1484" s="231"/>
      <c r="O1484" s="231"/>
      <c r="P1484" s="231"/>
    </row>
    <row r="1485" spans="1:16">
      <c r="A1485" s="236"/>
      <c r="B1485" s="296"/>
      <c r="C1485" s="231"/>
      <c r="D1485" s="231"/>
      <c r="E1485" s="237"/>
      <c r="F1485" s="237"/>
      <c r="G1485" s="231"/>
      <c r="H1485" s="231"/>
      <c r="I1485" s="231"/>
      <c r="J1485" s="231"/>
      <c r="K1485" s="231"/>
      <c r="L1485" s="231"/>
      <c r="M1485" s="231"/>
      <c r="N1485" s="231"/>
      <c r="O1485" s="231"/>
      <c r="P1485" s="231"/>
    </row>
    <row r="1486" spans="1:16">
      <c r="A1486" s="236"/>
      <c r="B1486" s="296"/>
      <c r="C1486" s="231"/>
      <c r="D1486" s="231"/>
      <c r="E1486" s="237"/>
      <c r="F1486" s="237"/>
      <c r="G1486" s="231"/>
      <c r="H1486" s="231"/>
      <c r="I1486" s="231"/>
      <c r="J1486" s="231"/>
      <c r="K1486" s="231"/>
      <c r="L1486" s="231"/>
      <c r="M1486" s="231"/>
      <c r="N1486" s="231"/>
      <c r="O1486" s="231"/>
      <c r="P1486" s="231"/>
    </row>
    <row r="1487" spans="1:16">
      <c r="A1487" s="236"/>
      <c r="B1487" s="296"/>
      <c r="C1487" s="231"/>
      <c r="D1487" s="231"/>
      <c r="E1487" s="237"/>
      <c r="F1487" s="237"/>
      <c r="G1487" s="231"/>
      <c r="H1487" s="231"/>
      <c r="I1487" s="231"/>
      <c r="J1487" s="231"/>
      <c r="K1487" s="231"/>
      <c r="L1487" s="231"/>
      <c r="M1487" s="231"/>
      <c r="N1487" s="231"/>
      <c r="O1487" s="231"/>
      <c r="P1487" s="231"/>
    </row>
    <row r="1488" spans="1:16">
      <c r="A1488" s="236"/>
      <c r="B1488" s="296"/>
      <c r="C1488" s="231"/>
      <c r="D1488" s="231"/>
      <c r="E1488" s="237"/>
      <c r="F1488" s="237"/>
      <c r="G1488" s="231"/>
      <c r="H1488" s="231"/>
      <c r="I1488" s="231"/>
      <c r="J1488" s="231"/>
      <c r="K1488" s="231"/>
      <c r="L1488" s="231"/>
      <c r="M1488" s="231"/>
      <c r="N1488" s="231"/>
      <c r="O1488" s="231"/>
      <c r="P1488" s="231"/>
    </row>
    <row r="1489" spans="1:16">
      <c r="A1489" s="236"/>
      <c r="B1489" s="296"/>
      <c r="C1489" s="231"/>
      <c r="D1489" s="231"/>
      <c r="E1489" s="237"/>
      <c r="F1489" s="237"/>
      <c r="G1489" s="231"/>
      <c r="H1489" s="231"/>
      <c r="I1489" s="231"/>
      <c r="J1489" s="231"/>
      <c r="K1489" s="231"/>
      <c r="L1489" s="231"/>
      <c r="M1489" s="231"/>
      <c r="N1489" s="231"/>
      <c r="O1489" s="231"/>
      <c r="P1489" s="231"/>
    </row>
    <row r="1490" spans="1:16">
      <c r="A1490" s="236"/>
      <c r="B1490" s="296"/>
      <c r="C1490" s="231"/>
      <c r="D1490" s="231"/>
      <c r="E1490" s="237"/>
      <c r="F1490" s="237"/>
      <c r="G1490" s="231"/>
      <c r="H1490" s="231"/>
      <c r="I1490" s="231"/>
      <c r="J1490" s="231"/>
      <c r="K1490" s="231"/>
      <c r="L1490" s="231"/>
      <c r="M1490" s="231"/>
      <c r="N1490" s="231"/>
      <c r="O1490" s="231"/>
      <c r="P1490" s="231"/>
    </row>
    <row r="1491" spans="1:16">
      <c r="A1491" s="236"/>
      <c r="B1491" s="296"/>
      <c r="C1491" s="231"/>
      <c r="D1491" s="231"/>
      <c r="E1491" s="237"/>
      <c r="F1491" s="237"/>
      <c r="G1491" s="231"/>
      <c r="H1491" s="231"/>
      <c r="I1491" s="231"/>
      <c r="J1491" s="231"/>
      <c r="K1491" s="231"/>
      <c r="L1491" s="231"/>
      <c r="M1491" s="231"/>
      <c r="N1491" s="231"/>
      <c r="O1491" s="231"/>
      <c r="P1491" s="231"/>
    </row>
    <row r="1492" spans="1:16">
      <c r="A1492" s="236"/>
      <c r="B1492" s="296"/>
      <c r="C1492" s="231"/>
      <c r="D1492" s="231"/>
      <c r="E1492" s="237"/>
      <c r="F1492" s="237"/>
      <c r="G1492" s="231"/>
      <c r="H1492" s="231"/>
      <c r="I1492" s="231"/>
      <c r="J1492" s="231"/>
      <c r="K1492" s="231"/>
      <c r="L1492" s="231"/>
      <c r="M1492" s="231"/>
      <c r="N1492" s="231"/>
      <c r="O1492" s="231"/>
      <c r="P1492" s="231"/>
    </row>
    <row r="1493" spans="1:16">
      <c r="A1493" s="236"/>
      <c r="B1493" s="296"/>
      <c r="C1493" s="231"/>
      <c r="D1493" s="231"/>
      <c r="E1493" s="237"/>
      <c r="F1493" s="237"/>
      <c r="G1493" s="231"/>
      <c r="H1493" s="231"/>
      <c r="I1493" s="231"/>
      <c r="J1493" s="231"/>
      <c r="K1493" s="231"/>
      <c r="L1493" s="231"/>
      <c r="M1493" s="231"/>
      <c r="N1493" s="231"/>
      <c r="O1493" s="231"/>
      <c r="P1493" s="231"/>
    </row>
    <row r="1494" spans="1:16">
      <c r="A1494" s="236"/>
      <c r="B1494" s="296"/>
      <c r="C1494" s="231"/>
      <c r="D1494" s="231"/>
      <c r="E1494" s="237"/>
      <c r="F1494" s="237"/>
      <c r="G1494" s="231"/>
      <c r="H1494" s="231"/>
      <c r="I1494" s="231"/>
      <c r="J1494" s="231"/>
      <c r="K1494" s="231"/>
      <c r="L1494" s="231"/>
      <c r="M1494" s="231"/>
      <c r="N1494" s="231"/>
      <c r="O1494" s="231"/>
      <c r="P1494" s="231"/>
    </row>
    <row r="1495" spans="1:16">
      <c r="A1495" s="236"/>
      <c r="B1495" s="296"/>
      <c r="C1495" s="231"/>
      <c r="D1495" s="231"/>
      <c r="E1495" s="237"/>
      <c r="F1495" s="237"/>
      <c r="G1495" s="231"/>
      <c r="H1495" s="231"/>
      <c r="I1495" s="231"/>
      <c r="J1495" s="231"/>
      <c r="K1495" s="231"/>
      <c r="L1495" s="231"/>
      <c r="M1495" s="231"/>
      <c r="N1495" s="231"/>
      <c r="O1495" s="231"/>
      <c r="P1495" s="231"/>
    </row>
    <row r="1496" spans="1:16">
      <c r="A1496" s="236"/>
      <c r="B1496" s="296"/>
      <c r="C1496" s="231"/>
      <c r="D1496" s="231"/>
      <c r="E1496" s="237"/>
      <c r="F1496" s="237"/>
      <c r="G1496" s="231"/>
      <c r="H1496" s="231"/>
      <c r="I1496" s="231"/>
      <c r="J1496" s="231"/>
      <c r="K1496" s="231"/>
      <c r="L1496" s="231"/>
      <c r="M1496" s="231"/>
      <c r="N1496" s="231"/>
      <c r="O1496" s="231"/>
      <c r="P1496" s="231"/>
    </row>
    <row r="1497" spans="1:16">
      <c r="A1497" s="236"/>
      <c r="B1497" s="296"/>
      <c r="C1497" s="231"/>
      <c r="D1497" s="231"/>
      <c r="E1497" s="237"/>
      <c r="F1497" s="237"/>
      <c r="G1497" s="231"/>
      <c r="H1497" s="231"/>
      <c r="I1497" s="231"/>
      <c r="J1497" s="231"/>
      <c r="K1497" s="231"/>
      <c r="L1497" s="231"/>
      <c r="M1497" s="231"/>
      <c r="N1497" s="231"/>
      <c r="O1497" s="231"/>
      <c r="P1497" s="231"/>
    </row>
    <row r="1498" spans="1:16">
      <c r="A1498" s="236"/>
      <c r="B1498" s="296"/>
      <c r="C1498" s="231"/>
      <c r="D1498" s="231"/>
      <c r="E1498" s="237"/>
      <c r="F1498" s="237"/>
      <c r="G1498" s="231"/>
      <c r="H1498" s="231"/>
      <c r="I1498" s="231"/>
      <c r="J1498" s="231"/>
      <c r="K1498" s="231"/>
      <c r="L1498" s="231"/>
      <c r="M1498" s="231"/>
      <c r="N1498" s="231"/>
      <c r="O1498" s="231"/>
      <c r="P1498" s="231"/>
    </row>
    <row r="1499" spans="1:16">
      <c r="A1499" s="236"/>
      <c r="B1499" s="296"/>
      <c r="C1499" s="231"/>
      <c r="D1499" s="231"/>
      <c r="E1499" s="237"/>
      <c r="F1499" s="237"/>
      <c r="G1499" s="231"/>
      <c r="H1499" s="231"/>
      <c r="I1499" s="231"/>
      <c r="J1499" s="231"/>
      <c r="K1499" s="231"/>
      <c r="L1499" s="231"/>
      <c r="M1499" s="231"/>
      <c r="N1499" s="231"/>
      <c r="O1499" s="231"/>
      <c r="P1499" s="231"/>
    </row>
    <row r="1500" spans="1:16">
      <c r="A1500" s="236"/>
      <c r="B1500" s="296"/>
      <c r="C1500" s="231"/>
      <c r="D1500" s="231"/>
      <c r="E1500" s="237"/>
      <c r="F1500" s="237"/>
      <c r="G1500" s="231"/>
      <c r="H1500" s="231"/>
      <c r="I1500" s="231"/>
      <c r="J1500" s="231"/>
      <c r="K1500" s="231"/>
      <c r="L1500" s="231"/>
      <c r="M1500" s="231"/>
      <c r="N1500" s="231"/>
      <c r="O1500" s="231"/>
      <c r="P1500" s="231"/>
    </row>
    <row r="1501" spans="1:16">
      <c r="A1501" s="236"/>
      <c r="B1501" s="296"/>
      <c r="C1501" s="231"/>
      <c r="D1501" s="231"/>
      <c r="E1501" s="237"/>
      <c r="F1501" s="237"/>
      <c r="G1501" s="231"/>
      <c r="H1501" s="231"/>
      <c r="I1501" s="231"/>
      <c r="J1501" s="231"/>
      <c r="K1501" s="231"/>
      <c r="L1501" s="231"/>
      <c r="M1501" s="231"/>
      <c r="N1501" s="231"/>
      <c r="O1501" s="231"/>
      <c r="P1501" s="231"/>
    </row>
    <row r="1502" spans="1:16">
      <c r="A1502" s="236"/>
      <c r="B1502" s="296"/>
      <c r="C1502" s="231"/>
      <c r="D1502" s="231"/>
      <c r="E1502" s="237"/>
      <c r="F1502" s="237"/>
      <c r="G1502" s="231"/>
      <c r="H1502" s="231"/>
      <c r="I1502" s="231"/>
      <c r="J1502" s="231"/>
      <c r="K1502" s="231"/>
      <c r="L1502" s="231"/>
      <c r="M1502" s="231"/>
      <c r="N1502" s="231"/>
      <c r="O1502" s="231"/>
      <c r="P1502" s="231"/>
    </row>
    <row r="1503" spans="1:16">
      <c r="A1503" s="236"/>
      <c r="B1503" s="296"/>
      <c r="C1503" s="231"/>
      <c r="D1503" s="231"/>
      <c r="E1503" s="237"/>
      <c r="F1503" s="237"/>
      <c r="G1503" s="231"/>
      <c r="H1503" s="231"/>
      <c r="I1503" s="231"/>
      <c r="J1503" s="231"/>
      <c r="K1503" s="231"/>
      <c r="L1503" s="231"/>
      <c r="M1503" s="231"/>
      <c r="N1503" s="231"/>
      <c r="O1503" s="231"/>
      <c r="P1503" s="231"/>
    </row>
    <row r="1504" spans="1:16">
      <c r="A1504" s="236"/>
      <c r="B1504" s="296"/>
      <c r="C1504" s="231"/>
      <c r="D1504" s="231"/>
      <c r="E1504" s="237"/>
      <c r="F1504" s="237"/>
      <c r="G1504" s="231"/>
      <c r="H1504" s="231"/>
      <c r="I1504" s="231"/>
      <c r="J1504" s="231"/>
      <c r="K1504" s="231"/>
      <c r="L1504" s="231"/>
      <c r="M1504" s="231"/>
      <c r="N1504" s="231"/>
      <c r="O1504" s="231"/>
      <c r="P1504" s="231"/>
    </row>
    <row r="1505" spans="1:16">
      <c r="A1505" s="236"/>
      <c r="B1505" s="296"/>
      <c r="C1505" s="231"/>
      <c r="D1505" s="231"/>
      <c r="E1505" s="237"/>
      <c r="F1505" s="237"/>
      <c r="G1505" s="231"/>
      <c r="H1505" s="231"/>
      <c r="I1505" s="231"/>
      <c r="J1505" s="231"/>
      <c r="K1505" s="231"/>
      <c r="L1505" s="231"/>
      <c r="M1505" s="231"/>
      <c r="N1505" s="231"/>
      <c r="O1505" s="231"/>
      <c r="P1505" s="231"/>
    </row>
    <row r="1506" spans="1:16">
      <c r="A1506" s="236"/>
      <c r="B1506" s="296"/>
      <c r="C1506" s="231"/>
      <c r="D1506" s="231"/>
      <c r="E1506" s="237"/>
      <c r="F1506" s="237"/>
      <c r="G1506" s="231"/>
      <c r="H1506" s="231"/>
      <c r="I1506" s="231"/>
      <c r="J1506" s="231"/>
      <c r="K1506" s="231"/>
      <c r="L1506" s="231"/>
      <c r="M1506" s="231"/>
      <c r="N1506" s="231"/>
      <c r="O1506" s="231"/>
      <c r="P1506" s="231"/>
    </row>
    <row r="1507" spans="1:16">
      <c r="A1507" s="236"/>
      <c r="B1507" s="296"/>
      <c r="C1507" s="231"/>
      <c r="D1507" s="231"/>
      <c r="E1507" s="237"/>
      <c r="F1507" s="237"/>
      <c r="G1507" s="231"/>
      <c r="H1507" s="231"/>
      <c r="I1507" s="231"/>
      <c r="J1507" s="231"/>
      <c r="K1507" s="231"/>
      <c r="L1507" s="231"/>
      <c r="M1507" s="231"/>
      <c r="N1507" s="231"/>
      <c r="O1507" s="231"/>
      <c r="P1507" s="231"/>
    </row>
    <row r="1508" spans="1:16">
      <c r="A1508" s="236"/>
      <c r="B1508" s="296"/>
      <c r="C1508" s="231"/>
      <c r="D1508" s="231"/>
      <c r="E1508" s="237"/>
      <c r="F1508" s="237"/>
      <c r="G1508" s="231"/>
      <c r="H1508" s="231"/>
      <c r="I1508" s="231"/>
      <c r="J1508" s="231"/>
      <c r="K1508" s="231"/>
      <c r="L1508" s="231"/>
      <c r="M1508" s="231"/>
      <c r="N1508" s="231"/>
      <c r="O1508" s="231"/>
      <c r="P1508" s="231"/>
    </row>
    <row r="1509" spans="1:16">
      <c r="A1509" s="236"/>
      <c r="B1509" s="296"/>
      <c r="C1509" s="231"/>
      <c r="D1509" s="231"/>
      <c r="E1509" s="237"/>
      <c r="F1509" s="237"/>
      <c r="G1509" s="231"/>
      <c r="H1509" s="231"/>
      <c r="I1509" s="231"/>
      <c r="J1509" s="231"/>
      <c r="K1509" s="231"/>
      <c r="L1509" s="231"/>
      <c r="M1509" s="231"/>
      <c r="N1509" s="231"/>
      <c r="O1509" s="231"/>
      <c r="P1509" s="231"/>
    </row>
    <row r="1510" spans="1:16">
      <c r="A1510" s="236"/>
      <c r="B1510" s="296"/>
      <c r="C1510" s="231"/>
      <c r="D1510" s="231"/>
      <c r="E1510" s="237"/>
      <c r="F1510" s="237"/>
      <c r="G1510" s="231"/>
      <c r="H1510" s="231"/>
      <c r="I1510" s="231"/>
      <c r="J1510" s="231"/>
      <c r="K1510" s="231"/>
      <c r="L1510" s="231"/>
      <c r="M1510" s="231"/>
      <c r="N1510" s="231"/>
      <c r="O1510" s="231"/>
      <c r="P1510" s="231"/>
    </row>
    <row r="1511" spans="1:16">
      <c r="A1511" s="236"/>
      <c r="B1511" s="296"/>
      <c r="C1511" s="231"/>
      <c r="D1511" s="231"/>
      <c r="E1511" s="237"/>
      <c r="F1511" s="237"/>
      <c r="G1511" s="231"/>
      <c r="H1511" s="231"/>
      <c r="I1511" s="231"/>
      <c r="J1511" s="231"/>
      <c r="K1511" s="231"/>
      <c r="L1511" s="231"/>
      <c r="M1511" s="231"/>
      <c r="N1511" s="231"/>
      <c r="O1511" s="231"/>
      <c r="P1511" s="231"/>
    </row>
    <row r="1512" spans="1:16">
      <c r="A1512" s="236"/>
      <c r="B1512" s="296"/>
      <c r="C1512" s="231"/>
      <c r="D1512" s="231"/>
      <c r="E1512" s="237"/>
      <c r="F1512" s="237"/>
      <c r="G1512" s="231"/>
      <c r="H1512" s="231"/>
      <c r="I1512" s="231"/>
      <c r="J1512" s="231"/>
      <c r="K1512" s="231"/>
      <c r="L1512" s="231"/>
      <c r="M1512" s="231"/>
      <c r="N1512" s="231"/>
      <c r="O1512" s="231"/>
      <c r="P1512" s="231"/>
    </row>
    <row r="1513" spans="1:16">
      <c r="A1513" s="236"/>
      <c r="B1513" s="296"/>
      <c r="C1513" s="231"/>
      <c r="D1513" s="231"/>
      <c r="E1513" s="237"/>
      <c r="F1513" s="237"/>
      <c r="G1513" s="231"/>
      <c r="H1513" s="231"/>
      <c r="I1513" s="231"/>
      <c r="J1513" s="231"/>
      <c r="K1513" s="231"/>
      <c r="L1513" s="231"/>
      <c r="M1513" s="231"/>
      <c r="N1513" s="231"/>
      <c r="O1513" s="231"/>
      <c r="P1513" s="231"/>
    </row>
    <row r="1514" spans="1:16">
      <c r="A1514" s="236"/>
      <c r="B1514" s="296"/>
      <c r="C1514" s="231"/>
      <c r="D1514" s="231"/>
      <c r="E1514" s="237"/>
      <c r="F1514" s="237"/>
      <c r="G1514" s="231"/>
      <c r="H1514" s="231"/>
      <c r="I1514" s="231"/>
      <c r="J1514" s="231"/>
      <c r="K1514" s="231"/>
      <c r="L1514" s="231"/>
      <c r="M1514" s="231"/>
      <c r="N1514" s="231"/>
      <c r="O1514" s="231"/>
      <c r="P1514" s="231"/>
    </row>
    <row r="1515" spans="1:16">
      <c r="A1515" s="236"/>
      <c r="B1515" s="296"/>
      <c r="C1515" s="231"/>
      <c r="D1515" s="231"/>
      <c r="E1515" s="237"/>
      <c r="F1515" s="237"/>
      <c r="G1515" s="231"/>
      <c r="H1515" s="231"/>
      <c r="I1515" s="231"/>
      <c r="J1515" s="231"/>
      <c r="K1515" s="231"/>
      <c r="L1515" s="231"/>
      <c r="M1515" s="231"/>
      <c r="N1515" s="231"/>
      <c r="O1515" s="231"/>
      <c r="P1515" s="231"/>
    </row>
    <row r="1516" spans="1:16">
      <c r="A1516" s="236"/>
      <c r="B1516" s="296"/>
      <c r="C1516" s="231"/>
      <c r="D1516" s="231"/>
      <c r="E1516" s="237"/>
      <c r="F1516" s="237"/>
      <c r="G1516" s="231"/>
      <c r="H1516" s="231"/>
      <c r="I1516" s="231"/>
      <c r="J1516" s="231"/>
      <c r="K1516" s="231"/>
      <c r="L1516" s="231"/>
      <c r="M1516" s="231"/>
      <c r="N1516" s="231"/>
      <c r="O1516" s="231"/>
      <c r="P1516" s="231"/>
    </row>
    <row r="1517" spans="1:16">
      <c r="A1517" s="236"/>
      <c r="B1517" s="296"/>
      <c r="C1517" s="231"/>
      <c r="D1517" s="231"/>
      <c r="E1517" s="237"/>
      <c r="F1517" s="237"/>
      <c r="G1517" s="231"/>
      <c r="H1517" s="231"/>
      <c r="I1517" s="231"/>
      <c r="J1517" s="231"/>
      <c r="K1517" s="231"/>
      <c r="L1517" s="231"/>
      <c r="M1517" s="231"/>
      <c r="N1517" s="231"/>
      <c r="O1517" s="231"/>
      <c r="P1517" s="231"/>
    </row>
    <row r="1518" spans="1:16">
      <c r="A1518" s="236"/>
      <c r="B1518" s="296"/>
      <c r="C1518" s="231"/>
      <c r="D1518" s="231"/>
      <c r="E1518" s="237"/>
      <c r="F1518" s="237"/>
      <c r="G1518" s="231"/>
      <c r="H1518" s="231"/>
      <c r="I1518" s="231"/>
      <c r="J1518" s="231"/>
      <c r="K1518" s="231"/>
      <c r="L1518" s="231"/>
      <c r="M1518" s="231"/>
      <c r="N1518" s="231"/>
      <c r="O1518" s="231"/>
      <c r="P1518" s="231"/>
    </row>
    <row r="1519" spans="1:16">
      <c r="A1519" s="236"/>
      <c r="B1519" s="296"/>
      <c r="C1519" s="231"/>
      <c r="D1519" s="231"/>
      <c r="E1519" s="237"/>
      <c r="F1519" s="237"/>
      <c r="G1519" s="231"/>
      <c r="H1519" s="231"/>
      <c r="I1519" s="231"/>
      <c r="J1519" s="231"/>
      <c r="K1519" s="231"/>
      <c r="L1519" s="231"/>
      <c r="M1519" s="231"/>
      <c r="N1519" s="231"/>
      <c r="O1519" s="231"/>
      <c r="P1519" s="231"/>
    </row>
    <row r="1520" spans="1:16">
      <c r="A1520" s="236"/>
      <c r="B1520" s="296"/>
      <c r="C1520" s="231"/>
      <c r="D1520" s="231"/>
      <c r="E1520" s="237"/>
      <c r="F1520" s="237"/>
      <c r="G1520" s="231"/>
      <c r="H1520" s="231"/>
      <c r="I1520" s="231"/>
      <c r="J1520" s="231"/>
      <c r="K1520" s="231"/>
      <c r="L1520" s="231"/>
      <c r="M1520" s="231"/>
      <c r="N1520" s="231"/>
      <c r="O1520" s="231"/>
      <c r="P1520" s="231"/>
    </row>
    <row r="1521" spans="1:16">
      <c r="A1521" s="236"/>
      <c r="B1521" s="296"/>
      <c r="C1521" s="231"/>
      <c r="D1521" s="231"/>
      <c r="E1521" s="237"/>
      <c r="F1521" s="237"/>
      <c r="G1521" s="231"/>
      <c r="H1521" s="231"/>
      <c r="I1521" s="231"/>
      <c r="J1521" s="231"/>
      <c r="K1521" s="231"/>
      <c r="L1521" s="231"/>
      <c r="M1521" s="231"/>
      <c r="N1521" s="231"/>
      <c r="O1521" s="231"/>
      <c r="P1521" s="231"/>
    </row>
    <row r="1522" spans="1:16">
      <c r="A1522" s="236"/>
      <c r="B1522" s="296"/>
      <c r="C1522" s="231"/>
      <c r="D1522" s="231"/>
      <c r="E1522" s="237"/>
      <c r="F1522" s="237"/>
      <c r="G1522" s="231"/>
      <c r="H1522" s="231"/>
      <c r="I1522" s="231"/>
      <c r="J1522" s="231"/>
      <c r="K1522" s="231"/>
      <c r="L1522" s="231"/>
      <c r="M1522" s="231"/>
      <c r="N1522" s="231"/>
      <c r="O1522" s="231"/>
      <c r="P1522" s="231"/>
    </row>
    <row r="1523" spans="1:16">
      <c r="A1523" s="236"/>
      <c r="B1523" s="296"/>
      <c r="C1523" s="231"/>
      <c r="D1523" s="231"/>
      <c r="E1523" s="237"/>
      <c r="F1523" s="237"/>
      <c r="G1523" s="231"/>
      <c r="H1523" s="231"/>
      <c r="I1523" s="231"/>
      <c r="J1523" s="231"/>
      <c r="K1523" s="231"/>
      <c r="L1523" s="231"/>
      <c r="M1523" s="231"/>
      <c r="N1523" s="231"/>
      <c r="O1523" s="231"/>
      <c r="P1523" s="231"/>
    </row>
    <row r="1524" spans="1:16">
      <c r="A1524" s="236"/>
      <c r="B1524" s="296"/>
      <c r="C1524" s="231"/>
      <c r="D1524" s="231"/>
      <c r="E1524" s="237"/>
      <c r="F1524" s="237"/>
      <c r="G1524" s="231"/>
      <c r="H1524" s="231"/>
      <c r="I1524" s="231"/>
      <c r="J1524" s="231"/>
      <c r="K1524" s="231"/>
      <c r="L1524" s="231"/>
      <c r="M1524" s="231"/>
      <c r="N1524" s="231"/>
      <c r="O1524" s="231"/>
      <c r="P1524" s="231"/>
    </row>
    <row r="1525" spans="1:16">
      <c r="A1525" s="236"/>
      <c r="B1525" s="296"/>
      <c r="C1525" s="231"/>
      <c r="D1525" s="231"/>
      <c r="E1525" s="237"/>
      <c r="F1525" s="237"/>
      <c r="G1525" s="231"/>
      <c r="H1525" s="231"/>
      <c r="I1525" s="231"/>
      <c r="J1525" s="231"/>
      <c r="K1525" s="231"/>
      <c r="L1525" s="231"/>
      <c r="M1525" s="231"/>
      <c r="N1525" s="231"/>
      <c r="O1525" s="231"/>
      <c r="P1525" s="231"/>
    </row>
    <row r="1526" spans="1:16">
      <c r="A1526" s="236"/>
      <c r="B1526" s="296"/>
      <c r="C1526" s="231"/>
      <c r="D1526" s="231"/>
      <c r="E1526" s="237"/>
      <c r="F1526" s="237"/>
      <c r="G1526" s="231"/>
      <c r="H1526" s="231"/>
      <c r="I1526" s="231"/>
      <c r="J1526" s="231"/>
      <c r="K1526" s="231"/>
      <c r="L1526" s="231"/>
      <c r="M1526" s="231"/>
      <c r="N1526" s="231"/>
      <c r="O1526" s="231"/>
      <c r="P1526" s="231"/>
    </row>
    <row r="1527" spans="1:16">
      <c r="A1527" s="236"/>
      <c r="B1527" s="296"/>
      <c r="C1527" s="231"/>
      <c r="D1527" s="231"/>
      <c r="E1527" s="237"/>
      <c r="F1527" s="237"/>
      <c r="G1527" s="231"/>
      <c r="H1527" s="231"/>
      <c r="I1527" s="231"/>
      <c r="J1527" s="231"/>
      <c r="K1527" s="231"/>
      <c r="L1527" s="231"/>
      <c r="M1527" s="231"/>
      <c r="N1527" s="231"/>
      <c r="O1527" s="231"/>
      <c r="P1527" s="231"/>
    </row>
    <row r="1528" spans="1:16">
      <c r="A1528" s="236"/>
      <c r="B1528" s="296"/>
      <c r="C1528" s="231"/>
      <c r="D1528" s="231"/>
      <c r="E1528" s="237"/>
      <c r="F1528" s="237"/>
      <c r="G1528" s="231"/>
      <c r="H1528" s="231"/>
      <c r="I1528" s="231"/>
      <c r="J1528" s="231"/>
      <c r="K1528" s="231"/>
      <c r="L1528" s="231"/>
      <c r="M1528" s="231"/>
      <c r="N1528" s="231"/>
      <c r="O1528" s="231"/>
      <c r="P1528" s="231"/>
    </row>
    <row r="1529" spans="1:16">
      <c r="A1529" s="236"/>
      <c r="B1529" s="296"/>
      <c r="C1529" s="231"/>
      <c r="D1529" s="231"/>
      <c r="E1529" s="237"/>
      <c r="F1529" s="237"/>
      <c r="G1529" s="231"/>
      <c r="H1529" s="231"/>
      <c r="I1529" s="231"/>
      <c r="J1529" s="231"/>
      <c r="K1529" s="231"/>
      <c r="L1529" s="231"/>
      <c r="M1529" s="231"/>
      <c r="N1529" s="231"/>
      <c r="O1529" s="231"/>
      <c r="P1529" s="231"/>
    </row>
    <row r="1530" spans="1:16">
      <c r="A1530" s="236"/>
      <c r="B1530" s="296"/>
      <c r="C1530" s="231"/>
      <c r="D1530" s="231"/>
      <c r="E1530" s="237"/>
      <c r="F1530" s="237"/>
      <c r="G1530" s="231"/>
      <c r="H1530" s="231"/>
      <c r="I1530" s="231"/>
      <c r="J1530" s="231"/>
      <c r="K1530" s="231"/>
      <c r="L1530" s="231"/>
      <c r="M1530" s="231"/>
      <c r="N1530" s="231"/>
      <c r="O1530" s="231"/>
      <c r="P1530" s="231"/>
    </row>
    <row r="1531" spans="1:16">
      <c r="A1531" s="236"/>
      <c r="B1531" s="296"/>
      <c r="C1531" s="231"/>
      <c r="D1531" s="231"/>
      <c r="E1531" s="237"/>
      <c r="F1531" s="237"/>
      <c r="G1531" s="231"/>
      <c r="H1531" s="231"/>
      <c r="I1531" s="231"/>
      <c r="J1531" s="231"/>
      <c r="K1531" s="231"/>
      <c r="L1531" s="231"/>
      <c r="M1531" s="231"/>
      <c r="N1531" s="231"/>
      <c r="O1531" s="231"/>
      <c r="P1531" s="231"/>
    </row>
    <row r="1532" spans="1:16">
      <c r="A1532" s="236"/>
      <c r="B1532" s="296"/>
      <c r="C1532" s="231"/>
      <c r="D1532" s="231"/>
      <c r="E1532" s="237"/>
      <c r="F1532" s="237"/>
      <c r="G1532" s="231"/>
      <c r="H1532" s="231"/>
      <c r="I1532" s="231"/>
      <c r="J1532" s="231"/>
      <c r="K1532" s="231"/>
      <c r="L1532" s="231"/>
      <c r="M1532" s="231"/>
      <c r="N1532" s="231"/>
      <c r="O1532" s="231"/>
      <c r="P1532" s="231"/>
    </row>
    <row r="1533" spans="1:16">
      <c r="A1533" s="236"/>
      <c r="B1533" s="296"/>
      <c r="C1533" s="231"/>
      <c r="D1533" s="231"/>
      <c r="E1533" s="237"/>
      <c r="F1533" s="237"/>
      <c r="G1533" s="231"/>
      <c r="H1533" s="231"/>
      <c r="I1533" s="231"/>
      <c r="J1533" s="231"/>
      <c r="K1533" s="231"/>
      <c r="L1533" s="231"/>
      <c r="M1533" s="231"/>
      <c r="N1533" s="231"/>
      <c r="O1533" s="231"/>
      <c r="P1533" s="231"/>
    </row>
    <row r="1534" spans="1:16">
      <c r="A1534" s="236"/>
      <c r="B1534" s="296"/>
      <c r="C1534" s="231"/>
      <c r="D1534" s="231"/>
      <c r="E1534" s="237"/>
      <c r="F1534" s="237"/>
      <c r="G1534" s="231"/>
      <c r="H1534" s="231"/>
      <c r="I1534" s="231"/>
      <c r="J1534" s="231"/>
      <c r="K1534" s="231"/>
      <c r="L1534" s="231"/>
      <c r="M1534" s="231"/>
      <c r="N1534" s="231"/>
      <c r="O1534" s="231"/>
      <c r="P1534" s="231"/>
    </row>
    <row r="1535" spans="1:16">
      <c r="A1535" s="236"/>
      <c r="B1535" s="296"/>
      <c r="C1535" s="231"/>
      <c r="D1535" s="231"/>
      <c r="E1535" s="237"/>
      <c r="F1535" s="237"/>
      <c r="G1535" s="231"/>
      <c r="H1535" s="231"/>
      <c r="I1535" s="231"/>
      <c r="J1535" s="231"/>
      <c r="K1535" s="231"/>
      <c r="L1535" s="231"/>
      <c r="M1535" s="231"/>
      <c r="N1535" s="231"/>
      <c r="O1535" s="231"/>
      <c r="P1535" s="231"/>
    </row>
    <row r="1536" spans="1:16">
      <c r="A1536" s="236"/>
      <c r="B1536" s="296"/>
      <c r="C1536" s="231"/>
      <c r="D1536" s="231"/>
      <c r="E1536" s="237"/>
      <c r="F1536" s="237"/>
      <c r="G1536" s="231"/>
      <c r="H1536" s="231"/>
      <c r="I1536" s="231"/>
      <c r="J1536" s="231"/>
      <c r="K1536" s="231"/>
      <c r="L1536" s="231"/>
      <c r="M1536" s="231"/>
      <c r="N1536" s="231"/>
      <c r="O1536" s="231"/>
      <c r="P1536" s="231"/>
    </row>
    <row r="1537" spans="1:16">
      <c r="A1537" s="236"/>
      <c r="B1537" s="296"/>
      <c r="C1537" s="231"/>
      <c r="D1537" s="231"/>
      <c r="E1537" s="237"/>
      <c r="F1537" s="237"/>
      <c r="G1537" s="231"/>
      <c r="H1537" s="231"/>
      <c r="I1537" s="231"/>
      <c r="J1537" s="231"/>
      <c r="K1537" s="231"/>
      <c r="L1537" s="231"/>
      <c r="M1537" s="231"/>
      <c r="N1537" s="231"/>
      <c r="O1537" s="231"/>
      <c r="P1537" s="231"/>
    </row>
    <row r="1538" spans="1:16">
      <c r="A1538" s="236"/>
      <c r="B1538" s="296"/>
      <c r="C1538" s="231"/>
      <c r="D1538" s="231"/>
      <c r="E1538" s="237"/>
      <c r="F1538" s="237"/>
      <c r="G1538" s="231"/>
      <c r="H1538" s="231"/>
      <c r="I1538" s="231"/>
      <c r="J1538" s="231"/>
      <c r="K1538" s="231"/>
      <c r="L1538" s="231"/>
      <c r="M1538" s="231"/>
      <c r="N1538" s="231"/>
      <c r="O1538" s="231"/>
      <c r="P1538" s="231"/>
    </row>
    <row r="1539" spans="1:16">
      <c r="A1539" s="236"/>
      <c r="B1539" s="296"/>
      <c r="C1539" s="231"/>
      <c r="D1539" s="231"/>
      <c r="E1539" s="237"/>
      <c r="F1539" s="237"/>
      <c r="G1539" s="231"/>
      <c r="H1539" s="231"/>
      <c r="I1539" s="231"/>
      <c r="J1539" s="231"/>
      <c r="K1539" s="231"/>
      <c r="L1539" s="231"/>
      <c r="M1539" s="231"/>
      <c r="N1539" s="231"/>
      <c r="O1539" s="231"/>
      <c r="P1539" s="231"/>
    </row>
    <row r="1540" spans="1:16">
      <c r="A1540" s="236"/>
      <c r="B1540" s="296"/>
      <c r="C1540" s="231"/>
      <c r="D1540" s="231"/>
      <c r="E1540" s="237"/>
      <c r="F1540" s="237"/>
      <c r="G1540" s="231"/>
      <c r="H1540" s="231"/>
      <c r="I1540" s="231"/>
      <c r="J1540" s="231"/>
      <c r="K1540" s="231"/>
      <c r="L1540" s="231"/>
      <c r="M1540" s="231"/>
      <c r="N1540" s="231"/>
      <c r="O1540" s="231"/>
      <c r="P1540" s="231"/>
    </row>
    <row r="1541" spans="1:16">
      <c r="A1541" s="236"/>
      <c r="B1541" s="296"/>
      <c r="C1541" s="231"/>
      <c r="D1541" s="231"/>
      <c r="E1541" s="237"/>
      <c r="F1541" s="237"/>
      <c r="G1541" s="231"/>
      <c r="H1541" s="231"/>
      <c r="I1541" s="231"/>
      <c r="J1541" s="231"/>
      <c r="K1541" s="231"/>
      <c r="L1541" s="231"/>
      <c r="M1541" s="231"/>
      <c r="N1541" s="231"/>
      <c r="O1541" s="231"/>
      <c r="P1541" s="231"/>
    </row>
    <row r="1542" spans="1:16">
      <c r="A1542" s="236"/>
      <c r="B1542" s="296"/>
      <c r="C1542" s="231"/>
      <c r="D1542" s="231"/>
      <c r="E1542" s="237"/>
      <c r="F1542" s="237"/>
      <c r="G1542" s="231"/>
      <c r="H1542" s="231"/>
      <c r="I1542" s="231"/>
      <c r="J1542" s="231"/>
      <c r="K1542" s="231"/>
      <c r="L1542" s="231"/>
      <c r="M1542" s="231"/>
      <c r="N1542" s="231"/>
      <c r="O1542" s="231"/>
      <c r="P1542" s="231"/>
    </row>
    <row r="1543" spans="1:16">
      <c r="A1543" s="236"/>
      <c r="B1543" s="296"/>
      <c r="C1543" s="231"/>
      <c r="D1543" s="231"/>
      <c r="E1543" s="237"/>
      <c r="F1543" s="237"/>
      <c r="G1543" s="231"/>
      <c r="H1543" s="231"/>
      <c r="I1543" s="231"/>
      <c r="J1543" s="231"/>
      <c r="K1543" s="231"/>
      <c r="L1543" s="231"/>
      <c r="M1543" s="231"/>
      <c r="N1543" s="231"/>
      <c r="O1543" s="231"/>
      <c r="P1543" s="231"/>
    </row>
    <row r="1544" spans="1:16">
      <c r="A1544" s="236"/>
      <c r="B1544" s="296"/>
      <c r="C1544" s="231"/>
      <c r="D1544" s="231"/>
      <c r="E1544" s="237"/>
      <c r="F1544" s="237"/>
      <c r="G1544" s="231"/>
      <c r="H1544" s="231"/>
      <c r="I1544" s="231"/>
      <c r="J1544" s="231"/>
      <c r="K1544" s="231"/>
      <c r="L1544" s="231"/>
      <c r="M1544" s="231"/>
      <c r="N1544" s="231"/>
      <c r="O1544" s="231"/>
      <c r="P1544" s="231"/>
    </row>
    <row r="1545" spans="1:16">
      <c r="A1545" s="236"/>
      <c r="B1545" s="296"/>
      <c r="C1545" s="231"/>
      <c r="D1545" s="231"/>
      <c r="E1545" s="237"/>
      <c r="F1545" s="237"/>
      <c r="G1545" s="231"/>
      <c r="H1545" s="231"/>
      <c r="I1545" s="231"/>
      <c r="J1545" s="231"/>
      <c r="K1545" s="231"/>
      <c r="L1545" s="231"/>
      <c r="M1545" s="231"/>
      <c r="N1545" s="231"/>
      <c r="O1545" s="231"/>
      <c r="P1545" s="231"/>
    </row>
    <row r="1546" spans="1:16">
      <c r="A1546" s="236"/>
      <c r="B1546" s="296"/>
      <c r="C1546" s="231"/>
      <c r="D1546" s="231"/>
      <c r="E1546" s="237"/>
      <c r="F1546" s="237"/>
      <c r="G1546" s="231"/>
      <c r="H1546" s="231"/>
      <c r="I1546" s="231"/>
      <c r="J1546" s="231"/>
      <c r="K1546" s="231"/>
      <c r="L1546" s="231"/>
      <c r="M1546" s="231"/>
      <c r="N1546" s="231"/>
      <c r="O1546" s="231"/>
      <c r="P1546" s="231"/>
    </row>
    <row r="1547" spans="1:16">
      <c r="A1547" s="236"/>
      <c r="B1547" s="296"/>
      <c r="C1547" s="231"/>
      <c r="D1547" s="231"/>
      <c r="E1547" s="237"/>
      <c r="F1547" s="237"/>
      <c r="G1547" s="231"/>
      <c r="H1547" s="231"/>
      <c r="I1547" s="231"/>
      <c r="J1547" s="231"/>
      <c r="K1547" s="231"/>
      <c r="L1547" s="231"/>
      <c r="M1547" s="231"/>
      <c r="N1547" s="231"/>
      <c r="O1547" s="231"/>
      <c r="P1547" s="231"/>
    </row>
    <row r="1548" spans="1:16">
      <c r="A1548" s="236"/>
      <c r="B1548" s="296"/>
      <c r="C1548" s="231"/>
      <c r="D1548" s="231"/>
      <c r="E1548" s="237"/>
      <c r="F1548" s="237"/>
      <c r="G1548" s="231"/>
      <c r="H1548" s="231"/>
      <c r="I1548" s="231"/>
      <c r="J1548" s="231"/>
      <c r="K1548" s="231"/>
      <c r="L1548" s="231"/>
      <c r="M1548" s="231"/>
      <c r="N1548" s="231"/>
      <c r="O1548" s="231"/>
      <c r="P1548" s="231"/>
    </row>
    <row r="1549" spans="1:16">
      <c r="A1549" s="236"/>
      <c r="B1549" s="296"/>
      <c r="C1549" s="231"/>
      <c r="D1549" s="231"/>
      <c r="E1549" s="237"/>
      <c r="F1549" s="237"/>
      <c r="G1549" s="231"/>
      <c r="H1549" s="231"/>
      <c r="I1549" s="231"/>
      <c r="J1549" s="231"/>
      <c r="K1549" s="231"/>
      <c r="L1549" s="231"/>
      <c r="M1549" s="231"/>
      <c r="N1549" s="231"/>
      <c r="O1549" s="231"/>
      <c r="P1549" s="231"/>
    </row>
    <row r="1550" spans="1:16">
      <c r="A1550" s="236"/>
      <c r="B1550" s="296"/>
      <c r="C1550" s="231"/>
      <c r="D1550" s="231"/>
      <c r="E1550" s="237"/>
      <c r="F1550" s="237"/>
      <c r="G1550" s="231"/>
      <c r="H1550" s="231"/>
      <c r="I1550" s="231"/>
      <c r="J1550" s="231"/>
      <c r="K1550" s="231"/>
      <c r="L1550" s="231"/>
      <c r="M1550" s="231"/>
      <c r="N1550" s="231"/>
      <c r="O1550" s="231"/>
      <c r="P1550" s="231"/>
    </row>
    <row r="1551" spans="1:16">
      <c r="A1551" s="236"/>
      <c r="B1551" s="296"/>
      <c r="C1551" s="231"/>
      <c r="D1551" s="231"/>
      <c r="E1551" s="237"/>
      <c r="F1551" s="237"/>
      <c r="G1551" s="231"/>
      <c r="H1551" s="231"/>
      <c r="I1551" s="231"/>
      <c r="J1551" s="231"/>
      <c r="K1551" s="231"/>
      <c r="L1551" s="231"/>
      <c r="M1551" s="231"/>
      <c r="N1551" s="231"/>
      <c r="O1551" s="231"/>
      <c r="P1551" s="231"/>
    </row>
    <row r="1552" spans="1:16">
      <c r="A1552" s="236"/>
      <c r="B1552" s="296"/>
      <c r="C1552" s="231"/>
      <c r="D1552" s="231"/>
      <c r="E1552" s="237"/>
      <c r="F1552" s="237"/>
      <c r="G1552" s="231"/>
      <c r="H1552" s="231"/>
      <c r="I1552" s="231"/>
      <c r="J1552" s="231"/>
      <c r="K1552" s="231"/>
      <c r="L1552" s="231"/>
      <c r="M1552" s="231"/>
      <c r="N1552" s="231"/>
      <c r="O1552" s="231"/>
      <c r="P1552" s="231"/>
    </row>
    <row r="1553" spans="1:16">
      <c r="A1553" s="236"/>
      <c r="B1553" s="296"/>
      <c r="C1553" s="231"/>
      <c r="D1553" s="231"/>
      <c r="E1553" s="237"/>
      <c r="F1553" s="237"/>
      <c r="G1553" s="231"/>
      <c r="H1553" s="231"/>
      <c r="I1553" s="231"/>
      <c r="J1553" s="231"/>
      <c r="K1553" s="231"/>
      <c r="L1553" s="231"/>
      <c r="M1553" s="231"/>
      <c r="N1553" s="231"/>
      <c r="O1553" s="231"/>
      <c r="P1553" s="231"/>
    </row>
    <row r="1554" spans="1:16">
      <c r="A1554" s="236"/>
      <c r="B1554" s="296"/>
      <c r="C1554" s="231"/>
      <c r="D1554" s="231"/>
      <c r="E1554" s="237"/>
      <c r="F1554" s="237"/>
      <c r="G1554" s="231"/>
      <c r="H1554" s="231"/>
      <c r="I1554" s="231"/>
      <c r="J1554" s="231"/>
      <c r="K1554" s="231"/>
      <c r="L1554" s="231"/>
      <c r="M1554" s="231"/>
      <c r="N1554" s="231"/>
      <c r="O1554" s="231"/>
      <c r="P1554" s="231"/>
    </row>
    <row r="1555" spans="1:16">
      <c r="A1555" s="236"/>
      <c r="B1555" s="296"/>
      <c r="C1555" s="231"/>
      <c r="D1555" s="231"/>
      <c r="E1555" s="237"/>
      <c r="F1555" s="237"/>
      <c r="G1555" s="231"/>
      <c r="H1555" s="231"/>
      <c r="I1555" s="231"/>
      <c r="J1555" s="231"/>
      <c r="K1555" s="231"/>
      <c r="L1555" s="231"/>
      <c r="M1555" s="231"/>
      <c r="N1555" s="231"/>
      <c r="O1555" s="231"/>
      <c r="P1555" s="231"/>
    </row>
    <row r="1556" spans="1:16">
      <c r="A1556" s="236"/>
      <c r="B1556" s="296"/>
      <c r="C1556" s="231"/>
      <c r="D1556" s="231"/>
      <c r="E1556" s="237"/>
      <c r="F1556" s="237"/>
      <c r="G1556" s="231"/>
      <c r="H1556" s="231"/>
      <c r="I1556" s="231"/>
      <c r="J1556" s="231"/>
      <c r="K1556" s="231"/>
      <c r="L1556" s="231"/>
      <c r="M1556" s="231"/>
      <c r="N1556" s="231"/>
      <c r="O1556" s="231"/>
      <c r="P1556" s="231"/>
    </row>
    <row r="1557" spans="1:16">
      <c r="A1557" s="236"/>
      <c r="B1557" s="296"/>
      <c r="C1557" s="231"/>
      <c r="D1557" s="231"/>
      <c r="E1557" s="237"/>
      <c r="F1557" s="237"/>
      <c r="G1557" s="231"/>
      <c r="H1557" s="231"/>
      <c r="I1557" s="231"/>
      <c r="J1557" s="231"/>
      <c r="K1557" s="231"/>
      <c r="L1557" s="231"/>
      <c r="M1557" s="231"/>
      <c r="N1557" s="231"/>
      <c r="O1557" s="231"/>
      <c r="P1557" s="231"/>
    </row>
    <row r="1558" spans="1:16">
      <c r="A1558" s="236"/>
      <c r="B1558" s="296"/>
      <c r="C1558" s="231"/>
      <c r="D1558" s="231"/>
      <c r="E1558" s="237"/>
      <c r="F1558" s="237"/>
      <c r="G1558" s="231"/>
      <c r="H1558" s="231"/>
      <c r="I1558" s="231"/>
      <c r="J1558" s="231"/>
      <c r="K1558" s="231"/>
      <c r="L1558" s="231"/>
      <c r="M1558" s="231"/>
      <c r="N1558" s="231"/>
      <c r="O1558" s="231"/>
      <c r="P1558" s="231"/>
    </row>
    <row r="1559" spans="1:16">
      <c r="A1559" s="236"/>
      <c r="B1559" s="296"/>
      <c r="C1559" s="231"/>
      <c r="D1559" s="231"/>
      <c r="E1559" s="237"/>
      <c r="F1559" s="237"/>
      <c r="G1559" s="231"/>
      <c r="H1559" s="231"/>
      <c r="I1559" s="231"/>
      <c r="J1559" s="231"/>
      <c r="K1559" s="231"/>
      <c r="L1559" s="231"/>
      <c r="M1559" s="231"/>
      <c r="N1559" s="231"/>
      <c r="O1559" s="231"/>
      <c r="P1559" s="231"/>
    </row>
    <row r="1560" spans="1:16">
      <c r="A1560" s="236"/>
      <c r="B1560" s="296"/>
      <c r="C1560" s="231"/>
      <c r="D1560" s="231"/>
      <c r="E1560" s="237"/>
      <c r="F1560" s="237"/>
      <c r="G1560" s="231"/>
      <c r="H1560" s="231"/>
      <c r="I1560" s="231"/>
      <c r="J1560" s="231"/>
      <c r="K1560" s="231"/>
      <c r="L1560" s="231"/>
      <c r="M1560" s="231"/>
      <c r="N1560" s="231"/>
      <c r="O1560" s="231"/>
      <c r="P1560" s="231"/>
    </row>
    <row r="1561" spans="1:16">
      <c r="A1561" s="236"/>
      <c r="B1561" s="296"/>
      <c r="C1561" s="231"/>
      <c r="D1561" s="231"/>
      <c r="E1561" s="237"/>
      <c r="F1561" s="237"/>
      <c r="G1561" s="231"/>
      <c r="H1561" s="231"/>
      <c r="I1561" s="231"/>
      <c r="J1561" s="231"/>
      <c r="K1561" s="231"/>
      <c r="L1561" s="231"/>
      <c r="M1561" s="231"/>
      <c r="N1561" s="231"/>
      <c r="O1561" s="231"/>
      <c r="P1561" s="231"/>
    </row>
    <row r="1562" spans="1:16">
      <c r="A1562" s="236"/>
      <c r="B1562" s="296"/>
      <c r="C1562" s="231"/>
      <c r="D1562" s="231"/>
      <c r="E1562" s="237"/>
      <c r="F1562" s="237"/>
      <c r="G1562" s="231"/>
      <c r="H1562" s="231"/>
      <c r="I1562" s="231"/>
      <c r="J1562" s="231"/>
      <c r="K1562" s="231"/>
      <c r="L1562" s="231"/>
      <c r="M1562" s="231"/>
      <c r="N1562" s="231"/>
      <c r="O1562" s="231"/>
      <c r="P1562" s="231"/>
    </row>
    <row r="1563" spans="1:16">
      <c r="A1563" s="236"/>
      <c r="B1563" s="296"/>
      <c r="C1563" s="231"/>
      <c r="D1563" s="231"/>
      <c r="E1563" s="237"/>
      <c r="F1563" s="237"/>
      <c r="G1563" s="231"/>
      <c r="H1563" s="231"/>
      <c r="I1563" s="231"/>
      <c r="J1563" s="231"/>
      <c r="K1563" s="231"/>
      <c r="L1563" s="231"/>
      <c r="M1563" s="231"/>
      <c r="N1563" s="231"/>
      <c r="O1563" s="231"/>
      <c r="P1563" s="231"/>
    </row>
    <row r="1564" spans="1:16">
      <c r="A1564" s="236"/>
      <c r="B1564" s="296"/>
      <c r="C1564" s="231"/>
      <c r="D1564" s="231"/>
      <c r="E1564" s="237"/>
      <c r="F1564" s="237"/>
      <c r="G1564" s="231"/>
      <c r="H1564" s="231"/>
      <c r="I1564" s="231"/>
      <c r="J1564" s="231"/>
      <c r="K1564" s="231"/>
      <c r="L1564" s="231"/>
      <c r="M1564" s="231"/>
      <c r="N1564" s="231"/>
      <c r="O1564" s="231"/>
      <c r="P1564" s="231"/>
    </row>
    <row r="1565" spans="1:16">
      <c r="A1565" s="236"/>
      <c r="B1565" s="296"/>
      <c r="C1565" s="231"/>
      <c r="D1565" s="231"/>
      <c r="E1565" s="237"/>
      <c r="F1565" s="237"/>
      <c r="G1565" s="231"/>
      <c r="H1565" s="231"/>
      <c r="I1565" s="231"/>
      <c r="J1565" s="231"/>
      <c r="K1565" s="231"/>
      <c r="L1565" s="231"/>
      <c r="M1565" s="231"/>
      <c r="N1565" s="231"/>
      <c r="O1565" s="231"/>
      <c r="P1565" s="231"/>
    </row>
    <row r="1566" spans="1:16">
      <c r="A1566" s="236"/>
      <c r="B1566" s="296"/>
      <c r="C1566" s="231"/>
      <c r="D1566" s="231"/>
      <c r="E1566" s="237"/>
      <c r="F1566" s="237"/>
      <c r="G1566" s="231"/>
      <c r="H1566" s="231"/>
      <c r="I1566" s="231"/>
      <c r="J1566" s="231"/>
      <c r="K1566" s="231"/>
      <c r="L1566" s="231"/>
      <c r="M1566" s="231"/>
      <c r="N1566" s="231"/>
      <c r="O1566" s="231"/>
      <c r="P1566" s="231"/>
    </row>
    <row r="1567" spans="1:16">
      <c r="A1567" s="236"/>
      <c r="B1567" s="296"/>
      <c r="C1567" s="231"/>
      <c r="D1567" s="231"/>
      <c r="E1567" s="237"/>
      <c r="F1567" s="237"/>
      <c r="G1567" s="231"/>
      <c r="H1567" s="231"/>
      <c r="I1567" s="231"/>
      <c r="J1567" s="231"/>
      <c r="K1567" s="231"/>
      <c r="L1567" s="231"/>
      <c r="M1567" s="231"/>
      <c r="N1567" s="231"/>
      <c r="O1567" s="231"/>
      <c r="P1567" s="231"/>
    </row>
    <row r="1568" spans="1:16">
      <c r="A1568" s="236"/>
      <c r="B1568" s="296"/>
      <c r="C1568" s="231"/>
      <c r="D1568" s="231"/>
      <c r="E1568" s="237"/>
      <c r="F1568" s="237"/>
      <c r="G1568" s="231"/>
      <c r="H1568" s="231"/>
      <c r="I1568" s="231"/>
      <c r="J1568" s="231"/>
      <c r="K1568" s="231"/>
      <c r="L1568" s="231"/>
      <c r="M1568" s="231"/>
      <c r="N1568" s="231"/>
      <c r="O1568" s="231"/>
      <c r="P1568" s="231"/>
    </row>
    <row r="1569" spans="1:16">
      <c r="A1569" s="236"/>
      <c r="B1569" s="296"/>
      <c r="C1569" s="231"/>
      <c r="D1569" s="231"/>
      <c r="E1569" s="237"/>
      <c r="F1569" s="237"/>
      <c r="G1569" s="231"/>
      <c r="H1569" s="231"/>
      <c r="I1569" s="231"/>
      <c r="J1569" s="231"/>
      <c r="K1569" s="231"/>
      <c r="L1569" s="231"/>
      <c r="M1569" s="231"/>
      <c r="N1569" s="231"/>
      <c r="O1569" s="231"/>
      <c r="P1569" s="231"/>
    </row>
    <row r="1570" spans="1:16">
      <c r="A1570" s="236"/>
      <c r="B1570" s="296"/>
      <c r="C1570" s="231"/>
      <c r="D1570" s="231"/>
      <c r="E1570" s="237"/>
      <c r="F1570" s="237"/>
      <c r="G1570" s="231"/>
      <c r="H1570" s="231"/>
      <c r="I1570" s="231"/>
      <c r="J1570" s="231"/>
      <c r="K1570" s="231"/>
      <c r="L1570" s="231"/>
      <c r="M1570" s="231"/>
      <c r="N1570" s="231"/>
      <c r="O1570" s="231"/>
      <c r="P1570" s="231"/>
    </row>
    <row r="1571" spans="1:16">
      <c r="A1571" s="236"/>
      <c r="B1571" s="296"/>
      <c r="C1571" s="231"/>
      <c r="D1571" s="231"/>
      <c r="E1571" s="237"/>
      <c r="F1571" s="237"/>
      <c r="G1571" s="231"/>
      <c r="H1571" s="231"/>
      <c r="I1571" s="231"/>
      <c r="J1571" s="231"/>
      <c r="K1571" s="231"/>
      <c r="L1571" s="231"/>
      <c r="M1571" s="231"/>
      <c r="N1571" s="231"/>
      <c r="O1571" s="231"/>
      <c r="P1571" s="231"/>
    </row>
    <row r="1572" spans="1:16">
      <c r="A1572" s="236"/>
      <c r="B1572" s="296"/>
      <c r="C1572" s="231"/>
      <c r="D1572" s="231"/>
      <c r="E1572" s="237"/>
      <c r="F1572" s="237"/>
      <c r="G1572" s="231"/>
      <c r="H1572" s="231"/>
      <c r="I1572" s="231"/>
      <c r="J1572" s="231"/>
      <c r="K1572" s="231"/>
      <c r="L1572" s="231"/>
      <c r="M1572" s="231"/>
      <c r="N1572" s="231"/>
      <c r="O1572" s="231"/>
      <c r="P1572" s="231"/>
    </row>
    <row r="1573" spans="1:16">
      <c r="A1573" s="236"/>
      <c r="B1573" s="296"/>
      <c r="C1573" s="231"/>
      <c r="D1573" s="231"/>
      <c r="E1573" s="237"/>
      <c r="F1573" s="237"/>
      <c r="G1573" s="231"/>
      <c r="H1573" s="231"/>
      <c r="I1573" s="231"/>
      <c r="J1573" s="231"/>
      <c r="K1573" s="231"/>
      <c r="L1573" s="231"/>
      <c r="M1573" s="231"/>
      <c r="N1573" s="231"/>
      <c r="O1573" s="231"/>
      <c r="P1573" s="231"/>
    </row>
    <row r="1574" spans="1:16">
      <c r="A1574" s="236"/>
      <c r="B1574" s="296"/>
      <c r="C1574" s="231"/>
      <c r="D1574" s="231"/>
      <c r="E1574" s="237"/>
      <c r="F1574" s="237"/>
      <c r="G1574" s="231"/>
      <c r="H1574" s="231"/>
      <c r="I1574" s="231"/>
      <c r="J1574" s="231"/>
      <c r="K1574" s="231"/>
      <c r="L1574" s="231"/>
      <c r="M1574" s="231"/>
      <c r="N1574" s="231"/>
      <c r="O1574" s="231"/>
      <c r="P1574" s="231"/>
    </row>
    <row r="1575" spans="1:16">
      <c r="A1575" s="236"/>
      <c r="B1575" s="296"/>
      <c r="C1575" s="231"/>
      <c r="D1575" s="231"/>
      <c r="E1575" s="237"/>
      <c r="F1575" s="237"/>
      <c r="G1575" s="231"/>
      <c r="H1575" s="231"/>
      <c r="I1575" s="231"/>
      <c r="J1575" s="231"/>
      <c r="K1575" s="231"/>
      <c r="L1575" s="231"/>
      <c r="M1575" s="231"/>
      <c r="N1575" s="231"/>
      <c r="O1575" s="231"/>
      <c r="P1575" s="231"/>
    </row>
    <row r="1576" spans="1:16">
      <c r="A1576" s="236"/>
      <c r="B1576" s="296"/>
      <c r="C1576" s="231"/>
      <c r="D1576" s="231"/>
      <c r="E1576" s="237"/>
      <c r="F1576" s="237"/>
      <c r="G1576" s="231"/>
      <c r="H1576" s="231"/>
      <c r="I1576" s="231"/>
      <c r="J1576" s="231"/>
      <c r="K1576" s="231"/>
      <c r="L1576" s="231"/>
      <c r="M1576" s="231"/>
      <c r="N1576" s="231"/>
      <c r="O1576" s="231"/>
      <c r="P1576" s="231"/>
    </row>
    <row r="1577" spans="1:16">
      <c r="A1577" s="236"/>
      <c r="B1577" s="296"/>
      <c r="C1577" s="231"/>
      <c r="D1577" s="231"/>
      <c r="E1577" s="237"/>
      <c r="F1577" s="237"/>
      <c r="G1577" s="231"/>
      <c r="H1577" s="231"/>
      <c r="I1577" s="231"/>
      <c r="J1577" s="231"/>
      <c r="K1577" s="231"/>
      <c r="L1577" s="231"/>
      <c r="M1577" s="231"/>
      <c r="N1577" s="231"/>
      <c r="O1577" s="231"/>
      <c r="P1577" s="231"/>
    </row>
    <row r="1578" spans="1:16">
      <c r="A1578" s="236"/>
      <c r="B1578" s="296"/>
      <c r="C1578" s="231"/>
      <c r="D1578" s="231"/>
      <c r="E1578" s="237"/>
      <c r="F1578" s="237"/>
      <c r="G1578" s="231"/>
      <c r="H1578" s="231"/>
      <c r="I1578" s="231"/>
      <c r="J1578" s="231"/>
      <c r="K1578" s="231"/>
      <c r="L1578" s="231"/>
      <c r="M1578" s="231"/>
      <c r="N1578" s="231"/>
      <c r="O1578" s="231"/>
      <c r="P1578" s="231"/>
    </row>
    <row r="1579" spans="1:16">
      <c r="A1579" s="236"/>
      <c r="B1579" s="296"/>
      <c r="C1579" s="231"/>
      <c r="D1579" s="231"/>
      <c r="E1579" s="237"/>
      <c r="F1579" s="237"/>
      <c r="G1579" s="231"/>
      <c r="H1579" s="231"/>
      <c r="I1579" s="231"/>
      <c r="J1579" s="231"/>
      <c r="K1579" s="231"/>
      <c r="L1579" s="231"/>
      <c r="M1579" s="231"/>
      <c r="N1579" s="231"/>
      <c r="O1579" s="231"/>
      <c r="P1579" s="231"/>
    </row>
    <row r="1580" spans="1:16">
      <c r="A1580" s="236"/>
      <c r="B1580" s="296"/>
      <c r="C1580" s="231"/>
      <c r="D1580" s="231"/>
      <c r="E1580" s="237"/>
      <c r="F1580" s="237"/>
      <c r="G1580" s="231"/>
      <c r="H1580" s="231"/>
      <c r="I1580" s="231"/>
      <c r="J1580" s="231"/>
      <c r="K1580" s="231"/>
      <c r="L1580" s="231"/>
      <c r="M1580" s="231"/>
      <c r="N1580" s="231"/>
      <c r="O1580" s="231"/>
      <c r="P1580" s="231"/>
    </row>
    <row r="1581" spans="1:16">
      <c r="A1581" s="236"/>
      <c r="B1581" s="296"/>
      <c r="C1581" s="231"/>
      <c r="D1581" s="231"/>
      <c r="E1581" s="237"/>
      <c r="F1581" s="237"/>
      <c r="G1581" s="231"/>
      <c r="H1581" s="231"/>
      <c r="I1581" s="231"/>
      <c r="J1581" s="231"/>
      <c r="K1581" s="231"/>
      <c r="L1581" s="231"/>
      <c r="M1581" s="231"/>
      <c r="N1581" s="231"/>
      <c r="O1581" s="231"/>
      <c r="P1581" s="231"/>
    </row>
    <row r="1582" spans="1:16">
      <c r="A1582" s="236"/>
      <c r="B1582" s="296"/>
      <c r="C1582" s="231"/>
      <c r="D1582" s="231"/>
      <c r="E1582" s="237"/>
      <c r="F1582" s="237"/>
      <c r="G1582" s="231"/>
      <c r="H1582" s="231"/>
      <c r="I1582" s="231"/>
      <c r="J1582" s="231"/>
      <c r="K1582" s="231"/>
      <c r="L1582" s="231"/>
      <c r="M1582" s="231"/>
      <c r="N1582" s="231"/>
      <c r="O1582" s="231"/>
      <c r="P1582" s="231"/>
    </row>
    <row r="1583" spans="1:16">
      <c r="A1583" s="236"/>
      <c r="B1583" s="296"/>
      <c r="C1583" s="231"/>
      <c r="D1583" s="231"/>
      <c r="E1583" s="237"/>
      <c r="F1583" s="237"/>
      <c r="G1583" s="231"/>
      <c r="H1583" s="231"/>
      <c r="I1583" s="231"/>
      <c r="J1583" s="231"/>
      <c r="K1583" s="231"/>
      <c r="L1583" s="231"/>
      <c r="M1583" s="231"/>
      <c r="N1583" s="231"/>
      <c r="O1583" s="231"/>
      <c r="P1583" s="231"/>
    </row>
    <row r="1584" spans="1:16">
      <c r="A1584" s="236"/>
      <c r="B1584" s="296"/>
      <c r="C1584" s="231"/>
      <c r="D1584" s="231"/>
      <c r="E1584" s="237"/>
      <c r="F1584" s="237"/>
      <c r="G1584" s="231"/>
      <c r="H1584" s="231"/>
      <c r="I1584" s="231"/>
      <c r="J1584" s="231"/>
      <c r="K1584" s="231"/>
      <c r="L1584" s="231"/>
      <c r="M1584" s="231"/>
      <c r="N1584" s="231"/>
      <c r="O1584" s="231"/>
      <c r="P1584" s="231"/>
    </row>
  </sheetData>
  <autoFilter ref="G1:G666" xr:uid="{00000000-0009-0000-0000-00000A000000}"/>
  <mergeCells count="13">
    <mergeCell ref="J8:N8"/>
    <mergeCell ref="J5:K5"/>
    <mergeCell ref="M5:N5"/>
    <mergeCell ref="J6:K6"/>
    <mergeCell ref="M6:N6"/>
    <mergeCell ref="J7:K7"/>
    <mergeCell ref="M7:N7"/>
    <mergeCell ref="J2:L2"/>
    <mergeCell ref="M2:N2"/>
    <mergeCell ref="J3:K3"/>
    <mergeCell ref="M3:N3"/>
    <mergeCell ref="J4:K4"/>
    <mergeCell ref="M4:N4"/>
  </mergeCells>
  <conditionalFormatting sqref="E209:F210">
    <cfRule type="timePeriod" dxfId="156" priority="3" timePeriod="yesterday">
      <formula>FLOOR(E209,1)=TODAY()-1</formula>
    </cfRule>
  </conditionalFormatting>
  <conditionalFormatting sqref="F1:F116 F118 F123:F124 F131 F134 F170:F171 F187 F196 F207 F214 F234 F241:F242 F244 F249 F255 F260 F268:F269 F278 F280:F281 F286:F287 F290 F293 F297 F304 F307:F308 F311:F316 F322 F326 F331 F334 F342 F344 F346:F348 F350:F351 F353 F356 F363 F380 F383:F387 F392 F398 F401 F403 F414 F418:F419 F425 F429:F431 F434 F438:F439 F442 F448 F454:F457 F484 F497 F508 F541:F543 F555:F557 F565 F570 F572 F576:F579 F594 F596 F600 F603 F610 F612 F622:F626 F633 F637:F638 F640:F641 F647:F649 F652 F654:F656 F660:F661 F664 F670 F672 F684:F685 F687 F695:F696 F698:F699 F701 F704:F705 F710 F713:F715 F720:F721 F725:F726 F729:F731 F736 F740:F741 F748:F750 F752 F754 F757:F760 F762 F767 F778:F779 F782 F784:F788 F793 F797 F808:F809 F812 F817 F819:F1048576">
    <cfRule type="timePeriod" dxfId="155" priority="7" timePeriod="yesterday">
      <formula>FLOOR(F1,1)=TODAY()-1</formula>
    </cfRule>
  </conditionalFormatting>
  <conditionalFormatting sqref="F451:F452">
    <cfRule type="timePeriod" dxfId="154" priority="1" timePeriod="yesterday">
      <formula>FLOOR(F451,1)=TODAY()-1</formula>
    </cfRule>
  </conditionalFormatting>
  <conditionalFormatting sqref="G210">
    <cfRule type="timePeriod" dxfId="153" priority="4" timePeriod="yesterday">
      <formula>FLOOR(G210,1)=TODAY()-1</formula>
    </cfRule>
  </conditionalFormatting>
  <hyperlinks>
    <hyperlink ref="O11" r:id="rId1" xr:uid="{00000000-0004-0000-0A00-000000000000}"/>
    <hyperlink ref="O13" r:id="rId2" xr:uid="{00000000-0004-0000-0A00-000001000000}"/>
    <hyperlink ref="O14" r:id="rId3" xr:uid="{00000000-0004-0000-0A00-000002000000}"/>
    <hyperlink ref="O15" r:id="rId4" xr:uid="{00000000-0004-0000-0A00-000003000000}"/>
    <hyperlink ref="O16" r:id="rId5" xr:uid="{00000000-0004-0000-0A00-000004000000}"/>
    <hyperlink ref="O17" r:id="rId6" xr:uid="{00000000-0004-0000-0A00-000005000000}"/>
    <hyperlink ref="O18" r:id="rId7" xr:uid="{00000000-0004-0000-0A00-000006000000}"/>
    <hyperlink ref="O20" r:id="rId8" xr:uid="{00000000-0004-0000-0A00-000007000000}"/>
    <hyperlink ref="O21" r:id="rId9" xr:uid="{00000000-0004-0000-0A00-000008000000}"/>
    <hyperlink ref="O22" r:id="rId10" xr:uid="{00000000-0004-0000-0A00-000009000000}"/>
    <hyperlink ref="O19" r:id="rId11" xr:uid="{00000000-0004-0000-0A00-00000A000000}"/>
    <hyperlink ref="O23" r:id="rId12" xr:uid="{00000000-0004-0000-0A00-00000B000000}"/>
    <hyperlink ref="O24" r:id="rId13" xr:uid="{00000000-0004-0000-0A00-00000C000000}"/>
    <hyperlink ref="O25" r:id="rId14" xr:uid="{00000000-0004-0000-0A00-00000D000000}"/>
    <hyperlink ref="O27" r:id="rId15" xr:uid="{00000000-0004-0000-0A00-00000E000000}"/>
    <hyperlink ref="O29" r:id="rId16" xr:uid="{00000000-0004-0000-0A00-00000F000000}"/>
    <hyperlink ref="O30" r:id="rId17" xr:uid="{00000000-0004-0000-0A00-000010000000}"/>
    <hyperlink ref="O31" r:id="rId18" xr:uid="{00000000-0004-0000-0A00-000011000000}"/>
    <hyperlink ref="O26" r:id="rId19" xr:uid="{00000000-0004-0000-0A00-000012000000}"/>
    <hyperlink ref="O28" r:id="rId20" xr:uid="{00000000-0004-0000-0A00-000013000000}"/>
  </hyperlinks>
  <pageMargins left="0.7" right="0.7" top="0.75" bottom="0.75" header="0.3" footer="0.3"/>
  <pageSetup orientation="portrait" r:id="rId21"/>
  <drawing r:id="rId2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FD1048575"/>
  <sheetViews>
    <sheetView topLeftCell="D268" zoomScaleNormal="100" workbookViewId="0">
      <selection activeCell="D147" sqref="D147"/>
    </sheetView>
  </sheetViews>
  <sheetFormatPr defaultRowHeight="15"/>
  <cols>
    <col min="2" max="3" width="14" customWidth="1"/>
    <col min="5" max="5" width="11.85546875" customWidth="1"/>
    <col min="6" max="6" width="15.85546875" customWidth="1"/>
    <col min="7" max="7" width="25.5703125" customWidth="1"/>
    <col min="8" max="8" width="74.85546875" customWidth="1"/>
    <col min="9" max="9" width="21.42578125" customWidth="1"/>
    <col min="10" max="10" width="56.7109375" customWidth="1"/>
    <col min="11" max="11" width="11.7109375" customWidth="1"/>
    <col min="12" max="12" width="13.140625" customWidth="1"/>
    <col min="13" max="13" width="11.28515625" customWidth="1"/>
    <col min="14" max="14" width="14.7109375" customWidth="1"/>
    <col min="15" max="15" width="30.7109375" customWidth="1"/>
    <col min="16" max="16" width="37.5703125" customWidth="1"/>
  </cols>
  <sheetData>
    <row r="1" spans="1:16" ht="18.75" thickBot="1">
      <c r="A1" s="134"/>
      <c r="B1" s="78"/>
      <c r="C1" s="134" t="s">
        <v>162</v>
      </c>
      <c r="D1" s="63"/>
      <c r="E1" s="73"/>
      <c r="F1" s="73"/>
      <c r="G1" s="65"/>
      <c r="H1" s="63"/>
      <c r="I1" s="63"/>
      <c r="J1" s="63"/>
      <c r="K1" s="63"/>
      <c r="L1" s="73"/>
      <c r="M1" s="73"/>
      <c r="N1" s="63"/>
      <c r="O1" s="63"/>
      <c r="P1" s="105"/>
    </row>
    <row r="2" spans="1:16" ht="18.75" thickBot="1">
      <c r="A2" s="134"/>
      <c r="B2" s="78"/>
      <c r="C2" s="134"/>
      <c r="D2" s="63"/>
      <c r="E2" s="73"/>
      <c r="F2" s="73"/>
      <c r="G2" s="63"/>
      <c r="H2" s="63"/>
      <c r="I2" s="63"/>
      <c r="J2" s="361" t="s">
        <v>166</v>
      </c>
      <c r="K2" s="362"/>
      <c r="L2" s="363"/>
      <c r="M2" s="153"/>
      <c r="N2" s="63"/>
      <c r="O2" s="63"/>
      <c r="P2" s="105"/>
    </row>
    <row r="3" spans="1:16" ht="21.75" customHeight="1">
      <c r="A3" s="134"/>
      <c r="B3" s="134"/>
      <c r="C3" s="134"/>
      <c r="D3" s="134" t="s">
        <v>456</v>
      </c>
      <c r="E3" s="134"/>
      <c r="F3" s="134"/>
      <c r="G3" s="141"/>
      <c r="H3" s="134"/>
      <c r="I3" s="134"/>
      <c r="J3" s="365" t="s">
        <v>171</v>
      </c>
      <c r="K3" s="366"/>
      <c r="L3" s="138">
        <f>COUNTIFS(K:K,"A")</f>
        <v>226</v>
      </c>
      <c r="M3" s="154"/>
      <c r="N3" s="134"/>
      <c r="O3" s="134"/>
      <c r="P3" s="105"/>
    </row>
    <row r="4" spans="1:16" ht="21.75" customHeight="1">
      <c r="A4" s="134"/>
      <c r="B4" s="134"/>
      <c r="C4" s="134"/>
      <c r="D4" s="134"/>
      <c r="E4" s="134"/>
      <c r="F4" s="134"/>
      <c r="G4" s="134"/>
      <c r="H4" s="134"/>
      <c r="I4" s="134"/>
      <c r="J4" s="368" t="s">
        <v>172</v>
      </c>
      <c r="K4" s="369"/>
      <c r="L4" s="139">
        <f>COUNTIFS(K:K, "B")</f>
        <v>34</v>
      </c>
      <c r="M4" s="154"/>
      <c r="N4" s="134"/>
      <c r="O4" s="134"/>
      <c r="P4" s="105"/>
    </row>
    <row r="5" spans="1:16" ht="21.75" customHeight="1" thickBot="1">
      <c r="A5" s="72"/>
      <c r="B5" s="78"/>
      <c r="C5" s="63"/>
      <c r="D5" s="63"/>
      <c r="E5" s="73"/>
      <c r="F5" s="73"/>
      <c r="G5" s="63"/>
      <c r="H5" s="63"/>
      <c r="I5" s="63"/>
      <c r="J5" s="371" t="s">
        <v>173</v>
      </c>
      <c r="K5" s="372"/>
      <c r="L5" s="140">
        <f>COUNTIFS(K:K, "R")</f>
        <v>3</v>
      </c>
      <c r="M5" s="154"/>
      <c r="N5" s="143" t="s">
        <v>170</v>
      </c>
      <c r="O5" s="143"/>
      <c r="P5" s="142">
        <f ca="1">TODAY()</f>
        <v>46010</v>
      </c>
    </row>
    <row r="6" spans="1:16" ht="21.75" customHeight="1" thickBot="1">
      <c r="A6" s="72"/>
      <c r="B6" s="78"/>
      <c r="C6" s="63"/>
      <c r="D6" s="63"/>
      <c r="E6" s="73"/>
      <c r="F6" s="73"/>
      <c r="G6" s="63"/>
      <c r="H6" s="63"/>
      <c r="I6" s="63"/>
      <c r="J6" s="371" t="s">
        <v>454</v>
      </c>
      <c r="K6" s="372"/>
      <c r="L6" s="140">
        <f>COUNTIFS(K:K, "OP")</f>
        <v>2</v>
      </c>
      <c r="M6" s="154"/>
      <c r="N6" s="143"/>
      <c r="O6" s="143"/>
      <c r="P6" s="142"/>
    </row>
    <row r="7" spans="1:16" ht="21.75" customHeight="1" thickBot="1">
      <c r="A7" s="72"/>
      <c r="B7" s="78"/>
      <c r="C7" s="63"/>
      <c r="D7" s="63"/>
      <c r="E7" s="73"/>
      <c r="F7" s="73"/>
      <c r="G7" s="63"/>
      <c r="H7" s="63"/>
      <c r="I7" s="63"/>
      <c r="J7" s="371" t="s">
        <v>320</v>
      </c>
      <c r="K7" s="372"/>
      <c r="L7" s="140">
        <f>SUM(L3:L6)</f>
        <v>265</v>
      </c>
      <c r="M7" s="154"/>
      <c r="N7" s="143"/>
      <c r="O7" s="143"/>
      <c r="P7" s="142"/>
    </row>
    <row r="8" spans="1:16" ht="15.75">
      <c r="A8" s="72"/>
      <c r="B8" s="78"/>
      <c r="C8" s="63"/>
      <c r="D8" s="63"/>
      <c r="E8" s="73"/>
      <c r="F8" s="73"/>
      <c r="G8" s="63"/>
      <c r="H8" s="63"/>
      <c r="I8" s="63"/>
      <c r="J8" s="63"/>
      <c r="K8" s="63"/>
      <c r="L8" s="73"/>
      <c r="M8" s="73"/>
      <c r="N8" s="63"/>
      <c r="O8" s="63"/>
      <c r="P8" s="105"/>
    </row>
    <row r="9" spans="1:16" ht="27.75">
      <c r="A9" s="184" t="s">
        <v>2</v>
      </c>
      <c r="B9" s="185" t="s">
        <v>148</v>
      </c>
      <c r="C9" s="184" t="s">
        <v>1</v>
      </c>
      <c r="D9" s="184" t="s">
        <v>168</v>
      </c>
      <c r="E9" s="186" t="s">
        <v>169</v>
      </c>
      <c r="F9" s="186" t="s">
        <v>4295</v>
      </c>
      <c r="G9" s="184" t="s">
        <v>0</v>
      </c>
      <c r="H9" s="184" t="s">
        <v>167</v>
      </c>
      <c r="I9" s="184" t="s">
        <v>813</v>
      </c>
      <c r="J9" s="184" t="s">
        <v>28</v>
      </c>
      <c r="K9" s="184" t="s">
        <v>165</v>
      </c>
      <c r="L9" s="186" t="s">
        <v>174</v>
      </c>
      <c r="M9" s="186" t="s">
        <v>176</v>
      </c>
      <c r="N9" s="184" t="s">
        <v>175</v>
      </c>
      <c r="O9" s="184" t="s">
        <v>837</v>
      </c>
      <c r="P9" s="211" t="s">
        <v>164</v>
      </c>
    </row>
    <row r="10" spans="1:16">
      <c r="A10" s="187">
        <v>1</v>
      </c>
      <c r="B10" s="188" t="s">
        <v>147</v>
      </c>
      <c r="C10" s="214" t="s">
        <v>3</v>
      </c>
      <c r="D10" s="189" t="s">
        <v>574</v>
      </c>
      <c r="E10" s="159">
        <v>44821</v>
      </c>
      <c r="F10" s="159"/>
      <c r="G10" s="160" t="s">
        <v>505</v>
      </c>
      <c r="H10" s="160" t="s">
        <v>506</v>
      </c>
      <c r="I10" s="160"/>
      <c r="J10" s="160" t="s">
        <v>507</v>
      </c>
      <c r="K10" s="189" t="s">
        <v>195</v>
      </c>
      <c r="L10" s="159">
        <v>44824</v>
      </c>
      <c r="M10" s="213"/>
      <c r="N10" s="189"/>
      <c r="O10" s="219" t="s">
        <v>968</v>
      </c>
      <c r="P10" s="160"/>
    </row>
    <row r="11" spans="1:16">
      <c r="A11" s="187">
        <v>2</v>
      </c>
      <c r="B11" s="188" t="s">
        <v>147</v>
      </c>
      <c r="C11" s="214" t="s">
        <v>3</v>
      </c>
      <c r="D11" s="189" t="s">
        <v>575</v>
      </c>
      <c r="E11" s="159">
        <v>44830</v>
      </c>
      <c r="F11" s="159"/>
      <c r="G11" s="160" t="s">
        <v>508</v>
      </c>
      <c r="H11" s="160" t="s">
        <v>509</v>
      </c>
      <c r="I11" s="160"/>
      <c r="J11" s="160" t="s">
        <v>510</v>
      </c>
      <c r="K11" s="189" t="s">
        <v>195</v>
      </c>
      <c r="L11" s="159">
        <v>44839</v>
      </c>
      <c r="M11" s="213"/>
      <c r="N11" s="189"/>
      <c r="O11" s="219" t="s">
        <v>969</v>
      </c>
      <c r="P11" s="160"/>
    </row>
    <row r="12" spans="1:16">
      <c r="A12" s="187">
        <v>3</v>
      </c>
      <c r="B12" s="188" t="s">
        <v>147</v>
      </c>
      <c r="C12" s="214" t="s">
        <v>3</v>
      </c>
      <c r="D12" s="189" t="s">
        <v>576</v>
      </c>
      <c r="E12" s="159">
        <v>44831</v>
      </c>
      <c r="F12" s="159"/>
      <c r="G12" s="160" t="s">
        <v>511</v>
      </c>
      <c r="H12" s="160" t="s">
        <v>512</v>
      </c>
      <c r="I12" s="160"/>
      <c r="J12" s="160" t="s">
        <v>513</v>
      </c>
      <c r="K12" s="189" t="s">
        <v>195</v>
      </c>
      <c r="L12" s="159">
        <v>44839</v>
      </c>
      <c r="M12" s="213"/>
      <c r="N12" s="189"/>
      <c r="O12" s="219" t="s">
        <v>970</v>
      </c>
      <c r="P12" s="160"/>
    </row>
    <row r="13" spans="1:16">
      <c r="A13" s="187">
        <v>4</v>
      </c>
      <c r="B13" s="188" t="s">
        <v>147</v>
      </c>
      <c r="C13" s="214" t="s">
        <v>3</v>
      </c>
      <c r="D13" s="189" t="s">
        <v>577</v>
      </c>
      <c r="E13" s="159">
        <v>44834</v>
      </c>
      <c r="F13" s="159"/>
      <c r="G13" s="160" t="s">
        <v>508</v>
      </c>
      <c r="H13" s="160" t="s">
        <v>514</v>
      </c>
      <c r="I13" s="160"/>
      <c r="J13" s="160" t="s">
        <v>515</v>
      </c>
      <c r="K13" s="189" t="s">
        <v>195</v>
      </c>
      <c r="L13" s="159">
        <v>44839</v>
      </c>
      <c r="M13" s="213"/>
      <c r="N13" s="189"/>
      <c r="O13" s="219" t="s">
        <v>971</v>
      </c>
      <c r="P13" s="160"/>
    </row>
    <row r="14" spans="1:16">
      <c r="A14" s="187">
        <v>5</v>
      </c>
      <c r="B14" s="188" t="s">
        <v>147</v>
      </c>
      <c r="C14" s="214" t="s">
        <v>3</v>
      </c>
      <c r="D14" s="189" t="s">
        <v>578</v>
      </c>
      <c r="E14" s="159">
        <v>44834</v>
      </c>
      <c r="F14" s="159"/>
      <c r="G14" s="160" t="s">
        <v>508</v>
      </c>
      <c r="H14" s="160" t="s">
        <v>516</v>
      </c>
      <c r="I14" s="160"/>
      <c r="J14" s="160" t="s">
        <v>515</v>
      </c>
      <c r="K14" s="189" t="s">
        <v>195</v>
      </c>
      <c r="L14" s="159">
        <v>44840</v>
      </c>
      <c r="M14" s="213"/>
      <c r="N14" s="189"/>
      <c r="O14" s="219" t="s">
        <v>972</v>
      </c>
      <c r="P14" s="160"/>
    </row>
    <row r="15" spans="1:16">
      <c r="A15" s="187">
        <v>6</v>
      </c>
      <c r="B15" s="188" t="s">
        <v>147</v>
      </c>
      <c r="C15" s="214" t="s">
        <v>3</v>
      </c>
      <c r="D15" s="189" t="s">
        <v>579</v>
      </c>
      <c r="E15" s="159">
        <v>44838</v>
      </c>
      <c r="F15" s="159"/>
      <c r="G15" s="160" t="s">
        <v>505</v>
      </c>
      <c r="H15" s="160" t="s">
        <v>506</v>
      </c>
      <c r="I15" s="160"/>
      <c r="J15" s="160" t="s">
        <v>517</v>
      </c>
      <c r="K15" s="189" t="s">
        <v>195</v>
      </c>
      <c r="L15" s="159">
        <v>44840</v>
      </c>
      <c r="M15" s="213"/>
      <c r="N15" s="189"/>
      <c r="O15" s="219" t="s">
        <v>973</v>
      </c>
      <c r="P15" s="160"/>
    </row>
    <row r="16" spans="1:16">
      <c r="A16" s="187">
        <v>7</v>
      </c>
      <c r="B16" s="188" t="s">
        <v>147</v>
      </c>
      <c r="C16" s="214" t="s">
        <v>3</v>
      </c>
      <c r="D16" s="189" t="s">
        <v>580</v>
      </c>
      <c r="E16" s="159">
        <v>44838</v>
      </c>
      <c r="F16" s="159"/>
      <c r="G16" s="160" t="s">
        <v>508</v>
      </c>
      <c r="H16" s="160" t="s">
        <v>518</v>
      </c>
      <c r="I16" s="160"/>
      <c r="J16" s="160" t="s">
        <v>519</v>
      </c>
      <c r="K16" s="189" t="s">
        <v>195</v>
      </c>
      <c r="L16" s="159">
        <v>44840</v>
      </c>
      <c r="M16" s="213"/>
      <c r="N16" s="189"/>
      <c r="O16" s="219" t="s">
        <v>974</v>
      </c>
      <c r="P16" s="160"/>
    </row>
    <row r="17" spans="1:16">
      <c r="A17" s="187">
        <v>8</v>
      </c>
      <c r="B17" s="188" t="s">
        <v>147</v>
      </c>
      <c r="C17" s="214" t="s">
        <v>3</v>
      </c>
      <c r="D17" s="189" t="s">
        <v>742</v>
      </c>
      <c r="E17" s="159">
        <v>44841</v>
      </c>
      <c r="F17" s="159"/>
      <c r="G17" s="160" t="s">
        <v>505</v>
      </c>
      <c r="H17" s="160" t="s">
        <v>514</v>
      </c>
      <c r="I17" s="160"/>
      <c r="J17" s="160" t="s">
        <v>542</v>
      </c>
      <c r="K17" s="189" t="s">
        <v>195</v>
      </c>
      <c r="L17" s="159">
        <v>44844</v>
      </c>
      <c r="M17" s="213"/>
      <c r="N17" s="189"/>
      <c r="O17" s="219" t="s">
        <v>975</v>
      </c>
      <c r="P17" s="160"/>
    </row>
    <row r="18" spans="1:16">
      <c r="A18" s="187">
        <v>9</v>
      </c>
      <c r="B18" s="188" t="s">
        <v>147</v>
      </c>
      <c r="C18" s="214" t="s">
        <v>3</v>
      </c>
      <c r="D18" s="189" t="s">
        <v>581</v>
      </c>
      <c r="E18" s="159">
        <v>44842</v>
      </c>
      <c r="F18" s="159"/>
      <c r="G18" s="160" t="s">
        <v>508</v>
      </c>
      <c r="H18" s="160" t="s">
        <v>534</v>
      </c>
      <c r="I18" s="160"/>
      <c r="J18" s="160" t="s">
        <v>535</v>
      </c>
      <c r="K18" s="189" t="s">
        <v>195</v>
      </c>
      <c r="L18" s="159">
        <v>44846</v>
      </c>
      <c r="M18" s="213"/>
      <c r="N18" s="189"/>
      <c r="O18" s="219" t="s">
        <v>976</v>
      </c>
      <c r="P18" s="160"/>
    </row>
    <row r="19" spans="1:16">
      <c r="A19" s="187">
        <v>10</v>
      </c>
      <c r="B19" s="188" t="s">
        <v>147</v>
      </c>
      <c r="C19" s="214" t="s">
        <v>3</v>
      </c>
      <c r="D19" s="189" t="s">
        <v>582</v>
      </c>
      <c r="E19" s="159">
        <v>44843</v>
      </c>
      <c r="F19" s="159"/>
      <c r="G19" s="160" t="s">
        <v>508</v>
      </c>
      <c r="H19" s="160" t="s">
        <v>536</v>
      </c>
      <c r="I19" s="160"/>
      <c r="J19" s="160" t="s">
        <v>537</v>
      </c>
      <c r="K19" s="189" t="s">
        <v>195</v>
      </c>
      <c r="L19" s="159">
        <v>44844</v>
      </c>
      <c r="M19" s="213"/>
      <c r="N19" s="189"/>
      <c r="O19" s="219" t="s">
        <v>977</v>
      </c>
      <c r="P19" s="160"/>
    </row>
    <row r="20" spans="1:16">
      <c r="A20" s="187">
        <v>11</v>
      </c>
      <c r="B20" s="188" t="s">
        <v>147</v>
      </c>
      <c r="C20" s="214" t="s">
        <v>3</v>
      </c>
      <c r="D20" s="189" t="s">
        <v>583</v>
      </c>
      <c r="E20" s="159">
        <v>44843</v>
      </c>
      <c r="F20" s="159"/>
      <c r="G20" s="160" t="s">
        <v>505</v>
      </c>
      <c r="H20" s="160" t="s">
        <v>516</v>
      </c>
      <c r="I20" s="160"/>
      <c r="J20" s="160" t="s">
        <v>538</v>
      </c>
      <c r="K20" s="189" t="s">
        <v>195</v>
      </c>
      <c r="L20" s="159">
        <v>44843</v>
      </c>
      <c r="M20" s="213"/>
      <c r="N20" s="189"/>
      <c r="O20" s="219" t="s">
        <v>978</v>
      </c>
      <c r="P20" s="160"/>
    </row>
    <row r="21" spans="1:16">
      <c r="A21" s="187">
        <v>12</v>
      </c>
      <c r="B21" s="188" t="s">
        <v>147</v>
      </c>
      <c r="C21" s="214" t="s">
        <v>3</v>
      </c>
      <c r="D21" s="189" t="s">
        <v>584</v>
      </c>
      <c r="E21" s="159">
        <v>44844</v>
      </c>
      <c r="F21" s="159"/>
      <c r="G21" s="160" t="s">
        <v>505</v>
      </c>
      <c r="H21" s="160" t="s">
        <v>545</v>
      </c>
      <c r="I21" s="160"/>
      <c r="J21" s="160" t="s">
        <v>546</v>
      </c>
      <c r="K21" s="189" t="s">
        <v>195</v>
      </c>
      <c r="L21" s="159">
        <v>44846</v>
      </c>
      <c r="M21" s="213"/>
      <c r="N21" s="189"/>
      <c r="O21" s="219" t="s">
        <v>979</v>
      </c>
      <c r="P21" s="160"/>
    </row>
    <row r="22" spans="1:16">
      <c r="A22" s="187">
        <v>13</v>
      </c>
      <c r="B22" s="188" t="s">
        <v>147</v>
      </c>
      <c r="C22" s="214" t="s">
        <v>3</v>
      </c>
      <c r="D22" s="189" t="s">
        <v>585</v>
      </c>
      <c r="E22" s="159">
        <v>44849</v>
      </c>
      <c r="F22" s="159"/>
      <c r="G22" s="160" t="s">
        <v>743</v>
      </c>
      <c r="H22" s="160" t="s">
        <v>744</v>
      </c>
      <c r="I22" s="160"/>
      <c r="J22" s="160" t="s">
        <v>1656</v>
      </c>
      <c r="K22" s="189" t="s">
        <v>195</v>
      </c>
      <c r="L22" s="159">
        <v>44852</v>
      </c>
      <c r="M22" s="213"/>
      <c r="N22" s="189"/>
      <c r="O22" s="219" t="s">
        <v>980</v>
      </c>
      <c r="P22" s="160"/>
    </row>
    <row r="23" spans="1:16">
      <c r="A23" s="187">
        <v>14</v>
      </c>
      <c r="B23" s="188" t="s">
        <v>147</v>
      </c>
      <c r="C23" s="214" t="s">
        <v>3</v>
      </c>
      <c r="D23" s="189" t="s">
        <v>586</v>
      </c>
      <c r="E23" s="159">
        <v>44851</v>
      </c>
      <c r="F23" s="159"/>
      <c r="G23" s="160" t="s">
        <v>743</v>
      </c>
      <c r="H23" s="160" t="s">
        <v>746</v>
      </c>
      <c r="I23" s="160"/>
      <c r="J23" s="160" t="s">
        <v>1656</v>
      </c>
      <c r="K23" s="189" t="s">
        <v>195</v>
      </c>
      <c r="L23" s="159">
        <v>44852</v>
      </c>
      <c r="M23" s="213"/>
      <c r="N23" s="189"/>
      <c r="O23" s="219" t="s">
        <v>981</v>
      </c>
      <c r="P23" s="160"/>
    </row>
    <row r="24" spans="1:16">
      <c r="A24" s="187">
        <v>15</v>
      </c>
      <c r="B24" s="188" t="s">
        <v>147</v>
      </c>
      <c r="C24" s="214" t="s">
        <v>3</v>
      </c>
      <c r="D24" s="189" t="s">
        <v>587</v>
      </c>
      <c r="E24" s="159">
        <v>44853</v>
      </c>
      <c r="F24" s="159"/>
      <c r="G24" s="160" t="s">
        <v>505</v>
      </c>
      <c r="H24" s="160" t="s">
        <v>1654</v>
      </c>
      <c r="I24" s="160"/>
      <c r="J24" s="160" t="s">
        <v>1655</v>
      </c>
      <c r="K24" s="189" t="s">
        <v>195</v>
      </c>
      <c r="L24" s="159">
        <v>44858</v>
      </c>
      <c r="M24" s="213"/>
      <c r="N24" s="189"/>
      <c r="O24" s="219" t="s">
        <v>982</v>
      </c>
      <c r="P24" s="160"/>
    </row>
    <row r="25" spans="1:16">
      <c r="A25" s="187">
        <v>16</v>
      </c>
      <c r="B25" s="188" t="s">
        <v>147</v>
      </c>
      <c r="C25" s="214" t="s">
        <v>3</v>
      </c>
      <c r="D25" s="189" t="s">
        <v>588</v>
      </c>
      <c r="E25" s="159">
        <v>44855</v>
      </c>
      <c r="F25" s="159"/>
      <c r="G25" s="160" t="s">
        <v>984</v>
      </c>
      <c r="H25" s="160" t="s">
        <v>985</v>
      </c>
      <c r="I25" s="160"/>
      <c r="J25" s="160" t="s">
        <v>986</v>
      </c>
      <c r="K25" s="189" t="s">
        <v>195</v>
      </c>
      <c r="L25" s="159">
        <v>44999</v>
      </c>
      <c r="M25" s="213"/>
      <c r="N25" s="189"/>
      <c r="O25" s="220" t="s">
        <v>1001</v>
      </c>
      <c r="P25" s="160"/>
    </row>
    <row r="26" spans="1:16">
      <c r="A26" s="187">
        <v>17</v>
      </c>
      <c r="B26" s="188" t="s">
        <v>147</v>
      </c>
      <c r="C26" s="214" t="s">
        <v>3</v>
      </c>
      <c r="D26" s="189" t="s">
        <v>589</v>
      </c>
      <c r="E26" s="159">
        <v>44860</v>
      </c>
      <c r="F26" s="159"/>
      <c r="G26" s="160" t="s">
        <v>987</v>
      </c>
      <c r="H26" s="160" t="s">
        <v>988</v>
      </c>
      <c r="I26" s="160"/>
      <c r="J26" s="160" t="s">
        <v>989</v>
      </c>
      <c r="K26" s="189" t="s">
        <v>195</v>
      </c>
      <c r="L26" s="159">
        <v>44999</v>
      </c>
      <c r="M26" s="159"/>
      <c r="N26" s="189"/>
      <c r="O26" s="219" t="s">
        <v>1002</v>
      </c>
      <c r="P26" s="160"/>
    </row>
    <row r="27" spans="1:16">
      <c r="A27" s="187">
        <v>18</v>
      </c>
      <c r="B27" s="188" t="s">
        <v>147</v>
      </c>
      <c r="C27" s="214" t="s">
        <v>3</v>
      </c>
      <c r="D27" s="189" t="s">
        <v>590</v>
      </c>
      <c r="E27" s="159">
        <v>44862</v>
      </c>
      <c r="F27" s="159"/>
      <c r="G27" s="160" t="s">
        <v>990</v>
      </c>
      <c r="H27" s="160" t="s">
        <v>991</v>
      </c>
      <c r="I27" s="160"/>
      <c r="J27" s="160" t="s">
        <v>992</v>
      </c>
      <c r="K27" s="189" t="s">
        <v>195</v>
      </c>
      <c r="L27" s="159">
        <v>44842</v>
      </c>
      <c r="M27" s="159"/>
      <c r="N27" s="189"/>
      <c r="O27" s="220" t="s">
        <v>1003</v>
      </c>
      <c r="P27" s="189"/>
    </row>
    <row r="28" spans="1:16">
      <c r="A28" s="187">
        <v>19</v>
      </c>
      <c r="B28" s="188" t="s">
        <v>147</v>
      </c>
      <c r="C28" s="214" t="s">
        <v>3</v>
      </c>
      <c r="D28" s="189" t="s">
        <v>591</v>
      </c>
      <c r="E28" s="159">
        <v>44865</v>
      </c>
      <c r="F28" s="159"/>
      <c r="G28" s="160" t="s">
        <v>993</v>
      </c>
      <c r="H28" s="160" t="s">
        <v>994</v>
      </c>
      <c r="I28" s="160"/>
      <c r="J28" s="160" t="s">
        <v>995</v>
      </c>
      <c r="K28" s="189" t="s">
        <v>195</v>
      </c>
      <c r="L28" s="159">
        <v>45023</v>
      </c>
      <c r="M28" s="159"/>
      <c r="N28" s="189"/>
      <c r="O28" s="220" t="s">
        <v>1004</v>
      </c>
      <c r="P28" s="189"/>
    </row>
    <row r="29" spans="1:16">
      <c r="A29" s="187">
        <v>20</v>
      </c>
      <c r="B29" s="188" t="s">
        <v>147</v>
      </c>
      <c r="C29" s="214" t="s">
        <v>3</v>
      </c>
      <c r="D29" s="189" t="s">
        <v>592</v>
      </c>
      <c r="E29" s="159">
        <v>44865</v>
      </c>
      <c r="F29" s="159"/>
      <c r="G29" s="160" t="s">
        <v>743</v>
      </c>
      <c r="H29" s="160" t="s">
        <v>996</v>
      </c>
      <c r="I29" s="160"/>
      <c r="J29" s="160" t="s">
        <v>1000</v>
      </c>
      <c r="K29" s="189" t="s">
        <v>298</v>
      </c>
      <c r="L29" s="159">
        <v>45057</v>
      </c>
      <c r="M29" s="159"/>
      <c r="N29" s="189"/>
      <c r="O29" s="220" t="s">
        <v>1005</v>
      </c>
      <c r="P29" s="189"/>
    </row>
    <row r="30" spans="1:16">
      <c r="A30" s="187">
        <v>21</v>
      </c>
      <c r="B30" s="188" t="s">
        <v>147</v>
      </c>
      <c r="C30" s="214" t="s">
        <v>3</v>
      </c>
      <c r="D30" s="189" t="s">
        <v>593</v>
      </c>
      <c r="E30" s="159">
        <v>44866</v>
      </c>
      <c r="F30" s="159"/>
      <c r="G30" s="160" t="s">
        <v>993</v>
      </c>
      <c r="H30" s="160" t="s">
        <v>997</v>
      </c>
      <c r="I30" s="160"/>
      <c r="J30" s="160" t="s">
        <v>995</v>
      </c>
      <c r="K30" s="189" t="s">
        <v>298</v>
      </c>
      <c r="L30" s="159">
        <v>45057</v>
      </c>
      <c r="M30" s="159"/>
      <c r="N30" s="189"/>
      <c r="O30" s="220" t="s">
        <v>1006</v>
      </c>
      <c r="P30" s="189"/>
    </row>
    <row r="31" spans="1:16">
      <c r="A31" s="187">
        <v>22</v>
      </c>
      <c r="B31" s="188" t="s">
        <v>147</v>
      </c>
      <c r="C31" s="214" t="s">
        <v>3</v>
      </c>
      <c r="D31" s="189" t="s">
        <v>594</v>
      </c>
      <c r="E31" s="159">
        <v>44866</v>
      </c>
      <c r="F31" s="159"/>
      <c r="G31" s="192" t="s">
        <v>998</v>
      </c>
      <c r="H31" s="193" t="s">
        <v>999</v>
      </c>
      <c r="I31" s="193"/>
      <c r="J31" s="192" t="s">
        <v>1646</v>
      </c>
      <c r="K31" s="190" t="s">
        <v>195</v>
      </c>
      <c r="L31" s="191">
        <v>44842</v>
      </c>
      <c r="M31" s="213"/>
      <c r="N31" s="189"/>
      <c r="O31" s="220" t="s">
        <v>1007</v>
      </c>
      <c r="P31" s="189"/>
    </row>
    <row r="32" spans="1:16">
      <c r="A32" s="187">
        <v>23</v>
      </c>
      <c r="B32" s="188" t="s">
        <v>147</v>
      </c>
      <c r="C32" s="214" t="s">
        <v>3</v>
      </c>
      <c r="D32" s="189" t="s">
        <v>595</v>
      </c>
      <c r="E32" s="159">
        <v>44867</v>
      </c>
      <c r="F32" s="159"/>
      <c r="G32" s="192" t="s">
        <v>508</v>
      </c>
      <c r="H32" s="193" t="s">
        <v>1076</v>
      </c>
      <c r="I32" s="193"/>
      <c r="J32" s="192" t="s">
        <v>1176</v>
      </c>
      <c r="K32" s="190" t="s">
        <v>298</v>
      </c>
      <c r="L32" s="191">
        <v>44879</v>
      </c>
      <c r="M32" s="213"/>
      <c r="N32" s="189"/>
      <c r="O32" s="220"/>
      <c r="P32" s="189"/>
    </row>
    <row r="33" spans="1:16">
      <c r="A33" s="187">
        <v>24</v>
      </c>
      <c r="B33" s="188" t="s">
        <v>147</v>
      </c>
      <c r="C33" s="214" t="s">
        <v>3</v>
      </c>
      <c r="D33" s="189" t="s">
        <v>596</v>
      </c>
      <c r="E33" s="159">
        <v>44872</v>
      </c>
      <c r="F33" s="159"/>
      <c r="G33" s="192" t="s">
        <v>1171</v>
      </c>
      <c r="H33" s="193" t="s">
        <v>1172</v>
      </c>
      <c r="I33" s="193"/>
      <c r="J33" s="192" t="s">
        <v>992</v>
      </c>
      <c r="K33" s="190" t="s">
        <v>195</v>
      </c>
      <c r="L33" s="191">
        <v>45023</v>
      </c>
      <c r="M33" s="213"/>
      <c r="N33" s="189"/>
      <c r="O33" s="220"/>
      <c r="P33" s="189"/>
    </row>
    <row r="34" spans="1:16">
      <c r="A34" s="187">
        <v>25</v>
      </c>
      <c r="B34" s="188" t="s">
        <v>147</v>
      </c>
      <c r="C34" s="214" t="s">
        <v>3</v>
      </c>
      <c r="D34" s="189" t="s">
        <v>597</v>
      </c>
      <c r="E34" s="159">
        <v>44872</v>
      </c>
      <c r="F34" s="159"/>
      <c r="G34" s="192" t="s">
        <v>984</v>
      </c>
      <c r="H34" s="193" t="s">
        <v>1652</v>
      </c>
      <c r="I34" s="193"/>
      <c r="J34" s="192" t="s">
        <v>1653</v>
      </c>
      <c r="K34" s="190" t="s">
        <v>195</v>
      </c>
      <c r="L34" s="191">
        <v>44999</v>
      </c>
      <c r="M34" s="213"/>
      <c r="N34" s="189"/>
      <c r="O34" s="220"/>
      <c r="P34" s="189"/>
    </row>
    <row r="35" spans="1:16">
      <c r="A35" s="187">
        <v>26</v>
      </c>
      <c r="B35" s="188" t="s">
        <v>147</v>
      </c>
      <c r="C35" s="214" t="s">
        <v>3</v>
      </c>
      <c r="D35" s="189" t="s">
        <v>598</v>
      </c>
      <c r="E35" s="159">
        <v>44873</v>
      </c>
      <c r="F35" s="159"/>
      <c r="G35" s="192" t="s">
        <v>984</v>
      </c>
      <c r="H35" s="193" t="s">
        <v>1173</v>
      </c>
      <c r="I35" s="193"/>
      <c r="J35" s="192" t="s">
        <v>992</v>
      </c>
      <c r="K35" s="190" t="s">
        <v>195</v>
      </c>
      <c r="L35" s="191">
        <v>45023</v>
      </c>
      <c r="M35" s="213"/>
      <c r="N35" s="189"/>
      <c r="O35" s="220"/>
      <c r="P35" s="189"/>
    </row>
    <row r="36" spans="1:16">
      <c r="A36" s="187">
        <v>27</v>
      </c>
      <c r="B36" s="188" t="s">
        <v>147</v>
      </c>
      <c r="C36" s="214" t="s">
        <v>3</v>
      </c>
      <c r="D36" s="189" t="s">
        <v>599</v>
      </c>
      <c r="E36" s="159">
        <v>44873</v>
      </c>
      <c r="F36" s="159"/>
      <c r="G36" s="192" t="s">
        <v>508</v>
      </c>
      <c r="H36" s="193" t="s">
        <v>1077</v>
      </c>
      <c r="I36" s="193"/>
      <c r="J36" s="192" t="s">
        <v>1647</v>
      </c>
      <c r="K36" s="190" t="s">
        <v>195</v>
      </c>
      <c r="L36" s="191">
        <v>44999</v>
      </c>
      <c r="M36" s="213"/>
      <c r="N36" s="189"/>
      <c r="O36" s="220"/>
      <c r="P36" s="189"/>
    </row>
    <row r="37" spans="1:16">
      <c r="A37" s="187">
        <v>28</v>
      </c>
      <c r="B37" s="188" t="s">
        <v>147</v>
      </c>
      <c r="C37" s="214" t="s">
        <v>3</v>
      </c>
      <c r="D37" s="189" t="s">
        <v>600</v>
      </c>
      <c r="E37" s="159">
        <v>44873</v>
      </c>
      <c r="F37" s="159"/>
      <c r="G37" s="192" t="s">
        <v>1174</v>
      </c>
      <c r="H37" s="193" t="s">
        <v>1648</v>
      </c>
      <c r="I37" s="193"/>
      <c r="J37" s="192" t="s">
        <v>1649</v>
      </c>
      <c r="K37" s="190" t="s">
        <v>195</v>
      </c>
      <c r="L37" s="191">
        <v>45023</v>
      </c>
      <c r="M37" s="213"/>
      <c r="N37" s="189"/>
      <c r="O37" s="220"/>
      <c r="P37" s="189"/>
    </row>
    <row r="38" spans="1:16">
      <c r="A38" s="187">
        <v>29</v>
      </c>
      <c r="B38" s="188" t="s">
        <v>147</v>
      </c>
      <c r="C38" s="214" t="s">
        <v>3</v>
      </c>
      <c r="D38" s="189" t="s">
        <v>601</v>
      </c>
      <c r="E38" s="159">
        <v>44874</v>
      </c>
      <c r="F38" s="159"/>
      <c r="G38" s="192" t="s">
        <v>505</v>
      </c>
      <c r="H38" s="193" t="s">
        <v>1175</v>
      </c>
      <c r="I38" s="193"/>
      <c r="J38" s="192" t="s">
        <v>1645</v>
      </c>
      <c r="K38" s="190" t="s">
        <v>195</v>
      </c>
      <c r="L38" s="191">
        <v>45023</v>
      </c>
      <c r="M38" s="213"/>
      <c r="N38" s="189"/>
      <c r="O38" s="220"/>
      <c r="P38" s="189"/>
    </row>
    <row r="39" spans="1:16">
      <c r="A39" s="187">
        <v>30</v>
      </c>
      <c r="B39" s="188" t="s">
        <v>147</v>
      </c>
      <c r="C39" s="214" t="s">
        <v>3</v>
      </c>
      <c r="D39" s="189" t="s">
        <v>602</v>
      </c>
      <c r="E39" s="159">
        <v>44874</v>
      </c>
      <c r="F39" s="159"/>
      <c r="G39" s="160" t="s">
        <v>1177</v>
      </c>
      <c r="H39" s="160" t="s">
        <v>1178</v>
      </c>
      <c r="I39" s="160"/>
      <c r="J39" s="160" t="s">
        <v>1644</v>
      </c>
      <c r="K39" s="189" t="s">
        <v>195</v>
      </c>
      <c r="L39" s="191">
        <v>45023</v>
      </c>
      <c r="M39" s="213"/>
      <c r="N39" s="189"/>
      <c r="O39" s="189"/>
      <c r="P39" s="189"/>
    </row>
    <row r="40" spans="1:16">
      <c r="A40" s="187">
        <v>31</v>
      </c>
      <c r="B40" s="188" t="s">
        <v>147</v>
      </c>
      <c r="C40" s="214" t="s">
        <v>3</v>
      </c>
      <c r="D40" s="189" t="s">
        <v>603</v>
      </c>
      <c r="E40" s="165">
        <v>44879</v>
      </c>
      <c r="F40" s="165"/>
      <c r="G40" s="192" t="s">
        <v>1209</v>
      </c>
      <c r="H40" s="193" t="s">
        <v>1210</v>
      </c>
      <c r="I40" s="193"/>
      <c r="J40" s="192" t="s">
        <v>1211</v>
      </c>
      <c r="K40" s="190" t="s">
        <v>195</v>
      </c>
      <c r="L40" s="165">
        <v>44887</v>
      </c>
      <c r="M40" s="163"/>
      <c r="N40" s="163"/>
      <c r="O40" s="163"/>
      <c r="P40" s="163"/>
    </row>
    <row r="41" spans="1:16">
      <c r="A41" s="187">
        <v>32</v>
      </c>
      <c r="B41" s="188" t="s">
        <v>147</v>
      </c>
      <c r="C41" s="214" t="s">
        <v>3</v>
      </c>
      <c r="D41" s="189" t="s">
        <v>604</v>
      </c>
      <c r="E41" s="165">
        <v>44880</v>
      </c>
      <c r="F41" s="165"/>
      <c r="G41" s="192" t="s">
        <v>1206</v>
      </c>
      <c r="H41" s="193" t="s">
        <v>1207</v>
      </c>
      <c r="I41" s="193"/>
      <c r="J41" s="192" t="s">
        <v>1208</v>
      </c>
      <c r="K41" s="190" t="s">
        <v>195</v>
      </c>
      <c r="L41" s="165">
        <v>44887</v>
      </c>
      <c r="M41" s="163"/>
      <c r="N41" s="163"/>
      <c r="O41" s="163"/>
      <c r="P41" s="163"/>
    </row>
    <row r="42" spans="1:16">
      <c r="A42" s="187">
        <v>33</v>
      </c>
      <c r="B42" s="188" t="s">
        <v>147</v>
      </c>
      <c r="C42" s="214" t="s">
        <v>3</v>
      </c>
      <c r="D42" s="189" t="s">
        <v>605</v>
      </c>
      <c r="E42" s="165">
        <v>44884</v>
      </c>
      <c r="F42" s="165"/>
      <c r="G42" s="192" t="s">
        <v>10</v>
      </c>
      <c r="H42" s="193" t="s">
        <v>1212</v>
      </c>
      <c r="I42" s="193"/>
      <c r="J42" s="192" t="s">
        <v>1213</v>
      </c>
      <c r="K42" s="190" t="s">
        <v>195</v>
      </c>
      <c r="L42" s="165">
        <v>44887</v>
      </c>
      <c r="M42" s="163"/>
      <c r="N42" s="163"/>
      <c r="O42" s="163"/>
      <c r="P42" s="163"/>
    </row>
    <row r="43" spans="1:16">
      <c r="A43" s="187">
        <v>34</v>
      </c>
      <c r="B43" s="188" t="s">
        <v>147</v>
      </c>
      <c r="C43" s="214" t="s">
        <v>3</v>
      </c>
      <c r="D43" s="189" t="s">
        <v>606</v>
      </c>
      <c r="E43" s="165">
        <v>44886</v>
      </c>
      <c r="F43" s="165"/>
      <c r="G43" s="192" t="s">
        <v>1177</v>
      </c>
      <c r="H43" s="193" t="s">
        <v>1231</v>
      </c>
      <c r="I43" s="193"/>
      <c r="J43" s="192" t="s">
        <v>1643</v>
      </c>
      <c r="K43" s="190" t="s">
        <v>195</v>
      </c>
      <c r="L43" s="165">
        <v>44895</v>
      </c>
      <c r="M43" s="163"/>
      <c r="N43" s="163"/>
      <c r="O43" s="163"/>
      <c r="P43" s="163"/>
    </row>
    <row r="44" spans="1:16">
      <c r="A44" s="187">
        <v>35</v>
      </c>
      <c r="B44" s="188" t="s">
        <v>147</v>
      </c>
      <c r="C44" s="214" t="s">
        <v>3</v>
      </c>
      <c r="D44" s="189" t="s">
        <v>607</v>
      </c>
      <c r="E44" s="165">
        <v>44886</v>
      </c>
      <c r="F44" s="165"/>
      <c r="G44" s="163" t="s">
        <v>1308</v>
      </c>
      <c r="H44" s="163" t="s">
        <v>1309</v>
      </c>
      <c r="I44" s="163"/>
      <c r="J44" s="163" t="s">
        <v>745</v>
      </c>
      <c r="K44" s="164" t="s">
        <v>195</v>
      </c>
      <c r="L44" s="165">
        <v>44897</v>
      </c>
      <c r="M44" s="163"/>
      <c r="N44" s="163"/>
      <c r="O44" s="163"/>
      <c r="P44" s="163"/>
    </row>
    <row r="45" spans="1:16">
      <c r="A45" s="187">
        <v>36</v>
      </c>
      <c r="B45" s="188" t="s">
        <v>147</v>
      </c>
      <c r="C45" s="214" t="s">
        <v>3</v>
      </c>
      <c r="D45" s="189" t="s">
        <v>608</v>
      </c>
      <c r="E45" s="165">
        <v>44887</v>
      </c>
      <c r="F45" s="165"/>
      <c r="G45" s="163" t="s">
        <v>1310</v>
      </c>
      <c r="H45" s="163" t="s">
        <v>1311</v>
      </c>
      <c r="I45" s="163"/>
      <c r="J45" s="163" t="s">
        <v>1312</v>
      </c>
      <c r="K45" s="164" t="s">
        <v>195</v>
      </c>
      <c r="L45" s="165">
        <v>44897</v>
      </c>
      <c r="M45" s="163"/>
      <c r="N45" s="163"/>
      <c r="O45" s="163"/>
      <c r="P45" s="163"/>
    </row>
    <row r="46" spans="1:16">
      <c r="A46" s="187">
        <v>37</v>
      </c>
      <c r="B46" s="188" t="s">
        <v>147</v>
      </c>
      <c r="C46" s="214" t="s">
        <v>3</v>
      </c>
      <c r="D46" s="189" t="s">
        <v>609</v>
      </c>
      <c r="E46" s="165">
        <v>44888</v>
      </c>
      <c r="F46" s="165"/>
      <c r="G46" s="192" t="s">
        <v>1232</v>
      </c>
      <c r="H46" s="193" t="s">
        <v>1233</v>
      </c>
      <c r="I46" s="193"/>
      <c r="J46" s="192" t="s">
        <v>1642</v>
      </c>
      <c r="K46" s="190" t="s">
        <v>195</v>
      </c>
      <c r="L46" s="165">
        <v>44999</v>
      </c>
      <c r="M46" s="163"/>
      <c r="N46" s="163"/>
      <c r="O46" s="163"/>
      <c r="P46" s="163"/>
    </row>
    <row r="47" spans="1:16">
      <c r="A47" s="187">
        <v>38</v>
      </c>
      <c r="B47" s="188" t="s">
        <v>147</v>
      </c>
      <c r="C47" s="214" t="s">
        <v>3</v>
      </c>
      <c r="D47" s="189" t="s">
        <v>610</v>
      </c>
      <c r="E47" s="165">
        <v>44890</v>
      </c>
      <c r="F47" s="165"/>
      <c r="G47" s="163" t="s">
        <v>743</v>
      </c>
      <c r="H47" s="163" t="s">
        <v>1313</v>
      </c>
      <c r="I47" s="163"/>
      <c r="J47" s="163" t="s">
        <v>1314</v>
      </c>
      <c r="K47" s="164" t="s">
        <v>195</v>
      </c>
      <c r="L47" s="165">
        <v>44999</v>
      </c>
      <c r="M47" s="163"/>
      <c r="N47" s="163"/>
      <c r="O47" s="163"/>
      <c r="P47" s="163"/>
    </row>
    <row r="48" spans="1:16">
      <c r="A48" s="187">
        <v>39</v>
      </c>
      <c r="B48" s="188" t="s">
        <v>147</v>
      </c>
      <c r="C48" s="214" t="s">
        <v>3</v>
      </c>
      <c r="D48" s="189" t="s">
        <v>611</v>
      </c>
      <c r="E48" s="165">
        <v>45098</v>
      </c>
      <c r="F48" s="165"/>
      <c r="G48" s="163" t="s">
        <v>1206</v>
      </c>
      <c r="H48" s="163" t="s">
        <v>3450</v>
      </c>
      <c r="I48" s="163"/>
      <c r="J48" s="163" t="s">
        <v>3451</v>
      </c>
      <c r="K48" s="164" t="s">
        <v>195</v>
      </c>
      <c r="L48" s="165">
        <v>45119</v>
      </c>
      <c r="M48" s="163"/>
      <c r="N48" s="163"/>
      <c r="O48" s="163"/>
      <c r="P48" s="163"/>
    </row>
    <row r="49" spans="1:16">
      <c r="A49" s="187">
        <v>40</v>
      </c>
      <c r="B49" s="188" t="s">
        <v>147</v>
      </c>
      <c r="C49" s="214" t="s">
        <v>3</v>
      </c>
      <c r="D49" s="189" t="s">
        <v>612</v>
      </c>
      <c r="E49" s="165">
        <v>44890</v>
      </c>
      <c r="F49" s="165"/>
      <c r="G49" s="163" t="s">
        <v>1206</v>
      </c>
      <c r="H49" s="163" t="s">
        <v>1309</v>
      </c>
      <c r="I49" s="163"/>
      <c r="J49" s="163" t="s">
        <v>745</v>
      </c>
      <c r="K49" s="164" t="s">
        <v>195</v>
      </c>
      <c r="L49" s="165">
        <v>44897</v>
      </c>
      <c r="M49" s="163"/>
      <c r="N49" s="163"/>
      <c r="O49" s="163"/>
      <c r="P49" s="163"/>
    </row>
    <row r="50" spans="1:16">
      <c r="A50" s="187">
        <v>41</v>
      </c>
      <c r="B50" s="188" t="s">
        <v>147</v>
      </c>
      <c r="C50" s="214" t="s">
        <v>3</v>
      </c>
      <c r="D50" s="189" t="s">
        <v>613</v>
      </c>
      <c r="E50" s="165">
        <v>44894</v>
      </c>
      <c r="F50" s="165"/>
      <c r="G50" s="163" t="s">
        <v>984</v>
      </c>
      <c r="H50" s="163" t="s">
        <v>1315</v>
      </c>
      <c r="I50" s="163"/>
      <c r="J50" s="163" t="s">
        <v>1641</v>
      </c>
      <c r="K50" s="164" t="s">
        <v>195</v>
      </c>
      <c r="L50" s="165">
        <v>45023</v>
      </c>
      <c r="M50" s="163"/>
      <c r="N50" s="163"/>
      <c r="O50" s="163"/>
      <c r="P50" s="163"/>
    </row>
    <row r="51" spans="1:16">
      <c r="A51" s="187">
        <v>42</v>
      </c>
      <c r="B51" s="188" t="s">
        <v>147</v>
      </c>
      <c r="C51" s="214" t="s">
        <v>3</v>
      </c>
      <c r="D51" s="189" t="s">
        <v>614</v>
      </c>
      <c r="E51" s="165">
        <v>44891</v>
      </c>
      <c r="F51" s="165"/>
      <c r="G51" s="163" t="s">
        <v>743</v>
      </c>
      <c r="H51" s="163" t="s">
        <v>1316</v>
      </c>
      <c r="I51" s="163"/>
      <c r="J51" s="163" t="s">
        <v>1640</v>
      </c>
      <c r="K51" s="164" t="s">
        <v>195</v>
      </c>
      <c r="L51" s="165">
        <v>44897</v>
      </c>
      <c r="M51" s="163"/>
      <c r="N51" s="163"/>
      <c r="O51" s="163"/>
      <c r="P51" s="163"/>
    </row>
    <row r="52" spans="1:16">
      <c r="A52" s="187">
        <v>43</v>
      </c>
      <c r="B52" s="188" t="s">
        <v>147</v>
      </c>
      <c r="C52" s="214" t="s">
        <v>3</v>
      </c>
      <c r="D52" s="189" t="s">
        <v>615</v>
      </c>
      <c r="E52" s="165">
        <v>44896</v>
      </c>
      <c r="F52" s="165"/>
      <c r="G52" s="163" t="s">
        <v>1177</v>
      </c>
      <c r="H52" s="163" t="s">
        <v>1317</v>
      </c>
      <c r="I52" s="163"/>
      <c r="J52" s="163" t="s">
        <v>1318</v>
      </c>
      <c r="K52" s="164" t="s">
        <v>195</v>
      </c>
      <c r="L52" s="165">
        <v>44999</v>
      </c>
      <c r="M52" s="163"/>
      <c r="N52" s="163"/>
      <c r="O52" s="163"/>
      <c r="P52" s="163"/>
    </row>
    <row r="53" spans="1:16">
      <c r="A53" s="187">
        <v>44</v>
      </c>
      <c r="B53" s="188" t="s">
        <v>147</v>
      </c>
      <c r="C53" s="214" t="s">
        <v>3</v>
      </c>
      <c r="D53" s="189" t="s">
        <v>616</v>
      </c>
      <c r="E53" s="165">
        <v>44897</v>
      </c>
      <c r="F53" s="165"/>
      <c r="G53" s="163" t="s">
        <v>1177</v>
      </c>
      <c r="H53" s="163" t="s">
        <v>1335</v>
      </c>
      <c r="I53" s="163"/>
      <c r="J53" s="163" t="s">
        <v>1318</v>
      </c>
      <c r="K53" s="164" t="s">
        <v>195</v>
      </c>
      <c r="L53" s="165">
        <v>44902</v>
      </c>
      <c r="M53" s="163"/>
      <c r="N53" s="163"/>
      <c r="O53" s="163"/>
      <c r="P53" s="163"/>
    </row>
    <row r="54" spans="1:16">
      <c r="A54" s="187">
        <v>45</v>
      </c>
      <c r="B54" s="188" t="s">
        <v>147</v>
      </c>
      <c r="C54" s="214" t="s">
        <v>3</v>
      </c>
      <c r="D54" s="189" t="s">
        <v>617</v>
      </c>
      <c r="E54" s="165">
        <v>44897</v>
      </c>
      <c r="F54" s="165"/>
      <c r="G54" s="163" t="s">
        <v>1206</v>
      </c>
      <c r="H54" s="163" t="s">
        <v>1336</v>
      </c>
      <c r="I54" s="163"/>
      <c r="J54" s="163" t="s">
        <v>1318</v>
      </c>
      <c r="K54" s="164" t="s">
        <v>195</v>
      </c>
      <c r="L54" s="165">
        <v>44902</v>
      </c>
      <c r="M54" s="163"/>
      <c r="N54" s="163"/>
      <c r="O54" s="163"/>
      <c r="P54" s="163"/>
    </row>
    <row r="55" spans="1:16">
      <c r="A55" s="187">
        <v>46</v>
      </c>
      <c r="B55" s="188" t="s">
        <v>147</v>
      </c>
      <c r="C55" s="214" t="s">
        <v>3</v>
      </c>
      <c r="D55" s="189" t="s">
        <v>618</v>
      </c>
      <c r="E55" s="165">
        <v>44898</v>
      </c>
      <c r="F55" s="165"/>
      <c r="G55" s="163" t="s">
        <v>1206</v>
      </c>
      <c r="H55" s="163" t="s">
        <v>1336</v>
      </c>
      <c r="I55" s="163"/>
      <c r="J55" s="163" t="s">
        <v>1337</v>
      </c>
      <c r="K55" s="164" t="s">
        <v>195</v>
      </c>
      <c r="L55" s="165">
        <v>44902</v>
      </c>
      <c r="M55" s="163"/>
      <c r="N55" s="163"/>
      <c r="O55" s="163"/>
      <c r="P55" s="163"/>
    </row>
    <row r="56" spans="1:16">
      <c r="A56" s="187">
        <v>47</v>
      </c>
      <c r="B56" s="188" t="s">
        <v>147</v>
      </c>
      <c r="C56" s="214" t="s">
        <v>3</v>
      </c>
      <c r="D56" s="189" t="s">
        <v>619</v>
      </c>
      <c r="E56" s="164"/>
      <c r="F56" s="164"/>
      <c r="G56" s="163"/>
      <c r="H56" s="163"/>
      <c r="I56" s="163"/>
      <c r="J56" s="163"/>
      <c r="K56" s="164"/>
      <c r="L56" s="164"/>
      <c r="M56" s="163"/>
      <c r="N56" s="163"/>
      <c r="O56" s="163"/>
      <c r="P56" s="163"/>
    </row>
    <row r="57" spans="1:16">
      <c r="A57" s="187">
        <v>48</v>
      </c>
      <c r="B57" s="188" t="s">
        <v>147</v>
      </c>
      <c r="C57" s="214" t="s">
        <v>3</v>
      </c>
      <c r="D57" s="189" t="s">
        <v>620</v>
      </c>
      <c r="E57" s="165">
        <v>44898</v>
      </c>
      <c r="F57" s="165"/>
      <c r="G57" s="163" t="s">
        <v>743</v>
      </c>
      <c r="H57" s="163" t="s">
        <v>1338</v>
      </c>
      <c r="I57" s="163"/>
      <c r="J57" s="163" t="s">
        <v>1339</v>
      </c>
      <c r="K57" s="164" t="s">
        <v>195</v>
      </c>
      <c r="L57" s="165">
        <v>44902</v>
      </c>
      <c r="M57" s="163"/>
      <c r="N57" s="163"/>
      <c r="O57" s="163"/>
      <c r="P57" s="163"/>
    </row>
    <row r="58" spans="1:16">
      <c r="A58" s="187">
        <v>49</v>
      </c>
      <c r="B58" s="188" t="s">
        <v>147</v>
      </c>
      <c r="C58" s="214" t="s">
        <v>3</v>
      </c>
      <c r="D58" s="189" t="s">
        <v>621</v>
      </c>
      <c r="E58" s="165">
        <v>44898</v>
      </c>
      <c r="F58" s="165"/>
      <c r="G58" s="163" t="s">
        <v>1422</v>
      </c>
      <c r="H58" s="163" t="s">
        <v>1423</v>
      </c>
      <c r="I58" s="163"/>
      <c r="J58" s="163" t="s">
        <v>1424</v>
      </c>
      <c r="K58" s="164" t="s">
        <v>195</v>
      </c>
      <c r="L58" s="165">
        <v>44908</v>
      </c>
      <c r="M58" s="163"/>
      <c r="N58" s="163"/>
      <c r="O58" s="163"/>
      <c r="P58" s="163"/>
    </row>
    <row r="59" spans="1:16">
      <c r="A59" s="187">
        <v>50</v>
      </c>
      <c r="B59" s="188" t="s">
        <v>147</v>
      </c>
      <c r="C59" s="214" t="s">
        <v>3</v>
      </c>
      <c r="D59" s="189" t="s">
        <v>622</v>
      </c>
      <c r="E59" s="165">
        <v>44900</v>
      </c>
      <c r="F59" s="165"/>
      <c r="G59" s="163" t="s">
        <v>1426</v>
      </c>
      <c r="H59" s="163" t="s">
        <v>1427</v>
      </c>
      <c r="I59" s="163"/>
      <c r="J59" s="163" t="s">
        <v>1428</v>
      </c>
      <c r="K59" s="164" t="s">
        <v>195</v>
      </c>
      <c r="L59" s="165">
        <v>44908</v>
      </c>
      <c r="M59" s="163"/>
      <c r="N59" s="163"/>
      <c r="O59" s="163"/>
      <c r="P59" s="163"/>
    </row>
    <row r="60" spans="1:16">
      <c r="A60" s="187">
        <v>51</v>
      </c>
      <c r="B60" s="188" t="s">
        <v>147</v>
      </c>
      <c r="C60" s="214" t="s">
        <v>3</v>
      </c>
      <c r="D60" s="189" t="s">
        <v>623</v>
      </c>
      <c r="E60" s="165">
        <v>44900</v>
      </c>
      <c r="F60" s="165"/>
      <c r="G60" s="163" t="s">
        <v>1319</v>
      </c>
      <c r="H60" s="163" t="s">
        <v>1429</v>
      </c>
      <c r="I60" s="163"/>
      <c r="J60" s="163" t="s">
        <v>1430</v>
      </c>
      <c r="K60" s="164" t="s">
        <v>195</v>
      </c>
      <c r="L60" s="165">
        <v>44908</v>
      </c>
      <c r="M60" s="163"/>
      <c r="N60" s="163"/>
      <c r="O60" s="163"/>
      <c r="P60" s="163"/>
    </row>
    <row r="61" spans="1:16">
      <c r="A61" s="187">
        <v>52</v>
      </c>
      <c r="B61" s="188" t="s">
        <v>147</v>
      </c>
      <c r="C61" s="214" t="s">
        <v>3</v>
      </c>
      <c r="D61" s="189" t="s">
        <v>624</v>
      </c>
      <c r="E61" s="165">
        <v>44900</v>
      </c>
      <c r="F61" s="165"/>
      <c r="G61" s="163" t="s">
        <v>1319</v>
      </c>
      <c r="H61" s="163" t="s">
        <v>1431</v>
      </c>
      <c r="I61" s="163"/>
      <c r="J61" s="163" t="s">
        <v>1432</v>
      </c>
      <c r="K61" s="164" t="s">
        <v>195</v>
      </c>
      <c r="L61" s="165">
        <v>44908</v>
      </c>
      <c r="M61" s="163"/>
      <c r="N61" s="163"/>
      <c r="O61" s="163"/>
      <c r="P61" s="163"/>
    </row>
    <row r="62" spans="1:16">
      <c r="A62" s="187">
        <v>53</v>
      </c>
      <c r="B62" s="188" t="s">
        <v>147</v>
      </c>
      <c r="C62" s="214" t="s">
        <v>3</v>
      </c>
      <c r="D62" s="189" t="s">
        <v>625</v>
      </c>
      <c r="E62" s="165">
        <v>44902</v>
      </c>
      <c r="F62" s="165"/>
      <c r="G62" s="163" t="s">
        <v>1319</v>
      </c>
      <c r="H62" s="163" t="s">
        <v>1433</v>
      </c>
      <c r="I62" s="163"/>
      <c r="J62" s="163" t="s">
        <v>1434</v>
      </c>
      <c r="K62" s="164" t="s">
        <v>195</v>
      </c>
      <c r="L62" s="165">
        <v>44908</v>
      </c>
      <c r="M62" s="163"/>
      <c r="N62" s="163"/>
      <c r="O62" s="163"/>
      <c r="P62" s="163"/>
    </row>
    <row r="63" spans="1:16">
      <c r="A63" s="187">
        <v>54</v>
      </c>
      <c r="B63" s="188" t="s">
        <v>147</v>
      </c>
      <c r="C63" s="214" t="s">
        <v>3</v>
      </c>
      <c r="D63" s="189" t="s">
        <v>626</v>
      </c>
      <c r="E63" s="165">
        <v>44903</v>
      </c>
      <c r="F63" s="165"/>
      <c r="G63" s="163" t="s">
        <v>1319</v>
      </c>
      <c r="H63" s="163" t="s">
        <v>1435</v>
      </c>
      <c r="I63" s="163"/>
      <c r="J63" s="163" t="s">
        <v>1436</v>
      </c>
      <c r="K63" s="164" t="s">
        <v>195</v>
      </c>
      <c r="L63" s="165">
        <v>44908</v>
      </c>
      <c r="M63" s="163"/>
      <c r="N63" s="163"/>
      <c r="O63" s="163"/>
      <c r="P63" s="163"/>
    </row>
    <row r="64" spans="1:16">
      <c r="A64" s="187">
        <v>55</v>
      </c>
      <c r="B64" s="188" t="s">
        <v>147</v>
      </c>
      <c r="C64" s="214" t="s">
        <v>3</v>
      </c>
      <c r="D64" s="189" t="s">
        <v>627</v>
      </c>
      <c r="E64" s="165">
        <v>44903</v>
      </c>
      <c r="F64" s="165"/>
      <c r="G64" s="163" t="s">
        <v>1319</v>
      </c>
      <c r="H64" s="163" t="s">
        <v>1437</v>
      </c>
      <c r="I64" s="163"/>
      <c r="J64" s="163" t="s">
        <v>1438</v>
      </c>
      <c r="K64" s="164" t="s">
        <v>195</v>
      </c>
      <c r="L64" s="165">
        <v>44908</v>
      </c>
      <c r="M64" s="163"/>
      <c r="N64" s="163"/>
      <c r="O64" s="163"/>
      <c r="P64" s="163"/>
    </row>
    <row r="65" spans="1:16">
      <c r="A65" s="187">
        <v>56</v>
      </c>
      <c r="B65" s="188" t="s">
        <v>147</v>
      </c>
      <c r="C65" s="214" t="s">
        <v>3</v>
      </c>
      <c r="D65" s="189" t="s">
        <v>628</v>
      </c>
      <c r="E65" s="165">
        <v>44905</v>
      </c>
      <c r="F65" s="165"/>
      <c r="G65" s="163" t="s">
        <v>1319</v>
      </c>
      <c r="H65" s="163" t="s">
        <v>1439</v>
      </c>
      <c r="I65" s="163"/>
      <c r="J65" s="163" t="s">
        <v>1440</v>
      </c>
      <c r="K65" s="164" t="s">
        <v>195</v>
      </c>
      <c r="L65" s="165">
        <v>44908</v>
      </c>
      <c r="M65" s="163"/>
      <c r="N65" s="163"/>
      <c r="O65" s="163"/>
      <c r="P65" s="163"/>
    </row>
    <row r="66" spans="1:16">
      <c r="A66" s="187">
        <v>57</v>
      </c>
      <c r="B66" s="188" t="s">
        <v>147</v>
      </c>
      <c r="C66" s="214" t="s">
        <v>3</v>
      </c>
      <c r="D66" s="189" t="s">
        <v>629</v>
      </c>
      <c r="E66" s="165">
        <v>44904</v>
      </c>
      <c r="F66" s="165"/>
      <c r="G66" s="163" t="s">
        <v>1441</v>
      </c>
      <c r="H66" s="163" t="s">
        <v>1442</v>
      </c>
      <c r="I66" s="163"/>
      <c r="J66" s="163" t="s">
        <v>1443</v>
      </c>
      <c r="K66" s="164" t="s">
        <v>195</v>
      </c>
      <c r="L66" s="165">
        <v>44908</v>
      </c>
      <c r="M66" s="163"/>
      <c r="N66" s="163"/>
      <c r="O66" s="163"/>
      <c r="P66" s="163"/>
    </row>
    <row r="67" spans="1:16">
      <c r="A67" s="187">
        <v>58</v>
      </c>
      <c r="B67" s="188" t="s">
        <v>147</v>
      </c>
      <c r="C67" s="214" t="s">
        <v>3</v>
      </c>
      <c r="D67" s="189" t="s">
        <v>630</v>
      </c>
      <c r="E67" s="165">
        <v>44905</v>
      </c>
      <c r="F67" s="165"/>
      <c r="G67" s="163" t="s">
        <v>1075</v>
      </c>
      <c r="H67" s="163" t="s">
        <v>1463</v>
      </c>
      <c r="I67" s="163"/>
      <c r="J67" s="163" t="s">
        <v>1443</v>
      </c>
      <c r="K67" s="164" t="s">
        <v>195</v>
      </c>
      <c r="L67" s="165">
        <v>44916</v>
      </c>
      <c r="M67" s="163"/>
      <c r="N67" s="163"/>
      <c r="O67" s="163"/>
      <c r="P67" s="163"/>
    </row>
    <row r="68" spans="1:16">
      <c r="A68" s="187">
        <v>59</v>
      </c>
      <c r="B68" s="188" t="s">
        <v>147</v>
      </c>
      <c r="C68" s="214" t="s">
        <v>3</v>
      </c>
      <c r="D68" s="189" t="s">
        <v>631</v>
      </c>
      <c r="E68" s="165">
        <v>44906</v>
      </c>
      <c r="F68" s="165"/>
      <c r="G68" s="163" t="s">
        <v>1319</v>
      </c>
      <c r="H68" s="163" t="s">
        <v>1444</v>
      </c>
      <c r="I68" s="163"/>
      <c r="J68" s="163" t="s">
        <v>1440</v>
      </c>
      <c r="K68" s="164" t="s">
        <v>195</v>
      </c>
      <c r="L68" s="165">
        <v>44908</v>
      </c>
      <c r="M68" s="163"/>
      <c r="N68" s="163"/>
      <c r="O68" s="163"/>
      <c r="P68" s="163"/>
    </row>
    <row r="69" spans="1:16">
      <c r="A69" s="187">
        <v>60</v>
      </c>
      <c r="B69" s="188" t="s">
        <v>147</v>
      </c>
      <c r="C69" s="214" t="s">
        <v>3</v>
      </c>
      <c r="D69" s="189" t="s">
        <v>632</v>
      </c>
      <c r="E69" s="165">
        <v>44907</v>
      </c>
      <c r="F69" s="165"/>
      <c r="G69" s="163" t="s">
        <v>993</v>
      </c>
      <c r="H69" s="163" t="s">
        <v>1464</v>
      </c>
      <c r="I69" s="163"/>
      <c r="J69" s="163" t="s">
        <v>1650</v>
      </c>
      <c r="K69" s="164" t="s">
        <v>195</v>
      </c>
      <c r="L69" s="165">
        <v>44916</v>
      </c>
      <c r="M69" s="163"/>
      <c r="N69" s="163"/>
      <c r="O69" s="163"/>
      <c r="P69" s="163"/>
    </row>
    <row r="70" spans="1:16">
      <c r="A70" s="187">
        <v>61</v>
      </c>
      <c r="B70" s="188" t="s">
        <v>147</v>
      </c>
      <c r="C70" s="214" t="s">
        <v>3</v>
      </c>
      <c r="D70" s="189" t="s">
        <v>633</v>
      </c>
      <c r="E70" s="165">
        <v>44907</v>
      </c>
      <c r="F70" s="165"/>
      <c r="G70" s="163" t="s">
        <v>993</v>
      </c>
      <c r="H70" s="163" t="s">
        <v>1465</v>
      </c>
      <c r="I70" s="163"/>
      <c r="J70" s="163" t="s">
        <v>1650</v>
      </c>
      <c r="K70" s="164" t="s">
        <v>195</v>
      </c>
      <c r="L70" s="165">
        <v>44916</v>
      </c>
      <c r="M70" s="163"/>
      <c r="N70" s="163"/>
      <c r="O70" s="163"/>
      <c r="P70" s="163"/>
    </row>
    <row r="71" spans="1:16">
      <c r="A71" s="187">
        <v>62</v>
      </c>
      <c r="B71" s="188" t="s">
        <v>147</v>
      </c>
      <c r="C71" s="214" t="s">
        <v>3</v>
      </c>
      <c r="D71" s="189" t="s">
        <v>634</v>
      </c>
      <c r="E71" s="165">
        <v>44908</v>
      </c>
      <c r="F71" s="165"/>
      <c r="G71" s="163" t="s">
        <v>1561</v>
      </c>
      <c r="H71" s="163" t="s">
        <v>1562</v>
      </c>
      <c r="I71" s="163"/>
      <c r="J71" s="163" t="s">
        <v>1651</v>
      </c>
      <c r="K71" s="164" t="s">
        <v>195</v>
      </c>
      <c r="L71" s="165">
        <v>44915</v>
      </c>
      <c r="M71" s="163"/>
      <c r="N71" s="163"/>
      <c r="O71" s="163"/>
      <c r="P71" s="163"/>
    </row>
    <row r="72" spans="1:16">
      <c r="A72" s="187">
        <v>63</v>
      </c>
      <c r="B72" s="188" t="s">
        <v>147</v>
      </c>
      <c r="C72" s="214" t="s">
        <v>3</v>
      </c>
      <c r="D72" s="189" t="s">
        <v>635</v>
      </c>
      <c r="E72" s="165">
        <v>44908</v>
      </c>
      <c r="F72" s="165"/>
      <c r="G72" s="163" t="s">
        <v>6</v>
      </c>
      <c r="H72" s="163" t="s">
        <v>1466</v>
      </c>
      <c r="I72" s="163"/>
      <c r="J72" s="163" t="s">
        <v>1467</v>
      </c>
      <c r="K72" s="164" t="s">
        <v>195</v>
      </c>
      <c r="L72" s="165">
        <v>44916</v>
      </c>
      <c r="M72" s="163"/>
      <c r="N72" s="163"/>
      <c r="O72" s="163"/>
      <c r="P72" s="163"/>
    </row>
    <row r="73" spans="1:16">
      <c r="A73" s="187">
        <v>64</v>
      </c>
      <c r="B73" s="188" t="s">
        <v>147</v>
      </c>
      <c r="C73" s="214" t="s">
        <v>3</v>
      </c>
      <c r="D73" s="189" t="s">
        <v>636</v>
      </c>
      <c r="E73" s="165">
        <v>44909</v>
      </c>
      <c r="F73" s="165"/>
      <c r="G73" s="163" t="s">
        <v>6</v>
      </c>
      <c r="H73" s="163" t="s">
        <v>1468</v>
      </c>
      <c r="I73" s="163"/>
      <c r="J73" s="163" t="s">
        <v>1467</v>
      </c>
      <c r="K73" s="164" t="s">
        <v>195</v>
      </c>
      <c r="L73" s="165">
        <v>44916</v>
      </c>
      <c r="M73" s="163"/>
      <c r="N73" s="163"/>
      <c r="O73" s="163"/>
      <c r="P73" s="163"/>
    </row>
    <row r="74" spans="1:16">
      <c r="A74" s="187">
        <v>65</v>
      </c>
      <c r="B74" s="188" t="s">
        <v>147</v>
      </c>
      <c r="C74" s="214" t="s">
        <v>3</v>
      </c>
      <c r="D74" s="189" t="s">
        <v>637</v>
      </c>
      <c r="E74" s="165">
        <v>44911</v>
      </c>
      <c r="F74" s="165"/>
      <c r="G74" s="163" t="s">
        <v>1563</v>
      </c>
      <c r="H74" s="163" t="s">
        <v>1564</v>
      </c>
      <c r="I74" s="163"/>
      <c r="J74" s="163" t="s">
        <v>1565</v>
      </c>
      <c r="K74" s="164" t="s">
        <v>195</v>
      </c>
      <c r="L74" s="165">
        <v>44913</v>
      </c>
      <c r="M74" s="163"/>
      <c r="N74" s="163"/>
      <c r="O74" s="163"/>
      <c r="P74" s="163"/>
    </row>
    <row r="75" spans="1:16">
      <c r="A75" s="187">
        <v>66</v>
      </c>
      <c r="B75" s="188" t="s">
        <v>147</v>
      </c>
      <c r="C75" s="214" t="s">
        <v>3</v>
      </c>
      <c r="D75" s="189" t="s">
        <v>638</v>
      </c>
      <c r="E75" s="165">
        <v>44911</v>
      </c>
      <c r="F75" s="165"/>
      <c r="G75" s="163" t="s">
        <v>1074</v>
      </c>
      <c r="H75" s="163" t="s">
        <v>1566</v>
      </c>
      <c r="I75" s="163"/>
      <c r="J75" s="163" t="s">
        <v>1567</v>
      </c>
      <c r="K75" s="164" t="s">
        <v>195</v>
      </c>
      <c r="L75" s="165">
        <v>44912</v>
      </c>
      <c r="M75" s="163"/>
      <c r="N75" s="163"/>
      <c r="O75" s="163"/>
      <c r="P75" s="163"/>
    </row>
    <row r="76" spans="1:16">
      <c r="A76" s="187">
        <v>67</v>
      </c>
      <c r="B76" s="188" t="s">
        <v>147</v>
      </c>
      <c r="C76" s="214" t="s">
        <v>3</v>
      </c>
      <c r="D76" s="189" t="s">
        <v>639</v>
      </c>
      <c r="E76" s="165">
        <v>44912</v>
      </c>
      <c r="F76" s="165"/>
      <c r="G76" s="163" t="s">
        <v>1074</v>
      </c>
      <c r="H76" s="163" t="s">
        <v>1564</v>
      </c>
      <c r="I76" s="163"/>
      <c r="J76" s="163" t="s">
        <v>1568</v>
      </c>
      <c r="K76" s="164" t="s">
        <v>195</v>
      </c>
      <c r="L76" s="165">
        <v>44913</v>
      </c>
      <c r="M76" s="163"/>
      <c r="N76" s="163"/>
      <c r="O76" s="163"/>
      <c r="P76" s="163"/>
    </row>
    <row r="77" spans="1:16">
      <c r="A77" s="187">
        <v>68</v>
      </c>
      <c r="B77" s="188" t="s">
        <v>147</v>
      </c>
      <c r="C77" s="214" t="s">
        <v>3</v>
      </c>
      <c r="D77" s="189" t="s">
        <v>640</v>
      </c>
      <c r="E77" s="165">
        <v>44912</v>
      </c>
      <c r="F77" s="165"/>
      <c r="G77" s="163" t="s">
        <v>1074</v>
      </c>
      <c r="H77" s="163" t="s">
        <v>1566</v>
      </c>
      <c r="I77" s="163"/>
      <c r="J77" s="163" t="s">
        <v>1568</v>
      </c>
      <c r="K77" s="164" t="s">
        <v>195</v>
      </c>
      <c r="L77" s="165">
        <v>44913</v>
      </c>
      <c r="M77" s="163"/>
      <c r="N77" s="163"/>
      <c r="O77" s="163"/>
      <c r="P77" s="163"/>
    </row>
    <row r="78" spans="1:16">
      <c r="A78" s="187">
        <v>69</v>
      </c>
      <c r="B78" s="188" t="s">
        <v>147</v>
      </c>
      <c r="C78" s="214" t="s">
        <v>3</v>
      </c>
      <c r="D78" s="189" t="s">
        <v>641</v>
      </c>
      <c r="E78" s="165">
        <v>44913</v>
      </c>
      <c r="F78" s="165"/>
      <c r="G78" s="163" t="s">
        <v>10</v>
      </c>
      <c r="H78" s="163" t="s">
        <v>1569</v>
      </c>
      <c r="I78" s="163"/>
      <c r="J78" s="163" t="s">
        <v>1570</v>
      </c>
      <c r="K78" s="164" t="s">
        <v>195</v>
      </c>
      <c r="L78" s="165">
        <v>44922</v>
      </c>
      <c r="M78" s="163"/>
      <c r="N78" s="163"/>
      <c r="O78" s="163"/>
      <c r="P78" s="163"/>
    </row>
    <row r="79" spans="1:16">
      <c r="A79" s="187">
        <v>70</v>
      </c>
      <c r="B79" s="157" t="s">
        <v>150</v>
      </c>
      <c r="C79" s="158" t="s">
        <v>29</v>
      </c>
      <c r="D79" s="189" t="s">
        <v>642</v>
      </c>
      <c r="E79" s="165">
        <v>44913</v>
      </c>
      <c r="F79" s="165"/>
      <c r="G79" s="163" t="s">
        <v>1563</v>
      </c>
      <c r="H79" s="163" t="s">
        <v>1571</v>
      </c>
      <c r="I79" s="163"/>
      <c r="J79" s="163" t="s">
        <v>1572</v>
      </c>
      <c r="K79" s="164" t="s">
        <v>195</v>
      </c>
      <c r="L79" s="165">
        <v>44915</v>
      </c>
      <c r="M79" s="163"/>
      <c r="N79" s="163"/>
      <c r="O79" s="163"/>
      <c r="P79" s="163"/>
    </row>
    <row r="80" spans="1:16">
      <c r="A80" s="190"/>
      <c r="B80" s="224" t="s">
        <v>150</v>
      </c>
      <c r="C80" s="118" t="s">
        <v>29</v>
      </c>
      <c r="D80" s="189" t="s">
        <v>1586</v>
      </c>
      <c r="E80" s="165">
        <v>44913</v>
      </c>
      <c r="F80" s="165"/>
      <c r="G80" s="163" t="s">
        <v>6</v>
      </c>
      <c r="H80" s="163" t="s">
        <v>1587</v>
      </c>
      <c r="I80" s="163"/>
      <c r="J80" s="163" t="s">
        <v>1588</v>
      </c>
      <c r="K80" s="164" t="s">
        <v>195</v>
      </c>
      <c r="L80" s="165">
        <v>44915</v>
      </c>
      <c r="M80" s="163"/>
      <c r="N80" s="163"/>
      <c r="O80" s="163"/>
      <c r="P80" s="163"/>
    </row>
    <row r="81" spans="1:16">
      <c r="A81" s="187">
        <v>72</v>
      </c>
      <c r="B81" s="157" t="s">
        <v>150</v>
      </c>
      <c r="C81" s="158" t="s">
        <v>29</v>
      </c>
      <c r="D81" s="189" t="s">
        <v>644</v>
      </c>
      <c r="E81" s="165">
        <v>44914</v>
      </c>
      <c r="F81" s="165"/>
      <c r="G81" s="163" t="s">
        <v>1573</v>
      </c>
      <c r="H81" s="163" t="s">
        <v>1574</v>
      </c>
      <c r="I81" s="163"/>
      <c r="J81" s="163" t="s">
        <v>1575</v>
      </c>
      <c r="K81" s="164" t="s">
        <v>195</v>
      </c>
      <c r="L81" s="165">
        <v>44915</v>
      </c>
      <c r="M81" s="163"/>
      <c r="N81" s="163"/>
      <c r="O81" s="163"/>
      <c r="P81" s="163"/>
    </row>
    <row r="82" spans="1:16">
      <c r="A82" s="187">
        <v>73</v>
      </c>
      <c r="B82" s="157" t="s">
        <v>150</v>
      </c>
      <c r="C82" s="158" t="s">
        <v>29</v>
      </c>
      <c r="D82" s="189" t="s">
        <v>645</v>
      </c>
      <c r="E82" s="165">
        <v>44914</v>
      </c>
      <c r="F82" s="165"/>
      <c r="G82" s="163" t="s">
        <v>1573</v>
      </c>
      <c r="H82" s="163" t="s">
        <v>1576</v>
      </c>
      <c r="I82" s="163"/>
      <c r="J82" s="163" t="s">
        <v>1577</v>
      </c>
      <c r="K82" s="164" t="s">
        <v>195</v>
      </c>
      <c r="L82" s="165">
        <v>44915</v>
      </c>
      <c r="M82" s="163"/>
      <c r="N82" s="163"/>
      <c r="O82" s="163"/>
      <c r="P82" s="163"/>
    </row>
    <row r="83" spans="1:16">
      <c r="A83" s="187">
        <v>74</v>
      </c>
      <c r="B83" s="188" t="s">
        <v>147</v>
      </c>
      <c r="C83" s="214" t="s">
        <v>3</v>
      </c>
      <c r="D83" s="189" t="s">
        <v>646</v>
      </c>
      <c r="E83" s="165">
        <v>44915</v>
      </c>
      <c r="F83" s="165"/>
      <c r="G83" s="163" t="s">
        <v>990</v>
      </c>
      <c r="H83" s="163" t="s">
        <v>1578</v>
      </c>
      <c r="I83" s="163"/>
      <c r="J83" s="163" t="s">
        <v>1579</v>
      </c>
      <c r="K83" s="164" t="s">
        <v>195</v>
      </c>
      <c r="L83" s="165">
        <v>44923</v>
      </c>
      <c r="M83" s="163"/>
      <c r="N83" s="163"/>
      <c r="O83" s="163"/>
      <c r="P83" s="163"/>
    </row>
    <row r="84" spans="1:16">
      <c r="A84" s="187">
        <v>75</v>
      </c>
      <c r="B84" s="188" t="s">
        <v>147</v>
      </c>
      <c r="C84" s="214" t="s">
        <v>3</v>
      </c>
      <c r="D84" s="189" t="s">
        <v>647</v>
      </c>
      <c r="E84" s="165">
        <v>44915</v>
      </c>
      <c r="F84" s="165"/>
      <c r="G84" s="163" t="s">
        <v>1174</v>
      </c>
      <c r="H84" s="163" t="s">
        <v>1580</v>
      </c>
      <c r="I84" s="163"/>
      <c r="J84" s="163" t="s">
        <v>1583</v>
      </c>
      <c r="K84" s="164" t="s">
        <v>195</v>
      </c>
      <c r="L84" s="165">
        <v>44922</v>
      </c>
      <c r="M84" s="163"/>
      <c r="N84" s="163"/>
      <c r="O84" s="163"/>
      <c r="P84" s="163"/>
    </row>
    <row r="85" spans="1:16">
      <c r="A85" s="187">
        <v>76</v>
      </c>
      <c r="B85" s="157" t="s">
        <v>150</v>
      </c>
      <c r="C85" s="158" t="s">
        <v>29</v>
      </c>
      <c r="D85" s="189" t="s">
        <v>648</v>
      </c>
      <c r="E85" s="165">
        <v>44916</v>
      </c>
      <c r="F85" s="165"/>
      <c r="G85" s="163" t="s">
        <v>1563</v>
      </c>
      <c r="H85" s="163" t="s">
        <v>1581</v>
      </c>
      <c r="I85" s="163"/>
      <c r="J85" s="163" t="s">
        <v>1582</v>
      </c>
      <c r="K85" s="164" t="s">
        <v>195</v>
      </c>
      <c r="L85" s="165">
        <v>44922</v>
      </c>
      <c r="M85" s="163"/>
      <c r="N85" s="163"/>
      <c r="O85" s="163"/>
      <c r="P85" s="163"/>
    </row>
    <row r="86" spans="1:16">
      <c r="A86" s="187">
        <v>77</v>
      </c>
      <c r="B86" s="157" t="s">
        <v>150</v>
      </c>
      <c r="C86" s="158" t="s">
        <v>29</v>
      </c>
      <c r="D86" s="189" t="s">
        <v>649</v>
      </c>
      <c r="E86" s="165">
        <v>44916</v>
      </c>
      <c r="F86" s="165"/>
      <c r="G86" s="163" t="s">
        <v>1563</v>
      </c>
      <c r="H86" s="163" t="s">
        <v>1584</v>
      </c>
      <c r="I86" s="163"/>
      <c r="J86" s="163" t="s">
        <v>1582</v>
      </c>
      <c r="K86" s="164" t="s">
        <v>195</v>
      </c>
      <c r="L86" s="165">
        <v>44922</v>
      </c>
      <c r="M86" s="163"/>
      <c r="N86" s="163"/>
      <c r="O86" s="163"/>
      <c r="P86" s="163"/>
    </row>
    <row r="87" spans="1:16">
      <c r="A87" s="187">
        <v>78</v>
      </c>
      <c r="B87" s="157" t="s">
        <v>150</v>
      </c>
      <c r="C87" s="158" t="s">
        <v>29</v>
      </c>
      <c r="D87" s="189" t="s">
        <v>650</v>
      </c>
      <c r="E87" s="165">
        <v>44917</v>
      </c>
      <c r="F87" s="165"/>
      <c r="G87" s="163" t="s">
        <v>1573</v>
      </c>
      <c r="H87" s="163" t="s">
        <v>1585</v>
      </c>
      <c r="I87" s="163"/>
      <c r="J87" s="163" t="s">
        <v>1577</v>
      </c>
      <c r="K87" s="164" t="s">
        <v>195</v>
      </c>
      <c r="L87" s="165">
        <v>44923</v>
      </c>
      <c r="M87" s="163"/>
      <c r="N87" s="163"/>
      <c r="O87" s="163"/>
      <c r="P87" s="163"/>
    </row>
    <row r="88" spans="1:16">
      <c r="A88" s="187">
        <v>79</v>
      </c>
      <c r="B88" s="157" t="s">
        <v>150</v>
      </c>
      <c r="C88" s="158" t="s">
        <v>29</v>
      </c>
      <c r="D88" s="189" t="s">
        <v>651</v>
      </c>
      <c r="E88" s="165">
        <v>44917</v>
      </c>
      <c r="F88" s="165"/>
      <c r="G88" s="163" t="s">
        <v>1573</v>
      </c>
      <c r="H88" s="163" t="s">
        <v>1589</v>
      </c>
      <c r="I88" s="163"/>
      <c r="J88" s="163" t="s">
        <v>1590</v>
      </c>
      <c r="K88" s="164" t="s">
        <v>195</v>
      </c>
      <c r="L88" s="165">
        <v>44923</v>
      </c>
      <c r="M88" s="163"/>
      <c r="N88" s="163"/>
      <c r="O88" s="163"/>
      <c r="P88" s="163"/>
    </row>
    <row r="89" spans="1:16">
      <c r="A89" s="187">
        <v>80</v>
      </c>
      <c r="B89" s="157" t="s">
        <v>150</v>
      </c>
      <c r="C89" s="158" t="s">
        <v>29</v>
      </c>
      <c r="D89" s="189" t="s">
        <v>652</v>
      </c>
      <c r="E89" s="165">
        <v>44918</v>
      </c>
      <c r="F89" s="165"/>
      <c r="G89" s="163" t="s">
        <v>6</v>
      </c>
      <c r="H89" s="163" t="s">
        <v>1591</v>
      </c>
      <c r="I89" s="163"/>
      <c r="J89" s="163" t="s">
        <v>1639</v>
      </c>
      <c r="K89" s="164" t="s">
        <v>195</v>
      </c>
      <c r="L89" s="165">
        <v>44922</v>
      </c>
      <c r="M89" s="163"/>
      <c r="N89" s="163"/>
      <c r="O89" s="163"/>
      <c r="P89" s="163"/>
    </row>
    <row r="90" spans="1:16">
      <c r="A90" s="187">
        <v>81</v>
      </c>
      <c r="B90" s="157" t="s">
        <v>150</v>
      </c>
      <c r="C90" s="158" t="s">
        <v>29</v>
      </c>
      <c r="D90" s="189" t="s">
        <v>653</v>
      </c>
      <c r="E90" s="165">
        <v>44918</v>
      </c>
      <c r="F90" s="165"/>
      <c r="G90" s="163" t="s">
        <v>6</v>
      </c>
      <c r="H90" s="163" t="s">
        <v>1592</v>
      </c>
      <c r="I90" s="163"/>
      <c r="J90" s="163" t="s">
        <v>1638</v>
      </c>
      <c r="K90" s="164" t="s">
        <v>195</v>
      </c>
      <c r="L90" s="165">
        <v>44922</v>
      </c>
      <c r="M90" s="163"/>
      <c r="N90" s="163"/>
      <c r="O90" s="163"/>
      <c r="P90" s="163"/>
    </row>
    <row r="91" spans="1:16">
      <c r="A91" s="187">
        <v>82</v>
      </c>
      <c r="B91" s="157" t="s">
        <v>150</v>
      </c>
      <c r="C91" s="158" t="s">
        <v>29</v>
      </c>
      <c r="D91" s="189" t="s">
        <v>654</v>
      </c>
      <c r="E91" s="165">
        <v>44918</v>
      </c>
      <c r="F91" s="165"/>
      <c r="G91" s="163" t="s">
        <v>993</v>
      </c>
      <c r="H91" s="163" t="s">
        <v>1619</v>
      </c>
      <c r="I91" s="163"/>
      <c r="J91" s="163" t="s">
        <v>1621</v>
      </c>
      <c r="K91" s="164" t="s">
        <v>195</v>
      </c>
      <c r="L91" s="165">
        <v>44925</v>
      </c>
      <c r="M91" s="163"/>
      <c r="N91" s="163"/>
      <c r="O91" s="163"/>
      <c r="P91" s="163"/>
    </row>
    <row r="92" spans="1:16">
      <c r="A92" s="187">
        <v>83</v>
      </c>
      <c r="B92" s="157" t="s">
        <v>150</v>
      </c>
      <c r="C92" s="158" t="s">
        <v>29</v>
      </c>
      <c r="D92" s="189" t="s">
        <v>655</v>
      </c>
      <c r="E92" s="165">
        <v>44918</v>
      </c>
      <c r="F92" s="165"/>
      <c r="G92" s="163" t="s">
        <v>993</v>
      </c>
      <c r="H92" s="163" t="s">
        <v>1620</v>
      </c>
      <c r="I92" s="163"/>
      <c r="J92" s="163" t="s">
        <v>1621</v>
      </c>
      <c r="K92" s="164" t="s">
        <v>195</v>
      </c>
      <c r="L92" s="165">
        <v>44925</v>
      </c>
      <c r="M92" s="163"/>
      <c r="N92" s="163"/>
      <c r="O92" s="163"/>
      <c r="P92" s="163"/>
    </row>
    <row r="93" spans="1:16">
      <c r="A93" s="187">
        <v>84</v>
      </c>
      <c r="B93" s="188" t="s">
        <v>147</v>
      </c>
      <c r="C93" s="214" t="s">
        <v>3</v>
      </c>
      <c r="D93" s="189" t="s">
        <v>656</v>
      </c>
      <c r="E93" s="165">
        <v>44918</v>
      </c>
      <c r="F93" s="165"/>
      <c r="G93" s="163" t="s">
        <v>1174</v>
      </c>
      <c r="H93" s="163" t="s">
        <v>1594</v>
      </c>
      <c r="I93" s="163"/>
      <c r="J93" s="163" t="s">
        <v>1637</v>
      </c>
      <c r="K93" s="164" t="s">
        <v>195</v>
      </c>
      <c r="L93" s="165">
        <v>44922</v>
      </c>
      <c r="M93" s="163"/>
      <c r="N93" s="163"/>
      <c r="O93" s="163"/>
      <c r="P93" s="163"/>
    </row>
    <row r="94" spans="1:16">
      <c r="A94" s="187">
        <v>85</v>
      </c>
      <c r="B94" s="157" t="s">
        <v>150</v>
      </c>
      <c r="C94" s="158" t="s">
        <v>29</v>
      </c>
      <c r="D94" s="189" t="s">
        <v>657</v>
      </c>
      <c r="E94" s="165">
        <v>44921</v>
      </c>
      <c r="F94" s="165"/>
      <c r="G94" s="163" t="s">
        <v>10</v>
      </c>
      <c r="H94" s="163" t="s">
        <v>1622</v>
      </c>
      <c r="I94" s="163"/>
      <c r="J94" s="163" t="s">
        <v>1636</v>
      </c>
      <c r="K94" s="164" t="s">
        <v>195</v>
      </c>
      <c r="L94" s="165">
        <v>44925</v>
      </c>
      <c r="M94" s="163"/>
      <c r="N94" s="163"/>
      <c r="O94" s="163"/>
      <c r="P94" s="163"/>
    </row>
    <row r="95" spans="1:16" ht="30">
      <c r="A95" s="187">
        <v>86</v>
      </c>
      <c r="B95" s="157" t="s">
        <v>150</v>
      </c>
      <c r="C95" s="158" t="s">
        <v>29</v>
      </c>
      <c r="D95" s="190" t="s">
        <v>658</v>
      </c>
      <c r="E95" s="170">
        <v>44921</v>
      </c>
      <c r="F95" s="170"/>
      <c r="G95" s="181" t="s">
        <v>6</v>
      </c>
      <c r="H95" s="181" t="s">
        <v>1593</v>
      </c>
      <c r="I95" s="181"/>
      <c r="J95" s="225" t="s">
        <v>1635</v>
      </c>
      <c r="K95" s="173" t="s">
        <v>195</v>
      </c>
      <c r="L95" s="165">
        <v>44922</v>
      </c>
      <c r="M95" s="163"/>
      <c r="N95" s="163"/>
      <c r="O95" s="163"/>
      <c r="P95" s="163"/>
    </row>
    <row r="96" spans="1:16" ht="30">
      <c r="A96" s="187">
        <v>87</v>
      </c>
      <c r="B96" s="157" t="s">
        <v>150</v>
      </c>
      <c r="C96" s="158" t="s">
        <v>29</v>
      </c>
      <c r="D96" s="190" t="s">
        <v>659</v>
      </c>
      <c r="E96" s="170">
        <v>44921</v>
      </c>
      <c r="F96" s="170"/>
      <c r="G96" s="181" t="s">
        <v>1074</v>
      </c>
      <c r="H96" s="181" t="s">
        <v>1595</v>
      </c>
      <c r="I96" s="181"/>
      <c r="J96" s="225" t="s">
        <v>1635</v>
      </c>
      <c r="K96" s="173" t="s">
        <v>195</v>
      </c>
      <c r="L96" s="165">
        <v>44922</v>
      </c>
      <c r="M96" s="163"/>
      <c r="N96" s="163"/>
      <c r="O96" s="163"/>
      <c r="P96" s="163"/>
    </row>
    <row r="97" spans="1:16">
      <c r="A97" s="187">
        <v>88</v>
      </c>
      <c r="B97" s="157" t="s">
        <v>150</v>
      </c>
      <c r="C97" s="158" t="s">
        <v>29</v>
      </c>
      <c r="D97" s="189" t="s">
        <v>660</v>
      </c>
      <c r="E97" s="165">
        <v>44923</v>
      </c>
      <c r="F97" s="165"/>
      <c r="G97" s="163" t="s">
        <v>1074</v>
      </c>
      <c r="H97" s="163" t="s">
        <v>1633</v>
      </c>
      <c r="I97" s="163"/>
      <c r="J97" s="163" t="s">
        <v>1634</v>
      </c>
      <c r="K97" s="173" t="s">
        <v>195</v>
      </c>
      <c r="L97" s="165">
        <v>44925</v>
      </c>
      <c r="M97" s="163"/>
      <c r="N97" s="163"/>
      <c r="O97" s="163"/>
      <c r="P97" s="163"/>
    </row>
    <row r="98" spans="1:16">
      <c r="A98" s="187">
        <v>89</v>
      </c>
      <c r="B98" s="157" t="s">
        <v>150</v>
      </c>
      <c r="C98" s="158" t="s">
        <v>29</v>
      </c>
      <c r="D98" s="189" t="s">
        <v>661</v>
      </c>
      <c r="E98" s="165">
        <v>44923</v>
      </c>
      <c r="F98" s="165"/>
      <c r="G98" s="163" t="s">
        <v>1074</v>
      </c>
      <c r="H98" s="163" t="s">
        <v>1595</v>
      </c>
      <c r="I98" s="163"/>
      <c r="J98" s="163" t="s">
        <v>1630</v>
      </c>
      <c r="K98" s="164" t="s">
        <v>195</v>
      </c>
      <c r="L98" s="165">
        <v>44928</v>
      </c>
      <c r="M98" s="163"/>
      <c r="N98" s="163"/>
      <c r="O98" s="163"/>
      <c r="P98" s="163"/>
    </row>
    <row r="99" spans="1:16">
      <c r="A99" s="187">
        <v>90</v>
      </c>
      <c r="B99" s="157" t="s">
        <v>150</v>
      </c>
      <c r="C99" s="158" t="s">
        <v>29</v>
      </c>
      <c r="D99" s="189" t="s">
        <v>662</v>
      </c>
      <c r="E99" s="165">
        <v>44925</v>
      </c>
      <c r="F99" s="165"/>
      <c r="G99" s="163" t="s">
        <v>10</v>
      </c>
      <c r="H99" s="163" t="s">
        <v>1743</v>
      </c>
      <c r="I99" s="163"/>
      <c r="J99" s="163" t="s">
        <v>1744</v>
      </c>
      <c r="K99" s="164" t="s">
        <v>195</v>
      </c>
      <c r="L99" s="165">
        <v>44928</v>
      </c>
      <c r="M99" s="163"/>
      <c r="N99" s="163"/>
      <c r="O99" s="163"/>
      <c r="P99" s="163"/>
    </row>
    <row r="100" spans="1:16">
      <c r="A100" s="187">
        <v>91</v>
      </c>
      <c r="B100" s="157" t="s">
        <v>150</v>
      </c>
      <c r="C100" s="158" t="s">
        <v>29</v>
      </c>
      <c r="D100" s="189" t="s">
        <v>663</v>
      </c>
      <c r="E100" s="165">
        <v>44925</v>
      </c>
      <c r="F100" s="165"/>
      <c r="G100" s="163" t="s">
        <v>993</v>
      </c>
      <c r="H100" s="163" t="s">
        <v>1631</v>
      </c>
      <c r="I100" s="163"/>
      <c r="J100" s="163" t="s">
        <v>1632</v>
      </c>
      <c r="K100" s="164" t="s">
        <v>195</v>
      </c>
      <c r="L100" s="165">
        <v>44928</v>
      </c>
      <c r="M100" s="163"/>
      <c r="N100" s="163"/>
      <c r="O100" s="163"/>
      <c r="P100" s="163"/>
    </row>
    <row r="101" spans="1:16">
      <c r="A101" s="187">
        <v>92</v>
      </c>
      <c r="B101" s="157" t="s">
        <v>150</v>
      </c>
      <c r="C101" s="158" t="s">
        <v>29</v>
      </c>
      <c r="D101" s="189" t="s">
        <v>664</v>
      </c>
      <c r="E101" s="164"/>
      <c r="F101" s="164"/>
      <c r="G101" s="163"/>
      <c r="H101" s="163"/>
      <c r="I101" s="163"/>
      <c r="J101" s="163"/>
      <c r="K101" s="164"/>
      <c r="L101" s="163"/>
      <c r="M101" s="163"/>
      <c r="N101" s="163"/>
      <c r="O101" s="163"/>
      <c r="P101" s="163"/>
    </row>
    <row r="102" spans="1:16">
      <c r="A102" s="187">
        <v>93</v>
      </c>
      <c r="B102" s="157" t="s">
        <v>150</v>
      </c>
      <c r="C102" s="158" t="s">
        <v>29</v>
      </c>
      <c r="D102" s="189" t="s">
        <v>665</v>
      </c>
      <c r="E102" s="165">
        <v>44925</v>
      </c>
      <c r="F102" s="165"/>
      <c r="G102" s="163" t="s">
        <v>1177</v>
      </c>
      <c r="H102" s="163" t="s">
        <v>1593</v>
      </c>
      <c r="I102" s="163"/>
      <c r="J102" s="163" t="s">
        <v>1745</v>
      </c>
      <c r="K102" s="164" t="s">
        <v>195</v>
      </c>
      <c r="L102" s="165">
        <v>44927</v>
      </c>
      <c r="M102" s="163"/>
      <c r="N102" s="163"/>
      <c r="O102" s="163"/>
      <c r="P102" s="163"/>
    </row>
    <row r="103" spans="1:16">
      <c r="A103" s="187">
        <v>94</v>
      </c>
      <c r="B103" s="157" t="s">
        <v>150</v>
      </c>
      <c r="C103" s="158" t="s">
        <v>29</v>
      </c>
      <c r="D103" s="189" t="s">
        <v>666</v>
      </c>
      <c r="E103" s="164"/>
      <c r="F103" s="164"/>
      <c r="G103" s="163"/>
      <c r="H103" s="163"/>
      <c r="I103" s="163"/>
      <c r="J103" s="163"/>
      <c r="K103" s="164"/>
      <c r="L103" s="164"/>
      <c r="M103" s="163"/>
      <c r="N103" s="163"/>
      <c r="O103" s="163"/>
      <c r="P103" s="163"/>
    </row>
    <row r="104" spans="1:16">
      <c r="A104" s="187">
        <v>95</v>
      </c>
      <c r="B104" s="157" t="s">
        <v>150</v>
      </c>
      <c r="C104" s="158" t="s">
        <v>29</v>
      </c>
      <c r="D104" s="189" t="s">
        <v>667</v>
      </c>
      <c r="E104" s="165">
        <v>44927</v>
      </c>
      <c r="F104" s="165"/>
      <c r="G104" s="163" t="s">
        <v>1177</v>
      </c>
      <c r="H104" s="163" t="s">
        <v>1593</v>
      </c>
      <c r="I104" s="163"/>
      <c r="J104" s="163" t="s">
        <v>1746</v>
      </c>
      <c r="K104" s="164" t="s">
        <v>195</v>
      </c>
      <c r="L104" s="165">
        <v>44928</v>
      </c>
      <c r="M104" s="163"/>
      <c r="N104" s="163"/>
      <c r="O104" s="163"/>
      <c r="P104" s="163"/>
    </row>
    <row r="105" spans="1:16">
      <c r="A105" s="187">
        <v>96</v>
      </c>
      <c r="B105" s="157" t="s">
        <v>150</v>
      </c>
      <c r="C105" s="158" t="s">
        <v>29</v>
      </c>
      <c r="D105" s="189" t="s">
        <v>668</v>
      </c>
      <c r="E105" s="164"/>
      <c r="F105" s="164"/>
      <c r="G105" s="163"/>
      <c r="H105" s="163"/>
      <c r="I105" s="163"/>
      <c r="J105" s="163"/>
      <c r="K105" s="164"/>
      <c r="L105" s="164"/>
      <c r="M105" s="163"/>
      <c r="N105" s="163"/>
      <c r="O105" s="163"/>
      <c r="P105" s="163"/>
    </row>
    <row r="106" spans="1:16">
      <c r="A106" s="187">
        <v>97</v>
      </c>
      <c r="B106" s="157" t="s">
        <v>150</v>
      </c>
      <c r="C106" s="158" t="s">
        <v>29</v>
      </c>
      <c r="D106" s="189" t="s">
        <v>669</v>
      </c>
      <c r="E106" s="165">
        <v>44927</v>
      </c>
      <c r="F106" s="165"/>
      <c r="G106" s="163" t="s">
        <v>1747</v>
      </c>
      <c r="H106" s="163" t="s">
        <v>1748</v>
      </c>
      <c r="I106" s="163"/>
      <c r="J106" s="163" t="s">
        <v>1749</v>
      </c>
      <c r="K106" s="164" t="s">
        <v>195</v>
      </c>
      <c r="L106" s="165">
        <v>44928</v>
      </c>
      <c r="M106" s="163"/>
      <c r="N106" s="163"/>
      <c r="O106" s="163"/>
      <c r="P106" s="163"/>
    </row>
    <row r="107" spans="1:16">
      <c r="A107" s="187">
        <v>98</v>
      </c>
      <c r="B107" s="157" t="s">
        <v>150</v>
      </c>
      <c r="C107" s="158" t="s">
        <v>29</v>
      </c>
      <c r="D107" s="189" t="s">
        <v>670</v>
      </c>
      <c r="E107" s="164"/>
      <c r="F107" s="164"/>
      <c r="G107" s="163"/>
      <c r="H107" s="163"/>
      <c r="I107" s="163"/>
      <c r="J107" s="163"/>
      <c r="K107" s="164"/>
      <c r="L107" s="164"/>
      <c r="M107" s="163"/>
      <c r="N107" s="163"/>
      <c r="O107" s="163"/>
      <c r="P107" s="163"/>
    </row>
    <row r="108" spans="1:16">
      <c r="A108" s="187">
        <v>99</v>
      </c>
      <c r="B108" s="157" t="s">
        <v>150</v>
      </c>
      <c r="C108" s="158" t="s">
        <v>29</v>
      </c>
      <c r="D108" s="189" t="s">
        <v>671</v>
      </c>
      <c r="E108" s="165">
        <v>44928</v>
      </c>
      <c r="F108" s="165"/>
      <c r="G108" s="163" t="s">
        <v>1177</v>
      </c>
      <c r="H108" s="163" t="s">
        <v>1750</v>
      </c>
      <c r="I108" s="163"/>
      <c r="J108" s="163" t="s">
        <v>1751</v>
      </c>
      <c r="K108" s="164" t="s">
        <v>195</v>
      </c>
      <c r="L108" s="165">
        <v>44928</v>
      </c>
      <c r="M108" s="163"/>
      <c r="N108" s="163"/>
      <c r="O108" s="163"/>
      <c r="P108" s="163"/>
    </row>
    <row r="109" spans="1:16">
      <c r="A109" s="187">
        <v>100</v>
      </c>
      <c r="B109" s="157" t="s">
        <v>150</v>
      </c>
      <c r="C109" s="158" t="s">
        <v>29</v>
      </c>
      <c r="D109" s="189" t="s">
        <v>672</v>
      </c>
      <c r="E109" s="164"/>
      <c r="F109" s="164"/>
      <c r="G109" s="163"/>
      <c r="H109" s="163"/>
      <c r="I109" s="163"/>
      <c r="J109" s="163"/>
      <c r="K109" s="164"/>
      <c r="L109" s="164"/>
      <c r="M109" s="163"/>
      <c r="N109" s="163"/>
      <c r="O109" s="163"/>
      <c r="P109" s="163"/>
    </row>
    <row r="110" spans="1:16">
      <c r="A110" s="187">
        <v>101</v>
      </c>
      <c r="B110" s="157" t="s">
        <v>150</v>
      </c>
      <c r="C110" s="158" t="s">
        <v>29</v>
      </c>
      <c r="D110" s="189" t="s">
        <v>673</v>
      </c>
      <c r="E110" s="165">
        <v>44929</v>
      </c>
      <c r="F110" s="165"/>
      <c r="G110" s="163" t="s">
        <v>1747</v>
      </c>
      <c r="H110" s="163" t="s">
        <v>1752</v>
      </c>
      <c r="I110" s="163"/>
      <c r="J110" s="163" t="s">
        <v>1753</v>
      </c>
      <c r="K110" s="164" t="s">
        <v>195</v>
      </c>
      <c r="L110" s="165">
        <v>44936</v>
      </c>
      <c r="M110" s="163"/>
      <c r="N110" s="163"/>
      <c r="O110" s="163"/>
      <c r="P110" s="163"/>
    </row>
    <row r="111" spans="1:16">
      <c r="A111" s="187">
        <v>102</v>
      </c>
      <c r="B111" s="157" t="s">
        <v>150</v>
      </c>
      <c r="C111" s="158" t="s">
        <v>29</v>
      </c>
      <c r="D111" s="189" t="s">
        <v>674</v>
      </c>
      <c r="E111" s="164"/>
      <c r="F111" s="164"/>
      <c r="G111" s="163"/>
      <c r="H111" s="163"/>
      <c r="I111" s="163"/>
      <c r="J111" s="163"/>
      <c r="K111" s="164"/>
      <c r="L111" s="164"/>
      <c r="M111" s="163"/>
      <c r="N111" s="163"/>
      <c r="O111" s="163"/>
      <c r="P111" s="163"/>
    </row>
    <row r="112" spans="1:16">
      <c r="A112" s="190">
        <v>103</v>
      </c>
      <c r="B112" s="224" t="s">
        <v>150</v>
      </c>
      <c r="C112" s="118" t="s">
        <v>29</v>
      </c>
      <c r="D112" s="189" t="s">
        <v>675</v>
      </c>
      <c r="E112" s="165">
        <v>44931</v>
      </c>
      <c r="F112" s="165"/>
      <c r="G112" s="163" t="s">
        <v>1177</v>
      </c>
      <c r="H112" s="163" t="s">
        <v>1702</v>
      </c>
      <c r="I112" s="163"/>
      <c r="J112" s="163" t="s">
        <v>1703</v>
      </c>
      <c r="K112" s="164" t="s">
        <v>195</v>
      </c>
      <c r="L112" s="165">
        <v>44931</v>
      </c>
      <c r="M112" s="163"/>
      <c r="N112" s="163"/>
      <c r="O112" s="163"/>
      <c r="P112" s="163"/>
    </row>
    <row r="113" spans="1:16" s="228" customFormat="1">
      <c r="A113" s="216">
        <v>104</v>
      </c>
      <c r="B113" s="226" t="s">
        <v>150</v>
      </c>
      <c r="C113" s="227" t="s">
        <v>29</v>
      </c>
      <c r="D113" s="215" t="s">
        <v>676</v>
      </c>
      <c r="E113" s="222">
        <v>44931</v>
      </c>
      <c r="F113" s="222"/>
      <c r="G113" s="221" t="s">
        <v>1177</v>
      </c>
      <c r="H113" s="221" t="s">
        <v>1704</v>
      </c>
      <c r="I113" s="221"/>
      <c r="J113" s="221" t="s">
        <v>1703</v>
      </c>
      <c r="K113" s="229" t="s">
        <v>459</v>
      </c>
      <c r="L113" s="229"/>
      <c r="M113" s="221"/>
      <c r="N113" s="221"/>
      <c r="O113" s="221"/>
      <c r="P113" s="221"/>
    </row>
    <row r="114" spans="1:16" s="228" customFormat="1">
      <c r="A114" s="216">
        <v>105</v>
      </c>
      <c r="B114" s="226" t="s">
        <v>150</v>
      </c>
      <c r="C114" s="227" t="s">
        <v>29</v>
      </c>
      <c r="D114" s="215" t="s">
        <v>677</v>
      </c>
      <c r="E114" s="222">
        <v>44931</v>
      </c>
      <c r="F114" s="222"/>
      <c r="G114" s="221" t="s">
        <v>1174</v>
      </c>
      <c r="H114" s="221" t="s">
        <v>1705</v>
      </c>
      <c r="I114" s="221"/>
      <c r="J114" s="221" t="s">
        <v>1706</v>
      </c>
      <c r="K114" s="229" t="s">
        <v>459</v>
      </c>
      <c r="L114" s="229"/>
      <c r="M114" s="221"/>
      <c r="N114" s="221"/>
      <c r="O114" s="221"/>
      <c r="P114" s="221"/>
    </row>
    <row r="115" spans="1:16">
      <c r="A115" s="190">
        <v>106</v>
      </c>
      <c r="B115" s="224" t="s">
        <v>150</v>
      </c>
      <c r="C115" s="118" t="s">
        <v>29</v>
      </c>
      <c r="D115" s="189" t="s">
        <v>678</v>
      </c>
      <c r="E115" s="165">
        <v>44932</v>
      </c>
      <c r="F115" s="165"/>
      <c r="G115" s="163" t="s">
        <v>10</v>
      </c>
      <c r="H115" s="163" t="s">
        <v>1709</v>
      </c>
      <c r="I115" s="163"/>
      <c r="J115" s="163" t="s">
        <v>1754</v>
      </c>
      <c r="K115" s="164" t="s">
        <v>195</v>
      </c>
      <c r="L115" s="165">
        <v>44933</v>
      </c>
      <c r="M115" s="163"/>
      <c r="N115" s="163"/>
      <c r="O115" s="163"/>
      <c r="P115" s="163"/>
    </row>
    <row r="116" spans="1:16">
      <c r="A116" s="190">
        <v>107</v>
      </c>
      <c r="B116" s="224" t="s">
        <v>150</v>
      </c>
      <c r="C116" s="118" t="s">
        <v>29</v>
      </c>
      <c r="D116" s="189" t="s">
        <v>679</v>
      </c>
      <c r="E116" s="165">
        <v>44933</v>
      </c>
      <c r="F116" s="165"/>
      <c r="G116" s="163" t="s">
        <v>1177</v>
      </c>
      <c r="H116" s="163" t="s">
        <v>1755</v>
      </c>
      <c r="I116" s="163"/>
      <c r="J116" s="163" t="s">
        <v>1756</v>
      </c>
      <c r="K116" s="164" t="s">
        <v>195</v>
      </c>
      <c r="L116" s="165">
        <v>44933</v>
      </c>
      <c r="M116" s="163"/>
      <c r="N116" s="163"/>
      <c r="O116" s="163"/>
      <c r="P116" s="163"/>
    </row>
    <row r="117" spans="1:16">
      <c r="A117" s="187">
        <v>108</v>
      </c>
      <c r="B117" s="160" t="s">
        <v>150</v>
      </c>
      <c r="C117" s="189" t="s">
        <v>29</v>
      </c>
      <c r="D117" s="189" t="s">
        <v>680</v>
      </c>
      <c r="E117" s="165">
        <v>44935</v>
      </c>
      <c r="F117" s="165"/>
      <c r="G117" s="163" t="s">
        <v>1177</v>
      </c>
      <c r="H117" s="163" t="s">
        <v>1755</v>
      </c>
      <c r="I117" s="163"/>
      <c r="J117" s="163" t="s">
        <v>1757</v>
      </c>
      <c r="K117" s="164" t="s">
        <v>195</v>
      </c>
      <c r="L117" s="165">
        <v>44936</v>
      </c>
      <c r="M117" s="163"/>
      <c r="N117" s="163"/>
      <c r="O117" s="163"/>
      <c r="P117" s="163"/>
    </row>
    <row r="118" spans="1:16">
      <c r="A118" s="190">
        <v>109</v>
      </c>
      <c r="B118" s="224" t="s">
        <v>150</v>
      </c>
      <c r="C118" s="118" t="s">
        <v>29</v>
      </c>
      <c r="D118" s="189" t="s">
        <v>681</v>
      </c>
      <c r="E118" s="165">
        <v>44936</v>
      </c>
      <c r="F118" s="165"/>
      <c r="G118" s="163" t="s">
        <v>984</v>
      </c>
      <c r="H118" s="163" t="s">
        <v>1709</v>
      </c>
      <c r="I118" s="163"/>
      <c r="J118" s="163" t="s">
        <v>1710</v>
      </c>
      <c r="K118" s="164" t="s">
        <v>195</v>
      </c>
      <c r="L118" s="165">
        <v>44946</v>
      </c>
      <c r="M118" s="163"/>
      <c r="N118" s="163"/>
      <c r="O118" s="163"/>
      <c r="P118" s="163"/>
    </row>
    <row r="119" spans="1:16">
      <c r="A119" s="190">
        <v>110</v>
      </c>
      <c r="B119" s="224" t="s">
        <v>150</v>
      </c>
      <c r="C119" s="118" t="s">
        <v>29</v>
      </c>
      <c r="D119" s="189" t="s">
        <v>682</v>
      </c>
      <c r="E119" s="165">
        <v>44940</v>
      </c>
      <c r="F119" s="165"/>
      <c r="G119" s="163" t="s">
        <v>993</v>
      </c>
      <c r="H119" s="163" t="s">
        <v>1796</v>
      </c>
      <c r="I119" s="163"/>
      <c r="J119" s="163" t="s">
        <v>1797</v>
      </c>
      <c r="K119" s="164" t="s">
        <v>195</v>
      </c>
      <c r="L119" s="165">
        <v>44943</v>
      </c>
      <c r="M119" s="163"/>
      <c r="N119" s="163"/>
      <c r="O119" s="163"/>
      <c r="P119" s="163"/>
    </row>
    <row r="120" spans="1:16">
      <c r="A120" s="190">
        <v>111</v>
      </c>
      <c r="B120" s="224" t="s">
        <v>150</v>
      </c>
      <c r="C120" s="118" t="s">
        <v>152</v>
      </c>
      <c r="D120" s="189" t="s">
        <v>683</v>
      </c>
      <c r="E120" s="165">
        <v>44942</v>
      </c>
      <c r="F120" s="165"/>
      <c r="G120" s="163" t="s">
        <v>967</v>
      </c>
      <c r="H120" s="163" t="s">
        <v>1790</v>
      </c>
      <c r="I120" s="163"/>
      <c r="J120" s="163" t="s">
        <v>1791</v>
      </c>
      <c r="K120" s="164" t="s">
        <v>195</v>
      </c>
      <c r="L120" s="165">
        <v>44943</v>
      </c>
      <c r="M120" s="163"/>
      <c r="N120" s="163"/>
      <c r="O120" s="163"/>
      <c r="P120" s="163"/>
    </row>
    <row r="121" spans="1:16">
      <c r="A121" s="190">
        <v>112</v>
      </c>
      <c r="B121" s="224" t="s">
        <v>150</v>
      </c>
      <c r="C121" s="118" t="s">
        <v>153</v>
      </c>
      <c r="D121" s="189" t="s">
        <v>684</v>
      </c>
      <c r="E121" s="165">
        <v>44945</v>
      </c>
      <c r="F121" s="165"/>
      <c r="G121" s="163" t="s">
        <v>1815</v>
      </c>
      <c r="H121" s="163" t="s">
        <v>1816</v>
      </c>
      <c r="I121" s="163"/>
      <c r="J121" s="163" t="s">
        <v>1817</v>
      </c>
      <c r="K121" s="164" t="s">
        <v>195</v>
      </c>
      <c r="L121" s="165">
        <v>44946</v>
      </c>
      <c r="M121" s="163"/>
      <c r="N121" s="163"/>
      <c r="O121" s="163"/>
      <c r="P121" s="163"/>
    </row>
    <row r="122" spans="1:16">
      <c r="A122" s="187">
        <v>113</v>
      </c>
      <c r="B122" s="157" t="s">
        <v>150</v>
      </c>
      <c r="C122" s="158" t="s">
        <v>29</v>
      </c>
      <c r="D122" s="189" t="s">
        <v>685</v>
      </c>
      <c r="E122" s="165">
        <v>44947</v>
      </c>
      <c r="F122" s="165"/>
      <c r="G122" s="163" t="s">
        <v>1910</v>
      </c>
      <c r="H122" s="163" t="s">
        <v>1911</v>
      </c>
      <c r="I122" s="163"/>
      <c r="J122" s="163" t="s">
        <v>1650</v>
      </c>
      <c r="K122" s="164" t="s">
        <v>195</v>
      </c>
      <c r="L122" s="165">
        <v>44959</v>
      </c>
      <c r="M122" s="163"/>
      <c r="N122" s="163"/>
      <c r="O122" s="163"/>
      <c r="P122" s="163"/>
    </row>
    <row r="123" spans="1:16">
      <c r="A123" s="187">
        <v>114</v>
      </c>
      <c r="B123" s="157" t="s">
        <v>150</v>
      </c>
      <c r="C123" s="158" t="s">
        <v>29</v>
      </c>
      <c r="D123" s="189" t="s">
        <v>686</v>
      </c>
      <c r="E123" s="165">
        <v>44947</v>
      </c>
      <c r="F123" s="165"/>
      <c r="G123" s="163" t="s">
        <v>984</v>
      </c>
      <c r="H123" s="163" t="s">
        <v>1908</v>
      </c>
      <c r="I123" s="163"/>
      <c r="J123" s="163" t="s">
        <v>1909</v>
      </c>
      <c r="K123" s="164" t="s">
        <v>197</v>
      </c>
      <c r="L123" s="165">
        <v>44959</v>
      </c>
      <c r="M123" s="163"/>
      <c r="N123" s="163"/>
      <c r="O123" s="163"/>
      <c r="P123" s="163"/>
    </row>
    <row r="124" spans="1:16">
      <c r="A124" s="190">
        <v>115</v>
      </c>
      <c r="B124" s="224" t="s">
        <v>150</v>
      </c>
      <c r="C124" s="118" t="s">
        <v>29</v>
      </c>
      <c r="D124" s="189" t="s">
        <v>687</v>
      </c>
      <c r="E124" s="165">
        <v>44952</v>
      </c>
      <c r="F124" s="165"/>
      <c r="G124" s="163" t="s">
        <v>1848</v>
      </c>
      <c r="H124" s="163" t="s">
        <v>1849</v>
      </c>
      <c r="I124" s="163"/>
      <c r="J124" s="163" t="s">
        <v>1850</v>
      </c>
      <c r="K124" s="164" t="s">
        <v>195</v>
      </c>
      <c r="L124" s="165">
        <v>44959</v>
      </c>
      <c r="M124" s="163"/>
      <c r="N124" s="163"/>
      <c r="O124" s="163"/>
      <c r="P124" s="163"/>
    </row>
    <row r="125" spans="1:16">
      <c r="A125" s="190">
        <v>116</v>
      </c>
      <c r="B125" s="224" t="s">
        <v>150</v>
      </c>
      <c r="C125" s="118" t="s">
        <v>29</v>
      </c>
      <c r="D125" s="189" t="s">
        <v>688</v>
      </c>
      <c r="E125" s="165">
        <v>44952</v>
      </c>
      <c r="F125" s="165"/>
      <c r="G125" s="163" t="s">
        <v>1848</v>
      </c>
      <c r="H125" s="163" t="s">
        <v>1851</v>
      </c>
      <c r="I125" s="163"/>
      <c r="J125" s="163" t="s">
        <v>1852</v>
      </c>
      <c r="K125" s="164" t="s">
        <v>195</v>
      </c>
      <c r="L125" s="165">
        <v>44959</v>
      </c>
      <c r="M125" s="163"/>
      <c r="N125" s="163"/>
      <c r="O125" s="163"/>
      <c r="P125" s="163"/>
    </row>
    <row r="126" spans="1:16">
      <c r="A126" s="190">
        <v>117</v>
      </c>
      <c r="B126" s="224" t="s">
        <v>150</v>
      </c>
      <c r="C126" s="118" t="s">
        <v>152</v>
      </c>
      <c r="D126" s="189" t="s">
        <v>689</v>
      </c>
      <c r="E126" s="165">
        <v>44952</v>
      </c>
      <c r="F126" s="165"/>
      <c r="G126" s="163" t="s">
        <v>1177</v>
      </c>
      <c r="H126" s="163" t="s">
        <v>1853</v>
      </c>
      <c r="I126" s="163"/>
      <c r="J126" s="163" t="s">
        <v>1854</v>
      </c>
      <c r="K126" s="164" t="s">
        <v>195</v>
      </c>
      <c r="L126" s="165">
        <v>44959</v>
      </c>
      <c r="M126" s="163"/>
      <c r="N126" s="163"/>
      <c r="O126" s="163"/>
      <c r="P126" s="163"/>
    </row>
    <row r="127" spans="1:16">
      <c r="A127" s="190">
        <v>118</v>
      </c>
      <c r="B127" s="224" t="s">
        <v>150</v>
      </c>
      <c r="C127" s="118" t="s">
        <v>153</v>
      </c>
      <c r="D127" s="189" t="s">
        <v>690</v>
      </c>
      <c r="E127" s="165">
        <v>44953</v>
      </c>
      <c r="F127" s="165"/>
      <c r="G127" s="163" t="s">
        <v>1177</v>
      </c>
      <c r="H127" s="163" t="s">
        <v>1855</v>
      </c>
      <c r="I127" s="163"/>
      <c r="J127" s="163" t="s">
        <v>1856</v>
      </c>
      <c r="K127" s="164" t="s">
        <v>195</v>
      </c>
      <c r="L127" s="165">
        <v>44959</v>
      </c>
      <c r="M127" s="163"/>
      <c r="N127" s="163"/>
      <c r="O127" s="163"/>
      <c r="P127" s="163"/>
    </row>
    <row r="128" spans="1:16">
      <c r="A128" s="187">
        <v>119</v>
      </c>
      <c r="B128" s="163" t="s">
        <v>150</v>
      </c>
      <c r="C128" s="164" t="s">
        <v>152</v>
      </c>
      <c r="D128" s="189" t="s">
        <v>691</v>
      </c>
      <c r="E128" s="165">
        <v>44961</v>
      </c>
      <c r="F128" s="165"/>
      <c r="G128" s="163" t="s">
        <v>1926</v>
      </c>
      <c r="H128" s="163" t="s">
        <v>1927</v>
      </c>
      <c r="I128" s="163"/>
      <c r="J128" s="163" t="s">
        <v>1928</v>
      </c>
      <c r="K128" s="164" t="s">
        <v>197</v>
      </c>
      <c r="L128" s="165">
        <v>44963</v>
      </c>
      <c r="M128" s="163"/>
      <c r="N128" s="163"/>
      <c r="O128" s="163"/>
      <c r="P128" s="163"/>
    </row>
    <row r="129" spans="1:16">
      <c r="A129" s="187">
        <v>120</v>
      </c>
      <c r="B129" s="163" t="s">
        <v>150</v>
      </c>
      <c r="C129" s="164" t="s">
        <v>152</v>
      </c>
      <c r="D129" s="189" t="s">
        <v>692</v>
      </c>
      <c r="E129" s="165">
        <v>44961</v>
      </c>
      <c r="F129" s="165"/>
      <c r="G129" s="163" t="s">
        <v>743</v>
      </c>
      <c r="H129" s="163" t="s">
        <v>1929</v>
      </c>
      <c r="I129" s="163"/>
      <c r="J129" s="163" t="s">
        <v>1930</v>
      </c>
      <c r="K129" s="164" t="s">
        <v>195</v>
      </c>
      <c r="L129" s="165">
        <v>44963</v>
      </c>
      <c r="M129" s="163"/>
      <c r="N129" s="163"/>
      <c r="O129" s="163"/>
      <c r="P129" s="163"/>
    </row>
    <row r="130" spans="1:16">
      <c r="A130" s="187">
        <v>121</v>
      </c>
      <c r="B130" s="163" t="s">
        <v>150</v>
      </c>
      <c r="C130" s="164" t="s">
        <v>153</v>
      </c>
      <c r="D130" s="189" t="s">
        <v>693</v>
      </c>
      <c r="E130" s="165">
        <v>44961</v>
      </c>
      <c r="F130" s="165"/>
      <c r="G130" s="163" t="s">
        <v>984</v>
      </c>
      <c r="H130" s="163" t="s">
        <v>2051</v>
      </c>
      <c r="I130" s="163"/>
      <c r="J130" s="163" t="s">
        <v>1850</v>
      </c>
      <c r="K130" s="164" t="s">
        <v>195</v>
      </c>
      <c r="L130" s="165">
        <v>44979</v>
      </c>
      <c r="M130" s="163"/>
      <c r="N130" s="163"/>
      <c r="O130" s="163"/>
      <c r="P130" s="163"/>
    </row>
    <row r="131" spans="1:16">
      <c r="A131" s="187">
        <v>122</v>
      </c>
      <c r="B131" s="163" t="s">
        <v>150</v>
      </c>
      <c r="C131" s="164" t="s">
        <v>152</v>
      </c>
      <c r="D131" s="189" t="s">
        <v>694</v>
      </c>
      <c r="E131" s="165">
        <v>44964</v>
      </c>
      <c r="F131" s="165"/>
      <c r="G131" s="163" t="s">
        <v>743</v>
      </c>
      <c r="H131" s="163" t="s">
        <v>1988</v>
      </c>
      <c r="I131" s="163"/>
      <c r="J131" s="163" t="s">
        <v>1989</v>
      </c>
      <c r="K131" s="164" t="s">
        <v>195</v>
      </c>
      <c r="L131" s="165">
        <v>44972</v>
      </c>
      <c r="M131" s="163"/>
      <c r="N131" s="163"/>
      <c r="O131" s="163"/>
      <c r="P131" s="163"/>
    </row>
    <row r="132" spans="1:16">
      <c r="A132" s="190">
        <v>123</v>
      </c>
      <c r="B132" s="163" t="s">
        <v>150</v>
      </c>
      <c r="C132" s="164" t="s">
        <v>152</v>
      </c>
      <c r="D132" s="189" t="s">
        <v>695</v>
      </c>
      <c r="E132" s="165">
        <v>44967</v>
      </c>
      <c r="F132" s="165"/>
      <c r="G132" s="163" t="s">
        <v>984</v>
      </c>
      <c r="H132" s="163" t="s">
        <v>1937</v>
      </c>
      <c r="I132" s="163"/>
      <c r="J132" s="163" t="s">
        <v>1938</v>
      </c>
      <c r="K132" s="164" t="s">
        <v>195</v>
      </c>
      <c r="L132" s="165">
        <v>44986</v>
      </c>
      <c r="M132" s="163"/>
      <c r="N132" s="163"/>
      <c r="O132" s="163"/>
      <c r="P132" s="163"/>
    </row>
    <row r="133" spans="1:16">
      <c r="A133" s="190">
        <v>124</v>
      </c>
      <c r="B133" s="163" t="s">
        <v>150</v>
      </c>
      <c r="C133" s="164" t="s">
        <v>152</v>
      </c>
      <c r="D133" s="189" t="s">
        <v>696</v>
      </c>
      <c r="E133" s="165">
        <v>44967</v>
      </c>
      <c r="F133" s="165"/>
      <c r="G133" s="163" t="s">
        <v>1177</v>
      </c>
      <c r="H133" s="163" t="s">
        <v>1939</v>
      </c>
      <c r="I133" s="163"/>
      <c r="J133" s="163" t="s">
        <v>1940</v>
      </c>
      <c r="K133" s="164" t="s">
        <v>195</v>
      </c>
      <c r="L133" s="165">
        <v>44972</v>
      </c>
      <c r="M133" s="163"/>
      <c r="N133" s="163"/>
      <c r="O133" s="163"/>
      <c r="P133" s="163"/>
    </row>
    <row r="134" spans="1:16">
      <c r="A134" s="190">
        <v>125</v>
      </c>
      <c r="B134" s="163" t="s">
        <v>150</v>
      </c>
      <c r="C134" s="164" t="s">
        <v>152</v>
      </c>
      <c r="D134" s="189" t="s">
        <v>697</v>
      </c>
      <c r="E134" s="165">
        <v>44970</v>
      </c>
      <c r="F134" s="165"/>
      <c r="G134" s="163" t="s">
        <v>1177</v>
      </c>
      <c r="H134" s="163" t="s">
        <v>1952</v>
      </c>
      <c r="I134" s="163"/>
      <c r="J134" s="163" t="s">
        <v>1953</v>
      </c>
      <c r="K134" s="164" t="s">
        <v>195</v>
      </c>
      <c r="L134" s="165">
        <v>44972</v>
      </c>
      <c r="M134" s="163"/>
      <c r="N134" s="163"/>
      <c r="O134" s="163"/>
      <c r="P134" s="163"/>
    </row>
    <row r="135" spans="1:16">
      <c r="A135" s="190">
        <v>126</v>
      </c>
      <c r="B135" s="163" t="s">
        <v>150</v>
      </c>
      <c r="C135" s="164" t="s">
        <v>152</v>
      </c>
      <c r="D135" s="189" t="s">
        <v>698</v>
      </c>
      <c r="E135" s="165">
        <v>44970</v>
      </c>
      <c r="F135" s="165"/>
      <c r="G135" s="163" t="s">
        <v>1177</v>
      </c>
      <c r="H135" s="163" t="s">
        <v>1954</v>
      </c>
      <c r="I135" s="163"/>
      <c r="J135" s="163" t="s">
        <v>1955</v>
      </c>
      <c r="K135" s="164" t="s">
        <v>195</v>
      </c>
      <c r="L135" s="165">
        <v>44972</v>
      </c>
      <c r="M135" s="163"/>
      <c r="N135" s="163"/>
      <c r="O135" s="163"/>
      <c r="P135" s="163"/>
    </row>
    <row r="136" spans="1:16">
      <c r="A136" s="190">
        <v>127</v>
      </c>
      <c r="B136" s="163" t="s">
        <v>150</v>
      </c>
      <c r="C136" s="164" t="s">
        <v>152</v>
      </c>
      <c r="D136" s="189" t="s">
        <v>699</v>
      </c>
      <c r="E136" s="165">
        <v>44973</v>
      </c>
      <c r="F136" s="165"/>
      <c r="G136" s="163" t="s">
        <v>1968</v>
      </c>
      <c r="H136" s="163" t="s">
        <v>1969</v>
      </c>
      <c r="I136" s="163"/>
      <c r="J136" s="163" t="s">
        <v>1970</v>
      </c>
      <c r="K136" s="164" t="s">
        <v>197</v>
      </c>
      <c r="L136" s="165">
        <v>44979</v>
      </c>
      <c r="M136" s="163"/>
      <c r="N136" s="163"/>
      <c r="O136" s="163"/>
      <c r="P136" s="163"/>
    </row>
    <row r="137" spans="1:16">
      <c r="A137" s="187">
        <v>128</v>
      </c>
      <c r="B137" s="163" t="s">
        <v>150</v>
      </c>
      <c r="C137" s="164" t="s">
        <v>2064</v>
      </c>
      <c r="D137" s="189" t="s">
        <v>1179</v>
      </c>
      <c r="E137" s="183">
        <v>44974</v>
      </c>
      <c r="F137" s="183"/>
      <c r="G137" s="163" t="s">
        <v>2135</v>
      </c>
      <c r="H137" s="163" t="s">
        <v>2136</v>
      </c>
      <c r="I137" s="163"/>
      <c r="J137" s="163" t="s">
        <v>2137</v>
      </c>
      <c r="K137" s="164" t="s">
        <v>195</v>
      </c>
      <c r="L137" s="165">
        <v>44986</v>
      </c>
      <c r="M137" s="163"/>
      <c r="N137" s="163"/>
      <c r="O137" s="163"/>
      <c r="P137" s="163"/>
    </row>
    <row r="138" spans="1:16">
      <c r="A138" s="187">
        <v>129</v>
      </c>
      <c r="B138" s="163" t="s">
        <v>150</v>
      </c>
      <c r="C138" s="164" t="s">
        <v>1997</v>
      </c>
      <c r="D138" s="189" t="s">
        <v>700</v>
      </c>
      <c r="E138" s="165">
        <v>44974</v>
      </c>
      <c r="F138" s="165"/>
      <c r="G138" s="163" t="s">
        <v>1177</v>
      </c>
      <c r="H138" s="163" t="s">
        <v>2052</v>
      </c>
      <c r="I138" s="163"/>
      <c r="J138" s="163" t="s">
        <v>2053</v>
      </c>
      <c r="K138" s="164" t="s">
        <v>195</v>
      </c>
      <c r="L138" s="165">
        <v>44979</v>
      </c>
      <c r="M138" s="163"/>
      <c r="N138" s="163"/>
      <c r="O138" s="163"/>
      <c r="P138" s="163"/>
    </row>
    <row r="139" spans="1:16">
      <c r="A139" s="187">
        <v>130</v>
      </c>
      <c r="B139" s="163" t="s">
        <v>150</v>
      </c>
      <c r="C139" s="164" t="s">
        <v>1997</v>
      </c>
      <c r="D139" s="189" t="s">
        <v>701</v>
      </c>
      <c r="E139" s="165">
        <v>44975</v>
      </c>
      <c r="F139" s="165"/>
      <c r="G139" s="163" t="s">
        <v>743</v>
      </c>
      <c r="H139" s="163" t="s">
        <v>2054</v>
      </c>
      <c r="I139" s="163"/>
      <c r="J139" s="163" t="s">
        <v>2055</v>
      </c>
      <c r="K139" s="164" t="s">
        <v>195</v>
      </c>
      <c r="L139" s="165">
        <v>44979</v>
      </c>
      <c r="M139" s="163"/>
      <c r="N139" s="163"/>
      <c r="O139" s="163"/>
      <c r="P139" s="163"/>
    </row>
    <row r="140" spans="1:16">
      <c r="A140" s="187">
        <v>131</v>
      </c>
      <c r="B140" s="163" t="s">
        <v>150</v>
      </c>
      <c r="C140" s="164" t="s">
        <v>2064</v>
      </c>
      <c r="D140" s="189" t="s">
        <v>702</v>
      </c>
      <c r="E140" s="165">
        <v>44975</v>
      </c>
      <c r="F140" s="165"/>
      <c r="G140" s="163" t="s">
        <v>984</v>
      </c>
      <c r="H140" s="163" t="s">
        <v>2138</v>
      </c>
      <c r="I140" s="163"/>
      <c r="J140" s="163" t="s">
        <v>2139</v>
      </c>
      <c r="K140" s="164" t="s">
        <v>195</v>
      </c>
      <c r="L140" s="165">
        <v>44986</v>
      </c>
      <c r="M140" s="163"/>
      <c r="N140" s="163"/>
      <c r="O140" s="163"/>
      <c r="P140" s="163"/>
    </row>
    <row r="141" spans="1:16">
      <c r="A141" s="187">
        <v>132</v>
      </c>
      <c r="B141" s="163" t="s">
        <v>150</v>
      </c>
      <c r="C141" s="164" t="s">
        <v>1997</v>
      </c>
      <c r="D141" s="189" t="s">
        <v>703</v>
      </c>
      <c r="E141" s="165">
        <v>44977</v>
      </c>
      <c r="F141" s="165"/>
      <c r="G141" s="163" t="s">
        <v>2140</v>
      </c>
      <c r="H141" s="163" t="s">
        <v>2141</v>
      </c>
      <c r="I141" s="163"/>
      <c r="J141" s="163" t="s">
        <v>2142</v>
      </c>
      <c r="K141" s="164" t="s">
        <v>195</v>
      </c>
      <c r="L141" s="165">
        <v>44986</v>
      </c>
      <c r="M141" s="163"/>
      <c r="N141" s="163"/>
      <c r="O141" s="163"/>
      <c r="P141" s="163"/>
    </row>
    <row r="142" spans="1:16">
      <c r="A142" s="187">
        <v>133</v>
      </c>
      <c r="B142" s="163" t="s">
        <v>150</v>
      </c>
      <c r="C142" s="164" t="s">
        <v>1997</v>
      </c>
      <c r="D142" s="189" t="s">
        <v>704</v>
      </c>
      <c r="E142" s="183">
        <v>44977</v>
      </c>
      <c r="F142" s="183"/>
      <c r="G142" s="163" t="s">
        <v>1177</v>
      </c>
      <c r="H142" s="163" t="s">
        <v>2143</v>
      </c>
      <c r="I142" s="163"/>
      <c r="J142" s="163" t="s">
        <v>2144</v>
      </c>
      <c r="K142" s="164" t="s">
        <v>195</v>
      </c>
      <c r="L142" s="165">
        <v>44986</v>
      </c>
      <c r="M142" s="163"/>
      <c r="N142" s="163"/>
      <c r="O142" s="163"/>
      <c r="P142" s="163"/>
    </row>
    <row r="143" spans="1:16">
      <c r="A143" s="187">
        <v>134</v>
      </c>
      <c r="B143" s="163" t="s">
        <v>150</v>
      </c>
      <c r="C143" s="164" t="s">
        <v>1997</v>
      </c>
      <c r="D143" s="189" t="s">
        <v>705</v>
      </c>
      <c r="E143" s="165">
        <v>44980</v>
      </c>
      <c r="F143" s="165"/>
      <c r="G143" s="163" t="s">
        <v>984</v>
      </c>
      <c r="H143" s="163" t="s">
        <v>2152</v>
      </c>
      <c r="I143" s="163"/>
      <c r="J143" s="163" t="s">
        <v>2137</v>
      </c>
      <c r="K143" s="164" t="s">
        <v>195</v>
      </c>
      <c r="L143" s="165">
        <v>44988</v>
      </c>
      <c r="M143" s="163"/>
      <c r="N143" s="163"/>
      <c r="O143" s="163"/>
      <c r="P143" s="163"/>
    </row>
    <row r="144" spans="1:16">
      <c r="A144" s="190">
        <v>135</v>
      </c>
      <c r="B144" s="163" t="s">
        <v>150</v>
      </c>
      <c r="C144" s="164" t="s">
        <v>153</v>
      </c>
      <c r="D144" s="189" t="s">
        <v>706</v>
      </c>
      <c r="E144" s="165">
        <v>44984</v>
      </c>
      <c r="F144" s="165"/>
      <c r="G144" s="163" t="s">
        <v>2082</v>
      </c>
      <c r="H144" s="203" t="s">
        <v>2083</v>
      </c>
      <c r="I144" s="203"/>
      <c r="J144" s="163" t="s">
        <v>2084</v>
      </c>
      <c r="K144" s="164" t="s">
        <v>197</v>
      </c>
      <c r="L144" s="165">
        <v>44986</v>
      </c>
      <c r="M144" s="163"/>
      <c r="N144" s="163"/>
      <c r="O144" s="163"/>
      <c r="P144" s="163"/>
    </row>
    <row r="145" spans="1:16">
      <c r="A145" s="190">
        <v>136</v>
      </c>
      <c r="B145" s="163" t="s">
        <v>150</v>
      </c>
      <c r="C145" s="164" t="s">
        <v>153</v>
      </c>
      <c r="D145" s="189" t="s">
        <v>707</v>
      </c>
      <c r="E145" s="165">
        <v>44984</v>
      </c>
      <c r="F145" s="165"/>
      <c r="G145" s="163" t="s">
        <v>743</v>
      </c>
      <c r="H145" s="163" t="s">
        <v>2085</v>
      </c>
      <c r="I145" s="163"/>
      <c r="J145" s="163" t="s">
        <v>2086</v>
      </c>
      <c r="K145" s="164" t="s">
        <v>195</v>
      </c>
      <c r="L145" s="165">
        <v>44986</v>
      </c>
      <c r="M145" s="163"/>
      <c r="N145" s="163"/>
      <c r="O145" s="163"/>
      <c r="P145" s="163"/>
    </row>
    <row r="146" spans="1:16">
      <c r="A146" s="190">
        <v>137</v>
      </c>
      <c r="B146" s="163" t="s">
        <v>150</v>
      </c>
      <c r="C146" s="164" t="s">
        <v>153</v>
      </c>
      <c r="D146" s="189" t="s">
        <v>708</v>
      </c>
      <c r="E146" s="165">
        <v>44984</v>
      </c>
      <c r="F146" s="165"/>
      <c r="G146" s="163" t="s">
        <v>967</v>
      </c>
      <c r="H146" s="163" t="s">
        <v>2087</v>
      </c>
      <c r="I146" s="163"/>
      <c r="J146" s="163" t="s">
        <v>2088</v>
      </c>
      <c r="K146" s="164" t="s">
        <v>195</v>
      </c>
      <c r="L146" s="165">
        <v>44986</v>
      </c>
      <c r="M146" s="163"/>
      <c r="N146" s="163"/>
      <c r="O146" s="163"/>
      <c r="P146" s="163"/>
    </row>
    <row r="147" spans="1:16">
      <c r="A147" s="190">
        <v>138</v>
      </c>
      <c r="B147" s="163" t="s">
        <v>150</v>
      </c>
      <c r="C147" s="164" t="s">
        <v>153</v>
      </c>
      <c r="D147" s="189" t="s">
        <v>709</v>
      </c>
      <c r="E147" s="165">
        <v>44986</v>
      </c>
      <c r="F147" s="165"/>
      <c r="G147" s="163" t="s">
        <v>1177</v>
      </c>
      <c r="H147" s="163" t="s">
        <v>2119</v>
      </c>
      <c r="I147" s="163"/>
      <c r="J147" s="163" t="s">
        <v>2120</v>
      </c>
      <c r="K147" s="164" t="s">
        <v>195</v>
      </c>
      <c r="L147" s="165">
        <v>44986</v>
      </c>
      <c r="M147" s="163"/>
      <c r="N147" s="163"/>
      <c r="O147" s="163"/>
      <c r="P147" s="163"/>
    </row>
    <row r="148" spans="1:16">
      <c r="A148" s="190">
        <v>139</v>
      </c>
      <c r="B148" s="163" t="s">
        <v>150</v>
      </c>
      <c r="C148" s="164" t="s">
        <v>153</v>
      </c>
      <c r="D148" s="189" t="s">
        <v>710</v>
      </c>
      <c r="E148" s="165">
        <v>44988</v>
      </c>
      <c r="F148" s="165"/>
      <c r="G148" s="163" t="s">
        <v>984</v>
      </c>
      <c r="H148" s="163" t="s">
        <v>2207</v>
      </c>
      <c r="I148" s="163"/>
      <c r="J148" s="163" t="s">
        <v>1938</v>
      </c>
      <c r="K148" s="164" t="s">
        <v>195</v>
      </c>
      <c r="L148" s="165">
        <v>44993</v>
      </c>
      <c r="M148" s="163"/>
      <c r="N148" s="163"/>
      <c r="O148" s="163"/>
      <c r="P148" s="163"/>
    </row>
    <row r="149" spans="1:16">
      <c r="A149" s="190">
        <v>140</v>
      </c>
      <c r="B149" s="163" t="s">
        <v>150</v>
      </c>
      <c r="C149" s="164" t="s">
        <v>154</v>
      </c>
      <c r="D149" s="189" t="s">
        <v>711</v>
      </c>
      <c r="E149" s="165">
        <v>44991</v>
      </c>
      <c r="F149" s="165"/>
      <c r="G149" s="163" t="s">
        <v>967</v>
      </c>
      <c r="H149" s="163" t="s">
        <v>2160</v>
      </c>
      <c r="I149" s="163"/>
      <c r="J149" s="163" t="s">
        <v>2161</v>
      </c>
      <c r="K149" s="164" t="s">
        <v>195</v>
      </c>
      <c r="L149" s="165">
        <v>44993</v>
      </c>
      <c r="M149" s="163"/>
      <c r="N149" s="163"/>
      <c r="O149" s="163"/>
      <c r="P149" s="163"/>
    </row>
    <row r="150" spans="1:16">
      <c r="A150" s="190">
        <v>142</v>
      </c>
      <c r="B150" s="163" t="s">
        <v>150</v>
      </c>
      <c r="C150" s="164" t="s">
        <v>154</v>
      </c>
      <c r="D150" s="189" t="s">
        <v>712</v>
      </c>
      <c r="E150" s="165">
        <v>44991</v>
      </c>
      <c r="F150" s="165"/>
      <c r="G150" s="163" t="s">
        <v>1177</v>
      </c>
      <c r="H150" s="163" t="s">
        <v>2160</v>
      </c>
      <c r="I150" s="163"/>
      <c r="J150" s="163" t="s">
        <v>2162</v>
      </c>
      <c r="K150" s="164" t="s">
        <v>195</v>
      </c>
      <c r="L150" s="165">
        <v>44993</v>
      </c>
      <c r="M150" s="163"/>
      <c r="N150" s="163"/>
      <c r="O150" s="163"/>
      <c r="P150" s="163"/>
    </row>
    <row r="151" spans="1:16">
      <c r="A151" s="190">
        <v>143</v>
      </c>
      <c r="B151" s="163" t="s">
        <v>150</v>
      </c>
      <c r="C151" s="164" t="s">
        <v>154</v>
      </c>
      <c r="D151" s="189" t="s">
        <v>713</v>
      </c>
      <c r="E151" s="165">
        <v>44991</v>
      </c>
      <c r="F151" s="165"/>
      <c r="G151" s="163" t="s">
        <v>1177</v>
      </c>
      <c r="H151" s="163" t="s">
        <v>2163</v>
      </c>
      <c r="I151" s="163"/>
      <c r="J151" s="163" t="s">
        <v>2164</v>
      </c>
      <c r="K151" s="164" t="s">
        <v>195</v>
      </c>
      <c r="L151" s="165">
        <v>44993</v>
      </c>
      <c r="M151" s="163"/>
      <c r="N151" s="163"/>
      <c r="O151" s="163"/>
      <c r="P151" s="163"/>
    </row>
    <row r="152" spans="1:16">
      <c r="A152" s="190">
        <v>144</v>
      </c>
      <c r="B152" s="163" t="s">
        <v>150</v>
      </c>
      <c r="C152" s="164" t="s">
        <v>153</v>
      </c>
      <c r="D152" s="189" t="s">
        <v>714</v>
      </c>
      <c r="E152" s="165">
        <v>44991</v>
      </c>
      <c r="F152" s="165"/>
      <c r="G152" s="163" t="s">
        <v>984</v>
      </c>
      <c r="H152" s="163" t="s">
        <v>2258</v>
      </c>
      <c r="I152" s="163"/>
      <c r="J152" s="163" t="s">
        <v>2139</v>
      </c>
      <c r="K152" s="164" t="s">
        <v>195</v>
      </c>
      <c r="L152" s="165">
        <v>44998</v>
      </c>
      <c r="M152" s="163"/>
      <c r="N152" s="163"/>
      <c r="O152" s="163"/>
      <c r="P152" s="163"/>
    </row>
    <row r="153" spans="1:16">
      <c r="A153" s="190">
        <v>145</v>
      </c>
      <c r="B153" s="163" t="s">
        <v>150</v>
      </c>
      <c r="C153" s="164" t="s">
        <v>153</v>
      </c>
      <c r="D153" s="189" t="s">
        <v>715</v>
      </c>
      <c r="E153" s="165">
        <v>44992</v>
      </c>
      <c r="F153" s="165"/>
      <c r="G153" s="163" t="s">
        <v>1968</v>
      </c>
      <c r="H153" s="163" t="s">
        <v>2259</v>
      </c>
      <c r="I153" s="163"/>
      <c r="J153" s="163" t="s">
        <v>1970</v>
      </c>
      <c r="K153" s="164" t="s">
        <v>195</v>
      </c>
      <c r="L153" s="165">
        <v>44998</v>
      </c>
      <c r="M153" s="163"/>
      <c r="N153" s="163"/>
      <c r="O153" s="163"/>
      <c r="P153" s="163"/>
    </row>
    <row r="154" spans="1:16">
      <c r="A154" s="190">
        <v>146</v>
      </c>
      <c r="B154" s="163" t="s">
        <v>150</v>
      </c>
      <c r="C154" s="164" t="s">
        <v>154</v>
      </c>
      <c r="D154" s="189" t="s">
        <v>716</v>
      </c>
      <c r="E154" s="165">
        <v>44994</v>
      </c>
      <c r="F154" s="165"/>
      <c r="G154" s="163" t="s">
        <v>984</v>
      </c>
      <c r="H154" s="163" t="s">
        <v>2208</v>
      </c>
      <c r="I154" s="163"/>
      <c r="J154" s="163" t="s">
        <v>2209</v>
      </c>
      <c r="K154" s="164" t="s">
        <v>195</v>
      </c>
      <c r="L154" s="165">
        <v>45005</v>
      </c>
      <c r="M154" s="163"/>
      <c r="N154" s="163"/>
      <c r="O154" s="163"/>
      <c r="P154" s="163"/>
    </row>
    <row r="155" spans="1:16">
      <c r="A155" s="190">
        <v>147</v>
      </c>
      <c r="B155" s="163" t="s">
        <v>150</v>
      </c>
      <c r="C155" s="164" t="s">
        <v>154</v>
      </c>
      <c r="D155" s="189" t="s">
        <v>717</v>
      </c>
      <c r="E155" s="165">
        <v>44996</v>
      </c>
      <c r="F155" s="165"/>
      <c r="G155" s="163" t="s">
        <v>2260</v>
      </c>
      <c r="H155" s="163" t="s">
        <v>2261</v>
      </c>
      <c r="I155" s="163"/>
      <c r="J155" s="163" t="s">
        <v>2084</v>
      </c>
      <c r="K155" s="164" t="s">
        <v>195</v>
      </c>
      <c r="L155" s="165">
        <v>44998</v>
      </c>
      <c r="M155" s="163"/>
      <c r="N155" s="163"/>
      <c r="O155" s="163"/>
      <c r="P155" s="163"/>
    </row>
    <row r="156" spans="1:16">
      <c r="A156" s="190">
        <v>148</v>
      </c>
      <c r="B156" s="163" t="s">
        <v>150</v>
      </c>
      <c r="C156" s="164" t="s">
        <v>154</v>
      </c>
      <c r="D156" s="189" t="s">
        <v>718</v>
      </c>
      <c r="E156" s="165">
        <v>44994</v>
      </c>
      <c r="F156" s="165"/>
      <c r="G156" s="163" t="s">
        <v>743</v>
      </c>
      <c r="H156" s="163" t="s">
        <v>2262</v>
      </c>
      <c r="I156" s="163"/>
      <c r="J156" s="163" t="s">
        <v>2144</v>
      </c>
      <c r="K156" s="164" t="s">
        <v>195</v>
      </c>
      <c r="L156" s="165">
        <v>44998</v>
      </c>
      <c r="M156" s="163"/>
      <c r="N156" s="163"/>
      <c r="O156" s="163"/>
      <c r="P156" s="163"/>
    </row>
    <row r="157" spans="1:16">
      <c r="A157" s="190">
        <v>149</v>
      </c>
      <c r="B157" s="163" t="s">
        <v>150</v>
      </c>
      <c r="C157" s="164" t="s">
        <v>154</v>
      </c>
      <c r="D157" s="189" t="s">
        <v>719</v>
      </c>
      <c r="E157" s="165">
        <v>44995</v>
      </c>
      <c r="F157" s="165"/>
      <c r="G157" s="163" t="s">
        <v>743</v>
      </c>
      <c r="H157" s="163" t="s">
        <v>2263</v>
      </c>
      <c r="I157" s="163"/>
      <c r="J157" s="163" t="s">
        <v>2264</v>
      </c>
      <c r="K157" s="164" t="s">
        <v>195</v>
      </c>
      <c r="L157" s="165">
        <v>44998</v>
      </c>
      <c r="M157" s="163"/>
      <c r="N157" s="163"/>
      <c r="O157" s="163"/>
      <c r="P157" s="163"/>
    </row>
    <row r="158" spans="1:16">
      <c r="A158" s="190">
        <v>150</v>
      </c>
      <c r="B158" s="163" t="s">
        <v>150</v>
      </c>
      <c r="C158" s="164" t="s">
        <v>154</v>
      </c>
      <c r="D158" s="189" t="s">
        <v>720</v>
      </c>
      <c r="E158" s="165">
        <v>44996</v>
      </c>
      <c r="F158" s="165"/>
      <c r="G158" s="163" t="s">
        <v>743</v>
      </c>
      <c r="H158" s="163" t="s">
        <v>2265</v>
      </c>
      <c r="I158" s="163"/>
      <c r="J158" s="163" t="s">
        <v>2266</v>
      </c>
      <c r="K158" s="164" t="s">
        <v>195</v>
      </c>
      <c r="L158" s="165">
        <v>44998</v>
      </c>
      <c r="M158" s="163"/>
      <c r="N158" s="163"/>
      <c r="O158" s="163"/>
      <c r="P158" s="163"/>
    </row>
    <row r="159" spans="1:16">
      <c r="A159" s="190">
        <v>151</v>
      </c>
      <c r="B159" s="163" t="s">
        <v>150</v>
      </c>
      <c r="C159" s="164" t="s">
        <v>154</v>
      </c>
      <c r="D159" s="189" t="s">
        <v>721</v>
      </c>
      <c r="E159" s="183">
        <v>44998</v>
      </c>
      <c r="F159" s="183"/>
      <c r="G159" s="163" t="s">
        <v>967</v>
      </c>
      <c r="H159" s="163" t="s">
        <v>2330</v>
      </c>
      <c r="I159" s="163"/>
      <c r="J159" s="163" t="s">
        <v>2331</v>
      </c>
      <c r="K159" s="164" t="s">
        <v>195</v>
      </c>
      <c r="L159" s="165">
        <v>45005</v>
      </c>
      <c r="M159" s="163"/>
      <c r="N159" s="163"/>
      <c r="O159" s="163"/>
      <c r="P159" s="163"/>
    </row>
    <row r="160" spans="1:16">
      <c r="A160" s="190">
        <v>152</v>
      </c>
      <c r="B160" s="163" t="s">
        <v>150</v>
      </c>
      <c r="C160" s="164" t="s">
        <v>154</v>
      </c>
      <c r="D160" s="189" t="s">
        <v>722</v>
      </c>
      <c r="E160" s="165">
        <v>44999</v>
      </c>
      <c r="F160" s="165"/>
      <c r="G160" s="163" t="s">
        <v>984</v>
      </c>
      <c r="H160" s="163" t="s">
        <v>2267</v>
      </c>
      <c r="I160" s="163"/>
      <c r="J160" s="163" t="s">
        <v>2268</v>
      </c>
      <c r="K160" s="164" t="s">
        <v>195</v>
      </c>
      <c r="L160" s="165">
        <v>45007</v>
      </c>
      <c r="M160" s="163"/>
      <c r="N160" s="163"/>
      <c r="O160" s="163"/>
      <c r="P160" s="163"/>
    </row>
    <row r="161" spans="1:16">
      <c r="A161" s="190">
        <v>153</v>
      </c>
      <c r="B161" s="163" t="s">
        <v>150</v>
      </c>
      <c r="C161" s="164" t="s">
        <v>154</v>
      </c>
      <c r="D161" s="189" t="s">
        <v>723</v>
      </c>
      <c r="E161" s="165">
        <v>44999</v>
      </c>
      <c r="F161" s="165"/>
      <c r="G161" s="163" t="s">
        <v>2269</v>
      </c>
      <c r="H161" s="163" t="s">
        <v>2270</v>
      </c>
      <c r="I161" s="163"/>
      <c r="J161" s="163" t="s">
        <v>2271</v>
      </c>
      <c r="K161" s="164" t="s">
        <v>195</v>
      </c>
      <c r="L161" s="165">
        <v>45005</v>
      </c>
      <c r="M161" s="163"/>
      <c r="N161" s="163"/>
      <c r="O161" s="163"/>
      <c r="P161" s="163"/>
    </row>
    <row r="162" spans="1:16">
      <c r="A162" s="190">
        <v>154</v>
      </c>
      <c r="B162" s="163" t="s">
        <v>150</v>
      </c>
      <c r="C162" s="164" t="s">
        <v>2150</v>
      </c>
      <c r="D162" s="189" t="s">
        <v>724</v>
      </c>
      <c r="E162" s="165">
        <v>45002</v>
      </c>
      <c r="F162" s="165"/>
      <c r="G162" s="163" t="s">
        <v>984</v>
      </c>
      <c r="H162" s="163" t="s">
        <v>2360</v>
      </c>
      <c r="I162" s="163"/>
      <c r="J162" s="163" t="s">
        <v>2139</v>
      </c>
      <c r="K162" s="164" t="s">
        <v>195</v>
      </c>
      <c r="L162" s="165">
        <v>45013</v>
      </c>
      <c r="M162" s="163"/>
      <c r="N162" s="163"/>
      <c r="O162" s="163"/>
      <c r="P162" s="163"/>
    </row>
    <row r="163" spans="1:16">
      <c r="A163" s="190">
        <v>155</v>
      </c>
      <c r="B163" s="163" t="s">
        <v>150</v>
      </c>
      <c r="C163" s="164" t="s">
        <v>154</v>
      </c>
      <c r="D163" s="189" t="s">
        <v>725</v>
      </c>
      <c r="E163" s="165">
        <v>45003</v>
      </c>
      <c r="F163" s="165"/>
      <c r="G163" s="163" t="s">
        <v>1968</v>
      </c>
      <c r="H163" s="163" t="s">
        <v>2348</v>
      </c>
      <c r="I163" s="163"/>
      <c r="J163" s="163" t="s">
        <v>1970</v>
      </c>
      <c r="K163" s="164" t="s">
        <v>197</v>
      </c>
      <c r="L163" s="165">
        <v>45007</v>
      </c>
      <c r="M163" s="163"/>
      <c r="N163" s="163"/>
      <c r="O163" s="163"/>
      <c r="P163" s="163"/>
    </row>
    <row r="164" spans="1:16">
      <c r="A164" s="190">
        <v>156</v>
      </c>
      <c r="B164" s="163" t="s">
        <v>150</v>
      </c>
      <c r="C164" s="164" t="s">
        <v>2292</v>
      </c>
      <c r="D164" s="189" t="s">
        <v>726</v>
      </c>
      <c r="E164" s="165">
        <v>45003</v>
      </c>
      <c r="F164" s="165"/>
      <c r="G164" s="203" t="s">
        <v>1177</v>
      </c>
      <c r="H164" s="203" t="s">
        <v>2293</v>
      </c>
      <c r="I164" s="203"/>
      <c r="J164" s="203" t="s">
        <v>2294</v>
      </c>
      <c r="K164" s="164" t="s">
        <v>195</v>
      </c>
      <c r="L164" s="165">
        <v>45013</v>
      </c>
      <c r="M164" s="163"/>
      <c r="N164" s="163"/>
      <c r="O164" s="163"/>
      <c r="P164" s="163"/>
    </row>
    <row r="165" spans="1:16">
      <c r="A165" s="190">
        <v>157</v>
      </c>
      <c r="B165" s="163" t="s">
        <v>150</v>
      </c>
      <c r="C165" s="164" t="s">
        <v>2292</v>
      </c>
      <c r="D165" s="189" t="s">
        <v>727</v>
      </c>
      <c r="E165" s="165">
        <v>45006</v>
      </c>
      <c r="F165" s="165"/>
      <c r="G165" s="163" t="s">
        <v>743</v>
      </c>
      <c r="H165" s="203" t="s">
        <v>2318</v>
      </c>
      <c r="I165" s="203"/>
      <c r="J165" s="203" t="s">
        <v>2144</v>
      </c>
      <c r="K165" s="164" t="s">
        <v>195</v>
      </c>
      <c r="L165" s="165">
        <v>45013</v>
      </c>
      <c r="M165" s="163"/>
      <c r="N165" s="163"/>
      <c r="O165" s="163"/>
      <c r="P165" s="163"/>
    </row>
    <row r="166" spans="1:16">
      <c r="A166" s="190">
        <v>158</v>
      </c>
      <c r="B166" s="163" t="s">
        <v>150</v>
      </c>
      <c r="C166" s="164" t="s">
        <v>2292</v>
      </c>
      <c r="D166" s="189" t="s">
        <v>728</v>
      </c>
      <c r="E166" s="165">
        <v>45007</v>
      </c>
      <c r="F166" s="165"/>
      <c r="G166" s="163" t="s">
        <v>1968</v>
      </c>
      <c r="H166" s="163" t="s">
        <v>2361</v>
      </c>
      <c r="I166" s="163"/>
      <c r="J166" s="163" t="s">
        <v>2084</v>
      </c>
      <c r="K166" s="164" t="s">
        <v>197</v>
      </c>
      <c r="L166" s="165">
        <v>45013</v>
      </c>
      <c r="M166" s="163"/>
      <c r="N166" s="163"/>
      <c r="O166" s="163"/>
      <c r="P166" s="163"/>
    </row>
    <row r="167" spans="1:16">
      <c r="A167" s="190">
        <v>159</v>
      </c>
      <c r="B167" s="163" t="s">
        <v>150</v>
      </c>
      <c r="C167" s="164" t="s">
        <v>2292</v>
      </c>
      <c r="D167" s="189" t="s">
        <v>729</v>
      </c>
      <c r="E167" s="165">
        <v>45007</v>
      </c>
      <c r="F167" s="165"/>
      <c r="G167" s="163" t="s">
        <v>984</v>
      </c>
      <c r="H167" s="163" t="s">
        <v>2433</v>
      </c>
      <c r="I167" s="163"/>
      <c r="J167" s="163" t="s">
        <v>2209</v>
      </c>
      <c r="K167" s="164" t="s">
        <v>197</v>
      </c>
      <c r="L167" s="165">
        <v>45019</v>
      </c>
      <c r="M167" s="163"/>
      <c r="N167" s="163"/>
      <c r="O167" s="163"/>
      <c r="P167" s="163"/>
    </row>
    <row r="168" spans="1:16">
      <c r="A168" s="187">
        <v>160</v>
      </c>
      <c r="B168" s="163" t="s">
        <v>150</v>
      </c>
      <c r="C168" s="164" t="s">
        <v>2292</v>
      </c>
      <c r="D168" s="189" t="s">
        <v>730</v>
      </c>
      <c r="E168" s="165">
        <v>45007</v>
      </c>
      <c r="F168" s="165"/>
      <c r="G168" s="163" t="s">
        <v>967</v>
      </c>
      <c r="H168" s="163" t="s">
        <v>2362</v>
      </c>
      <c r="I168" s="163"/>
      <c r="J168" s="163" t="s">
        <v>2363</v>
      </c>
      <c r="K168" s="164" t="s">
        <v>195</v>
      </c>
      <c r="L168" s="165">
        <v>45013</v>
      </c>
      <c r="M168" s="163"/>
      <c r="N168" s="163"/>
      <c r="O168" s="163"/>
      <c r="P168" s="163"/>
    </row>
    <row r="169" spans="1:16">
      <c r="A169" s="187">
        <v>161</v>
      </c>
      <c r="B169" s="163" t="s">
        <v>150</v>
      </c>
      <c r="C169" s="164" t="s">
        <v>2292</v>
      </c>
      <c r="D169" s="189" t="s">
        <v>731</v>
      </c>
      <c r="E169" s="165">
        <v>45010</v>
      </c>
      <c r="F169" s="165"/>
      <c r="G169" s="163" t="s">
        <v>743</v>
      </c>
      <c r="H169" s="163" t="s">
        <v>2364</v>
      </c>
      <c r="I169" s="163"/>
      <c r="J169" s="163" t="s">
        <v>2365</v>
      </c>
      <c r="K169" s="164" t="s">
        <v>195</v>
      </c>
      <c r="L169" s="165">
        <v>45013</v>
      </c>
      <c r="M169" s="163"/>
      <c r="N169" s="163"/>
      <c r="O169" s="163"/>
      <c r="P169" s="163"/>
    </row>
    <row r="170" spans="1:16">
      <c r="A170" s="187">
        <v>162</v>
      </c>
      <c r="B170" s="163" t="s">
        <v>150</v>
      </c>
      <c r="C170" s="164" t="s">
        <v>2292</v>
      </c>
      <c r="D170" s="189" t="s">
        <v>732</v>
      </c>
      <c r="E170" s="165">
        <v>45013</v>
      </c>
      <c r="F170" s="165"/>
      <c r="G170" s="163" t="s">
        <v>743</v>
      </c>
      <c r="H170" s="163" t="s">
        <v>2366</v>
      </c>
      <c r="I170" s="163"/>
      <c r="J170" s="163" t="s">
        <v>2367</v>
      </c>
      <c r="K170" s="164" t="s">
        <v>195</v>
      </c>
      <c r="L170" s="165">
        <v>45013</v>
      </c>
      <c r="M170" s="163"/>
      <c r="N170" s="163"/>
      <c r="O170" s="163"/>
      <c r="P170" s="163"/>
    </row>
    <row r="171" spans="1:16">
      <c r="A171" s="187">
        <v>163</v>
      </c>
      <c r="B171" s="163" t="s">
        <v>150</v>
      </c>
      <c r="C171" s="164" t="s">
        <v>2292</v>
      </c>
      <c r="D171" s="189" t="s">
        <v>733</v>
      </c>
      <c r="E171" s="165">
        <v>45013</v>
      </c>
      <c r="F171" s="165"/>
      <c r="G171" s="163" t="s">
        <v>984</v>
      </c>
      <c r="H171" s="163" t="s">
        <v>2552</v>
      </c>
      <c r="I171" s="163"/>
      <c r="J171" s="163" t="s">
        <v>1938</v>
      </c>
      <c r="K171" s="164" t="s">
        <v>195</v>
      </c>
      <c r="L171" s="165">
        <v>45023</v>
      </c>
      <c r="M171" s="163"/>
      <c r="N171" s="163"/>
      <c r="O171" s="163"/>
      <c r="P171" s="163"/>
    </row>
    <row r="172" spans="1:16">
      <c r="A172" s="187">
        <v>164</v>
      </c>
      <c r="B172" s="163" t="s">
        <v>150</v>
      </c>
      <c r="C172" s="164" t="s">
        <v>156</v>
      </c>
      <c r="D172" s="189" t="s">
        <v>1180</v>
      </c>
      <c r="E172" s="165">
        <v>45015</v>
      </c>
      <c r="F172" s="165"/>
      <c r="G172" s="163" t="s">
        <v>743</v>
      </c>
      <c r="H172" s="163" t="s">
        <v>2434</v>
      </c>
      <c r="I172" s="163"/>
      <c r="J172" s="163" t="s">
        <v>2435</v>
      </c>
      <c r="K172" s="164" t="s">
        <v>195</v>
      </c>
      <c r="L172" s="165">
        <v>45019</v>
      </c>
      <c r="M172" s="163"/>
      <c r="N172" s="163"/>
      <c r="O172" s="163"/>
      <c r="P172" s="163"/>
    </row>
    <row r="173" spans="1:16">
      <c r="A173" s="187">
        <v>165</v>
      </c>
      <c r="B173" s="163" t="s">
        <v>150</v>
      </c>
      <c r="C173" s="164" t="s">
        <v>154</v>
      </c>
      <c r="D173" s="189" t="s">
        <v>734</v>
      </c>
      <c r="E173" s="165">
        <v>45016</v>
      </c>
      <c r="F173" s="165"/>
      <c r="G173" s="163" t="s">
        <v>984</v>
      </c>
      <c r="H173" s="163" t="s">
        <v>2553</v>
      </c>
      <c r="I173" s="163"/>
      <c r="J173" s="163" t="s">
        <v>2139</v>
      </c>
      <c r="K173" s="164" t="s">
        <v>195</v>
      </c>
      <c r="L173" s="165">
        <v>45023</v>
      </c>
      <c r="M173" s="163"/>
      <c r="N173" s="163"/>
      <c r="O173" s="163"/>
      <c r="P173" s="163"/>
    </row>
    <row r="174" spans="1:16">
      <c r="A174" s="187">
        <v>166</v>
      </c>
      <c r="B174" s="163" t="s">
        <v>150</v>
      </c>
      <c r="C174" s="164" t="s">
        <v>2292</v>
      </c>
      <c r="D174" s="189" t="s">
        <v>735</v>
      </c>
      <c r="E174" s="165">
        <v>45016</v>
      </c>
      <c r="F174" s="165"/>
      <c r="G174" s="163" t="s">
        <v>1968</v>
      </c>
      <c r="H174" s="163" t="s">
        <v>2436</v>
      </c>
      <c r="I174" s="163"/>
      <c r="J174" s="163" t="s">
        <v>1970</v>
      </c>
      <c r="K174" s="164" t="s">
        <v>197</v>
      </c>
      <c r="L174" s="165">
        <v>45019</v>
      </c>
      <c r="M174" s="163"/>
      <c r="N174" s="163"/>
      <c r="O174" s="163"/>
      <c r="P174" s="163"/>
    </row>
    <row r="175" spans="1:16">
      <c r="A175" s="187">
        <v>167</v>
      </c>
      <c r="B175" s="163" t="s">
        <v>150</v>
      </c>
      <c r="C175" s="164" t="s">
        <v>156</v>
      </c>
      <c r="D175" s="189" t="s">
        <v>736</v>
      </c>
      <c r="E175" s="165">
        <v>45023</v>
      </c>
      <c r="F175" s="165"/>
      <c r="G175" s="163" t="s">
        <v>1177</v>
      </c>
      <c r="H175" s="163" t="s">
        <v>2488</v>
      </c>
      <c r="I175" s="163"/>
      <c r="J175" s="163" t="s">
        <v>2489</v>
      </c>
      <c r="K175" s="164" t="s">
        <v>195</v>
      </c>
      <c r="L175" s="165">
        <v>45026</v>
      </c>
      <c r="M175" s="163"/>
      <c r="N175" s="163"/>
      <c r="O175" s="163"/>
      <c r="P175" s="163"/>
    </row>
    <row r="176" spans="1:16">
      <c r="A176" s="187">
        <v>168</v>
      </c>
      <c r="B176" s="163" t="s">
        <v>150</v>
      </c>
      <c r="C176" s="164" t="s">
        <v>156</v>
      </c>
      <c r="D176" s="189" t="s">
        <v>737</v>
      </c>
      <c r="E176" s="165">
        <v>45023</v>
      </c>
      <c r="F176" s="165"/>
      <c r="G176" s="163" t="s">
        <v>1177</v>
      </c>
      <c r="H176" s="163" t="s">
        <v>2490</v>
      </c>
      <c r="I176" s="163"/>
      <c r="J176" s="163" t="s">
        <v>2491</v>
      </c>
      <c r="K176" s="164" t="s">
        <v>195</v>
      </c>
      <c r="L176" s="165">
        <v>45026</v>
      </c>
      <c r="M176" s="163"/>
      <c r="N176" s="163"/>
      <c r="O176" s="163"/>
      <c r="P176" s="163"/>
    </row>
    <row r="177" spans="1:16">
      <c r="A177" s="187">
        <v>169</v>
      </c>
      <c r="B177" s="163" t="s">
        <v>150</v>
      </c>
      <c r="C177" s="164" t="s">
        <v>156</v>
      </c>
      <c r="D177" s="189" t="s">
        <v>738</v>
      </c>
      <c r="E177" s="165">
        <v>45023</v>
      </c>
      <c r="F177" s="165"/>
      <c r="G177" s="163" t="s">
        <v>1747</v>
      </c>
      <c r="H177" s="163" t="s">
        <v>2554</v>
      </c>
      <c r="I177" s="163"/>
      <c r="J177" s="163" t="s">
        <v>2164</v>
      </c>
      <c r="K177" s="164" t="s">
        <v>195</v>
      </c>
      <c r="L177" s="165">
        <v>45026</v>
      </c>
      <c r="M177" s="163"/>
      <c r="N177" s="163"/>
      <c r="O177" s="163"/>
      <c r="P177" s="163"/>
    </row>
    <row r="178" spans="1:16">
      <c r="A178" s="187">
        <v>170</v>
      </c>
      <c r="B178" s="163" t="s">
        <v>150</v>
      </c>
      <c r="C178" s="164" t="s">
        <v>156</v>
      </c>
      <c r="D178" s="189" t="s">
        <v>739</v>
      </c>
      <c r="E178" s="165">
        <v>45026</v>
      </c>
      <c r="F178" s="165"/>
      <c r="G178" s="163" t="s">
        <v>743</v>
      </c>
      <c r="H178" s="163" t="s">
        <v>2667</v>
      </c>
      <c r="I178" s="163"/>
      <c r="J178" s="163" t="s">
        <v>2668</v>
      </c>
      <c r="K178" s="164" t="s">
        <v>195</v>
      </c>
      <c r="L178" s="165">
        <v>45030</v>
      </c>
      <c r="M178" s="163"/>
      <c r="N178" s="163"/>
      <c r="O178" s="163"/>
      <c r="P178" s="163"/>
    </row>
    <row r="179" spans="1:16">
      <c r="A179" s="187">
        <v>171</v>
      </c>
      <c r="B179" s="163" t="s">
        <v>150</v>
      </c>
      <c r="C179" s="164" t="s">
        <v>2292</v>
      </c>
      <c r="D179" s="189" t="s">
        <v>789</v>
      </c>
      <c r="E179" s="164"/>
      <c r="F179" s="164"/>
      <c r="G179" s="163"/>
      <c r="H179" s="163"/>
      <c r="I179" s="163"/>
      <c r="J179" s="163"/>
      <c r="K179" s="164"/>
      <c r="L179" s="164"/>
      <c r="M179" s="163"/>
      <c r="N179" s="163"/>
      <c r="O179" s="163"/>
      <c r="P179" s="163"/>
    </row>
    <row r="180" spans="1:16">
      <c r="A180" s="187">
        <v>172</v>
      </c>
      <c r="B180" s="163" t="s">
        <v>150</v>
      </c>
      <c r="C180" s="164" t="s">
        <v>156</v>
      </c>
      <c r="D180" s="189" t="s">
        <v>790</v>
      </c>
      <c r="E180" s="165">
        <v>45029</v>
      </c>
      <c r="F180" s="165"/>
      <c r="G180" s="163" t="s">
        <v>984</v>
      </c>
      <c r="H180" s="163" t="s">
        <v>2713</v>
      </c>
      <c r="I180" s="163"/>
      <c r="J180" s="163" t="s">
        <v>2209</v>
      </c>
      <c r="K180" s="164" t="s">
        <v>195</v>
      </c>
      <c r="L180" s="165">
        <v>45035</v>
      </c>
      <c r="M180" s="163"/>
      <c r="N180" s="163"/>
      <c r="O180" s="163"/>
      <c r="P180" s="163"/>
    </row>
    <row r="181" spans="1:16">
      <c r="A181" s="187">
        <v>173</v>
      </c>
      <c r="B181" s="163" t="s">
        <v>150</v>
      </c>
      <c r="C181" s="164" t="s">
        <v>157</v>
      </c>
      <c r="D181" s="189" t="s">
        <v>793</v>
      </c>
      <c r="E181" s="165">
        <v>45032</v>
      </c>
      <c r="F181" s="165"/>
      <c r="G181" s="163" t="s">
        <v>984</v>
      </c>
      <c r="H181" s="163" t="s">
        <v>2779</v>
      </c>
      <c r="I181" s="163"/>
      <c r="J181" s="163" t="s">
        <v>2780</v>
      </c>
      <c r="K181" s="164" t="s">
        <v>195</v>
      </c>
      <c r="L181" s="165">
        <v>45054</v>
      </c>
      <c r="M181" s="163"/>
      <c r="N181" s="163"/>
      <c r="O181" s="163"/>
      <c r="P181" s="163"/>
    </row>
    <row r="182" spans="1:16">
      <c r="A182" s="187">
        <v>174</v>
      </c>
      <c r="B182" s="163" t="s">
        <v>150</v>
      </c>
      <c r="C182" s="164" t="s">
        <v>2800</v>
      </c>
      <c r="D182" s="189" t="s">
        <v>859</v>
      </c>
      <c r="E182" s="165">
        <v>45045</v>
      </c>
      <c r="F182" s="165"/>
      <c r="G182" s="163" t="s">
        <v>984</v>
      </c>
      <c r="H182" s="163" t="s">
        <v>1315</v>
      </c>
      <c r="I182" s="163" t="s">
        <v>2817</v>
      </c>
      <c r="J182" s="163" t="s">
        <v>2818</v>
      </c>
      <c r="K182" s="164" t="s">
        <v>195</v>
      </c>
      <c r="L182" s="165">
        <v>45054</v>
      </c>
      <c r="M182" s="163"/>
      <c r="N182" s="163"/>
      <c r="O182" s="163"/>
      <c r="P182" s="163"/>
    </row>
    <row r="183" spans="1:16">
      <c r="A183" s="187">
        <v>175</v>
      </c>
      <c r="B183" s="163" t="s">
        <v>150</v>
      </c>
      <c r="C183" s="164" t="s">
        <v>156</v>
      </c>
      <c r="D183" s="189" t="s">
        <v>860</v>
      </c>
      <c r="E183" s="165">
        <v>45046</v>
      </c>
      <c r="F183" s="165"/>
      <c r="G183" s="163" t="s">
        <v>1177</v>
      </c>
      <c r="H183" s="163" t="s">
        <v>2781</v>
      </c>
      <c r="I183" s="163"/>
      <c r="J183" s="163" t="s">
        <v>2782</v>
      </c>
      <c r="K183" s="164" t="s">
        <v>195</v>
      </c>
      <c r="L183" s="165">
        <v>45054</v>
      </c>
      <c r="M183" s="163"/>
      <c r="N183" s="163"/>
      <c r="O183" s="163"/>
      <c r="P183" s="163"/>
    </row>
    <row r="184" spans="1:16">
      <c r="A184" s="187">
        <v>176</v>
      </c>
      <c r="B184" s="163" t="s">
        <v>150</v>
      </c>
      <c r="C184" s="164" t="s">
        <v>156</v>
      </c>
      <c r="D184" s="189" t="s">
        <v>861</v>
      </c>
      <c r="E184" s="165">
        <v>45047</v>
      </c>
      <c r="F184" s="165"/>
      <c r="G184" s="163" t="s">
        <v>1177</v>
      </c>
      <c r="H184" s="163" t="s">
        <v>2783</v>
      </c>
      <c r="I184" s="163"/>
      <c r="J184" s="163" t="s">
        <v>2784</v>
      </c>
      <c r="K184" s="164" t="s">
        <v>195</v>
      </c>
      <c r="L184" s="165">
        <v>45054</v>
      </c>
      <c r="M184" s="163"/>
      <c r="N184" s="163"/>
      <c r="O184" s="163"/>
      <c r="P184" s="163"/>
    </row>
    <row r="185" spans="1:16">
      <c r="A185" s="187">
        <v>177</v>
      </c>
      <c r="B185" s="163" t="s">
        <v>150</v>
      </c>
      <c r="C185" s="164" t="s">
        <v>156</v>
      </c>
      <c r="D185" s="189" t="s">
        <v>862</v>
      </c>
      <c r="E185" s="165">
        <v>45047</v>
      </c>
      <c r="F185" s="165"/>
      <c r="G185" s="163" t="s">
        <v>2140</v>
      </c>
      <c r="H185" s="163" t="s">
        <v>2785</v>
      </c>
      <c r="I185" s="163"/>
      <c r="J185" s="163" t="s">
        <v>2786</v>
      </c>
      <c r="K185" s="164" t="s">
        <v>195</v>
      </c>
      <c r="L185" s="165">
        <v>45054</v>
      </c>
      <c r="M185" s="163"/>
      <c r="N185" s="163"/>
      <c r="O185" s="163"/>
      <c r="P185" s="163"/>
    </row>
    <row r="186" spans="1:16">
      <c r="A186" s="187">
        <v>178</v>
      </c>
      <c r="B186" s="163" t="s">
        <v>150</v>
      </c>
      <c r="C186" s="164" t="s">
        <v>156</v>
      </c>
      <c r="D186" s="189" t="s">
        <v>863</v>
      </c>
      <c r="E186" s="165">
        <v>45048</v>
      </c>
      <c r="F186" s="165"/>
      <c r="G186" s="163" t="s">
        <v>1177</v>
      </c>
      <c r="H186" s="163" t="s">
        <v>2787</v>
      </c>
      <c r="I186" s="163"/>
      <c r="J186" s="163" t="s">
        <v>2788</v>
      </c>
      <c r="K186" s="164" t="s">
        <v>195</v>
      </c>
      <c r="L186" s="165">
        <v>45054</v>
      </c>
      <c r="M186" s="163"/>
      <c r="N186" s="163"/>
      <c r="O186" s="163"/>
      <c r="P186" s="163"/>
    </row>
    <row r="187" spans="1:16">
      <c r="A187" s="187">
        <v>179</v>
      </c>
      <c r="B187" s="163" t="s">
        <v>150</v>
      </c>
      <c r="C187" s="164" t="s">
        <v>156</v>
      </c>
      <c r="D187" s="189" t="s">
        <v>864</v>
      </c>
      <c r="E187" s="165">
        <v>45052</v>
      </c>
      <c r="F187" s="165"/>
      <c r="G187" s="163" t="s">
        <v>984</v>
      </c>
      <c r="H187" s="163" t="s">
        <v>2938</v>
      </c>
      <c r="I187" s="163"/>
      <c r="J187" s="163" t="s">
        <v>2139</v>
      </c>
      <c r="K187" s="164" t="s">
        <v>195</v>
      </c>
      <c r="L187" s="165">
        <v>45063</v>
      </c>
      <c r="M187" s="163"/>
      <c r="N187" s="163"/>
      <c r="O187" s="163"/>
      <c r="P187" s="163"/>
    </row>
    <row r="188" spans="1:16">
      <c r="A188" s="187">
        <v>180</v>
      </c>
      <c r="B188" s="163" t="s">
        <v>150</v>
      </c>
      <c r="C188" s="164" t="s">
        <v>156</v>
      </c>
      <c r="D188" s="189" t="s">
        <v>865</v>
      </c>
      <c r="E188" s="165">
        <v>45052</v>
      </c>
      <c r="F188" s="165"/>
      <c r="G188" s="163" t="s">
        <v>1968</v>
      </c>
      <c r="H188" s="163" t="s">
        <v>2819</v>
      </c>
      <c r="I188" s="163"/>
      <c r="J188" s="163" t="s">
        <v>1970</v>
      </c>
      <c r="K188" s="164" t="s">
        <v>197</v>
      </c>
      <c r="L188" s="165">
        <v>45054</v>
      </c>
      <c r="M188" s="163"/>
      <c r="N188" s="163"/>
      <c r="O188" s="163"/>
      <c r="P188" s="163"/>
    </row>
    <row r="189" spans="1:16">
      <c r="A189" s="187">
        <v>181</v>
      </c>
      <c r="B189" s="163" t="s">
        <v>150</v>
      </c>
      <c r="C189" s="164" t="s">
        <v>3</v>
      </c>
      <c r="D189" s="189" t="s">
        <v>879</v>
      </c>
      <c r="E189" s="165">
        <v>45052</v>
      </c>
      <c r="F189" s="165"/>
      <c r="G189" s="163" t="s">
        <v>2820</v>
      </c>
      <c r="H189" s="163" t="s">
        <v>2821</v>
      </c>
      <c r="I189" s="163"/>
      <c r="J189" s="163" t="s">
        <v>2822</v>
      </c>
      <c r="K189" s="164" t="s">
        <v>195</v>
      </c>
      <c r="L189" s="165">
        <v>45054</v>
      </c>
      <c r="M189" s="163"/>
      <c r="N189" s="163"/>
      <c r="O189" s="163"/>
      <c r="P189" s="163"/>
    </row>
    <row r="190" spans="1:16">
      <c r="A190" s="187">
        <v>182</v>
      </c>
      <c r="B190" s="163" t="s">
        <v>150</v>
      </c>
      <c r="C190" s="164" t="s">
        <v>157</v>
      </c>
      <c r="D190" s="189" t="s">
        <v>937</v>
      </c>
      <c r="E190" s="165">
        <v>45053</v>
      </c>
      <c r="F190" s="165"/>
      <c r="G190" s="163" t="s">
        <v>743</v>
      </c>
      <c r="H190" s="163" t="s">
        <v>2939</v>
      </c>
      <c r="I190" s="163"/>
      <c r="J190" s="163" t="s">
        <v>2940</v>
      </c>
      <c r="K190" s="164" t="s">
        <v>197</v>
      </c>
      <c r="L190" s="165">
        <v>45063</v>
      </c>
      <c r="M190" s="163"/>
      <c r="N190" s="163"/>
      <c r="O190" s="163"/>
      <c r="P190" s="163"/>
    </row>
    <row r="191" spans="1:16">
      <c r="A191" s="187">
        <v>183</v>
      </c>
      <c r="B191" s="163" t="s">
        <v>150</v>
      </c>
      <c r="C191" s="164" t="s">
        <v>157</v>
      </c>
      <c r="D191" s="189" t="s">
        <v>939</v>
      </c>
      <c r="E191" s="165">
        <v>45055</v>
      </c>
      <c r="F191" s="165"/>
      <c r="G191" s="163" t="s">
        <v>1177</v>
      </c>
      <c r="H191" s="163" t="s">
        <v>2827</v>
      </c>
      <c r="I191" s="163"/>
      <c r="J191" s="163" t="s">
        <v>2828</v>
      </c>
      <c r="K191" s="164" t="s">
        <v>197</v>
      </c>
      <c r="L191" s="165">
        <v>45063</v>
      </c>
      <c r="M191" s="163"/>
      <c r="N191" s="163"/>
      <c r="O191" s="163"/>
      <c r="P191" s="163"/>
    </row>
    <row r="192" spans="1:16">
      <c r="A192" s="187">
        <v>184</v>
      </c>
      <c r="B192" s="163" t="s">
        <v>150</v>
      </c>
      <c r="C192" s="164" t="s">
        <v>157</v>
      </c>
      <c r="D192" s="189" t="s">
        <v>1008</v>
      </c>
      <c r="E192" s="165">
        <v>45059</v>
      </c>
      <c r="F192" s="165"/>
      <c r="G192" s="163" t="s">
        <v>1968</v>
      </c>
      <c r="H192" s="163" t="s">
        <v>2941</v>
      </c>
      <c r="I192" s="163"/>
      <c r="J192" s="163" t="s">
        <v>2084</v>
      </c>
      <c r="K192" s="164" t="s">
        <v>195</v>
      </c>
      <c r="L192" s="165">
        <v>45062</v>
      </c>
      <c r="M192" s="163"/>
      <c r="N192" s="163"/>
      <c r="O192" s="163"/>
      <c r="P192" s="163"/>
    </row>
    <row r="193" spans="1:16">
      <c r="A193" s="187">
        <v>185</v>
      </c>
      <c r="B193" s="163" t="s">
        <v>150</v>
      </c>
      <c r="C193" s="164" t="s">
        <v>157</v>
      </c>
      <c r="D193" s="189" t="s">
        <v>1009</v>
      </c>
      <c r="E193" s="165">
        <v>45059</v>
      </c>
      <c r="F193" s="165"/>
      <c r="G193" s="163" t="s">
        <v>743</v>
      </c>
      <c r="H193" s="163" t="s">
        <v>2942</v>
      </c>
      <c r="I193" s="163"/>
      <c r="J193" s="163" t="s">
        <v>2943</v>
      </c>
      <c r="K193" s="164" t="s">
        <v>197</v>
      </c>
      <c r="L193" s="165">
        <v>45062</v>
      </c>
      <c r="M193" s="163"/>
      <c r="N193" s="163"/>
      <c r="O193" s="163"/>
      <c r="P193" s="163"/>
    </row>
    <row r="194" spans="1:16">
      <c r="A194" s="187">
        <v>186</v>
      </c>
      <c r="B194" s="163" t="s">
        <v>150</v>
      </c>
      <c r="C194" s="164" t="s">
        <v>157</v>
      </c>
      <c r="D194" s="189" t="s">
        <v>1010</v>
      </c>
      <c r="E194" s="165">
        <v>45060</v>
      </c>
      <c r="F194" s="165"/>
      <c r="G194" s="163" t="s">
        <v>984</v>
      </c>
      <c r="H194" s="163" t="s">
        <v>2983</v>
      </c>
      <c r="I194" s="163"/>
      <c r="J194" s="163" t="s">
        <v>2209</v>
      </c>
      <c r="K194" s="164" t="s">
        <v>195</v>
      </c>
      <c r="L194" s="165">
        <v>45069</v>
      </c>
      <c r="M194" s="163"/>
      <c r="N194" s="163"/>
      <c r="O194" s="163"/>
      <c r="P194" s="163"/>
    </row>
    <row r="195" spans="1:16">
      <c r="A195" s="187">
        <v>187</v>
      </c>
      <c r="B195" s="163" t="s">
        <v>150</v>
      </c>
      <c r="C195" s="164" t="s">
        <v>3</v>
      </c>
      <c r="D195" s="189" t="s">
        <v>1011</v>
      </c>
      <c r="E195" s="165">
        <v>45061</v>
      </c>
      <c r="F195" s="165"/>
      <c r="G195" s="163" t="s">
        <v>1177</v>
      </c>
      <c r="H195" s="163" t="s">
        <v>2867</v>
      </c>
      <c r="I195" s="163"/>
      <c r="J195" s="163" t="s">
        <v>2868</v>
      </c>
      <c r="K195" s="164" t="s">
        <v>195</v>
      </c>
      <c r="L195" s="165">
        <v>45069</v>
      </c>
      <c r="M195" s="163"/>
      <c r="N195" s="163"/>
      <c r="O195" s="163"/>
      <c r="P195" s="163"/>
    </row>
    <row r="196" spans="1:16">
      <c r="A196" s="187">
        <v>188</v>
      </c>
      <c r="B196" s="163" t="s">
        <v>150</v>
      </c>
      <c r="C196" s="164" t="s">
        <v>157</v>
      </c>
      <c r="D196" s="189" t="s">
        <v>1098</v>
      </c>
      <c r="E196" s="165">
        <v>45063</v>
      </c>
      <c r="F196" s="165"/>
      <c r="G196" s="163" t="s">
        <v>743</v>
      </c>
      <c r="H196" s="163" t="s">
        <v>2922</v>
      </c>
      <c r="I196" s="163"/>
      <c r="J196" s="163" t="s">
        <v>2923</v>
      </c>
      <c r="K196" s="164" t="s">
        <v>195</v>
      </c>
      <c r="L196" s="165">
        <v>45069</v>
      </c>
      <c r="M196" s="163"/>
      <c r="N196" s="163"/>
      <c r="O196" s="163"/>
      <c r="P196" s="163"/>
    </row>
    <row r="197" spans="1:16">
      <c r="A197" s="187">
        <v>189</v>
      </c>
      <c r="B197" s="163" t="s">
        <v>150</v>
      </c>
      <c r="C197" s="164" t="s">
        <v>157</v>
      </c>
      <c r="D197" s="189" t="s">
        <v>1099</v>
      </c>
      <c r="E197" s="165">
        <v>45065</v>
      </c>
      <c r="F197" s="165"/>
      <c r="G197" s="163" t="s">
        <v>743</v>
      </c>
      <c r="H197" s="163" t="s">
        <v>2958</v>
      </c>
      <c r="I197" s="163"/>
      <c r="J197" s="163" t="s">
        <v>2959</v>
      </c>
      <c r="K197" s="164" t="s">
        <v>195</v>
      </c>
      <c r="L197" s="165">
        <v>45076</v>
      </c>
      <c r="M197" s="163"/>
      <c r="N197" s="163"/>
      <c r="O197" s="163"/>
      <c r="P197" s="163"/>
    </row>
    <row r="198" spans="1:16">
      <c r="A198" s="187">
        <v>190</v>
      </c>
      <c r="B198" s="163" t="s">
        <v>150</v>
      </c>
      <c r="C198" s="164" t="s">
        <v>157</v>
      </c>
      <c r="D198" s="189" t="s">
        <v>1100</v>
      </c>
      <c r="E198" s="165">
        <v>45068</v>
      </c>
      <c r="F198" s="165"/>
      <c r="G198" s="163" t="s">
        <v>984</v>
      </c>
      <c r="H198" s="163" t="s">
        <v>3041</v>
      </c>
      <c r="I198" s="163"/>
      <c r="J198" s="163" t="s">
        <v>1938</v>
      </c>
      <c r="K198" s="164" t="s">
        <v>195</v>
      </c>
      <c r="L198" s="165">
        <v>45076</v>
      </c>
      <c r="M198" s="163"/>
      <c r="N198" s="163"/>
      <c r="O198" s="163"/>
      <c r="P198" s="163"/>
    </row>
    <row r="199" spans="1:16">
      <c r="A199" s="187">
        <v>191</v>
      </c>
      <c r="B199" s="163" t="s">
        <v>150</v>
      </c>
      <c r="C199" s="164" t="s">
        <v>157</v>
      </c>
      <c r="D199" s="189" t="s">
        <v>1101</v>
      </c>
      <c r="E199" s="165">
        <v>45068</v>
      </c>
      <c r="F199" s="165"/>
      <c r="G199" s="163" t="s">
        <v>743</v>
      </c>
      <c r="H199" s="163" t="s">
        <v>3006</v>
      </c>
      <c r="I199" s="163"/>
      <c r="J199" s="163" t="s">
        <v>3007</v>
      </c>
      <c r="K199" s="164" t="s">
        <v>195</v>
      </c>
      <c r="L199" s="165">
        <v>45072</v>
      </c>
      <c r="M199" s="163"/>
      <c r="N199" s="163"/>
      <c r="O199" s="163"/>
      <c r="P199" s="163"/>
    </row>
    <row r="200" spans="1:16">
      <c r="A200" s="187">
        <v>192</v>
      </c>
      <c r="B200" s="163" t="s">
        <v>150</v>
      </c>
      <c r="C200" s="164" t="s">
        <v>157</v>
      </c>
      <c r="D200" s="189" t="s">
        <v>1102</v>
      </c>
      <c r="E200" s="165">
        <v>45075</v>
      </c>
      <c r="F200" s="165"/>
      <c r="G200" s="163" t="s">
        <v>2673</v>
      </c>
      <c r="H200" s="163" t="s">
        <v>3262</v>
      </c>
      <c r="I200" s="163"/>
      <c r="J200" s="163" t="s">
        <v>1970</v>
      </c>
      <c r="K200" s="164" t="s">
        <v>195</v>
      </c>
      <c r="L200" s="165">
        <v>45093</v>
      </c>
      <c r="M200" s="163"/>
      <c r="N200" s="163"/>
      <c r="O200" s="163"/>
      <c r="P200" s="163"/>
    </row>
    <row r="201" spans="1:16">
      <c r="A201" s="187">
        <v>193</v>
      </c>
      <c r="B201" s="163" t="s">
        <v>150</v>
      </c>
      <c r="C201" s="164" t="s">
        <v>157</v>
      </c>
      <c r="D201" s="189" t="s">
        <v>1103</v>
      </c>
      <c r="E201" s="165">
        <v>45075</v>
      </c>
      <c r="F201" s="165"/>
      <c r="G201" s="163" t="s">
        <v>1209</v>
      </c>
      <c r="H201" s="163" t="s">
        <v>3263</v>
      </c>
      <c r="I201" s="163"/>
      <c r="J201" s="163" t="s">
        <v>2139</v>
      </c>
      <c r="K201" s="164" t="s">
        <v>195</v>
      </c>
      <c r="L201" s="165">
        <v>45093</v>
      </c>
      <c r="M201" s="163"/>
      <c r="N201" s="163"/>
      <c r="O201" s="163"/>
      <c r="P201" s="163"/>
    </row>
    <row r="202" spans="1:16">
      <c r="A202" s="187">
        <v>194</v>
      </c>
      <c r="B202" s="163" t="s">
        <v>150</v>
      </c>
      <c r="C202" s="164" t="s">
        <v>158</v>
      </c>
      <c r="D202" s="189" t="s">
        <v>1104</v>
      </c>
      <c r="E202" s="165">
        <v>45085</v>
      </c>
      <c r="F202" s="165"/>
      <c r="G202" s="163" t="s">
        <v>743</v>
      </c>
      <c r="H202" s="163" t="s">
        <v>3104</v>
      </c>
      <c r="I202" s="163"/>
      <c r="J202" s="163" t="s">
        <v>2959</v>
      </c>
      <c r="K202" s="164" t="s">
        <v>195</v>
      </c>
      <c r="L202" s="165">
        <v>45093</v>
      </c>
      <c r="M202" s="163"/>
      <c r="N202" s="163"/>
      <c r="O202" s="163"/>
      <c r="P202" s="163"/>
    </row>
    <row r="203" spans="1:16">
      <c r="A203" s="187">
        <v>195</v>
      </c>
      <c r="B203" s="163" t="s">
        <v>150</v>
      </c>
      <c r="C203" s="164" t="s">
        <v>158</v>
      </c>
      <c r="D203" s="189" t="s">
        <v>1105</v>
      </c>
      <c r="E203" s="165">
        <v>45089</v>
      </c>
      <c r="F203" s="165"/>
      <c r="G203" s="163" t="s">
        <v>2673</v>
      </c>
      <c r="H203" s="163" t="s">
        <v>3262</v>
      </c>
      <c r="I203" s="163"/>
      <c r="J203" s="163" t="s">
        <v>1970</v>
      </c>
      <c r="K203" s="164" t="s">
        <v>195</v>
      </c>
      <c r="L203" s="165">
        <v>45093</v>
      </c>
      <c r="M203" s="163"/>
      <c r="N203" s="163"/>
      <c r="O203" s="163"/>
      <c r="P203" s="163"/>
    </row>
    <row r="204" spans="1:16">
      <c r="A204" s="187">
        <v>196</v>
      </c>
      <c r="B204" s="163" t="s">
        <v>150</v>
      </c>
      <c r="C204" s="164" t="s">
        <v>158</v>
      </c>
      <c r="D204" s="189" t="s">
        <v>1123</v>
      </c>
      <c r="E204" s="165">
        <v>45090</v>
      </c>
      <c r="F204" s="165"/>
      <c r="G204" s="163" t="s">
        <v>984</v>
      </c>
      <c r="H204" s="163" t="s">
        <v>3141</v>
      </c>
      <c r="I204" s="163"/>
      <c r="J204" s="163" t="s">
        <v>2139</v>
      </c>
      <c r="K204" s="164" t="s">
        <v>195</v>
      </c>
      <c r="L204" s="165">
        <v>45119</v>
      </c>
      <c r="M204" s="163"/>
      <c r="N204" s="163"/>
      <c r="O204" s="163"/>
      <c r="P204" s="163"/>
    </row>
    <row r="205" spans="1:16">
      <c r="A205" s="187">
        <v>197</v>
      </c>
      <c r="B205" s="163" t="s">
        <v>150</v>
      </c>
      <c r="C205" s="164" t="s">
        <v>158</v>
      </c>
      <c r="D205" s="189" t="s">
        <v>1124</v>
      </c>
      <c r="E205" s="165">
        <v>45092</v>
      </c>
      <c r="F205" s="165"/>
      <c r="G205" s="163" t="s">
        <v>3430</v>
      </c>
      <c r="H205" s="163" t="s">
        <v>3431</v>
      </c>
      <c r="I205" s="163"/>
      <c r="J205" s="163" t="s">
        <v>3432</v>
      </c>
      <c r="K205" s="164" t="s">
        <v>195</v>
      </c>
      <c r="L205" s="165">
        <v>45119</v>
      </c>
      <c r="M205" s="163"/>
      <c r="N205" s="163"/>
      <c r="O205" s="163"/>
      <c r="P205" s="163"/>
    </row>
    <row r="206" spans="1:16">
      <c r="A206" s="187">
        <v>198</v>
      </c>
      <c r="B206" s="163" t="s">
        <v>150</v>
      </c>
      <c r="C206" s="164" t="s">
        <v>158</v>
      </c>
      <c r="D206" s="189" t="s">
        <v>1125</v>
      </c>
      <c r="E206" s="165">
        <v>45110</v>
      </c>
      <c r="F206" s="165"/>
      <c r="G206" s="163" t="s">
        <v>743</v>
      </c>
      <c r="H206" s="163" t="s">
        <v>3560</v>
      </c>
      <c r="I206" s="163"/>
      <c r="J206" s="163" t="s">
        <v>3561</v>
      </c>
      <c r="K206" s="164" t="s">
        <v>195</v>
      </c>
      <c r="L206" s="165">
        <v>45134</v>
      </c>
      <c r="M206" s="163"/>
      <c r="N206" s="163"/>
      <c r="O206" s="163"/>
      <c r="P206" s="163"/>
    </row>
    <row r="207" spans="1:16">
      <c r="A207" s="187">
        <v>199</v>
      </c>
      <c r="B207" s="163" t="s">
        <v>150</v>
      </c>
      <c r="C207" s="164" t="s">
        <v>3408</v>
      </c>
      <c r="D207" s="189" t="s">
        <v>1181</v>
      </c>
      <c r="E207" s="165">
        <v>45119</v>
      </c>
      <c r="F207" s="165"/>
      <c r="G207" s="163" t="s">
        <v>984</v>
      </c>
      <c r="H207" s="163" t="s">
        <v>3409</v>
      </c>
      <c r="I207" s="163"/>
      <c r="J207" s="163" t="s">
        <v>1938</v>
      </c>
      <c r="K207" s="164" t="s">
        <v>195</v>
      </c>
      <c r="L207" s="165">
        <v>45134</v>
      </c>
      <c r="M207" s="163"/>
      <c r="N207" s="163"/>
      <c r="O207" s="163"/>
      <c r="P207" s="163"/>
    </row>
    <row r="208" spans="1:16">
      <c r="A208" s="187">
        <v>200</v>
      </c>
      <c r="B208" s="163" t="s">
        <v>150</v>
      </c>
      <c r="C208" s="164" t="s">
        <v>158</v>
      </c>
      <c r="D208" s="189" t="s">
        <v>1182</v>
      </c>
      <c r="E208" s="165">
        <v>45119</v>
      </c>
      <c r="F208" s="165"/>
      <c r="G208" s="163" t="s">
        <v>1747</v>
      </c>
      <c r="H208" s="163" t="s">
        <v>3412</v>
      </c>
      <c r="I208" s="163"/>
      <c r="J208" s="163" t="s">
        <v>3413</v>
      </c>
      <c r="K208" s="164" t="s">
        <v>195</v>
      </c>
      <c r="L208" s="165">
        <v>45134</v>
      </c>
      <c r="M208" s="163"/>
      <c r="N208" s="163"/>
      <c r="O208" s="163"/>
      <c r="P208" s="163"/>
    </row>
    <row r="209" spans="1:16">
      <c r="A209" s="187">
        <v>201</v>
      </c>
      <c r="B209" s="163" t="s">
        <v>150</v>
      </c>
      <c r="C209" s="164" t="s">
        <v>158</v>
      </c>
      <c r="D209" s="189" t="s">
        <v>1183</v>
      </c>
      <c r="E209" s="165">
        <v>45061</v>
      </c>
      <c r="F209" s="165"/>
      <c r="G209" s="163" t="s">
        <v>2673</v>
      </c>
      <c r="H209" s="163" t="s">
        <v>3562</v>
      </c>
      <c r="I209" s="163"/>
      <c r="J209" s="163" t="s">
        <v>2084</v>
      </c>
      <c r="K209" s="164" t="s">
        <v>195</v>
      </c>
      <c r="L209" s="165">
        <v>45134</v>
      </c>
      <c r="M209" s="163"/>
      <c r="N209" s="163"/>
      <c r="O209" s="163"/>
      <c r="P209" s="163"/>
    </row>
    <row r="210" spans="1:16">
      <c r="A210" s="187">
        <v>202</v>
      </c>
      <c r="B210" s="163" t="s">
        <v>150</v>
      </c>
      <c r="C210" s="164" t="s">
        <v>159</v>
      </c>
      <c r="D210" s="189" t="s">
        <v>1215</v>
      </c>
      <c r="E210" s="165">
        <v>45125</v>
      </c>
      <c r="F210" s="165"/>
      <c r="G210" s="163" t="s">
        <v>3430</v>
      </c>
      <c r="H210" s="163" t="s">
        <v>3490</v>
      </c>
      <c r="I210" s="163"/>
      <c r="J210" s="163" t="s">
        <v>3491</v>
      </c>
      <c r="K210" s="164" t="s">
        <v>195</v>
      </c>
      <c r="L210" s="165">
        <v>45134</v>
      </c>
      <c r="M210" s="163"/>
      <c r="N210" s="163"/>
      <c r="O210" s="163"/>
      <c r="P210" s="163"/>
    </row>
    <row r="211" spans="1:16">
      <c r="A211" s="187">
        <v>203</v>
      </c>
      <c r="B211" s="163" t="s">
        <v>150</v>
      </c>
      <c r="C211" s="164" t="s">
        <v>158</v>
      </c>
      <c r="D211" s="189" t="s">
        <v>1236</v>
      </c>
      <c r="E211" s="165">
        <v>45128</v>
      </c>
      <c r="F211" s="165"/>
      <c r="G211" s="163" t="s">
        <v>984</v>
      </c>
      <c r="H211" s="163" t="s">
        <v>2713</v>
      </c>
      <c r="I211" s="163"/>
      <c r="J211" s="163" t="s">
        <v>2209</v>
      </c>
      <c r="K211" s="164" t="s">
        <v>197</v>
      </c>
      <c r="L211" s="165">
        <v>45147</v>
      </c>
      <c r="M211" s="163"/>
      <c r="N211" s="163"/>
      <c r="O211" s="163"/>
      <c r="P211" s="163"/>
    </row>
    <row r="212" spans="1:16">
      <c r="A212" s="187">
        <v>204</v>
      </c>
      <c r="B212" s="163" t="s">
        <v>150</v>
      </c>
      <c r="C212" s="164" t="s">
        <v>159</v>
      </c>
      <c r="D212" s="189" t="s">
        <v>1237</v>
      </c>
      <c r="E212" s="165">
        <v>45131</v>
      </c>
      <c r="F212" s="165"/>
      <c r="G212" s="163" t="s">
        <v>743</v>
      </c>
      <c r="H212" s="163" t="s">
        <v>3563</v>
      </c>
      <c r="I212" s="163"/>
      <c r="J212" s="163" t="s">
        <v>3564</v>
      </c>
      <c r="K212" s="164" t="s">
        <v>195</v>
      </c>
      <c r="L212" s="165">
        <v>45134</v>
      </c>
      <c r="M212" s="163"/>
      <c r="N212" s="163"/>
      <c r="O212" s="163"/>
      <c r="P212" s="163"/>
    </row>
    <row r="213" spans="1:16">
      <c r="A213" s="187">
        <v>205</v>
      </c>
      <c r="B213" s="163" t="s">
        <v>150</v>
      </c>
      <c r="C213" s="164" t="s">
        <v>159</v>
      </c>
      <c r="D213" s="189" t="s">
        <v>1240</v>
      </c>
      <c r="E213" s="165">
        <v>45138</v>
      </c>
      <c r="F213" s="165"/>
      <c r="G213" s="163" t="s">
        <v>2673</v>
      </c>
      <c r="H213" s="163" t="s">
        <v>3529</v>
      </c>
      <c r="I213" s="163"/>
      <c r="J213" s="163" t="s">
        <v>1970</v>
      </c>
      <c r="K213" s="164" t="s">
        <v>197</v>
      </c>
      <c r="L213" s="165">
        <v>45154</v>
      </c>
      <c r="M213" s="163"/>
      <c r="N213" s="163"/>
      <c r="O213" s="163"/>
      <c r="P213" s="163"/>
    </row>
    <row r="214" spans="1:16">
      <c r="A214" s="187">
        <v>206</v>
      </c>
      <c r="B214" s="163" t="s">
        <v>150</v>
      </c>
      <c r="C214" s="164" t="s">
        <v>159</v>
      </c>
      <c r="D214" s="189" t="s">
        <v>1241</v>
      </c>
      <c r="E214" s="165">
        <v>45138</v>
      </c>
      <c r="F214" s="165"/>
      <c r="G214" s="163" t="s">
        <v>984</v>
      </c>
      <c r="H214" s="163" t="s">
        <v>3537</v>
      </c>
      <c r="I214" s="163"/>
      <c r="J214" s="163" t="s">
        <v>1970</v>
      </c>
      <c r="K214" s="164" t="s">
        <v>197</v>
      </c>
      <c r="L214" s="165">
        <v>45154</v>
      </c>
      <c r="M214" s="163"/>
      <c r="N214" s="163"/>
      <c r="O214" s="163"/>
      <c r="P214" s="163"/>
    </row>
    <row r="215" spans="1:16">
      <c r="A215" s="187">
        <v>207</v>
      </c>
      <c r="B215" s="163" t="s">
        <v>150</v>
      </c>
      <c r="C215" s="164" t="s">
        <v>159</v>
      </c>
      <c r="D215" s="189" t="s">
        <v>1242</v>
      </c>
      <c r="E215" s="165">
        <v>45138</v>
      </c>
      <c r="F215" s="165"/>
      <c r="G215" s="163" t="s">
        <v>743</v>
      </c>
      <c r="H215" s="163" t="s">
        <v>3538</v>
      </c>
      <c r="I215" s="163"/>
      <c r="J215" s="163" t="s">
        <v>3539</v>
      </c>
      <c r="K215" s="164" t="s">
        <v>195</v>
      </c>
      <c r="L215" s="165">
        <v>45154</v>
      </c>
      <c r="M215" s="163"/>
      <c r="N215" s="163"/>
      <c r="O215" s="163"/>
      <c r="P215" s="163"/>
    </row>
    <row r="216" spans="1:16">
      <c r="A216" s="187">
        <v>208</v>
      </c>
      <c r="B216" s="163" t="s">
        <v>150</v>
      </c>
      <c r="C216" s="164" t="s">
        <v>159</v>
      </c>
      <c r="D216" s="189" t="s">
        <v>1247</v>
      </c>
      <c r="E216" s="165">
        <v>45141</v>
      </c>
      <c r="F216" s="165"/>
      <c r="G216" s="163" t="s">
        <v>3550</v>
      </c>
      <c r="H216" s="163" t="s">
        <v>3551</v>
      </c>
      <c r="I216" s="163"/>
      <c r="J216" s="163" t="s">
        <v>3552</v>
      </c>
      <c r="K216" s="164" t="s">
        <v>195</v>
      </c>
      <c r="L216" s="165">
        <v>45154</v>
      </c>
      <c r="M216" s="163"/>
      <c r="N216" s="163"/>
      <c r="O216" s="163"/>
      <c r="P216" s="163"/>
    </row>
    <row r="217" spans="1:16">
      <c r="A217" s="187">
        <v>209</v>
      </c>
      <c r="B217" s="163" t="s">
        <v>150</v>
      </c>
      <c r="C217" s="164" t="s">
        <v>159</v>
      </c>
      <c r="D217" s="189" t="s">
        <v>1252</v>
      </c>
      <c r="E217" s="165">
        <v>45145</v>
      </c>
      <c r="F217" s="165"/>
      <c r="G217" s="163" t="s">
        <v>1209</v>
      </c>
      <c r="H217" s="163" t="s">
        <v>3622</v>
      </c>
      <c r="I217" s="163"/>
      <c r="J217" s="163" t="s">
        <v>1938</v>
      </c>
      <c r="K217" s="164" t="s">
        <v>195</v>
      </c>
      <c r="L217" s="165">
        <v>45154</v>
      </c>
      <c r="M217" s="163"/>
      <c r="N217" s="163"/>
      <c r="O217" s="163"/>
      <c r="P217" s="163"/>
    </row>
    <row r="218" spans="1:16">
      <c r="A218" s="187">
        <v>210</v>
      </c>
      <c r="B218" s="163" t="s">
        <v>150</v>
      </c>
      <c r="C218" s="164" t="s">
        <v>159</v>
      </c>
      <c r="D218" s="189" t="s">
        <v>1253</v>
      </c>
      <c r="E218" s="165">
        <v>45145</v>
      </c>
      <c r="F218" s="165"/>
      <c r="G218" s="163" t="s">
        <v>967</v>
      </c>
      <c r="H218" s="163" t="s">
        <v>3623</v>
      </c>
      <c r="I218" s="163"/>
      <c r="J218" s="163" t="s">
        <v>3624</v>
      </c>
      <c r="K218" s="164" t="s">
        <v>195</v>
      </c>
      <c r="L218" s="165">
        <v>45154</v>
      </c>
      <c r="M218" s="163"/>
      <c r="N218" s="163"/>
      <c r="O218" s="163"/>
      <c r="P218" s="163"/>
    </row>
    <row r="219" spans="1:16">
      <c r="A219" s="187">
        <v>211</v>
      </c>
      <c r="B219" s="163" t="s">
        <v>150</v>
      </c>
      <c r="C219" s="164" t="s">
        <v>159</v>
      </c>
      <c r="D219" s="189" t="s">
        <v>1254</v>
      </c>
      <c r="E219" s="165">
        <v>45147</v>
      </c>
      <c r="F219" s="165"/>
      <c r="G219" s="163" t="s">
        <v>967</v>
      </c>
      <c r="H219" s="163" t="s">
        <v>3751</v>
      </c>
      <c r="I219" s="163"/>
      <c r="J219" s="163" t="s">
        <v>3752</v>
      </c>
      <c r="K219" s="164" t="s">
        <v>195</v>
      </c>
      <c r="L219" s="165">
        <v>45154</v>
      </c>
      <c r="M219" s="163"/>
      <c r="N219" s="163"/>
      <c r="O219" s="163"/>
      <c r="P219" s="163"/>
    </row>
    <row r="220" spans="1:16">
      <c r="A220" s="187">
        <v>212</v>
      </c>
      <c r="B220" s="163" t="s">
        <v>150</v>
      </c>
      <c r="C220" s="164" t="s">
        <v>160</v>
      </c>
      <c r="D220" s="189" t="s">
        <v>1255</v>
      </c>
      <c r="E220" s="165">
        <v>45150</v>
      </c>
      <c r="F220" s="165"/>
      <c r="G220" s="163" t="s">
        <v>967</v>
      </c>
      <c r="H220" s="163" t="s">
        <v>4289</v>
      </c>
      <c r="I220" s="163"/>
      <c r="J220" s="163" t="s">
        <v>4290</v>
      </c>
      <c r="K220" s="164" t="s">
        <v>195</v>
      </c>
      <c r="L220" s="165">
        <v>45156</v>
      </c>
      <c r="M220" s="163"/>
      <c r="N220" s="163"/>
      <c r="O220" s="163"/>
      <c r="P220" s="163"/>
    </row>
    <row r="221" spans="1:16">
      <c r="A221" s="187">
        <v>213</v>
      </c>
      <c r="B221" s="163" t="s">
        <v>150</v>
      </c>
      <c r="C221" s="164" t="s">
        <v>159</v>
      </c>
      <c r="D221" s="189" t="s">
        <v>1256</v>
      </c>
      <c r="E221" s="165">
        <v>45150</v>
      </c>
      <c r="F221" s="165"/>
      <c r="G221" s="163" t="s">
        <v>2673</v>
      </c>
      <c r="H221" s="163" t="s">
        <v>3913</v>
      </c>
      <c r="I221" s="163"/>
      <c r="J221" s="163" t="s">
        <v>2084</v>
      </c>
      <c r="K221" s="164" t="s">
        <v>195</v>
      </c>
      <c r="L221" s="165">
        <v>45156</v>
      </c>
      <c r="M221" s="163"/>
      <c r="N221" s="163"/>
      <c r="O221" s="163"/>
      <c r="P221" s="163"/>
    </row>
    <row r="222" spans="1:16">
      <c r="A222" s="187">
        <v>214</v>
      </c>
      <c r="B222" s="163" t="s">
        <v>150</v>
      </c>
      <c r="C222" s="164" t="s">
        <v>160</v>
      </c>
      <c r="D222" s="189" t="s">
        <v>1257</v>
      </c>
      <c r="E222" s="165">
        <v>45153</v>
      </c>
      <c r="F222" s="165"/>
      <c r="G222" s="163" t="s">
        <v>967</v>
      </c>
      <c r="H222" s="163" t="s">
        <v>3724</v>
      </c>
      <c r="I222" s="163"/>
      <c r="J222" s="163" t="s">
        <v>3725</v>
      </c>
      <c r="K222" s="164" t="s">
        <v>195</v>
      </c>
      <c r="L222" s="165">
        <v>45156</v>
      </c>
      <c r="M222" s="163"/>
      <c r="N222" s="163"/>
      <c r="O222" s="163"/>
      <c r="P222" s="163"/>
    </row>
    <row r="223" spans="1:16">
      <c r="A223" s="187">
        <v>215</v>
      </c>
      <c r="B223" s="163" t="s">
        <v>150</v>
      </c>
      <c r="C223" s="164" t="s">
        <v>159</v>
      </c>
      <c r="D223" s="189" t="s">
        <v>1258</v>
      </c>
      <c r="E223" s="165">
        <v>45155</v>
      </c>
      <c r="F223" s="165"/>
      <c r="G223" s="163" t="s">
        <v>1209</v>
      </c>
      <c r="H223" s="163" t="s">
        <v>2713</v>
      </c>
      <c r="I223" s="163"/>
      <c r="J223" s="163" t="s">
        <v>2209</v>
      </c>
      <c r="K223" s="164" t="s">
        <v>195</v>
      </c>
      <c r="L223" s="165">
        <v>45170</v>
      </c>
      <c r="M223" s="163"/>
      <c r="N223" s="163"/>
      <c r="O223" s="163"/>
      <c r="P223" s="163"/>
    </row>
    <row r="224" spans="1:16">
      <c r="A224" s="187">
        <v>216</v>
      </c>
      <c r="B224" s="163" t="s">
        <v>150</v>
      </c>
      <c r="C224" s="164" t="s">
        <v>160</v>
      </c>
      <c r="D224" s="189" t="s">
        <v>1259</v>
      </c>
      <c r="E224" s="165">
        <v>45156</v>
      </c>
      <c r="F224" s="165"/>
      <c r="G224" s="163" t="s">
        <v>3430</v>
      </c>
      <c r="H224" s="163" t="s">
        <v>3772</v>
      </c>
      <c r="I224" s="163"/>
      <c r="J224" s="163" t="s">
        <v>3773</v>
      </c>
      <c r="K224" s="164" t="s">
        <v>195</v>
      </c>
      <c r="L224" s="165">
        <v>45170</v>
      </c>
      <c r="M224" s="163"/>
      <c r="N224" s="163"/>
      <c r="O224" s="163"/>
      <c r="P224" s="163"/>
    </row>
    <row r="225" spans="1:16">
      <c r="A225" s="187">
        <v>217</v>
      </c>
      <c r="B225" s="163" t="s">
        <v>150</v>
      </c>
      <c r="C225" s="164" t="s">
        <v>160</v>
      </c>
      <c r="D225" s="189" t="s">
        <v>1275</v>
      </c>
      <c r="E225" s="165">
        <v>45159</v>
      </c>
      <c r="F225" s="165"/>
      <c r="G225" s="163" t="s">
        <v>967</v>
      </c>
      <c r="H225" s="163" t="s">
        <v>3833</v>
      </c>
      <c r="I225" s="163"/>
      <c r="J225" s="163" t="s">
        <v>3539</v>
      </c>
      <c r="K225" s="164" t="s">
        <v>195</v>
      </c>
      <c r="L225" s="165">
        <v>45166</v>
      </c>
      <c r="M225" s="163"/>
      <c r="N225" s="163"/>
      <c r="O225" s="163"/>
      <c r="P225" s="163"/>
    </row>
    <row r="226" spans="1:16">
      <c r="A226" s="187">
        <v>218</v>
      </c>
      <c r="B226" s="163" t="s">
        <v>150</v>
      </c>
      <c r="C226" s="164" t="s">
        <v>160</v>
      </c>
      <c r="D226" s="189" t="s">
        <v>1276</v>
      </c>
      <c r="E226" s="165">
        <v>45160</v>
      </c>
      <c r="F226" s="165"/>
      <c r="G226" s="163" t="s">
        <v>3550</v>
      </c>
      <c r="H226" s="163" t="s">
        <v>3776</v>
      </c>
      <c r="I226" s="163"/>
      <c r="J226" s="163" t="s">
        <v>3777</v>
      </c>
      <c r="K226" s="164" t="s">
        <v>195</v>
      </c>
      <c r="L226" s="165">
        <v>45166</v>
      </c>
      <c r="M226" s="163"/>
      <c r="N226" s="163"/>
      <c r="O226" s="163"/>
      <c r="P226" s="163"/>
    </row>
    <row r="227" spans="1:16">
      <c r="A227" s="187">
        <v>219</v>
      </c>
      <c r="B227" s="163" t="s">
        <v>150</v>
      </c>
      <c r="C227" s="164" t="s">
        <v>160</v>
      </c>
      <c r="D227" s="189" t="s">
        <v>1277</v>
      </c>
      <c r="E227" s="165">
        <v>45160</v>
      </c>
      <c r="F227" s="165"/>
      <c r="G227" s="163" t="s">
        <v>2673</v>
      </c>
      <c r="H227" s="163" t="s">
        <v>3262</v>
      </c>
      <c r="I227" s="163"/>
      <c r="J227" s="163" t="s">
        <v>1970</v>
      </c>
      <c r="K227" s="164" t="s">
        <v>195</v>
      </c>
      <c r="L227" s="165">
        <v>45170</v>
      </c>
      <c r="M227" s="163"/>
      <c r="N227" s="163"/>
      <c r="O227" s="163"/>
      <c r="P227" s="163"/>
    </row>
    <row r="228" spans="1:16">
      <c r="A228" s="187">
        <v>220</v>
      </c>
      <c r="B228" s="163" t="s">
        <v>150</v>
      </c>
      <c r="C228" s="164" t="s">
        <v>160</v>
      </c>
      <c r="D228" s="189" t="s">
        <v>1278</v>
      </c>
      <c r="E228" s="165">
        <v>45161</v>
      </c>
      <c r="F228" s="165"/>
      <c r="G228" s="163" t="s">
        <v>3863</v>
      </c>
      <c r="H228" s="163" t="s">
        <v>3864</v>
      </c>
      <c r="I228" s="163"/>
      <c r="J228" s="163" t="s">
        <v>3865</v>
      </c>
      <c r="K228" s="164" t="s">
        <v>197</v>
      </c>
      <c r="L228" s="165">
        <v>45175</v>
      </c>
      <c r="M228" s="163"/>
      <c r="N228" s="163"/>
      <c r="O228" s="163"/>
      <c r="P228" s="163"/>
    </row>
    <row r="229" spans="1:16">
      <c r="A229" s="187">
        <v>221</v>
      </c>
      <c r="B229" s="163" t="s">
        <v>150</v>
      </c>
      <c r="C229" s="164" t="s">
        <v>160</v>
      </c>
      <c r="D229" s="189" t="s">
        <v>1279</v>
      </c>
      <c r="E229" s="165">
        <v>45161</v>
      </c>
      <c r="F229" s="165"/>
      <c r="G229" s="163" t="s">
        <v>3550</v>
      </c>
      <c r="H229" s="163" t="s">
        <v>2922</v>
      </c>
      <c r="I229" s="163"/>
      <c r="J229" s="163" t="s">
        <v>3834</v>
      </c>
      <c r="K229" s="164" t="s">
        <v>195</v>
      </c>
      <c r="L229" s="165">
        <v>45166</v>
      </c>
      <c r="M229" s="163"/>
      <c r="N229" s="163"/>
      <c r="O229" s="163"/>
      <c r="P229" s="163"/>
    </row>
    <row r="230" spans="1:16">
      <c r="A230" s="187">
        <v>222</v>
      </c>
      <c r="B230" s="163" t="s">
        <v>150</v>
      </c>
      <c r="C230" s="164" t="s">
        <v>160</v>
      </c>
      <c r="D230" s="189" t="s">
        <v>1280</v>
      </c>
      <c r="E230" s="165">
        <v>45169</v>
      </c>
      <c r="F230" s="165"/>
      <c r="G230" s="163" t="s">
        <v>967</v>
      </c>
      <c r="H230" s="163" t="s">
        <v>3866</v>
      </c>
      <c r="I230" s="163"/>
      <c r="J230" s="163" t="s">
        <v>3867</v>
      </c>
      <c r="K230" s="164" t="s">
        <v>195</v>
      </c>
      <c r="L230" s="165">
        <v>45175</v>
      </c>
      <c r="M230" s="163"/>
      <c r="N230" s="163"/>
      <c r="O230" s="163"/>
      <c r="P230" s="163"/>
    </row>
    <row r="231" spans="1:16">
      <c r="A231" s="187">
        <v>223</v>
      </c>
      <c r="B231" s="163" t="s">
        <v>150</v>
      </c>
      <c r="C231" s="164" t="s">
        <v>160</v>
      </c>
      <c r="D231" s="189" t="s">
        <v>1324</v>
      </c>
      <c r="E231" s="165">
        <v>45170</v>
      </c>
      <c r="F231" s="165"/>
      <c r="G231" s="163" t="s">
        <v>3550</v>
      </c>
      <c r="H231" s="163" t="s">
        <v>3909</v>
      </c>
      <c r="I231" s="163"/>
      <c r="J231" s="163" t="s">
        <v>3910</v>
      </c>
      <c r="K231" s="164" t="s">
        <v>195</v>
      </c>
      <c r="L231" s="165">
        <v>45182</v>
      </c>
      <c r="M231" s="163"/>
      <c r="N231" s="163"/>
      <c r="O231" s="163"/>
      <c r="P231" s="163"/>
    </row>
    <row r="232" spans="1:16">
      <c r="A232" s="187">
        <v>224</v>
      </c>
      <c r="B232" s="163" t="s">
        <v>150</v>
      </c>
      <c r="C232" s="164" t="s">
        <v>160</v>
      </c>
      <c r="D232" s="189" t="s">
        <v>1325</v>
      </c>
      <c r="E232" s="165">
        <v>45171</v>
      </c>
      <c r="F232" s="165"/>
      <c r="G232" s="163" t="s">
        <v>1209</v>
      </c>
      <c r="H232" s="163" t="s">
        <v>3930</v>
      </c>
      <c r="I232" s="163"/>
      <c r="J232" s="163" t="s">
        <v>1938</v>
      </c>
      <c r="K232" s="164" t="s">
        <v>197</v>
      </c>
      <c r="L232" s="165">
        <v>45184</v>
      </c>
      <c r="M232" s="163"/>
      <c r="N232" s="163"/>
      <c r="O232" s="163"/>
      <c r="P232" s="163"/>
    </row>
    <row r="233" spans="1:16">
      <c r="A233" s="187">
        <v>225</v>
      </c>
      <c r="B233" s="163" t="s">
        <v>150</v>
      </c>
      <c r="C233" s="164" t="s">
        <v>160</v>
      </c>
      <c r="D233" s="189" t="s">
        <v>1326</v>
      </c>
      <c r="E233" s="165">
        <v>45172</v>
      </c>
      <c r="F233" s="165"/>
      <c r="G233" s="163" t="s">
        <v>3550</v>
      </c>
      <c r="H233" s="163" t="s">
        <v>3911</v>
      </c>
      <c r="I233" s="163"/>
      <c r="J233" s="163" t="s">
        <v>3912</v>
      </c>
      <c r="K233" s="164" t="s">
        <v>195</v>
      </c>
      <c r="L233" s="165">
        <v>45182</v>
      </c>
      <c r="M233" s="163"/>
      <c r="N233" s="163"/>
      <c r="O233" s="163"/>
      <c r="P233" s="163"/>
    </row>
    <row r="234" spans="1:16">
      <c r="A234" s="187">
        <v>226</v>
      </c>
      <c r="B234" s="163" t="s">
        <v>150</v>
      </c>
      <c r="C234" s="164" t="s">
        <v>160</v>
      </c>
      <c r="D234" s="189" t="s">
        <v>1327</v>
      </c>
      <c r="E234" s="165">
        <v>45173</v>
      </c>
      <c r="F234" s="165"/>
      <c r="G234" s="163" t="s">
        <v>2673</v>
      </c>
      <c r="H234" s="163" t="s">
        <v>3913</v>
      </c>
      <c r="I234" s="163"/>
      <c r="J234" s="163" t="s">
        <v>2084</v>
      </c>
      <c r="K234" s="164" t="s">
        <v>195</v>
      </c>
      <c r="L234" s="165">
        <v>45182</v>
      </c>
      <c r="M234" s="163"/>
      <c r="N234" s="163"/>
      <c r="O234" s="163"/>
      <c r="P234" s="163"/>
    </row>
    <row r="235" spans="1:16">
      <c r="A235" s="187">
        <v>227</v>
      </c>
      <c r="B235" s="163" t="s">
        <v>150</v>
      </c>
      <c r="C235" s="164" t="s">
        <v>160</v>
      </c>
      <c r="D235" s="189" t="s">
        <v>1328</v>
      </c>
      <c r="E235" s="165">
        <v>45175</v>
      </c>
      <c r="F235" s="165"/>
      <c r="G235" s="163" t="s">
        <v>3550</v>
      </c>
      <c r="H235" s="163" t="s">
        <v>3914</v>
      </c>
      <c r="I235" s="163"/>
      <c r="J235" s="163" t="s">
        <v>3413</v>
      </c>
      <c r="K235" s="164" t="s">
        <v>195</v>
      </c>
      <c r="L235" s="165">
        <v>45182</v>
      </c>
      <c r="M235" s="163"/>
      <c r="N235" s="163"/>
      <c r="O235" s="163"/>
      <c r="P235" s="163"/>
    </row>
    <row r="236" spans="1:16">
      <c r="A236" s="187">
        <v>228</v>
      </c>
      <c r="B236" s="163" t="s">
        <v>150</v>
      </c>
      <c r="C236" s="164" t="s">
        <v>160</v>
      </c>
      <c r="D236" s="189" t="s">
        <v>1345</v>
      </c>
      <c r="E236" s="165">
        <v>45179</v>
      </c>
      <c r="F236" s="165"/>
      <c r="G236" s="163" t="s">
        <v>984</v>
      </c>
      <c r="H236" s="163" t="s">
        <v>3931</v>
      </c>
      <c r="I236" s="163"/>
      <c r="J236" s="163" t="s">
        <v>2209</v>
      </c>
      <c r="K236" s="164" t="s">
        <v>197</v>
      </c>
      <c r="L236" s="165">
        <v>45184</v>
      </c>
      <c r="M236" s="163"/>
      <c r="N236" s="163"/>
      <c r="O236" s="163"/>
      <c r="P236" s="163"/>
    </row>
    <row r="237" spans="1:16">
      <c r="A237" s="187">
        <v>229</v>
      </c>
      <c r="B237" s="163" t="s">
        <v>150</v>
      </c>
      <c r="C237" s="164" t="s">
        <v>161</v>
      </c>
      <c r="D237" s="189" t="s">
        <v>1346</v>
      </c>
      <c r="E237" s="165">
        <v>45181</v>
      </c>
      <c r="F237" s="165"/>
      <c r="G237" s="163" t="s">
        <v>3550</v>
      </c>
      <c r="H237" s="163" t="s">
        <v>3870</v>
      </c>
      <c r="I237" s="163"/>
      <c r="J237" s="163" t="s">
        <v>3871</v>
      </c>
      <c r="K237" s="164" t="s">
        <v>195</v>
      </c>
      <c r="L237" s="165">
        <v>45184</v>
      </c>
      <c r="M237" s="163"/>
      <c r="N237" s="163"/>
      <c r="O237" s="163"/>
      <c r="P237" s="163"/>
    </row>
    <row r="238" spans="1:16">
      <c r="A238" s="187">
        <v>230</v>
      </c>
      <c r="B238" s="163" t="s">
        <v>150</v>
      </c>
      <c r="C238" s="164" t="s">
        <v>161</v>
      </c>
      <c r="D238" s="189" t="s">
        <v>1347</v>
      </c>
      <c r="E238" s="165">
        <v>45183</v>
      </c>
      <c r="F238" s="165"/>
      <c r="G238" s="163" t="s">
        <v>967</v>
      </c>
      <c r="H238" s="163" t="s">
        <v>3870</v>
      </c>
      <c r="I238" s="163"/>
      <c r="J238" s="163" t="s">
        <v>3932</v>
      </c>
      <c r="K238" s="164" t="s">
        <v>195</v>
      </c>
      <c r="L238" s="165">
        <v>45184</v>
      </c>
      <c r="M238" s="163"/>
      <c r="N238" s="163"/>
      <c r="O238" s="163"/>
      <c r="P238" s="163"/>
    </row>
    <row r="239" spans="1:16">
      <c r="A239" s="187">
        <v>231</v>
      </c>
      <c r="B239" s="163" t="s">
        <v>150</v>
      </c>
      <c r="C239" s="164" t="s">
        <v>161</v>
      </c>
      <c r="D239" s="189" t="s">
        <v>1348</v>
      </c>
      <c r="E239" s="165">
        <v>45187</v>
      </c>
      <c r="F239" s="165"/>
      <c r="G239" s="163" t="s">
        <v>3550</v>
      </c>
      <c r="H239" s="163" t="s">
        <v>3933</v>
      </c>
      <c r="I239" s="163"/>
      <c r="J239" s="163" t="s">
        <v>3934</v>
      </c>
      <c r="K239" s="164" t="s">
        <v>195</v>
      </c>
      <c r="L239" s="165">
        <v>45189</v>
      </c>
      <c r="M239" s="163"/>
      <c r="N239" s="163"/>
      <c r="O239" s="163"/>
      <c r="P239" s="163"/>
    </row>
    <row r="240" spans="1:16">
      <c r="A240" s="187">
        <v>232</v>
      </c>
      <c r="B240" s="163" t="s">
        <v>150</v>
      </c>
      <c r="C240" s="164" t="s">
        <v>161</v>
      </c>
      <c r="D240" s="189" t="s">
        <v>1351</v>
      </c>
      <c r="E240" s="165">
        <v>45189</v>
      </c>
      <c r="F240" s="165"/>
      <c r="G240" s="163" t="s">
        <v>967</v>
      </c>
      <c r="H240" s="163" t="s">
        <v>3970</v>
      </c>
      <c r="I240" s="163"/>
      <c r="J240" s="163" t="s">
        <v>3910</v>
      </c>
      <c r="K240" s="164" t="s">
        <v>195</v>
      </c>
      <c r="L240" s="165">
        <v>45191</v>
      </c>
      <c r="M240" s="163"/>
      <c r="N240" s="163"/>
      <c r="O240" s="163"/>
      <c r="P240" s="163"/>
    </row>
    <row r="241" spans="1:16">
      <c r="A241" s="187">
        <v>233</v>
      </c>
      <c r="B241" s="163" t="s">
        <v>150</v>
      </c>
      <c r="C241" s="164" t="s">
        <v>161</v>
      </c>
      <c r="D241" s="189" t="s">
        <v>1352</v>
      </c>
      <c r="E241" s="165">
        <v>45190</v>
      </c>
      <c r="F241" s="165"/>
      <c r="G241" s="163" t="s">
        <v>2673</v>
      </c>
      <c r="H241" s="163" t="s">
        <v>3262</v>
      </c>
      <c r="I241" s="163"/>
      <c r="J241" s="163" t="s">
        <v>3995</v>
      </c>
      <c r="K241" s="164" t="s">
        <v>197</v>
      </c>
      <c r="L241" s="165">
        <v>45196</v>
      </c>
      <c r="M241" s="163"/>
      <c r="N241" s="163"/>
      <c r="O241" s="163"/>
      <c r="P241" s="163"/>
    </row>
    <row r="242" spans="1:16">
      <c r="A242" s="187">
        <v>234</v>
      </c>
      <c r="B242" s="163" t="s">
        <v>150</v>
      </c>
      <c r="C242" s="164" t="s">
        <v>161</v>
      </c>
      <c r="D242" s="189" t="s">
        <v>1353</v>
      </c>
      <c r="E242" s="165">
        <v>45190</v>
      </c>
      <c r="F242" s="165"/>
      <c r="G242" s="163" t="s">
        <v>984</v>
      </c>
      <c r="H242" s="163" t="s">
        <v>3996</v>
      </c>
      <c r="I242" s="163"/>
      <c r="J242" s="163" t="s">
        <v>3997</v>
      </c>
      <c r="K242" s="164" t="s">
        <v>197</v>
      </c>
      <c r="L242" s="165">
        <v>45196</v>
      </c>
      <c r="M242" s="163"/>
      <c r="N242" s="163"/>
      <c r="O242" s="163"/>
      <c r="P242" s="163"/>
    </row>
    <row r="243" spans="1:16">
      <c r="A243" s="187">
        <v>235</v>
      </c>
      <c r="B243" s="163" t="s">
        <v>150</v>
      </c>
      <c r="C243" s="164" t="s">
        <v>161</v>
      </c>
      <c r="D243" s="189" t="s">
        <v>1354</v>
      </c>
      <c r="E243" s="165">
        <v>45191</v>
      </c>
      <c r="F243" s="165"/>
      <c r="G243" s="163" t="s">
        <v>967</v>
      </c>
      <c r="H243" s="163" t="s">
        <v>3998</v>
      </c>
      <c r="I243" s="163"/>
      <c r="J243" s="163" t="s">
        <v>3999</v>
      </c>
      <c r="K243" s="164" t="s">
        <v>195</v>
      </c>
      <c r="L243" s="165">
        <v>45196</v>
      </c>
      <c r="M243" s="163"/>
      <c r="N243" s="163"/>
      <c r="O243" s="163"/>
      <c r="P243" s="163"/>
    </row>
    <row r="244" spans="1:16">
      <c r="A244" s="187">
        <v>236</v>
      </c>
      <c r="B244" s="163" t="s">
        <v>150</v>
      </c>
      <c r="C244" s="164" t="s">
        <v>161</v>
      </c>
      <c r="D244" s="189" t="s">
        <v>1355</v>
      </c>
      <c r="E244" s="165">
        <v>45192</v>
      </c>
      <c r="F244" s="165"/>
      <c r="G244" s="163" t="s">
        <v>967</v>
      </c>
      <c r="H244" s="163" t="s">
        <v>4000</v>
      </c>
      <c r="I244" s="163"/>
      <c r="J244" s="163" t="s">
        <v>4001</v>
      </c>
      <c r="K244" s="164" t="s">
        <v>195</v>
      </c>
      <c r="L244" s="165">
        <v>45196</v>
      </c>
      <c r="M244" s="163"/>
      <c r="N244" s="163"/>
      <c r="O244" s="163"/>
      <c r="P244" s="163"/>
    </row>
    <row r="245" spans="1:16">
      <c r="A245" s="187">
        <v>237</v>
      </c>
      <c r="B245" s="163" t="s">
        <v>150</v>
      </c>
      <c r="C245" s="164" t="s">
        <v>161</v>
      </c>
      <c r="D245" s="189" t="s">
        <v>1356</v>
      </c>
      <c r="E245" s="165">
        <v>45194</v>
      </c>
      <c r="F245" s="165"/>
      <c r="G245" s="163" t="s">
        <v>2673</v>
      </c>
      <c r="H245" s="163" t="s">
        <v>3913</v>
      </c>
      <c r="I245" s="163"/>
      <c r="J245" s="163" t="s">
        <v>2084</v>
      </c>
      <c r="K245" s="164" t="s">
        <v>195</v>
      </c>
      <c r="L245" s="165">
        <v>45196</v>
      </c>
      <c r="M245" s="163"/>
      <c r="N245" s="163"/>
      <c r="O245" s="163"/>
      <c r="P245" s="163"/>
    </row>
    <row r="246" spans="1:16">
      <c r="A246" s="187">
        <v>238</v>
      </c>
      <c r="B246" s="163" t="s">
        <v>150</v>
      </c>
      <c r="C246" s="164" t="s">
        <v>161</v>
      </c>
      <c r="D246" s="189" t="s">
        <v>1357</v>
      </c>
      <c r="E246" s="165">
        <v>45194</v>
      </c>
      <c r="F246" s="165"/>
      <c r="G246" s="163" t="s">
        <v>4090</v>
      </c>
      <c r="H246" s="163" t="s">
        <v>4091</v>
      </c>
      <c r="I246" s="163"/>
      <c r="J246" s="163" t="s">
        <v>4092</v>
      </c>
      <c r="K246" s="164" t="s">
        <v>195</v>
      </c>
      <c r="L246" s="165">
        <v>45203</v>
      </c>
      <c r="M246" s="163"/>
      <c r="N246" s="163"/>
      <c r="O246" s="163"/>
      <c r="P246" s="163"/>
    </row>
    <row r="247" spans="1:16">
      <c r="A247" s="187">
        <v>239</v>
      </c>
      <c r="B247" s="163" t="s">
        <v>150</v>
      </c>
      <c r="C247" s="164" t="s">
        <v>161</v>
      </c>
      <c r="D247" s="189" t="s">
        <v>1365</v>
      </c>
      <c r="E247" s="165">
        <v>45195</v>
      </c>
      <c r="F247" s="165"/>
      <c r="G247" s="163" t="s">
        <v>984</v>
      </c>
      <c r="H247" s="163" t="s">
        <v>4093</v>
      </c>
      <c r="I247" s="163"/>
      <c r="J247" s="163" t="s">
        <v>2209</v>
      </c>
      <c r="K247" s="164" t="s">
        <v>197</v>
      </c>
      <c r="L247" s="165">
        <v>45203</v>
      </c>
      <c r="M247" s="163"/>
      <c r="N247" s="163"/>
      <c r="O247" s="163"/>
      <c r="P247" s="163"/>
    </row>
    <row r="248" spans="1:16">
      <c r="A248" s="187">
        <v>240</v>
      </c>
      <c r="B248" s="163" t="s">
        <v>150</v>
      </c>
      <c r="C248" s="164" t="s">
        <v>161</v>
      </c>
      <c r="D248" s="189" t="s">
        <v>1366</v>
      </c>
      <c r="E248" s="165">
        <v>45202</v>
      </c>
      <c r="F248" s="165"/>
      <c r="G248" s="163" t="s">
        <v>1209</v>
      </c>
      <c r="H248" s="163" t="s">
        <v>4183</v>
      </c>
      <c r="I248" s="163"/>
      <c r="J248" s="163" t="s">
        <v>2365</v>
      </c>
      <c r="K248" s="164" t="s">
        <v>197</v>
      </c>
      <c r="L248" s="165">
        <v>45210</v>
      </c>
      <c r="M248" s="163"/>
      <c r="N248" s="163"/>
      <c r="O248" s="163"/>
      <c r="P248" s="163"/>
    </row>
    <row r="249" spans="1:16">
      <c r="A249" s="187">
        <v>241</v>
      </c>
      <c r="B249" s="163" t="s">
        <v>150</v>
      </c>
      <c r="C249" s="164" t="s">
        <v>149</v>
      </c>
      <c r="D249" s="189" t="s">
        <v>1367</v>
      </c>
      <c r="E249" s="165">
        <v>45248</v>
      </c>
      <c r="F249" s="165">
        <v>45249</v>
      </c>
      <c r="G249" s="163" t="s">
        <v>967</v>
      </c>
      <c r="H249" s="163" t="s">
        <v>4533</v>
      </c>
      <c r="I249" s="163"/>
      <c r="J249" s="163" t="s">
        <v>2053</v>
      </c>
      <c r="K249" s="164" t="s">
        <v>195</v>
      </c>
      <c r="L249" s="165">
        <v>45250</v>
      </c>
      <c r="M249" s="163"/>
      <c r="N249" s="163"/>
      <c r="O249" s="163"/>
      <c r="P249" s="163"/>
    </row>
    <row r="250" spans="1:16">
      <c r="A250" s="187">
        <v>242</v>
      </c>
      <c r="B250" s="163" t="s">
        <v>150</v>
      </c>
      <c r="C250" s="164" t="s">
        <v>149</v>
      </c>
      <c r="D250" s="189" t="s">
        <v>1368</v>
      </c>
      <c r="E250" s="165">
        <v>45250</v>
      </c>
      <c r="F250" s="165">
        <v>45250</v>
      </c>
      <c r="G250" s="257" t="s">
        <v>967</v>
      </c>
      <c r="H250" s="163" t="s">
        <v>4547</v>
      </c>
      <c r="I250" s="163"/>
      <c r="J250" s="163" t="s">
        <v>4548</v>
      </c>
      <c r="K250" s="164" t="s">
        <v>195</v>
      </c>
      <c r="L250" s="165">
        <v>45255</v>
      </c>
      <c r="M250" s="163"/>
      <c r="N250" s="163"/>
      <c r="O250" s="163"/>
      <c r="P250" s="163"/>
    </row>
    <row r="251" spans="1:16">
      <c r="A251" s="187">
        <v>243</v>
      </c>
      <c r="B251" s="163" t="s">
        <v>150</v>
      </c>
      <c r="C251" s="164" t="s">
        <v>149</v>
      </c>
      <c r="D251" s="189" t="s">
        <v>1369</v>
      </c>
      <c r="E251" s="165">
        <v>45254</v>
      </c>
      <c r="F251" s="165">
        <v>45255</v>
      </c>
      <c r="G251" s="163" t="s">
        <v>967</v>
      </c>
      <c r="H251" s="163" t="s">
        <v>4609</v>
      </c>
      <c r="I251" s="163"/>
      <c r="J251" s="163" t="s">
        <v>4548</v>
      </c>
      <c r="K251" s="164" t="s">
        <v>195</v>
      </c>
      <c r="L251" s="165">
        <v>45258</v>
      </c>
      <c r="M251" s="163"/>
      <c r="N251" s="163"/>
      <c r="O251" s="163"/>
      <c r="P251" s="163"/>
    </row>
    <row r="252" spans="1:16">
      <c r="A252" s="187">
        <v>244</v>
      </c>
      <c r="B252" s="163" t="s">
        <v>150</v>
      </c>
      <c r="C252" s="164" t="s">
        <v>149</v>
      </c>
      <c r="D252" s="189" t="s">
        <v>1370</v>
      </c>
      <c r="E252" s="165">
        <v>45255</v>
      </c>
      <c r="F252" s="165">
        <v>45255</v>
      </c>
      <c r="G252" s="163" t="s">
        <v>967</v>
      </c>
      <c r="H252" s="163" t="s">
        <v>4610</v>
      </c>
      <c r="I252" s="163"/>
      <c r="J252" s="163" t="s">
        <v>4611</v>
      </c>
      <c r="K252" s="164" t="s">
        <v>195</v>
      </c>
      <c r="L252" s="165">
        <v>45258</v>
      </c>
      <c r="M252" s="163"/>
      <c r="N252" s="163"/>
      <c r="O252" s="163"/>
      <c r="P252" s="163"/>
    </row>
    <row r="253" spans="1:16">
      <c r="A253" s="187">
        <v>245</v>
      </c>
      <c r="B253" s="163" t="s">
        <v>150</v>
      </c>
      <c r="C253" s="164" t="s">
        <v>149</v>
      </c>
      <c r="D253" s="189" t="s">
        <v>1371</v>
      </c>
      <c r="E253" s="165">
        <v>45257</v>
      </c>
      <c r="F253" s="165">
        <v>45257</v>
      </c>
      <c r="G253" s="163" t="s">
        <v>967</v>
      </c>
      <c r="H253" s="163" t="s">
        <v>4612</v>
      </c>
      <c r="I253" s="163"/>
      <c r="J253" s="163" t="s">
        <v>4588</v>
      </c>
      <c r="K253" s="164" t="s">
        <v>197</v>
      </c>
      <c r="L253" s="165">
        <v>45258</v>
      </c>
      <c r="M253" s="163"/>
      <c r="N253" s="163"/>
      <c r="O253" s="163"/>
      <c r="P253" s="163"/>
    </row>
    <row r="254" spans="1:16">
      <c r="A254" s="187">
        <v>246</v>
      </c>
      <c r="B254" s="163" t="s">
        <v>150</v>
      </c>
      <c r="C254" s="164" t="s">
        <v>149</v>
      </c>
      <c r="D254" s="189" t="s">
        <v>1372</v>
      </c>
      <c r="E254" s="165">
        <v>45257</v>
      </c>
      <c r="F254" s="165">
        <v>45257</v>
      </c>
      <c r="G254" s="163" t="s">
        <v>967</v>
      </c>
      <c r="H254" s="163" t="s">
        <v>4589</v>
      </c>
      <c r="I254" s="163"/>
      <c r="J254" s="163" t="s">
        <v>4590</v>
      </c>
      <c r="K254" s="164" t="s">
        <v>195</v>
      </c>
      <c r="L254" s="165">
        <v>45258</v>
      </c>
      <c r="M254" s="163"/>
      <c r="N254" s="163"/>
      <c r="O254" s="163"/>
      <c r="P254" s="163"/>
    </row>
    <row r="255" spans="1:16">
      <c r="A255" s="187">
        <v>247</v>
      </c>
      <c r="B255" s="163" t="s">
        <v>150</v>
      </c>
      <c r="C255" s="164" t="s">
        <v>149</v>
      </c>
      <c r="D255" s="189" t="s">
        <v>1373</v>
      </c>
      <c r="E255" s="165">
        <v>45258</v>
      </c>
      <c r="F255" s="165">
        <v>45258</v>
      </c>
      <c r="G255" s="163" t="s">
        <v>967</v>
      </c>
      <c r="H255" s="163" t="s">
        <v>4614</v>
      </c>
      <c r="I255" s="163"/>
      <c r="J255" s="163" t="s">
        <v>4613</v>
      </c>
      <c r="K255" s="164" t="s">
        <v>197</v>
      </c>
      <c r="L255" s="165">
        <v>45259</v>
      </c>
      <c r="M255" s="163"/>
      <c r="N255" s="163"/>
      <c r="O255" s="163"/>
      <c r="P255" s="163"/>
    </row>
    <row r="256" spans="1:16">
      <c r="A256" s="187">
        <v>248</v>
      </c>
      <c r="B256" s="163" t="s">
        <v>150</v>
      </c>
      <c r="C256" s="164" t="s">
        <v>149</v>
      </c>
      <c r="D256" s="189" t="s">
        <v>1374</v>
      </c>
      <c r="E256" s="165">
        <v>45259</v>
      </c>
      <c r="F256" s="165">
        <v>45259</v>
      </c>
      <c r="G256" s="163" t="s">
        <v>4587</v>
      </c>
      <c r="H256" s="163" t="s">
        <v>4601</v>
      </c>
      <c r="I256" s="163"/>
      <c r="J256" s="163" t="s">
        <v>4602</v>
      </c>
      <c r="K256" s="164" t="s">
        <v>195</v>
      </c>
      <c r="L256" s="165">
        <v>45260</v>
      </c>
      <c r="M256" s="163"/>
      <c r="N256" s="163"/>
      <c r="O256" s="163"/>
      <c r="P256" s="163"/>
    </row>
    <row r="257" spans="1:16">
      <c r="A257" s="187">
        <v>249</v>
      </c>
      <c r="B257" s="163" t="s">
        <v>150</v>
      </c>
      <c r="C257" s="164" t="s">
        <v>149</v>
      </c>
      <c r="D257" s="189" t="s">
        <v>1375</v>
      </c>
      <c r="E257" s="165">
        <v>45259</v>
      </c>
      <c r="F257" s="165">
        <v>45259</v>
      </c>
      <c r="G257" s="163" t="s">
        <v>967</v>
      </c>
      <c r="H257" s="163" t="s">
        <v>4603</v>
      </c>
      <c r="I257" s="163"/>
      <c r="J257" s="163" t="s">
        <v>2144</v>
      </c>
      <c r="K257" s="164" t="s">
        <v>195</v>
      </c>
      <c r="L257" s="165">
        <v>45260</v>
      </c>
      <c r="M257" s="163"/>
      <c r="N257" s="163"/>
      <c r="O257" s="163"/>
      <c r="P257" s="163"/>
    </row>
    <row r="258" spans="1:16">
      <c r="A258" s="187">
        <v>250</v>
      </c>
      <c r="B258" s="163" t="s">
        <v>150</v>
      </c>
      <c r="C258" s="164" t="s">
        <v>149</v>
      </c>
      <c r="D258" s="189" t="s">
        <v>1376</v>
      </c>
      <c r="E258" s="165">
        <v>45259</v>
      </c>
      <c r="F258" s="165">
        <v>45260</v>
      </c>
      <c r="G258" s="163" t="s">
        <v>2673</v>
      </c>
      <c r="H258" s="163" t="s">
        <v>4607</v>
      </c>
      <c r="I258" s="163"/>
      <c r="J258" s="163" t="s">
        <v>2084</v>
      </c>
      <c r="K258" s="164" t="s">
        <v>197</v>
      </c>
      <c r="L258" s="165">
        <v>45265</v>
      </c>
      <c r="M258" s="163"/>
      <c r="N258" s="163"/>
      <c r="O258" s="163"/>
      <c r="P258" s="163"/>
    </row>
    <row r="259" spans="1:16">
      <c r="A259" s="187">
        <v>251</v>
      </c>
      <c r="B259" s="163" t="s">
        <v>150</v>
      </c>
      <c r="C259" s="164" t="s">
        <v>149</v>
      </c>
      <c r="D259" s="189" t="s">
        <v>1377</v>
      </c>
      <c r="E259" s="165">
        <v>45260</v>
      </c>
      <c r="F259" s="165">
        <v>45260</v>
      </c>
      <c r="G259" s="163" t="s">
        <v>967</v>
      </c>
      <c r="H259" s="163" t="s">
        <v>4618</v>
      </c>
      <c r="I259" s="163"/>
      <c r="J259" s="163" t="s">
        <v>2144</v>
      </c>
      <c r="K259" s="164" t="s">
        <v>195</v>
      </c>
      <c r="L259" s="165">
        <v>45264</v>
      </c>
      <c r="M259" s="163"/>
      <c r="N259" s="163"/>
      <c r="O259" s="163"/>
      <c r="P259" s="163"/>
    </row>
    <row r="260" spans="1:16">
      <c r="A260" s="187">
        <v>252</v>
      </c>
      <c r="B260" s="163" t="s">
        <v>150</v>
      </c>
      <c r="C260" s="164" t="s">
        <v>149</v>
      </c>
      <c r="D260" s="189" t="s">
        <v>1378</v>
      </c>
      <c r="E260" s="165">
        <v>45261</v>
      </c>
      <c r="F260" s="165">
        <v>45261</v>
      </c>
      <c r="G260" s="163" t="s">
        <v>967</v>
      </c>
      <c r="H260" s="163" t="s">
        <v>4589</v>
      </c>
      <c r="I260" s="163"/>
      <c r="J260" s="163" t="s">
        <v>4626</v>
      </c>
      <c r="K260" s="164" t="s">
        <v>195</v>
      </c>
      <c r="L260" s="165">
        <v>45265</v>
      </c>
      <c r="M260" s="163"/>
      <c r="N260" s="163"/>
      <c r="O260" s="163"/>
      <c r="P260" s="163"/>
    </row>
    <row r="261" spans="1:16">
      <c r="A261" s="187">
        <v>253</v>
      </c>
      <c r="B261" s="163" t="s">
        <v>150</v>
      </c>
      <c r="C261" s="164" t="s">
        <v>149</v>
      </c>
      <c r="D261" s="189" t="s">
        <v>1379</v>
      </c>
      <c r="E261" s="165">
        <v>45262</v>
      </c>
      <c r="F261" s="165">
        <v>45262</v>
      </c>
      <c r="G261" s="163" t="s">
        <v>1209</v>
      </c>
      <c r="H261" s="163" t="s">
        <v>4710</v>
      </c>
      <c r="I261" s="163"/>
      <c r="J261" s="163" t="s">
        <v>2209</v>
      </c>
      <c r="K261" s="164" t="s">
        <v>197</v>
      </c>
      <c r="L261" s="165">
        <v>45278</v>
      </c>
      <c r="M261" s="163"/>
      <c r="N261" s="163"/>
      <c r="O261" s="163"/>
      <c r="P261" s="163"/>
    </row>
    <row r="262" spans="1:16">
      <c r="A262" s="187">
        <v>254</v>
      </c>
      <c r="B262" s="163" t="s">
        <v>150</v>
      </c>
      <c r="C262" s="164" t="s">
        <v>149</v>
      </c>
      <c r="D262" s="189" t="s">
        <v>1380</v>
      </c>
      <c r="E262" s="165">
        <v>45264</v>
      </c>
      <c r="F262" s="165">
        <v>45264</v>
      </c>
      <c r="G262" s="163" t="s">
        <v>743</v>
      </c>
      <c r="H262" s="163" t="s">
        <v>4589</v>
      </c>
      <c r="I262" s="163"/>
      <c r="J262" s="163" t="s">
        <v>2264</v>
      </c>
      <c r="K262" s="164" t="s">
        <v>195</v>
      </c>
      <c r="L262" s="165">
        <v>45265</v>
      </c>
      <c r="M262" s="163"/>
      <c r="N262" s="163"/>
      <c r="O262" s="163"/>
      <c r="P262" s="163"/>
    </row>
    <row r="263" spans="1:16">
      <c r="A263" s="187">
        <v>255</v>
      </c>
      <c r="B263" s="163" t="s">
        <v>150</v>
      </c>
      <c r="C263" s="164" t="s">
        <v>149</v>
      </c>
      <c r="D263" s="189" t="s">
        <v>1381</v>
      </c>
      <c r="E263" s="165">
        <v>45265</v>
      </c>
      <c r="F263" s="165">
        <v>45265</v>
      </c>
      <c r="G263" s="163" t="s">
        <v>2673</v>
      </c>
      <c r="H263" s="163" t="s">
        <v>4635</v>
      </c>
      <c r="I263" s="163"/>
      <c r="J263" s="163" t="s">
        <v>2084</v>
      </c>
      <c r="K263" s="164" t="s">
        <v>197</v>
      </c>
      <c r="L263" s="165">
        <v>45268</v>
      </c>
      <c r="M263" s="163"/>
      <c r="N263" s="163"/>
      <c r="O263" s="163"/>
      <c r="P263" s="163"/>
    </row>
    <row r="264" spans="1:16">
      <c r="A264" s="187">
        <v>256</v>
      </c>
      <c r="B264" s="163" t="s">
        <v>150</v>
      </c>
      <c r="C264" s="164" t="s">
        <v>149</v>
      </c>
      <c r="D264" s="189" t="s">
        <v>1382</v>
      </c>
      <c r="E264" s="165">
        <v>45267</v>
      </c>
      <c r="F264" s="165">
        <v>45267</v>
      </c>
      <c r="G264" s="163" t="s">
        <v>743</v>
      </c>
      <c r="H264" s="163" t="s">
        <v>4656</v>
      </c>
      <c r="I264" s="163"/>
      <c r="J264" s="163" t="s">
        <v>2266</v>
      </c>
      <c r="K264" s="164" t="s">
        <v>195</v>
      </c>
      <c r="L264" s="165">
        <v>45271</v>
      </c>
      <c r="M264" s="163"/>
      <c r="N264" s="163"/>
      <c r="O264" s="163"/>
      <c r="P264" s="163"/>
    </row>
    <row r="265" spans="1:16">
      <c r="A265" s="187">
        <v>257</v>
      </c>
      <c r="B265" s="163" t="s">
        <v>150</v>
      </c>
      <c r="C265" s="164" t="s">
        <v>149</v>
      </c>
      <c r="D265" s="189" t="s">
        <v>1383</v>
      </c>
      <c r="E265" s="165">
        <v>45271</v>
      </c>
      <c r="F265" s="165">
        <v>45271</v>
      </c>
      <c r="G265" s="163" t="s">
        <v>3550</v>
      </c>
      <c r="H265" s="163" t="s">
        <v>3833</v>
      </c>
      <c r="I265" s="163"/>
      <c r="J265" s="163" t="s">
        <v>4711</v>
      </c>
      <c r="K265" s="164" t="s">
        <v>195</v>
      </c>
      <c r="L265" s="165">
        <v>45278</v>
      </c>
      <c r="M265" s="163"/>
      <c r="N265" s="163"/>
      <c r="O265" s="163"/>
      <c r="P265" s="163"/>
    </row>
    <row r="266" spans="1:16">
      <c r="A266" s="187">
        <v>258</v>
      </c>
      <c r="B266" s="163" t="s">
        <v>150</v>
      </c>
      <c r="C266" s="164" t="s">
        <v>149</v>
      </c>
      <c r="D266" s="189" t="s">
        <v>1384</v>
      </c>
      <c r="E266" s="165">
        <v>45271</v>
      </c>
      <c r="F266" s="165">
        <v>45272</v>
      </c>
      <c r="G266" s="163" t="s">
        <v>743</v>
      </c>
      <c r="H266" s="163" t="s">
        <v>4712</v>
      </c>
      <c r="I266" s="163"/>
      <c r="J266" s="163" t="s">
        <v>4713</v>
      </c>
      <c r="K266" s="164" t="s">
        <v>195</v>
      </c>
      <c r="L266" s="165">
        <v>45278</v>
      </c>
      <c r="M266" s="163"/>
      <c r="N266" s="163"/>
      <c r="O266" s="163"/>
      <c r="P266" s="163"/>
    </row>
    <row r="267" spans="1:16">
      <c r="A267" s="187">
        <v>259</v>
      </c>
      <c r="B267" s="163" t="s">
        <v>150</v>
      </c>
      <c r="C267" s="164" t="s">
        <v>149</v>
      </c>
      <c r="D267" s="189" t="s">
        <v>1485</v>
      </c>
      <c r="E267" s="165">
        <v>45272</v>
      </c>
      <c r="F267" s="165">
        <v>45272</v>
      </c>
      <c r="G267" s="163" t="s">
        <v>743</v>
      </c>
      <c r="H267" s="163" t="s">
        <v>4589</v>
      </c>
      <c r="I267" s="163"/>
      <c r="J267" s="163" t="s">
        <v>4714</v>
      </c>
      <c r="K267" s="164" t="s">
        <v>195</v>
      </c>
      <c r="L267" s="165">
        <v>45278</v>
      </c>
      <c r="M267" s="163"/>
      <c r="N267" s="163"/>
      <c r="O267" s="163"/>
      <c r="P267" s="163"/>
    </row>
    <row r="268" spans="1:16">
      <c r="A268" s="187">
        <v>260</v>
      </c>
      <c r="B268" s="163" t="s">
        <v>150</v>
      </c>
      <c r="C268" s="164" t="s">
        <v>149</v>
      </c>
      <c r="D268" s="189" t="s">
        <v>1488</v>
      </c>
      <c r="E268" s="165">
        <v>45286</v>
      </c>
      <c r="F268" s="165">
        <v>45286</v>
      </c>
      <c r="G268" s="163" t="s">
        <v>984</v>
      </c>
      <c r="H268" s="163" t="s">
        <v>4858</v>
      </c>
      <c r="I268" s="163" t="s">
        <v>4659</v>
      </c>
      <c r="J268" s="163" t="s">
        <v>3997</v>
      </c>
      <c r="K268" s="164" t="s">
        <v>197</v>
      </c>
      <c r="L268" s="165">
        <v>45294</v>
      </c>
      <c r="M268" s="163"/>
      <c r="N268" s="163"/>
      <c r="O268" s="163"/>
      <c r="P268" s="163"/>
    </row>
    <row r="269" spans="1:16">
      <c r="A269" s="187">
        <v>261</v>
      </c>
      <c r="B269" s="163" t="s">
        <v>150</v>
      </c>
      <c r="C269" s="164" t="s">
        <v>149</v>
      </c>
      <c r="D269" s="189" t="s">
        <v>1491</v>
      </c>
      <c r="E269" s="165">
        <v>45288</v>
      </c>
      <c r="F269" s="165">
        <v>45288</v>
      </c>
      <c r="G269" s="163" t="s">
        <v>743</v>
      </c>
      <c r="H269" s="163" t="s">
        <v>4821</v>
      </c>
      <c r="I269" s="163"/>
      <c r="J269" s="163" t="s">
        <v>4822</v>
      </c>
      <c r="K269" s="164" t="s">
        <v>195</v>
      </c>
      <c r="L269" s="165">
        <v>45294</v>
      </c>
      <c r="M269" s="163"/>
      <c r="N269" s="163"/>
      <c r="O269" s="163"/>
      <c r="P269" s="163"/>
    </row>
    <row r="270" spans="1:16">
      <c r="A270" s="163"/>
      <c r="B270" s="163" t="s">
        <v>150</v>
      </c>
      <c r="C270" s="164" t="s">
        <v>149</v>
      </c>
      <c r="D270" s="189" t="s">
        <v>1494</v>
      </c>
      <c r="E270" s="165">
        <v>45292</v>
      </c>
      <c r="F270" s="165">
        <v>45292</v>
      </c>
      <c r="G270" s="163" t="s">
        <v>2673</v>
      </c>
      <c r="H270" s="163" t="s">
        <v>3262</v>
      </c>
      <c r="I270" s="163"/>
      <c r="J270" s="163" t="s">
        <v>1797</v>
      </c>
      <c r="K270" s="164" t="s">
        <v>197</v>
      </c>
      <c r="L270" s="165">
        <v>45300</v>
      </c>
      <c r="M270" s="163"/>
      <c r="N270" s="163"/>
      <c r="O270" s="163"/>
      <c r="P270" s="163"/>
    </row>
    <row r="271" spans="1:16">
      <c r="A271" s="163"/>
      <c r="B271" s="163" t="s">
        <v>150</v>
      </c>
      <c r="C271" s="164" t="s">
        <v>149</v>
      </c>
      <c r="D271" s="189" t="s">
        <v>1495</v>
      </c>
      <c r="E271" s="165">
        <v>45292</v>
      </c>
      <c r="F271" s="165">
        <v>45293</v>
      </c>
      <c r="G271" s="163" t="s">
        <v>743</v>
      </c>
      <c r="H271" s="163" t="s">
        <v>4836</v>
      </c>
      <c r="I271" s="163"/>
      <c r="J271" s="163" t="s">
        <v>4837</v>
      </c>
      <c r="K271" s="164" t="s">
        <v>195</v>
      </c>
      <c r="L271" s="165">
        <v>45294</v>
      </c>
      <c r="M271" s="163"/>
      <c r="N271" s="163"/>
      <c r="O271" s="163"/>
      <c r="P271" s="163"/>
    </row>
    <row r="272" spans="1:16">
      <c r="A272" s="163"/>
      <c r="B272" s="163" t="s">
        <v>150</v>
      </c>
      <c r="C272" s="164" t="s">
        <v>149</v>
      </c>
      <c r="D272" s="189" t="s">
        <v>1496</v>
      </c>
      <c r="E272" s="165">
        <v>44928</v>
      </c>
      <c r="F272" s="165">
        <v>44928</v>
      </c>
      <c r="G272" s="163" t="s">
        <v>1747</v>
      </c>
      <c r="H272" s="163" t="s">
        <v>4844</v>
      </c>
      <c r="I272" s="163"/>
      <c r="J272" s="163" t="s">
        <v>4845</v>
      </c>
      <c r="K272" s="164" t="s">
        <v>195</v>
      </c>
      <c r="L272" s="165">
        <v>45294</v>
      </c>
      <c r="M272" s="163"/>
      <c r="N272" s="163"/>
      <c r="O272" s="163"/>
      <c r="P272" s="163"/>
    </row>
    <row r="273" spans="1:16 16384:16384">
      <c r="A273" s="163"/>
      <c r="B273" s="163" t="s">
        <v>150</v>
      </c>
      <c r="C273" s="164" t="s">
        <v>149</v>
      </c>
      <c r="D273" s="189" t="s">
        <v>1497</v>
      </c>
      <c r="E273" s="165">
        <v>45295</v>
      </c>
      <c r="F273" s="165">
        <v>45295</v>
      </c>
      <c r="G273" s="163" t="s">
        <v>4587</v>
      </c>
      <c r="H273" s="163" t="s">
        <v>4865</v>
      </c>
      <c r="I273" s="163"/>
      <c r="J273" s="163" t="s">
        <v>4866</v>
      </c>
      <c r="K273" s="164" t="s">
        <v>195</v>
      </c>
      <c r="L273" s="165">
        <v>45300</v>
      </c>
      <c r="M273" s="163"/>
      <c r="N273" s="163"/>
      <c r="O273" s="163"/>
      <c r="P273" s="163"/>
    </row>
    <row r="274" spans="1:16 16384:16384">
      <c r="A274" s="163"/>
      <c r="B274" s="163" t="s">
        <v>150</v>
      </c>
      <c r="C274" s="164" t="s">
        <v>149</v>
      </c>
      <c r="D274" s="189" t="s">
        <v>1501</v>
      </c>
      <c r="E274" s="165">
        <v>45295</v>
      </c>
      <c r="F274" s="165">
        <v>45296</v>
      </c>
      <c r="G274" s="163" t="s">
        <v>743</v>
      </c>
      <c r="H274" s="163" t="s">
        <v>4867</v>
      </c>
      <c r="I274" s="163"/>
      <c r="J274" s="163" t="s">
        <v>4868</v>
      </c>
      <c r="K274" s="164" t="s">
        <v>195</v>
      </c>
      <c r="L274" s="165">
        <v>45300</v>
      </c>
      <c r="M274" s="163"/>
      <c r="N274" s="163"/>
      <c r="O274" s="163"/>
      <c r="P274" s="163"/>
    </row>
    <row r="275" spans="1:16 16384:16384">
      <c r="A275" s="163"/>
      <c r="B275" s="163" t="s">
        <v>150</v>
      </c>
      <c r="C275" s="164" t="s">
        <v>149</v>
      </c>
      <c r="D275" s="189" t="s">
        <v>1503</v>
      </c>
      <c r="E275" s="165">
        <v>45299</v>
      </c>
      <c r="F275" s="165">
        <v>45298</v>
      </c>
      <c r="G275" s="163" t="s">
        <v>743</v>
      </c>
      <c r="H275" s="163" t="s">
        <v>4905</v>
      </c>
      <c r="I275" s="163"/>
      <c r="J275" s="163" t="s">
        <v>4906</v>
      </c>
      <c r="K275" s="164" t="s">
        <v>195</v>
      </c>
      <c r="L275" s="165">
        <v>45308</v>
      </c>
      <c r="M275" s="163"/>
      <c r="N275" s="163"/>
      <c r="O275" s="163"/>
      <c r="P275" s="163"/>
    </row>
    <row r="276" spans="1:16 16384:16384">
      <c r="A276" s="163"/>
      <c r="B276" s="163" t="s">
        <v>150</v>
      </c>
      <c r="C276" s="164" t="s">
        <v>149</v>
      </c>
      <c r="D276" s="189" t="s">
        <v>1506</v>
      </c>
      <c r="E276" s="165">
        <v>45300</v>
      </c>
      <c r="F276" s="165">
        <v>45301</v>
      </c>
      <c r="G276" s="163" t="s">
        <v>2673</v>
      </c>
      <c r="H276" s="163" t="s">
        <v>3262</v>
      </c>
      <c r="I276" s="163"/>
      <c r="J276" s="163" t="s">
        <v>1970</v>
      </c>
      <c r="K276" s="164" t="s">
        <v>197</v>
      </c>
      <c r="L276" s="165">
        <v>45308</v>
      </c>
      <c r="M276" s="163"/>
      <c r="N276" s="163"/>
      <c r="O276" s="163"/>
      <c r="P276" s="163"/>
    </row>
    <row r="277" spans="1:16 16384:16384">
      <c r="A277" s="163"/>
      <c r="B277" s="163" t="s">
        <v>150</v>
      </c>
      <c r="C277" s="164" t="s">
        <v>149</v>
      </c>
      <c r="D277" s="189" t="s">
        <v>1509</v>
      </c>
      <c r="E277" s="165">
        <v>45306</v>
      </c>
      <c r="F277" s="165">
        <v>45307</v>
      </c>
      <c r="G277" s="163" t="s">
        <v>984</v>
      </c>
      <c r="H277" s="163" t="s">
        <v>4933</v>
      </c>
      <c r="I277" s="163"/>
      <c r="J277" s="163" t="s">
        <v>4934</v>
      </c>
      <c r="K277" s="164" t="s">
        <v>197</v>
      </c>
      <c r="L277" s="165">
        <v>45315</v>
      </c>
      <c r="M277" s="163"/>
      <c r="N277" s="163"/>
      <c r="O277" s="163"/>
      <c r="P277" s="163"/>
    </row>
    <row r="278" spans="1:16 16384:16384">
      <c r="A278" s="163"/>
      <c r="B278" s="163" t="s">
        <v>150</v>
      </c>
      <c r="C278" s="164" t="s">
        <v>149</v>
      </c>
      <c r="D278" s="189" t="s">
        <v>1511</v>
      </c>
      <c r="E278" s="165">
        <v>45336</v>
      </c>
      <c r="F278" s="165">
        <v>45337</v>
      </c>
      <c r="G278" s="163" t="s">
        <v>5213</v>
      </c>
      <c r="H278" s="163" t="s">
        <v>5214</v>
      </c>
      <c r="I278" s="163" t="s">
        <v>4659</v>
      </c>
      <c r="J278" s="163" t="s">
        <v>5215</v>
      </c>
      <c r="K278" s="164" t="s">
        <v>197</v>
      </c>
      <c r="L278" s="165">
        <v>45341</v>
      </c>
      <c r="M278" s="163"/>
      <c r="N278" s="163"/>
      <c r="O278" s="163"/>
      <c r="P278" s="163"/>
    </row>
    <row r="279" spans="1:16 16384:16384">
      <c r="A279" s="163"/>
      <c r="B279" s="163" t="s">
        <v>150</v>
      </c>
      <c r="C279" s="164" t="s">
        <v>149</v>
      </c>
      <c r="D279" s="189" t="s">
        <v>1513</v>
      </c>
      <c r="E279" s="165">
        <v>45345</v>
      </c>
      <c r="F279" s="165">
        <v>45345</v>
      </c>
      <c r="G279" s="163" t="s">
        <v>5282</v>
      </c>
      <c r="H279" s="163" t="s">
        <v>5283</v>
      </c>
      <c r="I279" s="163" t="s">
        <v>4659</v>
      </c>
      <c r="J279" s="163" t="s">
        <v>5284</v>
      </c>
      <c r="K279" s="164" t="s">
        <v>195</v>
      </c>
      <c r="L279" s="165">
        <v>45348</v>
      </c>
      <c r="M279" s="163"/>
      <c r="N279" s="163"/>
      <c r="O279" s="163"/>
      <c r="P279" s="163"/>
      <c r="XFD279" t="s">
        <v>126</v>
      </c>
    </row>
    <row r="280" spans="1:16 16384:16384">
      <c r="A280" s="163"/>
      <c r="B280" s="163" t="s">
        <v>150</v>
      </c>
      <c r="C280" s="164" t="s">
        <v>149</v>
      </c>
      <c r="D280" s="189" t="s">
        <v>1516</v>
      </c>
      <c r="E280" s="165">
        <v>45351</v>
      </c>
      <c r="F280" s="165">
        <v>45351</v>
      </c>
      <c r="G280" s="163" t="s">
        <v>5282</v>
      </c>
      <c r="H280" s="163" t="s">
        <v>5297</v>
      </c>
      <c r="I280" s="163" t="s">
        <v>5298</v>
      </c>
      <c r="J280" s="163" t="s">
        <v>5299</v>
      </c>
      <c r="K280" s="164" t="s">
        <v>195</v>
      </c>
      <c r="L280" s="165">
        <v>45357</v>
      </c>
      <c r="M280" s="163"/>
      <c r="N280" s="163"/>
      <c r="O280" s="163"/>
      <c r="P280" s="163"/>
    </row>
    <row r="281" spans="1:16 16384:16384">
      <c r="A281" s="163"/>
      <c r="B281" s="163" t="s">
        <v>150</v>
      </c>
      <c r="C281" s="164" t="s">
        <v>149</v>
      </c>
      <c r="D281" s="189" t="s">
        <v>1518</v>
      </c>
      <c r="E281" s="165">
        <v>45360</v>
      </c>
      <c r="F281" s="165">
        <v>45361</v>
      </c>
      <c r="G281" s="163" t="s">
        <v>5282</v>
      </c>
      <c r="H281" s="163" t="s">
        <v>5422</v>
      </c>
      <c r="I281" s="163"/>
      <c r="J281" s="163" t="s">
        <v>5423</v>
      </c>
      <c r="K281" s="164" t="s">
        <v>197</v>
      </c>
      <c r="L281" s="165">
        <v>45369</v>
      </c>
      <c r="M281" s="163"/>
      <c r="N281" s="163"/>
      <c r="O281" s="163"/>
      <c r="P281" s="163"/>
    </row>
    <row r="282" spans="1:16 16384:16384">
      <c r="A282" s="163"/>
      <c r="B282" s="163" t="s">
        <v>150</v>
      </c>
      <c r="C282" s="164" t="s">
        <v>149</v>
      </c>
      <c r="D282" s="189" t="s">
        <v>1521</v>
      </c>
      <c r="E282" s="165">
        <v>45371</v>
      </c>
      <c r="F282" s="165">
        <v>45371</v>
      </c>
      <c r="G282" s="163" t="s">
        <v>5282</v>
      </c>
      <c r="H282" s="163" t="s">
        <v>5411</v>
      </c>
      <c r="I282" s="163" t="s">
        <v>4659</v>
      </c>
      <c r="J282" s="163" t="s">
        <v>2668</v>
      </c>
      <c r="K282" s="164" t="s">
        <v>197</v>
      </c>
      <c r="L282" s="165">
        <v>45377</v>
      </c>
      <c r="M282" s="163"/>
      <c r="N282" s="163"/>
      <c r="O282" s="163"/>
      <c r="P282" s="163"/>
    </row>
    <row r="283" spans="1:16 16384:16384">
      <c r="A283" s="163"/>
      <c r="B283" s="163" t="s">
        <v>150</v>
      </c>
      <c r="C283" s="164" t="s">
        <v>149</v>
      </c>
      <c r="D283" s="189" t="s">
        <v>1522</v>
      </c>
      <c r="E283" s="164"/>
      <c r="F283" s="164"/>
      <c r="G283" s="163"/>
      <c r="H283" s="163"/>
      <c r="I283" s="163"/>
      <c r="J283" s="163"/>
      <c r="K283" s="163"/>
      <c r="L283" s="164"/>
      <c r="M283" s="163"/>
      <c r="N283" s="163"/>
      <c r="O283" s="163"/>
      <c r="P283" s="163"/>
    </row>
    <row r="284" spans="1:16 16384:16384">
      <c r="A284" s="163"/>
      <c r="B284" s="163" t="s">
        <v>150</v>
      </c>
      <c r="C284" s="164" t="s">
        <v>149</v>
      </c>
      <c r="D284" s="189" t="s">
        <v>1598</v>
      </c>
      <c r="E284" s="164"/>
      <c r="F284" s="164"/>
      <c r="G284" s="163"/>
      <c r="H284" s="163"/>
      <c r="I284" s="163"/>
      <c r="J284" s="163"/>
      <c r="K284" s="163"/>
      <c r="L284" s="164"/>
      <c r="M284" s="163"/>
      <c r="N284" s="163"/>
      <c r="O284" s="163"/>
      <c r="P284" s="163"/>
    </row>
    <row r="285" spans="1:16 16384:16384">
      <c r="A285" s="163"/>
      <c r="B285" s="163" t="s">
        <v>150</v>
      </c>
      <c r="C285" s="164" t="s">
        <v>149</v>
      </c>
      <c r="D285" s="189" t="s">
        <v>1599</v>
      </c>
      <c r="E285" s="164"/>
      <c r="F285" s="164"/>
      <c r="G285" s="163"/>
      <c r="H285" s="163"/>
      <c r="I285" s="163"/>
      <c r="J285" s="163"/>
      <c r="K285" s="163"/>
      <c r="L285" s="164"/>
      <c r="M285" s="163"/>
      <c r="N285" s="163"/>
      <c r="O285" s="163"/>
      <c r="P285" s="163"/>
    </row>
    <row r="286" spans="1:16 16384:16384">
      <c r="A286" s="163"/>
      <c r="B286" s="163" t="s">
        <v>150</v>
      </c>
      <c r="C286" s="164" t="s">
        <v>149</v>
      </c>
      <c r="D286" s="189" t="s">
        <v>1600</v>
      </c>
      <c r="E286" s="164"/>
      <c r="F286" s="164"/>
      <c r="G286" s="163"/>
      <c r="H286" s="163"/>
      <c r="I286" s="163"/>
      <c r="J286" s="163"/>
      <c r="K286" s="163"/>
      <c r="L286" s="164"/>
      <c r="M286" s="163"/>
      <c r="N286" s="163"/>
      <c r="O286" s="163"/>
      <c r="P286" s="163"/>
    </row>
    <row r="287" spans="1:16 16384:16384">
      <c r="A287" s="163"/>
      <c r="B287" s="163" t="s">
        <v>150</v>
      </c>
      <c r="C287" s="164" t="s">
        <v>149</v>
      </c>
      <c r="D287" s="189" t="s">
        <v>1607</v>
      </c>
      <c r="E287" s="164"/>
      <c r="F287" s="164"/>
      <c r="G287" s="163"/>
      <c r="H287" s="163"/>
      <c r="I287" s="163"/>
      <c r="J287" s="163"/>
      <c r="K287" s="163"/>
      <c r="L287" s="164"/>
      <c r="M287" s="163"/>
      <c r="N287" s="163"/>
      <c r="O287" s="163"/>
      <c r="P287" s="163"/>
    </row>
    <row r="288" spans="1:16 16384:16384">
      <c r="A288" s="163"/>
      <c r="B288" s="163" t="s">
        <v>150</v>
      </c>
      <c r="C288" s="164" t="s">
        <v>149</v>
      </c>
      <c r="D288" s="189" t="s">
        <v>1608</v>
      </c>
      <c r="E288" s="164"/>
      <c r="F288" s="164"/>
      <c r="G288" s="163"/>
      <c r="H288" s="163"/>
      <c r="I288" s="163"/>
      <c r="J288" s="163"/>
      <c r="K288" s="163"/>
      <c r="L288" s="164"/>
      <c r="M288" s="163"/>
      <c r="N288" s="163"/>
      <c r="O288" s="163"/>
      <c r="P288" s="163"/>
    </row>
    <row r="289" spans="1:16">
      <c r="A289" s="163"/>
      <c r="B289" s="163" t="s">
        <v>150</v>
      </c>
      <c r="C289" s="164" t="s">
        <v>149</v>
      </c>
      <c r="D289" s="189" t="s">
        <v>1609</v>
      </c>
      <c r="E289" s="164"/>
      <c r="F289" s="164"/>
      <c r="G289" s="163"/>
      <c r="H289" s="163"/>
      <c r="I289" s="163"/>
      <c r="J289" s="163"/>
      <c r="K289" s="163"/>
      <c r="L289" s="164"/>
      <c r="M289" s="163"/>
      <c r="N289" s="163"/>
      <c r="O289" s="163"/>
      <c r="P289" s="163"/>
    </row>
    <row r="290" spans="1:16">
      <c r="A290" s="163"/>
      <c r="B290" s="163" t="s">
        <v>150</v>
      </c>
      <c r="C290" s="164" t="s">
        <v>149</v>
      </c>
      <c r="D290" s="189" t="s">
        <v>1610</v>
      </c>
      <c r="E290" s="164"/>
      <c r="F290" s="164"/>
      <c r="G290" s="163"/>
      <c r="H290" s="163"/>
      <c r="I290" s="163"/>
      <c r="J290" s="163"/>
      <c r="K290" s="163"/>
      <c r="L290" s="164"/>
      <c r="M290" s="163"/>
      <c r="N290" s="163"/>
      <c r="O290" s="163"/>
      <c r="P290" s="163"/>
    </row>
    <row r="291" spans="1:16">
      <c r="A291" s="163"/>
      <c r="B291" s="163" t="s">
        <v>150</v>
      </c>
      <c r="C291" s="164" t="s">
        <v>149</v>
      </c>
      <c r="D291" s="189" t="s">
        <v>1625</v>
      </c>
      <c r="E291" s="164"/>
      <c r="F291" s="164"/>
      <c r="G291" s="163"/>
      <c r="H291" s="163"/>
      <c r="I291" s="163"/>
      <c r="J291" s="163"/>
      <c r="K291" s="163"/>
      <c r="L291" s="164"/>
      <c r="M291" s="163"/>
      <c r="N291" s="163"/>
      <c r="O291" s="163"/>
      <c r="P291" s="163"/>
    </row>
    <row r="292" spans="1:16">
      <c r="A292" s="163"/>
      <c r="B292" s="163" t="s">
        <v>150</v>
      </c>
      <c r="C292" s="164" t="s">
        <v>149</v>
      </c>
      <c r="D292" s="189" t="s">
        <v>1660</v>
      </c>
      <c r="E292" s="164"/>
      <c r="F292" s="164"/>
      <c r="G292" s="163"/>
      <c r="H292" s="163"/>
      <c r="I292" s="163"/>
      <c r="J292" s="163"/>
      <c r="K292" s="163"/>
      <c r="L292" s="164"/>
      <c r="M292" s="163"/>
      <c r="N292" s="163"/>
      <c r="O292" s="163"/>
      <c r="P292" s="163"/>
    </row>
    <row r="293" spans="1:16">
      <c r="A293" s="163"/>
      <c r="B293" s="163" t="s">
        <v>150</v>
      </c>
      <c r="C293" s="164" t="s">
        <v>149</v>
      </c>
      <c r="D293" s="189" t="s">
        <v>1661</v>
      </c>
      <c r="E293" s="164"/>
      <c r="F293" s="164"/>
      <c r="G293" s="163"/>
      <c r="H293" s="163"/>
      <c r="I293" s="163"/>
      <c r="J293" s="163"/>
      <c r="K293" s="163"/>
      <c r="L293" s="164"/>
      <c r="M293" s="163"/>
      <c r="N293" s="163"/>
      <c r="O293" s="163"/>
      <c r="P293" s="163"/>
    </row>
    <row r="294" spans="1:16">
      <c r="A294" s="163"/>
      <c r="B294" s="163" t="s">
        <v>150</v>
      </c>
      <c r="C294" s="164" t="s">
        <v>149</v>
      </c>
      <c r="D294" s="189" t="s">
        <v>1662</v>
      </c>
      <c r="E294" s="164"/>
      <c r="F294" s="164"/>
      <c r="G294" s="163"/>
      <c r="H294" s="163"/>
      <c r="I294" s="163"/>
      <c r="J294" s="163"/>
      <c r="K294" s="163"/>
      <c r="L294" s="164"/>
      <c r="M294" s="163"/>
      <c r="N294" s="163"/>
      <c r="O294" s="163"/>
      <c r="P294" s="163"/>
    </row>
    <row r="295" spans="1:16">
      <c r="A295" s="163"/>
      <c r="B295" s="163"/>
      <c r="C295" s="163"/>
      <c r="D295" s="163"/>
      <c r="E295" s="163"/>
      <c r="F295" s="163"/>
      <c r="G295" s="163"/>
      <c r="H295" s="163"/>
      <c r="I295" s="163"/>
      <c r="J295" s="163"/>
      <c r="K295" s="163"/>
      <c r="L295" s="164"/>
      <c r="M295" s="163"/>
      <c r="N295" s="163"/>
      <c r="O295" s="163"/>
      <c r="P295" s="163"/>
    </row>
    <row r="296" spans="1:16">
      <c r="A296" s="163"/>
      <c r="B296" s="163"/>
      <c r="C296" s="163"/>
      <c r="D296" s="163"/>
      <c r="E296" s="163"/>
      <c r="F296" s="163"/>
      <c r="G296" s="163"/>
      <c r="H296" s="163"/>
      <c r="I296" s="163"/>
      <c r="J296" s="163"/>
      <c r="K296" s="163"/>
      <c r="L296" s="164"/>
      <c r="M296" s="163"/>
      <c r="N296" s="163"/>
      <c r="O296" s="163"/>
      <c r="P296" s="163"/>
    </row>
    <row r="297" spans="1:16">
      <c r="A297" s="163"/>
      <c r="B297" s="163"/>
      <c r="C297" s="163"/>
      <c r="D297" s="163"/>
      <c r="E297" s="163"/>
      <c r="F297" s="163"/>
      <c r="G297" s="163"/>
      <c r="H297" s="163"/>
      <c r="I297" s="163"/>
      <c r="J297" s="163"/>
      <c r="K297" s="163"/>
      <c r="L297" s="164"/>
      <c r="M297" s="163"/>
      <c r="N297" s="163"/>
      <c r="O297" s="163"/>
      <c r="P297" s="163"/>
    </row>
    <row r="298" spans="1:16">
      <c r="A298" s="163"/>
      <c r="B298" s="163"/>
      <c r="C298" s="163"/>
      <c r="D298" s="163"/>
      <c r="E298" s="163"/>
      <c r="F298" s="163"/>
      <c r="G298" s="163"/>
      <c r="H298" s="163"/>
      <c r="I298" s="163"/>
      <c r="J298" s="163"/>
      <c r="K298" s="163"/>
      <c r="L298" s="164"/>
      <c r="M298" s="163"/>
      <c r="N298" s="163"/>
      <c r="O298" s="163"/>
      <c r="P298" s="163"/>
    </row>
    <row r="299" spans="1:16">
      <c r="A299" s="163"/>
      <c r="B299" s="163"/>
      <c r="C299" s="163"/>
      <c r="D299" s="163"/>
      <c r="E299" s="163"/>
      <c r="F299" s="163"/>
      <c r="G299" s="163"/>
      <c r="H299" s="163"/>
      <c r="I299" s="163"/>
      <c r="J299" s="163"/>
      <c r="K299" s="163"/>
      <c r="L299" s="164"/>
      <c r="M299" s="163"/>
      <c r="N299" s="163"/>
      <c r="O299" s="163"/>
      <c r="P299" s="163"/>
    </row>
    <row r="300" spans="1:16">
      <c r="A300" s="163"/>
      <c r="B300" s="163"/>
      <c r="C300" s="163"/>
      <c r="D300" s="163"/>
      <c r="E300" s="163"/>
      <c r="F300" s="163"/>
      <c r="G300" s="163"/>
      <c r="H300" s="163"/>
      <c r="I300" s="163"/>
      <c r="J300" s="163"/>
      <c r="K300" s="163"/>
      <c r="L300" s="164"/>
      <c r="M300" s="163"/>
      <c r="N300" s="163"/>
      <c r="O300" s="163"/>
      <c r="P300" s="163"/>
    </row>
    <row r="301" spans="1:16">
      <c r="A301" s="163"/>
      <c r="B301" s="163"/>
      <c r="C301" s="163"/>
      <c r="D301" s="163"/>
      <c r="E301" s="163"/>
      <c r="F301" s="163"/>
      <c r="G301" s="163"/>
      <c r="H301" s="163"/>
      <c r="I301" s="163"/>
      <c r="J301" s="163"/>
      <c r="K301" s="163"/>
      <c r="L301" s="164"/>
      <c r="M301" s="163"/>
      <c r="N301" s="163"/>
      <c r="O301" s="163"/>
      <c r="P301" s="163"/>
    </row>
    <row r="302" spans="1:16">
      <c r="A302" s="163"/>
      <c r="B302" s="163"/>
      <c r="C302" s="163"/>
      <c r="D302" s="163"/>
      <c r="E302" s="163"/>
      <c r="F302" s="163"/>
      <c r="G302" s="163"/>
      <c r="H302" s="163"/>
      <c r="I302" s="163"/>
      <c r="J302" s="163"/>
      <c r="K302" s="163"/>
      <c r="L302" s="164"/>
      <c r="M302" s="163"/>
      <c r="N302" s="163"/>
      <c r="O302" s="163"/>
      <c r="P302" s="163"/>
    </row>
    <row r="303" spans="1:16">
      <c r="A303" s="163"/>
      <c r="B303" s="163"/>
      <c r="C303" s="163"/>
      <c r="D303" s="163"/>
      <c r="E303" s="163"/>
      <c r="F303" s="163"/>
      <c r="G303" s="163"/>
      <c r="H303" s="163"/>
      <c r="I303" s="163"/>
      <c r="J303" s="163"/>
      <c r="K303" s="163"/>
      <c r="L303" s="164"/>
      <c r="M303" s="163"/>
      <c r="N303" s="163"/>
      <c r="O303" s="163"/>
      <c r="P303" s="163"/>
    </row>
    <row r="304" spans="1:16">
      <c r="A304" s="163"/>
      <c r="B304" s="163"/>
      <c r="C304" s="163"/>
      <c r="D304" s="163"/>
      <c r="E304" s="163"/>
      <c r="F304" s="163"/>
      <c r="G304" s="163"/>
      <c r="H304" s="163"/>
      <c r="I304" s="163"/>
      <c r="J304" s="163"/>
      <c r="K304" s="163"/>
      <c r="L304" s="164"/>
      <c r="M304" s="163"/>
      <c r="N304" s="163"/>
      <c r="O304" s="163"/>
      <c r="P304" s="163"/>
    </row>
    <row r="305" spans="1:16">
      <c r="A305" s="163"/>
      <c r="B305" s="163"/>
      <c r="C305" s="163"/>
      <c r="D305" s="163"/>
      <c r="E305" s="163"/>
      <c r="F305" s="163"/>
      <c r="G305" s="163"/>
      <c r="H305" s="163"/>
      <c r="I305" s="163"/>
      <c r="J305" s="163"/>
      <c r="K305" s="163"/>
      <c r="L305" s="164"/>
      <c r="M305" s="163"/>
      <c r="N305" s="163"/>
      <c r="O305" s="163"/>
      <c r="P305" s="163"/>
    </row>
    <row r="306" spans="1:16">
      <c r="A306" s="163"/>
      <c r="B306" s="163"/>
      <c r="C306" s="163"/>
      <c r="D306" s="163"/>
      <c r="E306" s="163"/>
      <c r="F306" s="163"/>
      <c r="G306" s="163"/>
      <c r="H306" s="163"/>
      <c r="I306" s="163"/>
      <c r="J306" s="163"/>
      <c r="K306" s="163"/>
      <c r="L306" s="164"/>
      <c r="M306" s="163"/>
      <c r="N306" s="163"/>
      <c r="O306" s="163"/>
      <c r="P306" s="163"/>
    </row>
    <row r="307" spans="1:16">
      <c r="A307" s="163"/>
      <c r="B307" s="163"/>
      <c r="C307" s="163"/>
      <c r="D307" s="163"/>
      <c r="E307" s="163"/>
      <c r="F307" s="163"/>
      <c r="G307" s="163"/>
      <c r="H307" s="163"/>
      <c r="I307" s="163"/>
      <c r="J307" s="163"/>
      <c r="K307" s="163"/>
      <c r="L307" s="164"/>
      <c r="M307" s="163"/>
      <c r="N307" s="163"/>
      <c r="O307" s="163"/>
      <c r="P307" s="163"/>
    </row>
    <row r="308" spans="1:16">
      <c r="A308" s="163"/>
      <c r="B308" s="163"/>
      <c r="C308" s="163"/>
      <c r="D308" s="163"/>
      <c r="E308" s="163"/>
      <c r="F308" s="163"/>
      <c r="G308" s="163"/>
      <c r="H308" s="163"/>
      <c r="I308" s="163"/>
      <c r="J308" s="163"/>
      <c r="K308" s="163"/>
      <c r="L308" s="164"/>
      <c r="M308" s="163"/>
      <c r="N308" s="163"/>
      <c r="O308" s="163"/>
      <c r="P308" s="163"/>
    </row>
    <row r="309" spans="1:16">
      <c r="A309" s="163"/>
      <c r="B309" s="163"/>
      <c r="C309" s="163"/>
      <c r="D309" s="163"/>
      <c r="E309" s="163"/>
      <c r="F309" s="163"/>
      <c r="G309" s="163"/>
      <c r="H309" s="163"/>
      <c r="I309" s="163"/>
      <c r="J309" s="163"/>
      <c r="K309" s="163"/>
      <c r="L309" s="164"/>
      <c r="M309" s="163"/>
      <c r="N309" s="163"/>
      <c r="O309" s="163"/>
      <c r="P309" s="163"/>
    </row>
    <row r="310" spans="1:16">
      <c r="A310" s="163"/>
      <c r="B310" s="163"/>
      <c r="C310" s="163"/>
      <c r="D310" s="163"/>
      <c r="E310" s="163"/>
      <c r="F310" s="163"/>
      <c r="G310" s="163"/>
      <c r="H310" s="163"/>
      <c r="I310" s="163"/>
      <c r="J310" s="163"/>
      <c r="K310" s="163"/>
      <c r="L310" s="164"/>
      <c r="M310" s="163"/>
      <c r="N310" s="163"/>
      <c r="O310" s="163"/>
      <c r="P310" s="163"/>
    </row>
    <row r="311" spans="1:16">
      <c r="A311" s="163"/>
      <c r="B311" s="163"/>
      <c r="C311" s="163"/>
      <c r="D311" s="163"/>
      <c r="E311" s="163"/>
      <c r="F311" s="163"/>
      <c r="G311" s="163"/>
      <c r="H311" s="163"/>
      <c r="I311" s="163"/>
      <c r="J311" s="163"/>
      <c r="K311" s="163"/>
      <c r="L311" s="164"/>
      <c r="M311" s="163"/>
      <c r="N311" s="163"/>
      <c r="O311" s="163"/>
      <c r="P311" s="163"/>
    </row>
    <row r="312" spans="1:16">
      <c r="A312" s="163"/>
      <c r="B312" s="163"/>
      <c r="C312" s="163"/>
      <c r="D312" s="163"/>
      <c r="E312" s="163"/>
      <c r="F312" s="163"/>
      <c r="G312" s="163"/>
      <c r="H312" s="163"/>
      <c r="I312" s="163"/>
      <c r="J312" s="163"/>
      <c r="K312" s="163"/>
      <c r="L312" s="164"/>
      <c r="M312" s="163"/>
      <c r="N312" s="163"/>
      <c r="O312" s="163"/>
      <c r="P312" s="163"/>
    </row>
    <row r="313" spans="1:16">
      <c r="A313" s="163"/>
      <c r="B313" s="163"/>
      <c r="C313" s="163"/>
      <c r="D313" s="163"/>
      <c r="E313" s="163"/>
      <c r="F313" s="163"/>
      <c r="G313" s="163"/>
      <c r="H313" s="163"/>
      <c r="I313" s="163"/>
      <c r="J313" s="163"/>
      <c r="K313" s="163"/>
      <c r="L313" s="164"/>
      <c r="M313" s="163"/>
      <c r="N313" s="163"/>
      <c r="O313" s="163"/>
      <c r="P313" s="163"/>
    </row>
    <row r="314" spans="1:16">
      <c r="A314" s="163"/>
      <c r="B314" s="163"/>
      <c r="C314" s="163"/>
      <c r="D314" s="163"/>
      <c r="E314" s="163"/>
      <c r="F314" s="163"/>
      <c r="G314" s="163"/>
      <c r="H314" s="163"/>
      <c r="I314" s="163"/>
      <c r="J314" s="163"/>
      <c r="K314" s="163"/>
      <c r="L314" s="164"/>
      <c r="M314" s="163"/>
      <c r="N314" s="163"/>
      <c r="O314" s="163"/>
      <c r="P314" s="163"/>
    </row>
    <row r="315" spans="1:16">
      <c r="A315" s="163"/>
      <c r="B315" s="163"/>
      <c r="C315" s="163"/>
      <c r="D315" s="163"/>
      <c r="E315" s="163"/>
      <c r="F315" s="163"/>
      <c r="G315" s="163"/>
      <c r="H315" s="163"/>
      <c r="I315" s="163"/>
      <c r="J315" s="163"/>
      <c r="K315" s="163"/>
      <c r="L315" s="164"/>
      <c r="M315" s="163"/>
      <c r="N315" s="163"/>
      <c r="O315" s="163"/>
      <c r="P315" s="163"/>
    </row>
    <row r="316" spans="1:16">
      <c r="A316" s="163"/>
      <c r="B316" s="163"/>
      <c r="C316" s="163"/>
      <c r="D316" s="163"/>
      <c r="E316" s="163"/>
      <c r="F316" s="163"/>
      <c r="G316" s="163"/>
      <c r="H316" s="163"/>
      <c r="I316" s="163"/>
      <c r="J316" s="163"/>
      <c r="K316" s="163"/>
      <c r="L316" s="164"/>
      <c r="M316" s="163"/>
      <c r="N316" s="163"/>
      <c r="O316" s="163"/>
      <c r="P316" s="163"/>
    </row>
    <row r="317" spans="1:16">
      <c r="A317" s="163"/>
      <c r="B317" s="163"/>
      <c r="C317" s="163"/>
      <c r="D317" s="163"/>
      <c r="E317" s="163"/>
      <c r="F317" s="163"/>
      <c r="G317" s="163"/>
      <c r="H317" s="163"/>
      <c r="I317" s="163"/>
      <c r="J317" s="163"/>
      <c r="K317" s="163"/>
      <c r="L317" s="164"/>
      <c r="M317" s="163"/>
      <c r="N317" s="163"/>
      <c r="O317" s="163"/>
      <c r="P317" s="163"/>
    </row>
    <row r="318" spans="1:16">
      <c r="A318" s="163"/>
      <c r="B318" s="163"/>
      <c r="C318" s="163"/>
      <c r="D318" s="163"/>
      <c r="E318" s="163"/>
      <c r="F318" s="163"/>
      <c r="G318" s="163"/>
      <c r="H318" s="163"/>
      <c r="I318" s="163"/>
      <c r="J318" s="163"/>
      <c r="K318" s="163"/>
      <c r="L318" s="164"/>
      <c r="M318" s="163"/>
      <c r="N318" s="163"/>
      <c r="O318" s="163"/>
      <c r="P318" s="163"/>
    </row>
    <row r="319" spans="1:16">
      <c r="A319" s="163"/>
      <c r="B319" s="163"/>
      <c r="C319" s="163"/>
      <c r="D319" s="163"/>
      <c r="E319" s="163"/>
      <c r="F319" s="163"/>
      <c r="G319" s="163"/>
      <c r="H319" s="163"/>
      <c r="I319" s="163"/>
      <c r="J319" s="163"/>
      <c r="K319" s="163"/>
      <c r="L319" s="164"/>
      <c r="M319" s="163"/>
      <c r="N319" s="163"/>
      <c r="O319" s="163"/>
      <c r="P319" s="163"/>
    </row>
    <row r="320" spans="1:16">
      <c r="A320" s="163"/>
      <c r="B320" s="163"/>
      <c r="C320" s="163"/>
      <c r="D320" s="163"/>
      <c r="E320" s="163"/>
      <c r="F320" s="163"/>
      <c r="G320" s="163"/>
      <c r="H320" s="163"/>
      <c r="I320" s="163"/>
      <c r="J320" s="163"/>
      <c r="K320" s="163"/>
      <c r="L320" s="164"/>
      <c r="M320" s="163"/>
      <c r="N320" s="163"/>
      <c r="O320" s="163"/>
      <c r="P320" s="163"/>
    </row>
    <row r="321" spans="1:16">
      <c r="A321" s="163"/>
      <c r="B321" s="163"/>
      <c r="C321" s="163"/>
      <c r="D321" s="163"/>
      <c r="E321" s="163"/>
      <c r="F321" s="163"/>
      <c r="G321" s="163"/>
      <c r="H321" s="163"/>
      <c r="I321" s="163"/>
      <c r="J321" s="163"/>
      <c r="K321" s="163"/>
      <c r="L321" s="164"/>
      <c r="M321" s="163"/>
      <c r="N321" s="163"/>
      <c r="O321" s="163"/>
      <c r="P321" s="163"/>
    </row>
    <row r="322" spans="1:16">
      <c r="A322" s="163"/>
      <c r="B322" s="163"/>
      <c r="C322" s="163"/>
      <c r="D322" s="163"/>
      <c r="E322" s="163"/>
      <c r="F322" s="163"/>
      <c r="G322" s="163"/>
      <c r="H322" s="163"/>
      <c r="I322" s="163"/>
      <c r="J322" s="163"/>
      <c r="K322" s="163"/>
      <c r="L322" s="164"/>
      <c r="M322" s="163"/>
      <c r="N322" s="163"/>
      <c r="O322" s="163"/>
      <c r="P322" s="163"/>
    </row>
    <row r="323" spans="1:16">
      <c r="A323" s="163"/>
      <c r="B323" s="163"/>
      <c r="C323" s="163"/>
      <c r="D323" s="163"/>
      <c r="E323" s="163"/>
      <c r="F323" s="163"/>
      <c r="G323" s="163"/>
      <c r="H323" s="163"/>
      <c r="I323" s="163"/>
      <c r="J323" s="163"/>
      <c r="K323" s="163"/>
      <c r="L323" s="164"/>
      <c r="M323" s="163"/>
      <c r="N323" s="163"/>
      <c r="O323" s="163"/>
      <c r="P323" s="163"/>
    </row>
    <row r="324" spans="1:16">
      <c r="A324" s="163"/>
      <c r="B324" s="163"/>
      <c r="C324" s="163"/>
      <c r="D324" s="163"/>
      <c r="E324" s="163"/>
      <c r="F324" s="163"/>
      <c r="G324" s="163"/>
      <c r="H324" s="163"/>
      <c r="I324" s="163"/>
      <c r="J324" s="163"/>
      <c r="K324" s="163"/>
      <c r="L324" s="164"/>
      <c r="M324" s="163"/>
      <c r="N324" s="163"/>
      <c r="O324" s="163"/>
      <c r="P324" s="163"/>
    </row>
    <row r="325" spans="1:16">
      <c r="A325" s="163"/>
      <c r="B325" s="163"/>
      <c r="C325" s="163"/>
      <c r="D325" s="163"/>
      <c r="E325" s="163"/>
      <c r="F325" s="163"/>
      <c r="G325" s="163"/>
      <c r="H325" s="163"/>
      <c r="I325" s="163"/>
      <c r="J325" s="163"/>
      <c r="K325" s="163"/>
      <c r="L325" s="164"/>
      <c r="M325" s="163"/>
      <c r="N325" s="163"/>
      <c r="O325" s="163"/>
      <c r="P325" s="163"/>
    </row>
    <row r="326" spans="1:16">
      <c r="A326" s="163"/>
      <c r="B326" s="163"/>
      <c r="C326" s="163"/>
      <c r="D326" s="163"/>
      <c r="E326" s="163"/>
      <c r="F326" s="163"/>
      <c r="G326" s="163"/>
      <c r="H326" s="163"/>
      <c r="I326" s="163"/>
      <c r="J326" s="163"/>
      <c r="K326" s="163"/>
      <c r="L326" s="164"/>
      <c r="M326" s="163"/>
      <c r="N326" s="163"/>
      <c r="O326" s="163"/>
      <c r="P326" s="163"/>
    </row>
    <row r="327" spans="1:16">
      <c r="A327" s="163"/>
      <c r="B327" s="163"/>
      <c r="C327" s="163"/>
      <c r="D327" s="163"/>
      <c r="E327" s="163"/>
      <c r="F327" s="163"/>
      <c r="G327" s="163"/>
      <c r="H327" s="163"/>
      <c r="I327" s="163"/>
      <c r="J327" s="163"/>
      <c r="K327" s="163"/>
      <c r="L327" s="164"/>
      <c r="M327" s="163"/>
      <c r="N327" s="163"/>
      <c r="O327" s="163"/>
      <c r="P327" s="163"/>
    </row>
    <row r="328" spans="1:16">
      <c r="A328" s="163"/>
      <c r="B328" s="163"/>
      <c r="C328" s="163"/>
      <c r="D328" s="163"/>
      <c r="E328" s="163"/>
      <c r="F328" s="163"/>
      <c r="G328" s="163"/>
      <c r="H328" s="163"/>
      <c r="I328" s="163"/>
      <c r="J328" s="163"/>
      <c r="K328" s="163"/>
      <c r="L328" s="164"/>
      <c r="M328" s="163"/>
      <c r="N328" s="163"/>
      <c r="O328" s="163"/>
      <c r="P328" s="163"/>
    </row>
    <row r="329" spans="1:16">
      <c r="A329" s="163"/>
      <c r="B329" s="163"/>
      <c r="C329" s="163"/>
      <c r="D329" s="163"/>
      <c r="E329" s="163"/>
      <c r="F329" s="163"/>
      <c r="G329" s="163"/>
      <c r="H329" s="163"/>
      <c r="I329" s="163"/>
      <c r="J329" s="163"/>
      <c r="K329" s="163"/>
      <c r="L329" s="164"/>
      <c r="M329" s="163"/>
      <c r="N329" s="163"/>
      <c r="O329" s="163"/>
      <c r="P329" s="163"/>
    </row>
    <row r="330" spans="1:16">
      <c r="A330" s="163"/>
      <c r="B330" s="163"/>
      <c r="C330" s="163"/>
      <c r="D330" s="163"/>
      <c r="E330" s="163"/>
      <c r="F330" s="163"/>
      <c r="G330" s="163"/>
      <c r="H330" s="163"/>
      <c r="I330" s="163"/>
      <c r="J330" s="163"/>
      <c r="K330" s="163"/>
      <c r="L330" s="164"/>
      <c r="M330" s="163"/>
      <c r="N330" s="163"/>
      <c r="O330" s="163"/>
      <c r="P330" s="163"/>
    </row>
    <row r="331" spans="1:16">
      <c r="A331" s="163"/>
      <c r="B331" s="163"/>
      <c r="C331" s="163"/>
      <c r="D331" s="163"/>
      <c r="E331" s="163"/>
      <c r="F331" s="163"/>
      <c r="G331" s="163"/>
      <c r="H331" s="163"/>
      <c r="I331" s="163"/>
      <c r="J331" s="163"/>
      <c r="K331" s="163"/>
      <c r="L331" s="164"/>
      <c r="M331" s="163"/>
      <c r="N331" s="163"/>
      <c r="O331" s="163"/>
      <c r="P331" s="163"/>
    </row>
    <row r="332" spans="1:16">
      <c r="A332" s="163"/>
      <c r="B332" s="163"/>
      <c r="C332" s="163"/>
      <c r="D332" s="163"/>
      <c r="E332" s="163"/>
      <c r="F332" s="163"/>
      <c r="G332" s="163"/>
      <c r="H332" s="163"/>
      <c r="I332" s="163"/>
      <c r="J332" s="163"/>
      <c r="K332" s="163"/>
      <c r="L332" s="164"/>
      <c r="M332" s="163"/>
      <c r="N332" s="163"/>
      <c r="O332" s="163"/>
      <c r="P332" s="163"/>
    </row>
    <row r="333" spans="1:16">
      <c r="A333" s="163"/>
      <c r="B333" s="163"/>
      <c r="C333" s="163"/>
      <c r="D333" s="163"/>
      <c r="E333" s="163"/>
      <c r="F333" s="163"/>
      <c r="G333" s="163"/>
      <c r="H333" s="163"/>
      <c r="I333" s="163"/>
      <c r="J333" s="163"/>
      <c r="K333" s="163"/>
      <c r="L333" s="164"/>
      <c r="M333" s="163"/>
      <c r="N333" s="163"/>
      <c r="O333" s="163"/>
      <c r="P333" s="163"/>
    </row>
    <row r="334" spans="1:16">
      <c r="A334" s="163"/>
      <c r="B334" s="163"/>
      <c r="C334" s="163"/>
      <c r="D334" s="163"/>
      <c r="E334" s="163"/>
      <c r="F334" s="163"/>
      <c r="G334" s="163"/>
      <c r="H334" s="163"/>
      <c r="I334" s="163"/>
      <c r="J334" s="163"/>
      <c r="K334" s="163"/>
      <c r="L334" s="164"/>
      <c r="M334" s="163"/>
      <c r="N334" s="163"/>
      <c r="O334" s="163"/>
      <c r="P334" s="163"/>
    </row>
    <row r="335" spans="1:16">
      <c r="A335" s="163"/>
      <c r="B335" s="163"/>
      <c r="C335" s="163"/>
      <c r="D335" s="163"/>
      <c r="E335" s="163"/>
      <c r="F335" s="163"/>
      <c r="G335" s="163"/>
      <c r="H335" s="163"/>
      <c r="I335" s="163"/>
      <c r="J335" s="163"/>
      <c r="K335" s="163"/>
      <c r="L335" s="164"/>
      <c r="M335" s="163"/>
      <c r="N335" s="163"/>
      <c r="O335" s="163"/>
      <c r="P335" s="163"/>
    </row>
    <row r="336" spans="1:16">
      <c r="A336" s="163"/>
      <c r="B336" s="163"/>
      <c r="C336" s="163"/>
      <c r="D336" s="163"/>
      <c r="E336" s="163"/>
      <c r="F336" s="163"/>
      <c r="G336" s="163"/>
      <c r="H336" s="163"/>
      <c r="I336" s="163"/>
      <c r="J336" s="163"/>
      <c r="K336" s="163"/>
      <c r="L336" s="164"/>
      <c r="M336" s="163"/>
      <c r="N336" s="163"/>
      <c r="O336" s="163"/>
      <c r="P336" s="163"/>
    </row>
    <row r="337" spans="1:16">
      <c r="A337" s="163"/>
      <c r="B337" s="163"/>
      <c r="C337" s="163"/>
      <c r="D337" s="163"/>
      <c r="E337" s="163"/>
      <c r="F337" s="163"/>
      <c r="G337" s="163"/>
      <c r="H337" s="163"/>
      <c r="I337" s="163"/>
      <c r="J337" s="163"/>
      <c r="K337" s="163"/>
      <c r="L337" s="164"/>
      <c r="M337" s="163"/>
      <c r="N337" s="163"/>
      <c r="O337" s="163"/>
      <c r="P337" s="163"/>
    </row>
    <row r="338" spans="1:16">
      <c r="A338" s="163"/>
      <c r="B338" s="163"/>
      <c r="C338" s="163"/>
      <c r="D338" s="163"/>
      <c r="E338" s="163"/>
      <c r="F338" s="163"/>
      <c r="G338" s="163"/>
      <c r="H338" s="163"/>
      <c r="I338" s="163"/>
      <c r="J338" s="163"/>
      <c r="K338" s="163"/>
      <c r="L338" s="164"/>
      <c r="M338" s="163"/>
      <c r="N338" s="163"/>
      <c r="O338" s="163"/>
      <c r="P338" s="163"/>
    </row>
    <row r="339" spans="1:16">
      <c r="A339" s="163"/>
      <c r="B339" s="163"/>
      <c r="C339" s="163"/>
      <c r="D339" s="163"/>
      <c r="E339" s="163"/>
      <c r="F339" s="163"/>
      <c r="G339" s="163"/>
      <c r="H339" s="163"/>
      <c r="I339" s="163"/>
      <c r="J339" s="163"/>
      <c r="K339" s="163"/>
      <c r="L339" s="164"/>
      <c r="M339" s="163"/>
      <c r="N339" s="163"/>
      <c r="O339" s="163"/>
      <c r="P339" s="163"/>
    </row>
    <row r="340" spans="1:16">
      <c r="A340" s="163"/>
      <c r="B340" s="163"/>
      <c r="C340" s="163"/>
      <c r="D340" s="163"/>
      <c r="E340" s="163"/>
      <c r="F340" s="163"/>
      <c r="G340" s="163"/>
      <c r="H340" s="163"/>
      <c r="I340" s="163"/>
      <c r="J340" s="163"/>
      <c r="K340" s="163"/>
      <c r="L340" s="164"/>
      <c r="M340" s="163"/>
      <c r="N340" s="163"/>
      <c r="O340" s="163"/>
      <c r="P340" s="163"/>
    </row>
    <row r="341" spans="1:16">
      <c r="A341" s="163"/>
      <c r="B341" s="163"/>
      <c r="C341" s="163"/>
      <c r="D341" s="163"/>
      <c r="E341" s="163"/>
      <c r="F341" s="163"/>
      <c r="G341" s="163"/>
      <c r="H341" s="163"/>
      <c r="I341" s="163"/>
      <c r="J341" s="163"/>
      <c r="K341" s="163"/>
      <c r="L341" s="164"/>
      <c r="M341" s="163"/>
      <c r="N341" s="163"/>
      <c r="O341" s="163"/>
      <c r="P341" s="163"/>
    </row>
    <row r="342" spans="1:16">
      <c r="A342" s="163"/>
      <c r="B342" s="163"/>
      <c r="C342" s="163"/>
      <c r="D342" s="163"/>
      <c r="E342" s="163"/>
      <c r="F342" s="163"/>
      <c r="G342" s="163"/>
      <c r="H342" s="163"/>
      <c r="I342" s="163"/>
      <c r="J342" s="163"/>
      <c r="K342" s="163"/>
      <c r="L342" s="164"/>
      <c r="M342" s="163"/>
      <c r="N342" s="163"/>
      <c r="O342" s="163"/>
      <c r="P342" s="163"/>
    </row>
    <row r="343" spans="1:16">
      <c r="A343" s="163"/>
      <c r="B343" s="163"/>
      <c r="C343" s="163"/>
      <c r="D343" s="163"/>
      <c r="E343" s="163"/>
      <c r="F343" s="163"/>
      <c r="G343" s="163"/>
      <c r="H343" s="163"/>
      <c r="I343" s="163"/>
      <c r="J343" s="163"/>
      <c r="K343" s="163"/>
      <c r="L343" s="164"/>
      <c r="M343" s="163"/>
      <c r="N343" s="163"/>
      <c r="O343" s="163"/>
      <c r="P343" s="163"/>
    </row>
    <row r="344" spans="1:16">
      <c r="A344" s="163"/>
      <c r="B344" s="163"/>
      <c r="C344" s="163"/>
      <c r="D344" s="163"/>
      <c r="E344" s="163"/>
      <c r="F344" s="163"/>
      <c r="G344" s="163"/>
      <c r="H344" s="163"/>
      <c r="I344" s="163"/>
      <c r="J344" s="163"/>
      <c r="K344" s="163"/>
      <c r="L344" s="164"/>
      <c r="M344" s="163"/>
      <c r="N344" s="163"/>
      <c r="O344" s="163"/>
      <c r="P344" s="163"/>
    </row>
    <row r="345" spans="1:16">
      <c r="A345" s="163"/>
      <c r="B345" s="163"/>
      <c r="C345" s="163"/>
      <c r="D345" s="163"/>
      <c r="E345" s="163"/>
      <c r="F345" s="163"/>
      <c r="G345" s="163"/>
      <c r="H345" s="163"/>
      <c r="I345" s="163"/>
      <c r="J345" s="163"/>
      <c r="K345" s="163"/>
      <c r="L345" s="163"/>
      <c r="M345" s="163"/>
      <c r="N345" s="163"/>
      <c r="O345" s="163"/>
      <c r="P345" s="163"/>
    </row>
    <row r="346" spans="1:16">
      <c r="A346" s="163"/>
      <c r="B346" s="163"/>
      <c r="C346" s="163"/>
      <c r="D346" s="163"/>
      <c r="E346" s="163"/>
      <c r="F346" s="163"/>
      <c r="G346" s="163"/>
      <c r="H346" s="163"/>
      <c r="I346" s="163"/>
      <c r="J346" s="163"/>
      <c r="K346" s="163"/>
      <c r="L346" s="163"/>
      <c r="M346" s="163"/>
      <c r="N346" s="163"/>
      <c r="O346" s="163"/>
      <c r="P346" s="163"/>
    </row>
    <row r="347" spans="1:16">
      <c r="A347" s="163"/>
      <c r="B347" s="163"/>
      <c r="C347" s="163"/>
      <c r="D347" s="163"/>
      <c r="E347" s="163"/>
      <c r="F347" s="163"/>
      <c r="G347" s="163"/>
      <c r="H347" s="163"/>
      <c r="I347" s="163"/>
      <c r="J347" s="163"/>
      <c r="K347" s="163"/>
      <c r="L347" s="163"/>
      <c r="M347" s="163"/>
      <c r="N347" s="163"/>
      <c r="O347" s="163"/>
      <c r="P347" s="163"/>
    </row>
    <row r="348" spans="1:16">
      <c r="A348" s="163"/>
      <c r="B348" s="163"/>
      <c r="C348" s="163"/>
      <c r="D348" s="163"/>
      <c r="E348" s="163"/>
      <c r="F348" s="163"/>
      <c r="G348" s="163"/>
      <c r="H348" s="163"/>
      <c r="I348" s="163"/>
      <c r="J348" s="163"/>
      <c r="K348" s="163"/>
      <c r="L348" s="163"/>
      <c r="M348" s="163"/>
      <c r="N348" s="163"/>
      <c r="O348" s="163"/>
      <c r="P348" s="163"/>
    </row>
    <row r="349" spans="1:16">
      <c r="A349" s="163"/>
      <c r="B349" s="163"/>
      <c r="C349" s="163"/>
      <c r="D349" s="163"/>
      <c r="E349" s="163"/>
      <c r="F349" s="163"/>
      <c r="G349" s="163"/>
      <c r="H349" s="163"/>
      <c r="I349" s="163"/>
      <c r="J349" s="163"/>
      <c r="K349" s="163"/>
      <c r="L349" s="163"/>
      <c r="M349" s="163"/>
      <c r="N349" s="163"/>
      <c r="O349" s="163"/>
      <c r="P349" s="163"/>
    </row>
    <row r="350" spans="1:16">
      <c r="A350" s="163"/>
      <c r="B350" s="163"/>
      <c r="C350" s="163"/>
      <c r="D350" s="163"/>
      <c r="E350" s="163"/>
      <c r="F350" s="163"/>
      <c r="G350" s="163"/>
      <c r="H350" s="163"/>
      <c r="I350" s="163"/>
      <c r="J350" s="163"/>
      <c r="K350" s="163"/>
      <c r="L350" s="163"/>
      <c r="M350" s="163"/>
      <c r="N350" s="163"/>
      <c r="O350" s="163"/>
      <c r="P350" s="163"/>
    </row>
    <row r="351" spans="1:16">
      <c r="A351" s="163"/>
      <c r="B351" s="163"/>
      <c r="C351" s="163"/>
      <c r="D351" s="163"/>
      <c r="E351" s="163"/>
      <c r="F351" s="163"/>
      <c r="G351" s="163"/>
      <c r="H351" s="163"/>
      <c r="I351" s="163"/>
      <c r="J351" s="163"/>
      <c r="K351" s="163"/>
      <c r="L351" s="163"/>
      <c r="M351" s="163"/>
      <c r="N351" s="163"/>
      <c r="O351" s="163"/>
      <c r="P351" s="163"/>
    </row>
    <row r="352" spans="1:16">
      <c r="A352" s="163"/>
      <c r="B352" s="163"/>
      <c r="C352" s="163"/>
      <c r="D352" s="163"/>
      <c r="E352" s="163"/>
      <c r="F352" s="163"/>
      <c r="G352" s="163"/>
      <c r="H352" s="163"/>
      <c r="I352" s="163"/>
      <c r="J352" s="163"/>
      <c r="K352" s="163"/>
      <c r="L352" s="163"/>
      <c r="M352" s="163"/>
      <c r="N352" s="163"/>
      <c r="O352" s="163"/>
      <c r="P352" s="163"/>
    </row>
    <row r="353" spans="1:16">
      <c r="A353" s="163"/>
      <c r="B353" s="163"/>
      <c r="C353" s="163"/>
      <c r="D353" s="163"/>
      <c r="E353" s="163"/>
      <c r="F353" s="163"/>
      <c r="G353" s="163"/>
      <c r="H353" s="163"/>
      <c r="I353" s="163"/>
      <c r="J353" s="163"/>
      <c r="K353" s="163"/>
      <c r="L353" s="163"/>
      <c r="M353" s="163"/>
      <c r="N353" s="163"/>
      <c r="O353" s="163"/>
      <c r="P353" s="163"/>
    </row>
    <row r="354" spans="1:16">
      <c r="A354" s="163"/>
      <c r="B354" s="163"/>
      <c r="C354" s="163"/>
      <c r="D354" s="163"/>
      <c r="E354" s="163"/>
      <c r="F354" s="163"/>
      <c r="G354" s="163"/>
      <c r="H354" s="163"/>
      <c r="I354" s="163"/>
      <c r="J354" s="163"/>
      <c r="K354" s="163"/>
      <c r="L354" s="163"/>
      <c r="M354" s="163"/>
      <c r="N354" s="163"/>
      <c r="O354" s="163"/>
      <c r="P354" s="163"/>
    </row>
    <row r="355" spans="1:16">
      <c r="A355" s="163"/>
      <c r="B355" s="163"/>
      <c r="C355" s="163"/>
      <c r="D355" s="163"/>
      <c r="E355" s="163"/>
      <c r="F355" s="163"/>
      <c r="G355" s="163"/>
      <c r="H355" s="163"/>
      <c r="I355" s="163"/>
      <c r="J355" s="163"/>
      <c r="K355" s="163"/>
      <c r="L355" s="163"/>
      <c r="M355" s="163"/>
      <c r="N355" s="163"/>
      <c r="O355" s="163"/>
      <c r="P355" s="163"/>
    </row>
    <row r="356" spans="1:16">
      <c r="A356" s="163"/>
      <c r="B356" s="163"/>
      <c r="C356" s="163"/>
      <c r="D356" s="163"/>
      <c r="E356" s="163"/>
      <c r="F356" s="163"/>
      <c r="G356" s="163"/>
      <c r="H356" s="163"/>
      <c r="I356" s="163"/>
      <c r="J356" s="163"/>
      <c r="K356" s="163"/>
      <c r="L356" s="163"/>
      <c r="M356" s="163"/>
      <c r="N356" s="163"/>
      <c r="O356" s="163"/>
      <c r="P356" s="163"/>
    </row>
    <row r="357" spans="1:16">
      <c r="A357" s="163"/>
      <c r="B357" s="163"/>
      <c r="C357" s="163"/>
      <c r="D357" s="163"/>
      <c r="E357" s="163"/>
      <c r="F357" s="163"/>
      <c r="G357" s="163"/>
      <c r="H357" s="163"/>
      <c r="I357" s="163"/>
      <c r="J357" s="163"/>
      <c r="K357" s="163"/>
      <c r="L357" s="163"/>
      <c r="M357" s="163"/>
      <c r="N357" s="163"/>
      <c r="O357" s="163"/>
      <c r="P357" s="163"/>
    </row>
    <row r="358" spans="1:16">
      <c r="A358" s="163"/>
      <c r="B358" s="163"/>
      <c r="C358" s="163"/>
      <c r="D358" s="163"/>
      <c r="E358" s="163"/>
      <c r="F358" s="163"/>
      <c r="G358" s="163"/>
      <c r="H358" s="163"/>
      <c r="I358" s="163"/>
      <c r="J358" s="163"/>
      <c r="K358" s="163"/>
      <c r="L358" s="163"/>
      <c r="M358" s="163"/>
      <c r="N358" s="163"/>
      <c r="O358" s="163"/>
      <c r="P358" s="163"/>
    </row>
    <row r="359" spans="1:16">
      <c r="A359" s="163"/>
      <c r="B359" s="163"/>
      <c r="C359" s="163"/>
      <c r="D359" s="163"/>
      <c r="E359" s="163"/>
      <c r="F359" s="163"/>
      <c r="G359" s="163"/>
      <c r="H359" s="163"/>
      <c r="I359" s="163"/>
      <c r="J359" s="163"/>
      <c r="K359" s="163"/>
      <c r="L359" s="163"/>
      <c r="M359" s="163"/>
      <c r="N359" s="163"/>
      <c r="O359" s="163"/>
      <c r="P359" s="163"/>
    </row>
    <row r="360" spans="1:16">
      <c r="A360" s="163"/>
      <c r="B360" s="163"/>
      <c r="C360" s="163"/>
      <c r="D360" s="163"/>
      <c r="E360" s="163"/>
      <c r="F360" s="163"/>
      <c r="G360" s="163"/>
      <c r="H360" s="163"/>
      <c r="I360" s="163"/>
      <c r="J360" s="163"/>
      <c r="K360" s="163"/>
      <c r="L360" s="163"/>
      <c r="M360" s="163"/>
      <c r="N360" s="163"/>
      <c r="O360" s="163"/>
      <c r="P360" s="163"/>
    </row>
    <row r="361" spans="1:16">
      <c r="A361" s="163"/>
      <c r="B361" s="163"/>
      <c r="C361" s="163"/>
      <c r="D361" s="163"/>
      <c r="E361" s="163"/>
      <c r="F361" s="163"/>
      <c r="G361" s="163"/>
      <c r="H361" s="163"/>
      <c r="I361" s="163"/>
      <c r="J361" s="163"/>
      <c r="K361" s="163"/>
      <c r="L361" s="163"/>
      <c r="M361" s="163"/>
      <c r="N361" s="163"/>
      <c r="O361" s="163"/>
      <c r="P361" s="163"/>
    </row>
    <row r="362" spans="1:16">
      <c r="A362" s="163"/>
      <c r="B362" s="163"/>
      <c r="C362" s="163"/>
      <c r="D362" s="163"/>
      <c r="E362" s="163"/>
      <c r="F362" s="163"/>
      <c r="G362" s="163"/>
      <c r="H362" s="163"/>
      <c r="I362" s="163"/>
      <c r="J362" s="163"/>
      <c r="K362" s="163"/>
      <c r="L362" s="163"/>
      <c r="M362" s="163"/>
      <c r="N362" s="163"/>
      <c r="O362" s="163"/>
      <c r="P362" s="163"/>
    </row>
    <row r="363" spans="1:16">
      <c r="A363" s="163"/>
      <c r="B363" s="163"/>
      <c r="C363" s="163"/>
      <c r="D363" s="163"/>
      <c r="E363" s="163"/>
      <c r="F363" s="163"/>
      <c r="G363" s="163"/>
      <c r="H363" s="163"/>
      <c r="I363" s="163"/>
      <c r="J363" s="163"/>
      <c r="K363" s="163"/>
      <c r="L363" s="163"/>
      <c r="M363" s="163"/>
      <c r="N363" s="163"/>
      <c r="O363" s="163"/>
      <c r="P363" s="163"/>
    </row>
    <row r="364" spans="1:16">
      <c r="A364" s="163"/>
      <c r="B364" s="163"/>
      <c r="C364" s="163"/>
      <c r="D364" s="163"/>
      <c r="E364" s="163"/>
      <c r="F364" s="163"/>
      <c r="G364" s="163"/>
      <c r="H364" s="163"/>
      <c r="I364" s="163"/>
      <c r="J364" s="163"/>
      <c r="K364" s="163"/>
      <c r="L364" s="163"/>
      <c r="M364" s="163"/>
      <c r="N364" s="163"/>
      <c r="O364" s="163"/>
      <c r="P364" s="163"/>
    </row>
    <row r="365" spans="1:16">
      <c r="A365" s="163"/>
      <c r="B365" s="163"/>
      <c r="C365" s="163"/>
      <c r="D365" s="163"/>
      <c r="E365" s="163"/>
      <c r="F365" s="163"/>
      <c r="G365" s="163"/>
      <c r="H365" s="163"/>
      <c r="I365" s="163"/>
      <c r="J365" s="163"/>
      <c r="K365" s="163"/>
      <c r="L365" s="163"/>
      <c r="M365" s="163"/>
      <c r="N365" s="163"/>
      <c r="O365" s="163"/>
      <c r="P365" s="163"/>
    </row>
    <row r="366" spans="1:16">
      <c r="A366" s="163"/>
      <c r="B366" s="163"/>
      <c r="C366" s="163"/>
      <c r="D366" s="163"/>
      <c r="E366" s="163"/>
      <c r="F366" s="163"/>
      <c r="G366" s="163"/>
      <c r="H366" s="163"/>
      <c r="I366" s="163"/>
      <c r="J366" s="163"/>
      <c r="K366" s="163"/>
      <c r="L366" s="163"/>
      <c r="M366" s="163"/>
      <c r="N366" s="163"/>
      <c r="O366" s="163"/>
      <c r="P366" s="163"/>
    </row>
    <row r="367" spans="1:16">
      <c r="A367" s="163"/>
      <c r="B367" s="163"/>
      <c r="C367" s="163"/>
      <c r="D367" s="163"/>
      <c r="E367" s="163"/>
      <c r="F367" s="163"/>
      <c r="G367" s="163"/>
      <c r="H367" s="163"/>
      <c r="I367" s="163"/>
      <c r="J367" s="163"/>
      <c r="K367" s="163"/>
      <c r="L367" s="163"/>
      <c r="M367" s="163"/>
      <c r="N367" s="163"/>
      <c r="O367" s="163"/>
      <c r="P367" s="163"/>
    </row>
    <row r="368" spans="1:16">
      <c r="A368" s="163"/>
      <c r="B368" s="163"/>
      <c r="C368" s="163"/>
      <c r="D368" s="163"/>
      <c r="E368" s="163"/>
      <c r="F368" s="163"/>
      <c r="G368" s="163"/>
      <c r="H368" s="163"/>
      <c r="I368" s="163"/>
      <c r="J368" s="163"/>
      <c r="K368" s="163"/>
      <c r="L368" s="163"/>
      <c r="M368" s="163"/>
      <c r="N368" s="163"/>
      <c r="O368" s="163"/>
      <c r="P368" s="163"/>
    </row>
    <row r="369" spans="1:16">
      <c r="A369" s="163"/>
      <c r="B369" s="163"/>
      <c r="C369" s="163"/>
      <c r="D369" s="163"/>
      <c r="E369" s="163"/>
      <c r="F369" s="163"/>
      <c r="G369" s="163"/>
      <c r="H369" s="163"/>
      <c r="I369" s="163"/>
      <c r="J369" s="163"/>
      <c r="K369" s="163"/>
      <c r="L369" s="163"/>
      <c r="M369" s="163"/>
      <c r="N369" s="163"/>
      <c r="O369" s="163"/>
      <c r="P369" s="163"/>
    </row>
    <row r="370" spans="1:16">
      <c r="A370" s="163"/>
      <c r="B370" s="163"/>
      <c r="C370" s="163"/>
      <c r="D370" s="163"/>
      <c r="E370" s="163"/>
      <c r="F370" s="163"/>
      <c r="G370" s="163"/>
      <c r="H370" s="163"/>
      <c r="I370" s="163"/>
      <c r="J370" s="163"/>
      <c r="K370" s="163"/>
      <c r="L370" s="163"/>
      <c r="M370" s="163"/>
      <c r="N370" s="163"/>
      <c r="O370" s="163"/>
      <c r="P370" s="163"/>
    </row>
    <row r="371" spans="1:16">
      <c r="A371" s="163"/>
      <c r="B371" s="163"/>
      <c r="C371" s="163"/>
      <c r="D371" s="163"/>
      <c r="E371" s="163"/>
      <c r="F371" s="163"/>
      <c r="G371" s="163"/>
      <c r="H371" s="163"/>
      <c r="I371" s="163"/>
      <c r="J371" s="163"/>
      <c r="K371" s="163"/>
      <c r="L371" s="163"/>
      <c r="M371" s="163"/>
      <c r="N371" s="163"/>
      <c r="O371" s="163"/>
      <c r="P371" s="163"/>
    </row>
    <row r="372" spans="1:16">
      <c r="A372" s="163"/>
      <c r="B372" s="163"/>
      <c r="C372" s="163"/>
      <c r="D372" s="163"/>
      <c r="E372" s="163"/>
      <c r="F372" s="163"/>
      <c r="G372" s="163"/>
      <c r="H372" s="163"/>
      <c r="I372" s="163"/>
      <c r="J372" s="163"/>
      <c r="K372" s="163"/>
      <c r="L372" s="163"/>
      <c r="M372" s="163"/>
      <c r="N372" s="163"/>
      <c r="O372" s="163"/>
      <c r="P372" s="163"/>
    </row>
    <row r="373" spans="1:16">
      <c r="A373" s="163"/>
      <c r="B373" s="163"/>
      <c r="C373" s="163"/>
      <c r="D373" s="163"/>
      <c r="E373" s="163"/>
      <c r="F373" s="163"/>
      <c r="G373" s="163"/>
      <c r="H373" s="163"/>
      <c r="I373" s="163"/>
      <c r="J373" s="163"/>
      <c r="K373" s="163"/>
      <c r="L373" s="163"/>
      <c r="M373" s="163"/>
      <c r="N373" s="163"/>
      <c r="O373" s="163"/>
      <c r="P373" s="163"/>
    </row>
    <row r="374" spans="1:16">
      <c r="A374" s="163"/>
      <c r="B374" s="163"/>
      <c r="C374" s="163"/>
      <c r="D374" s="163"/>
      <c r="E374" s="163"/>
      <c r="F374" s="163"/>
      <c r="G374" s="163"/>
      <c r="H374" s="163"/>
      <c r="I374" s="163"/>
      <c r="J374" s="163"/>
      <c r="K374" s="163"/>
      <c r="L374" s="163"/>
      <c r="M374" s="163"/>
      <c r="N374" s="163"/>
      <c r="O374" s="163"/>
      <c r="P374" s="163"/>
    </row>
    <row r="375" spans="1:16">
      <c r="A375" s="163"/>
      <c r="B375" s="163"/>
      <c r="C375" s="163"/>
      <c r="D375" s="163"/>
      <c r="E375" s="163"/>
      <c r="F375" s="163"/>
      <c r="G375" s="163"/>
      <c r="H375" s="163"/>
      <c r="I375" s="163"/>
      <c r="J375" s="163"/>
      <c r="K375" s="163"/>
      <c r="L375" s="163"/>
      <c r="M375" s="163"/>
      <c r="N375" s="163"/>
      <c r="O375" s="163"/>
      <c r="P375" s="163"/>
    </row>
    <row r="376" spans="1:16">
      <c r="A376" s="163"/>
      <c r="B376" s="163"/>
      <c r="C376" s="163"/>
      <c r="D376" s="163"/>
      <c r="E376" s="163"/>
      <c r="F376" s="163"/>
      <c r="G376" s="163"/>
      <c r="H376" s="163"/>
      <c r="I376" s="163"/>
      <c r="J376" s="163"/>
      <c r="K376" s="163"/>
      <c r="L376" s="163"/>
      <c r="M376" s="163"/>
      <c r="N376" s="163"/>
      <c r="O376" s="163"/>
      <c r="P376" s="163"/>
    </row>
    <row r="377" spans="1:16">
      <c r="A377" s="163"/>
      <c r="B377" s="163"/>
      <c r="C377" s="163"/>
      <c r="D377" s="163"/>
      <c r="E377" s="163"/>
      <c r="F377" s="163"/>
      <c r="G377" s="163"/>
      <c r="H377" s="163"/>
      <c r="I377" s="163"/>
      <c r="J377" s="163"/>
      <c r="K377" s="163"/>
      <c r="L377" s="163"/>
      <c r="M377" s="163"/>
      <c r="N377" s="163"/>
      <c r="O377" s="163"/>
      <c r="P377" s="163"/>
    </row>
    <row r="378" spans="1:16">
      <c r="A378" s="163"/>
      <c r="B378" s="163"/>
      <c r="C378" s="163"/>
      <c r="D378" s="163"/>
      <c r="E378" s="163"/>
      <c r="F378" s="163"/>
      <c r="G378" s="163"/>
      <c r="H378" s="163"/>
      <c r="I378" s="163"/>
      <c r="J378" s="163"/>
      <c r="K378" s="163"/>
      <c r="L378" s="163"/>
      <c r="M378" s="163"/>
      <c r="N378" s="163"/>
      <c r="O378" s="163"/>
      <c r="P378" s="163"/>
    </row>
    <row r="379" spans="1:16">
      <c r="A379" s="163"/>
      <c r="B379" s="163"/>
      <c r="C379" s="163"/>
      <c r="D379" s="163"/>
      <c r="E379" s="163"/>
      <c r="F379" s="163"/>
      <c r="G379" s="163"/>
      <c r="H379" s="163"/>
      <c r="I379" s="163"/>
      <c r="J379" s="163"/>
      <c r="K379" s="163"/>
      <c r="L379" s="163"/>
      <c r="M379" s="163"/>
      <c r="N379" s="163"/>
      <c r="O379" s="163"/>
      <c r="P379" s="163"/>
    </row>
    <row r="380" spans="1:16">
      <c r="A380" s="163"/>
      <c r="B380" s="163"/>
      <c r="C380" s="163"/>
      <c r="D380" s="163"/>
      <c r="E380" s="163"/>
      <c r="F380" s="163"/>
      <c r="G380" s="163"/>
      <c r="H380" s="163"/>
      <c r="I380" s="163"/>
      <c r="J380" s="163"/>
      <c r="K380" s="163"/>
      <c r="L380" s="163"/>
      <c r="M380" s="163"/>
      <c r="N380" s="163"/>
      <c r="O380" s="163"/>
      <c r="P380" s="163"/>
    </row>
    <row r="381" spans="1:16">
      <c r="A381" s="163"/>
      <c r="B381" s="163"/>
      <c r="C381" s="163"/>
      <c r="D381" s="163"/>
      <c r="E381" s="163"/>
      <c r="F381" s="163"/>
      <c r="G381" s="163"/>
      <c r="H381" s="163"/>
      <c r="I381" s="163"/>
      <c r="J381" s="163"/>
      <c r="K381" s="163"/>
      <c r="L381" s="163"/>
      <c r="M381" s="163"/>
      <c r="N381" s="163"/>
      <c r="O381" s="163"/>
      <c r="P381" s="163"/>
    </row>
    <row r="382" spans="1:16">
      <c r="A382" s="163"/>
      <c r="B382" s="163"/>
      <c r="C382" s="163"/>
      <c r="D382" s="163"/>
      <c r="E382" s="163"/>
      <c r="F382" s="163"/>
      <c r="G382" s="163"/>
      <c r="H382" s="163"/>
      <c r="I382" s="163"/>
      <c r="J382" s="163"/>
      <c r="K382" s="163"/>
      <c r="L382" s="163"/>
      <c r="M382" s="163"/>
      <c r="N382" s="163"/>
      <c r="O382" s="163"/>
      <c r="P382" s="163"/>
    </row>
    <row r="383" spans="1:16">
      <c r="A383" s="163"/>
      <c r="B383" s="163"/>
      <c r="C383" s="163"/>
      <c r="D383" s="163"/>
      <c r="E383" s="163"/>
      <c r="F383" s="163"/>
      <c r="G383" s="163"/>
      <c r="H383" s="163"/>
      <c r="I383" s="163"/>
      <c r="J383" s="163"/>
      <c r="K383" s="163"/>
      <c r="L383" s="163"/>
      <c r="M383" s="163"/>
      <c r="N383" s="163"/>
      <c r="O383" s="163"/>
      <c r="P383" s="163"/>
    </row>
    <row r="384" spans="1:16">
      <c r="A384" s="163"/>
      <c r="B384" s="163"/>
      <c r="C384" s="163"/>
      <c r="D384" s="163"/>
      <c r="E384" s="163"/>
      <c r="F384" s="163"/>
      <c r="G384" s="163"/>
      <c r="H384" s="163"/>
      <c r="I384" s="163"/>
      <c r="J384" s="163"/>
      <c r="K384" s="163"/>
      <c r="L384" s="163"/>
      <c r="M384" s="163"/>
      <c r="N384" s="163"/>
      <c r="O384" s="163"/>
      <c r="P384" s="163"/>
    </row>
    <row r="385" spans="1:16">
      <c r="A385" s="163"/>
      <c r="B385" s="163"/>
      <c r="C385" s="163"/>
      <c r="D385" s="163"/>
      <c r="E385" s="163"/>
      <c r="F385" s="163"/>
      <c r="G385" s="163"/>
      <c r="H385" s="163"/>
      <c r="I385" s="163"/>
      <c r="J385" s="163"/>
      <c r="K385" s="163"/>
      <c r="L385" s="163"/>
      <c r="M385" s="163"/>
      <c r="N385" s="163"/>
      <c r="O385" s="163"/>
      <c r="P385" s="163"/>
    </row>
    <row r="386" spans="1:16">
      <c r="A386" s="163"/>
      <c r="B386" s="163"/>
      <c r="C386" s="163"/>
      <c r="D386" s="163"/>
      <c r="E386" s="163"/>
      <c r="F386" s="163"/>
      <c r="G386" s="163"/>
      <c r="H386" s="163"/>
      <c r="I386" s="163"/>
      <c r="J386" s="163"/>
      <c r="K386" s="163"/>
      <c r="L386" s="163"/>
      <c r="M386" s="163"/>
      <c r="N386" s="163"/>
      <c r="O386" s="163"/>
      <c r="P386" s="163"/>
    </row>
    <row r="387" spans="1:16">
      <c r="A387" s="163"/>
      <c r="B387" s="163"/>
      <c r="C387" s="163"/>
      <c r="D387" s="163"/>
      <c r="E387" s="163"/>
      <c r="F387" s="163"/>
      <c r="G387" s="163"/>
      <c r="H387" s="163"/>
      <c r="I387" s="163"/>
      <c r="J387" s="163"/>
      <c r="K387" s="163"/>
      <c r="L387" s="163"/>
      <c r="M387" s="163"/>
      <c r="N387" s="163"/>
      <c r="O387" s="163"/>
      <c r="P387" s="163"/>
    </row>
    <row r="388" spans="1:16">
      <c r="A388" s="163"/>
      <c r="B388" s="163"/>
      <c r="C388" s="163"/>
      <c r="D388" s="163"/>
      <c r="E388" s="163"/>
      <c r="F388" s="163"/>
      <c r="G388" s="163"/>
      <c r="H388" s="163"/>
      <c r="I388" s="163"/>
      <c r="J388" s="163"/>
      <c r="K388" s="163"/>
      <c r="L388" s="163"/>
      <c r="M388" s="163"/>
      <c r="N388" s="163"/>
      <c r="O388" s="163"/>
      <c r="P388" s="163"/>
    </row>
    <row r="389" spans="1:16">
      <c r="A389" s="163"/>
      <c r="B389" s="163"/>
      <c r="C389" s="163"/>
      <c r="D389" s="163"/>
      <c r="E389" s="163"/>
      <c r="F389" s="163"/>
      <c r="G389" s="163"/>
      <c r="H389" s="163"/>
      <c r="I389" s="163"/>
      <c r="J389" s="163"/>
      <c r="K389" s="163"/>
      <c r="L389" s="163"/>
      <c r="M389" s="163"/>
      <c r="N389" s="163"/>
      <c r="O389" s="163"/>
      <c r="P389" s="163"/>
    </row>
    <row r="390" spans="1:16">
      <c r="A390" s="163"/>
      <c r="B390" s="163"/>
      <c r="C390" s="163"/>
      <c r="D390" s="163"/>
      <c r="E390" s="163"/>
      <c r="F390" s="163"/>
      <c r="G390" s="163"/>
      <c r="H390" s="163"/>
      <c r="I390" s="163"/>
      <c r="J390" s="163"/>
      <c r="K390" s="163"/>
      <c r="L390" s="163"/>
      <c r="M390" s="163"/>
      <c r="N390" s="163"/>
      <c r="O390" s="163"/>
      <c r="P390" s="163"/>
    </row>
    <row r="391" spans="1:16">
      <c r="A391" s="163"/>
      <c r="B391" s="163"/>
      <c r="C391" s="163"/>
      <c r="D391" s="163"/>
      <c r="E391" s="163"/>
      <c r="F391" s="163"/>
      <c r="G391" s="163"/>
      <c r="H391" s="163"/>
      <c r="I391" s="163"/>
      <c r="J391" s="163"/>
      <c r="K391" s="163"/>
      <c r="L391" s="163"/>
      <c r="M391" s="163"/>
      <c r="N391" s="163"/>
      <c r="O391" s="163"/>
      <c r="P391" s="163"/>
    </row>
    <row r="392" spans="1:16">
      <c r="A392" s="163"/>
      <c r="B392" s="163"/>
      <c r="C392" s="163"/>
      <c r="D392" s="163"/>
      <c r="E392" s="163"/>
      <c r="F392" s="163"/>
      <c r="G392" s="163"/>
      <c r="H392" s="163"/>
      <c r="I392" s="163"/>
      <c r="J392" s="163"/>
      <c r="K392" s="163"/>
      <c r="L392" s="163"/>
      <c r="M392" s="163"/>
      <c r="N392" s="163"/>
      <c r="O392" s="163"/>
      <c r="P392" s="163"/>
    </row>
    <row r="393" spans="1:16">
      <c r="A393" s="163"/>
      <c r="B393" s="163"/>
      <c r="C393" s="163"/>
      <c r="D393" s="163"/>
      <c r="E393" s="163"/>
      <c r="F393" s="163"/>
      <c r="G393" s="163"/>
      <c r="H393" s="163"/>
      <c r="I393" s="163"/>
      <c r="J393" s="163"/>
      <c r="K393" s="163"/>
      <c r="L393" s="163"/>
      <c r="M393" s="163"/>
      <c r="N393" s="163"/>
      <c r="O393" s="163"/>
      <c r="P393" s="163"/>
    </row>
    <row r="394" spans="1:16">
      <c r="A394" s="163"/>
      <c r="B394" s="163"/>
      <c r="C394" s="163"/>
      <c r="D394" s="163"/>
      <c r="E394" s="163"/>
      <c r="F394" s="163"/>
      <c r="G394" s="163"/>
      <c r="H394" s="163"/>
      <c r="I394" s="163"/>
      <c r="J394" s="163"/>
      <c r="K394" s="163"/>
      <c r="L394" s="163"/>
      <c r="M394" s="163"/>
      <c r="N394" s="163"/>
      <c r="O394" s="163"/>
      <c r="P394" s="163"/>
    </row>
    <row r="395" spans="1:16">
      <c r="A395" s="163"/>
      <c r="B395" s="163"/>
      <c r="C395" s="163"/>
      <c r="D395" s="163"/>
      <c r="E395" s="163"/>
      <c r="F395" s="163"/>
      <c r="G395" s="163"/>
      <c r="H395" s="163"/>
      <c r="I395" s="163"/>
      <c r="J395" s="163"/>
      <c r="K395" s="163"/>
      <c r="L395" s="163"/>
      <c r="M395" s="163"/>
      <c r="N395" s="163"/>
      <c r="O395" s="163"/>
      <c r="P395" s="163"/>
    </row>
    <row r="396" spans="1:16">
      <c r="A396" s="163"/>
      <c r="B396" s="163"/>
      <c r="C396" s="163"/>
      <c r="D396" s="163"/>
      <c r="E396" s="163"/>
      <c r="F396" s="163"/>
      <c r="G396" s="163"/>
      <c r="H396" s="163"/>
      <c r="I396" s="163"/>
      <c r="J396" s="163"/>
      <c r="K396" s="163"/>
      <c r="L396" s="163"/>
      <c r="M396" s="163"/>
      <c r="N396" s="163"/>
      <c r="O396" s="163"/>
      <c r="P396" s="163"/>
    </row>
    <row r="397" spans="1:16">
      <c r="A397" s="163"/>
      <c r="B397" s="163"/>
      <c r="C397" s="163"/>
      <c r="D397" s="163"/>
      <c r="E397" s="163"/>
      <c r="F397" s="163"/>
      <c r="G397" s="163"/>
      <c r="H397" s="163"/>
      <c r="I397" s="163"/>
      <c r="J397" s="163"/>
      <c r="K397" s="163"/>
      <c r="L397" s="163"/>
      <c r="M397" s="163"/>
      <c r="N397" s="163"/>
      <c r="O397" s="163"/>
      <c r="P397" s="163"/>
    </row>
    <row r="398" spans="1:16">
      <c r="A398" s="163"/>
      <c r="B398" s="163"/>
      <c r="C398" s="163"/>
      <c r="D398" s="163"/>
      <c r="E398" s="163"/>
      <c r="F398" s="163"/>
      <c r="G398" s="163"/>
      <c r="H398" s="163"/>
      <c r="I398" s="163"/>
      <c r="J398" s="163"/>
      <c r="K398" s="163"/>
      <c r="L398" s="163"/>
      <c r="M398" s="163"/>
      <c r="N398" s="163"/>
      <c r="O398" s="163"/>
      <c r="P398" s="163"/>
    </row>
    <row r="399" spans="1:16">
      <c r="A399" s="163"/>
      <c r="B399" s="163"/>
      <c r="C399" s="163"/>
      <c r="D399" s="163"/>
      <c r="E399" s="163"/>
      <c r="F399" s="163"/>
      <c r="G399" s="163"/>
      <c r="H399" s="163"/>
      <c r="I399" s="163"/>
      <c r="J399" s="163"/>
      <c r="K399" s="163"/>
      <c r="L399" s="163"/>
      <c r="M399" s="163"/>
      <c r="N399" s="163"/>
      <c r="O399" s="163"/>
      <c r="P399" s="163"/>
    </row>
    <row r="400" spans="1:16">
      <c r="A400" s="163"/>
      <c r="B400" s="163"/>
      <c r="C400" s="163"/>
      <c r="D400" s="163"/>
      <c r="E400" s="163"/>
      <c r="F400" s="163"/>
      <c r="G400" s="163"/>
      <c r="H400" s="163"/>
      <c r="I400" s="163"/>
      <c r="J400" s="163"/>
      <c r="K400" s="163"/>
      <c r="L400" s="163"/>
      <c r="M400" s="163"/>
      <c r="N400" s="163"/>
      <c r="O400" s="163"/>
      <c r="P400" s="163"/>
    </row>
    <row r="401" spans="1:16">
      <c r="A401" s="163"/>
      <c r="B401" s="163"/>
      <c r="C401" s="163"/>
      <c r="D401" s="163"/>
      <c r="E401" s="163"/>
      <c r="F401" s="163"/>
      <c r="G401" s="163"/>
      <c r="H401" s="163"/>
      <c r="I401" s="163"/>
      <c r="J401" s="163"/>
      <c r="K401" s="163"/>
      <c r="L401" s="163"/>
      <c r="M401" s="163"/>
      <c r="N401" s="163"/>
      <c r="O401" s="163"/>
      <c r="P401" s="163"/>
    </row>
    <row r="402" spans="1:16">
      <c r="A402" s="163"/>
      <c r="B402" s="163"/>
      <c r="C402" s="163"/>
      <c r="D402" s="163"/>
      <c r="E402" s="163"/>
      <c r="F402" s="163"/>
      <c r="G402" s="163"/>
      <c r="H402" s="163"/>
      <c r="I402" s="163"/>
      <c r="J402" s="163"/>
      <c r="K402" s="163"/>
      <c r="L402" s="163"/>
      <c r="M402" s="163"/>
      <c r="N402" s="163"/>
      <c r="O402" s="163"/>
      <c r="P402" s="163"/>
    </row>
    <row r="403" spans="1:16">
      <c r="A403" s="163"/>
      <c r="B403" s="163"/>
      <c r="C403" s="163"/>
      <c r="D403" s="163"/>
      <c r="E403" s="163"/>
      <c r="F403" s="163"/>
      <c r="G403" s="163"/>
      <c r="H403" s="163"/>
      <c r="I403" s="163"/>
      <c r="J403" s="163"/>
      <c r="K403" s="163"/>
      <c r="L403" s="163"/>
      <c r="M403" s="163"/>
      <c r="N403" s="163"/>
      <c r="O403" s="163"/>
      <c r="P403" s="163"/>
    </row>
    <row r="404" spans="1:16">
      <c r="A404" s="163"/>
      <c r="B404" s="163"/>
      <c r="C404" s="163"/>
      <c r="D404" s="163"/>
      <c r="E404" s="163"/>
      <c r="F404" s="163"/>
      <c r="G404" s="163"/>
      <c r="H404" s="163"/>
      <c r="I404" s="163"/>
      <c r="J404" s="163"/>
      <c r="K404" s="163"/>
      <c r="L404" s="163"/>
      <c r="M404" s="163"/>
      <c r="N404" s="163"/>
      <c r="O404" s="163"/>
      <c r="P404" s="163"/>
    </row>
    <row r="405" spans="1:16">
      <c r="A405" s="163"/>
      <c r="B405" s="163"/>
      <c r="C405" s="163"/>
      <c r="D405" s="163"/>
      <c r="E405" s="163"/>
      <c r="F405" s="163"/>
      <c r="G405" s="163"/>
      <c r="H405" s="163"/>
      <c r="I405" s="163"/>
      <c r="J405" s="163"/>
      <c r="K405" s="163"/>
      <c r="L405" s="163"/>
      <c r="M405" s="163"/>
      <c r="N405" s="163"/>
      <c r="O405" s="163"/>
      <c r="P405" s="163"/>
    </row>
    <row r="406" spans="1:16">
      <c r="A406" s="163"/>
      <c r="B406" s="163"/>
      <c r="C406" s="163"/>
      <c r="D406" s="163"/>
      <c r="E406" s="163"/>
      <c r="F406" s="163"/>
      <c r="G406" s="163"/>
      <c r="H406" s="163"/>
      <c r="I406" s="163"/>
      <c r="J406" s="163"/>
      <c r="K406" s="163"/>
      <c r="L406" s="163"/>
      <c r="M406" s="163"/>
      <c r="N406" s="163"/>
      <c r="O406" s="163"/>
      <c r="P406" s="163"/>
    </row>
    <row r="407" spans="1:16">
      <c r="A407" s="163"/>
      <c r="B407" s="163"/>
      <c r="C407" s="163"/>
      <c r="D407" s="163"/>
      <c r="E407" s="163"/>
      <c r="F407" s="163"/>
      <c r="G407" s="163"/>
      <c r="H407" s="163"/>
      <c r="I407" s="163"/>
      <c r="J407" s="163"/>
      <c r="K407" s="163"/>
      <c r="L407" s="163"/>
      <c r="M407" s="163"/>
      <c r="N407" s="163"/>
      <c r="O407" s="163"/>
      <c r="P407" s="163"/>
    </row>
    <row r="408" spans="1:16">
      <c r="A408" s="163"/>
      <c r="B408" s="163"/>
      <c r="C408" s="163"/>
      <c r="D408" s="163"/>
      <c r="E408" s="163"/>
      <c r="F408" s="163"/>
      <c r="G408" s="163"/>
      <c r="H408" s="163"/>
      <c r="I408" s="163"/>
      <c r="J408" s="163"/>
      <c r="K408" s="163"/>
      <c r="L408" s="163"/>
      <c r="M408" s="163"/>
      <c r="N408" s="163"/>
      <c r="O408" s="163"/>
      <c r="P408" s="163"/>
    </row>
    <row r="409" spans="1:16">
      <c r="A409" s="163"/>
      <c r="B409" s="163"/>
      <c r="C409" s="163"/>
      <c r="D409" s="163"/>
      <c r="E409" s="163"/>
      <c r="F409" s="163"/>
      <c r="G409" s="163"/>
      <c r="H409" s="163"/>
      <c r="I409" s="163"/>
      <c r="J409" s="163"/>
      <c r="K409" s="163"/>
      <c r="L409" s="163"/>
      <c r="M409" s="163"/>
      <c r="N409" s="163"/>
      <c r="O409" s="163"/>
      <c r="P409" s="163"/>
    </row>
    <row r="410" spans="1:16">
      <c r="A410" s="163"/>
      <c r="B410" s="163"/>
      <c r="C410" s="163"/>
      <c r="D410" s="163"/>
      <c r="E410" s="163"/>
      <c r="F410" s="163"/>
      <c r="G410" s="163"/>
      <c r="H410" s="163"/>
      <c r="I410" s="163"/>
      <c r="J410" s="163"/>
      <c r="K410" s="163"/>
      <c r="L410" s="163"/>
      <c r="M410" s="163"/>
      <c r="N410" s="163"/>
      <c r="O410" s="163"/>
      <c r="P410" s="163"/>
    </row>
    <row r="411" spans="1:16">
      <c r="A411" s="163"/>
      <c r="B411" s="163"/>
      <c r="C411" s="163"/>
      <c r="D411" s="163"/>
      <c r="E411" s="163"/>
      <c r="F411" s="163"/>
      <c r="G411" s="163"/>
      <c r="H411" s="163"/>
      <c r="I411" s="163"/>
      <c r="J411" s="163"/>
      <c r="K411" s="163"/>
      <c r="L411" s="163"/>
      <c r="M411" s="163"/>
      <c r="N411" s="163"/>
      <c r="O411" s="163"/>
      <c r="P411" s="163"/>
    </row>
    <row r="412" spans="1:16">
      <c r="A412" s="163"/>
      <c r="B412" s="163"/>
      <c r="C412" s="163"/>
      <c r="D412" s="163"/>
      <c r="E412" s="163"/>
      <c r="F412" s="163"/>
      <c r="G412" s="163"/>
      <c r="H412" s="163"/>
      <c r="I412" s="163"/>
      <c r="J412" s="163"/>
      <c r="K412" s="163"/>
      <c r="L412" s="163"/>
      <c r="M412" s="163"/>
      <c r="N412" s="163"/>
      <c r="O412" s="163"/>
      <c r="P412" s="163"/>
    </row>
    <row r="413" spans="1:16">
      <c r="A413" s="163"/>
      <c r="B413" s="163"/>
      <c r="C413" s="163"/>
      <c r="D413" s="163"/>
      <c r="E413" s="163"/>
      <c r="F413" s="163"/>
      <c r="G413" s="163"/>
      <c r="H413" s="163"/>
      <c r="I413" s="163"/>
      <c r="J413" s="163"/>
      <c r="K413" s="163"/>
      <c r="L413" s="163"/>
      <c r="M413" s="163"/>
      <c r="N413" s="163"/>
      <c r="O413" s="163"/>
      <c r="P413" s="163"/>
    </row>
    <row r="414" spans="1:16">
      <c r="A414" s="163"/>
      <c r="B414" s="163"/>
      <c r="C414" s="163"/>
      <c r="D414" s="163"/>
      <c r="E414" s="163"/>
      <c r="F414" s="163"/>
      <c r="G414" s="163"/>
      <c r="H414" s="163"/>
      <c r="I414" s="163"/>
      <c r="J414" s="163"/>
      <c r="K414" s="163"/>
      <c r="L414" s="163"/>
      <c r="M414" s="163"/>
      <c r="N414" s="163"/>
      <c r="O414" s="163"/>
      <c r="P414" s="163"/>
    </row>
    <row r="415" spans="1:16">
      <c r="A415" s="163"/>
      <c r="B415" s="163"/>
      <c r="C415" s="163"/>
      <c r="D415" s="163"/>
      <c r="E415" s="163"/>
      <c r="F415" s="163"/>
      <c r="G415" s="163"/>
      <c r="H415" s="163"/>
      <c r="I415" s="163"/>
      <c r="J415" s="163"/>
      <c r="K415" s="163"/>
      <c r="L415" s="163"/>
      <c r="M415" s="163"/>
      <c r="N415" s="163"/>
      <c r="O415" s="163"/>
      <c r="P415" s="163"/>
    </row>
    <row r="416" spans="1:16">
      <c r="A416" s="163"/>
      <c r="B416" s="163"/>
      <c r="C416" s="163"/>
      <c r="D416" s="163"/>
      <c r="E416" s="163"/>
      <c r="F416" s="163"/>
      <c r="G416" s="163"/>
      <c r="H416" s="163"/>
      <c r="I416" s="163"/>
      <c r="J416" s="163"/>
      <c r="K416" s="163"/>
      <c r="L416" s="163"/>
      <c r="M416" s="163"/>
      <c r="N416" s="163"/>
      <c r="O416" s="163"/>
      <c r="P416" s="163"/>
    </row>
    <row r="417" spans="1:16">
      <c r="A417" s="163"/>
      <c r="B417" s="163"/>
      <c r="C417" s="163"/>
      <c r="D417" s="163"/>
      <c r="E417" s="163"/>
      <c r="F417" s="163"/>
      <c r="G417" s="163"/>
      <c r="H417" s="163"/>
      <c r="I417" s="163"/>
      <c r="J417" s="163"/>
      <c r="K417" s="163"/>
      <c r="L417" s="163"/>
      <c r="M417" s="163"/>
      <c r="N417" s="163"/>
      <c r="O417" s="163"/>
      <c r="P417" s="163"/>
    </row>
    <row r="418" spans="1:16">
      <c r="A418" s="163"/>
      <c r="B418" s="163"/>
      <c r="C418" s="163"/>
      <c r="D418" s="163"/>
      <c r="E418" s="163"/>
      <c r="F418" s="163"/>
      <c r="G418" s="163"/>
      <c r="H418" s="163"/>
      <c r="I418" s="163"/>
      <c r="J418" s="163"/>
      <c r="K418" s="163"/>
      <c r="L418" s="163"/>
      <c r="M418" s="163"/>
      <c r="N418" s="163"/>
      <c r="O418" s="163"/>
      <c r="P418" s="163"/>
    </row>
    <row r="419" spans="1:16">
      <c r="A419" s="163"/>
      <c r="B419" s="163"/>
      <c r="C419" s="163"/>
      <c r="D419" s="163"/>
      <c r="E419" s="163"/>
      <c r="F419" s="163"/>
      <c r="G419" s="163"/>
      <c r="H419" s="163"/>
      <c r="I419" s="163"/>
      <c r="J419" s="163"/>
      <c r="K419" s="163"/>
      <c r="L419" s="163"/>
      <c r="M419" s="163"/>
      <c r="N419" s="163"/>
      <c r="O419" s="163"/>
      <c r="P419" s="163"/>
    </row>
    <row r="420" spans="1:16">
      <c r="A420" s="163"/>
      <c r="B420" s="163"/>
      <c r="C420" s="163"/>
      <c r="D420" s="163"/>
      <c r="E420" s="163"/>
      <c r="F420" s="163"/>
      <c r="G420" s="163"/>
      <c r="H420" s="163"/>
      <c r="I420" s="163"/>
      <c r="J420" s="163"/>
      <c r="K420" s="163"/>
      <c r="L420" s="163"/>
      <c r="M420" s="163"/>
      <c r="N420" s="163"/>
      <c r="O420" s="163"/>
      <c r="P420" s="163"/>
    </row>
    <row r="421" spans="1:16">
      <c r="A421" s="163"/>
      <c r="B421" s="163"/>
      <c r="C421" s="163"/>
      <c r="D421" s="163"/>
      <c r="E421" s="163"/>
      <c r="F421" s="163"/>
      <c r="G421" s="163"/>
      <c r="H421" s="163"/>
      <c r="I421" s="163"/>
      <c r="J421" s="163"/>
      <c r="K421" s="163"/>
      <c r="L421" s="163"/>
      <c r="M421" s="163"/>
      <c r="N421" s="163"/>
      <c r="O421" s="163"/>
      <c r="P421" s="163"/>
    </row>
    <row r="422" spans="1:16">
      <c r="A422" s="163"/>
      <c r="B422" s="163"/>
      <c r="C422" s="163"/>
      <c r="D422" s="163"/>
      <c r="E422" s="163"/>
      <c r="F422" s="163"/>
      <c r="G422" s="163"/>
      <c r="H422" s="163"/>
      <c r="I422" s="163"/>
      <c r="J422" s="163"/>
      <c r="K422" s="163"/>
      <c r="L422" s="163"/>
      <c r="M422" s="163"/>
      <c r="N422" s="163"/>
      <c r="O422" s="163"/>
      <c r="P422" s="163"/>
    </row>
    <row r="423" spans="1:16">
      <c r="A423" s="163"/>
      <c r="B423" s="163"/>
      <c r="C423" s="163"/>
      <c r="D423" s="163"/>
      <c r="E423" s="163"/>
      <c r="F423" s="163"/>
      <c r="G423" s="163"/>
      <c r="H423" s="163"/>
      <c r="I423" s="163"/>
      <c r="J423" s="163"/>
      <c r="K423" s="163"/>
      <c r="L423" s="163"/>
      <c r="M423" s="163"/>
      <c r="N423" s="163"/>
      <c r="O423" s="163"/>
      <c r="P423" s="163"/>
    </row>
    <row r="424" spans="1:16">
      <c r="A424" s="163"/>
      <c r="B424" s="163"/>
      <c r="C424" s="163"/>
      <c r="D424" s="163"/>
      <c r="E424" s="163"/>
      <c r="F424" s="163"/>
      <c r="G424" s="163"/>
      <c r="H424" s="163"/>
      <c r="I424" s="163"/>
      <c r="J424" s="163"/>
      <c r="K424" s="163"/>
      <c r="L424" s="163"/>
      <c r="M424" s="163"/>
      <c r="N424" s="163"/>
      <c r="O424" s="163"/>
      <c r="P424" s="163"/>
    </row>
    <row r="425" spans="1:16">
      <c r="A425" s="163"/>
      <c r="B425" s="163"/>
      <c r="C425" s="163"/>
      <c r="D425" s="163"/>
      <c r="E425" s="163"/>
      <c r="F425" s="163"/>
      <c r="G425" s="163"/>
      <c r="H425" s="163"/>
      <c r="I425" s="163"/>
      <c r="J425" s="163"/>
      <c r="K425" s="163"/>
      <c r="L425" s="163"/>
      <c r="M425" s="163"/>
      <c r="N425" s="163"/>
      <c r="O425" s="163"/>
      <c r="P425" s="163"/>
    </row>
    <row r="426" spans="1:16">
      <c r="A426" s="163"/>
      <c r="B426" s="163"/>
      <c r="C426" s="163"/>
      <c r="D426" s="163"/>
      <c r="E426" s="163"/>
      <c r="F426" s="163"/>
      <c r="G426" s="163"/>
      <c r="H426" s="163"/>
      <c r="I426" s="163"/>
      <c r="J426" s="163"/>
      <c r="K426" s="163"/>
      <c r="L426" s="163"/>
      <c r="M426" s="163"/>
      <c r="N426" s="163"/>
      <c r="O426" s="163"/>
      <c r="P426" s="163"/>
    </row>
    <row r="427" spans="1:16">
      <c r="A427" s="163"/>
      <c r="B427" s="163"/>
      <c r="C427" s="163"/>
      <c r="D427" s="163"/>
      <c r="E427" s="163"/>
      <c r="F427" s="163"/>
      <c r="G427" s="163"/>
      <c r="H427" s="163"/>
      <c r="I427" s="163"/>
      <c r="J427" s="163"/>
      <c r="K427" s="163"/>
      <c r="L427" s="163"/>
      <c r="M427" s="163"/>
      <c r="N427" s="163"/>
      <c r="O427" s="163"/>
      <c r="P427" s="163"/>
    </row>
    <row r="428" spans="1:16">
      <c r="A428" s="163"/>
      <c r="B428" s="163"/>
      <c r="C428" s="163"/>
      <c r="D428" s="163"/>
      <c r="E428" s="163"/>
      <c r="F428" s="163"/>
      <c r="G428" s="163"/>
      <c r="H428" s="163"/>
      <c r="I428" s="163"/>
      <c r="J428" s="163"/>
      <c r="K428" s="163"/>
      <c r="L428" s="163"/>
      <c r="M428" s="163"/>
      <c r="N428" s="163"/>
      <c r="O428" s="163"/>
      <c r="P428" s="163"/>
    </row>
    <row r="429" spans="1:16">
      <c r="A429" s="163"/>
      <c r="B429" s="163"/>
      <c r="C429" s="163"/>
      <c r="D429" s="163"/>
      <c r="E429" s="163"/>
      <c r="F429" s="163"/>
      <c r="G429" s="163"/>
      <c r="H429" s="163"/>
      <c r="I429" s="163"/>
      <c r="J429" s="163"/>
      <c r="K429" s="163"/>
      <c r="L429" s="163"/>
      <c r="M429" s="163"/>
      <c r="N429" s="163"/>
      <c r="O429" s="163"/>
      <c r="P429" s="163"/>
    </row>
    <row r="430" spans="1:16">
      <c r="A430" s="163"/>
      <c r="B430" s="163"/>
      <c r="C430" s="163"/>
      <c r="D430" s="163"/>
      <c r="E430" s="163"/>
      <c r="F430" s="163"/>
      <c r="G430" s="163"/>
      <c r="H430" s="163"/>
      <c r="I430" s="163"/>
      <c r="J430" s="163"/>
      <c r="K430" s="163"/>
      <c r="L430" s="163"/>
      <c r="M430" s="163"/>
      <c r="N430" s="163"/>
      <c r="O430" s="163"/>
      <c r="P430" s="163"/>
    </row>
    <row r="431" spans="1:16">
      <c r="A431" s="163"/>
      <c r="B431" s="163"/>
      <c r="C431" s="163"/>
      <c r="D431" s="163"/>
      <c r="E431" s="163"/>
      <c r="F431" s="163"/>
      <c r="G431" s="163"/>
      <c r="H431" s="163"/>
      <c r="I431" s="163"/>
      <c r="J431" s="163"/>
      <c r="K431" s="163"/>
      <c r="L431" s="163"/>
      <c r="M431" s="163"/>
      <c r="N431" s="163"/>
      <c r="O431" s="163"/>
      <c r="P431" s="163"/>
    </row>
    <row r="432" spans="1:16">
      <c r="A432" s="163"/>
      <c r="B432" s="163"/>
      <c r="C432" s="163"/>
      <c r="D432" s="163"/>
      <c r="E432" s="163"/>
      <c r="F432" s="163"/>
      <c r="G432" s="163"/>
      <c r="H432" s="163"/>
      <c r="I432" s="163"/>
      <c r="J432" s="163"/>
      <c r="K432" s="163"/>
      <c r="L432" s="163"/>
      <c r="M432" s="163"/>
      <c r="N432" s="163"/>
      <c r="O432" s="163"/>
      <c r="P432" s="163"/>
    </row>
    <row r="433" spans="1:16">
      <c r="A433" s="163"/>
      <c r="B433" s="163"/>
      <c r="C433" s="163"/>
      <c r="D433" s="163"/>
      <c r="E433" s="163"/>
      <c r="F433" s="163"/>
      <c r="G433" s="163"/>
      <c r="H433" s="163"/>
      <c r="I433" s="163"/>
      <c r="J433" s="163"/>
      <c r="K433" s="163"/>
      <c r="L433" s="163"/>
      <c r="M433" s="163"/>
      <c r="N433" s="163"/>
      <c r="O433" s="163"/>
      <c r="P433" s="163"/>
    </row>
    <row r="434" spans="1:16">
      <c r="A434" s="163"/>
      <c r="B434" s="163"/>
      <c r="C434" s="163"/>
      <c r="D434" s="163"/>
      <c r="E434" s="163"/>
      <c r="F434" s="163"/>
      <c r="G434" s="163"/>
      <c r="H434" s="163"/>
      <c r="I434" s="163"/>
      <c r="J434" s="163"/>
      <c r="K434" s="163"/>
      <c r="L434" s="163"/>
      <c r="M434" s="163"/>
      <c r="N434" s="163"/>
      <c r="O434" s="163"/>
      <c r="P434" s="163"/>
    </row>
    <row r="435" spans="1:16">
      <c r="A435" s="163"/>
      <c r="B435" s="163"/>
      <c r="C435" s="163"/>
      <c r="D435" s="163"/>
      <c r="E435" s="163"/>
      <c r="F435" s="163"/>
      <c r="G435" s="163"/>
      <c r="H435" s="163"/>
      <c r="I435" s="163"/>
      <c r="J435" s="163"/>
      <c r="K435" s="163"/>
      <c r="L435" s="163"/>
      <c r="M435" s="163"/>
      <c r="N435" s="163"/>
      <c r="O435" s="163"/>
      <c r="P435" s="163"/>
    </row>
    <row r="436" spans="1:16">
      <c r="A436" s="163"/>
      <c r="B436" s="163"/>
      <c r="C436" s="163"/>
      <c r="D436" s="163"/>
      <c r="E436" s="163"/>
      <c r="F436" s="163"/>
      <c r="G436" s="163"/>
      <c r="H436" s="163"/>
      <c r="I436" s="163"/>
      <c r="J436" s="163"/>
      <c r="K436" s="163"/>
      <c r="L436" s="163"/>
      <c r="M436" s="163"/>
      <c r="N436" s="163"/>
      <c r="O436" s="163"/>
      <c r="P436" s="163"/>
    </row>
    <row r="437" spans="1:16">
      <c r="A437" s="163"/>
      <c r="B437" s="163"/>
      <c r="C437" s="163"/>
      <c r="D437" s="163"/>
      <c r="E437" s="163"/>
      <c r="F437" s="163"/>
      <c r="G437" s="163"/>
      <c r="H437" s="163"/>
      <c r="I437" s="163"/>
      <c r="J437" s="163"/>
      <c r="K437" s="163"/>
      <c r="L437" s="163"/>
      <c r="M437" s="163"/>
      <c r="N437" s="163"/>
      <c r="O437" s="163"/>
      <c r="P437" s="163"/>
    </row>
    <row r="438" spans="1:16">
      <c r="A438" s="163"/>
      <c r="B438" s="163"/>
      <c r="C438" s="163"/>
      <c r="D438" s="163"/>
      <c r="E438" s="163"/>
      <c r="F438" s="163"/>
      <c r="G438" s="163"/>
      <c r="H438" s="163"/>
      <c r="I438" s="163"/>
      <c r="J438" s="163"/>
      <c r="K438" s="163"/>
      <c r="L438" s="163"/>
      <c r="M438" s="163"/>
      <c r="N438" s="163"/>
      <c r="O438" s="163"/>
      <c r="P438" s="163"/>
    </row>
    <row r="439" spans="1:16">
      <c r="A439" s="163"/>
      <c r="B439" s="163"/>
      <c r="C439" s="163"/>
      <c r="D439" s="163"/>
      <c r="E439" s="163"/>
      <c r="F439" s="163"/>
      <c r="G439" s="163"/>
      <c r="H439" s="163"/>
      <c r="I439" s="163"/>
      <c r="J439" s="163"/>
      <c r="K439" s="163"/>
      <c r="L439" s="163"/>
      <c r="M439" s="163"/>
      <c r="N439" s="163"/>
      <c r="O439" s="163"/>
      <c r="P439" s="163"/>
    </row>
    <row r="440" spans="1:16">
      <c r="A440" s="163"/>
      <c r="B440" s="163"/>
      <c r="C440" s="163"/>
      <c r="D440" s="163"/>
      <c r="E440" s="163"/>
      <c r="F440" s="163"/>
      <c r="G440" s="163"/>
      <c r="H440" s="163"/>
      <c r="I440" s="163"/>
      <c r="J440" s="163"/>
      <c r="K440" s="163"/>
      <c r="L440" s="163"/>
      <c r="M440" s="163"/>
      <c r="N440" s="163"/>
      <c r="O440" s="163"/>
      <c r="P440" s="163"/>
    </row>
    <row r="441" spans="1:16">
      <c r="A441" s="163"/>
      <c r="B441" s="163"/>
      <c r="C441" s="163"/>
      <c r="D441" s="163"/>
      <c r="E441" s="163"/>
      <c r="F441" s="163"/>
      <c r="G441" s="163"/>
      <c r="H441" s="163"/>
      <c r="I441" s="163"/>
      <c r="J441" s="163"/>
      <c r="K441" s="163"/>
      <c r="L441" s="163"/>
      <c r="M441" s="163"/>
      <c r="N441" s="163"/>
      <c r="O441" s="163"/>
      <c r="P441" s="163"/>
    </row>
    <row r="442" spans="1:16">
      <c r="A442" s="163"/>
      <c r="B442" s="163"/>
      <c r="C442" s="163"/>
      <c r="D442" s="163"/>
      <c r="E442" s="163"/>
      <c r="F442" s="163"/>
      <c r="G442" s="163"/>
      <c r="H442" s="163"/>
      <c r="I442" s="163"/>
      <c r="J442" s="163"/>
      <c r="K442" s="163"/>
      <c r="L442" s="163"/>
      <c r="M442" s="163"/>
      <c r="N442" s="163"/>
      <c r="O442" s="163"/>
      <c r="P442" s="163"/>
    </row>
    <row r="443" spans="1:16">
      <c r="A443" s="163"/>
      <c r="B443" s="163"/>
      <c r="C443" s="163"/>
      <c r="D443" s="163"/>
      <c r="E443" s="163"/>
      <c r="F443" s="163"/>
      <c r="G443" s="163"/>
      <c r="H443" s="163"/>
      <c r="I443" s="163"/>
      <c r="J443" s="163"/>
      <c r="K443" s="163"/>
      <c r="L443" s="163"/>
      <c r="M443" s="163"/>
      <c r="N443" s="163"/>
      <c r="O443" s="163"/>
      <c r="P443" s="163"/>
    </row>
    <row r="444" spans="1:16">
      <c r="A444" s="163"/>
      <c r="B444" s="163"/>
      <c r="C444" s="163"/>
      <c r="D444" s="163"/>
      <c r="E444" s="163"/>
      <c r="F444" s="163"/>
      <c r="G444" s="163"/>
      <c r="H444" s="163"/>
      <c r="I444" s="163"/>
      <c r="J444" s="163"/>
      <c r="K444" s="163"/>
      <c r="L444" s="163"/>
      <c r="M444" s="163"/>
      <c r="N444" s="163"/>
      <c r="O444" s="163"/>
      <c r="P444" s="163"/>
    </row>
    <row r="445" spans="1:16">
      <c r="A445" s="163"/>
      <c r="B445" s="163"/>
      <c r="C445" s="163"/>
      <c r="D445" s="163"/>
      <c r="E445" s="163"/>
      <c r="F445" s="163"/>
      <c r="G445" s="163"/>
      <c r="H445" s="163"/>
      <c r="I445" s="163"/>
      <c r="J445" s="163"/>
      <c r="K445" s="163"/>
      <c r="L445" s="163"/>
      <c r="M445" s="163"/>
      <c r="N445" s="163"/>
      <c r="O445" s="163"/>
      <c r="P445" s="163"/>
    </row>
    <row r="446" spans="1:16">
      <c r="A446" s="163"/>
      <c r="B446" s="163"/>
      <c r="C446" s="163"/>
      <c r="D446" s="163"/>
      <c r="E446" s="163"/>
      <c r="F446" s="163"/>
      <c r="G446" s="163"/>
      <c r="H446" s="163"/>
      <c r="I446" s="163"/>
      <c r="J446" s="163"/>
      <c r="K446" s="163"/>
      <c r="L446" s="163"/>
      <c r="M446" s="163"/>
      <c r="N446" s="163"/>
      <c r="O446" s="163"/>
      <c r="P446" s="163"/>
    </row>
    <row r="447" spans="1:16">
      <c r="A447" s="163"/>
      <c r="B447" s="163"/>
      <c r="C447" s="163"/>
      <c r="D447" s="163"/>
      <c r="E447" s="163"/>
      <c r="F447" s="163"/>
      <c r="G447" s="163"/>
      <c r="H447" s="163"/>
      <c r="I447" s="163"/>
      <c r="J447" s="163"/>
      <c r="K447" s="163"/>
      <c r="L447" s="163"/>
      <c r="M447" s="163"/>
      <c r="N447" s="163"/>
      <c r="O447" s="163"/>
      <c r="P447" s="163"/>
    </row>
    <row r="448" spans="1:16">
      <c r="A448" s="163"/>
      <c r="B448" s="163"/>
      <c r="C448" s="163"/>
      <c r="D448" s="163"/>
      <c r="E448" s="163"/>
      <c r="F448" s="163"/>
      <c r="G448" s="163"/>
      <c r="H448" s="163"/>
      <c r="I448" s="163"/>
      <c r="J448" s="163"/>
      <c r="K448" s="163"/>
      <c r="L448" s="163"/>
      <c r="M448" s="163"/>
      <c r="N448" s="163"/>
      <c r="O448" s="163"/>
      <c r="P448" s="163"/>
    </row>
    <row r="449" spans="1:16">
      <c r="A449" s="163"/>
      <c r="B449" s="163"/>
      <c r="C449" s="163"/>
      <c r="D449" s="163"/>
      <c r="E449" s="163"/>
      <c r="F449" s="163"/>
      <c r="G449" s="163"/>
      <c r="H449" s="163"/>
      <c r="I449" s="163"/>
      <c r="J449" s="163"/>
      <c r="K449" s="163"/>
      <c r="L449" s="163"/>
      <c r="M449" s="163"/>
      <c r="N449" s="163"/>
      <c r="O449" s="163"/>
      <c r="P449" s="163"/>
    </row>
    <row r="450" spans="1:16">
      <c r="A450" s="163"/>
      <c r="B450" s="163"/>
      <c r="C450" s="163"/>
      <c r="D450" s="163"/>
      <c r="E450" s="163"/>
      <c r="F450" s="163"/>
      <c r="G450" s="163"/>
      <c r="H450" s="163"/>
      <c r="I450" s="163"/>
      <c r="J450" s="163"/>
      <c r="K450" s="163"/>
      <c r="L450" s="163"/>
      <c r="M450" s="163"/>
      <c r="N450" s="163"/>
      <c r="O450" s="163"/>
      <c r="P450" s="163"/>
    </row>
    <row r="451" spans="1:16">
      <c r="A451" s="163"/>
      <c r="B451" s="163"/>
      <c r="C451" s="163"/>
      <c r="D451" s="163"/>
      <c r="E451" s="163"/>
      <c r="F451" s="163"/>
      <c r="G451" s="163"/>
      <c r="H451" s="163"/>
      <c r="I451" s="163"/>
      <c r="J451" s="163"/>
      <c r="K451" s="163"/>
      <c r="L451" s="163"/>
      <c r="M451" s="163"/>
      <c r="N451" s="163"/>
      <c r="O451" s="163"/>
      <c r="P451" s="163"/>
    </row>
    <row r="452" spans="1:16">
      <c r="A452" s="163"/>
      <c r="B452" s="163"/>
      <c r="C452" s="163"/>
      <c r="D452" s="163"/>
      <c r="E452" s="163"/>
      <c r="F452" s="163"/>
      <c r="G452" s="163"/>
      <c r="H452" s="163"/>
      <c r="I452" s="163"/>
      <c r="J452" s="163"/>
      <c r="K452" s="163"/>
      <c r="L452" s="163"/>
      <c r="M452" s="163"/>
      <c r="N452" s="163"/>
      <c r="O452" s="163"/>
      <c r="P452" s="163"/>
    </row>
    <row r="453" spans="1:16">
      <c r="A453" s="163"/>
      <c r="B453" s="163"/>
      <c r="C453" s="163"/>
      <c r="D453" s="163"/>
      <c r="E453" s="163"/>
      <c r="F453" s="163"/>
      <c r="G453" s="163"/>
      <c r="H453" s="163"/>
      <c r="I453" s="163"/>
      <c r="J453" s="163"/>
      <c r="K453" s="163"/>
      <c r="L453" s="163"/>
      <c r="M453" s="163"/>
      <c r="N453" s="163"/>
      <c r="O453" s="163"/>
      <c r="P453" s="163"/>
    </row>
    <row r="454" spans="1:16">
      <c r="A454" s="163"/>
      <c r="B454" s="163"/>
      <c r="C454" s="163"/>
      <c r="D454" s="163"/>
      <c r="E454" s="163"/>
      <c r="F454" s="163"/>
      <c r="G454" s="163"/>
      <c r="H454" s="163"/>
      <c r="I454" s="163"/>
      <c r="J454" s="163"/>
      <c r="K454" s="163"/>
      <c r="L454" s="163"/>
      <c r="M454" s="163"/>
      <c r="N454" s="163"/>
      <c r="O454" s="163"/>
      <c r="P454" s="163"/>
    </row>
    <row r="455" spans="1:16">
      <c r="A455" s="163"/>
      <c r="B455" s="163"/>
      <c r="C455" s="163"/>
      <c r="D455" s="163"/>
      <c r="E455" s="163"/>
      <c r="F455" s="163"/>
      <c r="G455" s="163"/>
      <c r="H455" s="163"/>
      <c r="I455" s="163"/>
      <c r="J455" s="163"/>
      <c r="K455" s="163"/>
      <c r="L455" s="163"/>
      <c r="M455" s="163"/>
      <c r="N455" s="163"/>
      <c r="O455" s="163"/>
      <c r="P455" s="163"/>
    </row>
    <row r="456" spans="1:16">
      <c r="A456" s="163"/>
      <c r="B456" s="163"/>
      <c r="C456" s="163"/>
      <c r="D456" s="163"/>
      <c r="E456" s="163"/>
      <c r="F456" s="163"/>
      <c r="G456" s="163"/>
      <c r="H456" s="163"/>
      <c r="I456" s="163"/>
      <c r="J456" s="163"/>
      <c r="K456" s="163"/>
      <c r="L456" s="163"/>
      <c r="M456" s="163"/>
      <c r="N456" s="163"/>
      <c r="O456" s="163"/>
      <c r="P456" s="163"/>
    </row>
    <row r="1048575" spans="5:6">
      <c r="E1048575" s="223">
        <v>44914</v>
      </c>
      <c r="F1048575" s="245"/>
    </row>
  </sheetData>
  <autoFilter ref="K1:K1048575" xr:uid="{00000000-0009-0000-0000-00000B000000}"/>
  <mergeCells count="6">
    <mergeCell ref="J7:K7"/>
    <mergeCell ref="J2:L2"/>
    <mergeCell ref="J3:K3"/>
    <mergeCell ref="J4:K4"/>
    <mergeCell ref="J5:K5"/>
    <mergeCell ref="J6:K6"/>
  </mergeCells>
  <conditionalFormatting sqref="F1:F249 F251 F258 F266 F271 F274 F276:F278 F281 F283:F1048576">
    <cfRule type="timePeriod" dxfId="152" priority="1" timePeriod="yesterday">
      <formula>FLOOR(F1,1)=TODAY()-1</formula>
    </cfRule>
  </conditionalFormatting>
  <conditionalFormatting sqref="P10:P39">
    <cfRule type="containsText" dxfId="151" priority="3" operator="containsText" text="Not Tested">
      <formula>NOT(ISERROR(SEARCH("Not Tested",P10)))</formula>
    </cfRule>
    <cfRule type="containsText" dxfId="150" priority="4" operator="containsText" text="PASS">
      <formula>NOT(ISERROR(SEARCH("PASS",P10)))</formula>
    </cfRule>
    <cfRule type="containsText" dxfId="149" priority="5" operator="containsText" text="FAIL">
      <formula>NOT(ISERROR(SEARCH("FAIL",P10)))</formula>
    </cfRule>
    <cfRule type="containsText" dxfId="148" priority="6" operator="containsText" text="Fail">
      <formula>NOT(ISERROR(SEARCH("Fail",P10)))</formula>
    </cfRule>
  </conditionalFormatting>
  <hyperlinks>
    <hyperlink ref="O10" r:id="rId1" xr:uid="{00000000-0004-0000-0B00-000000000000}"/>
    <hyperlink ref="O11" r:id="rId2" xr:uid="{00000000-0004-0000-0B00-000001000000}"/>
    <hyperlink ref="O12" r:id="rId3" xr:uid="{00000000-0004-0000-0B00-000002000000}"/>
    <hyperlink ref="O13" r:id="rId4" xr:uid="{00000000-0004-0000-0B00-000003000000}"/>
    <hyperlink ref="O14" r:id="rId5" xr:uid="{00000000-0004-0000-0B00-000004000000}"/>
    <hyperlink ref="O15" r:id="rId6" xr:uid="{00000000-0004-0000-0B00-000005000000}"/>
    <hyperlink ref="O16" r:id="rId7" xr:uid="{00000000-0004-0000-0B00-000006000000}"/>
    <hyperlink ref="O17" r:id="rId8" xr:uid="{00000000-0004-0000-0B00-000007000000}"/>
    <hyperlink ref="O18" r:id="rId9" xr:uid="{00000000-0004-0000-0B00-000008000000}"/>
    <hyperlink ref="O19" r:id="rId10" xr:uid="{00000000-0004-0000-0B00-000009000000}"/>
    <hyperlink ref="O20" r:id="rId11" xr:uid="{00000000-0004-0000-0B00-00000A000000}"/>
    <hyperlink ref="O21" r:id="rId12" xr:uid="{00000000-0004-0000-0B00-00000B000000}"/>
    <hyperlink ref="O22" r:id="rId13" xr:uid="{00000000-0004-0000-0B00-00000C000000}"/>
    <hyperlink ref="O23" r:id="rId14" xr:uid="{00000000-0004-0000-0B00-00000D000000}"/>
    <hyperlink ref="O24" r:id="rId15" xr:uid="{00000000-0004-0000-0B00-00000E000000}"/>
    <hyperlink ref="O25" r:id="rId16" xr:uid="{00000000-0004-0000-0B00-00000F000000}"/>
    <hyperlink ref="O26" r:id="rId17" xr:uid="{00000000-0004-0000-0B00-000010000000}"/>
    <hyperlink ref="O27" r:id="rId18" xr:uid="{00000000-0004-0000-0B00-000011000000}"/>
    <hyperlink ref="O28" r:id="rId19" xr:uid="{00000000-0004-0000-0B00-000012000000}"/>
    <hyperlink ref="O29" r:id="rId20" xr:uid="{00000000-0004-0000-0B00-000013000000}"/>
    <hyperlink ref="O30" r:id="rId21" xr:uid="{00000000-0004-0000-0B00-000014000000}"/>
    <hyperlink ref="O31" r:id="rId22" xr:uid="{00000000-0004-0000-0B00-000015000000}"/>
  </hyperlinks>
  <pageMargins left="0.7" right="0.7" top="0.75" bottom="0.75" header="0.3" footer="0.3"/>
  <pageSetup orientation="portrait" r:id="rId23"/>
  <drawing r:id="rId2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A1:O1048477"/>
  <sheetViews>
    <sheetView topLeftCell="A166" workbookViewId="0">
      <selection activeCell="H206" sqref="H206"/>
    </sheetView>
  </sheetViews>
  <sheetFormatPr defaultRowHeight="15"/>
  <cols>
    <col min="2" max="3" width="14.5703125" customWidth="1"/>
    <col min="5" max="5" width="15.7109375" style="1" customWidth="1"/>
    <col min="6" max="6" width="17.42578125" style="1" customWidth="1"/>
    <col min="7" max="7" width="25.7109375" customWidth="1"/>
    <col min="8" max="8" width="74.7109375" customWidth="1"/>
    <col min="9" max="9" width="23.85546875" customWidth="1"/>
    <col min="10" max="10" width="26.5703125" customWidth="1"/>
    <col min="11" max="12" width="14.7109375" style="1" customWidth="1"/>
    <col min="14" max="14" width="13.85546875" customWidth="1"/>
    <col min="15" max="15" width="22.42578125" customWidth="1"/>
  </cols>
  <sheetData>
    <row r="1" spans="1:15" ht="18.75" thickBot="1">
      <c r="A1" s="134"/>
      <c r="B1" s="78"/>
      <c r="C1" s="134" t="s">
        <v>162</v>
      </c>
      <c r="D1" s="63"/>
      <c r="E1" s="248"/>
      <c r="F1" s="248"/>
      <c r="G1" s="65"/>
      <c r="H1" s="63"/>
      <c r="I1" s="63"/>
      <c r="J1" s="63"/>
      <c r="K1" s="65"/>
      <c r="L1" s="248"/>
      <c r="M1" s="73"/>
      <c r="N1" s="63"/>
      <c r="O1" s="105"/>
    </row>
    <row r="2" spans="1:15" ht="23.25" customHeight="1" thickBot="1">
      <c r="A2" s="134"/>
      <c r="B2" s="78"/>
      <c r="C2" s="134"/>
      <c r="D2" s="63"/>
      <c r="E2" s="248"/>
      <c r="F2" s="248"/>
      <c r="G2" s="63"/>
      <c r="H2" s="63"/>
      <c r="I2" s="63"/>
      <c r="J2" s="361" t="s">
        <v>166</v>
      </c>
      <c r="K2" s="362"/>
      <c r="L2" s="363"/>
      <c r="M2" s="153"/>
      <c r="N2" s="63"/>
      <c r="O2" s="105"/>
    </row>
    <row r="3" spans="1:15" ht="23.25" customHeight="1">
      <c r="A3" s="134"/>
      <c r="B3" s="134"/>
      <c r="C3" s="134"/>
      <c r="D3" s="134" t="s">
        <v>983</v>
      </c>
      <c r="E3" s="249"/>
      <c r="F3" s="249"/>
      <c r="G3" s="141"/>
      <c r="H3" s="134"/>
      <c r="I3" s="134"/>
      <c r="J3" s="365" t="s">
        <v>171</v>
      </c>
      <c r="K3" s="366"/>
      <c r="L3" s="138">
        <f>COUNTIFS(K:K,"A")</f>
        <v>119</v>
      </c>
      <c r="M3" s="154"/>
      <c r="N3" s="134"/>
      <c r="O3" s="105"/>
    </row>
    <row r="4" spans="1:15" ht="23.25" customHeight="1">
      <c r="A4" s="134"/>
      <c r="B4" s="134"/>
      <c r="C4" s="134"/>
      <c r="D4" s="134"/>
      <c r="E4" s="249"/>
      <c r="F4" s="249"/>
      <c r="G4" s="134"/>
      <c r="H4" s="134"/>
      <c r="I4" s="134"/>
      <c r="J4" s="368" t="s">
        <v>172</v>
      </c>
      <c r="K4" s="369"/>
      <c r="L4" s="139">
        <f>COUNTIFS(K:K, "B")</f>
        <v>54</v>
      </c>
      <c r="M4" s="154"/>
      <c r="N4" s="134"/>
      <c r="O4" s="105"/>
    </row>
    <row r="5" spans="1:15" ht="23.25" customHeight="1" thickBot="1">
      <c r="A5" s="72"/>
      <c r="B5" s="78"/>
      <c r="C5" s="63"/>
      <c r="D5" s="63"/>
      <c r="E5" s="248"/>
      <c r="F5" s="248"/>
      <c r="G5" s="63"/>
      <c r="H5" s="63"/>
      <c r="I5" s="63"/>
      <c r="J5" s="371" t="s">
        <v>173</v>
      </c>
      <c r="K5" s="372"/>
      <c r="L5" s="140">
        <f>COUNTIFS(K:K, "R")</f>
        <v>1</v>
      </c>
      <c r="M5" s="154"/>
      <c r="N5" s="143" t="s">
        <v>170</v>
      </c>
      <c r="O5" s="142">
        <f ca="1">TODAY()</f>
        <v>46010</v>
      </c>
    </row>
    <row r="6" spans="1:15" ht="23.25" customHeight="1" thickBot="1">
      <c r="A6" s="72"/>
      <c r="B6" s="78"/>
      <c r="C6" s="63"/>
      <c r="D6" s="63"/>
      <c r="E6" s="248"/>
      <c r="F6" s="248"/>
      <c r="G6" s="63"/>
      <c r="H6" s="63"/>
      <c r="I6" s="63"/>
      <c r="J6" s="371" t="s">
        <v>454</v>
      </c>
      <c r="K6" s="372"/>
      <c r="L6" s="140">
        <f>COUNTIFS(K:K, "OP")</f>
        <v>2</v>
      </c>
      <c r="M6" s="154"/>
      <c r="N6" s="143"/>
      <c r="O6" s="142"/>
    </row>
    <row r="7" spans="1:15" ht="23.25" customHeight="1" thickBot="1">
      <c r="A7" s="72"/>
      <c r="B7" s="78"/>
      <c r="C7" s="63"/>
      <c r="D7" s="63"/>
      <c r="E7" s="248"/>
      <c r="F7" s="248"/>
      <c r="G7" s="63"/>
      <c r="H7" s="63"/>
      <c r="I7" s="63"/>
      <c r="J7" s="371" t="s">
        <v>320</v>
      </c>
      <c r="K7" s="372"/>
      <c r="L7" s="140">
        <f>SUM(L3:L6)</f>
        <v>176</v>
      </c>
      <c r="M7" s="154"/>
      <c r="N7" s="143"/>
      <c r="O7" s="142"/>
    </row>
    <row r="8" spans="1:15" ht="16.5" thickBot="1">
      <c r="A8" s="72"/>
      <c r="B8" s="78"/>
      <c r="C8" s="63"/>
      <c r="D8" s="63"/>
      <c r="E8" s="248"/>
      <c r="F8" s="248"/>
      <c r="G8" s="63"/>
      <c r="H8" s="63"/>
      <c r="I8" s="63"/>
      <c r="J8" s="63"/>
      <c r="K8" s="65"/>
      <c r="L8" s="248"/>
      <c r="M8" s="73"/>
      <c r="N8" s="63"/>
      <c r="O8" s="105"/>
    </row>
    <row r="9" spans="1:15" ht="39" thickBot="1">
      <c r="A9" s="108" t="s">
        <v>2</v>
      </c>
      <c r="B9" s="109" t="s">
        <v>148</v>
      </c>
      <c r="C9" s="110" t="s">
        <v>1</v>
      </c>
      <c r="D9" s="110" t="s">
        <v>168</v>
      </c>
      <c r="E9" s="111" t="s">
        <v>169</v>
      </c>
      <c r="F9" s="111" t="s">
        <v>4295</v>
      </c>
      <c r="G9" s="110" t="s">
        <v>0</v>
      </c>
      <c r="H9" s="110" t="s">
        <v>167</v>
      </c>
      <c r="I9" s="110" t="s">
        <v>813</v>
      </c>
      <c r="J9" s="110" t="s">
        <v>28</v>
      </c>
      <c r="K9" s="110" t="s">
        <v>165</v>
      </c>
      <c r="L9" s="111" t="s">
        <v>174</v>
      </c>
      <c r="M9" s="149" t="s">
        <v>176</v>
      </c>
      <c r="N9" s="250" t="s">
        <v>175</v>
      </c>
      <c r="O9" s="211" t="s">
        <v>289</v>
      </c>
    </row>
    <row r="10" spans="1:15">
      <c r="A10" s="119">
        <v>1</v>
      </c>
      <c r="B10" s="120" t="s">
        <v>147</v>
      </c>
      <c r="C10" s="124" t="s">
        <v>3</v>
      </c>
      <c r="D10" s="116" t="s">
        <v>2437</v>
      </c>
      <c r="E10" s="144">
        <v>45013</v>
      </c>
      <c r="F10" s="144"/>
      <c r="G10" s="121" t="s">
        <v>2458</v>
      </c>
      <c r="H10" s="121" t="s">
        <v>2459</v>
      </c>
      <c r="I10" s="117"/>
      <c r="J10" s="117" t="s">
        <v>2460</v>
      </c>
      <c r="K10" s="113" t="s">
        <v>195</v>
      </c>
      <c r="L10" s="116">
        <v>45019</v>
      </c>
      <c r="M10" s="150"/>
      <c r="N10" s="251"/>
      <c r="O10" s="160"/>
    </row>
    <row r="11" spans="1:15">
      <c r="A11" s="125">
        <v>2</v>
      </c>
      <c r="B11" s="137" t="s">
        <v>147</v>
      </c>
      <c r="C11" s="124" t="s">
        <v>3</v>
      </c>
      <c r="D11" s="116" t="s">
        <v>2438</v>
      </c>
      <c r="E11" s="116">
        <v>45014</v>
      </c>
      <c r="F11" s="210"/>
      <c r="G11" s="117" t="s">
        <v>743</v>
      </c>
      <c r="H11" s="117" t="s">
        <v>2461</v>
      </c>
      <c r="I11" s="117"/>
      <c r="J11" s="117" t="s">
        <v>2462</v>
      </c>
      <c r="K11" s="118" t="s">
        <v>195</v>
      </c>
      <c r="L11" s="116">
        <v>45019</v>
      </c>
      <c r="M11" s="151"/>
      <c r="N11" s="252"/>
      <c r="O11" s="160"/>
    </row>
    <row r="12" spans="1:15">
      <c r="A12" s="122">
        <v>3</v>
      </c>
      <c r="B12" s="123" t="s">
        <v>147</v>
      </c>
      <c r="C12" s="124" t="s">
        <v>3</v>
      </c>
      <c r="D12" s="116" t="s">
        <v>2439</v>
      </c>
      <c r="E12" s="116">
        <v>45016</v>
      </c>
      <c r="F12" s="210"/>
      <c r="G12" s="117" t="s">
        <v>743</v>
      </c>
      <c r="H12" s="115" t="s">
        <v>2463</v>
      </c>
      <c r="I12" s="115"/>
      <c r="J12" s="115" t="s">
        <v>2464</v>
      </c>
      <c r="K12" s="114" t="s">
        <v>195</v>
      </c>
      <c r="L12" s="116">
        <v>45019</v>
      </c>
      <c r="M12" s="151"/>
      <c r="N12" s="252"/>
      <c r="O12" s="160"/>
    </row>
    <row r="13" spans="1:15">
      <c r="A13" s="122">
        <f t="shared" ref="A13:A31" si="0">1+A12</f>
        <v>4</v>
      </c>
      <c r="B13" s="123" t="s">
        <v>147</v>
      </c>
      <c r="C13" s="124" t="s">
        <v>3</v>
      </c>
      <c r="D13" s="116" t="s">
        <v>2440</v>
      </c>
      <c r="E13" s="116">
        <v>45017</v>
      </c>
      <c r="F13" s="116"/>
      <c r="G13" s="115" t="s">
        <v>743</v>
      </c>
      <c r="H13" s="115" t="s">
        <v>2486</v>
      </c>
      <c r="I13" s="115"/>
      <c r="J13" s="115" t="s">
        <v>2487</v>
      </c>
      <c r="K13" s="114" t="s">
        <v>195</v>
      </c>
      <c r="L13" s="116">
        <v>45022</v>
      </c>
      <c r="M13" s="152"/>
      <c r="N13" s="136"/>
      <c r="O13" s="160"/>
    </row>
    <row r="14" spans="1:15">
      <c r="A14" s="240">
        <f t="shared" si="0"/>
        <v>5</v>
      </c>
      <c r="B14" s="155" t="s">
        <v>147</v>
      </c>
      <c r="C14" s="156" t="s">
        <v>3</v>
      </c>
      <c r="D14" s="241" t="s">
        <v>2441</v>
      </c>
      <c r="E14" s="241">
        <v>45023</v>
      </c>
      <c r="F14" s="241"/>
      <c r="G14" s="218" t="s">
        <v>2458</v>
      </c>
      <c r="H14" s="218" t="s">
        <v>2492</v>
      </c>
      <c r="I14" s="218"/>
      <c r="J14" s="218" t="s">
        <v>2493</v>
      </c>
      <c r="K14" s="242" t="s">
        <v>195</v>
      </c>
      <c r="L14" s="241">
        <v>45026</v>
      </c>
      <c r="M14" s="243"/>
      <c r="N14" s="253"/>
      <c r="O14" s="160"/>
    </row>
    <row r="15" spans="1:15">
      <c r="A15" s="187">
        <f t="shared" si="0"/>
        <v>6</v>
      </c>
      <c r="B15" s="188" t="s">
        <v>147</v>
      </c>
      <c r="C15" s="214" t="s">
        <v>3</v>
      </c>
      <c r="D15" s="159" t="s">
        <v>2442</v>
      </c>
      <c r="E15" s="159">
        <v>45023</v>
      </c>
      <c r="F15" s="159"/>
      <c r="G15" s="160" t="s">
        <v>743</v>
      </c>
      <c r="H15" s="160" t="s">
        <v>2555</v>
      </c>
      <c r="I15" s="160"/>
      <c r="J15" s="160" t="s">
        <v>2556</v>
      </c>
      <c r="K15" s="189" t="s">
        <v>195</v>
      </c>
      <c r="L15" s="159">
        <v>45026</v>
      </c>
      <c r="M15" s="213"/>
      <c r="N15" s="254"/>
      <c r="O15" s="160"/>
    </row>
    <row r="16" spans="1:15">
      <c r="A16" s="187">
        <f t="shared" si="0"/>
        <v>7</v>
      </c>
      <c r="B16" s="188" t="s">
        <v>147</v>
      </c>
      <c r="C16" s="214" t="s">
        <v>3</v>
      </c>
      <c r="D16" s="159" t="s">
        <v>2443</v>
      </c>
      <c r="E16" s="159">
        <v>45023</v>
      </c>
      <c r="F16" s="159"/>
      <c r="G16" s="160" t="s">
        <v>2458</v>
      </c>
      <c r="H16" s="160" t="s">
        <v>2492</v>
      </c>
      <c r="I16" s="160"/>
      <c r="J16" s="160" t="s">
        <v>2557</v>
      </c>
      <c r="K16" s="189" t="s">
        <v>195</v>
      </c>
      <c r="L16" s="159">
        <v>45026</v>
      </c>
      <c r="M16" s="213"/>
      <c r="N16" s="254"/>
      <c r="O16" s="160"/>
    </row>
    <row r="17" spans="1:15">
      <c r="A17" s="187">
        <f t="shared" si="0"/>
        <v>8</v>
      </c>
      <c r="B17" s="188" t="s">
        <v>147</v>
      </c>
      <c r="C17" s="214" t="s">
        <v>3</v>
      </c>
      <c r="D17" s="159" t="s">
        <v>2444</v>
      </c>
      <c r="E17" s="159">
        <v>45026</v>
      </c>
      <c r="F17" s="159"/>
      <c r="G17" s="160" t="s">
        <v>743</v>
      </c>
      <c r="H17" s="160" t="s">
        <v>2669</v>
      </c>
      <c r="I17" s="160"/>
      <c r="J17" s="160" t="s">
        <v>2670</v>
      </c>
      <c r="K17" s="189" t="s">
        <v>195</v>
      </c>
      <c r="L17" s="159">
        <v>45030</v>
      </c>
      <c r="M17" s="213"/>
      <c r="N17" s="254"/>
      <c r="O17" s="160"/>
    </row>
    <row r="18" spans="1:15">
      <c r="A18" s="187">
        <f t="shared" si="0"/>
        <v>9</v>
      </c>
      <c r="B18" s="188" t="s">
        <v>147</v>
      </c>
      <c r="C18" s="214" t="s">
        <v>3</v>
      </c>
      <c r="D18" s="159" t="s">
        <v>2445</v>
      </c>
      <c r="E18" s="159">
        <v>45026</v>
      </c>
      <c r="F18" s="159"/>
      <c r="G18" s="160" t="s">
        <v>2458</v>
      </c>
      <c r="H18" s="160" t="s">
        <v>2671</v>
      </c>
      <c r="I18" s="160"/>
      <c r="J18" s="160" t="s">
        <v>2672</v>
      </c>
      <c r="K18" s="189" t="s">
        <v>195</v>
      </c>
      <c r="L18" s="159">
        <v>45030</v>
      </c>
      <c r="M18" s="213"/>
      <c r="N18" s="254"/>
      <c r="O18" s="160"/>
    </row>
    <row r="19" spans="1:15">
      <c r="A19" s="187">
        <f t="shared" si="0"/>
        <v>10</v>
      </c>
      <c r="B19" s="188" t="s">
        <v>147</v>
      </c>
      <c r="C19" s="214" t="s">
        <v>3</v>
      </c>
      <c r="D19" s="159" t="s">
        <v>2446</v>
      </c>
      <c r="E19" s="159">
        <v>45026</v>
      </c>
      <c r="F19" s="159"/>
      <c r="G19" s="160" t="s">
        <v>2673</v>
      </c>
      <c r="H19" s="160" t="s">
        <v>2674</v>
      </c>
      <c r="I19" s="160"/>
      <c r="J19" s="160" t="s">
        <v>2675</v>
      </c>
      <c r="K19" s="189" t="s">
        <v>195</v>
      </c>
      <c r="L19" s="159">
        <v>45030</v>
      </c>
      <c r="M19" s="213"/>
      <c r="N19" s="254"/>
      <c r="O19" s="160"/>
    </row>
    <row r="20" spans="1:15">
      <c r="A20" s="187">
        <f>1+A19</f>
        <v>11</v>
      </c>
      <c r="B20" s="188" t="s">
        <v>147</v>
      </c>
      <c r="C20" s="214" t="s">
        <v>3</v>
      </c>
      <c r="D20" s="159" t="s">
        <v>2447</v>
      </c>
      <c r="E20" s="159">
        <v>45032</v>
      </c>
      <c r="F20" s="159"/>
      <c r="G20" s="160" t="s">
        <v>984</v>
      </c>
      <c r="H20" s="160" t="s">
        <v>2823</v>
      </c>
      <c r="I20" s="160"/>
      <c r="J20" s="160" t="s">
        <v>2824</v>
      </c>
      <c r="K20" s="189" t="s">
        <v>195</v>
      </c>
      <c r="L20" s="159">
        <v>45054</v>
      </c>
      <c r="M20" s="213"/>
      <c r="N20" s="254"/>
      <c r="O20" s="160"/>
    </row>
    <row r="21" spans="1:15">
      <c r="A21" s="187"/>
      <c r="B21" s="188" t="s">
        <v>147</v>
      </c>
      <c r="C21" s="214" t="s">
        <v>3</v>
      </c>
      <c r="D21" s="159" t="s">
        <v>2448</v>
      </c>
      <c r="E21" s="159">
        <v>45048</v>
      </c>
      <c r="F21" s="159"/>
      <c r="G21" s="160" t="s">
        <v>2458</v>
      </c>
      <c r="H21" s="160" t="s">
        <v>2825</v>
      </c>
      <c r="I21" s="160"/>
      <c r="J21" s="160" t="s">
        <v>2826</v>
      </c>
      <c r="K21" s="189" t="s">
        <v>195</v>
      </c>
      <c r="L21" s="159">
        <v>45054</v>
      </c>
      <c r="M21" s="213"/>
      <c r="N21" s="254"/>
      <c r="O21" s="160"/>
    </row>
    <row r="22" spans="1:15">
      <c r="A22" s="187">
        <f>1+A20</f>
        <v>12</v>
      </c>
      <c r="B22" s="188" t="s">
        <v>147</v>
      </c>
      <c r="C22" s="214" t="s">
        <v>3</v>
      </c>
      <c r="D22" s="159" t="s">
        <v>2449</v>
      </c>
      <c r="E22" s="159">
        <v>45051</v>
      </c>
      <c r="F22" s="159"/>
      <c r="G22" s="160" t="s">
        <v>984</v>
      </c>
      <c r="H22" s="160" t="s">
        <v>2944</v>
      </c>
      <c r="I22" s="160"/>
      <c r="J22" s="160" t="s">
        <v>2945</v>
      </c>
      <c r="K22" s="189" t="s">
        <v>195</v>
      </c>
      <c r="L22" s="159">
        <v>45063</v>
      </c>
      <c r="M22" s="213"/>
      <c r="N22" s="254"/>
      <c r="O22" s="160"/>
    </row>
    <row r="23" spans="1:15">
      <c r="A23" s="187">
        <f t="shared" si="0"/>
        <v>13</v>
      </c>
      <c r="B23" s="188" t="s">
        <v>147</v>
      </c>
      <c r="C23" s="214" t="s">
        <v>3</v>
      </c>
      <c r="D23" s="159" t="s">
        <v>2450</v>
      </c>
      <c r="E23" s="159">
        <v>45056</v>
      </c>
      <c r="F23" s="159"/>
      <c r="G23" s="160" t="s">
        <v>984</v>
      </c>
      <c r="H23" s="160" t="s">
        <v>2832</v>
      </c>
      <c r="I23" s="160"/>
      <c r="J23" s="160" t="s">
        <v>2833</v>
      </c>
      <c r="K23" s="189" t="s">
        <v>195</v>
      </c>
      <c r="L23" s="159">
        <v>45069</v>
      </c>
      <c r="M23" s="213"/>
      <c r="N23" s="254"/>
      <c r="O23" s="160"/>
    </row>
    <row r="24" spans="1:15">
      <c r="A24" s="187">
        <f t="shared" si="0"/>
        <v>14</v>
      </c>
      <c r="B24" s="188" t="s">
        <v>147</v>
      </c>
      <c r="C24" s="214" t="s">
        <v>3</v>
      </c>
      <c r="D24" s="159" t="s">
        <v>2451</v>
      </c>
      <c r="E24" s="159">
        <v>45058</v>
      </c>
      <c r="F24" s="159"/>
      <c r="G24" s="160" t="s">
        <v>1206</v>
      </c>
      <c r="H24" s="160" t="s">
        <v>2492</v>
      </c>
      <c r="I24" s="160"/>
      <c r="J24" s="160" t="s">
        <v>2946</v>
      </c>
      <c r="K24" s="189" t="s">
        <v>195</v>
      </c>
      <c r="L24" s="159">
        <v>45063</v>
      </c>
      <c r="M24" s="213"/>
      <c r="N24" s="254"/>
      <c r="O24" s="160"/>
    </row>
    <row r="25" spans="1:15">
      <c r="A25" s="187">
        <f t="shared" si="0"/>
        <v>15</v>
      </c>
      <c r="B25" s="188" t="s">
        <v>147</v>
      </c>
      <c r="C25" s="214" t="s">
        <v>3</v>
      </c>
      <c r="D25" s="159" t="s">
        <v>2452</v>
      </c>
      <c r="E25" s="159">
        <v>45063</v>
      </c>
      <c r="F25" s="159"/>
      <c r="G25" s="160" t="s">
        <v>2924</v>
      </c>
      <c r="H25" s="160" t="s">
        <v>2925</v>
      </c>
      <c r="I25" s="160"/>
      <c r="J25" s="160" t="s">
        <v>2926</v>
      </c>
      <c r="K25" s="189" t="s">
        <v>197</v>
      </c>
      <c r="L25" s="159">
        <v>45069</v>
      </c>
      <c r="M25" s="159"/>
      <c r="N25" s="254"/>
      <c r="O25" s="160"/>
    </row>
    <row r="26" spans="1:15">
      <c r="A26" s="187">
        <f t="shared" si="0"/>
        <v>16</v>
      </c>
      <c r="B26" s="188" t="s">
        <v>147</v>
      </c>
      <c r="C26" s="214" t="s">
        <v>3</v>
      </c>
      <c r="D26" s="159" t="s">
        <v>2453</v>
      </c>
      <c r="E26" s="159">
        <v>45065</v>
      </c>
      <c r="F26" s="159"/>
      <c r="G26" s="160" t="s">
        <v>984</v>
      </c>
      <c r="H26" s="160" t="s">
        <v>2960</v>
      </c>
      <c r="I26" s="160"/>
      <c r="J26" s="160" t="s">
        <v>2961</v>
      </c>
      <c r="K26" s="189" t="s">
        <v>197</v>
      </c>
      <c r="L26" s="159">
        <v>45072</v>
      </c>
      <c r="M26" s="159"/>
      <c r="N26" s="254"/>
      <c r="O26" s="189"/>
    </row>
    <row r="27" spans="1:15">
      <c r="A27" s="187">
        <f t="shared" si="0"/>
        <v>17</v>
      </c>
      <c r="B27" s="188" t="s">
        <v>147</v>
      </c>
      <c r="C27" s="214" t="s">
        <v>3</v>
      </c>
      <c r="D27" s="159" t="s">
        <v>2454</v>
      </c>
      <c r="E27" s="159">
        <v>45062</v>
      </c>
      <c r="F27" s="159"/>
      <c r="G27" s="160" t="s">
        <v>743</v>
      </c>
      <c r="H27" s="160" t="s">
        <v>2865</v>
      </c>
      <c r="I27" s="160"/>
      <c r="J27" s="160" t="s">
        <v>2866</v>
      </c>
      <c r="K27" s="189" t="s">
        <v>197</v>
      </c>
      <c r="L27" s="159">
        <v>45061</v>
      </c>
      <c r="M27" s="159"/>
      <c r="N27" s="254"/>
      <c r="O27" s="189"/>
    </row>
    <row r="28" spans="1:15">
      <c r="A28" s="187">
        <f t="shared" si="0"/>
        <v>18</v>
      </c>
      <c r="B28" s="188" t="s">
        <v>147</v>
      </c>
      <c r="C28" s="214" t="s">
        <v>3</v>
      </c>
      <c r="D28" s="159" t="s">
        <v>2455</v>
      </c>
      <c r="E28" s="159">
        <v>45073</v>
      </c>
      <c r="F28" s="159"/>
      <c r="G28" s="160" t="s">
        <v>743</v>
      </c>
      <c r="H28" s="160" t="s">
        <v>3042</v>
      </c>
      <c r="I28" s="160"/>
      <c r="J28" s="160" t="s">
        <v>3043</v>
      </c>
      <c r="K28" s="189" t="s">
        <v>195</v>
      </c>
      <c r="L28" s="159">
        <v>45076</v>
      </c>
      <c r="M28" s="159"/>
      <c r="N28" s="254"/>
      <c r="O28" s="189"/>
    </row>
    <row r="29" spans="1:15">
      <c r="A29" s="187">
        <f t="shared" si="0"/>
        <v>19</v>
      </c>
      <c r="B29" s="188" t="s">
        <v>147</v>
      </c>
      <c r="C29" s="214" t="s">
        <v>3</v>
      </c>
      <c r="D29" s="159" t="s">
        <v>2456</v>
      </c>
      <c r="E29" s="159">
        <v>45073</v>
      </c>
      <c r="F29" s="159"/>
      <c r="G29" s="160" t="s">
        <v>743</v>
      </c>
      <c r="H29" s="160" t="s">
        <v>3044</v>
      </c>
      <c r="I29" s="160"/>
      <c r="J29" s="160" t="s">
        <v>3043</v>
      </c>
      <c r="K29" s="189" t="s">
        <v>195</v>
      </c>
      <c r="L29" s="159">
        <v>45076</v>
      </c>
      <c r="M29" s="159"/>
      <c r="N29" s="254"/>
      <c r="O29" s="189"/>
    </row>
    <row r="30" spans="1:15">
      <c r="A30" s="187">
        <f t="shared" si="0"/>
        <v>20</v>
      </c>
      <c r="B30" s="188" t="s">
        <v>147</v>
      </c>
      <c r="C30" s="214" t="s">
        <v>3</v>
      </c>
      <c r="D30" s="159" t="s">
        <v>2457</v>
      </c>
      <c r="E30" s="191">
        <v>45076</v>
      </c>
      <c r="F30" s="191"/>
      <c r="G30" s="192" t="s">
        <v>743</v>
      </c>
      <c r="H30" s="193" t="s">
        <v>3264</v>
      </c>
      <c r="I30" s="193"/>
      <c r="J30" s="192" t="s">
        <v>3043</v>
      </c>
      <c r="K30" s="190" t="s">
        <v>195</v>
      </c>
      <c r="L30" s="191">
        <v>45093</v>
      </c>
      <c r="M30" s="213"/>
      <c r="N30" s="254"/>
      <c r="O30" s="189"/>
    </row>
    <row r="31" spans="1:15">
      <c r="A31" s="187">
        <f t="shared" si="0"/>
        <v>21</v>
      </c>
      <c r="B31" s="188" t="s">
        <v>147</v>
      </c>
      <c r="C31" s="214" t="s">
        <v>3</v>
      </c>
      <c r="D31" s="159" t="s">
        <v>3105</v>
      </c>
      <c r="E31" s="159">
        <v>45076</v>
      </c>
      <c r="F31" s="159"/>
      <c r="G31" s="160" t="s">
        <v>743</v>
      </c>
      <c r="H31" s="160" t="s">
        <v>3265</v>
      </c>
      <c r="I31" s="160"/>
      <c r="J31" s="160" t="s">
        <v>3043</v>
      </c>
      <c r="K31" s="189" t="s">
        <v>195</v>
      </c>
      <c r="L31" s="191">
        <v>45093</v>
      </c>
      <c r="M31" s="213"/>
      <c r="N31" s="254"/>
      <c r="O31" s="189"/>
    </row>
    <row r="32" spans="1:15">
      <c r="A32" s="163"/>
      <c r="B32" s="188" t="s">
        <v>147</v>
      </c>
      <c r="C32" s="214" t="s">
        <v>3103</v>
      </c>
      <c r="D32" s="159" t="s">
        <v>3106</v>
      </c>
      <c r="E32" s="165">
        <v>45076</v>
      </c>
      <c r="F32" s="165"/>
      <c r="G32" s="163" t="s">
        <v>2673</v>
      </c>
      <c r="H32" s="163" t="s">
        <v>3266</v>
      </c>
      <c r="I32" s="163"/>
      <c r="J32" s="163" t="s">
        <v>2675</v>
      </c>
      <c r="K32" s="164" t="s">
        <v>195</v>
      </c>
      <c r="L32" s="191">
        <v>45093</v>
      </c>
      <c r="M32" s="163"/>
      <c r="N32" s="255"/>
      <c r="O32" s="163"/>
    </row>
    <row r="33" spans="1:15">
      <c r="A33" s="163"/>
      <c r="B33" s="188" t="s">
        <v>147</v>
      </c>
      <c r="C33" s="214" t="s">
        <v>3103</v>
      </c>
      <c r="D33" s="159" t="s">
        <v>3107</v>
      </c>
      <c r="E33" s="165">
        <v>45078</v>
      </c>
      <c r="F33" s="165"/>
      <c r="G33" s="163" t="s">
        <v>3267</v>
      </c>
      <c r="H33" s="163" t="s">
        <v>3268</v>
      </c>
      <c r="I33" s="163"/>
      <c r="J33" s="163" t="s">
        <v>3269</v>
      </c>
      <c r="K33" s="164" t="s">
        <v>195</v>
      </c>
      <c r="L33" s="191">
        <v>45093</v>
      </c>
      <c r="M33" s="163"/>
      <c r="N33" s="255"/>
      <c r="O33" s="163"/>
    </row>
    <row r="34" spans="1:15">
      <c r="A34" s="163"/>
      <c r="B34" s="188" t="s">
        <v>147</v>
      </c>
      <c r="C34" s="214" t="s">
        <v>3103</v>
      </c>
      <c r="D34" s="159" t="s">
        <v>3108</v>
      </c>
      <c r="E34" s="165">
        <v>45081</v>
      </c>
      <c r="F34" s="165"/>
      <c r="G34" s="163" t="s">
        <v>984</v>
      </c>
      <c r="H34" s="163" t="s">
        <v>3270</v>
      </c>
      <c r="I34" s="163"/>
      <c r="J34" s="163" t="s">
        <v>3271</v>
      </c>
      <c r="K34" s="164" t="s">
        <v>195</v>
      </c>
      <c r="L34" s="191">
        <v>45093</v>
      </c>
      <c r="M34" s="163"/>
      <c r="N34" s="255"/>
      <c r="O34" s="163"/>
    </row>
    <row r="35" spans="1:15">
      <c r="A35" s="163"/>
      <c r="B35" s="188" t="s">
        <v>147</v>
      </c>
      <c r="C35" s="214" t="s">
        <v>3103</v>
      </c>
      <c r="D35" s="159" t="s">
        <v>3109</v>
      </c>
      <c r="E35" s="165">
        <v>45079</v>
      </c>
      <c r="F35" s="165"/>
      <c r="G35" s="163" t="s">
        <v>743</v>
      </c>
      <c r="H35" s="163" t="s">
        <v>3272</v>
      </c>
      <c r="I35" s="163"/>
      <c r="J35" s="163" t="s">
        <v>3273</v>
      </c>
      <c r="K35" s="164" t="s">
        <v>195</v>
      </c>
      <c r="L35" s="191">
        <v>45093</v>
      </c>
      <c r="M35" s="163"/>
      <c r="N35" s="255"/>
      <c r="O35" s="163"/>
    </row>
    <row r="36" spans="1:15">
      <c r="A36" s="163"/>
      <c r="B36" s="188" t="s">
        <v>147</v>
      </c>
      <c r="C36" s="214" t="s">
        <v>3103</v>
      </c>
      <c r="D36" s="159" t="s">
        <v>3110</v>
      </c>
      <c r="E36" s="165">
        <v>45080</v>
      </c>
      <c r="F36" s="165"/>
      <c r="G36" s="163" t="s">
        <v>743</v>
      </c>
      <c r="H36" s="163" t="s">
        <v>3274</v>
      </c>
      <c r="I36" s="163"/>
      <c r="J36" s="163" t="s">
        <v>3275</v>
      </c>
      <c r="K36" s="164" t="s">
        <v>195</v>
      </c>
      <c r="L36" s="191">
        <v>45093</v>
      </c>
      <c r="M36" s="163"/>
      <c r="N36" s="255"/>
      <c r="O36" s="163"/>
    </row>
    <row r="37" spans="1:15">
      <c r="A37" s="163"/>
      <c r="B37" s="188" t="s">
        <v>147</v>
      </c>
      <c r="C37" s="214" t="s">
        <v>3103</v>
      </c>
      <c r="D37" s="159" t="s">
        <v>3111</v>
      </c>
      <c r="E37" s="165">
        <v>45081</v>
      </c>
      <c r="F37" s="165"/>
      <c r="G37" s="163" t="s">
        <v>2673</v>
      </c>
      <c r="H37" s="163" t="s">
        <v>3276</v>
      </c>
      <c r="I37" s="163"/>
      <c r="J37" s="163" t="s">
        <v>2926</v>
      </c>
      <c r="K37" s="164" t="s">
        <v>195</v>
      </c>
      <c r="L37" s="191">
        <v>45093</v>
      </c>
      <c r="M37" s="163"/>
      <c r="N37" s="255"/>
      <c r="O37" s="163"/>
    </row>
    <row r="38" spans="1:15">
      <c r="A38" s="163"/>
      <c r="B38" s="188" t="s">
        <v>147</v>
      </c>
      <c r="C38" s="214" t="s">
        <v>3103</v>
      </c>
      <c r="D38" s="159" t="s">
        <v>3112</v>
      </c>
      <c r="E38" s="165">
        <v>45081</v>
      </c>
      <c r="F38" s="165"/>
      <c r="G38" s="163" t="s">
        <v>743</v>
      </c>
      <c r="H38" s="163" t="s">
        <v>3277</v>
      </c>
      <c r="I38" s="163"/>
      <c r="J38" s="163" t="s">
        <v>3278</v>
      </c>
      <c r="K38" s="164" t="s">
        <v>195</v>
      </c>
      <c r="L38" s="191">
        <v>45093</v>
      </c>
      <c r="M38" s="163"/>
      <c r="N38" s="255"/>
      <c r="O38" s="163"/>
    </row>
    <row r="39" spans="1:15">
      <c r="A39" s="163"/>
      <c r="B39" s="188" t="s">
        <v>147</v>
      </c>
      <c r="C39" s="214" t="s">
        <v>3103</v>
      </c>
      <c r="D39" s="159" t="s">
        <v>3113</v>
      </c>
      <c r="E39" s="165">
        <v>45083</v>
      </c>
      <c r="F39" s="165"/>
      <c r="G39" s="163" t="s">
        <v>743</v>
      </c>
      <c r="H39" s="163" t="s">
        <v>3279</v>
      </c>
      <c r="I39" s="163"/>
      <c r="J39" s="163" t="s">
        <v>3120</v>
      </c>
      <c r="K39" s="164" t="s">
        <v>195</v>
      </c>
      <c r="L39" s="191">
        <v>45093</v>
      </c>
      <c r="M39" s="163"/>
      <c r="N39" s="255"/>
      <c r="O39" s="163"/>
    </row>
    <row r="40" spans="1:15">
      <c r="A40" s="163"/>
      <c r="B40" s="188" t="s">
        <v>147</v>
      </c>
      <c r="C40" s="214" t="s">
        <v>3103</v>
      </c>
      <c r="D40" s="159" t="s">
        <v>3114</v>
      </c>
      <c r="E40" s="165">
        <v>45085</v>
      </c>
      <c r="F40" s="165"/>
      <c r="G40" s="163" t="s">
        <v>743</v>
      </c>
      <c r="H40" s="163" t="s">
        <v>3119</v>
      </c>
      <c r="I40" s="163"/>
      <c r="J40" s="163" t="s">
        <v>3120</v>
      </c>
      <c r="K40" s="164" t="s">
        <v>195</v>
      </c>
      <c r="L40" s="191">
        <v>45093</v>
      </c>
      <c r="M40" s="163"/>
      <c r="N40" s="255"/>
      <c r="O40" s="163"/>
    </row>
    <row r="41" spans="1:15">
      <c r="A41" s="163"/>
      <c r="B41" s="188" t="s">
        <v>147</v>
      </c>
      <c r="C41" s="214" t="s">
        <v>3103</v>
      </c>
      <c r="D41" s="159" t="s">
        <v>3115</v>
      </c>
      <c r="E41" s="165">
        <v>45085</v>
      </c>
      <c r="F41" s="165"/>
      <c r="G41" s="163" t="s">
        <v>2673</v>
      </c>
      <c r="H41" s="163" t="s">
        <v>3121</v>
      </c>
      <c r="I41" s="163"/>
      <c r="J41" s="163" t="s">
        <v>2926</v>
      </c>
      <c r="K41" s="164" t="s">
        <v>195</v>
      </c>
      <c r="L41" s="191">
        <v>45093</v>
      </c>
      <c r="M41" s="163"/>
      <c r="N41" s="255"/>
      <c r="O41" s="163"/>
    </row>
    <row r="42" spans="1:15">
      <c r="A42" s="163"/>
      <c r="B42" s="188" t="s">
        <v>147</v>
      </c>
      <c r="C42" s="214" t="s">
        <v>3103</v>
      </c>
      <c r="D42" s="159" t="s">
        <v>3116</v>
      </c>
      <c r="E42" s="165">
        <v>45087</v>
      </c>
      <c r="F42" s="165"/>
      <c r="G42" s="163" t="s">
        <v>984</v>
      </c>
      <c r="H42" s="163" t="s">
        <v>3280</v>
      </c>
      <c r="I42" s="163"/>
      <c r="J42" s="163" t="s">
        <v>3281</v>
      </c>
      <c r="K42" s="164" t="s">
        <v>195</v>
      </c>
      <c r="L42" s="191">
        <v>45093</v>
      </c>
      <c r="M42" s="163"/>
      <c r="N42" s="255"/>
      <c r="O42" s="163"/>
    </row>
    <row r="43" spans="1:15">
      <c r="A43" s="163"/>
      <c r="B43" s="188" t="s">
        <v>147</v>
      </c>
      <c r="C43" s="214" t="s">
        <v>3103</v>
      </c>
      <c r="D43" s="159" t="s">
        <v>3117</v>
      </c>
      <c r="E43" s="165">
        <v>45085</v>
      </c>
      <c r="F43" s="165"/>
      <c r="G43" s="163" t="s">
        <v>743</v>
      </c>
      <c r="H43" s="163" t="s">
        <v>3282</v>
      </c>
      <c r="I43" s="163"/>
      <c r="J43" s="163" t="s">
        <v>3283</v>
      </c>
      <c r="K43" s="164" t="s">
        <v>195</v>
      </c>
      <c r="L43" s="191">
        <v>45093</v>
      </c>
      <c r="M43" s="163"/>
      <c r="N43" s="255"/>
      <c r="O43" s="163"/>
    </row>
    <row r="44" spans="1:15">
      <c r="A44" s="163"/>
      <c r="B44" s="188" t="s">
        <v>147</v>
      </c>
      <c r="C44" s="214" t="s">
        <v>3103</v>
      </c>
      <c r="D44" s="159" t="s">
        <v>3118</v>
      </c>
      <c r="E44" s="165">
        <v>45088</v>
      </c>
      <c r="F44" s="165"/>
      <c r="G44" s="163" t="s">
        <v>743</v>
      </c>
      <c r="H44" s="163" t="s">
        <v>3284</v>
      </c>
      <c r="I44" s="163"/>
      <c r="J44" s="163" t="s">
        <v>3283</v>
      </c>
      <c r="K44" s="164" t="s">
        <v>195</v>
      </c>
      <c r="L44" s="191">
        <v>45093</v>
      </c>
      <c r="M44" s="163"/>
      <c r="N44" s="255"/>
      <c r="O44" s="163"/>
    </row>
    <row r="45" spans="1:15">
      <c r="A45" s="163"/>
      <c r="B45" s="188" t="s">
        <v>147</v>
      </c>
      <c r="C45" s="214" t="s">
        <v>2064</v>
      </c>
      <c r="D45" s="159" t="s">
        <v>3414</v>
      </c>
      <c r="E45" s="165">
        <v>45093</v>
      </c>
      <c r="F45" s="165"/>
      <c r="G45" s="163" t="s">
        <v>1177</v>
      </c>
      <c r="H45" s="163" t="s">
        <v>3433</v>
      </c>
      <c r="I45" s="163"/>
      <c r="J45" s="163" t="s">
        <v>3434</v>
      </c>
      <c r="K45" s="164" t="s">
        <v>195</v>
      </c>
      <c r="L45" s="165">
        <v>45119</v>
      </c>
      <c r="M45" s="163"/>
      <c r="N45" s="255"/>
      <c r="O45" s="163"/>
    </row>
    <row r="46" spans="1:15">
      <c r="A46" s="163"/>
      <c r="B46" s="188" t="s">
        <v>147</v>
      </c>
      <c r="C46" s="214" t="s">
        <v>3103</v>
      </c>
      <c r="D46" s="159" t="s">
        <v>3415</v>
      </c>
      <c r="E46" s="165">
        <v>45096</v>
      </c>
      <c r="F46" s="165"/>
      <c r="G46" s="163" t="s">
        <v>984</v>
      </c>
      <c r="H46" s="163" t="s">
        <v>3435</v>
      </c>
      <c r="I46" s="163"/>
      <c r="J46" s="163" t="s">
        <v>3436</v>
      </c>
      <c r="K46" s="164" t="s">
        <v>197</v>
      </c>
      <c r="L46" s="165">
        <v>45119</v>
      </c>
      <c r="M46" s="163"/>
      <c r="N46" s="255"/>
      <c r="O46" s="163"/>
    </row>
    <row r="47" spans="1:15">
      <c r="A47" s="163"/>
      <c r="B47" s="188" t="s">
        <v>147</v>
      </c>
      <c r="C47" s="214" t="s">
        <v>2064</v>
      </c>
      <c r="D47" s="159" t="s">
        <v>3416</v>
      </c>
      <c r="E47" s="165">
        <v>45110</v>
      </c>
      <c r="F47" s="165"/>
      <c r="G47" s="163" t="s">
        <v>743</v>
      </c>
      <c r="H47" s="163" t="s">
        <v>3565</v>
      </c>
      <c r="I47" s="163"/>
      <c r="J47" s="163" t="s">
        <v>3434</v>
      </c>
      <c r="K47" s="164" t="s">
        <v>197</v>
      </c>
      <c r="L47" s="165">
        <v>45134</v>
      </c>
      <c r="M47" s="163"/>
      <c r="N47" s="255"/>
      <c r="O47" s="163"/>
    </row>
    <row r="48" spans="1:15">
      <c r="A48" s="163"/>
      <c r="B48" s="188" t="s">
        <v>147</v>
      </c>
      <c r="C48" s="214" t="s">
        <v>2064</v>
      </c>
      <c r="D48" s="159" t="s">
        <v>3417</v>
      </c>
      <c r="E48" s="165">
        <v>45117</v>
      </c>
      <c r="F48" s="165"/>
      <c r="G48" s="163" t="s">
        <v>2673</v>
      </c>
      <c r="H48" s="163" t="s">
        <v>3266</v>
      </c>
      <c r="I48" s="163"/>
      <c r="J48" s="163" t="s">
        <v>2675</v>
      </c>
      <c r="K48" s="164" t="s">
        <v>197</v>
      </c>
      <c r="L48" s="165">
        <v>45134</v>
      </c>
      <c r="M48" s="163"/>
      <c r="N48" s="255"/>
      <c r="O48" s="163"/>
    </row>
    <row r="49" spans="1:15">
      <c r="A49" s="163"/>
      <c r="B49" s="188" t="s">
        <v>147</v>
      </c>
      <c r="C49" s="214" t="s">
        <v>2064</v>
      </c>
      <c r="D49" s="159" t="s">
        <v>3418</v>
      </c>
      <c r="E49" s="165">
        <v>45117</v>
      </c>
      <c r="F49" s="165"/>
      <c r="G49" s="163" t="s">
        <v>743</v>
      </c>
      <c r="H49" s="163" t="s">
        <v>3566</v>
      </c>
      <c r="I49" s="163"/>
      <c r="J49" s="163" t="s">
        <v>3567</v>
      </c>
      <c r="K49" s="164" t="s">
        <v>195</v>
      </c>
      <c r="L49" s="165">
        <v>45134</v>
      </c>
      <c r="M49" s="163"/>
      <c r="N49" s="255"/>
      <c r="O49" s="163"/>
    </row>
    <row r="50" spans="1:15">
      <c r="A50" s="163"/>
      <c r="B50" s="188" t="s">
        <v>147</v>
      </c>
      <c r="C50" s="214" t="s">
        <v>152</v>
      </c>
      <c r="D50" s="159" t="s">
        <v>3419</v>
      </c>
      <c r="E50" s="165">
        <v>45120</v>
      </c>
      <c r="F50" s="165"/>
      <c r="G50" s="163" t="s">
        <v>743</v>
      </c>
      <c r="H50" s="163" t="s">
        <v>3421</v>
      </c>
      <c r="I50" s="163"/>
      <c r="J50" s="163" t="s">
        <v>3422</v>
      </c>
      <c r="K50" s="164" t="s">
        <v>195</v>
      </c>
      <c r="L50" s="165">
        <v>45134</v>
      </c>
      <c r="M50" s="163"/>
      <c r="N50" s="255"/>
      <c r="O50" s="163"/>
    </row>
    <row r="51" spans="1:15">
      <c r="A51" s="163"/>
      <c r="B51" s="188" t="s">
        <v>147</v>
      </c>
      <c r="C51" s="214" t="s">
        <v>152</v>
      </c>
      <c r="D51" s="159" t="s">
        <v>3420</v>
      </c>
      <c r="E51" s="165">
        <v>45119</v>
      </c>
      <c r="F51" s="165"/>
      <c r="G51" s="163" t="s">
        <v>2673</v>
      </c>
      <c r="H51" s="163" t="s">
        <v>3423</v>
      </c>
      <c r="I51" s="163"/>
      <c r="J51" s="163" t="s">
        <v>2926</v>
      </c>
      <c r="K51" s="164" t="s">
        <v>197</v>
      </c>
      <c r="L51" s="165">
        <v>45134</v>
      </c>
      <c r="M51" s="163"/>
      <c r="N51" s="255"/>
      <c r="O51" s="163"/>
    </row>
    <row r="52" spans="1:15">
      <c r="A52" s="163"/>
      <c r="B52" s="188" t="s">
        <v>147</v>
      </c>
      <c r="C52" s="214" t="s">
        <v>152</v>
      </c>
      <c r="D52" s="159" t="s">
        <v>3568</v>
      </c>
      <c r="E52" s="165">
        <v>45122</v>
      </c>
      <c r="F52" s="165"/>
      <c r="G52" s="163" t="s">
        <v>984</v>
      </c>
      <c r="H52" s="163" t="s">
        <v>3753</v>
      </c>
      <c r="I52" s="163"/>
      <c r="J52" s="163" t="s">
        <v>3754</v>
      </c>
      <c r="K52" s="164" t="s">
        <v>195</v>
      </c>
      <c r="L52" s="165">
        <v>45154</v>
      </c>
      <c r="M52" s="163"/>
      <c r="N52" s="255"/>
      <c r="O52" s="163"/>
    </row>
    <row r="53" spans="1:15">
      <c r="A53" s="163"/>
      <c r="B53" s="188" t="s">
        <v>147</v>
      </c>
      <c r="C53" s="214" t="s">
        <v>3103</v>
      </c>
      <c r="D53" s="159" t="s">
        <v>3569</v>
      </c>
      <c r="E53" s="164"/>
      <c r="F53" s="164"/>
      <c r="G53" s="163"/>
      <c r="H53" s="163"/>
      <c r="I53" s="163"/>
      <c r="J53" s="163"/>
      <c r="K53" s="164"/>
      <c r="L53" s="164"/>
      <c r="M53" s="163"/>
      <c r="N53" s="255"/>
      <c r="O53" s="163"/>
    </row>
    <row r="54" spans="1:15">
      <c r="A54" s="163"/>
      <c r="B54" s="188" t="s">
        <v>147</v>
      </c>
      <c r="C54" s="214" t="s">
        <v>2064</v>
      </c>
      <c r="D54" s="159" t="s">
        <v>3570</v>
      </c>
      <c r="E54" s="165">
        <v>45122</v>
      </c>
      <c r="F54" s="165"/>
      <c r="G54" s="163" t="s">
        <v>743</v>
      </c>
      <c r="H54" s="163" t="s">
        <v>3589</v>
      </c>
      <c r="I54" s="163"/>
      <c r="J54" s="163" t="s">
        <v>3590</v>
      </c>
      <c r="K54" s="164" t="s">
        <v>195</v>
      </c>
      <c r="L54" s="165">
        <v>44928</v>
      </c>
      <c r="M54" s="163"/>
      <c r="N54" s="255"/>
      <c r="O54" s="163"/>
    </row>
    <row r="55" spans="1:15">
      <c r="A55" s="163"/>
      <c r="B55" s="188" t="s">
        <v>147</v>
      </c>
      <c r="C55" s="214" t="s">
        <v>3103</v>
      </c>
      <c r="D55" s="159" t="s">
        <v>3571</v>
      </c>
      <c r="E55" s="165">
        <v>45125</v>
      </c>
      <c r="F55" s="165"/>
      <c r="G55" s="163" t="s">
        <v>743</v>
      </c>
      <c r="H55" s="163" t="s">
        <v>3591</v>
      </c>
      <c r="I55" s="163"/>
      <c r="J55" s="163" t="s">
        <v>3592</v>
      </c>
      <c r="K55" s="164" t="s">
        <v>195</v>
      </c>
      <c r="L55" s="165">
        <v>45134</v>
      </c>
      <c r="M55" s="163"/>
      <c r="N55" s="255"/>
      <c r="O55" s="163"/>
    </row>
    <row r="56" spans="1:15">
      <c r="A56" s="163"/>
      <c r="B56" s="188" t="s">
        <v>147</v>
      </c>
      <c r="C56" s="214" t="s">
        <v>153</v>
      </c>
      <c r="D56" s="159" t="s">
        <v>3572</v>
      </c>
      <c r="E56" s="165">
        <v>45138</v>
      </c>
      <c r="F56" s="165"/>
      <c r="G56" s="163" t="s">
        <v>743</v>
      </c>
      <c r="H56" s="163" t="s">
        <v>3755</v>
      </c>
      <c r="I56" s="163"/>
      <c r="J56" s="163" t="s">
        <v>3756</v>
      </c>
      <c r="K56" s="164" t="s">
        <v>195</v>
      </c>
      <c r="L56" s="165">
        <v>45154</v>
      </c>
      <c r="M56" s="163"/>
      <c r="N56" s="255"/>
      <c r="O56" s="163"/>
    </row>
    <row r="57" spans="1:15">
      <c r="A57" s="163"/>
      <c r="B57" s="188" t="s">
        <v>147</v>
      </c>
      <c r="C57" s="214" t="s">
        <v>153</v>
      </c>
      <c r="D57" s="159" t="s">
        <v>3573</v>
      </c>
      <c r="E57" s="165">
        <v>45140</v>
      </c>
      <c r="F57" s="165"/>
      <c r="G57" s="163" t="s">
        <v>743</v>
      </c>
      <c r="H57" s="163" t="s">
        <v>3757</v>
      </c>
      <c r="I57" s="163"/>
      <c r="J57" s="163" t="s">
        <v>3758</v>
      </c>
      <c r="K57" s="164" t="s">
        <v>195</v>
      </c>
      <c r="L57" s="165">
        <v>45154</v>
      </c>
      <c r="M57" s="163"/>
      <c r="N57" s="255"/>
      <c r="O57" s="163"/>
    </row>
    <row r="58" spans="1:15">
      <c r="A58" s="163"/>
      <c r="B58" s="188" t="s">
        <v>147</v>
      </c>
      <c r="C58" s="214" t="s">
        <v>153</v>
      </c>
      <c r="D58" s="159" t="s">
        <v>3574</v>
      </c>
      <c r="E58" s="165">
        <v>45140</v>
      </c>
      <c r="F58" s="165"/>
      <c r="G58" s="163" t="s">
        <v>3759</v>
      </c>
      <c r="H58" s="163" t="s">
        <v>3760</v>
      </c>
      <c r="I58" s="163"/>
      <c r="J58" s="163" t="s">
        <v>2675</v>
      </c>
      <c r="K58" s="164" t="s">
        <v>195</v>
      </c>
      <c r="L58" s="165">
        <v>45154</v>
      </c>
      <c r="M58" s="163"/>
      <c r="N58" s="255"/>
      <c r="O58" s="163"/>
    </row>
    <row r="59" spans="1:15">
      <c r="A59" s="163"/>
      <c r="B59" s="188" t="s">
        <v>147</v>
      </c>
      <c r="C59" s="214" t="s">
        <v>152</v>
      </c>
      <c r="D59" s="159" t="s">
        <v>3575</v>
      </c>
      <c r="E59" s="165">
        <v>45141</v>
      </c>
      <c r="F59" s="165"/>
      <c r="G59" s="163" t="s">
        <v>984</v>
      </c>
      <c r="H59" s="163" t="s">
        <v>3761</v>
      </c>
      <c r="I59" s="163"/>
      <c r="J59" s="163" t="s">
        <v>2833</v>
      </c>
      <c r="K59" s="164" t="s">
        <v>195</v>
      </c>
      <c r="L59" s="165">
        <v>45154</v>
      </c>
      <c r="M59" s="163"/>
      <c r="N59" s="255"/>
      <c r="O59" s="163"/>
    </row>
    <row r="60" spans="1:15">
      <c r="A60" s="163"/>
      <c r="B60" s="188" t="s">
        <v>147</v>
      </c>
      <c r="C60" s="214" t="s">
        <v>153</v>
      </c>
      <c r="D60" s="159" t="s">
        <v>3576</v>
      </c>
      <c r="E60" s="165">
        <v>45142</v>
      </c>
      <c r="F60" s="165"/>
      <c r="G60" s="163" t="s">
        <v>743</v>
      </c>
      <c r="H60" s="163" t="s">
        <v>3762</v>
      </c>
      <c r="I60" s="163"/>
      <c r="J60" s="163" t="s">
        <v>3763</v>
      </c>
      <c r="K60" s="164" t="s">
        <v>195</v>
      </c>
      <c r="L60" s="165">
        <v>45154</v>
      </c>
      <c r="M60" s="163"/>
      <c r="N60" s="255"/>
      <c r="O60" s="163"/>
    </row>
    <row r="61" spans="1:15">
      <c r="A61" s="163"/>
      <c r="B61" s="188" t="s">
        <v>147</v>
      </c>
      <c r="C61" s="214" t="s">
        <v>153</v>
      </c>
      <c r="D61" s="159" t="s">
        <v>3577</v>
      </c>
      <c r="E61" s="165">
        <v>45143</v>
      </c>
      <c r="F61" s="165"/>
      <c r="G61" s="163" t="s">
        <v>2673</v>
      </c>
      <c r="H61" s="163" t="s">
        <v>3423</v>
      </c>
      <c r="I61" s="163"/>
      <c r="J61" s="163" t="s">
        <v>2926</v>
      </c>
      <c r="K61" s="164" t="s">
        <v>197</v>
      </c>
      <c r="L61" s="165">
        <v>45154</v>
      </c>
      <c r="M61" s="163"/>
      <c r="N61" s="255"/>
      <c r="O61" s="163"/>
    </row>
    <row r="62" spans="1:15">
      <c r="A62" s="163"/>
      <c r="B62" s="188" t="s">
        <v>147</v>
      </c>
      <c r="C62" s="214" t="s">
        <v>153</v>
      </c>
      <c r="D62" s="159" t="s">
        <v>3578</v>
      </c>
      <c r="E62" s="165">
        <v>45154</v>
      </c>
      <c r="F62" s="165"/>
      <c r="G62" s="163" t="s">
        <v>984</v>
      </c>
      <c r="H62" s="163" t="s">
        <v>3835</v>
      </c>
      <c r="I62" s="163"/>
      <c r="J62" s="163" t="s">
        <v>3754</v>
      </c>
      <c r="K62" s="164" t="s">
        <v>195</v>
      </c>
      <c r="L62" s="165">
        <v>45170</v>
      </c>
      <c r="M62" s="163"/>
      <c r="N62" s="255"/>
      <c r="O62" s="163"/>
    </row>
    <row r="63" spans="1:15">
      <c r="A63" s="163"/>
      <c r="B63" s="188" t="s">
        <v>147</v>
      </c>
      <c r="C63" s="214" t="s">
        <v>153</v>
      </c>
      <c r="D63" s="159" t="s">
        <v>3579</v>
      </c>
      <c r="E63" s="165">
        <v>45159</v>
      </c>
      <c r="F63" s="165"/>
      <c r="G63" s="163" t="s">
        <v>743</v>
      </c>
      <c r="H63" s="163" t="s">
        <v>3836</v>
      </c>
      <c r="I63" s="163"/>
      <c r="J63" s="163" t="s">
        <v>3592</v>
      </c>
      <c r="K63" s="164" t="s">
        <v>195</v>
      </c>
      <c r="L63" s="165">
        <v>45166</v>
      </c>
      <c r="M63" s="163"/>
      <c r="N63" s="255"/>
      <c r="O63" s="163"/>
    </row>
    <row r="64" spans="1:15">
      <c r="A64" s="163"/>
      <c r="B64" s="188" t="s">
        <v>147</v>
      </c>
      <c r="C64" s="214" t="s">
        <v>2150</v>
      </c>
      <c r="D64" s="159" t="s">
        <v>3580</v>
      </c>
      <c r="E64" s="165">
        <v>45163</v>
      </c>
      <c r="F64" s="165"/>
      <c r="G64" s="163" t="s">
        <v>743</v>
      </c>
      <c r="H64" s="163" t="s">
        <v>3591</v>
      </c>
      <c r="I64" s="163"/>
      <c r="J64" s="163" t="s">
        <v>3837</v>
      </c>
      <c r="K64" s="164" t="s">
        <v>195</v>
      </c>
      <c r="L64" s="165">
        <v>45170</v>
      </c>
      <c r="M64" s="163"/>
      <c r="N64" s="255"/>
      <c r="O64" s="163"/>
    </row>
    <row r="65" spans="1:15">
      <c r="A65" s="163"/>
      <c r="B65" s="188" t="s">
        <v>147</v>
      </c>
      <c r="C65" s="214" t="s">
        <v>2150</v>
      </c>
      <c r="D65" s="159" t="s">
        <v>3581</v>
      </c>
      <c r="E65" s="165">
        <v>45164</v>
      </c>
      <c r="F65" s="165"/>
      <c r="G65" s="163" t="s">
        <v>743</v>
      </c>
      <c r="H65" s="163" t="s">
        <v>3838</v>
      </c>
      <c r="I65" s="163"/>
      <c r="J65" s="163" t="s">
        <v>3043</v>
      </c>
      <c r="K65" s="164" t="s">
        <v>195</v>
      </c>
      <c r="L65" s="165">
        <v>45175</v>
      </c>
      <c r="M65" s="163"/>
      <c r="N65" s="255"/>
      <c r="O65" s="163"/>
    </row>
    <row r="66" spans="1:15">
      <c r="A66" s="163"/>
      <c r="B66" s="188" t="s">
        <v>147</v>
      </c>
      <c r="C66" s="214" t="s">
        <v>2150</v>
      </c>
      <c r="D66" s="159" t="s">
        <v>3582</v>
      </c>
      <c r="E66" s="165">
        <v>45164</v>
      </c>
      <c r="F66" s="165"/>
      <c r="G66" s="163" t="s">
        <v>3839</v>
      </c>
      <c r="H66" s="163" t="s">
        <v>3840</v>
      </c>
      <c r="I66" s="163"/>
      <c r="J66" s="163" t="s">
        <v>2675</v>
      </c>
      <c r="K66" s="164" t="s">
        <v>195</v>
      </c>
      <c r="L66" s="165">
        <v>45170</v>
      </c>
      <c r="M66" s="163"/>
      <c r="N66" s="255"/>
      <c r="O66" s="163"/>
    </row>
    <row r="67" spans="1:15">
      <c r="A67" s="163"/>
      <c r="B67" s="188" t="s">
        <v>147</v>
      </c>
      <c r="C67" s="214" t="s">
        <v>154</v>
      </c>
      <c r="D67" s="159" t="s">
        <v>3583</v>
      </c>
      <c r="E67" s="165">
        <v>45169</v>
      </c>
      <c r="F67" s="165"/>
      <c r="G67" s="163" t="s">
        <v>1209</v>
      </c>
      <c r="H67" s="163" t="s">
        <v>3753</v>
      </c>
      <c r="I67" s="163"/>
      <c r="J67" s="163" t="s">
        <v>3271</v>
      </c>
      <c r="K67" s="164" t="s">
        <v>197</v>
      </c>
      <c r="L67" s="165">
        <v>45182</v>
      </c>
      <c r="M67" s="163"/>
      <c r="N67" s="255"/>
      <c r="O67" s="163"/>
    </row>
    <row r="68" spans="1:15">
      <c r="A68" s="163"/>
      <c r="B68" s="188" t="s">
        <v>147</v>
      </c>
      <c r="C68" s="214" t="s">
        <v>154</v>
      </c>
      <c r="D68" s="159" t="s">
        <v>3584</v>
      </c>
      <c r="E68" s="165">
        <v>45171</v>
      </c>
      <c r="F68" s="165"/>
      <c r="G68" s="163" t="s">
        <v>2673</v>
      </c>
      <c r="H68" s="163" t="s">
        <v>3423</v>
      </c>
      <c r="I68" s="163"/>
      <c r="J68" s="163" t="s">
        <v>2926</v>
      </c>
      <c r="K68" s="164" t="s">
        <v>195</v>
      </c>
      <c r="L68" s="165">
        <v>45182</v>
      </c>
      <c r="M68" s="163"/>
      <c r="N68" s="255"/>
      <c r="O68" s="163"/>
    </row>
    <row r="69" spans="1:15">
      <c r="A69" s="163"/>
      <c r="B69" s="188" t="s">
        <v>147</v>
      </c>
      <c r="C69" s="214" t="s">
        <v>153</v>
      </c>
      <c r="D69" s="159" t="s">
        <v>3585</v>
      </c>
      <c r="E69" s="165">
        <v>45175</v>
      </c>
      <c r="F69" s="165"/>
      <c r="G69" s="163" t="s">
        <v>743</v>
      </c>
      <c r="H69" s="163" t="s">
        <v>3926</v>
      </c>
      <c r="I69" s="163"/>
      <c r="J69" s="163" t="s">
        <v>3927</v>
      </c>
      <c r="K69" s="164" t="s">
        <v>195</v>
      </c>
      <c r="L69" s="165">
        <v>45184</v>
      </c>
      <c r="M69" s="163"/>
      <c r="N69" s="255"/>
      <c r="O69" s="163"/>
    </row>
    <row r="70" spans="1:15">
      <c r="A70" s="163"/>
      <c r="B70" s="188" t="s">
        <v>147</v>
      </c>
      <c r="C70" s="214" t="s">
        <v>155</v>
      </c>
      <c r="D70" s="159" t="s">
        <v>3586</v>
      </c>
      <c r="E70" s="165">
        <v>45180</v>
      </c>
      <c r="F70" s="165"/>
      <c r="G70" s="163" t="s">
        <v>743</v>
      </c>
      <c r="H70" s="163" t="s">
        <v>3928</v>
      </c>
      <c r="I70" s="163"/>
      <c r="J70" s="163" t="s">
        <v>3929</v>
      </c>
      <c r="K70" s="164" t="s">
        <v>195</v>
      </c>
      <c r="L70" s="165">
        <v>45184</v>
      </c>
      <c r="M70" s="163"/>
      <c r="N70" s="255"/>
      <c r="O70" s="163"/>
    </row>
    <row r="71" spans="1:15">
      <c r="A71" s="163"/>
      <c r="B71" s="188" t="s">
        <v>147</v>
      </c>
      <c r="C71" s="214" t="s">
        <v>153</v>
      </c>
      <c r="D71" s="159" t="s">
        <v>3587</v>
      </c>
      <c r="E71" s="165">
        <v>45182</v>
      </c>
      <c r="F71" s="165"/>
      <c r="G71" s="163" t="s">
        <v>1209</v>
      </c>
      <c r="H71" s="163" t="s">
        <v>3898</v>
      </c>
      <c r="I71" s="163"/>
      <c r="J71" s="163" t="s">
        <v>3899</v>
      </c>
      <c r="K71" s="164" t="s">
        <v>195</v>
      </c>
      <c r="L71" s="165">
        <v>45189</v>
      </c>
      <c r="M71" s="163"/>
      <c r="N71" s="255"/>
      <c r="O71" s="163"/>
    </row>
    <row r="72" spans="1:15">
      <c r="A72" s="163"/>
      <c r="B72" s="188" t="s">
        <v>147</v>
      </c>
      <c r="C72" s="214" t="s">
        <v>155</v>
      </c>
      <c r="D72" s="159" t="s">
        <v>3588</v>
      </c>
      <c r="E72" s="165">
        <v>45195</v>
      </c>
      <c r="F72" s="165"/>
      <c r="G72" s="163" t="s">
        <v>743</v>
      </c>
      <c r="H72" s="163" t="s">
        <v>4123</v>
      </c>
      <c r="I72" s="163"/>
      <c r="J72" s="163" t="s">
        <v>4124</v>
      </c>
      <c r="K72" s="164" t="s">
        <v>195</v>
      </c>
      <c r="L72" s="165">
        <v>45201</v>
      </c>
      <c r="M72" s="163"/>
      <c r="N72" s="255"/>
      <c r="O72" s="163"/>
    </row>
    <row r="73" spans="1:15">
      <c r="A73" s="163"/>
      <c r="B73" s="188" t="s">
        <v>147</v>
      </c>
      <c r="C73" s="214" t="s">
        <v>155</v>
      </c>
      <c r="D73" s="159" t="s">
        <v>4094</v>
      </c>
      <c r="E73" s="165">
        <v>45196</v>
      </c>
      <c r="F73" s="165"/>
      <c r="G73" s="163" t="s">
        <v>2673</v>
      </c>
      <c r="H73" s="163" t="s">
        <v>4125</v>
      </c>
      <c r="I73" s="163"/>
      <c r="J73" s="163" t="s">
        <v>2675</v>
      </c>
      <c r="K73" s="164" t="s">
        <v>195</v>
      </c>
      <c r="L73" s="165">
        <v>45201</v>
      </c>
      <c r="M73" s="163"/>
      <c r="N73" s="255"/>
      <c r="O73" s="163"/>
    </row>
    <row r="74" spans="1:15">
      <c r="A74" s="163"/>
      <c r="B74" s="188" t="s">
        <v>147</v>
      </c>
      <c r="C74" s="214" t="s">
        <v>2292</v>
      </c>
      <c r="D74" s="159" t="s">
        <v>4095</v>
      </c>
      <c r="E74" s="165">
        <v>45197</v>
      </c>
      <c r="F74" s="165"/>
      <c r="G74" s="163" t="s">
        <v>743</v>
      </c>
      <c r="H74" s="163" t="s">
        <v>4121</v>
      </c>
      <c r="I74" s="163"/>
      <c r="J74" s="163" t="s">
        <v>4122</v>
      </c>
      <c r="K74" s="164" t="s">
        <v>195</v>
      </c>
      <c r="L74" s="165">
        <v>45201</v>
      </c>
      <c r="M74" s="163"/>
      <c r="N74" s="255"/>
      <c r="O74" s="163"/>
    </row>
    <row r="75" spans="1:15">
      <c r="A75" s="163"/>
      <c r="B75" s="188" t="s">
        <v>147</v>
      </c>
      <c r="C75" s="214" t="s">
        <v>154</v>
      </c>
      <c r="D75" s="159" t="s">
        <v>4096</v>
      </c>
      <c r="E75" s="165">
        <v>45201</v>
      </c>
      <c r="F75" s="165"/>
      <c r="G75" s="163" t="s">
        <v>743</v>
      </c>
      <c r="H75" s="163" t="s">
        <v>4130</v>
      </c>
      <c r="I75" s="163"/>
      <c r="J75" s="163" t="s">
        <v>4131</v>
      </c>
      <c r="K75" s="164" t="s">
        <v>195</v>
      </c>
      <c r="L75" s="165">
        <v>45205</v>
      </c>
      <c r="M75" s="163"/>
      <c r="N75" s="255"/>
      <c r="O75" s="163"/>
    </row>
    <row r="76" spans="1:15">
      <c r="A76" s="163"/>
      <c r="B76" s="188" t="s">
        <v>147</v>
      </c>
      <c r="C76" s="214" t="s">
        <v>154</v>
      </c>
      <c r="D76" s="159" t="s">
        <v>4097</v>
      </c>
      <c r="E76" s="165">
        <v>45203</v>
      </c>
      <c r="F76" s="165"/>
      <c r="G76" s="163" t="s">
        <v>743</v>
      </c>
      <c r="H76" s="163" t="s">
        <v>3279</v>
      </c>
      <c r="I76" s="163"/>
      <c r="J76" s="163" t="s">
        <v>4132</v>
      </c>
      <c r="K76" s="164" t="s">
        <v>195</v>
      </c>
      <c r="L76" s="165">
        <v>45205</v>
      </c>
      <c r="M76" s="163"/>
      <c r="N76" s="255"/>
      <c r="O76" s="163"/>
    </row>
    <row r="77" spans="1:15">
      <c r="A77" s="163"/>
      <c r="B77" s="188" t="s">
        <v>147</v>
      </c>
      <c r="C77" s="214" t="s">
        <v>155</v>
      </c>
      <c r="D77" s="159" t="s">
        <v>4098</v>
      </c>
      <c r="E77" s="165">
        <v>45203</v>
      </c>
      <c r="F77" s="165"/>
      <c r="G77" s="163" t="s">
        <v>984</v>
      </c>
      <c r="H77" s="163" t="s">
        <v>4184</v>
      </c>
      <c r="I77" s="163"/>
      <c r="J77" s="163" t="s">
        <v>3271</v>
      </c>
      <c r="K77" s="164" t="s">
        <v>195</v>
      </c>
      <c r="L77" s="165">
        <v>45210</v>
      </c>
      <c r="M77" s="163"/>
      <c r="N77" s="255"/>
      <c r="O77" s="163"/>
    </row>
    <row r="78" spans="1:15">
      <c r="A78" s="163"/>
      <c r="B78" s="188" t="s">
        <v>147</v>
      </c>
      <c r="C78" s="214" t="s">
        <v>154</v>
      </c>
      <c r="D78" s="159" t="s">
        <v>4099</v>
      </c>
      <c r="E78" s="165">
        <v>45206</v>
      </c>
      <c r="F78" s="165"/>
      <c r="G78" s="163" t="s">
        <v>984</v>
      </c>
      <c r="H78" s="163" t="s">
        <v>3898</v>
      </c>
      <c r="I78" s="163"/>
      <c r="J78" s="163" t="s">
        <v>3899</v>
      </c>
      <c r="K78" s="164" t="s">
        <v>197</v>
      </c>
      <c r="L78" s="165">
        <v>45217</v>
      </c>
      <c r="M78" s="163"/>
      <c r="N78" s="255"/>
      <c r="O78" s="163"/>
    </row>
    <row r="79" spans="1:15">
      <c r="A79" s="163"/>
      <c r="B79" s="188" t="s">
        <v>147</v>
      </c>
      <c r="C79" s="214" t="s">
        <v>156</v>
      </c>
      <c r="D79" s="159" t="s">
        <v>4100</v>
      </c>
      <c r="E79" s="165">
        <v>45212</v>
      </c>
      <c r="F79" s="165"/>
      <c r="G79" s="163" t="s">
        <v>743</v>
      </c>
      <c r="H79" s="163" t="s">
        <v>4226</v>
      </c>
      <c r="I79" s="163"/>
      <c r="J79" s="163" t="s">
        <v>4227</v>
      </c>
      <c r="K79" s="164" t="s">
        <v>197</v>
      </c>
      <c r="L79" s="165">
        <v>45217</v>
      </c>
      <c r="M79" s="163"/>
      <c r="N79" s="255"/>
      <c r="O79" s="163"/>
    </row>
    <row r="80" spans="1:15">
      <c r="A80" s="163"/>
      <c r="B80" s="188" t="s">
        <v>147</v>
      </c>
      <c r="C80" s="214" t="s">
        <v>156</v>
      </c>
      <c r="D80" s="159" t="s">
        <v>4101</v>
      </c>
      <c r="E80" s="165">
        <v>45213</v>
      </c>
      <c r="F80" s="165"/>
      <c r="G80" s="163" t="s">
        <v>743</v>
      </c>
      <c r="H80" s="163" t="s">
        <v>4228</v>
      </c>
      <c r="I80" s="163"/>
      <c r="J80" s="163" t="s">
        <v>3043</v>
      </c>
      <c r="K80" s="164" t="s">
        <v>195</v>
      </c>
      <c r="L80" s="165">
        <v>45217</v>
      </c>
      <c r="M80" s="163"/>
      <c r="N80" s="255"/>
      <c r="O80" s="163"/>
    </row>
    <row r="81" spans="1:15">
      <c r="A81" s="163"/>
      <c r="B81" s="188" t="s">
        <v>147</v>
      </c>
      <c r="C81" s="214" t="s">
        <v>156</v>
      </c>
      <c r="D81" s="159" t="s">
        <v>4102</v>
      </c>
      <c r="E81" s="165">
        <v>45214</v>
      </c>
      <c r="F81" s="165"/>
      <c r="G81" s="163" t="s">
        <v>2673</v>
      </c>
      <c r="H81" s="163" t="s">
        <v>3276</v>
      </c>
      <c r="I81" s="163"/>
      <c r="J81" s="163" t="s">
        <v>2675</v>
      </c>
      <c r="K81" s="164" t="s">
        <v>197</v>
      </c>
      <c r="L81" s="165">
        <v>45217</v>
      </c>
      <c r="M81" s="163"/>
      <c r="N81" s="255"/>
      <c r="O81" s="163"/>
    </row>
    <row r="82" spans="1:15">
      <c r="A82" s="163"/>
      <c r="B82" s="188" t="s">
        <v>147</v>
      </c>
      <c r="C82" s="214" t="s">
        <v>155</v>
      </c>
      <c r="D82" s="159" t="s">
        <v>4103</v>
      </c>
      <c r="E82" s="165">
        <v>45215</v>
      </c>
      <c r="F82" s="165"/>
      <c r="G82" s="163" t="s">
        <v>743</v>
      </c>
      <c r="H82" s="163" t="s">
        <v>4229</v>
      </c>
      <c r="I82" s="163"/>
      <c r="J82" s="163" t="s">
        <v>4230</v>
      </c>
      <c r="K82" s="164" t="s">
        <v>195</v>
      </c>
      <c r="L82" s="165">
        <v>45217</v>
      </c>
      <c r="M82" s="163"/>
      <c r="N82" s="255"/>
      <c r="O82" s="163"/>
    </row>
    <row r="83" spans="1:15">
      <c r="A83" s="163"/>
      <c r="B83" s="188" t="s">
        <v>147</v>
      </c>
      <c r="C83" s="214" t="s">
        <v>155</v>
      </c>
      <c r="D83" s="159" t="s">
        <v>4104</v>
      </c>
      <c r="E83" s="165">
        <v>45224</v>
      </c>
      <c r="F83" s="165">
        <v>45223</v>
      </c>
      <c r="G83" s="163" t="s">
        <v>2673</v>
      </c>
      <c r="H83" s="163" t="s">
        <v>3423</v>
      </c>
      <c r="I83" s="163"/>
      <c r="J83" s="163" t="s">
        <v>2926</v>
      </c>
      <c r="K83" s="164" t="s">
        <v>197</v>
      </c>
      <c r="L83" s="165">
        <v>45226</v>
      </c>
      <c r="M83" s="163"/>
      <c r="N83" s="255"/>
      <c r="O83" s="163"/>
    </row>
    <row r="84" spans="1:15">
      <c r="A84" s="163"/>
      <c r="B84" s="188" t="s">
        <v>147</v>
      </c>
      <c r="C84" s="214" t="s">
        <v>155</v>
      </c>
      <c r="D84" s="159" t="s">
        <v>4105</v>
      </c>
      <c r="E84" s="165">
        <v>45218</v>
      </c>
      <c r="F84" s="165"/>
      <c r="G84" s="163" t="s">
        <v>743</v>
      </c>
      <c r="H84" s="163" t="s">
        <v>4278</v>
      </c>
      <c r="I84" s="163"/>
      <c r="J84" s="163" t="s">
        <v>4279</v>
      </c>
      <c r="K84" s="164" t="s">
        <v>195</v>
      </c>
      <c r="L84" s="165">
        <v>45217</v>
      </c>
      <c r="M84" s="163"/>
      <c r="N84" s="255"/>
      <c r="O84" s="163"/>
    </row>
    <row r="85" spans="1:15">
      <c r="A85" s="163"/>
      <c r="B85" s="188" t="s">
        <v>147</v>
      </c>
      <c r="C85" s="214" t="s">
        <v>156</v>
      </c>
      <c r="D85" s="159" t="s">
        <v>4106</v>
      </c>
      <c r="E85" s="165">
        <v>45218</v>
      </c>
      <c r="F85" s="165">
        <v>45218</v>
      </c>
      <c r="G85" s="163" t="s">
        <v>984</v>
      </c>
      <c r="H85" s="163" t="s">
        <v>3753</v>
      </c>
      <c r="I85" s="163"/>
      <c r="J85" s="163" t="s">
        <v>3271</v>
      </c>
      <c r="K85" s="164" t="s">
        <v>195</v>
      </c>
      <c r="L85" s="165">
        <v>45223</v>
      </c>
      <c r="M85" s="163"/>
      <c r="N85" s="255"/>
      <c r="O85" s="163"/>
    </row>
    <row r="86" spans="1:15">
      <c r="A86" s="163"/>
      <c r="B86" s="188" t="s">
        <v>147</v>
      </c>
      <c r="C86" s="214" t="s">
        <v>155</v>
      </c>
      <c r="D86" s="159" t="s">
        <v>4107</v>
      </c>
      <c r="E86" s="165">
        <v>45220</v>
      </c>
      <c r="F86" s="165">
        <v>45220</v>
      </c>
      <c r="G86" s="163" t="s">
        <v>743</v>
      </c>
      <c r="H86" s="163" t="s">
        <v>4395</v>
      </c>
      <c r="I86" s="163"/>
      <c r="J86" s="163" t="s">
        <v>4396</v>
      </c>
      <c r="K86" s="164" t="s">
        <v>195</v>
      </c>
      <c r="L86" s="165">
        <v>45223</v>
      </c>
      <c r="M86" s="163"/>
      <c r="N86" s="255"/>
      <c r="O86" s="163"/>
    </row>
    <row r="87" spans="1:15">
      <c r="A87" s="163"/>
      <c r="B87" s="188" t="s">
        <v>147</v>
      </c>
      <c r="C87" s="214" t="s">
        <v>155</v>
      </c>
      <c r="D87" s="159" t="s">
        <v>4108</v>
      </c>
      <c r="E87" s="165">
        <v>45222</v>
      </c>
      <c r="F87" s="165">
        <v>45222</v>
      </c>
      <c r="G87" s="163" t="s">
        <v>984</v>
      </c>
      <c r="H87" s="163" t="s">
        <v>4437</v>
      </c>
      <c r="I87" s="163"/>
      <c r="J87" s="163" t="s">
        <v>3899</v>
      </c>
      <c r="K87" s="164" t="s">
        <v>197</v>
      </c>
      <c r="L87" s="165">
        <v>45227</v>
      </c>
      <c r="M87" s="163"/>
      <c r="N87" s="255"/>
      <c r="O87" s="163"/>
    </row>
    <row r="88" spans="1:15">
      <c r="A88" s="163"/>
      <c r="B88" s="188" t="s">
        <v>147</v>
      </c>
      <c r="C88" s="214" t="s">
        <v>157</v>
      </c>
      <c r="D88" s="159" t="s">
        <v>4109</v>
      </c>
      <c r="E88" s="165">
        <v>45228</v>
      </c>
      <c r="F88" s="165">
        <v>45228</v>
      </c>
      <c r="G88" s="163" t="s">
        <v>3550</v>
      </c>
      <c r="H88" s="163" t="s">
        <v>4438</v>
      </c>
      <c r="I88" s="163"/>
      <c r="J88" s="163" t="s">
        <v>4439</v>
      </c>
      <c r="K88" s="164" t="s">
        <v>197</v>
      </c>
      <c r="L88" s="165">
        <v>45230</v>
      </c>
      <c r="M88" s="163"/>
      <c r="N88" s="255"/>
      <c r="O88" s="163"/>
    </row>
    <row r="89" spans="1:15">
      <c r="A89" s="163"/>
      <c r="B89" s="188" t="s">
        <v>147</v>
      </c>
      <c r="C89" s="214" t="s">
        <v>156</v>
      </c>
      <c r="D89" s="159" t="s">
        <v>4110</v>
      </c>
      <c r="E89" s="165">
        <v>45229</v>
      </c>
      <c r="F89" s="165">
        <v>45229</v>
      </c>
      <c r="G89" s="163" t="s">
        <v>743</v>
      </c>
      <c r="H89" s="163" t="s">
        <v>4413</v>
      </c>
      <c r="I89" s="163"/>
      <c r="J89" s="163" t="s">
        <v>4414</v>
      </c>
      <c r="K89" s="164" t="s">
        <v>195</v>
      </c>
      <c r="L89" s="165">
        <v>45230</v>
      </c>
      <c r="M89" s="163"/>
      <c r="N89" s="255"/>
      <c r="O89" s="163"/>
    </row>
    <row r="90" spans="1:15">
      <c r="A90" s="163"/>
      <c r="B90" s="188" t="s">
        <v>147</v>
      </c>
      <c r="C90" s="214" t="s">
        <v>156</v>
      </c>
      <c r="D90" s="159" t="s">
        <v>4111</v>
      </c>
      <c r="E90" s="165">
        <v>45230</v>
      </c>
      <c r="F90" s="165">
        <v>45230</v>
      </c>
      <c r="G90" s="163" t="s">
        <v>743</v>
      </c>
      <c r="H90" s="163" t="s">
        <v>4440</v>
      </c>
      <c r="I90" s="163"/>
      <c r="J90" s="163" t="s">
        <v>4441</v>
      </c>
      <c r="K90" s="164" t="s">
        <v>195</v>
      </c>
      <c r="L90" s="165">
        <v>45238</v>
      </c>
      <c r="M90" s="163"/>
      <c r="N90" s="255"/>
      <c r="O90" s="163"/>
    </row>
    <row r="91" spans="1:15">
      <c r="A91" s="163"/>
      <c r="B91" s="188" t="s">
        <v>147</v>
      </c>
      <c r="C91" s="214" t="s">
        <v>156</v>
      </c>
      <c r="D91" s="159" t="s">
        <v>4112</v>
      </c>
      <c r="E91" s="165">
        <v>45230</v>
      </c>
      <c r="F91" s="165">
        <v>45231</v>
      </c>
      <c r="G91" s="163" t="s">
        <v>743</v>
      </c>
      <c r="H91" s="163" t="s">
        <v>4442</v>
      </c>
      <c r="I91" s="163"/>
      <c r="J91" s="163" t="s">
        <v>4443</v>
      </c>
      <c r="K91" s="164" t="s">
        <v>197</v>
      </c>
      <c r="L91" s="165">
        <v>45232</v>
      </c>
      <c r="M91" s="163"/>
      <c r="N91" s="255"/>
      <c r="O91" s="163"/>
    </row>
    <row r="92" spans="1:15">
      <c r="A92" s="163"/>
      <c r="B92" s="188" t="s">
        <v>147</v>
      </c>
      <c r="C92" s="214" t="s">
        <v>157</v>
      </c>
      <c r="D92" s="159" t="s">
        <v>4113</v>
      </c>
      <c r="E92" s="165">
        <v>45230</v>
      </c>
      <c r="F92" s="165">
        <v>45229</v>
      </c>
      <c r="G92" s="163" t="s">
        <v>3550</v>
      </c>
      <c r="H92" s="163" t="s">
        <v>4444</v>
      </c>
      <c r="I92" s="163"/>
      <c r="J92" s="163" t="s">
        <v>4445</v>
      </c>
      <c r="K92" s="164" t="s">
        <v>195</v>
      </c>
      <c r="L92" s="165">
        <v>45238</v>
      </c>
      <c r="M92" s="163"/>
      <c r="N92" s="255"/>
      <c r="O92" s="163"/>
    </row>
    <row r="93" spans="1:15">
      <c r="A93" s="163"/>
      <c r="B93" s="188" t="s">
        <v>147</v>
      </c>
      <c r="C93" s="214" t="s">
        <v>157</v>
      </c>
      <c r="D93" s="159" t="s">
        <v>4114</v>
      </c>
      <c r="E93" s="165">
        <v>45230</v>
      </c>
      <c r="F93" s="165">
        <v>45231</v>
      </c>
      <c r="G93" s="163" t="s">
        <v>743</v>
      </c>
      <c r="H93" s="163" t="s">
        <v>4446</v>
      </c>
      <c r="I93" s="163"/>
      <c r="J93" s="163" t="s">
        <v>4447</v>
      </c>
      <c r="K93" s="164" t="s">
        <v>195</v>
      </c>
      <c r="L93" s="165">
        <v>45248</v>
      </c>
      <c r="M93" s="163"/>
      <c r="N93" s="255"/>
      <c r="O93" s="163"/>
    </row>
    <row r="94" spans="1:15">
      <c r="A94" s="163"/>
      <c r="B94" s="188" t="s">
        <v>147</v>
      </c>
      <c r="C94" s="214" t="s">
        <v>157</v>
      </c>
      <c r="D94" s="159" t="s">
        <v>4115</v>
      </c>
      <c r="E94" s="165">
        <v>45230</v>
      </c>
      <c r="F94" s="165">
        <v>45231</v>
      </c>
      <c r="G94" s="163" t="s">
        <v>2673</v>
      </c>
      <c r="H94" s="163" t="s">
        <v>3276</v>
      </c>
      <c r="I94" s="163"/>
      <c r="J94" s="163" t="s">
        <v>4448</v>
      </c>
      <c r="K94" s="164" t="s">
        <v>195</v>
      </c>
      <c r="L94" s="165">
        <v>45232</v>
      </c>
      <c r="M94" s="163"/>
      <c r="N94" s="255"/>
      <c r="O94" s="163"/>
    </row>
    <row r="95" spans="1:15">
      <c r="A95" s="163"/>
      <c r="B95" s="188" t="s">
        <v>147</v>
      </c>
      <c r="C95" s="214" t="s">
        <v>156</v>
      </c>
      <c r="D95" s="159" t="s">
        <v>4116</v>
      </c>
      <c r="E95" s="165">
        <v>45232</v>
      </c>
      <c r="F95" s="165">
        <v>45233</v>
      </c>
      <c r="G95" s="163" t="s">
        <v>2673</v>
      </c>
      <c r="H95" s="163" t="s">
        <v>4465</v>
      </c>
      <c r="I95" s="163"/>
      <c r="J95" s="163" t="s">
        <v>4456</v>
      </c>
      <c r="K95" s="164" t="s">
        <v>197</v>
      </c>
      <c r="L95" s="165">
        <v>45236</v>
      </c>
      <c r="M95" s="163"/>
      <c r="N95" s="255"/>
      <c r="O95" s="163"/>
    </row>
    <row r="96" spans="1:15">
      <c r="A96" s="163"/>
      <c r="B96" s="188" t="s">
        <v>147</v>
      </c>
      <c r="C96" s="214" t="s">
        <v>156</v>
      </c>
      <c r="D96" s="159" t="s">
        <v>4117</v>
      </c>
      <c r="E96" s="165">
        <v>45234</v>
      </c>
      <c r="F96" s="165">
        <v>45235</v>
      </c>
      <c r="G96" s="163" t="s">
        <v>984</v>
      </c>
      <c r="H96" s="163" t="s">
        <v>4475</v>
      </c>
      <c r="I96" s="163"/>
      <c r="J96" s="163" t="s">
        <v>3899</v>
      </c>
      <c r="K96" s="164" t="s">
        <v>197</v>
      </c>
      <c r="L96" s="165">
        <v>45240</v>
      </c>
      <c r="M96" s="163"/>
      <c r="N96" s="255"/>
      <c r="O96" s="163"/>
    </row>
    <row r="97" spans="1:15">
      <c r="A97" s="163"/>
      <c r="B97" s="188" t="s">
        <v>147</v>
      </c>
      <c r="C97" s="214" t="s">
        <v>157</v>
      </c>
      <c r="D97" s="159" t="s">
        <v>4118</v>
      </c>
      <c r="E97" s="165">
        <v>45241</v>
      </c>
      <c r="F97" s="165">
        <v>45241</v>
      </c>
      <c r="G97" s="163" t="s">
        <v>743</v>
      </c>
      <c r="H97" s="163" t="s">
        <v>4491</v>
      </c>
      <c r="I97" s="163"/>
      <c r="J97" s="163" t="s">
        <v>4492</v>
      </c>
      <c r="K97" s="164" t="s">
        <v>195</v>
      </c>
      <c r="L97" s="165">
        <v>45243</v>
      </c>
      <c r="M97" s="163"/>
      <c r="N97" s="255"/>
      <c r="O97" s="163"/>
    </row>
    <row r="98" spans="1:15">
      <c r="A98" s="163"/>
      <c r="B98" s="188" t="s">
        <v>147</v>
      </c>
      <c r="C98" s="214" t="s">
        <v>4421</v>
      </c>
      <c r="D98" s="159" t="s">
        <v>4119</v>
      </c>
      <c r="E98" s="165">
        <v>45242</v>
      </c>
      <c r="F98" s="165">
        <v>45242</v>
      </c>
      <c r="G98" s="163" t="s">
        <v>743</v>
      </c>
      <c r="H98" s="163" t="s">
        <v>3757</v>
      </c>
      <c r="I98" s="163"/>
      <c r="J98" s="163" t="s">
        <v>4493</v>
      </c>
      <c r="K98" s="164" t="s">
        <v>195</v>
      </c>
      <c r="L98" s="165">
        <v>45243</v>
      </c>
      <c r="M98" s="163"/>
      <c r="N98" s="255"/>
      <c r="O98" s="163"/>
    </row>
    <row r="99" spans="1:15">
      <c r="A99" s="163"/>
      <c r="B99" s="188" t="s">
        <v>147</v>
      </c>
      <c r="C99" s="214" t="s">
        <v>157</v>
      </c>
      <c r="D99" s="159" t="s">
        <v>4120</v>
      </c>
      <c r="E99" s="165">
        <v>45242</v>
      </c>
      <c r="F99" s="165">
        <v>45242</v>
      </c>
      <c r="G99" s="163" t="s">
        <v>1209</v>
      </c>
      <c r="H99" s="163" t="s">
        <v>4541</v>
      </c>
      <c r="I99" s="163"/>
      <c r="J99" s="163" t="s">
        <v>4542</v>
      </c>
      <c r="K99" s="164" t="s">
        <v>197</v>
      </c>
      <c r="L99" s="165">
        <v>45250</v>
      </c>
      <c r="M99" s="163"/>
      <c r="N99" s="255"/>
      <c r="O99" s="163"/>
    </row>
    <row r="100" spans="1:15">
      <c r="A100" s="163"/>
      <c r="B100" s="188" t="s">
        <v>147</v>
      </c>
      <c r="C100" s="214" t="s">
        <v>157</v>
      </c>
      <c r="D100" s="159" t="s">
        <v>4500</v>
      </c>
      <c r="E100" s="165">
        <v>45243</v>
      </c>
      <c r="F100" s="165">
        <v>45243</v>
      </c>
      <c r="G100" s="163" t="s">
        <v>743</v>
      </c>
      <c r="H100" s="163" t="s">
        <v>4520</v>
      </c>
      <c r="I100" s="163"/>
      <c r="J100" s="163" t="s">
        <v>4521</v>
      </c>
      <c r="K100" s="164" t="s">
        <v>195</v>
      </c>
      <c r="L100" s="165">
        <v>45244</v>
      </c>
      <c r="M100" s="163"/>
      <c r="N100" s="255"/>
      <c r="O100" s="163"/>
    </row>
    <row r="101" spans="1:15">
      <c r="A101" s="163"/>
      <c r="B101" s="188" t="s">
        <v>147</v>
      </c>
      <c r="C101" s="214" t="s">
        <v>157</v>
      </c>
      <c r="D101" s="159" t="s">
        <v>4501</v>
      </c>
      <c r="E101" s="165">
        <v>45245</v>
      </c>
      <c r="F101" s="165">
        <v>45245</v>
      </c>
      <c r="G101" s="163" t="s">
        <v>2673</v>
      </c>
      <c r="H101" s="163" t="s">
        <v>3276</v>
      </c>
      <c r="I101" s="163"/>
      <c r="J101" s="163" t="s">
        <v>4526</v>
      </c>
      <c r="K101" s="164" t="s">
        <v>195</v>
      </c>
      <c r="L101" s="165">
        <v>45247</v>
      </c>
      <c r="M101" s="163"/>
      <c r="N101" s="255"/>
      <c r="O101" s="163"/>
    </row>
    <row r="102" spans="1:15">
      <c r="A102" s="163"/>
      <c r="B102" s="188" t="s">
        <v>147</v>
      </c>
      <c r="C102" s="214" t="s">
        <v>157</v>
      </c>
      <c r="D102" s="159" t="s">
        <v>4502</v>
      </c>
      <c r="E102" s="165">
        <v>45246</v>
      </c>
      <c r="F102" s="165">
        <v>45246</v>
      </c>
      <c r="G102" s="163" t="s">
        <v>984</v>
      </c>
      <c r="H102" s="163" t="s">
        <v>4528</v>
      </c>
      <c r="I102" s="163"/>
      <c r="J102" s="163" t="s">
        <v>3899</v>
      </c>
      <c r="K102" s="164" t="s">
        <v>197</v>
      </c>
      <c r="L102" s="165">
        <v>45258</v>
      </c>
      <c r="M102" s="163"/>
      <c r="N102" s="255"/>
      <c r="O102" s="163"/>
    </row>
    <row r="103" spans="1:15">
      <c r="A103" s="163"/>
      <c r="B103" s="188" t="s">
        <v>147</v>
      </c>
      <c r="C103" s="214" t="s">
        <v>158</v>
      </c>
      <c r="D103" s="159" t="s">
        <v>4503</v>
      </c>
      <c r="E103" s="165">
        <v>45250</v>
      </c>
      <c r="F103" s="165">
        <v>45250</v>
      </c>
      <c r="G103" s="163" t="s">
        <v>743</v>
      </c>
      <c r="H103" s="163" t="s">
        <v>4549</v>
      </c>
      <c r="I103" s="163"/>
      <c r="J103" s="163" t="s">
        <v>4550</v>
      </c>
      <c r="K103" s="164" t="s">
        <v>195</v>
      </c>
      <c r="L103" s="165">
        <v>45251</v>
      </c>
      <c r="M103" s="163"/>
      <c r="N103" s="255"/>
      <c r="O103" s="163"/>
    </row>
    <row r="104" spans="1:15">
      <c r="A104" s="163"/>
      <c r="B104" s="188" t="s">
        <v>147</v>
      </c>
      <c r="C104" s="214" t="s">
        <v>158</v>
      </c>
      <c r="D104" s="159" t="s">
        <v>4504</v>
      </c>
      <c r="E104" s="165">
        <v>45250</v>
      </c>
      <c r="F104" s="165">
        <v>45251</v>
      </c>
      <c r="G104" s="163" t="s">
        <v>743</v>
      </c>
      <c r="H104" s="163" t="s">
        <v>4446</v>
      </c>
      <c r="I104" s="163"/>
      <c r="J104" s="163" t="s">
        <v>4550</v>
      </c>
      <c r="K104" s="164" t="s">
        <v>195</v>
      </c>
      <c r="L104" s="165">
        <v>45251</v>
      </c>
      <c r="M104" s="163"/>
      <c r="N104" s="255"/>
      <c r="O104" s="163"/>
    </row>
    <row r="105" spans="1:15">
      <c r="A105" s="163"/>
      <c r="B105" s="188" t="s">
        <v>147</v>
      </c>
      <c r="C105" s="214" t="s">
        <v>158</v>
      </c>
      <c r="D105" s="159" t="s">
        <v>4505</v>
      </c>
      <c r="E105" s="165">
        <v>45252</v>
      </c>
      <c r="F105" s="165">
        <v>45253</v>
      </c>
      <c r="G105" s="163" t="s">
        <v>2673</v>
      </c>
      <c r="H105" s="163" t="s">
        <v>4553</v>
      </c>
      <c r="I105" s="163"/>
      <c r="J105" s="163" t="s">
        <v>2675</v>
      </c>
      <c r="K105" s="164" t="s">
        <v>197</v>
      </c>
      <c r="L105" s="165">
        <v>45253</v>
      </c>
      <c r="M105" s="163"/>
      <c r="N105" s="255"/>
      <c r="O105" s="163"/>
    </row>
    <row r="106" spans="1:15">
      <c r="A106" s="163"/>
      <c r="B106" s="188" t="s">
        <v>147</v>
      </c>
      <c r="C106" s="214" t="s">
        <v>158</v>
      </c>
      <c r="D106" s="159" t="s">
        <v>4506</v>
      </c>
      <c r="E106" s="165">
        <v>45253</v>
      </c>
      <c r="F106" s="165">
        <v>45253</v>
      </c>
      <c r="G106" s="163" t="s">
        <v>743</v>
      </c>
      <c r="H106" s="163" t="s">
        <v>4580</v>
      </c>
      <c r="I106" s="163"/>
      <c r="J106" s="163" t="s">
        <v>4550</v>
      </c>
      <c r="K106" s="164" t="s">
        <v>197</v>
      </c>
      <c r="L106" s="165">
        <v>45259</v>
      </c>
      <c r="M106" s="163"/>
      <c r="N106" s="255"/>
      <c r="O106" s="163"/>
    </row>
    <row r="107" spans="1:15">
      <c r="A107" s="163"/>
      <c r="B107" s="188" t="s">
        <v>147</v>
      </c>
      <c r="C107" s="214" t="s">
        <v>158</v>
      </c>
      <c r="D107" s="159" t="s">
        <v>4507</v>
      </c>
      <c r="E107" s="165">
        <v>45254</v>
      </c>
      <c r="F107" s="165">
        <v>45255</v>
      </c>
      <c r="G107" s="163" t="s">
        <v>2673</v>
      </c>
      <c r="H107" s="163" t="s">
        <v>3423</v>
      </c>
      <c r="I107" s="163"/>
      <c r="J107" s="163" t="s">
        <v>4608</v>
      </c>
      <c r="K107" s="164" t="s">
        <v>197</v>
      </c>
      <c r="L107" s="165">
        <v>45259</v>
      </c>
      <c r="M107" s="163"/>
      <c r="N107" s="255"/>
      <c r="O107" s="163"/>
    </row>
    <row r="108" spans="1:15">
      <c r="A108" s="163"/>
      <c r="B108" s="188" t="s">
        <v>147</v>
      </c>
      <c r="C108" s="214" t="s">
        <v>158</v>
      </c>
      <c r="D108" s="159" t="s">
        <v>4508</v>
      </c>
      <c r="E108" s="165">
        <v>45258</v>
      </c>
      <c r="F108" s="165">
        <v>45258</v>
      </c>
      <c r="G108" s="163" t="s">
        <v>984</v>
      </c>
      <c r="H108" s="163" t="s">
        <v>4715</v>
      </c>
      <c r="I108" s="163"/>
      <c r="J108" s="163" t="s">
        <v>4634</v>
      </c>
      <c r="K108" s="164" t="s">
        <v>197</v>
      </c>
      <c r="L108" s="165">
        <v>45278</v>
      </c>
      <c r="M108" s="163"/>
      <c r="N108" s="255"/>
      <c r="O108" s="163"/>
    </row>
    <row r="109" spans="1:15">
      <c r="A109" s="163"/>
      <c r="B109" s="188" t="s">
        <v>147</v>
      </c>
      <c r="C109" s="214" t="s">
        <v>158</v>
      </c>
      <c r="D109" s="159" t="s">
        <v>4509</v>
      </c>
      <c r="E109" s="165">
        <v>45261</v>
      </c>
      <c r="F109" s="165">
        <v>45261</v>
      </c>
      <c r="G109" s="163" t="s">
        <v>743</v>
      </c>
      <c r="H109" s="163" t="s">
        <v>4652</v>
      </c>
      <c r="I109" s="163"/>
      <c r="J109" s="163" t="s">
        <v>4653</v>
      </c>
      <c r="K109" s="164" t="s">
        <v>195</v>
      </c>
      <c r="L109" s="165">
        <v>45265</v>
      </c>
      <c r="M109" s="163"/>
      <c r="N109" s="255"/>
      <c r="O109" s="163"/>
    </row>
    <row r="110" spans="1:15">
      <c r="A110" s="163"/>
      <c r="B110" s="188" t="s">
        <v>147</v>
      </c>
      <c r="C110" s="214" t="s">
        <v>158</v>
      </c>
      <c r="D110" s="159" t="s">
        <v>4510</v>
      </c>
      <c r="E110" s="165">
        <v>45262</v>
      </c>
      <c r="F110" s="165">
        <v>45262</v>
      </c>
      <c r="G110" s="163" t="s">
        <v>743</v>
      </c>
      <c r="H110" s="163" t="s">
        <v>4654</v>
      </c>
      <c r="I110" s="163"/>
      <c r="J110" s="163" t="s">
        <v>4655</v>
      </c>
      <c r="K110" s="164" t="s">
        <v>195</v>
      </c>
      <c r="L110" s="165">
        <v>45265</v>
      </c>
      <c r="M110" s="163"/>
      <c r="N110" s="255"/>
      <c r="O110" s="163"/>
    </row>
    <row r="111" spans="1:15">
      <c r="A111" s="163"/>
      <c r="B111" s="188" t="s">
        <v>147</v>
      </c>
      <c r="C111" s="214" t="s">
        <v>158</v>
      </c>
      <c r="D111" s="159" t="s">
        <v>4511</v>
      </c>
      <c r="E111" s="165">
        <v>45264</v>
      </c>
      <c r="F111" s="165">
        <v>45264</v>
      </c>
      <c r="G111" s="163" t="s">
        <v>743</v>
      </c>
      <c r="H111" s="163" t="s">
        <v>4627</v>
      </c>
      <c r="I111" s="163"/>
      <c r="J111" s="163" t="s">
        <v>4628</v>
      </c>
      <c r="K111" s="164" t="s">
        <v>195</v>
      </c>
      <c r="L111" s="165">
        <v>45265</v>
      </c>
      <c r="M111" s="163"/>
      <c r="N111" s="255"/>
      <c r="O111" s="163"/>
    </row>
    <row r="112" spans="1:15">
      <c r="A112" s="163"/>
      <c r="B112" s="188" t="s">
        <v>147</v>
      </c>
      <c r="C112" s="214" t="s">
        <v>158</v>
      </c>
      <c r="D112" s="159" t="s">
        <v>4512</v>
      </c>
      <c r="E112" s="165">
        <v>45265</v>
      </c>
      <c r="F112" s="165">
        <v>45265</v>
      </c>
      <c r="G112" s="163" t="s">
        <v>4632</v>
      </c>
      <c r="H112" s="163" t="s">
        <v>4633</v>
      </c>
      <c r="I112" s="163"/>
      <c r="J112" s="163" t="s">
        <v>4634</v>
      </c>
      <c r="K112" s="164" t="s">
        <v>459</v>
      </c>
      <c r="L112" s="164"/>
      <c r="M112" s="163"/>
      <c r="N112" s="255"/>
      <c r="O112" s="163"/>
    </row>
    <row r="113" spans="1:15">
      <c r="A113" s="163"/>
      <c r="B113" s="188" t="s">
        <v>147</v>
      </c>
      <c r="C113" s="214" t="s">
        <v>158</v>
      </c>
      <c r="D113" s="159" t="s">
        <v>4513</v>
      </c>
      <c r="E113" s="165">
        <v>45269</v>
      </c>
      <c r="F113" s="165">
        <v>45268</v>
      </c>
      <c r="G113" s="163" t="s">
        <v>1209</v>
      </c>
      <c r="H113" s="163" t="s">
        <v>4786</v>
      </c>
      <c r="I113" s="163"/>
      <c r="J113" s="163" t="s">
        <v>3899</v>
      </c>
      <c r="K113" s="164" t="s">
        <v>197</v>
      </c>
      <c r="L113" s="165">
        <v>45282</v>
      </c>
      <c r="M113" s="163"/>
      <c r="N113" s="255"/>
      <c r="O113" s="163"/>
    </row>
    <row r="114" spans="1:15">
      <c r="A114" s="163"/>
      <c r="B114" s="188" t="s">
        <v>147</v>
      </c>
      <c r="C114" s="214" t="s">
        <v>159</v>
      </c>
      <c r="D114" s="159" t="s">
        <v>4514</v>
      </c>
      <c r="E114" s="165">
        <v>45271</v>
      </c>
      <c r="F114" s="165">
        <v>45271</v>
      </c>
      <c r="G114" s="163" t="s">
        <v>743</v>
      </c>
      <c r="H114" s="163" t="s">
        <v>4716</v>
      </c>
      <c r="I114" s="163"/>
      <c r="J114" s="163" t="s">
        <v>4717</v>
      </c>
      <c r="K114" s="164" t="s">
        <v>195</v>
      </c>
      <c r="L114" s="165">
        <v>45278</v>
      </c>
      <c r="M114" s="163"/>
      <c r="N114" s="255"/>
      <c r="O114" s="163"/>
    </row>
    <row r="115" spans="1:15">
      <c r="A115" s="163"/>
      <c r="B115" s="188" t="s">
        <v>147</v>
      </c>
      <c r="C115" s="214" t="s">
        <v>159</v>
      </c>
      <c r="D115" s="159" t="s">
        <v>4515</v>
      </c>
      <c r="E115" s="165">
        <v>45272</v>
      </c>
      <c r="F115" s="165">
        <v>45272</v>
      </c>
      <c r="G115" s="163" t="s">
        <v>743</v>
      </c>
      <c r="H115" s="163" t="s">
        <v>4446</v>
      </c>
      <c r="I115" s="163"/>
      <c r="J115" s="163" t="s">
        <v>4718</v>
      </c>
      <c r="K115" s="164" t="s">
        <v>195</v>
      </c>
      <c r="L115" s="165">
        <v>45278</v>
      </c>
      <c r="M115" s="163"/>
      <c r="N115" s="255"/>
      <c r="O115" s="163"/>
    </row>
    <row r="116" spans="1:15">
      <c r="A116" s="163"/>
      <c r="B116" s="188" t="s">
        <v>147</v>
      </c>
      <c r="C116" s="214" t="s">
        <v>159</v>
      </c>
      <c r="D116" s="159" t="s">
        <v>4516</v>
      </c>
      <c r="E116" s="165">
        <v>45273</v>
      </c>
      <c r="F116" s="165">
        <v>45273</v>
      </c>
      <c r="G116" s="163" t="s">
        <v>2673</v>
      </c>
      <c r="H116" s="163" t="s">
        <v>3423</v>
      </c>
      <c r="I116" s="163"/>
      <c r="J116" s="163" t="s">
        <v>2675</v>
      </c>
      <c r="K116" s="164" t="s">
        <v>195</v>
      </c>
      <c r="L116" s="165">
        <v>45278</v>
      </c>
      <c r="M116" s="163"/>
      <c r="N116" s="255"/>
      <c r="O116" s="163"/>
    </row>
    <row r="117" spans="1:15">
      <c r="A117" s="163"/>
      <c r="B117" s="188" t="s">
        <v>147</v>
      </c>
      <c r="C117" s="214" t="s">
        <v>159</v>
      </c>
      <c r="D117" s="159" t="s">
        <v>4517</v>
      </c>
      <c r="E117" s="165">
        <v>45273</v>
      </c>
      <c r="F117" s="165">
        <v>45273</v>
      </c>
      <c r="G117" s="163" t="s">
        <v>743</v>
      </c>
      <c r="H117" s="163" t="s">
        <v>4719</v>
      </c>
      <c r="I117" s="163"/>
      <c r="J117" s="163" t="s">
        <v>4720</v>
      </c>
      <c r="K117" s="164" t="s">
        <v>195</v>
      </c>
      <c r="L117" s="165">
        <v>45278</v>
      </c>
      <c r="M117" s="163"/>
      <c r="N117" s="255"/>
      <c r="O117" s="163"/>
    </row>
    <row r="118" spans="1:15">
      <c r="A118" s="163"/>
      <c r="B118" s="188" t="s">
        <v>147</v>
      </c>
      <c r="C118" s="214" t="s">
        <v>158</v>
      </c>
      <c r="D118" s="159" t="s">
        <v>4518</v>
      </c>
      <c r="E118" s="165">
        <v>45276</v>
      </c>
      <c r="F118" s="165">
        <v>45276</v>
      </c>
      <c r="G118" s="163" t="s">
        <v>2673</v>
      </c>
      <c r="H118" s="163" t="s">
        <v>3423</v>
      </c>
      <c r="I118" s="163"/>
      <c r="J118" s="163" t="s">
        <v>4608</v>
      </c>
      <c r="K118" s="164" t="s">
        <v>197</v>
      </c>
      <c r="L118" s="165">
        <v>45282</v>
      </c>
      <c r="M118" s="163"/>
      <c r="N118" s="255"/>
      <c r="O118" s="163"/>
    </row>
    <row r="119" spans="1:15">
      <c r="A119" s="163"/>
      <c r="B119" s="188" t="s">
        <v>147</v>
      </c>
      <c r="C119" s="214" t="s">
        <v>159</v>
      </c>
      <c r="D119" s="159" t="s">
        <v>4519</v>
      </c>
      <c r="E119" s="165">
        <v>45279</v>
      </c>
      <c r="F119" s="165">
        <v>45279</v>
      </c>
      <c r="G119" s="163" t="s">
        <v>984</v>
      </c>
      <c r="H119" s="163" t="s">
        <v>4726</v>
      </c>
      <c r="I119" s="163"/>
      <c r="J119" s="163" t="s">
        <v>4634</v>
      </c>
      <c r="K119" s="164" t="s">
        <v>197</v>
      </c>
      <c r="L119" s="165">
        <v>45287</v>
      </c>
      <c r="M119" s="163"/>
      <c r="N119" s="255"/>
      <c r="O119" s="163"/>
    </row>
    <row r="120" spans="1:15">
      <c r="A120" s="163"/>
      <c r="B120" s="188" t="s">
        <v>147</v>
      </c>
      <c r="C120" s="214" t="s">
        <v>159</v>
      </c>
      <c r="D120" s="159" t="s">
        <v>4727</v>
      </c>
      <c r="E120" s="165">
        <v>45279</v>
      </c>
      <c r="F120" s="165">
        <v>45279</v>
      </c>
      <c r="G120" s="163" t="s">
        <v>743</v>
      </c>
      <c r="H120" s="163" t="s">
        <v>4491</v>
      </c>
      <c r="I120" s="163"/>
      <c r="J120" s="163" t="s">
        <v>4787</v>
      </c>
      <c r="K120" s="164" t="s">
        <v>195</v>
      </c>
      <c r="L120" s="165">
        <v>45282</v>
      </c>
      <c r="M120" s="163"/>
      <c r="N120" s="255"/>
      <c r="O120" s="163"/>
    </row>
    <row r="121" spans="1:15">
      <c r="A121" s="163"/>
      <c r="B121" s="188" t="s">
        <v>147</v>
      </c>
      <c r="C121" s="214" t="s">
        <v>159</v>
      </c>
      <c r="D121" s="159" t="s">
        <v>4728</v>
      </c>
      <c r="E121" s="165">
        <v>45280</v>
      </c>
      <c r="F121" s="165">
        <v>45280</v>
      </c>
      <c r="G121" s="163" t="s">
        <v>743</v>
      </c>
      <c r="H121" s="163" t="s">
        <v>4627</v>
      </c>
      <c r="I121" s="163"/>
      <c r="J121" s="163" t="s">
        <v>4655</v>
      </c>
      <c r="K121" s="164" t="s">
        <v>195</v>
      </c>
      <c r="L121" s="165">
        <v>45282</v>
      </c>
      <c r="M121" s="163"/>
      <c r="N121" s="255"/>
      <c r="O121" s="163"/>
    </row>
    <row r="122" spans="1:15">
      <c r="A122" s="163"/>
      <c r="B122" s="188" t="s">
        <v>147</v>
      </c>
      <c r="C122" s="214" t="s">
        <v>159</v>
      </c>
      <c r="D122" s="159" t="s">
        <v>4729</v>
      </c>
      <c r="E122" s="165">
        <v>45281</v>
      </c>
      <c r="F122" s="165">
        <v>45281</v>
      </c>
      <c r="G122" s="163" t="s">
        <v>743</v>
      </c>
      <c r="H122" s="163" t="s">
        <v>4627</v>
      </c>
      <c r="I122" s="163"/>
      <c r="J122" s="163" t="s">
        <v>4628</v>
      </c>
      <c r="K122" s="164" t="s">
        <v>195</v>
      </c>
      <c r="L122" s="165">
        <v>45282</v>
      </c>
      <c r="M122" s="163"/>
      <c r="N122" s="255"/>
      <c r="O122" s="163"/>
    </row>
    <row r="123" spans="1:15">
      <c r="A123" s="163"/>
      <c r="B123" s="188" t="s">
        <v>147</v>
      </c>
      <c r="C123" s="214" t="s">
        <v>158</v>
      </c>
      <c r="D123" s="159" t="s">
        <v>4730</v>
      </c>
      <c r="E123" s="165">
        <v>45288</v>
      </c>
      <c r="F123" s="165">
        <v>45288</v>
      </c>
      <c r="G123" s="163" t="s">
        <v>1209</v>
      </c>
      <c r="H123" s="163" t="s">
        <v>4820</v>
      </c>
      <c r="I123" s="163" t="s">
        <v>3553</v>
      </c>
      <c r="J123" s="163" t="s">
        <v>3899</v>
      </c>
      <c r="K123" s="164" t="s">
        <v>197</v>
      </c>
      <c r="L123" s="165">
        <v>45300</v>
      </c>
      <c r="M123" s="163"/>
      <c r="N123" s="255"/>
      <c r="O123" s="163"/>
    </row>
    <row r="124" spans="1:15">
      <c r="A124" s="163"/>
      <c r="B124" s="188" t="s">
        <v>147</v>
      </c>
      <c r="C124" s="214" t="s">
        <v>160</v>
      </c>
      <c r="D124" s="159" t="s">
        <v>4731</v>
      </c>
      <c r="E124" s="165">
        <v>45289</v>
      </c>
      <c r="F124" s="165">
        <v>45289</v>
      </c>
      <c r="G124" s="163" t="s">
        <v>743</v>
      </c>
      <c r="H124" s="163" t="s">
        <v>4716</v>
      </c>
      <c r="I124" s="163" t="s">
        <v>3553</v>
      </c>
      <c r="J124" s="163" t="s">
        <v>4717</v>
      </c>
      <c r="K124" s="164" t="s">
        <v>195</v>
      </c>
      <c r="L124" s="165">
        <v>45294</v>
      </c>
      <c r="M124" s="163"/>
      <c r="N124" s="255"/>
      <c r="O124" s="163"/>
    </row>
    <row r="125" spans="1:15">
      <c r="A125" s="163"/>
      <c r="B125" s="188" t="s">
        <v>147</v>
      </c>
      <c r="C125" s="214" t="s">
        <v>160</v>
      </c>
      <c r="D125" s="159" t="s">
        <v>4732</v>
      </c>
      <c r="E125" s="165">
        <v>45290</v>
      </c>
      <c r="F125" s="165">
        <v>45290</v>
      </c>
      <c r="G125" s="163" t="s">
        <v>743</v>
      </c>
      <c r="H125" s="163" t="s">
        <v>4859</v>
      </c>
      <c r="I125" s="163" t="s">
        <v>3553</v>
      </c>
      <c r="J125" s="163" t="s">
        <v>4860</v>
      </c>
      <c r="K125" s="164" t="s">
        <v>195</v>
      </c>
      <c r="L125" s="165">
        <v>45294</v>
      </c>
      <c r="M125" s="163"/>
      <c r="N125" s="255"/>
      <c r="O125" s="163"/>
    </row>
    <row r="126" spans="1:15">
      <c r="A126" s="163"/>
      <c r="B126" s="188" t="s">
        <v>147</v>
      </c>
      <c r="C126" s="214" t="s">
        <v>160</v>
      </c>
      <c r="D126" s="159" t="s">
        <v>4733</v>
      </c>
      <c r="E126" s="165">
        <v>45292</v>
      </c>
      <c r="F126" s="165">
        <v>45292</v>
      </c>
      <c r="G126" s="163" t="s">
        <v>743</v>
      </c>
      <c r="H126" s="163" t="s">
        <v>3757</v>
      </c>
      <c r="I126" s="163" t="s">
        <v>3553</v>
      </c>
      <c r="J126" s="163" t="s">
        <v>4834</v>
      </c>
      <c r="K126" s="164" t="s">
        <v>195</v>
      </c>
      <c r="L126" s="165">
        <v>45294</v>
      </c>
      <c r="M126" s="163"/>
      <c r="N126" s="255"/>
      <c r="O126" s="163"/>
    </row>
    <row r="127" spans="1:15">
      <c r="A127" s="163"/>
      <c r="B127" s="188" t="s">
        <v>147</v>
      </c>
      <c r="C127" s="214" t="s">
        <v>160</v>
      </c>
      <c r="D127" s="159" t="s">
        <v>4734</v>
      </c>
      <c r="E127" s="165">
        <v>45292</v>
      </c>
      <c r="F127" s="165">
        <v>45292</v>
      </c>
      <c r="G127" s="163" t="s">
        <v>2673</v>
      </c>
      <c r="H127" s="163" t="s">
        <v>4835</v>
      </c>
      <c r="I127" s="163"/>
      <c r="J127" s="163" t="s">
        <v>2675</v>
      </c>
      <c r="K127" s="164" t="s">
        <v>195</v>
      </c>
      <c r="L127" s="165">
        <v>45294</v>
      </c>
      <c r="M127" s="163"/>
      <c r="N127" s="255"/>
      <c r="O127" s="163"/>
    </row>
    <row r="128" spans="1:15">
      <c r="A128" s="163"/>
      <c r="B128" s="188" t="s">
        <v>147</v>
      </c>
      <c r="C128" s="214" t="s">
        <v>4185</v>
      </c>
      <c r="D128" s="159" t="s">
        <v>4735</v>
      </c>
      <c r="E128" s="165">
        <v>45292</v>
      </c>
      <c r="F128" s="165">
        <v>45293</v>
      </c>
      <c r="G128" s="163" t="s">
        <v>4838</v>
      </c>
      <c r="H128" s="163" t="s">
        <v>4839</v>
      </c>
      <c r="I128" s="163"/>
      <c r="J128" s="163" t="s">
        <v>4840</v>
      </c>
      <c r="K128" s="164" t="s">
        <v>195</v>
      </c>
      <c r="L128" s="165">
        <v>45294</v>
      </c>
      <c r="M128" s="163"/>
      <c r="N128" s="255"/>
      <c r="O128" s="163"/>
    </row>
    <row r="129" spans="1:15">
      <c r="A129" s="163"/>
      <c r="B129" s="188" t="s">
        <v>147</v>
      </c>
      <c r="C129" s="214" t="s">
        <v>160</v>
      </c>
      <c r="D129" s="159" t="s">
        <v>4736</v>
      </c>
      <c r="E129" s="165">
        <v>45292</v>
      </c>
      <c r="F129" s="165">
        <v>45292</v>
      </c>
      <c r="G129" s="163" t="s">
        <v>743</v>
      </c>
      <c r="H129" s="163" t="s">
        <v>4861</v>
      </c>
      <c r="I129" s="163" t="s">
        <v>3553</v>
      </c>
      <c r="J129" s="163" t="s">
        <v>4862</v>
      </c>
      <c r="K129" s="164" t="s">
        <v>195</v>
      </c>
      <c r="L129" s="165">
        <v>45294</v>
      </c>
      <c r="M129" s="163"/>
      <c r="N129" s="255"/>
      <c r="O129" s="163"/>
    </row>
    <row r="130" spans="1:15">
      <c r="A130" s="163"/>
      <c r="B130" s="188" t="s">
        <v>147</v>
      </c>
      <c r="C130" s="214" t="s">
        <v>160</v>
      </c>
      <c r="D130" s="159" t="s">
        <v>4737</v>
      </c>
      <c r="E130" s="165">
        <v>45294</v>
      </c>
      <c r="F130" s="165">
        <v>45295</v>
      </c>
      <c r="G130" s="163" t="s">
        <v>2673</v>
      </c>
      <c r="H130" s="163" t="s">
        <v>3276</v>
      </c>
      <c r="I130" s="163" t="s">
        <v>3553</v>
      </c>
      <c r="J130" s="163" t="s">
        <v>4850</v>
      </c>
      <c r="K130" s="164" t="s">
        <v>197</v>
      </c>
      <c r="L130" s="165">
        <v>45300</v>
      </c>
      <c r="M130" s="163"/>
      <c r="N130" s="255"/>
      <c r="O130" s="163"/>
    </row>
    <row r="131" spans="1:15">
      <c r="A131" s="163"/>
      <c r="B131" s="188" t="s">
        <v>147</v>
      </c>
      <c r="C131" s="214" t="s">
        <v>160</v>
      </c>
      <c r="D131" s="159" t="s">
        <v>4738</v>
      </c>
      <c r="E131" s="165">
        <v>45295</v>
      </c>
      <c r="F131" s="165">
        <v>45296</v>
      </c>
      <c r="G131" s="163" t="s">
        <v>1209</v>
      </c>
      <c r="H131" s="163" t="s">
        <v>4869</v>
      </c>
      <c r="I131" s="163" t="s">
        <v>3812</v>
      </c>
      <c r="J131" s="163" t="s">
        <v>4634</v>
      </c>
      <c r="K131" s="164" t="s">
        <v>197</v>
      </c>
      <c r="L131" s="165">
        <v>45308</v>
      </c>
      <c r="M131" s="163"/>
      <c r="N131" s="255"/>
      <c r="O131" s="163"/>
    </row>
    <row r="132" spans="1:15">
      <c r="A132" s="163"/>
      <c r="B132" s="188" t="s">
        <v>147</v>
      </c>
      <c r="C132" s="214" t="s">
        <v>160</v>
      </c>
      <c r="D132" s="159" t="s">
        <v>4739</v>
      </c>
      <c r="E132" s="165">
        <v>45296</v>
      </c>
      <c r="F132" s="165">
        <v>45296</v>
      </c>
      <c r="G132" s="163" t="s">
        <v>743</v>
      </c>
      <c r="H132" s="163" t="s">
        <v>3757</v>
      </c>
      <c r="I132" s="163" t="s">
        <v>3553</v>
      </c>
      <c r="J132" s="163" t="s">
        <v>4917</v>
      </c>
      <c r="K132" s="164" t="s">
        <v>195</v>
      </c>
      <c r="L132" s="165">
        <v>45300</v>
      </c>
      <c r="M132" s="163"/>
      <c r="N132" s="255"/>
      <c r="O132" s="163"/>
    </row>
    <row r="133" spans="1:15">
      <c r="A133" s="163"/>
      <c r="B133" s="188" t="s">
        <v>147</v>
      </c>
      <c r="C133" s="214" t="s">
        <v>160</v>
      </c>
      <c r="D133" s="159" t="s">
        <v>4740</v>
      </c>
      <c r="E133" s="165">
        <v>45297</v>
      </c>
      <c r="F133" s="165">
        <v>45298</v>
      </c>
      <c r="G133" s="163" t="s">
        <v>743</v>
      </c>
      <c r="H133" s="163" t="s">
        <v>4229</v>
      </c>
      <c r="I133" s="163" t="s">
        <v>3553</v>
      </c>
      <c r="J133" s="163" t="s">
        <v>4131</v>
      </c>
      <c r="K133" s="164" t="s">
        <v>195</v>
      </c>
      <c r="L133" s="165">
        <v>45300</v>
      </c>
      <c r="M133" s="163"/>
      <c r="N133" s="255"/>
      <c r="O133" s="163"/>
    </row>
    <row r="134" spans="1:15">
      <c r="A134" s="163"/>
      <c r="B134" s="188" t="s">
        <v>147</v>
      </c>
      <c r="C134" s="214" t="s">
        <v>160</v>
      </c>
      <c r="D134" s="159" t="s">
        <v>4741</v>
      </c>
      <c r="E134" s="165">
        <v>45300</v>
      </c>
      <c r="F134" s="165">
        <v>45300</v>
      </c>
      <c r="G134" s="163" t="s">
        <v>743</v>
      </c>
      <c r="H134" s="163" t="s">
        <v>4910</v>
      </c>
      <c r="I134" s="163" t="s">
        <v>3553</v>
      </c>
      <c r="J134" s="163" t="s">
        <v>4911</v>
      </c>
      <c r="K134" s="164" t="s">
        <v>195</v>
      </c>
      <c r="L134" s="165">
        <v>45308</v>
      </c>
      <c r="M134" s="163"/>
      <c r="N134" s="255"/>
      <c r="O134" s="163"/>
    </row>
    <row r="135" spans="1:15">
      <c r="A135" s="163"/>
      <c r="B135" s="188" t="s">
        <v>147</v>
      </c>
      <c r="C135" s="214" t="s">
        <v>161</v>
      </c>
      <c r="D135" s="159" t="s">
        <v>4742</v>
      </c>
      <c r="E135" s="165">
        <v>45302</v>
      </c>
      <c r="F135" s="165">
        <v>45302</v>
      </c>
      <c r="G135" s="163" t="s">
        <v>1209</v>
      </c>
      <c r="H135" s="163" t="s">
        <v>4918</v>
      </c>
      <c r="I135" s="163" t="s">
        <v>3812</v>
      </c>
      <c r="J135" s="163" t="s">
        <v>3899</v>
      </c>
      <c r="K135" s="164" t="s">
        <v>197</v>
      </c>
      <c r="L135" s="165">
        <v>45315</v>
      </c>
      <c r="M135" s="163"/>
      <c r="N135" s="255"/>
      <c r="O135" s="163"/>
    </row>
    <row r="136" spans="1:15">
      <c r="A136" s="163"/>
      <c r="B136" s="188" t="s">
        <v>147</v>
      </c>
      <c r="C136" s="214" t="s">
        <v>161</v>
      </c>
      <c r="D136" s="159" t="s">
        <v>4743</v>
      </c>
      <c r="E136" s="165">
        <v>45302</v>
      </c>
      <c r="F136" s="165">
        <v>45302</v>
      </c>
      <c r="G136" s="163" t="s">
        <v>743</v>
      </c>
      <c r="H136" s="163" t="s">
        <v>4922</v>
      </c>
      <c r="I136" s="163" t="s">
        <v>3812</v>
      </c>
      <c r="J136" s="163" t="s">
        <v>4923</v>
      </c>
      <c r="K136" s="164" t="s">
        <v>197</v>
      </c>
      <c r="L136" s="165">
        <v>45308</v>
      </c>
      <c r="M136" s="163"/>
      <c r="N136" s="255"/>
      <c r="O136" s="163"/>
    </row>
    <row r="137" spans="1:15">
      <c r="A137" s="163"/>
      <c r="B137" s="188" t="s">
        <v>147</v>
      </c>
      <c r="C137" s="214" t="s">
        <v>161</v>
      </c>
      <c r="D137" s="159" t="s">
        <v>4744</v>
      </c>
      <c r="E137" s="165">
        <v>45304</v>
      </c>
      <c r="F137" s="165">
        <v>45304</v>
      </c>
      <c r="G137" s="163" t="s">
        <v>5093</v>
      </c>
      <c r="H137" s="163" t="s">
        <v>5094</v>
      </c>
      <c r="I137" s="163" t="s">
        <v>3812</v>
      </c>
      <c r="J137" s="163" t="s">
        <v>5095</v>
      </c>
      <c r="K137" s="164" t="s">
        <v>195</v>
      </c>
      <c r="L137" s="165">
        <v>45308</v>
      </c>
      <c r="M137" s="163"/>
      <c r="N137" s="255"/>
      <c r="O137" s="163"/>
    </row>
    <row r="138" spans="1:15">
      <c r="A138" s="163"/>
      <c r="B138" s="188" t="s">
        <v>147</v>
      </c>
      <c r="C138" s="214" t="s">
        <v>161</v>
      </c>
      <c r="D138" s="159" t="s">
        <v>4745</v>
      </c>
      <c r="E138" s="165">
        <v>45304</v>
      </c>
      <c r="F138" s="165">
        <v>45304</v>
      </c>
      <c r="G138" s="163" t="s">
        <v>743</v>
      </c>
      <c r="H138" s="163" t="s">
        <v>3565</v>
      </c>
      <c r="I138" s="163" t="s">
        <v>3812</v>
      </c>
      <c r="J138" s="163" t="s">
        <v>5096</v>
      </c>
      <c r="K138" s="164" t="s">
        <v>195</v>
      </c>
      <c r="L138" s="165">
        <v>45308</v>
      </c>
      <c r="M138" s="163"/>
      <c r="N138" s="255"/>
      <c r="O138" s="163"/>
    </row>
    <row r="139" spans="1:15">
      <c r="A139" s="163"/>
      <c r="B139" s="188" t="s">
        <v>147</v>
      </c>
      <c r="C139" s="214" t="s">
        <v>161</v>
      </c>
      <c r="D139" s="159" t="s">
        <v>5074</v>
      </c>
      <c r="E139" s="165"/>
      <c r="F139" s="165"/>
      <c r="G139" s="163"/>
      <c r="H139" s="163"/>
      <c r="I139" s="163"/>
      <c r="J139" s="163"/>
      <c r="K139" s="164"/>
      <c r="L139" s="164"/>
      <c r="M139" s="163"/>
      <c r="N139" s="255"/>
      <c r="O139" s="163"/>
    </row>
    <row r="140" spans="1:15">
      <c r="A140" s="163"/>
      <c r="B140" s="188" t="s">
        <v>147</v>
      </c>
      <c r="C140" s="214" t="s">
        <v>161</v>
      </c>
      <c r="D140" s="159" t="s">
        <v>5075</v>
      </c>
      <c r="E140" s="165">
        <v>45305</v>
      </c>
      <c r="F140" s="165">
        <v>45306</v>
      </c>
      <c r="G140" s="163" t="s">
        <v>2673</v>
      </c>
      <c r="H140" s="163" t="s">
        <v>3276</v>
      </c>
      <c r="I140" s="163" t="s">
        <v>3812</v>
      </c>
      <c r="J140" s="163" t="s">
        <v>5097</v>
      </c>
      <c r="K140" s="164" t="s">
        <v>197</v>
      </c>
      <c r="L140" s="165">
        <v>45308</v>
      </c>
      <c r="M140" s="163"/>
      <c r="N140" s="255"/>
      <c r="O140" s="163"/>
    </row>
    <row r="141" spans="1:15">
      <c r="A141" s="163"/>
      <c r="B141" s="188" t="s">
        <v>147</v>
      </c>
      <c r="C141" s="214" t="s">
        <v>161</v>
      </c>
      <c r="D141" s="159" t="s">
        <v>5076</v>
      </c>
      <c r="E141" s="165">
        <v>45305</v>
      </c>
      <c r="F141" s="165">
        <v>45305</v>
      </c>
      <c r="G141" s="163" t="s">
        <v>743</v>
      </c>
      <c r="H141" s="163" t="s">
        <v>5098</v>
      </c>
      <c r="I141" s="163" t="s">
        <v>3812</v>
      </c>
      <c r="J141" s="163" t="s">
        <v>4720</v>
      </c>
      <c r="K141" s="164" t="s">
        <v>195</v>
      </c>
      <c r="L141" s="165">
        <v>45308</v>
      </c>
      <c r="M141" s="163"/>
      <c r="N141" s="255"/>
      <c r="O141" s="163"/>
    </row>
    <row r="142" spans="1:15">
      <c r="A142" s="163"/>
      <c r="B142" s="188" t="s">
        <v>147</v>
      </c>
      <c r="C142" s="214" t="s">
        <v>161</v>
      </c>
      <c r="D142" s="159" t="s">
        <v>5077</v>
      </c>
      <c r="E142" s="165">
        <v>45308</v>
      </c>
      <c r="F142" s="165">
        <v>45308</v>
      </c>
      <c r="G142" s="163" t="s">
        <v>984</v>
      </c>
      <c r="H142" s="163" t="s">
        <v>5086</v>
      </c>
      <c r="I142" s="163" t="s">
        <v>3984</v>
      </c>
      <c r="J142" s="163" t="s">
        <v>5087</v>
      </c>
      <c r="K142" s="164" t="s">
        <v>197</v>
      </c>
      <c r="L142" s="165">
        <v>45315</v>
      </c>
      <c r="M142" s="163"/>
      <c r="N142" s="255"/>
      <c r="O142" s="163"/>
    </row>
    <row r="143" spans="1:15">
      <c r="A143" s="163"/>
      <c r="B143" s="188" t="s">
        <v>147</v>
      </c>
      <c r="C143" s="214" t="s">
        <v>161</v>
      </c>
      <c r="D143" s="159" t="s">
        <v>5078</v>
      </c>
      <c r="E143" s="165">
        <v>45311</v>
      </c>
      <c r="F143" s="165">
        <v>45311</v>
      </c>
      <c r="G143" s="163" t="s">
        <v>743</v>
      </c>
      <c r="H143" s="163" t="s">
        <v>4446</v>
      </c>
      <c r="I143" s="163" t="s">
        <v>3812</v>
      </c>
      <c r="J143" s="163" t="s">
        <v>5126</v>
      </c>
      <c r="K143" s="164" t="s">
        <v>195</v>
      </c>
      <c r="L143" s="165">
        <v>45315</v>
      </c>
      <c r="M143" s="163"/>
      <c r="N143" s="255"/>
      <c r="O143" s="163"/>
    </row>
    <row r="144" spans="1:15">
      <c r="A144" s="163"/>
      <c r="B144" s="188" t="s">
        <v>147</v>
      </c>
      <c r="C144" s="214" t="s">
        <v>161</v>
      </c>
      <c r="D144" s="159" t="s">
        <v>5079</v>
      </c>
      <c r="E144" s="165">
        <v>45312</v>
      </c>
      <c r="F144" s="165">
        <v>45312</v>
      </c>
      <c r="G144" s="163" t="s">
        <v>743</v>
      </c>
      <c r="H144" s="163" t="s">
        <v>5127</v>
      </c>
      <c r="I144" s="163" t="s">
        <v>3812</v>
      </c>
      <c r="J144" s="163" t="s">
        <v>5128</v>
      </c>
      <c r="K144" s="164" t="s">
        <v>195</v>
      </c>
      <c r="L144" s="165">
        <v>45315</v>
      </c>
      <c r="M144" s="163"/>
      <c r="N144" s="255"/>
      <c r="O144" s="163"/>
    </row>
    <row r="145" spans="1:15">
      <c r="A145" s="163"/>
      <c r="B145" s="188" t="s">
        <v>147</v>
      </c>
      <c r="C145" s="214" t="s">
        <v>161</v>
      </c>
      <c r="D145" s="159" t="s">
        <v>5080</v>
      </c>
      <c r="E145" s="165">
        <v>45314</v>
      </c>
      <c r="F145" s="165">
        <v>45314</v>
      </c>
      <c r="G145" s="163" t="s">
        <v>743</v>
      </c>
      <c r="H145" s="163" t="s">
        <v>5116</v>
      </c>
      <c r="I145" s="163" t="s">
        <v>3812</v>
      </c>
      <c r="J145" s="163" t="s">
        <v>5117</v>
      </c>
      <c r="K145" s="164" t="s">
        <v>195</v>
      </c>
      <c r="L145" s="165">
        <v>45315</v>
      </c>
      <c r="M145" s="163"/>
      <c r="N145" s="255"/>
      <c r="O145" s="163"/>
    </row>
    <row r="146" spans="1:15">
      <c r="A146" s="163"/>
      <c r="B146" s="188" t="s">
        <v>147</v>
      </c>
      <c r="C146" s="214" t="s">
        <v>161</v>
      </c>
      <c r="D146" s="159" t="s">
        <v>5081</v>
      </c>
      <c r="E146" s="165">
        <v>45315</v>
      </c>
      <c r="F146" s="165">
        <v>45315</v>
      </c>
      <c r="G146" s="163" t="s">
        <v>743</v>
      </c>
      <c r="H146" s="163" t="s">
        <v>5120</v>
      </c>
      <c r="I146" s="163" t="s">
        <v>3812</v>
      </c>
      <c r="J146" s="163" t="s">
        <v>5121</v>
      </c>
      <c r="K146" s="164" t="s">
        <v>195</v>
      </c>
      <c r="L146" s="165">
        <v>45321</v>
      </c>
      <c r="M146" s="163"/>
      <c r="N146" s="255"/>
      <c r="O146" s="163"/>
    </row>
    <row r="147" spans="1:15">
      <c r="A147" s="163"/>
      <c r="B147" s="188" t="s">
        <v>147</v>
      </c>
      <c r="C147" s="214" t="s">
        <v>149</v>
      </c>
      <c r="D147" s="159" t="s">
        <v>5082</v>
      </c>
      <c r="E147" s="165">
        <v>45317</v>
      </c>
      <c r="F147" s="165">
        <v>45317</v>
      </c>
      <c r="G147" s="163" t="s">
        <v>743</v>
      </c>
      <c r="H147" s="163" t="s">
        <v>4716</v>
      </c>
      <c r="I147" s="163"/>
      <c r="J147" s="163" t="s">
        <v>5143</v>
      </c>
      <c r="K147" s="164" t="s">
        <v>195</v>
      </c>
      <c r="L147" s="165">
        <v>45321</v>
      </c>
      <c r="M147" s="163"/>
      <c r="N147" s="255"/>
      <c r="O147" s="163"/>
    </row>
    <row r="148" spans="1:15">
      <c r="A148" s="163"/>
      <c r="B148" s="188" t="s">
        <v>147</v>
      </c>
      <c r="C148" s="214" t="s">
        <v>161</v>
      </c>
      <c r="D148" s="159" t="s">
        <v>5083</v>
      </c>
      <c r="E148" s="165">
        <v>45317</v>
      </c>
      <c r="F148" s="165">
        <v>45317</v>
      </c>
      <c r="G148" s="163" t="s">
        <v>984</v>
      </c>
      <c r="H148" s="163" t="s">
        <v>5144</v>
      </c>
      <c r="I148" s="163" t="s">
        <v>3984</v>
      </c>
      <c r="J148" s="163" t="s">
        <v>5145</v>
      </c>
      <c r="K148" s="164" t="s">
        <v>197</v>
      </c>
      <c r="L148" s="165">
        <v>45328</v>
      </c>
      <c r="M148" s="163"/>
      <c r="N148" s="255"/>
      <c r="O148" s="163"/>
    </row>
    <row r="149" spans="1:15">
      <c r="A149" s="163"/>
      <c r="B149" s="188" t="s">
        <v>147</v>
      </c>
      <c r="C149" s="214" t="s">
        <v>149</v>
      </c>
      <c r="D149" s="159" t="s">
        <v>5084</v>
      </c>
      <c r="E149" s="165">
        <v>45318</v>
      </c>
      <c r="F149" s="165">
        <v>45318</v>
      </c>
      <c r="G149" s="163" t="s">
        <v>743</v>
      </c>
      <c r="H149" s="163" t="s">
        <v>4716</v>
      </c>
      <c r="I149" s="163" t="s">
        <v>3984</v>
      </c>
      <c r="J149" s="163" t="s">
        <v>5143</v>
      </c>
      <c r="K149" s="164" t="s">
        <v>195</v>
      </c>
      <c r="L149" s="165">
        <v>45321</v>
      </c>
      <c r="M149" s="163"/>
      <c r="N149" s="255"/>
      <c r="O149" s="163"/>
    </row>
    <row r="150" spans="1:15">
      <c r="A150" s="163"/>
      <c r="B150" s="188" t="s">
        <v>147</v>
      </c>
      <c r="C150" s="214" t="s">
        <v>149</v>
      </c>
      <c r="D150" s="159" t="s">
        <v>5085</v>
      </c>
      <c r="E150" s="165">
        <v>45318</v>
      </c>
      <c r="F150" s="165">
        <v>45318</v>
      </c>
      <c r="G150" s="163" t="s">
        <v>743</v>
      </c>
      <c r="H150" s="163" t="s">
        <v>5176</v>
      </c>
      <c r="I150" s="163" t="s">
        <v>3984</v>
      </c>
      <c r="J150" s="163" t="s">
        <v>5143</v>
      </c>
      <c r="K150" s="164" t="s">
        <v>195</v>
      </c>
      <c r="L150" s="165">
        <v>45321</v>
      </c>
      <c r="M150" s="163"/>
      <c r="N150" s="255"/>
      <c r="O150" s="163"/>
    </row>
    <row r="151" spans="1:15">
      <c r="A151" s="163"/>
      <c r="B151" s="188" t="s">
        <v>147</v>
      </c>
      <c r="C151" s="214" t="s">
        <v>149</v>
      </c>
      <c r="D151" s="159" t="s">
        <v>5154</v>
      </c>
      <c r="E151" s="165">
        <v>45318</v>
      </c>
      <c r="F151" s="165">
        <v>45319</v>
      </c>
      <c r="G151" s="163" t="s">
        <v>3839</v>
      </c>
      <c r="H151" s="163" t="s">
        <v>3840</v>
      </c>
      <c r="I151" s="163" t="s">
        <v>3812</v>
      </c>
      <c r="J151" s="163" t="s">
        <v>5143</v>
      </c>
      <c r="K151" s="164" t="s">
        <v>195</v>
      </c>
      <c r="L151" s="165">
        <v>45321</v>
      </c>
      <c r="M151" s="163"/>
      <c r="N151" s="255"/>
      <c r="O151" s="163"/>
    </row>
    <row r="152" spans="1:15">
      <c r="A152" s="163"/>
      <c r="B152" s="188" t="s">
        <v>147</v>
      </c>
      <c r="C152" s="214" t="s">
        <v>149</v>
      </c>
      <c r="D152" s="159" t="s">
        <v>5155</v>
      </c>
      <c r="E152" s="165">
        <v>45321</v>
      </c>
      <c r="F152" s="165">
        <v>45321</v>
      </c>
      <c r="G152" s="163" t="s">
        <v>743</v>
      </c>
      <c r="H152" s="163" t="s">
        <v>5174</v>
      </c>
      <c r="I152" s="163" t="s">
        <v>4659</v>
      </c>
      <c r="J152" s="163" t="s">
        <v>5143</v>
      </c>
      <c r="K152" s="164" t="s">
        <v>197</v>
      </c>
      <c r="L152" s="165">
        <v>45323</v>
      </c>
      <c r="M152" s="163"/>
      <c r="N152" s="255"/>
      <c r="O152" s="163"/>
    </row>
    <row r="153" spans="1:15">
      <c r="A153" s="163"/>
      <c r="B153" s="188" t="s">
        <v>147</v>
      </c>
      <c r="C153" s="214" t="s">
        <v>149</v>
      </c>
      <c r="D153" s="159" t="s">
        <v>5156</v>
      </c>
      <c r="E153" s="165">
        <v>45321</v>
      </c>
      <c r="F153" s="165">
        <v>45321</v>
      </c>
      <c r="G153" s="163" t="s">
        <v>3839</v>
      </c>
      <c r="H153" s="163" t="s">
        <v>5175</v>
      </c>
      <c r="I153" s="163" t="s">
        <v>3812</v>
      </c>
      <c r="J153" s="163" t="s">
        <v>5143</v>
      </c>
      <c r="K153" s="164" t="s">
        <v>195</v>
      </c>
      <c r="L153" s="165">
        <v>45328</v>
      </c>
      <c r="M153" s="163"/>
      <c r="N153" s="255"/>
      <c r="O153" s="163"/>
    </row>
    <row r="154" spans="1:15">
      <c r="A154" s="163"/>
      <c r="B154" s="188" t="s">
        <v>147</v>
      </c>
      <c r="C154" s="214" t="s">
        <v>149</v>
      </c>
      <c r="D154" s="159" t="s">
        <v>5157</v>
      </c>
      <c r="E154" s="165">
        <v>45323</v>
      </c>
      <c r="F154" s="165">
        <v>45323</v>
      </c>
      <c r="G154" s="163" t="s">
        <v>743</v>
      </c>
      <c r="H154" s="163" t="s">
        <v>4861</v>
      </c>
      <c r="I154" s="163" t="s">
        <v>4659</v>
      </c>
      <c r="J154" s="163" t="s">
        <v>5191</v>
      </c>
      <c r="K154" s="164" t="s">
        <v>197</v>
      </c>
      <c r="L154" s="165">
        <v>45328</v>
      </c>
      <c r="M154" s="163"/>
      <c r="N154" s="255"/>
      <c r="O154" s="163"/>
    </row>
    <row r="155" spans="1:15">
      <c r="A155" s="163"/>
      <c r="B155" s="188" t="s">
        <v>147</v>
      </c>
      <c r="C155" s="214" t="s">
        <v>149</v>
      </c>
      <c r="D155" s="159" t="s">
        <v>5158</v>
      </c>
      <c r="E155" s="165">
        <v>45323</v>
      </c>
      <c r="F155" s="165">
        <v>45324</v>
      </c>
      <c r="G155" s="163" t="s">
        <v>2673</v>
      </c>
      <c r="H155" s="163" t="s">
        <v>3276</v>
      </c>
      <c r="I155" s="163" t="s">
        <v>3984</v>
      </c>
      <c r="J155" s="163" t="s">
        <v>5097</v>
      </c>
      <c r="K155" s="164" t="s">
        <v>197</v>
      </c>
      <c r="L155" s="165">
        <v>45328</v>
      </c>
      <c r="M155" s="163"/>
      <c r="N155" s="255"/>
      <c r="O155" s="163"/>
    </row>
    <row r="156" spans="1:15">
      <c r="A156" s="163"/>
      <c r="B156" s="188" t="s">
        <v>147</v>
      </c>
      <c r="C156" s="214" t="s">
        <v>149</v>
      </c>
      <c r="D156" s="159" t="s">
        <v>5159</v>
      </c>
      <c r="E156" s="165">
        <v>45324</v>
      </c>
      <c r="F156" s="165">
        <v>45324</v>
      </c>
      <c r="G156" s="163" t="s">
        <v>743</v>
      </c>
      <c r="H156" s="163" t="s">
        <v>5098</v>
      </c>
      <c r="I156" s="163"/>
      <c r="J156" s="163" t="s">
        <v>4653</v>
      </c>
      <c r="K156" s="164" t="s">
        <v>195</v>
      </c>
      <c r="L156" s="165">
        <v>45328</v>
      </c>
      <c r="M156" s="163"/>
      <c r="N156" s="255"/>
      <c r="O156" s="163"/>
    </row>
    <row r="157" spans="1:15">
      <c r="A157" s="163"/>
      <c r="B157" s="188" t="s">
        <v>147</v>
      </c>
      <c r="C157" s="214" t="s">
        <v>149</v>
      </c>
      <c r="D157" s="159" t="s">
        <v>5160</v>
      </c>
      <c r="E157" s="165">
        <v>45325</v>
      </c>
      <c r="F157" s="165">
        <v>45325</v>
      </c>
      <c r="G157" s="163" t="s">
        <v>984</v>
      </c>
      <c r="H157" s="163" t="s">
        <v>5239</v>
      </c>
      <c r="I157" s="163" t="s">
        <v>4659</v>
      </c>
      <c r="J157" s="163" t="s">
        <v>5087</v>
      </c>
      <c r="K157" s="164" t="s">
        <v>197</v>
      </c>
      <c r="L157" s="165">
        <v>45337</v>
      </c>
      <c r="M157" s="163"/>
      <c r="N157" s="255"/>
      <c r="O157" s="163"/>
    </row>
    <row r="158" spans="1:15">
      <c r="A158" s="163"/>
      <c r="B158" s="188" t="s">
        <v>147</v>
      </c>
      <c r="C158" s="214" t="s">
        <v>149</v>
      </c>
      <c r="D158" s="159" t="s">
        <v>5161</v>
      </c>
      <c r="E158" s="165">
        <v>45325</v>
      </c>
      <c r="F158" s="165">
        <v>45326</v>
      </c>
      <c r="G158" s="163" t="s">
        <v>2673</v>
      </c>
      <c r="H158" s="163" t="s">
        <v>2674</v>
      </c>
      <c r="I158" s="163"/>
      <c r="J158" s="163" t="s">
        <v>5097</v>
      </c>
      <c r="K158" s="164" t="s">
        <v>197</v>
      </c>
      <c r="L158" s="165">
        <v>45328</v>
      </c>
      <c r="M158" s="163"/>
      <c r="N158" s="255"/>
      <c r="O158" s="163"/>
    </row>
    <row r="159" spans="1:15">
      <c r="A159" s="163"/>
      <c r="B159" s="188" t="s">
        <v>147</v>
      </c>
      <c r="C159" s="214" t="s">
        <v>149</v>
      </c>
      <c r="D159" s="159" t="s">
        <v>5162</v>
      </c>
      <c r="E159" s="165">
        <v>45325</v>
      </c>
      <c r="F159" s="165">
        <v>45325</v>
      </c>
      <c r="G159" s="163" t="s">
        <v>743</v>
      </c>
      <c r="H159" s="163" t="s">
        <v>5199</v>
      </c>
      <c r="I159" s="163" t="s">
        <v>3984</v>
      </c>
      <c r="J159" s="163" t="s">
        <v>5200</v>
      </c>
      <c r="K159" s="164" t="s">
        <v>195</v>
      </c>
      <c r="L159" s="165">
        <v>45328</v>
      </c>
      <c r="M159" s="163"/>
      <c r="N159" s="255"/>
      <c r="O159" s="163"/>
    </row>
    <row r="160" spans="1:15">
      <c r="A160" s="163"/>
      <c r="B160" s="188" t="s">
        <v>147</v>
      </c>
      <c r="C160" s="214" t="s">
        <v>149</v>
      </c>
      <c r="D160" s="159" t="s">
        <v>5163</v>
      </c>
      <c r="E160" s="165">
        <v>45327</v>
      </c>
      <c r="F160" s="165">
        <v>45327</v>
      </c>
      <c r="G160" s="163" t="s">
        <v>743</v>
      </c>
      <c r="H160" s="163" t="s">
        <v>5201</v>
      </c>
      <c r="I160" s="163" t="s">
        <v>3984</v>
      </c>
      <c r="J160" s="163" t="s">
        <v>5202</v>
      </c>
      <c r="K160" s="164" t="s">
        <v>195</v>
      </c>
      <c r="L160" s="165">
        <v>45328</v>
      </c>
      <c r="M160" s="163"/>
      <c r="N160" s="255"/>
      <c r="O160" s="163"/>
    </row>
    <row r="161" spans="1:15">
      <c r="A161" s="163"/>
      <c r="B161" s="188" t="s">
        <v>147</v>
      </c>
      <c r="C161" s="214" t="s">
        <v>149</v>
      </c>
      <c r="D161" s="159" t="s">
        <v>5164</v>
      </c>
      <c r="E161" s="165">
        <v>45328</v>
      </c>
      <c r="F161" s="165">
        <v>45328</v>
      </c>
      <c r="G161" s="163" t="s">
        <v>743</v>
      </c>
      <c r="H161" s="163" t="s">
        <v>5203</v>
      </c>
      <c r="I161" s="163" t="s">
        <v>3984</v>
      </c>
      <c r="J161" s="163" t="s">
        <v>5204</v>
      </c>
      <c r="K161" s="164" t="s">
        <v>195</v>
      </c>
      <c r="L161" s="165">
        <v>45328</v>
      </c>
      <c r="M161" s="163"/>
      <c r="N161" s="255"/>
      <c r="O161" s="163"/>
    </row>
    <row r="162" spans="1:15">
      <c r="A162" s="163"/>
      <c r="B162" s="188" t="s">
        <v>147</v>
      </c>
      <c r="C162" s="214" t="s">
        <v>161</v>
      </c>
      <c r="D162" s="159" t="s">
        <v>5165</v>
      </c>
      <c r="E162" s="165"/>
      <c r="F162" s="165"/>
      <c r="G162" s="163"/>
      <c r="H162" s="163"/>
      <c r="I162" s="163"/>
      <c r="J162" s="163"/>
      <c r="K162" s="164"/>
      <c r="L162" s="164"/>
      <c r="M162" s="163"/>
      <c r="N162" s="255"/>
      <c r="O162" s="163"/>
    </row>
    <row r="163" spans="1:15">
      <c r="A163" s="163"/>
      <c r="B163" s="188" t="s">
        <v>147</v>
      </c>
      <c r="C163" s="214" t="s">
        <v>161</v>
      </c>
      <c r="D163" s="159" t="s">
        <v>5166</v>
      </c>
      <c r="E163" s="165"/>
      <c r="F163" s="165"/>
      <c r="G163" s="163"/>
      <c r="H163" s="163"/>
      <c r="I163" s="163"/>
      <c r="J163" s="163"/>
      <c r="K163" s="164"/>
      <c r="L163" s="164"/>
      <c r="M163" s="163"/>
      <c r="N163" s="255"/>
      <c r="O163" s="163"/>
    </row>
    <row r="164" spans="1:15">
      <c r="A164" s="163"/>
      <c r="B164" s="188" t="s">
        <v>147</v>
      </c>
      <c r="C164" s="214" t="s">
        <v>161</v>
      </c>
      <c r="D164" s="159" t="s">
        <v>5167</v>
      </c>
      <c r="E164" s="165"/>
      <c r="F164" s="165"/>
      <c r="G164" s="163"/>
      <c r="H164" s="163"/>
      <c r="I164" s="163"/>
      <c r="J164" s="163"/>
      <c r="K164" s="164"/>
      <c r="L164" s="164"/>
      <c r="M164" s="163"/>
      <c r="N164" s="255"/>
      <c r="O164" s="163"/>
    </row>
    <row r="165" spans="1:15">
      <c r="A165" s="163"/>
      <c r="B165" s="188" t="s">
        <v>147</v>
      </c>
      <c r="C165" s="214" t="s">
        <v>3</v>
      </c>
      <c r="D165" s="159" t="s">
        <v>5168</v>
      </c>
      <c r="E165" s="165">
        <v>45334</v>
      </c>
      <c r="F165" s="165">
        <v>45334</v>
      </c>
      <c r="G165" s="163" t="s">
        <v>5208</v>
      </c>
      <c r="H165" s="163" t="s">
        <v>5209</v>
      </c>
      <c r="I165" s="163" t="s">
        <v>2222</v>
      </c>
      <c r="J165" s="163" t="s">
        <v>5210</v>
      </c>
      <c r="K165" s="164" t="s">
        <v>195</v>
      </c>
      <c r="L165" s="165">
        <v>45337</v>
      </c>
      <c r="M165" s="163"/>
      <c r="N165" s="255"/>
      <c r="O165" s="163"/>
    </row>
    <row r="166" spans="1:15">
      <c r="A166" s="163"/>
      <c r="B166" s="188" t="s">
        <v>147</v>
      </c>
      <c r="C166" s="214" t="s">
        <v>3</v>
      </c>
      <c r="D166" s="159" t="s">
        <v>5169</v>
      </c>
      <c r="E166" s="165">
        <v>45334</v>
      </c>
      <c r="F166" s="165">
        <v>45334</v>
      </c>
      <c r="G166" s="163" t="s">
        <v>984</v>
      </c>
      <c r="H166" s="163" t="s">
        <v>5211</v>
      </c>
      <c r="I166" s="163" t="s">
        <v>2222</v>
      </c>
      <c r="J166" s="163" t="s">
        <v>5212</v>
      </c>
      <c r="K166" s="164" t="s">
        <v>195</v>
      </c>
      <c r="L166" s="165">
        <v>45339</v>
      </c>
      <c r="M166" s="163"/>
      <c r="N166" s="255"/>
      <c r="O166" s="163"/>
    </row>
    <row r="167" spans="1:15">
      <c r="A167" s="163"/>
      <c r="B167" s="188" t="s">
        <v>147</v>
      </c>
      <c r="C167" s="214" t="s">
        <v>161</v>
      </c>
      <c r="D167" s="159" t="s">
        <v>5170</v>
      </c>
      <c r="E167" s="165">
        <v>45336</v>
      </c>
      <c r="F167" s="165">
        <v>45336</v>
      </c>
      <c r="G167" s="163" t="s">
        <v>984</v>
      </c>
      <c r="H167" s="163" t="s">
        <v>5295</v>
      </c>
      <c r="I167" s="163" t="s">
        <v>4659</v>
      </c>
      <c r="J167" s="163" t="s">
        <v>5296</v>
      </c>
      <c r="K167" s="164" t="s">
        <v>197</v>
      </c>
      <c r="L167" s="165">
        <v>45349</v>
      </c>
      <c r="M167" s="163"/>
      <c r="N167" s="255"/>
      <c r="O167" s="163"/>
    </row>
    <row r="168" spans="1:15">
      <c r="A168" s="163"/>
      <c r="B168" s="188" t="s">
        <v>147</v>
      </c>
      <c r="C168" s="214" t="s">
        <v>3</v>
      </c>
      <c r="D168" s="159" t="s">
        <v>5171</v>
      </c>
      <c r="E168" s="165">
        <v>45341</v>
      </c>
      <c r="F168" s="165">
        <v>45341</v>
      </c>
      <c r="G168" s="163" t="s">
        <v>5257</v>
      </c>
      <c r="H168" s="163" t="s">
        <v>5258</v>
      </c>
      <c r="I168" s="163" t="s">
        <v>2840</v>
      </c>
      <c r="J168" s="163" t="s">
        <v>5259</v>
      </c>
      <c r="K168" s="164" t="s">
        <v>195</v>
      </c>
      <c r="L168" s="165">
        <v>45348</v>
      </c>
      <c r="M168" s="163"/>
      <c r="N168" s="255"/>
      <c r="O168" s="163"/>
    </row>
    <row r="169" spans="1:15">
      <c r="A169" s="163"/>
      <c r="B169" s="188" t="s">
        <v>147</v>
      </c>
      <c r="C169" s="214" t="s">
        <v>3</v>
      </c>
      <c r="D169" s="159" t="s">
        <v>5172</v>
      </c>
      <c r="E169" s="165">
        <v>45341</v>
      </c>
      <c r="F169" s="165">
        <v>45342</v>
      </c>
      <c r="G169" s="163" t="s">
        <v>5260</v>
      </c>
      <c r="H169" s="163" t="s">
        <v>5261</v>
      </c>
      <c r="I169" s="163" t="s">
        <v>5262</v>
      </c>
      <c r="J169" s="163" t="s">
        <v>5263</v>
      </c>
      <c r="K169" s="164" t="s">
        <v>197</v>
      </c>
      <c r="L169" s="165">
        <v>45349</v>
      </c>
      <c r="M169" s="163"/>
      <c r="N169" s="255"/>
      <c r="O169" s="163"/>
    </row>
    <row r="170" spans="1:15">
      <c r="A170" s="163"/>
      <c r="B170" s="188" t="s">
        <v>147</v>
      </c>
      <c r="C170" s="214" t="s">
        <v>3</v>
      </c>
      <c r="D170" s="159" t="s">
        <v>5173</v>
      </c>
      <c r="E170" s="165">
        <v>45346</v>
      </c>
      <c r="F170" s="165">
        <v>45346</v>
      </c>
      <c r="G170" s="163" t="s">
        <v>5331</v>
      </c>
      <c r="H170" s="163" t="s">
        <v>5332</v>
      </c>
      <c r="I170" s="163" t="s">
        <v>5333</v>
      </c>
      <c r="J170" s="163" t="s">
        <v>5259</v>
      </c>
      <c r="K170" s="164" t="s">
        <v>195</v>
      </c>
      <c r="L170" s="165">
        <v>45357</v>
      </c>
      <c r="M170" s="163"/>
      <c r="N170" s="255"/>
      <c r="O170" s="163"/>
    </row>
    <row r="171" spans="1:15">
      <c r="A171" s="163"/>
      <c r="B171" s="188"/>
      <c r="C171" s="214"/>
      <c r="D171" s="159"/>
      <c r="E171" s="165"/>
      <c r="F171" s="165"/>
      <c r="G171" s="163"/>
      <c r="H171" s="163"/>
      <c r="I171" s="163"/>
      <c r="J171" s="163"/>
      <c r="K171" s="164"/>
      <c r="L171" s="164"/>
      <c r="M171" s="163"/>
      <c r="N171" s="255"/>
      <c r="O171" s="163"/>
    </row>
    <row r="172" spans="1:15" ht="18.75">
      <c r="A172" s="411" t="s">
        <v>4185</v>
      </c>
      <c r="B172" s="412"/>
      <c r="C172" s="412"/>
      <c r="D172" s="412"/>
      <c r="E172" s="412"/>
      <c r="F172" s="412"/>
      <c r="G172" s="412"/>
      <c r="H172" s="412"/>
      <c r="I172" s="412"/>
      <c r="J172" s="412"/>
      <c r="K172" s="412"/>
      <c r="L172" s="412"/>
      <c r="M172" s="412"/>
      <c r="N172" s="412"/>
      <c r="O172" s="163"/>
    </row>
    <row r="173" spans="1:15">
      <c r="A173" s="163"/>
      <c r="B173" s="188" t="s">
        <v>147</v>
      </c>
      <c r="C173" s="214" t="s">
        <v>4185</v>
      </c>
      <c r="D173" s="159" t="s">
        <v>4186</v>
      </c>
      <c r="E173" s="165">
        <v>45208</v>
      </c>
      <c r="F173" s="165"/>
      <c r="G173" s="163" t="s">
        <v>3550</v>
      </c>
      <c r="H173" s="163" t="s">
        <v>4187</v>
      </c>
      <c r="I173" s="163"/>
      <c r="J173" s="163" t="s">
        <v>4188</v>
      </c>
      <c r="K173" s="164" t="s">
        <v>195</v>
      </c>
      <c r="L173" s="165">
        <v>45210</v>
      </c>
      <c r="M173" s="163"/>
      <c r="N173" s="255"/>
      <c r="O173" s="163"/>
    </row>
    <row r="174" spans="1:15">
      <c r="A174" s="163"/>
      <c r="B174" s="188" t="s">
        <v>147</v>
      </c>
      <c r="C174" s="214" t="s">
        <v>4185</v>
      </c>
      <c r="D174" s="159" t="s">
        <v>4223</v>
      </c>
      <c r="E174" s="165">
        <v>45210</v>
      </c>
      <c r="F174" s="165"/>
      <c r="G174" s="163" t="s">
        <v>3550</v>
      </c>
      <c r="H174" s="163" t="s">
        <v>4224</v>
      </c>
      <c r="I174" s="163"/>
      <c r="J174" s="163" t="s">
        <v>4225</v>
      </c>
      <c r="K174" s="164" t="s">
        <v>197</v>
      </c>
      <c r="L174" s="165">
        <v>45217</v>
      </c>
      <c r="M174" s="163"/>
      <c r="N174" s="255"/>
      <c r="O174" s="163"/>
    </row>
    <row r="175" spans="1:15">
      <c r="A175" s="163"/>
      <c r="B175" s="188" t="s">
        <v>147</v>
      </c>
      <c r="C175" s="214" t="s">
        <v>4185</v>
      </c>
      <c r="D175" s="164" t="s">
        <v>4189</v>
      </c>
      <c r="E175" s="165">
        <v>45211</v>
      </c>
      <c r="F175" s="165"/>
      <c r="G175" s="163" t="s">
        <v>3550</v>
      </c>
      <c r="H175" s="163" t="s">
        <v>4190</v>
      </c>
      <c r="I175" s="163"/>
      <c r="J175" s="163" t="s">
        <v>4191</v>
      </c>
      <c r="K175" s="164" t="s">
        <v>195</v>
      </c>
      <c r="L175" s="165">
        <v>45217</v>
      </c>
      <c r="M175" s="163"/>
      <c r="N175" s="255"/>
      <c r="O175" s="163"/>
    </row>
    <row r="176" spans="1:15">
      <c r="A176" s="163"/>
      <c r="B176" s="188" t="s">
        <v>147</v>
      </c>
      <c r="C176" s="214" t="s">
        <v>4185</v>
      </c>
      <c r="D176" s="164" t="s">
        <v>4280</v>
      </c>
      <c r="E176" s="165">
        <v>45214</v>
      </c>
      <c r="F176" s="165"/>
      <c r="G176" s="163" t="s">
        <v>3550</v>
      </c>
      <c r="H176" s="163" t="s">
        <v>4284</v>
      </c>
      <c r="I176" s="163"/>
      <c r="J176" s="163" t="s">
        <v>4285</v>
      </c>
      <c r="K176" s="164" t="s">
        <v>195</v>
      </c>
      <c r="L176" s="165">
        <v>45217</v>
      </c>
      <c r="M176" s="163"/>
      <c r="N176" s="255"/>
      <c r="O176" s="163"/>
    </row>
    <row r="177" spans="1:15">
      <c r="A177" s="163"/>
      <c r="B177" s="188" t="s">
        <v>147</v>
      </c>
      <c r="C177" s="214" t="s">
        <v>4185</v>
      </c>
      <c r="D177" s="164" t="s">
        <v>4281</v>
      </c>
      <c r="E177" s="165">
        <v>45222</v>
      </c>
      <c r="F177" s="165">
        <v>45216</v>
      </c>
      <c r="G177" s="163" t="s">
        <v>3550</v>
      </c>
      <c r="H177" s="163" t="s">
        <v>4284</v>
      </c>
      <c r="I177" s="163"/>
      <c r="J177" s="163" t="s">
        <v>4397</v>
      </c>
      <c r="K177" s="164" t="s">
        <v>195</v>
      </c>
      <c r="L177" s="165">
        <v>45223</v>
      </c>
      <c r="M177" s="163"/>
      <c r="N177" s="255"/>
      <c r="O177" s="163"/>
    </row>
    <row r="178" spans="1:15">
      <c r="A178" s="163"/>
      <c r="B178" s="188" t="s">
        <v>147</v>
      </c>
      <c r="C178" s="214" t="s">
        <v>4185</v>
      </c>
      <c r="D178" s="164" t="s">
        <v>4282</v>
      </c>
      <c r="E178" s="165">
        <v>45217</v>
      </c>
      <c r="F178" s="165"/>
      <c r="G178" s="163" t="s">
        <v>4286</v>
      </c>
      <c r="H178" s="163" t="s">
        <v>4287</v>
      </c>
      <c r="I178" s="163"/>
      <c r="J178" s="163" t="s">
        <v>4288</v>
      </c>
      <c r="K178" s="164" t="s">
        <v>197</v>
      </c>
      <c r="L178" s="165">
        <v>45217</v>
      </c>
      <c r="M178" s="163"/>
      <c r="N178" s="255"/>
      <c r="O178" s="163"/>
    </row>
    <row r="179" spans="1:15">
      <c r="A179" s="163"/>
      <c r="B179" s="188" t="s">
        <v>147</v>
      </c>
      <c r="C179" s="214" t="s">
        <v>4185</v>
      </c>
      <c r="D179" s="164" t="s">
        <v>4283</v>
      </c>
      <c r="E179" s="165">
        <v>45218</v>
      </c>
      <c r="F179" s="165">
        <v>45218</v>
      </c>
      <c r="G179" s="163" t="s">
        <v>3550</v>
      </c>
      <c r="H179" s="163" t="s">
        <v>4408</v>
      </c>
      <c r="I179" s="163"/>
      <c r="J179" s="163" t="s">
        <v>4409</v>
      </c>
      <c r="K179" s="164" t="s">
        <v>195</v>
      </c>
      <c r="L179" s="165">
        <v>45223</v>
      </c>
      <c r="M179" s="163"/>
      <c r="N179" s="255"/>
      <c r="O179" s="163"/>
    </row>
    <row r="180" spans="1:15">
      <c r="A180" s="163"/>
      <c r="B180" s="188" t="s">
        <v>147</v>
      </c>
      <c r="C180" s="214" t="s">
        <v>4185</v>
      </c>
      <c r="D180" s="164" t="s">
        <v>4296</v>
      </c>
      <c r="E180" s="165">
        <v>45221</v>
      </c>
      <c r="F180" s="165">
        <v>45222</v>
      </c>
      <c r="G180" s="163" t="s">
        <v>3550</v>
      </c>
      <c r="H180" s="163" t="s">
        <v>4398</v>
      </c>
      <c r="I180" s="163"/>
      <c r="J180" s="163" t="s">
        <v>4399</v>
      </c>
      <c r="K180" s="164" t="s">
        <v>197</v>
      </c>
      <c r="L180" s="165">
        <v>45223</v>
      </c>
      <c r="M180" s="163"/>
      <c r="N180" s="255"/>
      <c r="O180" s="163"/>
    </row>
    <row r="181" spans="1:15">
      <c r="A181" s="163"/>
      <c r="B181" s="188" t="s">
        <v>147</v>
      </c>
      <c r="C181" s="214" t="s">
        <v>4185</v>
      </c>
      <c r="D181" s="164" t="s">
        <v>4297</v>
      </c>
      <c r="E181" s="165">
        <v>45223</v>
      </c>
      <c r="F181" s="165">
        <v>45223</v>
      </c>
      <c r="G181" s="163" t="s">
        <v>3550</v>
      </c>
      <c r="H181" s="163" t="s">
        <v>4315</v>
      </c>
      <c r="I181" s="163"/>
      <c r="J181" s="163" t="s">
        <v>4316</v>
      </c>
      <c r="K181" s="164" t="s">
        <v>197</v>
      </c>
      <c r="L181" s="165">
        <v>45226</v>
      </c>
      <c r="M181" s="163"/>
      <c r="N181" s="255"/>
      <c r="O181" s="163"/>
    </row>
    <row r="182" spans="1:15">
      <c r="A182" s="163"/>
      <c r="B182" s="188" t="s">
        <v>147</v>
      </c>
      <c r="C182" s="214" t="s">
        <v>4185</v>
      </c>
      <c r="D182" s="164" t="s">
        <v>4298</v>
      </c>
      <c r="E182" s="164" t="s">
        <v>4457</v>
      </c>
      <c r="F182" s="164" t="s">
        <v>4457</v>
      </c>
      <c r="G182" s="163" t="s">
        <v>1209</v>
      </c>
      <c r="H182" s="163" t="s">
        <v>4287</v>
      </c>
      <c r="I182" s="163"/>
      <c r="J182" s="163" t="s">
        <v>4458</v>
      </c>
      <c r="K182" s="164" t="s">
        <v>197</v>
      </c>
      <c r="L182" s="165">
        <v>45232</v>
      </c>
      <c r="M182" s="163"/>
      <c r="N182" s="255"/>
      <c r="O182" s="163"/>
    </row>
    <row r="183" spans="1:15">
      <c r="A183" s="163"/>
      <c r="B183" s="188" t="s">
        <v>147</v>
      </c>
      <c r="C183" s="214" t="s">
        <v>4185</v>
      </c>
      <c r="D183" s="164" t="s">
        <v>4299</v>
      </c>
      <c r="E183" s="165">
        <v>45231</v>
      </c>
      <c r="F183" s="165">
        <v>45232</v>
      </c>
      <c r="G183" s="163" t="s">
        <v>4476</v>
      </c>
      <c r="H183" s="163" t="s">
        <v>4477</v>
      </c>
      <c r="I183" s="163"/>
      <c r="J183" s="163" t="s">
        <v>4478</v>
      </c>
      <c r="K183" s="164" t="s">
        <v>197</v>
      </c>
      <c r="L183" s="165">
        <v>45243</v>
      </c>
      <c r="M183" s="163"/>
      <c r="N183" s="255"/>
      <c r="O183" s="163"/>
    </row>
    <row r="184" spans="1:15">
      <c r="A184" s="163"/>
      <c r="B184" s="188" t="s">
        <v>147</v>
      </c>
      <c r="C184" s="214" t="s">
        <v>4185</v>
      </c>
      <c r="D184" s="164" t="s">
        <v>4300</v>
      </c>
      <c r="E184" s="165">
        <v>45234</v>
      </c>
      <c r="F184" s="165">
        <v>45235</v>
      </c>
      <c r="G184" s="163" t="s">
        <v>4479</v>
      </c>
      <c r="H184" s="163" t="s">
        <v>4480</v>
      </c>
      <c r="I184" s="163"/>
      <c r="J184" s="163" t="s">
        <v>4481</v>
      </c>
      <c r="K184" s="164" t="s">
        <v>195</v>
      </c>
      <c r="L184" s="165">
        <v>45243</v>
      </c>
      <c r="M184" s="163"/>
      <c r="N184" s="255"/>
      <c r="O184" s="163"/>
    </row>
    <row r="185" spans="1:15">
      <c r="A185" s="163"/>
      <c r="B185" s="188" t="s">
        <v>147</v>
      </c>
      <c r="C185" s="214" t="s">
        <v>4185</v>
      </c>
      <c r="D185" s="164" t="s">
        <v>4301</v>
      </c>
      <c r="E185" s="165">
        <v>45238</v>
      </c>
      <c r="F185" s="165">
        <v>45238</v>
      </c>
      <c r="G185" s="163" t="s">
        <v>984</v>
      </c>
      <c r="H185" s="163" t="s">
        <v>4287</v>
      </c>
      <c r="I185" s="163"/>
      <c r="J185" s="163" t="s">
        <v>4469</v>
      </c>
      <c r="K185" s="164" t="s">
        <v>197</v>
      </c>
      <c r="L185" s="165">
        <v>45243</v>
      </c>
      <c r="M185" s="163"/>
      <c r="N185" s="255"/>
      <c r="O185" s="163"/>
    </row>
    <row r="186" spans="1:15">
      <c r="A186" s="163"/>
      <c r="B186" s="188" t="s">
        <v>147</v>
      </c>
      <c r="C186" s="214" t="s">
        <v>4185</v>
      </c>
      <c r="D186" s="164" t="s">
        <v>4302</v>
      </c>
      <c r="E186" s="165">
        <v>45279</v>
      </c>
      <c r="F186" s="165">
        <v>45279</v>
      </c>
      <c r="G186" s="163" t="s">
        <v>4286</v>
      </c>
      <c r="H186" s="163" t="s">
        <v>4724</v>
      </c>
      <c r="I186" s="163"/>
      <c r="J186" s="163" t="s">
        <v>4725</v>
      </c>
      <c r="K186" s="164" t="s">
        <v>197</v>
      </c>
      <c r="L186" s="165">
        <v>45287</v>
      </c>
      <c r="M186" s="163"/>
      <c r="N186" s="255"/>
      <c r="O186" s="163"/>
    </row>
    <row r="187" spans="1:15">
      <c r="A187" s="163"/>
      <c r="B187" s="188" t="s">
        <v>147</v>
      </c>
      <c r="C187" s="214" t="s">
        <v>4185</v>
      </c>
      <c r="D187" s="164" t="s">
        <v>4303</v>
      </c>
      <c r="E187" s="164"/>
      <c r="F187" s="164"/>
      <c r="G187" s="163"/>
      <c r="H187" s="163"/>
      <c r="I187" s="163"/>
      <c r="J187" s="163"/>
      <c r="K187" s="164"/>
      <c r="L187" s="164"/>
      <c r="M187" s="163"/>
      <c r="N187" s="255"/>
      <c r="O187" s="163"/>
    </row>
    <row r="188" spans="1:15">
      <c r="A188" s="163"/>
      <c r="B188" s="188" t="s">
        <v>147</v>
      </c>
      <c r="C188" s="214" t="s">
        <v>4185</v>
      </c>
      <c r="D188" s="164" t="s">
        <v>4304</v>
      </c>
      <c r="E188" s="165">
        <v>45310</v>
      </c>
      <c r="F188" s="165">
        <v>45311</v>
      </c>
      <c r="G188" s="163" t="s">
        <v>5124</v>
      </c>
      <c r="H188" s="163" t="s">
        <v>5118</v>
      </c>
      <c r="I188" s="163" t="s">
        <v>2222</v>
      </c>
      <c r="J188" s="163" t="s">
        <v>5125</v>
      </c>
      <c r="K188" s="164" t="s">
        <v>197</v>
      </c>
      <c r="L188" s="165">
        <v>45315</v>
      </c>
      <c r="M188" s="163"/>
      <c r="N188" s="255"/>
      <c r="O188" s="163"/>
    </row>
    <row r="189" spans="1:15">
      <c r="A189" s="163"/>
      <c r="B189" s="188" t="s">
        <v>147</v>
      </c>
      <c r="C189" s="214" t="s">
        <v>4185</v>
      </c>
      <c r="D189" s="164" t="s">
        <v>4305</v>
      </c>
      <c r="E189" s="165">
        <v>45315</v>
      </c>
      <c r="F189" s="165">
        <v>45315</v>
      </c>
      <c r="G189" s="163" t="s">
        <v>4479</v>
      </c>
      <c r="H189" s="163" t="s">
        <v>5118</v>
      </c>
      <c r="I189" s="163"/>
      <c r="J189" s="163" t="s">
        <v>5119</v>
      </c>
      <c r="K189" s="164" t="s">
        <v>197</v>
      </c>
      <c r="L189" s="165">
        <v>45321</v>
      </c>
      <c r="M189" s="163"/>
      <c r="N189" s="255"/>
      <c r="O189" s="163"/>
    </row>
    <row r="190" spans="1:15">
      <c r="A190" s="163"/>
      <c r="B190" s="188" t="s">
        <v>147</v>
      </c>
      <c r="C190" s="214" t="s">
        <v>4479</v>
      </c>
      <c r="D190" s="164" t="s">
        <v>4306</v>
      </c>
      <c r="E190" s="165">
        <v>45325</v>
      </c>
      <c r="F190" s="165">
        <v>45325</v>
      </c>
      <c r="G190" s="163" t="s">
        <v>4479</v>
      </c>
      <c r="H190" s="163" t="s">
        <v>5205</v>
      </c>
      <c r="I190" s="163" t="s">
        <v>2222</v>
      </c>
      <c r="J190" s="163" t="s">
        <v>5206</v>
      </c>
      <c r="K190" s="164" t="s">
        <v>197</v>
      </c>
      <c r="L190" s="165">
        <v>45328</v>
      </c>
      <c r="M190" s="163"/>
      <c r="N190" s="255"/>
      <c r="O190" s="163"/>
    </row>
    <row r="191" spans="1:15">
      <c r="A191" s="163"/>
      <c r="B191" s="188" t="s">
        <v>147</v>
      </c>
      <c r="C191" s="214" t="s">
        <v>4185</v>
      </c>
      <c r="D191" s="164" t="s">
        <v>4307</v>
      </c>
      <c r="E191" s="164"/>
      <c r="F191" s="164"/>
      <c r="G191" s="163"/>
      <c r="H191" s="163"/>
      <c r="I191" s="163"/>
      <c r="J191" s="163"/>
      <c r="K191" s="164"/>
      <c r="L191" s="164"/>
      <c r="M191" s="163"/>
      <c r="N191" s="255"/>
      <c r="O191" s="163"/>
    </row>
    <row r="192" spans="1:15">
      <c r="A192" s="163"/>
      <c r="B192" s="188" t="s">
        <v>147</v>
      </c>
      <c r="C192" s="214" t="s">
        <v>4185</v>
      </c>
      <c r="D192" s="164" t="s">
        <v>4308</v>
      </c>
      <c r="E192" s="164"/>
      <c r="F192" s="164"/>
      <c r="G192" s="163"/>
      <c r="H192" s="163"/>
      <c r="I192" s="163"/>
      <c r="J192" s="163"/>
      <c r="K192" s="164"/>
      <c r="L192" s="164"/>
      <c r="M192" s="163"/>
      <c r="N192" s="255"/>
      <c r="O192" s="163"/>
    </row>
    <row r="193" spans="1:15">
      <c r="A193" s="163"/>
      <c r="B193" s="188" t="s">
        <v>147</v>
      </c>
      <c r="C193" s="214" t="s">
        <v>4185</v>
      </c>
      <c r="D193" s="164" t="s">
        <v>4309</v>
      </c>
      <c r="E193" s="164"/>
      <c r="F193" s="164"/>
      <c r="G193" s="163"/>
      <c r="H193" s="163"/>
      <c r="I193" s="163"/>
      <c r="J193" s="163"/>
      <c r="K193" s="164"/>
      <c r="L193" s="164"/>
      <c r="M193" s="163"/>
      <c r="N193" s="255"/>
      <c r="O193" s="163"/>
    </row>
    <row r="194" spans="1:15">
      <c r="A194" s="163"/>
      <c r="B194" s="188" t="s">
        <v>147</v>
      </c>
      <c r="C194" s="214" t="s">
        <v>4185</v>
      </c>
      <c r="D194" s="164" t="s">
        <v>4310</v>
      </c>
      <c r="E194" s="164"/>
      <c r="F194" s="164"/>
      <c r="G194" s="163"/>
      <c r="H194" s="163"/>
      <c r="I194" s="163"/>
      <c r="J194" s="163"/>
      <c r="K194" s="164"/>
      <c r="L194" s="164"/>
      <c r="M194" s="163"/>
      <c r="N194" s="255"/>
      <c r="O194" s="163"/>
    </row>
    <row r="195" spans="1:15">
      <c r="A195" s="163"/>
      <c r="B195" s="188" t="s">
        <v>147</v>
      </c>
      <c r="C195" s="214" t="s">
        <v>4185</v>
      </c>
      <c r="D195" s="164" t="s">
        <v>4311</v>
      </c>
      <c r="E195" s="164"/>
      <c r="F195" s="164"/>
      <c r="G195" s="163"/>
      <c r="H195" s="163"/>
      <c r="I195" s="163"/>
      <c r="J195" s="163"/>
      <c r="K195" s="164"/>
      <c r="L195" s="164"/>
      <c r="M195" s="163"/>
      <c r="N195" s="255"/>
      <c r="O195" s="163"/>
    </row>
    <row r="196" spans="1:15">
      <c r="A196" s="163"/>
      <c r="B196" s="188" t="s">
        <v>147</v>
      </c>
      <c r="C196" s="214" t="s">
        <v>4185</v>
      </c>
      <c r="D196" s="164" t="s">
        <v>4312</v>
      </c>
      <c r="E196" s="164"/>
      <c r="F196" s="164"/>
      <c r="G196" s="163"/>
      <c r="H196" s="163"/>
      <c r="I196" s="163"/>
      <c r="J196" s="163"/>
      <c r="K196" s="164"/>
      <c r="L196" s="164"/>
      <c r="M196" s="163"/>
      <c r="N196" s="255"/>
      <c r="O196" s="163"/>
    </row>
    <row r="197" spans="1:15">
      <c r="A197" s="163"/>
      <c r="B197" s="188" t="s">
        <v>147</v>
      </c>
      <c r="C197" s="214" t="s">
        <v>4185</v>
      </c>
      <c r="D197" s="164" t="s">
        <v>4313</v>
      </c>
      <c r="E197" s="164"/>
      <c r="F197" s="164"/>
      <c r="G197" s="163"/>
      <c r="H197" s="163"/>
      <c r="I197" s="163"/>
      <c r="J197" s="163"/>
      <c r="K197" s="164"/>
      <c r="L197" s="164"/>
      <c r="M197" s="163"/>
      <c r="N197" s="255"/>
      <c r="O197" s="163"/>
    </row>
    <row r="198" spans="1:15">
      <c r="A198" s="163"/>
      <c r="B198" s="188" t="s">
        <v>147</v>
      </c>
      <c r="C198" s="214" t="s">
        <v>4185</v>
      </c>
      <c r="D198" s="164" t="s">
        <v>4314</v>
      </c>
      <c r="E198" s="164"/>
      <c r="F198" s="164"/>
      <c r="G198" s="163"/>
      <c r="H198" s="163"/>
      <c r="I198" s="163"/>
      <c r="J198" s="163"/>
      <c r="K198" s="164"/>
      <c r="L198" s="164"/>
      <c r="M198" s="163"/>
      <c r="N198" s="255"/>
      <c r="O198" s="163"/>
    </row>
    <row r="199" spans="1:15">
      <c r="A199" s="163"/>
      <c r="B199" s="188" t="s">
        <v>147</v>
      </c>
      <c r="C199" s="214" t="s">
        <v>4185</v>
      </c>
      <c r="D199" s="163"/>
      <c r="E199" s="164"/>
      <c r="F199" s="164"/>
      <c r="G199" s="163"/>
      <c r="H199" s="163"/>
      <c r="I199" s="163"/>
      <c r="J199" s="163"/>
      <c r="K199" s="164"/>
      <c r="L199" s="164"/>
      <c r="M199" s="163"/>
      <c r="N199" s="255"/>
      <c r="O199" s="163"/>
    </row>
    <row r="200" spans="1:15">
      <c r="A200" s="163"/>
      <c r="B200" s="163"/>
      <c r="C200" s="163"/>
      <c r="D200" s="163"/>
      <c r="E200" s="164"/>
      <c r="F200" s="164"/>
      <c r="G200" s="163"/>
      <c r="H200" s="163"/>
      <c r="I200" s="163"/>
      <c r="J200" s="163"/>
      <c r="K200" s="164"/>
      <c r="L200" s="164"/>
      <c r="M200" s="163"/>
      <c r="N200" s="255"/>
      <c r="O200" s="163"/>
    </row>
    <row r="201" spans="1:15">
      <c r="A201" s="163"/>
      <c r="B201" s="163"/>
      <c r="C201" s="163"/>
      <c r="D201" s="163"/>
      <c r="E201" s="164"/>
      <c r="F201" s="164"/>
      <c r="G201" s="163"/>
      <c r="H201" s="163"/>
      <c r="I201" s="163"/>
      <c r="J201" s="163"/>
      <c r="K201" s="164"/>
      <c r="L201" s="164"/>
      <c r="M201" s="163"/>
      <c r="N201" s="255"/>
      <c r="O201" s="163"/>
    </row>
    <row r="202" spans="1:15">
      <c r="A202" s="163"/>
      <c r="B202" s="163"/>
      <c r="C202" s="163"/>
      <c r="D202" s="163"/>
      <c r="E202" s="164"/>
      <c r="F202" s="164"/>
      <c r="G202" s="163"/>
      <c r="H202" s="163"/>
      <c r="I202" s="163"/>
      <c r="J202" s="163"/>
      <c r="K202" s="164"/>
      <c r="L202" s="164"/>
      <c r="M202" s="163"/>
      <c r="N202" s="255"/>
      <c r="O202" s="163"/>
    </row>
    <row r="203" spans="1:15">
      <c r="A203" s="163"/>
      <c r="B203" s="163"/>
      <c r="C203" s="163"/>
      <c r="D203" s="163"/>
      <c r="E203" s="164"/>
      <c r="F203" s="164"/>
      <c r="G203" s="163"/>
      <c r="H203" s="163"/>
      <c r="I203" s="163"/>
      <c r="J203" s="163"/>
      <c r="K203" s="164"/>
      <c r="L203" s="164"/>
      <c r="M203" s="163"/>
      <c r="N203" s="255"/>
      <c r="O203" s="163"/>
    </row>
    <row r="204" spans="1:15">
      <c r="A204" s="163"/>
      <c r="B204" s="163"/>
      <c r="C204" s="163"/>
      <c r="D204" s="163"/>
      <c r="E204" s="164"/>
      <c r="F204" s="164"/>
      <c r="G204" s="163"/>
      <c r="H204" s="163"/>
      <c r="I204" s="163"/>
      <c r="J204" s="163"/>
      <c r="K204" s="164"/>
      <c r="L204" s="164"/>
      <c r="M204" s="163"/>
      <c r="N204" s="255"/>
      <c r="O204" s="163"/>
    </row>
    <row r="205" spans="1:15">
      <c r="A205" s="163"/>
      <c r="B205" s="163"/>
      <c r="C205" s="163"/>
      <c r="D205" s="163"/>
      <c r="E205" s="164"/>
      <c r="F205" s="164"/>
      <c r="G205" s="163"/>
      <c r="H205" s="163"/>
      <c r="I205" s="163"/>
      <c r="J205" s="163"/>
      <c r="K205" s="164"/>
      <c r="L205" s="164"/>
      <c r="M205" s="163"/>
      <c r="N205" s="255"/>
      <c r="O205" s="163"/>
    </row>
    <row r="206" spans="1:15">
      <c r="A206" s="163"/>
      <c r="B206" s="163"/>
      <c r="C206" s="163"/>
      <c r="D206" s="163"/>
      <c r="E206" s="164"/>
      <c r="F206" s="164"/>
      <c r="G206" s="163"/>
      <c r="H206" s="163"/>
      <c r="I206" s="163"/>
      <c r="J206" s="163"/>
      <c r="K206" s="164"/>
      <c r="L206" s="164"/>
      <c r="M206" s="163"/>
      <c r="N206" s="255"/>
      <c r="O206" s="163"/>
    </row>
    <row r="207" spans="1:15">
      <c r="A207" s="163"/>
      <c r="B207" s="163"/>
      <c r="C207" s="163"/>
      <c r="D207" s="163"/>
      <c r="E207" s="164"/>
      <c r="F207" s="164"/>
      <c r="G207" s="163"/>
      <c r="H207" s="163"/>
      <c r="I207" s="163"/>
      <c r="J207" s="163"/>
      <c r="K207" s="164"/>
      <c r="L207" s="164"/>
      <c r="M207" s="163"/>
      <c r="N207" s="255"/>
      <c r="O207" s="163"/>
    </row>
    <row r="208" spans="1:15">
      <c r="A208" s="163"/>
      <c r="B208" s="163"/>
      <c r="C208" s="163"/>
      <c r="D208" s="163"/>
      <c r="E208" s="164"/>
      <c r="F208" s="164"/>
      <c r="G208" s="163"/>
      <c r="H208" s="163"/>
      <c r="I208" s="163"/>
      <c r="J208" s="163"/>
      <c r="K208" s="164"/>
      <c r="L208" s="164"/>
      <c r="M208" s="163"/>
      <c r="N208" s="255"/>
      <c r="O208" s="163"/>
    </row>
    <row r="209" spans="1:15" ht="23.25">
      <c r="A209" s="408" t="s">
        <v>4522</v>
      </c>
      <c r="B209" s="409"/>
      <c r="C209" s="409"/>
      <c r="D209" s="409"/>
      <c r="E209" s="409"/>
      <c r="F209" s="409"/>
      <c r="G209" s="409"/>
      <c r="H209" s="409"/>
      <c r="I209" s="409"/>
      <c r="J209" s="409"/>
      <c r="K209" s="409"/>
      <c r="L209" s="409"/>
      <c r="M209" s="409"/>
      <c r="N209" s="409"/>
      <c r="O209" s="410"/>
    </row>
    <row r="210" spans="1:15">
      <c r="A210" s="163"/>
      <c r="B210" s="188" t="s">
        <v>147</v>
      </c>
      <c r="C210" s="214" t="s">
        <v>3</v>
      </c>
      <c r="D210" s="164">
        <v>1</v>
      </c>
      <c r="E210" s="165">
        <v>45251</v>
      </c>
      <c r="F210" s="165">
        <v>45251</v>
      </c>
      <c r="G210" s="163" t="s">
        <v>4523</v>
      </c>
      <c r="H210" s="163" t="s">
        <v>4524</v>
      </c>
      <c r="I210" s="163"/>
      <c r="J210" s="163"/>
      <c r="K210" s="164" t="s">
        <v>197</v>
      </c>
      <c r="L210" s="165">
        <v>45203</v>
      </c>
      <c r="M210" s="163"/>
      <c r="N210" s="255"/>
      <c r="O210" s="163"/>
    </row>
    <row r="211" spans="1:15">
      <c r="A211" s="163"/>
      <c r="B211" s="188" t="s">
        <v>147</v>
      </c>
      <c r="C211" s="214" t="s">
        <v>3</v>
      </c>
      <c r="D211" s="164">
        <v>1</v>
      </c>
      <c r="E211" s="165">
        <v>45245</v>
      </c>
      <c r="F211" s="165">
        <v>45245</v>
      </c>
      <c r="G211" s="163" t="s">
        <v>4523</v>
      </c>
      <c r="H211" s="163" t="s">
        <v>4525</v>
      </c>
      <c r="I211" s="163"/>
      <c r="J211" s="163"/>
      <c r="K211" s="164" t="s">
        <v>459</v>
      </c>
      <c r="L211" s="164"/>
      <c r="M211" s="163"/>
      <c r="N211" s="255"/>
      <c r="O211" s="163"/>
    </row>
    <row r="212" spans="1:15">
      <c r="A212" s="163"/>
      <c r="B212" s="188" t="s">
        <v>147</v>
      </c>
      <c r="C212" s="214" t="s">
        <v>2183</v>
      </c>
      <c r="D212" s="173">
        <v>2</v>
      </c>
      <c r="E212" s="165">
        <v>45286</v>
      </c>
      <c r="F212" s="165">
        <v>45286</v>
      </c>
      <c r="G212" s="163" t="s">
        <v>4863</v>
      </c>
      <c r="H212" s="163" t="s">
        <v>4864</v>
      </c>
      <c r="I212" s="163"/>
      <c r="J212" s="163"/>
      <c r="K212" s="164" t="s">
        <v>298</v>
      </c>
      <c r="L212" s="165">
        <v>45294</v>
      </c>
      <c r="M212" s="163"/>
      <c r="N212" s="255"/>
      <c r="O212" s="163"/>
    </row>
    <row r="213" spans="1:15">
      <c r="A213" s="163"/>
      <c r="B213" s="188" t="s">
        <v>147</v>
      </c>
      <c r="C213" s="214" t="s">
        <v>3</v>
      </c>
      <c r="D213" s="163"/>
      <c r="E213" s="164"/>
      <c r="F213" s="164"/>
      <c r="G213" s="163"/>
      <c r="H213" s="163"/>
      <c r="I213" s="163"/>
      <c r="J213" s="163"/>
      <c r="K213" s="164"/>
      <c r="L213" s="164"/>
      <c r="M213" s="163"/>
      <c r="N213" s="255"/>
      <c r="O213" s="163"/>
    </row>
    <row r="214" spans="1:15">
      <c r="A214" s="163"/>
      <c r="B214" s="188" t="s">
        <v>147</v>
      </c>
      <c r="C214" s="214" t="s">
        <v>3</v>
      </c>
      <c r="D214" s="163"/>
      <c r="E214" s="164"/>
      <c r="F214" s="164"/>
      <c r="G214" s="163"/>
      <c r="H214" s="163"/>
      <c r="I214" s="163"/>
      <c r="J214" s="163"/>
      <c r="K214" s="164"/>
      <c r="L214" s="164"/>
      <c r="M214" s="163"/>
      <c r="N214" s="255"/>
      <c r="O214" s="163"/>
    </row>
    <row r="215" spans="1:15">
      <c r="A215" s="163"/>
      <c r="B215" s="188" t="s">
        <v>147</v>
      </c>
      <c r="C215" s="214" t="s">
        <v>3</v>
      </c>
      <c r="D215" s="163"/>
      <c r="E215" s="164"/>
      <c r="F215" s="164"/>
      <c r="G215" s="163"/>
      <c r="H215" s="163"/>
      <c r="I215" s="163"/>
      <c r="J215" s="163"/>
      <c r="K215" s="164"/>
      <c r="L215" s="164"/>
      <c r="M215" s="163"/>
      <c r="N215" s="255"/>
      <c r="O215" s="163"/>
    </row>
    <row r="216" spans="1:15">
      <c r="A216" s="163"/>
      <c r="B216" s="188" t="s">
        <v>147</v>
      </c>
      <c r="C216" s="214" t="s">
        <v>3</v>
      </c>
      <c r="D216" s="163"/>
      <c r="E216" s="164"/>
      <c r="F216" s="164"/>
      <c r="G216" s="163"/>
      <c r="H216" s="163"/>
      <c r="I216" s="163"/>
      <c r="J216" s="163"/>
      <c r="K216" s="164"/>
      <c r="L216" s="164"/>
      <c r="M216" s="163"/>
      <c r="N216" s="255"/>
      <c r="O216" s="163"/>
    </row>
    <row r="217" spans="1:15">
      <c r="A217" s="163"/>
      <c r="B217" s="188" t="s">
        <v>147</v>
      </c>
      <c r="C217" s="214" t="s">
        <v>3</v>
      </c>
      <c r="D217" s="163"/>
      <c r="E217" s="164"/>
      <c r="F217" s="164"/>
      <c r="G217" s="163"/>
      <c r="H217" s="163"/>
      <c r="I217" s="163"/>
      <c r="J217" s="163"/>
      <c r="K217" s="164"/>
      <c r="L217" s="164"/>
      <c r="M217" s="163"/>
      <c r="N217" s="255"/>
      <c r="O217" s="163"/>
    </row>
    <row r="218" spans="1:15">
      <c r="A218" s="163"/>
      <c r="B218" s="188" t="s">
        <v>147</v>
      </c>
      <c r="C218" s="214" t="s">
        <v>3</v>
      </c>
      <c r="D218" s="163"/>
      <c r="E218" s="164"/>
      <c r="F218" s="164"/>
      <c r="G218" s="163"/>
      <c r="H218" s="163"/>
      <c r="I218" s="163"/>
      <c r="J218" s="163"/>
      <c r="K218" s="164"/>
      <c r="L218" s="164"/>
      <c r="M218" s="163"/>
      <c r="N218" s="255"/>
      <c r="O218" s="163"/>
    </row>
    <row r="219" spans="1:15">
      <c r="A219" s="163"/>
      <c r="B219" s="188" t="s">
        <v>147</v>
      </c>
      <c r="C219" s="214" t="s">
        <v>3</v>
      </c>
      <c r="D219" s="163"/>
      <c r="E219" s="164"/>
      <c r="F219" s="164"/>
      <c r="G219" s="163"/>
      <c r="H219" s="163"/>
      <c r="I219" s="163"/>
      <c r="J219" s="163"/>
      <c r="K219" s="164"/>
      <c r="L219" s="164"/>
      <c r="M219" s="163"/>
      <c r="N219" s="255"/>
      <c r="O219" s="163"/>
    </row>
    <row r="220" spans="1:15">
      <c r="A220" s="163"/>
      <c r="B220" s="188" t="s">
        <v>147</v>
      </c>
      <c r="C220" s="214" t="s">
        <v>3</v>
      </c>
      <c r="D220" s="163"/>
      <c r="E220" s="164"/>
      <c r="F220" s="164"/>
      <c r="G220" s="163"/>
      <c r="H220" s="163"/>
      <c r="I220" s="163"/>
      <c r="J220" s="163"/>
      <c r="K220" s="164"/>
      <c r="L220" s="164"/>
      <c r="M220" s="163"/>
      <c r="N220" s="255"/>
      <c r="O220" s="163"/>
    </row>
    <row r="221" spans="1:15">
      <c r="A221" s="163"/>
      <c r="B221" s="188" t="s">
        <v>147</v>
      </c>
      <c r="C221" s="214" t="s">
        <v>3</v>
      </c>
      <c r="D221" s="163"/>
      <c r="E221" s="164"/>
      <c r="F221" s="164"/>
      <c r="G221" s="163"/>
      <c r="H221" s="163"/>
      <c r="I221" s="163"/>
      <c r="J221" s="163"/>
      <c r="K221" s="164"/>
      <c r="L221" s="164"/>
      <c r="M221" s="163"/>
      <c r="N221" s="255"/>
      <c r="O221" s="163"/>
    </row>
    <row r="222" spans="1:15">
      <c r="A222" s="163"/>
      <c r="B222" s="188" t="s">
        <v>147</v>
      </c>
      <c r="C222" s="214" t="s">
        <v>3</v>
      </c>
      <c r="D222" s="163"/>
      <c r="E222" s="164"/>
      <c r="F222" s="164"/>
      <c r="G222" s="163"/>
      <c r="H222" s="163"/>
      <c r="I222" s="163"/>
      <c r="J222" s="163"/>
      <c r="K222" s="164"/>
      <c r="L222" s="164"/>
      <c r="M222" s="163"/>
      <c r="N222" s="255"/>
      <c r="O222" s="163"/>
    </row>
    <row r="223" spans="1:15">
      <c r="A223" s="163"/>
      <c r="B223" s="188" t="s">
        <v>147</v>
      </c>
      <c r="C223" s="214" t="s">
        <v>3</v>
      </c>
      <c r="D223" s="163"/>
      <c r="E223" s="164"/>
      <c r="F223" s="164"/>
      <c r="G223" s="163"/>
      <c r="H223" s="163"/>
      <c r="I223" s="163"/>
      <c r="J223" s="163"/>
      <c r="K223" s="164"/>
      <c r="L223" s="164"/>
      <c r="M223" s="163"/>
      <c r="N223" s="255"/>
      <c r="O223" s="163"/>
    </row>
    <row r="224" spans="1:15">
      <c r="A224" s="163"/>
      <c r="B224" s="188" t="s">
        <v>147</v>
      </c>
      <c r="C224" s="214" t="s">
        <v>3</v>
      </c>
      <c r="D224" s="163"/>
      <c r="E224" s="164"/>
      <c r="F224" s="164"/>
      <c r="G224" s="163"/>
      <c r="H224" s="163"/>
      <c r="I224" s="163"/>
      <c r="J224" s="163"/>
      <c r="K224" s="164"/>
      <c r="L224" s="164"/>
      <c r="M224" s="163"/>
      <c r="N224" s="255"/>
      <c r="O224" s="163"/>
    </row>
    <row r="225" spans="1:15">
      <c r="A225" s="163"/>
      <c r="B225" s="188" t="s">
        <v>147</v>
      </c>
      <c r="C225" s="214" t="s">
        <v>3</v>
      </c>
      <c r="D225" s="163"/>
      <c r="E225" s="164"/>
      <c r="F225" s="164"/>
      <c r="G225" s="163"/>
      <c r="H225" s="163"/>
      <c r="I225" s="163"/>
      <c r="J225" s="163"/>
      <c r="K225" s="164"/>
      <c r="L225" s="164"/>
      <c r="M225" s="163"/>
      <c r="N225" s="255"/>
      <c r="O225" s="163"/>
    </row>
    <row r="226" spans="1:15">
      <c r="A226" s="163"/>
      <c r="B226" s="188" t="s">
        <v>147</v>
      </c>
      <c r="C226" s="214" t="s">
        <v>3</v>
      </c>
      <c r="D226" s="163"/>
      <c r="E226" s="164"/>
      <c r="F226" s="164"/>
      <c r="G226" s="163"/>
      <c r="H226" s="163"/>
      <c r="I226" s="163"/>
      <c r="J226" s="163"/>
      <c r="K226" s="164"/>
      <c r="L226" s="164"/>
      <c r="M226" s="163"/>
      <c r="N226" s="255"/>
      <c r="O226" s="163"/>
    </row>
    <row r="227" spans="1:15">
      <c r="A227" s="163"/>
      <c r="B227" s="188" t="s">
        <v>147</v>
      </c>
      <c r="C227" s="214" t="s">
        <v>3</v>
      </c>
      <c r="D227" s="163"/>
      <c r="E227" s="164"/>
      <c r="F227" s="164"/>
      <c r="G227" s="163"/>
      <c r="H227" s="163"/>
      <c r="I227" s="163"/>
      <c r="J227" s="163"/>
      <c r="K227" s="164"/>
      <c r="L227" s="164"/>
      <c r="M227" s="163"/>
      <c r="N227" s="255"/>
      <c r="O227" s="163"/>
    </row>
    <row r="228" spans="1:15">
      <c r="A228" s="163"/>
      <c r="B228" s="188" t="s">
        <v>147</v>
      </c>
      <c r="C228" s="214" t="s">
        <v>3</v>
      </c>
      <c r="D228" s="163"/>
      <c r="E228" s="164"/>
      <c r="F228" s="164"/>
      <c r="G228" s="163"/>
      <c r="H228" s="163"/>
      <c r="I228" s="163"/>
      <c r="J228" s="163"/>
      <c r="K228" s="164"/>
      <c r="L228" s="164"/>
      <c r="M228" s="163"/>
      <c r="N228" s="255"/>
      <c r="O228" s="163"/>
    </row>
    <row r="229" spans="1:15">
      <c r="A229" s="163"/>
      <c r="B229" s="188" t="s">
        <v>147</v>
      </c>
      <c r="C229" s="214" t="s">
        <v>3</v>
      </c>
      <c r="D229" s="163"/>
      <c r="E229" s="164"/>
      <c r="F229" s="164"/>
      <c r="G229" s="163"/>
      <c r="H229" s="163"/>
      <c r="I229" s="163"/>
      <c r="J229" s="163"/>
      <c r="K229" s="164"/>
      <c r="L229" s="164"/>
      <c r="M229" s="163"/>
      <c r="N229" s="255"/>
      <c r="O229" s="163"/>
    </row>
    <row r="230" spans="1:15">
      <c r="A230" s="163"/>
      <c r="B230" s="188" t="s">
        <v>147</v>
      </c>
      <c r="C230" s="214" t="s">
        <v>3</v>
      </c>
      <c r="D230" s="163"/>
      <c r="E230" s="164"/>
      <c r="F230" s="164"/>
      <c r="G230" s="163"/>
      <c r="H230" s="163"/>
      <c r="I230" s="163"/>
      <c r="J230" s="163"/>
      <c r="K230" s="164"/>
      <c r="L230" s="164"/>
      <c r="M230" s="163"/>
      <c r="N230" s="255"/>
      <c r="O230" s="163"/>
    </row>
    <row r="231" spans="1:15">
      <c r="A231" s="163"/>
      <c r="B231" s="188" t="s">
        <v>147</v>
      </c>
      <c r="C231" s="214" t="s">
        <v>3</v>
      </c>
      <c r="D231" s="163"/>
      <c r="E231" s="164"/>
      <c r="F231" s="164"/>
      <c r="G231" s="163"/>
      <c r="H231" s="163"/>
      <c r="I231" s="163"/>
      <c r="J231" s="163"/>
      <c r="K231" s="164"/>
      <c r="L231" s="164"/>
      <c r="M231" s="163"/>
      <c r="N231" s="255"/>
      <c r="O231" s="163"/>
    </row>
    <row r="232" spans="1:15">
      <c r="A232" s="163"/>
      <c r="B232" s="163"/>
      <c r="C232" s="163"/>
      <c r="D232" s="163"/>
      <c r="E232" s="164"/>
      <c r="F232" s="164"/>
      <c r="G232" s="163"/>
      <c r="H232" s="163"/>
      <c r="I232" s="163"/>
      <c r="J232" s="163"/>
      <c r="K232" s="164"/>
      <c r="L232" s="164"/>
      <c r="M232" s="163"/>
      <c r="N232" s="255"/>
      <c r="O232" s="163"/>
    </row>
    <row r="233" spans="1:15">
      <c r="A233" s="163"/>
      <c r="B233" s="163"/>
      <c r="C233" s="163"/>
      <c r="D233" s="163"/>
      <c r="E233" s="164"/>
      <c r="F233" s="164"/>
      <c r="G233" s="163"/>
      <c r="H233" s="163"/>
      <c r="I233" s="163"/>
      <c r="J233" s="163"/>
      <c r="K233" s="164"/>
      <c r="L233" s="164"/>
      <c r="M233" s="163"/>
      <c r="N233" s="255"/>
      <c r="O233" s="163"/>
    </row>
    <row r="234" spans="1:15">
      <c r="A234" s="163"/>
      <c r="B234" s="163"/>
      <c r="C234" s="163"/>
      <c r="D234" s="163"/>
      <c r="E234" s="164"/>
      <c r="F234" s="164"/>
      <c r="G234" s="163"/>
      <c r="H234" s="163"/>
      <c r="I234" s="163"/>
      <c r="J234" s="163"/>
      <c r="K234" s="164"/>
      <c r="L234" s="164"/>
      <c r="M234" s="163"/>
      <c r="N234" s="255"/>
      <c r="O234" s="163"/>
    </row>
    <row r="235" spans="1:15">
      <c r="A235" s="163"/>
      <c r="B235" s="163"/>
      <c r="C235" s="163"/>
      <c r="D235" s="163"/>
      <c r="E235" s="164"/>
      <c r="F235" s="164"/>
      <c r="G235" s="163"/>
      <c r="H235" s="163"/>
      <c r="I235" s="163"/>
      <c r="J235" s="163"/>
      <c r="K235" s="164"/>
      <c r="L235" s="164"/>
      <c r="M235" s="163"/>
      <c r="N235" s="255"/>
      <c r="O235" s="163"/>
    </row>
    <row r="236" spans="1:15">
      <c r="A236" s="163"/>
      <c r="B236" s="163"/>
      <c r="C236" s="163"/>
      <c r="D236" s="163"/>
      <c r="E236" s="164"/>
      <c r="F236" s="164"/>
      <c r="G236" s="163"/>
      <c r="H236" s="163"/>
      <c r="I236" s="163"/>
      <c r="J236" s="163"/>
      <c r="K236" s="164"/>
      <c r="L236" s="164"/>
      <c r="M236" s="163"/>
      <c r="N236" s="255"/>
      <c r="O236" s="163"/>
    </row>
    <row r="237" spans="1:15">
      <c r="A237" s="163"/>
      <c r="B237" s="163"/>
      <c r="C237" s="163"/>
      <c r="D237" s="163"/>
      <c r="E237" s="164"/>
      <c r="F237" s="164"/>
      <c r="G237" s="163"/>
      <c r="H237" s="163"/>
      <c r="I237" s="163"/>
      <c r="J237" s="163"/>
      <c r="K237" s="164"/>
      <c r="L237" s="164"/>
      <c r="M237" s="163"/>
      <c r="N237" s="255"/>
      <c r="O237" s="163"/>
    </row>
    <row r="238" spans="1:15">
      <c r="A238" s="163"/>
      <c r="B238" s="163"/>
      <c r="C238" s="163"/>
      <c r="D238" s="163"/>
      <c r="E238" s="164"/>
      <c r="F238" s="164"/>
      <c r="G238" s="163"/>
      <c r="H238" s="163"/>
      <c r="I238" s="163"/>
      <c r="J238" s="163"/>
      <c r="K238" s="164"/>
      <c r="L238" s="164"/>
      <c r="M238" s="163"/>
      <c r="N238" s="255"/>
      <c r="O238" s="163"/>
    </row>
    <row r="239" spans="1:15">
      <c r="A239" s="163"/>
      <c r="B239" s="163"/>
      <c r="C239" s="163"/>
      <c r="D239" s="163"/>
      <c r="E239" s="164"/>
      <c r="F239" s="164"/>
      <c r="G239" s="163"/>
      <c r="H239" s="163"/>
      <c r="I239" s="163"/>
      <c r="J239" s="163"/>
      <c r="K239" s="164"/>
      <c r="L239" s="164"/>
      <c r="M239" s="163"/>
      <c r="N239" s="255"/>
      <c r="O239" s="163"/>
    </row>
    <row r="240" spans="1:15">
      <c r="A240" s="163"/>
      <c r="B240" s="163"/>
      <c r="C240" s="163"/>
      <c r="D240" s="163"/>
      <c r="E240" s="164"/>
      <c r="F240" s="164"/>
      <c r="G240" s="163"/>
      <c r="H240" s="163"/>
      <c r="I240" s="163"/>
      <c r="J240" s="163"/>
      <c r="K240" s="164"/>
      <c r="L240" s="164"/>
      <c r="M240" s="163"/>
      <c r="N240" s="255"/>
      <c r="O240" s="163"/>
    </row>
    <row r="241" spans="1:15">
      <c r="A241" s="163"/>
      <c r="B241" s="163"/>
      <c r="C241" s="163"/>
      <c r="D241" s="163"/>
      <c r="E241" s="164"/>
      <c r="F241" s="164"/>
      <c r="G241" s="163"/>
      <c r="H241" s="163"/>
      <c r="I241" s="163"/>
      <c r="J241" s="163"/>
      <c r="K241" s="164"/>
      <c r="L241" s="164"/>
      <c r="M241" s="163"/>
      <c r="N241" s="255"/>
      <c r="O241" s="163"/>
    </row>
    <row r="242" spans="1:15">
      <c r="A242" s="163"/>
      <c r="B242" s="163"/>
      <c r="C242" s="163"/>
      <c r="D242" s="163"/>
      <c r="E242" s="164"/>
      <c r="F242" s="164"/>
      <c r="G242" s="163"/>
      <c r="H242" s="163"/>
      <c r="I242" s="163"/>
      <c r="J242" s="163"/>
      <c r="K242" s="164"/>
      <c r="L242" s="164"/>
      <c r="M242" s="163"/>
      <c r="N242" s="255"/>
      <c r="O242" s="163"/>
    </row>
    <row r="243" spans="1:15">
      <c r="A243" s="163"/>
      <c r="B243" s="163"/>
      <c r="C243" s="163"/>
      <c r="D243" s="163"/>
      <c r="E243" s="164"/>
      <c r="F243" s="164"/>
      <c r="G243" s="163"/>
      <c r="H243" s="163"/>
      <c r="I243" s="163"/>
      <c r="J243" s="163"/>
      <c r="K243" s="164"/>
      <c r="L243" s="164"/>
      <c r="M243" s="163"/>
      <c r="N243" s="255"/>
      <c r="O243" s="163"/>
    </row>
    <row r="244" spans="1:15">
      <c r="A244" s="163"/>
      <c r="B244" s="163"/>
      <c r="C244" s="163"/>
      <c r="D244" s="163"/>
      <c r="E244" s="164"/>
      <c r="F244" s="164"/>
      <c r="G244" s="163"/>
      <c r="H244" s="163"/>
      <c r="I244" s="163"/>
      <c r="J244" s="163"/>
      <c r="K244" s="164"/>
      <c r="L244" s="164"/>
      <c r="M244" s="163"/>
      <c r="N244" s="255"/>
      <c r="O244" s="163"/>
    </row>
    <row r="245" spans="1:15">
      <c r="A245" s="163"/>
      <c r="B245" s="163"/>
      <c r="C245" s="163"/>
      <c r="D245" s="163"/>
      <c r="E245" s="164"/>
      <c r="F245" s="164"/>
      <c r="G245" s="163"/>
      <c r="H245" s="163"/>
      <c r="I245" s="163"/>
      <c r="J245" s="163"/>
      <c r="K245" s="164"/>
      <c r="L245" s="164"/>
      <c r="M245" s="163"/>
      <c r="N245" s="255"/>
      <c r="O245" s="163"/>
    </row>
    <row r="246" spans="1:15">
      <c r="A246" s="163"/>
      <c r="B246" s="163"/>
      <c r="C246" s="163"/>
      <c r="D246" s="163"/>
      <c r="E246" s="164"/>
      <c r="F246" s="164"/>
      <c r="G246" s="163"/>
      <c r="H246" s="163"/>
      <c r="I246" s="163"/>
      <c r="J246" s="163"/>
      <c r="K246" s="164"/>
      <c r="L246" s="164"/>
      <c r="M246" s="163"/>
      <c r="N246" s="255"/>
      <c r="O246" s="163"/>
    </row>
    <row r="247" spans="1:15">
      <c r="A247" s="163"/>
      <c r="B247" s="163"/>
      <c r="C247" s="163"/>
      <c r="D247" s="163"/>
      <c r="E247" s="164"/>
      <c r="F247" s="164"/>
      <c r="G247" s="163"/>
      <c r="H247" s="163"/>
      <c r="I247" s="163"/>
      <c r="J247" s="163"/>
      <c r="K247" s="164"/>
      <c r="L247" s="164"/>
      <c r="M247" s="163"/>
      <c r="N247" s="255"/>
      <c r="O247" s="163"/>
    </row>
    <row r="248" spans="1:15">
      <c r="A248" s="163"/>
      <c r="B248" s="163"/>
      <c r="C248" s="163"/>
      <c r="D248" s="163"/>
      <c r="E248" s="164"/>
      <c r="F248" s="164"/>
      <c r="G248" s="163"/>
      <c r="H248" s="163"/>
      <c r="I248" s="163"/>
      <c r="J248" s="163"/>
      <c r="K248" s="164"/>
      <c r="L248" s="164"/>
      <c r="M248" s="163"/>
      <c r="N248" s="255"/>
      <c r="O248" s="163"/>
    </row>
    <row r="249" spans="1:15">
      <c r="A249" s="163"/>
      <c r="B249" s="163"/>
      <c r="C249" s="163"/>
      <c r="D249" s="163"/>
      <c r="E249" s="164"/>
      <c r="F249" s="164"/>
      <c r="G249" s="163"/>
      <c r="H249" s="163"/>
      <c r="I249" s="163"/>
      <c r="J249" s="163"/>
      <c r="K249" s="164"/>
      <c r="L249" s="164"/>
      <c r="M249" s="163"/>
      <c r="N249" s="255"/>
      <c r="O249" s="163"/>
    </row>
    <row r="250" spans="1:15">
      <c r="A250" s="163"/>
      <c r="B250" s="163"/>
      <c r="C250" s="163"/>
      <c r="D250" s="163"/>
      <c r="E250" s="164"/>
      <c r="F250" s="164"/>
      <c r="G250" s="163"/>
      <c r="H250" s="163"/>
      <c r="I250" s="163"/>
      <c r="J250" s="163"/>
      <c r="K250" s="164"/>
      <c r="L250" s="164"/>
      <c r="M250" s="163"/>
      <c r="N250" s="255"/>
      <c r="O250" s="163"/>
    </row>
    <row r="251" spans="1:15">
      <c r="A251" s="163"/>
      <c r="B251" s="163"/>
      <c r="C251" s="163"/>
      <c r="D251" s="163"/>
      <c r="E251" s="164"/>
      <c r="F251" s="164"/>
      <c r="G251" s="163"/>
      <c r="H251" s="163"/>
      <c r="I251" s="163"/>
      <c r="J251" s="163"/>
      <c r="K251" s="164"/>
      <c r="L251" s="164"/>
      <c r="M251" s="163"/>
      <c r="N251" s="255"/>
      <c r="O251" s="163"/>
    </row>
    <row r="252" spans="1:15">
      <c r="A252" s="163"/>
      <c r="B252" s="163"/>
      <c r="C252" s="163"/>
      <c r="D252" s="163"/>
      <c r="E252" s="164"/>
      <c r="F252" s="164"/>
      <c r="G252" s="163"/>
      <c r="H252" s="163"/>
      <c r="I252" s="163"/>
      <c r="J252" s="163"/>
      <c r="K252" s="164"/>
      <c r="L252" s="164"/>
      <c r="M252" s="163"/>
      <c r="N252" s="255"/>
      <c r="O252" s="163"/>
    </row>
    <row r="253" spans="1:15">
      <c r="A253" s="163"/>
      <c r="B253" s="163"/>
      <c r="C253" s="163"/>
      <c r="D253" s="163"/>
      <c r="E253" s="164"/>
      <c r="F253" s="164"/>
      <c r="G253" s="163"/>
      <c r="H253" s="163"/>
      <c r="I253" s="163"/>
      <c r="J253" s="163"/>
      <c r="K253" s="164"/>
      <c r="L253" s="164"/>
      <c r="M253" s="163"/>
      <c r="N253" s="255"/>
      <c r="O253" s="163"/>
    </row>
    <row r="254" spans="1:15">
      <c r="A254" s="163"/>
      <c r="B254" s="163"/>
      <c r="C254" s="163"/>
      <c r="D254" s="163"/>
      <c r="E254" s="164"/>
      <c r="F254" s="164"/>
      <c r="G254" s="163"/>
      <c r="H254" s="163"/>
      <c r="I254" s="163"/>
      <c r="J254" s="163"/>
      <c r="K254" s="164"/>
      <c r="L254" s="164"/>
      <c r="M254" s="163"/>
      <c r="N254" s="255"/>
      <c r="O254" s="163"/>
    </row>
    <row r="255" spans="1:15">
      <c r="A255" s="163"/>
      <c r="B255" s="163"/>
      <c r="C255" s="163"/>
      <c r="D255" s="163"/>
      <c r="E255" s="164"/>
      <c r="F255" s="164"/>
      <c r="G255" s="163"/>
      <c r="H255" s="163"/>
      <c r="I255" s="163"/>
      <c r="J255" s="163"/>
      <c r="K255" s="164"/>
      <c r="L255" s="164"/>
      <c r="M255" s="163"/>
      <c r="N255" s="255"/>
      <c r="O255" s="163"/>
    </row>
    <row r="256" spans="1:15">
      <c r="A256" s="163"/>
      <c r="B256" s="163"/>
      <c r="C256" s="163"/>
      <c r="D256" s="163"/>
      <c r="E256" s="164"/>
      <c r="F256" s="164"/>
      <c r="G256" s="163"/>
      <c r="H256" s="163"/>
      <c r="I256" s="163"/>
      <c r="J256" s="163"/>
      <c r="K256" s="164"/>
      <c r="L256" s="164"/>
      <c r="M256" s="163"/>
      <c r="N256" s="255"/>
      <c r="O256" s="163"/>
    </row>
    <row r="257" spans="1:15">
      <c r="A257" s="163"/>
      <c r="B257" s="163"/>
      <c r="C257" s="163"/>
      <c r="D257" s="163"/>
      <c r="E257" s="164"/>
      <c r="F257" s="164"/>
      <c r="G257" s="163"/>
      <c r="H257" s="163"/>
      <c r="I257" s="163"/>
      <c r="J257" s="163"/>
      <c r="K257" s="164"/>
      <c r="L257" s="164"/>
      <c r="M257" s="163"/>
      <c r="N257" s="255"/>
      <c r="O257" s="163"/>
    </row>
    <row r="258" spans="1:15">
      <c r="A258" s="163"/>
      <c r="B258" s="163"/>
      <c r="C258" s="163"/>
      <c r="D258" s="163"/>
      <c r="E258" s="164"/>
      <c r="F258" s="164"/>
      <c r="G258" s="163"/>
      <c r="H258" s="163"/>
      <c r="I258" s="163"/>
      <c r="J258" s="163"/>
      <c r="K258" s="164"/>
      <c r="L258" s="164"/>
      <c r="M258" s="163"/>
      <c r="N258" s="255"/>
      <c r="O258" s="163"/>
    </row>
    <row r="259" spans="1:15">
      <c r="A259" s="163"/>
      <c r="B259" s="163"/>
      <c r="C259" s="163"/>
      <c r="D259" s="163"/>
      <c r="E259" s="164"/>
      <c r="F259" s="164"/>
      <c r="G259" s="163"/>
      <c r="H259" s="163"/>
      <c r="I259" s="163"/>
      <c r="J259" s="163"/>
      <c r="K259" s="164"/>
      <c r="L259" s="164"/>
      <c r="M259" s="163"/>
      <c r="N259" s="255"/>
      <c r="O259" s="163"/>
    </row>
    <row r="260" spans="1:15">
      <c r="A260" s="163"/>
      <c r="B260" s="163"/>
      <c r="C260" s="163"/>
      <c r="D260" s="163"/>
      <c r="E260" s="164"/>
      <c r="F260" s="164"/>
      <c r="G260" s="163"/>
      <c r="H260" s="163"/>
      <c r="I260" s="163"/>
      <c r="J260" s="163"/>
      <c r="K260" s="164"/>
      <c r="L260" s="164"/>
      <c r="M260" s="163"/>
      <c r="N260" s="255"/>
      <c r="O260" s="163"/>
    </row>
    <row r="261" spans="1:15">
      <c r="A261" s="163"/>
      <c r="B261" s="163"/>
      <c r="C261" s="163"/>
      <c r="D261" s="163"/>
      <c r="E261" s="164"/>
      <c r="F261" s="164"/>
      <c r="G261" s="163"/>
      <c r="H261" s="163"/>
      <c r="I261" s="163"/>
      <c r="J261" s="163"/>
      <c r="K261" s="164"/>
      <c r="L261" s="164"/>
      <c r="M261" s="163"/>
      <c r="N261" s="255"/>
      <c r="O261" s="163"/>
    </row>
    <row r="262" spans="1:15">
      <c r="A262" s="163"/>
      <c r="B262" s="163"/>
      <c r="C262" s="163"/>
      <c r="D262" s="163"/>
      <c r="E262" s="164"/>
      <c r="F262" s="164"/>
      <c r="G262" s="163"/>
      <c r="H262" s="163"/>
      <c r="I262" s="163"/>
      <c r="J262" s="163"/>
      <c r="K262" s="164"/>
      <c r="L262" s="164"/>
      <c r="M262" s="163"/>
      <c r="N262" s="255"/>
      <c r="O262" s="163"/>
    </row>
    <row r="263" spans="1:15">
      <c r="A263" s="163"/>
      <c r="B263" s="163"/>
      <c r="C263" s="163"/>
      <c r="D263" s="163"/>
      <c r="E263" s="164"/>
      <c r="F263" s="164"/>
      <c r="G263" s="163"/>
      <c r="H263" s="163"/>
      <c r="I263" s="163"/>
      <c r="J263" s="163"/>
      <c r="K263" s="164"/>
      <c r="L263" s="164"/>
      <c r="M263" s="163"/>
      <c r="N263" s="255"/>
      <c r="O263" s="163"/>
    </row>
    <row r="264" spans="1:15">
      <c r="A264" s="163"/>
      <c r="B264" s="163"/>
      <c r="C264" s="163"/>
      <c r="D264" s="163"/>
      <c r="E264" s="164"/>
      <c r="F264" s="164"/>
      <c r="G264" s="163"/>
      <c r="H264" s="163"/>
      <c r="I264" s="163"/>
      <c r="J264" s="163"/>
      <c r="K264" s="164"/>
      <c r="L264" s="164"/>
      <c r="M264" s="163"/>
      <c r="N264" s="255"/>
      <c r="O264" s="163"/>
    </row>
    <row r="265" spans="1:15">
      <c r="A265" s="163"/>
      <c r="B265" s="163"/>
      <c r="C265" s="163"/>
      <c r="D265" s="163"/>
      <c r="E265" s="164"/>
      <c r="F265" s="164"/>
      <c r="G265" s="163"/>
      <c r="H265" s="163"/>
      <c r="I265" s="163"/>
      <c r="J265" s="163"/>
      <c r="K265" s="164"/>
      <c r="L265" s="164"/>
      <c r="M265" s="163"/>
      <c r="N265" s="255"/>
      <c r="O265" s="163"/>
    </row>
    <row r="266" spans="1:15">
      <c r="A266" s="163"/>
      <c r="B266" s="163"/>
      <c r="C266" s="163"/>
      <c r="D266" s="163"/>
      <c r="E266" s="164"/>
      <c r="F266" s="164"/>
      <c r="G266" s="163"/>
      <c r="H266" s="163"/>
      <c r="I266" s="163"/>
      <c r="J266" s="163"/>
      <c r="K266" s="164"/>
      <c r="L266" s="164"/>
      <c r="M266" s="163"/>
      <c r="N266" s="255"/>
      <c r="O266" s="163"/>
    </row>
    <row r="267" spans="1:15">
      <c r="A267" s="163"/>
      <c r="B267" s="163"/>
      <c r="C267" s="163"/>
      <c r="D267" s="163"/>
      <c r="E267" s="164"/>
      <c r="F267" s="164"/>
      <c r="G267" s="163"/>
      <c r="H267" s="163"/>
      <c r="I267" s="163"/>
      <c r="J267" s="163"/>
      <c r="K267" s="164"/>
      <c r="L267" s="164"/>
      <c r="M267" s="163"/>
      <c r="N267" s="255"/>
      <c r="O267" s="163"/>
    </row>
    <row r="268" spans="1:15">
      <c r="A268" s="163"/>
      <c r="B268" s="163"/>
      <c r="C268" s="163"/>
      <c r="D268" s="163"/>
      <c r="E268" s="164"/>
      <c r="F268" s="164"/>
      <c r="G268" s="163"/>
      <c r="H268" s="163"/>
      <c r="I268" s="163"/>
      <c r="J268" s="163"/>
      <c r="K268" s="164"/>
      <c r="L268" s="164"/>
      <c r="M268" s="163"/>
      <c r="N268" s="255"/>
      <c r="O268" s="163"/>
    </row>
    <row r="269" spans="1:15">
      <c r="A269" s="163"/>
      <c r="B269" s="163"/>
      <c r="C269" s="163"/>
      <c r="D269" s="163"/>
      <c r="E269" s="164"/>
      <c r="F269" s="164"/>
      <c r="G269" s="163"/>
      <c r="H269" s="163"/>
      <c r="I269" s="163"/>
      <c r="J269" s="163"/>
      <c r="K269" s="164"/>
      <c r="L269" s="164"/>
      <c r="M269" s="163"/>
      <c r="N269" s="255"/>
      <c r="O269" s="163"/>
    </row>
    <row r="270" spans="1:15">
      <c r="A270" s="163"/>
      <c r="B270" s="163"/>
      <c r="C270" s="163"/>
      <c r="D270" s="163"/>
      <c r="E270" s="164"/>
      <c r="F270" s="164"/>
      <c r="G270" s="163"/>
      <c r="H270" s="163"/>
      <c r="I270" s="163"/>
      <c r="J270" s="163"/>
      <c r="K270" s="164"/>
      <c r="L270" s="164"/>
      <c r="M270" s="163"/>
      <c r="N270" s="255"/>
      <c r="O270" s="163"/>
    </row>
    <row r="271" spans="1:15">
      <c r="A271" s="163"/>
      <c r="B271" s="163"/>
      <c r="C271" s="163"/>
      <c r="D271" s="163"/>
      <c r="E271" s="164"/>
      <c r="F271" s="164"/>
      <c r="G271" s="163"/>
      <c r="H271" s="163"/>
      <c r="I271" s="163"/>
      <c r="J271" s="163"/>
      <c r="K271" s="164"/>
      <c r="L271" s="164"/>
      <c r="M271" s="163"/>
      <c r="N271" s="255"/>
      <c r="O271" s="163"/>
    </row>
    <row r="272" spans="1:15">
      <c r="A272" s="163"/>
      <c r="B272" s="163"/>
      <c r="C272" s="163"/>
      <c r="D272" s="163"/>
      <c r="E272" s="164"/>
      <c r="F272" s="164"/>
      <c r="G272" s="163"/>
      <c r="H272" s="163"/>
      <c r="I272" s="163"/>
      <c r="J272" s="163"/>
      <c r="K272" s="164"/>
      <c r="L272" s="164"/>
      <c r="M272" s="163"/>
      <c r="N272" s="255"/>
      <c r="O272" s="163"/>
    </row>
    <row r="273" spans="1:15">
      <c r="A273" s="163"/>
      <c r="B273" s="163"/>
      <c r="C273" s="163"/>
      <c r="D273" s="163"/>
      <c r="E273" s="164"/>
      <c r="F273" s="164"/>
      <c r="G273" s="163"/>
      <c r="H273" s="163"/>
      <c r="I273" s="163"/>
      <c r="J273" s="163"/>
      <c r="K273" s="164"/>
      <c r="L273" s="164"/>
      <c r="M273" s="163"/>
      <c r="N273" s="255"/>
      <c r="O273" s="163"/>
    </row>
    <row r="274" spans="1:15">
      <c r="A274" s="163"/>
      <c r="B274" s="163"/>
      <c r="C274" s="163"/>
      <c r="D274" s="163"/>
      <c r="E274" s="164"/>
      <c r="F274" s="164"/>
      <c r="G274" s="163"/>
      <c r="H274" s="163"/>
      <c r="I274" s="163"/>
      <c r="J274" s="163"/>
      <c r="K274" s="164"/>
      <c r="L274" s="164"/>
      <c r="M274" s="163"/>
      <c r="N274" s="255"/>
      <c r="O274" s="163"/>
    </row>
    <row r="1048477" spans="5:6">
      <c r="E1048477" s="165">
        <v>45140</v>
      </c>
      <c r="F1048477" s="246"/>
    </row>
  </sheetData>
  <mergeCells count="8">
    <mergeCell ref="A209:O209"/>
    <mergeCell ref="A172:N172"/>
    <mergeCell ref="J7:K7"/>
    <mergeCell ref="J2:L2"/>
    <mergeCell ref="J3:K3"/>
    <mergeCell ref="J4:K4"/>
    <mergeCell ref="J5:K5"/>
    <mergeCell ref="J6:K6"/>
  </mergeCells>
  <conditionalFormatting sqref="F1:F96 F104:F105 F107 F113 F128 F130:F131 F133 F172:F181 F183:F184">
    <cfRule type="timePeriod" dxfId="147" priority="1" timePeriod="yesterday">
      <formula>FLOOR(F1,1)=TODAY()-1</formula>
    </cfRule>
  </conditionalFormatting>
  <conditionalFormatting sqref="F187:F188 F191:F208 F213:F1048576">
    <cfRule type="timePeriod" dxfId="146" priority="4" timePeriod="yesterday">
      <formula>FLOOR(F187,1)=TODAY()-1</formula>
    </cfRule>
  </conditionalFormatting>
  <conditionalFormatting sqref="O10:O31">
    <cfRule type="containsText" dxfId="145" priority="5" operator="containsText" text="Not Tested">
      <formula>NOT(ISERROR(SEARCH("Not Tested",O10)))</formula>
    </cfRule>
    <cfRule type="containsText" dxfId="144" priority="6" operator="containsText" text="PASS">
      <formula>NOT(ISERROR(SEARCH("PASS",O10)))</formula>
    </cfRule>
    <cfRule type="containsText" dxfId="143" priority="7" operator="containsText" text="FAIL">
      <formula>NOT(ISERROR(SEARCH("FAIL",O10)))</formula>
    </cfRule>
    <cfRule type="containsText" dxfId="142" priority="8" operator="containsText" text="Fail">
      <formula>NOT(ISERROR(SEARCH("Fail",O10)))</formula>
    </cfRule>
  </conditionalFormatting>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XFD2940"/>
  <sheetViews>
    <sheetView topLeftCell="C1454" zoomScale="85" zoomScaleNormal="85" workbookViewId="0">
      <selection activeCell="J1478" sqref="J1478"/>
    </sheetView>
  </sheetViews>
  <sheetFormatPr defaultRowHeight="15"/>
  <cols>
    <col min="1" max="1" width="9.140625" customWidth="1"/>
    <col min="2" max="4" width="19.7109375" customWidth="1"/>
    <col min="5" max="6" width="19.7109375" style="1" customWidth="1"/>
    <col min="7" max="7" width="26.42578125" customWidth="1"/>
    <col min="8" max="8" width="93.85546875" customWidth="1"/>
    <col min="9" max="9" width="28.5703125" customWidth="1"/>
    <col min="10" max="10" width="40.85546875" customWidth="1"/>
    <col min="11" max="12" width="19.7109375" style="1" customWidth="1"/>
    <col min="13" max="15" width="19.7109375" customWidth="1"/>
  </cols>
  <sheetData>
    <row r="1" spans="1:15" ht="18.75" thickBot="1">
      <c r="A1" s="134"/>
      <c r="B1" s="78"/>
      <c r="C1" s="134" t="s">
        <v>162</v>
      </c>
      <c r="D1" s="63"/>
      <c r="E1" s="65"/>
      <c r="F1" s="65"/>
      <c r="G1" s="65"/>
      <c r="H1" s="63"/>
      <c r="I1" s="63"/>
      <c r="J1" s="63"/>
      <c r="K1" s="65"/>
      <c r="L1" s="65"/>
      <c r="M1" s="63"/>
      <c r="N1" s="63"/>
      <c r="O1" s="63"/>
    </row>
    <row r="2" spans="1:15" ht="18.75" thickBot="1">
      <c r="A2" s="134"/>
      <c r="B2" s="78"/>
      <c r="C2" s="134"/>
      <c r="D2" s="63"/>
      <c r="E2" s="65"/>
      <c r="F2" s="65"/>
      <c r="G2" s="63"/>
      <c r="H2" s="63"/>
      <c r="I2" s="63"/>
      <c r="J2" s="361" t="s">
        <v>166</v>
      </c>
      <c r="K2" s="362"/>
      <c r="L2" s="363"/>
      <c r="M2" s="364"/>
      <c r="N2" s="364"/>
      <c r="O2" s="63"/>
    </row>
    <row r="3" spans="1:15" ht="18">
      <c r="A3" s="134"/>
      <c r="B3" s="134"/>
      <c r="C3" s="134"/>
      <c r="D3" s="134" t="s">
        <v>455</v>
      </c>
      <c r="E3" s="249"/>
      <c r="F3" s="249"/>
      <c r="G3" s="141"/>
      <c r="H3" s="134"/>
      <c r="I3" s="134"/>
      <c r="J3" s="365" t="s">
        <v>171</v>
      </c>
      <c r="K3" s="366"/>
      <c r="L3" s="138">
        <f>COUNTIFS(K:K,"A")</f>
        <v>954</v>
      </c>
      <c r="M3" s="367"/>
      <c r="N3" s="367"/>
      <c r="O3" s="63"/>
    </row>
    <row r="4" spans="1:15" ht="18">
      <c r="A4" s="134"/>
      <c r="B4" s="134"/>
      <c r="C4" s="134"/>
      <c r="D4" s="134"/>
      <c r="E4" s="249"/>
      <c r="F4" s="249"/>
      <c r="G4" s="134"/>
      <c r="H4" s="134"/>
      <c r="I4" s="134"/>
      <c r="J4" s="368" t="s">
        <v>172</v>
      </c>
      <c r="K4" s="369"/>
      <c r="L4" s="139">
        <f>COUNTIFS(K:K, "B")</f>
        <v>333</v>
      </c>
      <c r="M4" s="367"/>
      <c r="N4" s="367"/>
      <c r="O4" s="63"/>
    </row>
    <row r="5" spans="1:15" ht="15.75" thickBot="1">
      <c r="A5" s="72"/>
      <c r="B5" s="78"/>
      <c r="C5" s="63"/>
      <c r="D5" s="63"/>
      <c r="E5" s="65"/>
      <c r="F5" s="65"/>
      <c r="G5" s="63"/>
      <c r="H5" s="63"/>
      <c r="I5" s="63"/>
      <c r="J5" s="371" t="s">
        <v>173</v>
      </c>
      <c r="K5" s="372"/>
      <c r="L5" s="140">
        <f>COUNTIFS(K:K, "R")</f>
        <v>82</v>
      </c>
      <c r="M5" s="367"/>
      <c r="N5" s="367"/>
      <c r="O5" s="107"/>
    </row>
    <row r="6" spans="1:15" ht="15.75" thickBot="1">
      <c r="A6" s="72"/>
      <c r="B6" s="78"/>
      <c r="C6" s="63"/>
      <c r="D6" s="63"/>
      <c r="E6" s="65"/>
      <c r="F6" s="65"/>
      <c r="G6" s="63"/>
      <c r="H6" s="63"/>
      <c r="I6" s="63"/>
      <c r="J6" s="371" t="s">
        <v>454</v>
      </c>
      <c r="K6" s="372"/>
      <c r="L6" s="140">
        <f>COUNTIFS(K:K, "OP")</f>
        <v>32</v>
      </c>
      <c r="M6" s="367"/>
      <c r="N6" s="367"/>
      <c r="O6" s="107"/>
    </row>
    <row r="7" spans="1:15" ht="15.75" thickBot="1">
      <c r="A7" s="72"/>
      <c r="B7" s="78"/>
      <c r="C7" s="63"/>
      <c r="D7" s="63"/>
      <c r="E7" s="65"/>
      <c r="F7" s="65"/>
      <c r="G7" s="63"/>
      <c r="H7" s="63"/>
      <c r="I7" s="63"/>
      <c r="J7" s="371" t="s">
        <v>320</v>
      </c>
      <c r="K7" s="372"/>
      <c r="L7" s="140">
        <f>SUM(L3:L6)</f>
        <v>1401</v>
      </c>
      <c r="M7" s="367"/>
      <c r="N7" s="367"/>
      <c r="O7" s="107"/>
    </row>
    <row r="8" spans="1:15" ht="15.75" thickBot="1">
      <c r="A8" s="72"/>
      <c r="B8" s="78"/>
      <c r="C8" s="63"/>
      <c r="D8" s="63"/>
      <c r="E8" s="65"/>
      <c r="F8" s="65"/>
      <c r="G8" s="63"/>
      <c r="H8" s="63"/>
      <c r="I8" s="63"/>
      <c r="J8" s="370"/>
      <c r="K8" s="370"/>
      <c r="L8" s="370"/>
      <c r="M8" s="370"/>
      <c r="N8" s="370"/>
      <c r="O8" s="63"/>
    </row>
    <row r="9" spans="1:15" ht="28.5" thickBot="1">
      <c r="A9" s="108" t="s">
        <v>2</v>
      </c>
      <c r="B9" s="109" t="s">
        <v>148</v>
      </c>
      <c r="C9" s="110" t="s">
        <v>1</v>
      </c>
      <c r="D9" s="110" t="s">
        <v>168</v>
      </c>
      <c r="E9" s="110" t="s">
        <v>297</v>
      </c>
      <c r="F9" s="110" t="s">
        <v>4295</v>
      </c>
      <c r="G9" s="110" t="s">
        <v>0</v>
      </c>
      <c r="H9" s="110" t="s">
        <v>167</v>
      </c>
      <c r="I9" s="110" t="s">
        <v>813</v>
      </c>
      <c r="J9" s="110" t="s">
        <v>28</v>
      </c>
      <c r="K9" s="110" t="s">
        <v>165</v>
      </c>
      <c r="L9" s="110" t="s">
        <v>550</v>
      </c>
      <c r="M9" s="149" t="s">
        <v>176</v>
      </c>
      <c r="N9" s="112" t="s">
        <v>175</v>
      </c>
      <c r="O9" s="112" t="s">
        <v>164</v>
      </c>
    </row>
    <row r="10" spans="1:15" ht="28.5">
      <c r="A10" s="195"/>
      <c r="B10" s="196" t="s">
        <v>741</v>
      </c>
      <c r="C10" s="197"/>
      <c r="D10" s="196"/>
      <c r="E10" s="256"/>
      <c r="F10" s="256"/>
      <c r="G10" s="196"/>
      <c r="H10" s="201"/>
      <c r="I10" s="230"/>
      <c r="J10" s="197"/>
      <c r="K10" s="256"/>
      <c r="L10" s="256"/>
      <c r="M10" s="198"/>
      <c r="N10" s="199"/>
      <c r="O10" s="200"/>
    </row>
    <row r="11" spans="1:15">
      <c r="A11" s="187">
        <v>1</v>
      </c>
      <c r="B11" s="188" t="s">
        <v>147</v>
      </c>
      <c r="C11" s="214" t="s">
        <v>152</v>
      </c>
      <c r="D11" s="189" t="s">
        <v>574</v>
      </c>
      <c r="E11" s="159">
        <v>45286</v>
      </c>
      <c r="F11" s="159">
        <v>45286</v>
      </c>
      <c r="G11" s="160" t="s">
        <v>5406</v>
      </c>
      <c r="H11" s="160" t="s">
        <v>5561</v>
      </c>
      <c r="I11" s="160"/>
      <c r="J11" s="160" t="s">
        <v>5562</v>
      </c>
      <c r="K11" s="189" t="s">
        <v>195</v>
      </c>
      <c r="L11" s="159">
        <v>45308</v>
      </c>
      <c r="M11" s="213"/>
      <c r="N11" s="189"/>
      <c r="O11" s="231"/>
    </row>
    <row r="12" spans="1:15">
      <c r="A12" s="187">
        <v>2</v>
      </c>
      <c r="B12" s="188" t="s">
        <v>147</v>
      </c>
      <c r="C12" s="214" t="s">
        <v>153</v>
      </c>
      <c r="D12" s="189" t="s">
        <v>575</v>
      </c>
      <c r="E12" s="159">
        <v>45291</v>
      </c>
      <c r="F12" s="159">
        <v>45291</v>
      </c>
      <c r="G12" s="160" t="s">
        <v>5406</v>
      </c>
      <c r="H12" s="160" t="s">
        <v>5563</v>
      </c>
      <c r="I12" s="160"/>
      <c r="J12" s="160" t="s">
        <v>5564</v>
      </c>
      <c r="K12" s="189" t="s">
        <v>195</v>
      </c>
      <c r="L12" s="159">
        <v>45308</v>
      </c>
      <c r="M12" s="213"/>
      <c r="N12" s="189"/>
      <c r="O12" s="231"/>
    </row>
    <row r="13" spans="1:15">
      <c r="A13" s="187">
        <v>3</v>
      </c>
      <c r="B13" s="188" t="s">
        <v>147</v>
      </c>
      <c r="C13" s="214" t="s">
        <v>154</v>
      </c>
      <c r="D13" s="189" t="s">
        <v>576</v>
      </c>
      <c r="E13" s="159">
        <v>45299</v>
      </c>
      <c r="F13" s="159">
        <v>45300</v>
      </c>
      <c r="G13" s="160" t="s">
        <v>5406</v>
      </c>
      <c r="H13" s="160" t="s">
        <v>5565</v>
      </c>
      <c r="I13" s="160"/>
      <c r="J13" s="160" t="s">
        <v>5564</v>
      </c>
      <c r="K13" s="189" t="s">
        <v>195</v>
      </c>
      <c r="L13" s="159">
        <v>45308</v>
      </c>
      <c r="M13" s="213"/>
      <c r="N13" s="189"/>
      <c r="O13" s="231"/>
    </row>
    <row r="14" spans="1:15">
      <c r="A14" s="187">
        <v>4</v>
      </c>
      <c r="B14" s="188" t="s">
        <v>147</v>
      </c>
      <c r="C14" s="214" t="s">
        <v>3</v>
      </c>
      <c r="D14" s="189" t="s">
        <v>577</v>
      </c>
      <c r="E14" s="159"/>
      <c r="F14" s="159"/>
      <c r="G14" s="160"/>
      <c r="H14" s="160"/>
      <c r="I14" s="160"/>
      <c r="J14" s="160"/>
      <c r="K14" s="189"/>
      <c r="L14" s="159"/>
      <c r="M14" s="213"/>
      <c r="N14" s="189"/>
      <c r="O14" s="231"/>
    </row>
    <row r="15" spans="1:15">
      <c r="A15" s="187">
        <v>5</v>
      </c>
      <c r="B15" s="188" t="s">
        <v>147</v>
      </c>
      <c r="C15" s="214" t="s">
        <v>152</v>
      </c>
      <c r="D15" s="189" t="s">
        <v>578</v>
      </c>
      <c r="E15" s="159">
        <v>45299</v>
      </c>
      <c r="F15" s="159">
        <v>45300</v>
      </c>
      <c r="G15" s="160" t="s">
        <v>5566</v>
      </c>
      <c r="H15" s="160" t="s">
        <v>5567</v>
      </c>
      <c r="I15" s="160"/>
      <c r="J15" s="160" t="s">
        <v>5564</v>
      </c>
      <c r="K15" s="189" t="s">
        <v>197</v>
      </c>
      <c r="L15" s="159">
        <v>45315</v>
      </c>
      <c r="M15" s="213"/>
      <c r="N15" s="189"/>
      <c r="O15" s="231"/>
    </row>
    <row r="16" spans="1:15">
      <c r="A16" s="187">
        <v>6</v>
      </c>
      <c r="B16" s="188" t="s">
        <v>147</v>
      </c>
      <c r="C16" s="214" t="s">
        <v>156</v>
      </c>
      <c r="D16" s="189" t="s">
        <v>579</v>
      </c>
      <c r="E16" s="159">
        <v>45300</v>
      </c>
      <c r="F16" s="159">
        <v>45301</v>
      </c>
      <c r="G16" s="160" t="s">
        <v>5369</v>
      </c>
      <c r="H16" s="160" t="s">
        <v>5568</v>
      </c>
      <c r="I16" s="160"/>
      <c r="J16" s="160" t="s">
        <v>416</v>
      </c>
      <c r="K16" s="189" t="s">
        <v>195</v>
      </c>
      <c r="L16" s="159">
        <v>45308</v>
      </c>
      <c r="M16" s="213"/>
      <c r="N16" s="189"/>
      <c r="O16" s="231"/>
    </row>
    <row r="17" spans="1:15">
      <c r="A17" s="187">
        <v>7</v>
      </c>
      <c r="B17" s="188" t="s">
        <v>147</v>
      </c>
      <c r="C17" s="214" t="s">
        <v>152</v>
      </c>
      <c r="D17" s="189" t="s">
        <v>580</v>
      </c>
      <c r="E17" s="159">
        <v>45301</v>
      </c>
      <c r="F17" s="159">
        <v>45302</v>
      </c>
      <c r="G17" s="160" t="s">
        <v>5331</v>
      </c>
      <c r="H17" s="160" t="s">
        <v>5569</v>
      </c>
      <c r="I17" s="160"/>
      <c r="J17" s="160" t="s">
        <v>5570</v>
      </c>
      <c r="K17" s="189" t="s">
        <v>195</v>
      </c>
      <c r="L17" s="159">
        <v>45315</v>
      </c>
      <c r="M17" s="213"/>
      <c r="N17" s="189"/>
      <c r="O17" s="231"/>
    </row>
    <row r="18" spans="1:15">
      <c r="A18" s="187">
        <v>8</v>
      </c>
      <c r="B18" s="188" t="s">
        <v>147</v>
      </c>
      <c r="C18" s="214" t="s">
        <v>155</v>
      </c>
      <c r="D18" s="189" t="s">
        <v>581</v>
      </c>
      <c r="E18" s="159">
        <v>45302</v>
      </c>
      <c r="F18" s="159">
        <v>45303</v>
      </c>
      <c r="G18" s="160" t="s">
        <v>5369</v>
      </c>
      <c r="H18" s="160" t="s">
        <v>5571</v>
      </c>
      <c r="I18" s="160"/>
      <c r="J18" s="160" t="s">
        <v>5572</v>
      </c>
      <c r="K18" s="189" t="s">
        <v>195</v>
      </c>
      <c r="L18" s="159">
        <v>45308</v>
      </c>
      <c r="M18" s="213"/>
      <c r="N18" s="189"/>
      <c r="O18" s="231"/>
    </row>
    <row r="19" spans="1:15">
      <c r="A19" s="187">
        <v>9</v>
      </c>
      <c r="B19" s="188" t="s">
        <v>147</v>
      </c>
      <c r="C19" s="214" t="s">
        <v>152</v>
      </c>
      <c r="D19" s="189" t="s">
        <v>582</v>
      </c>
      <c r="E19" s="159">
        <v>45303</v>
      </c>
      <c r="F19" s="159">
        <v>45304</v>
      </c>
      <c r="G19" s="160" t="s">
        <v>5573</v>
      </c>
      <c r="H19" s="160" t="s">
        <v>5574</v>
      </c>
      <c r="I19" s="160"/>
      <c r="J19" s="160" t="s">
        <v>5575</v>
      </c>
      <c r="K19" s="189" t="s">
        <v>197</v>
      </c>
      <c r="L19" s="159">
        <v>45315</v>
      </c>
      <c r="M19" s="213"/>
      <c r="N19" s="189"/>
      <c r="O19" s="231"/>
    </row>
    <row r="20" spans="1:15">
      <c r="A20" s="187">
        <v>10</v>
      </c>
      <c r="B20" s="188" t="s">
        <v>147</v>
      </c>
      <c r="C20" s="214" t="s">
        <v>153</v>
      </c>
      <c r="D20" s="189" t="s">
        <v>583</v>
      </c>
      <c r="E20" s="159">
        <v>45303</v>
      </c>
      <c r="F20" s="159">
        <v>45304</v>
      </c>
      <c r="G20" s="160" t="s">
        <v>5406</v>
      </c>
      <c r="H20" s="160" t="s">
        <v>5576</v>
      </c>
      <c r="I20" s="160"/>
      <c r="J20" s="160" t="s">
        <v>416</v>
      </c>
      <c r="K20" s="189" t="s">
        <v>197</v>
      </c>
      <c r="L20" s="159">
        <v>45315</v>
      </c>
      <c r="M20" s="213"/>
      <c r="N20" s="189"/>
      <c r="O20" s="231"/>
    </row>
    <row r="21" spans="1:15">
      <c r="A21" s="187">
        <v>11</v>
      </c>
      <c r="B21" s="188" t="s">
        <v>147</v>
      </c>
      <c r="C21" s="214" t="s">
        <v>152</v>
      </c>
      <c r="D21" s="189" t="s">
        <v>584</v>
      </c>
      <c r="E21" s="159">
        <v>45306</v>
      </c>
      <c r="F21" s="159">
        <v>45307</v>
      </c>
      <c r="G21" s="160" t="s">
        <v>5577</v>
      </c>
      <c r="H21" s="160" t="s">
        <v>5578</v>
      </c>
      <c r="I21" s="160"/>
      <c r="J21" s="160" t="s">
        <v>5579</v>
      </c>
      <c r="K21" s="189" t="s">
        <v>298</v>
      </c>
      <c r="L21" s="159">
        <v>45315</v>
      </c>
      <c r="M21" s="213"/>
      <c r="N21" s="189"/>
      <c r="O21" s="231"/>
    </row>
    <row r="22" spans="1:15">
      <c r="A22" s="187">
        <v>12</v>
      </c>
      <c r="B22" s="188" t="s">
        <v>147</v>
      </c>
      <c r="C22" s="214" t="s">
        <v>154</v>
      </c>
      <c r="D22" s="189" t="s">
        <v>585</v>
      </c>
      <c r="E22" s="159">
        <v>45306</v>
      </c>
      <c r="F22" s="159">
        <v>45307</v>
      </c>
      <c r="G22" s="160" t="s">
        <v>5566</v>
      </c>
      <c r="H22" s="160" t="s">
        <v>5580</v>
      </c>
      <c r="I22" s="160"/>
      <c r="J22" s="160" t="s">
        <v>5581</v>
      </c>
      <c r="K22" s="189" t="s">
        <v>197</v>
      </c>
      <c r="L22" s="159">
        <v>45315</v>
      </c>
      <c r="M22" s="213"/>
      <c r="N22" s="189"/>
      <c r="O22" s="231"/>
    </row>
    <row r="23" spans="1:15">
      <c r="A23" s="187">
        <v>13</v>
      </c>
      <c r="B23" s="188" t="s">
        <v>147</v>
      </c>
      <c r="C23" s="214" t="s">
        <v>155</v>
      </c>
      <c r="D23" s="189" t="s">
        <v>586</v>
      </c>
      <c r="E23" s="159">
        <v>45306</v>
      </c>
      <c r="F23" s="159">
        <v>45307</v>
      </c>
      <c r="G23" s="160" t="s">
        <v>5369</v>
      </c>
      <c r="H23" s="160" t="s">
        <v>5565</v>
      </c>
      <c r="I23" s="160"/>
      <c r="J23" s="160" t="s">
        <v>416</v>
      </c>
      <c r="K23" s="189" t="s">
        <v>195</v>
      </c>
      <c r="L23" s="159">
        <v>45321</v>
      </c>
      <c r="M23" s="213"/>
      <c r="N23" s="189"/>
      <c r="O23" s="231"/>
    </row>
    <row r="24" spans="1:15">
      <c r="A24" s="187">
        <v>14</v>
      </c>
      <c r="B24" s="188" t="s">
        <v>147</v>
      </c>
      <c r="C24" s="214" t="s">
        <v>154</v>
      </c>
      <c r="D24" s="189" t="s">
        <v>587</v>
      </c>
      <c r="E24" s="159">
        <v>45307</v>
      </c>
      <c r="F24" s="159">
        <v>45308</v>
      </c>
      <c r="G24" s="160" t="s">
        <v>5566</v>
      </c>
      <c r="H24" s="160" t="s">
        <v>5582</v>
      </c>
      <c r="I24" s="160"/>
      <c r="J24" s="160" t="s">
        <v>5583</v>
      </c>
      <c r="K24" s="189" t="s">
        <v>197</v>
      </c>
      <c r="L24" s="159">
        <v>45315</v>
      </c>
      <c r="M24" s="213"/>
      <c r="N24" s="189"/>
      <c r="O24" s="231"/>
    </row>
    <row r="25" spans="1:15">
      <c r="A25" s="187">
        <v>15</v>
      </c>
      <c r="B25" s="188" t="s">
        <v>147</v>
      </c>
      <c r="C25" s="214" t="s">
        <v>156</v>
      </c>
      <c r="D25" s="189" t="s">
        <v>588</v>
      </c>
      <c r="E25" s="159">
        <v>45307</v>
      </c>
      <c r="F25" s="159">
        <v>45308</v>
      </c>
      <c r="G25" s="160" t="s">
        <v>5566</v>
      </c>
      <c r="H25" s="160" t="s">
        <v>5584</v>
      </c>
      <c r="I25" s="160"/>
      <c r="J25" s="160" t="s">
        <v>5581</v>
      </c>
      <c r="K25" s="189" t="s">
        <v>197</v>
      </c>
      <c r="L25" s="159">
        <v>45315</v>
      </c>
      <c r="M25" s="213"/>
      <c r="N25" s="189"/>
      <c r="O25" s="231"/>
    </row>
    <row r="26" spans="1:15">
      <c r="A26" s="187">
        <v>16</v>
      </c>
      <c r="B26" s="188" t="s">
        <v>147</v>
      </c>
      <c r="C26" s="214" t="s">
        <v>157</v>
      </c>
      <c r="D26" s="189" t="s">
        <v>589</v>
      </c>
      <c r="E26" s="159">
        <v>45307</v>
      </c>
      <c r="F26" s="159">
        <v>45308</v>
      </c>
      <c r="G26" s="160" t="s">
        <v>5566</v>
      </c>
      <c r="H26" s="160" t="s">
        <v>5585</v>
      </c>
      <c r="I26" s="160"/>
      <c r="J26" s="160" t="s">
        <v>5581</v>
      </c>
      <c r="K26" s="189" t="s">
        <v>195</v>
      </c>
      <c r="L26" s="159">
        <v>45315</v>
      </c>
      <c r="M26" s="159"/>
      <c r="N26" s="189"/>
      <c r="O26" s="231"/>
    </row>
    <row r="27" spans="1:15">
      <c r="A27" s="187">
        <v>17</v>
      </c>
      <c r="B27" s="188" t="s">
        <v>147</v>
      </c>
      <c r="C27" s="214" t="s">
        <v>152</v>
      </c>
      <c r="D27" s="189" t="s">
        <v>590</v>
      </c>
      <c r="E27" s="159">
        <v>45307</v>
      </c>
      <c r="F27" s="159">
        <v>45308</v>
      </c>
      <c r="G27" s="160" t="s">
        <v>5331</v>
      </c>
      <c r="H27" s="160" t="s">
        <v>5586</v>
      </c>
      <c r="I27" s="160"/>
      <c r="J27" s="160" t="s">
        <v>5587</v>
      </c>
      <c r="K27" s="189" t="s">
        <v>195</v>
      </c>
      <c r="L27" s="159">
        <v>45315</v>
      </c>
      <c r="M27" s="159"/>
      <c r="N27" s="189"/>
      <c r="O27" s="231"/>
    </row>
    <row r="28" spans="1:15">
      <c r="A28" s="187">
        <v>18</v>
      </c>
      <c r="B28" s="188" t="s">
        <v>147</v>
      </c>
      <c r="C28" s="214" t="s">
        <v>152</v>
      </c>
      <c r="D28" s="189" t="s">
        <v>591</v>
      </c>
      <c r="E28" s="159">
        <v>45309</v>
      </c>
      <c r="F28" s="159">
        <v>45309</v>
      </c>
      <c r="G28" s="160" t="s">
        <v>2015</v>
      </c>
      <c r="H28" s="160" t="s">
        <v>5588</v>
      </c>
      <c r="I28" s="160"/>
      <c r="J28" s="160" t="s">
        <v>5589</v>
      </c>
      <c r="K28" s="189" t="s">
        <v>195</v>
      </c>
      <c r="L28" s="159">
        <v>45315</v>
      </c>
      <c r="M28" s="159"/>
      <c r="N28" s="189"/>
      <c r="O28" s="231"/>
    </row>
    <row r="29" spans="1:15">
      <c r="A29" s="187">
        <v>19</v>
      </c>
      <c r="B29" s="188" t="s">
        <v>147</v>
      </c>
      <c r="C29" s="214" t="s">
        <v>152</v>
      </c>
      <c r="D29" s="189" t="s">
        <v>592</v>
      </c>
      <c r="E29" s="159">
        <v>45310</v>
      </c>
      <c r="F29" s="159">
        <v>45310</v>
      </c>
      <c r="G29" s="160" t="s">
        <v>5331</v>
      </c>
      <c r="H29" s="160" t="s">
        <v>5590</v>
      </c>
      <c r="I29" s="160"/>
      <c r="J29" s="160" t="s">
        <v>5589</v>
      </c>
      <c r="K29" s="189" t="s">
        <v>195</v>
      </c>
      <c r="L29" s="159">
        <v>45315</v>
      </c>
      <c r="M29" s="159"/>
      <c r="N29" s="189"/>
      <c r="O29" s="231"/>
    </row>
    <row r="30" spans="1:15">
      <c r="A30" s="187">
        <v>20</v>
      </c>
      <c r="B30" s="188" t="s">
        <v>147</v>
      </c>
      <c r="C30" s="214" t="s">
        <v>153</v>
      </c>
      <c r="D30" s="189" t="s">
        <v>593</v>
      </c>
      <c r="E30" s="159">
        <v>45310</v>
      </c>
      <c r="F30" s="159">
        <v>45310</v>
      </c>
      <c r="G30" s="160" t="s">
        <v>5331</v>
      </c>
      <c r="H30" s="160" t="s">
        <v>5591</v>
      </c>
      <c r="I30" s="160" t="s">
        <v>5592</v>
      </c>
      <c r="J30" s="160" t="s">
        <v>5593</v>
      </c>
      <c r="K30" s="189" t="s">
        <v>195</v>
      </c>
      <c r="L30" s="159">
        <v>45315</v>
      </c>
      <c r="M30" s="159"/>
      <c r="N30" s="189"/>
      <c r="O30" s="231"/>
    </row>
    <row r="31" spans="1:15" ht="15.75" customHeight="1">
      <c r="A31" s="187">
        <v>21</v>
      </c>
      <c r="B31" s="188" t="s">
        <v>147</v>
      </c>
      <c r="C31" s="214" t="s">
        <v>152</v>
      </c>
      <c r="D31" s="190" t="s">
        <v>594</v>
      </c>
      <c r="E31" s="191">
        <v>45311</v>
      </c>
      <c r="F31" s="191">
        <v>45312</v>
      </c>
      <c r="G31" s="192" t="s">
        <v>5331</v>
      </c>
      <c r="H31" s="193" t="s">
        <v>5594</v>
      </c>
      <c r="I31" s="193"/>
      <c r="J31" s="192" t="s">
        <v>5579</v>
      </c>
      <c r="K31" s="190" t="s">
        <v>197</v>
      </c>
      <c r="L31" s="159">
        <v>45315</v>
      </c>
      <c r="M31" s="213"/>
      <c r="N31" s="189"/>
      <c r="O31" s="231"/>
    </row>
    <row r="32" spans="1:15">
      <c r="A32" s="187">
        <v>22</v>
      </c>
      <c r="B32" s="188" t="s">
        <v>147</v>
      </c>
      <c r="C32" s="214" t="s">
        <v>152</v>
      </c>
      <c r="D32" s="190" t="s">
        <v>595</v>
      </c>
      <c r="E32" s="159">
        <v>45313</v>
      </c>
      <c r="F32" s="159">
        <v>45314</v>
      </c>
      <c r="G32" s="160" t="s">
        <v>5331</v>
      </c>
      <c r="H32" s="160" t="s">
        <v>5590</v>
      </c>
      <c r="I32" s="160"/>
      <c r="J32" s="160" t="s">
        <v>5595</v>
      </c>
      <c r="K32" s="189" t="s">
        <v>195</v>
      </c>
      <c r="L32" s="159">
        <v>45315</v>
      </c>
      <c r="M32" s="213"/>
      <c r="N32" s="189"/>
      <c r="O32" s="231"/>
    </row>
    <row r="33" spans="1:15">
      <c r="A33" s="187">
        <v>23</v>
      </c>
      <c r="B33" s="188" t="s">
        <v>147</v>
      </c>
      <c r="C33" s="214" t="s">
        <v>158</v>
      </c>
      <c r="D33" s="190" t="s">
        <v>596</v>
      </c>
      <c r="E33" s="159">
        <v>45313</v>
      </c>
      <c r="F33" s="159">
        <v>45314</v>
      </c>
      <c r="G33" s="160" t="s">
        <v>5369</v>
      </c>
      <c r="H33" s="160" t="s">
        <v>5596</v>
      </c>
      <c r="I33" s="160"/>
      <c r="J33" s="160" t="s">
        <v>416</v>
      </c>
      <c r="K33" s="189" t="s">
        <v>195</v>
      </c>
      <c r="L33" s="159">
        <v>45315</v>
      </c>
      <c r="M33" s="213"/>
      <c r="N33" s="189"/>
      <c r="O33" s="231"/>
    </row>
    <row r="34" spans="1:15">
      <c r="A34" s="187">
        <v>24</v>
      </c>
      <c r="B34" s="188" t="s">
        <v>147</v>
      </c>
      <c r="C34" s="214" t="s">
        <v>159</v>
      </c>
      <c r="D34" s="190" t="s">
        <v>597</v>
      </c>
      <c r="E34" s="159">
        <v>45315</v>
      </c>
      <c r="F34" s="159">
        <v>45316</v>
      </c>
      <c r="G34" s="160" t="s">
        <v>5369</v>
      </c>
      <c r="H34" s="160" t="s">
        <v>5597</v>
      </c>
      <c r="I34" s="160"/>
      <c r="J34" s="160" t="s">
        <v>416</v>
      </c>
      <c r="K34" s="189" t="s">
        <v>195</v>
      </c>
      <c r="L34" s="159">
        <v>45321</v>
      </c>
      <c r="M34" s="213"/>
      <c r="N34" s="189"/>
      <c r="O34" s="231"/>
    </row>
    <row r="35" spans="1:15">
      <c r="A35" s="187">
        <v>25</v>
      </c>
      <c r="B35" s="188" t="s">
        <v>147</v>
      </c>
      <c r="C35" s="187" t="s">
        <v>153</v>
      </c>
      <c r="D35" s="190" t="s">
        <v>598</v>
      </c>
      <c r="E35" s="191">
        <v>45315</v>
      </c>
      <c r="F35" s="191">
        <v>45316</v>
      </c>
      <c r="G35" s="192" t="s">
        <v>5598</v>
      </c>
      <c r="H35" s="160" t="s">
        <v>5599</v>
      </c>
      <c r="I35" s="160" t="s">
        <v>5600</v>
      </c>
      <c r="J35" s="160" t="s">
        <v>5601</v>
      </c>
      <c r="K35" s="189" t="s">
        <v>459</v>
      </c>
      <c r="L35" s="159"/>
      <c r="M35" s="213"/>
      <c r="N35" s="189"/>
      <c r="O35" s="231"/>
    </row>
    <row r="36" spans="1:15">
      <c r="A36" s="187">
        <v>26</v>
      </c>
      <c r="B36" s="188" t="s">
        <v>147</v>
      </c>
      <c r="C36" s="187" t="s">
        <v>152</v>
      </c>
      <c r="D36" s="190" t="s">
        <v>599</v>
      </c>
      <c r="E36" s="191">
        <v>45315</v>
      </c>
      <c r="F36" s="191">
        <v>45316</v>
      </c>
      <c r="G36" s="192" t="s">
        <v>5331</v>
      </c>
      <c r="H36" s="192" t="s">
        <v>5602</v>
      </c>
      <c r="I36" s="192" t="s">
        <v>5603</v>
      </c>
      <c r="J36" s="160" t="s">
        <v>5604</v>
      </c>
      <c r="K36" s="189" t="s">
        <v>195</v>
      </c>
      <c r="L36" s="159">
        <v>45321</v>
      </c>
      <c r="M36" s="213"/>
      <c r="N36" s="189"/>
      <c r="O36" s="231"/>
    </row>
    <row r="37" spans="1:15">
      <c r="A37" s="187">
        <v>27</v>
      </c>
      <c r="B37" s="188" t="s">
        <v>147</v>
      </c>
      <c r="C37" s="187" t="s">
        <v>152</v>
      </c>
      <c r="D37" s="190" t="s">
        <v>600</v>
      </c>
      <c r="E37" s="191">
        <v>45315</v>
      </c>
      <c r="F37" s="191">
        <v>45316</v>
      </c>
      <c r="G37" s="192" t="s">
        <v>5577</v>
      </c>
      <c r="H37" s="192" t="s">
        <v>5578</v>
      </c>
      <c r="I37" s="192" t="s">
        <v>5603</v>
      </c>
      <c r="J37" s="160" t="s">
        <v>5605</v>
      </c>
      <c r="K37" s="189" t="s">
        <v>195</v>
      </c>
      <c r="L37" s="159">
        <v>45321</v>
      </c>
      <c r="M37" s="213"/>
      <c r="N37" s="189"/>
      <c r="O37" s="231"/>
    </row>
    <row r="38" spans="1:15">
      <c r="A38" s="187">
        <v>28</v>
      </c>
      <c r="B38" s="188" t="s">
        <v>147</v>
      </c>
      <c r="C38" s="187" t="s">
        <v>153</v>
      </c>
      <c r="D38" s="190" t="s">
        <v>601</v>
      </c>
      <c r="E38" s="191">
        <v>45315</v>
      </c>
      <c r="F38" s="191">
        <v>45316</v>
      </c>
      <c r="G38" s="192" t="s">
        <v>5606</v>
      </c>
      <c r="H38" s="192" t="s">
        <v>5607</v>
      </c>
      <c r="I38" s="192" t="s">
        <v>5600</v>
      </c>
      <c r="J38" s="160" t="s">
        <v>5601</v>
      </c>
      <c r="K38" s="189" t="s">
        <v>298</v>
      </c>
      <c r="L38" s="159">
        <v>45316</v>
      </c>
      <c r="M38" s="213"/>
      <c r="N38" s="189"/>
      <c r="O38" s="231"/>
    </row>
    <row r="39" spans="1:15" ht="13.5" customHeight="1">
      <c r="A39" s="187">
        <v>29</v>
      </c>
      <c r="B39" s="188" t="s">
        <v>147</v>
      </c>
      <c r="C39" s="187" t="s">
        <v>153</v>
      </c>
      <c r="D39" s="190" t="s">
        <v>602</v>
      </c>
      <c r="E39" s="191">
        <v>45316</v>
      </c>
      <c r="F39" s="191">
        <v>45315</v>
      </c>
      <c r="G39" s="192" t="s">
        <v>2015</v>
      </c>
      <c r="H39" s="193" t="s">
        <v>5608</v>
      </c>
      <c r="I39" s="192" t="s">
        <v>5600</v>
      </c>
      <c r="J39" s="160" t="s">
        <v>5609</v>
      </c>
      <c r="K39" s="189" t="s">
        <v>195</v>
      </c>
      <c r="L39" s="159">
        <v>45337</v>
      </c>
      <c r="M39" s="213"/>
      <c r="N39" s="189"/>
      <c r="O39" s="231"/>
    </row>
    <row r="40" spans="1:15" ht="15.75" customHeight="1">
      <c r="A40" s="187">
        <v>30</v>
      </c>
      <c r="B40" s="188" t="s">
        <v>147</v>
      </c>
      <c r="C40" s="187" t="s">
        <v>154</v>
      </c>
      <c r="D40" s="190" t="s">
        <v>603</v>
      </c>
      <c r="E40" s="191">
        <v>45316</v>
      </c>
      <c r="F40" s="191">
        <v>45317</v>
      </c>
      <c r="G40" s="192" t="s">
        <v>5406</v>
      </c>
      <c r="H40" s="193" t="s">
        <v>5610</v>
      </c>
      <c r="I40" s="192"/>
      <c r="J40" s="160" t="s">
        <v>5611</v>
      </c>
      <c r="K40" s="190" t="s">
        <v>197</v>
      </c>
      <c r="L40" s="159">
        <v>45321</v>
      </c>
      <c r="M40" s="213"/>
      <c r="N40" s="189"/>
      <c r="O40" s="231"/>
    </row>
    <row r="41" spans="1:15">
      <c r="A41" s="187">
        <v>31</v>
      </c>
      <c r="B41" s="188" t="s">
        <v>147</v>
      </c>
      <c r="C41" s="214" t="s">
        <v>155</v>
      </c>
      <c r="D41" s="190" t="s">
        <v>604</v>
      </c>
      <c r="E41" s="159">
        <v>45316</v>
      </c>
      <c r="F41" s="159">
        <v>45317</v>
      </c>
      <c r="G41" s="160" t="s">
        <v>5406</v>
      </c>
      <c r="H41" s="160" t="s">
        <v>5612</v>
      </c>
      <c r="I41" s="160" t="s">
        <v>5613</v>
      </c>
      <c r="J41" s="160" t="s">
        <v>416</v>
      </c>
      <c r="K41" s="189" t="s">
        <v>197</v>
      </c>
      <c r="L41" s="159">
        <v>45321</v>
      </c>
      <c r="M41" s="213"/>
      <c r="N41" s="189"/>
      <c r="O41" s="231"/>
    </row>
    <row r="42" spans="1:15">
      <c r="A42" s="187">
        <v>32</v>
      </c>
      <c r="B42" s="188" t="s">
        <v>147</v>
      </c>
      <c r="C42" s="214" t="s">
        <v>156</v>
      </c>
      <c r="D42" s="190" t="s">
        <v>605</v>
      </c>
      <c r="E42" s="159">
        <v>45316</v>
      </c>
      <c r="F42" s="159">
        <v>45317</v>
      </c>
      <c r="G42" s="160" t="s">
        <v>5406</v>
      </c>
      <c r="H42" s="160" t="s">
        <v>5614</v>
      </c>
      <c r="I42" s="160"/>
      <c r="J42" s="160" t="s">
        <v>5583</v>
      </c>
      <c r="K42" s="189" t="s">
        <v>197</v>
      </c>
      <c r="L42" s="159">
        <v>45321</v>
      </c>
      <c r="M42" s="213"/>
      <c r="N42" s="189"/>
      <c r="O42" s="231"/>
    </row>
    <row r="43" spans="1:15">
      <c r="A43" s="187">
        <v>33</v>
      </c>
      <c r="B43" s="188" t="s">
        <v>147</v>
      </c>
      <c r="C43" s="214" t="s">
        <v>153</v>
      </c>
      <c r="D43" s="190" t="s">
        <v>606</v>
      </c>
      <c r="E43" s="159">
        <v>45318</v>
      </c>
      <c r="F43" s="159">
        <v>45318</v>
      </c>
      <c r="G43" s="160" t="s">
        <v>2015</v>
      </c>
      <c r="H43" s="160" t="s">
        <v>5607</v>
      </c>
      <c r="I43" s="160" t="s">
        <v>5600</v>
      </c>
      <c r="J43" s="160" t="s">
        <v>5615</v>
      </c>
      <c r="K43" s="189" t="s">
        <v>195</v>
      </c>
      <c r="L43" s="159">
        <v>45321</v>
      </c>
      <c r="M43" s="213"/>
      <c r="N43" s="189"/>
      <c r="O43" s="231"/>
    </row>
    <row r="44" spans="1:15">
      <c r="A44" s="187">
        <v>34</v>
      </c>
      <c r="B44" s="188" t="s">
        <v>147</v>
      </c>
      <c r="C44" s="214" t="s">
        <v>153</v>
      </c>
      <c r="D44" s="190" t="s">
        <v>607</v>
      </c>
      <c r="E44" s="159">
        <v>45318</v>
      </c>
      <c r="F44" s="159">
        <v>45319</v>
      </c>
      <c r="G44" s="160" t="s">
        <v>5331</v>
      </c>
      <c r="H44" s="160" t="s">
        <v>5616</v>
      </c>
      <c r="I44" s="160" t="s">
        <v>5600</v>
      </c>
      <c r="J44" s="160" t="s">
        <v>5615</v>
      </c>
      <c r="K44" s="189" t="s">
        <v>195</v>
      </c>
      <c r="L44" s="159">
        <v>45321</v>
      </c>
      <c r="M44" s="213"/>
      <c r="N44" s="189"/>
      <c r="O44" s="231"/>
    </row>
    <row r="45" spans="1:15">
      <c r="A45" s="187">
        <v>35</v>
      </c>
      <c r="B45" s="188" t="s">
        <v>147</v>
      </c>
      <c r="C45" s="214" t="s">
        <v>153</v>
      </c>
      <c r="D45" s="190" t="s">
        <v>608</v>
      </c>
      <c r="E45" s="159">
        <v>45320</v>
      </c>
      <c r="F45" s="159">
        <v>45320</v>
      </c>
      <c r="G45" s="160" t="s">
        <v>2015</v>
      </c>
      <c r="H45" s="160" t="s">
        <v>5617</v>
      </c>
      <c r="I45" s="160" t="s">
        <v>5600</v>
      </c>
      <c r="J45" s="160" t="s">
        <v>5618</v>
      </c>
      <c r="K45" s="189" t="s">
        <v>195</v>
      </c>
      <c r="L45" s="159">
        <v>45339</v>
      </c>
      <c r="M45" s="213"/>
      <c r="N45" s="189"/>
      <c r="O45" s="231"/>
    </row>
    <row r="46" spans="1:15">
      <c r="A46" s="187">
        <v>36</v>
      </c>
      <c r="B46" s="188" t="s">
        <v>147</v>
      </c>
      <c r="C46" s="187" t="s">
        <v>153</v>
      </c>
      <c r="D46" s="190" t="s">
        <v>609</v>
      </c>
      <c r="E46" s="191">
        <v>45320</v>
      </c>
      <c r="F46" s="191">
        <v>45321</v>
      </c>
      <c r="G46" s="192" t="s">
        <v>5331</v>
      </c>
      <c r="H46" s="192" t="s">
        <v>5619</v>
      </c>
      <c r="I46" s="160" t="s">
        <v>5600</v>
      </c>
      <c r="J46" s="192" t="s">
        <v>5620</v>
      </c>
      <c r="K46" s="190" t="s">
        <v>195</v>
      </c>
      <c r="L46" s="191">
        <v>45328</v>
      </c>
      <c r="M46" s="213"/>
      <c r="N46" s="189"/>
      <c r="O46" s="231"/>
    </row>
    <row r="47" spans="1:15">
      <c r="A47" s="187">
        <v>37</v>
      </c>
      <c r="B47" s="188" t="s">
        <v>147</v>
      </c>
      <c r="C47" s="214" t="s">
        <v>152</v>
      </c>
      <c r="D47" s="190" t="s">
        <v>610</v>
      </c>
      <c r="E47" s="159">
        <v>45320</v>
      </c>
      <c r="F47" s="159">
        <v>45321</v>
      </c>
      <c r="G47" s="160" t="s">
        <v>2015</v>
      </c>
      <c r="H47" s="160" t="s">
        <v>5621</v>
      </c>
      <c r="I47" s="160" t="s">
        <v>5622</v>
      </c>
      <c r="J47" s="160" t="s">
        <v>5601</v>
      </c>
      <c r="K47" s="189" t="s">
        <v>195</v>
      </c>
      <c r="L47" s="159">
        <v>45324</v>
      </c>
      <c r="M47" s="213"/>
      <c r="N47" s="189"/>
      <c r="O47" s="231"/>
    </row>
    <row r="48" spans="1:15">
      <c r="A48" s="187">
        <v>38</v>
      </c>
      <c r="B48" s="188" t="s">
        <v>147</v>
      </c>
      <c r="C48" s="187" t="s">
        <v>2064</v>
      </c>
      <c r="D48" s="190" t="s">
        <v>611</v>
      </c>
      <c r="E48" s="191">
        <v>45320</v>
      </c>
      <c r="F48" s="191">
        <v>45321</v>
      </c>
      <c r="G48" s="192" t="s">
        <v>5331</v>
      </c>
      <c r="H48" s="192" t="s">
        <v>5623</v>
      </c>
      <c r="I48" s="192" t="s">
        <v>5603</v>
      </c>
      <c r="J48" s="193" t="s">
        <v>5624</v>
      </c>
      <c r="K48" s="190" t="s">
        <v>197</v>
      </c>
      <c r="L48" s="191">
        <v>45328</v>
      </c>
      <c r="M48" s="213"/>
      <c r="N48" s="189"/>
      <c r="O48" s="231"/>
    </row>
    <row r="49" spans="1:15">
      <c r="A49" s="187">
        <v>39</v>
      </c>
      <c r="B49" s="188" t="s">
        <v>147</v>
      </c>
      <c r="C49" s="187" t="s">
        <v>152</v>
      </c>
      <c r="D49" s="190" t="s">
        <v>612</v>
      </c>
      <c r="E49" s="159">
        <v>45321</v>
      </c>
      <c r="F49" s="159">
        <v>45321</v>
      </c>
      <c r="G49" s="160" t="s">
        <v>2015</v>
      </c>
      <c r="H49" s="160" t="s">
        <v>5625</v>
      </c>
      <c r="I49" s="160" t="s">
        <v>5626</v>
      </c>
      <c r="J49" s="160" t="s">
        <v>5627</v>
      </c>
      <c r="K49" s="189" t="s">
        <v>195</v>
      </c>
      <c r="L49" s="159">
        <v>45337</v>
      </c>
      <c r="M49" s="213"/>
      <c r="N49" s="189"/>
      <c r="O49" s="231"/>
    </row>
    <row r="50" spans="1:15">
      <c r="A50" s="187">
        <v>40</v>
      </c>
      <c r="B50" s="188" t="s">
        <v>147</v>
      </c>
      <c r="C50" s="214" t="s">
        <v>2064</v>
      </c>
      <c r="D50" s="190" t="s">
        <v>613</v>
      </c>
      <c r="E50" s="159">
        <v>45321</v>
      </c>
      <c r="F50" s="159">
        <v>45321</v>
      </c>
      <c r="G50" s="160" t="s">
        <v>5331</v>
      </c>
      <c r="H50" s="160" t="s">
        <v>5628</v>
      </c>
      <c r="I50" s="192" t="s">
        <v>5603</v>
      </c>
      <c r="J50" s="160" t="s">
        <v>5627</v>
      </c>
      <c r="K50" s="189" t="s">
        <v>197</v>
      </c>
      <c r="L50" s="191">
        <v>45328</v>
      </c>
      <c r="M50" s="213"/>
      <c r="N50" s="189"/>
      <c r="O50" s="231"/>
    </row>
    <row r="51" spans="1:15">
      <c r="A51" s="187">
        <v>41</v>
      </c>
      <c r="B51" s="188" t="s">
        <v>147</v>
      </c>
      <c r="C51" s="214" t="s">
        <v>152</v>
      </c>
      <c r="D51" s="190" t="s">
        <v>614</v>
      </c>
      <c r="E51" s="159">
        <v>45321</v>
      </c>
      <c r="F51" s="159">
        <v>45322</v>
      </c>
      <c r="G51" s="160" t="s">
        <v>5606</v>
      </c>
      <c r="H51" s="160" t="s">
        <v>5617</v>
      </c>
      <c r="I51" s="160" t="s">
        <v>5603</v>
      </c>
      <c r="J51" s="160" t="s">
        <v>5629</v>
      </c>
      <c r="K51" s="189" t="s">
        <v>195</v>
      </c>
      <c r="L51" s="159">
        <v>45324</v>
      </c>
      <c r="M51" s="213"/>
      <c r="N51" s="189"/>
      <c r="O51" s="231"/>
    </row>
    <row r="52" spans="1:15">
      <c r="A52" s="187">
        <v>42</v>
      </c>
      <c r="B52" s="188" t="s">
        <v>147</v>
      </c>
      <c r="C52" s="214" t="s">
        <v>152</v>
      </c>
      <c r="D52" s="190" t="s">
        <v>615</v>
      </c>
      <c r="E52" s="159">
        <v>45321</v>
      </c>
      <c r="F52" s="159">
        <v>45322</v>
      </c>
      <c r="G52" s="160" t="s">
        <v>5606</v>
      </c>
      <c r="H52" s="160" t="s">
        <v>5590</v>
      </c>
      <c r="I52" s="160" t="s">
        <v>5603</v>
      </c>
      <c r="J52" s="160" t="s">
        <v>5629</v>
      </c>
      <c r="K52" s="189" t="s">
        <v>197</v>
      </c>
      <c r="L52" s="191">
        <v>45328</v>
      </c>
      <c r="M52" s="213"/>
      <c r="N52" s="189"/>
      <c r="O52" s="231"/>
    </row>
    <row r="53" spans="1:15">
      <c r="A53" s="187">
        <v>43</v>
      </c>
      <c r="B53" s="188" t="s">
        <v>147</v>
      </c>
      <c r="C53" s="214" t="s">
        <v>153</v>
      </c>
      <c r="D53" s="190" t="s">
        <v>616</v>
      </c>
      <c r="E53" s="159">
        <v>45321</v>
      </c>
      <c r="F53" s="159">
        <v>45322</v>
      </c>
      <c r="G53" s="160" t="s">
        <v>5606</v>
      </c>
      <c r="H53" s="160" t="s">
        <v>5617</v>
      </c>
      <c r="I53" s="160" t="s">
        <v>5600</v>
      </c>
      <c r="J53" s="160" t="s">
        <v>5630</v>
      </c>
      <c r="K53" s="189" t="s">
        <v>195</v>
      </c>
      <c r="L53" s="159">
        <v>45324</v>
      </c>
      <c r="M53" s="213"/>
      <c r="N53" s="189"/>
      <c r="O53" s="231"/>
    </row>
    <row r="54" spans="1:15">
      <c r="A54" s="187">
        <v>44</v>
      </c>
      <c r="B54" s="188" t="s">
        <v>147</v>
      </c>
      <c r="C54" s="214" t="s">
        <v>153</v>
      </c>
      <c r="D54" s="190" t="s">
        <v>617</v>
      </c>
      <c r="E54" s="159">
        <v>45321</v>
      </c>
      <c r="F54" s="159">
        <v>45322</v>
      </c>
      <c r="G54" s="160" t="s">
        <v>5606</v>
      </c>
      <c r="H54" s="160" t="s">
        <v>5617</v>
      </c>
      <c r="I54" s="160" t="s">
        <v>5600</v>
      </c>
      <c r="J54" s="160" t="s">
        <v>5630</v>
      </c>
      <c r="K54" s="189" t="s">
        <v>195</v>
      </c>
      <c r="L54" s="191">
        <v>45328</v>
      </c>
      <c r="M54" s="213"/>
      <c r="N54" s="189"/>
      <c r="O54" s="231"/>
    </row>
    <row r="55" spans="1:15">
      <c r="A55" s="187">
        <v>45</v>
      </c>
      <c r="B55" s="188" t="s">
        <v>147</v>
      </c>
      <c r="C55" s="214" t="s">
        <v>154</v>
      </c>
      <c r="D55" s="190" t="s">
        <v>618</v>
      </c>
      <c r="E55" s="159">
        <v>45321</v>
      </c>
      <c r="F55" s="159">
        <v>45322</v>
      </c>
      <c r="G55" s="160" t="s">
        <v>5369</v>
      </c>
      <c r="H55" s="160" t="s">
        <v>5631</v>
      </c>
      <c r="I55" s="160"/>
      <c r="J55" s="160" t="s">
        <v>416</v>
      </c>
      <c r="K55" s="189" t="s">
        <v>195</v>
      </c>
      <c r="L55" s="191">
        <v>45328</v>
      </c>
      <c r="M55" s="213"/>
      <c r="N55" s="189"/>
      <c r="O55" s="231"/>
    </row>
    <row r="56" spans="1:15">
      <c r="A56" s="187">
        <v>46</v>
      </c>
      <c r="B56" s="188" t="s">
        <v>147</v>
      </c>
      <c r="C56" s="214" t="s">
        <v>156</v>
      </c>
      <c r="D56" s="190" t="s">
        <v>619</v>
      </c>
      <c r="E56" s="159">
        <v>45292</v>
      </c>
      <c r="F56" s="159">
        <v>45324</v>
      </c>
      <c r="G56" s="160" t="s">
        <v>5566</v>
      </c>
      <c r="H56" s="160" t="s">
        <v>5632</v>
      </c>
      <c r="I56" s="160"/>
      <c r="J56" s="160" t="s">
        <v>5611</v>
      </c>
      <c r="K56" s="189" t="s">
        <v>197</v>
      </c>
      <c r="L56" s="191">
        <v>45328</v>
      </c>
      <c r="M56" s="213"/>
      <c r="N56" s="189"/>
      <c r="O56" s="231"/>
    </row>
    <row r="57" spans="1:15">
      <c r="A57" s="187">
        <v>47</v>
      </c>
      <c r="B57" s="188" t="s">
        <v>147</v>
      </c>
      <c r="C57" s="214" t="s">
        <v>157</v>
      </c>
      <c r="D57" s="190" t="s">
        <v>620</v>
      </c>
      <c r="E57" s="159">
        <v>45292</v>
      </c>
      <c r="F57" s="159">
        <v>45324</v>
      </c>
      <c r="G57" s="160" t="s">
        <v>5566</v>
      </c>
      <c r="H57" s="160" t="s">
        <v>5633</v>
      </c>
      <c r="I57" s="160" t="s">
        <v>5634</v>
      </c>
      <c r="J57" s="160" t="s">
        <v>416</v>
      </c>
      <c r="K57" s="189" t="s">
        <v>197</v>
      </c>
      <c r="L57" s="191">
        <v>45328</v>
      </c>
      <c r="M57" s="213"/>
      <c r="N57" s="189"/>
      <c r="O57" s="231"/>
    </row>
    <row r="58" spans="1:15">
      <c r="A58" s="187">
        <v>48</v>
      </c>
      <c r="B58" s="188" t="s">
        <v>147</v>
      </c>
      <c r="C58" s="214" t="s">
        <v>5635</v>
      </c>
      <c r="D58" s="190" t="s">
        <v>621</v>
      </c>
      <c r="E58" s="159">
        <v>45292</v>
      </c>
      <c r="F58" s="159">
        <v>45324</v>
      </c>
      <c r="G58" s="160" t="s">
        <v>5566</v>
      </c>
      <c r="H58" s="160" t="s">
        <v>5633</v>
      </c>
      <c r="I58" s="160" t="s">
        <v>5636</v>
      </c>
      <c r="J58" s="160" t="s">
        <v>416</v>
      </c>
      <c r="K58" s="189" t="s">
        <v>197</v>
      </c>
      <c r="L58" s="191">
        <v>45328</v>
      </c>
      <c r="M58" s="213"/>
      <c r="N58" s="189"/>
      <c r="O58" s="231"/>
    </row>
    <row r="59" spans="1:15">
      <c r="A59" s="187">
        <v>49</v>
      </c>
      <c r="B59" s="188" t="s">
        <v>147</v>
      </c>
      <c r="C59" s="214" t="s">
        <v>153</v>
      </c>
      <c r="D59" s="190" t="s">
        <v>622</v>
      </c>
      <c r="E59" s="159">
        <v>45292</v>
      </c>
      <c r="F59" s="159">
        <v>45324</v>
      </c>
      <c r="G59" s="160" t="s">
        <v>2015</v>
      </c>
      <c r="H59" s="160" t="s">
        <v>5637</v>
      </c>
      <c r="I59" s="160" t="s">
        <v>5600</v>
      </c>
      <c r="J59" s="160" t="s">
        <v>5638</v>
      </c>
      <c r="K59" s="189" t="s">
        <v>195</v>
      </c>
      <c r="L59" s="159">
        <v>45337</v>
      </c>
      <c r="M59" s="213"/>
      <c r="N59" s="189"/>
      <c r="O59" s="231"/>
    </row>
    <row r="60" spans="1:15">
      <c r="A60" s="187">
        <v>50</v>
      </c>
      <c r="B60" s="188" t="s">
        <v>147</v>
      </c>
      <c r="C60" s="214" t="s">
        <v>153</v>
      </c>
      <c r="D60" s="190" t="s">
        <v>623</v>
      </c>
      <c r="E60" s="159">
        <v>45325</v>
      </c>
      <c r="F60" s="159">
        <v>45325</v>
      </c>
      <c r="G60" s="160" t="s">
        <v>2015</v>
      </c>
      <c r="H60" s="160" t="s">
        <v>5639</v>
      </c>
      <c r="I60" s="160" t="s">
        <v>5640</v>
      </c>
      <c r="J60" s="160" t="s">
        <v>5641</v>
      </c>
      <c r="K60" s="189" t="s">
        <v>195</v>
      </c>
      <c r="L60" s="159">
        <v>45341</v>
      </c>
      <c r="M60" s="213"/>
      <c r="N60" s="189"/>
      <c r="O60" s="231"/>
    </row>
    <row r="61" spans="1:15">
      <c r="A61" s="187">
        <v>51</v>
      </c>
      <c r="B61" s="188" t="s">
        <v>147</v>
      </c>
      <c r="C61" s="214" t="s">
        <v>161</v>
      </c>
      <c r="D61" s="190" t="s">
        <v>624</v>
      </c>
      <c r="E61" s="159">
        <v>45294</v>
      </c>
      <c r="F61" s="159">
        <v>45294</v>
      </c>
      <c r="G61" s="160" t="s">
        <v>5566</v>
      </c>
      <c r="H61" s="160" t="s">
        <v>5642</v>
      </c>
      <c r="I61" s="160"/>
      <c r="J61" s="160" t="s">
        <v>416</v>
      </c>
      <c r="K61" s="189" t="s">
        <v>195</v>
      </c>
      <c r="L61" s="159">
        <v>45328</v>
      </c>
      <c r="M61" s="213"/>
      <c r="N61" s="189"/>
      <c r="O61" s="231"/>
    </row>
    <row r="62" spans="1:15">
      <c r="A62" s="187">
        <v>52</v>
      </c>
      <c r="B62" s="188" t="s">
        <v>147</v>
      </c>
      <c r="C62" s="214" t="s">
        <v>154</v>
      </c>
      <c r="D62" s="190" t="s">
        <v>625</v>
      </c>
      <c r="E62" s="159">
        <v>45331</v>
      </c>
      <c r="F62" s="159">
        <v>45331</v>
      </c>
      <c r="G62" s="160" t="s">
        <v>2015</v>
      </c>
      <c r="H62" s="160" t="s">
        <v>5643</v>
      </c>
      <c r="I62" s="160" t="s">
        <v>5640</v>
      </c>
      <c r="J62" s="160" t="s">
        <v>5644</v>
      </c>
      <c r="K62" s="189" t="s">
        <v>195</v>
      </c>
      <c r="L62" s="159">
        <v>45339</v>
      </c>
      <c r="M62" s="213"/>
      <c r="N62" s="189"/>
      <c r="O62" s="231"/>
    </row>
    <row r="63" spans="1:15">
      <c r="A63" s="187">
        <v>53</v>
      </c>
      <c r="B63" s="188" t="s">
        <v>147</v>
      </c>
      <c r="C63" s="214" t="s">
        <v>154</v>
      </c>
      <c r="D63" s="190" t="s">
        <v>626</v>
      </c>
      <c r="E63" s="159">
        <v>45332</v>
      </c>
      <c r="F63" s="159">
        <v>45332</v>
      </c>
      <c r="G63" s="160" t="s">
        <v>5573</v>
      </c>
      <c r="H63" s="160" t="s">
        <v>5643</v>
      </c>
      <c r="I63" s="160" t="s">
        <v>5645</v>
      </c>
      <c r="J63" s="160" t="s">
        <v>5646</v>
      </c>
      <c r="K63" s="189" t="s">
        <v>197</v>
      </c>
      <c r="L63" s="159">
        <v>45337</v>
      </c>
      <c r="M63" s="213"/>
      <c r="N63" s="189"/>
      <c r="O63" s="231"/>
    </row>
    <row r="64" spans="1:15">
      <c r="A64" s="187">
        <v>54</v>
      </c>
      <c r="B64" s="188" t="s">
        <v>147</v>
      </c>
      <c r="C64" s="214" t="s">
        <v>154</v>
      </c>
      <c r="D64" s="190" t="s">
        <v>627</v>
      </c>
      <c r="E64" s="159">
        <v>45332</v>
      </c>
      <c r="F64" s="159">
        <v>45334</v>
      </c>
      <c r="G64" s="160" t="s">
        <v>5647</v>
      </c>
      <c r="H64" s="160" t="s">
        <v>5648</v>
      </c>
      <c r="I64" s="160" t="s">
        <v>5645</v>
      </c>
      <c r="J64" s="160" t="s">
        <v>5649</v>
      </c>
      <c r="K64" s="189" t="s">
        <v>197</v>
      </c>
      <c r="L64" s="159">
        <v>45337</v>
      </c>
      <c r="M64" s="213"/>
      <c r="N64" s="189"/>
      <c r="O64" s="231"/>
    </row>
    <row r="65" spans="1:15">
      <c r="A65" s="187">
        <v>55</v>
      </c>
      <c r="B65" s="188" t="s">
        <v>147</v>
      </c>
      <c r="C65" s="214" t="s">
        <v>155</v>
      </c>
      <c r="D65" s="190" t="s">
        <v>628</v>
      </c>
      <c r="E65" s="159">
        <v>45303</v>
      </c>
      <c r="F65" s="159">
        <v>45304</v>
      </c>
      <c r="G65" s="160" t="s">
        <v>2015</v>
      </c>
      <c r="H65" s="160" t="s">
        <v>5607</v>
      </c>
      <c r="I65" s="160" t="s">
        <v>5650</v>
      </c>
      <c r="J65" s="160" t="s">
        <v>5646</v>
      </c>
      <c r="K65" s="189" t="s">
        <v>195</v>
      </c>
      <c r="L65" s="159">
        <v>45337</v>
      </c>
      <c r="M65" s="213"/>
      <c r="N65" s="189"/>
      <c r="O65" s="231"/>
    </row>
    <row r="66" spans="1:15">
      <c r="A66" s="187">
        <v>56</v>
      </c>
      <c r="B66" s="188" t="s">
        <v>147</v>
      </c>
      <c r="C66" s="214" t="s">
        <v>155</v>
      </c>
      <c r="D66" s="190" t="s">
        <v>629</v>
      </c>
      <c r="E66" s="159">
        <v>45303</v>
      </c>
      <c r="F66" s="159">
        <v>45304</v>
      </c>
      <c r="G66" s="160" t="s">
        <v>5331</v>
      </c>
      <c r="H66" s="160" t="s">
        <v>5578</v>
      </c>
      <c r="I66" s="160" t="s">
        <v>5650</v>
      </c>
      <c r="J66" s="160" t="s">
        <v>5646</v>
      </c>
      <c r="K66" s="189" t="s">
        <v>197</v>
      </c>
      <c r="L66" s="159">
        <v>45339</v>
      </c>
      <c r="M66" s="213"/>
      <c r="N66" s="189"/>
      <c r="O66" s="231"/>
    </row>
    <row r="67" spans="1:15">
      <c r="A67" s="187">
        <v>57</v>
      </c>
      <c r="B67" s="188" t="s">
        <v>147</v>
      </c>
      <c r="C67" s="214" t="s">
        <v>159</v>
      </c>
      <c r="D67" s="190" t="s">
        <v>630</v>
      </c>
      <c r="E67" s="159">
        <v>45303</v>
      </c>
      <c r="F67" s="159">
        <v>45304</v>
      </c>
      <c r="G67" s="160" t="s">
        <v>5566</v>
      </c>
      <c r="H67" s="160" t="s">
        <v>5651</v>
      </c>
      <c r="I67" s="160" t="s">
        <v>5652</v>
      </c>
      <c r="J67" s="160" t="s">
        <v>416</v>
      </c>
      <c r="K67" s="189" t="s">
        <v>197</v>
      </c>
      <c r="L67" s="159">
        <v>45341</v>
      </c>
      <c r="M67" s="213"/>
      <c r="N67" s="189"/>
      <c r="O67" s="231"/>
    </row>
    <row r="68" spans="1:15">
      <c r="A68" s="187">
        <v>58</v>
      </c>
      <c r="B68" s="188" t="s">
        <v>147</v>
      </c>
      <c r="C68" s="214" t="s">
        <v>160</v>
      </c>
      <c r="D68" s="190" t="s">
        <v>631</v>
      </c>
      <c r="E68" s="159">
        <v>45303</v>
      </c>
      <c r="F68" s="159">
        <v>45304</v>
      </c>
      <c r="G68" s="160" t="s">
        <v>5566</v>
      </c>
      <c r="H68" s="160" t="s">
        <v>5653</v>
      </c>
      <c r="I68" s="160" t="s">
        <v>5654</v>
      </c>
      <c r="J68" s="160" t="s">
        <v>416</v>
      </c>
      <c r="K68" s="189" t="s">
        <v>197</v>
      </c>
      <c r="L68" s="159">
        <v>45341</v>
      </c>
      <c r="M68" s="213"/>
      <c r="N68" s="189"/>
      <c r="O68" s="231"/>
    </row>
    <row r="69" spans="1:15">
      <c r="A69" s="187">
        <v>59</v>
      </c>
      <c r="B69" s="188" t="s">
        <v>147</v>
      </c>
      <c r="C69" s="214" t="s">
        <v>2150</v>
      </c>
      <c r="D69" s="190" t="s">
        <v>632</v>
      </c>
      <c r="E69" s="159">
        <v>45336</v>
      </c>
      <c r="F69" s="159">
        <v>45337</v>
      </c>
      <c r="G69" s="160" t="s">
        <v>5577</v>
      </c>
      <c r="H69" s="160" t="s">
        <v>5655</v>
      </c>
      <c r="I69" s="160" t="s">
        <v>5656</v>
      </c>
      <c r="J69" s="160" t="s">
        <v>5649</v>
      </c>
      <c r="K69" s="189" t="s">
        <v>197</v>
      </c>
      <c r="L69" s="159">
        <v>45341</v>
      </c>
      <c r="M69" s="213"/>
      <c r="N69" s="189"/>
      <c r="O69" s="231"/>
    </row>
    <row r="70" spans="1:15">
      <c r="A70" s="187">
        <v>60</v>
      </c>
      <c r="B70" s="188" t="s">
        <v>147</v>
      </c>
      <c r="C70" s="214" t="s">
        <v>154</v>
      </c>
      <c r="D70" s="190" t="s">
        <v>633</v>
      </c>
      <c r="E70" s="159">
        <v>45337</v>
      </c>
      <c r="F70" s="159">
        <v>45338</v>
      </c>
      <c r="G70" s="160" t="s">
        <v>5647</v>
      </c>
      <c r="H70" s="160" t="s">
        <v>5657</v>
      </c>
      <c r="I70" s="160" t="s">
        <v>5645</v>
      </c>
      <c r="J70" s="160" t="s">
        <v>5630</v>
      </c>
      <c r="K70" s="189" t="s">
        <v>195</v>
      </c>
      <c r="L70" s="159">
        <v>45341</v>
      </c>
      <c r="M70" s="213"/>
      <c r="N70" s="189"/>
      <c r="O70" s="231"/>
    </row>
    <row r="71" spans="1:15">
      <c r="A71" s="187">
        <v>61</v>
      </c>
      <c r="B71" s="188" t="s">
        <v>147</v>
      </c>
      <c r="C71" s="214" t="s">
        <v>155</v>
      </c>
      <c r="D71" s="190" t="s">
        <v>634</v>
      </c>
      <c r="E71" s="159">
        <v>45337</v>
      </c>
      <c r="F71" s="159">
        <v>45337</v>
      </c>
      <c r="G71" s="160" t="s">
        <v>2015</v>
      </c>
      <c r="H71" s="160" t="s">
        <v>5617</v>
      </c>
      <c r="I71" s="160" t="s">
        <v>5658</v>
      </c>
      <c r="J71" s="160" t="s">
        <v>5575</v>
      </c>
      <c r="K71" s="189" t="s">
        <v>195</v>
      </c>
      <c r="L71" s="159">
        <v>45339</v>
      </c>
      <c r="M71" s="213"/>
      <c r="N71" s="189"/>
      <c r="O71" s="231"/>
    </row>
    <row r="72" spans="1:15">
      <c r="A72" s="187">
        <v>62</v>
      </c>
      <c r="B72" s="188" t="s">
        <v>147</v>
      </c>
      <c r="C72" s="214" t="s">
        <v>155</v>
      </c>
      <c r="D72" s="190" t="s">
        <v>635</v>
      </c>
      <c r="E72" s="159">
        <v>45337</v>
      </c>
      <c r="F72" s="159">
        <v>45338</v>
      </c>
      <c r="G72" s="160" t="s">
        <v>5331</v>
      </c>
      <c r="H72" s="160" t="s">
        <v>5659</v>
      </c>
      <c r="I72" s="160" t="s">
        <v>5658</v>
      </c>
      <c r="J72" s="160" t="s">
        <v>5575</v>
      </c>
      <c r="K72" s="189" t="s">
        <v>197</v>
      </c>
      <c r="L72" s="159">
        <v>45341</v>
      </c>
      <c r="M72" s="213"/>
      <c r="N72" s="189"/>
      <c r="O72" s="231"/>
    </row>
    <row r="73" spans="1:15">
      <c r="A73" s="187">
        <v>63</v>
      </c>
      <c r="B73" s="188" t="s">
        <v>147</v>
      </c>
      <c r="C73" s="214" t="s">
        <v>149</v>
      </c>
      <c r="D73" s="190" t="s">
        <v>636</v>
      </c>
      <c r="E73" s="159">
        <v>45337</v>
      </c>
      <c r="F73" s="159">
        <v>45338</v>
      </c>
      <c r="G73" s="160" t="s">
        <v>5369</v>
      </c>
      <c r="H73" s="160" t="s">
        <v>5660</v>
      </c>
      <c r="I73" s="160"/>
      <c r="J73" s="160" t="s">
        <v>487</v>
      </c>
      <c r="K73" s="189" t="s">
        <v>195</v>
      </c>
      <c r="L73" s="159">
        <v>45341</v>
      </c>
      <c r="M73" s="213"/>
      <c r="N73" s="189"/>
      <c r="O73" s="231"/>
    </row>
    <row r="74" spans="1:15">
      <c r="A74" s="187">
        <v>64</v>
      </c>
      <c r="B74" s="188" t="s">
        <v>147</v>
      </c>
      <c r="C74" s="214" t="s">
        <v>154</v>
      </c>
      <c r="D74" s="190" t="s">
        <v>637</v>
      </c>
      <c r="E74" s="159">
        <v>45338</v>
      </c>
      <c r="F74" s="159">
        <v>45339</v>
      </c>
      <c r="G74" s="160" t="s">
        <v>5661</v>
      </c>
      <c r="H74" s="160" t="s">
        <v>5662</v>
      </c>
      <c r="I74" s="160" t="s">
        <v>5645</v>
      </c>
      <c r="J74" s="160" t="s">
        <v>5649</v>
      </c>
      <c r="K74" s="189" t="s">
        <v>197</v>
      </c>
      <c r="L74" s="159">
        <v>45349</v>
      </c>
      <c r="M74" s="213"/>
      <c r="N74" s="189"/>
      <c r="O74" s="231"/>
    </row>
    <row r="75" spans="1:15">
      <c r="A75" s="187">
        <v>65</v>
      </c>
      <c r="B75" s="188" t="s">
        <v>147</v>
      </c>
      <c r="C75" s="214" t="s">
        <v>154</v>
      </c>
      <c r="D75" s="190" t="s">
        <v>638</v>
      </c>
      <c r="E75" s="159">
        <v>45338</v>
      </c>
      <c r="F75" s="159">
        <v>45339</v>
      </c>
      <c r="G75" s="160" t="s">
        <v>2015</v>
      </c>
      <c r="H75" s="160" t="s">
        <v>5663</v>
      </c>
      <c r="I75" s="160" t="s">
        <v>5645</v>
      </c>
      <c r="J75" s="160" t="s">
        <v>5630</v>
      </c>
      <c r="K75" s="189" t="s">
        <v>195</v>
      </c>
      <c r="L75" s="159">
        <v>45349</v>
      </c>
      <c r="M75" s="213"/>
      <c r="N75" s="189"/>
      <c r="O75" s="231"/>
    </row>
    <row r="76" spans="1:15">
      <c r="A76" s="187">
        <v>66</v>
      </c>
      <c r="B76" s="188" t="s">
        <v>147</v>
      </c>
      <c r="C76" s="214" t="s">
        <v>156</v>
      </c>
      <c r="D76" s="190" t="s">
        <v>639</v>
      </c>
      <c r="E76" s="159">
        <v>45341</v>
      </c>
      <c r="F76" s="159">
        <v>45341</v>
      </c>
      <c r="G76" s="160" t="s">
        <v>5664</v>
      </c>
      <c r="H76" s="160" t="s">
        <v>5665</v>
      </c>
      <c r="I76" s="160" t="s">
        <v>5666</v>
      </c>
      <c r="J76" s="160" t="s">
        <v>5646</v>
      </c>
      <c r="K76" s="189" t="s">
        <v>195</v>
      </c>
      <c r="L76" s="159">
        <v>45357</v>
      </c>
      <c r="M76" s="213"/>
      <c r="N76" s="189"/>
      <c r="O76" s="231"/>
    </row>
    <row r="77" spans="1:15">
      <c r="A77" s="187">
        <v>67</v>
      </c>
      <c r="B77" s="188" t="s">
        <v>147</v>
      </c>
      <c r="C77" s="214" t="s">
        <v>155</v>
      </c>
      <c r="D77" s="190" t="s">
        <v>640</v>
      </c>
      <c r="E77" s="159">
        <v>45341</v>
      </c>
      <c r="F77" s="159">
        <v>45342</v>
      </c>
      <c r="G77" s="160" t="s">
        <v>5606</v>
      </c>
      <c r="H77" s="160" t="s">
        <v>5667</v>
      </c>
      <c r="I77" s="160" t="s">
        <v>5658</v>
      </c>
      <c r="J77" s="160" t="s">
        <v>5624</v>
      </c>
      <c r="K77" s="213" t="s">
        <v>195</v>
      </c>
      <c r="L77" s="159">
        <v>45349</v>
      </c>
      <c r="M77" s="213"/>
      <c r="N77" s="189"/>
      <c r="O77" s="231"/>
    </row>
    <row r="78" spans="1:15">
      <c r="A78" s="187">
        <v>68</v>
      </c>
      <c r="B78" s="214" t="s">
        <v>147</v>
      </c>
      <c r="C78" s="214" t="s">
        <v>155</v>
      </c>
      <c r="D78" s="190" t="s">
        <v>641</v>
      </c>
      <c r="E78" s="159">
        <v>45341</v>
      </c>
      <c r="F78" s="159">
        <v>45342</v>
      </c>
      <c r="G78" s="160" t="s">
        <v>5668</v>
      </c>
      <c r="H78" s="160" t="s">
        <v>5659</v>
      </c>
      <c r="I78" s="160" t="s">
        <v>5658</v>
      </c>
      <c r="J78" s="160" t="s">
        <v>5669</v>
      </c>
      <c r="K78" s="189" t="s">
        <v>195</v>
      </c>
      <c r="L78" s="159">
        <v>45349</v>
      </c>
      <c r="M78" s="213"/>
      <c r="N78" s="189"/>
      <c r="O78" s="231"/>
    </row>
    <row r="79" spans="1:15">
      <c r="A79" s="187">
        <v>69</v>
      </c>
      <c r="B79" s="187" t="s">
        <v>147</v>
      </c>
      <c r="C79" s="187" t="s">
        <v>2150</v>
      </c>
      <c r="D79" s="190" t="s">
        <v>642</v>
      </c>
      <c r="E79" s="191">
        <v>45343</v>
      </c>
      <c r="F79" s="191">
        <v>45343</v>
      </c>
      <c r="G79" s="192" t="s">
        <v>2015</v>
      </c>
      <c r="H79" s="192" t="s">
        <v>5670</v>
      </c>
      <c r="I79" s="192" t="s">
        <v>5645</v>
      </c>
      <c r="J79" s="192" t="s">
        <v>5630</v>
      </c>
      <c r="K79" s="190" t="s">
        <v>197</v>
      </c>
      <c r="L79" s="159">
        <v>45349</v>
      </c>
      <c r="M79" s="217"/>
      <c r="N79" s="190"/>
      <c r="O79" s="231"/>
    </row>
    <row r="80" spans="1:15">
      <c r="A80" s="187">
        <v>70</v>
      </c>
      <c r="B80" s="214" t="s">
        <v>147</v>
      </c>
      <c r="C80" s="214" t="s">
        <v>2150</v>
      </c>
      <c r="D80" s="190" t="s">
        <v>643</v>
      </c>
      <c r="E80" s="191">
        <v>45343</v>
      </c>
      <c r="F80" s="191">
        <v>45343</v>
      </c>
      <c r="G80" s="160" t="s">
        <v>5331</v>
      </c>
      <c r="H80" s="160" t="s">
        <v>5671</v>
      </c>
      <c r="I80" s="192" t="s">
        <v>5645</v>
      </c>
      <c r="J80" s="160" t="s">
        <v>5630</v>
      </c>
      <c r="K80" s="189" t="s">
        <v>298</v>
      </c>
      <c r="L80" s="159">
        <v>45384</v>
      </c>
      <c r="M80" s="213"/>
      <c r="N80" s="189"/>
      <c r="O80" s="231"/>
    </row>
    <row r="81" spans="1:15">
      <c r="A81" s="187">
        <v>71</v>
      </c>
      <c r="B81" s="214" t="s">
        <v>147</v>
      </c>
      <c r="C81" s="214" t="s">
        <v>156</v>
      </c>
      <c r="D81" s="190" t="s">
        <v>644</v>
      </c>
      <c r="E81" s="159">
        <v>45343</v>
      </c>
      <c r="F81" s="159">
        <v>45344</v>
      </c>
      <c r="G81" s="160" t="s">
        <v>2015</v>
      </c>
      <c r="H81" s="160" t="s">
        <v>5607</v>
      </c>
      <c r="I81" s="160" t="s">
        <v>5672</v>
      </c>
      <c r="J81" s="160" t="s">
        <v>5646</v>
      </c>
      <c r="K81" s="189" t="s">
        <v>195</v>
      </c>
      <c r="L81" s="159">
        <v>45348</v>
      </c>
      <c r="M81" s="213"/>
      <c r="N81" s="189"/>
      <c r="O81" s="231"/>
    </row>
    <row r="82" spans="1:15">
      <c r="A82" s="187">
        <v>72</v>
      </c>
      <c r="B82" s="214" t="s">
        <v>147</v>
      </c>
      <c r="C82" s="214" t="s">
        <v>156</v>
      </c>
      <c r="D82" s="190" t="s">
        <v>645</v>
      </c>
      <c r="E82" s="159">
        <v>45343</v>
      </c>
      <c r="F82" s="159">
        <v>45344</v>
      </c>
      <c r="G82" s="160" t="s">
        <v>5331</v>
      </c>
      <c r="H82" s="160" t="s">
        <v>5673</v>
      </c>
      <c r="I82" s="160" t="s">
        <v>5672</v>
      </c>
      <c r="J82" s="160" t="s">
        <v>5646</v>
      </c>
      <c r="K82" s="189" t="s">
        <v>197</v>
      </c>
      <c r="L82" s="159">
        <v>45357</v>
      </c>
      <c r="M82" s="213"/>
      <c r="N82" s="189"/>
      <c r="O82" s="231"/>
    </row>
    <row r="83" spans="1:15">
      <c r="A83" s="187">
        <v>73</v>
      </c>
      <c r="B83" s="187" t="s">
        <v>147</v>
      </c>
      <c r="C83" s="187" t="s">
        <v>155</v>
      </c>
      <c r="D83" s="190" t="s">
        <v>646</v>
      </c>
      <c r="E83" s="159">
        <v>45344</v>
      </c>
      <c r="F83" s="159">
        <v>45344</v>
      </c>
      <c r="G83" s="160" t="s">
        <v>5577</v>
      </c>
      <c r="H83" s="160" t="s">
        <v>5659</v>
      </c>
      <c r="I83" s="160" t="s">
        <v>5650</v>
      </c>
      <c r="J83" s="160" t="s">
        <v>5674</v>
      </c>
      <c r="K83" s="189" t="s">
        <v>197</v>
      </c>
      <c r="L83" s="232">
        <v>45349</v>
      </c>
      <c r="M83" s="160"/>
      <c r="N83" s="160"/>
      <c r="O83" s="231"/>
    </row>
    <row r="84" spans="1:15">
      <c r="A84" s="187">
        <v>74</v>
      </c>
      <c r="B84" s="214" t="s">
        <v>147</v>
      </c>
      <c r="C84" s="214" t="s">
        <v>5675</v>
      </c>
      <c r="D84" s="190" t="s">
        <v>647</v>
      </c>
      <c r="E84" s="159">
        <v>45344</v>
      </c>
      <c r="F84" s="159">
        <v>45345</v>
      </c>
      <c r="G84" s="160" t="s">
        <v>5676</v>
      </c>
      <c r="H84" s="160" t="s">
        <v>5651</v>
      </c>
      <c r="I84" s="160" t="s">
        <v>5677</v>
      </c>
      <c r="J84" s="160" t="s">
        <v>416</v>
      </c>
      <c r="K84" s="189" t="s">
        <v>197</v>
      </c>
      <c r="L84" s="159">
        <v>45357</v>
      </c>
      <c r="M84" s="213"/>
      <c r="N84" s="189"/>
      <c r="O84" s="231"/>
    </row>
    <row r="85" spans="1:15">
      <c r="A85" s="187">
        <v>75</v>
      </c>
      <c r="B85" s="214" t="s">
        <v>147</v>
      </c>
      <c r="C85" s="214" t="s">
        <v>156</v>
      </c>
      <c r="D85" s="190" t="s">
        <v>648</v>
      </c>
      <c r="E85" s="159">
        <v>45345</v>
      </c>
      <c r="F85" s="159">
        <v>45345</v>
      </c>
      <c r="G85" s="160" t="s">
        <v>1209</v>
      </c>
      <c r="H85" s="160" t="s">
        <v>5678</v>
      </c>
      <c r="I85" s="160" t="s">
        <v>5666</v>
      </c>
      <c r="J85" s="160" t="s">
        <v>5575</v>
      </c>
      <c r="K85" s="189" t="s">
        <v>197</v>
      </c>
      <c r="L85" s="159">
        <v>45349</v>
      </c>
      <c r="M85" s="213"/>
      <c r="N85" s="189"/>
      <c r="O85" s="231"/>
    </row>
    <row r="86" spans="1:15">
      <c r="A86" s="187">
        <v>76</v>
      </c>
      <c r="B86" s="214" t="s">
        <v>147</v>
      </c>
      <c r="C86" s="214" t="s">
        <v>156</v>
      </c>
      <c r="D86" s="190" t="s">
        <v>649</v>
      </c>
      <c r="E86" s="159">
        <v>45345</v>
      </c>
      <c r="F86" s="159">
        <v>45345</v>
      </c>
      <c r="G86" s="160" t="s">
        <v>5647</v>
      </c>
      <c r="H86" s="160" t="s">
        <v>5679</v>
      </c>
      <c r="I86" s="160" t="s">
        <v>5672</v>
      </c>
      <c r="J86" s="160" t="s">
        <v>5575</v>
      </c>
      <c r="K86" s="189" t="s">
        <v>195</v>
      </c>
      <c r="L86" s="159">
        <v>45349</v>
      </c>
      <c r="M86" s="213"/>
      <c r="N86" s="189"/>
      <c r="O86" s="231"/>
    </row>
    <row r="87" spans="1:15">
      <c r="A87" s="187">
        <v>77</v>
      </c>
      <c r="B87" s="214" t="s">
        <v>147</v>
      </c>
      <c r="C87" s="214" t="s">
        <v>156</v>
      </c>
      <c r="D87" s="190" t="s">
        <v>650</v>
      </c>
      <c r="E87" s="159">
        <v>45345</v>
      </c>
      <c r="F87" s="159">
        <v>45346</v>
      </c>
      <c r="G87" s="160" t="s">
        <v>5647</v>
      </c>
      <c r="H87" s="160" t="s">
        <v>5680</v>
      </c>
      <c r="I87" s="160" t="s">
        <v>5672</v>
      </c>
      <c r="J87" s="160" t="s">
        <v>5681</v>
      </c>
      <c r="K87" s="189" t="s">
        <v>197</v>
      </c>
      <c r="L87" s="159">
        <v>45348</v>
      </c>
      <c r="M87" s="213"/>
      <c r="N87" s="189"/>
      <c r="O87" s="231"/>
    </row>
    <row r="88" spans="1:15">
      <c r="A88" s="187">
        <v>78</v>
      </c>
      <c r="B88" s="214" t="s">
        <v>147</v>
      </c>
      <c r="C88" s="214" t="s">
        <v>156</v>
      </c>
      <c r="D88" s="190" t="s">
        <v>651</v>
      </c>
      <c r="E88" s="159">
        <v>45345</v>
      </c>
      <c r="F88" s="159">
        <v>45346</v>
      </c>
      <c r="G88" s="160" t="s">
        <v>5647</v>
      </c>
      <c r="H88" s="160" t="s">
        <v>5682</v>
      </c>
      <c r="I88" s="160" t="s">
        <v>5672</v>
      </c>
      <c r="J88" s="160" t="s">
        <v>5681</v>
      </c>
      <c r="K88" s="189" t="s">
        <v>195</v>
      </c>
      <c r="L88" s="159">
        <v>45356</v>
      </c>
      <c r="M88" s="213"/>
      <c r="N88" s="189"/>
      <c r="O88" s="231"/>
    </row>
    <row r="89" spans="1:15">
      <c r="A89" s="187">
        <v>79</v>
      </c>
      <c r="B89" s="214" t="s">
        <v>147</v>
      </c>
      <c r="C89" s="214" t="s">
        <v>155</v>
      </c>
      <c r="D89" s="190" t="s">
        <v>652</v>
      </c>
      <c r="E89" s="159">
        <v>45346</v>
      </c>
      <c r="F89" s="159">
        <v>45347</v>
      </c>
      <c r="G89" s="160" t="s">
        <v>2015</v>
      </c>
      <c r="H89" s="160" t="s">
        <v>5617</v>
      </c>
      <c r="I89" s="160" t="s">
        <v>5658</v>
      </c>
      <c r="J89" s="160" t="s">
        <v>5605</v>
      </c>
      <c r="K89" s="189" t="s">
        <v>195</v>
      </c>
      <c r="L89" s="159">
        <v>45357</v>
      </c>
      <c r="M89" s="213"/>
      <c r="N89" s="189"/>
      <c r="O89" s="231"/>
    </row>
    <row r="90" spans="1:15">
      <c r="A90" s="187">
        <v>80</v>
      </c>
      <c r="B90" s="214" t="s">
        <v>147</v>
      </c>
      <c r="C90" s="214" t="s">
        <v>156</v>
      </c>
      <c r="D90" s="190" t="s">
        <v>653</v>
      </c>
      <c r="E90" s="159">
        <v>45352</v>
      </c>
      <c r="F90" s="159">
        <v>45352</v>
      </c>
      <c r="G90" s="160" t="s">
        <v>5406</v>
      </c>
      <c r="H90" s="160" t="s">
        <v>5585</v>
      </c>
      <c r="I90" s="160" t="s">
        <v>5683</v>
      </c>
      <c r="J90" s="160" t="s">
        <v>5581</v>
      </c>
      <c r="K90" s="189" t="s">
        <v>197</v>
      </c>
      <c r="L90" s="159">
        <v>45357</v>
      </c>
      <c r="M90" s="213"/>
      <c r="N90" s="189"/>
      <c r="O90" s="231"/>
    </row>
    <row r="91" spans="1:15">
      <c r="A91" s="187">
        <v>81</v>
      </c>
      <c r="B91" s="214" t="s">
        <v>147</v>
      </c>
      <c r="C91" s="214" t="s">
        <v>152</v>
      </c>
      <c r="D91" s="190" t="s">
        <v>654</v>
      </c>
      <c r="E91" s="159">
        <v>45350</v>
      </c>
      <c r="F91" s="159">
        <v>45350</v>
      </c>
      <c r="G91" s="160" t="s">
        <v>5684</v>
      </c>
      <c r="H91" s="160" t="s">
        <v>5660</v>
      </c>
      <c r="I91" s="160" t="s">
        <v>5626</v>
      </c>
      <c r="J91" s="160" t="s">
        <v>5581</v>
      </c>
      <c r="K91" s="189" t="s">
        <v>195</v>
      </c>
      <c r="L91" s="159">
        <v>45357</v>
      </c>
      <c r="M91" s="213"/>
      <c r="N91" s="189"/>
      <c r="O91" s="231"/>
    </row>
    <row r="92" spans="1:15">
      <c r="A92" s="187">
        <v>82</v>
      </c>
      <c r="B92" s="214" t="s">
        <v>147</v>
      </c>
      <c r="C92" s="214" t="s">
        <v>156</v>
      </c>
      <c r="D92" s="190" t="s">
        <v>655</v>
      </c>
      <c r="E92" s="159">
        <v>45377</v>
      </c>
      <c r="F92" s="159">
        <v>45377</v>
      </c>
      <c r="G92" s="160" t="s">
        <v>2015</v>
      </c>
      <c r="H92" s="160" t="s">
        <v>5607</v>
      </c>
      <c r="I92" s="160" t="s">
        <v>5672</v>
      </c>
      <c r="J92" s="160" t="s">
        <v>5685</v>
      </c>
      <c r="K92" s="189" t="s">
        <v>195</v>
      </c>
      <c r="L92" s="159">
        <v>45357</v>
      </c>
      <c r="M92" s="213"/>
      <c r="N92" s="189"/>
      <c r="O92" s="231"/>
    </row>
    <row r="93" spans="1:15">
      <c r="A93" s="187">
        <v>83</v>
      </c>
      <c r="B93" s="214" t="s">
        <v>147</v>
      </c>
      <c r="C93" s="214" t="s">
        <v>156</v>
      </c>
      <c r="D93" s="190" t="s">
        <v>656</v>
      </c>
      <c r="E93" s="159">
        <v>45348</v>
      </c>
      <c r="F93" s="159">
        <v>45348</v>
      </c>
      <c r="G93" s="160" t="s">
        <v>5577</v>
      </c>
      <c r="H93" s="160" t="s">
        <v>5686</v>
      </c>
      <c r="I93" s="160" t="s">
        <v>5672</v>
      </c>
      <c r="J93" s="160" t="s">
        <v>5575</v>
      </c>
      <c r="K93" s="189" t="s">
        <v>197</v>
      </c>
      <c r="L93" s="159">
        <v>45357</v>
      </c>
      <c r="M93" s="213"/>
      <c r="N93" s="189"/>
      <c r="O93" s="231"/>
    </row>
    <row r="94" spans="1:15">
      <c r="A94" s="187">
        <v>84</v>
      </c>
      <c r="B94" s="214" t="s">
        <v>147</v>
      </c>
      <c r="C94" s="214" t="s">
        <v>156</v>
      </c>
      <c r="D94" s="190" t="s">
        <v>657</v>
      </c>
      <c r="E94" s="159">
        <v>45348</v>
      </c>
      <c r="F94" s="159">
        <v>45348</v>
      </c>
      <c r="G94" s="160" t="s">
        <v>5647</v>
      </c>
      <c r="H94" s="160" t="s">
        <v>5687</v>
      </c>
      <c r="I94" s="160" t="s">
        <v>5672</v>
      </c>
      <c r="J94" s="160" t="s">
        <v>5688</v>
      </c>
      <c r="K94" s="189" t="s">
        <v>195</v>
      </c>
      <c r="L94" s="159">
        <v>45359</v>
      </c>
      <c r="M94" s="213"/>
      <c r="N94" s="189"/>
      <c r="O94" s="231"/>
    </row>
    <row r="95" spans="1:15">
      <c r="A95" s="187">
        <v>85</v>
      </c>
      <c r="B95" s="214" t="s">
        <v>147</v>
      </c>
      <c r="C95" s="214" t="s">
        <v>156</v>
      </c>
      <c r="D95" s="190" t="s">
        <v>658</v>
      </c>
      <c r="E95" s="159">
        <v>45348</v>
      </c>
      <c r="F95" s="159">
        <v>45348</v>
      </c>
      <c r="G95" s="160" t="s">
        <v>5647</v>
      </c>
      <c r="H95" s="160" t="s">
        <v>5689</v>
      </c>
      <c r="I95" s="160" t="s">
        <v>5672</v>
      </c>
      <c r="J95" s="160" t="s">
        <v>5688</v>
      </c>
      <c r="K95" s="189" t="s">
        <v>195</v>
      </c>
      <c r="L95" s="159">
        <v>45357</v>
      </c>
      <c r="M95" s="213"/>
      <c r="N95" s="189"/>
      <c r="O95" s="231"/>
    </row>
    <row r="96" spans="1:15">
      <c r="A96" s="187">
        <v>86</v>
      </c>
      <c r="B96" s="214" t="s">
        <v>147</v>
      </c>
      <c r="C96" s="214" t="s">
        <v>156</v>
      </c>
      <c r="D96" s="190" t="s">
        <v>659</v>
      </c>
      <c r="E96" s="159">
        <v>45350</v>
      </c>
      <c r="F96" s="159">
        <v>45350</v>
      </c>
      <c r="G96" s="160" t="s">
        <v>5690</v>
      </c>
      <c r="H96" s="160" t="s">
        <v>5659</v>
      </c>
      <c r="I96" s="160" t="s">
        <v>5672</v>
      </c>
      <c r="J96" s="160" t="s">
        <v>5587</v>
      </c>
      <c r="K96" s="189" t="s">
        <v>197</v>
      </c>
      <c r="L96" s="159">
        <v>45357</v>
      </c>
      <c r="M96" s="213"/>
      <c r="N96" s="189"/>
      <c r="O96" s="231"/>
    </row>
    <row r="97" spans="1:15">
      <c r="A97" s="187">
        <v>87</v>
      </c>
      <c r="B97" s="214" t="s">
        <v>147</v>
      </c>
      <c r="C97" s="214" t="s">
        <v>155</v>
      </c>
      <c r="D97" s="190" t="s">
        <v>660</v>
      </c>
      <c r="E97" s="159">
        <v>45351</v>
      </c>
      <c r="F97" s="159">
        <v>45351</v>
      </c>
      <c r="G97" s="160" t="s">
        <v>5577</v>
      </c>
      <c r="H97" s="160" t="s">
        <v>5673</v>
      </c>
      <c r="I97" s="160" t="s">
        <v>5658</v>
      </c>
      <c r="J97" s="160" t="s">
        <v>5605</v>
      </c>
      <c r="K97" s="189" t="s">
        <v>195</v>
      </c>
      <c r="L97" s="159">
        <v>45357</v>
      </c>
      <c r="M97" s="213"/>
      <c r="N97" s="189"/>
      <c r="O97" s="231"/>
    </row>
    <row r="98" spans="1:15">
      <c r="A98" s="187">
        <v>88</v>
      </c>
      <c r="B98" s="187" t="s">
        <v>147</v>
      </c>
      <c r="C98" s="187" t="s">
        <v>152</v>
      </c>
      <c r="D98" s="190" t="s">
        <v>661</v>
      </c>
      <c r="E98" s="191">
        <v>45351</v>
      </c>
      <c r="F98" s="191">
        <v>45351</v>
      </c>
      <c r="G98" s="192" t="s">
        <v>5369</v>
      </c>
      <c r="H98" s="212" t="s">
        <v>5691</v>
      </c>
      <c r="I98" s="212" t="s">
        <v>5626</v>
      </c>
      <c r="J98" s="192" t="s">
        <v>5692</v>
      </c>
      <c r="K98" s="190" t="s">
        <v>197</v>
      </c>
      <c r="L98" s="159">
        <v>45357</v>
      </c>
      <c r="M98" s="213"/>
      <c r="N98" s="189"/>
      <c r="O98" s="231"/>
    </row>
    <row r="99" spans="1:15">
      <c r="A99" s="187">
        <v>89</v>
      </c>
      <c r="B99" s="214" t="s">
        <v>147</v>
      </c>
      <c r="C99" s="214" t="s">
        <v>152</v>
      </c>
      <c r="D99" s="190" t="s">
        <v>662</v>
      </c>
      <c r="E99" s="159">
        <v>45351</v>
      </c>
      <c r="F99" s="159">
        <v>45351</v>
      </c>
      <c r="G99" s="160" t="s">
        <v>5369</v>
      </c>
      <c r="H99" s="160" t="s">
        <v>5693</v>
      </c>
      <c r="I99" s="212" t="s">
        <v>5626</v>
      </c>
      <c r="J99" s="160" t="s">
        <v>5583</v>
      </c>
      <c r="K99" s="189" t="s">
        <v>195</v>
      </c>
      <c r="L99" s="159">
        <v>45357</v>
      </c>
      <c r="M99" s="213"/>
      <c r="N99" s="189"/>
      <c r="O99" s="231"/>
    </row>
    <row r="100" spans="1:15">
      <c r="A100" s="187">
        <v>90</v>
      </c>
      <c r="B100" s="214" t="s">
        <v>147</v>
      </c>
      <c r="C100" s="214" t="s">
        <v>156</v>
      </c>
      <c r="D100" s="190" t="s">
        <v>663</v>
      </c>
      <c r="E100" s="159">
        <v>45348</v>
      </c>
      <c r="F100" s="159">
        <v>45352</v>
      </c>
      <c r="G100" s="160" t="s">
        <v>2015</v>
      </c>
      <c r="H100" s="160" t="s">
        <v>5663</v>
      </c>
      <c r="I100" s="160" t="s">
        <v>5672</v>
      </c>
      <c r="J100" s="160" t="s">
        <v>5589</v>
      </c>
      <c r="K100" s="189" t="s">
        <v>195</v>
      </c>
      <c r="L100" s="159">
        <v>45357</v>
      </c>
      <c r="M100" s="213"/>
      <c r="N100" s="189"/>
      <c r="O100" s="231"/>
    </row>
    <row r="101" spans="1:15">
      <c r="A101" s="187">
        <v>91</v>
      </c>
      <c r="B101" s="214" t="s">
        <v>147</v>
      </c>
      <c r="C101" s="214" t="s">
        <v>156</v>
      </c>
      <c r="D101" s="190" t="s">
        <v>664</v>
      </c>
      <c r="E101" s="159">
        <v>45352</v>
      </c>
      <c r="F101" s="159">
        <v>45352</v>
      </c>
      <c r="G101" s="160" t="s">
        <v>5668</v>
      </c>
      <c r="H101" s="160" t="s">
        <v>5659</v>
      </c>
      <c r="I101" s="160" t="s">
        <v>5672</v>
      </c>
      <c r="J101" s="160" t="s">
        <v>5589</v>
      </c>
      <c r="K101" s="189" t="s">
        <v>197</v>
      </c>
      <c r="L101" s="159">
        <v>45357</v>
      </c>
      <c r="M101" s="213"/>
      <c r="N101" s="189"/>
      <c r="O101" s="231"/>
    </row>
    <row r="102" spans="1:15">
      <c r="A102" s="187">
        <v>92</v>
      </c>
      <c r="B102" s="214" t="s">
        <v>147</v>
      </c>
      <c r="C102" s="214" t="s">
        <v>156</v>
      </c>
      <c r="D102" s="190" t="s">
        <v>665</v>
      </c>
      <c r="E102" s="159">
        <v>45352</v>
      </c>
      <c r="F102" s="159">
        <v>45352</v>
      </c>
      <c r="G102" s="160" t="s">
        <v>5331</v>
      </c>
      <c r="H102" s="160" t="s">
        <v>5694</v>
      </c>
      <c r="I102" s="160" t="s">
        <v>5672</v>
      </c>
      <c r="J102" s="160" t="s">
        <v>5646</v>
      </c>
      <c r="K102" s="189" t="s">
        <v>197</v>
      </c>
      <c r="L102" s="159">
        <v>45357</v>
      </c>
      <c r="M102" s="213"/>
      <c r="N102" s="189"/>
      <c r="O102" s="231"/>
    </row>
    <row r="103" spans="1:15">
      <c r="A103" s="187">
        <v>93</v>
      </c>
      <c r="B103" s="187" t="s">
        <v>147</v>
      </c>
      <c r="C103" s="187" t="s">
        <v>157</v>
      </c>
      <c r="D103" s="190" t="s">
        <v>666</v>
      </c>
      <c r="E103" s="159">
        <v>45348</v>
      </c>
      <c r="F103" s="159">
        <v>45352</v>
      </c>
      <c r="G103" s="160" t="s">
        <v>2015</v>
      </c>
      <c r="H103" s="160" t="s">
        <v>5695</v>
      </c>
      <c r="I103" s="160" t="s">
        <v>5696</v>
      </c>
      <c r="J103" s="160" t="s">
        <v>5646</v>
      </c>
      <c r="K103" s="189" t="s">
        <v>195</v>
      </c>
      <c r="L103" s="159">
        <v>45357</v>
      </c>
      <c r="M103" s="213"/>
      <c r="N103" s="189"/>
      <c r="O103" s="231"/>
    </row>
    <row r="104" spans="1:15">
      <c r="A104" s="187">
        <v>94</v>
      </c>
      <c r="B104" s="187" t="s">
        <v>147</v>
      </c>
      <c r="C104" s="187" t="s">
        <v>4421</v>
      </c>
      <c r="D104" s="190" t="s">
        <v>667</v>
      </c>
      <c r="E104" s="159">
        <v>45355</v>
      </c>
      <c r="F104" s="159">
        <v>45355</v>
      </c>
      <c r="G104" s="160" t="s">
        <v>5331</v>
      </c>
      <c r="H104" s="160" t="s">
        <v>5673</v>
      </c>
      <c r="I104" s="160" t="s">
        <v>5696</v>
      </c>
      <c r="J104" s="160" t="s">
        <v>5646</v>
      </c>
      <c r="K104" s="189" t="s">
        <v>195</v>
      </c>
      <c r="L104" s="159">
        <v>45357</v>
      </c>
      <c r="M104" s="213"/>
      <c r="N104" s="189"/>
      <c r="O104" s="231"/>
    </row>
    <row r="105" spans="1:15">
      <c r="A105" s="187">
        <v>95</v>
      </c>
      <c r="B105" s="187" t="s">
        <v>147</v>
      </c>
      <c r="C105" s="187" t="s">
        <v>156</v>
      </c>
      <c r="D105" s="190" t="s">
        <v>668</v>
      </c>
      <c r="E105" s="159">
        <v>45355</v>
      </c>
      <c r="F105" s="159">
        <v>45355</v>
      </c>
      <c r="G105" s="160" t="s">
        <v>5331</v>
      </c>
      <c r="H105" s="160" t="s">
        <v>5697</v>
      </c>
      <c r="I105" s="160" t="s">
        <v>5672</v>
      </c>
      <c r="J105" s="160" t="s">
        <v>5630</v>
      </c>
      <c r="K105" s="189" t="s">
        <v>195</v>
      </c>
      <c r="L105" s="159">
        <v>45357</v>
      </c>
      <c r="M105" s="213"/>
      <c r="N105" s="189"/>
      <c r="O105" s="231"/>
    </row>
    <row r="106" spans="1:15">
      <c r="A106" s="187">
        <v>96</v>
      </c>
      <c r="B106" s="187" t="s">
        <v>147</v>
      </c>
      <c r="C106" s="187" t="s">
        <v>156</v>
      </c>
      <c r="D106" s="190" t="s">
        <v>669</v>
      </c>
      <c r="E106" s="159">
        <v>45355</v>
      </c>
      <c r="F106" s="159">
        <v>45355</v>
      </c>
      <c r="G106" s="160" t="s">
        <v>2015</v>
      </c>
      <c r="H106" s="160" t="s">
        <v>5698</v>
      </c>
      <c r="I106" s="160" t="s">
        <v>5672</v>
      </c>
      <c r="J106" s="160" t="s">
        <v>5630</v>
      </c>
      <c r="K106" s="189" t="s">
        <v>195</v>
      </c>
      <c r="L106" s="159">
        <v>45357</v>
      </c>
      <c r="M106" s="213"/>
      <c r="N106" s="189"/>
      <c r="O106" s="231"/>
    </row>
    <row r="107" spans="1:15">
      <c r="A107" s="187">
        <v>97</v>
      </c>
      <c r="B107" s="187" t="s">
        <v>147</v>
      </c>
      <c r="C107" s="187" t="s">
        <v>4421</v>
      </c>
      <c r="D107" s="190" t="s">
        <v>670</v>
      </c>
      <c r="E107" s="159">
        <v>45355</v>
      </c>
      <c r="F107" s="159">
        <v>45355</v>
      </c>
      <c r="G107" s="160" t="s">
        <v>2015</v>
      </c>
      <c r="H107" s="160" t="s">
        <v>5663</v>
      </c>
      <c r="I107" s="160" t="s">
        <v>5696</v>
      </c>
      <c r="J107" s="160" t="s">
        <v>5699</v>
      </c>
      <c r="K107" s="189" t="s">
        <v>195</v>
      </c>
      <c r="L107" s="159">
        <v>45357</v>
      </c>
      <c r="M107" s="213"/>
      <c r="N107" s="189"/>
      <c r="O107" s="231"/>
    </row>
    <row r="108" spans="1:15">
      <c r="A108" s="187">
        <v>98</v>
      </c>
      <c r="B108" s="187" t="s">
        <v>147</v>
      </c>
      <c r="C108" s="187" t="s">
        <v>157</v>
      </c>
      <c r="D108" s="190" t="s">
        <v>671</v>
      </c>
      <c r="E108" s="159">
        <v>45357</v>
      </c>
      <c r="F108" s="159">
        <v>45357</v>
      </c>
      <c r="G108" s="160" t="s">
        <v>5577</v>
      </c>
      <c r="H108" s="160" t="s">
        <v>5700</v>
      </c>
      <c r="I108" s="160" t="s">
        <v>5696</v>
      </c>
      <c r="J108" s="160" t="s">
        <v>5685</v>
      </c>
      <c r="K108" s="189" t="s">
        <v>197</v>
      </c>
      <c r="L108" s="159">
        <v>45357</v>
      </c>
      <c r="M108" s="213"/>
      <c r="N108" s="189"/>
      <c r="O108" s="231"/>
    </row>
    <row r="109" spans="1:15">
      <c r="A109" s="187">
        <v>99</v>
      </c>
      <c r="B109" s="187" t="s">
        <v>147</v>
      </c>
      <c r="C109" s="187" t="s">
        <v>156</v>
      </c>
      <c r="D109" s="190" t="s">
        <v>672</v>
      </c>
      <c r="E109" s="159">
        <v>45356</v>
      </c>
      <c r="F109" s="159">
        <v>45356</v>
      </c>
      <c r="G109" s="160" t="s">
        <v>2015</v>
      </c>
      <c r="H109" s="160" t="s">
        <v>5663</v>
      </c>
      <c r="I109" s="160" t="s">
        <v>5672</v>
      </c>
      <c r="J109" s="160" t="s">
        <v>5630</v>
      </c>
      <c r="K109" s="189" t="s">
        <v>195</v>
      </c>
      <c r="L109" s="159">
        <v>45357</v>
      </c>
      <c r="M109" s="213"/>
      <c r="N109" s="189"/>
      <c r="O109" s="231"/>
    </row>
    <row r="110" spans="1:15">
      <c r="A110" s="187">
        <v>100</v>
      </c>
      <c r="B110" s="187" t="s">
        <v>147</v>
      </c>
      <c r="C110" s="187" t="s">
        <v>156</v>
      </c>
      <c r="D110" s="190" t="s">
        <v>673</v>
      </c>
      <c r="E110" s="159">
        <v>45357</v>
      </c>
      <c r="F110" s="159">
        <v>45357</v>
      </c>
      <c r="G110" s="160" t="s">
        <v>5577</v>
      </c>
      <c r="H110" s="160" t="s">
        <v>5701</v>
      </c>
      <c r="I110" s="160" t="s">
        <v>5666</v>
      </c>
      <c r="J110" s="160" t="s">
        <v>5630</v>
      </c>
      <c r="K110" s="189" t="s">
        <v>197</v>
      </c>
      <c r="L110" s="159">
        <v>45359</v>
      </c>
      <c r="M110" s="213"/>
      <c r="N110" s="189"/>
      <c r="O110" s="231"/>
    </row>
    <row r="111" spans="1:15">
      <c r="A111" s="187">
        <v>101</v>
      </c>
      <c r="B111" s="187" t="s">
        <v>147</v>
      </c>
      <c r="C111" s="187" t="s">
        <v>153</v>
      </c>
      <c r="D111" s="190" t="s">
        <v>674</v>
      </c>
      <c r="E111" s="159">
        <v>45364</v>
      </c>
      <c r="F111" s="159">
        <v>45364</v>
      </c>
      <c r="G111" s="160" t="s">
        <v>5566</v>
      </c>
      <c r="H111" s="160" t="s">
        <v>5702</v>
      </c>
      <c r="I111" s="160" t="s">
        <v>5703</v>
      </c>
      <c r="J111" s="160" t="s">
        <v>5581</v>
      </c>
      <c r="K111" s="189" t="s">
        <v>197</v>
      </c>
      <c r="L111" s="159">
        <v>45369</v>
      </c>
      <c r="M111" s="213"/>
      <c r="N111" s="189"/>
      <c r="O111" s="231"/>
    </row>
    <row r="112" spans="1:15">
      <c r="A112" s="187">
        <v>102</v>
      </c>
      <c r="B112" s="187" t="s">
        <v>147</v>
      </c>
      <c r="C112" s="187" t="s">
        <v>156</v>
      </c>
      <c r="D112" s="190" t="s">
        <v>675</v>
      </c>
      <c r="E112" s="159">
        <v>45358</v>
      </c>
      <c r="F112" s="159">
        <v>45358</v>
      </c>
      <c r="G112" s="160" t="s">
        <v>5661</v>
      </c>
      <c r="H112" s="160" t="s">
        <v>5704</v>
      </c>
      <c r="I112" s="160" t="s">
        <v>5672</v>
      </c>
      <c r="J112" s="160" t="s">
        <v>5685</v>
      </c>
      <c r="K112" s="189" t="s">
        <v>197</v>
      </c>
      <c r="L112" s="159">
        <v>45366</v>
      </c>
      <c r="M112" s="213"/>
      <c r="N112" s="189"/>
      <c r="O112" s="231"/>
    </row>
    <row r="113" spans="1:15">
      <c r="A113" s="187">
        <v>103</v>
      </c>
      <c r="B113" s="187" t="s">
        <v>147</v>
      </c>
      <c r="C113" s="187" t="s">
        <v>157</v>
      </c>
      <c r="D113" s="190" t="s">
        <v>676</v>
      </c>
      <c r="E113" s="159">
        <v>45358</v>
      </c>
      <c r="F113" s="159">
        <v>45358</v>
      </c>
      <c r="G113" s="160" t="s">
        <v>2015</v>
      </c>
      <c r="H113" s="160" t="s">
        <v>5705</v>
      </c>
      <c r="I113" s="160" t="s">
        <v>5706</v>
      </c>
      <c r="J113" s="160" t="s">
        <v>5579</v>
      </c>
      <c r="K113" s="189" t="s">
        <v>195</v>
      </c>
      <c r="L113" s="159">
        <v>45366</v>
      </c>
      <c r="M113" s="213"/>
      <c r="N113" s="189"/>
      <c r="O113" s="231"/>
    </row>
    <row r="114" spans="1:15">
      <c r="A114" s="187">
        <v>104</v>
      </c>
      <c r="B114" s="187" t="s">
        <v>147</v>
      </c>
      <c r="C114" s="187" t="s">
        <v>158</v>
      </c>
      <c r="D114" s="190" t="s">
        <v>677</v>
      </c>
      <c r="E114" s="159">
        <v>45359</v>
      </c>
      <c r="F114" s="159">
        <v>45359</v>
      </c>
      <c r="G114" s="160" t="s">
        <v>5690</v>
      </c>
      <c r="H114" s="160" t="s">
        <v>5673</v>
      </c>
      <c r="I114" s="160" t="s">
        <v>5706</v>
      </c>
      <c r="J114" s="160" t="s">
        <v>5579</v>
      </c>
      <c r="K114" s="189" t="s">
        <v>195</v>
      </c>
      <c r="L114" s="159">
        <v>45366</v>
      </c>
      <c r="M114" s="213"/>
      <c r="N114" s="189"/>
      <c r="O114" s="231"/>
    </row>
    <row r="115" spans="1:15">
      <c r="A115" s="187">
        <v>105</v>
      </c>
      <c r="B115" s="187" t="s">
        <v>147</v>
      </c>
      <c r="C115" s="187" t="s">
        <v>158</v>
      </c>
      <c r="D115" s="190" t="s">
        <v>678</v>
      </c>
      <c r="E115" s="159">
        <v>45360</v>
      </c>
      <c r="F115" s="159">
        <v>45360</v>
      </c>
      <c r="G115" s="160" t="s">
        <v>2015</v>
      </c>
      <c r="H115" s="160" t="s">
        <v>5663</v>
      </c>
      <c r="I115" s="160" t="s">
        <v>5706</v>
      </c>
      <c r="J115" s="160" t="s">
        <v>5570</v>
      </c>
      <c r="K115" s="189" t="s">
        <v>195</v>
      </c>
      <c r="L115" s="159">
        <v>45366</v>
      </c>
      <c r="M115" s="213"/>
      <c r="N115" s="189"/>
      <c r="O115" s="231"/>
    </row>
    <row r="116" spans="1:15">
      <c r="A116" s="187">
        <v>106</v>
      </c>
      <c r="B116" s="187" t="s">
        <v>147</v>
      </c>
      <c r="C116" s="187" t="s">
        <v>158</v>
      </c>
      <c r="D116" s="190" t="s">
        <v>679</v>
      </c>
      <c r="E116" s="159">
        <v>45360</v>
      </c>
      <c r="F116" s="159">
        <v>45360</v>
      </c>
      <c r="G116" s="160" t="s">
        <v>5331</v>
      </c>
      <c r="H116" s="160" t="s">
        <v>5673</v>
      </c>
      <c r="I116" s="160" t="s">
        <v>5706</v>
      </c>
      <c r="J116" s="160" t="s">
        <v>5570</v>
      </c>
      <c r="K116" s="189" t="s">
        <v>197</v>
      </c>
      <c r="L116" s="159">
        <v>45366</v>
      </c>
      <c r="M116" s="213"/>
      <c r="N116" s="189"/>
      <c r="O116" s="231"/>
    </row>
    <row r="117" spans="1:15">
      <c r="A117" s="187">
        <v>107</v>
      </c>
      <c r="B117" s="187" t="s">
        <v>147</v>
      </c>
      <c r="C117" s="187" t="s">
        <v>157</v>
      </c>
      <c r="D117" s="190" t="s">
        <v>680</v>
      </c>
      <c r="E117" s="159">
        <v>45360</v>
      </c>
      <c r="F117" s="159">
        <v>45360</v>
      </c>
      <c r="G117" s="160" t="s">
        <v>2015</v>
      </c>
      <c r="H117" s="160" t="s">
        <v>5663</v>
      </c>
      <c r="I117" s="160" t="s">
        <v>5696</v>
      </c>
      <c r="J117" s="160" t="s">
        <v>305</v>
      </c>
      <c r="K117" s="189" t="s">
        <v>195</v>
      </c>
      <c r="L117" s="159">
        <v>45366</v>
      </c>
      <c r="M117" s="213"/>
      <c r="N117" s="189"/>
      <c r="O117" s="231"/>
    </row>
    <row r="118" spans="1:15">
      <c r="A118" s="187">
        <v>108</v>
      </c>
      <c r="B118" s="187" t="s">
        <v>147</v>
      </c>
      <c r="C118" s="187" t="s">
        <v>157</v>
      </c>
      <c r="D118" s="190" t="s">
        <v>681</v>
      </c>
      <c r="E118" s="159">
        <v>45360</v>
      </c>
      <c r="F118" s="159">
        <v>45360</v>
      </c>
      <c r="G118" s="160" t="s">
        <v>5331</v>
      </c>
      <c r="H118" s="160" t="s">
        <v>5659</v>
      </c>
      <c r="I118" s="160" t="s">
        <v>5696</v>
      </c>
      <c r="J118" s="160" t="s">
        <v>305</v>
      </c>
      <c r="K118" s="189" t="s">
        <v>197</v>
      </c>
      <c r="L118" s="159">
        <v>45364</v>
      </c>
      <c r="M118" s="213"/>
      <c r="N118" s="189"/>
      <c r="O118" s="231"/>
    </row>
    <row r="119" spans="1:15">
      <c r="A119" s="187">
        <v>109</v>
      </c>
      <c r="B119" s="187" t="s">
        <v>147</v>
      </c>
      <c r="C119" s="187" t="s">
        <v>158</v>
      </c>
      <c r="D119" s="190" t="s">
        <v>682</v>
      </c>
      <c r="E119" s="159">
        <v>45360</v>
      </c>
      <c r="F119" s="159">
        <v>45361</v>
      </c>
      <c r="G119" s="160" t="s">
        <v>2015</v>
      </c>
      <c r="H119" s="160" t="s">
        <v>5707</v>
      </c>
      <c r="I119" s="160" t="s">
        <v>5706</v>
      </c>
      <c r="J119" s="160" t="s">
        <v>5685</v>
      </c>
      <c r="K119" s="189" t="s">
        <v>195</v>
      </c>
      <c r="L119" s="159">
        <v>45369</v>
      </c>
      <c r="M119" s="213"/>
      <c r="N119" s="189"/>
      <c r="O119" s="231"/>
    </row>
    <row r="120" spans="1:15">
      <c r="A120" s="187">
        <v>110</v>
      </c>
      <c r="B120" s="187" t="s">
        <v>147</v>
      </c>
      <c r="C120" s="187" t="s">
        <v>158</v>
      </c>
      <c r="D120" s="190" t="s">
        <v>683</v>
      </c>
      <c r="E120" s="159">
        <v>45360</v>
      </c>
      <c r="F120" s="159">
        <v>45361</v>
      </c>
      <c r="G120" s="160" t="s">
        <v>5331</v>
      </c>
      <c r="H120" s="160" t="s">
        <v>5659</v>
      </c>
      <c r="I120" s="160" t="s">
        <v>5706</v>
      </c>
      <c r="J120" s="160" t="s">
        <v>5685</v>
      </c>
      <c r="K120" s="189" t="s">
        <v>197</v>
      </c>
      <c r="L120" s="159">
        <v>45369</v>
      </c>
      <c r="M120" s="213"/>
      <c r="N120" s="189"/>
      <c r="O120" s="231"/>
    </row>
    <row r="121" spans="1:15">
      <c r="A121" s="187">
        <v>111</v>
      </c>
      <c r="B121" s="187" t="s">
        <v>147</v>
      </c>
      <c r="C121" s="187" t="s">
        <v>158</v>
      </c>
      <c r="D121" s="190" t="s">
        <v>684</v>
      </c>
      <c r="E121" s="159">
        <v>45362</v>
      </c>
      <c r="F121" s="159">
        <v>45362</v>
      </c>
      <c r="G121" s="160" t="s">
        <v>2015</v>
      </c>
      <c r="H121" s="160" t="s">
        <v>5708</v>
      </c>
      <c r="I121" s="160"/>
      <c r="J121" s="160" t="s">
        <v>5589</v>
      </c>
      <c r="K121" s="189" t="s">
        <v>195</v>
      </c>
      <c r="L121" s="159">
        <v>45365</v>
      </c>
      <c r="M121" s="213"/>
      <c r="N121" s="189"/>
      <c r="O121" s="231"/>
    </row>
    <row r="122" spans="1:15">
      <c r="A122" s="187">
        <v>112</v>
      </c>
      <c r="B122" s="187" t="s">
        <v>147</v>
      </c>
      <c r="C122" s="187" t="s">
        <v>158</v>
      </c>
      <c r="D122" s="190" t="s">
        <v>685</v>
      </c>
      <c r="E122" s="159">
        <v>45362</v>
      </c>
      <c r="F122" s="159">
        <v>45362</v>
      </c>
      <c r="G122" s="160" t="s">
        <v>5331</v>
      </c>
      <c r="H122" s="160" t="s">
        <v>5659</v>
      </c>
      <c r="I122" s="160" t="s">
        <v>5706</v>
      </c>
      <c r="J122" s="160" t="s">
        <v>5589</v>
      </c>
      <c r="K122" s="189" t="s">
        <v>197</v>
      </c>
      <c r="L122" s="159">
        <v>45364</v>
      </c>
      <c r="M122" s="213"/>
      <c r="N122" s="189"/>
      <c r="O122" s="231"/>
    </row>
    <row r="123" spans="1:15">
      <c r="A123" s="187">
        <v>113</v>
      </c>
      <c r="B123" s="187" t="s">
        <v>147</v>
      </c>
      <c r="C123" s="187" t="s">
        <v>157</v>
      </c>
      <c r="D123" s="190" t="s">
        <v>686</v>
      </c>
      <c r="E123" s="159">
        <v>45362</v>
      </c>
      <c r="F123" s="159">
        <v>45362</v>
      </c>
      <c r="G123" s="160" t="s">
        <v>2015</v>
      </c>
      <c r="H123" s="160" t="s">
        <v>5709</v>
      </c>
      <c r="I123" s="160" t="s">
        <v>5696</v>
      </c>
      <c r="J123" s="160" t="s">
        <v>5605</v>
      </c>
      <c r="K123" s="189" t="s">
        <v>195</v>
      </c>
      <c r="L123" s="159">
        <v>45366</v>
      </c>
      <c r="M123" s="213"/>
      <c r="N123" s="189"/>
      <c r="O123" s="231"/>
    </row>
    <row r="124" spans="1:15">
      <c r="A124" s="187">
        <v>114</v>
      </c>
      <c r="B124" s="187" t="s">
        <v>147</v>
      </c>
      <c r="C124" s="187" t="s">
        <v>156</v>
      </c>
      <c r="D124" s="190" t="s">
        <v>687</v>
      </c>
      <c r="E124" s="159">
        <v>45362</v>
      </c>
      <c r="F124" s="159">
        <v>45362</v>
      </c>
      <c r="G124" s="160" t="s">
        <v>5661</v>
      </c>
      <c r="H124" s="160" t="s">
        <v>5704</v>
      </c>
      <c r="I124" s="160" t="s">
        <v>5672</v>
      </c>
      <c r="J124" s="160" t="s">
        <v>5688</v>
      </c>
      <c r="K124" s="189" t="s">
        <v>197</v>
      </c>
      <c r="L124" s="159">
        <v>45364</v>
      </c>
      <c r="M124" s="213"/>
      <c r="N124" s="189"/>
      <c r="O124" s="231"/>
    </row>
    <row r="125" spans="1:15">
      <c r="A125" s="187">
        <v>115</v>
      </c>
      <c r="B125" s="187" t="s">
        <v>147</v>
      </c>
      <c r="C125" s="187" t="s">
        <v>157</v>
      </c>
      <c r="D125" s="190" t="s">
        <v>5710</v>
      </c>
      <c r="E125" s="159">
        <v>45362</v>
      </c>
      <c r="F125" s="159">
        <v>45362</v>
      </c>
      <c r="G125" s="160" t="s">
        <v>5331</v>
      </c>
      <c r="H125" s="160" t="s">
        <v>5673</v>
      </c>
      <c r="I125" s="160" t="s">
        <v>5696</v>
      </c>
      <c r="J125" s="160" t="s">
        <v>5605</v>
      </c>
      <c r="K125" s="189" t="s">
        <v>195</v>
      </c>
      <c r="L125" s="159">
        <v>45364</v>
      </c>
      <c r="M125" s="213"/>
      <c r="N125" s="189"/>
      <c r="O125" s="231"/>
    </row>
    <row r="126" spans="1:15">
      <c r="A126" s="187">
        <v>116</v>
      </c>
      <c r="B126" s="187" t="s">
        <v>147</v>
      </c>
      <c r="C126" s="187" t="s">
        <v>1997</v>
      </c>
      <c r="D126" s="190" t="s">
        <v>688</v>
      </c>
      <c r="E126" s="159">
        <v>45367</v>
      </c>
      <c r="F126" s="159">
        <v>45367</v>
      </c>
      <c r="G126" s="160" t="s">
        <v>5369</v>
      </c>
      <c r="H126" s="160" t="s">
        <v>5711</v>
      </c>
      <c r="I126" s="160" t="s">
        <v>5712</v>
      </c>
      <c r="J126" s="160" t="s">
        <v>5713</v>
      </c>
      <c r="K126" s="189" t="s">
        <v>197</v>
      </c>
      <c r="L126" s="159">
        <v>45369</v>
      </c>
      <c r="M126" s="213"/>
      <c r="N126" s="189"/>
      <c r="O126" s="231"/>
    </row>
    <row r="127" spans="1:15">
      <c r="A127" s="187">
        <v>117</v>
      </c>
      <c r="B127" s="187" t="s">
        <v>147</v>
      </c>
      <c r="C127" s="187" t="s">
        <v>158</v>
      </c>
      <c r="D127" s="190" t="s">
        <v>689</v>
      </c>
      <c r="E127" s="191">
        <v>45363</v>
      </c>
      <c r="F127" s="191">
        <v>45363</v>
      </c>
      <c r="G127" s="192" t="s">
        <v>2015</v>
      </c>
      <c r="H127" s="192" t="s">
        <v>5663</v>
      </c>
      <c r="I127" s="192" t="s">
        <v>5706</v>
      </c>
      <c r="J127" s="192" t="s">
        <v>305</v>
      </c>
      <c r="K127" s="190" t="s">
        <v>195</v>
      </c>
      <c r="L127" s="159">
        <v>45373</v>
      </c>
      <c r="M127" s="213"/>
      <c r="N127" s="189"/>
      <c r="O127" s="231"/>
    </row>
    <row r="128" spans="1:15">
      <c r="A128" s="187">
        <v>118</v>
      </c>
      <c r="B128" s="187" t="s">
        <v>147</v>
      </c>
      <c r="C128" s="187" t="s">
        <v>158</v>
      </c>
      <c r="D128" s="190" t="s">
        <v>690</v>
      </c>
      <c r="E128" s="191">
        <v>45363</v>
      </c>
      <c r="F128" s="191">
        <v>45363</v>
      </c>
      <c r="G128" s="160" t="s">
        <v>5331</v>
      </c>
      <c r="H128" s="160" t="s">
        <v>5673</v>
      </c>
      <c r="I128" s="192" t="s">
        <v>5706</v>
      </c>
      <c r="J128" s="160" t="s">
        <v>305</v>
      </c>
      <c r="K128" s="189" t="s">
        <v>197</v>
      </c>
      <c r="L128" s="159">
        <v>45369</v>
      </c>
      <c r="M128" s="213"/>
      <c r="N128" s="189"/>
      <c r="O128" s="231"/>
    </row>
    <row r="129" spans="1:15">
      <c r="A129" s="187">
        <v>119</v>
      </c>
      <c r="B129" s="187" t="s">
        <v>147</v>
      </c>
      <c r="C129" s="187" t="s">
        <v>152</v>
      </c>
      <c r="D129" s="190" t="s">
        <v>691</v>
      </c>
      <c r="E129" s="159">
        <v>45367</v>
      </c>
      <c r="F129" s="159">
        <v>45367</v>
      </c>
      <c r="G129" s="160" t="s">
        <v>2015</v>
      </c>
      <c r="H129" s="160" t="s">
        <v>5714</v>
      </c>
      <c r="I129" s="160" t="s">
        <v>5715</v>
      </c>
      <c r="J129" s="160"/>
      <c r="K129" s="189" t="s">
        <v>195</v>
      </c>
      <c r="L129" s="159">
        <v>45373</v>
      </c>
      <c r="M129" s="213"/>
      <c r="N129" s="189"/>
      <c r="O129" s="231"/>
    </row>
    <row r="130" spans="1:15">
      <c r="A130" s="187">
        <v>120</v>
      </c>
      <c r="B130" s="187" t="s">
        <v>147</v>
      </c>
      <c r="C130" s="187" t="s">
        <v>153</v>
      </c>
      <c r="D130" s="190" t="s">
        <v>692</v>
      </c>
      <c r="E130" s="159">
        <v>45369</v>
      </c>
      <c r="F130" s="159">
        <v>45369</v>
      </c>
      <c r="G130" s="160" t="s">
        <v>5369</v>
      </c>
      <c r="H130" s="160" t="s">
        <v>5716</v>
      </c>
      <c r="I130" s="160" t="s">
        <v>5717</v>
      </c>
      <c r="J130" s="160" t="s">
        <v>5718</v>
      </c>
      <c r="K130" s="189" t="s">
        <v>197</v>
      </c>
      <c r="L130" s="159">
        <v>45373</v>
      </c>
      <c r="M130" s="213"/>
      <c r="N130" s="189"/>
      <c r="O130" s="231"/>
    </row>
    <row r="131" spans="1:15">
      <c r="A131" s="187">
        <v>121</v>
      </c>
      <c r="B131" s="187" t="s">
        <v>147</v>
      </c>
      <c r="C131" s="187" t="s">
        <v>2064</v>
      </c>
      <c r="D131" s="190" t="s">
        <v>693</v>
      </c>
      <c r="E131" s="159">
        <v>45368</v>
      </c>
      <c r="F131" s="159">
        <v>45368</v>
      </c>
      <c r="G131" s="160" t="s">
        <v>5719</v>
      </c>
      <c r="H131" s="160" t="s">
        <v>5720</v>
      </c>
      <c r="I131" s="160" t="s">
        <v>5721</v>
      </c>
      <c r="J131" s="160" t="s">
        <v>5722</v>
      </c>
      <c r="K131" s="189" t="s">
        <v>195</v>
      </c>
      <c r="L131" s="159">
        <v>45373</v>
      </c>
      <c r="M131" s="213"/>
      <c r="N131" s="189"/>
      <c r="O131" s="231"/>
    </row>
    <row r="132" spans="1:15">
      <c r="A132" s="187">
        <v>122</v>
      </c>
      <c r="B132" s="187" t="s">
        <v>147</v>
      </c>
      <c r="C132" s="187" t="s">
        <v>2064</v>
      </c>
      <c r="D132" s="190" t="s">
        <v>694</v>
      </c>
      <c r="E132" s="159">
        <v>45371</v>
      </c>
      <c r="F132" s="159">
        <v>45371</v>
      </c>
      <c r="G132" s="160" t="s">
        <v>5719</v>
      </c>
      <c r="H132" s="160" t="s">
        <v>5803</v>
      </c>
      <c r="I132" s="160" t="s">
        <v>5721</v>
      </c>
      <c r="J132" s="160" t="s">
        <v>5722</v>
      </c>
      <c r="K132" s="189" t="s">
        <v>195</v>
      </c>
      <c r="L132" s="159">
        <v>45416</v>
      </c>
      <c r="M132" s="213"/>
      <c r="N132" s="189"/>
      <c r="O132" s="231"/>
    </row>
    <row r="133" spans="1:15">
      <c r="A133" s="187">
        <v>123</v>
      </c>
      <c r="B133" s="187" t="s">
        <v>147</v>
      </c>
      <c r="C133" s="187" t="s">
        <v>152</v>
      </c>
      <c r="D133" s="190" t="s">
        <v>695</v>
      </c>
      <c r="E133" s="159">
        <v>45376</v>
      </c>
      <c r="F133" s="159">
        <v>45376</v>
      </c>
      <c r="G133" s="160" t="s">
        <v>5719</v>
      </c>
      <c r="H133" s="160" t="s">
        <v>5772</v>
      </c>
      <c r="I133" s="160" t="s">
        <v>5721</v>
      </c>
      <c r="J133" s="160" t="s">
        <v>5722</v>
      </c>
      <c r="K133" s="189" t="s">
        <v>195</v>
      </c>
      <c r="L133" s="159">
        <v>45384</v>
      </c>
      <c r="M133" s="213"/>
      <c r="N133" s="189"/>
      <c r="O133" s="231"/>
    </row>
    <row r="134" spans="1:15">
      <c r="A134" s="187">
        <v>124</v>
      </c>
      <c r="B134" s="187" t="s">
        <v>147</v>
      </c>
      <c r="C134" s="187" t="s">
        <v>153</v>
      </c>
      <c r="D134" s="190" t="s">
        <v>696</v>
      </c>
      <c r="E134" s="159">
        <v>45378</v>
      </c>
      <c r="F134" s="159">
        <v>45379</v>
      </c>
      <c r="G134" s="160" t="s">
        <v>2015</v>
      </c>
      <c r="H134" s="160" t="s">
        <v>5732</v>
      </c>
      <c r="I134" s="160" t="s">
        <v>5703</v>
      </c>
      <c r="J134" s="160" t="s">
        <v>5733</v>
      </c>
      <c r="K134" s="189" t="s">
        <v>195</v>
      </c>
      <c r="L134" s="159">
        <v>45384</v>
      </c>
      <c r="M134" s="213"/>
      <c r="N134" s="189"/>
      <c r="O134" s="231"/>
    </row>
    <row r="135" spans="1:15">
      <c r="A135" s="187">
        <v>125</v>
      </c>
      <c r="B135" s="187" t="s">
        <v>147</v>
      </c>
      <c r="C135" s="187" t="s">
        <v>149</v>
      </c>
      <c r="D135" s="190" t="s">
        <v>697</v>
      </c>
      <c r="E135" s="159">
        <v>45379</v>
      </c>
      <c r="F135" s="159">
        <v>45379</v>
      </c>
      <c r="G135" s="160" t="s">
        <v>5406</v>
      </c>
      <c r="H135" s="160" t="s">
        <v>5738</v>
      </c>
      <c r="I135" s="160" t="s">
        <v>5734</v>
      </c>
      <c r="J135" s="160" t="s">
        <v>416</v>
      </c>
      <c r="K135" s="189" t="s">
        <v>459</v>
      </c>
      <c r="L135" s="159"/>
      <c r="M135" s="213"/>
      <c r="N135" s="189"/>
      <c r="O135" s="231"/>
    </row>
    <row r="136" spans="1:15">
      <c r="A136" s="187">
        <v>126</v>
      </c>
      <c r="B136" s="187" t="s">
        <v>147</v>
      </c>
      <c r="C136" s="187" t="s">
        <v>152</v>
      </c>
      <c r="D136" s="190" t="s">
        <v>698</v>
      </c>
      <c r="E136" s="159">
        <v>45379</v>
      </c>
      <c r="F136" s="159">
        <v>45380</v>
      </c>
      <c r="G136" s="160" t="s">
        <v>5566</v>
      </c>
      <c r="H136" s="160" t="s">
        <v>5739</v>
      </c>
      <c r="I136" s="160" t="s">
        <v>5626</v>
      </c>
      <c r="J136" s="160" t="s">
        <v>5581</v>
      </c>
      <c r="K136" s="189" t="s">
        <v>197</v>
      </c>
      <c r="L136" s="159">
        <v>45387</v>
      </c>
      <c r="M136" s="213"/>
      <c r="N136" s="189"/>
      <c r="O136" s="231"/>
    </row>
    <row r="137" spans="1:15">
      <c r="A137" s="187">
        <v>127</v>
      </c>
      <c r="B137" s="214" t="s">
        <v>147</v>
      </c>
      <c r="C137" s="187" t="s">
        <v>152</v>
      </c>
      <c r="D137" s="190" t="s">
        <v>699</v>
      </c>
      <c r="E137" s="159">
        <v>45379</v>
      </c>
      <c r="F137" s="159">
        <v>45380</v>
      </c>
      <c r="G137" s="160" t="s">
        <v>5566</v>
      </c>
      <c r="H137" s="160" t="s">
        <v>5739</v>
      </c>
      <c r="I137" s="160" t="s">
        <v>5626</v>
      </c>
      <c r="J137" s="160" t="s">
        <v>5740</v>
      </c>
      <c r="K137" s="189" t="s">
        <v>197</v>
      </c>
      <c r="L137" s="159">
        <v>45404</v>
      </c>
      <c r="M137" s="213"/>
      <c r="N137" s="189"/>
      <c r="O137" s="231"/>
    </row>
    <row r="138" spans="1:15">
      <c r="A138" s="187">
        <v>128</v>
      </c>
      <c r="B138" s="187" t="s">
        <v>147</v>
      </c>
      <c r="C138" s="187" t="s">
        <v>152</v>
      </c>
      <c r="D138" s="190" t="s">
        <v>1179</v>
      </c>
      <c r="E138" s="159">
        <v>45379</v>
      </c>
      <c r="F138" s="159">
        <v>45380</v>
      </c>
      <c r="G138" s="160" t="s">
        <v>5566</v>
      </c>
      <c r="H138" s="160" t="s">
        <v>5739</v>
      </c>
      <c r="I138" s="160" t="s">
        <v>5626</v>
      </c>
      <c r="J138" s="160" t="s">
        <v>355</v>
      </c>
      <c r="K138" s="189" t="s">
        <v>197</v>
      </c>
      <c r="L138" s="159">
        <v>45387</v>
      </c>
      <c r="M138" s="213"/>
      <c r="N138" s="189"/>
      <c r="O138" s="231"/>
    </row>
    <row r="139" spans="1:15">
      <c r="A139" s="187">
        <v>129</v>
      </c>
      <c r="B139" s="187" t="s">
        <v>147</v>
      </c>
      <c r="C139" s="187" t="s">
        <v>153</v>
      </c>
      <c r="D139" s="190" t="s">
        <v>700</v>
      </c>
      <c r="E139" s="159">
        <v>45379</v>
      </c>
      <c r="F139" s="159">
        <v>45380</v>
      </c>
      <c r="G139" s="160" t="s">
        <v>5566</v>
      </c>
      <c r="H139" s="160" t="s">
        <v>5739</v>
      </c>
      <c r="I139" s="160" t="s">
        <v>5703</v>
      </c>
      <c r="J139" s="160" t="s">
        <v>5741</v>
      </c>
      <c r="K139" s="189" t="s">
        <v>195</v>
      </c>
      <c r="L139" s="159">
        <v>45457</v>
      </c>
      <c r="M139" s="213"/>
      <c r="N139" s="189"/>
      <c r="O139" s="231"/>
    </row>
    <row r="140" spans="1:15">
      <c r="A140" s="187">
        <v>130</v>
      </c>
      <c r="B140" s="187" t="s">
        <v>147</v>
      </c>
      <c r="C140" s="187" t="s">
        <v>153</v>
      </c>
      <c r="D140" s="190" t="s">
        <v>701</v>
      </c>
      <c r="E140" s="159">
        <v>45379</v>
      </c>
      <c r="F140" s="159">
        <v>45379</v>
      </c>
      <c r="G140" s="160" t="s">
        <v>5566</v>
      </c>
      <c r="H140" s="160" t="s">
        <v>5773</v>
      </c>
      <c r="I140" s="160" t="s">
        <v>5703</v>
      </c>
      <c r="J140" s="160" t="s">
        <v>5774</v>
      </c>
      <c r="K140" s="189" t="s">
        <v>197</v>
      </c>
      <c r="L140" s="159">
        <v>45384</v>
      </c>
      <c r="M140" s="213"/>
      <c r="N140" s="189"/>
      <c r="O140" s="231"/>
    </row>
    <row r="141" spans="1:15">
      <c r="A141" s="187">
        <v>131</v>
      </c>
      <c r="B141" s="187" t="s">
        <v>147</v>
      </c>
      <c r="C141" s="187" t="s">
        <v>153</v>
      </c>
      <c r="D141" s="190" t="s">
        <v>702</v>
      </c>
      <c r="E141" s="159">
        <v>45381</v>
      </c>
      <c r="F141" s="159">
        <v>45383</v>
      </c>
      <c r="G141" s="160" t="s">
        <v>5369</v>
      </c>
      <c r="H141" s="160" t="s">
        <v>5791</v>
      </c>
      <c r="I141" s="160" t="s">
        <v>5703</v>
      </c>
      <c r="J141" s="160" t="s">
        <v>5583</v>
      </c>
      <c r="K141" s="189" t="s">
        <v>197</v>
      </c>
      <c r="L141" s="159">
        <v>45404</v>
      </c>
      <c r="M141" s="213"/>
      <c r="N141" s="189"/>
      <c r="O141" s="231"/>
    </row>
    <row r="142" spans="1:15">
      <c r="A142" s="187">
        <v>132</v>
      </c>
      <c r="B142" s="187" t="s">
        <v>147</v>
      </c>
      <c r="C142" s="187" t="s">
        <v>1997</v>
      </c>
      <c r="D142" s="190" t="s">
        <v>703</v>
      </c>
      <c r="E142" s="159">
        <v>45385</v>
      </c>
      <c r="F142" s="159">
        <v>45386</v>
      </c>
      <c r="G142" s="160" t="s">
        <v>5406</v>
      </c>
      <c r="H142" s="160" t="s">
        <v>5775</v>
      </c>
      <c r="I142" s="160" t="s">
        <v>5703</v>
      </c>
      <c r="J142" s="160" t="s">
        <v>5776</v>
      </c>
      <c r="K142" s="189" t="s">
        <v>195</v>
      </c>
      <c r="L142" s="159">
        <v>45457</v>
      </c>
      <c r="M142" s="213"/>
      <c r="N142" s="189"/>
      <c r="O142" s="231"/>
    </row>
    <row r="143" spans="1:15">
      <c r="A143" s="187">
        <v>133</v>
      </c>
      <c r="B143" s="187" t="s">
        <v>147</v>
      </c>
      <c r="C143" s="187" t="s">
        <v>2150</v>
      </c>
      <c r="D143" s="190" t="s">
        <v>704</v>
      </c>
      <c r="E143" s="159">
        <v>45385</v>
      </c>
      <c r="F143" s="159">
        <v>45386</v>
      </c>
      <c r="G143" s="160" t="s">
        <v>5406</v>
      </c>
      <c r="H143" s="160" t="s">
        <v>5777</v>
      </c>
      <c r="I143" s="160" t="s">
        <v>5778</v>
      </c>
      <c r="J143" s="160" t="s">
        <v>5583</v>
      </c>
      <c r="K143" s="189" t="s">
        <v>197</v>
      </c>
      <c r="L143" s="159">
        <v>45404</v>
      </c>
      <c r="M143" s="213"/>
      <c r="N143" s="189"/>
      <c r="O143" s="231"/>
    </row>
    <row r="144" spans="1:15">
      <c r="A144" s="187"/>
      <c r="B144" s="187" t="s">
        <v>147</v>
      </c>
      <c r="C144" s="187" t="s">
        <v>153</v>
      </c>
      <c r="D144" s="190" t="s">
        <v>705</v>
      </c>
      <c r="E144" s="159">
        <v>45386</v>
      </c>
      <c r="F144" s="159">
        <v>45387</v>
      </c>
      <c r="G144" s="160" t="s">
        <v>5719</v>
      </c>
      <c r="H144" s="160" t="s">
        <v>5804</v>
      </c>
      <c r="I144" s="160" t="s">
        <v>5703</v>
      </c>
      <c r="J144" s="160" t="s">
        <v>5733</v>
      </c>
      <c r="K144" s="189" t="s">
        <v>195</v>
      </c>
      <c r="L144" s="159">
        <v>45416</v>
      </c>
      <c r="M144" s="213"/>
      <c r="N144" s="189"/>
      <c r="O144" s="231"/>
    </row>
    <row r="145" spans="1:15">
      <c r="A145" s="187"/>
      <c r="B145" s="187" t="s">
        <v>147</v>
      </c>
      <c r="C145" s="187" t="s">
        <v>154</v>
      </c>
      <c r="D145" s="190" t="s">
        <v>706</v>
      </c>
      <c r="E145" s="159">
        <v>45399</v>
      </c>
      <c r="F145" s="159">
        <v>45400</v>
      </c>
      <c r="G145" s="160" t="s">
        <v>5406</v>
      </c>
      <c r="H145" s="160" t="s">
        <v>5781</v>
      </c>
      <c r="I145" s="160" t="s">
        <v>5778</v>
      </c>
      <c r="J145" s="160" t="s">
        <v>5581</v>
      </c>
      <c r="K145" s="189" t="s">
        <v>197</v>
      </c>
      <c r="L145" s="159">
        <v>45416</v>
      </c>
      <c r="M145" s="213"/>
      <c r="N145" s="189"/>
      <c r="O145" s="231"/>
    </row>
    <row r="146" spans="1:15">
      <c r="A146" s="187"/>
      <c r="B146" s="187" t="s">
        <v>147</v>
      </c>
      <c r="C146" s="187" t="s">
        <v>154</v>
      </c>
      <c r="D146" s="190" t="s">
        <v>707</v>
      </c>
      <c r="E146" s="159">
        <v>45399</v>
      </c>
      <c r="F146" s="159">
        <v>45400</v>
      </c>
      <c r="G146" s="160" t="s">
        <v>5406</v>
      </c>
      <c r="H146" s="160" t="s">
        <v>5782</v>
      </c>
      <c r="I146" s="160" t="s">
        <v>5778</v>
      </c>
      <c r="J146" s="160" t="s">
        <v>5783</v>
      </c>
      <c r="K146" s="189" t="s">
        <v>197</v>
      </c>
      <c r="L146" s="159">
        <v>45416</v>
      </c>
      <c r="M146" s="213"/>
      <c r="N146" s="189"/>
      <c r="O146" s="231"/>
    </row>
    <row r="147" spans="1:15">
      <c r="A147" s="187"/>
      <c r="B147" s="187" t="s">
        <v>147</v>
      </c>
      <c r="C147" s="187" t="s">
        <v>2292</v>
      </c>
      <c r="D147" s="190" t="s">
        <v>708</v>
      </c>
      <c r="E147" s="159">
        <v>45404</v>
      </c>
      <c r="F147" s="159">
        <v>45405</v>
      </c>
      <c r="G147" s="160" t="s">
        <v>5406</v>
      </c>
      <c r="H147" s="160" t="s">
        <v>5805</v>
      </c>
      <c r="I147" s="160" t="s">
        <v>5806</v>
      </c>
      <c r="J147" s="160" t="s">
        <v>5581</v>
      </c>
      <c r="K147" s="189" t="s">
        <v>197</v>
      </c>
      <c r="L147" s="159">
        <v>45428</v>
      </c>
      <c r="M147" s="213"/>
      <c r="N147" s="189"/>
      <c r="O147" s="231"/>
    </row>
    <row r="148" spans="1:15">
      <c r="A148" s="187"/>
      <c r="B148" s="187" t="s">
        <v>147</v>
      </c>
      <c r="C148" s="187" t="s">
        <v>154</v>
      </c>
      <c r="D148" s="190" t="s">
        <v>709</v>
      </c>
      <c r="E148" s="159">
        <v>45404</v>
      </c>
      <c r="F148" s="159">
        <v>45404</v>
      </c>
      <c r="G148" s="160" t="s">
        <v>5406</v>
      </c>
      <c r="H148" s="160" t="s">
        <v>5807</v>
      </c>
      <c r="I148" s="160" t="s">
        <v>5806</v>
      </c>
      <c r="J148" s="160" t="s">
        <v>5808</v>
      </c>
      <c r="K148" s="189" t="s">
        <v>197</v>
      </c>
      <c r="L148" s="159">
        <v>45416</v>
      </c>
      <c r="M148" s="213"/>
      <c r="N148" s="189"/>
      <c r="O148" s="231"/>
    </row>
    <row r="149" spans="1:15">
      <c r="A149" s="163"/>
      <c r="B149" s="187" t="s">
        <v>147</v>
      </c>
      <c r="C149" s="187" t="s">
        <v>1997</v>
      </c>
      <c r="D149" s="190" t="s">
        <v>710</v>
      </c>
      <c r="E149" s="159">
        <v>45404</v>
      </c>
      <c r="F149" s="159">
        <v>45404</v>
      </c>
      <c r="G149" s="160" t="s">
        <v>5406</v>
      </c>
      <c r="H149" s="160" t="s">
        <v>5807</v>
      </c>
      <c r="I149" s="160" t="s">
        <v>5806</v>
      </c>
      <c r="J149" s="163" t="s">
        <v>5809</v>
      </c>
      <c r="K149" s="164" t="s">
        <v>197</v>
      </c>
      <c r="L149" s="159">
        <v>45416</v>
      </c>
      <c r="M149" s="163"/>
      <c r="N149" s="163"/>
      <c r="O149" s="163"/>
    </row>
    <row r="150" spans="1:15">
      <c r="A150" s="163"/>
      <c r="B150" s="187" t="s">
        <v>147</v>
      </c>
      <c r="C150" s="187" t="s">
        <v>155</v>
      </c>
      <c r="D150" s="190" t="s">
        <v>711</v>
      </c>
      <c r="E150" s="165">
        <v>45409</v>
      </c>
      <c r="F150" s="165">
        <v>45409</v>
      </c>
      <c r="G150" s="160" t="s">
        <v>5406</v>
      </c>
      <c r="H150" s="163" t="s">
        <v>5810</v>
      </c>
      <c r="I150" s="160" t="s">
        <v>5806</v>
      </c>
      <c r="J150" s="163" t="s">
        <v>5811</v>
      </c>
      <c r="K150" s="164" t="s">
        <v>197</v>
      </c>
      <c r="L150" s="159">
        <v>45416</v>
      </c>
      <c r="M150" s="163"/>
      <c r="N150" s="163"/>
      <c r="O150" s="163"/>
    </row>
    <row r="151" spans="1:15">
      <c r="A151" s="163"/>
      <c r="B151" s="187" t="s">
        <v>147</v>
      </c>
      <c r="C151" s="187" t="s">
        <v>154</v>
      </c>
      <c r="D151" s="190" t="s">
        <v>712</v>
      </c>
      <c r="E151" s="165">
        <v>45411</v>
      </c>
      <c r="F151" s="165">
        <v>45412</v>
      </c>
      <c r="G151" s="163" t="s">
        <v>5719</v>
      </c>
      <c r="H151" s="163" t="s">
        <v>5812</v>
      </c>
      <c r="I151" s="163" t="s">
        <v>5778</v>
      </c>
      <c r="J151" s="163" t="s">
        <v>5813</v>
      </c>
      <c r="K151" s="164" t="s">
        <v>195</v>
      </c>
      <c r="L151" s="165">
        <v>45416</v>
      </c>
      <c r="M151" s="163"/>
      <c r="N151" s="163"/>
      <c r="O151" s="163"/>
    </row>
    <row r="152" spans="1:15">
      <c r="A152" s="163"/>
      <c r="B152" s="187" t="s">
        <v>147</v>
      </c>
      <c r="C152" s="187" t="s">
        <v>1997</v>
      </c>
      <c r="D152" s="190" t="s">
        <v>713</v>
      </c>
      <c r="E152" s="165">
        <v>45414</v>
      </c>
      <c r="F152" s="165">
        <v>45415</v>
      </c>
      <c r="G152" s="163" t="s">
        <v>5406</v>
      </c>
      <c r="H152" s="163" t="s">
        <v>5798</v>
      </c>
      <c r="I152" s="163" t="s">
        <v>5712</v>
      </c>
      <c r="J152" s="163" t="s">
        <v>5799</v>
      </c>
      <c r="K152" s="164" t="s">
        <v>195</v>
      </c>
      <c r="L152" s="165">
        <v>45457</v>
      </c>
      <c r="M152" s="163"/>
      <c r="N152" s="163"/>
      <c r="O152" s="163"/>
    </row>
    <row r="153" spans="1:15">
      <c r="A153" s="163"/>
      <c r="B153" s="187" t="s">
        <v>147</v>
      </c>
      <c r="C153" s="187" t="s">
        <v>1997</v>
      </c>
      <c r="D153" s="190" t="s">
        <v>714</v>
      </c>
      <c r="E153" s="165">
        <v>45414</v>
      </c>
      <c r="F153" s="165">
        <v>45415</v>
      </c>
      <c r="G153" s="163" t="s">
        <v>5406</v>
      </c>
      <c r="H153" s="163" t="s">
        <v>5775</v>
      </c>
      <c r="I153" s="163" t="s">
        <v>5712</v>
      </c>
      <c r="J153" s="163" t="s">
        <v>5740</v>
      </c>
      <c r="K153" s="164" t="s">
        <v>195</v>
      </c>
      <c r="L153" s="165">
        <v>45457</v>
      </c>
      <c r="M153" s="163"/>
      <c r="N153" s="163"/>
      <c r="O153" s="163"/>
    </row>
    <row r="154" spans="1:15">
      <c r="A154" s="163"/>
      <c r="B154" s="187" t="s">
        <v>147</v>
      </c>
      <c r="C154" s="187" t="s">
        <v>157</v>
      </c>
      <c r="D154" s="190" t="s">
        <v>715</v>
      </c>
      <c r="E154" s="165">
        <v>45415</v>
      </c>
      <c r="F154" s="165">
        <v>45415</v>
      </c>
      <c r="G154" s="163" t="s">
        <v>5577</v>
      </c>
      <c r="H154" s="163" t="s">
        <v>5800</v>
      </c>
      <c r="I154" s="163"/>
      <c r="J154" s="163" t="s">
        <v>5605</v>
      </c>
      <c r="K154" s="164" t="s">
        <v>197</v>
      </c>
      <c r="L154" s="165">
        <v>45428</v>
      </c>
      <c r="M154" s="163"/>
      <c r="N154" s="163"/>
      <c r="O154" s="163"/>
    </row>
    <row r="155" spans="1:15">
      <c r="A155" s="163"/>
      <c r="B155" s="187" t="s">
        <v>147</v>
      </c>
      <c r="C155" s="187" t="s">
        <v>158</v>
      </c>
      <c r="D155" s="190" t="s">
        <v>716</v>
      </c>
      <c r="E155" s="165">
        <v>45415</v>
      </c>
      <c r="F155" s="165">
        <v>45415</v>
      </c>
      <c r="G155" s="163" t="s">
        <v>5577</v>
      </c>
      <c r="H155" s="163" t="s">
        <v>5800</v>
      </c>
      <c r="I155" s="163"/>
      <c r="J155" s="163" t="s">
        <v>305</v>
      </c>
      <c r="K155" s="164" t="s">
        <v>195</v>
      </c>
      <c r="L155" s="165">
        <v>45428</v>
      </c>
      <c r="M155" s="163"/>
      <c r="N155" s="163"/>
      <c r="O155" s="163"/>
    </row>
    <row r="156" spans="1:15">
      <c r="A156" s="163"/>
      <c r="B156" s="187" t="s">
        <v>147</v>
      </c>
      <c r="C156" s="187" t="s">
        <v>155</v>
      </c>
      <c r="D156" s="190" t="s">
        <v>717</v>
      </c>
      <c r="E156" s="165">
        <v>45415</v>
      </c>
      <c r="F156" s="165">
        <v>45416</v>
      </c>
      <c r="G156" s="163" t="s">
        <v>5369</v>
      </c>
      <c r="H156" s="163" t="s">
        <v>5801</v>
      </c>
      <c r="I156" s="163" t="s">
        <v>5802</v>
      </c>
      <c r="J156" s="163" t="s">
        <v>5583</v>
      </c>
      <c r="K156" s="164" t="s">
        <v>197</v>
      </c>
      <c r="L156" s="165">
        <v>45427</v>
      </c>
      <c r="M156" s="163"/>
      <c r="N156" s="163"/>
      <c r="O156" s="163"/>
    </row>
    <row r="157" spans="1:15">
      <c r="A157" s="163"/>
      <c r="B157" s="187" t="s">
        <v>147</v>
      </c>
      <c r="C157" s="187" t="s">
        <v>2150</v>
      </c>
      <c r="D157" s="190" t="s">
        <v>718</v>
      </c>
      <c r="E157" s="165">
        <v>45420</v>
      </c>
      <c r="F157" s="165">
        <v>45421</v>
      </c>
      <c r="G157" s="163" t="s">
        <v>1209</v>
      </c>
      <c r="H157" s="163" t="s">
        <v>5834</v>
      </c>
      <c r="I157" s="163" t="s">
        <v>5645</v>
      </c>
      <c r="J157" s="163" t="s">
        <v>5832</v>
      </c>
      <c r="K157" s="164" t="s">
        <v>195</v>
      </c>
      <c r="L157" s="165">
        <v>45428</v>
      </c>
      <c r="M157" s="163"/>
      <c r="N157" s="163"/>
      <c r="O157" s="163"/>
    </row>
    <row r="158" spans="1:15">
      <c r="A158" s="163"/>
      <c r="B158" s="187" t="s">
        <v>147</v>
      </c>
      <c r="C158" s="187" t="s">
        <v>156</v>
      </c>
      <c r="D158" s="190" t="s">
        <v>719</v>
      </c>
      <c r="E158" s="165">
        <v>45420</v>
      </c>
      <c r="F158" s="165">
        <v>45420</v>
      </c>
      <c r="G158" s="163" t="s">
        <v>5406</v>
      </c>
      <c r="H158" s="163" t="s">
        <v>5821</v>
      </c>
      <c r="I158" s="163" t="s">
        <v>5822</v>
      </c>
      <c r="J158" s="163" t="s">
        <v>5835</v>
      </c>
      <c r="K158" s="164" t="s">
        <v>197</v>
      </c>
      <c r="L158" s="165">
        <v>45428</v>
      </c>
      <c r="M158" s="163"/>
      <c r="N158" s="163"/>
      <c r="O158" s="163"/>
    </row>
    <row r="159" spans="1:15">
      <c r="A159" s="163"/>
      <c r="B159" s="187" t="s">
        <v>147</v>
      </c>
      <c r="C159" s="187" t="s">
        <v>155</v>
      </c>
      <c r="D159" s="190" t="s">
        <v>720</v>
      </c>
      <c r="E159" s="165">
        <v>45420</v>
      </c>
      <c r="F159" s="165">
        <v>45420</v>
      </c>
      <c r="G159" s="163" t="s">
        <v>5406</v>
      </c>
      <c r="H159" s="163" t="s">
        <v>5836</v>
      </c>
      <c r="I159" s="163" t="s">
        <v>5802</v>
      </c>
      <c r="J159" s="163" t="s">
        <v>5837</v>
      </c>
      <c r="K159" s="164" t="s">
        <v>197</v>
      </c>
      <c r="L159" s="165">
        <v>45428</v>
      </c>
      <c r="M159" s="163"/>
      <c r="N159" s="163"/>
      <c r="O159" s="163"/>
    </row>
    <row r="160" spans="1:15">
      <c r="A160" s="163"/>
      <c r="B160" s="187" t="s">
        <v>147</v>
      </c>
      <c r="C160" s="187" t="s">
        <v>1997</v>
      </c>
      <c r="D160" s="190" t="s">
        <v>721</v>
      </c>
      <c r="E160" s="165">
        <v>45421</v>
      </c>
      <c r="F160" s="165">
        <v>45421</v>
      </c>
      <c r="G160" s="163" t="s">
        <v>5331</v>
      </c>
      <c r="H160" s="163" t="s">
        <v>5838</v>
      </c>
      <c r="I160" s="163" t="s">
        <v>5712</v>
      </c>
      <c r="J160" s="163" t="s">
        <v>5839</v>
      </c>
      <c r="K160" s="164" t="s">
        <v>197</v>
      </c>
      <c r="L160" s="165">
        <v>45427</v>
      </c>
      <c r="M160" s="163"/>
      <c r="N160" s="163"/>
      <c r="O160" s="163"/>
    </row>
    <row r="161" spans="1:15">
      <c r="A161" s="163"/>
      <c r="B161" s="187" t="s">
        <v>147</v>
      </c>
      <c r="C161" s="187" t="s">
        <v>156</v>
      </c>
      <c r="D161" s="190" t="s">
        <v>722</v>
      </c>
      <c r="E161" s="165">
        <v>45422</v>
      </c>
      <c r="F161" s="165">
        <v>45422</v>
      </c>
      <c r="G161" s="163" t="s">
        <v>5406</v>
      </c>
      <c r="H161" s="163" t="s">
        <v>5843</v>
      </c>
      <c r="I161" s="163" t="s">
        <v>5822</v>
      </c>
      <c r="J161" s="163" t="s">
        <v>5844</v>
      </c>
      <c r="K161" s="164" t="s">
        <v>197</v>
      </c>
      <c r="L161" s="165">
        <v>45433</v>
      </c>
      <c r="M161" s="163"/>
      <c r="N161" s="163"/>
      <c r="O161" s="163"/>
    </row>
    <row r="162" spans="1:15">
      <c r="A162" s="163"/>
      <c r="B162" s="187" t="s">
        <v>147</v>
      </c>
      <c r="C162" s="187" t="s">
        <v>154</v>
      </c>
      <c r="D162" s="190" t="s">
        <v>723</v>
      </c>
      <c r="E162" s="165">
        <v>45423</v>
      </c>
      <c r="F162" s="165">
        <v>45423</v>
      </c>
      <c r="G162" s="163" t="s">
        <v>5406</v>
      </c>
      <c r="H162" s="163" t="s">
        <v>5816</v>
      </c>
      <c r="I162" s="163" t="s">
        <v>5817</v>
      </c>
      <c r="J162" s="163" t="s">
        <v>5818</v>
      </c>
      <c r="K162" s="164" t="s">
        <v>197</v>
      </c>
      <c r="L162" s="165">
        <v>45457</v>
      </c>
      <c r="M162" s="163"/>
      <c r="N162" s="163"/>
      <c r="O162" s="163"/>
    </row>
    <row r="163" spans="1:15">
      <c r="A163" s="163"/>
      <c r="B163" s="187" t="s">
        <v>147</v>
      </c>
      <c r="C163" s="187" t="s">
        <v>154</v>
      </c>
      <c r="D163" s="190" t="s">
        <v>724</v>
      </c>
      <c r="E163" s="165">
        <v>45423</v>
      </c>
      <c r="F163" s="165">
        <v>45423</v>
      </c>
      <c r="G163" s="163" t="s">
        <v>5406</v>
      </c>
      <c r="H163" s="163" t="s">
        <v>5739</v>
      </c>
      <c r="I163" s="163" t="s">
        <v>5817</v>
      </c>
      <c r="J163" s="163" t="s">
        <v>5811</v>
      </c>
      <c r="K163" s="164" t="s">
        <v>197</v>
      </c>
      <c r="L163" s="165">
        <v>45457</v>
      </c>
      <c r="M163" s="163"/>
      <c r="N163" s="163"/>
      <c r="O163" s="163"/>
    </row>
    <row r="164" spans="1:15">
      <c r="A164" s="163"/>
      <c r="B164" s="187" t="s">
        <v>147</v>
      </c>
      <c r="C164" s="187" t="s">
        <v>154</v>
      </c>
      <c r="D164" s="190" t="s">
        <v>725</v>
      </c>
      <c r="E164" s="165">
        <v>45423</v>
      </c>
      <c r="F164" s="165">
        <v>45423</v>
      </c>
      <c r="G164" s="163" t="s">
        <v>5406</v>
      </c>
      <c r="H164" s="163" t="s">
        <v>5739</v>
      </c>
      <c r="I164" s="163" t="s">
        <v>5817</v>
      </c>
      <c r="J164" s="163" t="s">
        <v>5583</v>
      </c>
      <c r="K164" s="164" t="s">
        <v>197</v>
      </c>
      <c r="L164" s="165">
        <v>45457</v>
      </c>
      <c r="M164" s="163"/>
      <c r="N164" s="163"/>
      <c r="O164" s="163"/>
    </row>
    <row r="165" spans="1:15">
      <c r="A165" s="163"/>
      <c r="B165" s="187" t="s">
        <v>147</v>
      </c>
      <c r="C165" s="187" t="s">
        <v>158</v>
      </c>
      <c r="D165" s="190" t="s">
        <v>726</v>
      </c>
      <c r="E165" s="165">
        <v>45423</v>
      </c>
      <c r="F165" s="165">
        <v>45423</v>
      </c>
      <c r="G165" s="163" t="s">
        <v>5606</v>
      </c>
      <c r="H165" s="163" t="s">
        <v>5705</v>
      </c>
      <c r="I165" s="163" t="s">
        <v>5706</v>
      </c>
      <c r="J165" s="163" t="s">
        <v>5605</v>
      </c>
      <c r="K165" s="164" t="s">
        <v>195</v>
      </c>
      <c r="L165" s="165">
        <v>45428</v>
      </c>
      <c r="M165" s="163"/>
      <c r="N165" s="163"/>
      <c r="O165" s="163"/>
    </row>
    <row r="166" spans="1:15">
      <c r="A166" s="163"/>
      <c r="B166" s="187" t="s">
        <v>147</v>
      </c>
      <c r="C166" s="187" t="s">
        <v>158</v>
      </c>
      <c r="D166" s="190" t="s">
        <v>727</v>
      </c>
      <c r="E166" s="165">
        <v>45423</v>
      </c>
      <c r="F166" s="165">
        <v>45423</v>
      </c>
      <c r="G166" s="163" t="s">
        <v>5819</v>
      </c>
      <c r="H166" s="163" t="s">
        <v>5659</v>
      </c>
      <c r="I166" s="163" t="s">
        <v>5706</v>
      </c>
      <c r="J166" s="163" t="s">
        <v>5605</v>
      </c>
      <c r="K166" s="164" t="s">
        <v>197</v>
      </c>
      <c r="L166" s="165">
        <v>45427</v>
      </c>
      <c r="M166" s="163"/>
      <c r="N166" s="163"/>
      <c r="O166" s="163"/>
    </row>
    <row r="167" spans="1:15">
      <c r="A167" s="163"/>
      <c r="B167" s="187" t="s">
        <v>147</v>
      </c>
      <c r="C167" s="187" t="s">
        <v>156</v>
      </c>
      <c r="D167" s="190" t="s">
        <v>728</v>
      </c>
      <c r="E167" s="165">
        <v>45423</v>
      </c>
      <c r="F167" s="165">
        <v>45423</v>
      </c>
      <c r="G167" s="163" t="s">
        <v>5820</v>
      </c>
      <c r="H167" s="163" t="s">
        <v>5821</v>
      </c>
      <c r="I167" s="163" t="s">
        <v>5822</v>
      </c>
      <c r="J167" s="163" t="s">
        <v>5823</v>
      </c>
      <c r="K167" s="164" t="s">
        <v>197</v>
      </c>
      <c r="L167" s="165">
        <v>45427</v>
      </c>
      <c r="M167" s="163"/>
      <c r="N167" s="163"/>
      <c r="O167" s="163"/>
    </row>
    <row r="168" spans="1:15">
      <c r="A168" s="163"/>
      <c r="B168" s="187" t="s">
        <v>147</v>
      </c>
      <c r="C168" s="187" t="s">
        <v>2418</v>
      </c>
      <c r="D168" s="190" t="s">
        <v>729</v>
      </c>
      <c r="E168" s="165">
        <v>45425</v>
      </c>
      <c r="F168" s="165">
        <v>45425</v>
      </c>
      <c r="G168" s="163" t="s">
        <v>5406</v>
      </c>
      <c r="H168" s="163" t="s">
        <v>5836</v>
      </c>
      <c r="I168" s="163" t="s">
        <v>5822</v>
      </c>
      <c r="J168" s="163" t="s">
        <v>5840</v>
      </c>
      <c r="K168" s="164" t="s">
        <v>197</v>
      </c>
      <c r="L168" s="165">
        <v>45427</v>
      </c>
      <c r="M168" s="163"/>
      <c r="N168" s="163"/>
      <c r="O168" s="163"/>
    </row>
    <row r="169" spans="1:15">
      <c r="A169" s="163"/>
      <c r="B169" s="187" t="s">
        <v>147</v>
      </c>
      <c r="C169" s="187" t="s">
        <v>155</v>
      </c>
      <c r="D169" s="190" t="s">
        <v>730</v>
      </c>
      <c r="E169" s="165">
        <v>45425</v>
      </c>
      <c r="F169" s="165">
        <v>45425</v>
      </c>
      <c r="G169" s="163" t="s">
        <v>5406</v>
      </c>
      <c r="H169" s="163" t="s">
        <v>5836</v>
      </c>
      <c r="I169" s="163" t="s">
        <v>5802</v>
      </c>
      <c r="J169" s="163" t="s">
        <v>5718</v>
      </c>
      <c r="K169" s="164" t="s">
        <v>197</v>
      </c>
      <c r="L169" s="165">
        <v>45433</v>
      </c>
      <c r="M169" s="163"/>
      <c r="N169" s="163"/>
      <c r="O169" s="163"/>
    </row>
    <row r="170" spans="1:15">
      <c r="A170" s="163"/>
      <c r="B170" s="187" t="s">
        <v>147</v>
      </c>
      <c r="C170" s="187" t="s">
        <v>153</v>
      </c>
      <c r="D170" s="190" t="s">
        <v>731</v>
      </c>
      <c r="E170" s="165">
        <v>45425</v>
      </c>
      <c r="F170" s="165">
        <v>45426</v>
      </c>
      <c r="G170" s="163" t="s">
        <v>5829</v>
      </c>
      <c r="H170" s="163" t="s">
        <v>5830</v>
      </c>
      <c r="I170" s="163" t="s">
        <v>5712</v>
      </c>
      <c r="J170" s="163" t="s">
        <v>5733</v>
      </c>
      <c r="K170" s="164" t="s">
        <v>195</v>
      </c>
      <c r="L170" s="165">
        <v>45433</v>
      </c>
      <c r="M170" s="163"/>
      <c r="N170" s="163"/>
      <c r="O170" s="163"/>
    </row>
    <row r="171" spans="1:15">
      <c r="A171" s="163"/>
      <c r="B171" s="187" t="s">
        <v>147</v>
      </c>
      <c r="C171" s="187" t="s">
        <v>154</v>
      </c>
      <c r="D171" s="190" t="s">
        <v>732</v>
      </c>
      <c r="E171" s="165">
        <v>45425</v>
      </c>
      <c r="F171" s="165">
        <v>45426</v>
      </c>
      <c r="G171" s="163" t="s">
        <v>5829</v>
      </c>
      <c r="H171" s="163" t="s">
        <v>5830</v>
      </c>
      <c r="I171" s="163" t="s">
        <v>5817</v>
      </c>
      <c r="J171" s="163" t="s">
        <v>5813</v>
      </c>
      <c r="K171" s="164" t="s">
        <v>195</v>
      </c>
      <c r="L171" s="165">
        <v>45433</v>
      </c>
      <c r="M171" s="163"/>
      <c r="N171" s="163"/>
      <c r="O171" s="163"/>
    </row>
    <row r="172" spans="1:15">
      <c r="A172" s="163"/>
      <c r="B172" s="187" t="s">
        <v>147</v>
      </c>
      <c r="C172" s="187" t="s">
        <v>154</v>
      </c>
      <c r="D172" s="190" t="s">
        <v>733</v>
      </c>
      <c r="E172" s="165">
        <v>45425</v>
      </c>
      <c r="F172" s="165">
        <v>45426</v>
      </c>
      <c r="G172" s="163" t="s">
        <v>5829</v>
      </c>
      <c r="H172" s="163" t="s">
        <v>5830</v>
      </c>
      <c r="I172" s="163" t="s">
        <v>5817</v>
      </c>
      <c r="J172" s="163" t="s">
        <v>5813</v>
      </c>
      <c r="K172" s="164" t="s">
        <v>195</v>
      </c>
      <c r="L172" s="165">
        <v>45427</v>
      </c>
      <c r="M172" s="163"/>
      <c r="N172" s="163"/>
      <c r="O172" s="163"/>
    </row>
    <row r="173" spans="1:15">
      <c r="A173" s="163"/>
      <c r="B173" s="187" t="s">
        <v>147</v>
      </c>
      <c r="C173" s="187" t="s">
        <v>154</v>
      </c>
      <c r="D173" s="190" t="s">
        <v>1180</v>
      </c>
      <c r="E173" s="165">
        <v>45426</v>
      </c>
      <c r="F173" s="165">
        <v>45426</v>
      </c>
      <c r="G173" s="163" t="s">
        <v>5606</v>
      </c>
      <c r="H173" s="163" t="s">
        <v>5831</v>
      </c>
      <c r="I173" s="163" t="s">
        <v>5645</v>
      </c>
      <c r="J173" s="163" t="s">
        <v>5832</v>
      </c>
      <c r="K173" s="164" t="s">
        <v>195</v>
      </c>
      <c r="L173" s="165">
        <v>45427</v>
      </c>
      <c r="M173" s="163"/>
      <c r="N173" s="163"/>
      <c r="O173" s="163"/>
    </row>
    <row r="174" spans="1:15">
      <c r="A174" s="163"/>
      <c r="B174" s="187" t="s">
        <v>147</v>
      </c>
      <c r="C174" s="187" t="s">
        <v>154</v>
      </c>
      <c r="D174" s="190" t="s">
        <v>734</v>
      </c>
      <c r="E174" s="165">
        <v>45426</v>
      </c>
      <c r="F174" s="165">
        <v>45426</v>
      </c>
      <c r="G174" s="163" t="s">
        <v>5577</v>
      </c>
      <c r="H174" s="163" t="s">
        <v>5833</v>
      </c>
      <c r="I174" s="163" t="s">
        <v>5645</v>
      </c>
      <c r="J174" s="163" t="s">
        <v>5832</v>
      </c>
      <c r="K174" s="164" t="s">
        <v>197</v>
      </c>
      <c r="L174" s="165">
        <v>45427</v>
      </c>
      <c r="M174" s="163"/>
      <c r="N174" s="163"/>
      <c r="O174" s="163"/>
    </row>
    <row r="175" spans="1:15">
      <c r="A175" s="163"/>
      <c r="B175" s="187" t="s">
        <v>147</v>
      </c>
      <c r="C175" s="187" t="s">
        <v>157</v>
      </c>
      <c r="D175" s="190" t="s">
        <v>735</v>
      </c>
      <c r="E175" s="165">
        <v>45428</v>
      </c>
      <c r="F175" s="165">
        <v>45429</v>
      </c>
      <c r="G175" s="163" t="s">
        <v>5406</v>
      </c>
      <c r="H175" s="163" t="s">
        <v>5849</v>
      </c>
      <c r="I175" s="163" t="s">
        <v>5850</v>
      </c>
      <c r="J175" s="163" t="s">
        <v>5581</v>
      </c>
      <c r="K175" s="164" t="s">
        <v>197</v>
      </c>
      <c r="L175" s="165">
        <v>45434</v>
      </c>
      <c r="M175" s="163"/>
      <c r="N175" s="163"/>
      <c r="O175" s="163"/>
    </row>
    <row r="176" spans="1:15">
      <c r="A176" s="163"/>
      <c r="B176" s="187" t="s">
        <v>147</v>
      </c>
      <c r="C176" s="187" t="s">
        <v>154</v>
      </c>
      <c r="D176" s="190" t="s">
        <v>736</v>
      </c>
      <c r="E176" s="165">
        <v>45428</v>
      </c>
      <c r="F176" s="165">
        <v>45429</v>
      </c>
      <c r="G176" s="163" t="s">
        <v>1209</v>
      </c>
      <c r="H176" s="163" t="s">
        <v>5841</v>
      </c>
      <c r="I176" s="163" t="s">
        <v>5645</v>
      </c>
      <c r="J176" s="163" t="s">
        <v>5839</v>
      </c>
      <c r="K176" s="164" t="s">
        <v>195</v>
      </c>
      <c r="L176" s="165">
        <v>45434</v>
      </c>
      <c r="M176" s="163"/>
      <c r="N176" s="163"/>
      <c r="O176" s="163"/>
    </row>
    <row r="177" spans="1:15">
      <c r="A177" s="163"/>
      <c r="B177" s="187" t="s">
        <v>147</v>
      </c>
      <c r="C177" s="187" t="s">
        <v>154</v>
      </c>
      <c r="D177" s="190" t="s">
        <v>737</v>
      </c>
      <c r="E177" s="165">
        <v>45428</v>
      </c>
      <c r="F177" s="165">
        <v>45429</v>
      </c>
      <c r="G177" s="163" t="s">
        <v>1209</v>
      </c>
      <c r="H177" s="163" t="s">
        <v>5842</v>
      </c>
      <c r="I177" s="163" t="s">
        <v>5645</v>
      </c>
      <c r="J177" s="163" t="s">
        <v>5839</v>
      </c>
      <c r="K177" s="164" t="s">
        <v>195</v>
      </c>
      <c r="L177" s="165">
        <v>45434</v>
      </c>
      <c r="M177" s="163"/>
      <c r="N177" s="163"/>
      <c r="O177" s="163"/>
    </row>
    <row r="178" spans="1:15">
      <c r="A178" s="163"/>
      <c r="B178" s="187" t="s">
        <v>147</v>
      </c>
      <c r="C178" s="187" t="s">
        <v>159</v>
      </c>
      <c r="D178" s="190" t="s">
        <v>738</v>
      </c>
      <c r="E178" s="165">
        <v>45427</v>
      </c>
      <c r="F178" s="165">
        <v>45427</v>
      </c>
      <c r="G178" s="163" t="s">
        <v>1209</v>
      </c>
      <c r="H178" s="163" t="s">
        <v>5851</v>
      </c>
      <c r="I178" s="163" t="s">
        <v>5852</v>
      </c>
      <c r="J178" s="163" t="s">
        <v>305</v>
      </c>
      <c r="K178" s="164" t="s">
        <v>195</v>
      </c>
      <c r="L178" s="165">
        <v>45434</v>
      </c>
      <c r="M178" s="163"/>
      <c r="N178" s="163"/>
      <c r="O178" s="163"/>
    </row>
    <row r="179" spans="1:15">
      <c r="A179" s="163"/>
      <c r="B179" s="187" t="s">
        <v>147</v>
      </c>
      <c r="C179" s="187" t="s">
        <v>159</v>
      </c>
      <c r="D179" s="190" t="s">
        <v>739</v>
      </c>
      <c r="E179" s="165">
        <v>45427</v>
      </c>
      <c r="F179" s="165">
        <v>45427</v>
      </c>
      <c r="G179" s="163" t="s">
        <v>1209</v>
      </c>
      <c r="H179" s="163" t="s">
        <v>5853</v>
      </c>
      <c r="I179" s="163" t="s">
        <v>5852</v>
      </c>
      <c r="J179" s="163" t="s">
        <v>305</v>
      </c>
      <c r="K179" s="164" t="s">
        <v>195</v>
      </c>
      <c r="L179" s="165">
        <v>45434</v>
      </c>
      <c r="M179" s="163"/>
      <c r="N179" s="163"/>
      <c r="O179" s="163"/>
    </row>
    <row r="180" spans="1:15">
      <c r="A180" s="163"/>
      <c r="B180" s="187" t="s">
        <v>147</v>
      </c>
      <c r="C180" s="187" t="s">
        <v>155</v>
      </c>
      <c r="D180" s="190" t="s">
        <v>789</v>
      </c>
      <c r="E180" s="165">
        <v>45430</v>
      </c>
      <c r="F180" s="165">
        <v>45430</v>
      </c>
      <c r="G180" s="163" t="s">
        <v>5854</v>
      </c>
      <c r="H180" s="163" t="s">
        <v>5855</v>
      </c>
      <c r="I180" s="163" t="s">
        <v>5658</v>
      </c>
      <c r="J180" s="163" t="s">
        <v>5832</v>
      </c>
      <c r="K180" s="164" t="s">
        <v>195</v>
      </c>
      <c r="L180" s="165">
        <v>45434</v>
      </c>
      <c r="M180" s="163"/>
      <c r="N180" s="163"/>
      <c r="O180" s="163"/>
    </row>
    <row r="181" spans="1:15">
      <c r="A181" s="163"/>
      <c r="B181" s="187" t="s">
        <v>147</v>
      </c>
      <c r="C181" s="187" t="s">
        <v>155</v>
      </c>
      <c r="D181" s="190" t="s">
        <v>790</v>
      </c>
      <c r="E181" s="165">
        <v>45430</v>
      </c>
      <c r="F181" s="165">
        <v>45430</v>
      </c>
      <c r="G181" s="163" t="s">
        <v>5856</v>
      </c>
      <c r="H181" s="163" t="s">
        <v>5833</v>
      </c>
      <c r="I181" s="163" t="s">
        <v>5658</v>
      </c>
      <c r="J181" s="163" t="s">
        <v>5832</v>
      </c>
      <c r="K181" s="164" t="s">
        <v>197</v>
      </c>
      <c r="L181" s="165">
        <v>45434</v>
      </c>
      <c r="M181" s="163"/>
      <c r="N181" s="163"/>
      <c r="O181" s="163"/>
    </row>
    <row r="182" spans="1:15">
      <c r="A182" s="163"/>
      <c r="B182" s="187" t="s">
        <v>147</v>
      </c>
      <c r="C182" s="187" t="s">
        <v>159</v>
      </c>
      <c r="D182" s="190" t="s">
        <v>793</v>
      </c>
      <c r="E182" s="165">
        <v>45430</v>
      </c>
      <c r="F182" s="165">
        <v>45430</v>
      </c>
      <c r="G182" s="163" t="s">
        <v>5857</v>
      </c>
      <c r="H182" s="163" t="s">
        <v>5858</v>
      </c>
      <c r="I182" s="163" t="s">
        <v>5852</v>
      </c>
      <c r="J182" s="163" t="s">
        <v>305</v>
      </c>
      <c r="K182" s="164" t="s">
        <v>195</v>
      </c>
      <c r="L182" s="165">
        <v>45434</v>
      </c>
      <c r="M182" s="163"/>
      <c r="N182" s="163"/>
      <c r="O182" s="163"/>
    </row>
    <row r="183" spans="1:15">
      <c r="A183" s="163"/>
      <c r="B183" s="187" t="s">
        <v>147</v>
      </c>
      <c r="C183" s="187" t="s">
        <v>3</v>
      </c>
      <c r="D183" s="190" t="s">
        <v>859</v>
      </c>
      <c r="E183" s="164"/>
      <c r="F183" s="164"/>
      <c r="G183" s="163"/>
      <c r="H183" s="163"/>
      <c r="I183" s="163"/>
      <c r="J183" s="163"/>
      <c r="K183" s="164"/>
      <c r="L183" s="164"/>
      <c r="M183" s="163"/>
      <c r="N183" s="163"/>
      <c r="O183" s="163"/>
    </row>
    <row r="184" spans="1:15">
      <c r="A184" s="163"/>
      <c r="B184" s="187" t="s">
        <v>147</v>
      </c>
      <c r="C184" s="187" t="s">
        <v>154</v>
      </c>
      <c r="D184" s="190" t="s">
        <v>860</v>
      </c>
      <c r="E184" s="165">
        <v>45432</v>
      </c>
      <c r="F184" s="165">
        <v>45432</v>
      </c>
      <c r="G184" s="163" t="s">
        <v>5829</v>
      </c>
      <c r="H184" s="163" t="s">
        <v>5859</v>
      </c>
      <c r="I184" s="163" t="s">
        <v>5802</v>
      </c>
      <c r="J184" s="163" t="s">
        <v>5860</v>
      </c>
      <c r="K184" s="164" t="s">
        <v>195</v>
      </c>
      <c r="L184" s="165">
        <v>45434</v>
      </c>
      <c r="M184" s="163"/>
      <c r="N184" s="163"/>
      <c r="O184" s="163"/>
    </row>
    <row r="185" spans="1:15">
      <c r="A185" s="163"/>
      <c r="B185" s="187" t="s">
        <v>147</v>
      </c>
      <c r="C185" s="187" t="s">
        <v>157</v>
      </c>
      <c r="D185" s="190" t="s">
        <v>861</v>
      </c>
      <c r="E185" s="165">
        <v>45432</v>
      </c>
      <c r="F185" s="165">
        <v>45432</v>
      </c>
      <c r="G185" s="163" t="s">
        <v>5406</v>
      </c>
      <c r="H185" s="163" t="s">
        <v>5917</v>
      </c>
      <c r="I185" s="163" t="s">
        <v>5918</v>
      </c>
      <c r="J185" s="163" t="s">
        <v>5811</v>
      </c>
      <c r="K185" s="164" t="s">
        <v>197</v>
      </c>
      <c r="L185" s="165">
        <v>45441</v>
      </c>
      <c r="M185" s="163"/>
      <c r="N185" s="163"/>
      <c r="O185" s="163"/>
    </row>
    <row r="186" spans="1:15">
      <c r="A186" s="163"/>
      <c r="B186" s="187" t="s">
        <v>147</v>
      </c>
      <c r="C186" s="187" t="s">
        <v>156</v>
      </c>
      <c r="D186" s="190" t="s">
        <v>862</v>
      </c>
      <c r="E186" s="165">
        <v>45435</v>
      </c>
      <c r="F186" s="165">
        <v>45435</v>
      </c>
      <c r="G186" s="163" t="s">
        <v>5829</v>
      </c>
      <c r="H186" s="163" t="s">
        <v>5859</v>
      </c>
      <c r="I186" s="163" t="s">
        <v>5822</v>
      </c>
      <c r="J186" s="163" t="s">
        <v>5919</v>
      </c>
      <c r="K186" s="164" t="s">
        <v>195</v>
      </c>
      <c r="L186" s="165">
        <v>45441</v>
      </c>
      <c r="M186" s="163"/>
      <c r="N186" s="163"/>
      <c r="O186" s="163"/>
    </row>
    <row r="187" spans="1:15">
      <c r="A187" s="163"/>
      <c r="B187" s="187" t="s">
        <v>147</v>
      </c>
      <c r="C187" s="187" t="s">
        <v>159</v>
      </c>
      <c r="D187" s="190" t="s">
        <v>863</v>
      </c>
      <c r="E187" s="165">
        <v>45434</v>
      </c>
      <c r="F187" s="165">
        <v>45434</v>
      </c>
      <c r="G187" s="163" t="s">
        <v>5664</v>
      </c>
      <c r="H187" s="163" t="s">
        <v>5851</v>
      </c>
      <c r="I187" s="163" t="s">
        <v>5852</v>
      </c>
      <c r="J187" s="163" t="s">
        <v>5920</v>
      </c>
      <c r="K187" s="164" t="s">
        <v>195</v>
      </c>
      <c r="L187" s="165">
        <v>45441</v>
      </c>
      <c r="M187" s="163"/>
      <c r="N187" s="163"/>
      <c r="O187" s="163"/>
    </row>
    <row r="188" spans="1:15">
      <c r="A188" s="163"/>
      <c r="B188" s="187" t="s">
        <v>147</v>
      </c>
      <c r="C188" s="187" t="s">
        <v>159</v>
      </c>
      <c r="D188" s="190" t="s">
        <v>864</v>
      </c>
      <c r="E188" s="165">
        <v>45434</v>
      </c>
      <c r="F188" s="165">
        <v>45434</v>
      </c>
      <c r="G188" s="163" t="s">
        <v>5664</v>
      </c>
      <c r="H188" s="163" t="s">
        <v>5851</v>
      </c>
      <c r="I188" s="163" t="s">
        <v>5852</v>
      </c>
      <c r="J188" s="163" t="s">
        <v>5920</v>
      </c>
      <c r="K188" s="164" t="s">
        <v>195</v>
      </c>
      <c r="L188" s="165">
        <v>45441</v>
      </c>
      <c r="M188" s="163"/>
      <c r="N188" s="163"/>
      <c r="O188" s="163"/>
    </row>
    <row r="189" spans="1:15">
      <c r="A189" s="163"/>
      <c r="B189" s="187" t="s">
        <v>147</v>
      </c>
      <c r="C189" s="187" t="s">
        <v>155</v>
      </c>
      <c r="D189" s="190" t="s">
        <v>865</v>
      </c>
      <c r="E189" s="165">
        <v>45436</v>
      </c>
      <c r="F189" s="165">
        <v>45436</v>
      </c>
      <c r="G189" s="163" t="s">
        <v>5606</v>
      </c>
      <c r="H189" s="163" t="s">
        <v>5867</v>
      </c>
      <c r="I189" s="163" t="s">
        <v>5658</v>
      </c>
      <c r="J189" s="163" t="s">
        <v>5839</v>
      </c>
      <c r="K189" s="164" t="s">
        <v>195</v>
      </c>
      <c r="L189" s="165">
        <v>45441</v>
      </c>
      <c r="M189" s="163"/>
      <c r="N189" s="163"/>
      <c r="O189" s="163"/>
    </row>
    <row r="190" spans="1:15">
      <c r="A190" s="163"/>
      <c r="B190" s="187" t="s">
        <v>147</v>
      </c>
      <c r="C190" s="187" t="s">
        <v>155</v>
      </c>
      <c r="D190" s="190" t="s">
        <v>879</v>
      </c>
      <c r="E190" s="165">
        <v>45436</v>
      </c>
      <c r="F190" s="165">
        <v>45436</v>
      </c>
      <c r="G190" s="163" t="s">
        <v>5577</v>
      </c>
      <c r="H190" s="163" t="s">
        <v>5868</v>
      </c>
      <c r="I190" s="163" t="s">
        <v>5658</v>
      </c>
      <c r="J190" s="163" t="s">
        <v>5839</v>
      </c>
      <c r="K190" s="164" t="s">
        <v>197</v>
      </c>
      <c r="L190" s="165">
        <v>45441</v>
      </c>
      <c r="M190" s="163"/>
      <c r="N190" s="163"/>
      <c r="O190" s="163"/>
    </row>
    <row r="191" spans="1:15">
      <c r="A191" s="163"/>
      <c r="B191" s="187" t="s">
        <v>147</v>
      </c>
      <c r="C191" s="187" t="s">
        <v>159</v>
      </c>
      <c r="D191" s="190" t="s">
        <v>937</v>
      </c>
      <c r="E191" s="165">
        <v>45436</v>
      </c>
      <c r="F191" s="165">
        <v>45436</v>
      </c>
      <c r="G191" s="163" t="s">
        <v>5606</v>
      </c>
      <c r="H191" s="163" t="s">
        <v>5855</v>
      </c>
      <c r="I191" s="163" t="s">
        <v>5852</v>
      </c>
      <c r="J191" s="163" t="s">
        <v>5605</v>
      </c>
      <c r="K191" s="164" t="s">
        <v>195</v>
      </c>
      <c r="L191" s="165">
        <v>45441</v>
      </c>
      <c r="M191" s="163"/>
      <c r="N191" s="163"/>
      <c r="O191" s="163"/>
    </row>
    <row r="192" spans="1:15">
      <c r="A192" s="163"/>
      <c r="B192" s="187" t="s">
        <v>147</v>
      </c>
      <c r="C192" s="187" t="s">
        <v>159</v>
      </c>
      <c r="D192" s="190" t="s">
        <v>939</v>
      </c>
      <c r="E192" s="165">
        <v>45436</v>
      </c>
      <c r="F192" s="165">
        <v>45436</v>
      </c>
      <c r="G192" s="163" t="s">
        <v>5577</v>
      </c>
      <c r="H192" s="163" t="s">
        <v>5868</v>
      </c>
      <c r="I192" s="163" t="s">
        <v>5852</v>
      </c>
      <c r="J192" s="163" t="s">
        <v>5605</v>
      </c>
      <c r="K192" s="164" t="s">
        <v>195</v>
      </c>
      <c r="L192" s="165">
        <v>45441</v>
      </c>
      <c r="M192" s="163"/>
      <c r="N192" s="163"/>
      <c r="O192" s="163"/>
    </row>
    <row r="193" spans="1:15">
      <c r="A193" s="163"/>
      <c r="B193" s="187" t="s">
        <v>147</v>
      </c>
      <c r="C193" s="187" t="s">
        <v>2064</v>
      </c>
      <c r="D193" s="190" t="s">
        <v>1008</v>
      </c>
      <c r="E193" s="165">
        <v>45436</v>
      </c>
      <c r="F193" s="165">
        <v>45437</v>
      </c>
      <c r="G193" s="163" t="s">
        <v>5406</v>
      </c>
      <c r="H193" s="163" t="s">
        <v>5905</v>
      </c>
      <c r="I193" s="163" t="s">
        <v>5906</v>
      </c>
      <c r="J193" s="163" t="s">
        <v>5907</v>
      </c>
      <c r="K193" s="164" t="s">
        <v>197</v>
      </c>
      <c r="L193" s="165">
        <v>45446</v>
      </c>
      <c r="M193" s="163"/>
      <c r="N193" s="163"/>
      <c r="O193" s="163"/>
    </row>
    <row r="194" spans="1:15">
      <c r="A194" s="163"/>
      <c r="B194" s="187" t="s">
        <v>147</v>
      </c>
      <c r="C194" s="187" t="s">
        <v>1997</v>
      </c>
      <c r="D194" s="190" t="s">
        <v>1009</v>
      </c>
      <c r="E194" s="165">
        <v>45436</v>
      </c>
      <c r="F194" s="165">
        <v>45437</v>
      </c>
      <c r="G194" s="163" t="s">
        <v>5406</v>
      </c>
      <c r="H194" s="163" t="s">
        <v>5908</v>
      </c>
      <c r="I194" s="163" t="s">
        <v>5712</v>
      </c>
      <c r="J194" s="163" t="s">
        <v>5907</v>
      </c>
      <c r="K194" s="164" t="s">
        <v>197</v>
      </c>
      <c r="L194" s="165">
        <v>45446</v>
      </c>
      <c r="M194" s="163"/>
      <c r="N194" s="163"/>
      <c r="O194" s="163"/>
    </row>
    <row r="195" spans="1:15">
      <c r="A195" s="163"/>
      <c r="B195" s="187" t="s">
        <v>147</v>
      </c>
      <c r="C195" s="187" t="s">
        <v>155</v>
      </c>
      <c r="D195" s="190" t="s">
        <v>1010</v>
      </c>
      <c r="E195" s="165">
        <v>45436</v>
      </c>
      <c r="F195" s="165">
        <v>45437</v>
      </c>
      <c r="G195" s="163" t="s">
        <v>5406</v>
      </c>
      <c r="H195" s="163" t="s">
        <v>5739</v>
      </c>
      <c r="I195" s="163" t="s">
        <v>5802</v>
      </c>
      <c r="J195" s="163" t="s">
        <v>5909</v>
      </c>
      <c r="K195" s="164" t="s">
        <v>195</v>
      </c>
      <c r="L195" s="165">
        <v>45457</v>
      </c>
      <c r="M195" s="163"/>
      <c r="N195" s="163"/>
      <c r="O195" s="163"/>
    </row>
    <row r="196" spans="1:15">
      <c r="A196" s="163"/>
      <c r="B196" s="187" t="s">
        <v>147</v>
      </c>
      <c r="C196" s="187" t="s">
        <v>155</v>
      </c>
      <c r="D196" s="190" t="s">
        <v>1011</v>
      </c>
      <c r="E196" s="165">
        <v>45436</v>
      </c>
      <c r="F196" s="165">
        <v>45437</v>
      </c>
      <c r="G196" s="163" t="s">
        <v>5406</v>
      </c>
      <c r="H196" s="163" t="s">
        <v>5739</v>
      </c>
      <c r="I196" s="163" t="s">
        <v>5802</v>
      </c>
      <c r="J196" s="163" t="s">
        <v>5583</v>
      </c>
      <c r="K196" s="164" t="s">
        <v>197</v>
      </c>
      <c r="L196" s="165">
        <v>45457</v>
      </c>
      <c r="M196" s="163"/>
      <c r="N196" s="163"/>
      <c r="O196" s="163"/>
    </row>
    <row r="197" spans="1:15">
      <c r="A197" s="163"/>
      <c r="B197" s="187" t="s">
        <v>147</v>
      </c>
      <c r="C197" s="187" t="s">
        <v>156</v>
      </c>
      <c r="D197" s="190" t="s">
        <v>1098</v>
      </c>
      <c r="E197" s="165">
        <v>45437</v>
      </c>
      <c r="F197" s="165">
        <v>45437</v>
      </c>
      <c r="G197" s="163" t="s">
        <v>5664</v>
      </c>
      <c r="H197" s="163" t="s">
        <v>5921</v>
      </c>
      <c r="I197" s="163" t="s">
        <v>5672</v>
      </c>
      <c r="J197" s="163" t="s">
        <v>5832</v>
      </c>
      <c r="K197" s="164" t="s">
        <v>195</v>
      </c>
      <c r="L197" s="165">
        <v>45441</v>
      </c>
      <c r="M197" s="163"/>
      <c r="N197" s="163"/>
      <c r="O197" s="163"/>
    </row>
    <row r="198" spans="1:15">
      <c r="A198" s="163"/>
      <c r="B198" s="187" t="s">
        <v>147</v>
      </c>
      <c r="C198" s="187" t="s">
        <v>156</v>
      </c>
      <c r="D198" s="190" t="s">
        <v>1099</v>
      </c>
      <c r="E198" s="165">
        <v>45437</v>
      </c>
      <c r="F198" s="165">
        <v>45437</v>
      </c>
      <c r="G198" s="163" t="s">
        <v>5922</v>
      </c>
      <c r="H198" s="163" t="s">
        <v>5923</v>
      </c>
      <c r="I198" s="163" t="s">
        <v>5672</v>
      </c>
      <c r="J198" s="163" t="s">
        <v>5832</v>
      </c>
      <c r="K198" s="164" t="s">
        <v>195</v>
      </c>
      <c r="L198" s="165">
        <v>45441</v>
      </c>
      <c r="M198" s="163"/>
      <c r="N198" s="163"/>
      <c r="O198" s="163"/>
    </row>
    <row r="199" spans="1:15">
      <c r="A199" s="163"/>
      <c r="B199" s="187" t="s">
        <v>147</v>
      </c>
      <c r="C199" s="187" t="s">
        <v>3</v>
      </c>
      <c r="D199" s="190" t="s">
        <v>1100</v>
      </c>
      <c r="E199" s="165">
        <v>45437</v>
      </c>
      <c r="F199" s="165">
        <v>45437</v>
      </c>
      <c r="G199" s="163" t="s">
        <v>5406</v>
      </c>
      <c r="H199" s="163" t="s">
        <v>5924</v>
      </c>
      <c r="I199" s="163" t="s">
        <v>5915</v>
      </c>
      <c r="J199" s="163" t="s">
        <v>5925</v>
      </c>
      <c r="K199" s="164" t="s">
        <v>197</v>
      </c>
      <c r="L199" s="165">
        <v>45441</v>
      </c>
      <c r="M199" s="163"/>
      <c r="N199" s="163"/>
      <c r="O199" s="163"/>
    </row>
    <row r="200" spans="1:15">
      <c r="A200" s="163"/>
      <c r="B200" s="187" t="s">
        <v>147</v>
      </c>
      <c r="C200" s="187" t="s">
        <v>157</v>
      </c>
      <c r="D200" s="190" t="s">
        <v>1101</v>
      </c>
      <c r="E200" s="165">
        <v>45439</v>
      </c>
      <c r="F200" s="165">
        <v>45439</v>
      </c>
      <c r="G200" s="163" t="s">
        <v>5406</v>
      </c>
      <c r="H200" s="163" t="s">
        <v>5917</v>
      </c>
      <c r="I200" s="163" t="s">
        <v>5918</v>
      </c>
      <c r="J200" s="163" t="s">
        <v>5960</v>
      </c>
      <c r="K200" s="164" t="s">
        <v>197</v>
      </c>
      <c r="L200" s="165">
        <v>45448</v>
      </c>
      <c r="M200" s="163"/>
      <c r="N200" s="163"/>
      <c r="O200" s="163"/>
    </row>
    <row r="201" spans="1:15">
      <c r="A201" s="163"/>
      <c r="B201" s="187" t="s">
        <v>147</v>
      </c>
      <c r="C201" s="187" t="s">
        <v>157</v>
      </c>
      <c r="D201" s="190" t="s">
        <v>1102</v>
      </c>
      <c r="E201" s="165">
        <v>45439</v>
      </c>
      <c r="F201" s="165">
        <v>45440</v>
      </c>
      <c r="G201" s="163" t="s">
        <v>5406</v>
      </c>
      <c r="H201" s="163" t="s">
        <v>5961</v>
      </c>
      <c r="I201" s="163" t="s">
        <v>5918</v>
      </c>
      <c r="J201" s="163" t="s">
        <v>5583</v>
      </c>
      <c r="K201" s="164" t="s">
        <v>197</v>
      </c>
      <c r="L201" s="165">
        <v>45448</v>
      </c>
      <c r="M201" s="163"/>
      <c r="N201" s="163"/>
      <c r="O201" s="163"/>
    </row>
    <row r="202" spans="1:15">
      <c r="A202" s="163"/>
      <c r="B202" s="187" t="s">
        <v>147</v>
      </c>
      <c r="C202" s="187" t="s">
        <v>3</v>
      </c>
      <c r="D202" s="190" t="s">
        <v>1103</v>
      </c>
      <c r="E202" s="164"/>
      <c r="F202" s="164"/>
      <c r="G202" s="163"/>
      <c r="H202" s="163"/>
      <c r="I202" s="163"/>
      <c r="J202" s="163"/>
      <c r="K202" s="164"/>
      <c r="L202" s="164"/>
      <c r="M202" s="163"/>
      <c r="N202" s="163"/>
      <c r="O202" s="163"/>
    </row>
    <row r="203" spans="1:15">
      <c r="A203" s="163"/>
      <c r="B203" s="187" t="s">
        <v>147</v>
      </c>
      <c r="C203" s="187" t="s">
        <v>159</v>
      </c>
      <c r="D203" s="190" t="s">
        <v>1104</v>
      </c>
      <c r="E203" s="165">
        <v>45437</v>
      </c>
      <c r="F203" s="165">
        <v>45437</v>
      </c>
      <c r="G203" s="163" t="s">
        <v>5606</v>
      </c>
      <c r="H203" s="163" t="s">
        <v>5926</v>
      </c>
      <c r="I203" s="163" t="s">
        <v>5852</v>
      </c>
      <c r="J203" s="163" t="s">
        <v>5605</v>
      </c>
      <c r="K203" s="164" t="s">
        <v>195</v>
      </c>
      <c r="L203" s="165">
        <v>45441</v>
      </c>
      <c r="M203" s="163"/>
      <c r="N203" s="163"/>
      <c r="O203" s="163"/>
    </row>
    <row r="204" spans="1:15">
      <c r="A204" s="163"/>
      <c r="B204" s="187" t="s">
        <v>147</v>
      </c>
      <c r="C204" s="187" t="s">
        <v>159</v>
      </c>
      <c r="D204" s="190" t="s">
        <v>1105</v>
      </c>
      <c r="E204" s="165">
        <v>45437</v>
      </c>
      <c r="F204" s="165">
        <v>45437</v>
      </c>
      <c r="G204" s="163" t="s">
        <v>5577</v>
      </c>
      <c r="H204" s="163" t="s">
        <v>5833</v>
      </c>
      <c r="I204" s="163" t="s">
        <v>5852</v>
      </c>
      <c r="J204" s="163" t="s">
        <v>5605</v>
      </c>
      <c r="K204" s="164" t="s">
        <v>197</v>
      </c>
      <c r="L204" s="165">
        <v>45444</v>
      </c>
      <c r="M204" s="163"/>
      <c r="N204" s="163"/>
      <c r="O204" s="163"/>
    </row>
    <row r="205" spans="1:15">
      <c r="A205" s="163"/>
      <c r="B205" s="187" t="s">
        <v>147</v>
      </c>
      <c r="C205" s="187" t="s">
        <v>160</v>
      </c>
      <c r="D205" s="190" t="s">
        <v>1123</v>
      </c>
      <c r="E205" s="165">
        <v>45437</v>
      </c>
      <c r="F205" s="165">
        <v>45437</v>
      </c>
      <c r="G205" s="163" t="s">
        <v>5606</v>
      </c>
      <c r="H205" s="163" t="s">
        <v>5926</v>
      </c>
      <c r="I205" s="163" t="s">
        <v>5927</v>
      </c>
      <c r="J205" s="163" t="s">
        <v>305</v>
      </c>
      <c r="K205" s="164" t="s">
        <v>195</v>
      </c>
      <c r="L205" s="165">
        <v>45441</v>
      </c>
      <c r="M205" s="163"/>
      <c r="N205" s="163"/>
      <c r="O205" s="163"/>
    </row>
    <row r="206" spans="1:15">
      <c r="A206" s="163"/>
      <c r="B206" s="187" t="s">
        <v>147</v>
      </c>
      <c r="C206" s="187" t="s">
        <v>160</v>
      </c>
      <c r="D206" s="190" t="s">
        <v>1124</v>
      </c>
      <c r="E206" s="165">
        <v>45437</v>
      </c>
      <c r="F206" s="165">
        <v>45437</v>
      </c>
      <c r="G206" s="163" t="s">
        <v>5577</v>
      </c>
      <c r="H206" s="163" t="s">
        <v>5962</v>
      </c>
      <c r="I206" s="163" t="s">
        <v>5927</v>
      </c>
      <c r="J206" s="163" t="s">
        <v>305</v>
      </c>
      <c r="K206" s="164" t="s">
        <v>197</v>
      </c>
      <c r="L206" s="165">
        <v>45444</v>
      </c>
      <c r="M206" s="163"/>
      <c r="N206" s="163"/>
      <c r="O206" s="163"/>
    </row>
    <row r="207" spans="1:15">
      <c r="A207" s="163"/>
      <c r="B207" s="187" t="s">
        <v>147</v>
      </c>
      <c r="C207" s="187" t="s">
        <v>2418</v>
      </c>
      <c r="D207" s="190" t="s">
        <v>1125</v>
      </c>
      <c r="E207" s="165">
        <v>45439</v>
      </c>
      <c r="F207" s="165">
        <v>45439</v>
      </c>
      <c r="G207" s="163" t="s">
        <v>5606</v>
      </c>
      <c r="H207" s="163" t="s">
        <v>5867</v>
      </c>
      <c r="I207" s="163" t="s">
        <v>5672</v>
      </c>
      <c r="J207" s="163" t="s">
        <v>6255</v>
      </c>
      <c r="K207" s="164" t="s">
        <v>195</v>
      </c>
      <c r="L207" s="165">
        <v>45457</v>
      </c>
      <c r="M207" s="163"/>
      <c r="N207" s="163"/>
      <c r="O207" s="163"/>
    </row>
    <row r="208" spans="1:15">
      <c r="A208" s="163"/>
      <c r="B208" s="187" t="s">
        <v>147</v>
      </c>
      <c r="C208" s="187" t="s">
        <v>156</v>
      </c>
      <c r="D208" s="190" t="s">
        <v>1181</v>
      </c>
      <c r="E208" s="165">
        <v>45439</v>
      </c>
      <c r="F208" s="165">
        <v>45439</v>
      </c>
      <c r="G208" s="163" t="s">
        <v>5577</v>
      </c>
      <c r="H208" s="163" t="s">
        <v>5833</v>
      </c>
      <c r="I208" s="163" t="s">
        <v>5672</v>
      </c>
      <c r="J208" s="163" t="s">
        <v>5832</v>
      </c>
      <c r="K208" s="164" t="s">
        <v>197</v>
      </c>
      <c r="L208" s="165">
        <v>45448</v>
      </c>
      <c r="M208" s="163"/>
      <c r="N208" s="163"/>
      <c r="O208" s="163"/>
    </row>
    <row r="209" spans="1:15">
      <c r="A209" s="163"/>
      <c r="B209" s="187" t="s">
        <v>147</v>
      </c>
      <c r="C209" s="187" t="s">
        <v>160</v>
      </c>
      <c r="D209" s="190" t="s">
        <v>1182</v>
      </c>
      <c r="E209" s="165">
        <v>45439</v>
      </c>
      <c r="F209" s="165">
        <v>45440</v>
      </c>
      <c r="G209" s="163" t="s">
        <v>5606</v>
      </c>
      <c r="H209" s="163" t="s">
        <v>5855</v>
      </c>
      <c r="I209" s="163" t="s">
        <v>5927</v>
      </c>
      <c r="J209" s="163" t="s">
        <v>5605</v>
      </c>
      <c r="K209" s="164" t="s">
        <v>195</v>
      </c>
      <c r="L209" s="165">
        <v>45446</v>
      </c>
      <c r="M209" s="163"/>
      <c r="N209" s="163"/>
      <c r="O209" s="163"/>
    </row>
    <row r="210" spans="1:15">
      <c r="A210" s="163"/>
      <c r="B210" s="187" t="s">
        <v>147</v>
      </c>
      <c r="C210" s="187" t="s">
        <v>160</v>
      </c>
      <c r="D210" s="190" t="s">
        <v>1183</v>
      </c>
      <c r="E210" s="165">
        <v>45439</v>
      </c>
      <c r="F210" s="165">
        <v>45440</v>
      </c>
      <c r="G210" s="163" t="s">
        <v>5577</v>
      </c>
      <c r="H210" s="163" t="s">
        <v>5868</v>
      </c>
      <c r="I210" s="163" t="s">
        <v>5927</v>
      </c>
      <c r="J210" s="163" t="s">
        <v>5605</v>
      </c>
      <c r="K210" s="164" t="s">
        <v>197</v>
      </c>
      <c r="L210" s="165">
        <v>45446</v>
      </c>
      <c r="M210" s="163"/>
      <c r="N210" s="163"/>
      <c r="O210" s="163"/>
    </row>
    <row r="211" spans="1:15">
      <c r="A211" s="163"/>
      <c r="B211" s="187" t="s">
        <v>147</v>
      </c>
      <c r="C211" s="187" t="s">
        <v>156</v>
      </c>
      <c r="D211" s="190" t="s">
        <v>1215</v>
      </c>
      <c r="E211" s="165">
        <v>45441</v>
      </c>
      <c r="F211" s="165">
        <v>45441</v>
      </c>
      <c r="G211" s="163" t="s">
        <v>5664</v>
      </c>
      <c r="H211" s="163" t="s">
        <v>5851</v>
      </c>
      <c r="I211" s="163" t="s">
        <v>5672</v>
      </c>
      <c r="J211" s="163" t="s">
        <v>5839</v>
      </c>
      <c r="K211" s="164" t="s">
        <v>197</v>
      </c>
      <c r="L211" s="165">
        <v>45446</v>
      </c>
      <c r="M211" s="163"/>
      <c r="N211" s="163"/>
      <c r="O211" s="163"/>
    </row>
    <row r="212" spans="1:15">
      <c r="A212" s="163"/>
      <c r="B212" s="187" t="s">
        <v>147</v>
      </c>
      <c r="C212" s="187" t="s">
        <v>156</v>
      </c>
      <c r="D212" s="190" t="s">
        <v>1236</v>
      </c>
      <c r="E212" s="165">
        <v>45441</v>
      </c>
      <c r="F212" s="165">
        <v>45441</v>
      </c>
      <c r="G212" s="163" t="s">
        <v>5647</v>
      </c>
      <c r="H212" s="163" t="s">
        <v>5853</v>
      </c>
      <c r="I212" s="163" t="s">
        <v>5672</v>
      </c>
      <c r="J212" s="163" t="s">
        <v>5839</v>
      </c>
      <c r="K212" s="164" t="s">
        <v>195</v>
      </c>
      <c r="L212" s="165">
        <v>45448</v>
      </c>
      <c r="M212" s="163"/>
      <c r="N212" s="163"/>
      <c r="O212" s="163"/>
    </row>
    <row r="213" spans="1:15">
      <c r="A213" s="163"/>
      <c r="B213" s="187" t="s">
        <v>147</v>
      </c>
      <c r="C213" s="187" t="s">
        <v>3440</v>
      </c>
      <c r="D213" s="190" t="s">
        <v>1237</v>
      </c>
      <c r="E213" s="165">
        <v>45455</v>
      </c>
      <c r="F213" s="165">
        <v>45455</v>
      </c>
      <c r="G213" s="163" t="s">
        <v>5664</v>
      </c>
      <c r="H213" s="163" t="s">
        <v>5921</v>
      </c>
      <c r="I213" s="163" t="s">
        <v>5706</v>
      </c>
      <c r="J213" s="163" t="s">
        <v>5646</v>
      </c>
      <c r="K213" s="164" t="s">
        <v>197</v>
      </c>
      <c r="L213" s="165">
        <v>45457</v>
      </c>
      <c r="M213" s="163"/>
      <c r="N213" s="163"/>
      <c r="O213" s="163"/>
    </row>
    <row r="214" spans="1:15">
      <c r="A214" s="163"/>
      <c r="B214" s="187" t="s">
        <v>147</v>
      </c>
      <c r="C214" s="187" t="s">
        <v>159</v>
      </c>
      <c r="D214" s="190" t="s">
        <v>1240</v>
      </c>
      <c r="E214" s="165">
        <v>45441</v>
      </c>
      <c r="F214" s="165">
        <v>45441</v>
      </c>
      <c r="G214" s="163" t="s">
        <v>5647</v>
      </c>
      <c r="H214" s="163" t="s">
        <v>5923</v>
      </c>
      <c r="I214" s="163" t="s">
        <v>5706</v>
      </c>
      <c r="J214" s="163" t="s">
        <v>5646</v>
      </c>
      <c r="K214" s="164" t="s">
        <v>195</v>
      </c>
      <c r="L214" s="165">
        <v>45448</v>
      </c>
      <c r="M214" s="163"/>
      <c r="N214" s="163"/>
      <c r="O214" s="163"/>
    </row>
    <row r="215" spans="1:15">
      <c r="A215" s="163"/>
      <c r="B215" s="187" t="s">
        <v>147</v>
      </c>
      <c r="C215" s="187" t="s">
        <v>154</v>
      </c>
      <c r="D215" s="190" t="s">
        <v>1241</v>
      </c>
      <c r="E215" s="165">
        <v>45441</v>
      </c>
      <c r="F215" s="165">
        <v>45442</v>
      </c>
      <c r="G215" s="163" t="s">
        <v>5369</v>
      </c>
      <c r="H215" s="163" t="s">
        <v>5963</v>
      </c>
      <c r="I215" s="163" t="s">
        <v>5964</v>
      </c>
      <c r="J215" s="163" t="s">
        <v>5907</v>
      </c>
      <c r="K215" s="164" t="s">
        <v>197</v>
      </c>
      <c r="L215" s="165">
        <v>45444</v>
      </c>
      <c r="M215" s="163"/>
      <c r="N215" s="163"/>
      <c r="O215" s="163"/>
    </row>
    <row r="216" spans="1:15">
      <c r="A216" s="163"/>
      <c r="B216" s="187" t="s">
        <v>147</v>
      </c>
      <c r="C216" s="187" t="s">
        <v>155</v>
      </c>
      <c r="D216" s="190" t="s">
        <v>1242</v>
      </c>
      <c r="E216" s="165">
        <v>45441</v>
      </c>
      <c r="F216" s="165">
        <v>45442</v>
      </c>
      <c r="G216" s="163" t="s">
        <v>5369</v>
      </c>
      <c r="H216" s="163" t="s">
        <v>5963</v>
      </c>
      <c r="I216" s="163" t="s">
        <v>5802</v>
      </c>
      <c r="J216" s="163" t="s">
        <v>5907</v>
      </c>
      <c r="K216" s="164" t="s">
        <v>197</v>
      </c>
      <c r="L216" s="165">
        <v>45444</v>
      </c>
      <c r="M216" s="163"/>
      <c r="N216" s="163"/>
      <c r="O216" s="163"/>
    </row>
    <row r="217" spans="1:15">
      <c r="A217" s="163"/>
      <c r="B217" s="187" t="s">
        <v>147</v>
      </c>
      <c r="C217" s="187" t="s">
        <v>156</v>
      </c>
      <c r="D217" s="190" t="s">
        <v>1247</v>
      </c>
      <c r="E217" s="165">
        <v>45442</v>
      </c>
      <c r="F217" s="165">
        <v>45441</v>
      </c>
      <c r="G217" s="163" t="s">
        <v>5406</v>
      </c>
      <c r="H217" s="163" t="s">
        <v>5973</v>
      </c>
      <c r="I217" s="163" t="s">
        <v>5822</v>
      </c>
      <c r="J217" s="163" t="s">
        <v>5907</v>
      </c>
      <c r="K217" s="164" t="s">
        <v>197</v>
      </c>
      <c r="L217" s="165">
        <v>45450</v>
      </c>
      <c r="M217" s="163"/>
      <c r="N217" s="163"/>
      <c r="O217" s="163"/>
    </row>
    <row r="218" spans="1:15">
      <c r="A218" s="163"/>
      <c r="B218" s="187" t="s">
        <v>147</v>
      </c>
      <c r="C218" s="187" t="s">
        <v>161</v>
      </c>
      <c r="D218" s="190" t="s">
        <v>1252</v>
      </c>
      <c r="E218" s="165">
        <v>45441</v>
      </c>
      <c r="F218" s="165">
        <v>45441</v>
      </c>
      <c r="G218" s="163" t="s">
        <v>2015</v>
      </c>
      <c r="H218" s="163" t="s">
        <v>5965</v>
      </c>
      <c r="I218" s="163" t="s">
        <v>5912</v>
      </c>
      <c r="J218" s="163" t="s">
        <v>305</v>
      </c>
      <c r="K218" s="164" t="s">
        <v>195</v>
      </c>
      <c r="L218" s="165">
        <v>45444</v>
      </c>
      <c r="M218" s="163"/>
      <c r="N218" s="163"/>
      <c r="O218" s="163"/>
    </row>
    <row r="219" spans="1:15">
      <c r="A219" s="163"/>
      <c r="B219" s="187" t="s">
        <v>147</v>
      </c>
      <c r="C219" s="187" t="s">
        <v>161</v>
      </c>
      <c r="D219" s="190" t="s">
        <v>1253</v>
      </c>
      <c r="E219" s="165">
        <v>45442</v>
      </c>
      <c r="F219" s="165">
        <v>45442</v>
      </c>
      <c r="G219" s="163" t="s">
        <v>5577</v>
      </c>
      <c r="H219" s="163" t="s">
        <v>5911</v>
      </c>
      <c r="I219" s="163" t="s">
        <v>5912</v>
      </c>
      <c r="J219" s="163" t="s">
        <v>5913</v>
      </c>
      <c r="K219" s="164" t="s">
        <v>197</v>
      </c>
      <c r="L219" s="165">
        <v>45444</v>
      </c>
      <c r="M219" s="163"/>
      <c r="N219" s="163"/>
      <c r="O219" s="163"/>
    </row>
    <row r="220" spans="1:15">
      <c r="A220" s="163"/>
      <c r="B220" s="187" t="s">
        <v>147</v>
      </c>
      <c r="C220" s="187" t="s">
        <v>3</v>
      </c>
      <c r="D220" s="190" t="s">
        <v>1254</v>
      </c>
      <c r="E220" s="165">
        <v>45442</v>
      </c>
      <c r="F220" s="165">
        <v>45442</v>
      </c>
      <c r="G220" s="163" t="s">
        <v>5406</v>
      </c>
      <c r="H220" s="163" t="s">
        <v>5914</v>
      </c>
      <c r="I220" s="163" t="s">
        <v>5915</v>
      </c>
      <c r="J220" s="163" t="s">
        <v>5916</v>
      </c>
      <c r="K220" s="164" t="s">
        <v>197</v>
      </c>
      <c r="L220" s="165">
        <v>45450</v>
      </c>
      <c r="M220" s="163"/>
      <c r="N220" s="163"/>
      <c r="O220" s="163"/>
    </row>
    <row r="221" spans="1:15">
      <c r="A221" s="163"/>
      <c r="B221" s="187" t="s">
        <v>147</v>
      </c>
      <c r="C221" s="187" t="s">
        <v>2800</v>
      </c>
      <c r="D221" s="190" t="s">
        <v>1255</v>
      </c>
      <c r="E221" s="165">
        <v>45443</v>
      </c>
      <c r="F221" s="165">
        <v>45443</v>
      </c>
      <c r="G221" s="163" t="s">
        <v>5606</v>
      </c>
      <c r="H221" s="163" t="s">
        <v>5855</v>
      </c>
      <c r="I221" s="163" t="s">
        <v>5696</v>
      </c>
      <c r="J221" s="163" t="s">
        <v>5832</v>
      </c>
      <c r="K221" s="164" t="s">
        <v>195</v>
      </c>
      <c r="L221" s="165">
        <v>45444</v>
      </c>
      <c r="M221" s="163"/>
      <c r="N221" s="163"/>
      <c r="O221" s="163"/>
    </row>
    <row r="222" spans="1:15">
      <c r="A222" s="163"/>
      <c r="B222" s="187" t="s">
        <v>147</v>
      </c>
      <c r="C222" s="187" t="s">
        <v>2800</v>
      </c>
      <c r="D222" s="190" t="s">
        <v>1256</v>
      </c>
      <c r="E222" s="165">
        <v>45443</v>
      </c>
      <c r="F222" s="165">
        <v>45443</v>
      </c>
      <c r="G222" s="163" t="s">
        <v>5606</v>
      </c>
      <c r="H222" s="163" t="s">
        <v>5868</v>
      </c>
      <c r="I222" s="163" t="s">
        <v>5696</v>
      </c>
      <c r="J222" s="163" t="s">
        <v>5832</v>
      </c>
      <c r="K222" s="164" t="s">
        <v>197</v>
      </c>
      <c r="L222" s="165">
        <v>45444</v>
      </c>
      <c r="M222" s="163"/>
      <c r="N222" s="163"/>
      <c r="O222" s="163"/>
    </row>
    <row r="223" spans="1:15">
      <c r="A223" s="163"/>
      <c r="B223" s="187" t="s">
        <v>147</v>
      </c>
      <c r="C223" s="187" t="s">
        <v>156</v>
      </c>
      <c r="D223" s="190" t="s">
        <v>1257</v>
      </c>
      <c r="E223" s="165">
        <v>45443</v>
      </c>
      <c r="F223" s="165">
        <v>45443</v>
      </c>
      <c r="G223" s="163" t="s">
        <v>5606</v>
      </c>
      <c r="H223" s="163" t="s">
        <v>5855</v>
      </c>
      <c r="I223" s="163" t="s">
        <v>5672</v>
      </c>
      <c r="J223" s="163" t="s">
        <v>5839</v>
      </c>
      <c r="K223" s="164" t="s">
        <v>195</v>
      </c>
      <c r="L223" s="165">
        <v>45444</v>
      </c>
      <c r="M223" s="163"/>
      <c r="N223" s="163"/>
      <c r="O223" s="163"/>
    </row>
    <row r="224" spans="1:15">
      <c r="A224" s="163"/>
      <c r="B224" s="187" t="s">
        <v>147</v>
      </c>
      <c r="C224" s="187" t="s">
        <v>156</v>
      </c>
      <c r="D224" s="190" t="s">
        <v>1258</v>
      </c>
      <c r="E224" s="165">
        <v>45443</v>
      </c>
      <c r="F224" s="165">
        <v>45443</v>
      </c>
      <c r="G224" s="163" t="s">
        <v>5577</v>
      </c>
      <c r="H224" s="163" t="s">
        <v>5868</v>
      </c>
      <c r="I224" s="163" t="s">
        <v>5672</v>
      </c>
      <c r="J224" s="163" t="s">
        <v>5839</v>
      </c>
      <c r="K224" s="164" t="s">
        <v>197</v>
      </c>
      <c r="L224" s="165">
        <v>45450</v>
      </c>
      <c r="M224" s="163"/>
      <c r="N224" s="163"/>
      <c r="O224" s="163"/>
    </row>
    <row r="225" spans="1:15">
      <c r="A225" s="163"/>
      <c r="B225" s="187" t="s">
        <v>147</v>
      </c>
      <c r="C225" s="187" t="s">
        <v>158</v>
      </c>
      <c r="D225" s="190" t="s">
        <v>1259</v>
      </c>
      <c r="E225" s="165">
        <v>45444</v>
      </c>
      <c r="F225" s="165">
        <v>45444</v>
      </c>
      <c r="G225" s="163" t="s">
        <v>5820</v>
      </c>
      <c r="H225" s="163" t="s">
        <v>5849</v>
      </c>
      <c r="I225" s="163" t="s">
        <v>5949</v>
      </c>
      <c r="J225" s="163" t="s">
        <v>5974</v>
      </c>
      <c r="K225" s="164" t="s">
        <v>197</v>
      </c>
      <c r="L225" s="165">
        <v>45450</v>
      </c>
      <c r="M225" s="163"/>
      <c r="N225" s="163"/>
      <c r="O225" s="163"/>
    </row>
    <row r="226" spans="1:15">
      <c r="A226" s="163"/>
      <c r="B226" s="187" t="s">
        <v>147</v>
      </c>
      <c r="C226" s="187" t="s">
        <v>159</v>
      </c>
      <c r="D226" s="190" t="s">
        <v>1275</v>
      </c>
      <c r="E226" s="165">
        <v>45444</v>
      </c>
      <c r="F226" s="165">
        <v>45444</v>
      </c>
      <c r="G226" s="163" t="s">
        <v>5664</v>
      </c>
      <c r="H226" s="163" t="s">
        <v>5975</v>
      </c>
      <c r="I226" s="163" t="s">
        <v>5706</v>
      </c>
      <c r="J226" s="163" t="s">
        <v>5589</v>
      </c>
      <c r="K226" s="164" t="s">
        <v>197</v>
      </c>
      <c r="L226" s="165">
        <v>45450</v>
      </c>
      <c r="M226" s="163"/>
      <c r="N226" s="163"/>
      <c r="O226" s="163"/>
    </row>
    <row r="227" spans="1:15">
      <c r="A227" s="163"/>
      <c r="B227" s="187" t="s">
        <v>147</v>
      </c>
      <c r="C227" s="187" t="s">
        <v>159</v>
      </c>
      <c r="D227" s="190" t="s">
        <v>1276</v>
      </c>
      <c r="E227" s="165">
        <v>45444</v>
      </c>
      <c r="F227" s="165">
        <v>45444</v>
      </c>
      <c r="G227" s="163" t="s">
        <v>5922</v>
      </c>
      <c r="H227" s="163" t="s">
        <v>5976</v>
      </c>
      <c r="I227" s="163" t="s">
        <v>5706</v>
      </c>
      <c r="J227" s="163" t="s">
        <v>5589</v>
      </c>
      <c r="K227" s="164" t="s">
        <v>195</v>
      </c>
      <c r="L227" s="165">
        <v>45450</v>
      </c>
      <c r="M227" s="163"/>
      <c r="N227" s="163"/>
      <c r="O227" s="163"/>
    </row>
    <row r="228" spans="1:15">
      <c r="A228" s="163"/>
      <c r="B228" s="187" t="s">
        <v>147</v>
      </c>
      <c r="C228" s="187" t="s">
        <v>2418</v>
      </c>
      <c r="D228" s="190" t="s">
        <v>1277</v>
      </c>
      <c r="E228" s="165">
        <v>45446</v>
      </c>
      <c r="F228" s="165">
        <v>45446</v>
      </c>
      <c r="G228" s="163" t="s">
        <v>5406</v>
      </c>
      <c r="H228" s="163" t="s">
        <v>6256</v>
      </c>
      <c r="I228" s="163" t="s">
        <v>5822</v>
      </c>
      <c r="J228" s="163" t="s">
        <v>6257</v>
      </c>
      <c r="K228" s="164" t="s">
        <v>195</v>
      </c>
      <c r="L228" s="165">
        <v>45470</v>
      </c>
      <c r="M228" s="163"/>
      <c r="N228" s="163"/>
      <c r="O228" s="163"/>
    </row>
    <row r="229" spans="1:15">
      <c r="A229" s="163"/>
      <c r="B229" s="187" t="s">
        <v>147</v>
      </c>
      <c r="C229" s="187" t="s">
        <v>3103</v>
      </c>
      <c r="D229" s="190" t="s">
        <v>1278</v>
      </c>
      <c r="E229" s="165">
        <v>45446</v>
      </c>
      <c r="F229" s="165">
        <v>45446</v>
      </c>
      <c r="G229" s="163" t="s">
        <v>5406</v>
      </c>
      <c r="H229" s="163" t="s">
        <v>5977</v>
      </c>
      <c r="I229" s="163" t="s">
        <v>5978</v>
      </c>
      <c r="J229" s="163" t="s">
        <v>5979</v>
      </c>
      <c r="K229" s="164" t="s">
        <v>197</v>
      </c>
      <c r="L229" s="165">
        <v>45450</v>
      </c>
      <c r="M229" s="163"/>
      <c r="N229" s="163"/>
      <c r="O229" s="163"/>
    </row>
    <row r="230" spans="1:15">
      <c r="A230" s="163"/>
      <c r="B230" s="187" t="s">
        <v>147</v>
      </c>
      <c r="C230" s="187" t="s">
        <v>158</v>
      </c>
      <c r="D230" s="190" t="s">
        <v>1279</v>
      </c>
      <c r="E230" s="165">
        <v>45446</v>
      </c>
      <c r="F230" s="165">
        <v>45446</v>
      </c>
      <c r="G230" s="163" t="s">
        <v>2015</v>
      </c>
      <c r="H230" s="163" t="s">
        <v>5855</v>
      </c>
      <c r="I230" s="163" t="s">
        <v>5706</v>
      </c>
      <c r="J230" s="163" t="s">
        <v>5832</v>
      </c>
      <c r="K230" s="164" t="s">
        <v>195</v>
      </c>
      <c r="L230" s="165">
        <v>45450</v>
      </c>
      <c r="M230" s="163"/>
      <c r="N230" s="163"/>
      <c r="O230" s="163"/>
    </row>
    <row r="231" spans="1:15">
      <c r="A231" s="163"/>
      <c r="B231" s="187" t="s">
        <v>147</v>
      </c>
      <c r="C231" s="187" t="s">
        <v>158</v>
      </c>
      <c r="D231" s="190" t="s">
        <v>1280</v>
      </c>
      <c r="E231" s="165">
        <v>45446</v>
      </c>
      <c r="F231" s="165">
        <v>45446</v>
      </c>
      <c r="G231" s="163" t="s">
        <v>5331</v>
      </c>
      <c r="H231" s="163" t="s">
        <v>5868</v>
      </c>
      <c r="I231" s="163" t="s">
        <v>5706</v>
      </c>
      <c r="J231" s="163" t="s">
        <v>5832</v>
      </c>
      <c r="K231" s="164" t="s">
        <v>195</v>
      </c>
      <c r="L231" s="165">
        <v>45450</v>
      </c>
      <c r="M231" s="163"/>
      <c r="N231" s="163"/>
      <c r="O231" s="163"/>
    </row>
    <row r="232" spans="1:15">
      <c r="A232" s="163"/>
      <c r="B232" s="187" t="s">
        <v>147</v>
      </c>
      <c r="C232" s="187" t="s">
        <v>158</v>
      </c>
      <c r="D232" s="190" t="s">
        <v>1324</v>
      </c>
      <c r="E232" s="165">
        <v>45447</v>
      </c>
      <c r="F232" s="165">
        <v>45447</v>
      </c>
      <c r="G232" s="163" t="s">
        <v>5406</v>
      </c>
      <c r="H232" s="163" t="s">
        <v>5917</v>
      </c>
      <c r="I232" s="163" t="s">
        <v>5949</v>
      </c>
      <c r="J232" s="163" t="s">
        <v>5811</v>
      </c>
      <c r="K232" s="164" t="s">
        <v>197</v>
      </c>
      <c r="L232" s="165">
        <v>45450</v>
      </c>
      <c r="M232" s="163"/>
      <c r="N232" s="163"/>
      <c r="O232" s="163"/>
    </row>
    <row r="233" spans="1:15">
      <c r="A233" s="163"/>
      <c r="B233" s="187" t="s">
        <v>147</v>
      </c>
      <c r="C233" s="187" t="s">
        <v>159</v>
      </c>
      <c r="D233" s="190" t="s">
        <v>1325</v>
      </c>
      <c r="E233" s="165">
        <v>45446</v>
      </c>
      <c r="F233" s="165">
        <v>45446</v>
      </c>
      <c r="G233" s="163" t="s">
        <v>5664</v>
      </c>
      <c r="H233" s="163" t="s">
        <v>5975</v>
      </c>
      <c r="I233" s="163" t="s">
        <v>5706</v>
      </c>
      <c r="J233" s="163" t="s">
        <v>5587</v>
      </c>
      <c r="K233" s="164" t="s">
        <v>197</v>
      </c>
      <c r="L233" s="165">
        <v>45450</v>
      </c>
      <c r="M233" s="163"/>
      <c r="N233" s="163"/>
      <c r="O233" s="163"/>
    </row>
    <row r="234" spans="1:15">
      <c r="A234" s="163"/>
      <c r="B234" s="187" t="s">
        <v>147</v>
      </c>
      <c r="C234" s="187" t="s">
        <v>159</v>
      </c>
      <c r="D234" s="190" t="s">
        <v>1326</v>
      </c>
      <c r="E234" s="165">
        <v>45446</v>
      </c>
      <c r="F234" s="165">
        <v>45446</v>
      </c>
      <c r="G234" s="163" t="s">
        <v>5922</v>
      </c>
      <c r="H234" s="163" t="s">
        <v>5976</v>
      </c>
      <c r="I234" s="163" t="s">
        <v>5706</v>
      </c>
      <c r="J234" s="163" t="s">
        <v>5587</v>
      </c>
      <c r="K234" s="164" t="s">
        <v>195</v>
      </c>
      <c r="L234" s="165">
        <v>45450</v>
      </c>
      <c r="M234" s="163"/>
      <c r="N234" s="163"/>
      <c r="O234" s="163"/>
    </row>
    <row r="235" spans="1:15">
      <c r="A235" s="163"/>
      <c r="B235" s="187" t="s">
        <v>147</v>
      </c>
      <c r="C235" s="187" t="s">
        <v>159</v>
      </c>
      <c r="D235" s="190" t="s">
        <v>1327</v>
      </c>
      <c r="E235" s="165">
        <v>45448</v>
      </c>
      <c r="F235" s="165">
        <v>45448</v>
      </c>
      <c r="G235" s="163" t="s">
        <v>5606</v>
      </c>
      <c r="H235" s="163" t="s">
        <v>5950</v>
      </c>
      <c r="I235" s="163" t="s">
        <v>5852</v>
      </c>
      <c r="J235" s="163" t="s">
        <v>5649</v>
      </c>
      <c r="K235" s="164" t="s">
        <v>195</v>
      </c>
      <c r="L235" s="165">
        <v>45450</v>
      </c>
      <c r="M235" s="163"/>
      <c r="N235" s="163"/>
      <c r="O235" s="163"/>
    </row>
    <row r="236" spans="1:15">
      <c r="A236" s="163"/>
      <c r="B236" s="187" t="s">
        <v>147</v>
      </c>
      <c r="C236" s="187" t="s">
        <v>159</v>
      </c>
      <c r="D236" s="190" t="s">
        <v>1328</v>
      </c>
      <c r="E236" s="165">
        <v>45448</v>
      </c>
      <c r="F236" s="165">
        <v>45448</v>
      </c>
      <c r="G236" s="163" t="s">
        <v>5577</v>
      </c>
      <c r="H236" s="163" t="s">
        <v>5833</v>
      </c>
      <c r="I236" s="163" t="s">
        <v>5852</v>
      </c>
      <c r="J236" s="163" t="s">
        <v>5587</v>
      </c>
      <c r="K236" s="164" t="s">
        <v>197</v>
      </c>
      <c r="L236" s="165">
        <v>45450</v>
      </c>
      <c r="M236" s="163"/>
      <c r="N236" s="163"/>
      <c r="O236" s="163"/>
    </row>
    <row r="237" spans="1:15">
      <c r="A237" s="163"/>
      <c r="B237" s="187" t="s">
        <v>147</v>
      </c>
      <c r="C237" s="187" t="s">
        <v>2800</v>
      </c>
      <c r="D237" s="190" t="s">
        <v>1345</v>
      </c>
      <c r="E237" s="165">
        <v>45448</v>
      </c>
      <c r="F237" s="165">
        <v>45448</v>
      </c>
      <c r="G237" s="163" t="s">
        <v>5829</v>
      </c>
      <c r="H237" s="163" t="s">
        <v>6242</v>
      </c>
      <c r="I237" s="163" t="s">
        <v>5918</v>
      </c>
      <c r="J237" s="163"/>
      <c r="K237" s="164" t="s">
        <v>195</v>
      </c>
      <c r="L237" s="165">
        <v>45455</v>
      </c>
      <c r="M237" s="163"/>
      <c r="N237" s="163"/>
      <c r="O237" s="163"/>
    </row>
    <row r="238" spans="1:15">
      <c r="A238" s="163"/>
      <c r="B238" s="187" t="s">
        <v>147</v>
      </c>
      <c r="C238" s="187" t="s">
        <v>3440</v>
      </c>
      <c r="D238" s="190" t="s">
        <v>1346</v>
      </c>
      <c r="E238" s="165">
        <v>45455</v>
      </c>
      <c r="F238" s="165">
        <v>45456</v>
      </c>
      <c r="G238" s="163" t="s">
        <v>5331</v>
      </c>
      <c r="H238" s="163" t="s">
        <v>5962</v>
      </c>
      <c r="I238" s="163" t="s">
        <v>5852</v>
      </c>
      <c r="J238" s="163" t="s">
        <v>5575</v>
      </c>
      <c r="K238" s="164" t="s">
        <v>195</v>
      </c>
      <c r="L238" s="165">
        <v>45457</v>
      </c>
      <c r="M238" s="163"/>
      <c r="N238" s="163"/>
      <c r="O238" s="163"/>
    </row>
    <row r="239" spans="1:15">
      <c r="A239" s="163"/>
      <c r="B239" s="187" t="s">
        <v>147</v>
      </c>
      <c r="C239" s="187" t="s">
        <v>157</v>
      </c>
      <c r="D239" s="190" t="s">
        <v>1347</v>
      </c>
      <c r="E239" s="165">
        <v>45449</v>
      </c>
      <c r="F239" s="165">
        <v>45449</v>
      </c>
      <c r="G239" s="163" t="s">
        <v>2015</v>
      </c>
      <c r="H239" s="163" t="s">
        <v>5855</v>
      </c>
      <c r="I239" s="163" t="s">
        <v>5696</v>
      </c>
      <c r="J239" s="163" t="s">
        <v>5839</v>
      </c>
      <c r="K239" s="164" t="s">
        <v>195</v>
      </c>
      <c r="L239" s="165">
        <v>45455</v>
      </c>
      <c r="M239" s="163"/>
      <c r="N239" s="163"/>
      <c r="O239" s="163"/>
    </row>
    <row r="240" spans="1:15">
      <c r="A240" s="163"/>
      <c r="B240" s="187" t="s">
        <v>147</v>
      </c>
      <c r="C240" s="187" t="s">
        <v>157</v>
      </c>
      <c r="D240" s="190" t="s">
        <v>1348</v>
      </c>
      <c r="E240" s="165">
        <v>45449</v>
      </c>
      <c r="F240" s="165">
        <v>45449</v>
      </c>
      <c r="G240" s="163" t="s">
        <v>5980</v>
      </c>
      <c r="H240" s="163" t="s">
        <v>5868</v>
      </c>
      <c r="I240" s="163" t="s">
        <v>5696</v>
      </c>
      <c r="J240" s="163" t="s">
        <v>5839</v>
      </c>
      <c r="K240" s="164" t="s">
        <v>197</v>
      </c>
      <c r="L240" s="165">
        <v>45450</v>
      </c>
      <c r="M240" s="163"/>
      <c r="N240" s="163"/>
      <c r="O240" s="163"/>
    </row>
    <row r="241" spans="1:15">
      <c r="A241" s="163"/>
      <c r="B241" s="187" t="s">
        <v>147</v>
      </c>
      <c r="C241" s="187" t="s">
        <v>159</v>
      </c>
      <c r="D241" s="190" t="s">
        <v>1351</v>
      </c>
      <c r="E241" s="165">
        <v>45449</v>
      </c>
      <c r="F241" s="165">
        <v>45450</v>
      </c>
      <c r="G241" s="163" t="s">
        <v>5331</v>
      </c>
      <c r="H241" s="163" t="s">
        <v>5833</v>
      </c>
      <c r="I241" s="163" t="s">
        <v>5852</v>
      </c>
      <c r="J241" s="163" t="s">
        <v>5589</v>
      </c>
      <c r="K241" s="164" t="s">
        <v>197</v>
      </c>
      <c r="L241" s="165">
        <v>45455</v>
      </c>
      <c r="M241" s="163"/>
      <c r="N241" s="163"/>
      <c r="O241" s="163"/>
    </row>
    <row r="242" spans="1:15">
      <c r="A242" s="163"/>
      <c r="B242" s="187" t="s">
        <v>147</v>
      </c>
      <c r="C242" s="187" t="s">
        <v>158</v>
      </c>
      <c r="D242" s="190" t="s">
        <v>1352</v>
      </c>
      <c r="E242" s="165">
        <v>45450</v>
      </c>
      <c r="F242" s="165">
        <v>45450</v>
      </c>
      <c r="G242" s="163" t="s">
        <v>5406</v>
      </c>
      <c r="H242" s="163" t="s">
        <v>5849</v>
      </c>
      <c r="I242" s="163" t="s">
        <v>5949</v>
      </c>
      <c r="J242" s="163" t="s">
        <v>393</v>
      </c>
      <c r="K242" s="164" t="s">
        <v>197</v>
      </c>
      <c r="L242" s="165">
        <v>45455</v>
      </c>
      <c r="M242" s="163"/>
      <c r="N242" s="163"/>
      <c r="O242" s="163"/>
    </row>
    <row r="243" spans="1:15">
      <c r="A243" s="163"/>
      <c r="B243" s="187" t="s">
        <v>147</v>
      </c>
      <c r="C243" s="187" t="s">
        <v>161</v>
      </c>
      <c r="D243" s="190" t="s">
        <v>1353</v>
      </c>
      <c r="E243" s="165">
        <v>45450</v>
      </c>
      <c r="F243" s="165">
        <v>45450</v>
      </c>
      <c r="G243" s="163" t="s">
        <v>2015</v>
      </c>
      <c r="H243" s="163" t="s">
        <v>5867</v>
      </c>
      <c r="I243" s="163" t="s">
        <v>6243</v>
      </c>
      <c r="J243" s="163" t="s">
        <v>5605</v>
      </c>
      <c r="K243" s="164" t="s">
        <v>195</v>
      </c>
      <c r="L243" s="165">
        <v>45455</v>
      </c>
      <c r="M243" s="163"/>
      <c r="N243" s="163"/>
      <c r="O243" s="163"/>
    </row>
    <row r="244" spans="1:15">
      <c r="A244" s="163"/>
      <c r="B244" s="187" t="s">
        <v>147</v>
      </c>
      <c r="C244" s="187" t="s">
        <v>3</v>
      </c>
      <c r="D244" s="190" t="s">
        <v>1354</v>
      </c>
      <c r="E244" s="165">
        <v>45450</v>
      </c>
      <c r="F244" s="165">
        <v>45450</v>
      </c>
      <c r="G244" s="163" t="s">
        <v>5331</v>
      </c>
      <c r="H244" s="163" t="s">
        <v>6244</v>
      </c>
      <c r="I244" s="163" t="s">
        <v>5912</v>
      </c>
      <c r="J244" s="163" t="s">
        <v>5605</v>
      </c>
      <c r="K244" s="164" t="s">
        <v>197</v>
      </c>
      <c r="L244" s="165">
        <v>45455</v>
      </c>
      <c r="M244" s="163"/>
      <c r="N244" s="163"/>
      <c r="O244" s="163"/>
    </row>
    <row r="245" spans="1:15">
      <c r="A245" s="163"/>
      <c r="B245" s="187" t="s">
        <v>147</v>
      </c>
      <c r="C245" s="187" t="s">
        <v>6245</v>
      </c>
      <c r="D245" s="190" t="s">
        <v>1355</v>
      </c>
      <c r="E245" s="165">
        <v>45450</v>
      </c>
      <c r="F245" s="165">
        <v>45450</v>
      </c>
      <c r="G245" s="163" t="s">
        <v>2015</v>
      </c>
      <c r="H245" s="163" t="s">
        <v>5855</v>
      </c>
      <c r="I245" s="163" t="s">
        <v>6246</v>
      </c>
      <c r="J245" s="163" t="s">
        <v>305</v>
      </c>
      <c r="K245" s="164" t="s">
        <v>195</v>
      </c>
      <c r="L245" s="165">
        <v>45455</v>
      </c>
      <c r="M245" s="163"/>
      <c r="N245" s="163"/>
      <c r="O245" s="163"/>
    </row>
    <row r="246" spans="1:15">
      <c r="A246" s="163"/>
      <c r="B246" s="187" t="s">
        <v>147</v>
      </c>
      <c r="C246" s="187" t="s">
        <v>6245</v>
      </c>
      <c r="D246" s="190" t="s">
        <v>1356</v>
      </c>
      <c r="E246" s="165">
        <v>45450</v>
      </c>
      <c r="F246" s="165">
        <v>45451</v>
      </c>
      <c r="G246" s="163" t="s">
        <v>5331</v>
      </c>
      <c r="H246" s="163" t="s">
        <v>6247</v>
      </c>
      <c r="I246" s="163" t="s">
        <v>6246</v>
      </c>
      <c r="J246" s="163" t="s">
        <v>305</v>
      </c>
      <c r="K246" s="164" t="s">
        <v>197</v>
      </c>
      <c r="L246" s="165">
        <v>45455</v>
      </c>
      <c r="M246" s="163"/>
      <c r="N246" s="163"/>
      <c r="O246" s="163"/>
    </row>
    <row r="247" spans="1:15">
      <c r="A247" s="163"/>
      <c r="B247" s="187" t="s">
        <v>147</v>
      </c>
      <c r="C247" s="187" t="s">
        <v>3440</v>
      </c>
      <c r="D247" s="190" t="s">
        <v>1357</v>
      </c>
      <c r="E247" s="165">
        <v>45451</v>
      </c>
      <c r="F247" s="165">
        <v>45451</v>
      </c>
      <c r="G247" s="163" t="s">
        <v>1209</v>
      </c>
      <c r="H247" s="163" t="s">
        <v>5975</v>
      </c>
      <c r="I247" s="163" t="s">
        <v>5706</v>
      </c>
      <c r="J247" s="163" t="s">
        <v>5575</v>
      </c>
      <c r="K247" s="164" t="s">
        <v>197</v>
      </c>
      <c r="L247" s="165">
        <v>45455</v>
      </c>
      <c r="M247" s="163"/>
      <c r="N247" s="163"/>
      <c r="O247" s="163"/>
    </row>
    <row r="248" spans="1:15">
      <c r="A248" s="163"/>
      <c r="B248" s="187" t="s">
        <v>147</v>
      </c>
      <c r="C248" s="187" t="s">
        <v>3440</v>
      </c>
      <c r="D248" s="190" t="s">
        <v>1365</v>
      </c>
      <c r="E248" s="165">
        <v>45451</v>
      </c>
      <c r="F248" s="165">
        <v>45451</v>
      </c>
      <c r="G248" s="163" t="s">
        <v>1209</v>
      </c>
      <c r="H248" s="163" t="s">
        <v>5975</v>
      </c>
      <c r="I248" s="163" t="s">
        <v>5706</v>
      </c>
      <c r="J248" s="163" t="s">
        <v>5575</v>
      </c>
      <c r="K248" s="164" t="s">
        <v>195</v>
      </c>
      <c r="L248" s="165">
        <v>45455</v>
      </c>
      <c r="M248" s="163"/>
      <c r="N248" s="163"/>
      <c r="O248" s="163"/>
    </row>
    <row r="249" spans="1:15">
      <c r="A249" s="163"/>
      <c r="B249" s="187" t="s">
        <v>147</v>
      </c>
      <c r="C249" s="187" t="s">
        <v>3408</v>
      </c>
      <c r="D249" s="190" t="s">
        <v>1366</v>
      </c>
      <c r="E249" s="165">
        <v>45451</v>
      </c>
      <c r="F249" s="165">
        <v>45451</v>
      </c>
      <c r="G249" s="163" t="s">
        <v>6258</v>
      </c>
      <c r="H249" s="163" t="s">
        <v>5855</v>
      </c>
      <c r="I249" s="163" t="s">
        <v>5706</v>
      </c>
      <c r="J249" s="163" t="s">
        <v>5839</v>
      </c>
      <c r="K249" s="164" t="s">
        <v>195</v>
      </c>
      <c r="L249" s="165">
        <v>45457</v>
      </c>
      <c r="M249" s="163"/>
      <c r="N249" s="163"/>
      <c r="O249" s="163"/>
    </row>
    <row r="250" spans="1:15">
      <c r="A250" s="163"/>
      <c r="B250" s="187" t="s">
        <v>147</v>
      </c>
      <c r="C250" s="187" t="s">
        <v>3408</v>
      </c>
      <c r="D250" s="190" t="s">
        <v>1367</v>
      </c>
      <c r="E250" s="165">
        <v>45451</v>
      </c>
      <c r="F250" s="165">
        <v>45452</v>
      </c>
      <c r="G250" s="163" t="s">
        <v>5331</v>
      </c>
      <c r="H250" s="163" t="s">
        <v>5868</v>
      </c>
      <c r="I250" s="163" t="s">
        <v>5706</v>
      </c>
      <c r="J250" s="163" t="s">
        <v>5839</v>
      </c>
      <c r="K250" s="164" t="s">
        <v>197</v>
      </c>
      <c r="L250" s="165">
        <v>45455</v>
      </c>
      <c r="M250" s="163"/>
      <c r="N250" s="163"/>
      <c r="O250" s="163"/>
    </row>
    <row r="251" spans="1:15">
      <c r="A251" s="163"/>
      <c r="B251" s="187" t="s">
        <v>147</v>
      </c>
      <c r="C251" s="187" t="s">
        <v>3408</v>
      </c>
      <c r="D251" s="190" t="s">
        <v>1368</v>
      </c>
      <c r="E251" s="165">
        <v>45454</v>
      </c>
      <c r="F251" s="165">
        <v>45454</v>
      </c>
      <c r="G251" s="163" t="s">
        <v>5406</v>
      </c>
      <c r="H251" s="163" t="s">
        <v>6248</v>
      </c>
      <c r="I251" s="163" t="s">
        <v>5949</v>
      </c>
      <c r="J251" s="163" t="s">
        <v>5713</v>
      </c>
      <c r="K251" s="164" t="s">
        <v>197</v>
      </c>
      <c r="L251" s="165">
        <v>45455</v>
      </c>
      <c r="M251" s="163"/>
      <c r="N251" s="163"/>
      <c r="O251" s="163"/>
    </row>
    <row r="252" spans="1:15">
      <c r="A252" s="163"/>
      <c r="B252" s="187" t="s">
        <v>147</v>
      </c>
      <c r="C252" s="187" t="s">
        <v>3596</v>
      </c>
      <c r="D252" s="190" t="s">
        <v>1369</v>
      </c>
      <c r="E252" s="165">
        <v>45456</v>
      </c>
      <c r="F252" s="165">
        <v>45456</v>
      </c>
      <c r="G252" s="163" t="s">
        <v>5946</v>
      </c>
      <c r="H252" s="163" t="s">
        <v>5983</v>
      </c>
      <c r="I252" s="163"/>
      <c r="J252" s="163" t="s">
        <v>6249</v>
      </c>
      <c r="K252" s="164" t="s">
        <v>197</v>
      </c>
      <c r="L252" s="165">
        <v>45457</v>
      </c>
      <c r="M252" s="163"/>
      <c r="N252" s="163"/>
      <c r="O252" s="163"/>
    </row>
    <row r="253" spans="1:15">
      <c r="A253" s="163"/>
      <c r="B253" s="187" t="s">
        <v>147</v>
      </c>
      <c r="C253" s="187" t="s">
        <v>6245</v>
      </c>
      <c r="D253" s="190" t="s">
        <v>1370</v>
      </c>
      <c r="E253" s="165">
        <v>45453</v>
      </c>
      <c r="F253" s="165">
        <v>45453</v>
      </c>
      <c r="G253" s="163" t="s">
        <v>5331</v>
      </c>
      <c r="H253" s="163" t="s">
        <v>6244</v>
      </c>
      <c r="I253" s="163" t="s">
        <v>6246</v>
      </c>
      <c r="J253" s="163" t="s">
        <v>5605</v>
      </c>
      <c r="K253" s="164" t="s">
        <v>197</v>
      </c>
      <c r="L253" s="165">
        <v>45455</v>
      </c>
      <c r="M253" s="163"/>
      <c r="N253" s="163"/>
      <c r="O253" s="163"/>
    </row>
    <row r="254" spans="1:15">
      <c r="A254" s="163"/>
      <c r="B254" s="187" t="s">
        <v>147</v>
      </c>
      <c r="C254" s="187" t="s">
        <v>2418</v>
      </c>
      <c r="D254" s="190" t="s">
        <v>1371</v>
      </c>
      <c r="E254" s="165">
        <v>45454</v>
      </c>
      <c r="F254" s="165">
        <v>45454</v>
      </c>
      <c r="G254" s="163" t="s">
        <v>5406</v>
      </c>
      <c r="H254" s="163" t="s">
        <v>5651</v>
      </c>
      <c r="I254" s="163" t="s">
        <v>5822</v>
      </c>
      <c r="J254" s="163" t="s">
        <v>1923</v>
      </c>
      <c r="K254" s="164" t="s">
        <v>197</v>
      </c>
      <c r="L254" s="165">
        <v>45457</v>
      </c>
      <c r="M254" s="163"/>
      <c r="N254" s="163"/>
      <c r="O254" s="163"/>
    </row>
    <row r="255" spans="1:15">
      <c r="A255" s="163"/>
      <c r="B255" s="187" t="s">
        <v>147</v>
      </c>
      <c r="C255" s="187" t="s">
        <v>2800</v>
      </c>
      <c r="D255" s="190" t="s">
        <v>1372</v>
      </c>
      <c r="E255" s="165">
        <v>45454</v>
      </c>
      <c r="F255" s="165">
        <v>45454</v>
      </c>
      <c r="G255" s="163" t="s">
        <v>5406</v>
      </c>
      <c r="H255" s="163" t="s">
        <v>6256</v>
      </c>
      <c r="I255" s="163" t="s">
        <v>5918</v>
      </c>
      <c r="J255" s="163" t="s">
        <v>6257</v>
      </c>
      <c r="K255" s="164" t="s">
        <v>197</v>
      </c>
      <c r="L255" s="165">
        <v>45457</v>
      </c>
      <c r="M255" s="163"/>
      <c r="N255" s="163"/>
      <c r="O255" s="163"/>
    </row>
    <row r="256" spans="1:15">
      <c r="A256" s="163"/>
      <c r="B256" s="187" t="s">
        <v>147</v>
      </c>
      <c r="C256" s="187" t="s">
        <v>3408</v>
      </c>
      <c r="D256" s="190" t="s">
        <v>1373</v>
      </c>
      <c r="E256" s="165">
        <v>45454</v>
      </c>
      <c r="F256" s="165">
        <v>45455</v>
      </c>
      <c r="G256" s="163" t="s">
        <v>5719</v>
      </c>
      <c r="H256" s="163" t="s">
        <v>6259</v>
      </c>
      <c r="I256" s="163" t="s">
        <v>5949</v>
      </c>
      <c r="J256" s="163"/>
      <c r="K256" s="164" t="s">
        <v>195</v>
      </c>
      <c r="L256" s="165">
        <v>45457</v>
      </c>
      <c r="M256" s="163"/>
      <c r="N256" s="163"/>
      <c r="O256" s="163"/>
    </row>
    <row r="257" spans="1:15">
      <c r="A257" s="163"/>
      <c r="B257" s="187" t="s">
        <v>147</v>
      </c>
      <c r="C257" s="187" t="s">
        <v>2183</v>
      </c>
      <c r="D257" s="190" t="s">
        <v>1374</v>
      </c>
      <c r="E257" s="165">
        <v>45455</v>
      </c>
      <c r="F257" s="165">
        <v>45456</v>
      </c>
      <c r="G257" s="163" t="s">
        <v>5406</v>
      </c>
      <c r="H257" s="163" t="s">
        <v>6230</v>
      </c>
      <c r="I257" s="163" t="s">
        <v>6231</v>
      </c>
      <c r="J257" s="163" t="s">
        <v>6232</v>
      </c>
      <c r="K257" s="164" t="s">
        <v>197</v>
      </c>
      <c r="L257" s="165">
        <v>45457</v>
      </c>
      <c r="M257" s="163"/>
      <c r="N257" s="163"/>
      <c r="O257" s="163"/>
    </row>
    <row r="258" spans="1:15">
      <c r="A258" s="163"/>
      <c r="B258" s="187" t="s">
        <v>147</v>
      </c>
      <c r="C258" s="187" t="s">
        <v>2183</v>
      </c>
      <c r="D258" s="190" t="s">
        <v>1375</v>
      </c>
      <c r="E258" s="165">
        <v>45455</v>
      </c>
      <c r="F258" s="165">
        <v>45456</v>
      </c>
      <c r="G258" s="163" t="s">
        <v>5406</v>
      </c>
      <c r="H258" s="163" t="s">
        <v>6230</v>
      </c>
      <c r="I258" s="163" t="s">
        <v>6231</v>
      </c>
      <c r="J258" s="163" t="s">
        <v>1359</v>
      </c>
      <c r="K258" s="164" t="s">
        <v>197</v>
      </c>
      <c r="L258" s="165">
        <v>45457</v>
      </c>
      <c r="M258" s="163"/>
      <c r="N258" s="163"/>
      <c r="O258" s="163"/>
    </row>
    <row r="259" spans="1:15">
      <c r="A259" s="163"/>
      <c r="B259" s="187" t="s">
        <v>147</v>
      </c>
      <c r="C259" s="187" t="s">
        <v>159</v>
      </c>
      <c r="D259" s="190" t="s">
        <v>1376</v>
      </c>
      <c r="E259" s="165">
        <v>45456</v>
      </c>
      <c r="F259" s="165">
        <v>45456</v>
      </c>
      <c r="G259" s="163" t="s">
        <v>2015</v>
      </c>
      <c r="H259" s="163" t="s">
        <v>5950</v>
      </c>
      <c r="I259" s="163" t="s">
        <v>5852</v>
      </c>
      <c r="J259" s="163" t="s">
        <v>5646</v>
      </c>
      <c r="K259" s="164" t="s">
        <v>197</v>
      </c>
      <c r="L259" s="165">
        <v>45457</v>
      </c>
      <c r="M259" s="163"/>
      <c r="N259" s="163"/>
      <c r="O259" s="163"/>
    </row>
    <row r="260" spans="1:15">
      <c r="A260" s="163"/>
      <c r="B260" s="187" t="s">
        <v>147</v>
      </c>
      <c r="C260" s="187" t="s">
        <v>159</v>
      </c>
      <c r="D260" s="190" t="s">
        <v>1377</v>
      </c>
      <c r="E260" s="165">
        <v>45456</v>
      </c>
      <c r="F260" s="165">
        <v>45456</v>
      </c>
      <c r="G260" s="163" t="s">
        <v>5331</v>
      </c>
      <c r="H260" s="163" t="s">
        <v>6235</v>
      </c>
      <c r="I260" s="163" t="s">
        <v>5852</v>
      </c>
      <c r="J260" s="163" t="s">
        <v>5570</v>
      </c>
      <c r="K260" s="164" t="s">
        <v>197</v>
      </c>
      <c r="L260" s="165">
        <v>45474</v>
      </c>
      <c r="M260" s="163"/>
      <c r="N260" s="163"/>
      <c r="O260" s="163"/>
    </row>
    <row r="261" spans="1:15">
      <c r="A261" s="163"/>
      <c r="B261" s="187" t="s">
        <v>147</v>
      </c>
      <c r="C261" s="187" t="s">
        <v>159</v>
      </c>
      <c r="D261" s="190" t="s">
        <v>1378</v>
      </c>
      <c r="E261" s="165">
        <v>45474</v>
      </c>
      <c r="F261" s="165">
        <v>45474</v>
      </c>
      <c r="G261" s="163" t="s">
        <v>5331</v>
      </c>
      <c r="H261" s="163" t="s">
        <v>6235</v>
      </c>
      <c r="I261" s="163" t="s">
        <v>5852</v>
      </c>
      <c r="J261" s="163" t="s">
        <v>6236</v>
      </c>
      <c r="K261" s="164" t="s">
        <v>195</v>
      </c>
      <c r="L261" s="165">
        <v>45474</v>
      </c>
      <c r="M261" s="163"/>
      <c r="N261" s="163"/>
      <c r="O261" s="163"/>
    </row>
    <row r="262" spans="1:15">
      <c r="A262" s="163"/>
      <c r="B262" s="187" t="s">
        <v>147</v>
      </c>
      <c r="C262" s="187" t="s">
        <v>160</v>
      </c>
      <c r="D262" s="190" t="s">
        <v>1379</v>
      </c>
      <c r="E262" s="165">
        <v>45474</v>
      </c>
      <c r="F262" s="165">
        <v>45474</v>
      </c>
      <c r="G262" s="163" t="s">
        <v>2015</v>
      </c>
      <c r="H262" s="163" t="s">
        <v>5855</v>
      </c>
      <c r="I262" s="163" t="s">
        <v>5927</v>
      </c>
      <c r="J262" s="163" t="s">
        <v>5587</v>
      </c>
      <c r="K262" s="164" t="s">
        <v>195</v>
      </c>
      <c r="L262" s="165">
        <v>45475</v>
      </c>
      <c r="M262" s="163"/>
      <c r="N262" s="163"/>
      <c r="O262" s="163"/>
    </row>
    <row r="263" spans="1:15">
      <c r="A263" s="163"/>
      <c r="B263" s="187" t="s">
        <v>147</v>
      </c>
      <c r="C263" s="187" t="s">
        <v>160</v>
      </c>
      <c r="D263" s="190" t="s">
        <v>1380</v>
      </c>
      <c r="E263" s="165">
        <v>45474</v>
      </c>
      <c r="F263" s="165">
        <v>45474</v>
      </c>
      <c r="G263" s="163" t="s">
        <v>5331</v>
      </c>
      <c r="H263" s="163" t="s">
        <v>5868</v>
      </c>
      <c r="I263" s="163" t="s">
        <v>5927</v>
      </c>
      <c r="J263" s="163" t="s">
        <v>5587</v>
      </c>
      <c r="K263" s="164" t="s">
        <v>197</v>
      </c>
      <c r="L263" s="165">
        <v>45475</v>
      </c>
      <c r="M263" s="163"/>
      <c r="N263" s="163"/>
      <c r="O263" s="163"/>
    </row>
    <row r="264" spans="1:15">
      <c r="A264" s="163"/>
      <c r="B264" s="187" t="s">
        <v>147</v>
      </c>
      <c r="C264" s="187" t="s">
        <v>3408</v>
      </c>
      <c r="D264" s="190" t="s">
        <v>1381</v>
      </c>
      <c r="E264" s="165">
        <v>45468</v>
      </c>
      <c r="F264" s="165">
        <v>45469</v>
      </c>
      <c r="G264" s="163" t="s">
        <v>5406</v>
      </c>
      <c r="H264" s="163" t="s">
        <v>5917</v>
      </c>
      <c r="I264" s="163" t="s">
        <v>5949</v>
      </c>
      <c r="J264" s="163" t="s">
        <v>5718</v>
      </c>
      <c r="K264" s="164" t="s">
        <v>195</v>
      </c>
      <c r="L264" s="165">
        <v>45474</v>
      </c>
      <c r="M264" s="163"/>
      <c r="N264" s="163"/>
      <c r="O264" s="163"/>
    </row>
    <row r="265" spans="1:15">
      <c r="A265" s="163"/>
      <c r="B265" s="187" t="s">
        <v>147</v>
      </c>
      <c r="C265" s="187" t="s">
        <v>3440</v>
      </c>
      <c r="D265" s="190" t="s">
        <v>1382</v>
      </c>
      <c r="E265" s="165">
        <v>45470</v>
      </c>
      <c r="F265" s="165">
        <v>45470</v>
      </c>
      <c r="G265" s="163" t="s">
        <v>5369</v>
      </c>
      <c r="H265" s="163" t="s">
        <v>6272</v>
      </c>
      <c r="I265" s="163" t="s">
        <v>6273</v>
      </c>
      <c r="J265" s="163" t="s">
        <v>1923</v>
      </c>
      <c r="K265" s="164" t="s">
        <v>197</v>
      </c>
      <c r="L265" s="165">
        <v>45474</v>
      </c>
      <c r="M265" s="163"/>
      <c r="N265" s="163"/>
      <c r="O265" s="163"/>
    </row>
    <row r="266" spans="1:15">
      <c r="A266" s="163"/>
      <c r="B266" s="187" t="s">
        <v>147</v>
      </c>
      <c r="C266" s="187" t="s">
        <v>2183</v>
      </c>
      <c r="D266" s="190" t="s">
        <v>1383</v>
      </c>
      <c r="E266" s="165">
        <v>45476</v>
      </c>
      <c r="F266" s="165">
        <v>45476</v>
      </c>
      <c r="G266" s="163" t="s">
        <v>5369</v>
      </c>
      <c r="H266" s="163" t="s">
        <v>6286</v>
      </c>
      <c r="I266" s="163" t="s">
        <v>5915</v>
      </c>
      <c r="J266" s="163" t="s">
        <v>6276</v>
      </c>
      <c r="K266" s="164" t="s">
        <v>197</v>
      </c>
      <c r="L266" s="165">
        <v>45477</v>
      </c>
      <c r="M266" s="163"/>
      <c r="N266" s="163"/>
      <c r="O266" s="163"/>
    </row>
    <row r="267" spans="1:15">
      <c r="A267" s="163"/>
      <c r="B267" s="187" t="s">
        <v>147</v>
      </c>
      <c r="C267" s="187" t="s">
        <v>2183</v>
      </c>
      <c r="D267" s="190" t="s">
        <v>1384</v>
      </c>
      <c r="E267" s="165">
        <v>45471</v>
      </c>
      <c r="F267" s="165">
        <v>45471</v>
      </c>
      <c r="G267" s="163" t="s">
        <v>5369</v>
      </c>
      <c r="H267" s="163" t="s">
        <v>6274</v>
      </c>
      <c r="I267" s="163" t="s">
        <v>6275</v>
      </c>
      <c r="J267" s="163" t="s">
        <v>6276</v>
      </c>
      <c r="K267" s="164" t="s">
        <v>197</v>
      </c>
      <c r="L267" s="165">
        <v>45477</v>
      </c>
      <c r="M267" s="163"/>
      <c r="N267" s="163"/>
      <c r="O267" s="163"/>
    </row>
    <row r="268" spans="1:15">
      <c r="A268" s="163"/>
      <c r="B268" s="187" t="s">
        <v>147</v>
      </c>
      <c r="C268" s="187" t="s">
        <v>3440</v>
      </c>
      <c r="D268" s="190" t="s">
        <v>1485</v>
      </c>
      <c r="E268" s="165">
        <v>45472</v>
      </c>
      <c r="F268" s="165">
        <v>45472</v>
      </c>
      <c r="G268" s="163" t="s">
        <v>5369</v>
      </c>
      <c r="H268" s="163" t="s">
        <v>5917</v>
      </c>
      <c r="I268" s="163" t="s">
        <v>6273</v>
      </c>
      <c r="J268" s="163" t="s">
        <v>5718</v>
      </c>
      <c r="K268" s="164" t="s">
        <v>197</v>
      </c>
      <c r="L268" s="165">
        <v>45475</v>
      </c>
      <c r="M268" s="163"/>
      <c r="N268" s="163"/>
      <c r="O268" s="163"/>
    </row>
    <row r="269" spans="1:15">
      <c r="A269" s="163"/>
      <c r="B269" s="187" t="s">
        <v>147</v>
      </c>
      <c r="C269" s="187" t="s">
        <v>3641</v>
      </c>
      <c r="D269" s="190" t="s">
        <v>1488</v>
      </c>
      <c r="E269" s="165">
        <v>45474</v>
      </c>
      <c r="F269" s="165">
        <v>45474</v>
      </c>
      <c r="G269" s="163" t="s">
        <v>5406</v>
      </c>
      <c r="H269" s="163" t="s">
        <v>6279</v>
      </c>
      <c r="I269" s="163" t="s">
        <v>6280</v>
      </c>
      <c r="J269" s="163" t="s">
        <v>873</v>
      </c>
      <c r="K269" s="164" t="s">
        <v>197</v>
      </c>
      <c r="L269" s="165">
        <v>45475</v>
      </c>
      <c r="M269" s="163"/>
      <c r="N269" s="163"/>
      <c r="O269" s="163"/>
    </row>
    <row r="270" spans="1:15">
      <c r="A270" s="163"/>
      <c r="B270" s="187" t="s">
        <v>147</v>
      </c>
      <c r="C270" s="187" t="s">
        <v>3641</v>
      </c>
      <c r="D270" s="190" t="s">
        <v>1491</v>
      </c>
      <c r="E270" s="165">
        <v>45475</v>
      </c>
      <c r="F270" s="165">
        <v>45475</v>
      </c>
      <c r="G270" s="163" t="s">
        <v>2015</v>
      </c>
      <c r="H270" s="163" t="s">
        <v>5950</v>
      </c>
      <c r="I270" s="163" t="s">
        <v>5927</v>
      </c>
      <c r="J270" s="163" t="s">
        <v>5575</v>
      </c>
      <c r="K270" s="164" t="s">
        <v>197</v>
      </c>
      <c r="L270" s="165">
        <v>45475</v>
      </c>
      <c r="M270" s="163"/>
      <c r="N270" s="163"/>
      <c r="O270" s="163"/>
    </row>
    <row r="271" spans="1:15">
      <c r="A271" s="163"/>
      <c r="B271" s="187" t="s">
        <v>147</v>
      </c>
      <c r="C271" s="187" t="s">
        <v>3641</v>
      </c>
      <c r="D271" s="190" t="s">
        <v>1494</v>
      </c>
      <c r="E271" s="165">
        <v>45476</v>
      </c>
      <c r="F271" s="165">
        <v>45476</v>
      </c>
      <c r="G271" s="163" t="s">
        <v>5331</v>
      </c>
      <c r="H271" s="163" t="s">
        <v>5868</v>
      </c>
      <c r="I271" s="163" t="s">
        <v>5927</v>
      </c>
      <c r="J271" s="163" t="s">
        <v>5575</v>
      </c>
      <c r="K271" s="164" t="s">
        <v>197</v>
      </c>
      <c r="L271" s="165">
        <v>45477</v>
      </c>
      <c r="M271" s="163"/>
      <c r="N271" s="163"/>
      <c r="O271" s="163"/>
    </row>
    <row r="272" spans="1:15">
      <c r="A272" s="163"/>
      <c r="B272" s="187" t="s">
        <v>147</v>
      </c>
      <c r="C272" s="187" t="s">
        <v>3641</v>
      </c>
      <c r="D272" s="190" t="s">
        <v>1495</v>
      </c>
      <c r="E272" s="165">
        <v>45477</v>
      </c>
      <c r="F272" s="165">
        <v>45477</v>
      </c>
      <c r="G272" s="163" t="s">
        <v>2015</v>
      </c>
      <c r="H272" s="163" t="s">
        <v>5855</v>
      </c>
      <c r="I272" s="163" t="s">
        <v>5927</v>
      </c>
      <c r="J272" s="163" t="s">
        <v>5589</v>
      </c>
      <c r="K272" s="164" t="s">
        <v>195</v>
      </c>
      <c r="L272" s="165">
        <v>45477</v>
      </c>
      <c r="M272" s="163"/>
      <c r="N272" s="163"/>
      <c r="O272" s="163"/>
    </row>
    <row r="273" spans="1:15">
      <c r="A273" s="163"/>
      <c r="B273" s="187" t="s">
        <v>147</v>
      </c>
      <c r="C273" s="187" t="s">
        <v>3641</v>
      </c>
      <c r="D273" s="190" t="s">
        <v>1496</v>
      </c>
      <c r="E273" s="165">
        <v>45477</v>
      </c>
      <c r="F273" s="165">
        <v>45477</v>
      </c>
      <c r="G273" s="163" t="s">
        <v>5331</v>
      </c>
      <c r="H273" s="163" t="s">
        <v>5868</v>
      </c>
      <c r="I273" s="163" t="s">
        <v>5927</v>
      </c>
      <c r="J273" s="163" t="s">
        <v>5589</v>
      </c>
      <c r="K273" s="164" t="s">
        <v>197</v>
      </c>
      <c r="L273" s="165">
        <v>45477</v>
      </c>
      <c r="M273" s="163"/>
      <c r="N273" s="163"/>
      <c r="O273" s="163"/>
    </row>
    <row r="274" spans="1:15">
      <c r="A274" s="163"/>
      <c r="B274" s="187" t="s">
        <v>147</v>
      </c>
      <c r="C274" s="187" t="s">
        <v>3440</v>
      </c>
      <c r="D274" s="190" t="s">
        <v>1497</v>
      </c>
      <c r="E274" s="165">
        <v>45477</v>
      </c>
      <c r="F274" s="165">
        <v>45477</v>
      </c>
      <c r="G274" s="163" t="s">
        <v>5664</v>
      </c>
      <c r="H274" s="163" t="s">
        <v>5921</v>
      </c>
      <c r="I274" s="163" t="s">
        <v>5852</v>
      </c>
      <c r="J274" s="163" t="s">
        <v>5832</v>
      </c>
      <c r="K274" s="164" t="s">
        <v>197</v>
      </c>
      <c r="L274" s="165">
        <v>45477</v>
      </c>
      <c r="M274" s="163"/>
      <c r="N274" s="163"/>
      <c r="O274" s="163"/>
    </row>
    <row r="275" spans="1:15">
      <c r="A275" s="163"/>
      <c r="B275" s="187" t="s">
        <v>147</v>
      </c>
      <c r="C275" s="187" t="s">
        <v>3440</v>
      </c>
      <c r="D275" s="190" t="s">
        <v>1501</v>
      </c>
      <c r="E275" s="165">
        <v>45477</v>
      </c>
      <c r="F275" s="165">
        <v>45477</v>
      </c>
      <c r="G275" s="163" t="s">
        <v>5664</v>
      </c>
      <c r="H275" s="163" t="s">
        <v>6302</v>
      </c>
      <c r="I275" s="163" t="s">
        <v>5852</v>
      </c>
      <c r="J275" s="163" t="s">
        <v>5832</v>
      </c>
      <c r="K275" s="164" t="s">
        <v>195</v>
      </c>
      <c r="L275" s="165">
        <v>45477</v>
      </c>
      <c r="M275" s="163"/>
      <c r="N275" s="163"/>
      <c r="O275" s="163"/>
    </row>
    <row r="276" spans="1:15">
      <c r="A276" s="163"/>
      <c r="B276" s="187" t="s">
        <v>147</v>
      </c>
      <c r="C276" s="187" t="s">
        <v>3641</v>
      </c>
      <c r="D276" s="190" t="s">
        <v>1503</v>
      </c>
      <c r="E276" s="165">
        <v>45478</v>
      </c>
      <c r="F276" s="165">
        <v>45479</v>
      </c>
      <c r="G276" s="163" t="s">
        <v>2015</v>
      </c>
      <c r="H276" s="163" t="s">
        <v>5855</v>
      </c>
      <c r="I276" s="163" t="s">
        <v>5927</v>
      </c>
      <c r="J276" s="163" t="s">
        <v>5570</v>
      </c>
      <c r="K276" s="164" t="s">
        <v>195</v>
      </c>
      <c r="L276" s="165">
        <v>45483</v>
      </c>
      <c r="M276" s="163"/>
      <c r="N276" s="163"/>
      <c r="O276" s="163"/>
    </row>
    <row r="277" spans="1:15">
      <c r="A277" s="163"/>
      <c r="B277" s="187" t="s">
        <v>147</v>
      </c>
      <c r="C277" s="187" t="s">
        <v>3641</v>
      </c>
      <c r="D277" s="190" t="s">
        <v>1506</v>
      </c>
      <c r="E277" s="165">
        <v>45478</v>
      </c>
      <c r="F277" s="165">
        <v>45479</v>
      </c>
      <c r="G277" s="163" t="s">
        <v>5331</v>
      </c>
      <c r="H277" s="163" t="s">
        <v>5868</v>
      </c>
      <c r="I277" s="163" t="s">
        <v>5927</v>
      </c>
      <c r="J277" s="163" t="s">
        <v>5570</v>
      </c>
      <c r="K277" s="164" t="s">
        <v>197</v>
      </c>
      <c r="L277" s="165">
        <v>45491</v>
      </c>
      <c r="M277" s="163"/>
      <c r="N277" s="163"/>
      <c r="O277" s="163"/>
    </row>
    <row r="278" spans="1:15">
      <c r="A278" s="163"/>
      <c r="B278" s="187" t="s">
        <v>147</v>
      </c>
      <c r="C278" s="187" t="s">
        <v>1997</v>
      </c>
      <c r="D278" s="190" t="s">
        <v>1509</v>
      </c>
      <c r="E278" s="165">
        <v>45478</v>
      </c>
      <c r="F278" s="165">
        <v>45479</v>
      </c>
      <c r="G278" s="163" t="s">
        <v>6320</v>
      </c>
      <c r="H278" s="163" t="s">
        <v>6321</v>
      </c>
      <c r="I278" s="163" t="s">
        <v>5712</v>
      </c>
      <c r="J278" s="163" t="s">
        <v>6322</v>
      </c>
      <c r="K278" s="164" t="s">
        <v>197</v>
      </c>
      <c r="L278" s="165">
        <v>45496</v>
      </c>
      <c r="M278" s="163"/>
      <c r="N278" s="163"/>
      <c r="O278" s="163"/>
    </row>
    <row r="279" spans="1:15">
      <c r="A279" s="163"/>
      <c r="B279" s="187" t="s">
        <v>147</v>
      </c>
      <c r="C279" s="187" t="s">
        <v>2064</v>
      </c>
      <c r="D279" s="190" t="s">
        <v>1511</v>
      </c>
      <c r="E279" s="165">
        <v>45482</v>
      </c>
      <c r="F279" s="165">
        <v>45482</v>
      </c>
      <c r="G279" s="163" t="s">
        <v>6320</v>
      </c>
      <c r="H279" s="163" t="s">
        <v>6342</v>
      </c>
      <c r="I279" s="163" t="s">
        <v>5906</v>
      </c>
      <c r="J279" s="163" t="s">
        <v>5581</v>
      </c>
      <c r="K279" s="164" t="s">
        <v>197</v>
      </c>
      <c r="L279" s="165">
        <v>45503</v>
      </c>
      <c r="M279" s="163"/>
      <c r="N279" s="163"/>
      <c r="O279" s="163"/>
    </row>
    <row r="280" spans="1:15">
      <c r="A280" s="163"/>
      <c r="B280" s="187" t="s">
        <v>147</v>
      </c>
      <c r="C280" s="187" t="s">
        <v>2064</v>
      </c>
      <c r="D280" s="190" t="s">
        <v>1513</v>
      </c>
      <c r="E280" s="165">
        <v>45483</v>
      </c>
      <c r="F280" s="165">
        <v>45483</v>
      </c>
      <c r="G280" s="163" t="s">
        <v>6320</v>
      </c>
      <c r="H280" s="163" t="s">
        <v>6599</v>
      </c>
      <c r="I280" s="163" t="s">
        <v>5906</v>
      </c>
      <c r="J280" s="163" t="s">
        <v>6600</v>
      </c>
      <c r="K280" s="164" t="s">
        <v>195</v>
      </c>
      <c r="L280" s="165">
        <v>45503</v>
      </c>
      <c r="M280" s="163"/>
      <c r="N280" s="163"/>
      <c r="O280" s="163"/>
    </row>
    <row r="281" spans="1:15">
      <c r="A281" s="163"/>
      <c r="B281" s="187" t="s">
        <v>147</v>
      </c>
      <c r="C281" s="187" t="s">
        <v>2064</v>
      </c>
      <c r="D281" s="190" t="s">
        <v>1516</v>
      </c>
      <c r="E281" s="165">
        <v>45483</v>
      </c>
      <c r="F281" s="165">
        <v>45483</v>
      </c>
      <c r="G281" s="163" t="s">
        <v>6320</v>
      </c>
      <c r="H281" s="163" t="s">
        <v>6599</v>
      </c>
      <c r="I281" s="163" t="s">
        <v>5906</v>
      </c>
      <c r="J281" s="163" t="s">
        <v>6601</v>
      </c>
      <c r="K281" s="164" t="s">
        <v>197</v>
      </c>
      <c r="L281" s="165">
        <v>45503</v>
      </c>
      <c r="M281" s="163"/>
      <c r="N281" s="163"/>
      <c r="O281" s="163"/>
    </row>
    <row r="282" spans="1:15">
      <c r="A282" s="163"/>
      <c r="B282" s="187" t="s">
        <v>147</v>
      </c>
      <c r="C282" s="187" t="s">
        <v>3440</v>
      </c>
      <c r="D282" s="190" t="s">
        <v>1518</v>
      </c>
      <c r="E282" s="165">
        <v>45483</v>
      </c>
      <c r="F282" s="165">
        <v>45483</v>
      </c>
      <c r="G282" s="163" t="s">
        <v>5369</v>
      </c>
      <c r="H282" s="163" t="s">
        <v>5849</v>
      </c>
      <c r="I282" s="163" t="s">
        <v>6273</v>
      </c>
      <c r="J282" s="163" t="s">
        <v>6344</v>
      </c>
      <c r="K282" s="164" t="s">
        <v>197</v>
      </c>
      <c r="L282" s="165">
        <v>45491</v>
      </c>
      <c r="M282" s="163"/>
      <c r="N282" s="163"/>
      <c r="O282" s="163"/>
    </row>
    <row r="283" spans="1:15">
      <c r="A283" s="163"/>
      <c r="B283" s="187" t="s">
        <v>147</v>
      </c>
      <c r="C283" s="187" t="s">
        <v>3440</v>
      </c>
      <c r="D283" s="190" t="s">
        <v>1521</v>
      </c>
      <c r="E283" s="165">
        <v>45483</v>
      </c>
      <c r="F283" s="165">
        <v>45483</v>
      </c>
      <c r="G283" s="163" t="s">
        <v>5406</v>
      </c>
      <c r="H283" s="163" t="s">
        <v>5917</v>
      </c>
      <c r="I283" s="163" t="s">
        <v>6273</v>
      </c>
      <c r="J283" s="163" t="s">
        <v>5713</v>
      </c>
      <c r="K283" s="164" t="s">
        <v>197</v>
      </c>
      <c r="L283" s="165">
        <v>45491</v>
      </c>
      <c r="M283" s="163"/>
      <c r="N283" s="163"/>
      <c r="O283" s="163"/>
    </row>
    <row r="284" spans="1:15">
      <c r="A284" s="163"/>
      <c r="B284" s="187" t="s">
        <v>147</v>
      </c>
      <c r="C284" s="187" t="s">
        <v>3440</v>
      </c>
      <c r="D284" s="190" t="s">
        <v>1522</v>
      </c>
      <c r="E284" s="165">
        <v>45483</v>
      </c>
      <c r="F284" s="165">
        <v>45483</v>
      </c>
      <c r="G284" s="163" t="s">
        <v>5719</v>
      </c>
      <c r="H284" s="163" t="s">
        <v>5859</v>
      </c>
      <c r="I284" s="163" t="s">
        <v>6273</v>
      </c>
      <c r="J284" s="163"/>
      <c r="K284" s="164" t="s">
        <v>195</v>
      </c>
      <c r="L284" s="165">
        <v>45484</v>
      </c>
      <c r="M284" s="163"/>
      <c r="N284" s="163"/>
      <c r="O284" s="163"/>
    </row>
    <row r="285" spans="1:15">
      <c r="A285" s="163"/>
      <c r="B285" s="187" t="s">
        <v>147</v>
      </c>
      <c r="C285" s="187" t="s">
        <v>2064</v>
      </c>
      <c r="D285" s="190" t="s">
        <v>1598</v>
      </c>
      <c r="E285" s="165">
        <v>45484</v>
      </c>
      <c r="F285" s="165">
        <v>45484</v>
      </c>
      <c r="G285" s="163" t="s">
        <v>6349</v>
      </c>
      <c r="H285" s="163" t="s">
        <v>6350</v>
      </c>
      <c r="I285" s="163" t="s">
        <v>5906</v>
      </c>
      <c r="J285" s="163" t="s">
        <v>6351</v>
      </c>
      <c r="K285" s="164" t="s">
        <v>197</v>
      </c>
      <c r="L285" s="165">
        <v>45503</v>
      </c>
      <c r="M285" s="163"/>
      <c r="N285" s="163"/>
      <c r="O285" s="163"/>
    </row>
    <row r="286" spans="1:15">
      <c r="A286" s="163"/>
      <c r="B286" s="187" t="s">
        <v>147</v>
      </c>
      <c r="C286" s="187" t="s">
        <v>2064</v>
      </c>
      <c r="D286" s="190" t="s">
        <v>1599</v>
      </c>
      <c r="E286" s="165">
        <v>45487</v>
      </c>
      <c r="F286" s="165">
        <v>45487</v>
      </c>
      <c r="G286" s="163" t="s">
        <v>6349</v>
      </c>
      <c r="H286" s="163" t="s">
        <v>6350</v>
      </c>
      <c r="I286" s="163" t="s">
        <v>5906</v>
      </c>
      <c r="J286" s="163" t="s">
        <v>6351</v>
      </c>
      <c r="K286" s="164" t="s">
        <v>197</v>
      </c>
      <c r="L286" s="165">
        <v>45503</v>
      </c>
      <c r="M286" s="163"/>
      <c r="N286" s="163"/>
      <c r="O286" s="163"/>
    </row>
    <row r="287" spans="1:15">
      <c r="A287" s="163"/>
      <c r="B287" s="187" t="s">
        <v>147</v>
      </c>
      <c r="C287" s="187" t="s">
        <v>2064</v>
      </c>
      <c r="D287" s="190" t="s">
        <v>1600</v>
      </c>
      <c r="E287" s="165">
        <v>45486</v>
      </c>
      <c r="F287" s="165">
        <v>45486</v>
      </c>
      <c r="G287" s="163" t="s">
        <v>6349</v>
      </c>
      <c r="H287" s="163" t="s">
        <v>6350</v>
      </c>
      <c r="I287" s="163" t="s">
        <v>5906</v>
      </c>
      <c r="J287" s="163" t="s">
        <v>6602</v>
      </c>
      <c r="K287" s="164" t="s">
        <v>197</v>
      </c>
      <c r="L287" s="165">
        <v>45503</v>
      </c>
      <c r="M287" s="163"/>
      <c r="N287" s="163"/>
      <c r="O287" s="163"/>
    </row>
    <row r="288" spans="1:15">
      <c r="A288" s="163"/>
      <c r="B288" s="187" t="s">
        <v>147</v>
      </c>
      <c r="C288" s="187" t="s">
        <v>3408</v>
      </c>
      <c r="D288" s="190" t="s">
        <v>1607</v>
      </c>
      <c r="E288" s="165">
        <v>45486</v>
      </c>
      <c r="F288" s="165">
        <v>45486</v>
      </c>
      <c r="G288" s="163" t="s">
        <v>5369</v>
      </c>
      <c r="H288" s="163" t="s">
        <v>5961</v>
      </c>
      <c r="I288" s="163" t="s">
        <v>5949</v>
      </c>
      <c r="J288" s="163" t="s">
        <v>6473</v>
      </c>
      <c r="K288" s="164" t="s">
        <v>195</v>
      </c>
      <c r="L288" s="165">
        <v>45493</v>
      </c>
      <c r="M288" s="163"/>
      <c r="N288" s="163"/>
      <c r="O288" s="163"/>
    </row>
    <row r="289" spans="1:15">
      <c r="A289" s="163"/>
      <c r="B289" s="187" t="s">
        <v>147</v>
      </c>
      <c r="C289" s="187" t="s">
        <v>152</v>
      </c>
      <c r="D289" s="190" t="s">
        <v>1608</v>
      </c>
      <c r="E289" s="165">
        <v>45488</v>
      </c>
      <c r="F289" s="165">
        <v>45488</v>
      </c>
      <c r="G289" s="163" t="s">
        <v>6320</v>
      </c>
      <c r="H289" s="163" t="s">
        <v>6350</v>
      </c>
      <c r="I289" s="163" t="s">
        <v>5906</v>
      </c>
      <c r="J289" s="163" t="s">
        <v>6584</v>
      </c>
      <c r="K289" s="164" t="s">
        <v>197</v>
      </c>
      <c r="L289" s="165">
        <v>45503</v>
      </c>
      <c r="M289" s="163"/>
      <c r="N289" s="163"/>
      <c r="O289" s="163"/>
    </row>
    <row r="290" spans="1:15">
      <c r="A290" s="163"/>
      <c r="B290" s="187" t="s">
        <v>147</v>
      </c>
      <c r="C290" s="187" t="s">
        <v>3440</v>
      </c>
      <c r="D290" s="190" t="s">
        <v>1609</v>
      </c>
      <c r="E290" s="165">
        <v>45491</v>
      </c>
      <c r="F290" s="165">
        <v>45491</v>
      </c>
      <c r="G290" s="163" t="s">
        <v>2015</v>
      </c>
      <c r="H290" s="163" t="s">
        <v>5855</v>
      </c>
      <c r="I290" s="163" t="s">
        <v>5852</v>
      </c>
      <c r="J290" s="163" t="s">
        <v>5832</v>
      </c>
      <c r="K290" s="164" t="s">
        <v>195</v>
      </c>
      <c r="L290" s="165">
        <v>45492</v>
      </c>
      <c r="M290" s="163"/>
      <c r="N290" s="163"/>
      <c r="O290" s="163"/>
    </row>
    <row r="291" spans="1:15">
      <c r="A291" s="163"/>
      <c r="B291" s="187" t="s">
        <v>147</v>
      </c>
      <c r="C291" s="187" t="s">
        <v>3440</v>
      </c>
      <c r="D291" s="190" t="s">
        <v>1610</v>
      </c>
      <c r="E291" s="165">
        <v>45496</v>
      </c>
      <c r="F291" s="165">
        <v>45496</v>
      </c>
      <c r="G291" s="163" t="s">
        <v>5331</v>
      </c>
      <c r="H291" s="163" t="s">
        <v>5868</v>
      </c>
      <c r="I291" s="163" t="s">
        <v>5852</v>
      </c>
      <c r="J291" s="163" t="s">
        <v>5832</v>
      </c>
      <c r="K291" s="164" t="s">
        <v>197</v>
      </c>
      <c r="L291" s="165">
        <v>45509</v>
      </c>
      <c r="M291" s="163"/>
      <c r="N291" s="163"/>
      <c r="O291" s="163"/>
    </row>
    <row r="292" spans="1:15">
      <c r="A292" s="163"/>
      <c r="B292" s="187" t="s">
        <v>147</v>
      </c>
      <c r="C292" s="187" t="s">
        <v>3</v>
      </c>
      <c r="D292" s="190" t="s">
        <v>1625</v>
      </c>
      <c r="E292" s="164"/>
      <c r="F292" s="164"/>
      <c r="G292" s="163"/>
      <c r="H292" s="163"/>
      <c r="I292" s="163"/>
      <c r="J292" s="163"/>
      <c r="K292" s="164"/>
      <c r="L292" s="164"/>
      <c r="M292" s="163"/>
      <c r="N292" s="163"/>
      <c r="O292" s="163"/>
    </row>
    <row r="293" spans="1:15">
      <c r="A293" s="163"/>
      <c r="B293" s="187" t="s">
        <v>147</v>
      </c>
      <c r="C293" s="187" t="s">
        <v>3641</v>
      </c>
      <c r="D293" s="190" t="s">
        <v>1660</v>
      </c>
      <c r="E293" s="165">
        <v>45491</v>
      </c>
      <c r="F293" s="165">
        <v>45491</v>
      </c>
      <c r="G293" s="163" t="s">
        <v>5577</v>
      </c>
      <c r="H293" s="163" t="s">
        <v>5868</v>
      </c>
      <c r="I293" s="163" t="s">
        <v>5927</v>
      </c>
      <c r="J293" s="163" t="s">
        <v>5579</v>
      </c>
      <c r="K293" s="164" t="s">
        <v>197</v>
      </c>
      <c r="L293" s="165">
        <v>45493</v>
      </c>
      <c r="M293" s="163"/>
      <c r="N293" s="163"/>
      <c r="O293" s="163"/>
    </row>
    <row r="294" spans="1:15">
      <c r="A294" s="163"/>
      <c r="B294" s="187" t="s">
        <v>147</v>
      </c>
      <c r="C294" s="187" t="s">
        <v>6464</v>
      </c>
      <c r="D294" s="190" t="s">
        <v>1661</v>
      </c>
      <c r="E294" s="165">
        <v>45492</v>
      </c>
      <c r="F294" s="165">
        <v>45492</v>
      </c>
      <c r="G294" s="163" t="s">
        <v>2015</v>
      </c>
      <c r="H294" s="163" t="s">
        <v>5855</v>
      </c>
      <c r="I294" s="163" t="s">
        <v>5912</v>
      </c>
      <c r="J294" s="163" t="s">
        <v>5685</v>
      </c>
      <c r="K294" s="164" t="s">
        <v>195</v>
      </c>
      <c r="L294" s="165">
        <v>45492</v>
      </c>
      <c r="M294" s="163"/>
      <c r="N294" s="163"/>
      <c r="O294" s="163"/>
    </row>
    <row r="295" spans="1:15">
      <c r="A295" s="163"/>
      <c r="B295" s="187" t="s">
        <v>147</v>
      </c>
      <c r="C295" s="187" t="s">
        <v>1997</v>
      </c>
      <c r="D295" s="190" t="s">
        <v>1662</v>
      </c>
      <c r="E295" s="165">
        <v>45493</v>
      </c>
      <c r="F295" s="165">
        <v>45493</v>
      </c>
      <c r="G295" s="163" t="s">
        <v>6320</v>
      </c>
      <c r="H295" s="163" t="s">
        <v>6465</v>
      </c>
      <c r="I295" s="163" t="s">
        <v>5712</v>
      </c>
      <c r="J295" s="163" t="s">
        <v>1985</v>
      </c>
      <c r="K295" s="164" t="s">
        <v>197</v>
      </c>
      <c r="L295" s="165">
        <v>45496</v>
      </c>
      <c r="M295" s="163"/>
      <c r="N295" s="163"/>
      <c r="O295" s="163"/>
    </row>
    <row r="296" spans="1:15">
      <c r="A296" s="163"/>
      <c r="B296" s="187" t="s">
        <v>147</v>
      </c>
      <c r="C296" s="187" t="s">
        <v>1997</v>
      </c>
      <c r="D296" s="190" t="s">
        <v>1663</v>
      </c>
      <c r="E296" s="165">
        <v>45493</v>
      </c>
      <c r="F296" s="165">
        <v>45493</v>
      </c>
      <c r="G296" s="163" t="s">
        <v>6320</v>
      </c>
      <c r="H296" s="163" t="s">
        <v>6466</v>
      </c>
      <c r="I296" s="163" t="s">
        <v>5712</v>
      </c>
      <c r="J296" s="163" t="s">
        <v>6467</v>
      </c>
      <c r="K296" s="164" t="s">
        <v>195</v>
      </c>
      <c r="L296" s="165">
        <v>45496</v>
      </c>
      <c r="M296" s="163"/>
      <c r="N296" s="163"/>
      <c r="O296" s="163"/>
    </row>
    <row r="297" spans="1:15">
      <c r="A297" s="163"/>
      <c r="B297" s="187" t="s">
        <v>147</v>
      </c>
      <c r="C297" s="187" t="s">
        <v>6464</v>
      </c>
      <c r="D297" s="190" t="s">
        <v>1664</v>
      </c>
      <c r="E297" s="165">
        <v>45494</v>
      </c>
      <c r="F297" s="165">
        <v>45494</v>
      </c>
      <c r="G297" s="163" t="s">
        <v>5331</v>
      </c>
      <c r="H297" s="163" t="s">
        <v>6506</v>
      </c>
      <c r="I297" s="163" t="s">
        <v>5912</v>
      </c>
      <c r="J297" s="163" t="s">
        <v>5685</v>
      </c>
      <c r="K297" s="164" t="s">
        <v>197</v>
      </c>
      <c r="L297" s="165">
        <v>45496</v>
      </c>
      <c r="M297" s="163"/>
      <c r="N297" s="163"/>
      <c r="O297" s="163"/>
    </row>
    <row r="298" spans="1:15">
      <c r="A298" s="163"/>
      <c r="B298" s="187" t="s">
        <v>147</v>
      </c>
      <c r="C298" s="187" t="s">
        <v>3641</v>
      </c>
      <c r="D298" s="190" t="s">
        <v>1665</v>
      </c>
      <c r="E298" s="165">
        <v>45495</v>
      </c>
      <c r="F298" s="165">
        <v>45495</v>
      </c>
      <c r="G298" s="163" t="s">
        <v>5820</v>
      </c>
      <c r="H298" s="163" t="s">
        <v>5961</v>
      </c>
      <c r="I298" s="163" t="s">
        <v>6280</v>
      </c>
      <c r="J298" s="163" t="s">
        <v>5583</v>
      </c>
      <c r="K298" s="164" t="s">
        <v>195</v>
      </c>
      <c r="L298" s="165">
        <v>45496</v>
      </c>
      <c r="M298" s="163"/>
      <c r="N298" s="163"/>
      <c r="O298" s="163"/>
    </row>
    <row r="299" spans="1:15">
      <c r="A299" s="163"/>
      <c r="B299" s="187" t="s">
        <v>147</v>
      </c>
      <c r="C299" s="187" t="s">
        <v>3408</v>
      </c>
      <c r="D299" s="190" t="s">
        <v>1666</v>
      </c>
      <c r="E299" s="165">
        <v>45495</v>
      </c>
      <c r="F299" s="165">
        <v>45495</v>
      </c>
      <c r="G299" s="163" t="s">
        <v>5820</v>
      </c>
      <c r="H299" s="163" t="s">
        <v>5961</v>
      </c>
      <c r="I299" s="163" t="s">
        <v>6470</v>
      </c>
      <c r="J299" s="163" t="s">
        <v>6471</v>
      </c>
      <c r="K299" s="164" t="s">
        <v>459</v>
      </c>
      <c r="L299" s="164"/>
      <c r="M299" s="163"/>
      <c r="N299" s="163"/>
      <c r="O299" s="163"/>
    </row>
    <row r="300" spans="1:15">
      <c r="A300" s="163"/>
      <c r="B300" s="187" t="s">
        <v>147</v>
      </c>
      <c r="C300" s="187" t="s">
        <v>1997</v>
      </c>
      <c r="D300" s="190" t="s">
        <v>1667</v>
      </c>
      <c r="E300" s="165">
        <v>45495</v>
      </c>
      <c r="F300" s="165">
        <v>45495</v>
      </c>
      <c r="G300" s="163" t="s">
        <v>6320</v>
      </c>
      <c r="H300" s="163" t="s">
        <v>6556</v>
      </c>
      <c r="I300" s="163" t="s">
        <v>5712</v>
      </c>
      <c r="J300" s="163" t="s">
        <v>6557</v>
      </c>
      <c r="K300" s="164" t="s">
        <v>195</v>
      </c>
      <c r="L300" s="165">
        <v>45499</v>
      </c>
      <c r="M300" s="163"/>
      <c r="N300" s="163"/>
      <c r="O300" s="163"/>
    </row>
    <row r="301" spans="1:15">
      <c r="A301" s="163"/>
      <c r="B301" s="187" t="s">
        <v>147</v>
      </c>
      <c r="C301" s="187" t="s">
        <v>6464</v>
      </c>
      <c r="D301" s="190" t="s">
        <v>1668</v>
      </c>
      <c r="E301" s="165">
        <v>45496</v>
      </c>
      <c r="F301" s="165">
        <v>45496</v>
      </c>
      <c r="G301" s="163" t="s">
        <v>2015</v>
      </c>
      <c r="H301" s="163" t="s">
        <v>5855</v>
      </c>
      <c r="I301" s="163" t="s">
        <v>6507</v>
      </c>
      <c r="J301" s="163" t="s">
        <v>5646</v>
      </c>
      <c r="K301" s="164" t="s">
        <v>195</v>
      </c>
      <c r="L301" s="165">
        <v>45499</v>
      </c>
      <c r="M301" s="163"/>
      <c r="N301" s="163"/>
      <c r="O301" s="163"/>
    </row>
    <row r="302" spans="1:15">
      <c r="A302" s="163"/>
      <c r="B302" s="187" t="s">
        <v>147</v>
      </c>
      <c r="C302" s="187" t="s">
        <v>6464</v>
      </c>
      <c r="D302" s="190" t="s">
        <v>1669</v>
      </c>
      <c r="E302" s="165">
        <v>45497</v>
      </c>
      <c r="F302" s="165">
        <v>45497</v>
      </c>
      <c r="G302" s="163" t="s">
        <v>5331</v>
      </c>
      <c r="H302" s="163" t="s">
        <v>5962</v>
      </c>
      <c r="I302" s="163" t="s">
        <v>6507</v>
      </c>
      <c r="J302" s="163" t="s">
        <v>5570</v>
      </c>
      <c r="K302" s="164" t="s">
        <v>197</v>
      </c>
      <c r="L302" s="165">
        <v>45499</v>
      </c>
      <c r="M302" s="163"/>
      <c r="N302" s="163"/>
      <c r="O302" s="163"/>
    </row>
    <row r="303" spans="1:15">
      <c r="A303" s="163"/>
      <c r="B303" s="187" t="s">
        <v>147</v>
      </c>
      <c r="C303" s="187" t="s">
        <v>1997</v>
      </c>
      <c r="D303" s="190" t="s">
        <v>1670</v>
      </c>
      <c r="E303" s="165">
        <v>45497</v>
      </c>
      <c r="F303" s="165">
        <v>45497</v>
      </c>
      <c r="G303" s="163" t="s">
        <v>6320</v>
      </c>
      <c r="H303" s="163" t="s">
        <v>6519</v>
      </c>
      <c r="I303" s="163" t="s">
        <v>5712</v>
      </c>
      <c r="J303" s="163" t="s">
        <v>379</v>
      </c>
      <c r="K303" s="164" t="s">
        <v>195</v>
      </c>
      <c r="L303" s="165">
        <v>45499</v>
      </c>
      <c r="M303" s="163"/>
      <c r="N303" s="163"/>
      <c r="O303" s="163"/>
    </row>
    <row r="304" spans="1:15">
      <c r="A304" s="163"/>
      <c r="B304" s="187" t="s">
        <v>147</v>
      </c>
      <c r="C304" s="187" t="s">
        <v>1997</v>
      </c>
      <c r="D304" s="190" t="s">
        <v>1671</v>
      </c>
      <c r="E304" s="165">
        <v>45497</v>
      </c>
      <c r="F304" s="165">
        <v>45497</v>
      </c>
      <c r="G304" s="163" t="s">
        <v>6520</v>
      </c>
      <c r="H304" s="163" t="s">
        <v>6521</v>
      </c>
      <c r="I304" s="163" t="s">
        <v>5712</v>
      </c>
      <c r="J304" s="163" t="s">
        <v>6522</v>
      </c>
      <c r="K304" s="164" t="s">
        <v>195</v>
      </c>
      <c r="L304" s="165">
        <v>45499</v>
      </c>
      <c r="M304" s="163"/>
      <c r="N304" s="163"/>
      <c r="O304" s="163"/>
    </row>
    <row r="305" spans="1:15">
      <c r="A305" s="163"/>
      <c r="B305" s="187" t="s">
        <v>147</v>
      </c>
      <c r="C305" s="187" t="s">
        <v>6464</v>
      </c>
      <c r="D305" s="190" t="s">
        <v>1672</v>
      </c>
      <c r="E305" s="165">
        <v>45498</v>
      </c>
      <c r="F305" s="165">
        <v>45498</v>
      </c>
      <c r="G305" s="163" t="s">
        <v>2015</v>
      </c>
      <c r="H305" s="163" t="s">
        <v>6527</v>
      </c>
      <c r="I305" s="163" t="s">
        <v>5912</v>
      </c>
      <c r="J305" s="163" t="s">
        <v>5589</v>
      </c>
      <c r="K305" s="164" t="s">
        <v>195</v>
      </c>
      <c r="L305" s="165">
        <v>45503</v>
      </c>
      <c r="M305" s="163"/>
      <c r="N305" s="163"/>
      <c r="O305" s="163"/>
    </row>
    <row r="306" spans="1:15">
      <c r="A306" s="163"/>
      <c r="B306" s="187" t="s">
        <v>147</v>
      </c>
      <c r="C306" s="187" t="s">
        <v>6464</v>
      </c>
      <c r="D306" s="190" t="s">
        <v>1673</v>
      </c>
      <c r="E306" s="165">
        <v>45498</v>
      </c>
      <c r="F306" s="165">
        <v>45498</v>
      </c>
      <c r="G306" s="163" t="s">
        <v>5331</v>
      </c>
      <c r="H306" s="163" t="s">
        <v>6558</v>
      </c>
      <c r="I306" s="163" t="s">
        <v>5912</v>
      </c>
      <c r="J306" s="163" t="s">
        <v>5589</v>
      </c>
      <c r="K306" s="164" t="s">
        <v>197</v>
      </c>
      <c r="L306" s="165">
        <v>45499</v>
      </c>
      <c r="M306" s="163"/>
      <c r="N306" s="163"/>
      <c r="O306" s="163"/>
    </row>
    <row r="307" spans="1:15">
      <c r="A307" s="163"/>
      <c r="B307" s="187" t="s">
        <v>147</v>
      </c>
      <c r="C307" s="187" t="s">
        <v>6464</v>
      </c>
      <c r="D307" s="190" t="s">
        <v>1674</v>
      </c>
      <c r="E307" s="165">
        <v>45498</v>
      </c>
      <c r="F307" s="165">
        <v>45498</v>
      </c>
      <c r="G307" s="163" t="s">
        <v>5331</v>
      </c>
      <c r="H307" s="163" t="s">
        <v>6528</v>
      </c>
      <c r="I307" s="163" t="s">
        <v>5912</v>
      </c>
      <c r="J307" s="163" t="s">
        <v>5579</v>
      </c>
      <c r="K307" s="164" t="s">
        <v>197</v>
      </c>
      <c r="L307" s="165">
        <v>45499</v>
      </c>
      <c r="M307" s="163"/>
      <c r="N307" s="163"/>
      <c r="O307" s="163"/>
    </row>
    <row r="308" spans="1:15">
      <c r="A308" s="163"/>
      <c r="B308" s="187" t="s">
        <v>147</v>
      </c>
      <c r="C308" s="187" t="s">
        <v>3641</v>
      </c>
      <c r="D308" s="190" t="s">
        <v>1675</v>
      </c>
      <c r="E308" s="165">
        <v>45500</v>
      </c>
      <c r="F308" s="165">
        <v>45500</v>
      </c>
      <c r="G308" s="163" t="s">
        <v>5406</v>
      </c>
      <c r="H308" s="163" t="s">
        <v>6567</v>
      </c>
      <c r="I308" s="163" t="s">
        <v>6280</v>
      </c>
      <c r="J308" s="163" t="s">
        <v>5811</v>
      </c>
      <c r="K308" s="164" t="s">
        <v>195</v>
      </c>
      <c r="L308" s="165">
        <v>45503</v>
      </c>
      <c r="M308" s="163"/>
      <c r="N308" s="163"/>
      <c r="O308" s="163"/>
    </row>
    <row r="309" spans="1:15">
      <c r="A309" s="163"/>
      <c r="B309" s="187" t="s">
        <v>147</v>
      </c>
      <c r="C309" s="187" t="s">
        <v>1997</v>
      </c>
      <c r="D309" s="190" t="s">
        <v>1676</v>
      </c>
      <c r="E309" s="165">
        <v>45501</v>
      </c>
      <c r="F309" s="165">
        <v>45501</v>
      </c>
      <c r="G309" s="163" t="s">
        <v>6320</v>
      </c>
      <c r="H309" s="163" t="s">
        <v>6521</v>
      </c>
      <c r="I309" s="163" t="s">
        <v>5712</v>
      </c>
      <c r="J309" s="163" t="s">
        <v>6613</v>
      </c>
      <c r="K309" s="164" t="s">
        <v>195</v>
      </c>
      <c r="L309" s="165">
        <v>45504</v>
      </c>
      <c r="M309" s="163"/>
      <c r="N309" s="163"/>
      <c r="O309" s="163"/>
    </row>
    <row r="310" spans="1:15">
      <c r="A310" s="163"/>
      <c r="B310" s="187" t="s">
        <v>147</v>
      </c>
      <c r="C310" s="187" t="s">
        <v>1997</v>
      </c>
      <c r="D310" s="190" t="s">
        <v>1677</v>
      </c>
      <c r="E310" s="165">
        <v>45501</v>
      </c>
      <c r="F310" s="165">
        <v>45501</v>
      </c>
      <c r="G310" s="163" t="s">
        <v>6320</v>
      </c>
      <c r="H310" s="163" t="s">
        <v>6521</v>
      </c>
      <c r="I310" s="163" t="s">
        <v>5712</v>
      </c>
      <c r="J310" s="163" t="s">
        <v>5583</v>
      </c>
      <c r="K310" s="164" t="s">
        <v>197</v>
      </c>
      <c r="L310" s="165">
        <v>45504</v>
      </c>
      <c r="M310" s="163"/>
      <c r="N310" s="163"/>
      <c r="O310" s="163"/>
    </row>
    <row r="311" spans="1:15">
      <c r="A311" s="163"/>
      <c r="B311" s="187" t="s">
        <v>147</v>
      </c>
      <c r="C311" s="187" t="s">
        <v>6245</v>
      </c>
      <c r="D311" s="190" t="s">
        <v>1678</v>
      </c>
      <c r="E311" s="165">
        <v>45502</v>
      </c>
      <c r="F311" s="165">
        <v>45502</v>
      </c>
      <c r="G311" s="163" t="s">
        <v>2015</v>
      </c>
      <c r="H311" s="163" t="s">
        <v>5855</v>
      </c>
      <c r="I311" s="163" t="s">
        <v>6246</v>
      </c>
      <c r="J311" s="163" t="s">
        <v>6582</v>
      </c>
      <c r="K311" s="164" t="s">
        <v>195</v>
      </c>
      <c r="L311" s="165">
        <v>45504</v>
      </c>
      <c r="M311" s="163"/>
      <c r="N311" s="163"/>
      <c r="O311" s="163"/>
    </row>
    <row r="312" spans="1:15">
      <c r="A312" s="163"/>
      <c r="B312" s="187" t="s">
        <v>147</v>
      </c>
      <c r="C312" s="187" t="s">
        <v>6245</v>
      </c>
      <c r="D312" s="190" t="s">
        <v>1679</v>
      </c>
      <c r="E312" s="165">
        <v>45502</v>
      </c>
      <c r="F312" s="165">
        <v>45502</v>
      </c>
      <c r="G312" s="163" t="s">
        <v>5331</v>
      </c>
      <c r="H312" s="163" t="s">
        <v>5868</v>
      </c>
      <c r="I312" s="163" t="s">
        <v>6246</v>
      </c>
      <c r="J312" s="163" t="s">
        <v>6582</v>
      </c>
      <c r="K312" s="164" t="s">
        <v>197</v>
      </c>
      <c r="L312" s="165">
        <v>45504</v>
      </c>
      <c r="M312" s="163"/>
      <c r="N312" s="163"/>
      <c r="O312" s="163"/>
    </row>
    <row r="313" spans="1:15">
      <c r="A313" s="163"/>
      <c r="B313" s="187" t="s">
        <v>147</v>
      </c>
      <c r="C313" s="187" t="s">
        <v>6245</v>
      </c>
      <c r="D313" s="190" t="s">
        <v>1680</v>
      </c>
      <c r="E313" s="165">
        <v>45502</v>
      </c>
      <c r="F313" s="165">
        <v>45502</v>
      </c>
      <c r="G313" s="163" t="s">
        <v>2015</v>
      </c>
      <c r="H313" s="163" t="s">
        <v>5855</v>
      </c>
      <c r="I313" s="163" t="s">
        <v>6246</v>
      </c>
      <c r="J313" s="163" t="s">
        <v>5587</v>
      </c>
      <c r="K313" s="164" t="s">
        <v>195</v>
      </c>
      <c r="L313" s="165">
        <v>45504</v>
      </c>
      <c r="M313" s="163"/>
      <c r="N313" s="163"/>
      <c r="O313" s="163"/>
    </row>
    <row r="314" spans="1:15">
      <c r="A314" s="163"/>
      <c r="B314" s="187" t="s">
        <v>147</v>
      </c>
      <c r="C314" s="187" t="s">
        <v>6245</v>
      </c>
      <c r="D314" s="190" t="s">
        <v>1681</v>
      </c>
      <c r="E314" s="165">
        <v>45503</v>
      </c>
      <c r="F314" s="165">
        <v>45503</v>
      </c>
      <c r="G314" s="163" t="s">
        <v>5331</v>
      </c>
      <c r="H314" s="163" t="s">
        <v>5868</v>
      </c>
      <c r="I314" s="163" t="s">
        <v>6246</v>
      </c>
      <c r="J314" s="163" t="s">
        <v>5587</v>
      </c>
      <c r="K314" s="164" t="s">
        <v>195</v>
      </c>
      <c r="L314" s="165">
        <v>45504</v>
      </c>
      <c r="M314" s="163"/>
      <c r="N314" s="163"/>
      <c r="O314" s="163"/>
    </row>
    <row r="315" spans="1:15">
      <c r="A315" s="163"/>
      <c r="B315" s="187" t="s">
        <v>147</v>
      </c>
      <c r="C315" s="187" t="s">
        <v>152</v>
      </c>
      <c r="D315" s="190" t="s">
        <v>1682</v>
      </c>
      <c r="E315" s="165">
        <v>45503</v>
      </c>
      <c r="F315" s="165">
        <v>45503</v>
      </c>
      <c r="G315" s="163" t="s">
        <v>6320</v>
      </c>
      <c r="H315" s="163" t="s">
        <v>6521</v>
      </c>
      <c r="I315" s="163" t="s">
        <v>5626</v>
      </c>
      <c r="J315" s="163" t="s">
        <v>6584</v>
      </c>
      <c r="K315" s="164" t="s">
        <v>195</v>
      </c>
      <c r="L315" s="165">
        <v>45504</v>
      </c>
      <c r="M315" s="163"/>
      <c r="N315" s="163"/>
      <c r="O315" s="163"/>
    </row>
    <row r="316" spans="1:15">
      <c r="A316" s="163"/>
      <c r="B316" s="187" t="s">
        <v>147</v>
      </c>
      <c r="C316" s="187" t="s">
        <v>6245</v>
      </c>
      <c r="D316" s="190" t="s">
        <v>1683</v>
      </c>
      <c r="E316" s="165">
        <v>45503</v>
      </c>
      <c r="F316" s="165">
        <v>45503</v>
      </c>
      <c r="G316" s="163" t="s">
        <v>2015</v>
      </c>
      <c r="H316" s="163" t="s">
        <v>5950</v>
      </c>
      <c r="I316" s="163" t="s">
        <v>6596</v>
      </c>
      <c r="J316" s="163" t="s">
        <v>5575</v>
      </c>
      <c r="K316" s="164" t="s">
        <v>195</v>
      </c>
      <c r="L316" s="165">
        <v>45507</v>
      </c>
      <c r="M316" s="163"/>
      <c r="N316" s="163"/>
      <c r="O316" s="163"/>
    </row>
    <row r="317" spans="1:15">
      <c r="A317" s="163"/>
      <c r="B317" s="187" t="s">
        <v>147</v>
      </c>
      <c r="C317" s="187" t="s">
        <v>3641</v>
      </c>
      <c r="D317" s="190" t="s">
        <v>1684</v>
      </c>
      <c r="E317" s="165">
        <v>45504</v>
      </c>
      <c r="F317" s="165">
        <v>45504</v>
      </c>
      <c r="G317" s="163" t="s">
        <v>5369</v>
      </c>
      <c r="H317" s="163" t="s">
        <v>6567</v>
      </c>
      <c r="I317" s="163" t="s">
        <v>6698</v>
      </c>
      <c r="J317" s="163" t="s">
        <v>6699</v>
      </c>
      <c r="K317" s="164" t="s">
        <v>195</v>
      </c>
      <c r="L317" s="165">
        <v>45507</v>
      </c>
      <c r="M317" s="163"/>
      <c r="N317" s="163"/>
      <c r="O317" s="163"/>
    </row>
    <row r="318" spans="1:15">
      <c r="A318" s="163"/>
      <c r="B318" s="187" t="s">
        <v>147</v>
      </c>
      <c r="C318" s="187" t="s">
        <v>1997</v>
      </c>
      <c r="D318" s="190" t="s">
        <v>1685</v>
      </c>
      <c r="E318" s="165">
        <v>45573</v>
      </c>
      <c r="F318" s="165">
        <v>45573</v>
      </c>
      <c r="G318" s="163" t="s">
        <v>5684</v>
      </c>
      <c r="H318" s="163" t="s">
        <v>6783</v>
      </c>
      <c r="I318" s="163" t="s">
        <v>5712</v>
      </c>
      <c r="J318" s="163" t="s">
        <v>6557</v>
      </c>
      <c r="K318" s="164" t="s">
        <v>197</v>
      </c>
      <c r="L318" s="165">
        <v>45576</v>
      </c>
      <c r="M318" s="163"/>
      <c r="N318" s="163"/>
      <c r="O318" s="163"/>
    </row>
    <row r="319" spans="1:15">
      <c r="A319" s="163"/>
      <c r="B319" s="187" t="s">
        <v>147</v>
      </c>
      <c r="C319" s="187" t="s">
        <v>6245</v>
      </c>
      <c r="D319" s="190" t="s">
        <v>1686</v>
      </c>
      <c r="E319" s="165">
        <v>45506</v>
      </c>
      <c r="F319" s="165">
        <v>45506</v>
      </c>
      <c r="G319" s="163" t="s">
        <v>2015</v>
      </c>
      <c r="H319" s="163" t="s">
        <v>5855</v>
      </c>
      <c r="I319" s="163" t="s">
        <v>6246</v>
      </c>
      <c r="J319" s="163" t="s">
        <v>5589</v>
      </c>
      <c r="K319" s="164" t="s">
        <v>195</v>
      </c>
      <c r="L319" s="165">
        <v>45507</v>
      </c>
      <c r="M319" s="163"/>
      <c r="N319" s="163"/>
      <c r="O319" s="163"/>
    </row>
    <row r="320" spans="1:15">
      <c r="A320" s="163"/>
      <c r="B320" s="187" t="s">
        <v>147</v>
      </c>
      <c r="C320" s="187" t="s">
        <v>6245</v>
      </c>
      <c r="D320" s="190" t="s">
        <v>1687</v>
      </c>
      <c r="E320" s="165">
        <v>45506</v>
      </c>
      <c r="F320" s="165">
        <v>45506</v>
      </c>
      <c r="G320" s="163" t="s">
        <v>5331</v>
      </c>
      <c r="H320" s="163" t="s">
        <v>5868</v>
      </c>
      <c r="I320" s="163" t="s">
        <v>6246</v>
      </c>
      <c r="J320" s="163" t="s">
        <v>5589</v>
      </c>
      <c r="K320" s="164" t="s">
        <v>197</v>
      </c>
      <c r="L320" s="165">
        <v>45507</v>
      </c>
      <c r="M320" s="163"/>
      <c r="N320" s="163"/>
      <c r="O320" s="163"/>
    </row>
    <row r="321" spans="1:15">
      <c r="A321" s="163"/>
      <c r="B321" s="187" t="s">
        <v>147</v>
      </c>
      <c r="C321" s="187" t="s">
        <v>6464</v>
      </c>
      <c r="D321" s="190" t="s">
        <v>1688</v>
      </c>
      <c r="E321" s="165">
        <v>45506</v>
      </c>
      <c r="F321" s="165">
        <v>45506</v>
      </c>
      <c r="G321" s="163" t="s">
        <v>5406</v>
      </c>
      <c r="H321" s="163" t="s">
        <v>6609</v>
      </c>
      <c r="I321" s="163" t="s">
        <v>6610</v>
      </c>
      <c r="J321" s="163" t="s">
        <v>5581</v>
      </c>
      <c r="K321" s="164" t="s">
        <v>195</v>
      </c>
      <c r="L321" s="165">
        <v>45507</v>
      </c>
      <c r="M321" s="163"/>
      <c r="N321" s="163"/>
      <c r="O321" s="163"/>
    </row>
    <row r="322" spans="1:15">
      <c r="A322" s="163"/>
      <c r="B322" s="187" t="s">
        <v>147</v>
      </c>
      <c r="C322" s="187" t="s">
        <v>6464</v>
      </c>
      <c r="D322" s="190" t="s">
        <v>1711</v>
      </c>
      <c r="E322" s="165">
        <v>45508</v>
      </c>
      <c r="F322" s="165">
        <v>45508</v>
      </c>
      <c r="G322" s="163" t="s">
        <v>5406</v>
      </c>
      <c r="H322" s="163" t="s">
        <v>5849</v>
      </c>
      <c r="I322" s="163" t="s">
        <v>6610</v>
      </c>
      <c r="J322" s="163" t="s">
        <v>5811</v>
      </c>
      <c r="K322" s="164" t="s">
        <v>195</v>
      </c>
      <c r="L322" s="165">
        <v>45509</v>
      </c>
      <c r="M322" s="163"/>
      <c r="N322" s="163"/>
      <c r="O322" s="163"/>
    </row>
    <row r="323" spans="1:15">
      <c r="A323" s="163"/>
      <c r="B323" s="187" t="s">
        <v>147</v>
      </c>
      <c r="C323" s="187" t="s">
        <v>1997</v>
      </c>
      <c r="D323" s="190" t="s">
        <v>1712</v>
      </c>
      <c r="E323" s="165">
        <v>45573</v>
      </c>
      <c r="F323" s="165">
        <v>45573</v>
      </c>
      <c r="G323" s="163" t="s">
        <v>6784</v>
      </c>
      <c r="H323" s="163" t="s">
        <v>6785</v>
      </c>
      <c r="I323" s="163" t="s">
        <v>5712</v>
      </c>
      <c r="J323" s="163" t="s">
        <v>6786</v>
      </c>
      <c r="K323" s="164" t="s">
        <v>197</v>
      </c>
      <c r="L323" s="165">
        <v>45576</v>
      </c>
      <c r="M323" s="163"/>
      <c r="N323" s="163"/>
      <c r="O323" s="163"/>
    </row>
    <row r="324" spans="1:15">
      <c r="A324" s="163"/>
      <c r="B324" s="187" t="s">
        <v>147</v>
      </c>
      <c r="C324" s="187" t="s">
        <v>1997</v>
      </c>
      <c r="D324" s="190" t="s">
        <v>1713</v>
      </c>
      <c r="E324" s="165">
        <v>45519</v>
      </c>
      <c r="F324" s="165">
        <v>45519</v>
      </c>
      <c r="G324" s="163" t="s">
        <v>6784</v>
      </c>
      <c r="H324" s="163" t="s">
        <v>6787</v>
      </c>
      <c r="I324" s="163" t="s">
        <v>5712</v>
      </c>
      <c r="J324" s="163" t="s">
        <v>1923</v>
      </c>
      <c r="K324" s="164" t="s">
        <v>197</v>
      </c>
      <c r="L324" s="165">
        <v>45586</v>
      </c>
      <c r="M324" s="163"/>
      <c r="N324" s="163"/>
      <c r="O324" s="163"/>
    </row>
    <row r="325" spans="1:15">
      <c r="A325" s="163"/>
      <c r="B325" s="187" t="s">
        <v>147</v>
      </c>
      <c r="C325" s="187" t="s">
        <v>2064</v>
      </c>
      <c r="D325" s="190" t="s">
        <v>1758</v>
      </c>
      <c r="E325" s="165">
        <v>45519</v>
      </c>
      <c r="F325" s="165">
        <v>45519</v>
      </c>
      <c r="G325" s="163" t="s">
        <v>6784</v>
      </c>
      <c r="H325" s="163" t="s">
        <v>6788</v>
      </c>
      <c r="I325" s="163" t="s">
        <v>5906</v>
      </c>
      <c r="J325" s="163" t="s">
        <v>6789</v>
      </c>
      <c r="K325" s="164" t="s">
        <v>459</v>
      </c>
      <c r="L325" s="164"/>
      <c r="M325" s="163"/>
      <c r="N325" s="163"/>
      <c r="O325" s="163"/>
    </row>
    <row r="326" spans="1:15">
      <c r="A326" s="163"/>
      <c r="B326" s="187" t="s">
        <v>147</v>
      </c>
      <c r="C326" s="187" t="s">
        <v>6464</v>
      </c>
      <c r="D326" s="190" t="s">
        <v>1763</v>
      </c>
      <c r="E326" s="165">
        <v>45509</v>
      </c>
      <c r="F326" s="165">
        <v>45509</v>
      </c>
      <c r="G326" s="163" t="s">
        <v>5369</v>
      </c>
      <c r="H326" s="163" t="s">
        <v>5961</v>
      </c>
      <c r="I326" s="163" t="s">
        <v>6610</v>
      </c>
      <c r="J326" s="163" t="s">
        <v>1923</v>
      </c>
      <c r="K326" s="164" t="s">
        <v>195</v>
      </c>
      <c r="L326" s="165">
        <v>45511</v>
      </c>
      <c r="M326" s="163"/>
      <c r="N326" s="163"/>
      <c r="O326" s="163"/>
    </row>
    <row r="327" spans="1:15">
      <c r="A327" s="163"/>
      <c r="B327" s="187" t="s">
        <v>147</v>
      </c>
      <c r="C327" s="187" t="s">
        <v>6245</v>
      </c>
      <c r="D327" s="190" t="s">
        <v>1770</v>
      </c>
      <c r="E327" s="165">
        <v>45511</v>
      </c>
      <c r="F327" s="165">
        <v>45510</v>
      </c>
      <c r="G327" s="163" t="s">
        <v>2015</v>
      </c>
      <c r="H327" s="163" t="s">
        <v>6709</v>
      </c>
      <c r="I327" s="163">
        <v>-131.75</v>
      </c>
      <c r="J327" s="163" t="s">
        <v>5579</v>
      </c>
      <c r="K327" s="164" t="s">
        <v>195</v>
      </c>
      <c r="L327" s="165">
        <v>45517</v>
      </c>
      <c r="M327" s="163"/>
      <c r="N327" s="163"/>
      <c r="O327" s="163"/>
    </row>
    <row r="328" spans="1:15">
      <c r="A328" s="163"/>
      <c r="B328" s="187" t="s">
        <v>147</v>
      </c>
      <c r="C328" s="187" t="s">
        <v>6245</v>
      </c>
      <c r="D328" s="190" t="s">
        <v>1771</v>
      </c>
      <c r="E328" s="165">
        <v>45510</v>
      </c>
      <c r="F328" s="165">
        <v>45510</v>
      </c>
      <c r="G328" s="163" t="s">
        <v>5331</v>
      </c>
      <c r="H328" s="163" t="s">
        <v>6247</v>
      </c>
      <c r="I328" s="163" t="s">
        <v>6596</v>
      </c>
      <c r="J328" s="163" t="s">
        <v>5579</v>
      </c>
      <c r="K328" s="164" t="s">
        <v>195</v>
      </c>
      <c r="L328" s="165">
        <v>45511</v>
      </c>
      <c r="M328" s="163"/>
      <c r="N328" s="163"/>
      <c r="O328" s="163"/>
    </row>
    <row r="329" spans="1:15">
      <c r="A329" s="163"/>
      <c r="B329" s="187" t="s">
        <v>147</v>
      </c>
      <c r="C329" s="187" t="s">
        <v>3</v>
      </c>
      <c r="D329" s="190" t="s">
        <v>1772</v>
      </c>
      <c r="E329" s="165">
        <v>45511</v>
      </c>
      <c r="F329" s="165">
        <v>45511</v>
      </c>
      <c r="G329" s="163" t="s">
        <v>5369</v>
      </c>
      <c r="H329" s="163" t="s">
        <v>6716</v>
      </c>
      <c r="I329" s="163" t="s">
        <v>6717</v>
      </c>
      <c r="J329" s="163" t="s">
        <v>6718</v>
      </c>
      <c r="K329" s="164" t="s">
        <v>195</v>
      </c>
      <c r="L329" s="165">
        <v>45511</v>
      </c>
      <c r="M329" s="163"/>
      <c r="N329" s="163"/>
      <c r="O329" s="163"/>
    </row>
    <row r="330" spans="1:15">
      <c r="A330" s="163"/>
      <c r="B330" s="187" t="s">
        <v>147</v>
      </c>
      <c r="C330" s="187" t="s">
        <v>3641</v>
      </c>
      <c r="D330" s="190" t="s">
        <v>1773</v>
      </c>
      <c r="E330" s="165">
        <v>45512</v>
      </c>
      <c r="F330" s="165">
        <v>45512</v>
      </c>
      <c r="G330" s="163" t="s">
        <v>5829</v>
      </c>
      <c r="H330" s="163" t="s">
        <v>6747</v>
      </c>
      <c r="I330" s="163" t="s">
        <v>6698</v>
      </c>
      <c r="J330" s="163"/>
      <c r="K330" s="164" t="s">
        <v>195</v>
      </c>
      <c r="L330" s="165">
        <v>45517</v>
      </c>
      <c r="M330" s="163"/>
      <c r="N330" s="163"/>
      <c r="O330" s="163"/>
    </row>
    <row r="331" spans="1:15">
      <c r="A331" s="163"/>
      <c r="B331" s="187" t="s">
        <v>147</v>
      </c>
      <c r="C331" s="187" t="s">
        <v>6464</v>
      </c>
      <c r="D331" s="190" t="s">
        <v>1774</v>
      </c>
      <c r="E331" s="165">
        <v>45512</v>
      </c>
      <c r="F331" s="165">
        <v>45512</v>
      </c>
      <c r="G331" s="163" t="s">
        <v>5829</v>
      </c>
      <c r="H331" s="163" t="s">
        <v>6747</v>
      </c>
      <c r="I331" s="163" t="s">
        <v>6610</v>
      </c>
      <c r="J331" s="163"/>
      <c r="K331" s="164" t="s">
        <v>195</v>
      </c>
      <c r="L331" s="165">
        <v>45517</v>
      </c>
      <c r="M331" s="163"/>
      <c r="N331" s="163"/>
      <c r="O331" s="163"/>
    </row>
    <row r="332" spans="1:15">
      <c r="A332" s="163"/>
      <c r="B332" s="187" t="s">
        <v>147</v>
      </c>
      <c r="C332" s="187" t="s">
        <v>3641</v>
      </c>
      <c r="D332" s="190" t="s">
        <v>1775</v>
      </c>
      <c r="E332" s="165">
        <v>45514</v>
      </c>
      <c r="F332" s="165">
        <v>45514</v>
      </c>
      <c r="G332" s="163" t="s">
        <v>5406</v>
      </c>
      <c r="H332" s="163" t="s">
        <v>6567</v>
      </c>
      <c r="I332" s="163" t="s">
        <v>6698</v>
      </c>
      <c r="J332" s="163" t="s">
        <v>5835</v>
      </c>
      <c r="K332" s="164" t="s">
        <v>195</v>
      </c>
      <c r="L332" s="165">
        <v>45524</v>
      </c>
      <c r="M332" s="163"/>
      <c r="N332" s="163"/>
      <c r="O332" s="163"/>
    </row>
    <row r="333" spans="1:15">
      <c r="A333" s="163"/>
      <c r="B333" s="187" t="s">
        <v>147</v>
      </c>
      <c r="C333" s="187" t="s">
        <v>6464</v>
      </c>
      <c r="D333" s="190" t="s">
        <v>1776</v>
      </c>
      <c r="E333" s="165">
        <v>45514</v>
      </c>
      <c r="F333" s="165">
        <v>45514</v>
      </c>
      <c r="G333" s="163" t="s">
        <v>5406</v>
      </c>
      <c r="H333" s="163" t="s">
        <v>6826</v>
      </c>
      <c r="I333" s="163" t="s">
        <v>6610</v>
      </c>
      <c r="J333" s="163" t="s">
        <v>5718</v>
      </c>
      <c r="K333" s="164" t="s">
        <v>195</v>
      </c>
      <c r="L333" s="165">
        <v>45524</v>
      </c>
      <c r="M333" s="163"/>
      <c r="N333" s="163"/>
      <c r="O333" s="163"/>
    </row>
    <row r="334" spans="1:15">
      <c r="A334" s="163"/>
      <c r="B334" s="187" t="s">
        <v>147</v>
      </c>
      <c r="C334" s="187" t="s">
        <v>3440</v>
      </c>
      <c r="D334" s="190" t="s">
        <v>1800</v>
      </c>
      <c r="E334" s="165">
        <v>45516</v>
      </c>
      <c r="F334" s="165">
        <v>45516</v>
      </c>
      <c r="G334" s="163" t="s">
        <v>6778</v>
      </c>
      <c r="H334" s="163" t="s">
        <v>5667</v>
      </c>
      <c r="I334" s="163" t="s">
        <v>5852</v>
      </c>
      <c r="J334" s="163" t="s">
        <v>5839</v>
      </c>
      <c r="K334" s="164" t="s">
        <v>195</v>
      </c>
      <c r="L334" s="165">
        <v>45519</v>
      </c>
      <c r="M334" s="163"/>
      <c r="N334" s="163"/>
      <c r="O334" s="163"/>
    </row>
    <row r="335" spans="1:15">
      <c r="A335" s="163"/>
      <c r="B335" s="187" t="s">
        <v>147</v>
      </c>
      <c r="C335" s="187" t="s">
        <v>3641</v>
      </c>
      <c r="D335" s="190" t="s">
        <v>1803</v>
      </c>
      <c r="E335" s="165">
        <v>45516</v>
      </c>
      <c r="F335" s="165">
        <v>45516</v>
      </c>
      <c r="G335" s="163" t="s">
        <v>5606</v>
      </c>
      <c r="H335" s="163" t="s">
        <v>5667</v>
      </c>
      <c r="I335" s="163" t="s">
        <v>5927</v>
      </c>
      <c r="J335" s="163" t="s">
        <v>6779</v>
      </c>
      <c r="K335" s="164" t="s">
        <v>195</v>
      </c>
      <c r="L335" s="165">
        <v>45519</v>
      </c>
      <c r="M335" s="163"/>
      <c r="N335" s="163"/>
      <c r="O335" s="163"/>
    </row>
    <row r="336" spans="1:15">
      <c r="A336" s="163"/>
      <c r="B336" s="187" t="s">
        <v>147</v>
      </c>
      <c r="C336" s="187" t="s">
        <v>3641</v>
      </c>
      <c r="D336" s="190" t="s">
        <v>1806</v>
      </c>
      <c r="E336" s="165">
        <v>45516</v>
      </c>
      <c r="F336" s="165">
        <v>45516</v>
      </c>
      <c r="G336" s="163" t="s">
        <v>5577</v>
      </c>
      <c r="H336" s="163" t="s">
        <v>5838</v>
      </c>
      <c r="I336" s="163" t="s">
        <v>5927</v>
      </c>
      <c r="J336" s="163" t="s">
        <v>5832</v>
      </c>
      <c r="K336" s="164" t="s">
        <v>195</v>
      </c>
      <c r="L336" s="165">
        <v>45519</v>
      </c>
      <c r="M336" s="163"/>
      <c r="N336" s="163"/>
      <c r="O336" s="163"/>
    </row>
    <row r="337" spans="1:15 16384:16384">
      <c r="A337" s="163"/>
      <c r="B337" s="187" t="s">
        <v>147</v>
      </c>
      <c r="C337" s="187" t="s">
        <v>2150</v>
      </c>
      <c r="D337" s="190" t="s">
        <v>1809</v>
      </c>
      <c r="E337" s="165">
        <v>45517</v>
      </c>
      <c r="F337" s="165">
        <v>45517</v>
      </c>
      <c r="G337" s="163" t="s">
        <v>6320</v>
      </c>
      <c r="H337" s="163" t="s">
        <v>6521</v>
      </c>
      <c r="I337" s="163" t="s">
        <v>5817</v>
      </c>
      <c r="J337" s="163" t="s">
        <v>6760</v>
      </c>
      <c r="K337" s="164" t="s">
        <v>195</v>
      </c>
      <c r="L337" s="165">
        <v>45524</v>
      </c>
      <c r="M337" s="163"/>
      <c r="N337" s="163"/>
      <c r="O337" s="163"/>
    </row>
    <row r="338" spans="1:15 16384:16384">
      <c r="A338" s="163"/>
      <c r="B338" s="187" t="s">
        <v>147</v>
      </c>
      <c r="C338" s="187" t="s">
        <v>2150</v>
      </c>
      <c r="D338" s="190" t="s">
        <v>1812</v>
      </c>
      <c r="E338" s="165">
        <v>45517</v>
      </c>
      <c r="F338" s="165">
        <v>45517</v>
      </c>
      <c r="G338" s="163" t="s">
        <v>6320</v>
      </c>
      <c r="H338" s="163" t="s">
        <v>6521</v>
      </c>
      <c r="I338" s="163" t="s">
        <v>5817</v>
      </c>
      <c r="J338" s="163" t="s">
        <v>5583</v>
      </c>
      <c r="K338" s="164" t="s">
        <v>197</v>
      </c>
      <c r="L338" s="165">
        <v>45524</v>
      </c>
      <c r="M338" s="163"/>
      <c r="N338" s="163"/>
      <c r="O338" s="163"/>
    </row>
    <row r="339" spans="1:15 16384:16384">
      <c r="A339" s="163"/>
      <c r="B339" s="187" t="s">
        <v>147</v>
      </c>
      <c r="C339" s="187" t="s">
        <v>2150</v>
      </c>
      <c r="D339" s="190" t="s">
        <v>1818</v>
      </c>
      <c r="E339" s="165">
        <v>45517</v>
      </c>
      <c r="F339" s="165">
        <v>45517</v>
      </c>
      <c r="G339" s="163" t="s">
        <v>6320</v>
      </c>
      <c r="H339" s="163" t="s">
        <v>6521</v>
      </c>
      <c r="I339" s="163" t="s">
        <v>5817</v>
      </c>
      <c r="J339" s="163" t="s">
        <v>6761</v>
      </c>
      <c r="K339" s="164" t="s">
        <v>195</v>
      </c>
      <c r="L339" s="165">
        <v>45524</v>
      </c>
      <c r="M339" s="163"/>
      <c r="N339" s="163"/>
      <c r="O339" s="163"/>
    </row>
    <row r="340" spans="1:15 16384:16384">
      <c r="A340" s="163"/>
      <c r="B340" s="187" t="s">
        <v>147</v>
      </c>
      <c r="C340" s="187" t="s">
        <v>2800</v>
      </c>
      <c r="D340" s="190" t="s">
        <v>1829</v>
      </c>
      <c r="E340" s="165">
        <v>45519</v>
      </c>
      <c r="F340" s="165">
        <v>45519</v>
      </c>
      <c r="G340" s="163" t="s">
        <v>5406</v>
      </c>
      <c r="H340" s="163" t="s">
        <v>6766</v>
      </c>
      <c r="I340" s="163" t="s">
        <v>5918</v>
      </c>
      <c r="J340" s="163" t="s">
        <v>1923</v>
      </c>
      <c r="K340" s="164" t="s">
        <v>197</v>
      </c>
      <c r="L340" s="165">
        <v>45525</v>
      </c>
      <c r="M340" s="163"/>
      <c r="N340" s="163"/>
      <c r="O340" s="163"/>
    </row>
    <row r="341" spans="1:15 16384:16384">
      <c r="A341" s="163"/>
      <c r="B341" s="187" t="s">
        <v>147</v>
      </c>
      <c r="C341" s="187" t="s">
        <v>3408</v>
      </c>
      <c r="D341" s="190" t="s">
        <v>1830</v>
      </c>
      <c r="E341" s="165">
        <v>45519</v>
      </c>
      <c r="F341" s="165">
        <v>45519</v>
      </c>
      <c r="G341" s="163" t="s">
        <v>5406</v>
      </c>
      <c r="H341" s="163" t="s">
        <v>6766</v>
      </c>
      <c r="I341" s="163" t="s">
        <v>5949</v>
      </c>
      <c r="J341" s="163" t="s">
        <v>416</v>
      </c>
      <c r="K341" s="164" t="s">
        <v>197</v>
      </c>
      <c r="L341" s="165">
        <v>45525</v>
      </c>
      <c r="M341" s="163"/>
      <c r="N341" s="163"/>
      <c r="O341" s="163"/>
    </row>
    <row r="342" spans="1:15 16384:16384">
      <c r="A342" s="163"/>
      <c r="B342" s="187" t="s">
        <v>147</v>
      </c>
      <c r="C342" s="187" t="s">
        <v>3440</v>
      </c>
      <c r="D342" s="190" t="s">
        <v>1834</v>
      </c>
      <c r="E342" s="165">
        <v>45519</v>
      </c>
      <c r="F342" s="165">
        <v>45519</v>
      </c>
      <c r="G342" s="163" t="s">
        <v>5406</v>
      </c>
      <c r="H342" s="163" t="s">
        <v>6766</v>
      </c>
      <c r="I342" s="163" t="s">
        <v>6273</v>
      </c>
      <c r="J342" s="163" t="s">
        <v>416</v>
      </c>
      <c r="K342" s="164" t="s">
        <v>197</v>
      </c>
      <c r="L342" s="165">
        <v>45538</v>
      </c>
      <c r="M342" s="163"/>
      <c r="N342" s="163"/>
      <c r="O342" s="163"/>
    </row>
    <row r="343" spans="1:15 16384:16384">
      <c r="A343" s="163"/>
      <c r="B343" s="187" t="s">
        <v>147</v>
      </c>
      <c r="C343" s="187" t="s">
        <v>3440</v>
      </c>
      <c r="D343" s="190" t="s">
        <v>1835</v>
      </c>
      <c r="E343" s="165">
        <v>45519</v>
      </c>
      <c r="F343" s="165">
        <v>45519</v>
      </c>
      <c r="G343" s="163" t="s">
        <v>5331</v>
      </c>
      <c r="H343" s="163" t="s">
        <v>6247</v>
      </c>
      <c r="I343" s="163" t="s">
        <v>5852</v>
      </c>
      <c r="J343" s="163" t="s">
        <v>5839</v>
      </c>
      <c r="K343" s="164" t="s">
        <v>197</v>
      </c>
      <c r="L343" s="165">
        <v>45525</v>
      </c>
      <c r="M343" s="163"/>
      <c r="N343" s="163"/>
      <c r="O343" s="163"/>
    </row>
    <row r="344" spans="1:15 16384:16384">
      <c r="A344" s="163"/>
      <c r="B344" s="187" t="s">
        <v>147</v>
      </c>
      <c r="C344" s="187" t="s">
        <v>3440</v>
      </c>
      <c r="D344" s="190" t="s">
        <v>1838</v>
      </c>
      <c r="E344" s="165">
        <v>45519</v>
      </c>
      <c r="F344" s="165">
        <v>45519</v>
      </c>
      <c r="G344" s="163" t="s">
        <v>2015</v>
      </c>
      <c r="H344" s="163" t="s">
        <v>6767</v>
      </c>
      <c r="I344" s="163" t="s">
        <v>5852</v>
      </c>
      <c r="J344" s="163" t="s">
        <v>6768</v>
      </c>
      <c r="K344" s="164" t="s">
        <v>195</v>
      </c>
      <c r="L344" s="165">
        <v>45523</v>
      </c>
      <c r="M344" s="163"/>
      <c r="N344" s="163"/>
      <c r="O344" s="163"/>
    </row>
    <row r="345" spans="1:15 16384:16384">
      <c r="A345" s="163"/>
      <c r="B345" s="187" t="s">
        <v>147</v>
      </c>
      <c r="C345" s="187" t="s">
        <v>3440</v>
      </c>
      <c r="D345" s="190" t="s">
        <v>1840</v>
      </c>
      <c r="E345" s="165">
        <v>45519</v>
      </c>
      <c r="F345" s="165">
        <v>45519</v>
      </c>
      <c r="G345" s="163" t="s">
        <v>5331</v>
      </c>
      <c r="H345" s="163" t="s">
        <v>6769</v>
      </c>
      <c r="I345" s="163" t="s">
        <v>5852</v>
      </c>
      <c r="J345" s="163" t="s">
        <v>6768</v>
      </c>
      <c r="K345" s="164" t="s">
        <v>197</v>
      </c>
      <c r="L345" s="165">
        <v>45525</v>
      </c>
      <c r="M345" s="163"/>
      <c r="N345" s="163"/>
      <c r="O345" s="163"/>
      <c r="XFD345" s="165">
        <v>45519</v>
      </c>
    </row>
    <row r="346" spans="1:15 16384:16384">
      <c r="A346" s="163"/>
      <c r="B346" s="187" t="s">
        <v>147</v>
      </c>
      <c r="C346" s="187" t="s">
        <v>6464</v>
      </c>
      <c r="D346" s="190" t="s">
        <v>1843</v>
      </c>
      <c r="E346" s="165">
        <v>45520</v>
      </c>
      <c r="F346" s="165">
        <v>45520</v>
      </c>
      <c r="G346" s="163" t="s">
        <v>2015</v>
      </c>
      <c r="H346" s="163" t="s">
        <v>5667</v>
      </c>
      <c r="I346" s="163" t="s">
        <v>5912</v>
      </c>
      <c r="J346" s="163" t="s">
        <v>6790</v>
      </c>
      <c r="K346" s="164" t="s">
        <v>195</v>
      </c>
      <c r="L346" s="165">
        <v>45523</v>
      </c>
      <c r="M346" s="163"/>
      <c r="N346" s="163"/>
      <c r="O346" s="163"/>
    </row>
    <row r="347" spans="1:15 16384:16384">
      <c r="A347" s="163"/>
      <c r="B347" s="187" t="s">
        <v>147</v>
      </c>
      <c r="C347" s="187" t="s">
        <v>6464</v>
      </c>
      <c r="D347" s="190" t="s">
        <v>1846</v>
      </c>
      <c r="E347" s="165">
        <v>45521</v>
      </c>
      <c r="F347" s="165">
        <v>45521</v>
      </c>
      <c r="G347" s="163" t="s">
        <v>5331</v>
      </c>
      <c r="H347" s="163" t="s">
        <v>5838</v>
      </c>
      <c r="I347" s="163" t="s">
        <v>5912</v>
      </c>
      <c r="J347" s="163" t="s">
        <v>5832</v>
      </c>
      <c r="K347" s="164" t="s">
        <v>195</v>
      </c>
      <c r="L347" s="165">
        <v>45525</v>
      </c>
      <c r="M347" s="163"/>
      <c r="N347" s="163"/>
      <c r="O347" s="163"/>
    </row>
    <row r="348" spans="1:15 16384:16384">
      <c r="A348" s="163"/>
      <c r="B348" s="187" t="s">
        <v>147</v>
      </c>
      <c r="C348" s="187" t="s">
        <v>2150</v>
      </c>
      <c r="D348" s="190" t="s">
        <v>1857</v>
      </c>
      <c r="E348" s="165">
        <v>45521</v>
      </c>
      <c r="F348" s="165">
        <v>45521</v>
      </c>
      <c r="G348" s="163" t="s">
        <v>6320</v>
      </c>
      <c r="H348" s="163" t="s">
        <v>6834</v>
      </c>
      <c r="I348" s="163" t="s">
        <v>5817</v>
      </c>
      <c r="J348" s="163" t="s">
        <v>6557</v>
      </c>
      <c r="K348" s="164" t="s">
        <v>195</v>
      </c>
      <c r="L348" s="165">
        <v>45525</v>
      </c>
      <c r="M348" s="163"/>
      <c r="N348" s="163"/>
      <c r="O348" s="163"/>
    </row>
    <row r="349" spans="1:15 16384:16384">
      <c r="A349" s="163"/>
      <c r="B349" s="187" t="s">
        <v>147</v>
      </c>
      <c r="C349" s="187" t="s">
        <v>2150</v>
      </c>
      <c r="D349" s="190" t="s">
        <v>1858</v>
      </c>
      <c r="E349" s="165">
        <v>45522</v>
      </c>
      <c r="F349" s="165">
        <v>45522</v>
      </c>
      <c r="G349" s="163" t="s">
        <v>6320</v>
      </c>
      <c r="H349" s="163" t="s">
        <v>6835</v>
      </c>
      <c r="I349" s="163" t="s">
        <v>5817</v>
      </c>
      <c r="J349" s="163" t="s">
        <v>5581</v>
      </c>
      <c r="K349" s="164" t="s">
        <v>197</v>
      </c>
      <c r="L349" s="165">
        <v>45525</v>
      </c>
      <c r="M349" s="163"/>
      <c r="N349" s="163"/>
      <c r="O349" s="163"/>
    </row>
    <row r="350" spans="1:15 16384:16384">
      <c r="A350" s="163"/>
      <c r="B350" s="187" t="s">
        <v>147</v>
      </c>
      <c r="C350" s="187" t="s">
        <v>6245</v>
      </c>
      <c r="D350" s="190" t="s">
        <v>1864</v>
      </c>
      <c r="E350" s="165">
        <v>45525</v>
      </c>
      <c r="F350" s="165">
        <v>45525</v>
      </c>
      <c r="G350" s="163" t="s">
        <v>5369</v>
      </c>
      <c r="H350" s="163" t="s">
        <v>5917</v>
      </c>
      <c r="I350" s="163" t="s">
        <v>6829</v>
      </c>
      <c r="J350" s="163" t="s">
        <v>6276</v>
      </c>
      <c r="K350" s="164" t="s">
        <v>195</v>
      </c>
      <c r="L350" s="165">
        <v>45528</v>
      </c>
      <c r="M350" s="163"/>
      <c r="N350" s="163"/>
      <c r="O350" s="163"/>
    </row>
    <row r="351" spans="1:15 16384:16384">
      <c r="A351" s="163"/>
      <c r="B351" s="187" t="s">
        <v>147</v>
      </c>
      <c r="C351" s="187" t="s">
        <v>2150</v>
      </c>
      <c r="D351" s="190" t="s">
        <v>1865</v>
      </c>
      <c r="E351" s="165">
        <v>45524</v>
      </c>
      <c r="F351" s="165">
        <v>45524</v>
      </c>
      <c r="G351" s="163" t="s">
        <v>5684</v>
      </c>
      <c r="H351" s="163" t="s">
        <v>6885</v>
      </c>
      <c r="I351" s="163" t="s">
        <v>5817</v>
      </c>
      <c r="J351" s="163" t="s">
        <v>5713</v>
      </c>
      <c r="K351" s="164" t="s">
        <v>195</v>
      </c>
      <c r="L351" s="165">
        <v>45528</v>
      </c>
      <c r="M351" s="163"/>
      <c r="N351" s="163"/>
      <c r="O351" s="163"/>
    </row>
    <row r="352" spans="1:15 16384:16384">
      <c r="A352" s="163"/>
      <c r="B352" s="187" t="s">
        <v>147</v>
      </c>
      <c r="C352" s="187" t="s">
        <v>2150</v>
      </c>
      <c r="D352" s="190" t="s">
        <v>1866</v>
      </c>
      <c r="E352" s="165">
        <v>45524</v>
      </c>
      <c r="F352" s="165">
        <v>45524</v>
      </c>
      <c r="G352" s="163" t="s">
        <v>6884</v>
      </c>
      <c r="H352" s="163" t="s">
        <v>6886</v>
      </c>
      <c r="I352" s="163" t="s">
        <v>5817</v>
      </c>
      <c r="J352" s="163" t="s">
        <v>6887</v>
      </c>
      <c r="K352" s="164" t="s">
        <v>195</v>
      </c>
      <c r="L352" s="165">
        <v>45528</v>
      </c>
      <c r="M352" s="163"/>
      <c r="N352" s="163"/>
      <c r="O352" s="163"/>
    </row>
    <row r="353" spans="1:15">
      <c r="A353" s="163"/>
      <c r="B353" s="187" t="s">
        <v>147</v>
      </c>
      <c r="C353" s="187" t="s">
        <v>3641</v>
      </c>
      <c r="D353" s="190" t="s">
        <v>1867</v>
      </c>
      <c r="E353" s="165">
        <v>45525</v>
      </c>
      <c r="F353" s="165">
        <v>45525</v>
      </c>
      <c r="G353" s="163" t="s">
        <v>2015</v>
      </c>
      <c r="H353" s="163" t="s">
        <v>5667</v>
      </c>
      <c r="I353" s="163" t="s">
        <v>5927</v>
      </c>
      <c r="J353" s="163" t="s">
        <v>5839</v>
      </c>
      <c r="K353" s="164" t="s">
        <v>195</v>
      </c>
      <c r="L353" s="165">
        <v>45528</v>
      </c>
      <c r="M353" s="163"/>
      <c r="N353" s="163"/>
      <c r="O353" s="163"/>
    </row>
    <row r="354" spans="1:15">
      <c r="A354" s="163"/>
      <c r="B354" s="187" t="s">
        <v>147</v>
      </c>
      <c r="C354" s="187" t="s">
        <v>3641</v>
      </c>
      <c r="D354" s="190" t="s">
        <v>1868</v>
      </c>
      <c r="E354" s="165">
        <v>45526</v>
      </c>
      <c r="F354" s="165">
        <v>45526</v>
      </c>
      <c r="G354" s="163" t="s">
        <v>5331</v>
      </c>
      <c r="H354" s="163" t="s">
        <v>5838</v>
      </c>
      <c r="I354" s="163" t="s">
        <v>5927</v>
      </c>
      <c r="J354" s="163" t="s">
        <v>5839</v>
      </c>
      <c r="K354" s="164" t="s">
        <v>195</v>
      </c>
      <c r="L354" s="165">
        <v>45528</v>
      </c>
      <c r="M354" s="163"/>
      <c r="N354" s="163"/>
      <c r="O354" s="163"/>
    </row>
    <row r="355" spans="1:15">
      <c r="A355" s="163"/>
      <c r="B355" s="187" t="s">
        <v>147</v>
      </c>
      <c r="C355" s="187" t="s">
        <v>6245</v>
      </c>
      <c r="D355" s="190" t="s">
        <v>1869</v>
      </c>
      <c r="E355" s="165">
        <v>45526</v>
      </c>
      <c r="F355" s="165">
        <v>45526</v>
      </c>
      <c r="G355" s="163" t="s">
        <v>2015</v>
      </c>
      <c r="H355" s="163" t="s">
        <v>6830</v>
      </c>
      <c r="I355" s="163" t="s">
        <v>6246</v>
      </c>
      <c r="J355" s="163" t="s">
        <v>6790</v>
      </c>
      <c r="K355" s="164" t="s">
        <v>195</v>
      </c>
      <c r="L355" s="165">
        <v>45532</v>
      </c>
      <c r="M355" s="163"/>
      <c r="N355" s="163"/>
      <c r="O355" s="163"/>
    </row>
    <row r="356" spans="1:15">
      <c r="A356" s="163"/>
      <c r="B356" s="187" t="s">
        <v>147</v>
      </c>
      <c r="C356" s="187" t="s">
        <v>6245</v>
      </c>
      <c r="D356" s="190" t="s">
        <v>1870</v>
      </c>
      <c r="E356" s="165">
        <v>45526</v>
      </c>
      <c r="F356" s="165">
        <v>45526</v>
      </c>
      <c r="G356" s="163" t="s">
        <v>5331</v>
      </c>
      <c r="H356" s="163" t="s">
        <v>6831</v>
      </c>
      <c r="I356" s="163" t="s">
        <v>6246</v>
      </c>
      <c r="J356" s="163" t="s">
        <v>6790</v>
      </c>
      <c r="K356" s="164" t="s">
        <v>197</v>
      </c>
      <c r="L356" s="165">
        <v>45528</v>
      </c>
      <c r="M356" s="163"/>
      <c r="N356" s="163"/>
      <c r="O356" s="163"/>
    </row>
    <row r="357" spans="1:15">
      <c r="A357" s="163"/>
      <c r="B357" s="187" t="s">
        <v>147</v>
      </c>
      <c r="C357" s="187" t="s">
        <v>6245</v>
      </c>
      <c r="D357" s="190" t="s">
        <v>1871</v>
      </c>
      <c r="E357" s="165">
        <v>45527</v>
      </c>
      <c r="F357" s="165">
        <v>45526</v>
      </c>
      <c r="G357" s="163" t="s">
        <v>5369</v>
      </c>
      <c r="H357" s="163" t="s">
        <v>6567</v>
      </c>
      <c r="I357" s="163" t="s">
        <v>6829</v>
      </c>
      <c r="J357" s="163" t="s">
        <v>5581</v>
      </c>
      <c r="K357" s="164" t="s">
        <v>195</v>
      </c>
      <c r="L357" s="165">
        <v>45528</v>
      </c>
      <c r="M357" s="163"/>
      <c r="N357" s="163"/>
      <c r="O357" s="163"/>
    </row>
    <row r="358" spans="1:15">
      <c r="A358" s="163"/>
      <c r="B358" s="187" t="s">
        <v>147</v>
      </c>
      <c r="C358" s="187" t="s">
        <v>6245</v>
      </c>
      <c r="D358" s="190" t="s">
        <v>1872</v>
      </c>
      <c r="E358" s="165">
        <v>45528</v>
      </c>
      <c r="F358" s="165">
        <v>45528</v>
      </c>
      <c r="G358" s="163" t="s">
        <v>5369</v>
      </c>
      <c r="H358" s="163" t="s">
        <v>6567</v>
      </c>
      <c r="I358" s="163" t="s">
        <v>6829</v>
      </c>
      <c r="J358" s="163" t="s">
        <v>5840</v>
      </c>
      <c r="K358" s="164" t="s">
        <v>195</v>
      </c>
      <c r="L358" s="165">
        <v>45532</v>
      </c>
      <c r="M358" s="163"/>
      <c r="N358" s="163"/>
      <c r="O358" s="163"/>
    </row>
    <row r="359" spans="1:15">
      <c r="A359" s="163"/>
      <c r="B359" s="187" t="s">
        <v>147</v>
      </c>
      <c r="C359" s="187" t="s">
        <v>2292</v>
      </c>
      <c r="D359" s="190" t="s">
        <v>1873</v>
      </c>
      <c r="E359" s="165">
        <v>45532</v>
      </c>
      <c r="F359" s="165">
        <v>45532</v>
      </c>
      <c r="G359" s="163" t="s">
        <v>6320</v>
      </c>
      <c r="H359" s="163" t="s">
        <v>7892</v>
      </c>
      <c r="I359" s="163" t="s">
        <v>5802</v>
      </c>
      <c r="J359" s="163" t="s">
        <v>355</v>
      </c>
      <c r="K359" s="164" t="s">
        <v>195</v>
      </c>
      <c r="L359" s="165">
        <v>45534</v>
      </c>
      <c r="M359" s="163"/>
      <c r="N359" s="163"/>
      <c r="O359" s="163"/>
    </row>
    <row r="360" spans="1:15">
      <c r="A360" s="163"/>
      <c r="B360" s="187" t="s">
        <v>147</v>
      </c>
      <c r="C360" s="187" t="s">
        <v>2292</v>
      </c>
      <c r="D360" s="190" t="s">
        <v>1886</v>
      </c>
      <c r="E360" s="165">
        <v>45530</v>
      </c>
      <c r="F360" s="165">
        <v>45530</v>
      </c>
      <c r="G360" s="163" t="s">
        <v>6320</v>
      </c>
      <c r="H360" s="163" t="s">
        <v>6848</v>
      </c>
      <c r="I360" s="163" t="s">
        <v>5802</v>
      </c>
      <c r="J360" s="163" t="s">
        <v>6471</v>
      </c>
      <c r="K360" s="164" t="s">
        <v>195</v>
      </c>
      <c r="L360" s="165">
        <v>45534</v>
      </c>
      <c r="M360" s="163"/>
      <c r="N360" s="163"/>
      <c r="O360" s="163"/>
    </row>
    <row r="361" spans="1:15">
      <c r="A361" s="163"/>
      <c r="B361" s="187" t="s">
        <v>147</v>
      </c>
      <c r="C361" s="187" t="s">
        <v>6464</v>
      </c>
      <c r="D361" s="190" t="s">
        <v>1887</v>
      </c>
      <c r="E361" s="165">
        <v>45533</v>
      </c>
      <c r="F361" s="165">
        <v>45533</v>
      </c>
      <c r="G361" s="163" t="s">
        <v>2015</v>
      </c>
      <c r="H361" s="163" t="s">
        <v>5667</v>
      </c>
      <c r="I361" s="163" t="s">
        <v>5912</v>
      </c>
      <c r="J361" s="163" t="s">
        <v>5839</v>
      </c>
      <c r="K361" s="164" t="s">
        <v>195</v>
      </c>
      <c r="L361" s="165">
        <v>45541</v>
      </c>
      <c r="M361" s="163"/>
      <c r="N361" s="163"/>
      <c r="O361" s="163"/>
    </row>
    <row r="362" spans="1:15">
      <c r="A362" s="163"/>
      <c r="B362" s="187" t="s">
        <v>147</v>
      </c>
      <c r="C362" s="187" t="s">
        <v>6464</v>
      </c>
      <c r="D362" s="190" t="s">
        <v>1888</v>
      </c>
      <c r="E362" s="165">
        <v>45533</v>
      </c>
      <c r="F362" s="165">
        <v>45533</v>
      </c>
      <c r="G362" s="163" t="s">
        <v>5331</v>
      </c>
      <c r="H362" s="163" t="s">
        <v>5838</v>
      </c>
      <c r="I362" s="163" t="s">
        <v>5912</v>
      </c>
      <c r="J362" s="163" t="s">
        <v>5839</v>
      </c>
      <c r="K362" s="164" t="s">
        <v>195</v>
      </c>
      <c r="L362" s="165">
        <v>45538</v>
      </c>
      <c r="M362" s="163"/>
      <c r="N362" s="163"/>
      <c r="O362" s="163"/>
    </row>
    <row r="363" spans="1:15">
      <c r="A363" s="163"/>
      <c r="B363" s="187" t="s">
        <v>147</v>
      </c>
      <c r="C363" s="187" t="s">
        <v>2292</v>
      </c>
      <c r="D363" s="190" t="s">
        <v>1889</v>
      </c>
      <c r="E363" s="165">
        <v>45533</v>
      </c>
      <c r="F363" s="165">
        <v>45533</v>
      </c>
      <c r="G363" s="163" t="s">
        <v>6320</v>
      </c>
      <c r="H363" s="163" t="s">
        <v>6521</v>
      </c>
      <c r="I363" s="163" t="s">
        <v>5802</v>
      </c>
      <c r="J363" s="163" t="s">
        <v>379</v>
      </c>
      <c r="K363" s="164" t="s">
        <v>195</v>
      </c>
      <c r="L363" s="165">
        <v>45538</v>
      </c>
      <c r="M363" s="163"/>
      <c r="N363" s="163"/>
      <c r="O363" s="163"/>
    </row>
    <row r="364" spans="1:15">
      <c r="A364" s="163"/>
      <c r="B364" s="187" t="s">
        <v>147</v>
      </c>
      <c r="C364" s="187" t="s">
        <v>2292</v>
      </c>
      <c r="D364" s="190" t="s">
        <v>1890</v>
      </c>
      <c r="E364" s="165">
        <v>45534</v>
      </c>
      <c r="F364" s="165">
        <v>45534</v>
      </c>
      <c r="G364" s="163" t="s">
        <v>6320</v>
      </c>
      <c r="H364" s="163" t="s">
        <v>6599</v>
      </c>
      <c r="I364" s="163" t="s">
        <v>5802</v>
      </c>
      <c r="J364" s="163" t="s">
        <v>6351</v>
      </c>
      <c r="K364" s="164" t="s">
        <v>195</v>
      </c>
      <c r="L364" s="165">
        <v>45538</v>
      </c>
      <c r="M364" s="163"/>
      <c r="N364" s="163"/>
      <c r="O364" s="163"/>
    </row>
    <row r="365" spans="1:15">
      <c r="A365" s="163"/>
      <c r="B365" s="187" t="s">
        <v>147</v>
      </c>
      <c r="C365" s="187" t="s">
        <v>2292</v>
      </c>
      <c r="D365" s="190" t="s">
        <v>1891</v>
      </c>
      <c r="E365" s="165">
        <v>45534</v>
      </c>
      <c r="F365" s="165">
        <v>45534</v>
      </c>
      <c r="G365" s="163" t="s">
        <v>6320</v>
      </c>
      <c r="H365" s="163" t="s">
        <v>6599</v>
      </c>
      <c r="I365" s="163" t="s">
        <v>5802</v>
      </c>
      <c r="J365" s="163" t="s">
        <v>7016</v>
      </c>
      <c r="K365" s="164" t="s">
        <v>195</v>
      </c>
      <c r="L365" s="165">
        <v>45538</v>
      </c>
      <c r="M365" s="163"/>
      <c r="N365" s="163"/>
      <c r="O365" s="163"/>
    </row>
    <row r="366" spans="1:15">
      <c r="A366" s="163"/>
      <c r="B366" s="187" t="s">
        <v>147</v>
      </c>
      <c r="C366" s="187" t="s">
        <v>2150</v>
      </c>
      <c r="D366" s="190" t="s">
        <v>1902</v>
      </c>
      <c r="E366" s="165">
        <v>45576</v>
      </c>
      <c r="F366" s="165">
        <v>45576</v>
      </c>
      <c r="G366" s="163" t="s">
        <v>6320</v>
      </c>
      <c r="H366" s="163" t="s">
        <v>7025</v>
      </c>
      <c r="I366" s="163" t="s">
        <v>5817</v>
      </c>
      <c r="J366" s="163" t="s">
        <v>7026</v>
      </c>
      <c r="K366" s="164" t="s">
        <v>197</v>
      </c>
      <c r="L366" s="165">
        <v>45586</v>
      </c>
      <c r="M366" s="163"/>
      <c r="N366" s="163"/>
      <c r="O366" s="163"/>
    </row>
    <row r="367" spans="1:15">
      <c r="A367" s="163"/>
      <c r="B367" s="187" t="s">
        <v>147</v>
      </c>
      <c r="C367" s="187" t="s">
        <v>2150</v>
      </c>
      <c r="D367" s="190" t="s">
        <v>1903</v>
      </c>
      <c r="E367" s="165">
        <v>45576</v>
      </c>
      <c r="F367" s="165">
        <v>45576</v>
      </c>
      <c r="G367" s="163" t="s">
        <v>6320</v>
      </c>
      <c r="H367" s="163" t="s">
        <v>7025</v>
      </c>
      <c r="I367" s="163" t="s">
        <v>5817</v>
      </c>
      <c r="J367" s="163" t="s">
        <v>7027</v>
      </c>
      <c r="K367" s="164" t="s">
        <v>197</v>
      </c>
      <c r="L367" s="165">
        <v>45586</v>
      </c>
      <c r="M367" s="163"/>
      <c r="N367" s="163"/>
      <c r="O367" s="163"/>
    </row>
    <row r="368" spans="1:15">
      <c r="A368" s="163"/>
      <c r="B368" s="187" t="s">
        <v>147</v>
      </c>
      <c r="C368" s="187" t="s">
        <v>2150</v>
      </c>
      <c r="D368" s="190" t="s">
        <v>1912</v>
      </c>
      <c r="E368" s="165">
        <v>45576</v>
      </c>
      <c r="F368" s="165">
        <v>45576</v>
      </c>
      <c r="G368" s="163" t="s">
        <v>6320</v>
      </c>
      <c r="H368" s="163" t="s">
        <v>7028</v>
      </c>
      <c r="I368" s="163" t="s">
        <v>5817</v>
      </c>
      <c r="J368" s="163" t="s">
        <v>7029</v>
      </c>
      <c r="K368" s="164" t="s">
        <v>197</v>
      </c>
      <c r="L368" s="165">
        <v>45586</v>
      </c>
      <c r="M368" s="163"/>
      <c r="N368" s="163"/>
      <c r="O368" s="163"/>
    </row>
    <row r="369" spans="1:15">
      <c r="A369" s="163"/>
      <c r="B369" s="187" t="s">
        <v>147</v>
      </c>
      <c r="C369" s="187" t="s">
        <v>2150</v>
      </c>
      <c r="D369" s="190" t="s">
        <v>1913</v>
      </c>
      <c r="E369" s="165">
        <v>45576</v>
      </c>
      <c r="F369" s="165">
        <v>45576</v>
      </c>
      <c r="G369" s="163" t="s">
        <v>6320</v>
      </c>
      <c r="H369" s="163" t="s">
        <v>7030</v>
      </c>
      <c r="I369" s="163" t="s">
        <v>5817</v>
      </c>
      <c r="J369" s="163" t="s">
        <v>7031</v>
      </c>
      <c r="K369" s="164" t="s">
        <v>197</v>
      </c>
      <c r="L369" s="165">
        <v>45586</v>
      </c>
      <c r="M369" s="163"/>
      <c r="N369" s="163"/>
      <c r="O369" s="163"/>
    </row>
    <row r="370" spans="1:15">
      <c r="A370" s="163"/>
      <c r="B370" s="187" t="s">
        <v>147</v>
      </c>
      <c r="C370" s="187" t="s">
        <v>2292</v>
      </c>
      <c r="D370" s="190" t="s">
        <v>1914</v>
      </c>
      <c r="E370" s="165">
        <v>45535</v>
      </c>
      <c r="F370" s="165">
        <v>45535</v>
      </c>
      <c r="G370" s="163" t="s">
        <v>6320</v>
      </c>
      <c r="H370" s="163" t="s">
        <v>7032</v>
      </c>
      <c r="I370" s="163" t="s">
        <v>5802</v>
      </c>
      <c r="J370" s="163" t="s">
        <v>5583</v>
      </c>
      <c r="K370" s="164" t="s">
        <v>197</v>
      </c>
      <c r="L370" s="165">
        <v>45586</v>
      </c>
      <c r="M370" s="163"/>
      <c r="N370" s="163"/>
      <c r="O370" s="163"/>
    </row>
    <row r="371" spans="1:15">
      <c r="A371" s="163"/>
      <c r="B371" s="187" t="s">
        <v>147</v>
      </c>
      <c r="C371" s="187" t="s">
        <v>6245</v>
      </c>
      <c r="D371" s="190" t="s">
        <v>1915</v>
      </c>
      <c r="E371" s="165">
        <v>45537</v>
      </c>
      <c r="F371" s="165">
        <v>45537</v>
      </c>
      <c r="G371" s="163" t="s">
        <v>5369</v>
      </c>
      <c r="H371" s="163" t="s">
        <v>6567</v>
      </c>
      <c r="I371" s="163" t="s">
        <v>6829</v>
      </c>
      <c r="J371" s="163" t="s">
        <v>7042</v>
      </c>
      <c r="K371" s="164" t="s">
        <v>195</v>
      </c>
      <c r="L371" s="165">
        <v>45544</v>
      </c>
      <c r="M371" s="163"/>
      <c r="N371" s="163"/>
      <c r="O371" s="163"/>
    </row>
    <row r="372" spans="1:15">
      <c r="A372" s="163"/>
      <c r="B372" s="187" t="s">
        <v>147</v>
      </c>
      <c r="C372" s="187" t="s">
        <v>2292</v>
      </c>
      <c r="D372" s="190" t="s">
        <v>1916</v>
      </c>
      <c r="E372" s="165">
        <v>45536</v>
      </c>
      <c r="F372" s="165">
        <v>45536</v>
      </c>
      <c r="G372" s="163" t="s">
        <v>6842</v>
      </c>
      <c r="H372" s="163" t="s">
        <v>7075</v>
      </c>
      <c r="I372" s="163" t="s">
        <v>5802</v>
      </c>
      <c r="J372" s="163" t="s">
        <v>5581</v>
      </c>
      <c r="K372" s="164" t="s">
        <v>195</v>
      </c>
      <c r="L372" s="165">
        <v>45541</v>
      </c>
      <c r="M372" s="163"/>
      <c r="N372" s="163"/>
      <c r="O372" s="163"/>
    </row>
    <row r="373" spans="1:15">
      <c r="A373" s="163"/>
      <c r="B373" s="187" t="s">
        <v>147</v>
      </c>
      <c r="C373" s="187" t="s">
        <v>2292</v>
      </c>
      <c r="D373" s="190" t="s">
        <v>1917</v>
      </c>
      <c r="E373" s="165">
        <v>45536</v>
      </c>
      <c r="F373" s="165">
        <v>45536</v>
      </c>
      <c r="G373" s="163" t="s">
        <v>6842</v>
      </c>
      <c r="H373" s="163" t="s">
        <v>6599</v>
      </c>
      <c r="I373" s="163" t="s">
        <v>5802</v>
      </c>
      <c r="J373" s="163" t="s">
        <v>7076</v>
      </c>
      <c r="K373" s="164" t="s">
        <v>195</v>
      </c>
      <c r="L373" s="165">
        <v>45541</v>
      </c>
      <c r="M373" s="163"/>
      <c r="N373" s="163"/>
      <c r="O373" s="163"/>
    </row>
    <row r="374" spans="1:15">
      <c r="A374" s="163"/>
      <c r="B374" s="187" t="s">
        <v>147</v>
      </c>
      <c r="C374" s="187" t="s">
        <v>6245</v>
      </c>
      <c r="D374" s="190" t="s">
        <v>1932</v>
      </c>
      <c r="E374" s="165">
        <v>45537</v>
      </c>
      <c r="F374" s="165">
        <v>45537</v>
      </c>
      <c r="G374" s="163" t="s">
        <v>5369</v>
      </c>
      <c r="H374" s="163" t="s">
        <v>5836</v>
      </c>
      <c r="I374" s="163" t="s">
        <v>6829</v>
      </c>
      <c r="J374" s="163" t="s">
        <v>7043</v>
      </c>
      <c r="K374" s="164" t="s">
        <v>195</v>
      </c>
      <c r="L374" s="165">
        <v>45544</v>
      </c>
      <c r="M374" s="163"/>
      <c r="N374" s="163"/>
      <c r="O374" s="163"/>
    </row>
    <row r="375" spans="1:15">
      <c r="A375" s="163"/>
      <c r="B375" s="187" t="s">
        <v>147</v>
      </c>
      <c r="C375" s="187" t="s">
        <v>2292</v>
      </c>
      <c r="D375" s="190" t="s">
        <v>1934</v>
      </c>
      <c r="E375" s="165">
        <v>45537</v>
      </c>
      <c r="F375" s="165">
        <v>45537</v>
      </c>
      <c r="G375" s="163" t="s">
        <v>6842</v>
      </c>
      <c r="H375" s="163" t="s">
        <v>6599</v>
      </c>
      <c r="I375" s="163" t="s">
        <v>5802</v>
      </c>
      <c r="J375" s="163" t="s">
        <v>7077</v>
      </c>
      <c r="K375" s="164" t="s">
        <v>195</v>
      </c>
      <c r="L375" s="165">
        <v>45541</v>
      </c>
      <c r="M375" s="163"/>
      <c r="N375" s="163"/>
      <c r="O375" s="163"/>
    </row>
    <row r="376" spans="1:15">
      <c r="A376" s="163"/>
      <c r="B376" s="187" t="s">
        <v>147</v>
      </c>
      <c r="C376" s="187" t="s">
        <v>2292</v>
      </c>
      <c r="D376" s="190" t="s">
        <v>1941</v>
      </c>
      <c r="E376" s="165">
        <v>45537</v>
      </c>
      <c r="F376" s="165">
        <v>45537</v>
      </c>
      <c r="G376" s="163" t="s">
        <v>6842</v>
      </c>
      <c r="H376" s="163" t="s">
        <v>6521</v>
      </c>
      <c r="I376" s="163" t="s">
        <v>5802</v>
      </c>
      <c r="J376" s="163" t="s">
        <v>7078</v>
      </c>
      <c r="K376" s="164" t="s">
        <v>195</v>
      </c>
      <c r="L376" s="165">
        <v>45541</v>
      </c>
      <c r="M376" s="163"/>
      <c r="N376" s="163"/>
      <c r="O376" s="163"/>
    </row>
    <row r="377" spans="1:15">
      <c r="A377" s="163"/>
      <c r="B377" s="187" t="s">
        <v>147</v>
      </c>
      <c r="C377" s="187" t="s">
        <v>2292</v>
      </c>
      <c r="D377" s="190" t="s">
        <v>1943</v>
      </c>
      <c r="E377" s="165">
        <v>45580</v>
      </c>
      <c r="F377" s="165">
        <v>45580</v>
      </c>
      <c r="G377" s="163" t="s">
        <v>6842</v>
      </c>
      <c r="H377" s="163" t="s">
        <v>7160</v>
      </c>
      <c r="I377" s="163" t="s">
        <v>5802</v>
      </c>
      <c r="J377" s="163" t="s">
        <v>6760</v>
      </c>
      <c r="K377" s="164" t="s">
        <v>197</v>
      </c>
      <c r="L377" s="165">
        <v>45589</v>
      </c>
      <c r="M377" s="163"/>
      <c r="N377" s="163"/>
      <c r="O377" s="163"/>
    </row>
    <row r="378" spans="1:15">
      <c r="A378" s="163"/>
      <c r="B378" s="187" t="s">
        <v>147</v>
      </c>
      <c r="C378" s="187" t="s">
        <v>2292</v>
      </c>
      <c r="D378" s="190" t="s">
        <v>1944</v>
      </c>
      <c r="E378" s="165">
        <v>45580</v>
      </c>
      <c r="F378" s="165">
        <v>45580</v>
      </c>
      <c r="G378" s="163" t="s">
        <v>6842</v>
      </c>
      <c r="H378" s="163" t="s">
        <v>7591</v>
      </c>
      <c r="I378" s="163" t="s">
        <v>5802</v>
      </c>
      <c r="J378" s="163" t="s">
        <v>5581</v>
      </c>
      <c r="K378" s="164" t="s">
        <v>197</v>
      </c>
      <c r="L378" s="165">
        <v>45586</v>
      </c>
      <c r="M378" s="163"/>
      <c r="N378" s="163"/>
      <c r="O378" s="163"/>
    </row>
    <row r="379" spans="1:15">
      <c r="A379" s="163"/>
      <c r="B379" s="187" t="s">
        <v>147</v>
      </c>
      <c r="C379" s="187" t="s">
        <v>2064</v>
      </c>
      <c r="D379" s="190" t="s">
        <v>1945</v>
      </c>
      <c r="E379" s="165">
        <v>45542</v>
      </c>
      <c r="F379" s="165">
        <v>45542</v>
      </c>
      <c r="G379" s="163" t="s">
        <v>5331</v>
      </c>
      <c r="H379" s="163" t="s">
        <v>5838</v>
      </c>
      <c r="I379" s="163" t="s">
        <v>6619</v>
      </c>
      <c r="J379" s="163" t="s">
        <v>7085</v>
      </c>
      <c r="K379" s="164" t="s">
        <v>195</v>
      </c>
      <c r="L379" s="165">
        <v>45553</v>
      </c>
      <c r="M379" s="163"/>
      <c r="N379" s="163"/>
      <c r="O379" s="163"/>
    </row>
    <row r="380" spans="1:15">
      <c r="A380" s="163"/>
      <c r="B380" s="187" t="s">
        <v>147</v>
      </c>
      <c r="C380" s="187" t="s">
        <v>2064</v>
      </c>
      <c r="D380" s="190" t="s">
        <v>1946</v>
      </c>
      <c r="E380" s="165">
        <v>45542</v>
      </c>
      <c r="F380" s="165">
        <v>45542</v>
      </c>
      <c r="G380" s="163" t="s">
        <v>5331</v>
      </c>
      <c r="H380" s="163" t="s">
        <v>5838</v>
      </c>
      <c r="I380" s="163" t="s">
        <v>6619</v>
      </c>
      <c r="J380" s="163" t="s">
        <v>7086</v>
      </c>
      <c r="K380" s="164" t="s">
        <v>195</v>
      </c>
      <c r="L380" s="165">
        <v>45553</v>
      </c>
      <c r="M380" s="163"/>
      <c r="N380" s="163"/>
      <c r="O380" s="163"/>
    </row>
    <row r="381" spans="1:15">
      <c r="A381" s="163"/>
      <c r="B381" s="187" t="s">
        <v>147</v>
      </c>
      <c r="C381" s="187" t="s">
        <v>2064</v>
      </c>
      <c r="D381" s="190" t="s">
        <v>1947</v>
      </c>
      <c r="E381" s="165">
        <v>45542</v>
      </c>
      <c r="F381" s="165">
        <v>45542</v>
      </c>
      <c r="G381" s="163" t="s">
        <v>6842</v>
      </c>
      <c r="H381" s="163" t="s">
        <v>7104</v>
      </c>
      <c r="I381" s="163" t="s">
        <v>5906</v>
      </c>
      <c r="J381" s="163" t="s">
        <v>6760</v>
      </c>
      <c r="K381" s="164" t="s">
        <v>197</v>
      </c>
      <c r="L381" s="165">
        <v>45545</v>
      </c>
      <c r="M381" s="163"/>
      <c r="N381" s="163"/>
      <c r="O381" s="163"/>
    </row>
    <row r="382" spans="1:15">
      <c r="A382" s="163"/>
      <c r="B382" s="187" t="s">
        <v>147</v>
      </c>
      <c r="C382" s="187" t="s">
        <v>2064</v>
      </c>
      <c r="D382" s="190" t="s">
        <v>1948</v>
      </c>
      <c r="E382" s="165">
        <v>45544</v>
      </c>
      <c r="F382" s="165">
        <v>45544</v>
      </c>
      <c r="G382" s="163" t="s">
        <v>6320</v>
      </c>
      <c r="H382" s="163" t="s">
        <v>7160</v>
      </c>
      <c r="I382" s="163" t="s">
        <v>5906</v>
      </c>
      <c r="J382" s="163" t="s">
        <v>7161</v>
      </c>
      <c r="K382" s="164" t="s">
        <v>197</v>
      </c>
      <c r="L382" s="165">
        <v>45551</v>
      </c>
      <c r="M382" s="163"/>
      <c r="N382" s="163"/>
      <c r="O382" s="163"/>
    </row>
    <row r="383" spans="1:15">
      <c r="A383" s="163"/>
      <c r="B383" s="187" t="s">
        <v>147</v>
      </c>
      <c r="C383" s="187" t="s">
        <v>2064</v>
      </c>
      <c r="D383" s="190" t="s">
        <v>1956</v>
      </c>
      <c r="E383" s="165">
        <v>45544</v>
      </c>
      <c r="F383" s="165">
        <v>45544</v>
      </c>
      <c r="G383" s="163" t="s">
        <v>5331</v>
      </c>
      <c r="H383" s="163" t="s">
        <v>5838</v>
      </c>
      <c r="I383" s="163" t="s">
        <v>6619</v>
      </c>
      <c r="J383" s="163" t="s">
        <v>7091</v>
      </c>
      <c r="K383" s="164" t="s">
        <v>195</v>
      </c>
      <c r="L383" s="165">
        <v>45553</v>
      </c>
      <c r="M383" s="163"/>
      <c r="N383" s="163"/>
      <c r="O383" s="163"/>
    </row>
    <row r="384" spans="1:15">
      <c r="A384" s="163"/>
      <c r="B384" s="187" t="s">
        <v>147</v>
      </c>
      <c r="C384" s="187" t="s">
        <v>2064</v>
      </c>
      <c r="D384" s="190" t="s">
        <v>1957</v>
      </c>
      <c r="E384" s="165">
        <v>45545</v>
      </c>
      <c r="F384" s="165">
        <v>45545</v>
      </c>
      <c r="G384" s="163" t="s">
        <v>5331</v>
      </c>
      <c r="H384" s="163" t="s">
        <v>7092</v>
      </c>
      <c r="I384" s="163" t="s">
        <v>6619</v>
      </c>
      <c r="J384" s="163" t="s">
        <v>7093</v>
      </c>
      <c r="K384" s="164" t="s">
        <v>195</v>
      </c>
      <c r="L384" s="165">
        <v>45553</v>
      </c>
      <c r="M384" s="163"/>
      <c r="N384" s="163"/>
      <c r="O384" s="163"/>
    </row>
    <row r="385" spans="1:15">
      <c r="A385" s="163"/>
      <c r="B385" s="187" t="s">
        <v>147</v>
      </c>
      <c r="C385" s="187" t="s">
        <v>7094</v>
      </c>
      <c r="D385" s="190" t="s">
        <v>1960</v>
      </c>
      <c r="E385" s="165">
        <v>45545</v>
      </c>
      <c r="F385" s="165">
        <v>45545</v>
      </c>
      <c r="G385" s="163" t="s">
        <v>2015</v>
      </c>
      <c r="H385" s="163" t="s">
        <v>7095</v>
      </c>
      <c r="I385" s="163" t="s">
        <v>7096</v>
      </c>
      <c r="J385" s="163" t="s">
        <v>7097</v>
      </c>
      <c r="K385" s="164" t="s">
        <v>195</v>
      </c>
      <c r="L385" s="165">
        <v>45547</v>
      </c>
      <c r="M385" s="163"/>
      <c r="N385" s="163"/>
      <c r="O385" s="163"/>
    </row>
    <row r="386" spans="1:15">
      <c r="A386" s="163"/>
      <c r="B386" s="187" t="s">
        <v>147</v>
      </c>
      <c r="C386" s="187" t="s">
        <v>6245</v>
      </c>
      <c r="D386" s="190" t="s">
        <v>1961</v>
      </c>
      <c r="E386" s="165">
        <v>45545</v>
      </c>
      <c r="F386" s="165">
        <v>45545</v>
      </c>
      <c r="G386" s="163" t="s">
        <v>2015</v>
      </c>
      <c r="H386" s="163" t="s">
        <v>6830</v>
      </c>
      <c r="I386" s="163" t="s">
        <v>6246</v>
      </c>
      <c r="J386" s="163" t="s">
        <v>5839</v>
      </c>
      <c r="K386" s="164" t="s">
        <v>195</v>
      </c>
      <c r="L386" s="165">
        <v>45547</v>
      </c>
      <c r="M386" s="163"/>
      <c r="N386" s="163"/>
      <c r="O386" s="163"/>
    </row>
    <row r="387" spans="1:15">
      <c r="A387" s="163"/>
      <c r="B387" s="187" t="s">
        <v>147</v>
      </c>
      <c r="C387" s="187" t="s">
        <v>2418</v>
      </c>
      <c r="D387" s="190" t="s">
        <v>1962</v>
      </c>
      <c r="E387" s="165">
        <v>45545</v>
      </c>
      <c r="F387" s="165">
        <v>45546</v>
      </c>
      <c r="G387" s="163" t="s">
        <v>6320</v>
      </c>
      <c r="H387" s="163" t="s">
        <v>7105</v>
      </c>
      <c r="I387" s="163" t="s">
        <v>5822</v>
      </c>
      <c r="J387" s="163" t="s">
        <v>5583</v>
      </c>
      <c r="K387" s="164" t="s">
        <v>195</v>
      </c>
      <c r="L387" s="165">
        <v>45553</v>
      </c>
      <c r="M387" s="163"/>
      <c r="N387" s="163"/>
      <c r="O387" s="163"/>
    </row>
    <row r="388" spans="1:15">
      <c r="A388" s="163"/>
      <c r="B388" s="187" t="s">
        <v>147</v>
      </c>
      <c r="C388" s="187" t="s">
        <v>2418</v>
      </c>
      <c r="D388" s="190" t="s">
        <v>1971</v>
      </c>
      <c r="E388" s="165">
        <v>45545</v>
      </c>
      <c r="F388" s="165">
        <v>45546</v>
      </c>
      <c r="G388" s="163" t="s">
        <v>6320</v>
      </c>
      <c r="H388" s="163" t="s">
        <v>7106</v>
      </c>
      <c r="I388" s="163" t="s">
        <v>5822</v>
      </c>
      <c r="J388" s="163" t="s">
        <v>5916</v>
      </c>
      <c r="K388" s="164" t="s">
        <v>195</v>
      </c>
      <c r="L388" s="165">
        <v>45553</v>
      </c>
      <c r="M388" s="163"/>
      <c r="N388" s="163"/>
      <c r="O388" s="163"/>
    </row>
    <row r="389" spans="1:15">
      <c r="A389" s="163"/>
      <c r="B389" s="187" t="s">
        <v>147</v>
      </c>
      <c r="C389" s="187" t="s">
        <v>2064</v>
      </c>
      <c r="D389" s="190" t="s">
        <v>1972</v>
      </c>
      <c r="E389" s="165">
        <v>45546</v>
      </c>
      <c r="F389" s="165">
        <v>45546</v>
      </c>
      <c r="G389" s="163" t="s">
        <v>6320</v>
      </c>
      <c r="H389" s="163" t="s">
        <v>7116</v>
      </c>
      <c r="I389" s="163" t="s">
        <v>5906</v>
      </c>
      <c r="J389" s="163" t="s">
        <v>5583</v>
      </c>
      <c r="K389" s="164" t="s">
        <v>197</v>
      </c>
      <c r="L389" s="165">
        <v>45551</v>
      </c>
      <c r="M389" s="163"/>
      <c r="N389" s="163"/>
      <c r="O389" s="163"/>
    </row>
    <row r="390" spans="1:15">
      <c r="A390" s="163"/>
      <c r="B390" s="187" t="s">
        <v>147</v>
      </c>
      <c r="C390" s="187" t="s">
        <v>2064</v>
      </c>
      <c r="D390" s="190" t="s">
        <v>1973</v>
      </c>
      <c r="E390" s="165">
        <v>45546</v>
      </c>
      <c r="F390" s="165">
        <v>45546</v>
      </c>
      <c r="G390" s="163" t="s">
        <v>2015</v>
      </c>
      <c r="H390" s="163" t="s">
        <v>6830</v>
      </c>
      <c r="I390" s="163" t="s">
        <v>6619</v>
      </c>
      <c r="J390" s="163" t="s">
        <v>7115</v>
      </c>
      <c r="K390" s="164" t="s">
        <v>195</v>
      </c>
      <c r="L390" s="165">
        <v>45547</v>
      </c>
      <c r="M390" s="163"/>
      <c r="N390" s="163"/>
      <c r="O390" s="163"/>
    </row>
    <row r="391" spans="1:15">
      <c r="A391" s="163"/>
      <c r="B391" s="187" t="s">
        <v>147</v>
      </c>
      <c r="C391" s="187" t="s">
        <v>1997</v>
      </c>
      <c r="D391" s="190" t="s">
        <v>1974</v>
      </c>
      <c r="E391" s="165">
        <v>45546</v>
      </c>
      <c r="F391" s="165">
        <v>45546</v>
      </c>
      <c r="G391" s="163" t="s">
        <v>5331</v>
      </c>
      <c r="H391" s="163" t="s">
        <v>7117</v>
      </c>
      <c r="I391" s="163" t="s">
        <v>6792</v>
      </c>
      <c r="J391" s="163" t="s">
        <v>7118</v>
      </c>
      <c r="K391" s="164" t="s">
        <v>195</v>
      </c>
      <c r="L391" s="165">
        <v>45553</v>
      </c>
      <c r="M391" s="163"/>
      <c r="N391" s="163"/>
      <c r="O391" s="163"/>
    </row>
    <row r="392" spans="1:15">
      <c r="A392" s="163"/>
      <c r="B392" s="187" t="s">
        <v>147</v>
      </c>
      <c r="C392" s="187" t="s">
        <v>6245</v>
      </c>
      <c r="D392" s="190" t="s">
        <v>1975</v>
      </c>
      <c r="E392" s="165">
        <v>45546</v>
      </c>
      <c r="F392" s="165">
        <v>45546</v>
      </c>
      <c r="G392" s="163" t="s">
        <v>5331</v>
      </c>
      <c r="H392" s="163" t="s">
        <v>5838</v>
      </c>
      <c r="I392" s="163" t="s">
        <v>6246</v>
      </c>
      <c r="J392" s="163" t="s">
        <v>5839</v>
      </c>
      <c r="K392" s="164" t="s">
        <v>195</v>
      </c>
      <c r="L392" s="165">
        <v>45553</v>
      </c>
      <c r="M392" s="163"/>
      <c r="N392" s="163"/>
      <c r="O392" s="163"/>
    </row>
    <row r="393" spans="1:15">
      <c r="A393" s="163"/>
      <c r="B393" s="187" t="s">
        <v>147</v>
      </c>
      <c r="C393" s="187" t="s">
        <v>3</v>
      </c>
      <c r="D393" s="190" t="s">
        <v>1993</v>
      </c>
      <c r="E393" s="164"/>
      <c r="F393" s="164"/>
      <c r="G393" s="163"/>
      <c r="H393" s="163"/>
      <c r="I393" s="163"/>
      <c r="J393" s="163"/>
      <c r="K393" s="164"/>
      <c r="L393" s="164"/>
      <c r="M393" s="163"/>
      <c r="N393" s="163"/>
      <c r="O393" s="163"/>
    </row>
    <row r="394" spans="1:15">
      <c r="A394" s="163"/>
      <c r="B394" s="187" t="s">
        <v>147</v>
      </c>
      <c r="C394" s="187" t="s">
        <v>2064</v>
      </c>
      <c r="D394" s="190" t="s">
        <v>1996</v>
      </c>
      <c r="E394" s="165">
        <v>45548</v>
      </c>
      <c r="F394" s="165">
        <v>45548</v>
      </c>
      <c r="G394" s="163" t="s">
        <v>5331</v>
      </c>
      <c r="H394" s="163" t="s">
        <v>5838</v>
      </c>
      <c r="I394" s="163" t="s">
        <v>6619</v>
      </c>
      <c r="J394" s="163" t="s">
        <v>7115</v>
      </c>
      <c r="K394" s="164" t="s">
        <v>195</v>
      </c>
      <c r="L394" s="165">
        <v>45555</v>
      </c>
      <c r="M394" s="163"/>
      <c r="N394" s="163"/>
      <c r="O394" s="163"/>
    </row>
    <row r="395" spans="1:15">
      <c r="A395" s="163"/>
      <c r="B395" s="187" t="s">
        <v>147</v>
      </c>
      <c r="C395" s="187" t="s">
        <v>7094</v>
      </c>
      <c r="D395" s="190" t="s">
        <v>2000</v>
      </c>
      <c r="E395" s="165">
        <v>45548</v>
      </c>
      <c r="F395" s="165">
        <v>45548</v>
      </c>
      <c r="G395" s="163" t="s">
        <v>5331</v>
      </c>
      <c r="H395" s="163" t="s">
        <v>7133</v>
      </c>
      <c r="I395" s="163" t="s">
        <v>7096</v>
      </c>
      <c r="J395" s="163" t="s">
        <v>5646</v>
      </c>
      <c r="K395" s="164" t="s">
        <v>195</v>
      </c>
      <c r="L395" s="165">
        <v>45555</v>
      </c>
      <c r="M395" s="163"/>
      <c r="N395" s="163"/>
      <c r="O395" s="163"/>
    </row>
    <row r="396" spans="1:15">
      <c r="A396" s="163"/>
      <c r="B396" s="187" t="s">
        <v>147</v>
      </c>
      <c r="C396" s="187" t="s">
        <v>2064</v>
      </c>
      <c r="D396" s="190" t="s">
        <v>2001</v>
      </c>
      <c r="E396" s="165">
        <v>45549</v>
      </c>
      <c r="F396" s="165">
        <v>45549</v>
      </c>
      <c r="G396" s="163" t="s">
        <v>2015</v>
      </c>
      <c r="H396" s="163" t="s">
        <v>6830</v>
      </c>
      <c r="I396" s="163" t="s">
        <v>6619</v>
      </c>
      <c r="J396" s="163" t="s">
        <v>7151</v>
      </c>
      <c r="K396" s="164" t="s">
        <v>195</v>
      </c>
      <c r="L396" s="165">
        <v>45553</v>
      </c>
      <c r="M396" s="163"/>
      <c r="N396" s="163"/>
      <c r="O396" s="163"/>
    </row>
    <row r="397" spans="1:15">
      <c r="A397" s="163"/>
      <c r="B397" s="187" t="s">
        <v>147</v>
      </c>
      <c r="C397" s="187" t="s">
        <v>2418</v>
      </c>
      <c r="D397" s="190" t="s">
        <v>2002</v>
      </c>
      <c r="E397" s="165">
        <v>45549</v>
      </c>
      <c r="F397" s="165">
        <v>45549</v>
      </c>
      <c r="G397" s="163" t="s">
        <v>6842</v>
      </c>
      <c r="H397" s="163" t="s">
        <v>7162</v>
      </c>
      <c r="I397" s="163" t="s">
        <v>5822</v>
      </c>
      <c r="J397" s="163" t="s">
        <v>5583</v>
      </c>
      <c r="K397" s="164" t="s">
        <v>197</v>
      </c>
      <c r="L397" s="165">
        <v>45553</v>
      </c>
      <c r="M397" s="163"/>
      <c r="N397" s="163"/>
      <c r="O397" s="163"/>
    </row>
    <row r="398" spans="1:15">
      <c r="A398" s="163"/>
      <c r="B398" s="187" t="s">
        <v>147</v>
      </c>
      <c r="C398" s="187" t="s">
        <v>3641</v>
      </c>
      <c r="D398" s="190" t="s">
        <v>2003</v>
      </c>
      <c r="E398" s="165">
        <v>45559</v>
      </c>
      <c r="F398" s="165">
        <v>45559</v>
      </c>
      <c r="G398" s="163" t="s">
        <v>5406</v>
      </c>
      <c r="H398" s="163" t="s">
        <v>6766</v>
      </c>
      <c r="I398" s="163" t="s">
        <v>6280</v>
      </c>
      <c r="J398" s="163" t="s">
        <v>416</v>
      </c>
      <c r="K398" s="164" t="s">
        <v>197</v>
      </c>
      <c r="L398" s="165">
        <v>45569</v>
      </c>
      <c r="M398" s="163"/>
      <c r="N398" s="163"/>
      <c r="O398" s="163"/>
    </row>
    <row r="399" spans="1:15">
      <c r="A399" s="163"/>
      <c r="B399" s="187" t="s">
        <v>147</v>
      </c>
      <c r="C399" s="187" t="s">
        <v>6464</v>
      </c>
      <c r="D399" s="190" t="s">
        <v>2004</v>
      </c>
      <c r="E399" s="165">
        <v>45559</v>
      </c>
      <c r="F399" s="165">
        <v>45559</v>
      </c>
      <c r="G399" s="163" t="s">
        <v>5406</v>
      </c>
      <c r="H399" s="163" t="s">
        <v>6766</v>
      </c>
      <c r="I399" s="163" t="s">
        <v>6610</v>
      </c>
      <c r="J399" s="163" t="s">
        <v>416</v>
      </c>
      <c r="K399" s="164" t="s">
        <v>197</v>
      </c>
      <c r="L399" s="165">
        <v>45569</v>
      </c>
      <c r="M399" s="163"/>
      <c r="N399" s="163"/>
      <c r="O399" s="163"/>
    </row>
    <row r="400" spans="1:15">
      <c r="A400" s="163"/>
      <c r="B400" s="187" t="s">
        <v>147</v>
      </c>
      <c r="C400" s="187" t="s">
        <v>1997</v>
      </c>
      <c r="D400" s="190" t="s">
        <v>2011</v>
      </c>
      <c r="E400" s="165">
        <v>45550</v>
      </c>
      <c r="F400" s="165">
        <v>45550</v>
      </c>
      <c r="G400" s="163" t="s">
        <v>5331</v>
      </c>
      <c r="H400" s="163" t="s">
        <v>7199</v>
      </c>
      <c r="I400" s="163" t="s">
        <v>6792</v>
      </c>
      <c r="J400" s="163" t="s">
        <v>7200</v>
      </c>
      <c r="K400" s="164" t="s">
        <v>195</v>
      </c>
      <c r="L400" s="165">
        <v>45555</v>
      </c>
      <c r="M400" s="163"/>
      <c r="N400" s="163"/>
      <c r="O400" s="163"/>
    </row>
    <row r="401" spans="1:15">
      <c r="A401" s="163"/>
      <c r="B401" s="187" t="s">
        <v>147</v>
      </c>
      <c r="C401" s="187" t="s">
        <v>5252</v>
      </c>
      <c r="D401" s="190" t="s">
        <v>2012</v>
      </c>
      <c r="E401" s="165">
        <v>45551</v>
      </c>
      <c r="F401" s="165">
        <v>45551</v>
      </c>
      <c r="G401" s="163" t="s">
        <v>5331</v>
      </c>
      <c r="H401" s="163" t="s">
        <v>7201</v>
      </c>
      <c r="I401" s="163" t="s">
        <v>7096</v>
      </c>
      <c r="J401" s="163" t="s">
        <v>5685</v>
      </c>
      <c r="K401" s="164" t="s">
        <v>195</v>
      </c>
      <c r="L401" s="165">
        <v>45555</v>
      </c>
      <c r="M401" s="163"/>
      <c r="N401" s="163"/>
      <c r="O401" s="163"/>
    </row>
    <row r="402" spans="1:15">
      <c r="A402" s="163"/>
      <c r="B402" s="187" t="s">
        <v>147</v>
      </c>
      <c r="C402" s="187" t="s">
        <v>5252</v>
      </c>
      <c r="D402" s="190" t="s">
        <v>2013</v>
      </c>
      <c r="E402" s="165">
        <v>45551</v>
      </c>
      <c r="F402" s="165">
        <v>45551</v>
      </c>
      <c r="G402" s="163" t="s">
        <v>2015</v>
      </c>
      <c r="H402" s="163" t="s">
        <v>7221</v>
      </c>
      <c r="I402" s="163" t="s">
        <v>7096</v>
      </c>
      <c r="J402" s="163" t="s">
        <v>5685</v>
      </c>
      <c r="K402" s="164" t="s">
        <v>195</v>
      </c>
      <c r="L402" s="165">
        <v>45559</v>
      </c>
      <c r="M402" s="163"/>
      <c r="N402" s="163"/>
      <c r="O402" s="163"/>
    </row>
    <row r="403" spans="1:15">
      <c r="A403" s="163"/>
      <c r="B403" s="187" t="s">
        <v>147</v>
      </c>
      <c r="C403" s="187" t="s">
        <v>2064</v>
      </c>
      <c r="D403" s="190" t="s">
        <v>2014</v>
      </c>
      <c r="E403" s="165">
        <v>45551</v>
      </c>
      <c r="F403" s="165">
        <v>45551</v>
      </c>
      <c r="G403" s="163" t="s">
        <v>5331</v>
      </c>
      <c r="H403" s="163" t="s">
        <v>7202</v>
      </c>
      <c r="I403" s="163" t="s">
        <v>6619</v>
      </c>
      <c r="J403" s="163" t="s">
        <v>7186</v>
      </c>
      <c r="K403" s="164" t="s">
        <v>195</v>
      </c>
      <c r="L403" s="165">
        <v>45555</v>
      </c>
      <c r="M403" s="163"/>
      <c r="N403" s="163"/>
      <c r="O403" s="163"/>
    </row>
    <row r="404" spans="1:15">
      <c r="A404" s="163"/>
      <c r="B404" s="187" t="s">
        <v>147</v>
      </c>
      <c r="C404" s="187" t="s">
        <v>1997</v>
      </c>
      <c r="D404" s="190" t="s">
        <v>2021</v>
      </c>
      <c r="E404" s="165">
        <v>45551</v>
      </c>
      <c r="F404" s="165">
        <v>45551</v>
      </c>
      <c r="G404" s="163" t="s">
        <v>2015</v>
      </c>
      <c r="H404" s="163" t="s">
        <v>7222</v>
      </c>
      <c r="I404" s="163" t="s">
        <v>6792</v>
      </c>
      <c r="J404" s="163" t="s">
        <v>7118</v>
      </c>
      <c r="K404" s="164" t="s">
        <v>195</v>
      </c>
      <c r="L404" s="165">
        <v>45559</v>
      </c>
      <c r="M404" s="163"/>
      <c r="N404" s="163"/>
      <c r="O404" s="163"/>
    </row>
    <row r="405" spans="1:15">
      <c r="A405" s="163"/>
      <c r="B405" s="187" t="s">
        <v>147</v>
      </c>
      <c r="C405" s="187" t="s">
        <v>2064</v>
      </c>
      <c r="D405" s="190" t="s">
        <v>2025</v>
      </c>
      <c r="E405" s="165">
        <v>45551</v>
      </c>
      <c r="F405" s="165">
        <v>45551</v>
      </c>
      <c r="G405" s="163" t="s">
        <v>5331</v>
      </c>
      <c r="H405" s="163" t="s">
        <v>5838</v>
      </c>
      <c r="I405" s="163" t="s">
        <v>6619</v>
      </c>
      <c r="J405" s="163" t="s">
        <v>7203</v>
      </c>
      <c r="K405" s="164" t="s">
        <v>195</v>
      </c>
      <c r="L405" s="165">
        <v>45555</v>
      </c>
      <c r="M405" s="163"/>
      <c r="N405" s="163"/>
      <c r="O405" s="163"/>
    </row>
    <row r="406" spans="1:15">
      <c r="A406" s="163"/>
      <c r="B406" s="187" t="s">
        <v>147</v>
      </c>
      <c r="C406" s="187" t="s">
        <v>2292</v>
      </c>
      <c r="D406" s="190" t="s">
        <v>2028</v>
      </c>
      <c r="E406" s="165">
        <v>45580</v>
      </c>
      <c r="F406" s="165">
        <v>45580</v>
      </c>
      <c r="G406" s="163" t="s">
        <v>6842</v>
      </c>
      <c r="H406" s="163" t="s">
        <v>7160</v>
      </c>
      <c r="I406" s="163" t="s">
        <v>5802</v>
      </c>
      <c r="J406" s="163" t="s">
        <v>7592</v>
      </c>
      <c r="K406" s="164" t="s">
        <v>197</v>
      </c>
      <c r="L406" s="165">
        <v>45586</v>
      </c>
      <c r="M406" s="163"/>
      <c r="N406" s="163"/>
      <c r="O406" s="163"/>
    </row>
    <row r="407" spans="1:15">
      <c r="A407" s="163"/>
      <c r="B407" s="187" t="s">
        <v>147</v>
      </c>
      <c r="C407" s="187" t="s">
        <v>1997</v>
      </c>
      <c r="D407" s="190" t="s">
        <v>2031</v>
      </c>
      <c r="E407" s="165">
        <v>45553</v>
      </c>
      <c r="F407" s="165">
        <v>45553</v>
      </c>
      <c r="G407" s="163" t="s">
        <v>2015</v>
      </c>
      <c r="H407" s="163" t="s">
        <v>5667</v>
      </c>
      <c r="I407" s="163" t="s">
        <v>6792</v>
      </c>
      <c r="J407" s="163" t="s">
        <v>7091</v>
      </c>
      <c r="K407" s="164" t="s">
        <v>195</v>
      </c>
      <c r="L407" s="165">
        <v>45565</v>
      </c>
      <c r="M407" s="163"/>
      <c r="N407" s="163"/>
      <c r="O407" s="163"/>
    </row>
    <row r="408" spans="1:15">
      <c r="A408" s="163"/>
      <c r="B408" s="187" t="s">
        <v>147</v>
      </c>
      <c r="C408" s="187" t="s">
        <v>1997</v>
      </c>
      <c r="D408" s="190" t="s">
        <v>2033</v>
      </c>
      <c r="E408" s="165">
        <v>45553</v>
      </c>
      <c r="F408" s="165">
        <v>45553</v>
      </c>
      <c r="G408" s="163" t="s">
        <v>5331</v>
      </c>
      <c r="H408" s="163" t="s">
        <v>5838</v>
      </c>
      <c r="I408" s="163" t="s">
        <v>6792</v>
      </c>
      <c r="J408" s="163" t="s">
        <v>7086</v>
      </c>
      <c r="K408" s="164" t="s">
        <v>195</v>
      </c>
      <c r="L408" s="165">
        <v>45559</v>
      </c>
      <c r="M408" s="163"/>
      <c r="N408" s="163"/>
      <c r="O408" s="163"/>
    </row>
    <row r="409" spans="1:15">
      <c r="A409" s="163"/>
      <c r="B409" s="187" t="s">
        <v>147</v>
      </c>
      <c r="C409" s="187" t="s">
        <v>1997</v>
      </c>
      <c r="D409" s="190" t="s">
        <v>2036</v>
      </c>
      <c r="E409" s="165">
        <v>45553</v>
      </c>
      <c r="F409" s="165">
        <v>45553</v>
      </c>
      <c r="G409" s="163" t="s">
        <v>5331</v>
      </c>
      <c r="H409" s="163" t="s">
        <v>7117</v>
      </c>
      <c r="I409" s="163" t="s">
        <v>6792</v>
      </c>
      <c r="J409" s="163" t="s">
        <v>7115</v>
      </c>
      <c r="K409" s="164" t="s">
        <v>195</v>
      </c>
      <c r="L409" s="165">
        <v>45559</v>
      </c>
      <c r="M409" s="163"/>
      <c r="N409" s="163"/>
      <c r="O409" s="163"/>
    </row>
    <row r="410" spans="1:15">
      <c r="A410" s="163"/>
      <c r="B410" s="187" t="s">
        <v>147</v>
      </c>
      <c r="C410" s="187" t="s">
        <v>1997</v>
      </c>
      <c r="D410" s="190" t="s">
        <v>2038</v>
      </c>
      <c r="E410" s="165">
        <v>45554</v>
      </c>
      <c r="F410" s="165">
        <v>45554</v>
      </c>
      <c r="G410" s="163" t="s">
        <v>5331</v>
      </c>
      <c r="H410" s="163" t="s">
        <v>5838</v>
      </c>
      <c r="I410" s="163" t="s">
        <v>6792</v>
      </c>
      <c r="J410" s="163" t="s">
        <v>7170</v>
      </c>
      <c r="K410" s="164" t="s">
        <v>195</v>
      </c>
      <c r="L410" s="165">
        <v>45559</v>
      </c>
      <c r="M410" s="163"/>
      <c r="N410" s="163"/>
      <c r="O410" s="163"/>
    </row>
    <row r="411" spans="1:15">
      <c r="A411" s="163"/>
      <c r="B411" s="187" t="s">
        <v>147</v>
      </c>
      <c r="C411" s="187" t="s">
        <v>2418</v>
      </c>
      <c r="D411" s="190" t="s">
        <v>2040</v>
      </c>
      <c r="E411" s="165">
        <v>45554</v>
      </c>
      <c r="F411" s="165">
        <v>45554</v>
      </c>
      <c r="G411" s="163" t="s">
        <v>6320</v>
      </c>
      <c r="H411" s="163" t="s">
        <v>6834</v>
      </c>
      <c r="I411" s="163" t="s">
        <v>5822</v>
      </c>
      <c r="J411" s="163" t="s">
        <v>6786</v>
      </c>
      <c r="K411" s="164" t="s">
        <v>195</v>
      </c>
      <c r="L411" s="165">
        <v>45559</v>
      </c>
      <c r="M411" s="163"/>
      <c r="N411" s="163"/>
      <c r="O411" s="163"/>
    </row>
    <row r="412" spans="1:15">
      <c r="A412" s="163"/>
      <c r="B412" s="187" t="s">
        <v>147</v>
      </c>
      <c r="C412" s="187" t="s">
        <v>2418</v>
      </c>
      <c r="D412" s="190" t="s">
        <v>2041</v>
      </c>
      <c r="E412" s="165">
        <v>45554</v>
      </c>
      <c r="F412" s="165">
        <v>45554</v>
      </c>
      <c r="G412" s="163" t="s">
        <v>6320</v>
      </c>
      <c r="H412" s="163" t="s">
        <v>7173</v>
      </c>
      <c r="I412" s="163" t="s">
        <v>5822</v>
      </c>
      <c r="J412" s="163" t="s">
        <v>7174</v>
      </c>
      <c r="K412" s="164" t="s">
        <v>195</v>
      </c>
      <c r="L412" s="165">
        <v>45559</v>
      </c>
      <c r="M412" s="163"/>
      <c r="N412" s="163"/>
      <c r="O412" s="163"/>
    </row>
    <row r="413" spans="1:15">
      <c r="A413" s="163"/>
      <c r="B413" s="187" t="s">
        <v>147</v>
      </c>
      <c r="C413" s="187" t="s">
        <v>1997</v>
      </c>
      <c r="D413" s="190" t="s">
        <v>2042</v>
      </c>
      <c r="E413" s="165">
        <v>45554</v>
      </c>
      <c r="F413" s="165">
        <v>45554</v>
      </c>
      <c r="G413" s="163" t="s">
        <v>7175</v>
      </c>
      <c r="H413" s="163" t="s">
        <v>5838</v>
      </c>
      <c r="I413" s="163" t="s">
        <v>6792</v>
      </c>
      <c r="J413" s="163" t="s">
        <v>7093</v>
      </c>
      <c r="K413" s="164" t="s">
        <v>197</v>
      </c>
      <c r="L413" s="165">
        <v>45565</v>
      </c>
      <c r="M413" s="163"/>
      <c r="N413" s="163"/>
      <c r="O413" s="163"/>
    </row>
    <row r="414" spans="1:15">
      <c r="A414" s="163"/>
      <c r="B414" s="187" t="s">
        <v>147</v>
      </c>
      <c r="C414" s="187" t="s">
        <v>1997</v>
      </c>
      <c r="D414" s="190" t="s">
        <v>2043</v>
      </c>
      <c r="E414" s="165">
        <v>45554</v>
      </c>
      <c r="F414" s="165">
        <v>45554</v>
      </c>
      <c r="G414" s="163" t="s">
        <v>5664</v>
      </c>
      <c r="H414" s="163" t="s">
        <v>7176</v>
      </c>
      <c r="I414" s="163" t="s">
        <v>6792</v>
      </c>
      <c r="J414" s="163" t="s">
        <v>7151</v>
      </c>
      <c r="K414" s="164" t="s">
        <v>195</v>
      </c>
      <c r="L414" s="165">
        <v>45565</v>
      </c>
      <c r="M414" s="163"/>
      <c r="N414" s="163"/>
      <c r="O414" s="163"/>
    </row>
    <row r="415" spans="1:15">
      <c r="A415" s="163"/>
      <c r="B415" s="187" t="s">
        <v>147</v>
      </c>
      <c r="C415" s="187" t="s">
        <v>2418</v>
      </c>
      <c r="D415" s="190" t="s">
        <v>2044</v>
      </c>
      <c r="E415" s="165">
        <v>45556</v>
      </c>
      <c r="F415" s="165">
        <v>45556</v>
      </c>
      <c r="G415" s="163" t="s">
        <v>6842</v>
      </c>
      <c r="H415" s="163" t="s">
        <v>7884</v>
      </c>
      <c r="I415" s="163" t="s">
        <v>5822</v>
      </c>
      <c r="J415" s="163" t="s">
        <v>6786</v>
      </c>
      <c r="K415" s="164" t="s">
        <v>197</v>
      </c>
      <c r="L415" s="165">
        <v>45574</v>
      </c>
      <c r="M415" s="163"/>
      <c r="N415" s="163"/>
      <c r="O415" s="163"/>
    </row>
    <row r="416" spans="1:15">
      <c r="A416" s="163"/>
      <c r="B416" s="187" t="s">
        <v>147</v>
      </c>
      <c r="C416" s="187" t="s">
        <v>1997</v>
      </c>
      <c r="D416" s="190" t="s">
        <v>2056</v>
      </c>
      <c r="E416" s="165">
        <v>45555</v>
      </c>
      <c r="F416" s="165">
        <v>45556</v>
      </c>
      <c r="G416" s="163" t="s">
        <v>2015</v>
      </c>
      <c r="H416" s="163" t="s">
        <v>5667</v>
      </c>
      <c r="I416" s="163" t="s">
        <v>6792</v>
      </c>
      <c r="J416" s="163" t="s">
        <v>7115</v>
      </c>
      <c r="K416" s="164" t="s">
        <v>195</v>
      </c>
      <c r="L416" s="165">
        <v>45565</v>
      </c>
      <c r="M416" s="163"/>
      <c r="N416" s="163"/>
      <c r="O416" s="163"/>
    </row>
    <row r="417" spans="1:15">
      <c r="A417" s="163"/>
      <c r="B417" s="187" t="s">
        <v>147</v>
      </c>
      <c r="C417" s="187" t="s">
        <v>1997</v>
      </c>
      <c r="D417" s="190" t="s">
        <v>2057</v>
      </c>
      <c r="E417" s="165">
        <v>45555</v>
      </c>
      <c r="F417" s="165">
        <v>45556</v>
      </c>
      <c r="G417" s="163" t="s">
        <v>2015</v>
      </c>
      <c r="H417" s="163" t="s">
        <v>7185</v>
      </c>
      <c r="I417" s="163" t="s">
        <v>6792</v>
      </c>
      <c r="J417" s="163" t="s">
        <v>7186</v>
      </c>
      <c r="K417" s="164" t="s">
        <v>195</v>
      </c>
      <c r="L417" s="165">
        <v>45565</v>
      </c>
      <c r="M417" s="163"/>
      <c r="N417" s="163"/>
      <c r="O417" s="163"/>
    </row>
    <row r="418" spans="1:15">
      <c r="A418" s="163"/>
      <c r="B418" s="187" t="s">
        <v>147</v>
      </c>
      <c r="C418" s="187" t="s">
        <v>1997</v>
      </c>
      <c r="D418" s="190" t="s">
        <v>2058</v>
      </c>
      <c r="E418" s="165">
        <v>45555</v>
      </c>
      <c r="F418" s="165">
        <v>45556</v>
      </c>
      <c r="G418" s="163" t="s">
        <v>5331</v>
      </c>
      <c r="H418" s="163" t="s">
        <v>5838</v>
      </c>
      <c r="I418" s="163" t="s">
        <v>6792</v>
      </c>
      <c r="J418" s="163" t="s">
        <v>7187</v>
      </c>
      <c r="K418" s="164" t="s">
        <v>195</v>
      </c>
      <c r="L418" s="165">
        <v>45565</v>
      </c>
      <c r="M418" s="163"/>
      <c r="N418" s="163"/>
      <c r="O418" s="163"/>
    </row>
    <row r="419" spans="1:15">
      <c r="A419" s="163"/>
      <c r="B419" s="187" t="s">
        <v>147</v>
      </c>
      <c r="C419" s="187" t="s">
        <v>1997</v>
      </c>
      <c r="D419" s="190" t="s">
        <v>2062</v>
      </c>
      <c r="E419" s="164" t="s">
        <v>7278</v>
      </c>
      <c r="F419" s="165">
        <v>45557</v>
      </c>
      <c r="G419" s="163" t="s">
        <v>2015</v>
      </c>
      <c r="H419" s="163" t="s">
        <v>7222</v>
      </c>
      <c r="I419" s="163" t="s">
        <v>6792</v>
      </c>
      <c r="J419" s="163" t="s">
        <v>7203</v>
      </c>
      <c r="K419" s="164" t="s">
        <v>195</v>
      </c>
      <c r="L419" s="165">
        <v>45565</v>
      </c>
      <c r="M419" s="163"/>
      <c r="N419" s="163"/>
      <c r="O419" s="163"/>
    </row>
    <row r="420" spans="1:15">
      <c r="A420" s="163"/>
      <c r="B420" s="187" t="s">
        <v>147</v>
      </c>
      <c r="C420" s="187" t="s">
        <v>1997</v>
      </c>
      <c r="D420" s="190" t="s">
        <v>2063</v>
      </c>
      <c r="E420" s="165">
        <v>45556</v>
      </c>
      <c r="F420" s="165">
        <v>45557</v>
      </c>
      <c r="G420" s="163" t="s">
        <v>5331</v>
      </c>
      <c r="H420" s="163" t="s">
        <v>5838</v>
      </c>
      <c r="I420" s="163" t="s">
        <v>6792</v>
      </c>
      <c r="J420" s="163" t="s">
        <v>7203</v>
      </c>
      <c r="K420" s="164" t="s">
        <v>195</v>
      </c>
      <c r="L420" s="165">
        <v>45561</v>
      </c>
      <c r="M420" s="163"/>
      <c r="N420" s="163"/>
      <c r="O420" s="163"/>
    </row>
    <row r="421" spans="1:15">
      <c r="A421" s="163"/>
      <c r="B421" s="187" t="s">
        <v>147</v>
      </c>
      <c r="C421" s="187" t="s">
        <v>2418</v>
      </c>
      <c r="D421" s="190" t="s">
        <v>2068</v>
      </c>
      <c r="E421" s="165">
        <v>45556</v>
      </c>
      <c r="F421" s="165">
        <v>45557</v>
      </c>
      <c r="G421" s="163" t="s">
        <v>6320</v>
      </c>
      <c r="H421" s="163" t="s">
        <v>7279</v>
      </c>
      <c r="I421" s="163" t="s">
        <v>5822</v>
      </c>
      <c r="J421" s="163" t="s">
        <v>1964</v>
      </c>
      <c r="K421" s="164" t="s">
        <v>195</v>
      </c>
      <c r="L421" s="165">
        <v>45565</v>
      </c>
      <c r="M421" s="163"/>
      <c r="N421" s="163"/>
      <c r="O421" s="163"/>
    </row>
    <row r="422" spans="1:15">
      <c r="A422" s="163"/>
      <c r="B422" s="187" t="s">
        <v>147</v>
      </c>
      <c r="C422" s="187" t="s">
        <v>2418</v>
      </c>
      <c r="D422" s="190" t="s">
        <v>2069</v>
      </c>
      <c r="E422" s="165">
        <v>45556</v>
      </c>
      <c r="F422" s="165">
        <v>45557</v>
      </c>
      <c r="G422" s="163" t="s">
        <v>6320</v>
      </c>
      <c r="H422" s="163" t="s">
        <v>7279</v>
      </c>
      <c r="I422" s="163" t="s">
        <v>5822</v>
      </c>
      <c r="J422" s="163" t="s">
        <v>7280</v>
      </c>
      <c r="K422" s="164" t="s">
        <v>195</v>
      </c>
      <c r="L422" s="165">
        <v>45565</v>
      </c>
      <c r="M422" s="163"/>
      <c r="N422" s="163"/>
      <c r="O422" s="163"/>
    </row>
    <row r="423" spans="1:15">
      <c r="A423" s="163"/>
      <c r="B423" s="187" t="s">
        <v>147</v>
      </c>
      <c r="C423" s="187" t="s">
        <v>5252</v>
      </c>
      <c r="D423" s="190" t="s">
        <v>2070</v>
      </c>
      <c r="E423" s="165">
        <v>45556</v>
      </c>
      <c r="F423" s="165">
        <v>45557</v>
      </c>
      <c r="G423" s="163" t="s">
        <v>5331</v>
      </c>
      <c r="H423" s="163" t="s">
        <v>7254</v>
      </c>
      <c r="I423" s="163" t="s">
        <v>7096</v>
      </c>
      <c r="J423" s="163" t="s">
        <v>5646</v>
      </c>
      <c r="K423" s="164" t="s">
        <v>195</v>
      </c>
      <c r="L423" s="165">
        <v>45561</v>
      </c>
      <c r="M423" s="163"/>
      <c r="N423" s="163"/>
      <c r="O423" s="163"/>
    </row>
    <row r="424" spans="1:15">
      <c r="A424" s="163"/>
      <c r="B424" s="187" t="s">
        <v>147</v>
      </c>
      <c r="C424" s="187" t="s">
        <v>2418</v>
      </c>
      <c r="D424" s="190" t="s">
        <v>2071</v>
      </c>
      <c r="E424" s="165">
        <v>45559</v>
      </c>
      <c r="F424" s="165">
        <v>45559</v>
      </c>
      <c r="G424" s="163" t="s">
        <v>6320</v>
      </c>
      <c r="H424" s="163" t="s">
        <v>7160</v>
      </c>
      <c r="I424" s="163" t="s">
        <v>5822</v>
      </c>
      <c r="J424" s="163" t="s">
        <v>1964</v>
      </c>
      <c r="K424" s="164" t="s">
        <v>197</v>
      </c>
      <c r="L424" s="165">
        <v>45574</v>
      </c>
      <c r="M424" s="163"/>
      <c r="N424" s="163"/>
      <c r="O424" s="163"/>
    </row>
    <row r="425" spans="1:15">
      <c r="A425" s="163"/>
      <c r="B425" s="187" t="s">
        <v>147</v>
      </c>
      <c r="C425" s="187" t="s">
        <v>2150</v>
      </c>
      <c r="D425" s="190" t="s">
        <v>2072</v>
      </c>
      <c r="E425" s="165">
        <v>45559</v>
      </c>
      <c r="F425" s="165">
        <v>45559</v>
      </c>
      <c r="G425" s="163" t="s">
        <v>5331</v>
      </c>
      <c r="H425" s="163" t="s">
        <v>7224</v>
      </c>
      <c r="I425" s="163" t="s">
        <v>5645</v>
      </c>
      <c r="J425" s="163" t="s">
        <v>7225</v>
      </c>
      <c r="K425" s="164" t="s">
        <v>195</v>
      </c>
      <c r="L425" s="165">
        <v>45569</v>
      </c>
      <c r="M425" s="163"/>
      <c r="N425" s="163"/>
      <c r="O425" s="163"/>
    </row>
    <row r="426" spans="1:15">
      <c r="A426" s="163"/>
      <c r="B426" s="187" t="s">
        <v>147</v>
      </c>
      <c r="C426" s="187" t="s">
        <v>2150</v>
      </c>
      <c r="D426" s="190" t="s">
        <v>2073</v>
      </c>
      <c r="E426" s="165">
        <v>45560</v>
      </c>
      <c r="F426" s="165">
        <v>45560</v>
      </c>
      <c r="G426" s="163" t="s">
        <v>2015</v>
      </c>
      <c r="H426" s="163" t="s">
        <v>7237</v>
      </c>
      <c r="I426" s="163" t="s">
        <v>5645</v>
      </c>
      <c r="J426" s="163"/>
      <c r="K426" s="164" t="s">
        <v>195</v>
      </c>
      <c r="L426" s="165">
        <v>45567</v>
      </c>
      <c r="M426" s="163"/>
      <c r="N426" s="163"/>
      <c r="O426" s="163"/>
    </row>
    <row r="427" spans="1:15">
      <c r="A427" s="163"/>
      <c r="B427" s="187" t="s">
        <v>147</v>
      </c>
      <c r="C427" s="187" t="s">
        <v>7238</v>
      </c>
      <c r="D427" s="190" t="s">
        <v>2074</v>
      </c>
      <c r="E427" s="165">
        <v>45560</v>
      </c>
      <c r="F427" s="165">
        <v>45560</v>
      </c>
      <c r="G427" s="163" t="s">
        <v>5331</v>
      </c>
      <c r="H427" s="163" t="s">
        <v>7239</v>
      </c>
      <c r="I427" s="163" t="s">
        <v>7096</v>
      </c>
      <c r="J427" s="163" t="s">
        <v>277</v>
      </c>
      <c r="K427" s="164" t="s">
        <v>197</v>
      </c>
      <c r="L427" s="165">
        <v>45567</v>
      </c>
      <c r="M427" s="163"/>
      <c r="N427" s="163"/>
      <c r="O427" s="163"/>
    </row>
    <row r="428" spans="1:15">
      <c r="A428" s="163"/>
      <c r="B428" s="187" t="s">
        <v>147</v>
      </c>
      <c r="C428" s="187" t="s">
        <v>2150</v>
      </c>
      <c r="D428" s="190" t="s">
        <v>2075</v>
      </c>
      <c r="E428" s="165">
        <v>45561</v>
      </c>
      <c r="F428" s="165">
        <v>45561</v>
      </c>
      <c r="G428" s="163" t="s">
        <v>2015</v>
      </c>
      <c r="H428" s="163" t="s">
        <v>7251</v>
      </c>
      <c r="I428" s="163" t="s">
        <v>5645</v>
      </c>
      <c r="J428" s="163" t="s">
        <v>7252</v>
      </c>
      <c r="K428" s="164" t="s">
        <v>195</v>
      </c>
      <c r="L428" s="165">
        <v>45565</v>
      </c>
      <c r="M428" s="163"/>
      <c r="N428" s="163"/>
      <c r="O428" s="163"/>
    </row>
    <row r="429" spans="1:15">
      <c r="A429" s="163"/>
      <c r="B429" s="187" t="s">
        <v>147</v>
      </c>
      <c r="C429" s="187" t="s">
        <v>6245</v>
      </c>
      <c r="D429" s="190" t="s">
        <v>2089</v>
      </c>
      <c r="E429" s="165">
        <v>45561</v>
      </c>
      <c r="F429" s="165">
        <v>45561</v>
      </c>
      <c r="G429" s="163" t="s">
        <v>2015</v>
      </c>
      <c r="H429" s="163" t="s">
        <v>7253</v>
      </c>
      <c r="I429" s="163" t="s">
        <v>5734</v>
      </c>
      <c r="J429" s="163"/>
      <c r="K429" s="164" t="s">
        <v>195</v>
      </c>
      <c r="L429" s="165">
        <v>45565</v>
      </c>
      <c r="M429" s="163"/>
      <c r="N429" s="163"/>
      <c r="O429" s="163"/>
    </row>
    <row r="430" spans="1:15">
      <c r="A430" s="163"/>
      <c r="B430" s="187" t="s">
        <v>147</v>
      </c>
      <c r="C430" s="187" t="s">
        <v>2150</v>
      </c>
      <c r="D430" s="190" t="s">
        <v>2090</v>
      </c>
      <c r="E430" s="165">
        <v>45562</v>
      </c>
      <c r="F430" s="165">
        <v>45562</v>
      </c>
      <c r="G430" s="163" t="s">
        <v>2015</v>
      </c>
      <c r="H430" s="163" t="s">
        <v>6830</v>
      </c>
      <c r="I430" s="163" t="s">
        <v>5645</v>
      </c>
      <c r="J430" s="163" t="s">
        <v>7262</v>
      </c>
      <c r="K430" s="164" t="s">
        <v>195</v>
      </c>
      <c r="L430" s="165">
        <v>45565</v>
      </c>
      <c r="M430" s="163"/>
      <c r="N430" s="163"/>
      <c r="O430" s="163"/>
    </row>
    <row r="431" spans="1:15">
      <c r="A431" s="163"/>
      <c r="B431" s="187" t="s">
        <v>147</v>
      </c>
      <c r="C431" s="187" t="s">
        <v>7094</v>
      </c>
      <c r="D431" s="190" t="s">
        <v>2094</v>
      </c>
      <c r="E431" s="165">
        <v>45563</v>
      </c>
      <c r="F431" s="165">
        <v>45563</v>
      </c>
      <c r="G431" s="163" t="s">
        <v>5331</v>
      </c>
      <c r="H431" s="163" t="s">
        <v>7302</v>
      </c>
      <c r="I431" s="163" t="s">
        <v>7096</v>
      </c>
      <c r="J431" s="163" t="s">
        <v>5685</v>
      </c>
      <c r="K431" s="164" t="s">
        <v>195</v>
      </c>
      <c r="L431" s="165">
        <v>45569</v>
      </c>
      <c r="M431" s="163"/>
      <c r="N431" s="163"/>
      <c r="O431" s="163"/>
    </row>
    <row r="432" spans="1:15">
      <c r="A432" s="163"/>
      <c r="B432" s="187" t="s">
        <v>147</v>
      </c>
      <c r="C432" s="187" t="s">
        <v>2150</v>
      </c>
      <c r="D432" s="190" t="s">
        <v>2095</v>
      </c>
      <c r="E432" s="165">
        <v>45563</v>
      </c>
      <c r="F432" s="165">
        <v>45563</v>
      </c>
      <c r="G432" s="163" t="s">
        <v>5331</v>
      </c>
      <c r="H432" s="163" t="s">
        <v>5838</v>
      </c>
      <c r="I432" s="163" t="s">
        <v>5645</v>
      </c>
      <c r="J432" s="163" t="s">
        <v>7262</v>
      </c>
      <c r="K432" s="164" t="s">
        <v>195</v>
      </c>
      <c r="L432" s="165">
        <v>45569</v>
      </c>
      <c r="M432" s="163"/>
      <c r="N432" s="163"/>
      <c r="O432" s="163"/>
    </row>
    <row r="433" spans="1:15">
      <c r="A433" s="163"/>
      <c r="B433" s="187" t="s">
        <v>147</v>
      </c>
      <c r="C433" s="187" t="s">
        <v>2800</v>
      </c>
      <c r="D433" s="190" t="s">
        <v>2096</v>
      </c>
      <c r="E433" s="165">
        <v>45563</v>
      </c>
      <c r="F433" s="165">
        <v>45563</v>
      </c>
      <c r="G433" s="163" t="s">
        <v>6842</v>
      </c>
      <c r="H433" s="163" t="s">
        <v>7884</v>
      </c>
      <c r="I433" s="163" t="s">
        <v>5918</v>
      </c>
      <c r="J433" s="163" t="s">
        <v>7298</v>
      </c>
      <c r="K433" s="164" t="s">
        <v>195</v>
      </c>
      <c r="L433" s="165">
        <v>45574</v>
      </c>
      <c r="M433" s="163"/>
      <c r="N433" s="163"/>
      <c r="O433" s="163"/>
    </row>
    <row r="434" spans="1:15">
      <c r="A434" s="163"/>
      <c r="B434" s="187" t="s">
        <v>147</v>
      </c>
      <c r="C434" s="187" t="s">
        <v>2150</v>
      </c>
      <c r="D434" s="190" t="s">
        <v>2097</v>
      </c>
      <c r="E434" s="165">
        <v>45200</v>
      </c>
      <c r="F434" s="165">
        <v>45200</v>
      </c>
      <c r="G434" s="163" t="s">
        <v>2015</v>
      </c>
      <c r="H434" s="163" t="s">
        <v>5667</v>
      </c>
      <c r="I434" s="163" t="s">
        <v>5645</v>
      </c>
      <c r="J434" s="163" t="s">
        <v>7252</v>
      </c>
      <c r="K434" s="164" t="s">
        <v>195</v>
      </c>
      <c r="L434" s="165">
        <v>45569</v>
      </c>
      <c r="M434" s="163"/>
      <c r="N434" s="163"/>
      <c r="O434" s="163"/>
    </row>
    <row r="435" spans="1:15">
      <c r="A435" s="163"/>
      <c r="B435" s="187" t="s">
        <v>147</v>
      </c>
      <c r="C435" s="187" t="s">
        <v>6245</v>
      </c>
      <c r="D435" s="190" t="s">
        <v>2098</v>
      </c>
      <c r="E435" s="165">
        <v>45200</v>
      </c>
      <c r="F435" s="165">
        <v>45200</v>
      </c>
      <c r="G435" s="163" t="s">
        <v>5406</v>
      </c>
      <c r="H435" s="163" t="s">
        <v>6766</v>
      </c>
      <c r="I435" s="163" t="s">
        <v>6596</v>
      </c>
      <c r="J435" s="163" t="s">
        <v>416</v>
      </c>
      <c r="K435" s="164" t="s">
        <v>197</v>
      </c>
      <c r="L435" s="165">
        <v>45574</v>
      </c>
      <c r="M435" s="163"/>
      <c r="N435" s="163"/>
      <c r="O435" s="163"/>
    </row>
    <row r="436" spans="1:15">
      <c r="A436" s="163"/>
      <c r="B436" s="187" t="s">
        <v>147</v>
      </c>
      <c r="C436" s="187" t="s">
        <v>3</v>
      </c>
      <c r="D436" s="190" t="s">
        <v>2099</v>
      </c>
      <c r="E436" s="164"/>
      <c r="F436" s="164"/>
      <c r="G436" s="163"/>
      <c r="H436" s="163"/>
      <c r="I436" s="163"/>
      <c r="J436" s="163"/>
      <c r="K436" s="164"/>
      <c r="L436" s="164"/>
      <c r="M436" s="163"/>
      <c r="N436" s="163"/>
      <c r="O436" s="163"/>
    </row>
    <row r="437" spans="1:15">
      <c r="A437" s="163"/>
      <c r="B437" s="187" t="s">
        <v>147</v>
      </c>
      <c r="C437" s="187" t="s">
        <v>2150</v>
      </c>
      <c r="D437" s="190" t="s">
        <v>2100</v>
      </c>
      <c r="E437" s="165">
        <v>45566</v>
      </c>
      <c r="F437" s="165">
        <v>45566</v>
      </c>
      <c r="G437" s="163" t="s">
        <v>5331</v>
      </c>
      <c r="H437" s="163" t="s">
        <v>5838</v>
      </c>
      <c r="I437" s="163" t="s">
        <v>5645</v>
      </c>
      <c r="J437" s="163" t="s">
        <v>7252</v>
      </c>
      <c r="K437" s="164" t="s">
        <v>195</v>
      </c>
      <c r="L437" s="165">
        <v>45574</v>
      </c>
      <c r="M437" s="163"/>
      <c r="N437" s="163"/>
      <c r="O437" s="163"/>
    </row>
    <row r="438" spans="1:15">
      <c r="A438" s="163"/>
      <c r="B438" s="187" t="s">
        <v>147</v>
      </c>
      <c r="C438" s="187" t="s">
        <v>2150</v>
      </c>
      <c r="D438" s="190" t="s">
        <v>2101</v>
      </c>
      <c r="E438" s="165">
        <v>45566</v>
      </c>
      <c r="F438" s="165">
        <v>45567</v>
      </c>
      <c r="G438" s="163" t="s">
        <v>5331</v>
      </c>
      <c r="H438" s="163" t="s">
        <v>7283</v>
      </c>
      <c r="I438" s="163" t="s">
        <v>5645</v>
      </c>
      <c r="J438" s="163" t="s">
        <v>7284</v>
      </c>
      <c r="K438" s="164" t="s">
        <v>195</v>
      </c>
      <c r="L438" s="165">
        <v>45569</v>
      </c>
      <c r="M438" s="163"/>
      <c r="N438" s="163"/>
      <c r="O438" s="163"/>
    </row>
    <row r="439" spans="1:15">
      <c r="A439" s="163"/>
      <c r="B439" s="187" t="s">
        <v>147</v>
      </c>
      <c r="C439" s="187" t="s">
        <v>2800</v>
      </c>
      <c r="D439" s="190" t="s">
        <v>2102</v>
      </c>
      <c r="E439" s="165">
        <v>45566</v>
      </c>
      <c r="F439" s="165">
        <v>45567</v>
      </c>
      <c r="G439" s="163" t="s">
        <v>6842</v>
      </c>
      <c r="H439" s="163" t="s">
        <v>7285</v>
      </c>
      <c r="I439" s="163" t="s">
        <v>5918</v>
      </c>
      <c r="J439" s="163" t="s">
        <v>5583</v>
      </c>
      <c r="K439" s="164" t="s">
        <v>197</v>
      </c>
      <c r="L439" s="165">
        <v>45574</v>
      </c>
      <c r="M439" s="163"/>
      <c r="N439" s="163"/>
      <c r="O439" s="163"/>
    </row>
    <row r="440" spans="1:15">
      <c r="A440" s="163"/>
      <c r="B440" s="187" t="s">
        <v>147</v>
      </c>
      <c r="C440" s="187" t="s">
        <v>2800</v>
      </c>
      <c r="D440" s="190" t="s">
        <v>2103</v>
      </c>
      <c r="E440" s="165">
        <v>45568</v>
      </c>
      <c r="F440" s="165">
        <v>45568</v>
      </c>
      <c r="G440" s="163" t="s">
        <v>6842</v>
      </c>
      <c r="H440" s="163" t="s">
        <v>7162</v>
      </c>
      <c r="I440" s="163" t="s">
        <v>5918</v>
      </c>
      <c r="J440" s="163" t="s">
        <v>7298</v>
      </c>
      <c r="K440" s="164" t="s">
        <v>197</v>
      </c>
      <c r="L440" s="165">
        <v>45574</v>
      </c>
      <c r="M440" s="163"/>
      <c r="N440" s="163"/>
      <c r="O440" s="163"/>
    </row>
    <row r="441" spans="1:15">
      <c r="A441" s="163"/>
      <c r="B441" s="187" t="s">
        <v>147</v>
      </c>
      <c r="C441" s="187" t="s">
        <v>2150</v>
      </c>
      <c r="D441" s="190" t="s">
        <v>2104</v>
      </c>
      <c r="E441" s="165">
        <v>45567</v>
      </c>
      <c r="F441" s="165">
        <v>45567</v>
      </c>
      <c r="G441" s="163" t="s">
        <v>5331</v>
      </c>
      <c r="H441" s="163" t="s">
        <v>5838</v>
      </c>
      <c r="I441" s="163" t="s">
        <v>5645</v>
      </c>
      <c r="J441" s="163" t="s">
        <v>7292</v>
      </c>
      <c r="K441" s="164" t="s">
        <v>195</v>
      </c>
      <c r="L441" s="165">
        <v>45574</v>
      </c>
      <c r="M441" s="163"/>
      <c r="N441" s="163"/>
      <c r="O441" s="163"/>
    </row>
    <row r="442" spans="1:15">
      <c r="A442" s="163"/>
      <c r="B442" s="187" t="s">
        <v>147</v>
      </c>
      <c r="C442" s="187" t="s">
        <v>2150</v>
      </c>
      <c r="D442" s="190" t="s">
        <v>2105</v>
      </c>
      <c r="E442" s="165">
        <v>45568</v>
      </c>
      <c r="F442" s="165">
        <v>45568</v>
      </c>
      <c r="G442" s="163" t="s">
        <v>2015</v>
      </c>
      <c r="H442" s="163" t="s">
        <v>7299</v>
      </c>
      <c r="I442" s="163" t="s">
        <v>5645</v>
      </c>
      <c r="J442" s="163" t="s">
        <v>7284</v>
      </c>
      <c r="K442" s="164" t="s">
        <v>195</v>
      </c>
      <c r="L442" s="165">
        <v>45574</v>
      </c>
      <c r="M442" s="163"/>
      <c r="N442" s="163"/>
      <c r="O442" s="163"/>
    </row>
    <row r="443" spans="1:15">
      <c r="A443" s="163"/>
      <c r="B443" s="187" t="s">
        <v>147</v>
      </c>
      <c r="C443" s="187" t="s">
        <v>2800</v>
      </c>
      <c r="D443" s="190" t="s">
        <v>2106</v>
      </c>
      <c r="E443" s="165">
        <v>45569</v>
      </c>
      <c r="F443" s="165">
        <v>45569</v>
      </c>
      <c r="G443" s="163" t="s">
        <v>6842</v>
      </c>
      <c r="H443" s="163" t="s">
        <v>7597</v>
      </c>
      <c r="I443" s="163" t="s">
        <v>5918</v>
      </c>
      <c r="J443" s="163" t="s">
        <v>7598</v>
      </c>
      <c r="K443" s="164" t="s">
        <v>197</v>
      </c>
      <c r="L443" s="165">
        <v>45574</v>
      </c>
      <c r="M443" s="163"/>
      <c r="N443" s="163"/>
      <c r="O443" s="163"/>
    </row>
    <row r="444" spans="1:15">
      <c r="A444" s="163"/>
      <c r="B444" s="187" t="s">
        <v>147</v>
      </c>
      <c r="C444" s="187" t="s">
        <v>2800</v>
      </c>
      <c r="D444" s="190" t="s">
        <v>2107</v>
      </c>
      <c r="E444" s="165">
        <v>45569</v>
      </c>
      <c r="F444" s="165">
        <v>45569</v>
      </c>
      <c r="G444" s="163" t="s">
        <v>6842</v>
      </c>
      <c r="H444" s="163" t="s">
        <v>7514</v>
      </c>
      <c r="I444" s="163" t="s">
        <v>5918</v>
      </c>
      <c r="J444" s="163" t="s">
        <v>7506</v>
      </c>
      <c r="K444" s="164" t="s">
        <v>195</v>
      </c>
      <c r="L444" s="165">
        <v>45583</v>
      </c>
      <c r="M444" s="163"/>
      <c r="N444" s="163"/>
      <c r="O444" s="163"/>
    </row>
    <row r="445" spans="1:15">
      <c r="A445" s="163"/>
      <c r="B445" s="187" t="s">
        <v>147</v>
      </c>
      <c r="C445" s="187" t="s">
        <v>5252</v>
      </c>
      <c r="D445" s="190" t="s">
        <v>2108</v>
      </c>
      <c r="E445" s="165">
        <v>45569</v>
      </c>
      <c r="F445" s="165">
        <v>45569</v>
      </c>
      <c r="G445" s="163" t="s">
        <v>7135</v>
      </c>
      <c r="H445" s="163" t="s">
        <v>7893</v>
      </c>
      <c r="I445" s="163" t="s">
        <v>7894</v>
      </c>
      <c r="J445" s="163" t="s">
        <v>7895</v>
      </c>
      <c r="K445" s="164" t="s">
        <v>195</v>
      </c>
      <c r="L445" s="165">
        <v>45574</v>
      </c>
      <c r="M445" s="163"/>
      <c r="N445" s="163"/>
      <c r="O445" s="163"/>
    </row>
    <row r="446" spans="1:15">
      <c r="A446" s="163"/>
      <c r="B446" s="187" t="s">
        <v>147</v>
      </c>
      <c r="C446" s="187" t="s">
        <v>2800</v>
      </c>
      <c r="D446" s="190" t="s">
        <v>2109</v>
      </c>
      <c r="E446" s="165">
        <v>45570</v>
      </c>
      <c r="F446" s="165">
        <v>45570</v>
      </c>
      <c r="G446" s="163" t="s">
        <v>6842</v>
      </c>
      <c r="H446" s="163" t="s">
        <v>7555</v>
      </c>
      <c r="I446" s="163" t="s">
        <v>5918</v>
      </c>
      <c r="J446" s="163" t="s">
        <v>7343</v>
      </c>
      <c r="K446" s="164" t="s">
        <v>195</v>
      </c>
      <c r="L446" s="165">
        <v>45583</v>
      </c>
      <c r="M446" s="163"/>
      <c r="N446" s="163"/>
      <c r="O446" s="163"/>
    </row>
    <row r="447" spans="1:15">
      <c r="A447" s="163"/>
      <c r="B447" s="187" t="s">
        <v>147</v>
      </c>
      <c r="C447" s="187" t="s">
        <v>2150</v>
      </c>
      <c r="D447" s="190" t="s">
        <v>2110</v>
      </c>
      <c r="E447" s="165">
        <v>45570</v>
      </c>
      <c r="F447" s="165">
        <v>45570</v>
      </c>
      <c r="G447" s="163" t="s">
        <v>2015</v>
      </c>
      <c r="H447" s="163" t="s">
        <v>6830</v>
      </c>
      <c r="I447" s="163" t="s">
        <v>5645</v>
      </c>
      <c r="J447" s="163" t="s">
        <v>7284</v>
      </c>
      <c r="K447" s="164" t="s">
        <v>195</v>
      </c>
      <c r="L447" s="165">
        <v>45574</v>
      </c>
      <c r="M447" s="163"/>
      <c r="N447" s="163"/>
      <c r="O447" s="163"/>
    </row>
    <row r="448" spans="1:15">
      <c r="A448" s="163"/>
      <c r="B448" s="187" t="s">
        <v>147</v>
      </c>
      <c r="C448" s="187" t="s">
        <v>2150</v>
      </c>
      <c r="D448" s="190" t="s">
        <v>2153</v>
      </c>
      <c r="E448" s="165">
        <v>45572</v>
      </c>
      <c r="F448" s="165">
        <v>45572</v>
      </c>
      <c r="G448" s="163" t="s">
        <v>5331</v>
      </c>
      <c r="H448" s="163" t="s">
        <v>5838</v>
      </c>
      <c r="I448" s="163" t="s">
        <v>5645</v>
      </c>
      <c r="J448" s="163" t="s">
        <v>7370</v>
      </c>
      <c r="K448" s="164" t="s">
        <v>195</v>
      </c>
      <c r="L448" s="165">
        <v>45576</v>
      </c>
      <c r="M448" s="163"/>
      <c r="N448" s="163"/>
      <c r="O448" s="163"/>
    </row>
    <row r="449" spans="1:15">
      <c r="A449" s="163"/>
      <c r="B449" s="187" t="s">
        <v>147</v>
      </c>
      <c r="C449" s="187" t="s">
        <v>2800</v>
      </c>
      <c r="D449" s="190" t="s">
        <v>2154</v>
      </c>
      <c r="E449" s="165">
        <v>45572</v>
      </c>
      <c r="F449" s="165">
        <v>45572</v>
      </c>
      <c r="G449" s="163" t="s">
        <v>6842</v>
      </c>
      <c r="H449" s="163" t="s">
        <v>7593</v>
      </c>
      <c r="I449" s="163" t="s">
        <v>5918</v>
      </c>
      <c r="J449" s="163" t="s">
        <v>7506</v>
      </c>
      <c r="K449" s="164" t="s">
        <v>197</v>
      </c>
      <c r="L449" s="165">
        <v>45586</v>
      </c>
      <c r="M449" s="163"/>
      <c r="N449" s="163"/>
      <c r="O449" s="163"/>
    </row>
    <row r="450" spans="1:15">
      <c r="A450" s="163"/>
      <c r="B450" s="187" t="s">
        <v>147</v>
      </c>
      <c r="C450" s="187" t="s">
        <v>5252</v>
      </c>
      <c r="D450" s="190" t="s">
        <v>2155</v>
      </c>
      <c r="E450" s="164" t="s">
        <v>7364</v>
      </c>
      <c r="F450" s="165">
        <v>45577</v>
      </c>
      <c r="G450" s="163" t="s">
        <v>7365</v>
      </c>
      <c r="H450" s="163" t="s">
        <v>7366</v>
      </c>
      <c r="I450" s="163" t="s">
        <v>7096</v>
      </c>
      <c r="J450" s="163" t="s">
        <v>7367</v>
      </c>
      <c r="K450" s="164" t="s">
        <v>197</v>
      </c>
      <c r="L450" s="165">
        <v>45580</v>
      </c>
      <c r="M450" s="163"/>
      <c r="N450" s="163"/>
      <c r="O450" s="163"/>
    </row>
    <row r="451" spans="1:15">
      <c r="A451" s="163"/>
      <c r="B451" s="187" t="s">
        <v>147</v>
      </c>
      <c r="C451" s="187" t="s">
        <v>7094</v>
      </c>
      <c r="D451" s="190" t="s">
        <v>2156</v>
      </c>
      <c r="E451" s="164" t="s">
        <v>7364</v>
      </c>
      <c r="F451" s="165">
        <v>45577</v>
      </c>
      <c r="G451" s="163" t="s">
        <v>1209</v>
      </c>
      <c r="H451" s="163" t="s">
        <v>7368</v>
      </c>
      <c r="I451" s="163" t="s">
        <v>7096</v>
      </c>
      <c r="J451" s="163" t="s">
        <v>7367</v>
      </c>
      <c r="K451" s="164" t="s">
        <v>195</v>
      </c>
      <c r="L451" s="165">
        <v>45589</v>
      </c>
      <c r="M451" s="163"/>
      <c r="N451" s="163"/>
      <c r="O451" s="163"/>
    </row>
    <row r="452" spans="1:15">
      <c r="A452" s="163"/>
      <c r="B452" s="187" t="s">
        <v>147</v>
      </c>
      <c r="C452" s="187" t="s">
        <v>2292</v>
      </c>
      <c r="D452" s="190" t="s">
        <v>2165</v>
      </c>
      <c r="E452" s="165">
        <v>45572</v>
      </c>
      <c r="F452" s="165">
        <v>45572</v>
      </c>
      <c r="G452" s="163" t="s">
        <v>5331</v>
      </c>
      <c r="H452" s="163" t="s">
        <v>7371</v>
      </c>
      <c r="I452" s="163" t="s">
        <v>5658</v>
      </c>
      <c r="J452" s="163" t="s">
        <v>7262</v>
      </c>
      <c r="K452" s="164" t="s">
        <v>195</v>
      </c>
      <c r="L452" s="165">
        <v>45576</v>
      </c>
      <c r="M452" s="163"/>
      <c r="N452" s="163"/>
      <c r="O452" s="163"/>
    </row>
    <row r="453" spans="1:15">
      <c r="A453" s="163"/>
      <c r="B453" s="187" t="s">
        <v>147</v>
      </c>
      <c r="C453" s="187" t="s">
        <v>2292</v>
      </c>
      <c r="D453" s="190" t="s">
        <v>2168</v>
      </c>
      <c r="E453" s="165">
        <v>45573</v>
      </c>
      <c r="F453" s="165">
        <v>45573</v>
      </c>
      <c r="G453" s="163" t="s">
        <v>5331</v>
      </c>
      <c r="H453" s="163" t="s">
        <v>7320</v>
      </c>
      <c r="I453" s="163" t="s">
        <v>5658</v>
      </c>
      <c r="J453" s="163" t="s">
        <v>7252</v>
      </c>
      <c r="K453" s="164" t="s">
        <v>195</v>
      </c>
      <c r="L453" s="165">
        <v>45589</v>
      </c>
      <c r="M453" s="163"/>
      <c r="N453" s="163"/>
      <c r="O453" s="163"/>
    </row>
    <row r="454" spans="1:15">
      <c r="A454" s="163"/>
      <c r="B454" s="187" t="s">
        <v>147</v>
      </c>
      <c r="C454" s="187" t="s">
        <v>2150</v>
      </c>
      <c r="D454" s="190" t="s">
        <v>2169</v>
      </c>
      <c r="E454" s="165">
        <v>45573</v>
      </c>
      <c r="F454" s="165">
        <v>45573</v>
      </c>
      <c r="G454" s="163" t="s">
        <v>5331</v>
      </c>
      <c r="H454" s="163" t="s">
        <v>5838</v>
      </c>
      <c r="I454" s="163" t="s">
        <v>5645</v>
      </c>
      <c r="J454" s="163" t="s">
        <v>7203</v>
      </c>
      <c r="K454" s="164" t="s">
        <v>195</v>
      </c>
      <c r="L454" s="165">
        <v>45576</v>
      </c>
      <c r="M454" s="163"/>
      <c r="N454" s="163"/>
      <c r="O454" s="163"/>
    </row>
    <row r="455" spans="1:15">
      <c r="A455" s="163"/>
      <c r="B455" s="187" t="s">
        <v>147</v>
      </c>
      <c r="C455" s="187" t="s">
        <v>5252</v>
      </c>
      <c r="D455" s="190" t="s">
        <v>2170</v>
      </c>
      <c r="E455" s="165">
        <v>45575</v>
      </c>
      <c r="F455" s="165">
        <v>45576</v>
      </c>
      <c r="G455" s="163" t="s">
        <v>5331</v>
      </c>
      <c r="H455" s="163" t="s">
        <v>7349</v>
      </c>
      <c r="I455" s="163" t="s">
        <v>7350</v>
      </c>
      <c r="J455" s="163" t="s">
        <v>490</v>
      </c>
      <c r="K455" s="164" t="s">
        <v>197</v>
      </c>
      <c r="L455" s="165">
        <v>45583</v>
      </c>
      <c r="M455" s="163"/>
      <c r="N455" s="163"/>
      <c r="O455" s="163"/>
    </row>
    <row r="456" spans="1:15">
      <c r="A456" s="163"/>
      <c r="B456" s="187" t="s">
        <v>147</v>
      </c>
      <c r="C456" s="187" t="s">
        <v>2800</v>
      </c>
      <c r="D456" s="190" t="s">
        <v>2174</v>
      </c>
      <c r="E456" s="165">
        <v>45575</v>
      </c>
      <c r="F456" s="165">
        <v>45575</v>
      </c>
      <c r="G456" s="163" t="s">
        <v>6320</v>
      </c>
      <c r="H456" s="163" t="s">
        <v>7342</v>
      </c>
      <c r="I456" s="163" t="s">
        <v>5850</v>
      </c>
      <c r="J456" s="163" t="s">
        <v>7343</v>
      </c>
      <c r="K456" s="164" t="s">
        <v>197</v>
      </c>
      <c r="L456" s="165">
        <v>45586</v>
      </c>
      <c r="M456" s="163"/>
      <c r="N456" s="163"/>
      <c r="O456" s="163"/>
    </row>
    <row r="457" spans="1:15">
      <c r="A457" s="163"/>
      <c r="B457" s="187" t="s">
        <v>147</v>
      </c>
      <c r="C457" s="187" t="s">
        <v>3408</v>
      </c>
      <c r="D457" s="190" t="s">
        <v>2175</v>
      </c>
      <c r="E457" s="165">
        <v>45574</v>
      </c>
      <c r="F457" s="165">
        <v>45574</v>
      </c>
      <c r="G457" s="163" t="s">
        <v>6842</v>
      </c>
      <c r="H457" s="163" t="s">
        <v>7160</v>
      </c>
      <c r="I457" s="163" t="s">
        <v>5949</v>
      </c>
      <c r="J457" s="163" t="s">
        <v>7026</v>
      </c>
      <c r="K457" s="164" t="s">
        <v>195</v>
      </c>
      <c r="L457" s="165">
        <v>45586</v>
      </c>
      <c r="M457" s="163"/>
      <c r="N457" s="163"/>
      <c r="O457" s="163"/>
    </row>
    <row r="458" spans="1:15">
      <c r="A458" s="163"/>
      <c r="B458" s="187" t="s">
        <v>147</v>
      </c>
      <c r="C458" s="187" t="s">
        <v>1997</v>
      </c>
      <c r="D458" s="190" t="s">
        <v>2176</v>
      </c>
      <c r="E458" s="165">
        <v>45575</v>
      </c>
      <c r="F458" s="165">
        <v>45575</v>
      </c>
      <c r="G458" s="163" t="s">
        <v>6320</v>
      </c>
      <c r="H458" s="163" t="s">
        <v>7351</v>
      </c>
      <c r="I458" s="163" t="s">
        <v>5712</v>
      </c>
      <c r="J458" s="163" t="s">
        <v>7352</v>
      </c>
      <c r="K458" s="164" t="s">
        <v>197</v>
      </c>
      <c r="L458" s="165">
        <v>45586</v>
      </c>
      <c r="M458" s="163"/>
      <c r="N458" s="163"/>
      <c r="O458" s="163"/>
    </row>
    <row r="459" spans="1:15">
      <c r="A459" s="163"/>
      <c r="B459" s="187" t="s">
        <v>147</v>
      </c>
      <c r="C459" s="187" t="s">
        <v>3408</v>
      </c>
      <c r="D459" s="190" t="s">
        <v>2177</v>
      </c>
      <c r="E459" s="165">
        <v>45580</v>
      </c>
      <c r="F459" s="165">
        <v>45580</v>
      </c>
      <c r="G459" s="163" t="s">
        <v>6320</v>
      </c>
      <c r="H459" s="163" t="s">
        <v>7342</v>
      </c>
      <c r="I459" s="163" t="s">
        <v>6470</v>
      </c>
      <c r="J459" s="163" t="s">
        <v>7506</v>
      </c>
      <c r="K459" s="164" t="s">
        <v>197</v>
      </c>
      <c r="L459" s="165">
        <v>45589</v>
      </c>
      <c r="M459" s="163"/>
      <c r="N459" s="163"/>
      <c r="O459" s="163"/>
    </row>
    <row r="460" spans="1:15">
      <c r="A460" s="163"/>
      <c r="B460" s="187" t="s">
        <v>147</v>
      </c>
      <c r="C460" s="187" t="s">
        <v>2292</v>
      </c>
      <c r="D460" s="190" t="s">
        <v>2178</v>
      </c>
      <c r="E460" s="165">
        <v>45581</v>
      </c>
      <c r="F460" s="165">
        <v>45581</v>
      </c>
      <c r="G460" s="163" t="s">
        <v>1209</v>
      </c>
      <c r="H460" s="163" t="s">
        <v>7176</v>
      </c>
      <c r="I460" s="163" t="s">
        <v>5658</v>
      </c>
      <c r="J460" s="163" t="s">
        <v>7151</v>
      </c>
      <c r="K460" s="164" t="s">
        <v>195</v>
      </c>
      <c r="L460" s="165">
        <v>45586</v>
      </c>
      <c r="M460" s="163"/>
      <c r="N460" s="163"/>
      <c r="O460" s="163"/>
    </row>
    <row r="461" spans="1:15">
      <c r="A461" s="163"/>
      <c r="B461" s="187" t="s">
        <v>147</v>
      </c>
      <c r="C461" s="187" t="s">
        <v>3408</v>
      </c>
      <c r="D461" s="190" t="s">
        <v>2179</v>
      </c>
      <c r="E461" s="165">
        <v>45581</v>
      </c>
      <c r="F461" s="165">
        <v>45581</v>
      </c>
      <c r="G461" s="163" t="s">
        <v>6320</v>
      </c>
      <c r="H461" s="163" t="s">
        <v>7514</v>
      </c>
      <c r="I461" s="163" t="s">
        <v>5949</v>
      </c>
      <c r="J461" s="163" t="s">
        <v>7515</v>
      </c>
      <c r="K461" s="164" t="s">
        <v>195</v>
      </c>
      <c r="L461" s="165">
        <v>45589</v>
      </c>
      <c r="M461" s="163"/>
      <c r="N461" s="163"/>
      <c r="O461" s="163"/>
    </row>
    <row r="462" spans="1:15">
      <c r="A462" s="163"/>
      <c r="B462" s="187" t="s">
        <v>147</v>
      </c>
      <c r="C462" s="187" t="s">
        <v>3408</v>
      </c>
      <c r="D462" s="190" t="s">
        <v>2186</v>
      </c>
      <c r="E462" s="165">
        <v>45582</v>
      </c>
      <c r="F462" s="165">
        <v>45583</v>
      </c>
      <c r="G462" s="163" t="s">
        <v>6320</v>
      </c>
      <c r="H462" s="163" t="s">
        <v>7534</v>
      </c>
      <c r="I462" s="163" t="s">
        <v>5949</v>
      </c>
      <c r="J462" s="163" t="s">
        <v>7535</v>
      </c>
      <c r="K462" s="164" t="s">
        <v>197</v>
      </c>
      <c r="L462" s="165">
        <v>45589</v>
      </c>
      <c r="M462" s="163"/>
      <c r="N462" s="163"/>
      <c r="O462" s="163"/>
    </row>
    <row r="463" spans="1:15">
      <c r="A463" s="163"/>
      <c r="B463" s="187" t="s">
        <v>147</v>
      </c>
      <c r="C463" s="187" t="s">
        <v>2292</v>
      </c>
      <c r="D463" s="190" t="s">
        <v>2187</v>
      </c>
      <c r="E463" s="165">
        <v>45582</v>
      </c>
      <c r="F463" s="165">
        <v>45582</v>
      </c>
      <c r="G463" s="163" t="s">
        <v>2015</v>
      </c>
      <c r="H463" s="163" t="s">
        <v>6830</v>
      </c>
      <c r="I463" s="163" t="s">
        <v>5658</v>
      </c>
      <c r="J463" s="163" t="s">
        <v>7532</v>
      </c>
      <c r="K463" s="164" t="s">
        <v>195</v>
      </c>
      <c r="L463" s="165">
        <v>45589</v>
      </c>
      <c r="M463" s="163"/>
      <c r="N463" s="163"/>
      <c r="O463" s="163"/>
    </row>
    <row r="464" spans="1:15">
      <c r="A464" s="163"/>
      <c r="B464" s="187" t="s">
        <v>147</v>
      </c>
      <c r="C464" s="187" t="s">
        <v>2292</v>
      </c>
      <c r="D464" s="190" t="s">
        <v>2188</v>
      </c>
      <c r="E464" s="165">
        <v>45586</v>
      </c>
      <c r="F464" s="165">
        <v>45586</v>
      </c>
      <c r="G464" s="163" t="s">
        <v>5331</v>
      </c>
      <c r="H464" s="163" t="s">
        <v>5838</v>
      </c>
      <c r="I464" s="163" t="s">
        <v>5658</v>
      </c>
      <c r="J464" s="163" t="s">
        <v>7091</v>
      </c>
      <c r="K464" s="164" t="s">
        <v>195</v>
      </c>
      <c r="L464" s="165">
        <v>45589</v>
      </c>
      <c r="M464" s="163"/>
      <c r="N464" s="163"/>
      <c r="O464" s="163"/>
    </row>
    <row r="465" spans="1:15">
      <c r="A465" s="163"/>
      <c r="B465" s="187" t="s">
        <v>147</v>
      </c>
      <c r="C465" s="187" t="s">
        <v>3408</v>
      </c>
      <c r="D465" s="190" t="s">
        <v>2189</v>
      </c>
      <c r="E465" s="165">
        <v>45583</v>
      </c>
      <c r="F465" s="165">
        <v>45583</v>
      </c>
      <c r="G465" s="163" t="s">
        <v>6320</v>
      </c>
      <c r="H465" s="163" t="s">
        <v>7544</v>
      </c>
      <c r="I465" s="163" t="s">
        <v>5949</v>
      </c>
      <c r="J465" s="163" t="s">
        <v>7515</v>
      </c>
      <c r="K465" s="164" t="s">
        <v>197</v>
      </c>
      <c r="L465" s="165">
        <v>45589</v>
      </c>
      <c r="M465" s="163"/>
      <c r="N465" s="163"/>
      <c r="O465" s="163"/>
    </row>
    <row r="466" spans="1:15">
      <c r="A466" s="163"/>
      <c r="B466" s="187" t="s">
        <v>147</v>
      </c>
      <c r="C466" s="187" t="s">
        <v>5252</v>
      </c>
      <c r="D466" s="190" t="s">
        <v>2190</v>
      </c>
      <c r="E466" s="165">
        <v>45586</v>
      </c>
      <c r="F466" s="165">
        <v>45586</v>
      </c>
      <c r="G466" s="163" t="s">
        <v>5331</v>
      </c>
      <c r="H466" s="163" t="s">
        <v>7693</v>
      </c>
      <c r="I466" s="163" t="s">
        <v>7096</v>
      </c>
      <c r="J466" s="163" t="s">
        <v>7694</v>
      </c>
      <c r="K466" s="164" t="s">
        <v>195</v>
      </c>
      <c r="L466" s="165">
        <v>45589</v>
      </c>
      <c r="M466" s="163"/>
      <c r="N466" s="163"/>
      <c r="O466" s="163"/>
    </row>
    <row r="467" spans="1:15">
      <c r="A467" s="163"/>
      <c r="B467" s="187" t="s">
        <v>147</v>
      </c>
      <c r="C467" s="187" t="s">
        <v>2292</v>
      </c>
      <c r="D467" s="190" t="s">
        <v>2191</v>
      </c>
      <c r="E467" s="165">
        <v>45587</v>
      </c>
      <c r="F467" s="165">
        <v>45587</v>
      </c>
      <c r="G467" s="163" t="s">
        <v>5331</v>
      </c>
      <c r="H467" s="163" t="s">
        <v>5838</v>
      </c>
      <c r="I467" s="163" t="s">
        <v>5658</v>
      </c>
      <c r="J467" s="163" t="s">
        <v>7085</v>
      </c>
      <c r="K467" s="164" t="s">
        <v>195</v>
      </c>
      <c r="L467" s="165">
        <v>45596</v>
      </c>
      <c r="M467" s="163"/>
      <c r="N467" s="163"/>
      <c r="O467" s="163"/>
    </row>
    <row r="468" spans="1:15">
      <c r="A468" s="163"/>
      <c r="B468" s="187" t="s">
        <v>147</v>
      </c>
      <c r="C468" s="187" t="s">
        <v>3408</v>
      </c>
      <c r="D468" s="190" t="s">
        <v>2200</v>
      </c>
      <c r="E468" s="165">
        <v>45587</v>
      </c>
      <c r="F468" s="165">
        <v>45587</v>
      </c>
      <c r="G468" s="163" t="s">
        <v>6842</v>
      </c>
      <c r="H468" s="163" t="s">
        <v>7160</v>
      </c>
      <c r="I468" s="163" t="s">
        <v>5949</v>
      </c>
      <c r="J468" s="163" t="s">
        <v>7786</v>
      </c>
      <c r="K468" s="164" t="s">
        <v>195</v>
      </c>
      <c r="L468" s="165">
        <v>45596</v>
      </c>
      <c r="M468" s="163"/>
      <c r="N468" s="163"/>
      <c r="O468" s="163"/>
    </row>
    <row r="469" spans="1:15">
      <c r="A469" s="163"/>
      <c r="B469" s="187" t="s">
        <v>147</v>
      </c>
      <c r="C469" s="187" t="s">
        <v>2292</v>
      </c>
      <c r="D469" s="190" t="s">
        <v>2201</v>
      </c>
      <c r="E469" s="165">
        <v>45587</v>
      </c>
      <c r="F469" s="165">
        <v>45587</v>
      </c>
      <c r="G469" s="163" t="s">
        <v>5331</v>
      </c>
      <c r="H469" s="163" t="s">
        <v>5838</v>
      </c>
      <c r="I469" s="163" t="s">
        <v>5658</v>
      </c>
      <c r="J469" s="163" t="s">
        <v>7086</v>
      </c>
      <c r="K469" s="164" t="s">
        <v>195</v>
      </c>
      <c r="L469" s="165">
        <v>45596</v>
      </c>
      <c r="M469" s="163"/>
      <c r="N469" s="163"/>
      <c r="O469" s="163"/>
    </row>
    <row r="470" spans="1:15">
      <c r="A470" s="163"/>
      <c r="B470" s="187" t="s">
        <v>147</v>
      </c>
      <c r="C470" s="187" t="s">
        <v>7094</v>
      </c>
      <c r="D470" s="190" t="s">
        <v>2202</v>
      </c>
      <c r="E470" s="165">
        <v>45588</v>
      </c>
      <c r="F470" s="165">
        <v>45588</v>
      </c>
      <c r="G470" s="163" t="s">
        <v>5331</v>
      </c>
      <c r="H470" s="163" t="s">
        <v>7631</v>
      </c>
      <c r="I470" s="163" t="s">
        <v>7632</v>
      </c>
      <c r="J470" s="163" t="s">
        <v>7633</v>
      </c>
      <c r="K470" s="164" t="s">
        <v>197</v>
      </c>
      <c r="L470" s="165">
        <v>45624</v>
      </c>
      <c r="M470" s="163"/>
      <c r="N470" s="163"/>
      <c r="O470" s="163"/>
    </row>
    <row r="471" spans="1:15">
      <c r="A471" s="163"/>
      <c r="B471" s="187" t="s">
        <v>147</v>
      </c>
      <c r="C471" s="187" t="s">
        <v>3408</v>
      </c>
      <c r="D471" s="190" t="s">
        <v>2203</v>
      </c>
      <c r="E471" s="165">
        <v>45591</v>
      </c>
      <c r="F471" s="165">
        <v>45591</v>
      </c>
      <c r="G471" s="163" t="s">
        <v>6842</v>
      </c>
      <c r="H471" s="163" t="s">
        <v>7160</v>
      </c>
      <c r="I471" s="163" t="s">
        <v>5949</v>
      </c>
      <c r="J471" s="163" t="s">
        <v>7787</v>
      </c>
      <c r="K471" s="164" t="s">
        <v>195</v>
      </c>
      <c r="L471" s="165">
        <v>45596</v>
      </c>
      <c r="M471" s="163"/>
      <c r="N471" s="163"/>
      <c r="O471" s="163"/>
    </row>
    <row r="472" spans="1:15">
      <c r="A472" s="163"/>
      <c r="B472" s="187" t="s">
        <v>147</v>
      </c>
      <c r="C472" s="187" t="s">
        <v>2064</v>
      </c>
      <c r="D472" s="190" t="s">
        <v>2204</v>
      </c>
      <c r="E472" s="165">
        <v>45591</v>
      </c>
      <c r="F472" s="165">
        <v>45591</v>
      </c>
      <c r="G472" s="163" t="s">
        <v>7732</v>
      </c>
      <c r="H472" s="163" t="s">
        <v>7733</v>
      </c>
      <c r="I472" s="163" t="s">
        <v>7734</v>
      </c>
      <c r="J472" s="163" t="s">
        <v>5575</v>
      </c>
      <c r="K472" s="164" t="s">
        <v>195</v>
      </c>
      <c r="L472" s="165">
        <v>45593</v>
      </c>
      <c r="M472" s="163"/>
      <c r="N472" s="163"/>
      <c r="O472" s="163"/>
    </row>
    <row r="473" spans="1:15">
      <c r="A473" s="163"/>
      <c r="B473" s="187" t="s">
        <v>147</v>
      </c>
      <c r="C473" s="187" t="s">
        <v>2292</v>
      </c>
      <c r="D473" s="190" t="s">
        <v>2211</v>
      </c>
      <c r="E473" s="165">
        <v>45593</v>
      </c>
      <c r="F473" s="165">
        <v>45593</v>
      </c>
      <c r="G473" s="163" t="s">
        <v>5331</v>
      </c>
      <c r="H473" s="163" t="s">
        <v>5838</v>
      </c>
      <c r="I473" s="163" t="s">
        <v>5658</v>
      </c>
      <c r="J473" s="163" t="s">
        <v>7883</v>
      </c>
      <c r="K473" s="164" t="s">
        <v>195</v>
      </c>
      <c r="L473" s="165">
        <v>45602</v>
      </c>
      <c r="M473" s="163"/>
      <c r="N473" s="163"/>
      <c r="O473" s="163"/>
    </row>
    <row r="474" spans="1:15">
      <c r="A474" s="163"/>
      <c r="B474" s="187" t="s">
        <v>147</v>
      </c>
      <c r="C474" s="187" t="s">
        <v>3408</v>
      </c>
      <c r="D474" s="190" t="s">
        <v>2212</v>
      </c>
      <c r="E474" s="165">
        <v>45593</v>
      </c>
      <c r="F474" s="165">
        <v>45593</v>
      </c>
      <c r="G474" s="163" t="s">
        <v>6842</v>
      </c>
      <c r="H474" s="163" t="s">
        <v>7160</v>
      </c>
      <c r="I474" s="163" t="s">
        <v>5949</v>
      </c>
      <c r="J474" s="163" t="s">
        <v>7788</v>
      </c>
      <c r="K474" s="164" t="s">
        <v>197</v>
      </c>
      <c r="L474" s="165">
        <v>45596</v>
      </c>
      <c r="M474" s="163"/>
      <c r="N474" s="163"/>
      <c r="O474" s="163"/>
    </row>
    <row r="475" spans="1:15">
      <c r="A475" s="163"/>
      <c r="B475" s="187" t="s">
        <v>147</v>
      </c>
      <c r="C475" s="187" t="s">
        <v>5252</v>
      </c>
      <c r="D475" s="190" t="s">
        <v>2213</v>
      </c>
      <c r="E475" s="165">
        <v>45593</v>
      </c>
      <c r="F475" s="165">
        <v>45593</v>
      </c>
      <c r="G475" s="163" t="s">
        <v>7135</v>
      </c>
      <c r="H475" s="163" t="s">
        <v>7705</v>
      </c>
      <c r="I475" s="163" t="s">
        <v>7706</v>
      </c>
      <c r="J475" s="163" t="s">
        <v>5646</v>
      </c>
      <c r="K475" s="164" t="s">
        <v>195</v>
      </c>
      <c r="L475" s="165">
        <v>45593</v>
      </c>
      <c r="M475" s="163"/>
      <c r="N475" s="163"/>
      <c r="O475" s="163"/>
    </row>
    <row r="476" spans="1:15">
      <c r="A476" s="163"/>
      <c r="B476" s="187" t="s">
        <v>147</v>
      </c>
      <c r="C476" s="187" t="s">
        <v>2292</v>
      </c>
      <c r="D476" s="190" t="s">
        <v>2214</v>
      </c>
      <c r="E476" s="165">
        <v>45594</v>
      </c>
      <c r="F476" s="165">
        <v>45594</v>
      </c>
      <c r="G476" s="163" t="s">
        <v>5331</v>
      </c>
      <c r="H476" s="163" t="s">
        <v>5838</v>
      </c>
      <c r="I476" s="163" t="s">
        <v>5658</v>
      </c>
      <c r="J476" s="163" t="s">
        <v>7151</v>
      </c>
      <c r="K476" s="164" t="s">
        <v>197</v>
      </c>
      <c r="L476" s="165">
        <v>45602</v>
      </c>
      <c r="M476" s="163"/>
      <c r="N476" s="163"/>
      <c r="O476" s="163"/>
    </row>
    <row r="477" spans="1:15">
      <c r="A477" s="163"/>
      <c r="B477" s="187" t="s">
        <v>147</v>
      </c>
      <c r="C477" s="187" t="s">
        <v>2292</v>
      </c>
      <c r="D477" s="190" t="s">
        <v>2215</v>
      </c>
      <c r="E477" s="165">
        <v>45594</v>
      </c>
      <c r="F477" s="165">
        <v>45594</v>
      </c>
      <c r="G477" s="163" t="s">
        <v>2015</v>
      </c>
      <c r="H477" s="163" t="s">
        <v>7742</v>
      </c>
      <c r="I477" s="163" t="s">
        <v>5658</v>
      </c>
      <c r="J477" s="163" t="s">
        <v>7151</v>
      </c>
      <c r="K477" s="164" t="s">
        <v>195</v>
      </c>
      <c r="L477" s="165">
        <v>45596</v>
      </c>
      <c r="M477" s="163"/>
      <c r="N477" s="163"/>
      <c r="O477" s="163"/>
    </row>
    <row r="478" spans="1:15">
      <c r="A478" s="163"/>
      <c r="B478" s="187" t="s">
        <v>147</v>
      </c>
      <c r="C478" s="187" t="s">
        <v>3408</v>
      </c>
      <c r="D478" s="190" t="s">
        <v>2216</v>
      </c>
      <c r="E478" s="165">
        <v>45599</v>
      </c>
      <c r="F478" s="165">
        <v>45599</v>
      </c>
      <c r="G478" s="163" t="s">
        <v>6320</v>
      </c>
      <c r="H478" s="163" t="s">
        <v>7884</v>
      </c>
      <c r="I478" s="163" t="s">
        <v>5949</v>
      </c>
      <c r="J478" s="163" t="s">
        <v>1995</v>
      </c>
      <c r="K478" s="164" t="s">
        <v>197</v>
      </c>
      <c r="L478" s="165">
        <v>45602</v>
      </c>
      <c r="M478" s="163"/>
      <c r="N478" s="163"/>
      <c r="O478" s="163"/>
    </row>
    <row r="479" spans="1:15">
      <c r="A479" s="163"/>
      <c r="B479" s="187" t="s">
        <v>147</v>
      </c>
      <c r="C479" s="187" t="s">
        <v>5252</v>
      </c>
      <c r="D479" s="190" t="s">
        <v>2217</v>
      </c>
      <c r="E479" s="165">
        <v>45597</v>
      </c>
      <c r="F479" s="165">
        <v>45597</v>
      </c>
      <c r="G479" s="163" t="s">
        <v>5331</v>
      </c>
      <c r="H479" s="163" t="s">
        <v>6769</v>
      </c>
      <c r="I479" s="163" t="s">
        <v>7096</v>
      </c>
      <c r="J479" s="163" t="s">
        <v>5630</v>
      </c>
      <c r="K479" s="164" t="s">
        <v>195</v>
      </c>
      <c r="L479" s="165">
        <v>45602</v>
      </c>
      <c r="M479" s="163"/>
      <c r="N479" s="163"/>
      <c r="O479" s="163"/>
    </row>
    <row r="480" spans="1:15">
      <c r="A480" s="163"/>
      <c r="B480" s="187" t="s">
        <v>147</v>
      </c>
      <c r="C480" s="187" t="s">
        <v>3440</v>
      </c>
      <c r="D480" s="190" t="s">
        <v>2272</v>
      </c>
      <c r="E480" s="165">
        <v>45598</v>
      </c>
      <c r="F480" s="165">
        <v>45598</v>
      </c>
      <c r="G480" s="163" t="s">
        <v>6842</v>
      </c>
      <c r="H480" s="163" t="s">
        <v>7544</v>
      </c>
      <c r="I480" s="163" t="s">
        <v>6273</v>
      </c>
      <c r="J480" s="163" t="s">
        <v>5583</v>
      </c>
      <c r="K480" s="164" t="s">
        <v>195</v>
      </c>
      <c r="L480" s="165">
        <v>45605</v>
      </c>
      <c r="M480" s="163"/>
      <c r="N480" s="163"/>
      <c r="O480" s="163"/>
    </row>
    <row r="481" spans="1:15">
      <c r="A481" s="163"/>
      <c r="B481" s="187" t="s">
        <v>147</v>
      </c>
      <c r="C481" s="187" t="s">
        <v>3440</v>
      </c>
      <c r="D481" s="190" t="s">
        <v>2273</v>
      </c>
      <c r="E481" s="165">
        <v>45602</v>
      </c>
      <c r="F481" s="165">
        <v>45602</v>
      </c>
      <c r="G481" s="163" t="s">
        <v>6842</v>
      </c>
      <c r="H481" s="163" t="s">
        <v>7963</v>
      </c>
      <c r="I481" s="163" t="s">
        <v>7964</v>
      </c>
      <c r="J481" s="163" t="s">
        <v>7026</v>
      </c>
      <c r="K481" s="164" t="s">
        <v>195</v>
      </c>
      <c r="L481" s="165">
        <v>45610</v>
      </c>
      <c r="M481" s="163"/>
      <c r="N481" s="163"/>
      <c r="O481" s="163"/>
    </row>
    <row r="482" spans="1:15">
      <c r="A482" s="163"/>
      <c r="B482" s="187" t="s">
        <v>147</v>
      </c>
      <c r="C482" s="187" t="s">
        <v>3440</v>
      </c>
      <c r="D482" s="190" t="s">
        <v>2274</v>
      </c>
      <c r="E482" s="165">
        <v>45600</v>
      </c>
      <c r="F482" s="165">
        <v>45600</v>
      </c>
      <c r="G482" s="163" t="s">
        <v>6842</v>
      </c>
      <c r="H482" s="163" t="s">
        <v>7810</v>
      </c>
      <c r="I482" s="163" t="s">
        <v>6273</v>
      </c>
      <c r="J482" s="163" t="s">
        <v>5583</v>
      </c>
      <c r="K482" s="164" t="s">
        <v>197</v>
      </c>
      <c r="L482" s="165">
        <v>45605</v>
      </c>
      <c r="M482" s="163"/>
      <c r="N482" s="163"/>
      <c r="O482" s="163"/>
    </row>
    <row r="483" spans="1:15">
      <c r="A483" s="163"/>
      <c r="B483" s="187" t="s">
        <v>147</v>
      </c>
      <c r="C483" s="187" t="s">
        <v>7094</v>
      </c>
      <c r="D483" s="190" t="s">
        <v>2275</v>
      </c>
      <c r="E483" s="165">
        <v>45601</v>
      </c>
      <c r="F483" s="165">
        <v>45601</v>
      </c>
      <c r="G483" s="163" t="s">
        <v>5331</v>
      </c>
      <c r="H483" s="163" t="s">
        <v>7866</v>
      </c>
      <c r="I483" s="163" t="s">
        <v>7350</v>
      </c>
      <c r="J483" s="163" t="s">
        <v>7867</v>
      </c>
      <c r="K483" s="164" t="s">
        <v>195</v>
      </c>
      <c r="L483" s="165">
        <v>45602</v>
      </c>
      <c r="M483" s="163"/>
      <c r="N483" s="163"/>
      <c r="O483" s="163"/>
    </row>
    <row r="484" spans="1:15">
      <c r="A484" s="163"/>
      <c r="B484" s="187" t="s">
        <v>147</v>
      </c>
      <c r="C484" s="187" t="s">
        <v>2418</v>
      </c>
      <c r="D484" s="190" t="s">
        <v>2276</v>
      </c>
      <c r="E484" s="165">
        <v>45602</v>
      </c>
      <c r="F484" s="165">
        <v>45602</v>
      </c>
      <c r="G484" s="163" t="s">
        <v>2015</v>
      </c>
      <c r="H484" s="163" t="s">
        <v>7870</v>
      </c>
      <c r="I484" s="163" t="s">
        <v>5672</v>
      </c>
      <c r="J484" s="163" t="s">
        <v>7151</v>
      </c>
      <c r="K484" s="164" t="s">
        <v>195</v>
      </c>
      <c r="L484" s="165">
        <v>45610</v>
      </c>
      <c r="M484" s="163"/>
      <c r="N484" s="163"/>
      <c r="O484" s="163"/>
    </row>
    <row r="485" spans="1:15">
      <c r="A485" s="163"/>
      <c r="B485" s="187" t="s">
        <v>147</v>
      </c>
      <c r="C485" s="187" t="s">
        <v>2418</v>
      </c>
      <c r="D485" s="190" t="s">
        <v>2281</v>
      </c>
      <c r="E485" s="165">
        <v>45603</v>
      </c>
      <c r="F485" s="165">
        <v>45603</v>
      </c>
      <c r="G485" s="163" t="s">
        <v>2015</v>
      </c>
      <c r="H485" s="163" t="s">
        <v>7889</v>
      </c>
      <c r="I485" s="163" t="s">
        <v>5672</v>
      </c>
      <c r="J485" s="163" t="s">
        <v>7890</v>
      </c>
      <c r="K485" s="164" t="s">
        <v>195</v>
      </c>
      <c r="L485" s="165">
        <v>45610</v>
      </c>
      <c r="M485" s="163"/>
      <c r="N485" s="163"/>
      <c r="O485" s="163"/>
    </row>
    <row r="486" spans="1:15">
      <c r="A486" s="163"/>
      <c r="B486" s="187" t="s">
        <v>147</v>
      </c>
      <c r="C486" s="187" t="s">
        <v>2418</v>
      </c>
      <c r="D486" s="190" t="s">
        <v>2282</v>
      </c>
      <c r="E486" s="165">
        <v>45603</v>
      </c>
      <c r="F486" s="165">
        <v>45603</v>
      </c>
      <c r="G486" s="163" t="s">
        <v>2015</v>
      </c>
      <c r="H486" s="163" t="s">
        <v>7902</v>
      </c>
      <c r="I486" s="163" t="s">
        <v>5672</v>
      </c>
      <c r="J486" s="163" t="s">
        <v>7262</v>
      </c>
      <c r="K486" s="164" t="s">
        <v>195</v>
      </c>
      <c r="L486" s="165">
        <v>45610</v>
      </c>
      <c r="M486" s="163"/>
      <c r="N486" s="163"/>
      <c r="O486" s="163"/>
    </row>
    <row r="487" spans="1:15">
      <c r="A487" s="163"/>
      <c r="B487" s="187" t="s">
        <v>147</v>
      </c>
      <c r="C487" s="187" t="s">
        <v>1997</v>
      </c>
      <c r="D487" s="190" t="s">
        <v>2285</v>
      </c>
      <c r="E487" s="165">
        <v>45603</v>
      </c>
      <c r="F487" s="165">
        <v>45603</v>
      </c>
      <c r="G487" s="163" t="s">
        <v>2015</v>
      </c>
      <c r="H487" s="163" t="s">
        <v>7903</v>
      </c>
      <c r="I487" s="163" t="s">
        <v>6792</v>
      </c>
      <c r="J487" s="163" t="s">
        <v>7904</v>
      </c>
      <c r="K487" s="164" t="s">
        <v>195</v>
      </c>
      <c r="L487" s="165">
        <v>45610</v>
      </c>
      <c r="M487" s="163"/>
      <c r="N487" s="163"/>
      <c r="O487" s="163"/>
    </row>
    <row r="488" spans="1:15">
      <c r="A488" s="163"/>
      <c r="B488" s="187" t="s">
        <v>147</v>
      </c>
      <c r="C488" s="187" t="s">
        <v>2064</v>
      </c>
      <c r="D488" s="190" t="s">
        <v>2286</v>
      </c>
      <c r="E488" s="165">
        <v>45603</v>
      </c>
      <c r="F488" s="165">
        <v>45603</v>
      </c>
      <c r="G488" s="163" t="s">
        <v>2015</v>
      </c>
      <c r="H488" s="163" t="s">
        <v>7907</v>
      </c>
      <c r="I488" s="163" t="s">
        <v>6619</v>
      </c>
      <c r="J488" s="163" t="s">
        <v>7145</v>
      </c>
      <c r="K488" s="164" t="s">
        <v>195</v>
      </c>
      <c r="L488" s="165">
        <v>45605</v>
      </c>
      <c r="M488" s="163"/>
      <c r="N488" s="163"/>
      <c r="O488" s="163"/>
    </row>
    <row r="489" spans="1:15">
      <c r="A489" s="163"/>
      <c r="B489" s="187" t="s">
        <v>147</v>
      </c>
      <c r="C489" s="187" t="s">
        <v>3440</v>
      </c>
      <c r="D489" s="190" t="s">
        <v>2287</v>
      </c>
      <c r="E489" s="165">
        <v>45604</v>
      </c>
      <c r="F489" s="165">
        <v>45604</v>
      </c>
      <c r="G489" s="163" t="s">
        <v>6320</v>
      </c>
      <c r="H489" s="163" t="s">
        <v>7965</v>
      </c>
      <c r="I489" s="163" t="s">
        <v>7966</v>
      </c>
      <c r="J489" s="163" t="s">
        <v>2030</v>
      </c>
      <c r="K489" s="164" t="s">
        <v>197</v>
      </c>
      <c r="L489" s="165">
        <v>45610</v>
      </c>
      <c r="M489" s="163"/>
      <c r="N489" s="163"/>
      <c r="O489" s="163"/>
    </row>
    <row r="490" spans="1:15">
      <c r="A490" s="163"/>
      <c r="B490" s="187" t="s">
        <v>147</v>
      </c>
      <c r="C490" s="187" t="s">
        <v>3440</v>
      </c>
      <c r="D490" s="190" t="s">
        <v>2288</v>
      </c>
      <c r="E490" s="165">
        <v>45604</v>
      </c>
      <c r="F490" s="165">
        <v>45605</v>
      </c>
      <c r="G490" s="163" t="s">
        <v>6320</v>
      </c>
      <c r="H490" s="163" t="s">
        <v>8003</v>
      </c>
      <c r="I490" s="163" t="s">
        <v>6273</v>
      </c>
      <c r="J490" s="163" t="s">
        <v>6351</v>
      </c>
      <c r="K490" s="164" t="s">
        <v>195</v>
      </c>
      <c r="L490" s="165">
        <v>45628</v>
      </c>
      <c r="M490" s="163"/>
      <c r="N490" s="163"/>
      <c r="O490" s="163"/>
    </row>
    <row r="491" spans="1:15">
      <c r="A491" s="163"/>
      <c r="B491" s="187" t="s">
        <v>147</v>
      </c>
      <c r="C491" s="187" t="s">
        <v>3440</v>
      </c>
      <c r="D491" s="190" t="s">
        <v>2295</v>
      </c>
      <c r="E491" s="165">
        <v>45607</v>
      </c>
      <c r="F491" s="165">
        <v>45607</v>
      </c>
      <c r="G491" s="163" t="s">
        <v>6320</v>
      </c>
      <c r="H491" s="163" t="s">
        <v>7987</v>
      </c>
      <c r="I491" s="163"/>
      <c r="J491" s="163" t="s">
        <v>261</v>
      </c>
      <c r="K491" s="164" t="s">
        <v>195</v>
      </c>
      <c r="L491" s="165">
        <v>45618</v>
      </c>
      <c r="M491" s="163"/>
      <c r="N491" s="163"/>
      <c r="O491" s="163"/>
    </row>
    <row r="492" spans="1:15">
      <c r="A492" s="163"/>
      <c r="B492" s="187" t="s">
        <v>147</v>
      </c>
      <c r="C492" s="163" t="s">
        <v>3641</v>
      </c>
      <c r="D492" s="190" t="s">
        <v>2296</v>
      </c>
      <c r="E492" s="165">
        <v>45607</v>
      </c>
      <c r="F492" s="165">
        <v>45607</v>
      </c>
      <c r="G492" s="163" t="s">
        <v>6320</v>
      </c>
      <c r="H492" s="163" t="s">
        <v>8003</v>
      </c>
      <c r="I492" s="163" t="s">
        <v>6698</v>
      </c>
      <c r="J492" s="163" t="s">
        <v>5581</v>
      </c>
      <c r="K492" s="164" t="s">
        <v>195</v>
      </c>
      <c r="L492" s="165">
        <v>45624</v>
      </c>
      <c r="M492" s="163"/>
      <c r="N492" s="163"/>
      <c r="O492" s="163"/>
    </row>
    <row r="493" spans="1:15">
      <c r="A493" s="163"/>
      <c r="B493" s="187" t="s">
        <v>147</v>
      </c>
      <c r="C493" s="163" t="s">
        <v>2418</v>
      </c>
      <c r="D493" s="190" t="s">
        <v>2297</v>
      </c>
      <c r="E493" s="165">
        <v>45608</v>
      </c>
      <c r="F493" s="165">
        <v>45608</v>
      </c>
      <c r="G493" s="163" t="s">
        <v>2015</v>
      </c>
      <c r="H493" s="163" t="s">
        <v>7870</v>
      </c>
      <c r="I493" s="163" t="s">
        <v>5672</v>
      </c>
      <c r="J493" s="163" t="s">
        <v>7115</v>
      </c>
      <c r="K493" s="164" t="s">
        <v>197</v>
      </c>
      <c r="L493" s="165">
        <v>45618</v>
      </c>
      <c r="M493" s="163"/>
      <c r="N493" s="163"/>
      <c r="O493" s="163"/>
    </row>
    <row r="494" spans="1:15">
      <c r="A494" s="163"/>
      <c r="B494" s="187" t="s">
        <v>147</v>
      </c>
      <c r="C494" s="163" t="s">
        <v>2064</v>
      </c>
      <c r="D494" s="190" t="s">
        <v>2298</v>
      </c>
      <c r="E494" s="165">
        <v>45608</v>
      </c>
      <c r="F494" s="165">
        <v>45608</v>
      </c>
      <c r="G494" s="163" t="s">
        <v>5331</v>
      </c>
      <c r="H494" s="163" t="s">
        <v>5838</v>
      </c>
      <c r="I494" s="163" t="s">
        <v>6619</v>
      </c>
      <c r="J494" s="163" t="s">
        <v>7145</v>
      </c>
      <c r="K494" s="164" t="s">
        <v>195</v>
      </c>
      <c r="L494" s="165">
        <v>45618</v>
      </c>
      <c r="M494" s="163"/>
      <c r="N494" s="163"/>
      <c r="O494" s="163"/>
    </row>
    <row r="495" spans="1:15">
      <c r="A495" s="163"/>
      <c r="B495" s="187" t="s">
        <v>147</v>
      </c>
      <c r="C495" s="163" t="s">
        <v>2418</v>
      </c>
      <c r="D495" s="190" t="s">
        <v>2299</v>
      </c>
      <c r="E495" s="165">
        <v>45608</v>
      </c>
      <c r="F495" s="165">
        <v>45608</v>
      </c>
      <c r="G495" s="163" t="s">
        <v>2015</v>
      </c>
      <c r="H495" s="163" t="s">
        <v>5667</v>
      </c>
      <c r="I495" s="163" t="s">
        <v>5672</v>
      </c>
      <c r="J495" s="163" t="s">
        <v>7974</v>
      </c>
      <c r="K495" s="164" t="s">
        <v>195</v>
      </c>
      <c r="L495" s="165">
        <v>45614</v>
      </c>
      <c r="M495" s="163"/>
      <c r="N495" s="163"/>
      <c r="O495" s="163"/>
    </row>
    <row r="496" spans="1:15">
      <c r="A496" s="163"/>
      <c r="B496" s="187" t="s">
        <v>147</v>
      </c>
      <c r="C496" s="163" t="s">
        <v>2418</v>
      </c>
      <c r="D496" s="190" t="s">
        <v>2300</v>
      </c>
      <c r="E496" s="165">
        <v>45608</v>
      </c>
      <c r="F496" s="165">
        <v>45608</v>
      </c>
      <c r="G496" s="163" t="s">
        <v>5331</v>
      </c>
      <c r="H496" s="163" t="s">
        <v>5838</v>
      </c>
      <c r="I496" s="163" t="s">
        <v>5672</v>
      </c>
      <c r="J496" s="163" t="s">
        <v>7151</v>
      </c>
      <c r="K496" s="164" t="s">
        <v>195</v>
      </c>
      <c r="L496" s="165">
        <v>45618</v>
      </c>
      <c r="M496" s="163"/>
      <c r="N496" s="163"/>
      <c r="O496" s="163"/>
    </row>
    <row r="497" spans="1:15">
      <c r="A497" s="163"/>
      <c r="B497" s="187" t="s">
        <v>147</v>
      </c>
      <c r="C497" s="163" t="s">
        <v>2418</v>
      </c>
      <c r="D497" s="190" t="s">
        <v>2301</v>
      </c>
      <c r="E497" s="165">
        <v>45608</v>
      </c>
      <c r="F497" s="165">
        <v>45608</v>
      </c>
      <c r="G497" s="163" t="s">
        <v>2015</v>
      </c>
      <c r="H497" s="163" t="s">
        <v>7988</v>
      </c>
      <c r="I497" s="163" t="s">
        <v>5672</v>
      </c>
      <c r="J497" s="163" t="s">
        <v>7093</v>
      </c>
      <c r="K497" s="164" t="s">
        <v>195</v>
      </c>
      <c r="L497" s="165">
        <v>45618</v>
      </c>
      <c r="M497" s="163"/>
      <c r="N497" s="163"/>
      <c r="O497" s="163"/>
    </row>
    <row r="498" spans="1:15">
      <c r="A498" s="163"/>
      <c r="B498" s="187" t="s">
        <v>147</v>
      </c>
      <c r="C498" s="163" t="s">
        <v>1997</v>
      </c>
      <c r="D498" s="190" t="s">
        <v>2302</v>
      </c>
      <c r="E498" s="165">
        <v>45608</v>
      </c>
      <c r="F498" s="165">
        <v>45608</v>
      </c>
      <c r="G498" s="163" t="s">
        <v>2015</v>
      </c>
      <c r="H498" s="163" t="s">
        <v>7975</v>
      </c>
      <c r="I498" s="163" t="s">
        <v>6792</v>
      </c>
      <c r="J498" s="163" t="s">
        <v>7169</v>
      </c>
      <c r="K498" s="164" t="s">
        <v>195</v>
      </c>
      <c r="L498" s="165">
        <v>45614</v>
      </c>
      <c r="M498" s="163"/>
      <c r="N498" s="163"/>
      <c r="O498" s="163"/>
    </row>
    <row r="499" spans="1:15">
      <c r="A499" s="163"/>
      <c r="B499" s="187" t="s">
        <v>147</v>
      </c>
      <c r="C499" s="163" t="s">
        <v>3440</v>
      </c>
      <c r="D499" s="190" t="s">
        <v>2303</v>
      </c>
      <c r="E499" s="165">
        <v>45608</v>
      </c>
      <c r="F499" s="165">
        <v>45609</v>
      </c>
      <c r="G499" s="163" t="s">
        <v>6842</v>
      </c>
      <c r="H499" s="163" t="s">
        <v>8003</v>
      </c>
      <c r="I499" s="163" t="s">
        <v>6273</v>
      </c>
      <c r="J499" s="163" t="s">
        <v>8004</v>
      </c>
      <c r="K499" s="164" t="s">
        <v>195</v>
      </c>
      <c r="L499" s="165">
        <v>45624</v>
      </c>
      <c r="M499" s="163"/>
      <c r="N499" s="163"/>
      <c r="O499" s="163"/>
    </row>
    <row r="500" spans="1:15">
      <c r="A500" s="163"/>
      <c r="B500" s="187" t="s">
        <v>147</v>
      </c>
      <c r="C500" s="163" t="s">
        <v>3440</v>
      </c>
      <c r="D500" s="190" t="s">
        <v>2304</v>
      </c>
      <c r="E500" s="165">
        <v>45611</v>
      </c>
      <c r="F500" s="165">
        <v>45611</v>
      </c>
      <c r="G500" s="163" t="s">
        <v>6842</v>
      </c>
      <c r="H500" s="163" t="s">
        <v>7342</v>
      </c>
      <c r="I500" s="163" t="s">
        <v>6273</v>
      </c>
      <c r="J500" s="163" t="s">
        <v>6557</v>
      </c>
      <c r="K500" s="164" t="s">
        <v>197</v>
      </c>
      <c r="L500" s="165">
        <v>45618</v>
      </c>
      <c r="M500" s="163"/>
      <c r="N500" s="163"/>
      <c r="O500" s="163"/>
    </row>
    <row r="501" spans="1:15">
      <c r="A501" s="163"/>
      <c r="B501" s="187" t="s">
        <v>147</v>
      </c>
      <c r="C501" s="163"/>
      <c r="D501" s="190" t="s">
        <v>2305</v>
      </c>
      <c r="E501" s="164"/>
      <c r="F501" s="164"/>
      <c r="G501" s="163"/>
      <c r="H501" s="163"/>
      <c r="I501" s="163"/>
      <c r="J501" s="163"/>
      <c r="K501" s="164"/>
      <c r="L501" s="164"/>
      <c r="M501" s="163"/>
      <c r="N501" s="163"/>
      <c r="O501" s="163"/>
    </row>
    <row r="502" spans="1:15">
      <c r="A502" s="163"/>
      <c r="B502" s="187" t="s">
        <v>147</v>
      </c>
      <c r="C502" s="163" t="s">
        <v>3641</v>
      </c>
      <c r="D502" s="190" t="s">
        <v>2311</v>
      </c>
      <c r="E502" s="165">
        <v>45609</v>
      </c>
      <c r="F502" s="165">
        <v>45610</v>
      </c>
      <c r="G502" s="163" t="s">
        <v>6320</v>
      </c>
      <c r="H502" s="163" t="s">
        <v>8089</v>
      </c>
      <c r="I502" s="163" t="s">
        <v>6698</v>
      </c>
      <c r="J502" s="163" t="s">
        <v>6600</v>
      </c>
      <c r="K502" s="164" t="s">
        <v>195</v>
      </c>
      <c r="L502" s="165">
        <v>45636</v>
      </c>
      <c r="M502" s="163"/>
      <c r="N502" s="163"/>
      <c r="O502" s="163"/>
    </row>
    <row r="503" spans="1:15">
      <c r="A503" s="163"/>
      <c r="B503" s="187" t="s">
        <v>147</v>
      </c>
      <c r="C503" s="163" t="s">
        <v>7094</v>
      </c>
      <c r="D503" s="190" t="s">
        <v>2312</v>
      </c>
      <c r="E503" s="165">
        <v>45610</v>
      </c>
      <c r="F503" s="165">
        <v>45610</v>
      </c>
      <c r="G503" s="163" t="s">
        <v>5331</v>
      </c>
      <c r="H503" s="163" t="s">
        <v>7979</v>
      </c>
      <c r="I503" s="163" t="s">
        <v>7632</v>
      </c>
      <c r="J503" s="163" t="s">
        <v>7633</v>
      </c>
      <c r="K503" s="164" t="s">
        <v>195</v>
      </c>
      <c r="L503" s="165">
        <v>45614</v>
      </c>
      <c r="M503" s="163"/>
      <c r="N503" s="163"/>
      <c r="O503" s="163"/>
    </row>
    <row r="504" spans="1:15">
      <c r="A504" s="163"/>
      <c r="B504" s="187" t="s">
        <v>147</v>
      </c>
      <c r="C504" s="163" t="s">
        <v>2418</v>
      </c>
      <c r="D504" s="190" t="s">
        <v>2313</v>
      </c>
      <c r="E504" s="165">
        <v>45610</v>
      </c>
      <c r="F504" s="165">
        <v>45610</v>
      </c>
      <c r="G504" s="163" t="s">
        <v>2015</v>
      </c>
      <c r="H504" s="163" t="s">
        <v>7989</v>
      </c>
      <c r="I504" s="163" t="s">
        <v>5672</v>
      </c>
      <c r="J504" s="163" t="s">
        <v>7086</v>
      </c>
      <c r="K504" s="164" t="s">
        <v>195</v>
      </c>
      <c r="L504" s="165">
        <v>45618</v>
      </c>
      <c r="M504" s="163"/>
      <c r="N504" s="163"/>
      <c r="O504" s="163"/>
    </row>
    <row r="505" spans="1:15">
      <c r="A505" s="163"/>
      <c r="B505" s="187" t="s">
        <v>147</v>
      </c>
      <c r="C505" s="163" t="s">
        <v>1997</v>
      </c>
      <c r="D505" s="190" t="s">
        <v>2314</v>
      </c>
      <c r="E505" s="165">
        <v>45610</v>
      </c>
      <c r="F505" s="165">
        <v>45610</v>
      </c>
      <c r="G505" s="183" t="s">
        <v>5331</v>
      </c>
      <c r="H505" s="163" t="s">
        <v>5838</v>
      </c>
      <c r="I505" s="163" t="s">
        <v>6792</v>
      </c>
      <c r="J505" s="163" t="s">
        <v>7169</v>
      </c>
      <c r="K505" s="164" t="s">
        <v>195</v>
      </c>
      <c r="L505" s="165">
        <v>45618</v>
      </c>
      <c r="M505" s="163"/>
      <c r="N505" s="163"/>
      <c r="O505" s="163"/>
    </row>
    <row r="506" spans="1:15">
      <c r="A506" s="163"/>
      <c r="B506" s="187" t="s">
        <v>147</v>
      </c>
      <c r="C506" s="163" t="s">
        <v>2418</v>
      </c>
      <c r="D506" s="190" t="s">
        <v>2315</v>
      </c>
      <c r="E506" s="165">
        <v>45611</v>
      </c>
      <c r="F506" s="165">
        <v>45611</v>
      </c>
      <c r="G506" s="163" t="s">
        <v>2015</v>
      </c>
      <c r="H506" s="163" t="s">
        <v>8067</v>
      </c>
      <c r="I506" s="163" t="s">
        <v>5672</v>
      </c>
      <c r="J506" s="163" t="s">
        <v>7262</v>
      </c>
      <c r="K506" s="164" t="s">
        <v>195</v>
      </c>
      <c r="L506" s="165">
        <v>45628</v>
      </c>
      <c r="M506" s="163"/>
      <c r="N506" s="163"/>
      <c r="O506" s="163"/>
    </row>
    <row r="507" spans="1:15">
      <c r="A507" s="163"/>
      <c r="B507" s="187" t="s">
        <v>147</v>
      </c>
      <c r="C507" s="163" t="s">
        <v>1997</v>
      </c>
      <c r="D507" s="190" t="s">
        <v>2370</v>
      </c>
      <c r="E507" s="165">
        <v>45610</v>
      </c>
      <c r="F507" s="165">
        <v>45610</v>
      </c>
      <c r="G507" s="163" t="s">
        <v>2015</v>
      </c>
      <c r="H507" s="163" t="s">
        <v>7870</v>
      </c>
      <c r="I507" s="163" t="s">
        <v>6792</v>
      </c>
      <c r="J507" s="163" t="s">
        <v>7145</v>
      </c>
      <c r="K507" s="164" t="s">
        <v>195</v>
      </c>
      <c r="L507" s="165">
        <v>45618</v>
      </c>
      <c r="M507" s="163"/>
      <c r="N507" s="163"/>
      <c r="O507" s="163"/>
    </row>
    <row r="508" spans="1:15">
      <c r="A508" s="163"/>
      <c r="B508" s="187" t="s">
        <v>147</v>
      </c>
      <c r="C508" s="183" t="s">
        <v>2418</v>
      </c>
      <c r="D508" s="190" t="s">
        <v>2371</v>
      </c>
      <c r="E508" s="165">
        <v>45611</v>
      </c>
      <c r="F508" s="165">
        <v>45611</v>
      </c>
      <c r="G508" s="163" t="s">
        <v>2015</v>
      </c>
      <c r="H508" s="163" t="s">
        <v>7975</v>
      </c>
      <c r="I508" s="163" t="s">
        <v>5672</v>
      </c>
      <c r="J508" s="163" t="s">
        <v>7883</v>
      </c>
      <c r="K508" s="164" t="s">
        <v>195</v>
      </c>
      <c r="L508" s="165">
        <v>45614</v>
      </c>
      <c r="M508" s="163"/>
      <c r="N508" s="163"/>
      <c r="O508" s="163"/>
    </row>
    <row r="509" spans="1:15">
      <c r="A509" s="163"/>
      <c r="B509" s="187" t="s">
        <v>147</v>
      </c>
      <c r="C509" s="163" t="s">
        <v>2418</v>
      </c>
      <c r="D509" s="190" t="s">
        <v>2372</v>
      </c>
      <c r="E509" s="165">
        <v>45611</v>
      </c>
      <c r="F509" s="165">
        <v>45612</v>
      </c>
      <c r="G509" s="163" t="s">
        <v>5331</v>
      </c>
      <c r="H509" s="163" t="s">
        <v>5838</v>
      </c>
      <c r="I509" s="163" t="s">
        <v>5672</v>
      </c>
      <c r="J509" s="163" t="s">
        <v>7115</v>
      </c>
      <c r="K509" s="164" t="s">
        <v>195</v>
      </c>
      <c r="L509" s="165">
        <v>45628</v>
      </c>
      <c r="M509" s="163"/>
      <c r="N509" s="163"/>
      <c r="O509" s="163"/>
    </row>
    <row r="510" spans="1:15">
      <c r="A510" s="163"/>
      <c r="B510" s="187" t="s">
        <v>147</v>
      </c>
      <c r="C510" s="163"/>
      <c r="D510" s="190" t="s">
        <v>2373</v>
      </c>
      <c r="E510" s="164"/>
      <c r="F510" s="164"/>
      <c r="G510" s="163"/>
      <c r="H510" s="163"/>
      <c r="I510" s="163"/>
      <c r="J510" s="163"/>
      <c r="K510" s="164"/>
      <c r="L510" s="164"/>
      <c r="M510" s="163"/>
      <c r="N510" s="163"/>
      <c r="O510" s="163"/>
    </row>
    <row r="511" spans="1:15">
      <c r="A511" s="163"/>
      <c r="B511" s="187" t="s">
        <v>147</v>
      </c>
      <c r="C511" s="163" t="s">
        <v>3641</v>
      </c>
      <c r="D511" s="190" t="s">
        <v>2374</v>
      </c>
      <c r="E511" s="165">
        <v>45611</v>
      </c>
      <c r="F511" s="165">
        <v>45612</v>
      </c>
      <c r="G511" s="163" t="s">
        <v>6842</v>
      </c>
      <c r="H511" s="163" t="s">
        <v>8003</v>
      </c>
      <c r="I511" s="163" t="s">
        <v>6698</v>
      </c>
      <c r="J511" s="163" t="s">
        <v>8005</v>
      </c>
      <c r="K511" s="164" t="s">
        <v>197</v>
      </c>
      <c r="L511" s="165">
        <v>45624</v>
      </c>
      <c r="M511" s="163"/>
      <c r="N511" s="163"/>
      <c r="O511" s="163"/>
    </row>
    <row r="512" spans="1:15">
      <c r="A512" s="163"/>
      <c r="B512" s="187" t="s">
        <v>147</v>
      </c>
      <c r="C512" s="163" t="s">
        <v>2418</v>
      </c>
      <c r="D512" s="190" t="s">
        <v>2375</v>
      </c>
      <c r="E512" s="165">
        <v>45612</v>
      </c>
      <c r="F512" s="165">
        <v>45612</v>
      </c>
      <c r="G512" s="163" t="s">
        <v>2015</v>
      </c>
      <c r="H512" s="163" t="s">
        <v>5667</v>
      </c>
      <c r="I512" s="163" t="s">
        <v>5672</v>
      </c>
      <c r="J512" s="163" t="s">
        <v>7086</v>
      </c>
      <c r="K512" s="164" t="s">
        <v>195</v>
      </c>
      <c r="L512" s="165">
        <v>45614</v>
      </c>
      <c r="M512" s="163"/>
      <c r="N512" s="163"/>
      <c r="O512" s="163"/>
    </row>
    <row r="513" spans="1:15">
      <c r="A513" s="163"/>
      <c r="B513" s="187" t="s">
        <v>147</v>
      </c>
      <c r="C513" s="163" t="s">
        <v>3440</v>
      </c>
      <c r="D513" s="190" t="s">
        <v>2376</v>
      </c>
      <c r="E513" s="165">
        <v>45612</v>
      </c>
      <c r="F513" s="165">
        <v>45612</v>
      </c>
      <c r="G513" s="163" t="s">
        <v>6320</v>
      </c>
      <c r="H513" s="163" t="s">
        <v>8068</v>
      </c>
      <c r="I513" s="163" t="s">
        <v>6273</v>
      </c>
      <c r="J513" s="163" t="s">
        <v>8015</v>
      </c>
      <c r="K513" s="164" t="s">
        <v>195</v>
      </c>
      <c r="L513" s="165">
        <v>45628</v>
      </c>
      <c r="M513" s="163"/>
      <c r="N513" s="163"/>
      <c r="O513" s="163"/>
    </row>
    <row r="514" spans="1:15">
      <c r="A514" s="163"/>
      <c r="B514" s="187" t="s">
        <v>147</v>
      </c>
      <c r="C514" s="163" t="s">
        <v>2418</v>
      </c>
      <c r="D514" s="190" t="s">
        <v>2377</v>
      </c>
      <c r="E514" s="165">
        <v>45612</v>
      </c>
      <c r="F514" s="165">
        <v>45612</v>
      </c>
      <c r="G514" s="163" t="s">
        <v>6320</v>
      </c>
      <c r="H514" s="163" t="s">
        <v>5838</v>
      </c>
      <c r="I514" s="163" t="s">
        <v>5672</v>
      </c>
      <c r="J514" s="163" t="s">
        <v>7093</v>
      </c>
      <c r="K514" s="164" t="s">
        <v>195</v>
      </c>
      <c r="L514" s="165">
        <v>45618</v>
      </c>
      <c r="M514" s="163"/>
      <c r="N514" s="163"/>
      <c r="O514" s="163"/>
    </row>
    <row r="515" spans="1:15">
      <c r="A515" s="163"/>
      <c r="B515" s="187" t="s">
        <v>147</v>
      </c>
      <c r="C515" s="163" t="s">
        <v>6245</v>
      </c>
      <c r="D515" s="190" t="s">
        <v>2378</v>
      </c>
      <c r="E515" s="165">
        <v>45625</v>
      </c>
      <c r="F515" s="165">
        <v>45625</v>
      </c>
      <c r="G515" s="163" t="s">
        <v>5331</v>
      </c>
      <c r="H515" s="163" t="s">
        <v>8019</v>
      </c>
      <c r="I515" s="163" t="s">
        <v>7096</v>
      </c>
      <c r="J515" s="163" t="s">
        <v>878</v>
      </c>
      <c r="K515" s="164" t="s">
        <v>197</v>
      </c>
      <c r="L515" s="293">
        <v>45642</v>
      </c>
      <c r="M515" s="163"/>
      <c r="N515" s="163"/>
      <c r="O515" s="163"/>
    </row>
    <row r="516" spans="1:15">
      <c r="A516" s="163"/>
      <c r="B516" s="187" t="s">
        <v>147</v>
      </c>
      <c r="C516" s="163" t="s">
        <v>3440</v>
      </c>
      <c r="D516" s="190" t="s">
        <v>2379</v>
      </c>
      <c r="E516" s="165">
        <v>45979</v>
      </c>
      <c r="F516" s="165">
        <v>45621</v>
      </c>
      <c r="G516" s="163" t="s">
        <v>6320</v>
      </c>
      <c r="H516" s="163" t="s">
        <v>8006</v>
      </c>
      <c r="I516" s="163" t="s">
        <v>6273</v>
      </c>
      <c r="J516" s="163" t="s">
        <v>8004</v>
      </c>
      <c r="K516" s="164" t="s">
        <v>197</v>
      </c>
      <c r="L516" s="165">
        <v>45624</v>
      </c>
      <c r="M516" s="163"/>
      <c r="N516" s="163"/>
      <c r="O516" s="163"/>
    </row>
    <row r="517" spans="1:15">
      <c r="A517" s="163"/>
      <c r="B517" s="187" t="s">
        <v>147</v>
      </c>
      <c r="C517" s="163" t="s">
        <v>3440</v>
      </c>
      <c r="D517" s="190" t="s">
        <v>2380</v>
      </c>
      <c r="E517" s="165">
        <v>45623</v>
      </c>
      <c r="F517" s="165">
        <v>45623</v>
      </c>
      <c r="G517" s="163" t="s">
        <v>6320</v>
      </c>
      <c r="H517" s="163" t="s">
        <v>8068</v>
      </c>
      <c r="I517" s="163" t="s">
        <v>6273</v>
      </c>
      <c r="J517" s="163" t="s">
        <v>6557</v>
      </c>
      <c r="K517" s="164" t="s">
        <v>197</v>
      </c>
      <c r="L517" s="165">
        <v>45628</v>
      </c>
      <c r="M517" s="163"/>
      <c r="N517" s="163"/>
      <c r="O517" s="163"/>
    </row>
    <row r="518" spans="1:15">
      <c r="A518" s="163"/>
      <c r="B518" s="187" t="s">
        <v>147</v>
      </c>
      <c r="C518" s="163" t="s">
        <v>2418</v>
      </c>
      <c r="D518" s="190" t="s">
        <v>2381</v>
      </c>
      <c r="E518" s="165">
        <v>45623</v>
      </c>
      <c r="F518" s="165">
        <v>45623</v>
      </c>
      <c r="G518" s="163" t="s">
        <v>2015</v>
      </c>
      <c r="H518" s="163" t="s">
        <v>5667</v>
      </c>
      <c r="I518" s="163" t="s">
        <v>5672</v>
      </c>
      <c r="J518" s="163" t="s">
        <v>7170</v>
      </c>
      <c r="K518" s="164" t="s">
        <v>195</v>
      </c>
      <c r="L518" s="165">
        <v>45624</v>
      </c>
      <c r="M518" s="163"/>
      <c r="N518" s="163"/>
      <c r="O518" s="163"/>
    </row>
    <row r="519" spans="1:15">
      <c r="A519" s="163"/>
      <c r="B519" s="187" t="s">
        <v>147</v>
      </c>
      <c r="C519" s="163" t="s">
        <v>2418</v>
      </c>
      <c r="D519" s="190" t="s">
        <v>2394</v>
      </c>
      <c r="E519" s="165">
        <v>45624</v>
      </c>
      <c r="F519" s="165">
        <v>45624</v>
      </c>
      <c r="G519" s="163" t="s">
        <v>5331</v>
      </c>
      <c r="H519" s="163" t="s">
        <v>5838</v>
      </c>
      <c r="I519" s="163" t="s">
        <v>5672</v>
      </c>
      <c r="J519" s="163" t="s">
        <v>7086</v>
      </c>
      <c r="K519" s="164" t="s">
        <v>195</v>
      </c>
      <c r="L519" s="165">
        <v>45636</v>
      </c>
      <c r="M519" s="163"/>
      <c r="N519" s="163"/>
      <c r="O519" s="163"/>
    </row>
    <row r="520" spans="1:15">
      <c r="A520" s="163"/>
      <c r="B520" s="187" t="s">
        <v>147</v>
      </c>
      <c r="C520" s="163" t="s">
        <v>3440</v>
      </c>
      <c r="D520" s="190" t="s">
        <v>2395</v>
      </c>
      <c r="E520" s="165">
        <v>45624</v>
      </c>
      <c r="F520" s="165">
        <v>45625</v>
      </c>
      <c r="G520" s="163" t="s">
        <v>6842</v>
      </c>
      <c r="H520" s="163" t="s">
        <v>7160</v>
      </c>
      <c r="I520" s="163" t="s">
        <v>6273</v>
      </c>
      <c r="J520" s="163" t="s">
        <v>6351</v>
      </c>
      <c r="K520" s="164" t="s">
        <v>197</v>
      </c>
      <c r="L520" s="165">
        <v>45636</v>
      </c>
      <c r="M520" s="163"/>
      <c r="N520" s="163"/>
      <c r="O520" s="163"/>
    </row>
    <row r="521" spans="1:15">
      <c r="A521" s="163"/>
      <c r="B521" s="187" t="s">
        <v>147</v>
      </c>
      <c r="C521" s="163" t="s">
        <v>3440</v>
      </c>
      <c r="D521" s="190" t="s">
        <v>2396</v>
      </c>
      <c r="E521" s="165">
        <v>45625</v>
      </c>
      <c r="F521" s="165">
        <v>45624</v>
      </c>
      <c r="G521" s="163" t="s">
        <v>6842</v>
      </c>
      <c r="H521" s="163" t="s">
        <v>8014</v>
      </c>
      <c r="I521" s="163" t="s">
        <v>6273</v>
      </c>
      <c r="J521" s="163" t="s">
        <v>8015</v>
      </c>
      <c r="K521" s="164" t="s">
        <v>197</v>
      </c>
      <c r="L521" s="165">
        <v>45636</v>
      </c>
      <c r="M521" s="163"/>
      <c r="N521" s="163"/>
      <c r="O521" s="163"/>
    </row>
    <row r="522" spans="1:15">
      <c r="A522" s="163"/>
      <c r="B522" s="187" t="s">
        <v>147</v>
      </c>
      <c r="C522" s="163" t="s">
        <v>3641</v>
      </c>
      <c r="D522" s="190" t="s">
        <v>2397</v>
      </c>
      <c r="E522" s="165">
        <v>45624</v>
      </c>
      <c r="F522" s="165">
        <v>45624</v>
      </c>
      <c r="G522" s="163" t="s">
        <v>6842</v>
      </c>
      <c r="H522" s="163" t="s">
        <v>7160</v>
      </c>
      <c r="I522" s="163" t="s">
        <v>6698</v>
      </c>
      <c r="J522" s="163" t="s">
        <v>6600</v>
      </c>
      <c r="K522" s="164" t="s">
        <v>197</v>
      </c>
      <c r="L522" s="165">
        <v>45636</v>
      </c>
      <c r="M522" s="163"/>
      <c r="N522" s="163"/>
      <c r="O522" s="163"/>
    </row>
    <row r="523" spans="1:15">
      <c r="A523" s="163"/>
      <c r="B523" s="187" t="s">
        <v>147</v>
      </c>
      <c r="C523" s="163" t="s">
        <v>1997</v>
      </c>
      <c r="D523" s="190" t="s">
        <v>2398</v>
      </c>
      <c r="E523" s="165">
        <v>45625</v>
      </c>
      <c r="F523" s="165">
        <v>45625</v>
      </c>
      <c r="G523" s="163" t="s">
        <v>2015</v>
      </c>
      <c r="H523" s="163" t="s">
        <v>5667</v>
      </c>
      <c r="I523" s="163" t="s">
        <v>5712</v>
      </c>
      <c r="J523" s="163" t="s">
        <v>7145</v>
      </c>
      <c r="K523" s="164" t="s">
        <v>195</v>
      </c>
      <c r="L523" s="165">
        <v>45628</v>
      </c>
      <c r="M523" s="163"/>
      <c r="N523" s="163"/>
      <c r="O523" s="163"/>
    </row>
    <row r="524" spans="1:15">
      <c r="A524" s="163"/>
      <c r="B524" s="187" t="s">
        <v>147</v>
      </c>
      <c r="C524" s="163" t="s">
        <v>2150</v>
      </c>
      <c r="D524" s="190" t="s">
        <v>2399</v>
      </c>
      <c r="E524" s="165">
        <v>45626</v>
      </c>
      <c r="F524" s="165">
        <v>45626</v>
      </c>
      <c r="G524" s="163" t="s">
        <v>2015</v>
      </c>
      <c r="H524" s="163" t="s">
        <v>8021</v>
      </c>
      <c r="I524" s="163" t="s">
        <v>5817</v>
      </c>
      <c r="J524" s="163" t="s">
        <v>7169</v>
      </c>
      <c r="K524" s="164" t="s">
        <v>195</v>
      </c>
      <c r="L524" s="165">
        <v>45636</v>
      </c>
      <c r="M524" s="163"/>
      <c r="N524" s="163"/>
      <c r="O524" s="163"/>
    </row>
    <row r="525" spans="1:15">
      <c r="A525" s="163"/>
      <c r="B525" s="187" t="s">
        <v>147</v>
      </c>
      <c r="C525" s="163" t="s">
        <v>2800</v>
      </c>
      <c r="D525" s="190" t="s">
        <v>2400</v>
      </c>
      <c r="E525" s="165">
        <v>45625</v>
      </c>
      <c r="F525" s="165">
        <v>45625</v>
      </c>
      <c r="G525" s="163" t="s">
        <v>2015</v>
      </c>
      <c r="H525" s="163" t="s">
        <v>8020</v>
      </c>
      <c r="I525" s="163" t="s">
        <v>5696</v>
      </c>
      <c r="J525" s="163" t="s">
        <v>7203</v>
      </c>
      <c r="K525" s="164" t="s">
        <v>195</v>
      </c>
      <c r="L525" s="165">
        <v>45636</v>
      </c>
      <c r="M525" s="163"/>
      <c r="N525" s="163"/>
      <c r="O525" s="163"/>
    </row>
    <row r="526" spans="1:15">
      <c r="A526" s="163"/>
      <c r="B526" s="187" t="s">
        <v>147</v>
      </c>
      <c r="C526" s="163" t="s">
        <v>1997</v>
      </c>
      <c r="D526" s="190" t="s">
        <v>2413</v>
      </c>
      <c r="E526" s="165">
        <v>45627</v>
      </c>
      <c r="F526" s="165">
        <v>45627</v>
      </c>
      <c r="G526" s="163" t="s">
        <v>5331</v>
      </c>
      <c r="H526" s="163" t="s">
        <v>8027</v>
      </c>
      <c r="I526" s="163" t="s">
        <v>5712</v>
      </c>
      <c r="J526" s="163" t="s">
        <v>7145</v>
      </c>
      <c r="K526" s="164" t="s">
        <v>195</v>
      </c>
      <c r="L526" s="165">
        <v>45636</v>
      </c>
      <c r="M526" s="163"/>
      <c r="N526" s="163"/>
      <c r="O526" s="163"/>
    </row>
    <row r="527" spans="1:15">
      <c r="A527" s="163"/>
      <c r="B527" s="187" t="s">
        <v>147</v>
      </c>
      <c r="C527" s="163" t="s">
        <v>2418</v>
      </c>
      <c r="D527" s="190" t="s">
        <v>2414</v>
      </c>
      <c r="E527" s="165">
        <v>45627</v>
      </c>
      <c r="F527" s="165">
        <v>45627</v>
      </c>
      <c r="G527" s="163" t="s">
        <v>5331</v>
      </c>
      <c r="H527" s="163" t="s">
        <v>5838</v>
      </c>
      <c r="I527" s="163" t="s">
        <v>5822</v>
      </c>
      <c r="J527" s="163" t="s">
        <v>7085</v>
      </c>
      <c r="K527" s="164" t="s">
        <v>195</v>
      </c>
      <c r="L527" s="165">
        <v>45636</v>
      </c>
      <c r="M527" s="163"/>
      <c r="N527" s="163"/>
      <c r="O527" s="163"/>
    </row>
    <row r="528" spans="1:15">
      <c r="A528" s="163"/>
      <c r="B528" s="187" t="s">
        <v>147</v>
      </c>
      <c r="C528" s="163" t="s">
        <v>2418</v>
      </c>
      <c r="D528" s="190" t="s">
        <v>2415</v>
      </c>
      <c r="E528" s="165">
        <v>45628</v>
      </c>
      <c r="F528" s="165">
        <v>45628</v>
      </c>
      <c r="G528" s="163" t="s">
        <v>5331</v>
      </c>
      <c r="H528" s="163" t="s">
        <v>5838</v>
      </c>
      <c r="I528" s="163" t="s">
        <v>5822</v>
      </c>
      <c r="J528" s="163" t="s">
        <v>8036</v>
      </c>
      <c r="K528" s="164" t="s">
        <v>195</v>
      </c>
      <c r="L528" s="165">
        <v>45636</v>
      </c>
      <c r="M528" s="163"/>
      <c r="N528" s="163"/>
      <c r="O528" s="163"/>
    </row>
    <row r="529" spans="1:15">
      <c r="A529" s="163"/>
      <c r="B529" s="187" t="s">
        <v>147</v>
      </c>
      <c r="C529" s="163" t="s">
        <v>2150</v>
      </c>
      <c r="D529" s="190" t="s">
        <v>2416</v>
      </c>
      <c r="E529" s="165">
        <v>45628</v>
      </c>
      <c r="F529" s="165">
        <v>45628</v>
      </c>
      <c r="G529" s="163" t="s">
        <v>2015</v>
      </c>
      <c r="H529" s="163" t="s">
        <v>5667</v>
      </c>
      <c r="I529" s="163" t="s">
        <v>5817</v>
      </c>
      <c r="J529" s="163" t="s">
        <v>7169</v>
      </c>
      <c r="K529" s="164" t="s">
        <v>195</v>
      </c>
      <c r="L529" s="165">
        <v>45628</v>
      </c>
      <c r="M529" s="163"/>
      <c r="N529" s="163"/>
      <c r="O529" s="163"/>
    </row>
    <row r="530" spans="1:15">
      <c r="A530" s="163"/>
      <c r="B530" s="187" t="s">
        <v>147</v>
      </c>
      <c r="C530" s="163" t="s">
        <v>2800</v>
      </c>
      <c r="D530" s="190" t="s">
        <v>2417</v>
      </c>
      <c r="E530" s="165">
        <v>45628</v>
      </c>
      <c r="F530" s="165">
        <v>45628</v>
      </c>
      <c r="G530" s="163" t="s">
        <v>2015</v>
      </c>
      <c r="H530" s="163" t="s">
        <v>8037</v>
      </c>
      <c r="I530" s="163" t="s">
        <v>8038</v>
      </c>
      <c r="J530" s="163" t="s">
        <v>7186</v>
      </c>
      <c r="K530" s="164" t="s">
        <v>197</v>
      </c>
      <c r="L530" s="165">
        <v>45636</v>
      </c>
      <c r="M530" s="163"/>
      <c r="N530" s="163"/>
      <c r="O530" s="163"/>
    </row>
    <row r="531" spans="1:15">
      <c r="A531" s="163"/>
      <c r="B531" s="187" t="s">
        <v>147</v>
      </c>
      <c r="C531" s="163" t="s">
        <v>3440</v>
      </c>
      <c r="D531" s="190" t="s">
        <v>2465</v>
      </c>
      <c r="E531" s="165">
        <v>45628</v>
      </c>
      <c r="F531" s="165">
        <v>45629</v>
      </c>
      <c r="G531" s="163" t="s">
        <v>6320</v>
      </c>
      <c r="H531" s="163" t="s">
        <v>8057</v>
      </c>
      <c r="I531" s="163" t="s">
        <v>6273</v>
      </c>
      <c r="J531" s="163" t="s">
        <v>7867</v>
      </c>
      <c r="K531" s="164" t="s">
        <v>195</v>
      </c>
      <c r="L531" s="165">
        <v>45636</v>
      </c>
      <c r="M531" s="163"/>
      <c r="N531" s="163"/>
      <c r="O531" s="163"/>
    </row>
    <row r="532" spans="1:15">
      <c r="A532" s="163"/>
      <c r="B532" s="187" t="s">
        <v>147</v>
      </c>
      <c r="C532" s="163" t="s">
        <v>2800</v>
      </c>
      <c r="D532" s="190" t="s">
        <v>2466</v>
      </c>
      <c r="E532" s="165">
        <v>45629</v>
      </c>
      <c r="F532" s="165">
        <v>45629</v>
      </c>
      <c r="G532" s="163" t="s">
        <v>2015</v>
      </c>
      <c r="H532" s="163" t="s">
        <v>8058</v>
      </c>
      <c r="I532" s="163" t="s">
        <v>5696</v>
      </c>
      <c r="J532" s="163" t="s">
        <v>7115</v>
      </c>
      <c r="K532" s="164" t="s">
        <v>195</v>
      </c>
      <c r="L532" s="165">
        <v>45636</v>
      </c>
      <c r="M532" s="163"/>
      <c r="N532" s="163"/>
      <c r="O532" s="163"/>
    </row>
    <row r="533" spans="1:15">
      <c r="A533" s="163"/>
      <c r="B533" s="187" t="s">
        <v>147</v>
      </c>
      <c r="C533" s="163" t="s">
        <v>2800</v>
      </c>
      <c r="D533" s="190" t="s">
        <v>2467</v>
      </c>
      <c r="E533" s="165">
        <v>45629</v>
      </c>
      <c r="F533" s="165">
        <v>45629</v>
      </c>
      <c r="G533" s="163" t="s">
        <v>2015</v>
      </c>
      <c r="H533" s="163" t="s">
        <v>8066</v>
      </c>
      <c r="I533" s="163" t="s">
        <v>5696</v>
      </c>
      <c r="J533" s="163" t="s">
        <v>7093</v>
      </c>
      <c r="K533" s="164" t="s">
        <v>195</v>
      </c>
      <c r="L533" s="165">
        <v>45636</v>
      </c>
      <c r="M533" s="163"/>
      <c r="N533" s="163"/>
      <c r="O533" s="163"/>
    </row>
    <row r="534" spans="1:15">
      <c r="A534" s="163"/>
      <c r="B534" s="187" t="s">
        <v>147</v>
      </c>
      <c r="C534" s="163" t="s">
        <v>2800</v>
      </c>
      <c r="D534" s="190" t="s">
        <v>2468</v>
      </c>
      <c r="E534" s="165">
        <v>45630</v>
      </c>
      <c r="F534" s="165">
        <v>45630</v>
      </c>
      <c r="G534" s="163" t="s">
        <v>2015</v>
      </c>
      <c r="H534" s="163" t="s">
        <v>5667</v>
      </c>
      <c r="I534" s="163" t="s">
        <v>5696</v>
      </c>
      <c r="J534" s="163" t="s">
        <v>8070</v>
      </c>
      <c r="K534" s="164" t="s">
        <v>195</v>
      </c>
      <c r="L534" s="165">
        <v>45630</v>
      </c>
      <c r="M534" s="163"/>
      <c r="N534" s="163"/>
      <c r="O534" s="163"/>
    </row>
    <row r="535" spans="1:15">
      <c r="A535" s="163"/>
      <c r="B535" s="187" t="s">
        <v>147</v>
      </c>
      <c r="C535" s="163" t="s">
        <v>2150</v>
      </c>
      <c r="D535" s="190" t="s">
        <v>2469</v>
      </c>
      <c r="E535" s="165">
        <v>45630</v>
      </c>
      <c r="F535" s="165">
        <v>45630</v>
      </c>
      <c r="G535" s="163" t="s">
        <v>5331</v>
      </c>
      <c r="H535" s="163" t="s">
        <v>5838</v>
      </c>
      <c r="I535" s="163" t="s">
        <v>5645</v>
      </c>
      <c r="J535" s="163" t="s">
        <v>8069</v>
      </c>
      <c r="K535" s="164" t="s">
        <v>195</v>
      </c>
      <c r="L535" s="165">
        <v>45636</v>
      </c>
      <c r="M535" s="163"/>
      <c r="N535" s="163"/>
      <c r="O535" s="163"/>
    </row>
    <row r="536" spans="1:15">
      <c r="A536" s="163"/>
      <c r="B536" s="187" t="s">
        <v>147</v>
      </c>
      <c r="C536" s="163" t="s">
        <v>3641</v>
      </c>
      <c r="D536" s="190" t="s">
        <v>2470</v>
      </c>
      <c r="E536" s="165">
        <v>45630</v>
      </c>
      <c r="F536" s="165">
        <v>45630</v>
      </c>
      <c r="G536" s="163" t="s">
        <v>6320</v>
      </c>
      <c r="H536" s="163" t="s">
        <v>8073</v>
      </c>
      <c r="I536" s="163" t="s">
        <v>6280</v>
      </c>
      <c r="J536" s="163" t="s">
        <v>5583</v>
      </c>
      <c r="K536" s="164" t="s">
        <v>195</v>
      </c>
      <c r="L536" s="165">
        <v>45636</v>
      </c>
      <c r="M536" s="163"/>
      <c r="N536" s="163"/>
      <c r="O536" s="163"/>
    </row>
    <row r="537" spans="1:15">
      <c r="A537" s="163"/>
      <c r="B537" s="187" t="s">
        <v>147</v>
      </c>
      <c r="C537" s="163" t="s">
        <v>2800</v>
      </c>
      <c r="D537" s="190" t="s">
        <v>2471</v>
      </c>
      <c r="E537" s="165">
        <v>45630</v>
      </c>
      <c r="F537" s="165">
        <v>45630</v>
      </c>
      <c r="G537" s="163" t="s">
        <v>2015</v>
      </c>
      <c r="H537" s="163" t="s">
        <v>8074</v>
      </c>
      <c r="I537" s="163" t="s">
        <v>5696</v>
      </c>
      <c r="J537" s="163" t="s">
        <v>7091</v>
      </c>
      <c r="K537" s="164" t="s">
        <v>197</v>
      </c>
      <c r="L537" s="165">
        <v>45636</v>
      </c>
      <c r="M537" s="163"/>
      <c r="N537" s="163"/>
      <c r="O537" s="163"/>
    </row>
    <row r="538" spans="1:15">
      <c r="A538" s="163"/>
      <c r="B538" s="187" t="s">
        <v>147</v>
      </c>
      <c r="C538" s="163" t="s">
        <v>2800</v>
      </c>
      <c r="D538" s="190" t="s">
        <v>2472</v>
      </c>
      <c r="E538" s="165">
        <v>45631</v>
      </c>
      <c r="F538" s="165">
        <v>45631</v>
      </c>
      <c r="G538" s="163" t="s">
        <v>2015</v>
      </c>
      <c r="H538" s="163" t="s">
        <v>8020</v>
      </c>
      <c r="I538" s="163" t="s">
        <v>5696</v>
      </c>
      <c r="J538" s="163" t="s">
        <v>7085</v>
      </c>
      <c r="K538" s="164" t="s">
        <v>195</v>
      </c>
      <c r="L538" s="165">
        <v>45636</v>
      </c>
      <c r="M538" s="163"/>
      <c r="N538" s="163"/>
      <c r="O538" s="163"/>
    </row>
    <row r="539" spans="1:15">
      <c r="A539" s="163"/>
      <c r="B539" s="187" t="s">
        <v>147</v>
      </c>
      <c r="C539" s="163" t="s">
        <v>2800</v>
      </c>
      <c r="D539" s="190" t="s">
        <v>2473</v>
      </c>
      <c r="E539" s="165">
        <v>45631</v>
      </c>
      <c r="F539" s="165">
        <v>45631</v>
      </c>
      <c r="G539" s="163" t="s">
        <v>2015</v>
      </c>
      <c r="H539" s="163" t="s">
        <v>7222</v>
      </c>
      <c r="I539" s="163" t="s">
        <v>5696</v>
      </c>
      <c r="J539" s="163" t="s">
        <v>8070</v>
      </c>
      <c r="K539" s="164" t="s">
        <v>195</v>
      </c>
      <c r="L539" s="165">
        <v>45631</v>
      </c>
      <c r="M539" s="163"/>
      <c r="N539" s="163"/>
      <c r="O539" s="163"/>
    </row>
    <row r="540" spans="1:15">
      <c r="A540" s="163"/>
      <c r="B540" s="187" t="s">
        <v>147</v>
      </c>
      <c r="C540" s="163" t="s">
        <v>2800</v>
      </c>
      <c r="D540" s="190" t="s">
        <v>2474</v>
      </c>
      <c r="E540" s="165">
        <v>45631</v>
      </c>
      <c r="F540" s="165">
        <v>45631</v>
      </c>
      <c r="G540" s="163" t="s">
        <v>5331</v>
      </c>
      <c r="H540" s="163" t="s">
        <v>5838</v>
      </c>
      <c r="I540" s="163" t="s">
        <v>5696</v>
      </c>
      <c r="J540" s="163" t="s">
        <v>7203</v>
      </c>
      <c r="K540" s="164" t="s">
        <v>195</v>
      </c>
      <c r="L540" s="165">
        <v>45636</v>
      </c>
      <c r="M540" s="163"/>
      <c r="N540" s="163"/>
      <c r="O540" s="163"/>
    </row>
    <row r="541" spans="1:15">
      <c r="A541" s="163"/>
      <c r="B541" s="187" t="s">
        <v>147</v>
      </c>
      <c r="C541" s="163" t="s">
        <v>2800</v>
      </c>
      <c r="D541" s="190" t="s">
        <v>2475</v>
      </c>
      <c r="E541" s="165">
        <v>45632</v>
      </c>
      <c r="F541" s="165">
        <v>45632</v>
      </c>
      <c r="G541" s="163" t="s">
        <v>5331</v>
      </c>
      <c r="H541" s="163" t="s">
        <v>5838</v>
      </c>
      <c r="I541" s="163" t="s">
        <v>5696</v>
      </c>
      <c r="J541" s="163" t="s">
        <v>7186</v>
      </c>
      <c r="K541" s="164" t="s">
        <v>197</v>
      </c>
      <c r="L541" s="165">
        <v>45636</v>
      </c>
      <c r="M541" s="163"/>
      <c r="N541" s="163"/>
      <c r="O541" s="163"/>
    </row>
    <row r="542" spans="1:15">
      <c r="A542" s="163"/>
      <c r="B542" s="187" t="s">
        <v>147</v>
      </c>
      <c r="C542" s="163" t="s">
        <v>3641</v>
      </c>
      <c r="D542" s="190" t="s">
        <v>2476</v>
      </c>
      <c r="E542" s="165">
        <v>45632</v>
      </c>
      <c r="F542" s="165">
        <v>45632</v>
      </c>
      <c r="G542" s="163" t="s">
        <v>6320</v>
      </c>
      <c r="H542" s="163" t="s">
        <v>8085</v>
      </c>
      <c r="I542" s="163" t="s">
        <v>6698</v>
      </c>
      <c r="J542" s="163" t="s">
        <v>8086</v>
      </c>
      <c r="K542" s="164" t="s">
        <v>195</v>
      </c>
      <c r="L542" s="165">
        <v>45636</v>
      </c>
      <c r="M542" s="163"/>
      <c r="N542" s="163"/>
      <c r="O542" s="163"/>
    </row>
    <row r="543" spans="1:15">
      <c r="A543" s="163"/>
      <c r="B543" s="187" t="s">
        <v>147</v>
      </c>
      <c r="C543" s="163" t="s">
        <v>2800</v>
      </c>
      <c r="D543" s="190" t="s">
        <v>2477</v>
      </c>
      <c r="E543" s="165">
        <v>45632</v>
      </c>
      <c r="F543" s="165">
        <v>45633</v>
      </c>
      <c r="G543" s="163" t="s">
        <v>2015</v>
      </c>
      <c r="H543" s="163" t="s">
        <v>7222</v>
      </c>
      <c r="I543" s="163" t="s">
        <v>5696</v>
      </c>
      <c r="J543" s="163" t="s">
        <v>8090</v>
      </c>
      <c r="K543" s="164" t="s">
        <v>195</v>
      </c>
      <c r="L543" s="165">
        <v>45633</v>
      </c>
      <c r="M543" s="163"/>
      <c r="N543" s="163"/>
      <c r="O543" s="163"/>
    </row>
    <row r="544" spans="1:15">
      <c r="A544" s="163"/>
      <c r="B544" s="187" t="s">
        <v>147</v>
      </c>
      <c r="C544" s="163" t="s">
        <v>3641</v>
      </c>
      <c r="D544" s="190" t="s">
        <v>2478</v>
      </c>
      <c r="E544" s="165">
        <v>45633</v>
      </c>
      <c r="F544" s="165">
        <v>45633</v>
      </c>
      <c r="G544" s="163" t="s">
        <v>6320</v>
      </c>
      <c r="H544" s="163" t="s">
        <v>8198</v>
      </c>
      <c r="I544" s="163" t="s">
        <v>6698</v>
      </c>
      <c r="J544" s="163" t="s">
        <v>6351</v>
      </c>
      <c r="K544" s="164" t="s">
        <v>195</v>
      </c>
      <c r="L544" s="165">
        <v>45642</v>
      </c>
      <c r="M544" s="163"/>
      <c r="N544" s="163"/>
      <c r="O544" s="163"/>
    </row>
    <row r="545" spans="1:15">
      <c r="A545" s="163"/>
      <c r="B545" s="187" t="s">
        <v>147</v>
      </c>
      <c r="C545" s="163" t="s">
        <v>8199</v>
      </c>
      <c r="D545" s="190" t="s">
        <v>2479</v>
      </c>
      <c r="E545" s="165">
        <v>45633</v>
      </c>
      <c r="F545" s="165">
        <v>45633</v>
      </c>
      <c r="G545" s="163" t="s">
        <v>3550</v>
      </c>
      <c r="H545" s="163" t="s">
        <v>8200</v>
      </c>
      <c r="I545" s="163"/>
      <c r="J545" s="163" t="s">
        <v>8201</v>
      </c>
      <c r="K545" s="164" t="s">
        <v>195</v>
      </c>
      <c r="L545" s="165">
        <v>45642</v>
      </c>
      <c r="M545" s="163"/>
      <c r="N545" s="163"/>
      <c r="O545" s="163"/>
    </row>
    <row r="546" spans="1:15">
      <c r="A546" s="163"/>
      <c r="B546" s="187" t="s">
        <v>147</v>
      </c>
      <c r="C546" s="163" t="s">
        <v>3641</v>
      </c>
      <c r="D546" s="190" t="s">
        <v>2494</v>
      </c>
      <c r="E546" s="165">
        <v>45635</v>
      </c>
      <c r="F546" s="165">
        <v>45635</v>
      </c>
      <c r="G546" s="163" t="s">
        <v>6320</v>
      </c>
      <c r="H546" s="163" t="s">
        <v>8089</v>
      </c>
      <c r="I546" s="163" t="s">
        <v>6698</v>
      </c>
      <c r="J546" s="163" t="s">
        <v>5583</v>
      </c>
      <c r="K546" s="164" t="s">
        <v>195</v>
      </c>
      <c r="L546" s="165">
        <v>45636</v>
      </c>
      <c r="M546" s="163"/>
      <c r="N546" s="163"/>
      <c r="O546" s="163"/>
    </row>
    <row r="547" spans="1:15">
      <c r="A547" s="163"/>
      <c r="B547" s="187" t="s">
        <v>147</v>
      </c>
      <c r="C547" s="163" t="s">
        <v>3641</v>
      </c>
      <c r="D547" s="190" t="s">
        <v>2495</v>
      </c>
      <c r="E547" s="165">
        <v>45635</v>
      </c>
      <c r="F547" s="165">
        <v>45635</v>
      </c>
      <c r="G547" s="163" t="s">
        <v>6320</v>
      </c>
      <c r="H547" s="163" t="s">
        <v>8089</v>
      </c>
      <c r="I547" s="163" t="s">
        <v>6698</v>
      </c>
      <c r="J547" s="163" t="s">
        <v>8113</v>
      </c>
      <c r="K547" s="164" t="s">
        <v>195</v>
      </c>
      <c r="L547" s="165">
        <v>45636</v>
      </c>
      <c r="M547" s="163"/>
      <c r="N547" s="163"/>
      <c r="O547" s="163"/>
    </row>
    <row r="548" spans="1:15">
      <c r="A548" s="163"/>
      <c r="B548" s="187" t="s">
        <v>147</v>
      </c>
      <c r="C548" s="163" t="s">
        <v>2800</v>
      </c>
      <c r="D548" s="190" t="s">
        <v>2496</v>
      </c>
      <c r="E548" s="165">
        <v>45635</v>
      </c>
      <c r="F548" s="165">
        <v>45635</v>
      </c>
      <c r="G548" s="163" t="s">
        <v>2015</v>
      </c>
      <c r="H548" s="163" t="s">
        <v>8105</v>
      </c>
      <c r="I548" s="163" t="s">
        <v>5696</v>
      </c>
      <c r="J548" s="163" t="s">
        <v>1820</v>
      </c>
      <c r="K548" s="164" t="s">
        <v>195</v>
      </c>
      <c r="L548" s="165">
        <v>45635</v>
      </c>
      <c r="M548" s="163"/>
      <c r="N548" s="163"/>
      <c r="O548" s="163"/>
    </row>
    <row r="549" spans="1:15">
      <c r="A549" s="163"/>
      <c r="B549" s="187" t="s">
        <v>147</v>
      </c>
      <c r="C549" s="163" t="s">
        <v>2150</v>
      </c>
      <c r="D549" s="190" t="s">
        <v>2497</v>
      </c>
      <c r="E549" s="165">
        <v>45635</v>
      </c>
      <c r="F549" s="165">
        <v>45635</v>
      </c>
      <c r="G549" s="163" t="s">
        <v>2015</v>
      </c>
      <c r="H549" s="163" t="s">
        <v>8202</v>
      </c>
      <c r="I549" s="163" t="s">
        <v>8203</v>
      </c>
      <c r="J549" s="163" t="s">
        <v>7145</v>
      </c>
      <c r="K549" s="164" t="s">
        <v>195</v>
      </c>
      <c r="L549" s="165">
        <v>45642</v>
      </c>
      <c r="M549" s="163"/>
      <c r="N549" s="163"/>
      <c r="O549" s="163"/>
    </row>
    <row r="550" spans="1:15">
      <c r="A550" s="163"/>
      <c r="B550" s="187" t="s">
        <v>147</v>
      </c>
      <c r="C550" s="163" t="s">
        <v>2292</v>
      </c>
      <c r="D550" s="190" t="s">
        <v>2498</v>
      </c>
      <c r="E550" s="165">
        <v>45635</v>
      </c>
      <c r="F550" s="165">
        <v>45635</v>
      </c>
      <c r="G550" s="163" t="s">
        <v>2015</v>
      </c>
      <c r="H550" s="163" t="s">
        <v>8202</v>
      </c>
      <c r="I550" s="163" t="s">
        <v>5658</v>
      </c>
      <c r="J550" s="163" t="s">
        <v>8069</v>
      </c>
      <c r="K550" s="164" t="s">
        <v>195</v>
      </c>
      <c r="L550" s="165">
        <v>45642</v>
      </c>
      <c r="M550" s="163"/>
      <c r="N550" s="163"/>
      <c r="O550" s="163"/>
    </row>
    <row r="551" spans="1:15">
      <c r="A551" s="163"/>
      <c r="B551" s="187" t="s">
        <v>147</v>
      </c>
      <c r="C551" s="163" t="s">
        <v>2800</v>
      </c>
      <c r="D551" s="190" t="s">
        <v>2586</v>
      </c>
      <c r="E551" s="165">
        <v>45635</v>
      </c>
      <c r="F551" s="165">
        <v>45635</v>
      </c>
      <c r="G551" s="163" t="s">
        <v>5331</v>
      </c>
      <c r="H551" s="163" t="s">
        <v>8142</v>
      </c>
      <c r="I551" s="163" t="s">
        <v>5696</v>
      </c>
      <c r="J551" s="163" t="s">
        <v>8090</v>
      </c>
      <c r="K551" s="164" t="s">
        <v>195</v>
      </c>
      <c r="L551" s="165">
        <v>45642</v>
      </c>
      <c r="M551" s="163"/>
      <c r="N551" s="163"/>
      <c r="O551" s="163"/>
    </row>
    <row r="552" spans="1:15">
      <c r="A552" s="163"/>
      <c r="B552" s="187" t="s">
        <v>147</v>
      </c>
      <c r="C552" s="163" t="s">
        <v>5252</v>
      </c>
      <c r="D552" s="190" t="s">
        <v>2587</v>
      </c>
      <c r="E552" s="165">
        <v>45638</v>
      </c>
      <c r="F552" s="165">
        <v>45638</v>
      </c>
      <c r="G552" s="163" t="s">
        <v>5331</v>
      </c>
      <c r="H552" s="163" t="s">
        <v>8100</v>
      </c>
      <c r="I552" s="163"/>
      <c r="J552" s="163" t="s">
        <v>8101</v>
      </c>
      <c r="K552" s="164" t="s">
        <v>195</v>
      </c>
      <c r="L552" s="165">
        <v>45698</v>
      </c>
      <c r="M552" s="163"/>
      <c r="N552" s="163"/>
      <c r="O552" s="163"/>
    </row>
    <row r="553" spans="1:15">
      <c r="A553" s="163"/>
      <c r="B553" s="187" t="s">
        <v>147</v>
      </c>
      <c r="C553" s="163" t="s">
        <v>2800</v>
      </c>
      <c r="D553" s="190" t="s">
        <v>2588</v>
      </c>
      <c r="E553" s="165">
        <v>45635</v>
      </c>
      <c r="F553" s="165">
        <v>45635</v>
      </c>
      <c r="G553" s="163" t="s">
        <v>2015</v>
      </c>
      <c r="H553" s="163" t="s">
        <v>8099</v>
      </c>
      <c r="I553" s="163" t="s">
        <v>5696</v>
      </c>
      <c r="J553" s="163" t="s">
        <v>7086</v>
      </c>
      <c r="K553" s="164" t="s">
        <v>195</v>
      </c>
      <c r="L553" s="165">
        <v>45642</v>
      </c>
      <c r="M553" s="163"/>
      <c r="N553" s="163"/>
      <c r="O553" s="163"/>
    </row>
    <row r="554" spans="1:15">
      <c r="A554" s="163"/>
      <c r="B554" s="187" t="s">
        <v>147</v>
      </c>
      <c r="C554" s="163" t="s">
        <v>3641</v>
      </c>
      <c r="D554" s="190" t="s">
        <v>2594</v>
      </c>
      <c r="E554" s="165">
        <v>45635</v>
      </c>
      <c r="F554" s="165">
        <v>45635</v>
      </c>
      <c r="G554" s="163" t="s">
        <v>6320</v>
      </c>
      <c r="H554" s="163" t="s">
        <v>7544</v>
      </c>
      <c r="I554" s="163" t="s">
        <v>6698</v>
      </c>
      <c r="J554" s="163" t="s">
        <v>8102</v>
      </c>
      <c r="K554" s="164" t="s">
        <v>195</v>
      </c>
      <c r="L554" s="165">
        <v>45642</v>
      </c>
      <c r="M554" s="163"/>
      <c r="N554" s="163"/>
      <c r="O554" s="163"/>
    </row>
    <row r="555" spans="1:15">
      <c r="A555" s="163"/>
      <c r="B555" s="187" t="s">
        <v>147</v>
      </c>
      <c r="C555" s="163" t="s">
        <v>2292</v>
      </c>
      <c r="D555" s="190" t="s">
        <v>2595</v>
      </c>
      <c r="E555" s="165">
        <v>45636</v>
      </c>
      <c r="F555" s="165">
        <v>45636</v>
      </c>
      <c r="G555" s="163" t="s">
        <v>2015</v>
      </c>
      <c r="H555" s="163" t="s">
        <v>8105</v>
      </c>
      <c r="I555" s="163" t="s">
        <v>5658</v>
      </c>
      <c r="J555" s="163" t="s">
        <v>8069</v>
      </c>
      <c r="K555" s="164" t="s">
        <v>195</v>
      </c>
      <c r="L555" s="165">
        <v>45636</v>
      </c>
      <c r="M555" s="163"/>
      <c r="N555" s="163"/>
      <c r="O555" s="163"/>
    </row>
    <row r="556" spans="1:15">
      <c r="A556" s="163"/>
      <c r="B556" s="187" t="s">
        <v>147</v>
      </c>
      <c r="C556" s="163" t="s">
        <v>3641</v>
      </c>
      <c r="D556" s="190" t="s">
        <v>2596</v>
      </c>
      <c r="E556" s="165">
        <v>45636</v>
      </c>
      <c r="F556" s="165">
        <v>45636</v>
      </c>
      <c r="G556" s="163" t="s">
        <v>6320</v>
      </c>
      <c r="H556" s="163" t="s">
        <v>8006</v>
      </c>
      <c r="I556" s="163" t="s">
        <v>6698</v>
      </c>
      <c r="J556" s="163" t="s">
        <v>6351</v>
      </c>
      <c r="K556" s="164" t="s">
        <v>197</v>
      </c>
      <c r="L556" s="165">
        <v>45642</v>
      </c>
      <c r="M556" s="163"/>
      <c r="N556" s="163"/>
      <c r="O556" s="163"/>
    </row>
    <row r="557" spans="1:15">
      <c r="A557" s="163"/>
      <c r="B557" s="187" t="s">
        <v>147</v>
      </c>
      <c r="C557" s="163" t="s">
        <v>3440</v>
      </c>
      <c r="D557" s="190" t="s">
        <v>2597</v>
      </c>
      <c r="E557" s="165">
        <v>45636</v>
      </c>
      <c r="F557" s="165">
        <v>45636</v>
      </c>
      <c r="G557" s="163" t="s">
        <v>6320</v>
      </c>
      <c r="H557" s="163" t="s">
        <v>8089</v>
      </c>
      <c r="I557" s="163" t="s">
        <v>6273</v>
      </c>
      <c r="J557" s="163" t="s">
        <v>8114</v>
      </c>
      <c r="K557" s="164" t="s">
        <v>195</v>
      </c>
      <c r="L557" s="165">
        <v>45636</v>
      </c>
      <c r="M557" s="163"/>
      <c r="N557" s="163"/>
      <c r="O557" s="163"/>
    </row>
    <row r="558" spans="1:15">
      <c r="A558" s="163"/>
      <c r="B558" s="187" t="s">
        <v>147</v>
      </c>
      <c r="C558" s="163" t="s">
        <v>2800</v>
      </c>
      <c r="D558" s="190" t="s">
        <v>2598</v>
      </c>
      <c r="E558" s="165">
        <v>45637</v>
      </c>
      <c r="F558" s="165">
        <v>45637</v>
      </c>
      <c r="G558" s="163" t="s">
        <v>5331</v>
      </c>
      <c r="H558" s="163" t="s">
        <v>8107</v>
      </c>
      <c r="I558" s="163" t="s">
        <v>5696</v>
      </c>
      <c r="J558" s="163" t="s">
        <v>1820</v>
      </c>
      <c r="K558" s="164" t="s">
        <v>195</v>
      </c>
      <c r="L558" s="165">
        <v>45642</v>
      </c>
      <c r="M558" s="163"/>
      <c r="N558" s="163"/>
      <c r="O558" s="163"/>
    </row>
    <row r="559" spans="1:15">
      <c r="A559" s="163"/>
      <c r="B559" s="187" t="s">
        <v>147</v>
      </c>
      <c r="C559" s="163"/>
      <c r="D559" s="190" t="s">
        <v>2599</v>
      </c>
      <c r="E559" s="164"/>
      <c r="F559" s="164"/>
      <c r="G559" s="163"/>
      <c r="H559" s="163"/>
      <c r="I559" s="163"/>
      <c r="J559" s="163"/>
      <c r="K559" s="164"/>
      <c r="L559" s="164"/>
      <c r="M559" s="163"/>
      <c r="N559" s="163"/>
      <c r="O559" s="163"/>
    </row>
    <row r="560" spans="1:15">
      <c r="A560" s="163"/>
      <c r="B560" s="187" t="s">
        <v>147</v>
      </c>
      <c r="C560" s="163" t="s">
        <v>2292</v>
      </c>
      <c r="D560" s="190" t="s">
        <v>2600</v>
      </c>
      <c r="E560" s="165">
        <v>45637</v>
      </c>
      <c r="F560" s="165">
        <v>45637</v>
      </c>
      <c r="G560" s="163" t="s">
        <v>5331</v>
      </c>
      <c r="H560" s="163" t="s">
        <v>8204</v>
      </c>
      <c r="I560" s="163" t="s">
        <v>5658</v>
      </c>
      <c r="J560" s="163" t="s">
        <v>7169</v>
      </c>
      <c r="K560" s="164" t="s">
        <v>195</v>
      </c>
      <c r="L560" s="165">
        <v>45642</v>
      </c>
      <c r="M560" s="163"/>
      <c r="N560" s="163"/>
      <c r="O560" s="163"/>
    </row>
    <row r="561" spans="1:15">
      <c r="A561" s="163"/>
      <c r="B561" s="187" t="s">
        <v>147</v>
      </c>
      <c r="C561" s="163" t="s">
        <v>2800</v>
      </c>
      <c r="D561" s="190" t="s">
        <v>2601</v>
      </c>
      <c r="E561" s="165">
        <v>45638</v>
      </c>
      <c r="F561" s="165">
        <v>45638</v>
      </c>
      <c r="G561" s="163" t="s">
        <v>2015</v>
      </c>
      <c r="H561" s="163" t="s">
        <v>8105</v>
      </c>
      <c r="I561" s="163" t="s">
        <v>8133</v>
      </c>
      <c r="J561" s="163" t="s">
        <v>7086</v>
      </c>
      <c r="K561" s="164" t="s">
        <v>197</v>
      </c>
      <c r="L561" s="165">
        <v>45642</v>
      </c>
      <c r="M561" s="163"/>
      <c r="N561" s="163"/>
      <c r="O561" s="163"/>
    </row>
    <row r="562" spans="1:15">
      <c r="A562" s="163"/>
      <c r="B562" s="187" t="s">
        <v>147</v>
      </c>
      <c r="C562" s="163" t="s">
        <v>2418</v>
      </c>
      <c r="D562" s="190" t="s">
        <v>2602</v>
      </c>
      <c r="E562" s="165">
        <v>45638</v>
      </c>
      <c r="F562" s="165">
        <v>45638</v>
      </c>
      <c r="G562" s="163" t="s">
        <v>2015</v>
      </c>
      <c r="H562" s="163" t="s">
        <v>8136</v>
      </c>
      <c r="I562" s="163" t="s">
        <v>5672</v>
      </c>
      <c r="J562" s="163" t="s">
        <v>7169</v>
      </c>
      <c r="K562" s="164" t="s">
        <v>197</v>
      </c>
      <c r="L562" s="165">
        <v>45638</v>
      </c>
      <c r="M562" s="163"/>
      <c r="N562" s="163"/>
      <c r="O562" s="163"/>
    </row>
    <row r="563" spans="1:15">
      <c r="A563" s="163"/>
      <c r="B563" s="187" t="s">
        <v>147</v>
      </c>
      <c r="C563" s="163" t="s">
        <v>2800</v>
      </c>
      <c r="D563" s="190" t="s">
        <v>2603</v>
      </c>
      <c r="E563" s="165">
        <v>45639</v>
      </c>
      <c r="F563" s="165">
        <v>45639</v>
      </c>
      <c r="G563" s="163" t="s">
        <v>5331</v>
      </c>
      <c r="H563" s="163" t="s">
        <v>8142</v>
      </c>
      <c r="I563" s="163" t="s">
        <v>5696</v>
      </c>
      <c r="J563" s="163" t="s">
        <v>7086</v>
      </c>
      <c r="K563" s="164" t="s">
        <v>195</v>
      </c>
      <c r="L563" s="165">
        <v>45645</v>
      </c>
      <c r="M563" s="163"/>
      <c r="N563" s="163"/>
      <c r="O563" s="163"/>
    </row>
    <row r="564" spans="1:15">
      <c r="A564" s="163"/>
      <c r="B564" s="187" t="s">
        <v>147</v>
      </c>
      <c r="C564" s="163" t="s">
        <v>2418</v>
      </c>
      <c r="D564" s="190" t="s">
        <v>2604</v>
      </c>
      <c r="E564" s="165">
        <v>45639</v>
      </c>
      <c r="F564" s="165">
        <v>45639</v>
      </c>
      <c r="G564" s="163" t="s">
        <v>2015</v>
      </c>
      <c r="H564" s="163" t="s">
        <v>8105</v>
      </c>
      <c r="I564" s="163" t="s">
        <v>5672</v>
      </c>
      <c r="J564" s="163" t="s">
        <v>7169</v>
      </c>
      <c r="K564" s="164" t="s">
        <v>197</v>
      </c>
      <c r="L564" s="165">
        <v>45642</v>
      </c>
      <c r="M564" s="163"/>
      <c r="N564" s="163"/>
      <c r="O564" s="163"/>
    </row>
    <row r="565" spans="1:15">
      <c r="A565" s="163"/>
      <c r="B565" s="187" t="s">
        <v>147</v>
      </c>
      <c r="C565" s="163" t="s">
        <v>2418</v>
      </c>
      <c r="D565" s="190" t="s">
        <v>2605</v>
      </c>
      <c r="E565" s="165">
        <v>45639</v>
      </c>
      <c r="F565" s="165">
        <v>45639</v>
      </c>
      <c r="G565" s="163" t="s">
        <v>5331</v>
      </c>
      <c r="H565" s="163" t="s">
        <v>8142</v>
      </c>
      <c r="I565" s="163" t="s">
        <v>5672</v>
      </c>
      <c r="J565" s="163" t="s">
        <v>7169</v>
      </c>
      <c r="K565" s="164" t="s">
        <v>195</v>
      </c>
      <c r="L565" s="165">
        <v>45645</v>
      </c>
      <c r="M565" s="163"/>
      <c r="N565" s="163"/>
      <c r="O565" s="163"/>
    </row>
    <row r="566" spans="1:15">
      <c r="A566" s="163"/>
      <c r="B566" s="187" t="s">
        <v>147</v>
      </c>
      <c r="C566" s="163" t="s">
        <v>3641</v>
      </c>
      <c r="D566" s="190" t="s">
        <v>2606</v>
      </c>
      <c r="E566" s="165">
        <v>45641</v>
      </c>
      <c r="F566" s="165">
        <v>45641</v>
      </c>
      <c r="G566" s="163" t="s">
        <v>6320</v>
      </c>
      <c r="H566" s="163" t="s">
        <v>8089</v>
      </c>
      <c r="I566" s="163" t="s">
        <v>6698</v>
      </c>
      <c r="J566" s="163" t="s">
        <v>8102</v>
      </c>
      <c r="K566" s="164" t="s">
        <v>197</v>
      </c>
      <c r="L566" s="165">
        <v>45642</v>
      </c>
      <c r="M566" s="163"/>
      <c r="N566" s="163"/>
      <c r="O566" s="163"/>
    </row>
    <row r="567" spans="1:15">
      <c r="A567" s="163"/>
      <c r="B567" s="187" t="s">
        <v>147</v>
      </c>
      <c r="C567" s="163" t="s">
        <v>3408</v>
      </c>
      <c r="D567" s="190" t="s">
        <v>2607</v>
      </c>
      <c r="E567" s="165">
        <v>45641</v>
      </c>
      <c r="F567" s="165">
        <v>45641</v>
      </c>
      <c r="G567" s="163" t="s">
        <v>2015</v>
      </c>
      <c r="H567" s="163" t="s">
        <v>8202</v>
      </c>
      <c r="I567" s="163" t="s">
        <v>5706</v>
      </c>
      <c r="J567" s="163" t="s">
        <v>8205</v>
      </c>
      <c r="K567" s="164" t="s">
        <v>195</v>
      </c>
      <c r="L567" s="165">
        <v>45642</v>
      </c>
      <c r="M567" s="163"/>
      <c r="N567" s="163"/>
      <c r="O567" s="163"/>
    </row>
    <row r="568" spans="1:15">
      <c r="A568" s="163"/>
      <c r="B568" s="187" t="s">
        <v>147</v>
      </c>
      <c r="C568" s="163" t="s">
        <v>3408</v>
      </c>
      <c r="D568" s="190" t="s">
        <v>2608</v>
      </c>
      <c r="E568" s="165">
        <v>45641</v>
      </c>
      <c r="F568" s="165">
        <v>45641</v>
      </c>
      <c r="G568" s="163" t="s">
        <v>2015</v>
      </c>
      <c r="H568" s="163" t="s">
        <v>8211</v>
      </c>
      <c r="I568" s="163" t="s">
        <v>5706</v>
      </c>
      <c r="J568" s="163" t="s">
        <v>7085</v>
      </c>
      <c r="K568" s="164" t="s">
        <v>195</v>
      </c>
      <c r="L568" s="165">
        <v>45645</v>
      </c>
      <c r="M568" s="163"/>
      <c r="N568" s="163"/>
      <c r="O568" s="163"/>
    </row>
    <row r="569" spans="1:15">
      <c r="A569" s="163"/>
      <c r="B569" s="187" t="s">
        <v>147</v>
      </c>
      <c r="C569" s="163" t="s">
        <v>2800</v>
      </c>
      <c r="D569" s="190" t="s">
        <v>2609</v>
      </c>
      <c r="E569" s="165">
        <v>45641</v>
      </c>
      <c r="F569" s="165">
        <v>45641</v>
      </c>
      <c r="G569" s="163" t="s">
        <v>2015</v>
      </c>
      <c r="H569" s="163" t="s">
        <v>8099</v>
      </c>
      <c r="I569" s="163" t="s">
        <v>7219</v>
      </c>
      <c r="J569" s="163" t="s">
        <v>7169</v>
      </c>
      <c r="K569" s="164" t="s">
        <v>195</v>
      </c>
      <c r="L569" s="165">
        <v>45642</v>
      </c>
      <c r="M569" s="163"/>
      <c r="N569" s="163"/>
      <c r="O569" s="163"/>
    </row>
    <row r="570" spans="1:15">
      <c r="A570" s="163"/>
      <c r="B570" s="187" t="s">
        <v>147</v>
      </c>
      <c r="C570" s="163" t="s">
        <v>2800</v>
      </c>
      <c r="D570" s="190" t="s">
        <v>2610</v>
      </c>
      <c r="E570" s="165">
        <v>45642</v>
      </c>
      <c r="F570" s="165">
        <v>45642</v>
      </c>
      <c r="G570" s="163" t="s">
        <v>2015</v>
      </c>
      <c r="H570" s="163" t="s">
        <v>8105</v>
      </c>
      <c r="I570" s="163" t="s">
        <v>5696</v>
      </c>
      <c r="J570" s="163" t="s">
        <v>7169</v>
      </c>
      <c r="K570" s="164" t="s">
        <v>195</v>
      </c>
      <c r="L570" s="165">
        <v>45642</v>
      </c>
      <c r="M570" s="163"/>
      <c r="N570" s="163"/>
      <c r="O570" s="163"/>
    </row>
    <row r="571" spans="1:15">
      <c r="A571" s="163"/>
      <c r="B571" s="187" t="s">
        <v>147</v>
      </c>
      <c r="C571" s="163" t="s">
        <v>2800</v>
      </c>
      <c r="D571" s="190" t="s">
        <v>2611</v>
      </c>
      <c r="E571" s="165">
        <v>45643</v>
      </c>
      <c r="F571" s="165">
        <v>45643</v>
      </c>
      <c r="G571" s="163" t="s">
        <v>5331</v>
      </c>
      <c r="H571" s="163" t="s">
        <v>5838</v>
      </c>
      <c r="I571" s="163" t="s">
        <v>5696</v>
      </c>
      <c r="J571" s="163" t="s">
        <v>7169</v>
      </c>
      <c r="K571" s="164" t="s">
        <v>195</v>
      </c>
      <c r="L571" s="165">
        <v>45645</v>
      </c>
      <c r="M571" s="163"/>
      <c r="N571" s="163"/>
      <c r="O571" s="163"/>
    </row>
    <row r="572" spans="1:15">
      <c r="A572" s="163"/>
      <c r="B572" s="187" t="s">
        <v>147</v>
      </c>
      <c r="C572" s="163" t="s">
        <v>3408</v>
      </c>
      <c r="D572" s="190" t="s">
        <v>2612</v>
      </c>
      <c r="E572" s="165">
        <v>45642</v>
      </c>
      <c r="F572" s="165">
        <v>45642</v>
      </c>
      <c r="G572" s="163" t="s">
        <v>2015</v>
      </c>
      <c r="H572" s="163" t="s">
        <v>8105</v>
      </c>
      <c r="I572" s="163" t="s">
        <v>5706</v>
      </c>
      <c r="J572" s="163" t="s">
        <v>1820</v>
      </c>
      <c r="K572" s="164" t="s">
        <v>195</v>
      </c>
      <c r="L572" s="165">
        <v>45642</v>
      </c>
      <c r="M572" s="163"/>
      <c r="N572" s="163"/>
      <c r="O572" s="163"/>
    </row>
    <row r="573" spans="1:15">
      <c r="A573" s="163"/>
      <c r="B573" s="187" t="s">
        <v>147</v>
      </c>
      <c r="C573" s="163" t="s">
        <v>8193</v>
      </c>
      <c r="D573" s="190" t="s">
        <v>2613</v>
      </c>
      <c r="E573" s="165">
        <v>45643</v>
      </c>
      <c r="F573" s="165">
        <v>45643</v>
      </c>
      <c r="G573" s="163" t="s">
        <v>5331</v>
      </c>
      <c r="H573" s="163" t="s">
        <v>8194</v>
      </c>
      <c r="I573" s="163" t="s">
        <v>7632</v>
      </c>
      <c r="J573" s="163" t="s">
        <v>8195</v>
      </c>
      <c r="K573" s="164" t="s">
        <v>197</v>
      </c>
      <c r="L573" s="165">
        <v>45657</v>
      </c>
      <c r="M573" s="163"/>
      <c r="N573" s="163"/>
      <c r="O573" s="163"/>
    </row>
    <row r="574" spans="1:15">
      <c r="A574" s="163"/>
      <c r="B574" s="187" t="s">
        <v>147</v>
      </c>
      <c r="C574" s="163" t="s">
        <v>3408</v>
      </c>
      <c r="D574" s="190" t="s">
        <v>2614</v>
      </c>
      <c r="E574" s="165">
        <v>45643</v>
      </c>
      <c r="F574" s="165">
        <v>45644</v>
      </c>
      <c r="G574" s="163" t="s">
        <v>2015</v>
      </c>
      <c r="H574" s="163" t="s">
        <v>8197</v>
      </c>
      <c r="I574" s="163" t="s">
        <v>5706</v>
      </c>
      <c r="J574" s="163" t="s">
        <v>7086</v>
      </c>
      <c r="K574" s="164" t="s">
        <v>195</v>
      </c>
      <c r="L574" s="165">
        <v>45649</v>
      </c>
      <c r="M574" s="163"/>
      <c r="N574" s="163"/>
      <c r="O574" s="163"/>
    </row>
    <row r="575" spans="1:15">
      <c r="A575" s="163"/>
      <c r="B575" s="187" t="s">
        <v>147</v>
      </c>
      <c r="C575" s="163" t="s">
        <v>5252</v>
      </c>
      <c r="D575" s="190" t="s">
        <v>2714</v>
      </c>
      <c r="E575" s="165">
        <v>45670</v>
      </c>
      <c r="F575" s="165">
        <v>45670</v>
      </c>
      <c r="G575" s="163" t="s">
        <v>7135</v>
      </c>
      <c r="H575" s="163" t="s">
        <v>8210</v>
      </c>
      <c r="I575" s="163" t="s">
        <v>7706</v>
      </c>
      <c r="J575" s="163" t="s">
        <v>5649</v>
      </c>
      <c r="K575" s="164" t="s">
        <v>195</v>
      </c>
      <c r="L575" s="165">
        <v>45676</v>
      </c>
      <c r="M575" s="163"/>
      <c r="N575" s="163"/>
      <c r="O575" s="163"/>
    </row>
    <row r="576" spans="1:15" s="228" customFormat="1">
      <c r="A576" s="221"/>
      <c r="B576" s="216" t="s">
        <v>147</v>
      </c>
      <c r="C576" s="221" t="s">
        <v>5252</v>
      </c>
      <c r="D576" s="216" t="s">
        <v>11875</v>
      </c>
      <c r="E576" s="222">
        <v>45836</v>
      </c>
      <c r="F576" s="222">
        <v>45836</v>
      </c>
      <c r="G576" s="221" t="s">
        <v>7135</v>
      </c>
      <c r="H576" s="221" t="s">
        <v>8210</v>
      </c>
      <c r="I576" s="221" t="s">
        <v>7706</v>
      </c>
      <c r="J576" s="221" t="s">
        <v>5649</v>
      </c>
      <c r="K576" s="229" t="s">
        <v>298</v>
      </c>
      <c r="L576" s="165">
        <v>45836</v>
      </c>
      <c r="M576" s="221"/>
      <c r="N576" s="221"/>
      <c r="O576" s="221"/>
    </row>
    <row r="577" spans="1:15" s="228" customFormat="1">
      <c r="A577" s="221"/>
      <c r="B577" s="216"/>
      <c r="C577" s="221" t="s">
        <v>5252</v>
      </c>
      <c r="D577" s="216" t="s">
        <v>11888</v>
      </c>
      <c r="E577" s="222">
        <v>45838</v>
      </c>
      <c r="F577" s="222">
        <v>45838</v>
      </c>
      <c r="G577" s="221" t="s">
        <v>7135</v>
      </c>
      <c r="H577" s="221" t="s">
        <v>8210</v>
      </c>
      <c r="I577" s="221" t="s">
        <v>7706</v>
      </c>
      <c r="J577" s="221" t="s">
        <v>5649</v>
      </c>
      <c r="K577" s="229" t="s">
        <v>195</v>
      </c>
      <c r="L577" s="165">
        <v>45845</v>
      </c>
      <c r="M577" s="221"/>
      <c r="N577" s="221"/>
      <c r="O577" s="221"/>
    </row>
    <row r="578" spans="1:15" ht="16.5" customHeight="1">
      <c r="A578" s="163"/>
      <c r="B578" s="187" t="s">
        <v>147</v>
      </c>
      <c r="C578" s="163" t="s">
        <v>3408</v>
      </c>
      <c r="D578" s="190" t="s">
        <v>2715</v>
      </c>
      <c r="E578" s="165">
        <v>45643</v>
      </c>
      <c r="F578" s="165">
        <v>45643</v>
      </c>
      <c r="G578" s="163" t="s">
        <v>5331</v>
      </c>
      <c r="H578" s="163" t="s">
        <v>8142</v>
      </c>
      <c r="I578" s="163" t="s">
        <v>5706</v>
      </c>
      <c r="J578" s="163" t="s">
        <v>7091</v>
      </c>
      <c r="K578" s="164" t="s">
        <v>195</v>
      </c>
      <c r="L578" s="165">
        <v>45649</v>
      </c>
      <c r="M578" s="163"/>
      <c r="N578" s="163"/>
      <c r="O578" s="163"/>
    </row>
    <row r="579" spans="1:15">
      <c r="A579" s="163"/>
      <c r="B579" s="187" t="s">
        <v>147</v>
      </c>
      <c r="C579" s="163" t="s">
        <v>3408</v>
      </c>
      <c r="D579" s="190" t="s">
        <v>2716</v>
      </c>
      <c r="E579" s="165">
        <v>45644</v>
      </c>
      <c r="F579" s="165">
        <v>45644</v>
      </c>
      <c r="G579" s="163" t="s">
        <v>5331</v>
      </c>
      <c r="H579" s="163" t="s">
        <v>8107</v>
      </c>
      <c r="I579" s="163" t="s">
        <v>5706</v>
      </c>
      <c r="J579" s="163" t="s">
        <v>7086</v>
      </c>
      <c r="K579" s="164" t="s">
        <v>195</v>
      </c>
      <c r="L579" s="165">
        <v>45649</v>
      </c>
      <c r="M579" s="163"/>
      <c r="N579" s="163"/>
      <c r="O579" s="163"/>
    </row>
    <row r="580" spans="1:15">
      <c r="A580" s="163"/>
      <c r="B580" s="187" t="s">
        <v>147</v>
      </c>
      <c r="C580" s="163" t="s">
        <v>3408</v>
      </c>
      <c r="D580" s="190" t="s">
        <v>2717</v>
      </c>
      <c r="E580" s="165">
        <v>45644</v>
      </c>
      <c r="F580" s="165">
        <v>45644</v>
      </c>
      <c r="G580" s="163" t="s">
        <v>2015</v>
      </c>
      <c r="H580" s="163" t="s">
        <v>8211</v>
      </c>
      <c r="I580" s="163" t="s">
        <v>5706</v>
      </c>
      <c r="J580" s="163" t="s">
        <v>8090</v>
      </c>
      <c r="K580" s="164" t="s">
        <v>195</v>
      </c>
      <c r="L580" s="165">
        <v>45649</v>
      </c>
      <c r="M580" s="163"/>
      <c r="N580" s="163"/>
      <c r="O580" s="163"/>
    </row>
    <row r="581" spans="1:15">
      <c r="A581" s="163"/>
      <c r="B581" s="187" t="s">
        <v>147</v>
      </c>
      <c r="C581" s="163" t="s">
        <v>3408</v>
      </c>
      <c r="D581" s="190" t="s">
        <v>2718</v>
      </c>
      <c r="E581" s="165">
        <v>45644</v>
      </c>
      <c r="F581" s="165">
        <v>45644</v>
      </c>
      <c r="G581" s="163" t="s">
        <v>2015</v>
      </c>
      <c r="H581" s="163" t="s">
        <v>8020</v>
      </c>
      <c r="I581" s="163" t="s">
        <v>5706</v>
      </c>
      <c r="J581" s="163" t="s">
        <v>7169</v>
      </c>
      <c r="K581" s="164" t="s">
        <v>298</v>
      </c>
      <c r="L581" s="165">
        <v>45649</v>
      </c>
      <c r="M581" s="163"/>
      <c r="N581" s="163"/>
      <c r="O581" s="163"/>
    </row>
    <row r="582" spans="1:15">
      <c r="A582" s="163"/>
      <c r="B582" s="187" t="s">
        <v>147</v>
      </c>
      <c r="C582" s="163" t="s">
        <v>3408</v>
      </c>
      <c r="D582" s="190" t="s">
        <v>2719</v>
      </c>
      <c r="E582" s="165">
        <v>45645</v>
      </c>
      <c r="F582" s="165">
        <v>45644</v>
      </c>
      <c r="G582" s="163" t="s">
        <v>2015</v>
      </c>
      <c r="H582" s="163" t="s">
        <v>8213</v>
      </c>
      <c r="I582" s="163" t="s">
        <v>5706</v>
      </c>
      <c r="J582" s="163" t="s">
        <v>7085</v>
      </c>
      <c r="K582" s="164" t="s">
        <v>298</v>
      </c>
      <c r="L582" s="165">
        <v>45645</v>
      </c>
      <c r="M582" s="163"/>
      <c r="N582" s="163"/>
      <c r="O582" s="163"/>
    </row>
    <row r="583" spans="1:15">
      <c r="A583" s="163"/>
      <c r="B583" s="187" t="s">
        <v>147</v>
      </c>
      <c r="C583" s="163" t="s">
        <v>2150</v>
      </c>
      <c r="D583" s="190" t="s">
        <v>2720</v>
      </c>
      <c r="E583" s="165">
        <v>45645</v>
      </c>
      <c r="F583" s="165">
        <v>45645</v>
      </c>
      <c r="G583" s="163" t="s">
        <v>2015</v>
      </c>
      <c r="H583" s="163" t="s">
        <v>8213</v>
      </c>
      <c r="I583" s="163" t="s">
        <v>5645</v>
      </c>
      <c r="J583" s="163" t="s">
        <v>7145</v>
      </c>
      <c r="K583" s="164" t="s">
        <v>195</v>
      </c>
      <c r="L583" s="165">
        <v>45649</v>
      </c>
      <c r="M583" s="163"/>
      <c r="N583" s="163"/>
      <c r="O583" s="163"/>
    </row>
    <row r="584" spans="1:15">
      <c r="A584" s="163"/>
      <c r="B584" s="187" t="s">
        <v>147</v>
      </c>
      <c r="C584" s="163" t="s">
        <v>3408</v>
      </c>
      <c r="D584" s="190" t="s">
        <v>2721</v>
      </c>
      <c r="E584" s="165">
        <v>45645</v>
      </c>
      <c r="F584" s="165">
        <v>45645</v>
      </c>
      <c r="G584" s="163" t="s">
        <v>2015</v>
      </c>
      <c r="H584" s="163" t="s">
        <v>8214</v>
      </c>
      <c r="I584" s="163" t="s">
        <v>5706</v>
      </c>
      <c r="J584" s="163" t="s">
        <v>7093</v>
      </c>
      <c r="K584" s="164" t="s">
        <v>195</v>
      </c>
      <c r="L584" s="165">
        <v>45649</v>
      </c>
      <c r="M584" s="163"/>
      <c r="N584" s="163"/>
      <c r="O584" s="163"/>
    </row>
    <row r="585" spans="1:15">
      <c r="A585" s="163"/>
      <c r="B585" s="187" t="s">
        <v>147</v>
      </c>
      <c r="C585" s="163" t="s">
        <v>3408</v>
      </c>
      <c r="D585" s="190" t="s">
        <v>2722</v>
      </c>
      <c r="E585" s="165">
        <v>45647</v>
      </c>
      <c r="F585" s="165">
        <v>45647</v>
      </c>
      <c r="G585" s="163" t="s">
        <v>2015</v>
      </c>
      <c r="H585" s="163" t="s">
        <v>8105</v>
      </c>
      <c r="I585" s="163" t="s">
        <v>5706</v>
      </c>
      <c r="J585" s="163" t="s">
        <v>7115</v>
      </c>
      <c r="K585" s="164" t="s">
        <v>195</v>
      </c>
      <c r="L585" s="165">
        <v>45649</v>
      </c>
      <c r="M585" s="163"/>
      <c r="N585" s="163"/>
      <c r="O585" s="163"/>
    </row>
    <row r="586" spans="1:15">
      <c r="A586" s="163"/>
      <c r="B586" s="187" t="s">
        <v>147</v>
      </c>
      <c r="C586" s="163" t="s">
        <v>3408</v>
      </c>
      <c r="D586" s="190" t="s">
        <v>2723</v>
      </c>
      <c r="E586" s="165">
        <v>45645</v>
      </c>
      <c r="F586" s="165">
        <v>45645</v>
      </c>
      <c r="G586" s="163" t="s">
        <v>2015</v>
      </c>
      <c r="H586" s="163" t="s">
        <v>8213</v>
      </c>
      <c r="I586" s="163" t="s">
        <v>5706</v>
      </c>
      <c r="J586" s="163" t="s">
        <v>7169</v>
      </c>
      <c r="K586" s="164" t="s">
        <v>195</v>
      </c>
      <c r="L586" s="165">
        <v>45649</v>
      </c>
      <c r="M586" s="163"/>
      <c r="N586" s="163"/>
      <c r="O586" s="163"/>
    </row>
    <row r="587" spans="1:15">
      <c r="A587" s="163"/>
      <c r="B587" s="187" t="s">
        <v>147</v>
      </c>
      <c r="C587" s="163" t="s">
        <v>3408</v>
      </c>
      <c r="D587" s="190" t="s">
        <v>2849</v>
      </c>
      <c r="E587" s="165">
        <v>45645</v>
      </c>
      <c r="F587" s="165">
        <v>45645</v>
      </c>
      <c r="G587" s="163" t="s">
        <v>2015</v>
      </c>
      <c r="H587" s="163" t="s">
        <v>8136</v>
      </c>
      <c r="I587" s="163" t="s">
        <v>5706</v>
      </c>
      <c r="J587" s="163" t="s">
        <v>7186</v>
      </c>
      <c r="K587" s="164" t="s">
        <v>195</v>
      </c>
      <c r="L587" s="165">
        <v>45649</v>
      </c>
      <c r="M587" s="163"/>
      <c r="N587" s="163"/>
      <c r="O587" s="163"/>
    </row>
    <row r="588" spans="1:15">
      <c r="A588" s="163"/>
      <c r="B588" s="187" t="s">
        <v>147</v>
      </c>
      <c r="C588" s="163" t="s">
        <v>8216</v>
      </c>
      <c r="D588" s="190" t="s">
        <v>2850</v>
      </c>
      <c r="E588" s="165">
        <v>45645</v>
      </c>
      <c r="F588" s="165">
        <v>45646</v>
      </c>
      <c r="G588" s="163" t="s">
        <v>2015</v>
      </c>
      <c r="H588" s="163" t="s">
        <v>8217</v>
      </c>
      <c r="I588" s="163" t="s">
        <v>5706</v>
      </c>
      <c r="J588" s="163" t="s">
        <v>7203</v>
      </c>
      <c r="K588" s="164" t="s">
        <v>195</v>
      </c>
      <c r="L588" s="165">
        <v>45649</v>
      </c>
      <c r="M588" s="163"/>
      <c r="N588" s="163"/>
      <c r="O588" s="163"/>
    </row>
    <row r="589" spans="1:15">
      <c r="A589" s="163"/>
      <c r="B589" s="187" t="s">
        <v>147</v>
      </c>
      <c r="C589" s="163" t="s">
        <v>3408</v>
      </c>
      <c r="D589" s="190" t="s">
        <v>2851</v>
      </c>
      <c r="E589" s="165">
        <v>45645</v>
      </c>
      <c r="F589" s="165">
        <v>45646</v>
      </c>
      <c r="G589" s="163" t="s">
        <v>5331</v>
      </c>
      <c r="H589" s="163" t="s">
        <v>8218</v>
      </c>
      <c r="I589" s="163" t="s">
        <v>5706</v>
      </c>
      <c r="J589" s="163" t="s">
        <v>8219</v>
      </c>
      <c r="K589" s="164" t="s">
        <v>195</v>
      </c>
      <c r="L589" s="165">
        <v>45649</v>
      </c>
      <c r="M589" s="163"/>
      <c r="N589" s="163"/>
      <c r="O589" s="163"/>
    </row>
    <row r="590" spans="1:15">
      <c r="A590" s="163"/>
      <c r="B590" s="187" t="s">
        <v>147</v>
      </c>
      <c r="C590" s="163" t="s">
        <v>3408</v>
      </c>
      <c r="D590" s="190" t="s">
        <v>2852</v>
      </c>
      <c r="E590" s="165">
        <v>45645</v>
      </c>
      <c r="F590" s="165">
        <v>45646</v>
      </c>
      <c r="G590" s="163" t="s">
        <v>5331</v>
      </c>
      <c r="H590" s="163" t="s">
        <v>8142</v>
      </c>
      <c r="I590" s="163" t="s">
        <v>5706</v>
      </c>
      <c r="J590" s="163" t="s">
        <v>7169</v>
      </c>
      <c r="K590" s="164" t="s">
        <v>195</v>
      </c>
      <c r="L590" s="165">
        <v>45649</v>
      </c>
      <c r="M590" s="163"/>
      <c r="N590" s="163"/>
      <c r="O590" s="163"/>
    </row>
    <row r="591" spans="1:15">
      <c r="A591" s="163"/>
      <c r="B591" s="187" t="s">
        <v>147</v>
      </c>
      <c r="C591" s="163" t="s">
        <v>4544</v>
      </c>
      <c r="D591" s="190" t="s">
        <v>2853</v>
      </c>
      <c r="E591" s="165">
        <v>45646</v>
      </c>
      <c r="F591" s="165">
        <v>45646</v>
      </c>
      <c r="G591" s="163" t="s">
        <v>7135</v>
      </c>
      <c r="H591" s="163" t="s">
        <v>8220</v>
      </c>
      <c r="I591" s="163" t="s">
        <v>5906</v>
      </c>
      <c r="J591" s="163" t="s">
        <v>8221</v>
      </c>
      <c r="K591" s="164" t="s">
        <v>298</v>
      </c>
      <c r="L591" s="165">
        <v>45649</v>
      </c>
      <c r="M591" s="163"/>
      <c r="N591" s="163"/>
      <c r="O591" s="163"/>
    </row>
    <row r="592" spans="1:15">
      <c r="A592" s="163"/>
      <c r="B592" s="187" t="s">
        <v>147</v>
      </c>
      <c r="C592" s="163"/>
      <c r="D592" s="190" t="s">
        <v>2854</v>
      </c>
      <c r="E592" s="164"/>
      <c r="F592" s="164"/>
      <c r="G592" s="163"/>
      <c r="H592" s="163"/>
      <c r="I592" s="163"/>
      <c r="J592" s="163"/>
      <c r="K592" s="164"/>
      <c r="L592" s="164"/>
      <c r="M592" s="163"/>
      <c r="N592" s="163"/>
      <c r="O592" s="163"/>
    </row>
    <row r="593" spans="1:15">
      <c r="A593" s="163"/>
      <c r="B593" s="187" t="s">
        <v>147</v>
      </c>
      <c r="C593" s="163" t="s">
        <v>2064</v>
      </c>
      <c r="D593" s="190" t="s">
        <v>2855</v>
      </c>
      <c r="E593" s="165">
        <v>45658</v>
      </c>
      <c r="F593" s="165">
        <v>45658</v>
      </c>
      <c r="G593" s="163" t="s">
        <v>5406</v>
      </c>
      <c r="H593" s="163" t="s">
        <v>9120</v>
      </c>
      <c r="I593" s="163" t="s">
        <v>5906</v>
      </c>
      <c r="J593" s="163" t="s">
        <v>9119</v>
      </c>
      <c r="K593" s="164" t="s">
        <v>195</v>
      </c>
      <c r="L593" s="165">
        <v>45675</v>
      </c>
      <c r="M593" s="163"/>
      <c r="N593" s="163"/>
      <c r="O593" s="163"/>
    </row>
    <row r="594" spans="1:15">
      <c r="A594" s="163"/>
      <c r="B594" s="187" t="s">
        <v>147</v>
      </c>
      <c r="C594" s="163" t="s">
        <v>3408</v>
      </c>
      <c r="D594" s="190" t="s">
        <v>2891</v>
      </c>
      <c r="E594" s="165">
        <v>45647</v>
      </c>
      <c r="F594" s="165">
        <v>45647</v>
      </c>
      <c r="G594" s="163" t="s">
        <v>5331</v>
      </c>
      <c r="H594" s="163" t="s">
        <v>8142</v>
      </c>
      <c r="I594" s="163" t="s">
        <v>5706</v>
      </c>
      <c r="J594" s="163" t="s">
        <v>8226</v>
      </c>
      <c r="K594" s="164" t="s">
        <v>195</v>
      </c>
      <c r="L594" s="165">
        <v>45649</v>
      </c>
      <c r="M594" s="163"/>
      <c r="N594" s="163"/>
      <c r="O594" s="163"/>
    </row>
    <row r="595" spans="1:15">
      <c r="A595" s="163"/>
      <c r="B595" s="187" t="s">
        <v>147</v>
      </c>
      <c r="C595" s="163" t="s">
        <v>3408</v>
      </c>
      <c r="D595" s="190" t="s">
        <v>2892</v>
      </c>
      <c r="E595" s="165">
        <v>45647</v>
      </c>
      <c r="F595" s="165">
        <v>45647</v>
      </c>
      <c r="G595" s="163" t="s">
        <v>2015</v>
      </c>
      <c r="H595" s="163" t="s">
        <v>8105</v>
      </c>
      <c r="I595" s="163" t="s">
        <v>5706</v>
      </c>
      <c r="J595" s="163" t="s">
        <v>7203</v>
      </c>
      <c r="K595" s="164" t="s">
        <v>195</v>
      </c>
      <c r="L595" s="165">
        <v>45649</v>
      </c>
      <c r="M595" s="163"/>
      <c r="N595" s="163"/>
      <c r="O595" s="163"/>
    </row>
    <row r="596" spans="1:15">
      <c r="A596" s="163"/>
      <c r="B596" s="187" t="s">
        <v>147</v>
      </c>
      <c r="C596" s="163" t="s">
        <v>3440</v>
      </c>
      <c r="D596" s="190" t="s">
        <v>2893</v>
      </c>
      <c r="E596" s="165">
        <v>45647</v>
      </c>
      <c r="F596" s="165">
        <v>45647</v>
      </c>
      <c r="G596" s="163" t="s">
        <v>2015</v>
      </c>
      <c r="H596" s="163" t="s">
        <v>8136</v>
      </c>
      <c r="I596" s="163" t="s">
        <v>5852</v>
      </c>
      <c r="J596" s="163" t="s">
        <v>7169</v>
      </c>
      <c r="K596" s="164" t="s">
        <v>195</v>
      </c>
      <c r="L596" s="165">
        <v>45649</v>
      </c>
      <c r="M596" s="163"/>
      <c r="N596" s="163"/>
      <c r="O596" s="163"/>
    </row>
    <row r="597" spans="1:15">
      <c r="A597" s="163"/>
      <c r="B597" s="187" t="s">
        <v>147</v>
      </c>
      <c r="C597" s="163" t="s">
        <v>3440</v>
      </c>
      <c r="D597" s="190" t="s">
        <v>2894</v>
      </c>
      <c r="E597" s="165">
        <v>45649</v>
      </c>
      <c r="F597" s="165">
        <v>45649</v>
      </c>
      <c r="G597" s="163" t="s">
        <v>2015</v>
      </c>
      <c r="H597" s="163" t="s">
        <v>8243</v>
      </c>
      <c r="I597" s="163" t="s">
        <v>5852</v>
      </c>
      <c r="J597" s="163" t="s">
        <v>7169</v>
      </c>
      <c r="K597" s="164" t="s">
        <v>195</v>
      </c>
      <c r="L597" s="165">
        <v>45650</v>
      </c>
      <c r="M597" s="163"/>
      <c r="N597" s="163"/>
      <c r="O597" s="163"/>
    </row>
    <row r="598" spans="1:15">
      <c r="A598" s="163"/>
      <c r="B598" s="187" t="s">
        <v>147</v>
      </c>
      <c r="C598" s="163" t="s">
        <v>3408</v>
      </c>
      <c r="D598" s="190" t="s">
        <v>2895</v>
      </c>
      <c r="E598" s="165">
        <v>45649</v>
      </c>
      <c r="F598" s="165">
        <v>45649</v>
      </c>
      <c r="G598" s="163" t="s">
        <v>2015</v>
      </c>
      <c r="H598" s="163" t="s">
        <v>8106</v>
      </c>
      <c r="I598" s="163" t="s">
        <v>5706</v>
      </c>
      <c r="J598" s="163" t="s">
        <v>7186</v>
      </c>
      <c r="K598" s="164" t="s">
        <v>195</v>
      </c>
      <c r="L598" s="165">
        <v>45650</v>
      </c>
      <c r="M598" s="163"/>
      <c r="N598" s="163"/>
      <c r="O598" s="163"/>
    </row>
    <row r="599" spans="1:15">
      <c r="A599" s="163"/>
      <c r="B599" s="187" t="s">
        <v>147</v>
      </c>
      <c r="C599" s="163" t="s">
        <v>3408</v>
      </c>
      <c r="D599" s="190" t="s">
        <v>2896</v>
      </c>
      <c r="E599" s="165">
        <v>45649</v>
      </c>
      <c r="F599" s="165">
        <v>45649</v>
      </c>
      <c r="G599" s="163" t="s">
        <v>5331</v>
      </c>
      <c r="H599" s="163" t="s">
        <v>8142</v>
      </c>
      <c r="I599" s="163" t="s">
        <v>5706</v>
      </c>
      <c r="J599" s="163" t="s">
        <v>7203</v>
      </c>
      <c r="K599" s="164" t="s">
        <v>195</v>
      </c>
      <c r="L599" s="170">
        <v>45657</v>
      </c>
      <c r="M599" s="163"/>
      <c r="N599" s="163"/>
      <c r="O599" s="163"/>
    </row>
    <row r="600" spans="1:15">
      <c r="A600" s="163"/>
      <c r="B600" s="187" t="s">
        <v>147</v>
      </c>
      <c r="C600" s="163" t="s">
        <v>3408</v>
      </c>
      <c r="D600" s="190" t="s">
        <v>2897</v>
      </c>
      <c r="E600" s="165">
        <v>45649</v>
      </c>
      <c r="F600" s="165">
        <v>45650</v>
      </c>
      <c r="G600" s="163" t="s">
        <v>5331</v>
      </c>
      <c r="H600" s="163" t="s">
        <v>8250</v>
      </c>
      <c r="I600" s="163" t="s">
        <v>5706</v>
      </c>
      <c r="J600" s="163" t="s">
        <v>7186</v>
      </c>
      <c r="K600" s="164" t="s">
        <v>195</v>
      </c>
      <c r="L600" s="170">
        <v>45657</v>
      </c>
      <c r="M600" s="163"/>
      <c r="N600" s="163"/>
      <c r="O600" s="163"/>
    </row>
    <row r="601" spans="1:15" ht="30">
      <c r="A601" s="163"/>
      <c r="B601" s="187" t="s">
        <v>147</v>
      </c>
      <c r="C601" s="181" t="s">
        <v>3440</v>
      </c>
      <c r="D601" s="190" t="s">
        <v>2898</v>
      </c>
      <c r="E601" s="170">
        <v>45647</v>
      </c>
      <c r="F601" s="170">
        <v>45647</v>
      </c>
      <c r="G601" s="181" t="s">
        <v>2015</v>
      </c>
      <c r="H601" s="225" t="s">
        <v>8300</v>
      </c>
      <c r="I601" s="181" t="s">
        <v>6273</v>
      </c>
      <c r="J601" s="181" t="s">
        <v>8301</v>
      </c>
      <c r="K601" s="173" t="s">
        <v>195</v>
      </c>
      <c r="L601" s="170">
        <v>45657</v>
      </c>
      <c r="M601" s="163"/>
      <c r="N601" s="163"/>
      <c r="O601" s="163"/>
    </row>
    <row r="602" spans="1:15">
      <c r="A602" s="163"/>
      <c r="B602" s="187" t="s">
        <v>147</v>
      </c>
      <c r="C602" s="163" t="s">
        <v>3440</v>
      </c>
      <c r="D602" s="190" t="s">
        <v>2899</v>
      </c>
      <c r="E602" s="165">
        <v>45650</v>
      </c>
      <c r="F602" s="165">
        <v>45650</v>
      </c>
      <c r="G602" s="163" t="s">
        <v>5331</v>
      </c>
      <c r="H602" s="163" t="s">
        <v>8142</v>
      </c>
      <c r="I602" s="163" t="s">
        <v>8302</v>
      </c>
      <c r="J602" s="163" t="s">
        <v>7169</v>
      </c>
      <c r="K602" s="164" t="s">
        <v>197</v>
      </c>
      <c r="L602" s="170">
        <v>45657</v>
      </c>
      <c r="M602" s="163"/>
      <c r="N602" s="163"/>
      <c r="O602" s="163"/>
    </row>
    <row r="603" spans="1:15">
      <c r="A603" s="163"/>
      <c r="B603" s="187" t="s">
        <v>147</v>
      </c>
      <c r="C603" s="163" t="s">
        <v>3440</v>
      </c>
      <c r="D603" s="190" t="s">
        <v>2900</v>
      </c>
      <c r="E603" s="165">
        <v>45651</v>
      </c>
      <c r="F603" s="165">
        <v>45651</v>
      </c>
      <c r="G603" s="163" t="s">
        <v>5331</v>
      </c>
      <c r="H603" s="163" t="s">
        <v>8211</v>
      </c>
      <c r="I603" s="163" t="s">
        <v>5852</v>
      </c>
      <c r="J603" s="163" t="s">
        <v>8205</v>
      </c>
      <c r="K603" s="164" t="s">
        <v>195</v>
      </c>
      <c r="L603" s="170">
        <v>45659</v>
      </c>
      <c r="M603" s="163"/>
      <c r="N603" s="163"/>
      <c r="O603" s="163"/>
    </row>
    <row r="604" spans="1:15">
      <c r="A604" s="163"/>
      <c r="B604" s="187" t="s">
        <v>147</v>
      </c>
      <c r="C604" s="163" t="s">
        <v>2183</v>
      </c>
      <c r="D604" s="190" t="s">
        <v>2901</v>
      </c>
      <c r="E604" s="165">
        <v>45652</v>
      </c>
      <c r="F604" s="165">
        <v>45652</v>
      </c>
      <c r="G604" s="163" t="s">
        <v>5331</v>
      </c>
      <c r="H604" s="163" t="s">
        <v>8311</v>
      </c>
      <c r="I604" s="163"/>
      <c r="J604" s="163" t="s">
        <v>8312</v>
      </c>
      <c r="K604" s="164" t="s">
        <v>195</v>
      </c>
      <c r="L604" s="170">
        <v>45657</v>
      </c>
      <c r="M604" s="163"/>
      <c r="N604" s="163"/>
      <c r="O604" s="163"/>
    </row>
    <row r="605" spans="1:15">
      <c r="A605" s="163"/>
      <c r="B605" s="187" t="s">
        <v>147</v>
      </c>
      <c r="C605" s="163" t="s">
        <v>2150</v>
      </c>
      <c r="D605" s="190" t="s">
        <v>2902</v>
      </c>
      <c r="E605" s="165">
        <v>45653</v>
      </c>
      <c r="F605" s="165">
        <v>45653</v>
      </c>
      <c r="G605" s="163" t="s">
        <v>5331</v>
      </c>
      <c r="H605" s="163" t="s">
        <v>8142</v>
      </c>
      <c r="I605" s="163" t="s">
        <v>9114</v>
      </c>
      <c r="J605" s="163" t="s">
        <v>7145</v>
      </c>
      <c r="K605" s="164" t="s">
        <v>195</v>
      </c>
      <c r="L605" s="170">
        <v>45657</v>
      </c>
      <c r="M605" s="163"/>
      <c r="N605" s="163"/>
      <c r="O605" s="163"/>
    </row>
    <row r="606" spans="1:15">
      <c r="A606" s="163"/>
      <c r="B606" s="187" t="s">
        <v>147</v>
      </c>
      <c r="C606" s="163" t="s">
        <v>3641</v>
      </c>
      <c r="D606" s="190" t="s">
        <v>2903</v>
      </c>
      <c r="E606" s="165">
        <v>45653</v>
      </c>
      <c r="F606" s="165">
        <v>45653</v>
      </c>
      <c r="G606" s="163" t="s">
        <v>5331</v>
      </c>
      <c r="H606" s="163" t="s">
        <v>8136</v>
      </c>
      <c r="I606" s="163" t="s">
        <v>5927</v>
      </c>
      <c r="J606" s="163" t="s">
        <v>7169</v>
      </c>
      <c r="K606" s="164" t="s">
        <v>195</v>
      </c>
      <c r="L606" s="170">
        <v>45657</v>
      </c>
      <c r="M606" s="163"/>
      <c r="N606" s="163"/>
      <c r="O606" s="163"/>
    </row>
    <row r="607" spans="1:15">
      <c r="A607" s="163"/>
      <c r="B607" s="187" t="s">
        <v>147</v>
      </c>
      <c r="C607" s="163" t="s">
        <v>3440</v>
      </c>
      <c r="D607" s="190" t="s">
        <v>2904</v>
      </c>
      <c r="E607" s="165">
        <v>45653</v>
      </c>
      <c r="F607" s="165">
        <v>45653</v>
      </c>
      <c r="G607" s="163" t="s">
        <v>5331</v>
      </c>
      <c r="H607" s="163" t="s">
        <v>8608</v>
      </c>
      <c r="I607" s="163" t="s">
        <v>5852</v>
      </c>
      <c r="J607" s="163" t="s">
        <v>8609</v>
      </c>
      <c r="K607" s="164" t="s">
        <v>195</v>
      </c>
      <c r="L607" s="170">
        <v>45657</v>
      </c>
      <c r="M607" s="163"/>
      <c r="N607" s="163"/>
      <c r="O607" s="163"/>
    </row>
    <row r="608" spans="1:15">
      <c r="A608" s="163"/>
      <c r="B608" s="187" t="s">
        <v>147</v>
      </c>
      <c r="C608" s="163" t="s">
        <v>3440</v>
      </c>
      <c r="D608" s="190" t="s">
        <v>2905</v>
      </c>
      <c r="E608" s="165">
        <v>45654</v>
      </c>
      <c r="F608" s="165">
        <v>45654</v>
      </c>
      <c r="G608" s="163" t="s">
        <v>2015</v>
      </c>
      <c r="H608" s="163" t="s">
        <v>9115</v>
      </c>
      <c r="I608" s="163" t="s">
        <v>6273</v>
      </c>
      <c r="J608" s="163" t="s">
        <v>7091</v>
      </c>
      <c r="K608" s="164" t="s">
        <v>195</v>
      </c>
      <c r="L608" s="170">
        <v>45657</v>
      </c>
      <c r="M608" s="163"/>
      <c r="N608" s="163"/>
      <c r="O608" s="163"/>
    </row>
    <row r="609" spans="1:15">
      <c r="A609" s="163"/>
      <c r="B609" s="187" t="s">
        <v>147</v>
      </c>
      <c r="C609" s="163" t="s">
        <v>3440</v>
      </c>
      <c r="D609" s="190" t="s">
        <v>2906</v>
      </c>
      <c r="E609" s="165">
        <v>45654</v>
      </c>
      <c r="F609" s="165">
        <v>45654</v>
      </c>
      <c r="G609" s="163" t="s">
        <v>5331</v>
      </c>
      <c r="H609" s="163" t="s">
        <v>9196</v>
      </c>
      <c r="I609" s="163" t="s">
        <v>5852</v>
      </c>
      <c r="J609" s="163" t="s">
        <v>7091</v>
      </c>
      <c r="K609" s="164" t="s">
        <v>197</v>
      </c>
      <c r="L609" s="165">
        <v>45662</v>
      </c>
      <c r="M609" s="163"/>
      <c r="N609" s="163"/>
      <c r="O609" s="163"/>
    </row>
    <row r="610" spans="1:15">
      <c r="A610" s="163"/>
      <c r="B610" s="187" t="s">
        <v>147</v>
      </c>
      <c r="C610" s="163" t="s">
        <v>3641</v>
      </c>
      <c r="D610" s="190" t="s">
        <v>2907</v>
      </c>
      <c r="E610" s="165">
        <v>45654</v>
      </c>
      <c r="F610" s="165">
        <v>45654</v>
      </c>
      <c r="G610" s="163" t="s">
        <v>2015</v>
      </c>
      <c r="H610" s="163" t="s">
        <v>8243</v>
      </c>
      <c r="I610" s="163" t="s">
        <v>6698</v>
      </c>
      <c r="J610" s="163" t="s">
        <v>7169</v>
      </c>
      <c r="K610" s="164" t="s">
        <v>195</v>
      </c>
      <c r="L610" s="165">
        <v>45657</v>
      </c>
      <c r="M610" s="163"/>
      <c r="N610" s="163"/>
      <c r="O610" s="163"/>
    </row>
    <row r="611" spans="1:15">
      <c r="A611" s="163"/>
      <c r="B611" s="187" t="s">
        <v>147</v>
      </c>
      <c r="C611" s="163" t="s">
        <v>3641</v>
      </c>
      <c r="D611" s="190" t="s">
        <v>2908</v>
      </c>
      <c r="E611" s="165">
        <v>45655</v>
      </c>
      <c r="F611" s="165">
        <v>45655</v>
      </c>
      <c r="G611" s="163" t="s">
        <v>5331</v>
      </c>
      <c r="H611" s="163" t="s">
        <v>9197</v>
      </c>
      <c r="I611" s="163" t="s">
        <v>6698</v>
      </c>
      <c r="J611" s="163" t="s">
        <v>7169</v>
      </c>
      <c r="K611" s="164" t="s">
        <v>195</v>
      </c>
      <c r="L611" s="165">
        <v>45664</v>
      </c>
      <c r="M611" s="163"/>
      <c r="N611" s="163"/>
      <c r="O611" s="163"/>
    </row>
    <row r="612" spans="1:15">
      <c r="A612" s="163"/>
      <c r="B612" s="187" t="s">
        <v>147</v>
      </c>
      <c r="C612" s="163" t="s">
        <v>3440</v>
      </c>
      <c r="D612" s="190" t="s">
        <v>2909</v>
      </c>
      <c r="E612" s="165">
        <v>45656</v>
      </c>
      <c r="F612" s="165">
        <v>45656</v>
      </c>
      <c r="G612" s="163" t="s">
        <v>5331</v>
      </c>
      <c r="H612" s="163" t="s">
        <v>8142</v>
      </c>
      <c r="I612" s="163" t="s">
        <v>6273</v>
      </c>
      <c r="J612" s="163" t="s">
        <v>7086</v>
      </c>
      <c r="K612" s="164" t="s">
        <v>195</v>
      </c>
      <c r="L612" s="165">
        <v>45664</v>
      </c>
      <c r="M612" s="163"/>
      <c r="N612" s="163"/>
      <c r="O612" s="163"/>
    </row>
    <row r="613" spans="1:15">
      <c r="A613" s="163"/>
      <c r="B613" s="187" t="s">
        <v>147</v>
      </c>
      <c r="C613" s="163" t="s">
        <v>3440</v>
      </c>
      <c r="D613" s="190" t="s">
        <v>2910</v>
      </c>
      <c r="E613" s="165">
        <v>45656</v>
      </c>
      <c r="F613" s="165">
        <v>45656</v>
      </c>
      <c r="G613" s="163" t="s">
        <v>2015</v>
      </c>
      <c r="H613" s="163" t="s">
        <v>8306</v>
      </c>
      <c r="I613" s="163" t="s">
        <v>6273</v>
      </c>
      <c r="J613" s="163" t="s">
        <v>7085</v>
      </c>
      <c r="K613" s="164" t="s">
        <v>195</v>
      </c>
      <c r="L613" s="165">
        <v>45659</v>
      </c>
      <c r="M613" s="163"/>
      <c r="N613" s="163"/>
      <c r="O613" s="163"/>
    </row>
    <row r="614" spans="1:15">
      <c r="A614" s="163"/>
      <c r="B614" s="187" t="s">
        <v>147</v>
      </c>
      <c r="C614" s="163" t="s">
        <v>3440</v>
      </c>
      <c r="D614" s="190" t="s">
        <v>2911</v>
      </c>
      <c r="E614" s="165">
        <v>45657</v>
      </c>
      <c r="F614" s="165">
        <v>45657</v>
      </c>
      <c r="G614" s="163" t="s">
        <v>2015</v>
      </c>
      <c r="H614" s="163" t="s">
        <v>8136</v>
      </c>
      <c r="I614" s="163" t="s">
        <v>6273</v>
      </c>
      <c r="J614" s="163" t="s">
        <v>7093</v>
      </c>
      <c r="K614" s="164" t="s">
        <v>195</v>
      </c>
      <c r="L614" s="165">
        <v>45659</v>
      </c>
      <c r="M614" s="163"/>
      <c r="N614" s="163"/>
      <c r="O614" s="163"/>
    </row>
    <row r="615" spans="1:15">
      <c r="A615" s="163"/>
      <c r="B615" s="187" t="s">
        <v>147</v>
      </c>
      <c r="C615" s="187" t="s">
        <v>3440</v>
      </c>
      <c r="D615" s="190" t="s">
        <v>2912</v>
      </c>
      <c r="E615" s="165">
        <v>45657</v>
      </c>
      <c r="F615" s="165">
        <v>45657</v>
      </c>
      <c r="G615" s="163" t="s">
        <v>2015</v>
      </c>
      <c r="H615" s="163" t="s">
        <v>8136</v>
      </c>
      <c r="I615" s="163" t="s">
        <v>6273</v>
      </c>
      <c r="J615" s="163" t="s">
        <v>7115</v>
      </c>
      <c r="K615" s="164" t="s">
        <v>195</v>
      </c>
      <c r="L615" s="165">
        <v>45664</v>
      </c>
      <c r="M615" s="163"/>
      <c r="N615" s="163"/>
      <c r="O615" s="163"/>
    </row>
    <row r="616" spans="1:15">
      <c r="A616" s="163"/>
      <c r="B616" s="187" t="s">
        <v>147</v>
      </c>
      <c r="C616" s="187" t="s">
        <v>3440</v>
      </c>
      <c r="D616" s="190" t="s">
        <v>2913</v>
      </c>
      <c r="E616" s="165">
        <v>45657</v>
      </c>
      <c r="F616" s="165">
        <v>45657</v>
      </c>
      <c r="G616" s="163" t="s">
        <v>2015</v>
      </c>
      <c r="H616" s="163" t="s">
        <v>8608</v>
      </c>
      <c r="I616" s="163" t="s">
        <v>5852</v>
      </c>
      <c r="J616" s="163" t="s">
        <v>9099</v>
      </c>
      <c r="K616" s="164" t="s">
        <v>195</v>
      </c>
      <c r="L616" s="165">
        <v>45659</v>
      </c>
      <c r="M616" s="163"/>
      <c r="N616" s="163"/>
      <c r="O616" s="163"/>
    </row>
    <row r="617" spans="1:15">
      <c r="A617" s="163"/>
      <c r="B617" s="187" t="s">
        <v>147</v>
      </c>
      <c r="C617" s="187" t="s">
        <v>7094</v>
      </c>
      <c r="D617" s="190" t="s">
        <v>2914</v>
      </c>
      <c r="E617" s="165">
        <v>45657</v>
      </c>
      <c r="F617" s="165">
        <v>45657</v>
      </c>
      <c r="G617" s="163" t="s">
        <v>5331</v>
      </c>
      <c r="H617" s="163" t="s">
        <v>9100</v>
      </c>
      <c r="I617" s="163" t="s">
        <v>7096</v>
      </c>
      <c r="J617" s="163" t="s">
        <v>9101</v>
      </c>
      <c r="K617" s="164" t="s">
        <v>197</v>
      </c>
      <c r="L617" s="165">
        <v>45664</v>
      </c>
      <c r="M617" s="163"/>
      <c r="N617" s="163"/>
      <c r="O617" s="163"/>
    </row>
    <row r="618" spans="1:15">
      <c r="A618" s="163"/>
      <c r="B618" s="187" t="s">
        <v>147</v>
      </c>
      <c r="C618" s="187" t="s">
        <v>1997</v>
      </c>
      <c r="D618" s="190" t="s">
        <v>2915</v>
      </c>
      <c r="E618" s="165">
        <v>45658</v>
      </c>
      <c r="F618" s="165">
        <v>45658</v>
      </c>
      <c r="G618" s="163" t="s">
        <v>5406</v>
      </c>
      <c r="H618" s="163" t="s">
        <v>9118</v>
      </c>
      <c r="I618" s="163" t="s">
        <v>5712</v>
      </c>
      <c r="J618" s="163" t="s">
        <v>9119</v>
      </c>
      <c r="K618" s="164" t="s">
        <v>195</v>
      </c>
      <c r="L618" s="165">
        <v>45675</v>
      </c>
      <c r="M618" s="163"/>
      <c r="N618" s="163"/>
      <c r="O618" s="163"/>
    </row>
    <row r="619" spans="1:15">
      <c r="A619" s="163"/>
      <c r="B619" s="187" t="s">
        <v>147</v>
      </c>
      <c r="C619" s="187" t="s">
        <v>3641</v>
      </c>
      <c r="D619" s="190" t="s">
        <v>2916</v>
      </c>
      <c r="E619" s="165">
        <v>45658</v>
      </c>
      <c r="F619" s="165">
        <v>45659</v>
      </c>
      <c r="G619" s="163" t="s">
        <v>2015</v>
      </c>
      <c r="H619" s="163" t="s">
        <v>9121</v>
      </c>
      <c r="I619" s="163" t="s">
        <v>6698</v>
      </c>
      <c r="J619" s="163" t="s">
        <v>9122</v>
      </c>
      <c r="K619" s="164" t="s">
        <v>197</v>
      </c>
      <c r="L619" s="165">
        <v>45660</v>
      </c>
      <c r="M619" s="163"/>
      <c r="N619" s="163"/>
      <c r="O619" s="163"/>
    </row>
    <row r="620" spans="1:15">
      <c r="A620" s="163"/>
      <c r="B620" s="187" t="s">
        <v>147</v>
      </c>
      <c r="C620" s="187" t="s">
        <v>3641</v>
      </c>
      <c r="D620" s="190" t="s">
        <v>2917</v>
      </c>
      <c r="E620" s="165">
        <v>45658</v>
      </c>
      <c r="F620" s="165">
        <v>45659</v>
      </c>
      <c r="G620" s="163" t="s">
        <v>2015</v>
      </c>
      <c r="H620" s="163" t="s">
        <v>8243</v>
      </c>
      <c r="I620" s="163" t="s">
        <v>6698</v>
      </c>
      <c r="J620" s="163" t="s">
        <v>7085</v>
      </c>
      <c r="K620" s="164" t="s">
        <v>298</v>
      </c>
      <c r="L620" s="293">
        <v>45659</v>
      </c>
      <c r="M620" s="163"/>
      <c r="N620" s="163"/>
      <c r="O620" s="163"/>
    </row>
    <row r="621" spans="1:15">
      <c r="A621" s="163"/>
      <c r="B621" s="187" t="s">
        <v>147</v>
      </c>
      <c r="C621" s="187" t="s">
        <v>3440</v>
      </c>
      <c r="D621" s="190" t="s">
        <v>3090</v>
      </c>
      <c r="E621" s="165">
        <v>45659</v>
      </c>
      <c r="F621" s="165">
        <v>45659</v>
      </c>
      <c r="G621" s="163" t="s">
        <v>5331</v>
      </c>
      <c r="H621" s="163" t="s">
        <v>5838</v>
      </c>
      <c r="I621" s="163" t="s">
        <v>6273</v>
      </c>
      <c r="J621" s="163" t="s">
        <v>7085</v>
      </c>
      <c r="K621" s="164" t="s">
        <v>195</v>
      </c>
      <c r="L621" s="165">
        <v>45664</v>
      </c>
      <c r="M621" s="163"/>
      <c r="N621" s="163"/>
      <c r="O621" s="163"/>
    </row>
    <row r="622" spans="1:15">
      <c r="A622" s="163"/>
      <c r="B622" s="187" t="s">
        <v>147</v>
      </c>
      <c r="C622" s="187" t="s">
        <v>6464</v>
      </c>
      <c r="D622" s="190" t="s">
        <v>3091</v>
      </c>
      <c r="E622" s="165">
        <v>45660</v>
      </c>
      <c r="F622" s="165">
        <v>45660</v>
      </c>
      <c r="G622" s="163" t="s">
        <v>2015</v>
      </c>
      <c r="H622" s="163" t="s">
        <v>8136</v>
      </c>
      <c r="I622" s="163" t="s">
        <v>6610</v>
      </c>
      <c r="J622" s="163" t="s">
        <v>7169</v>
      </c>
      <c r="K622" s="164" t="s">
        <v>195</v>
      </c>
      <c r="L622" s="165">
        <v>45664</v>
      </c>
      <c r="M622" s="163"/>
      <c r="N622" s="163"/>
      <c r="O622" s="163"/>
    </row>
    <row r="623" spans="1:15">
      <c r="A623" s="163"/>
      <c r="B623" s="187" t="s">
        <v>147</v>
      </c>
      <c r="C623" s="187" t="s">
        <v>2292</v>
      </c>
      <c r="D623" s="190" t="s">
        <v>3092</v>
      </c>
      <c r="E623" s="165">
        <v>45664</v>
      </c>
      <c r="F623" s="165">
        <v>45664</v>
      </c>
      <c r="G623" s="163" t="s">
        <v>2015</v>
      </c>
      <c r="H623" s="163" t="s">
        <v>8306</v>
      </c>
      <c r="I623" s="163" t="s">
        <v>5802</v>
      </c>
      <c r="J623" s="163" t="s">
        <v>7145</v>
      </c>
      <c r="K623" s="164" t="s">
        <v>197</v>
      </c>
      <c r="L623" s="165">
        <v>45668</v>
      </c>
      <c r="M623" s="163"/>
      <c r="N623" s="163"/>
      <c r="O623" s="163"/>
    </row>
    <row r="624" spans="1:15">
      <c r="A624" s="163"/>
      <c r="B624" s="190" t="s">
        <v>147</v>
      </c>
      <c r="C624" s="190" t="s">
        <v>3440</v>
      </c>
      <c r="D624" s="190" t="s">
        <v>3093</v>
      </c>
      <c r="E624" s="165">
        <v>45659</v>
      </c>
      <c r="F624" s="165">
        <v>45659</v>
      </c>
      <c r="G624" s="163" t="s">
        <v>2015</v>
      </c>
      <c r="H624" s="163" t="s">
        <v>5667</v>
      </c>
      <c r="I624" s="163" t="s">
        <v>6273</v>
      </c>
      <c r="J624" s="163" t="s">
        <v>7093</v>
      </c>
      <c r="K624" s="164" t="s">
        <v>195</v>
      </c>
      <c r="L624" s="165">
        <v>45660</v>
      </c>
      <c r="M624" s="163"/>
      <c r="N624" s="163"/>
      <c r="O624" s="163"/>
    </row>
    <row r="625" spans="1:15">
      <c r="A625" s="163"/>
      <c r="B625" s="187" t="s">
        <v>147</v>
      </c>
      <c r="C625" s="187" t="s">
        <v>3440</v>
      </c>
      <c r="D625" s="190" t="s">
        <v>3094</v>
      </c>
      <c r="E625" s="165">
        <v>45660</v>
      </c>
      <c r="F625" s="165">
        <v>45660</v>
      </c>
      <c r="G625" s="163" t="s">
        <v>5331</v>
      </c>
      <c r="H625" s="163" t="s">
        <v>9183</v>
      </c>
      <c r="I625" s="163" t="s">
        <v>6273</v>
      </c>
      <c r="J625" s="163" t="s">
        <v>7093</v>
      </c>
      <c r="K625" s="164" t="s">
        <v>195</v>
      </c>
      <c r="L625" s="165">
        <v>45668</v>
      </c>
      <c r="M625" s="163"/>
      <c r="N625" s="163"/>
      <c r="O625" s="163"/>
    </row>
    <row r="626" spans="1:15">
      <c r="A626" s="163"/>
      <c r="B626" s="187" t="s">
        <v>147</v>
      </c>
      <c r="C626" s="187" t="s">
        <v>3440</v>
      </c>
      <c r="D626" s="190" t="s">
        <v>3095</v>
      </c>
      <c r="E626" s="165">
        <v>45660</v>
      </c>
      <c r="F626" s="165">
        <v>45660</v>
      </c>
      <c r="G626" s="163" t="s">
        <v>2015</v>
      </c>
      <c r="H626" s="163" t="s">
        <v>9182</v>
      </c>
      <c r="I626" s="163" t="s">
        <v>6273</v>
      </c>
      <c r="J626" s="163" t="s">
        <v>7115</v>
      </c>
      <c r="K626" s="164" t="s">
        <v>195</v>
      </c>
      <c r="L626" s="165">
        <v>45662</v>
      </c>
      <c r="M626" s="163"/>
      <c r="N626" s="163"/>
      <c r="O626" s="163"/>
    </row>
    <row r="627" spans="1:15">
      <c r="A627" s="163"/>
      <c r="B627" s="187" t="s">
        <v>147</v>
      </c>
      <c r="C627" s="187" t="s">
        <v>6464</v>
      </c>
      <c r="D627" s="190" t="s">
        <v>3096</v>
      </c>
      <c r="E627" s="165">
        <v>45660</v>
      </c>
      <c r="F627" s="165">
        <v>45660</v>
      </c>
      <c r="G627" s="163" t="s">
        <v>2015</v>
      </c>
      <c r="H627" s="163" t="s">
        <v>7222</v>
      </c>
      <c r="I627" s="163" t="s">
        <v>6610</v>
      </c>
      <c r="J627" s="163" t="s">
        <v>7169</v>
      </c>
      <c r="K627" s="164" t="s">
        <v>195</v>
      </c>
      <c r="L627" s="165">
        <v>45662</v>
      </c>
      <c r="M627" s="163"/>
      <c r="N627" s="163"/>
      <c r="O627" s="163"/>
    </row>
    <row r="628" spans="1:15">
      <c r="A628" s="163"/>
      <c r="B628" s="187" t="s">
        <v>147</v>
      </c>
      <c r="C628" s="187" t="s">
        <v>3440</v>
      </c>
      <c r="D628" s="190" t="s">
        <v>3097</v>
      </c>
      <c r="E628" s="165">
        <v>45660</v>
      </c>
      <c r="F628" s="165">
        <v>45660</v>
      </c>
      <c r="G628" s="163" t="s">
        <v>5331</v>
      </c>
      <c r="H628" s="163" t="s">
        <v>5838</v>
      </c>
      <c r="I628" s="163" t="s">
        <v>6273</v>
      </c>
      <c r="J628" s="163" t="s">
        <v>7115</v>
      </c>
      <c r="K628" s="164" t="s">
        <v>195</v>
      </c>
      <c r="L628" s="165">
        <v>45668</v>
      </c>
      <c r="M628" s="163"/>
      <c r="N628" s="163"/>
      <c r="O628" s="163"/>
    </row>
    <row r="629" spans="1:15">
      <c r="A629" s="163"/>
      <c r="B629" s="187" t="s">
        <v>147</v>
      </c>
      <c r="C629" s="187" t="s">
        <v>3440</v>
      </c>
      <c r="D629" s="190" t="s">
        <v>3098</v>
      </c>
      <c r="E629" s="165">
        <v>45660</v>
      </c>
      <c r="F629" s="165">
        <v>45660</v>
      </c>
      <c r="G629" s="163" t="s">
        <v>2015</v>
      </c>
      <c r="H629" s="163" t="s">
        <v>8306</v>
      </c>
      <c r="I629" s="163" t="s">
        <v>6273</v>
      </c>
      <c r="J629" s="163" t="s">
        <v>7186</v>
      </c>
      <c r="K629" s="164" t="s">
        <v>195</v>
      </c>
      <c r="L629" s="165">
        <v>45668</v>
      </c>
      <c r="M629" s="163"/>
      <c r="N629" s="163"/>
      <c r="O629" s="163"/>
    </row>
    <row r="630" spans="1:15">
      <c r="A630" s="163"/>
      <c r="B630" s="187" t="s">
        <v>147</v>
      </c>
      <c r="C630" s="187" t="s">
        <v>3440</v>
      </c>
      <c r="D630" s="190" t="s">
        <v>3099</v>
      </c>
      <c r="E630" s="165">
        <v>45663</v>
      </c>
      <c r="F630" s="165">
        <v>45663</v>
      </c>
      <c r="G630" s="163" t="s">
        <v>2015</v>
      </c>
      <c r="H630" s="163" t="s">
        <v>8136</v>
      </c>
      <c r="I630" s="163" t="s">
        <v>6273</v>
      </c>
      <c r="J630" s="163" t="s">
        <v>7203</v>
      </c>
      <c r="K630" s="164" t="s">
        <v>195</v>
      </c>
      <c r="L630" s="165">
        <v>45668</v>
      </c>
      <c r="M630" s="163"/>
      <c r="N630" s="163"/>
      <c r="O630" s="163"/>
    </row>
    <row r="631" spans="1:15">
      <c r="A631" s="163"/>
      <c r="B631" s="187" t="s">
        <v>147</v>
      </c>
      <c r="C631" s="187" t="s">
        <v>8199</v>
      </c>
      <c r="D631" s="190" t="s">
        <v>3142</v>
      </c>
      <c r="E631" s="165">
        <v>45655</v>
      </c>
      <c r="F631" s="165">
        <v>45655</v>
      </c>
      <c r="G631" s="163" t="s">
        <v>5331</v>
      </c>
      <c r="H631" s="163" t="s">
        <v>9647</v>
      </c>
      <c r="I631" s="163" t="s">
        <v>7632</v>
      </c>
      <c r="J631" s="163" t="s">
        <v>8195</v>
      </c>
      <c r="K631" s="164" t="s">
        <v>197</v>
      </c>
      <c r="L631" s="165">
        <v>45656</v>
      </c>
      <c r="M631" s="163"/>
      <c r="N631" s="163"/>
      <c r="O631" s="163"/>
    </row>
    <row r="632" spans="1:15">
      <c r="A632" s="163"/>
      <c r="B632" s="187" t="s">
        <v>147</v>
      </c>
      <c r="C632" s="187" t="s">
        <v>5252</v>
      </c>
      <c r="D632" s="190" t="s">
        <v>3143</v>
      </c>
      <c r="E632" s="165">
        <v>45657</v>
      </c>
      <c r="F632" s="165">
        <v>45657</v>
      </c>
      <c r="G632" s="163" t="s">
        <v>5331</v>
      </c>
      <c r="H632" s="163" t="s">
        <v>9100</v>
      </c>
      <c r="I632" s="163" t="s">
        <v>7096</v>
      </c>
      <c r="J632" s="163" t="s">
        <v>7074</v>
      </c>
      <c r="K632" s="164" t="s">
        <v>197</v>
      </c>
      <c r="L632" s="165">
        <v>45664</v>
      </c>
      <c r="M632" s="163"/>
      <c r="N632" s="163"/>
      <c r="O632" s="163"/>
    </row>
    <row r="633" spans="1:15">
      <c r="A633" s="163"/>
      <c r="B633" s="187" t="s">
        <v>147</v>
      </c>
      <c r="C633" s="187" t="s">
        <v>3641</v>
      </c>
      <c r="D633" s="190" t="s">
        <v>3144</v>
      </c>
      <c r="E633" s="165">
        <v>45662</v>
      </c>
      <c r="F633" s="165">
        <v>45662</v>
      </c>
      <c r="G633" s="163" t="s">
        <v>2015</v>
      </c>
      <c r="H633" s="163" t="s">
        <v>8136</v>
      </c>
      <c r="I633" s="163" t="s">
        <v>6698</v>
      </c>
      <c r="J633" s="163" t="s">
        <v>7085</v>
      </c>
      <c r="K633" s="164" t="s">
        <v>197</v>
      </c>
      <c r="L633" s="165">
        <v>45674</v>
      </c>
      <c r="M633" s="163"/>
      <c r="N633" s="163"/>
      <c r="O633" s="163"/>
    </row>
    <row r="634" spans="1:15">
      <c r="A634" s="163"/>
      <c r="B634" s="187" t="s">
        <v>147</v>
      </c>
      <c r="C634" s="187" t="s">
        <v>3641</v>
      </c>
      <c r="D634" s="190" t="s">
        <v>3145</v>
      </c>
      <c r="E634" s="165">
        <v>45664</v>
      </c>
      <c r="F634" s="165">
        <v>45664</v>
      </c>
      <c r="G634" s="163" t="s">
        <v>2015</v>
      </c>
      <c r="H634" s="163" t="s">
        <v>5667</v>
      </c>
      <c r="I634" s="163" t="s">
        <v>6698</v>
      </c>
      <c r="J634" s="163" t="s">
        <v>7086</v>
      </c>
      <c r="K634" s="164" t="s">
        <v>197</v>
      </c>
      <c r="L634" s="170">
        <v>45666</v>
      </c>
      <c r="M634" s="163"/>
      <c r="N634" s="163"/>
      <c r="O634" s="163"/>
    </row>
    <row r="635" spans="1:15">
      <c r="A635" s="163"/>
      <c r="B635" s="187" t="s">
        <v>147</v>
      </c>
      <c r="C635" s="187" t="s">
        <v>3641</v>
      </c>
      <c r="D635" s="190" t="s">
        <v>3146</v>
      </c>
      <c r="E635" s="165">
        <v>45663</v>
      </c>
      <c r="F635" s="165">
        <v>45663</v>
      </c>
      <c r="G635" s="163" t="s">
        <v>2015</v>
      </c>
      <c r="H635" s="163" t="s">
        <v>8136</v>
      </c>
      <c r="I635" s="163" t="s">
        <v>6698</v>
      </c>
      <c r="J635" s="163" t="s">
        <v>7093</v>
      </c>
      <c r="K635" s="164" t="s">
        <v>195</v>
      </c>
      <c r="L635" s="165">
        <v>45668</v>
      </c>
      <c r="M635" s="163"/>
      <c r="N635" s="163"/>
      <c r="O635" s="163"/>
    </row>
    <row r="636" spans="1:15">
      <c r="A636" s="163"/>
      <c r="B636" s="187" t="s">
        <v>147</v>
      </c>
      <c r="C636" s="187" t="s">
        <v>3641</v>
      </c>
      <c r="D636" s="190" t="s">
        <v>3147</v>
      </c>
      <c r="E636" s="165">
        <v>45664</v>
      </c>
      <c r="F636" s="165">
        <v>45664</v>
      </c>
      <c r="G636" s="163" t="s">
        <v>5331</v>
      </c>
      <c r="H636" s="163" t="s">
        <v>9197</v>
      </c>
      <c r="I636" s="163" t="s">
        <v>6698</v>
      </c>
      <c r="J636" s="163" t="s">
        <v>7086</v>
      </c>
      <c r="K636" s="164" t="s">
        <v>197</v>
      </c>
      <c r="L636" s="165">
        <v>45668</v>
      </c>
      <c r="M636" s="163"/>
      <c r="N636" s="163"/>
      <c r="O636" s="163"/>
    </row>
    <row r="637" spans="1:15">
      <c r="A637" s="163"/>
      <c r="B637" s="187" t="s">
        <v>147</v>
      </c>
      <c r="C637" s="187" t="s">
        <v>6464</v>
      </c>
      <c r="D637" s="190" t="s">
        <v>3148</v>
      </c>
      <c r="E637" s="165">
        <v>45664</v>
      </c>
      <c r="F637" s="165">
        <v>45664</v>
      </c>
      <c r="G637" s="163" t="s">
        <v>5331</v>
      </c>
      <c r="H637" s="163" t="s">
        <v>9197</v>
      </c>
      <c r="I637" s="163" t="s">
        <v>6610</v>
      </c>
      <c r="J637" s="163" t="s">
        <v>7169</v>
      </c>
      <c r="K637" s="164" t="s">
        <v>195</v>
      </c>
      <c r="L637" s="165">
        <v>45668</v>
      </c>
      <c r="M637" s="163"/>
      <c r="N637" s="163"/>
      <c r="O637" s="163"/>
    </row>
    <row r="638" spans="1:15">
      <c r="A638" s="163"/>
      <c r="B638" s="187" t="s">
        <v>147</v>
      </c>
      <c r="C638" s="187" t="s">
        <v>3440</v>
      </c>
      <c r="D638" s="190" t="s">
        <v>3149</v>
      </c>
      <c r="E638" s="165">
        <v>45664</v>
      </c>
      <c r="F638" s="165">
        <v>45665</v>
      </c>
      <c r="G638" s="163" t="s">
        <v>2015</v>
      </c>
      <c r="H638" s="163" t="s">
        <v>5667</v>
      </c>
      <c r="I638" s="163" t="s">
        <v>6273</v>
      </c>
      <c r="J638" s="163" t="s">
        <v>7186</v>
      </c>
      <c r="K638" s="164" t="s">
        <v>195</v>
      </c>
      <c r="L638" s="165">
        <v>45666</v>
      </c>
      <c r="M638" s="163"/>
      <c r="N638" s="163"/>
      <c r="O638" s="163"/>
    </row>
    <row r="639" spans="1:15">
      <c r="A639" s="163"/>
      <c r="B639" s="187" t="s">
        <v>147</v>
      </c>
      <c r="C639" s="187" t="s">
        <v>3641</v>
      </c>
      <c r="D639" s="190" t="s">
        <v>3150</v>
      </c>
      <c r="E639" s="165">
        <v>45664</v>
      </c>
      <c r="F639" s="165">
        <v>45665</v>
      </c>
      <c r="G639" s="163" t="s">
        <v>2015</v>
      </c>
      <c r="H639" s="163" t="s">
        <v>9206</v>
      </c>
      <c r="I639" s="163" t="s">
        <v>6698</v>
      </c>
      <c r="J639" s="163" t="s">
        <v>7115</v>
      </c>
      <c r="K639" s="164" t="s">
        <v>195</v>
      </c>
      <c r="L639" s="165">
        <v>45668</v>
      </c>
      <c r="M639" s="163"/>
      <c r="N639" s="163"/>
      <c r="O639" s="163"/>
    </row>
    <row r="640" spans="1:15">
      <c r="A640" s="163"/>
      <c r="B640" s="187" t="s">
        <v>147</v>
      </c>
      <c r="C640" s="187" t="s">
        <v>2418</v>
      </c>
      <c r="D640" s="190" t="s">
        <v>3151</v>
      </c>
      <c r="E640" s="165">
        <v>45664</v>
      </c>
      <c r="F640" s="165">
        <v>45664</v>
      </c>
      <c r="G640" s="163" t="s">
        <v>2015</v>
      </c>
      <c r="H640" s="163" t="s">
        <v>9207</v>
      </c>
      <c r="I640" s="163" t="s">
        <v>5822</v>
      </c>
      <c r="J640" s="163" t="s">
        <v>6768</v>
      </c>
      <c r="K640" s="164" t="s">
        <v>197</v>
      </c>
      <c r="L640" s="165">
        <v>45668</v>
      </c>
      <c r="M640" s="163"/>
      <c r="N640" s="163"/>
      <c r="O640" s="163"/>
    </row>
    <row r="641" spans="1:15">
      <c r="A641" s="163"/>
      <c r="B641" s="187" t="s">
        <v>147</v>
      </c>
      <c r="C641" s="187" t="s">
        <v>3440</v>
      </c>
      <c r="D641" s="190" t="s">
        <v>3152</v>
      </c>
      <c r="E641" s="165">
        <v>45665</v>
      </c>
      <c r="F641" s="165">
        <v>45665</v>
      </c>
      <c r="G641" s="163" t="s">
        <v>2015</v>
      </c>
      <c r="H641" s="163" t="s">
        <v>5667</v>
      </c>
      <c r="I641" s="163" t="s">
        <v>6273</v>
      </c>
      <c r="J641" s="163" t="s">
        <v>7203</v>
      </c>
      <c r="K641" s="164" t="s">
        <v>197</v>
      </c>
      <c r="L641" s="165">
        <v>45672</v>
      </c>
      <c r="M641" s="163"/>
      <c r="N641" s="163"/>
      <c r="O641" s="163"/>
    </row>
    <row r="642" spans="1:15">
      <c r="A642" s="163"/>
      <c r="B642" s="187" t="s">
        <v>147</v>
      </c>
      <c r="C642" s="187" t="s">
        <v>3440</v>
      </c>
      <c r="D642" s="190" t="s">
        <v>3153</v>
      </c>
      <c r="E642" s="165">
        <v>45666</v>
      </c>
      <c r="F642" s="165">
        <v>45666</v>
      </c>
      <c r="G642" s="163" t="s">
        <v>5331</v>
      </c>
      <c r="H642" s="163" t="s">
        <v>5838</v>
      </c>
      <c r="I642" s="163" t="s">
        <v>6273</v>
      </c>
      <c r="J642" s="163" t="s">
        <v>7186</v>
      </c>
      <c r="K642" s="164" t="s">
        <v>195</v>
      </c>
      <c r="L642" s="165">
        <v>45674</v>
      </c>
      <c r="M642" s="163"/>
      <c r="N642" s="163"/>
      <c r="O642" s="163"/>
    </row>
    <row r="643" spans="1:15">
      <c r="A643" s="163"/>
      <c r="B643" s="187" t="s">
        <v>147</v>
      </c>
      <c r="C643" s="187" t="s">
        <v>3641</v>
      </c>
      <c r="D643" s="190" t="s">
        <v>3154</v>
      </c>
      <c r="E643" s="165">
        <v>45666</v>
      </c>
      <c r="F643" s="165">
        <v>45666</v>
      </c>
      <c r="G643" s="163" t="s">
        <v>2015</v>
      </c>
      <c r="H643" s="163" t="s">
        <v>5667</v>
      </c>
      <c r="I643" s="163" t="s">
        <v>6698</v>
      </c>
      <c r="J643" s="163" t="s">
        <v>7091</v>
      </c>
      <c r="K643" s="164" t="s">
        <v>195</v>
      </c>
      <c r="L643" s="165">
        <v>45666</v>
      </c>
      <c r="M643" s="163"/>
      <c r="N643" s="163"/>
      <c r="O643" s="163"/>
    </row>
    <row r="644" spans="1:15">
      <c r="A644" s="163"/>
      <c r="B644" s="187" t="s">
        <v>147</v>
      </c>
      <c r="C644" s="187" t="s">
        <v>6464</v>
      </c>
      <c r="D644" s="190" t="s">
        <v>3155</v>
      </c>
      <c r="E644" s="165">
        <v>45667</v>
      </c>
      <c r="F644" s="165">
        <v>45668</v>
      </c>
      <c r="G644" s="163" t="s">
        <v>2015</v>
      </c>
      <c r="H644" s="163" t="s">
        <v>8136</v>
      </c>
      <c r="I644" s="163" t="s">
        <v>6610</v>
      </c>
      <c r="J644" s="163" t="s">
        <v>7086</v>
      </c>
      <c r="K644" s="164" t="s">
        <v>195</v>
      </c>
      <c r="L644" s="165">
        <v>45674</v>
      </c>
      <c r="M644" s="163"/>
      <c r="N644" s="163"/>
      <c r="O644" s="163"/>
    </row>
    <row r="645" spans="1:15">
      <c r="A645" s="163"/>
      <c r="B645" s="187" t="s">
        <v>147</v>
      </c>
      <c r="C645" s="187" t="s">
        <v>3440</v>
      </c>
      <c r="D645" s="190" t="s">
        <v>3156</v>
      </c>
      <c r="E645" s="165">
        <v>45667</v>
      </c>
      <c r="F645" s="165">
        <v>45668</v>
      </c>
      <c r="G645" s="163" t="s">
        <v>5331</v>
      </c>
      <c r="H645" s="163" t="s">
        <v>9221</v>
      </c>
      <c r="I645" s="163" t="s">
        <v>6273</v>
      </c>
      <c r="J645" s="163" t="s">
        <v>7203</v>
      </c>
      <c r="K645" s="164" t="s">
        <v>197</v>
      </c>
      <c r="L645" s="165">
        <v>45674</v>
      </c>
      <c r="M645" s="163"/>
      <c r="N645" s="163"/>
      <c r="O645" s="163"/>
    </row>
    <row r="646" spans="1:15">
      <c r="A646" s="163"/>
      <c r="B646" s="187" t="s">
        <v>147</v>
      </c>
      <c r="C646" s="187" t="s">
        <v>3641</v>
      </c>
      <c r="D646" s="190" t="s">
        <v>3157</v>
      </c>
      <c r="E646" s="165">
        <v>45667</v>
      </c>
      <c r="F646" s="165">
        <v>45667</v>
      </c>
      <c r="G646" s="163" t="s">
        <v>8092</v>
      </c>
      <c r="H646" s="163" t="s">
        <v>9521</v>
      </c>
      <c r="I646" s="163" t="s">
        <v>6698</v>
      </c>
      <c r="J646" s="163" t="s">
        <v>7091</v>
      </c>
      <c r="K646" s="164" t="s">
        <v>197</v>
      </c>
      <c r="L646" s="165">
        <v>45674</v>
      </c>
      <c r="M646" s="163"/>
      <c r="N646" s="163"/>
      <c r="O646" s="163"/>
    </row>
    <row r="647" spans="1:15">
      <c r="A647" s="163"/>
      <c r="B647" s="187" t="s">
        <v>147</v>
      </c>
      <c r="C647" s="187" t="s">
        <v>3641</v>
      </c>
      <c r="D647" s="190" t="s">
        <v>3158</v>
      </c>
      <c r="E647" s="165">
        <v>45671</v>
      </c>
      <c r="F647" s="165">
        <v>45671</v>
      </c>
      <c r="G647" s="163" t="s">
        <v>2015</v>
      </c>
      <c r="H647" s="163" t="s">
        <v>7222</v>
      </c>
      <c r="I647" s="163" t="s">
        <v>6698</v>
      </c>
      <c r="J647" s="163" t="s">
        <v>7085</v>
      </c>
      <c r="K647" s="164" t="s">
        <v>195</v>
      </c>
      <c r="L647" s="165">
        <v>45672</v>
      </c>
      <c r="M647" s="163"/>
      <c r="N647" s="163"/>
      <c r="O647" s="163"/>
    </row>
    <row r="648" spans="1:15">
      <c r="A648" s="163"/>
      <c r="B648" s="187" t="s">
        <v>147</v>
      </c>
      <c r="C648" s="187" t="s">
        <v>2418</v>
      </c>
      <c r="D648" s="190" t="s">
        <v>3159</v>
      </c>
      <c r="E648" s="165">
        <v>45668</v>
      </c>
      <c r="F648" s="165">
        <v>45668</v>
      </c>
      <c r="G648" s="163" t="s">
        <v>2015</v>
      </c>
      <c r="H648" s="163" t="s">
        <v>9562</v>
      </c>
      <c r="I648" s="163" t="s">
        <v>5822</v>
      </c>
      <c r="J648" s="163" t="s">
        <v>9563</v>
      </c>
      <c r="K648" s="164" t="s">
        <v>197</v>
      </c>
      <c r="L648" s="165">
        <v>45679</v>
      </c>
      <c r="M648" s="163"/>
      <c r="N648" s="163"/>
      <c r="O648" s="163"/>
    </row>
    <row r="649" spans="1:15">
      <c r="A649" s="163"/>
      <c r="B649" s="187" t="s">
        <v>147</v>
      </c>
      <c r="C649" s="187" t="s">
        <v>3641</v>
      </c>
      <c r="D649" s="190" t="s">
        <v>3476</v>
      </c>
      <c r="E649" s="165">
        <v>45671</v>
      </c>
      <c r="F649" s="165">
        <v>45671</v>
      </c>
      <c r="G649" s="163" t="s">
        <v>2015</v>
      </c>
      <c r="H649" s="163" t="s">
        <v>7222</v>
      </c>
      <c r="I649" s="163" t="s">
        <v>6698</v>
      </c>
      <c r="J649" s="163" t="s">
        <v>7093</v>
      </c>
      <c r="K649" s="164" t="s">
        <v>197</v>
      </c>
      <c r="L649" s="165">
        <v>45674</v>
      </c>
      <c r="M649" s="163"/>
      <c r="N649" s="163"/>
      <c r="O649" s="163"/>
    </row>
    <row r="650" spans="1:15">
      <c r="A650" s="163"/>
      <c r="B650" s="187" t="s">
        <v>147</v>
      </c>
      <c r="C650" s="187" t="s">
        <v>3641</v>
      </c>
      <c r="D650" s="190" t="s">
        <v>3477</v>
      </c>
      <c r="E650" s="165">
        <v>45671</v>
      </c>
      <c r="F650" s="165">
        <v>45671</v>
      </c>
      <c r="G650" s="163" t="s">
        <v>2015</v>
      </c>
      <c r="H650" s="163" t="s">
        <v>8136</v>
      </c>
      <c r="I650" s="163" t="s">
        <v>6698</v>
      </c>
      <c r="J650" s="163" t="s">
        <v>7186</v>
      </c>
      <c r="K650" s="164" t="s">
        <v>195</v>
      </c>
      <c r="L650" s="165">
        <v>45674</v>
      </c>
      <c r="M650" s="163"/>
      <c r="N650" s="163"/>
      <c r="O650" s="163"/>
    </row>
    <row r="651" spans="1:15">
      <c r="A651" s="163"/>
      <c r="B651" s="187" t="s">
        <v>147</v>
      </c>
      <c r="C651" s="187" t="s">
        <v>7094</v>
      </c>
      <c r="D651" s="190" t="s">
        <v>3478</v>
      </c>
      <c r="E651" s="165">
        <v>45671</v>
      </c>
      <c r="F651" s="165">
        <v>45671</v>
      </c>
      <c r="G651" s="163" t="s">
        <v>5331</v>
      </c>
      <c r="H651" s="163" t="s">
        <v>9225</v>
      </c>
      <c r="I651" s="163" t="s">
        <v>7096</v>
      </c>
      <c r="J651" s="163" t="s">
        <v>1261</v>
      </c>
      <c r="K651" s="164" t="s">
        <v>195</v>
      </c>
      <c r="L651" s="165">
        <v>45698</v>
      </c>
      <c r="M651" s="163"/>
      <c r="N651" s="163"/>
      <c r="O651" s="163"/>
    </row>
    <row r="652" spans="1:15">
      <c r="A652" s="163"/>
      <c r="B652" s="187" t="s">
        <v>147</v>
      </c>
      <c r="C652" s="187" t="s">
        <v>9226</v>
      </c>
      <c r="D652" s="190" t="s">
        <v>3479</v>
      </c>
      <c r="E652" s="165">
        <v>45670</v>
      </c>
      <c r="F652" s="165">
        <v>45670</v>
      </c>
      <c r="G652" s="163" t="s">
        <v>5331</v>
      </c>
      <c r="H652" s="163" t="s">
        <v>5838</v>
      </c>
      <c r="I652" s="163" t="s">
        <v>6610</v>
      </c>
      <c r="J652" s="163" t="s">
        <v>7085</v>
      </c>
      <c r="K652" s="164" t="s">
        <v>197</v>
      </c>
      <c r="L652" s="165">
        <v>45674</v>
      </c>
      <c r="M652" s="163"/>
      <c r="N652" s="163"/>
      <c r="O652" s="163"/>
    </row>
    <row r="653" spans="1:15">
      <c r="A653" s="163"/>
      <c r="B653" s="187" t="s">
        <v>147</v>
      </c>
      <c r="C653" s="187" t="s">
        <v>6464</v>
      </c>
      <c r="D653" s="190" t="s">
        <v>3480</v>
      </c>
      <c r="E653" s="165">
        <v>45672</v>
      </c>
      <c r="F653" s="165">
        <v>45672</v>
      </c>
      <c r="G653" s="163" t="s">
        <v>5331</v>
      </c>
      <c r="H653" s="163" t="s">
        <v>8136</v>
      </c>
      <c r="I653" s="163" t="s">
        <v>6610</v>
      </c>
      <c r="J653" s="163" t="s">
        <v>7091</v>
      </c>
      <c r="K653" s="164" t="s">
        <v>197</v>
      </c>
      <c r="L653" s="165">
        <v>45674</v>
      </c>
      <c r="M653" s="163"/>
      <c r="N653" s="163"/>
      <c r="O653" s="163"/>
    </row>
    <row r="654" spans="1:15">
      <c r="A654" s="163"/>
      <c r="B654" s="187" t="s">
        <v>147</v>
      </c>
      <c r="C654" s="187" t="s">
        <v>6245</v>
      </c>
      <c r="D654" s="190" t="s">
        <v>3481</v>
      </c>
      <c r="E654" s="165">
        <v>45672</v>
      </c>
      <c r="F654" s="165">
        <v>45672</v>
      </c>
      <c r="G654" s="163" t="s">
        <v>2015</v>
      </c>
      <c r="H654" s="163" t="s">
        <v>8136</v>
      </c>
      <c r="I654" s="163" t="s">
        <v>6596</v>
      </c>
      <c r="J654" s="163" t="s">
        <v>7169</v>
      </c>
      <c r="K654" s="164" t="s">
        <v>195</v>
      </c>
      <c r="L654" s="165">
        <v>45679</v>
      </c>
      <c r="M654" s="163"/>
      <c r="N654" s="163"/>
      <c r="O654" s="163"/>
    </row>
    <row r="655" spans="1:15">
      <c r="A655" s="163"/>
      <c r="B655" s="187" t="s">
        <v>147</v>
      </c>
      <c r="C655" s="187" t="s">
        <v>2292</v>
      </c>
      <c r="D655" s="190" t="s">
        <v>3482</v>
      </c>
      <c r="E655" s="165">
        <v>45672</v>
      </c>
      <c r="F655" s="165">
        <v>45672</v>
      </c>
      <c r="G655" s="163" t="s">
        <v>2015</v>
      </c>
      <c r="H655" s="163" t="s">
        <v>8151</v>
      </c>
      <c r="I655" s="163" t="s">
        <v>5802</v>
      </c>
      <c r="J655" s="163" t="s">
        <v>7145</v>
      </c>
      <c r="K655" s="164" t="s">
        <v>195</v>
      </c>
      <c r="L655" s="165">
        <v>45672</v>
      </c>
      <c r="M655" s="163"/>
      <c r="N655" s="163"/>
      <c r="O655" s="163"/>
    </row>
    <row r="656" spans="1:15">
      <c r="A656" s="163"/>
      <c r="B656" s="187" t="s">
        <v>147</v>
      </c>
      <c r="C656" s="187" t="s">
        <v>3641</v>
      </c>
      <c r="D656" s="190" t="s">
        <v>3483</v>
      </c>
      <c r="E656" s="165">
        <v>45672</v>
      </c>
      <c r="F656" s="165">
        <v>45673</v>
      </c>
      <c r="G656" s="163" t="s">
        <v>2015</v>
      </c>
      <c r="H656" s="163" t="s">
        <v>7222</v>
      </c>
      <c r="I656" s="163" t="s">
        <v>6698</v>
      </c>
      <c r="J656" s="163" t="s">
        <v>7115</v>
      </c>
      <c r="K656" s="164" t="s">
        <v>195</v>
      </c>
      <c r="L656" s="165">
        <v>45674</v>
      </c>
      <c r="M656" s="163"/>
      <c r="N656" s="163"/>
      <c r="O656" s="163"/>
    </row>
    <row r="657" spans="1:15">
      <c r="A657" s="163"/>
      <c r="B657" s="187" t="s">
        <v>147</v>
      </c>
      <c r="C657" s="187" t="s">
        <v>3641</v>
      </c>
      <c r="D657" s="190" t="s">
        <v>3484</v>
      </c>
      <c r="E657" s="165">
        <v>45674</v>
      </c>
      <c r="F657" s="165">
        <v>45674</v>
      </c>
      <c r="G657" s="163" t="s">
        <v>5331</v>
      </c>
      <c r="H657" s="163" t="s">
        <v>5838</v>
      </c>
      <c r="I657" s="163" t="s">
        <v>6698</v>
      </c>
      <c r="J657" s="163" t="s">
        <v>7115</v>
      </c>
      <c r="K657" s="164" t="s">
        <v>195</v>
      </c>
      <c r="L657" s="165">
        <v>45679</v>
      </c>
      <c r="M657" s="163"/>
      <c r="N657" s="163"/>
      <c r="O657" s="163"/>
    </row>
    <row r="658" spans="1:15">
      <c r="A658" s="163"/>
      <c r="B658" s="187" t="s">
        <v>147</v>
      </c>
      <c r="C658" s="187" t="s">
        <v>6464</v>
      </c>
      <c r="D658" s="190" t="s">
        <v>3485</v>
      </c>
      <c r="E658" s="165">
        <v>45675</v>
      </c>
      <c r="F658" s="165">
        <v>45675</v>
      </c>
      <c r="G658" s="163" t="s">
        <v>2015</v>
      </c>
      <c r="H658" s="163" t="s">
        <v>7222</v>
      </c>
      <c r="I658" s="163" t="s">
        <v>6610</v>
      </c>
      <c r="J658" s="163" t="s">
        <v>7186</v>
      </c>
      <c r="K658" s="164" t="s">
        <v>195</v>
      </c>
      <c r="L658" s="165">
        <v>45676</v>
      </c>
      <c r="M658" s="163"/>
      <c r="N658" s="163"/>
      <c r="O658" s="163"/>
    </row>
    <row r="659" spans="1:15">
      <c r="A659" s="163"/>
      <c r="B659" s="187" t="s">
        <v>147</v>
      </c>
      <c r="C659" s="187" t="s">
        <v>6464</v>
      </c>
      <c r="D659" s="190" t="s">
        <v>3486</v>
      </c>
      <c r="E659" s="165">
        <v>45675</v>
      </c>
      <c r="F659" s="165">
        <v>45675</v>
      </c>
      <c r="G659" s="163" t="s">
        <v>5331</v>
      </c>
      <c r="H659" s="163" t="s">
        <v>9527</v>
      </c>
      <c r="I659" s="163" t="s">
        <v>6610</v>
      </c>
      <c r="J659" s="163" t="s">
        <v>7085</v>
      </c>
      <c r="K659" s="164" t="s">
        <v>195</v>
      </c>
      <c r="L659" s="165">
        <v>45679</v>
      </c>
      <c r="M659" s="163"/>
      <c r="N659" s="163"/>
      <c r="O659" s="163"/>
    </row>
    <row r="660" spans="1:15">
      <c r="A660" s="163"/>
      <c r="B660" s="187" t="s">
        <v>147</v>
      </c>
      <c r="C660" s="187" t="s">
        <v>9539</v>
      </c>
      <c r="D660" s="190" t="s">
        <v>3487</v>
      </c>
      <c r="E660" s="165">
        <v>45675</v>
      </c>
      <c r="F660" s="165">
        <v>45675</v>
      </c>
      <c r="G660" s="163" t="s">
        <v>7135</v>
      </c>
      <c r="H660" s="163" t="s">
        <v>7705</v>
      </c>
      <c r="I660" s="163" t="s">
        <v>9540</v>
      </c>
      <c r="J660" s="163" t="s">
        <v>5630</v>
      </c>
      <c r="K660" s="164" t="s">
        <v>195</v>
      </c>
      <c r="L660" s="165">
        <v>45676</v>
      </c>
      <c r="M660" s="163"/>
      <c r="N660" s="163"/>
      <c r="O660" s="163"/>
    </row>
    <row r="661" spans="1:15" s="228" customFormat="1">
      <c r="A661" s="221"/>
      <c r="B661" s="216" t="s">
        <v>147</v>
      </c>
      <c r="C661" s="216" t="s">
        <v>9539</v>
      </c>
      <c r="D661" s="216" t="s">
        <v>11874</v>
      </c>
      <c r="E661" s="222">
        <v>45836</v>
      </c>
      <c r="F661" s="222">
        <v>45836</v>
      </c>
      <c r="G661" s="221" t="s">
        <v>7135</v>
      </c>
      <c r="H661" s="221" t="s">
        <v>7705</v>
      </c>
      <c r="I661" s="221" t="s">
        <v>9540</v>
      </c>
      <c r="J661" s="221" t="s">
        <v>5630</v>
      </c>
      <c r="K661" s="229" t="s">
        <v>298</v>
      </c>
      <c r="L661" s="165">
        <v>45836</v>
      </c>
      <c r="M661" s="221"/>
      <c r="N661" s="221"/>
      <c r="O661" s="221"/>
    </row>
    <row r="662" spans="1:15" s="228" customFormat="1">
      <c r="A662" s="221"/>
      <c r="B662" s="216"/>
      <c r="C662" s="216" t="s">
        <v>9539</v>
      </c>
      <c r="D662" s="216" t="s">
        <v>12019</v>
      </c>
      <c r="E662" s="222">
        <v>45838</v>
      </c>
      <c r="F662" s="222">
        <v>45838</v>
      </c>
      <c r="G662" s="221" t="s">
        <v>7135</v>
      </c>
      <c r="H662" s="221" t="s">
        <v>7705</v>
      </c>
      <c r="I662" s="221" t="s">
        <v>9540</v>
      </c>
      <c r="J662" s="221" t="s">
        <v>5630</v>
      </c>
      <c r="K662" s="229" t="s">
        <v>195</v>
      </c>
      <c r="L662" s="165">
        <v>45845</v>
      </c>
      <c r="M662" s="221"/>
      <c r="N662" s="221"/>
      <c r="O662" s="221"/>
    </row>
    <row r="663" spans="1:15">
      <c r="A663" s="163"/>
      <c r="B663" s="187" t="s">
        <v>147</v>
      </c>
      <c r="C663" s="187" t="s">
        <v>6464</v>
      </c>
      <c r="D663" s="190" t="s">
        <v>3488</v>
      </c>
      <c r="E663" s="165">
        <v>45676</v>
      </c>
      <c r="F663" s="165">
        <v>45676</v>
      </c>
      <c r="G663" s="163" t="s">
        <v>2015</v>
      </c>
      <c r="H663" s="163" t="s">
        <v>5667</v>
      </c>
      <c r="I663" s="163" t="s">
        <v>6610</v>
      </c>
      <c r="J663" s="163" t="s">
        <v>7203</v>
      </c>
      <c r="K663" s="164" t="s">
        <v>195</v>
      </c>
      <c r="L663" s="165">
        <v>45679</v>
      </c>
      <c r="M663" s="163"/>
      <c r="N663" s="163"/>
      <c r="O663" s="163"/>
    </row>
    <row r="664" spans="1:15">
      <c r="A664" s="163"/>
      <c r="B664" s="187" t="s">
        <v>147</v>
      </c>
      <c r="C664" s="187" t="s">
        <v>5252</v>
      </c>
      <c r="D664" s="190" t="s">
        <v>3503</v>
      </c>
      <c r="E664" s="165">
        <v>45695</v>
      </c>
      <c r="F664" s="165">
        <v>45695</v>
      </c>
      <c r="G664" s="163" t="s">
        <v>5331</v>
      </c>
      <c r="H664" s="163" t="s">
        <v>9536</v>
      </c>
      <c r="I664" s="163"/>
      <c r="J664" s="163" t="s">
        <v>9537</v>
      </c>
      <c r="K664" s="164" t="s">
        <v>195</v>
      </c>
      <c r="L664" s="165">
        <v>45696</v>
      </c>
      <c r="M664" s="163"/>
      <c r="N664" s="163"/>
      <c r="O664" s="163"/>
    </row>
    <row r="665" spans="1:15">
      <c r="A665" s="163"/>
      <c r="B665" s="187" t="s">
        <v>147</v>
      </c>
      <c r="C665" s="187"/>
      <c r="D665" s="190" t="s">
        <v>3504</v>
      </c>
      <c r="E665" s="165">
        <v>45677</v>
      </c>
      <c r="F665" s="165">
        <v>45677</v>
      </c>
      <c r="G665" s="163" t="s">
        <v>5331</v>
      </c>
      <c r="H665" s="163" t="s">
        <v>9538</v>
      </c>
      <c r="I665" s="163"/>
      <c r="J665" s="163" t="s">
        <v>4083</v>
      </c>
      <c r="K665" s="164" t="s">
        <v>197</v>
      </c>
      <c r="L665" s="165">
        <v>45679</v>
      </c>
      <c r="M665" s="163"/>
      <c r="N665" s="163"/>
      <c r="O665" s="163"/>
    </row>
    <row r="666" spans="1:15">
      <c r="A666" s="163"/>
      <c r="B666" s="187" t="s">
        <v>147</v>
      </c>
      <c r="C666" s="187" t="s">
        <v>6245</v>
      </c>
      <c r="D666" s="190" t="s">
        <v>3505</v>
      </c>
      <c r="E666" s="165">
        <v>45678</v>
      </c>
      <c r="F666" s="165">
        <v>45678</v>
      </c>
      <c r="G666" s="163" t="s">
        <v>5331</v>
      </c>
      <c r="H666" s="163" t="s">
        <v>5838</v>
      </c>
      <c r="I666" s="163"/>
      <c r="J666" s="163" t="s">
        <v>7169</v>
      </c>
      <c r="K666" s="164" t="s">
        <v>195</v>
      </c>
      <c r="L666" s="165">
        <v>45686</v>
      </c>
      <c r="M666" s="163"/>
      <c r="N666" s="163"/>
      <c r="O666" s="163"/>
    </row>
    <row r="667" spans="1:15">
      <c r="A667" s="163"/>
      <c r="B667" s="187" t="s">
        <v>147</v>
      </c>
      <c r="C667" s="187" t="s">
        <v>3641</v>
      </c>
      <c r="D667" s="190" t="s">
        <v>3506</v>
      </c>
      <c r="E667" s="165">
        <v>45679</v>
      </c>
      <c r="F667" s="165">
        <v>45679</v>
      </c>
      <c r="G667" s="163" t="s">
        <v>5331</v>
      </c>
      <c r="H667" s="163" t="s">
        <v>5838</v>
      </c>
      <c r="I667" s="163" t="s">
        <v>6698</v>
      </c>
      <c r="J667" s="163" t="s">
        <v>7186</v>
      </c>
      <c r="K667" s="164" t="s">
        <v>197</v>
      </c>
      <c r="L667" s="165">
        <v>45686</v>
      </c>
      <c r="M667" s="163"/>
      <c r="N667" s="163"/>
      <c r="O667" s="163"/>
    </row>
    <row r="668" spans="1:15">
      <c r="A668" s="163"/>
      <c r="B668" s="187" t="s">
        <v>147</v>
      </c>
      <c r="C668" s="187" t="s">
        <v>2292</v>
      </c>
      <c r="D668" s="190" t="s">
        <v>3507</v>
      </c>
      <c r="E668" s="165">
        <v>45679</v>
      </c>
      <c r="F668" s="165">
        <v>45679</v>
      </c>
      <c r="G668" s="163" t="s">
        <v>5331</v>
      </c>
      <c r="H668" s="163" t="s">
        <v>5838</v>
      </c>
      <c r="I668" s="163" t="s">
        <v>5802</v>
      </c>
      <c r="J668" s="163" t="s">
        <v>7145</v>
      </c>
      <c r="K668" s="164" t="s">
        <v>195</v>
      </c>
      <c r="L668" s="165">
        <v>45686</v>
      </c>
      <c r="M668" s="163"/>
      <c r="N668" s="163"/>
      <c r="O668" s="163"/>
    </row>
    <row r="669" spans="1:15">
      <c r="A669" s="163"/>
      <c r="B669" s="187" t="s">
        <v>147</v>
      </c>
      <c r="C669" s="187" t="s">
        <v>6464</v>
      </c>
      <c r="D669" s="190" t="s">
        <v>3508</v>
      </c>
      <c r="E669" s="165">
        <v>45679</v>
      </c>
      <c r="F669" s="165">
        <v>45679</v>
      </c>
      <c r="G669" s="163" t="s">
        <v>2015</v>
      </c>
      <c r="H669" s="163" t="s">
        <v>8020</v>
      </c>
      <c r="I669" s="163" t="s">
        <v>6610</v>
      </c>
      <c r="J669" s="163" t="s">
        <v>9548</v>
      </c>
      <c r="K669" s="164" t="s">
        <v>195</v>
      </c>
      <c r="L669" s="165">
        <v>45686</v>
      </c>
      <c r="M669" s="163"/>
      <c r="N669" s="163"/>
      <c r="O669" s="163"/>
    </row>
    <row r="670" spans="1:15">
      <c r="A670" s="163"/>
      <c r="B670" s="187" t="s">
        <v>147</v>
      </c>
      <c r="C670" s="187" t="s">
        <v>6464</v>
      </c>
      <c r="D670" s="190" t="s">
        <v>3509</v>
      </c>
      <c r="E670" s="165">
        <v>45679</v>
      </c>
      <c r="F670" s="165">
        <v>45680</v>
      </c>
      <c r="G670" s="163" t="s">
        <v>2015</v>
      </c>
      <c r="H670" s="163" t="s">
        <v>9558</v>
      </c>
      <c r="I670" s="163" t="s">
        <v>6610</v>
      </c>
      <c r="J670" s="163" t="s">
        <v>7085</v>
      </c>
      <c r="K670" s="164" t="s">
        <v>195</v>
      </c>
      <c r="L670" s="165">
        <v>45681</v>
      </c>
      <c r="M670" s="163"/>
      <c r="N670" s="163"/>
      <c r="O670" s="163"/>
    </row>
    <row r="671" spans="1:15">
      <c r="A671" s="163"/>
      <c r="B671" s="187" t="s">
        <v>147</v>
      </c>
      <c r="C671" s="187" t="s">
        <v>6464</v>
      </c>
      <c r="D671" s="190" t="s">
        <v>3510</v>
      </c>
      <c r="E671" s="165">
        <v>45684</v>
      </c>
      <c r="F671" s="165">
        <v>45684</v>
      </c>
      <c r="G671" s="163" t="s">
        <v>2015</v>
      </c>
      <c r="H671" s="163" t="s">
        <v>7222</v>
      </c>
      <c r="I671" s="163" t="s">
        <v>6610</v>
      </c>
      <c r="J671" s="163" t="s">
        <v>7091</v>
      </c>
      <c r="K671" s="164" t="s">
        <v>195</v>
      </c>
      <c r="L671" s="165">
        <v>45685</v>
      </c>
      <c r="M671" s="163"/>
      <c r="N671" s="163"/>
      <c r="O671" s="163"/>
    </row>
    <row r="672" spans="1:15">
      <c r="A672" s="163"/>
      <c r="B672" s="187" t="s">
        <v>147</v>
      </c>
      <c r="C672" s="187" t="s">
        <v>3641</v>
      </c>
      <c r="D672" s="190" t="s">
        <v>3511</v>
      </c>
      <c r="E672" s="165">
        <v>45681</v>
      </c>
      <c r="F672" s="165">
        <v>45681</v>
      </c>
      <c r="G672" s="163" t="s">
        <v>5331</v>
      </c>
      <c r="H672" s="163" t="s">
        <v>5838</v>
      </c>
      <c r="I672" s="163" t="s">
        <v>6698</v>
      </c>
      <c r="J672" s="163" t="s">
        <v>7203</v>
      </c>
      <c r="K672" s="164" t="s">
        <v>195</v>
      </c>
      <c r="L672" s="165">
        <v>45693</v>
      </c>
      <c r="M672" s="163"/>
      <c r="N672" s="163"/>
      <c r="O672" s="163"/>
    </row>
    <row r="673" spans="1:15">
      <c r="A673" s="163"/>
      <c r="B673" s="187" t="s">
        <v>147</v>
      </c>
      <c r="C673" s="187" t="s">
        <v>5252</v>
      </c>
      <c r="D673" s="190" t="s">
        <v>3512</v>
      </c>
      <c r="E673" s="165">
        <v>45681</v>
      </c>
      <c r="F673" s="165">
        <v>45681</v>
      </c>
      <c r="G673" s="163" t="s">
        <v>5331</v>
      </c>
      <c r="H673" s="163" t="s">
        <v>9627</v>
      </c>
      <c r="I673" s="163"/>
      <c r="J673" s="163" t="s">
        <v>2514</v>
      </c>
      <c r="K673" s="164" t="s">
        <v>195</v>
      </c>
      <c r="L673" s="165">
        <v>45696</v>
      </c>
      <c r="M673" s="163"/>
      <c r="N673" s="163"/>
      <c r="O673" s="163"/>
    </row>
    <row r="674" spans="1:15">
      <c r="A674" s="163"/>
      <c r="B674" s="187" t="s">
        <v>147</v>
      </c>
      <c r="C674" s="187" t="s">
        <v>6464</v>
      </c>
      <c r="D674" s="190" t="s">
        <v>3513</v>
      </c>
      <c r="E674" s="165">
        <v>45682</v>
      </c>
      <c r="F674" s="165">
        <v>45682</v>
      </c>
      <c r="G674" s="163" t="s">
        <v>5331</v>
      </c>
      <c r="H674" s="163" t="s">
        <v>9691</v>
      </c>
      <c r="I674" s="163" t="s">
        <v>6610</v>
      </c>
      <c r="J674" s="163" t="s">
        <v>7186</v>
      </c>
      <c r="K674" s="164" t="s">
        <v>195</v>
      </c>
      <c r="L674" s="165">
        <v>45693</v>
      </c>
      <c r="M674" s="163"/>
      <c r="N674" s="163"/>
      <c r="O674" s="163"/>
    </row>
    <row r="675" spans="1:15">
      <c r="A675" s="163"/>
      <c r="B675" s="187" t="s">
        <v>147</v>
      </c>
      <c r="C675" s="187" t="s">
        <v>5252</v>
      </c>
      <c r="D675" s="190" t="s">
        <v>3514</v>
      </c>
      <c r="E675" s="165">
        <v>45682</v>
      </c>
      <c r="F675" s="165">
        <v>45682</v>
      </c>
      <c r="G675" s="163" t="s">
        <v>5331</v>
      </c>
      <c r="H675" s="163" t="s">
        <v>9692</v>
      </c>
      <c r="I675" s="163"/>
      <c r="J675" s="163" t="s">
        <v>4083</v>
      </c>
      <c r="K675" s="164" t="s">
        <v>195</v>
      </c>
      <c r="L675" s="165">
        <v>45698</v>
      </c>
      <c r="M675" s="163"/>
      <c r="N675" s="163"/>
      <c r="O675" s="163"/>
    </row>
    <row r="676" spans="1:15">
      <c r="A676" s="163"/>
      <c r="B676" s="187" t="s">
        <v>147</v>
      </c>
      <c r="C676" s="187" t="s">
        <v>6464</v>
      </c>
      <c r="D676" s="190" t="s">
        <v>3515</v>
      </c>
      <c r="E676" s="165">
        <v>45684</v>
      </c>
      <c r="F676" s="165">
        <v>45684</v>
      </c>
      <c r="G676" s="163" t="s">
        <v>5331</v>
      </c>
      <c r="H676" s="163" t="s">
        <v>5838</v>
      </c>
      <c r="I676" s="163" t="s">
        <v>6596</v>
      </c>
      <c r="J676" s="163" t="s">
        <v>7085</v>
      </c>
      <c r="K676" s="164" t="s">
        <v>195</v>
      </c>
      <c r="L676" s="165">
        <v>45693</v>
      </c>
      <c r="M676" s="163"/>
      <c r="N676" s="163"/>
      <c r="O676" s="163"/>
    </row>
    <row r="677" spans="1:15">
      <c r="A677" s="163"/>
      <c r="B677" s="187" t="s">
        <v>147</v>
      </c>
      <c r="C677" s="187" t="s">
        <v>6464</v>
      </c>
      <c r="D677" s="190" t="s">
        <v>3516</v>
      </c>
      <c r="E677" s="165">
        <v>45684</v>
      </c>
      <c r="F677" s="165">
        <v>45684</v>
      </c>
      <c r="G677" s="163" t="s">
        <v>5331</v>
      </c>
      <c r="H677" s="163" t="s">
        <v>9693</v>
      </c>
      <c r="I677" s="163" t="s">
        <v>6596</v>
      </c>
      <c r="J677" s="163" t="s">
        <v>7086</v>
      </c>
      <c r="K677" s="164" t="s">
        <v>195</v>
      </c>
      <c r="L677" s="165">
        <v>45693</v>
      </c>
      <c r="M677" s="163"/>
      <c r="N677" s="163"/>
      <c r="O677" s="163"/>
    </row>
    <row r="678" spans="1:15">
      <c r="A678" s="163"/>
      <c r="B678" s="187" t="s">
        <v>147</v>
      </c>
      <c r="C678" s="187" t="s">
        <v>6464</v>
      </c>
      <c r="D678" s="190" t="s">
        <v>3517</v>
      </c>
      <c r="E678" s="165">
        <v>45684</v>
      </c>
      <c r="F678" s="165">
        <v>45684</v>
      </c>
      <c r="G678" s="163" t="s">
        <v>5331</v>
      </c>
      <c r="H678" s="163" t="s">
        <v>9694</v>
      </c>
      <c r="I678" s="163" t="s">
        <v>6596</v>
      </c>
      <c r="J678" s="163" t="s">
        <v>9099</v>
      </c>
      <c r="K678" s="164" t="s">
        <v>195</v>
      </c>
      <c r="L678" s="165">
        <v>45693</v>
      </c>
      <c r="M678" s="163"/>
      <c r="N678" s="163"/>
      <c r="O678" s="163"/>
    </row>
    <row r="679" spans="1:15">
      <c r="A679" s="163"/>
      <c r="B679" s="187" t="s">
        <v>147</v>
      </c>
      <c r="C679" s="187" t="s">
        <v>6464</v>
      </c>
      <c r="D679" s="190" t="s">
        <v>3518</v>
      </c>
      <c r="E679" s="165">
        <v>45684</v>
      </c>
      <c r="F679" s="165">
        <v>45684</v>
      </c>
      <c r="G679" s="163" t="s">
        <v>2015</v>
      </c>
      <c r="H679" s="163" t="s">
        <v>9629</v>
      </c>
      <c r="I679" s="163" t="s">
        <v>6596</v>
      </c>
      <c r="J679" s="163" t="s">
        <v>9548</v>
      </c>
      <c r="K679" s="164" t="s">
        <v>195</v>
      </c>
      <c r="L679" s="165">
        <v>45686</v>
      </c>
      <c r="M679" s="163"/>
      <c r="N679" s="163"/>
      <c r="O679" s="163"/>
    </row>
    <row r="680" spans="1:15">
      <c r="A680" s="163"/>
      <c r="B680" s="187" t="s">
        <v>147</v>
      </c>
      <c r="C680" s="187" t="s">
        <v>8199</v>
      </c>
      <c r="D680" s="190" t="s">
        <v>3519</v>
      </c>
      <c r="E680" s="165">
        <v>45685</v>
      </c>
      <c r="F680" s="165">
        <v>45685</v>
      </c>
      <c r="G680" s="163" t="s">
        <v>5331</v>
      </c>
      <c r="H680" s="163" t="s">
        <v>9640</v>
      </c>
      <c r="I680" s="163"/>
      <c r="J680" s="163" t="s">
        <v>4074</v>
      </c>
      <c r="K680" s="164" t="s">
        <v>197</v>
      </c>
      <c r="L680" s="165">
        <v>45688</v>
      </c>
      <c r="M680" s="163"/>
      <c r="N680" s="163"/>
      <c r="O680" s="163"/>
    </row>
    <row r="681" spans="1:15">
      <c r="A681" s="163"/>
      <c r="B681" s="187" t="s">
        <v>147</v>
      </c>
      <c r="C681" s="187" t="s">
        <v>6464</v>
      </c>
      <c r="D681" s="190" t="s">
        <v>3520</v>
      </c>
      <c r="E681" s="165">
        <v>45686</v>
      </c>
      <c r="F681" s="165">
        <v>45686</v>
      </c>
      <c r="G681" s="163" t="s">
        <v>5331</v>
      </c>
      <c r="H681" s="163" t="s">
        <v>5838</v>
      </c>
      <c r="I681" s="163" t="s">
        <v>6610</v>
      </c>
      <c r="J681" s="163" t="s">
        <v>7091</v>
      </c>
      <c r="K681" s="164" t="s">
        <v>195</v>
      </c>
      <c r="L681" s="165">
        <v>45693</v>
      </c>
      <c r="M681" s="163"/>
      <c r="N681" s="163"/>
      <c r="O681" s="163"/>
    </row>
    <row r="682" spans="1:15">
      <c r="A682" s="163"/>
      <c r="B682" s="187" t="s">
        <v>147</v>
      </c>
      <c r="C682" s="187" t="s">
        <v>6464</v>
      </c>
      <c r="D682" s="190" t="s">
        <v>3521</v>
      </c>
      <c r="E682" s="165">
        <v>45687</v>
      </c>
      <c r="F682" s="165">
        <v>45687</v>
      </c>
      <c r="G682" s="163" t="s">
        <v>5331</v>
      </c>
      <c r="H682" s="163" t="s">
        <v>9197</v>
      </c>
      <c r="I682" s="163" t="s">
        <v>6610</v>
      </c>
      <c r="J682" s="163" t="s">
        <v>7093</v>
      </c>
      <c r="K682" s="164" t="s">
        <v>195</v>
      </c>
      <c r="L682" s="165">
        <v>45696</v>
      </c>
      <c r="M682" s="163"/>
      <c r="N682" s="163"/>
      <c r="O682" s="163"/>
    </row>
    <row r="683" spans="1:15">
      <c r="A683" s="163"/>
      <c r="B683" s="187" t="s">
        <v>147</v>
      </c>
      <c r="C683" s="187" t="s">
        <v>6464</v>
      </c>
      <c r="D683" s="190" t="s">
        <v>3522</v>
      </c>
      <c r="E683" s="165">
        <v>45688</v>
      </c>
      <c r="F683" s="165">
        <v>45688</v>
      </c>
      <c r="G683" s="163" t="s">
        <v>5331</v>
      </c>
      <c r="H683" s="163" t="s">
        <v>5838</v>
      </c>
      <c r="I683" s="163" t="s">
        <v>6610</v>
      </c>
      <c r="J683" s="163" t="s">
        <v>7115</v>
      </c>
      <c r="K683" s="164" t="s">
        <v>195</v>
      </c>
      <c r="L683" s="165">
        <v>45696</v>
      </c>
      <c r="M683" s="163"/>
      <c r="N683" s="163"/>
      <c r="O683" s="163"/>
    </row>
    <row r="684" spans="1:15">
      <c r="A684" s="163"/>
      <c r="B684" s="187" t="s">
        <v>147</v>
      </c>
      <c r="C684" s="187" t="s">
        <v>6464</v>
      </c>
      <c r="D684" s="190" t="s">
        <v>3625</v>
      </c>
      <c r="E684" s="165">
        <v>45688</v>
      </c>
      <c r="F684" s="165">
        <v>45689</v>
      </c>
      <c r="G684" s="163" t="s">
        <v>5331</v>
      </c>
      <c r="H684" s="163" t="s">
        <v>5838</v>
      </c>
      <c r="I684" s="163" t="s">
        <v>6610</v>
      </c>
      <c r="J684" s="163" t="s">
        <v>7186</v>
      </c>
      <c r="K684" s="164" t="s">
        <v>195</v>
      </c>
      <c r="L684" s="165">
        <v>45696</v>
      </c>
      <c r="M684" s="163"/>
      <c r="N684" s="163"/>
      <c r="O684" s="163"/>
    </row>
    <row r="685" spans="1:15">
      <c r="A685" s="163"/>
      <c r="B685" s="187" t="s">
        <v>147</v>
      </c>
      <c r="C685" s="187" t="s">
        <v>6464</v>
      </c>
      <c r="D685" s="190" t="s">
        <v>3626</v>
      </c>
      <c r="E685" s="165">
        <v>45691</v>
      </c>
      <c r="F685" s="165">
        <v>45689</v>
      </c>
      <c r="G685" s="163" t="s">
        <v>2015</v>
      </c>
      <c r="H685" s="163" t="s">
        <v>7222</v>
      </c>
      <c r="I685" s="163" t="s">
        <v>6610</v>
      </c>
      <c r="J685" s="163" t="s">
        <v>7203</v>
      </c>
      <c r="K685" s="164" t="s">
        <v>195</v>
      </c>
      <c r="L685" s="165">
        <v>45691</v>
      </c>
      <c r="M685" s="163"/>
      <c r="N685" s="163"/>
      <c r="O685" s="163"/>
    </row>
    <row r="686" spans="1:15">
      <c r="A686" s="163"/>
      <c r="B686" s="187" t="s">
        <v>147</v>
      </c>
      <c r="C686" s="187" t="s">
        <v>6245</v>
      </c>
      <c r="D686" s="190" t="s">
        <v>3627</v>
      </c>
      <c r="E686" s="165">
        <v>45689</v>
      </c>
      <c r="F686" s="165">
        <v>45689</v>
      </c>
      <c r="G686" s="163" t="s">
        <v>5331</v>
      </c>
      <c r="H686" s="163" t="s">
        <v>9694</v>
      </c>
      <c r="I686" s="163" t="s">
        <v>6596</v>
      </c>
      <c r="J686" s="163" t="s">
        <v>7085</v>
      </c>
      <c r="K686" s="164" t="s">
        <v>195</v>
      </c>
      <c r="L686" s="165">
        <v>45696</v>
      </c>
      <c r="M686" s="163"/>
      <c r="N686" s="163"/>
      <c r="O686" s="163"/>
    </row>
    <row r="687" spans="1:15">
      <c r="A687" s="163"/>
      <c r="B687" s="187" t="s">
        <v>147</v>
      </c>
      <c r="C687" s="187" t="s">
        <v>6464</v>
      </c>
      <c r="D687" s="190" t="s">
        <v>3628</v>
      </c>
      <c r="E687" s="165">
        <v>45691</v>
      </c>
      <c r="F687" s="165">
        <v>45691</v>
      </c>
      <c r="G687" s="163" t="s">
        <v>5331</v>
      </c>
      <c r="H687" s="163" t="s">
        <v>5838</v>
      </c>
      <c r="I687" s="163" t="s">
        <v>6610</v>
      </c>
      <c r="J687" s="163" t="s">
        <v>7203</v>
      </c>
      <c r="K687" s="164" t="s">
        <v>195</v>
      </c>
      <c r="L687" s="165">
        <v>45696</v>
      </c>
      <c r="M687" s="163"/>
      <c r="N687" s="163"/>
      <c r="O687" s="163"/>
    </row>
    <row r="688" spans="1:15">
      <c r="A688" s="163"/>
      <c r="B688" s="187" t="s">
        <v>147</v>
      </c>
      <c r="C688" s="187" t="s">
        <v>2418</v>
      </c>
      <c r="D688" s="190" t="s">
        <v>3629</v>
      </c>
      <c r="E688" s="165">
        <v>45692</v>
      </c>
      <c r="F688" s="165">
        <v>45692</v>
      </c>
      <c r="G688" s="163" t="s">
        <v>8092</v>
      </c>
      <c r="H688" s="163" t="s">
        <v>9679</v>
      </c>
      <c r="I688" s="163" t="s">
        <v>5822</v>
      </c>
      <c r="J688" s="163" t="s">
        <v>7145</v>
      </c>
      <c r="K688" s="164" t="s">
        <v>195</v>
      </c>
      <c r="L688" s="165">
        <v>45696</v>
      </c>
      <c r="M688" s="163"/>
      <c r="N688" s="163"/>
      <c r="O688" s="163"/>
    </row>
    <row r="689" spans="1:15">
      <c r="A689" s="163"/>
      <c r="B689" s="187" t="s">
        <v>147</v>
      </c>
      <c r="C689" s="187" t="s">
        <v>2418</v>
      </c>
      <c r="D689" s="190" t="s">
        <v>3630</v>
      </c>
      <c r="E689" s="165">
        <v>45692</v>
      </c>
      <c r="F689" s="165">
        <v>45692</v>
      </c>
      <c r="G689" s="163" t="s">
        <v>5331</v>
      </c>
      <c r="H689" s="163" t="s">
        <v>9679</v>
      </c>
      <c r="I689" s="163" t="s">
        <v>5822</v>
      </c>
      <c r="J689" s="163" t="s">
        <v>5627</v>
      </c>
      <c r="K689" s="164" t="s">
        <v>195</v>
      </c>
      <c r="L689" s="165">
        <v>45696</v>
      </c>
      <c r="M689" s="163"/>
      <c r="N689" s="163"/>
      <c r="O689" s="163"/>
    </row>
    <row r="690" spans="1:15">
      <c r="A690" s="163"/>
      <c r="B690" s="187" t="s">
        <v>147</v>
      </c>
      <c r="C690" s="187" t="s">
        <v>2418</v>
      </c>
      <c r="D690" s="190" t="s">
        <v>3631</v>
      </c>
      <c r="E690" s="165">
        <v>45692</v>
      </c>
      <c r="F690" s="165">
        <v>45692</v>
      </c>
      <c r="G690" s="163" t="s">
        <v>5331</v>
      </c>
      <c r="H690" s="163" t="s">
        <v>9694</v>
      </c>
      <c r="I690" s="163" t="s">
        <v>5822</v>
      </c>
      <c r="J690" s="163" t="s">
        <v>7145</v>
      </c>
      <c r="K690" s="164" t="s">
        <v>195</v>
      </c>
      <c r="L690" s="165">
        <v>45707</v>
      </c>
      <c r="M690" s="163"/>
      <c r="N690" s="163"/>
      <c r="O690" s="163"/>
    </row>
    <row r="691" spans="1:15">
      <c r="A691" s="163"/>
      <c r="B691" s="187" t="s">
        <v>147</v>
      </c>
      <c r="C691" s="187" t="s">
        <v>6245</v>
      </c>
      <c r="D691" s="190" t="s">
        <v>3632</v>
      </c>
      <c r="E691" s="165">
        <v>45693</v>
      </c>
      <c r="F691" s="165">
        <v>45693</v>
      </c>
      <c r="G691" s="163" t="s">
        <v>5331</v>
      </c>
      <c r="H691" s="163" t="s">
        <v>9694</v>
      </c>
      <c r="I691" s="163" t="s">
        <v>6596</v>
      </c>
      <c r="J691" s="163" t="s">
        <v>7091</v>
      </c>
      <c r="K691" s="164" t="s">
        <v>195</v>
      </c>
      <c r="L691" s="165">
        <v>45707</v>
      </c>
      <c r="M691" s="163"/>
      <c r="N691" s="163"/>
      <c r="O691" s="163"/>
    </row>
    <row r="692" spans="1:15">
      <c r="A692" s="163"/>
      <c r="B692" s="187" t="s">
        <v>147</v>
      </c>
      <c r="C692" s="187" t="s">
        <v>6245</v>
      </c>
      <c r="D692" s="190" t="s">
        <v>3633</v>
      </c>
      <c r="E692" s="165">
        <v>45693</v>
      </c>
      <c r="F692" s="165">
        <v>45693</v>
      </c>
      <c r="G692" s="163" t="s">
        <v>5331</v>
      </c>
      <c r="H692" s="163" t="s">
        <v>9502</v>
      </c>
      <c r="I692" s="163" t="s">
        <v>6596</v>
      </c>
      <c r="J692" s="163" t="s">
        <v>7093</v>
      </c>
      <c r="K692" s="164" t="s">
        <v>195</v>
      </c>
      <c r="L692" s="165">
        <v>45707</v>
      </c>
      <c r="M692" s="163"/>
      <c r="N692" s="163"/>
      <c r="O692" s="163"/>
    </row>
    <row r="693" spans="1:15">
      <c r="A693" s="163"/>
      <c r="B693" s="187" t="s">
        <v>147</v>
      </c>
      <c r="C693" s="187" t="s">
        <v>6245</v>
      </c>
      <c r="D693" s="190" t="s">
        <v>3634</v>
      </c>
      <c r="E693" s="165">
        <v>45694</v>
      </c>
      <c r="F693" s="165">
        <v>45694</v>
      </c>
      <c r="G693" s="163" t="s">
        <v>2015</v>
      </c>
      <c r="H693" s="163" t="s">
        <v>5667</v>
      </c>
      <c r="I693" s="163" t="s">
        <v>6596</v>
      </c>
      <c r="J693" s="163" t="s">
        <v>7085</v>
      </c>
      <c r="K693" s="164" t="s">
        <v>195</v>
      </c>
      <c r="L693" s="165">
        <v>45696</v>
      </c>
      <c r="M693" s="163"/>
      <c r="N693" s="163"/>
      <c r="O693" s="163"/>
    </row>
    <row r="694" spans="1:15">
      <c r="A694" s="163"/>
      <c r="B694" s="187" t="s">
        <v>147</v>
      </c>
      <c r="C694" s="187" t="s">
        <v>6245</v>
      </c>
      <c r="D694" s="190" t="s">
        <v>3635</v>
      </c>
      <c r="E694" s="165">
        <v>45695</v>
      </c>
      <c r="F694" s="165">
        <v>45695</v>
      </c>
      <c r="G694" s="163" t="s">
        <v>5331</v>
      </c>
      <c r="H694" s="163" t="s">
        <v>9694</v>
      </c>
      <c r="I694" s="163" t="s">
        <v>6596</v>
      </c>
      <c r="J694" s="163" t="s">
        <v>9695</v>
      </c>
      <c r="K694" s="164" t="s">
        <v>195</v>
      </c>
      <c r="L694" s="165">
        <v>45695</v>
      </c>
      <c r="M694" s="163"/>
      <c r="N694" s="163"/>
      <c r="O694" s="163"/>
    </row>
    <row r="695" spans="1:15">
      <c r="A695" s="163"/>
      <c r="B695" s="187" t="s">
        <v>147</v>
      </c>
      <c r="C695" s="187" t="s">
        <v>6245</v>
      </c>
      <c r="D695" s="190" t="s">
        <v>3636</v>
      </c>
      <c r="E695" s="165">
        <v>45695</v>
      </c>
      <c r="F695" s="165">
        <v>45695</v>
      </c>
      <c r="G695" s="163" t="s">
        <v>5331</v>
      </c>
      <c r="H695" s="163" t="s">
        <v>5838</v>
      </c>
      <c r="I695" s="163" t="s">
        <v>6596</v>
      </c>
      <c r="J695" s="163" t="s">
        <v>7085</v>
      </c>
      <c r="K695" s="164" t="s">
        <v>195</v>
      </c>
      <c r="L695" s="165">
        <v>45707</v>
      </c>
      <c r="M695" s="163"/>
      <c r="N695" s="163"/>
      <c r="O695" s="163"/>
    </row>
    <row r="696" spans="1:15">
      <c r="A696" s="163"/>
      <c r="B696" s="187" t="s">
        <v>147</v>
      </c>
      <c r="C696" s="187" t="s">
        <v>6245</v>
      </c>
      <c r="D696" s="190" t="s">
        <v>3655</v>
      </c>
      <c r="E696" s="165">
        <v>45696</v>
      </c>
      <c r="F696" s="165">
        <v>45696</v>
      </c>
      <c r="G696" s="163" t="s">
        <v>2015</v>
      </c>
      <c r="H696" s="163" t="s">
        <v>9745</v>
      </c>
      <c r="I696" s="163" t="s">
        <v>6596</v>
      </c>
      <c r="J696" s="163" t="s">
        <v>9746</v>
      </c>
      <c r="K696" s="164" t="s">
        <v>197</v>
      </c>
      <c r="L696" s="165">
        <v>45701</v>
      </c>
      <c r="M696" s="163"/>
      <c r="N696" s="163"/>
      <c r="O696" s="163"/>
    </row>
    <row r="697" spans="1:15">
      <c r="A697" s="163"/>
      <c r="B697" s="187" t="s">
        <v>147</v>
      </c>
      <c r="C697" s="187" t="s">
        <v>6245</v>
      </c>
      <c r="D697" s="190" t="s">
        <v>3656</v>
      </c>
      <c r="E697" s="165">
        <v>45696</v>
      </c>
      <c r="F697" s="165">
        <v>45696</v>
      </c>
      <c r="G697" s="163" t="s">
        <v>5331</v>
      </c>
      <c r="H697" s="163" t="s">
        <v>9694</v>
      </c>
      <c r="I697" s="163" t="s">
        <v>6596</v>
      </c>
      <c r="J697" s="163" t="s">
        <v>7186</v>
      </c>
      <c r="K697" s="164" t="s">
        <v>195</v>
      </c>
      <c r="L697" s="165">
        <v>45707</v>
      </c>
      <c r="M697" s="163"/>
      <c r="N697" s="163"/>
      <c r="O697" s="163"/>
    </row>
    <row r="698" spans="1:15">
      <c r="A698" s="163"/>
      <c r="B698" s="187" t="s">
        <v>147</v>
      </c>
      <c r="C698" s="187" t="s">
        <v>6245</v>
      </c>
      <c r="D698" s="190" t="s">
        <v>3657</v>
      </c>
      <c r="E698" s="165">
        <v>45698</v>
      </c>
      <c r="F698" s="165">
        <v>45699</v>
      </c>
      <c r="G698" s="163" t="s">
        <v>5331</v>
      </c>
      <c r="H698" s="163" t="s">
        <v>9694</v>
      </c>
      <c r="I698" s="163" t="s">
        <v>6596</v>
      </c>
      <c r="J698" s="163" t="s">
        <v>9723</v>
      </c>
      <c r="K698" s="164" t="s">
        <v>195</v>
      </c>
      <c r="L698" s="165">
        <v>45707</v>
      </c>
      <c r="M698" s="163"/>
      <c r="N698" s="163"/>
      <c r="O698" s="163"/>
    </row>
    <row r="699" spans="1:15">
      <c r="A699" s="163"/>
      <c r="B699" s="187" t="s">
        <v>147</v>
      </c>
      <c r="C699" s="187" t="s">
        <v>6245</v>
      </c>
      <c r="D699" s="190" t="s">
        <v>3658</v>
      </c>
      <c r="E699" s="165">
        <v>45698</v>
      </c>
      <c r="F699" s="165">
        <v>45698</v>
      </c>
      <c r="G699" s="163" t="s">
        <v>2015</v>
      </c>
      <c r="H699" s="163" t="s">
        <v>7975</v>
      </c>
      <c r="I699" s="163" t="s">
        <v>6596</v>
      </c>
      <c r="J699" s="163" t="s">
        <v>7115</v>
      </c>
      <c r="K699" s="164" t="s">
        <v>197</v>
      </c>
      <c r="L699" s="165">
        <v>45701</v>
      </c>
      <c r="M699" s="163"/>
      <c r="N699" s="163"/>
      <c r="O699" s="163"/>
    </row>
    <row r="700" spans="1:15">
      <c r="A700" s="163"/>
      <c r="B700" s="187" t="s">
        <v>147</v>
      </c>
      <c r="C700" s="187" t="s">
        <v>6245</v>
      </c>
      <c r="D700" s="190" t="s">
        <v>3659</v>
      </c>
      <c r="E700" s="165">
        <v>45698</v>
      </c>
      <c r="F700" s="165">
        <v>45698</v>
      </c>
      <c r="G700" s="163" t="s">
        <v>5331</v>
      </c>
      <c r="H700" s="163" t="s">
        <v>9791</v>
      </c>
      <c r="I700" s="163" t="s">
        <v>6596</v>
      </c>
      <c r="J700" s="163" t="s">
        <v>7093</v>
      </c>
      <c r="K700" s="164" t="s">
        <v>195</v>
      </c>
      <c r="L700" s="165">
        <v>45707</v>
      </c>
      <c r="M700" s="163"/>
      <c r="N700" s="163"/>
      <c r="O700" s="163"/>
    </row>
    <row r="701" spans="1:15">
      <c r="A701" s="163"/>
      <c r="B701" s="187" t="s">
        <v>147</v>
      </c>
      <c r="C701" s="187" t="s">
        <v>6245</v>
      </c>
      <c r="D701" s="190" t="s">
        <v>3660</v>
      </c>
      <c r="E701" s="165">
        <v>45698</v>
      </c>
      <c r="F701" s="165">
        <v>45698</v>
      </c>
      <c r="G701" s="163" t="s">
        <v>8092</v>
      </c>
      <c r="H701" s="163" t="s">
        <v>5838</v>
      </c>
      <c r="I701" s="163" t="s">
        <v>6596</v>
      </c>
      <c r="J701" s="163" t="s">
        <v>7091</v>
      </c>
      <c r="K701" s="164" t="s">
        <v>195</v>
      </c>
      <c r="L701" s="165">
        <v>45707</v>
      </c>
      <c r="M701" s="163"/>
      <c r="N701" s="163"/>
      <c r="O701" s="163"/>
    </row>
    <row r="702" spans="1:15">
      <c r="A702" s="163"/>
      <c r="B702" s="187" t="s">
        <v>147</v>
      </c>
      <c r="C702" s="187" t="s">
        <v>7094</v>
      </c>
      <c r="D702" s="190" t="s">
        <v>3661</v>
      </c>
      <c r="E702" s="165">
        <v>45760</v>
      </c>
      <c r="F702" s="165">
        <v>45760</v>
      </c>
      <c r="G702" s="163" t="s">
        <v>5331</v>
      </c>
      <c r="H702" s="163" t="s">
        <v>10864</v>
      </c>
      <c r="I702" s="163"/>
      <c r="J702" s="163" t="s">
        <v>1725</v>
      </c>
      <c r="K702" s="164" t="s">
        <v>195</v>
      </c>
      <c r="L702" s="165">
        <v>45763</v>
      </c>
      <c r="M702" s="163"/>
      <c r="N702" s="163"/>
      <c r="O702" s="163"/>
    </row>
    <row r="703" spans="1:15">
      <c r="A703" s="163"/>
      <c r="B703" s="187" t="s">
        <v>147</v>
      </c>
      <c r="C703" s="187" t="s">
        <v>5252</v>
      </c>
      <c r="D703" s="190" t="s">
        <v>3662</v>
      </c>
      <c r="E703" s="165">
        <v>45698</v>
      </c>
      <c r="F703" s="165">
        <v>45698</v>
      </c>
      <c r="G703" s="163" t="s">
        <v>5331</v>
      </c>
      <c r="H703" s="163" t="s">
        <v>9747</v>
      </c>
      <c r="I703" s="163"/>
      <c r="J703" s="163" t="s">
        <v>4074</v>
      </c>
      <c r="K703" s="164" t="s">
        <v>195</v>
      </c>
      <c r="L703" s="165">
        <v>45701</v>
      </c>
      <c r="M703" s="163"/>
      <c r="N703" s="163"/>
      <c r="O703" s="163"/>
    </row>
    <row r="704" spans="1:15">
      <c r="A704" s="163"/>
      <c r="B704" s="187" t="s">
        <v>147</v>
      </c>
      <c r="C704" s="187" t="s">
        <v>7094</v>
      </c>
      <c r="D704" s="190" t="s">
        <v>3663</v>
      </c>
      <c r="E704" s="165">
        <v>45698</v>
      </c>
      <c r="F704" s="165">
        <v>45698</v>
      </c>
      <c r="G704" s="163" t="s">
        <v>5331</v>
      </c>
      <c r="H704" s="163" t="s">
        <v>9100</v>
      </c>
      <c r="I704" s="163"/>
      <c r="J704" s="163" t="s">
        <v>4083</v>
      </c>
      <c r="K704" s="164" t="s">
        <v>195</v>
      </c>
      <c r="L704" s="165">
        <v>45699</v>
      </c>
      <c r="M704" s="163"/>
      <c r="N704" s="163"/>
      <c r="O704" s="163"/>
    </row>
    <row r="705" spans="1:15">
      <c r="A705" s="163"/>
      <c r="B705" s="187" t="s">
        <v>147</v>
      </c>
      <c r="C705" s="187" t="s">
        <v>5252</v>
      </c>
      <c r="D705" s="190" t="s">
        <v>3664</v>
      </c>
      <c r="E705" s="165">
        <v>45699</v>
      </c>
      <c r="F705" s="165">
        <v>45699</v>
      </c>
      <c r="G705" s="163" t="s">
        <v>5331</v>
      </c>
      <c r="H705" s="163" t="s">
        <v>9100</v>
      </c>
      <c r="I705" s="163"/>
      <c r="J705" s="163" t="s">
        <v>9726</v>
      </c>
      <c r="K705" s="164" t="s">
        <v>195</v>
      </c>
      <c r="L705" s="165">
        <v>45701</v>
      </c>
      <c r="M705" s="163"/>
      <c r="N705" s="163"/>
      <c r="O705" s="163"/>
    </row>
    <row r="706" spans="1:15">
      <c r="A706" s="163"/>
      <c r="B706" s="187" t="s">
        <v>147</v>
      </c>
      <c r="C706" s="187" t="s">
        <v>6245</v>
      </c>
      <c r="D706" s="190" t="s">
        <v>3665</v>
      </c>
      <c r="E706" s="165">
        <v>45701</v>
      </c>
      <c r="F706" s="165">
        <v>45701</v>
      </c>
      <c r="G706" s="163" t="s">
        <v>2015</v>
      </c>
      <c r="H706" s="163" t="s">
        <v>9734</v>
      </c>
      <c r="I706" s="163"/>
      <c r="J706" s="163" t="s">
        <v>7086</v>
      </c>
      <c r="K706" s="164" t="s">
        <v>195</v>
      </c>
      <c r="L706" s="165">
        <v>45701</v>
      </c>
      <c r="M706" s="163"/>
      <c r="N706" s="163"/>
      <c r="O706" s="163"/>
    </row>
    <row r="707" spans="1:15">
      <c r="A707" s="163"/>
      <c r="B707" s="187" t="s">
        <v>147</v>
      </c>
      <c r="C707" s="187" t="s">
        <v>6245</v>
      </c>
      <c r="D707" s="190" t="s">
        <v>3666</v>
      </c>
      <c r="E707" s="165">
        <v>45700</v>
      </c>
      <c r="F707" s="165">
        <v>45700</v>
      </c>
      <c r="G707" s="163" t="s">
        <v>5331</v>
      </c>
      <c r="H707" s="163" t="s">
        <v>9693</v>
      </c>
      <c r="I707" s="163"/>
      <c r="J707" s="163" t="s">
        <v>7115</v>
      </c>
      <c r="K707" s="164" t="s">
        <v>195</v>
      </c>
      <c r="L707" s="165">
        <v>45707</v>
      </c>
      <c r="M707" s="163"/>
      <c r="N707" s="163"/>
      <c r="O707" s="163"/>
    </row>
    <row r="708" spans="1:15">
      <c r="A708" s="163"/>
      <c r="B708" s="187" t="s">
        <v>147</v>
      </c>
      <c r="C708" s="187" t="s">
        <v>6245</v>
      </c>
      <c r="D708" s="190" t="s">
        <v>3667</v>
      </c>
      <c r="E708" s="165">
        <v>45700</v>
      </c>
      <c r="F708" s="165">
        <v>45700</v>
      </c>
      <c r="G708" s="163" t="s">
        <v>5331</v>
      </c>
      <c r="H708" s="163" t="s">
        <v>5838</v>
      </c>
      <c r="I708" s="163"/>
      <c r="J708" s="163" t="s">
        <v>7086</v>
      </c>
      <c r="K708" s="164" t="s">
        <v>195</v>
      </c>
      <c r="L708" s="165">
        <v>45707</v>
      </c>
      <c r="M708" s="163"/>
      <c r="N708" s="163"/>
      <c r="O708" s="163"/>
    </row>
    <row r="709" spans="1:15">
      <c r="A709" s="163"/>
      <c r="B709" s="187" t="s">
        <v>147</v>
      </c>
      <c r="C709" s="187" t="s">
        <v>6245</v>
      </c>
      <c r="D709" s="190" t="s">
        <v>3668</v>
      </c>
      <c r="E709" s="165">
        <v>45701</v>
      </c>
      <c r="F709" s="165">
        <v>45701</v>
      </c>
      <c r="G709" s="163" t="s">
        <v>2015</v>
      </c>
      <c r="H709" s="163" t="s">
        <v>5667</v>
      </c>
      <c r="I709" s="163" t="s">
        <v>6596</v>
      </c>
      <c r="J709" s="163" t="s">
        <v>7186</v>
      </c>
      <c r="K709" s="164" t="s">
        <v>195</v>
      </c>
      <c r="L709" s="165">
        <v>45707</v>
      </c>
      <c r="M709" s="163"/>
      <c r="N709" s="163"/>
      <c r="O709" s="163"/>
    </row>
    <row r="710" spans="1:15">
      <c r="A710" s="163"/>
      <c r="B710" s="187" t="s">
        <v>147</v>
      </c>
      <c r="C710" s="187" t="s">
        <v>5252</v>
      </c>
      <c r="D710" s="190" t="s">
        <v>3669</v>
      </c>
      <c r="E710" s="165">
        <v>45701</v>
      </c>
      <c r="F710" s="165">
        <v>45701</v>
      </c>
      <c r="G710" s="163" t="s">
        <v>5331</v>
      </c>
      <c r="H710" s="163" t="s">
        <v>5838</v>
      </c>
      <c r="I710" s="163" t="s">
        <v>6596</v>
      </c>
      <c r="J710" s="163" t="s">
        <v>7186</v>
      </c>
      <c r="K710" s="164"/>
      <c r="L710" s="164"/>
      <c r="M710" s="163"/>
      <c r="N710" s="163"/>
      <c r="O710" s="163"/>
    </row>
    <row r="711" spans="1:15">
      <c r="A711" s="163"/>
      <c r="B711" s="187" t="s">
        <v>147</v>
      </c>
      <c r="C711" s="187" t="s">
        <v>5252</v>
      </c>
      <c r="D711" s="190" t="s">
        <v>3670</v>
      </c>
      <c r="E711" s="164"/>
      <c r="F711" s="164"/>
      <c r="G711" s="163"/>
      <c r="H711" s="163"/>
      <c r="I711" s="163"/>
      <c r="J711" s="163"/>
      <c r="K711" s="164"/>
      <c r="L711" s="164"/>
      <c r="M711" s="163"/>
      <c r="N711" s="163"/>
      <c r="O711" s="163"/>
    </row>
    <row r="712" spans="1:15">
      <c r="A712" s="163"/>
      <c r="B712" s="187" t="s">
        <v>147</v>
      </c>
      <c r="C712" s="187" t="s">
        <v>6245</v>
      </c>
      <c r="D712" s="190" t="s">
        <v>3671</v>
      </c>
      <c r="E712" s="165">
        <v>45705</v>
      </c>
      <c r="F712" s="165">
        <v>45705</v>
      </c>
      <c r="G712" s="163" t="s">
        <v>2015</v>
      </c>
      <c r="H712" s="163" t="s">
        <v>7222</v>
      </c>
      <c r="I712" s="163" t="s">
        <v>9760</v>
      </c>
      <c r="J712" s="163" t="s">
        <v>7203</v>
      </c>
      <c r="K712" s="164" t="s">
        <v>195</v>
      </c>
      <c r="L712" s="165">
        <v>45707</v>
      </c>
      <c r="M712" s="163"/>
      <c r="N712" s="163"/>
      <c r="O712" s="163"/>
    </row>
    <row r="713" spans="1:15">
      <c r="A713" s="163"/>
      <c r="B713" s="187" t="s">
        <v>147</v>
      </c>
      <c r="C713" s="187" t="s">
        <v>2418</v>
      </c>
      <c r="D713" s="190" t="s">
        <v>3672</v>
      </c>
      <c r="E713" s="165">
        <v>45702</v>
      </c>
      <c r="F713" s="165">
        <v>45702</v>
      </c>
      <c r="G713" s="163" t="s">
        <v>2015</v>
      </c>
      <c r="H713" s="163" t="s">
        <v>9788</v>
      </c>
      <c r="I713" s="163" t="s">
        <v>5822</v>
      </c>
      <c r="J713" s="163" t="s">
        <v>7145</v>
      </c>
      <c r="K713" s="164" t="s">
        <v>195</v>
      </c>
      <c r="L713" s="165">
        <v>45707</v>
      </c>
      <c r="M713" s="163"/>
      <c r="N713" s="163"/>
      <c r="O713" s="163"/>
    </row>
    <row r="714" spans="1:15">
      <c r="A714" s="163"/>
      <c r="B714" s="187" t="s">
        <v>147</v>
      </c>
      <c r="C714" s="187" t="s">
        <v>6245</v>
      </c>
      <c r="D714" s="190" t="s">
        <v>3673</v>
      </c>
      <c r="E714" s="165">
        <v>45702</v>
      </c>
      <c r="F714" s="165">
        <v>45702</v>
      </c>
      <c r="G714" s="163" t="s">
        <v>5331</v>
      </c>
      <c r="H714" s="163" t="s">
        <v>5838</v>
      </c>
      <c r="I714" s="163" t="s">
        <v>9208</v>
      </c>
      <c r="J714" s="163" t="s">
        <v>7186</v>
      </c>
      <c r="K714" s="164" t="s">
        <v>195</v>
      </c>
      <c r="L714" s="165">
        <v>45702</v>
      </c>
      <c r="M714" s="163"/>
      <c r="N714" s="163"/>
      <c r="O714" s="163"/>
    </row>
    <row r="715" spans="1:15">
      <c r="A715" s="163"/>
      <c r="B715" s="187" t="s">
        <v>147</v>
      </c>
      <c r="C715" s="187" t="s">
        <v>5252</v>
      </c>
      <c r="D715" s="190" t="s">
        <v>3674</v>
      </c>
      <c r="E715" s="164"/>
      <c r="F715" s="164"/>
      <c r="G715" s="163"/>
      <c r="H715" s="163"/>
      <c r="I715" s="163"/>
      <c r="J715" s="163"/>
      <c r="K715" s="164"/>
      <c r="L715" s="164"/>
      <c r="M715" s="163"/>
      <c r="N715" s="163"/>
      <c r="O715" s="163"/>
    </row>
    <row r="716" spans="1:15">
      <c r="A716" s="163"/>
      <c r="B716" s="187" t="s">
        <v>147</v>
      </c>
      <c r="C716" s="187" t="s">
        <v>7094</v>
      </c>
      <c r="D716" s="190" t="s">
        <v>3675</v>
      </c>
      <c r="E716" s="165">
        <v>45703</v>
      </c>
      <c r="F716" s="165">
        <v>45703</v>
      </c>
      <c r="G716" s="163" t="s">
        <v>2015</v>
      </c>
      <c r="H716" s="163" t="s">
        <v>9790</v>
      </c>
      <c r="I716" s="163" t="s">
        <v>9690</v>
      </c>
      <c r="J716" s="163" t="s">
        <v>1921</v>
      </c>
      <c r="K716" s="164" t="s">
        <v>195</v>
      </c>
      <c r="L716" s="165">
        <v>45707</v>
      </c>
      <c r="M716" s="163"/>
      <c r="N716" s="163"/>
      <c r="O716" s="163"/>
    </row>
    <row r="717" spans="1:15">
      <c r="A717" s="163"/>
      <c r="B717" s="187" t="s">
        <v>147</v>
      </c>
      <c r="C717" s="187" t="s">
        <v>6245</v>
      </c>
      <c r="D717" s="190" t="s">
        <v>3676</v>
      </c>
      <c r="E717" s="165">
        <v>45704</v>
      </c>
      <c r="F717" s="165">
        <v>45705</v>
      </c>
      <c r="G717" s="163" t="s">
        <v>5331</v>
      </c>
      <c r="H717" s="163" t="s">
        <v>5838</v>
      </c>
      <c r="I717" s="163" t="s">
        <v>9208</v>
      </c>
      <c r="J717" s="163" t="s">
        <v>7203</v>
      </c>
      <c r="K717" s="164" t="s">
        <v>195</v>
      </c>
      <c r="L717" s="165">
        <v>45707</v>
      </c>
      <c r="M717" s="163"/>
      <c r="N717" s="163"/>
      <c r="O717" s="163"/>
    </row>
    <row r="718" spans="1:15">
      <c r="A718" s="163"/>
      <c r="B718" s="187" t="s">
        <v>147</v>
      </c>
      <c r="C718" s="187" t="s">
        <v>5252</v>
      </c>
      <c r="D718" s="190" t="s">
        <v>3677</v>
      </c>
      <c r="E718" s="165">
        <v>45707</v>
      </c>
      <c r="F718" s="165">
        <v>45707</v>
      </c>
      <c r="G718" s="163" t="s">
        <v>5331</v>
      </c>
      <c r="H718" s="163" t="s">
        <v>9768</v>
      </c>
      <c r="I718" s="163" t="s">
        <v>9690</v>
      </c>
      <c r="J718" s="163" t="s">
        <v>9769</v>
      </c>
      <c r="K718" s="164" t="s">
        <v>195</v>
      </c>
      <c r="L718" s="165">
        <v>45715</v>
      </c>
      <c r="M718" s="163"/>
      <c r="N718" s="163"/>
      <c r="O718" s="163"/>
    </row>
    <row r="719" spans="1:15">
      <c r="A719" s="163"/>
      <c r="B719" s="187" t="s">
        <v>147</v>
      </c>
      <c r="C719" s="187" t="s">
        <v>3103</v>
      </c>
      <c r="D719" s="190" t="s">
        <v>3678</v>
      </c>
      <c r="E719" s="165">
        <v>45710</v>
      </c>
      <c r="F719" s="165">
        <v>45710</v>
      </c>
      <c r="G719" s="163" t="s">
        <v>8092</v>
      </c>
      <c r="H719" s="163" t="s">
        <v>8311</v>
      </c>
      <c r="I719" s="163"/>
      <c r="J719" s="163" t="s">
        <v>9852</v>
      </c>
      <c r="K719" s="164" t="s">
        <v>195</v>
      </c>
      <c r="L719" s="165">
        <v>45715</v>
      </c>
      <c r="M719" s="163"/>
      <c r="N719" s="163"/>
      <c r="O719" s="163"/>
    </row>
    <row r="720" spans="1:15">
      <c r="A720" s="163"/>
      <c r="B720" s="187" t="s">
        <v>147</v>
      </c>
      <c r="C720" s="187" t="s">
        <v>7094</v>
      </c>
      <c r="D720" s="190" t="s">
        <v>3679</v>
      </c>
      <c r="E720" s="165">
        <v>45709</v>
      </c>
      <c r="F720" s="165">
        <v>45709</v>
      </c>
      <c r="G720" s="163" t="s">
        <v>2015</v>
      </c>
      <c r="H720" s="163" t="s">
        <v>9796</v>
      </c>
      <c r="I720" s="163"/>
      <c r="J720" s="163" t="s">
        <v>1820</v>
      </c>
      <c r="K720" s="164" t="s">
        <v>195</v>
      </c>
      <c r="L720" s="165">
        <v>45715</v>
      </c>
      <c r="M720" s="163"/>
      <c r="N720" s="163"/>
      <c r="O720" s="163"/>
    </row>
    <row r="721" spans="1:15">
      <c r="A721" s="163"/>
      <c r="B721" s="187" t="s">
        <v>147</v>
      </c>
      <c r="C721" s="187" t="s">
        <v>2418</v>
      </c>
      <c r="D721" s="190" t="s">
        <v>3680</v>
      </c>
      <c r="E721" s="165">
        <v>45712</v>
      </c>
      <c r="F721" s="165">
        <v>45712</v>
      </c>
      <c r="G721" s="163" t="s">
        <v>5331</v>
      </c>
      <c r="H721" s="163" t="s">
        <v>5838</v>
      </c>
      <c r="I721" s="163" t="s">
        <v>5822</v>
      </c>
      <c r="J721" s="163" t="s">
        <v>7145</v>
      </c>
      <c r="K721" s="164" t="s">
        <v>195</v>
      </c>
      <c r="L721" s="165">
        <v>45719</v>
      </c>
      <c r="M721" s="163"/>
      <c r="N721" s="163"/>
      <c r="O721" s="163"/>
    </row>
    <row r="722" spans="1:15">
      <c r="A722" s="163"/>
      <c r="B722" s="187" t="s">
        <v>147</v>
      </c>
      <c r="C722" s="187" t="s">
        <v>7094</v>
      </c>
      <c r="D722" s="190" t="s">
        <v>3681</v>
      </c>
      <c r="E722" s="165">
        <v>45716</v>
      </c>
      <c r="F722" s="165">
        <v>45716</v>
      </c>
      <c r="G722" s="163" t="s">
        <v>2015</v>
      </c>
      <c r="H722" s="163" t="s">
        <v>9855</v>
      </c>
      <c r="I722" s="163"/>
      <c r="J722" s="163" t="s">
        <v>1820</v>
      </c>
      <c r="K722" s="164" t="s">
        <v>195</v>
      </c>
      <c r="L722" s="165">
        <v>45719</v>
      </c>
      <c r="M722" s="163"/>
      <c r="N722" s="163"/>
      <c r="O722" s="163"/>
    </row>
    <row r="723" spans="1:15">
      <c r="A723" s="163"/>
      <c r="B723" s="187" t="s">
        <v>147</v>
      </c>
      <c r="C723" s="187" t="s">
        <v>2800</v>
      </c>
      <c r="D723" s="190" t="s">
        <v>3682</v>
      </c>
      <c r="E723" s="165">
        <v>45717</v>
      </c>
      <c r="F723" s="165">
        <v>45717</v>
      </c>
      <c r="G723" s="163" t="s">
        <v>2015</v>
      </c>
      <c r="H723" s="163" t="s">
        <v>8211</v>
      </c>
      <c r="I723" s="163" t="s">
        <v>5918</v>
      </c>
      <c r="J723" s="163" t="s">
        <v>7145</v>
      </c>
      <c r="K723" s="164" t="s">
        <v>195</v>
      </c>
      <c r="L723" s="165">
        <v>45720</v>
      </c>
      <c r="M723" s="163"/>
      <c r="N723" s="163"/>
      <c r="O723" s="163"/>
    </row>
    <row r="724" spans="1:15">
      <c r="A724" s="163"/>
      <c r="B724" s="187" t="s">
        <v>147</v>
      </c>
      <c r="C724" s="187" t="s">
        <v>2150</v>
      </c>
      <c r="D724" s="190" t="s">
        <v>3683</v>
      </c>
      <c r="E724" s="165">
        <v>45719</v>
      </c>
      <c r="F724" s="165">
        <v>45719</v>
      </c>
      <c r="G724" s="163" t="s">
        <v>8615</v>
      </c>
      <c r="H724" s="163" t="s">
        <v>9866</v>
      </c>
      <c r="I724" s="163" t="s">
        <v>5817</v>
      </c>
      <c r="J724" s="163" t="s">
        <v>9119</v>
      </c>
      <c r="K724" s="164" t="s">
        <v>195</v>
      </c>
      <c r="L724" s="165">
        <v>45728</v>
      </c>
      <c r="M724" s="163"/>
      <c r="N724" s="163"/>
      <c r="O724" s="163"/>
    </row>
    <row r="725" spans="1:15">
      <c r="A725" s="163"/>
      <c r="B725" s="187" t="s">
        <v>147</v>
      </c>
      <c r="C725" s="187" t="s">
        <v>2292</v>
      </c>
      <c r="D725" s="190" t="s">
        <v>3684</v>
      </c>
      <c r="E725" s="165">
        <v>45719</v>
      </c>
      <c r="F725" s="165">
        <v>45719</v>
      </c>
      <c r="G725" s="163" t="s">
        <v>8615</v>
      </c>
      <c r="H725" s="163" t="s">
        <v>9866</v>
      </c>
      <c r="I725" s="163" t="s">
        <v>5802</v>
      </c>
      <c r="J725" s="163" t="s">
        <v>9119</v>
      </c>
      <c r="K725" s="164" t="s">
        <v>195</v>
      </c>
      <c r="L725" s="165">
        <v>45728</v>
      </c>
      <c r="M725" s="163"/>
      <c r="N725" s="163"/>
      <c r="O725" s="163"/>
    </row>
    <row r="726" spans="1:15">
      <c r="A726" s="163"/>
      <c r="B726" s="187" t="s">
        <v>147</v>
      </c>
      <c r="C726" s="187" t="s">
        <v>2418</v>
      </c>
      <c r="D726" s="190" t="s">
        <v>3685</v>
      </c>
      <c r="E726" s="165">
        <v>45719</v>
      </c>
      <c r="F726" s="165">
        <v>45719</v>
      </c>
      <c r="G726" s="163" t="s">
        <v>8615</v>
      </c>
      <c r="H726" s="163" t="s">
        <v>9866</v>
      </c>
      <c r="I726" s="163" t="s">
        <v>5822</v>
      </c>
      <c r="J726" s="163" t="s">
        <v>9119</v>
      </c>
      <c r="K726" s="164" t="s">
        <v>195</v>
      </c>
      <c r="L726" s="165">
        <v>45729</v>
      </c>
      <c r="M726" s="163"/>
      <c r="N726" s="163"/>
      <c r="O726" s="163"/>
    </row>
    <row r="727" spans="1:15">
      <c r="A727" s="163"/>
      <c r="B727" s="187" t="s">
        <v>147</v>
      </c>
      <c r="C727" s="187" t="s">
        <v>2800</v>
      </c>
      <c r="D727" s="190" t="s">
        <v>3686</v>
      </c>
      <c r="E727" s="165">
        <v>45720</v>
      </c>
      <c r="F727" s="165">
        <v>45720</v>
      </c>
      <c r="G727" s="163" t="s">
        <v>2015</v>
      </c>
      <c r="H727" s="163" t="s">
        <v>7222</v>
      </c>
      <c r="I727" s="163" t="s">
        <v>5918</v>
      </c>
      <c r="J727" s="163" t="s">
        <v>7145</v>
      </c>
      <c r="K727" s="164" t="s">
        <v>195</v>
      </c>
      <c r="L727" s="165">
        <v>45722</v>
      </c>
      <c r="M727" s="163"/>
      <c r="N727" s="163"/>
      <c r="O727" s="163"/>
    </row>
    <row r="728" spans="1:15">
      <c r="A728" s="163"/>
      <c r="B728" s="187" t="s">
        <v>147</v>
      </c>
      <c r="C728" s="187" t="s">
        <v>2800</v>
      </c>
      <c r="D728" s="190" t="s">
        <v>3687</v>
      </c>
      <c r="E728" s="165">
        <v>45721</v>
      </c>
      <c r="F728" s="165">
        <v>45722</v>
      </c>
      <c r="G728" s="163" t="s">
        <v>5331</v>
      </c>
      <c r="H728" s="163" t="s">
        <v>5838</v>
      </c>
      <c r="I728" s="163" t="s">
        <v>5918</v>
      </c>
      <c r="J728" s="163" t="s">
        <v>7145</v>
      </c>
      <c r="K728" s="164" t="s">
        <v>195</v>
      </c>
      <c r="L728" s="165">
        <v>45728</v>
      </c>
      <c r="M728" s="163"/>
      <c r="N728" s="163"/>
      <c r="O728" s="163"/>
    </row>
    <row r="729" spans="1:15">
      <c r="A729" s="163"/>
      <c r="B729" s="187" t="s">
        <v>147</v>
      </c>
      <c r="C729" s="187" t="s">
        <v>7094</v>
      </c>
      <c r="D729" s="190" t="s">
        <v>3688</v>
      </c>
      <c r="E729" s="165">
        <v>45721</v>
      </c>
      <c r="F729" s="165">
        <v>45721</v>
      </c>
      <c r="G729" s="163" t="s">
        <v>2015</v>
      </c>
      <c r="H729" s="163" t="s">
        <v>9874</v>
      </c>
      <c r="I729" s="163"/>
      <c r="J729" s="163" t="s">
        <v>8090</v>
      </c>
      <c r="K729" s="164" t="s">
        <v>195</v>
      </c>
      <c r="L729" s="165">
        <v>45728</v>
      </c>
      <c r="M729" s="163"/>
      <c r="N729" s="163"/>
      <c r="O729" s="163"/>
    </row>
    <row r="730" spans="1:15">
      <c r="A730" s="163"/>
      <c r="B730" s="187" t="s">
        <v>147</v>
      </c>
      <c r="C730" s="187" t="s">
        <v>7094</v>
      </c>
      <c r="D730" s="190" t="s">
        <v>3689</v>
      </c>
      <c r="E730" s="165">
        <v>45722</v>
      </c>
      <c r="F730" s="165">
        <v>45723</v>
      </c>
      <c r="G730" s="163" t="s">
        <v>2015</v>
      </c>
      <c r="H730" s="163" t="s">
        <v>9874</v>
      </c>
      <c r="I730" s="163"/>
      <c r="J730" s="163" t="s">
        <v>7292</v>
      </c>
      <c r="K730" s="164" t="s">
        <v>195</v>
      </c>
      <c r="L730" s="165">
        <v>45728</v>
      </c>
      <c r="M730" s="163"/>
      <c r="N730" s="163"/>
      <c r="O730" s="163"/>
    </row>
    <row r="731" spans="1:15">
      <c r="A731" s="163"/>
      <c r="B731" s="187" t="s">
        <v>147</v>
      </c>
      <c r="C731" s="187" t="s">
        <v>3408</v>
      </c>
      <c r="D731" s="190" t="s">
        <v>3690</v>
      </c>
      <c r="E731" s="165">
        <v>45723</v>
      </c>
      <c r="F731" s="165">
        <v>45724</v>
      </c>
      <c r="G731" s="163" t="s">
        <v>5331</v>
      </c>
      <c r="H731" s="163" t="s">
        <v>9694</v>
      </c>
      <c r="I731" s="163" t="s">
        <v>5949</v>
      </c>
      <c r="J731" s="163" t="s">
        <v>7145</v>
      </c>
      <c r="K731" s="164" t="s">
        <v>195</v>
      </c>
      <c r="L731" s="165">
        <v>45728</v>
      </c>
      <c r="M731" s="163"/>
      <c r="N731" s="163"/>
      <c r="O731" s="163"/>
    </row>
    <row r="732" spans="1:15">
      <c r="A732" s="163"/>
      <c r="B732" s="187" t="s">
        <v>147</v>
      </c>
      <c r="C732" s="187" t="s">
        <v>7094</v>
      </c>
      <c r="D732" s="190" t="s">
        <v>3691</v>
      </c>
      <c r="E732" s="165">
        <v>45726</v>
      </c>
      <c r="F732" s="165">
        <v>45726</v>
      </c>
      <c r="G732" s="163" t="s">
        <v>2015</v>
      </c>
      <c r="H732" s="163" t="s">
        <v>9901</v>
      </c>
      <c r="I732" s="163"/>
      <c r="J732" s="163" t="s">
        <v>9902</v>
      </c>
      <c r="K732" s="164" t="s">
        <v>195</v>
      </c>
      <c r="L732" s="165">
        <v>45729</v>
      </c>
      <c r="M732" s="163"/>
      <c r="N732" s="163"/>
      <c r="O732" s="163"/>
    </row>
    <row r="733" spans="1:15">
      <c r="A733" s="163"/>
      <c r="B733" s="187" t="s">
        <v>147</v>
      </c>
      <c r="C733" s="187" t="s">
        <v>7094</v>
      </c>
      <c r="D733" s="190" t="s">
        <v>3692</v>
      </c>
      <c r="E733" s="165">
        <v>45724</v>
      </c>
      <c r="F733" s="165">
        <v>45726</v>
      </c>
      <c r="G733" s="163" t="s">
        <v>2015</v>
      </c>
      <c r="H733" s="163" t="s">
        <v>9990</v>
      </c>
      <c r="I733" s="163"/>
      <c r="J733" s="163" t="s">
        <v>8090</v>
      </c>
      <c r="K733" s="164" t="s">
        <v>195</v>
      </c>
      <c r="L733" s="165">
        <v>45729</v>
      </c>
      <c r="M733" s="163"/>
      <c r="N733" s="163"/>
      <c r="O733" s="163"/>
    </row>
    <row r="734" spans="1:15">
      <c r="A734" s="163"/>
      <c r="B734" s="187" t="s">
        <v>147</v>
      </c>
      <c r="C734" s="187" t="s">
        <v>3408</v>
      </c>
      <c r="D734" s="190" t="s">
        <v>3693</v>
      </c>
      <c r="E734" s="165">
        <v>45726</v>
      </c>
      <c r="F734" s="165">
        <v>45726</v>
      </c>
      <c r="G734" s="163" t="s">
        <v>2015</v>
      </c>
      <c r="H734" s="163" t="s">
        <v>5667</v>
      </c>
      <c r="I734" s="163"/>
      <c r="J734" s="163" t="s">
        <v>7145</v>
      </c>
      <c r="K734" s="164" t="s">
        <v>195</v>
      </c>
      <c r="L734" s="165">
        <v>46093</v>
      </c>
      <c r="M734" s="163"/>
      <c r="N734" s="163"/>
      <c r="O734" s="163"/>
    </row>
    <row r="735" spans="1:15">
      <c r="A735" s="163"/>
      <c r="B735" s="187" t="s">
        <v>147</v>
      </c>
      <c r="C735" s="187" t="s">
        <v>3408</v>
      </c>
      <c r="D735" s="190" t="s">
        <v>3694</v>
      </c>
      <c r="E735" s="165">
        <v>45726</v>
      </c>
      <c r="F735" s="165">
        <v>45726</v>
      </c>
      <c r="G735" s="163" t="s">
        <v>5331</v>
      </c>
      <c r="H735" s="163" t="s">
        <v>5838</v>
      </c>
      <c r="I735" s="163"/>
      <c r="J735" s="163" t="s">
        <v>7145</v>
      </c>
      <c r="K735" s="164" t="s">
        <v>195</v>
      </c>
      <c r="L735" s="165">
        <v>45729</v>
      </c>
      <c r="M735" s="163"/>
      <c r="N735" s="163"/>
      <c r="O735" s="163"/>
    </row>
    <row r="736" spans="1:15">
      <c r="A736" s="163"/>
      <c r="B736" s="187" t="s">
        <v>147</v>
      </c>
      <c r="C736" s="187" t="s">
        <v>3103</v>
      </c>
      <c r="D736" s="190" t="s">
        <v>3695</v>
      </c>
      <c r="E736" s="165">
        <v>45728</v>
      </c>
      <c r="F736" s="165">
        <v>45729</v>
      </c>
      <c r="G736" s="163" t="s">
        <v>5331</v>
      </c>
      <c r="H736" s="163" t="s">
        <v>9982</v>
      </c>
      <c r="I736" s="163"/>
      <c r="J736" s="163" t="s">
        <v>9983</v>
      </c>
      <c r="K736" s="164" t="s">
        <v>195</v>
      </c>
      <c r="L736" s="165">
        <v>45731</v>
      </c>
      <c r="M736" s="163"/>
      <c r="N736" s="163"/>
      <c r="O736" s="163"/>
    </row>
    <row r="737" spans="1:15">
      <c r="A737" s="163"/>
      <c r="B737" s="187" t="s">
        <v>147</v>
      </c>
      <c r="C737" s="187" t="s">
        <v>7094</v>
      </c>
      <c r="D737" s="190" t="s">
        <v>3696</v>
      </c>
      <c r="E737" s="165">
        <v>45729</v>
      </c>
      <c r="F737" s="165">
        <v>45729</v>
      </c>
      <c r="G737" s="163" t="s">
        <v>2015</v>
      </c>
      <c r="H737" s="163" t="s">
        <v>9990</v>
      </c>
      <c r="I737" s="163"/>
      <c r="J737" s="163" t="s">
        <v>7292</v>
      </c>
      <c r="K737" s="164" t="s">
        <v>195</v>
      </c>
      <c r="L737" s="165">
        <v>45731</v>
      </c>
      <c r="M737" s="163"/>
      <c r="N737" s="163"/>
      <c r="O737" s="163"/>
    </row>
    <row r="738" spans="1:15">
      <c r="A738" s="163"/>
      <c r="B738" s="187" t="s">
        <v>147</v>
      </c>
      <c r="C738" s="187" t="s">
        <v>3440</v>
      </c>
      <c r="D738" s="190" t="s">
        <v>3697</v>
      </c>
      <c r="E738" s="165">
        <v>45729</v>
      </c>
      <c r="F738" s="165">
        <v>45730</v>
      </c>
      <c r="G738" s="163" t="s">
        <v>2015</v>
      </c>
      <c r="H738" s="163" t="s">
        <v>8211</v>
      </c>
      <c r="I738" s="163"/>
      <c r="J738" s="163" t="s">
        <v>7145</v>
      </c>
      <c r="K738" s="164" t="s">
        <v>195</v>
      </c>
      <c r="L738" s="165">
        <v>45735</v>
      </c>
      <c r="M738" s="163"/>
      <c r="N738" s="163"/>
      <c r="O738" s="163"/>
    </row>
    <row r="739" spans="1:15">
      <c r="A739" s="163"/>
      <c r="B739" s="187" t="s">
        <v>147</v>
      </c>
      <c r="C739" s="187" t="s">
        <v>7094</v>
      </c>
      <c r="D739" s="190" t="s">
        <v>3698</v>
      </c>
      <c r="E739" s="165">
        <v>45730</v>
      </c>
      <c r="F739" s="165">
        <v>45731</v>
      </c>
      <c r="G739" s="163" t="s">
        <v>2015</v>
      </c>
      <c r="H739" s="163" t="s">
        <v>9999</v>
      </c>
      <c r="I739" s="163"/>
      <c r="J739" s="163" t="s">
        <v>9902</v>
      </c>
      <c r="K739" s="164" t="s">
        <v>195</v>
      </c>
      <c r="L739" s="165">
        <v>45737</v>
      </c>
      <c r="M739" s="163"/>
      <c r="N739" s="163"/>
      <c r="O739" s="163"/>
    </row>
    <row r="740" spans="1:15">
      <c r="A740" s="163"/>
      <c r="B740" s="187" t="s">
        <v>147</v>
      </c>
      <c r="C740" s="187" t="s">
        <v>3440</v>
      </c>
      <c r="D740" s="190" t="s">
        <v>3699</v>
      </c>
      <c r="E740" s="165">
        <v>45733</v>
      </c>
      <c r="F740" s="165">
        <v>45733</v>
      </c>
      <c r="G740" s="163" t="s">
        <v>2015</v>
      </c>
      <c r="H740" s="163" t="s">
        <v>5667</v>
      </c>
      <c r="I740" s="163" t="s">
        <v>6273</v>
      </c>
      <c r="J740" s="163" t="s">
        <v>7145</v>
      </c>
      <c r="K740" s="164" t="s">
        <v>195</v>
      </c>
      <c r="L740" s="165">
        <v>45735</v>
      </c>
      <c r="M740" s="163"/>
      <c r="N740" s="163"/>
      <c r="O740" s="163"/>
    </row>
    <row r="741" spans="1:15">
      <c r="A741" s="163"/>
      <c r="B741" s="187" t="s">
        <v>147</v>
      </c>
      <c r="C741" s="187" t="s">
        <v>3440</v>
      </c>
      <c r="D741" s="190" t="s">
        <v>3700</v>
      </c>
      <c r="E741" s="165">
        <v>45733</v>
      </c>
      <c r="F741" s="165">
        <v>45733</v>
      </c>
      <c r="G741" s="163" t="s">
        <v>5331</v>
      </c>
      <c r="H741" s="163" t="s">
        <v>9197</v>
      </c>
      <c r="I741" s="163" t="s">
        <v>6273</v>
      </c>
      <c r="J741" s="163" t="s">
        <v>7145</v>
      </c>
      <c r="K741" s="164" t="s">
        <v>195</v>
      </c>
      <c r="L741" s="165">
        <v>45735</v>
      </c>
      <c r="M741" s="163"/>
      <c r="N741" s="163"/>
      <c r="O741" s="163"/>
    </row>
    <row r="742" spans="1:15">
      <c r="A742" s="163"/>
      <c r="B742" s="187" t="s">
        <v>147</v>
      </c>
      <c r="C742" s="187" t="s">
        <v>3103</v>
      </c>
      <c r="D742" s="190" t="s">
        <v>3701</v>
      </c>
      <c r="E742" s="165">
        <v>45733</v>
      </c>
      <c r="F742" s="165">
        <v>45733</v>
      </c>
      <c r="G742" s="163" t="s">
        <v>6842</v>
      </c>
      <c r="H742" s="163" t="s">
        <v>10024</v>
      </c>
      <c r="I742" s="163"/>
      <c r="J742" s="163" t="s">
        <v>10025</v>
      </c>
      <c r="K742" s="164" t="s">
        <v>195</v>
      </c>
      <c r="L742" s="165">
        <v>45740</v>
      </c>
      <c r="M742" s="163"/>
      <c r="N742" s="163"/>
      <c r="O742" s="163"/>
    </row>
    <row r="743" spans="1:15">
      <c r="A743" s="163"/>
      <c r="B743" s="187" t="s">
        <v>147</v>
      </c>
      <c r="C743" s="187" t="s">
        <v>3641</v>
      </c>
      <c r="D743" s="190" t="s">
        <v>3702</v>
      </c>
      <c r="E743" s="165">
        <v>45734</v>
      </c>
      <c r="F743" s="165">
        <v>45734</v>
      </c>
      <c r="G743" s="163" t="s">
        <v>5331</v>
      </c>
      <c r="H743" s="163" t="s">
        <v>9527</v>
      </c>
      <c r="I743" s="163" t="s">
        <v>6698</v>
      </c>
      <c r="J743" s="163" t="s">
        <v>7145</v>
      </c>
      <c r="K743" s="164" t="s">
        <v>195</v>
      </c>
      <c r="L743" s="165">
        <v>45737</v>
      </c>
      <c r="M743" s="163"/>
      <c r="N743" s="163"/>
      <c r="O743" s="163"/>
    </row>
    <row r="744" spans="1:15">
      <c r="A744" s="163"/>
      <c r="B744" s="187" t="s">
        <v>147</v>
      </c>
      <c r="C744" s="187" t="s">
        <v>3641</v>
      </c>
      <c r="D744" s="190" t="s">
        <v>3703</v>
      </c>
      <c r="E744" s="165">
        <v>45734</v>
      </c>
      <c r="F744" s="165">
        <v>45735</v>
      </c>
      <c r="G744" s="163" t="s">
        <v>2015</v>
      </c>
      <c r="H744" s="163" t="s">
        <v>5667</v>
      </c>
      <c r="I744" s="163" t="s">
        <v>6698</v>
      </c>
      <c r="J744" s="163" t="s">
        <v>7145</v>
      </c>
      <c r="K744" s="164" t="s">
        <v>195</v>
      </c>
      <c r="L744" s="165">
        <v>45738</v>
      </c>
      <c r="M744" s="163"/>
      <c r="N744" s="163"/>
      <c r="O744" s="163"/>
    </row>
    <row r="745" spans="1:15">
      <c r="A745" s="163"/>
      <c r="B745" s="187" t="s">
        <v>147</v>
      </c>
      <c r="C745" s="187" t="s">
        <v>3641</v>
      </c>
      <c r="D745" s="190" t="s">
        <v>3704</v>
      </c>
      <c r="E745" s="165">
        <v>45735</v>
      </c>
      <c r="F745" s="165">
        <v>45735</v>
      </c>
      <c r="G745" s="163" t="s">
        <v>5331</v>
      </c>
      <c r="H745" s="163" t="s">
        <v>5838</v>
      </c>
      <c r="I745" s="163" t="s">
        <v>6698</v>
      </c>
      <c r="J745" s="163" t="s">
        <v>7145</v>
      </c>
      <c r="K745" s="164" t="s">
        <v>195</v>
      </c>
      <c r="L745" s="165">
        <v>45738</v>
      </c>
      <c r="M745" s="163"/>
      <c r="N745" s="163"/>
      <c r="O745" s="163"/>
    </row>
    <row r="746" spans="1:15">
      <c r="A746" s="163"/>
      <c r="B746" s="187" t="s">
        <v>147</v>
      </c>
      <c r="C746" s="187" t="s">
        <v>6464</v>
      </c>
      <c r="D746" s="190" t="s">
        <v>3705</v>
      </c>
      <c r="E746" s="165">
        <v>45737</v>
      </c>
      <c r="F746" s="165">
        <v>45737</v>
      </c>
      <c r="G746" s="163" t="s">
        <v>5331</v>
      </c>
      <c r="H746" s="163" t="s">
        <v>9694</v>
      </c>
      <c r="I746" s="163" t="s">
        <v>6610</v>
      </c>
      <c r="J746" s="163" t="s">
        <v>7145</v>
      </c>
      <c r="K746" s="164" t="s">
        <v>195</v>
      </c>
      <c r="L746" s="165">
        <v>45740</v>
      </c>
      <c r="M746" s="163"/>
      <c r="N746" s="163"/>
      <c r="O746" s="163"/>
    </row>
    <row r="747" spans="1:15">
      <c r="A747" s="163"/>
      <c r="B747" s="187" t="s">
        <v>147</v>
      </c>
      <c r="C747" s="187" t="s">
        <v>6464</v>
      </c>
      <c r="D747" s="190" t="s">
        <v>3706</v>
      </c>
      <c r="E747" s="165">
        <v>45738</v>
      </c>
      <c r="F747" s="165">
        <v>45740</v>
      </c>
      <c r="G747" s="163" t="s">
        <v>2015</v>
      </c>
      <c r="H747" s="163" t="s">
        <v>5667</v>
      </c>
      <c r="I747" s="163" t="s">
        <v>6610</v>
      </c>
      <c r="J747" s="163" t="s">
        <v>7145</v>
      </c>
      <c r="K747" s="164" t="s">
        <v>195</v>
      </c>
      <c r="L747" s="165">
        <v>45740</v>
      </c>
      <c r="M747" s="163"/>
      <c r="N747" s="163"/>
      <c r="O747" s="163"/>
    </row>
    <row r="748" spans="1:15">
      <c r="A748" s="163"/>
      <c r="B748" s="187" t="s">
        <v>147</v>
      </c>
      <c r="C748" s="187" t="s">
        <v>6464</v>
      </c>
      <c r="D748" s="190" t="s">
        <v>3707</v>
      </c>
      <c r="E748" s="165">
        <v>45738</v>
      </c>
      <c r="F748" s="165">
        <v>45740</v>
      </c>
      <c r="G748" s="163" t="s">
        <v>5331</v>
      </c>
      <c r="H748" s="163" t="s">
        <v>5838</v>
      </c>
      <c r="I748" s="163" t="s">
        <v>6610</v>
      </c>
      <c r="J748" s="163" t="s">
        <v>7145</v>
      </c>
      <c r="K748" s="164" t="s">
        <v>195</v>
      </c>
      <c r="L748" s="165">
        <v>45740</v>
      </c>
      <c r="M748" s="163"/>
      <c r="N748" s="163"/>
      <c r="O748" s="163"/>
    </row>
    <row r="749" spans="1:15">
      <c r="A749" s="163"/>
      <c r="B749" s="187" t="s">
        <v>147</v>
      </c>
      <c r="C749" s="187" t="s">
        <v>3440</v>
      </c>
      <c r="D749" s="190" t="s">
        <v>3708</v>
      </c>
      <c r="E749" s="165">
        <v>45741</v>
      </c>
      <c r="F749" s="165">
        <v>45742</v>
      </c>
      <c r="G749" s="163" t="s">
        <v>2015</v>
      </c>
      <c r="H749" s="163" t="s">
        <v>10079</v>
      </c>
      <c r="I749" s="163" t="s">
        <v>6273</v>
      </c>
      <c r="J749" s="163" t="s">
        <v>7074</v>
      </c>
      <c r="K749" s="164" t="s">
        <v>195</v>
      </c>
      <c r="L749" s="165">
        <v>45755</v>
      </c>
      <c r="M749" s="163"/>
      <c r="N749" s="163"/>
      <c r="O749" s="163"/>
    </row>
    <row r="750" spans="1:15">
      <c r="A750" s="163"/>
      <c r="B750" s="187" t="s">
        <v>147</v>
      </c>
      <c r="C750" s="187" t="s">
        <v>6245</v>
      </c>
      <c r="D750" s="190" t="s">
        <v>3709</v>
      </c>
      <c r="E750" s="165">
        <v>45740</v>
      </c>
      <c r="F750" s="165">
        <v>45741</v>
      </c>
      <c r="G750" s="163" t="s">
        <v>5331</v>
      </c>
      <c r="H750" s="163" t="s">
        <v>9694</v>
      </c>
      <c r="I750" s="163" t="s">
        <v>7096</v>
      </c>
      <c r="J750" s="163" t="s">
        <v>7145</v>
      </c>
      <c r="K750" s="164" t="s">
        <v>195</v>
      </c>
      <c r="L750" s="165">
        <v>45761</v>
      </c>
      <c r="M750" s="163"/>
      <c r="N750" s="163"/>
      <c r="O750" s="163"/>
    </row>
    <row r="751" spans="1:15">
      <c r="A751" s="163"/>
      <c r="B751" s="187" t="s">
        <v>147</v>
      </c>
      <c r="C751" s="187" t="s">
        <v>6245</v>
      </c>
      <c r="D751" s="190" t="s">
        <v>3710</v>
      </c>
      <c r="E751" s="165">
        <v>45742</v>
      </c>
      <c r="F751" s="165">
        <v>45743</v>
      </c>
      <c r="G751" s="163" t="s">
        <v>5331</v>
      </c>
      <c r="H751" s="163" t="s">
        <v>5838</v>
      </c>
      <c r="I751" s="163" t="s">
        <v>5734</v>
      </c>
      <c r="J751" s="163" t="s">
        <v>7145</v>
      </c>
      <c r="K751" s="164" t="s">
        <v>195</v>
      </c>
      <c r="L751" s="165">
        <v>45761</v>
      </c>
      <c r="M751" s="163"/>
      <c r="N751" s="163"/>
      <c r="O751" s="163"/>
    </row>
    <row r="752" spans="1:15">
      <c r="A752" s="163"/>
      <c r="B752" s="187" t="s">
        <v>147</v>
      </c>
      <c r="C752" s="187" t="s">
        <v>6245</v>
      </c>
      <c r="D752" s="190" t="s">
        <v>3711</v>
      </c>
      <c r="E752" s="165">
        <v>45742</v>
      </c>
      <c r="F752" s="165">
        <v>45743</v>
      </c>
      <c r="G752" s="163" t="s">
        <v>2015</v>
      </c>
      <c r="H752" s="163" t="s">
        <v>5667</v>
      </c>
      <c r="I752" s="163" t="s">
        <v>6596</v>
      </c>
      <c r="J752" s="163" t="s">
        <v>7145</v>
      </c>
      <c r="K752" s="164" t="s">
        <v>195</v>
      </c>
      <c r="L752" s="165">
        <v>45743</v>
      </c>
      <c r="M752" s="163"/>
      <c r="N752" s="163"/>
      <c r="O752" s="163"/>
    </row>
    <row r="753" spans="1:15">
      <c r="A753" s="163"/>
      <c r="B753" s="187" t="s">
        <v>147</v>
      </c>
      <c r="C753" s="187" t="s">
        <v>3103</v>
      </c>
      <c r="D753" s="190" t="s">
        <v>3712</v>
      </c>
      <c r="E753" s="165">
        <v>45742</v>
      </c>
      <c r="F753" s="165">
        <v>45742</v>
      </c>
      <c r="G753" s="163" t="s">
        <v>6842</v>
      </c>
      <c r="H753" s="163" t="s">
        <v>10082</v>
      </c>
      <c r="I753" s="163"/>
      <c r="J753" s="163" t="s">
        <v>10083</v>
      </c>
      <c r="K753" s="164" t="s">
        <v>195</v>
      </c>
      <c r="L753" s="165">
        <v>45755</v>
      </c>
      <c r="M753" s="163"/>
      <c r="N753" s="163"/>
      <c r="O753" s="163"/>
    </row>
    <row r="754" spans="1:15">
      <c r="A754" s="163"/>
      <c r="B754" s="187" t="s">
        <v>147</v>
      </c>
      <c r="C754" s="163" t="s">
        <v>2418</v>
      </c>
      <c r="D754" s="190" t="s">
        <v>3713</v>
      </c>
      <c r="E754" s="165">
        <v>45743</v>
      </c>
      <c r="F754" s="165">
        <v>45744</v>
      </c>
      <c r="G754" s="163" t="s">
        <v>2015</v>
      </c>
      <c r="H754" s="163" t="s">
        <v>10079</v>
      </c>
      <c r="I754" s="163" t="s">
        <v>5822</v>
      </c>
      <c r="J754" s="163" t="s">
        <v>7074</v>
      </c>
      <c r="K754" s="164" t="s">
        <v>195</v>
      </c>
      <c r="L754" s="165">
        <v>45763</v>
      </c>
      <c r="M754" s="163"/>
      <c r="N754" s="163"/>
      <c r="O754" s="163"/>
    </row>
    <row r="755" spans="1:15">
      <c r="A755" s="163"/>
      <c r="B755" s="187" t="s">
        <v>147</v>
      </c>
      <c r="C755" s="163" t="s">
        <v>1997</v>
      </c>
      <c r="D755" s="190" t="s">
        <v>3714</v>
      </c>
      <c r="E755" s="165">
        <v>45743</v>
      </c>
      <c r="F755" s="165">
        <v>45743</v>
      </c>
      <c r="G755" s="163" t="s">
        <v>6842</v>
      </c>
      <c r="H755" s="163" t="s">
        <v>10088</v>
      </c>
      <c r="I755" s="163" t="s">
        <v>6270</v>
      </c>
      <c r="J755" s="163" t="s">
        <v>10089</v>
      </c>
      <c r="K755" s="164" t="s">
        <v>195</v>
      </c>
      <c r="L755" s="165">
        <v>45755</v>
      </c>
      <c r="M755" s="163"/>
      <c r="N755" s="163"/>
      <c r="O755" s="163"/>
    </row>
    <row r="756" spans="1:15">
      <c r="A756" s="163"/>
      <c r="B756" s="187" t="s">
        <v>147</v>
      </c>
      <c r="C756" s="163" t="s">
        <v>7094</v>
      </c>
      <c r="D756" s="190" t="s">
        <v>3715</v>
      </c>
      <c r="E756" s="165">
        <v>45764</v>
      </c>
      <c r="F756" s="165">
        <v>45764</v>
      </c>
      <c r="G756" s="163" t="s">
        <v>5331</v>
      </c>
      <c r="H756" s="163" t="s">
        <v>10896</v>
      </c>
      <c r="I756" s="163"/>
      <c r="J756" s="163" t="s">
        <v>2514</v>
      </c>
      <c r="K756" s="164" t="s">
        <v>195</v>
      </c>
      <c r="L756" s="165">
        <v>45769</v>
      </c>
      <c r="M756" s="163"/>
      <c r="N756" s="163"/>
      <c r="O756" s="163"/>
    </row>
    <row r="757" spans="1:15">
      <c r="A757" s="163"/>
      <c r="B757" s="187" t="s">
        <v>147</v>
      </c>
      <c r="C757" s="163" t="s">
        <v>10828</v>
      </c>
      <c r="D757" s="190" t="s">
        <v>3716</v>
      </c>
      <c r="E757" s="165">
        <v>45761</v>
      </c>
      <c r="F757" s="165">
        <v>45761</v>
      </c>
      <c r="G757" s="163" t="s">
        <v>7135</v>
      </c>
      <c r="H757" s="163" t="s">
        <v>10826</v>
      </c>
      <c r="I757" s="163" t="s">
        <v>9540</v>
      </c>
      <c r="J757" s="163" t="s">
        <v>1921</v>
      </c>
      <c r="K757" s="164" t="s">
        <v>195</v>
      </c>
      <c r="L757" s="165">
        <v>45771</v>
      </c>
      <c r="M757" s="163"/>
      <c r="N757" s="163"/>
      <c r="O757" s="163"/>
    </row>
    <row r="758" spans="1:15">
      <c r="A758" s="163"/>
      <c r="B758" s="187" t="s">
        <v>147</v>
      </c>
      <c r="C758" s="163" t="s">
        <v>6464</v>
      </c>
      <c r="D758" s="190" t="s">
        <v>3953</v>
      </c>
      <c r="E758" s="165">
        <v>45761</v>
      </c>
      <c r="F758" s="165">
        <v>45761</v>
      </c>
      <c r="G758" s="163" t="s">
        <v>5406</v>
      </c>
      <c r="H758" s="163" t="s">
        <v>10829</v>
      </c>
      <c r="I758" s="163" t="s">
        <v>6610</v>
      </c>
      <c r="J758" s="163" t="s">
        <v>416</v>
      </c>
      <c r="K758" s="164" t="s">
        <v>195</v>
      </c>
      <c r="L758" s="165">
        <v>45766</v>
      </c>
      <c r="M758" s="163"/>
      <c r="N758" s="163"/>
      <c r="O758" s="163"/>
    </row>
    <row r="759" spans="1:15">
      <c r="A759" s="163"/>
      <c r="B759" s="187" t="s">
        <v>147</v>
      </c>
      <c r="C759" s="163" t="s">
        <v>6245</v>
      </c>
      <c r="D759" s="190" t="s">
        <v>3954</v>
      </c>
      <c r="E759" s="165">
        <v>45761</v>
      </c>
      <c r="F759" s="165">
        <v>45761</v>
      </c>
      <c r="G759" s="163" t="s">
        <v>5406</v>
      </c>
      <c r="H759" s="163" t="s">
        <v>10829</v>
      </c>
      <c r="I759" s="163" t="s">
        <v>6596</v>
      </c>
      <c r="J759" s="163" t="s">
        <v>1985</v>
      </c>
      <c r="K759" s="164" t="s">
        <v>195</v>
      </c>
      <c r="L759" s="165">
        <v>45766</v>
      </c>
      <c r="M759" s="163"/>
      <c r="N759" s="163"/>
      <c r="O759" s="163"/>
    </row>
    <row r="760" spans="1:15">
      <c r="A760" s="163"/>
      <c r="B760" s="187" t="s">
        <v>147</v>
      </c>
      <c r="C760" s="163" t="s">
        <v>7094</v>
      </c>
      <c r="D760" s="190" t="s">
        <v>3955</v>
      </c>
      <c r="E760" s="165">
        <v>45761</v>
      </c>
      <c r="F760" s="165">
        <v>45761</v>
      </c>
      <c r="G760" s="163" t="s">
        <v>5331</v>
      </c>
      <c r="H760" s="163" t="s">
        <v>10830</v>
      </c>
      <c r="I760" s="163"/>
      <c r="J760" s="163" t="s">
        <v>10831</v>
      </c>
      <c r="K760" s="164" t="s">
        <v>195</v>
      </c>
      <c r="L760" s="165">
        <v>45766</v>
      </c>
      <c r="M760" s="163"/>
      <c r="N760" s="163"/>
      <c r="O760" s="163"/>
    </row>
    <row r="761" spans="1:15">
      <c r="A761" s="163"/>
      <c r="B761" s="187" t="s">
        <v>147</v>
      </c>
      <c r="C761" s="163" t="s">
        <v>2064</v>
      </c>
      <c r="D761" s="190" t="s">
        <v>3956</v>
      </c>
      <c r="E761" s="165">
        <v>45766</v>
      </c>
      <c r="F761" s="165">
        <v>45766</v>
      </c>
      <c r="G761" s="163" t="s">
        <v>7135</v>
      </c>
      <c r="H761" s="163" t="s">
        <v>10905</v>
      </c>
      <c r="I761" s="163" t="s">
        <v>5906</v>
      </c>
      <c r="J761" s="163" t="s">
        <v>10906</v>
      </c>
      <c r="K761" s="164" t="s">
        <v>197</v>
      </c>
      <c r="L761" s="165">
        <v>45766</v>
      </c>
      <c r="M761" s="163"/>
      <c r="N761" s="163"/>
      <c r="O761" s="163"/>
    </row>
    <row r="762" spans="1:15">
      <c r="A762" s="163"/>
      <c r="B762" s="187" t="s">
        <v>147</v>
      </c>
      <c r="C762" s="163" t="s">
        <v>6245</v>
      </c>
      <c r="D762" s="190" t="s">
        <v>3957</v>
      </c>
      <c r="E762" s="165">
        <v>45766</v>
      </c>
      <c r="F762" s="165">
        <v>45766</v>
      </c>
      <c r="G762" s="163" t="s">
        <v>5406</v>
      </c>
      <c r="H762" s="163" t="s">
        <v>10907</v>
      </c>
      <c r="I762" s="163" t="s">
        <v>6596</v>
      </c>
      <c r="J762" s="163" t="s">
        <v>5151</v>
      </c>
      <c r="K762" s="164" t="s">
        <v>195</v>
      </c>
      <c r="L762" s="165">
        <v>45771</v>
      </c>
      <c r="M762" s="163"/>
      <c r="N762" s="163"/>
      <c r="O762" s="163"/>
    </row>
    <row r="763" spans="1:15">
      <c r="A763" s="163"/>
      <c r="B763" s="187" t="s">
        <v>147</v>
      </c>
      <c r="C763" s="163" t="s">
        <v>6464</v>
      </c>
      <c r="D763" s="190" t="s">
        <v>3958</v>
      </c>
      <c r="E763" s="165">
        <v>45766</v>
      </c>
      <c r="F763" s="165">
        <v>45766</v>
      </c>
      <c r="G763" s="163" t="s">
        <v>5369</v>
      </c>
      <c r="H763" s="163" t="s">
        <v>10908</v>
      </c>
      <c r="I763" s="163" t="s">
        <v>6610</v>
      </c>
      <c r="J763" s="163" t="s">
        <v>416</v>
      </c>
      <c r="K763" s="164" t="s">
        <v>195</v>
      </c>
      <c r="L763" s="165">
        <v>45771</v>
      </c>
      <c r="M763" s="163"/>
      <c r="N763" s="163"/>
      <c r="O763" s="163"/>
    </row>
    <row r="764" spans="1:15">
      <c r="A764" s="163"/>
      <c r="B764" s="187" t="s">
        <v>147</v>
      </c>
      <c r="C764" s="163" t="s">
        <v>6245</v>
      </c>
      <c r="D764" s="190" t="s">
        <v>3959</v>
      </c>
      <c r="E764" s="165">
        <v>45766</v>
      </c>
      <c r="F764" s="165">
        <v>45766</v>
      </c>
      <c r="G764" s="163" t="s">
        <v>5369</v>
      </c>
      <c r="H764" s="163" t="s">
        <v>10908</v>
      </c>
      <c r="I764" s="163" t="s">
        <v>6596</v>
      </c>
      <c r="J764" s="163" t="s">
        <v>416</v>
      </c>
      <c r="K764" s="164" t="s">
        <v>195</v>
      </c>
      <c r="L764" s="165">
        <v>45771</v>
      </c>
      <c r="M764" s="163"/>
      <c r="N764" s="163"/>
      <c r="O764" s="163"/>
    </row>
    <row r="765" spans="1:15">
      <c r="A765" s="163"/>
      <c r="B765" s="187" t="s">
        <v>147</v>
      </c>
      <c r="C765" s="163" t="s">
        <v>2064</v>
      </c>
      <c r="D765" s="190" t="s">
        <v>3960</v>
      </c>
      <c r="E765" s="165">
        <v>45766</v>
      </c>
      <c r="F765" s="165">
        <v>45766</v>
      </c>
      <c r="G765" s="163" t="s">
        <v>7135</v>
      </c>
      <c r="H765" s="163" t="s">
        <v>10909</v>
      </c>
      <c r="I765" s="163" t="s">
        <v>5906</v>
      </c>
      <c r="J765" s="163" t="s">
        <v>10910</v>
      </c>
      <c r="K765" s="164" t="s">
        <v>195</v>
      </c>
      <c r="L765" s="165">
        <v>45786</v>
      </c>
      <c r="M765" s="163"/>
      <c r="N765" s="163"/>
      <c r="O765" s="163"/>
    </row>
    <row r="766" spans="1:15">
      <c r="A766" s="163"/>
      <c r="B766" s="187" t="s">
        <v>147</v>
      </c>
      <c r="C766" s="163" t="s">
        <v>6464</v>
      </c>
      <c r="D766" s="190" t="s">
        <v>3961</v>
      </c>
      <c r="E766" s="165">
        <v>45768</v>
      </c>
      <c r="F766" s="165">
        <v>45768</v>
      </c>
      <c r="G766" s="163" t="s">
        <v>2015</v>
      </c>
      <c r="H766" s="163" t="s">
        <v>10917</v>
      </c>
      <c r="I766" s="163"/>
      <c r="J766" s="163" t="s">
        <v>948</v>
      </c>
      <c r="K766" s="164" t="s">
        <v>195</v>
      </c>
      <c r="L766" s="165">
        <v>45785</v>
      </c>
      <c r="M766" s="163"/>
      <c r="N766" s="163"/>
      <c r="O766" s="163"/>
    </row>
    <row r="767" spans="1:15">
      <c r="A767" s="163"/>
      <c r="B767" s="187" t="s">
        <v>147</v>
      </c>
      <c r="C767" s="163" t="s">
        <v>2064</v>
      </c>
      <c r="D767" s="190" t="s">
        <v>3973</v>
      </c>
      <c r="E767" s="165">
        <v>45769</v>
      </c>
      <c r="F767" s="165">
        <v>45770</v>
      </c>
      <c r="G767" s="163" t="s">
        <v>7135</v>
      </c>
      <c r="H767" s="163" t="s">
        <v>10923</v>
      </c>
      <c r="I767" s="163" t="s">
        <v>5906</v>
      </c>
      <c r="J767" s="163" t="s">
        <v>10924</v>
      </c>
      <c r="K767" s="164" t="s">
        <v>195</v>
      </c>
      <c r="L767" s="165">
        <v>45786</v>
      </c>
      <c r="M767" s="163"/>
      <c r="N767" s="163"/>
      <c r="O767" s="163"/>
    </row>
    <row r="768" spans="1:15">
      <c r="A768" s="163"/>
      <c r="B768" s="187" t="s">
        <v>147</v>
      </c>
      <c r="C768" s="163" t="s">
        <v>7094</v>
      </c>
      <c r="D768" s="190" t="s">
        <v>3974</v>
      </c>
      <c r="E768" s="165">
        <v>45771</v>
      </c>
      <c r="F768" s="165">
        <v>45771</v>
      </c>
      <c r="G768" s="163" t="s">
        <v>5331</v>
      </c>
      <c r="H768" s="163" t="s">
        <v>10947</v>
      </c>
      <c r="I768" s="163"/>
      <c r="J768" s="163" t="s">
        <v>2514</v>
      </c>
      <c r="K768" s="164" t="s">
        <v>195</v>
      </c>
      <c r="L768" s="165">
        <v>45785</v>
      </c>
      <c r="M768" s="163"/>
      <c r="N768" s="163"/>
      <c r="O768" s="163"/>
    </row>
    <row r="769" spans="1:15">
      <c r="A769" s="163"/>
      <c r="B769" s="187" t="s">
        <v>147</v>
      </c>
      <c r="C769" s="163" t="s">
        <v>2064</v>
      </c>
      <c r="D769" s="190" t="s">
        <v>3975</v>
      </c>
      <c r="E769" s="165">
        <v>45771</v>
      </c>
      <c r="F769" s="165">
        <v>45771</v>
      </c>
      <c r="G769" s="163" t="s">
        <v>7135</v>
      </c>
      <c r="H769" s="163" t="s">
        <v>10909</v>
      </c>
      <c r="I769" s="163" t="s">
        <v>5906</v>
      </c>
      <c r="J769" s="163" t="s">
        <v>10948</v>
      </c>
      <c r="K769" s="164" t="s">
        <v>195</v>
      </c>
      <c r="L769" s="165">
        <v>45786</v>
      </c>
      <c r="M769" s="163"/>
      <c r="N769" s="163"/>
      <c r="O769" s="163"/>
    </row>
    <row r="770" spans="1:15">
      <c r="A770" s="163"/>
      <c r="B770" s="187" t="s">
        <v>147</v>
      </c>
      <c r="C770" s="163" t="s">
        <v>1997</v>
      </c>
      <c r="D770" s="190" t="s">
        <v>3976</v>
      </c>
      <c r="E770" s="165">
        <v>45771</v>
      </c>
      <c r="F770" s="165">
        <v>45771</v>
      </c>
      <c r="G770" s="163" t="s">
        <v>7135</v>
      </c>
      <c r="H770" s="163" t="s">
        <v>10949</v>
      </c>
      <c r="I770" s="163" t="s">
        <v>5712</v>
      </c>
      <c r="J770" s="163" t="s">
        <v>7026</v>
      </c>
      <c r="K770" s="164" t="s">
        <v>195</v>
      </c>
      <c r="L770" s="165">
        <v>45786</v>
      </c>
      <c r="M770" s="163"/>
      <c r="N770" s="163"/>
      <c r="O770" s="163"/>
    </row>
    <row r="771" spans="1:15">
      <c r="A771" s="163"/>
      <c r="B771" s="187" t="s">
        <v>147</v>
      </c>
      <c r="C771" s="163" t="s">
        <v>1997</v>
      </c>
      <c r="D771" s="190" t="s">
        <v>3977</v>
      </c>
      <c r="E771" s="165">
        <v>45773</v>
      </c>
      <c r="F771" s="165">
        <v>45773</v>
      </c>
      <c r="G771" s="163" t="s">
        <v>7135</v>
      </c>
      <c r="H771" s="163" t="s">
        <v>11273</v>
      </c>
      <c r="I771" s="163" t="s">
        <v>5712</v>
      </c>
      <c r="J771" s="163" t="s">
        <v>8102</v>
      </c>
      <c r="K771" s="164" t="s">
        <v>195</v>
      </c>
      <c r="L771" s="165">
        <v>45786</v>
      </c>
      <c r="M771" s="163"/>
      <c r="N771" s="163"/>
      <c r="O771" s="163"/>
    </row>
    <row r="772" spans="1:15">
      <c r="A772" s="163"/>
      <c r="B772" s="187" t="s">
        <v>147</v>
      </c>
      <c r="C772" s="163" t="s">
        <v>2064</v>
      </c>
      <c r="D772" s="190" t="s">
        <v>3978</v>
      </c>
      <c r="E772" s="165">
        <v>45773</v>
      </c>
      <c r="F772" s="165">
        <v>45773</v>
      </c>
      <c r="G772" s="163" t="s">
        <v>7135</v>
      </c>
      <c r="H772" s="163" t="s">
        <v>11273</v>
      </c>
      <c r="I772" s="163" t="s">
        <v>5906</v>
      </c>
      <c r="J772" s="163" t="s">
        <v>11274</v>
      </c>
      <c r="K772" s="164" t="s">
        <v>195</v>
      </c>
      <c r="L772" s="165">
        <v>45786</v>
      </c>
      <c r="M772" s="163"/>
      <c r="N772" s="163"/>
      <c r="O772" s="163"/>
    </row>
    <row r="773" spans="1:15">
      <c r="A773" s="163"/>
      <c r="B773" s="187" t="s">
        <v>147</v>
      </c>
      <c r="C773" s="163" t="s">
        <v>7094</v>
      </c>
      <c r="D773" s="190" t="s">
        <v>3979</v>
      </c>
      <c r="E773" s="165">
        <v>45773</v>
      </c>
      <c r="F773" s="165">
        <v>45773</v>
      </c>
      <c r="G773" s="163" t="s">
        <v>5331</v>
      </c>
      <c r="H773" s="163" t="s">
        <v>11172</v>
      </c>
      <c r="I773" s="163"/>
      <c r="J773" s="163" t="s">
        <v>1725</v>
      </c>
      <c r="K773" s="164" t="s">
        <v>195</v>
      </c>
      <c r="L773" s="165">
        <v>45786</v>
      </c>
      <c r="M773" s="163"/>
      <c r="N773" s="163"/>
      <c r="O773" s="163"/>
    </row>
    <row r="774" spans="1:15">
      <c r="A774" s="163"/>
      <c r="B774" s="187" t="s">
        <v>147</v>
      </c>
      <c r="C774" s="163" t="s">
        <v>7094</v>
      </c>
      <c r="D774" s="190" t="s">
        <v>3980</v>
      </c>
      <c r="E774" s="165">
        <v>45773</v>
      </c>
      <c r="F774" s="165">
        <v>45773</v>
      </c>
      <c r="G774" s="163" t="s">
        <v>5331</v>
      </c>
      <c r="H774" s="163" t="s">
        <v>11173</v>
      </c>
      <c r="I774" s="163"/>
      <c r="J774" s="163" t="s">
        <v>1261</v>
      </c>
      <c r="K774" s="164" t="s">
        <v>195</v>
      </c>
      <c r="L774" s="165">
        <v>45786</v>
      </c>
      <c r="M774" s="163"/>
      <c r="N774" s="163"/>
      <c r="O774" s="163"/>
    </row>
    <row r="775" spans="1:15">
      <c r="A775" s="163"/>
      <c r="B775" s="187" t="s">
        <v>147</v>
      </c>
      <c r="C775" s="163" t="s">
        <v>1997</v>
      </c>
      <c r="D775" s="190" t="s">
        <v>3981</v>
      </c>
      <c r="E775" s="165">
        <v>45774</v>
      </c>
      <c r="F775" s="165">
        <v>45774</v>
      </c>
      <c r="G775" s="163" t="s">
        <v>7135</v>
      </c>
      <c r="H775" s="163" t="s">
        <v>11275</v>
      </c>
      <c r="I775" s="163" t="s">
        <v>5712</v>
      </c>
      <c r="J775" s="163" t="s">
        <v>11276</v>
      </c>
      <c r="K775" s="164" t="s">
        <v>195</v>
      </c>
      <c r="L775" s="165">
        <v>45786</v>
      </c>
      <c r="M775" s="163"/>
      <c r="N775" s="163"/>
      <c r="O775" s="163"/>
    </row>
    <row r="776" spans="1:15">
      <c r="A776" s="163"/>
      <c r="B776" s="187" t="s">
        <v>147</v>
      </c>
      <c r="C776" s="163" t="s">
        <v>1997</v>
      </c>
      <c r="D776" s="190" t="s">
        <v>3982</v>
      </c>
      <c r="E776" s="165">
        <v>45775</v>
      </c>
      <c r="F776" s="165">
        <v>45775</v>
      </c>
      <c r="G776" s="163" t="s">
        <v>7135</v>
      </c>
      <c r="H776" s="163" t="s">
        <v>10977</v>
      </c>
      <c r="I776" s="163" t="s">
        <v>5712</v>
      </c>
      <c r="J776" s="163" t="s">
        <v>10976</v>
      </c>
      <c r="K776" s="164" t="s">
        <v>195</v>
      </c>
      <c r="L776" s="165">
        <v>45786</v>
      </c>
      <c r="M776" s="163"/>
      <c r="N776" s="163"/>
      <c r="O776" s="163"/>
    </row>
    <row r="777" spans="1:15">
      <c r="A777" s="163"/>
      <c r="B777" s="187" t="s">
        <v>147</v>
      </c>
      <c r="C777" s="163" t="s">
        <v>2418</v>
      </c>
      <c r="D777" s="190" t="s">
        <v>4006</v>
      </c>
      <c r="E777" s="165">
        <v>45775</v>
      </c>
      <c r="F777" s="165">
        <v>45775</v>
      </c>
      <c r="G777" s="163" t="s">
        <v>7135</v>
      </c>
      <c r="H777" s="163" t="s">
        <v>10977</v>
      </c>
      <c r="I777" s="163" t="s">
        <v>5822</v>
      </c>
      <c r="J777" s="163" t="s">
        <v>10978</v>
      </c>
      <c r="K777" s="164" t="s">
        <v>195</v>
      </c>
      <c r="L777" s="165">
        <v>45786</v>
      </c>
      <c r="M777" s="163"/>
      <c r="N777" s="163"/>
      <c r="O777" s="163"/>
    </row>
    <row r="778" spans="1:15">
      <c r="A778" s="163"/>
      <c r="B778" s="187" t="s">
        <v>147</v>
      </c>
      <c r="C778" s="163" t="s">
        <v>7094</v>
      </c>
      <c r="D778" s="190" t="s">
        <v>4007</v>
      </c>
      <c r="E778" s="165">
        <v>45776</v>
      </c>
      <c r="F778" s="165">
        <v>45776</v>
      </c>
      <c r="G778" s="163" t="s">
        <v>5331</v>
      </c>
      <c r="H778" s="163" t="s">
        <v>11032</v>
      </c>
      <c r="I778" s="163"/>
      <c r="J778" s="163" t="s">
        <v>11033</v>
      </c>
      <c r="K778" s="164" t="s">
        <v>195</v>
      </c>
      <c r="L778" s="165">
        <v>45786</v>
      </c>
      <c r="M778" s="163"/>
      <c r="N778" s="163"/>
      <c r="O778" s="163"/>
    </row>
    <row r="779" spans="1:15">
      <c r="A779" s="163"/>
      <c r="B779" s="187" t="s">
        <v>147</v>
      </c>
      <c r="C779" s="163" t="s">
        <v>2418</v>
      </c>
      <c r="D779" s="190" t="s">
        <v>4008</v>
      </c>
      <c r="E779" s="165">
        <v>45777</v>
      </c>
      <c r="F779" s="165">
        <v>45777</v>
      </c>
      <c r="G779" s="163" t="s">
        <v>7135</v>
      </c>
      <c r="H779" s="163" t="s">
        <v>10909</v>
      </c>
      <c r="I779" s="163" t="s">
        <v>5822</v>
      </c>
      <c r="J779" s="163" t="s">
        <v>11037</v>
      </c>
      <c r="K779" s="164" t="s">
        <v>195</v>
      </c>
      <c r="L779" s="165">
        <v>45786</v>
      </c>
      <c r="M779" s="163"/>
      <c r="N779" s="163"/>
      <c r="O779" s="163"/>
    </row>
    <row r="780" spans="1:15">
      <c r="A780" s="163"/>
      <c r="B780" s="187" t="s">
        <v>147</v>
      </c>
      <c r="C780" s="163" t="s">
        <v>6464</v>
      </c>
      <c r="D780" s="190" t="s">
        <v>4009</v>
      </c>
      <c r="E780" s="165">
        <v>45777</v>
      </c>
      <c r="F780" s="165">
        <v>45777</v>
      </c>
      <c r="G780" s="163" t="s">
        <v>2015</v>
      </c>
      <c r="H780" s="163" t="s">
        <v>10917</v>
      </c>
      <c r="I780" s="163"/>
      <c r="J780" s="163" t="s">
        <v>11038</v>
      </c>
      <c r="K780" s="164" t="s">
        <v>195</v>
      </c>
      <c r="L780" s="165">
        <v>45786</v>
      </c>
      <c r="M780" s="163"/>
      <c r="N780" s="163"/>
      <c r="O780" s="163"/>
    </row>
    <row r="781" spans="1:15">
      <c r="A781" s="163"/>
      <c r="B781" s="187" t="s">
        <v>147</v>
      </c>
      <c r="C781" s="163" t="s">
        <v>2064</v>
      </c>
      <c r="D781" s="190" t="s">
        <v>4010</v>
      </c>
      <c r="E781" s="165">
        <v>45778</v>
      </c>
      <c r="F781" s="165">
        <v>45778</v>
      </c>
      <c r="G781" s="163" t="s">
        <v>5406</v>
      </c>
      <c r="H781" s="163" t="s">
        <v>11076</v>
      </c>
      <c r="I781" s="163" t="s">
        <v>5906</v>
      </c>
      <c r="J781" s="163" t="s">
        <v>416</v>
      </c>
      <c r="K781" s="164" t="s">
        <v>195</v>
      </c>
      <c r="L781" s="165">
        <v>45779</v>
      </c>
      <c r="M781" s="163"/>
      <c r="N781" s="163"/>
      <c r="O781" s="163"/>
    </row>
    <row r="782" spans="1:15">
      <c r="A782" s="163"/>
      <c r="B782" s="187" t="s">
        <v>147</v>
      </c>
      <c r="C782" s="163" t="s">
        <v>1997</v>
      </c>
      <c r="D782" s="190" t="s">
        <v>4011</v>
      </c>
      <c r="E782" s="165">
        <v>45778</v>
      </c>
      <c r="F782" s="165">
        <v>45778</v>
      </c>
      <c r="G782" s="163" t="s">
        <v>5406</v>
      </c>
      <c r="H782" s="163" t="s">
        <v>11076</v>
      </c>
      <c r="I782" s="163" t="s">
        <v>5712</v>
      </c>
      <c r="J782" s="163" t="s">
        <v>416</v>
      </c>
      <c r="K782" s="164" t="s">
        <v>195</v>
      </c>
      <c r="L782" s="165">
        <v>45779</v>
      </c>
      <c r="M782" s="163"/>
      <c r="N782" s="163"/>
      <c r="O782" s="163"/>
    </row>
    <row r="783" spans="1:15">
      <c r="A783" s="163"/>
      <c r="B783" s="187" t="s">
        <v>147</v>
      </c>
      <c r="C783" s="163" t="s">
        <v>7094</v>
      </c>
      <c r="D783" s="190" t="s">
        <v>4012</v>
      </c>
      <c r="E783" s="165">
        <v>45778</v>
      </c>
      <c r="F783" s="165">
        <v>45778</v>
      </c>
      <c r="G783" s="163" t="s">
        <v>5331</v>
      </c>
      <c r="H783" s="163" t="s">
        <v>10830</v>
      </c>
      <c r="I783" s="163" t="s">
        <v>7096</v>
      </c>
      <c r="J783" s="163" t="s">
        <v>11077</v>
      </c>
      <c r="K783" s="164" t="s">
        <v>195</v>
      </c>
      <c r="L783" s="165">
        <v>45786</v>
      </c>
      <c r="M783" s="163"/>
      <c r="N783" s="163"/>
      <c r="O783" s="163"/>
    </row>
    <row r="784" spans="1:15">
      <c r="A784" s="163"/>
      <c r="B784" s="187" t="s">
        <v>147</v>
      </c>
      <c r="C784" s="163" t="s">
        <v>7094</v>
      </c>
      <c r="D784" s="190" t="s">
        <v>4013</v>
      </c>
      <c r="E784" s="165">
        <v>45779</v>
      </c>
      <c r="F784" s="165">
        <v>45779</v>
      </c>
      <c r="G784" s="163" t="s">
        <v>5331</v>
      </c>
      <c r="H784" s="163" t="s">
        <v>10947</v>
      </c>
      <c r="I784" s="163" t="s">
        <v>7096</v>
      </c>
      <c r="J784" s="163" t="s">
        <v>11081</v>
      </c>
      <c r="K784" s="164" t="s">
        <v>195</v>
      </c>
      <c r="L784" s="165">
        <v>45786</v>
      </c>
      <c r="M784" s="163"/>
      <c r="N784" s="163"/>
      <c r="O784" s="163"/>
    </row>
    <row r="785" spans="1:15">
      <c r="A785" s="163"/>
      <c r="B785" s="187" t="s">
        <v>147</v>
      </c>
      <c r="C785" s="163" t="s">
        <v>7094</v>
      </c>
      <c r="D785" s="190" t="s">
        <v>4014</v>
      </c>
      <c r="E785" s="165">
        <v>45779</v>
      </c>
      <c r="F785" s="165">
        <v>45779</v>
      </c>
      <c r="G785" s="163" t="s">
        <v>5331</v>
      </c>
      <c r="H785" s="163" t="s">
        <v>11089</v>
      </c>
      <c r="I785" s="163"/>
      <c r="J785" s="163" t="s">
        <v>11090</v>
      </c>
      <c r="K785" s="164" t="s">
        <v>195</v>
      </c>
      <c r="L785" s="165">
        <v>45786</v>
      </c>
      <c r="M785" s="163"/>
      <c r="N785" s="163"/>
      <c r="O785" s="163"/>
    </row>
    <row r="786" spans="1:15">
      <c r="A786" s="163"/>
      <c r="B786" s="187" t="s">
        <v>147</v>
      </c>
      <c r="C786" s="163" t="s">
        <v>2800</v>
      </c>
      <c r="D786" s="190" t="s">
        <v>4015</v>
      </c>
      <c r="E786" s="165">
        <v>45782</v>
      </c>
      <c r="F786" s="165">
        <v>45782</v>
      </c>
      <c r="G786" s="163" t="s">
        <v>7135</v>
      </c>
      <c r="H786" s="163" t="s">
        <v>10909</v>
      </c>
      <c r="I786" s="163" t="s">
        <v>5918</v>
      </c>
      <c r="J786" s="163" t="s">
        <v>11103</v>
      </c>
      <c r="K786" s="164" t="s">
        <v>195</v>
      </c>
      <c r="L786" s="165">
        <v>45786</v>
      </c>
      <c r="M786" s="163"/>
      <c r="N786" s="163"/>
      <c r="O786" s="163"/>
    </row>
    <row r="787" spans="1:15">
      <c r="A787" s="163"/>
      <c r="B787" s="187" t="s">
        <v>147</v>
      </c>
      <c r="C787" s="163" t="s">
        <v>2418</v>
      </c>
      <c r="D787" s="190" t="s">
        <v>4016</v>
      </c>
      <c r="E787" s="165">
        <v>45782</v>
      </c>
      <c r="F787" s="165">
        <v>45782</v>
      </c>
      <c r="G787" s="163" t="s">
        <v>7135</v>
      </c>
      <c r="H787" s="163" t="s">
        <v>11104</v>
      </c>
      <c r="I787" s="163" t="s">
        <v>5822</v>
      </c>
      <c r="J787" s="163" t="s">
        <v>11105</v>
      </c>
      <c r="K787" s="164" t="s">
        <v>195</v>
      </c>
      <c r="L787" s="165">
        <v>45786</v>
      </c>
      <c r="M787" s="163"/>
      <c r="N787" s="163"/>
      <c r="O787" s="163"/>
    </row>
    <row r="788" spans="1:15">
      <c r="A788" s="163"/>
      <c r="B788" s="187" t="s">
        <v>147</v>
      </c>
      <c r="C788" s="163" t="s">
        <v>2064</v>
      </c>
      <c r="D788" s="190" t="s">
        <v>4017</v>
      </c>
      <c r="E788" s="165">
        <v>45783</v>
      </c>
      <c r="F788" s="165">
        <v>45783</v>
      </c>
      <c r="G788" s="163" t="s">
        <v>7135</v>
      </c>
      <c r="H788" s="163" t="s">
        <v>11137</v>
      </c>
      <c r="I788" s="163" t="s">
        <v>11138</v>
      </c>
      <c r="J788" s="163" t="s">
        <v>487</v>
      </c>
      <c r="K788" s="164" t="s">
        <v>195</v>
      </c>
      <c r="L788" s="165">
        <v>45784</v>
      </c>
      <c r="M788" s="163"/>
      <c r="N788" s="163"/>
      <c r="O788" s="163"/>
    </row>
    <row r="789" spans="1:15">
      <c r="A789" s="163"/>
      <c r="B789" s="187" t="s">
        <v>147</v>
      </c>
      <c r="C789" s="163" t="s">
        <v>2064</v>
      </c>
      <c r="D789" s="190" t="s">
        <v>4018</v>
      </c>
      <c r="E789" s="165">
        <v>45783</v>
      </c>
      <c r="F789" s="165">
        <v>45783</v>
      </c>
      <c r="G789" s="163" t="s">
        <v>7135</v>
      </c>
      <c r="H789" s="163" t="s">
        <v>11137</v>
      </c>
      <c r="I789" s="163" t="s">
        <v>11139</v>
      </c>
      <c r="J789" s="163" t="s">
        <v>6276</v>
      </c>
      <c r="K789" s="164" t="s">
        <v>195</v>
      </c>
      <c r="L789" s="165">
        <v>45784</v>
      </c>
      <c r="M789" s="163"/>
      <c r="N789" s="163"/>
      <c r="O789" s="163"/>
    </row>
    <row r="790" spans="1:15">
      <c r="A790" s="163"/>
      <c r="B790" s="187" t="s">
        <v>147</v>
      </c>
      <c r="C790" s="163" t="s">
        <v>2064</v>
      </c>
      <c r="D790" s="190" t="s">
        <v>4019</v>
      </c>
      <c r="E790" s="165">
        <v>45783</v>
      </c>
      <c r="F790" s="165">
        <v>45783</v>
      </c>
      <c r="G790" s="163" t="s">
        <v>7135</v>
      </c>
      <c r="H790" s="163" t="s">
        <v>11140</v>
      </c>
      <c r="I790" s="163"/>
      <c r="J790" s="163" t="s">
        <v>1923</v>
      </c>
      <c r="K790" s="164" t="s">
        <v>195</v>
      </c>
      <c r="L790" s="165">
        <v>45785</v>
      </c>
      <c r="M790" s="163"/>
      <c r="N790" s="163"/>
      <c r="O790" s="163"/>
    </row>
    <row r="791" spans="1:15">
      <c r="A791" s="163"/>
      <c r="B791" s="187" t="s">
        <v>147</v>
      </c>
      <c r="C791" s="163" t="s">
        <v>2064</v>
      </c>
      <c r="D791" s="190" t="s">
        <v>4020</v>
      </c>
      <c r="E791" s="165">
        <v>45786</v>
      </c>
      <c r="F791" s="165">
        <v>45786</v>
      </c>
      <c r="G791" s="163" t="s">
        <v>11176</v>
      </c>
      <c r="H791" s="163" t="s">
        <v>11177</v>
      </c>
      <c r="I791" s="300">
        <v>1.04106108110114E+17</v>
      </c>
      <c r="J791" s="163" t="s">
        <v>11178</v>
      </c>
      <c r="K791" s="164" t="s">
        <v>195</v>
      </c>
      <c r="L791" s="165">
        <v>45791</v>
      </c>
      <c r="M791" s="163"/>
      <c r="N791" s="163"/>
      <c r="O791" s="163"/>
    </row>
    <row r="792" spans="1:15">
      <c r="A792" s="163"/>
      <c r="B792" s="163"/>
      <c r="C792" s="163" t="s">
        <v>2064</v>
      </c>
      <c r="D792" s="190" t="s">
        <v>4021</v>
      </c>
      <c r="E792" s="165">
        <v>45790</v>
      </c>
      <c r="F792" s="165">
        <v>45790</v>
      </c>
      <c r="G792" s="163" t="s">
        <v>11176</v>
      </c>
      <c r="H792" s="163" t="s">
        <v>11320</v>
      </c>
      <c r="I792" s="300"/>
      <c r="J792" s="163" t="s">
        <v>416</v>
      </c>
      <c r="K792" s="164" t="s">
        <v>195</v>
      </c>
      <c r="L792" s="165">
        <v>45791</v>
      </c>
      <c r="M792" s="163"/>
      <c r="N792" s="163"/>
      <c r="O792" s="163"/>
    </row>
    <row r="793" spans="1:15">
      <c r="A793" s="163"/>
      <c r="B793" s="163"/>
      <c r="C793" s="163" t="s">
        <v>6464</v>
      </c>
      <c r="D793" s="190" t="s">
        <v>4022</v>
      </c>
      <c r="E793" s="165">
        <v>45790</v>
      </c>
      <c r="F793" s="165">
        <v>45790</v>
      </c>
      <c r="G793" s="163" t="s">
        <v>2015</v>
      </c>
      <c r="H793" s="163" t="s">
        <v>11321</v>
      </c>
      <c r="I793" s="163"/>
      <c r="J793" s="163" t="s">
        <v>2030</v>
      </c>
      <c r="K793" s="164" t="s">
        <v>195</v>
      </c>
      <c r="L793" s="165">
        <v>45790</v>
      </c>
      <c r="M793" s="163"/>
      <c r="N793" s="163"/>
      <c r="O793" s="163"/>
    </row>
    <row r="794" spans="1:15">
      <c r="A794" s="163"/>
      <c r="B794" s="163"/>
      <c r="C794" s="163" t="s">
        <v>6464</v>
      </c>
      <c r="D794" s="190" t="s">
        <v>4023</v>
      </c>
      <c r="E794" s="165">
        <v>45790</v>
      </c>
      <c r="F794" s="165">
        <v>45790</v>
      </c>
      <c r="G794" s="163" t="s">
        <v>6842</v>
      </c>
      <c r="H794" s="163" t="s">
        <v>11323</v>
      </c>
      <c r="I794" s="163" t="s">
        <v>6610</v>
      </c>
      <c r="J794" s="163" t="s">
        <v>948</v>
      </c>
      <c r="K794" s="164" t="s">
        <v>195</v>
      </c>
      <c r="L794" s="165">
        <v>45791</v>
      </c>
      <c r="M794" s="163"/>
      <c r="N794" s="163"/>
      <c r="O794" s="163"/>
    </row>
    <row r="795" spans="1:15">
      <c r="A795" s="163"/>
      <c r="B795" s="163"/>
      <c r="C795" s="163" t="s">
        <v>5252</v>
      </c>
      <c r="D795" s="190" t="s">
        <v>4024</v>
      </c>
      <c r="E795" s="165">
        <v>45790</v>
      </c>
      <c r="F795" s="165">
        <v>45791</v>
      </c>
      <c r="G795" s="163" t="s">
        <v>5331</v>
      </c>
      <c r="H795" s="163" t="s">
        <v>11324</v>
      </c>
      <c r="I795" s="163"/>
      <c r="J795" s="163" t="s">
        <v>7159</v>
      </c>
      <c r="K795" s="164" t="s">
        <v>195</v>
      </c>
      <c r="L795" s="165">
        <v>45791</v>
      </c>
      <c r="M795" s="163"/>
      <c r="N795" s="163"/>
      <c r="O795" s="163"/>
    </row>
    <row r="796" spans="1:15">
      <c r="A796" s="163"/>
      <c r="B796" s="163"/>
      <c r="C796" s="163" t="s">
        <v>6464</v>
      </c>
      <c r="D796" s="190" t="s">
        <v>4025</v>
      </c>
      <c r="E796" s="165">
        <v>45792</v>
      </c>
      <c r="F796" s="165">
        <v>45792</v>
      </c>
      <c r="G796" s="163" t="s">
        <v>6842</v>
      </c>
      <c r="H796" s="163" t="s">
        <v>11351</v>
      </c>
      <c r="I796" s="163" t="s">
        <v>6610</v>
      </c>
      <c r="J796" s="163" t="s">
        <v>11038</v>
      </c>
      <c r="K796" s="164" t="s">
        <v>195</v>
      </c>
      <c r="L796" s="165">
        <v>45796</v>
      </c>
      <c r="M796" s="163"/>
      <c r="N796" s="163"/>
      <c r="O796" s="163"/>
    </row>
    <row r="797" spans="1:15">
      <c r="A797" s="163"/>
      <c r="B797" s="163"/>
      <c r="C797" s="163" t="s">
        <v>6464</v>
      </c>
      <c r="D797" s="190" t="s">
        <v>4026</v>
      </c>
      <c r="E797" s="165">
        <v>45794</v>
      </c>
      <c r="F797" s="165">
        <v>45794</v>
      </c>
      <c r="G797" s="163" t="s">
        <v>6842</v>
      </c>
      <c r="H797" s="163" t="s">
        <v>8198</v>
      </c>
      <c r="I797" s="163" t="s">
        <v>6610</v>
      </c>
      <c r="J797" s="163" t="s">
        <v>5581</v>
      </c>
      <c r="K797" s="164" t="s">
        <v>197</v>
      </c>
      <c r="L797" s="293">
        <v>45796</v>
      </c>
      <c r="M797" s="163"/>
      <c r="N797" s="163"/>
      <c r="O797" s="163"/>
    </row>
    <row r="798" spans="1:15">
      <c r="A798" s="163"/>
      <c r="B798" s="163"/>
      <c r="C798" s="163" t="s">
        <v>7094</v>
      </c>
      <c r="D798" s="190" t="s">
        <v>4027</v>
      </c>
      <c r="E798" s="165">
        <v>45794</v>
      </c>
      <c r="F798" s="165">
        <v>45794</v>
      </c>
      <c r="G798" s="163" t="s">
        <v>5331</v>
      </c>
      <c r="H798" s="163" t="s">
        <v>11324</v>
      </c>
      <c r="I798" s="163"/>
      <c r="J798" s="163" t="s">
        <v>9778</v>
      </c>
      <c r="K798" s="164" t="s">
        <v>195</v>
      </c>
      <c r="L798" s="165">
        <v>45797</v>
      </c>
      <c r="M798" s="163"/>
      <c r="N798" s="163"/>
      <c r="O798" s="163"/>
    </row>
    <row r="799" spans="1:15">
      <c r="A799" s="163"/>
      <c r="B799" s="163"/>
      <c r="C799" s="163" t="s">
        <v>7094</v>
      </c>
      <c r="D799" s="190" t="s">
        <v>4028</v>
      </c>
      <c r="E799" s="165">
        <v>45795</v>
      </c>
      <c r="F799" s="165">
        <v>45795</v>
      </c>
      <c r="G799" s="163" t="s">
        <v>5331</v>
      </c>
      <c r="H799" s="163" t="s">
        <v>11373</v>
      </c>
      <c r="I799" s="163" t="s">
        <v>7096</v>
      </c>
      <c r="J799" s="163" t="s">
        <v>11740</v>
      </c>
      <c r="K799" s="164" t="s">
        <v>195</v>
      </c>
      <c r="L799" s="165">
        <v>45796</v>
      </c>
      <c r="M799" s="163"/>
      <c r="N799" s="163"/>
      <c r="O799" s="163"/>
    </row>
    <row r="800" spans="1:15">
      <c r="A800" s="163"/>
      <c r="B800" s="163"/>
      <c r="C800" s="163" t="s">
        <v>1997</v>
      </c>
      <c r="D800" s="190" t="s">
        <v>4029</v>
      </c>
      <c r="E800" s="164" t="s">
        <v>11557</v>
      </c>
      <c r="F800" s="164" t="s">
        <v>11557</v>
      </c>
      <c r="G800" s="163" t="s">
        <v>7135</v>
      </c>
      <c r="H800" s="163" t="s">
        <v>11558</v>
      </c>
      <c r="I800" s="163"/>
      <c r="J800" s="163" t="s">
        <v>11559</v>
      </c>
      <c r="K800" s="164" t="s">
        <v>195</v>
      </c>
      <c r="L800" s="165">
        <v>45796</v>
      </c>
      <c r="M800" s="163"/>
      <c r="N800" s="163"/>
      <c r="O800" s="163"/>
    </row>
    <row r="801" spans="1:15">
      <c r="A801" s="163"/>
      <c r="B801" s="163"/>
      <c r="C801" s="163" t="s">
        <v>1997</v>
      </c>
      <c r="D801" s="190" t="s">
        <v>4030</v>
      </c>
      <c r="E801" s="164" t="s">
        <v>11557</v>
      </c>
      <c r="F801" s="164" t="s">
        <v>11557</v>
      </c>
      <c r="G801" s="163" t="s">
        <v>7135</v>
      </c>
      <c r="H801" s="163" t="s">
        <v>11560</v>
      </c>
      <c r="I801" s="163"/>
      <c r="J801" s="163" t="s">
        <v>6276</v>
      </c>
      <c r="K801" s="164" t="s">
        <v>195</v>
      </c>
      <c r="L801" s="165">
        <v>45796</v>
      </c>
      <c r="M801" s="163"/>
      <c r="N801" s="163"/>
      <c r="O801" s="163"/>
    </row>
    <row r="802" spans="1:15">
      <c r="A802" s="163"/>
      <c r="B802" s="163"/>
      <c r="C802" s="163" t="s">
        <v>1997</v>
      </c>
      <c r="D802" s="190" t="s">
        <v>4031</v>
      </c>
      <c r="E802" s="164" t="s">
        <v>11557</v>
      </c>
      <c r="F802" s="164" t="s">
        <v>11557</v>
      </c>
      <c r="G802" s="163" t="s">
        <v>7135</v>
      </c>
      <c r="H802" s="163" t="s">
        <v>11561</v>
      </c>
      <c r="I802" s="163"/>
      <c r="J802" s="163" t="s">
        <v>1923</v>
      </c>
      <c r="K802" s="164" t="s">
        <v>195</v>
      </c>
      <c r="L802" s="165">
        <v>45796</v>
      </c>
      <c r="M802" s="163"/>
      <c r="N802" s="163"/>
      <c r="O802" s="163"/>
    </row>
    <row r="803" spans="1:15">
      <c r="A803" s="163"/>
      <c r="B803" s="163"/>
      <c r="C803" s="163" t="s">
        <v>7094</v>
      </c>
      <c r="D803" s="190" t="s">
        <v>4032</v>
      </c>
      <c r="E803" s="165">
        <v>45798</v>
      </c>
      <c r="F803" s="165">
        <v>45798</v>
      </c>
      <c r="G803" s="163" t="s">
        <v>2015</v>
      </c>
      <c r="H803" s="163" t="s">
        <v>11680</v>
      </c>
      <c r="I803" s="163" t="s">
        <v>7096</v>
      </c>
      <c r="J803" s="163" t="s">
        <v>7070</v>
      </c>
      <c r="K803" s="164" t="s">
        <v>195</v>
      </c>
      <c r="L803" s="165">
        <v>45798</v>
      </c>
      <c r="M803" s="163"/>
      <c r="N803" s="163"/>
      <c r="O803" s="163"/>
    </row>
    <row r="804" spans="1:15">
      <c r="A804" s="163"/>
      <c r="B804" s="163"/>
      <c r="C804" s="163" t="s">
        <v>6464</v>
      </c>
      <c r="D804" s="190" t="s">
        <v>4033</v>
      </c>
      <c r="E804" s="165">
        <v>45799</v>
      </c>
      <c r="F804" s="165">
        <v>45799</v>
      </c>
      <c r="G804" s="163" t="s">
        <v>6842</v>
      </c>
      <c r="H804" s="163" t="s">
        <v>7963</v>
      </c>
      <c r="I804" s="163" t="s">
        <v>6610</v>
      </c>
      <c r="J804" s="163" t="s">
        <v>11678</v>
      </c>
      <c r="K804" s="164" t="s">
        <v>459</v>
      </c>
      <c r="L804" s="164"/>
      <c r="M804" s="163"/>
      <c r="N804" s="163"/>
      <c r="O804" s="163"/>
    </row>
    <row r="805" spans="1:15">
      <c r="A805" s="163"/>
      <c r="B805" s="163"/>
      <c r="C805" s="163" t="s">
        <v>6464</v>
      </c>
      <c r="D805" s="190" t="s">
        <v>4034</v>
      </c>
      <c r="E805" s="165">
        <v>45799</v>
      </c>
      <c r="F805" s="165">
        <v>45799</v>
      </c>
      <c r="G805" s="163" t="s">
        <v>6842</v>
      </c>
      <c r="H805" s="163" t="s">
        <v>7963</v>
      </c>
      <c r="I805" s="163" t="s">
        <v>6610</v>
      </c>
      <c r="J805" s="163" t="s">
        <v>11681</v>
      </c>
      <c r="K805" s="164" t="s">
        <v>195</v>
      </c>
      <c r="L805" s="165">
        <v>45801</v>
      </c>
      <c r="M805" s="163"/>
      <c r="N805" s="163"/>
      <c r="O805" s="163"/>
    </row>
    <row r="806" spans="1:15">
      <c r="A806" s="163"/>
      <c r="B806" s="163"/>
      <c r="C806" s="163" t="s">
        <v>2064</v>
      </c>
      <c r="D806" s="190" t="s">
        <v>4035</v>
      </c>
      <c r="E806" s="165">
        <v>45799</v>
      </c>
      <c r="F806" s="165">
        <v>45799</v>
      </c>
      <c r="G806" s="163" t="s">
        <v>11176</v>
      </c>
      <c r="H806" s="163" t="s">
        <v>11689</v>
      </c>
      <c r="I806" s="163"/>
      <c r="J806" s="163" t="s">
        <v>416</v>
      </c>
      <c r="K806" s="164" t="s">
        <v>197</v>
      </c>
      <c r="L806" s="165">
        <v>45800</v>
      </c>
      <c r="M806" s="163"/>
      <c r="N806" s="163"/>
      <c r="O806" s="163"/>
    </row>
    <row r="807" spans="1:15" s="228" customFormat="1">
      <c r="A807" s="221"/>
      <c r="B807" s="221"/>
      <c r="C807" s="221" t="s">
        <v>2064</v>
      </c>
      <c r="D807" s="216" t="s">
        <v>12204</v>
      </c>
      <c r="E807" s="222">
        <v>45842</v>
      </c>
      <c r="F807" s="222">
        <v>45842</v>
      </c>
      <c r="G807" s="221" t="s">
        <v>11176</v>
      </c>
      <c r="H807" s="221" t="s">
        <v>11689</v>
      </c>
      <c r="I807" s="221"/>
      <c r="J807" s="221" t="s">
        <v>416</v>
      </c>
      <c r="K807" s="229" t="s">
        <v>195</v>
      </c>
      <c r="L807" s="222">
        <v>45864</v>
      </c>
      <c r="M807" s="221"/>
      <c r="N807" s="221"/>
      <c r="O807" s="221"/>
    </row>
    <row r="808" spans="1:15">
      <c r="A808" s="163"/>
      <c r="B808" s="163"/>
      <c r="C808" s="163" t="s">
        <v>1997</v>
      </c>
      <c r="D808" s="190" t="s">
        <v>4036</v>
      </c>
      <c r="E808" s="165">
        <v>45799</v>
      </c>
      <c r="F808" s="165">
        <v>45799</v>
      </c>
      <c r="G808" s="163" t="s">
        <v>11176</v>
      </c>
      <c r="H808" s="163" t="s">
        <v>11690</v>
      </c>
      <c r="I808" s="163"/>
      <c r="J808" s="163" t="s">
        <v>11691</v>
      </c>
      <c r="K808" s="164" t="s">
        <v>197</v>
      </c>
      <c r="L808" s="165">
        <v>45800</v>
      </c>
      <c r="M808" s="163"/>
      <c r="N808" s="163"/>
      <c r="O808" s="163"/>
    </row>
    <row r="809" spans="1:15" s="228" customFormat="1">
      <c r="A809" s="221"/>
      <c r="B809" s="221"/>
      <c r="C809" s="221" t="s">
        <v>1997</v>
      </c>
      <c r="D809" s="216" t="s">
        <v>12205</v>
      </c>
      <c r="E809" s="222">
        <v>45842</v>
      </c>
      <c r="F809" s="222">
        <v>45842</v>
      </c>
      <c r="G809" s="221" t="s">
        <v>11176</v>
      </c>
      <c r="H809" s="221" t="s">
        <v>11690</v>
      </c>
      <c r="I809" s="221"/>
      <c r="J809" s="221" t="s">
        <v>11691</v>
      </c>
      <c r="K809" s="229" t="s">
        <v>195</v>
      </c>
      <c r="L809" s="222">
        <v>45864</v>
      </c>
      <c r="M809" s="221"/>
      <c r="N809" s="221"/>
      <c r="O809" s="221"/>
    </row>
    <row r="810" spans="1:15">
      <c r="A810" s="163"/>
      <c r="B810" s="163"/>
      <c r="C810" s="163" t="s">
        <v>7094</v>
      </c>
      <c r="D810" s="190" t="s">
        <v>4037</v>
      </c>
      <c r="E810" s="165">
        <v>45799</v>
      </c>
      <c r="F810" s="165">
        <v>45799</v>
      </c>
      <c r="G810" s="163" t="s">
        <v>7135</v>
      </c>
      <c r="H810" s="163" t="s">
        <v>11694</v>
      </c>
      <c r="I810" s="163" t="s">
        <v>11695</v>
      </c>
      <c r="J810" s="163" t="s">
        <v>11696</v>
      </c>
      <c r="K810" s="164" t="s">
        <v>195</v>
      </c>
      <c r="L810" s="165">
        <v>45800</v>
      </c>
      <c r="M810" s="163"/>
      <c r="N810" s="163"/>
      <c r="O810" s="163"/>
    </row>
    <row r="811" spans="1:15">
      <c r="A811" s="163"/>
      <c r="B811" s="163"/>
      <c r="C811" s="163" t="s">
        <v>2064</v>
      </c>
      <c r="D811" s="190" t="s">
        <v>4038</v>
      </c>
      <c r="E811" s="165">
        <v>45799</v>
      </c>
      <c r="F811" s="165">
        <v>45799</v>
      </c>
      <c r="G811" s="163" t="s">
        <v>11176</v>
      </c>
      <c r="H811" s="163" t="s">
        <v>11741</v>
      </c>
      <c r="I811" s="163"/>
      <c r="J811" s="163" t="s">
        <v>1783</v>
      </c>
      <c r="K811" s="164" t="s">
        <v>197</v>
      </c>
      <c r="L811" s="165">
        <v>45800</v>
      </c>
      <c r="M811" s="163"/>
      <c r="N811" s="163"/>
      <c r="O811" s="163"/>
    </row>
    <row r="812" spans="1:15" s="228" customFormat="1">
      <c r="A812" s="221"/>
      <c r="B812" s="221"/>
      <c r="C812" s="221" t="s">
        <v>2064</v>
      </c>
      <c r="D812" s="216" t="s">
        <v>12206</v>
      </c>
      <c r="E812" s="222">
        <v>45842</v>
      </c>
      <c r="F812" s="222">
        <v>45842</v>
      </c>
      <c r="G812" s="221" t="s">
        <v>11176</v>
      </c>
      <c r="H812" s="221" t="s">
        <v>11741</v>
      </c>
      <c r="I812" s="221"/>
      <c r="J812" s="221" t="s">
        <v>1783</v>
      </c>
      <c r="K812" s="229" t="s">
        <v>195</v>
      </c>
      <c r="L812" s="222">
        <v>45864</v>
      </c>
      <c r="M812" s="221"/>
      <c r="N812" s="221"/>
      <c r="O812" s="221"/>
    </row>
    <row r="813" spans="1:15">
      <c r="A813" s="163"/>
      <c r="B813" s="163"/>
      <c r="C813" s="163" t="s">
        <v>2064</v>
      </c>
      <c r="D813" s="190" t="s">
        <v>4039</v>
      </c>
      <c r="E813" s="165">
        <v>45799</v>
      </c>
      <c r="F813" s="165">
        <v>45799</v>
      </c>
      <c r="G813" s="163" t="s">
        <v>11176</v>
      </c>
      <c r="H813" s="163" t="s">
        <v>11741</v>
      </c>
      <c r="I813" s="163"/>
      <c r="J813" s="163" t="s">
        <v>1923</v>
      </c>
      <c r="K813" s="164" t="s">
        <v>197</v>
      </c>
      <c r="L813" s="165">
        <v>45801</v>
      </c>
      <c r="M813" s="163"/>
      <c r="N813" s="163"/>
      <c r="O813" s="163"/>
    </row>
    <row r="814" spans="1:15" s="228" customFormat="1">
      <c r="A814" s="221"/>
      <c r="B814" s="221"/>
      <c r="C814" s="221" t="s">
        <v>2064</v>
      </c>
      <c r="D814" s="216" t="s">
        <v>4039</v>
      </c>
      <c r="E814" s="222">
        <v>45842</v>
      </c>
      <c r="F814" s="222">
        <v>45842</v>
      </c>
      <c r="G814" s="221" t="s">
        <v>11176</v>
      </c>
      <c r="H814" s="221" t="s">
        <v>11741</v>
      </c>
      <c r="I814" s="221"/>
      <c r="J814" s="221" t="s">
        <v>1923</v>
      </c>
      <c r="K814" s="229" t="s">
        <v>195</v>
      </c>
      <c r="L814" s="222">
        <v>45864</v>
      </c>
      <c r="M814" s="221"/>
      <c r="N814" s="221"/>
      <c r="O814" s="221"/>
    </row>
    <row r="815" spans="1:15">
      <c r="A815" s="163"/>
      <c r="B815" s="163"/>
      <c r="C815" s="163"/>
      <c r="D815" s="190" t="s">
        <v>4040</v>
      </c>
      <c r="E815" s="164"/>
      <c r="F815" s="164"/>
      <c r="G815" s="163"/>
      <c r="H815" s="163"/>
      <c r="I815" s="163"/>
      <c r="J815" s="163"/>
      <c r="K815" s="164"/>
      <c r="L815" s="164"/>
      <c r="M815" s="163"/>
      <c r="N815" s="163"/>
      <c r="O815" s="163"/>
    </row>
    <row r="816" spans="1:15">
      <c r="A816" s="163"/>
      <c r="B816" s="163"/>
      <c r="C816" s="163"/>
      <c r="D816" s="190" t="s">
        <v>4041</v>
      </c>
      <c r="E816" s="165"/>
      <c r="F816" s="165"/>
      <c r="G816" s="163"/>
      <c r="H816" s="163"/>
      <c r="I816" s="163"/>
      <c r="J816" s="163"/>
      <c r="K816" s="164"/>
      <c r="L816" s="164"/>
      <c r="M816" s="163"/>
      <c r="N816" s="163"/>
      <c r="O816" s="163"/>
    </row>
    <row r="817" spans="1:15">
      <c r="A817" s="163"/>
      <c r="B817" s="163"/>
      <c r="C817" s="163"/>
      <c r="D817" s="190" t="s">
        <v>4042</v>
      </c>
      <c r="E817" s="165"/>
      <c r="F817" s="165"/>
      <c r="G817" s="163"/>
      <c r="H817" s="163"/>
      <c r="I817" s="163"/>
      <c r="J817" s="163"/>
      <c r="K817" s="164"/>
      <c r="L817" s="164"/>
      <c r="M817" s="163"/>
      <c r="N817" s="163"/>
      <c r="O817" s="163"/>
    </row>
    <row r="818" spans="1:15">
      <c r="A818" s="163"/>
      <c r="B818" s="163"/>
      <c r="C818" s="163"/>
      <c r="D818" s="190" t="s">
        <v>4043</v>
      </c>
      <c r="E818" s="165"/>
      <c r="F818" s="165"/>
      <c r="G818" s="163"/>
      <c r="H818" s="163"/>
      <c r="I818" s="163"/>
      <c r="J818" s="163"/>
      <c r="K818" s="164"/>
      <c r="L818" s="164"/>
      <c r="M818" s="163"/>
      <c r="N818" s="163"/>
      <c r="O818" s="163"/>
    </row>
    <row r="819" spans="1:15">
      <c r="A819" s="163"/>
      <c r="B819" s="163"/>
      <c r="C819" s="163"/>
      <c r="D819" s="190" t="s">
        <v>4044</v>
      </c>
      <c r="E819" s="165"/>
      <c r="F819" s="165"/>
      <c r="G819" s="163"/>
      <c r="H819" s="163"/>
      <c r="I819" s="163"/>
      <c r="J819" s="163"/>
      <c r="K819" s="164"/>
      <c r="L819" s="164"/>
      <c r="M819" s="163"/>
      <c r="N819" s="163"/>
      <c r="O819" s="163"/>
    </row>
    <row r="820" spans="1:15">
      <c r="A820" s="163"/>
      <c r="B820" s="163"/>
      <c r="C820" s="163"/>
      <c r="D820" s="190" t="s">
        <v>4045</v>
      </c>
      <c r="E820" s="165"/>
      <c r="F820" s="165"/>
      <c r="G820" s="163"/>
      <c r="H820" s="163"/>
      <c r="I820" s="163"/>
      <c r="J820" s="163"/>
      <c r="K820" s="164"/>
      <c r="L820" s="164"/>
      <c r="M820" s="163"/>
      <c r="N820" s="163"/>
      <c r="O820" s="163"/>
    </row>
    <row r="821" spans="1:15">
      <c r="A821" s="163"/>
      <c r="B821" s="163"/>
      <c r="C821" s="163"/>
      <c r="D821" s="190" t="s">
        <v>4046</v>
      </c>
      <c r="E821" s="165"/>
      <c r="F821" s="165"/>
      <c r="G821" s="163"/>
      <c r="H821" s="163"/>
      <c r="I821" s="163"/>
      <c r="J821" s="163"/>
      <c r="K821" s="164"/>
      <c r="L821" s="164"/>
      <c r="M821" s="163"/>
      <c r="N821" s="163"/>
      <c r="O821" s="163"/>
    </row>
    <row r="822" spans="1:15">
      <c r="A822" s="163"/>
      <c r="B822" s="163"/>
      <c r="C822" s="163" t="s">
        <v>2418</v>
      </c>
      <c r="D822" s="190" t="s">
        <v>4047</v>
      </c>
      <c r="E822" s="165">
        <v>45804</v>
      </c>
      <c r="F822" s="165">
        <v>45804</v>
      </c>
      <c r="G822" s="163" t="s">
        <v>7135</v>
      </c>
      <c r="H822" s="163" t="s">
        <v>11806</v>
      </c>
      <c r="I822" s="163" t="s">
        <v>11807</v>
      </c>
      <c r="J822" s="163" t="s">
        <v>487</v>
      </c>
      <c r="K822" s="164" t="s">
        <v>195</v>
      </c>
      <c r="L822" s="165">
        <v>45806</v>
      </c>
      <c r="M822" s="163"/>
      <c r="N822" s="163"/>
      <c r="O822" s="163"/>
    </row>
    <row r="823" spans="1:15">
      <c r="A823" s="163"/>
      <c r="B823" s="163"/>
      <c r="C823" s="163" t="s">
        <v>2418</v>
      </c>
      <c r="D823" s="190" t="s">
        <v>4048</v>
      </c>
      <c r="E823" s="165">
        <v>45804</v>
      </c>
      <c r="F823" s="165">
        <v>45804</v>
      </c>
      <c r="G823" s="163" t="s">
        <v>7135</v>
      </c>
      <c r="H823" s="163" t="s">
        <v>11808</v>
      </c>
      <c r="I823" s="163" t="s">
        <v>11809</v>
      </c>
      <c r="J823" s="163" t="s">
        <v>482</v>
      </c>
      <c r="K823" s="164" t="s">
        <v>195</v>
      </c>
      <c r="L823" s="165">
        <v>45806</v>
      </c>
      <c r="M823" s="163"/>
      <c r="N823" s="163"/>
      <c r="O823" s="163"/>
    </row>
    <row r="824" spans="1:15">
      <c r="A824" s="163"/>
      <c r="B824" s="163"/>
      <c r="C824" s="163" t="s">
        <v>2418</v>
      </c>
      <c r="D824" s="190" t="s">
        <v>4049</v>
      </c>
      <c r="E824" s="165">
        <v>45804</v>
      </c>
      <c r="F824" s="165">
        <v>45804</v>
      </c>
      <c r="G824" s="163" t="s">
        <v>7135</v>
      </c>
      <c r="H824" s="163" t="s">
        <v>11810</v>
      </c>
      <c r="I824" s="163" t="s">
        <v>11811</v>
      </c>
      <c r="J824" s="163" t="s">
        <v>480</v>
      </c>
      <c r="K824" s="164" t="s">
        <v>195</v>
      </c>
      <c r="L824" s="165">
        <v>45807</v>
      </c>
      <c r="M824" s="163"/>
      <c r="N824" s="163"/>
      <c r="O824" s="163"/>
    </row>
    <row r="825" spans="1:15">
      <c r="A825" s="163"/>
      <c r="B825" s="163"/>
      <c r="C825" s="163" t="s">
        <v>1997</v>
      </c>
      <c r="D825" s="190" t="s">
        <v>4050</v>
      </c>
      <c r="E825" s="165">
        <v>45801</v>
      </c>
      <c r="F825" s="165">
        <v>45801</v>
      </c>
      <c r="G825" s="163" t="s">
        <v>11176</v>
      </c>
      <c r="H825" s="163" t="s">
        <v>11741</v>
      </c>
      <c r="I825" s="163"/>
      <c r="J825" s="163" t="s">
        <v>416</v>
      </c>
      <c r="K825" s="164" t="s">
        <v>197</v>
      </c>
      <c r="L825" s="165">
        <v>45803</v>
      </c>
      <c r="M825" s="163"/>
      <c r="N825" s="163"/>
      <c r="O825" s="163"/>
    </row>
    <row r="826" spans="1:15">
      <c r="A826" s="163"/>
      <c r="B826" s="163"/>
      <c r="C826" s="163" t="s">
        <v>1997</v>
      </c>
      <c r="D826" s="190" t="s">
        <v>12207</v>
      </c>
      <c r="E826" s="165">
        <v>45842</v>
      </c>
      <c r="F826" s="165">
        <v>45842</v>
      </c>
      <c r="G826" s="163" t="s">
        <v>11176</v>
      </c>
      <c r="H826" s="163" t="s">
        <v>11741</v>
      </c>
      <c r="I826" s="163"/>
      <c r="J826" s="163" t="s">
        <v>416</v>
      </c>
      <c r="K826" s="164" t="s">
        <v>195</v>
      </c>
      <c r="L826" s="165">
        <v>45864</v>
      </c>
      <c r="M826" s="163"/>
      <c r="N826" s="163"/>
      <c r="O826" s="163"/>
    </row>
    <row r="827" spans="1:15">
      <c r="A827" s="163"/>
      <c r="B827" s="163"/>
      <c r="C827" s="163" t="s">
        <v>6464</v>
      </c>
      <c r="D827" s="190" t="s">
        <v>4051</v>
      </c>
      <c r="E827" s="165">
        <v>45804</v>
      </c>
      <c r="F827" s="165">
        <v>45804</v>
      </c>
      <c r="G827" s="163" t="s">
        <v>6842</v>
      </c>
      <c r="H827" s="163" t="s">
        <v>11739</v>
      </c>
      <c r="I827" s="163" t="s">
        <v>6610</v>
      </c>
      <c r="J827" s="163" t="s">
        <v>11105</v>
      </c>
      <c r="K827" s="164" t="s">
        <v>459</v>
      </c>
      <c r="L827" s="164"/>
      <c r="M827" s="163"/>
      <c r="N827" s="163"/>
      <c r="O827" s="163"/>
    </row>
    <row r="828" spans="1:15">
      <c r="A828" s="163"/>
      <c r="B828" s="163"/>
      <c r="C828" s="163" t="s">
        <v>6464</v>
      </c>
      <c r="D828" s="190" t="s">
        <v>4052</v>
      </c>
      <c r="E828" s="165">
        <v>45806</v>
      </c>
      <c r="F828" s="165">
        <v>45806</v>
      </c>
      <c r="G828" s="163" t="s">
        <v>6842</v>
      </c>
      <c r="H828" s="163" t="s">
        <v>8198</v>
      </c>
      <c r="I828" s="163" t="s">
        <v>6610</v>
      </c>
      <c r="J828" s="163" t="s">
        <v>11760</v>
      </c>
      <c r="K828" s="164" t="s">
        <v>195</v>
      </c>
      <c r="L828" s="165">
        <v>45806</v>
      </c>
      <c r="M828" s="163"/>
      <c r="N828" s="163"/>
      <c r="O828" s="163"/>
    </row>
    <row r="829" spans="1:15">
      <c r="A829" s="163"/>
      <c r="B829" s="163"/>
      <c r="C829" s="163" t="s">
        <v>6464</v>
      </c>
      <c r="D829" s="190" t="s">
        <v>4053</v>
      </c>
      <c r="E829" s="165">
        <v>45806</v>
      </c>
      <c r="F829" s="165">
        <v>45806</v>
      </c>
      <c r="G829" s="163" t="s">
        <v>6842</v>
      </c>
      <c r="H829" s="163" t="s">
        <v>8198</v>
      </c>
      <c r="I829" s="163"/>
      <c r="J829" s="163" t="s">
        <v>11761</v>
      </c>
      <c r="K829" s="164" t="s">
        <v>195</v>
      </c>
      <c r="L829" s="165">
        <v>45806</v>
      </c>
      <c r="M829" s="163"/>
      <c r="N829" s="163"/>
      <c r="O829" s="163"/>
    </row>
    <row r="830" spans="1:15">
      <c r="A830" s="163"/>
      <c r="B830" s="163"/>
      <c r="C830" s="163"/>
      <c r="D830" s="190" t="s">
        <v>4054</v>
      </c>
      <c r="E830" s="164"/>
      <c r="F830" s="164"/>
      <c r="G830" s="163"/>
      <c r="H830" s="163"/>
      <c r="I830" s="163"/>
      <c r="J830" s="163"/>
      <c r="K830" s="164"/>
      <c r="L830" s="164"/>
      <c r="M830" s="163"/>
      <c r="N830" s="163"/>
      <c r="O830" s="163"/>
    </row>
    <row r="831" spans="1:15">
      <c r="A831" s="163"/>
      <c r="B831" s="163"/>
      <c r="C831" s="163" t="s">
        <v>7094</v>
      </c>
      <c r="D831" s="190" t="s">
        <v>4055</v>
      </c>
      <c r="E831" s="165">
        <v>45810</v>
      </c>
      <c r="F831" s="165">
        <v>45810</v>
      </c>
      <c r="G831" s="163" t="s">
        <v>5369</v>
      </c>
      <c r="H831" s="163" t="s">
        <v>11792</v>
      </c>
      <c r="I831" s="163"/>
      <c r="J831" s="163" t="s">
        <v>11793</v>
      </c>
      <c r="K831" s="164" t="s">
        <v>195</v>
      </c>
      <c r="L831" s="165">
        <v>45811</v>
      </c>
      <c r="M831" s="163"/>
      <c r="N831" s="163"/>
      <c r="O831" s="163"/>
    </row>
    <row r="832" spans="1:15">
      <c r="A832" s="163"/>
      <c r="B832" s="163"/>
      <c r="C832" s="163" t="s">
        <v>6464</v>
      </c>
      <c r="D832" s="190" t="s">
        <v>4056</v>
      </c>
      <c r="E832" s="165">
        <v>45824</v>
      </c>
      <c r="F832" s="165">
        <v>45824</v>
      </c>
      <c r="G832" s="163" t="s">
        <v>7135</v>
      </c>
      <c r="H832" s="163" t="s">
        <v>11816</v>
      </c>
      <c r="I832" s="163" t="s">
        <v>6610</v>
      </c>
      <c r="J832" s="163" t="s">
        <v>2229</v>
      </c>
      <c r="K832" s="164" t="s">
        <v>195</v>
      </c>
      <c r="L832" s="165">
        <v>45829</v>
      </c>
      <c r="M832" s="163"/>
      <c r="N832" s="163"/>
      <c r="O832" s="163"/>
    </row>
    <row r="833" spans="1:15">
      <c r="A833" s="163"/>
      <c r="B833" s="163"/>
      <c r="C833" s="163" t="s">
        <v>6464</v>
      </c>
      <c r="D833" s="190" t="s">
        <v>4057</v>
      </c>
      <c r="E833" s="165">
        <v>45824</v>
      </c>
      <c r="F833" s="165">
        <v>45825</v>
      </c>
      <c r="G833" s="163" t="s">
        <v>11817</v>
      </c>
      <c r="H833" s="163" t="s">
        <v>11818</v>
      </c>
      <c r="I833" s="163" t="s">
        <v>6610</v>
      </c>
      <c r="J833" s="163" t="s">
        <v>416</v>
      </c>
      <c r="K833" s="164" t="s">
        <v>195</v>
      </c>
      <c r="L833" s="165">
        <v>45825</v>
      </c>
      <c r="M833" s="163"/>
      <c r="N833" s="163"/>
      <c r="O833" s="163"/>
    </row>
    <row r="834" spans="1:15">
      <c r="A834" s="163"/>
      <c r="B834" s="163"/>
      <c r="C834" s="163" t="s">
        <v>2064</v>
      </c>
      <c r="D834" s="190" t="s">
        <v>4058</v>
      </c>
      <c r="E834" s="165">
        <v>45825</v>
      </c>
      <c r="F834" s="165">
        <v>45825</v>
      </c>
      <c r="G834" s="163" t="s">
        <v>11819</v>
      </c>
      <c r="H834" s="163" t="s">
        <v>11820</v>
      </c>
      <c r="I834" s="163"/>
      <c r="J834" s="163" t="s">
        <v>416</v>
      </c>
      <c r="K834" s="164" t="s">
        <v>459</v>
      </c>
      <c r="L834" s="164"/>
      <c r="M834" s="163"/>
      <c r="N834" s="163"/>
      <c r="O834" s="163"/>
    </row>
    <row r="835" spans="1:15">
      <c r="A835" s="163"/>
      <c r="B835" s="163"/>
      <c r="C835" s="163" t="s">
        <v>6245</v>
      </c>
      <c r="D835" s="190" t="s">
        <v>4059</v>
      </c>
      <c r="E835" s="165">
        <v>45825</v>
      </c>
      <c r="F835" s="165">
        <v>45826</v>
      </c>
      <c r="G835" s="163" t="s">
        <v>2015</v>
      </c>
      <c r="H835" s="163" t="s">
        <v>11821</v>
      </c>
      <c r="I835" s="163"/>
      <c r="J835" s="163" t="s">
        <v>1964</v>
      </c>
      <c r="K835" s="164" t="s">
        <v>195</v>
      </c>
      <c r="L835" s="165">
        <v>45826</v>
      </c>
      <c r="M835" s="163"/>
      <c r="N835" s="163"/>
      <c r="O835" s="163"/>
    </row>
    <row r="836" spans="1:15">
      <c r="A836" s="163"/>
      <c r="B836" s="163"/>
      <c r="C836" s="163" t="s">
        <v>2800</v>
      </c>
      <c r="D836" s="190" t="s">
        <v>4060</v>
      </c>
      <c r="E836" s="165">
        <v>45828</v>
      </c>
      <c r="F836" s="165">
        <v>45828</v>
      </c>
      <c r="G836" s="163" t="s">
        <v>7135</v>
      </c>
      <c r="H836" s="163" t="s">
        <v>11834</v>
      </c>
      <c r="I836" s="163" t="s">
        <v>5918</v>
      </c>
      <c r="J836" s="163" t="s">
        <v>11835</v>
      </c>
      <c r="K836" s="164" t="s">
        <v>459</v>
      </c>
      <c r="L836" s="164"/>
      <c r="M836" s="163"/>
      <c r="N836" s="163"/>
      <c r="O836" s="163"/>
    </row>
    <row r="837" spans="1:15">
      <c r="A837" s="163"/>
      <c r="B837" s="163"/>
      <c r="C837" s="163" t="s">
        <v>3408</v>
      </c>
      <c r="D837" s="190" t="s">
        <v>4061</v>
      </c>
      <c r="E837" s="165">
        <v>45831</v>
      </c>
      <c r="F837" s="165">
        <v>45831</v>
      </c>
      <c r="G837" s="163" t="s">
        <v>7135</v>
      </c>
      <c r="H837" s="163" t="s">
        <v>11838</v>
      </c>
      <c r="I837" s="163" t="s">
        <v>5918</v>
      </c>
      <c r="J837" s="163" t="s">
        <v>355</v>
      </c>
      <c r="K837" s="164" t="s">
        <v>459</v>
      </c>
      <c r="L837" s="164"/>
      <c r="M837" s="163"/>
      <c r="N837" s="163"/>
      <c r="O837" s="163"/>
    </row>
    <row r="838" spans="1:15">
      <c r="A838" s="163"/>
      <c r="B838" s="163"/>
      <c r="C838" s="163" t="s">
        <v>7094</v>
      </c>
      <c r="D838" s="190" t="s">
        <v>4062</v>
      </c>
      <c r="E838" s="165">
        <v>45831</v>
      </c>
      <c r="F838" s="165">
        <v>45831</v>
      </c>
      <c r="G838" s="163" t="s">
        <v>7135</v>
      </c>
      <c r="H838" s="163" t="s">
        <v>11694</v>
      </c>
      <c r="I838" s="163" t="s">
        <v>9540</v>
      </c>
      <c r="J838" s="163" t="s">
        <v>8090</v>
      </c>
      <c r="K838" s="164" t="s">
        <v>195</v>
      </c>
      <c r="L838" s="165">
        <v>45832</v>
      </c>
      <c r="M838" s="163"/>
      <c r="N838" s="163"/>
      <c r="O838" s="163"/>
    </row>
    <row r="839" spans="1:15">
      <c r="A839" s="163"/>
      <c r="B839" s="163"/>
      <c r="C839" s="163" t="s">
        <v>7094</v>
      </c>
      <c r="D839" s="190" t="s">
        <v>4063</v>
      </c>
      <c r="E839" s="165">
        <v>45832</v>
      </c>
      <c r="F839" s="165">
        <v>45832</v>
      </c>
      <c r="G839" s="163" t="s">
        <v>5369</v>
      </c>
      <c r="H839" s="163" t="s">
        <v>11850</v>
      </c>
      <c r="I839" s="163"/>
      <c r="J839" s="163" t="s">
        <v>11851</v>
      </c>
      <c r="K839" s="164" t="s">
        <v>459</v>
      </c>
      <c r="L839" s="164"/>
      <c r="M839" s="163"/>
      <c r="N839" s="163"/>
      <c r="O839" s="163"/>
    </row>
    <row r="840" spans="1:15">
      <c r="A840" s="163"/>
      <c r="B840" s="163"/>
      <c r="C840" s="163" t="s">
        <v>2800</v>
      </c>
      <c r="D840" s="190" t="s">
        <v>4064</v>
      </c>
      <c r="E840" s="165">
        <v>45836</v>
      </c>
      <c r="F840" s="165">
        <v>45836</v>
      </c>
      <c r="G840" s="163" t="s">
        <v>7135</v>
      </c>
      <c r="H840" s="163" t="s">
        <v>11834</v>
      </c>
      <c r="I840" s="163" t="s">
        <v>11865</v>
      </c>
      <c r="J840" s="163" t="s">
        <v>1999</v>
      </c>
      <c r="K840" s="164" t="s">
        <v>459</v>
      </c>
      <c r="L840" s="164"/>
      <c r="M840" s="163"/>
      <c r="N840" s="163"/>
      <c r="O840" s="163"/>
    </row>
    <row r="841" spans="1:15">
      <c r="A841" s="163"/>
      <c r="B841" s="163"/>
      <c r="C841" s="163" t="s">
        <v>2800</v>
      </c>
      <c r="D841" s="190" t="s">
        <v>4065</v>
      </c>
      <c r="E841" s="165">
        <v>45836</v>
      </c>
      <c r="F841" s="165">
        <v>45836</v>
      </c>
      <c r="G841" s="163" t="s">
        <v>7135</v>
      </c>
      <c r="H841" s="163" t="s">
        <v>11834</v>
      </c>
      <c r="I841" s="163" t="s">
        <v>11866</v>
      </c>
      <c r="J841" s="163" t="s">
        <v>6276</v>
      </c>
      <c r="K841" s="164" t="s">
        <v>459</v>
      </c>
      <c r="L841" s="164"/>
      <c r="M841" s="163"/>
      <c r="N841" s="163"/>
      <c r="O841" s="163"/>
    </row>
    <row r="842" spans="1:15">
      <c r="A842" s="163"/>
      <c r="B842" s="163"/>
      <c r="C842" s="163" t="s">
        <v>2800</v>
      </c>
      <c r="D842" s="190" t="s">
        <v>4066</v>
      </c>
      <c r="E842" s="165">
        <v>45836</v>
      </c>
      <c r="F842" s="165">
        <v>45836</v>
      </c>
      <c r="G842" s="163" t="s">
        <v>7135</v>
      </c>
      <c r="H842" s="163" t="s">
        <v>11834</v>
      </c>
      <c r="I842" s="163" t="s">
        <v>11867</v>
      </c>
      <c r="J842" s="163" t="s">
        <v>1923</v>
      </c>
      <c r="K842" s="164" t="s">
        <v>459</v>
      </c>
      <c r="L842" s="164"/>
      <c r="M842" s="163"/>
      <c r="N842" s="163"/>
      <c r="O842" s="163"/>
    </row>
    <row r="843" spans="1:15">
      <c r="A843" s="163"/>
      <c r="B843" s="163"/>
      <c r="C843" s="163" t="s">
        <v>3408</v>
      </c>
      <c r="D843" s="190" t="s">
        <v>4067</v>
      </c>
      <c r="E843" s="165">
        <v>45836</v>
      </c>
      <c r="F843" s="165">
        <v>45836</v>
      </c>
      <c r="G843" s="163" t="s">
        <v>7135</v>
      </c>
      <c r="H843" s="163" t="s">
        <v>11834</v>
      </c>
      <c r="I843" s="163" t="s">
        <v>11868</v>
      </c>
      <c r="J843" s="163" t="s">
        <v>487</v>
      </c>
      <c r="K843" s="164" t="s">
        <v>459</v>
      </c>
      <c r="L843" s="164"/>
      <c r="M843" s="163"/>
      <c r="N843" s="163"/>
      <c r="O843" s="163"/>
    </row>
    <row r="844" spans="1:15">
      <c r="A844" s="163"/>
      <c r="B844" s="163"/>
      <c r="C844" s="163" t="s">
        <v>3408</v>
      </c>
      <c r="D844" s="190" t="s">
        <v>4794</v>
      </c>
      <c r="E844" s="165">
        <v>45836</v>
      </c>
      <c r="F844" s="165">
        <v>45836</v>
      </c>
      <c r="G844" s="163" t="s">
        <v>7135</v>
      </c>
      <c r="H844" s="163" t="s">
        <v>11834</v>
      </c>
      <c r="I844" s="163" t="s">
        <v>11869</v>
      </c>
      <c r="J844" s="163" t="s">
        <v>6276</v>
      </c>
      <c r="K844" s="164" t="s">
        <v>459</v>
      </c>
      <c r="L844" s="164"/>
      <c r="M844" s="163"/>
      <c r="N844" s="163"/>
      <c r="O844" s="163"/>
    </row>
    <row r="845" spans="1:15">
      <c r="A845" s="163"/>
      <c r="B845" s="163"/>
      <c r="C845" s="163" t="s">
        <v>3408</v>
      </c>
      <c r="D845" s="190" t="s">
        <v>4795</v>
      </c>
      <c r="E845" s="165">
        <v>45836</v>
      </c>
      <c r="F845" s="165">
        <v>45836</v>
      </c>
      <c r="G845" s="163" t="s">
        <v>7135</v>
      </c>
      <c r="H845" s="163" t="s">
        <v>11834</v>
      </c>
      <c r="I845" s="163" t="s">
        <v>11870</v>
      </c>
      <c r="J845" s="163" t="s">
        <v>11871</v>
      </c>
      <c r="K845" s="164" t="s">
        <v>459</v>
      </c>
      <c r="L845" s="164"/>
      <c r="M845" s="163"/>
      <c r="N845" s="163"/>
      <c r="O845" s="163"/>
    </row>
    <row r="846" spans="1:15">
      <c r="A846" s="163"/>
      <c r="B846" s="163"/>
      <c r="C846" s="163" t="s">
        <v>6245</v>
      </c>
      <c r="D846" s="190" t="s">
        <v>4796</v>
      </c>
      <c r="E846" s="165">
        <v>45836</v>
      </c>
      <c r="F846" s="165">
        <v>45836</v>
      </c>
      <c r="G846" s="163" t="s">
        <v>2015</v>
      </c>
      <c r="H846" s="163" t="s">
        <v>11872</v>
      </c>
      <c r="I846" s="163" t="s">
        <v>11873</v>
      </c>
      <c r="J846" s="163" t="s">
        <v>2066</v>
      </c>
      <c r="K846" s="164" t="s">
        <v>459</v>
      </c>
      <c r="L846" s="164"/>
      <c r="M846" s="163"/>
      <c r="N846" s="163"/>
      <c r="O846" s="163"/>
    </row>
    <row r="847" spans="1:15">
      <c r="A847" s="163"/>
      <c r="B847" s="163"/>
      <c r="C847" s="163" t="s">
        <v>6245</v>
      </c>
      <c r="D847" s="190" t="s">
        <v>4797</v>
      </c>
      <c r="E847" s="165">
        <v>45840</v>
      </c>
      <c r="F847" s="165">
        <v>45840</v>
      </c>
      <c r="G847" s="163" t="s">
        <v>6842</v>
      </c>
      <c r="H847" s="163" t="s">
        <v>8198</v>
      </c>
      <c r="I847" s="163" t="s">
        <v>12096</v>
      </c>
      <c r="J847" s="163" t="s">
        <v>948</v>
      </c>
      <c r="K847" s="164" t="s">
        <v>195</v>
      </c>
      <c r="L847" s="165">
        <v>45852</v>
      </c>
      <c r="M847" s="163"/>
      <c r="N847" s="163"/>
      <c r="O847" s="163"/>
    </row>
    <row r="848" spans="1:15">
      <c r="A848" s="163"/>
      <c r="B848" s="163"/>
      <c r="C848" s="163" t="s">
        <v>3440</v>
      </c>
      <c r="D848" s="190" t="s">
        <v>4798</v>
      </c>
      <c r="E848" s="165">
        <v>45841</v>
      </c>
      <c r="F848" s="165">
        <v>45841</v>
      </c>
      <c r="G848" s="163" t="s">
        <v>2015</v>
      </c>
      <c r="H848" s="163" t="s">
        <v>11680</v>
      </c>
      <c r="I848" s="163" t="s">
        <v>6273</v>
      </c>
      <c r="J848" s="163" t="s">
        <v>11999</v>
      </c>
      <c r="K848" s="164" t="s">
        <v>195</v>
      </c>
      <c r="L848" s="165">
        <v>45841</v>
      </c>
      <c r="M848" s="163"/>
      <c r="N848" s="163"/>
      <c r="O848" s="163"/>
    </row>
    <row r="849" spans="1:15">
      <c r="A849" s="163"/>
      <c r="B849" s="163"/>
      <c r="C849" s="163" t="s">
        <v>2418</v>
      </c>
      <c r="D849" s="190" t="s">
        <v>4799</v>
      </c>
      <c r="E849" s="165">
        <v>45842</v>
      </c>
      <c r="F849" s="165">
        <v>45842</v>
      </c>
      <c r="G849" s="163" t="s">
        <v>11176</v>
      </c>
      <c r="H849" s="163" t="s">
        <v>12097</v>
      </c>
      <c r="I849" s="300">
        <v>501503504506</v>
      </c>
      <c r="J849" s="163" t="s">
        <v>12098</v>
      </c>
      <c r="K849" s="164" t="s">
        <v>195</v>
      </c>
      <c r="L849" s="165">
        <v>45859</v>
      </c>
      <c r="M849" s="163"/>
      <c r="N849" s="163"/>
      <c r="O849" s="163"/>
    </row>
    <row r="850" spans="1:15" s="228" customFormat="1">
      <c r="A850" s="221"/>
      <c r="B850" s="221"/>
      <c r="C850" s="221" t="s">
        <v>2418</v>
      </c>
      <c r="D850" s="216" t="s">
        <v>12144</v>
      </c>
      <c r="E850" s="222">
        <v>45861</v>
      </c>
      <c r="F850" s="222">
        <v>45861</v>
      </c>
      <c r="G850" s="221" t="s">
        <v>11176</v>
      </c>
      <c r="H850" s="221" t="s">
        <v>12097</v>
      </c>
      <c r="I850" s="317">
        <v>501503504506</v>
      </c>
      <c r="J850" s="221" t="s">
        <v>12098</v>
      </c>
      <c r="K850" s="229" t="s">
        <v>459</v>
      </c>
      <c r="L850" s="222"/>
      <c r="M850" s="221"/>
      <c r="N850" s="221"/>
      <c r="O850" s="221"/>
    </row>
    <row r="851" spans="1:15">
      <c r="A851" s="163"/>
      <c r="B851" s="163"/>
      <c r="C851" s="163" t="s">
        <v>2418</v>
      </c>
      <c r="D851" s="190" t="s">
        <v>4800</v>
      </c>
      <c r="E851" s="165">
        <v>45842</v>
      </c>
      <c r="F851" s="165">
        <v>45842</v>
      </c>
      <c r="G851" s="163" t="s">
        <v>11176</v>
      </c>
      <c r="H851" s="163" t="s">
        <v>12099</v>
      </c>
      <c r="I851" s="300">
        <v>503514</v>
      </c>
      <c r="J851" s="163" t="s">
        <v>12100</v>
      </c>
      <c r="K851" s="164" t="s">
        <v>197</v>
      </c>
      <c r="L851" s="165">
        <v>45857</v>
      </c>
      <c r="M851" s="163"/>
      <c r="N851" s="163"/>
      <c r="O851" s="163"/>
    </row>
    <row r="852" spans="1:15" s="228" customFormat="1">
      <c r="A852" s="221"/>
      <c r="B852" s="221"/>
      <c r="C852" s="221" t="s">
        <v>2418</v>
      </c>
      <c r="D852" s="216" t="s">
        <v>12143</v>
      </c>
      <c r="E852" s="222">
        <v>45861</v>
      </c>
      <c r="F852" s="222">
        <v>45861</v>
      </c>
      <c r="G852" s="221" t="s">
        <v>11176</v>
      </c>
      <c r="H852" s="221" t="s">
        <v>12099</v>
      </c>
      <c r="I852" s="317">
        <v>503514</v>
      </c>
      <c r="J852" s="221" t="s">
        <v>12100</v>
      </c>
      <c r="K852" s="229" t="s">
        <v>195</v>
      </c>
      <c r="L852" s="165">
        <v>45866</v>
      </c>
      <c r="M852" s="221"/>
      <c r="N852" s="221"/>
      <c r="O852" s="221"/>
    </row>
    <row r="853" spans="1:15">
      <c r="A853" s="163"/>
      <c r="B853" s="163"/>
      <c r="C853" s="163" t="s">
        <v>2800</v>
      </c>
      <c r="D853" s="190" t="s">
        <v>4801</v>
      </c>
      <c r="E853" s="165">
        <v>45842</v>
      </c>
      <c r="F853" s="165">
        <v>45842</v>
      </c>
      <c r="G853" s="163" t="s">
        <v>11176</v>
      </c>
      <c r="H853" s="163" t="s">
        <v>12097</v>
      </c>
      <c r="I853" s="163" t="s">
        <v>12101</v>
      </c>
      <c r="J853" s="163" t="s">
        <v>12098</v>
      </c>
      <c r="K853" s="315" t="s">
        <v>197</v>
      </c>
      <c r="L853" s="165">
        <v>45857</v>
      </c>
      <c r="M853" s="163"/>
      <c r="N853" s="163"/>
      <c r="O853" s="163"/>
    </row>
    <row r="854" spans="1:15" s="228" customFormat="1">
      <c r="A854" s="221"/>
      <c r="B854" s="221"/>
      <c r="C854" s="221" t="s">
        <v>2800</v>
      </c>
      <c r="D854" s="216" t="s">
        <v>12145</v>
      </c>
      <c r="E854" s="222">
        <v>45861</v>
      </c>
      <c r="F854" s="222">
        <v>45861</v>
      </c>
      <c r="G854" s="221" t="s">
        <v>11176</v>
      </c>
      <c r="H854" s="221" t="s">
        <v>12097</v>
      </c>
      <c r="I854" s="221" t="s">
        <v>12101</v>
      </c>
      <c r="J854" s="221" t="s">
        <v>12098</v>
      </c>
      <c r="K854" s="318" t="s">
        <v>195</v>
      </c>
      <c r="L854" s="165">
        <v>45864</v>
      </c>
      <c r="M854" s="221"/>
      <c r="N854" s="221"/>
      <c r="O854" s="221"/>
    </row>
    <row r="855" spans="1:15">
      <c r="A855" s="163"/>
      <c r="B855" s="163"/>
      <c r="C855" s="163" t="s">
        <v>1997</v>
      </c>
      <c r="D855" s="190" t="s">
        <v>4802</v>
      </c>
      <c r="E855" s="319">
        <v>45842</v>
      </c>
      <c r="F855" s="319">
        <v>45842</v>
      </c>
      <c r="G855" s="163" t="s">
        <v>11176</v>
      </c>
      <c r="H855" s="320" t="s">
        <v>12097</v>
      </c>
      <c r="I855" s="163"/>
      <c r="J855" s="320" t="s">
        <v>12098</v>
      </c>
      <c r="K855" s="164" t="s">
        <v>195</v>
      </c>
      <c r="L855" s="165">
        <v>45864</v>
      </c>
      <c r="M855" s="163"/>
      <c r="N855" s="163"/>
      <c r="O855" s="163"/>
    </row>
    <row r="856" spans="1:15">
      <c r="A856" s="163"/>
      <c r="B856" s="163"/>
      <c r="C856" s="163" t="s">
        <v>2418</v>
      </c>
      <c r="D856" s="190" t="s">
        <v>4803</v>
      </c>
      <c r="E856" s="165">
        <v>45842</v>
      </c>
      <c r="F856" s="165">
        <v>45842</v>
      </c>
      <c r="G856" s="163" t="s">
        <v>6842</v>
      </c>
      <c r="H856" s="163" t="s">
        <v>12102</v>
      </c>
      <c r="I856" s="163" t="s">
        <v>5822</v>
      </c>
      <c r="J856" s="163" t="s">
        <v>12103</v>
      </c>
      <c r="K856" s="164" t="s">
        <v>195</v>
      </c>
      <c r="L856" s="165">
        <v>45857</v>
      </c>
      <c r="M856" s="163"/>
      <c r="N856" s="163"/>
      <c r="O856" s="163"/>
    </row>
    <row r="857" spans="1:15">
      <c r="A857" s="163"/>
      <c r="B857" s="163"/>
      <c r="C857" s="163" t="s">
        <v>2292</v>
      </c>
      <c r="D857" s="190" t="s">
        <v>4804</v>
      </c>
      <c r="E857" s="165">
        <v>45842</v>
      </c>
      <c r="F857" s="165">
        <v>45842</v>
      </c>
      <c r="G857" s="163" t="s">
        <v>6842</v>
      </c>
      <c r="H857" s="163" t="s">
        <v>12102</v>
      </c>
      <c r="I857" s="163" t="s">
        <v>5802</v>
      </c>
      <c r="J857" s="163" t="s">
        <v>12104</v>
      </c>
      <c r="K857" s="164" t="s">
        <v>195</v>
      </c>
      <c r="L857" s="165">
        <v>45857</v>
      </c>
      <c r="M857" s="163"/>
      <c r="N857" s="163"/>
      <c r="O857" s="163"/>
    </row>
    <row r="858" spans="1:15">
      <c r="A858" s="163"/>
      <c r="B858" s="163"/>
      <c r="C858" s="163" t="s">
        <v>2064</v>
      </c>
      <c r="D858" s="190" t="s">
        <v>4805</v>
      </c>
      <c r="E858" s="165">
        <v>45842</v>
      </c>
      <c r="F858" s="165">
        <v>45842</v>
      </c>
      <c r="G858" s="163" t="s">
        <v>11176</v>
      </c>
      <c r="H858" s="163" t="s">
        <v>12099</v>
      </c>
      <c r="I858" s="163"/>
      <c r="J858" s="163" t="s">
        <v>12175</v>
      </c>
      <c r="K858" s="164" t="s">
        <v>195</v>
      </c>
      <c r="L858" s="165">
        <v>45864</v>
      </c>
      <c r="M858" s="163"/>
      <c r="N858" s="163"/>
      <c r="O858" s="163"/>
    </row>
    <row r="859" spans="1:15">
      <c r="A859" s="163"/>
      <c r="B859" s="163"/>
      <c r="C859" s="163" t="s">
        <v>2064</v>
      </c>
      <c r="D859" s="190" t="s">
        <v>4806</v>
      </c>
      <c r="E859" s="165">
        <v>45842</v>
      </c>
      <c r="F859" s="165">
        <v>45842</v>
      </c>
      <c r="G859" s="163" t="s">
        <v>11176</v>
      </c>
      <c r="H859" s="163" t="s">
        <v>12099</v>
      </c>
      <c r="I859" s="163"/>
      <c r="J859" s="163" t="s">
        <v>1783</v>
      </c>
      <c r="K859" s="164" t="s">
        <v>195</v>
      </c>
      <c r="L859" s="165">
        <v>45864</v>
      </c>
      <c r="M859" s="163"/>
      <c r="N859" s="163"/>
      <c r="O859" s="163"/>
    </row>
    <row r="860" spans="1:15">
      <c r="A860" s="163"/>
      <c r="B860" s="163"/>
      <c r="C860" s="163" t="s">
        <v>2064</v>
      </c>
      <c r="D860" s="190" t="s">
        <v>4807</v>
      </c>
      <c r="E860" s="165">
        <v>45842</v>
      </c>
      <c r="F860" s="165">
        <v>45842</v>
      </c>
      <c r="G860" s="163" t="s">
        <v>11176</v>
      </c>
      <c r="H860" s="163" t="s">
        <v>12099</v>
      </c>
      <c r="I860" s="163"/>
      <c r="J860" s="163" t="s">
        <v>1923</v>
      </c>
      <c r="K860" s="164" t="s">
        <v>195</v>
      </c>
      <c r="L860" s="165">
        <v>45864</v>
      </c>
      <c r="M860" s="163"/>
      <c r="N860" s="163"/>
      <c r="O860" s="163"/>
    </row>
    <row r="861" spans="1:15">
      <c r="A861" s="163"/>
      <c r="B861" s="163"/>
      <c r="C861" s="163" t="s">
        <v>1997</v>
      </c>
      <c r="D861" s="190" t="s">
        <v>4808</v>
      </c>
      <c r="E861" s="165">
        <v>45842</v>
      </c>
      <c r="F861" s="165">
        <v>45842</v>
      </c>
      <c r="G861" s="163" t="s">
        <v>11176</v>
      </c>
      <c r="H861" s="163" t="s">
        <v>12099</v>
      </c>
      <c r="I861" s="163"/>
      <c r="J861" s="163" t="s">
        <v>12208</v>
      </c>
      <c r="K861" s="164" t="s">
        <v>195</v>
      </c>
      <c r="L861" s="165">
        <v>45864</v>
      </c>
      <c r="M861" s="163"/>
      <c r="N861" s="163"/>
      <c r="O861" s="163"/>
    </row>
    <row r="862" spans="1:15">
      <c r="A862" s="163"/>
      <c r="B862" s="163"/>
      <c r="C862" s="163" t="s">
        <v>2418</v>
      </c>
      <c r="D862" s="190" t="s">
        <v>4809</v>
      </c>
      <c r="E862" s="165">
        <v>45842</v>
      </c>
      <c r="F862" s="165">
        <v>45842</v>
      </c>
      <c r="G862" s="163" t="s">
        <v>11176</v>
      </c>
      <c r="H862" s="163" t="s">
        <v>12097</v>
      </c>
      <c r="I862" s="300" t="s">
        <v>12105</v>
      </c>
      <c r="J862" s="163" t="s">
        <v>1783</v>
      </c>
      <c r="K862" s="164" t="s">
        <v>197</v>
      </c>
      <c r="L862" s="165">
        <v>45857</v>
      </c>
      <c r="M862" s="163"/>
      <c r="N862" s="163"/>
      <c r="O862" s="163"/>
    </row>
    <row r="863" spans="1:15" s="228" customFormat="1">
      <c r="A863" s="221"/>
      <c r="B863" s="221"/>
      <c r="C863" s="221" t="s">
        <v>2418</v>
      </c>
      <c r="D863" s="216" t="s">
        <v>12146</v>
      </c>
      <c r="E863" s="222">
        <v>45861</v>
      </c>
      <c r="F863" s="222">
        <v>45861</v>
      </c>
      <c r="G863" s="221" t="s">
        <v>11176</v>
      </c>
      <c r="H863" s="221" t="s">
        <v>12097</v>
      </c>
      <c r="I863" s="317" t="s">
        <v>12105</v>
      </c>
      <c r="J863" s="221" t="s">
        <v>1783</v>
      </c>
      <c r="K863" s="229" t="s">
        <v>459</v>
      </c>
      <c r="L863" s="222"/>
      <c r="M863" s="221"/>
      <c r="N863" s="221"/>
      <c r="O863" s="221"/>
    </row>
    <row r="864" spans="1:15">
      <c r="A864" s="163"/>
      <c r="B864" s="163"/>
      <c r="C864" s="163" t="s">
        <v>2418</v>
      </c>
      <c r="D864" s="190" t="s">
        <v>4810</v>
      </c>
      <c r="E864" s="165">
        <v>45842</v>
      </c>
      <c r="F864" s="165">
        <v>45842</v>
      </c>
      <c r="G864" s="163" t="s">
        <v>11176</v>
      </c>
      <c r="H864" s="163" t="s">
        <v>12097</v>
      </c>
      <c r="I864" s="300">
        <v>511513514516</v>
      </c>
      <c r="J864" s="163" t="s">
        <v>480</v>
      </c>
      <c r="K864" s="164" t="s">
        <v>197</v>
      </c>
      <c r="L864" s="165">
        <v>45857</v>
      </c>
      <c r="M864" s="163"/>
      <c r="N864" s="163"/>
      <c r="O864" s="163"/>
    </row>
    <row r="865" spans="1:15" s="228" customFormat="1">
      <c r="A865" s="221"/>
      <c r="B865" s="221"/>
      <c r="C865" s="221" t="s">
        <v>2418</v>
      </c>
      <c r="D865" s="216" t="s">
        <v>12147</v>
      </c>
      <c r="E865" s="222">
        <v>45861</v>
      </c>
      <c r="F865" s="222">
        <v>45861</v>
      </c>
      <c r="G865" s="221" t="s">
        <v>11176</v>
      </c>
      <c r="H865" s="221" t="s">
        <v>12097</v>
      </c>
      <c r="I865" s="317">
        <v>511513514516</v>
      </c>
      <c r="J865" s="221" t="s">
        <v>480</v>
      </c>
      <c r="K865" s="229" t="s">
        <v>459</v>
      </c>
      <c r="L865" s="222"/>
      <c r="M865" s="221"/>
      <c r="N865" s="221"/>
      <c r="O865" s="221"/>
    </row>
    <row r="866" spans="1:15">
      <c r="A866" s="163"/>
      <c r="B866" s="163"/>
      <c r="C866" s="163" t="s">
        <v>6245</v>
      </c>
      <c r="D866" s="190" t="s">
        <v>4811</v>
      </c>
      <c r="E866" s="165">
        <v>45849</v>
      </c>
      <c r="F866" s="165">
        <v>45849</v>
      </c>
      <c r="G866" s="163" t="s">
        <v>6842</v>
      </c>
      <c r="H866" s="163" t="s">
        <v>8198</v>
      </c>
      <c r="I866" s="163" t="s">
        <v>11996</v>
      </c>
      <c r="J866" s="163" t="s">
        <v>11997</v>
      </c>
      <c r="K866" s="164" t="s">
        <v>195</v>
      </c>
      <c r="L866" s="165">
        <v>45855</v>
      </c>
      <c r="M866" s="163"/>
      <c r="N866" s="163"/>
      <c r="O866" s="163"/>
    </row>
    <row r="867" spans="1:15">
      <c r="A867" s="163"/>
      <c r="B867" s="163"/>
      <c r="C867" s="163" t="s">
        <v>6245</v>
      </c>
      <c r="D867" s="190" t="s">
        <v>4812</v>
      </c>
      <c r="E867" s="165">
        <v>45848</v>
      </c>
      <c r="F867" s="165">
        <v>45848</v>
      </c>
      <c r="G867" s="163" t="s">
        <v>6842</v>
      </c>
      <c r="H867" s="163" t="s">
        <v>8198</v>
      </c>
      <c r="I867" s="300" t="s">
        <v>12017</v>
      </c>
      <c r="J867" s="163" t="s">
        <v>12018</v>
      </c>
      <c r="K867" s="164" t="s">
        <v>195</v>
      </c>
      <c r="L867" s="165">
        <v>45849</v>
      </c>
      <c r="M867" s="163"/>
      <c r="N867" s="163"/>
      <c r="O867" s="163"/>
    </row>
    <row r="868" spans="1:15">
      <c r="A868" s="163"/>
      <c r="B868" s="163"/>
      <c r="C868" s="163" t="s">
        <v>6245</v>
      </c>
      <c r="D868" s="190" t="s">
        <v>4813</v>
      </c>
      <c r="E868" s="165">
        <v>45853</v>
      </c>
      <c r="F868" s="165">
        <v>45853</v>
      </c>
      <c r="G868" s="163" t="s">
        <v>6842</v>
      </c>
      <c r="H868" s="163" t="s">
        <v>8198</v>
      </c>
      <c r="I868" s="163" t="s">
        <v>12025</v>
      </c>
      <c r="J868" s="163" t="s">
        <v>12026</v>
      </c>
      <c r="K868" s="164" t="s">
        <v>195</v>
      </c>
      <c r="L868" s="165">
        <v>45855</v>
      </c>
      <c r="M868" s="163"/>
      <c r="N868" s="163"/>
      <c r="O868" s="163"/>
    </row>
    <row r="869" spans="1:15">
      <c r="A869" s="163"/>
      <c r="B869" s="163"/>
      <c r="C869" s="163" t="s">
        <v>6245</v>
      </c>
      <c r="D869" s="190" t="s">
        <v>4814</v>
      </c>
      <c r="E869" s="165">
        <v>45857</v>
      </c>
      <c r="F869" s="165">
        <v>45857</v>
      </c>
      <c r="G869" s="163" t="s">
        <v>6842</v>
      </c>
      <c r="H869" s="163" t="s">
        <v>8198</v>
      </c>
      <c r="I869" s="163" t="s">
        <v>12042</v>
      </c>
      <c r="J869" s="163" t="s">
        <v>12043</v>
      </c>
      <c r="K869" s="164" t="s">
        <v>195</v>
      </c>
      <c r="L869" s="165">
        <v>45860</v>
      </c>
      <c r="M869" s="163"/>
      <c r="N869" s="163"/>
      <c r="O869" s="163"/>
    </row>
    <row r="870" spans="1:15">
      <c r="A870" s="163"/>
      <c r="B870" s="163"/>
      <c r="C870" s="163" t="s">
        <v>2418</v>
      </c>
      <c r="D870" s="190" t="s">
        <v>4815</v>
      </c>
      <c r="E870" s="165">
        <v>45857</v>
      </c>
      <c r="F870" s="165">
        <v>45857</v>
      </c>
      <c r="G870" s="163" t="s">
        <v>12044</v>
      </c>
      <c r="H870" s="163" t="s">
        <v>10079</v>
      </c>
      <c r="I870" s="163" t="s">
        <v>5822</v>
      </c>
      <c r="J870" s="163" t="s">
        <v>12045</v>
      </c>
      <c r="K870" s="164" t="s">
        <v>195</v>
      </c>
      <c r="L870" s="165">
        <v>45864</v>
      </c>
      <c r="M870" s="163"/>
      <c r="N870" s="163"/>
      <c r="O870" s="163"/>
    </row>
    <row r="871" spans="1:15">
      <c r="A871" s="163"/>
      <c r="B871" s="163"/>
      <c r="C871" s="163" t="s">
        <v>2292</v>
      </c>
      <c r="D871" s="190" t="s">
        <v>4816</v>
      </c>
      <c r="E871" s="165">
        <v>45855</v>
      </c>
      <c r="F871" s="165">
        <v>45855</v>
      </c>
      <c r="G871" s="163" t="s">
        <v>6842</v>
      </c>
      <c r="H871" s="163" t="s">
        <v>12046</v>
      </c>
      <c r="I871" s="163" t="s">
        <v>5802</v>
      </c>
      <c r="J871" s="163" t="s">
        <v>7026</v>
      </c>
      <c r="K871" s="164" t="s">
        <v>195</v>
      </c>
      <c r="L871" s="165">
        <v>45857</v>
      </c>
      <c r="M871" s="163"/>
      <c r="N871" s="163"/>
      <c r="O871" s="163"/>
    </row>
    <row r="872" spans="1:15">
      <c r="A872" s="163"/>
      <c r="B872" s="163"/>
      <c r="C872" s="163" t="s">
        <v>3408</v>
      </c>
      <c r="D872" s="190" t="s">
        <v>4817</v>
      </c>
      <c r="E872" s="165">
        <v>45855</v>
      </c>
      <c r="F872" s="165">
        <v>45855</v>
      </c>
      <c r="G872" s="163" t="s">
        <v>7135</v>
      </c>
      <c r="H872" s="163" t="s">
        <v>11834</v>
      </c>
      <c r="I872" s="300">
        <v>713715716</v>
      </c>
      <c r="J872" s="163" t="s">
        <v>355</v>
      </c>
      <c r="K872" s="164" t="s">
        <v>195</v>
      </c>
      <c r="L872" s="165">
        <v>45864</v>
      </c>
      <c r="M872" s="163"/>
      <c r="N872" s="163"/>
      <c r="O872" s="163"/>
    </row>
    <row r="873" spans="1:15">
      <c r="A873" s="163"/>
      <c r="B873" s="163"/>
      <c r="C873" s="163" t="s">
        <v>3408</v>
      </c>
      <c r="D873" s="190" t="s">
        <v>5100</v>
      </c>
      <c r="E873" s="165">
        <v>45855</v>
      </c>
      <c r="F873" s="165">
        <v>45855</v>
      </c>
      <c r="G873" s="163" t="s">
        <v>7135</v>
      </c>
      <c r="H873" s="163" t="s">
        <v>11834</v>
      </c>
      <c r="I873" s="300">
        <v>701703704</v>
      </c>
      <c r="J873" s="163" t="s">
        <v>487</v>
      </c>
      <c r="K873" s="164" t="s">
        <v>195</v>
      </c>
      <c r="L873" s="165">
        <v>45857</v>
      </c>
      <c r="M873" s="163"/>
      <c r="N873" s="163"/>
      <c r="O873" s="163"/>
    </row>
    <row r="874" spans="1:15">
      <c r="A874" s="163"/>
      <c r="B874" s="163"/>
      <c r="C874" s="163" t="s">
        <v>3408</v>
      </c>
      <c r="D874" s="190" t="s">
        <v>5101</v>
      </c>
      <c r="E874" s="165">
        <v>45855</v>
      </c>
      <c r="F874" s="165">
        <v>45855</v>
      </c>
      <c r="G874" s="163" t="s">
        <v>7135</v>
      </c>
      <c r="H874" s="163" t="s">
        <v>11834</v>
      </c>
      <c r="I874" s="163" t="s">
        <v>12060</v>
      </c>
      <c r="J874" s="163" t="s">
        <v>6276</v>
      </c>
      <c r="K874" s="164" t="s">
        <v>197</v>
      </c>
      <c r="L874" s="165">
        <v>45864</v>
      </c>
      <c r="M874" s="163"/>
      <c r="N874" s="163"/>
      <c r="O874" s="163"/>
    </row>
    <row r="875" spans="1:15">
      <c r="A875" s="163"/>
      <c r="B875" s="163"/>
      <c r="C875" s="163" t="s">
        <v>3408</v>
      </c>
      <c r="D875" s="190" t="s">
        <v>12215</v>
      </c>
      <c r="E875" s="165">
        <v>45866</v>
      </c>
      <c r="F875" s="165">
        <v>45866</v>
      </c>
      <c r="G875" s="163" t="s">
        <v>7135</v>
      </c>
      <c r="H875" s="163" t="s">
        <v>11834</v>
      </c>
      <c r="I875" s="163" t="s">
        <v>12060</v>
      </c>
      <c r="J875" s="163" t="s">
        <v>6276</v>
      </c>
      <c r="K875" s="164" t="s">
        <v>459</v>
      </c>
      <c r="L875" s="165"/>
      <c r="M875" s="163"/>
      <c r="N875" s="163"/>
      <c r="O875" s="163"/>
    </row>
    <row r="876" spans="1:15">
      <c r="A876" s="163"/>
      <c r="B876" s="163"/>
      <c r="C876" s="163" t="s">
        <v>3408</v>
      </c>
      <c r="D876" s="190" t="s">
        <v>5102</v>
      </c>
      <c r="E876" s="165">
        <v>45855</v>
      </c>
      <c r="F876" s="165">
        <v>45855</v>
      </c>
      <c r="G876" s="163" t="s">
        <v>7135</v>
      </c>
      <c r="H876" s="163" t="s">
        <v>11834</v>
      </c>
      <c r="I876" s="300">
        <v>711714</v>
      </c>
      <c r="J876" s="163" t="s">
        <v>11871</v>
      </c>
      <c r="K876" s="164" t="s">
        <v>195</v>
      </c>
      <c r="L876" s="165">
        <v>45857</v>
      </c>
      <c r="M876" s="163"/>
      <c r="N876" s="163"/>
      <c r="O876" s="163"/>
    </row>
    <row r="877" spans="1:15">
      <c r="A877" s="163"/>
      <c r="B877" s="163"/>
      <c r="C877" s="163" t="s">
        <v>6245</v>
      </c>
      <c r="D877" s="190" t="s">
        <v>5103</v>
      </c>
      <c r="E877" s="165">
        <v>45857</v>
      </c>
      <c r="F877" s="165">
        <v>45857</v>
      </c>
      <c r="G877" s="163" t="s">
        <v>12075</v>
      </c>
      <c r="H877" s="163" t="s">
        <v>12076</v>
      </c>
      <c r="I877" s="300">
        <v>111111141116</v>
      </c>
      <c r="J877" s="163" t="s">
        <v>480</v>
      </c>
      <c r="K877" s="164" t="s">
        <v>195</v>
      </c>
      <c r="L877" s="165">
        <v>45860</v>
      </c>
      <c r="M877" s="163"/>
      <c r="N877" s="163"/>
      <c r="O877" s="163"/>
    </row>
    <row r="878" spans="1:15">
      <c r="A878" s="163"/>
      <c r="B878" s="163"/>
      <c r="C878" s="163" t="s">
        <v>7094</v>
      </c>
      <c r="D878" s="190" t="s">
        <v>5104</v>
      </c>
      <c r="E878" s="165">
        <v>45857</v>
      </c>
      <c r="F878" s="165">
        <v>45857</v>
      </c>
      <c r="G878" s="163" t="s">
        <v>508</v>
      </c>
      <c r="H878" s="163" t="s">
        <v>12093</v>
      </c>
      <c r="I878" s="163"/>
      <c r="J878" s="163" t="s">
        <v>7867</v>
      </c>
      <c r="K878" s="164" t="s">
        <v>195</v>
      </c>
      <c r="L878" s="165">
        <v>45860</v>
      </c>
      <c r="M878" s="163"/>
      <c r="N878" s="163"/>
      <c r="O878" s="163"/>
    </row>
    <row r="879" spans="1:15">
      <c r="A879" s="163"/>
      <c r="B879" s="163"/>
      <c r="C879" s="163" t="s">
        <v>7094</v>
      </c>
      <c r="D879" s="190" t="s">
        <v>5106</v>
      </c>
      <c r="E879" s="165">
        <v>45859</v>
      </c>
      <c r="F879" s="165">
        <v>45859</v>
      </c>
      <c r="G879" s="163" t="s">
        <v>508</v>
      </c>
      <c r="H879" s="163" t="s">
        <v>12111</v>
      </c>
      <c r="I879" s="163"/>
      <c r="J879" s="163" t="s">
        <v>7867</v>
      </c>
      <c r="K879" s="164" t="s">
        <v>459</v>
      </c>
      <c r="L879" s="164"/>
      <c r="M879" s="163"/>
      <c r="N879" s="163"/>
      <c r="O879" s="163"/>
    </row>
    <row r="880" spans="1:15">
      <c r="A880" s="163"/>
      <c r="B880" s="163"/>
      <c r="C880" s="163" t="s">
        <v>2064</v>
      </c>
      <c r="D880" s="190" t="s">
        <v>5107</v>
      </c>
      <c r="E880" s="165">
        <v>45859</v>
      </c>
      <c r="F880" s="165">
        <v>45859</v>
      </c>
      <c r="G880" s="163" t="s">
        <v>6842</v>
      </c>
      <c r="H880" s="163" t="s">
        <v>12112</v>
      </c>
      <c r="I880" s="163"/>
      <c r="J880" s="163" t="s">
        <v>7203</v>
      </c>
      <c r="K880" s="164" t="s">
        <v>195</v>
      </c>
      <c r="L880" s="165">
        <v>45860</v>
      </c>
      <c r="M880" s="163"/>
      <c r="N880" s="163"/>
      <c r="O880" s="163"/>
    </row>
    <row r="881" spans="1:15">
      <c r="A881" s="163"/>
      <c r="B881" s="163"/>
      <c r="C881" s="163" t="s">
        <v>2064</v>
      </c>
      <c r="D881" s="190" t="s">
        <v>5108</v>
      </c>
      <c r="E881" s="165">
        <v>45859</v>
      </c>
      <c r="F881" s="165">
        <v>45859</v>
      </c>
      <c r="G881" s="163" t="s">
        <v>6842</v>
      </c>
      <c r="H881" s="163" t="s">
        <v>12112</v>
      </c>
      <c r="I881" s="163"/>
      <c r="J881" s="163" t="s">
        <v>12113</v>
      </c>
      <c r="K881" s="164" t="s">
        <v>195</v>
      </c>
      <c r="L881" s="165">
        <v>45860</v>
      </c>
      <c r="M881" s="163"/>
      <c r="N881" s="163"/>
      <c r="O881" s="163"/>
    </row>
    <row r="882" spans="1:15">
      <c r="A882" s="163"/>
      <c r="B882" s="163"/>
      <c r="C882" s="163" t="s">
        <v>2064</v>
      </c>
      <c r="D882" s="190" t="s">
        <v>5109</v>
      </c>
      <c r="E882" s="165">
        <v>45859</v>
      </c>
      <c r="F882" s="165">
        <v>45859</v>
      </c>
      <c r="G882" s="163" t="s">
        <v>6842</v>
      </c>
      <c r="H882" s="163" t="s">
        <v>12112</v>
      </c>
      <c r="I882" s="163"/>
      <c r="J882" s="163" t="s">
        <v>12113</v>
      </c>
      <c r="K882" s="164" t="s">
        <v>195</v>
      </c>
      <c r="L882" s="165">
        <v>45860</v>
      </c>
      <c r="M882" s="163"/>
      <c r="N882" s="163"/>
      <c r="O882" s="163"/>
    </row>
    <row r="883" spans="1:15">
      <c r="A883" s="163"/>
      <c r="B883" s="163"/>
      <c r="C883" s="163" t="s">
        <v>6245</v>
      </c>
      <c r="D883" s="190" t="s">
        <v>5308</v>
      </c>
      <c r="E883" s="165">
        <v>45860</v>
      </c>
      <c r="F883" s="165">
        <v>45860</v>
      </c>
      <c r="G883" s="163" t="s">
        <v>6842</v>
      </c>
      <c r="H883" s="163" t="s">
        <v>12118</v>
      </c>
      <c r="I883" s="300">
        <v>11091112</v>
      </c>
      <c r="J883" s="163" t="s">
        <v>12119</v>
      </c>
      <c r="K883" s="164" t="s">
        <v>195</v>
      </c>
      <c r="L883" s="165">
        <v>45864</v>
      </c>
      <c r="M883" s="163"/>
      <c r="N883" s="163"/>
      <c r="O883" s="163"/>
    </row>
    <row r="884" spans="1:15">
      <c r="A884" s="163"/>
      <c r="B884" s="163"/>
      <c r="C884" s="163" t="s">
        <v>6245</v>
      </c>
      <c r="D884" s="190" t="s">
        <v>5309</v>
      </c>
      <c r="E884" s="165">
        <v>45860</v>
      </c>
      <c r="F884" s="165">
        <v>45860</v>
      </c>
      <c r="G884" s="163" t="s">
        <v>6842</v>
      </c>
      <c r="H884" s="163" t="s">
        <v>12118</v>
      </c>
      <c r="I884" s="300">
        <v>110511071110</v>
      </c>
      <c r="J884" s="163" t="s">
        <v>12120</v>
      </c>
      <c r="K884" s="164" t="s">
        <v>195</v>
      </c>
      <c r="L884" s="165">
        <v>45864</v>
      </c>
      <c r="M884" s="163"/>
      <c r="N884" s="163"/>
      <c r="O884" s="163"/>
    </row>
    <row r="885" spans="1:15">
      <c r="A885" s="163"/>
      <c r="B885" s="163"/>
      <c r="C885" s="163" t="s">
        <v>7094</v>
      </c>
      <c r="D885" s="190" t="s">
        <v>5310</v>
      </c>
      <c r="E885" s="165">
        <v>45860</v>
      </c>
      <c r="F885" s="165">
        <v>45860</v>
      </c>
      <c r="G885" s="163" t="s">
        <v>5331</v>
      </c>
      <c r="H885" s="163" t="s">
        <v>12121</v>
      </c>
      <c r="I885" s="163"/>
      <c r="J885" s="163" t="s">
        <v>12122</v>
      </c>
      <c r="K885" s="164" t="s">
        <v>195</v>
      </c>
      <c r="L885" s="165">
        <v>45864</v>
      </c>
      <c r="M885" s="163"/>
      <c r="N885" s="163"/>
      <c r="O885" s="163"/>
    </row>
    <row r="886" spans="1:15">
      <c r="A886" s="163"/>
      <c r="B886" s="163"/>
      <c r="C886" s="163" t="s">
        <v>2292</v>
      </c>
      <c r="D886" s="190" t="s">
        <v>5310</v>
      </c>
      <c r="E886" s="165">
        <v>45860</v>
      </c>
      <c r="F886" s="165">
        <v>45860</v>
      </c>
      <c r="G886" s="163" t="s">
        <v>12123</v>
      </c>
      <c r="H886" s="163" t="s">
        <v>12124</v>
      </c>
      <c r="I886" s="300">
        <v>401403405</v>
      </c>
      <c r="J886" s="163" t="s">
        <v>12125</v>
      </c>
      <c r="K886" s="164" t="s">
        <v>298</v>
      </c>
      <c r="L886" s="165">
        <v>45864</v>
      </c>
      <c r="M886" s="163"/>
      <c r="N886" s="163"/>
      <c r="O886" s="163"/>
    </row>
    <row r="887" spans="1:15" s="228" customFormat="1">
      <c r="A887" s="221"/>
      <c r="B887" s="221"/>
      <c r="C887" s="221" t="s">
        <v>2292</v>
      </c>
      <c r="D887" s="216" t="s">
        <v>12212</v>
      </c>
      <c r="E887" s="222">
        <v>45866</v>
      </c>
      <c r="F887" s="222">
        <v>45866</v>
      </c>
      <c r="G887" s="221" t="s">
        <v>12123</v>
      </c>
      <c r="H887" s="221" t="s">
        <v>12124</v>
      </c>
      <c r="I887" s="317">
        <v>401403405</v>
      </c>
      <c r="J887" s="221" t="s">
        <v>12125</v>
      </c>
      <c r="K887" s="229" t="s">
        <v>195</v>
      </c>
      <c r="L887" s="165">
        <v>45866</v>
      </c>
      <c r="M887" s="221"/>
      <c r="N887" s="221"/>
      <c r="O887" s="221"/>
    </row>
    <row r="888" spans="1:15">
      <c r="A888" s="163"/>
      <c r="B888" s="163"/>
      <c r="C888" s="163" t="s">
        <v>2292</v>
      </c>
      <c r="D888" s="190" t="s">
        <v>5311</v>
      </c>
      <c r="E888" s="165">
        <v>45860</v>
      </c>
      <c r="F888" s="165">
        <v>45860</v>
      </c>
      <c r="G888" s="163" t="s">
        <v>12123</v>
      </c>
      <c r="H888" s="163" t="s">
        <v>12124</v>
      </c>
      <c r="I888" s="300">
        <v>409411413415</v>
      </c>
      <c r="J888" s="163" t="s">
        <v>12126</v>
      </c>
      <c r="K888" s="164" t="s">
        <v>298</v>
      </c>
      <c r="L888" s="165">
        <v>45864</v>
      </c>
      <c r="M888" s="163"/>
      <c r="N888" s="163"/>
      <c r="O888" s="163"/>
    </row>
    <row r="889" spans="1:15" s="228" customFormat="1">
      <c r="A889" s="221"/>
      <c r="B889" s="221"/>
      <c r="C889" s="221" t="s">
        <v>2292</v>
      </c>
      <c r="D889" s="216" t="s">
        <v>12213</v>
      </c>
      <c r="E889" s="222">
        <v>45866</v>
      </c>
      <c r="F889" s="222">
        <v>45866</v>
      </c>
      <c r="G889" s="221" t="s">
        <v>12123</v>
      </c>
      <c r="H889" s="221" t="s">
        <v>12124</v>
      </c>
      <c r="I889" s="317">
        <v>409411413415</v>
      </c>
      <c r="J889" s="221" t="s">
        <v>12126</v>
      </c>
      <c r="K889" s="229" t="s">
        <v>195</v>
      </c>
      <c r="L889" s="165">
        <v>45866</v>
      </c>
      <c r="M889" s="221"/>
      <c r="N889" s="221"/>
      <c r="O889" s="221"/>
    </row>
    <row r="890" spans="1:15">
      <c r="A890" s="163"/>
      <c r="B890" s="163"/>
      <c r="C890" s="163" t="s">
        <v>6245</v>
      </c>
      <c r="D890" s="190" t="s">
        <v>5312</v>
      </c>
      <c r="E890" s="165">
        <v>45860</v>
      </c>
      <c r="F890" s="165">
        <v>45860</v>
      </c>
      <c r="G890" s="163" t="s">
        <v>12127</v>
      </c>
      <c r="H890" s="163" t="s">
        <v>12128</v>
      </c>
      <c r="I890" s="163"/>
      <c r="J890" s="163" t="s">
        <v>12129</v>
      </c>
      <c r="K890" s="164" t="s">
        <v>197</v>
      </c>
      <c r="L890" s="165">
        <v>45864</v>
      </c>
      <c r="M890" s="163"/>
      <c r="N890" s="163"/>
      <c r="O890" s="163"/>
    </row>
    <row r="891" spans="1:15">
      <c r="A891" s="163"/>
      <c r="B891" s="163"/>
      <c r="C891" s="163" t="s">
        <v>6245</v>
      </c>
      <c r="D891" s="190" t="s">
        <v>12257</v>
      </c>
      <c r="E891" s="165">
        <v>45864</v>
      </c>
      <c r="F891" s="165">
        <v>45864</v>
      </c>
      <c r="G891" s="163" t="s">
        <v>12127</v>
      </c>
      <c r="H891" s="163" t="s">
        <v>12128</v>
      </c>
      <c r="I891" s="163"/>
      <c r="J891" s="163" t="s">
        <v>12129</v>
      </c>
      <c r="K891" s="164" t="s">
        <v>195</v>
      </c>
      <c r="L891" s="165">
        <v>45866</v>
      </c>
      <c r="M891" s="163"/>
      <c r="N891" s="163"/>
      <c r="O891" s="163"/>
    </row>
    <row r="892" spans="1:15">
      <c r="A892" s="163"/>
      <c r="B892" s="163"/>
      <c r="C892" s="163" t="s">
        <v>6245</v>
      </c>
      <c r="D892" s="190" t="s">
        <v>5313</v>
      </c>
      <c r="E892" s="165">
        <v>45860</v>
      </c>
      <c r="F892" s="165">
        <v>45860</v>
      </c>
      <c r="G892" s="163" t="s">
        <v>217</v>
      </c>
      <c r="H892" s="163" t="s">
        <v>12130</v>
      </c>
      <c r="I892" s="163"/>
      <c r="J892" s="163" t="s">
        <v>12129</v>
      </c>
      <c r="K892" s="164" t="s">
        <v>298</v>
      </c>
      <c r="L892" s="165">
        <v>45864</v>
      </c>
      <c r="M892" s="163"/>
      <c r="N892" s="163"/>
      <c r="O892" s="163"/>
    </row>
    <row r="893" spans="1:15" s="228" customFormat="1" ht="14.25" customHeight="1">
      <c r="A893" s="221"/>
      <c r="B893" s="221"/>
      <c r="C893" s="221" t="s">
        <v>6245</v>
      </c>
      <c r="D893" s="216" t="s">
        <v>12216</v>
      </c>
      <c r="E893" s="222">
        <v>45866</v>
      </c>
      <c r="F893" s="222">
        <v>45866</v>
      </c>
      <c r="G893" s="221" t="s">
        <v>217</v>
      </c>
      <c r="H893" s="221" t="s">
        <v>12130</v>
      </c>
      <c r="I893" s="221"/>
      <c r="J893" s="221" t="s">
        <v>12129</v>
      </c>
      <c r="K893" s="229" t="s">
        <v>298</v>
      </c>
      <c r="L893" s="165">
        <v>45866</v>
      </c>
      <c r="M893" s="221"/>
      <c r="N893" s="221"/>
      <c r="O893" s="221"/>
    </row>
    <row r="894" spans="1:15" s="228" customFormat="1" ht="14.25" customHeight="1">
      <c r="A894" s="221"/>
      <c r="B894" s="221"/>
      <c r="C894" s="221" t="s">
        <v>6245</v>
      </c>
      <c r="D894" s="216" t="s">
        <v>12387</v>
      </c>
      <c r="E894" s="222">
        <v>45871</v>
      </c>
      <c r="F894" s="222">
        <v>45871</v>
      </c>
      <c r="G894" s="221" t="s">
        <v>217</v>
      </c>
      <c r="H894" s="221" t="s">
        <v>12130</v>
      </c>
      <c r="I894" s="221"/>
      <c r="J894" s="221" t="s">
        <v>12129</v>
      </c>
      <c r="K894" s="229" t="s">
        <v>195</v>
      </c>
      <c r="L894" s="165">
        <v>45873</v>
      </c>
      <c r="M894" s="221"/>
      <c r="N894" s="221"/>
      <c r="O894" s="221"/>
    </row>
    <row r="895" spans="1:15">
      <c r="A895" s="163"/>
      <c r="B895" s="163"/>
      <c r="C895" s="163" t="s">
        <v>6245</v>
      </c>
      <c r="D895" s="190" t="s">
        <v>5314</v>
      </c>
      <c r="E895" s="165">
        <v>45861</v>
      </c>
      <c r="F895" s="165">
        <v>45861</v>
      </c>
      <c r="G895" s="163" t="s">
        <v>6842</v>
      </c>
      <c r="H895" s="163" t="s">
        <v>12118</v>
      </c>
      <c r="I895" s="163" t="s">
        <v>12136</v>
      </c>
      <c r="J895" s="163" t="s">
        <v>12137</v>
      </c>
      <c r="K895" s="164" t="s">
        <v>195</v>
      </c>
      <c r="L895" s="165">
        <v>45864</v>
      </c>
      <c r="M895" s="163"/>
      <c r="N895" s="163"/>
      <c r="O895" s="163"/>
    </row>
    <row r="896" spans="1:15">
      <c r="A896" s="163"/>
      <c r="B896" s="163"/>
      <c r="C896" s="163" t="s">
        <v>3440</v>
      </c>
      <c r="D896" s="190" t="s">
        <v>5315</v>
      </c>
      <c r="E896" s="165">
        <v>45862</v>
      </c>
      <c r="F896" s="165">
        <v>45862</v>
      </c>
      <c r="G896" s="163" t="s">
        <v>7135</v>
      </c>
      <c r="H896" s="163" t="s">
        <v>12169</v>
      </c>
      <c r="I896" s="163" t="s">
        <v>12170</v>
      </c>
      <c r="J896" s="163" t="s">
        <v>12171</v>
      </c>
      <c r="K896" s="164" t="s">
        <v>195</v>
      </c>
      <c r="L896" s="165">
        <v>45866</v>
      </c>
      <c r="M896" s="163"/>
      <c r="N896" s="163"/>
      <c r="O896" s="163"/>
    </row>
    <row r="897" spans="1:15">
      <c r="A897" s="163"/>
      <c r="B897" s="163"/>
      <c r="C897" s="163" t="s">
        <v>3440</v>
      </c>
      <c r="D897" s="190" t="s">
        <v>5316</v>
      </c>
      <c r="E897" s="165">
        <v>45862</v>
      </c>
      <c r="F897" s="165">
        <v>45862</v>
      </c>
      <c r="G897" s="163" t="s">
        <v>7135</v>
      </c>
      <c r="H897" s="163" t="s">
        <v>12169</v>
      </c>
      <c r="I897" s="163" t="s">
        <v>12172</v>
      </c>
      <c r="J897" s="163" t="s">
        <v>12173</v>
      </c>
      <c r="K897" s="164" t="s">
        <v>195</v>
      </c>
      <c r="L897" s="165">
        <v>45866</v>
      </c>
      <c r="M897" s="163"/>
      <c r="N897" s="163"/>
      <c r="O897" s="163"/>
    </row>
    <row r="898" spans="1:15">
      <c r="A898" s="163"/>
      <c r="B898" s="163"/>
      <c r="C898" s="163" t="s">
        <v>3440</v>
      </c>
      <c r="D898" s="190" t="s">
        <v>5317</v>
      </c>
      <c r="E898" s="165">
        <v>45862</v>
      </c>
      <c r="F898" s="165">
        <v>45862</v>
      </c>
      <c r="G898" s="163" t="s">
        <v>7135</v>
      </c>
      <c r="H898" s="163" t="s">
        <v>12169</v>
      </c>
      <c r="I898" s="163" t="s">
        <v>12174</v>
      </c>
      <c r="J898" s="163" t="s">
        <v>12175</v>
      </c>
      <c r="K898" s="164" t="s">
        <v>195</v>
      </c>
      <c r="L898" s="165">
        <v>45868</v>
      </c>
      <c r="M898" s="163"/>
      <c r="N898" s="163"/>
      <c r="O898" s="163"/>
    </row>
    <row r="899" spans="1:15">
      <c r="A899" s="163"/>
      <c r="B899" s="163"/>
      <c r="C899" s="163" t="s">
        <v>3440</v>
      </c>
      <c r="D899" s="190" t="s">
        <v>5318</v>
      </c>
      <c r="E899" s="165">
        <v>45862</v>
      </c>
      <c r="F899" s="165">
        <v>45862</v>
      </c>
      <c r="G899" s="163" t="s">
        <v>7135</v>
      </c>
      <c r="H899" s="163" t="s">
        <v>12184</v>
      </c>
      <c r="I899" s="300">
        <v>801802806808810</v>
      </c>
      <c r="J899" s="163" t="s">
        <v>12185</v>
      </c>
      <c r="K899" s="164" t="s">
        <v>197</v>
      </c>
      <c r="L899" s="165">
        <v>45864</v>
      </c>
      <c r="M899" s="163"/>
      <c r="N899" s="163"/>
      <c r="O899" s="163"/>
    </row>
    <row r="900" spans="1:15" s="228" customFormat="1">
      <c r="A900" s="221"/>
      <c r="B900" s="221"/>
      <c r="C900" s="221" t="s">
        <v>3440</v>
      </c>
      <c r="D900" s="216" t="s">
        <v>12214</v>
      </c>
      <c r="E900" s="222">
        <v>45866</v>
      </c>
      <c r="F900" s="222">
        <v>45866</v>
      </c>
      <c r="G900" s="221" t="s">
        <v>7135</v>
      </c>
      <c r="H900" s="221" t="s">
        <v>12184</v>
      </c>
      <c r="I900" s="317">
        <v>801802806808810</v>
      </c>
      <c r="J900" s="221" t="s">
        <v>12185</v>
      </c>
      <c r="K900" s="229" t="s">
        <v>195</v>
      </c>
      <c r="L900" s="165">
        <v>45866</v>
      </c>
      <c r="M900" s="221"/>
      <c r="N900" s="221"/>
      <c r="O900" s="221"/>
    </row>
    <row r="901" spans="1:15">
      <c r="A901" s="163"/>
      <c r="B901" s="163"/>
      <c r="C901" s="163" t="s">
        <v>6245</v>
      </c>
      <c r="D901" s="190" t="s">
        <v>5319</v>
      </c>
      <c r="E901" s="165">
        <v>45864</v>
      </c>
      <c r="F901" s="165">
        <v>45864</v>
      </c>
      <c r="G901" s="163" t="s">
        <v>6842</v>
      </c>
      <c r="H901" s="163" t="s">
        <v>12209</v>
      </c>
      <c r="I901" s="163" t="s">
        <v>12210</v>
      </c>
      <c r="J901" s="163" t="s">
        <v>355</v>
      </c>
      <c r="K901" s="164" t="s">
        <v>195</v>
      </c>
      <c r="L901" s="165">
        <v>45868</v>
      </c>
      <c r="M901" s="163"/>
      <c r="N901" s="163"/>
      <c r="O901" s="163"/>
    </row>
    <row r="902" spans="1:15">
      <c r="A902" s="163"/>
      <c r="B902" s="163"/>
      <c r="C902" s="163" t="s">
        <v>2064</v>
      </c>
      <c r="D902" s="190" t="s">
        <v>5320</v>
      </c>
      <c r="E902" s="165">
        <v>45866</v>
      </c>
      <c r="F902" s="165">
        <v>45866</v>
      </c>
      <c r="G902" s="163" t="s">
        <v>12123</v>
      </c>
      <c r="H902" s="163" t="s">
        <v>12217</v>
      </c>
      <c r="I902" s="163"/>
      <c r="J902" s="163" t="s">
        <v>5589</v>
      </c>
      <c r="K902" s="164" t="s">
        <v>195</v>
      </c>
      <c r="L902" s="165">
        <v>45868</v>
      </c>
      <c r="M902" s="163"/>
      <c r="N902" s="163"/>
      <c r="O902" s="163"/>
    </row>
    <row r="903" spans="1:15">
      <c r="A903" s="163"/>
      <c r="B903" s="163"/>
      <c r="C903" s="163" t="s">
        <v>7094</v>
      </c>
      <c r="D903" s="190" t="s">
        <v>5321</v>
      </c>
      <c r="E903" s="165">
        <v>45866</v>
      </c>
      <c r="F903" s="165">
        <v>45866</v>
      </c>
      <c r="G903" s="163" t="s">
        <v>7135</v>
      </c>
      <c r="H903" s="163" t="s">
        <v>11694</v>
      </c>
      <c r="I903" s="163"/>
      <c r="J903" s="163" t="s">
        <v>12223</v>
      </c>
      <c r="K903" s="164" t="s">
        <v>195</v>
      </c>
      <c r="L903" s="165">
        <v>45868</v>
      </c>
      <c r="M903" s="163"/>
      <c r="N903" s="163"/>
      <c r="O903" s="163"/>
    </row>
    <row r="904" spans="1:15">
      <c r="A904" s="163"/>
      <c r="B904" s="163"/>
      <c r="C904" s="163" t="s">
        <v>2800</v>
      </c>
      <c r="D904" s="190" t="s">
        <v>5322</v>
      </c>
      <c r="E904" s="165">
        <v>45867</v>
      </c>
      <c r="F904" s="165">
        <v>45867</v>
      </c>
      <c r="G904" s="163" t="s">
        <v>6842</v>
      </c>
      <c r="H904" s="163" t="s">
        <v>12102</v>
      </c>
      <c r="I904" s="163"/>
      <c r="J904" s="163" t="s">
        <v>12220</v>
      </c>
      <c r="K904" s="164" t="s">
        <v>195</v>
      </c>
      <c r="L904" s="165">
        <v>45870</v>
      </c>
      <c r="M904" s="163"/>
      <c r="N904" s="163"/>
      <c r="O904" s="163"/>
    </row>
    <row r="905" spans="1:15">
      <c r="A905" s="163"/>
      <c r="B905" s="163"/>
      <c r="C905" s="163" t="s">
        <v>2150</v>
      </c>
      <c r="D905" s="190" t="s">
        <v>5323</v>
      </c>
      <c r="E905" s="165">
        <v>45868</v>
      </c>
      <c r="F905" s="165">
        <v>45868</v>
      </c>
      <c r="G905" s="163" t="s">
        <v>217</v>
      </c>
      <c r="H905" s="163" t="s">
        <v>12234</v>
      </c>
      <c r="I905" s="163"/>
      <c r="J905" s="163" t="s">
        <v>12098</v>
      </c>
      <c r="K905" s="164" t="s">
        <v>195</v>
      </c>
      <c r="L905" s="165">
        <v>45870</v>
      </c>
      <c r="M905" s="163"/>
      <c r="N905" s="163"/>
      <c r="O905" s="163"/>
    </row>
    <row r="906" spans="1:15">
      <c r="A906" s="163"/>
      <c r="B906" s="163"/>
      <c r="C906" s="163" t="s">
        <v>2292</v>
      </c>
      <c r="D906" s="190" t="s">
        <v>5324</v>
      </c>
      <c r="E906" s="165">
        <v>45868</v>
      </c>
      <c r="F906" s="165">
        <v>45868</v>
      </c>
      <c r="G906" s="163" t="s">
        <v>217</v>
      </c>
      <c r="H906" s="163" t="s">
        <v>12234</v>
      </c>
      <c r="I906" s="163"/>
      <c r="J906" s="163" t="s">
        <v>12098</v>
      </c>
      <c r="K906" s="164" t="s">
        <v>195</v>
      </c>
      <c r="L906" s="165">
        <v>45870</v>
      </c>
      <c r="M906" s="163"/>
      <c r="N906" s="163"/>
      <c r="O906" s="163"/>
    </row>
    <row r="907" spans="1:15">
      <c r="A907" s="163"/>
      <c r="B907" s="163"/>
      <c r="C907" s="163" t="s">
        <v>2292</v>
      </c>
      <c r="D907" s="190" t="s">
        <v>7288</v>
      </c>
      <c r="E907" s="165">
        <v>45868</v>
      </c>
      <c r="F907" s="165">
        <v>45868</v>
      </c>
      <c r="G907" s="163" t="s">
        <v>217</v>
      </c>
      <c r="H907" s="163" t="s">
        <v>12235</v>
      </c>
      <c r="I907" s="163"/>
      <c r="J907" s="163" t="s">
        <v>12098</v>
      </c>
      <c r="K907" s="164" t="s">
        <v>195</v>
      </c>
      <c r="L907" s="165">
        <v>45870</v>
      </c>
      <c r="M907" s="163"/>
      <c r="N907" s="163"/>
      <c r="O907" s="163"/>
    </row>
    <row r="908" spans="1:15">
      <c r="A908" s="163"/>
      <c r="B908" s="163"/>
      <c r="C908" s="163" t="s">
        <v>2150</v>
      </c>
      <c r="D908" s="190" t="s">
        <v>7467</v>
      </c>
      <c r="E908" s="165">
        <v>45868</v>
      </c>
      <c r="F908" s="165">
        <v>45868</v>
      </c>
      <c r="G908" s="163" t="s">
        <v>217</v>
      </c>
      <c r="H908" s="163" t="s">
        <v>12235</v>
      </c>
      <c r="I908" s="163"/>
      <c r="J908" s="163" t="s">
        <v>12098</v>
      </c>
      <c r="K908" s="164" t="s">
        <v>195</v>
      </c>
      <c r="L908" s="165">
        <v>45870</v>
      </c>
      <c r="M908" s="163"/>
      <c r="N908" s="163"/>
      <c r="O908" s="163"/>
    </row>
    <row r="909" spans="1:15">
      <c r="A909" s="163"/>
      <c r="B909" s="163"/>
      <c r="C909" s="163" t="s">
        <v>1997</v>
      </c>
      <c r="D909" s="190" t="s">
        <v>7468</v>
      </c>
      <c r="E909" s="165">
        <v>45868</v>
      </c>
      <c r="F909" s="165">
        <v>45868</v>
      </c>
      <c r="G909" s="163" t="s">
        <v>217</v>
      </c>
      <c r="H909" s="163" t="s">
        <v>12235</v>
      </c>
      <c r="I909" s="163"/>
      <c r="J909" s="163" t="s">
        <v>12098</v>
      </c>
      <c r="K909" s="164" t="s">
        <v>195</v>
      </c>
      <c r="L909" s="165">
        <v>45870</v>
      </c>
      <c r="M909" s="163"/>
      <c r="N909" s="163"/>
      <c r="O909" s="163"/>
    </row>
    <row r="910" spans="1:15">
      <c r="A910" s="163"/>
      <c r="B910" s="163"/>
      <c r="C910" s="163" t="s">
        <v>2064</v>
      </c>
      <c r="D910" s="190" t="s">
        <v>7469</v>
      </c>
      <c r="E910" s="165">
        <v>45868</v>
      </c>
      <c r="F910" s="165">
        <v>45868</v>
      </c>
      <c r="G910" s="163" t="s">
        <v>217</v>
      </c>
      <c r="H910" s="163" t="s">
        <v>12235</v>
      </c>
      <c r="I910" s="163"/>
      <c r="J910" s="163" t="s">
        <v>12098</v>
      </c>
      <c r="K910" s="164" t="s">
        <v>195</v>
      </c>
      <c r="L910" s="165">
        <v>45870</v>
      </c>
      <c r="M910" s="163"/>
      <c r="N910" s="163"/>
      <c r="O910" s="163"/>
    </row>
    <row r="911" spans="1:15">
      <c r="A911" s="163"/>
      <c r="B911" s="163"/>
      <c r="C911" s="163" t="s">
        <v>2800</v>
      </c>
      <c r="D911" s="190" t="s">
        <v>7470</v>
      </c>
      <c r="E911" s="165">
        <v>45869</v>
      </c>
      <c r="F911" s="165">
        <v>45869</v>
      </c>
      <c r="G911" s="163" t="s">
        <v>11176</v>
      </c>
      <c r="H911" s="163" t="s">
        <v>12241</v>
      </c>
      <c r="I911" s="163"/>
      <c r="J911" s="163" t="s">
        <v>12242</v>
      </c>
      <c r="K911" s="164" t="s">
        <v>195</v>
      </c>
      <c r="L911" s="165">
        <v>45870</v>
      </c>
      <c r="M911" s="163"/>
      <c r="N911" s="163"/>
      <c r="O911" s="163"/>
    </row>
    <row r="912" spans="1:15">
      <c r="A912" s="163"/>
      <c r="B912" s="163"/>
      <c r="C912" s="163" t="s">
        <v>11746</v>
      </c>
      <c r="D912" s="190" t="s">
        <v>7471</v>
      </c>
      <c r="E912" s="164"/>
      <c r="F912" s="164"/>
      <c r="G912" s="163"/>
      <c r="H912" s="163"/>
      <c r="I912" s="163"/>
      <c r="J912" s="163"/>
      <c r="K912" s="164"/>
      <c r="L912" s="164"/>
      <c r="M912" s="163"/>
      <c r="N912" s="163"/>
      <c r="O912" s="163"/>
    </row>
    <row r="913" spans="1:15">
      <c r="A913" s="163"/>
      <c r="B913" s="163"/>
      <c r="C913" s="163"/>
      <c r="D913" s="190" t="s">
        <v>7472</v>
      </c>
      <c r="E913" s="164"/>
      <c r="F913" s="164"/>
      <c r="G913" s="163"/>
      <c r="H913" s="163"/>
      <c r="I913" s="163"/>
      <c r="J913" s="163"/>
      <c r="K913" s="164"/>
      <c r="L913" s="164"/>
      <c r="M913" s="163"/>
      <c r="N913" s="163"/>
      <c r="O913" s="163"/>
    </row>
    <row r="914" spans="1:15">
      <c r="A914" s="163"/>
      <c r="B914" s="163"/>
      <c r="C914" s="163"/>
      <c r="D914" s="190" t="s">
        <v>7473</v>
      </c>
      <c r="E914" s="164"/>
      <c r="F914" s="164"/>
      <c r="G914" s="163"/>
      <c r="H914" s="163"/>
      <c r="I914" s="163"/>
      <c r="J914" s="163"/>
      <c r="K914" s="164"/>
      <c r="L914" s="164"/>
      <c r="M914" s="163"/>
      <c r="N914" s="163"/>
      <c r="O914" s="163"/>
    </row>
    <row r="915" spans="1:15">
      <c r="A915" s="163"/>
      <c r="B915" s="163"/>
      <c r="C915" s="163" t="s">
        <v>2418</v>
      </c>
      <c r="D915" s="190" t="s">
        <v>7474</v>
      </c>
      <c r="E915" s="165">
        <v>45889</v>
      </c>
      <c r="F915" s="165">
        <v>45889</v>
      </c>
      <c r="G915" s="163" t="s">
        <v>11176</v>
      </c>
      <c r="H915" s="163" t="s">
        <v>12371</v>
      </c>
      <c r="I915" s="163"/>
      <c r="J915" s="163" t="s">
        <v>7867</v>
      </c>
      <c r="K915" s="164" t="s">
        <v>195</v>
      </c>
      <c r="L915" s="165">
        <v>45894</v>
      </c>
      <c r="M915" s="163"/>
      <c r="N915" s="163"/>
      <c r="O915" s="163"/>
    </row>
    <row r="916" spans="1:15">
      <c r="A916" s="163"/>
      <c r="B916" s="163"/>
      <c r="C916" s="163" t="s">
        <v>2418</v>
      </c>
      <c r="D916" s="190" t="s">
        <v>7475</v>
      </c>
      <c r="E916" s="165">
        <v>45889</v>
      </c>
      <c r="F916" s="165">
        <v>45889</v>
      </c>
      <c r="G916" s="163" t="s">
        <v>11176</v>
      </c>
      <c r="H916" s="163" t="s">
        <v>12371</v>
      </c>
      <c r="I916" s="163"/>
      <c r="J916" s="163" t="s">
        <v>12372</v>
      </c>
      <c r="K916" s="164" t="s">
        <v>195</v>
      </c>
      <c r="L916" s="165">
        <v>45894</v>
      </c>
      <c r="M916" s="163"/>
      <c r="N916" s="163"/>
      <c r="O916" s="163"/>
    </row>
    <row r="917" spans="1:15">
      <c r="A917" s="163"/>
      <c r="B917" s="163"/>
      <c r="C917" s="163" t="s">
        <v>2418</v>
      </c>
      <c r="D917" s="190" t="s">
        <v>7476</v>
      </c>
      <c r="E917" s="165">
        <v>45889</v>
      </c>
      <c r="F917" s="165">
        <v>45889</v>
      </c>
      <c r="G917" s="163" t="s">
        <v>11176</v>
      </c>
      <c r="H917" s="163" t="s">
        <v>12371</v>
      </c>
      <c r="I917" s="163"/>
      <c r="J917" s="163" t="s">
        <v>12373</v>
      </c>
      <c r="K917" s="164" t="s">
        <v>195</v>
      </c>
      <c r="L917" s="165">
        <v>45894</v>
      </c>
      <c r="M917" s="163"/>
      <c r="N917" s="163"/>
      <c r="O917" s="163"/>
    </row>
    <row r="918" spans="1:15">
      <c r="A918" s="163"/>
      <c r="B918" s="163"/>
      <c r="C918" s="163" t="s">
        <v>2800</v>
      </c>
      <c r="D918" s="190" t="s">
        <v>7477</v>
      </c>
      <c r="E918" s="165">
        <v>45868</v>
      </c>
      <c r="F918" s="165">
        <v>45868</v>
      </c>
      <c r="G918" s="163" t="s">
        <v>11176</v>
      </c>
      <c r="H918" s="163" t="s">
        <v>12236</v>
      </c>
      <c r="I918" s="163"/>
      <c r="J918" s="163" t="s">
        <v>7029</v>
      </c>
      <c r="K918" s="164" t="s">
        <v>195</v>
      </c>
      <c r="L918" s="165">
        <v>45870</v>
      </c>
      <c r="M918" s="163"/>
      <c r="N918" s="163"/>
      <c r="O918" s="163"/>
    </row>
    <row r="919" spans="1:15">
      <c r="A919" s="163"/>
      <c r="B919" s="163"/>
      <c r="C919" s="163" t="s">
        <v>2418</v>
      </c>
      <c r="D919" s="190" t="s">
        <v>7478</v>
      </c>
      <c r="E919" s="165">
        <v>45868</v>
      </c>
      <c r="F919" s="165">
        <v>45868</v>
      </c>
      <c r="G919" s="163" t="s">
        <v>11176</v>
      </c>
      <c r="H919" s="163" t="s">
        <v>12236</v>
      </c>
      <c r="I919" s="163"/>
      <c r="J919" s="163" t="s">
        <v>12237</v>
      </c>
      <c r="K919" s="164" t="s">
        <v>195</v>
      </c>
      <c r="L919" s="165">
        <v>45869</v>
      </c>
      <c r="M919" s="163"/>
      <c r="N919" s="163"/>
      <c r="O919" s="163"/>
    </row>
    <row r="920" spans="1:15">
      <c r="A920" s="163"/>
      <c r="B920" s="163"/>
      <c r="C920" s="163" t="s">
        <v>1997</v>
      </c>
      <c r="D920" s="190" t="s">
        <v>7479</v>
      </c>
      <c r="E920" s="165">
        <v>45868</v>
      </c>
      <c r="F920" s="165">
        <v>45868</v>
      </c>
      <c r="G920" s="163" t="s">
        <v>11176</v>
      </c>
      <c r="H920" s="163" t="s">
        <v>12236</v>
      </c>
      <c r="I920" s="163"/>
      <c r="J920" s="163" t="s">
        <v>12237</v>
      </c>
      <c r="K920" s="164" t="s">
        <v>195</v>
      </c>
      <c r="L920" s="165">
        <v>45870</v>
      </c>
      <c r="M920" s="163"/>
      <c r="N920" s="163"/>
      <c r="O920" s="163"/>
    </row>
    <row r="921" spans="1:15">
      <c r="A921" s="163"/>
      <c r="B921" s="163"/>
      <c r="C921" s="163" t="s">
        <v>6245</v>
      </c>
      <c r="D921" s="190" t="s">
        <v>7480</v>
      </c>
      <c r="E921" s="165">
        <v>45868</v>
      </c>
      <c r="F921" s="165">
        <v>45868</v>
      </c>
      <c r="G921" s="163" t="s">
        <v>6842</v>
      </c>
      <c r="H921" s="163" t="s">
        <v>12118</v>
      </c>
      <c r="I921" s="163"/>
      <c r="J921" s="163" t="s">
        <v>5583</v>
      </c>
      <c r="K921" s="164" t="s">
        <v>195</v>
      </c>
      <c r="L921" s="165">
        <v>45869</v>
      </c>
      <c r="M921" s="163"/>
      <c r="N921" s="163"/>
      <c r="O921" s="163"/>
    </row>
    <row r="922" spans="1:15">
      <c r="A922" s="163"/>
      <c r="B922" s="163"/>
      <c r="C922" s="163" t="s">
        <v>2064</v>
      </c>
      <c r="D922" s="190" t="s">
        <v>7481</v>
      </c>
      <c r="E922" s="165">
        <v>45870</v>
      </c>
      <c r="F922" s="165">
        <v>45870</v>
      </c>
      <c r="G922" s="163" t="s">
        <v>11176</v>
      </c>
      <c r="H922" s="163" t="s">
        <v>12236</v>
      </c>
      <c r="I922" s="163"/>
      <c r="J922" s="163" t="s">
        <v>12338</v>
      </c>
      <c r="K922" s="164" t="s">
        <v>298</v>
      </c>
      <c r="L922" s="165">
        <v>45873</v>
      </c>
      <c r="M922" s="163"/>
      <c r="N922" s="163"/>
      <c r="O922" s="163"/>
    </row>
    <row r="923" spans="1:15">
      <c r="A923" s="163"/>
      <c r="B923" s="163"/>
      <c r="C923" s="163" t="s">
        <v>2064</v>
      </c>
      <c r="D923" s="190" t="s">
        <v>12464</v>
      </c>
      <c r="E923" s="165">
        <v>45891</v>
      </c>
      <c r="F923" s="165">
        <v>45891</v>
      </c>
      <c r="G923" s="163" t="s">
        <v>11176</v>
      </c>
      <c r="H923" s="163" t="s">
        <v>12236</v>
      </c>
      <c r="I923" s="163"/>
      <c r="J923" s="163" t="s">
        <v>12338</v>
      </c>
      <c r="K923" s="164" t="s">
        <v>195</v>
      </c>
      <c r="L923" s="165">
        <v>45894</v>
      </c>
      <c r="M923" s="163"/>
      <c r="N923" s="163"/>
      <c r="O923" s="163"/>
    </row>
    <row r="924" spans="1:15">
      <c r="A924" s="163"/>
      <c r="B924" s="163"/>
      <c r="C924" s="163" t="s">
        <v>2064</v>
      </c>
      <c r="D924" s="190" t="s">
        <v>7482</v>
      </c>
      <c r="E924" s="165">
        <v>45870</v>
      </c>
      <c r="F924" s="165">
        <v>45870</v>
      </c>
      <c r="G924" s="163" t="s">
        <v>11176</v>
      </c>
      <c r="H924" s="163" t="s">
        <v>12236</v>
      </c>
      <c r="I924" s="163"/>
      <c r="J924" s="163" t="s">
        <v>12339</v>
      </c>
      <c r="K924" s="164" t="s">
        <v>195</v>
      </c>
      <c r="L924" s="165">
        <v>45873</v>
      </c>
      <c r="M924" s="163"/>
      <c r="N924" s="163"/>
      <c r="O924" s="163"/>
    </row>
    <row r="925" spans="1:15">
      <c r="A925" s="163"/>
      <c r="B925" s="163"/>
      <c r="C925" s="163" t="s">
        <v>12319</v>
      </c>
      <c r="D925" s="190" t="s">
        <v>7483</v>
      </c>
      <c r="E925" s="165">
        <v>45877</v>
      </c>
      <c r="F925" s="165">
        <v>45877</v>
      </c>
      <c r="G925" s="163" t="s">
        <v>7135</v>
      </c>
      <c r="H925" s="163" t="s">
        <v>12340</v>
      </c>
      <c r="I925" s="163"/>
      <c r="J925" s="163" t="s">
        <v>12341</v>
      </c>
      <c r="K925" s="164"/>
      <c r="L925" s="164"/>
      <c r="M925" s="163"/>
      <c r="N925" s="163"/>
      <c r="O925" s="163"/>
    </row>
    <row r="926" spans="1:15">
      <c r="A926" s="163"/>
      <c r="B926" s="163"/>
      <c r="C926" s="163" t="s">
        <v>6245</v>
      </c>
      <c r="D926" s="190" t="s">
        <v>7484</v>
      </c>
      <c r="E926" s="165">
        <v>45878</v>
      </c>
      <c r="F926" s="165">
        <v>45878</v>
      </c>
      <c r="G926" s="163" t="s">
        <v>7135</v>
      </c>
      <c r="H926" s="163" t="s">
        <v>12327</v>
      </c>
      <c r="I926" s="163"/>
      <c r="J926" s="163" t="s">
        <v>5839</v>
      </c>
      <c r="K926" s="164" t="s">
        <v>197</v>
      </c>
      <c r="L926" s="165">
        <v>45881</v>
      </c>
      <c r="M926" s="163"/>
      <c r="N926" s="163"/>
      <c r="O926" s="163"/>
    </row>
    <row r="927" spans="1:15" s="228" customFormat="1">
      <c r="A927" s="221"/>
      <c r="B927" s="221"/>
      <c r="C927" s="221" t="s">
        <v>6245</v>
      </c>
      <c r="D927" s="216" t="s">
        <v>12481</v>
      </c>
      <c r="E927" s="222">
        <v>45882</v>
      </c>
      <c r="F927" s="222">
        <v>45882</v>
      </c>
      <c r="G927" s="221" t="s">
        <v>7135</v>
      </c>
      <c r="H927" s="221" t="s">
        <v>12327</v>
      </c>
      <c r="I927" s="221"/>
      <c r="J927" s="221" t="s">
        <v>5839</v>
      </c>
      <c r="K927" s="164" t="s">
        <v>197</v>
      </c>
      <c r="L927" s="165">
        <v>45884</v>
      </c>
      <c r="M927" s="221"/>
      <c r="N927" s="221"/>
      <c r="O927" s="221"/>
    </row>
    <row r="928" spans="1:15" s="228" customFormat="1">
      <c r="A928" s="221"/>
      <c r="B928" s="221"/>
      <c r="C928" s="221" t="s">
        <v>6245</v>
      </c>
      <c r="D928" s="216" t="s">
        <v>12482</v>
      </c>
      <c r="E928" s="222">
        <v>45887</v>
      </c>
      <c r="F928" s="222">
        <v>45887</v>
      </c>
      <c r="G928" s="221" t="s">
        <v>7135</v>
      </c>
      <c r="H928" s="221" t="s">
        <v>12327</v>
      </c>
      <c r="I928" s="221"/>
      <c r="J928" s="221" t="s">
        <v>5839</v>
      </c>
      <c r="K928" s="164" t="s">
        <v>195</v>
      </c>
      <c r="L928" s="165">
        <v>45892</v>
      </c>
      <c r="M928" s="221"/>
      <c r="N928" s="221"/>
      <c r="O928" s="221"/>
    </row>
    <row r="929" spans="1:15">
      <c r="A929" s="163"/>
      <c r="B929" s="163"/>
      <c r="C929" s="163" t="s">
        <v>2418</v>
      </c>
      <c r="D929" s="190" t="s">
        <v>7485</v>
      </c>
      <c r="E929" s="165">
        <v>45889</v>
      </c>
      <c r="F929" s="165">
        <v>45889</v>
      </c>
      <c r="G929" s="163" t="s">
        <v>11176</v>
      </c>
      <c r="H929" s="163" t="s">
        <v>12371</v>
      </c>
      <c r="I929" s="163"/>
      <c r="J929" s="163" t="s">
        <v>12375</v>
      </c>
      <c r="K929" s="164" t="s">
        <v>195</v>
      </c>
      <c r="L929" s="165">
        <v>45895</v>
      </c>
      <c r="M929" s="163"/>
      <c r="N929" s="163"/>
      <c r="O929" s="163"/>
    </row>
    <row r="930" spans="1:15">
      <c r="A930" s="163"/>
      <c r="B930" s="163"/>
      <c r="C930" s="163" t="s">
        <v>2418</v>
      </c>
      <c r="D930" s="190" t="s">
        <v>7486</v>
      </c>
      <c r="E930" s="165">
        <v>45890</v>
      </c>
      <c r="F930" s="165">
        <v>45890</v>
      </c>
      <c r="G930" s="163" t="s">
        <v>11176</v>
      </c>
      <c r="H930" s="163" t="s">
        <v>12371</v>
      </c>
      <c r="I930" s="163"/>
      <c r="J930" s="163" t="s">
        <v>12376</v>
      </c>
      <c r="K930" s="164" t="s">
        <v>195</v>
      </c>
      <c r="L930" s="165">
        <v>45894</v>
      </c>
      <c r="M930" s="163"/>
      <c r="N930" s="163"/>
      <c r="O930" s="163"/>
    </row>
    <row r="931" spans="1:15">
      <c r="A931" s="163"/>
      <c r="B931" s="163"/>
      <c r="C931" s="163" t="s">
        <v>2418</v>
      </c>
      <c r="D931" s="190" t="s">
        <v>7487</v>
      </c>
      <c r="E931" s="165">
        <v>45890</v>
      </c>
      <c r="F931" s="165">
        <v>45890</v>
      </c>
      <c r="G931" s="163" t="s">
        <v>11176</v>
      </c>
      <c r="H931" s="163" t="s">
        <v>12371</v>
      </c>
      <c r="I931" s="163"/>
      <c r="J931" s="163" t="s">
        <v>12377</v>
      </c>
      <c r="K931" s="164" t="s">
        <v>195</v>
      </c>
      <c r="L931" s="165">
        <v>45894</v>
      </c>
      <c r="M931" s="163"/>
      <c r="N931" s="163"/>
      <c r="O931" s="163"/>
    </row>
    <row r="932" spans="1:15">
      <c r="A932" s="163"/>
      <c r="B932" s="163"/>
      <c r="C932" s="163" t="s">
        <v>2418</v>
      </c>
      <c r="D932" s="190" t="s">
        <v>7488</v>
      </c>
      <c r="E932" s="165">
        <v>45889</v>
      </c>
      <c r="F932" s="165">
        <v>45889</v>
      </c>
      <c r="G932" s="163" t="s">
        <v>11176</v>
      </c>
      <c r="H932" s="163" t="s">
        <v>12371</v>
      </c>
      <c r="I932" s="163"/>
      <c r="J932" s="163" t="s">
        <v>12374</v>
      </c>
      <c r="K932" s="164" t="s">
        <v>195</v>
      </c>
      <c r="L932" s="165">
        <v>45894</v>
      </c>
      <c r="M932" s="163"/>
      <c r="N932" s="163"/>
      <c r="O932" s="163"/>
    </row>
    <row r="933" spans="1:15">
      <c r="A933" s="163"/>
      <c r="B933" s="163"/>
      <c r="C933" s="163" t="s">
        <v>2418</v>
      </c>
      <c r="D933" s="190" t="s">
        <v>7489</v>
      </c>
      <c r="E933" s="165">
        <v>45904</v>
      </c>
      <c r="F933" s="165">
        <v>45904</v>
      </c>
      <c r="G933" s="163" t="s">
        <v>12361</v>
      </c>
      <c r="H933" s="163" t="s">
        <v>12363</v>
      </c>
      <c r="I933" s="163"/>
      <c r="J933" s="163" t="s">
        <v>12362</v>
      </c>
      <c r="K933" s="164" t="s">
        <v>298</v>
      </c>
      <c r="L933" s="165">
        <v>45910</v>
      </c>
      <c r="M933" s="163"/>
      <c r="N933" s="163"/>
      <c r="O933" s="163"/>
    </row>
    <row r="934" spans="1:15">
      <c r="A934" s="163"/>
      <c r="B934" s="163"/>
      <c r="C934" s="163" t="s">
        <v>2418</v>
      </c>
      <c r="D934" s="190" t="s">
        <v>14924</v>
      </c>
      <c r="E934" s="165">
        <v>45929</v>
      </c>
      <c r="F934" s="165">
        <v>45929</v>
      </c>
      <c r="G934" s="163" t="s">
        <v>12361</v>
      </c>
      <c r="H934" s="163" t="s">
        <v>12363</v>
      </c>
      <c r="I934" s="163"/>
      <c r="J934" s="163" t="s">
        <v>12362</v>
      </c>
      <c r="K934" s="164" t="s">
        <v>298</v>
      </c>
      <c r="L934" s="165">
        <v>45932</v>
      </c>
      <c r="M934" s="163"/>
      <c r="N934" s="163"/>
      <c r="O934" s="163"/>
    </row>
    <row r="935" spans="1:15">
      <c r="A935" s="163"/>
      <c r="B935" s="163"/>
      <c r="C935" s="163" t="s">
        <v>2418</v>
      </c>
      <c r="D935" s="190" t="s">
        <v>7490</v>
      </c>
      <c r="E935" s="165">
        <v>45904</v>
      </c>
      <c r="F935" s="165">
        <v>45904</v>
      </c>
      <c r="G935" s="163" t="s">
        <v>12361</v>
      </c>
      <c r="H935" s="163" t="s">
        <v>12363</v>
      </c>
      <c r="I935" s="163"/>
      <c r="J935" s="163" t="s">
        <v>12364</v>
      </c>
      <c r="K935" s="164" t="s">
        <v>298</v>
      </c>
      <c r="L935" s="165">
        <v>45914</v>
      </c>
      <c r="M935" s="163"/>
      <c r="N935" s="163"/>
      <c r="O935" s="163"/>
    </row>
    <row r="936" spans="1:15">
      <c r="A936" s="163"/>
      <c r="B936" s="163"/>
      <c r="C936" s="163" t="s">
        <v>2418</v>
      </c>
      <c r="D936" s="190" t="s">
        <v>14637</v>
      </c>
      <c r="E936" s="165">
        <v>45919</v>
      </c>
      <c r="F936" s="165">
        <v>45919</v>
      </c>
      <c r="G936" s="163" t="s">
        <v>12361</v>
      </c>
      <c r="H936" s="163" t="s">
        <v>12363</v>
      </c>
      <c r="I936" s="163"/>
      <c r="J936" s="163" t="s">
        <v>12364</v>
      </c>
      <c r="K936" s="164" t="s">
        <v>195</v>
      </c>
      <c r="L936" s="165">
        <v>45923</v>
      </c>
      <c r="M936" s="163" t="s">
        <v>14629</v>
      </c>
      <c r="N936" s="163"/>
      <c r="O936" s="163"/>
    </row>
    <row r="937" spans="1:15">
      <c r="A937" s="163"/>
      <c r="B937" s="163"/>
      <c r="C937" s="163" t="s">
        <v>2418</v>
      </c>
      <c r="D937" s="190" t="s">
        <v>15089</v>
      </c>
      <c r="E937" s="165">
        <v>45952</v>
      </c>
      <c r="F937" s="165">
        <v>45952</v>
      </c>
      <c r="G937" s="163" t="s">
        <v>12361</v>
      </c>
      <c r="H937" s="163" t="s">
        <v>12363</v>
      </c>
      <c r="I937" s="163"/>
      <c r="J937" s="163" t="s">
        <v>12364</v>
      </c>
      <c r="K937" s="164" t="s">
        <v>195</v>
      </c>
      <c r="L937" s="159">
        <v>45953</v>
      </c>
      <c r="M937" s="163" t="s">
        <v>11746</v>
      </c>
      <c r="N937" s="163"/>
      <c r="O937" s="163"/>
    </row>
    <row r="938" spans="1:15">
      <c r="A938" s="163"/>
      <c r="B938" s="163"/>
      <c r="C938" s="163"/>
      <c r="D938" s="190" t="s">
        <v>8252</v>
      </c>
      <c r="E938" s="165">
        <v>45904</v>
      </c>
      <c r="F938" s="165">
        <v>45904</v>
      </c>
      <c r="G938" s="163" t="s">
        <v>12361</v>
      </c>
      <c r="H938" s="163" t="s">
        <v>12363</v>
      </c>
      <c r="I938" s="163"/>
      <c r="J938" s="163" t="s">
        <v>12365</v>
      </c>
      <c r="K938" s="164" t="s">
        <v>298</v>
      </c>
      <c r="L938" s="165">
        <v>45910</v>
      </c>
      <c r="M938" s="163"/>
      <c r="N938" s="163"/>
      <c r="O938" s="163"/>
    </row>
    <row r="939" spans="1:15">
      <c r="A939" s="163"/>
      <c r="B939" s="163"/>
      <c r="C939" s="163"/>
      <c r="D939" s="190" t="s">
        <v>15063</v>
      </c>
      <c r="E939" s="165">
        <v>45950</v>
      </c>
      <c r="F939" s="165">
        <v>45950</v>
      </c>
      <c r="G939" s="163" t="s">
        <v>12361</v>
      </c>
      <c r="H939" s="163" t="s">
        <v>12363</v>
      </c>
      <c r="I939" s="163"/>
      <c r="J939" s="163" t="s">
        <v>12365</v>
      </c>
      <c r="K939" s="164" t="s">
        <v>197</v>
      </c>
      <c r="L939" s="165">
        <v>45951</v>
      </c>
      <c r="M939" s="163"/>
      <c r="N939" s="163"/>
      <c r="O939" s="163"/>
    </row>
    <row r="940" spans="1:15">
      <c r="A940" s="163"/>
      <c r="B940" s="163"/>
      <c r="C940" s="163"/>
      <c r="D940" s="190" t="s">
        <v>15240</v>
      </c>
      <c r="E940" s="165">
        <v>45964</v>
      </c>
      <c r="F940" s="165">
        <v>45964</v>
      </c>
      <c r="G940" s="163" t="s">
        <v>12361</v>
      </c>
      <c r="H940" s="163" t="s">
        <v>12363</v>
      </c>
      <c r="I940" s="163"/>
      <c r="J940" s="163" t="s">
        <v>12365</v>
      </c>
      <c r="K940" s="164" t="s">
        <v>11746</v>
      </c>
      <c r="L940" s="165">
        <v>45966</v>
      </c>
      <c r="M940" s="163"/>
      <c r="N940" s="163"/>
      <c r="O940" s="163"/>
    </row>
    <row r="941" spans="1:15">
      <c r="A941" s="163"/>
      <c r="B941" s="163"/>
      <c r="C941" s="163"/>
      <c r="D941" s="190" t="s">
        <v>15360</v>
      </c>
      <c r="E941" s="165">
        <v>45971</v>
      </c>
      <c r="F941" s="165">
        <v>45971</v>
      </c>
      <c r="G941" s="163" t="s">
        <v>12361</v>
      </c>
      <c r="H941" s="163" t="s">
        <v>12363</v>
      </c>
      <c r="I941" s="163"/>
      <c r="J941" s="163" t="s">
        <v>12365</v>
      </c>
      <c r="K941" s="164" t="s">
        <v>197</v>
      </c>
      <c r="L941" s="165">
        <v>45973</v>
      </c>
      <c r="M941" s="163"/>
      <c r="N941" s="163"/>
      <c r="O941" s="163"/>
    </row>
    <row r="942" spans="1:15">
      <c r="A942" s="163"/>
      <c r="B942" s="163"/>
      <c r="C942" s="163"/>
      <c r="D942" s="190" t="s">
        <v>8253</v>
      </c>
      <c r="E942" s="165">
        <v>45904</v>
      </c>
      <c r="F942" s="165">
        <v>45904</v>
      </c>
      <c r="G942" s="163" t="s">
        <v>12361</v>
      </c>
      <c r="H942" s="163" t="s">
        <v>12363</v>
      </c>
      <c r="I942" s="163"/>
      <c r="J942" s="163" t="s">
        <v>12366</v>
      </c>
      <c r="K942" s="164" t="s">
        <v>197</v>
      </c>
      <c r="L942" s="165">
        <v>45910</v>
      </c>
      <c r="M942" s="163"/>
      <c r="N942" s="163"/>
      <c r="O942" s="163"/>
    </row>
    <row r="943" spans="1:15">
      <c r="A943" s="163"/>
      <c r="B943" s="163"/>
      <c r="C943" s="163"/>
      <c r="D943" s="190" t="s">
        <v>14925</v>
      </c>
      <c r="E943" s="165">
        <v>45929</v>
      </c>
      <c r="F943" s="165">
        <v>45929</v>
      </c>
      <c r="G943" s="163" t="s">
        <v>12361</v>
      </c>
      <c r="H943" s="163" t="s">
        <v>12363</v>
      </c>
      <c r="I943" s="163"/>
      <c r="J943" s="163" t="s">
        <v>12366</v>
      </c>
      <c r="K943" s="164" t="s">
        <v>298</v>
      </c>
      <c r="L943" s="165">
        <v>45932</v>
      </c>
      <c r="M943" s="163"/>
      <c r="N943" s="163"/>
      <c r="O943" s="163"/>
    </row>
    <row r="944" spans="1:15">
      <c r="A944" s="163"/>
      <c r="B944" s="163"/>
      <c r="C944" s="163"/>
      <c r="D944" s="190" t="s">
        <v>15359</v>
      </c>
      <c r="E944" s="165">
        <v>45971</v>
      </c>
      <c r="F944" s="165">
        <v>45971</v>
      </c>
      <c r="G944" s="163" t="s">
        <v>12361</v>
      </c>
      <c r="H944" s="163" t="s">
        <v>12363</v>
      </c>
      <c r="I944" s="163"/>
      <c r="J944" s="163" t="s">
        <v>12366</v>
      </c>
      <c r="K944" s="164" t="s">
        <v>197</v>
      </c>
      <c r="L944" s="165">
        <v>45973</v>
      </c>
      <c r="M944" s="163"/>
      <c r="N944" s="163"/>
      <c r="O944" s="163"/>
    </row>
    <row r="945" spans="1:15">
      <c r="A945" s="163"/>
      <c r="B945" s="163"/>
      <c r="C945" s="163" t="s">
        <v>2418</v>
      </c>
      <c r="D945" s="190" t="s">
        <v>8254</v>
      </c>
      <c r="E945" s="165">
        <v>45883</v>
      </c>
      <c r="F945" s="165">
        <v>45883</v>
      </c>
      <c r="G945" s="163" t="s">
        <v>12044</v>
      </c>
      <c r="H945" s="163" t="s">
        <v>12385</v>
      </c>
      <c r="I945" s="163"/>
      <c r="J945" s="163" t="s">
        <v>12386</v>
      </c>
      <c r="K945" s="164" t="s">
        <v>195</v>
      </c>
      <c r="L945" s="164"/>
      <c r="M945" s="163"/>
      <c r="N945" s="163"/>
      <c r="O945" s="163"/>
    </row>
    <row r="946" spans="1:15">
      <c r="A946" s="163"/>
      <c r="B946" s="163"/>
      <c r="C946" s="163"/>
      <c r="D946" s="190" t="s">
        <v>8255</v>
      </c>
      <c r="E946" s="165">
        <v>45884</v>
      </c>
      <c r="F946" s="165">
        <v>45884</v>
      </c>
      <c r="G946" s="163" t="s">
        <v>5369</v>
      </c>
      <c r="H946" s="163" t="s">
        <v>12391</v>
      </c>
      <c r="I946" s="163"/>
      <c r="J946" s="163" t="s">
        <v>12392</v>
      </c>
      <c r="K946" s="164" t="s">
        <v>195</v>
      </c>
      <c r="L946" s="164"/>
      <c r="M946" s="163"/>
      <c r="N946" s="163"/>
      <c r="O946" s="163"/>
    </row>
    <row r="947" spans="1:15">
      <c r="A947" s="163"/>
      <c r="B947" s="163"/>
      <c r="C947" s="163"/>
      <c r="D947" s="190" t="s">
        <v>8256</v>
      </c>
      <c r="E947" s="165">
        <v>45879</v>
      </c>
      <c r="F947" s="165">
        <v>45879</v>
      </c>
      <c r="G947" s="163" t="s">
        <v>12044</v>
      </c>
      <c r="H947" s="163" t="s">
        <v>12385</v>
      </c>
      <c r="I947" s="163"/>
      <c r="J947" s="163" t="s">
        <v>12828</v>
      </c>
      <c r="K947" s="164" t="s">
        <v>195</v>
      </c>
      <c r="L947" s="164"/>
      <c r="M947" s="163"/>
      <c r="N947" s="163"/>
      <c r="O947" s="163"/>
    </row>
    <row r="948" spans="1:15">
      <c r="A948" s="163"/>
      <c r="B948" s="163"/>
      <c r="C948" s="163" t="s">
        <v>7094</v>
      </c>
      <c r="D948" s="190" t="s">
        <v>8257</v>
      </c>
      <c r="E948" s="165">
        <v>45887</v>
      </c>
      <c r="F948" s="165">
        <v>45887</v>
      </c>
      <c r="G948" s="163" t="s">
        <v>12478</v>
      </c>
      <c r="H948" s="163" t="s">
        <v>12479</v>
      </c>
      <c r="I948" s="163"/>
      <c r="J948" s="163" t="s">
        <v>12480</v>
      </c>
      <c r="K948" s="164" t="s">
        <v>195</v>
      </c>
      <c r="L948" s="165">
        <v>45893</v>
      </c>
      <c r="M948" s="163"/>
      <c r="N948" s="163"/>
      <c r="O948" s="163"/>
    </row>
    <row r="949" spans="1:15">
      <c r="A949" s="163"/>
      <c r="B949" s="163"/>
      <c r="C949" s="163" t="s">
        <v>7094</v>
      </c>
      <c r="D949" s="190" t="s">
        <v>8258</v>
      </c>
      <c r="E949" s="165">
        <v>45887</v>
      </c>
      <c r="F949" s="165">
        <v>45887</v>
      </c>
      <c r="G949" s="163" t="s">
        <v>12478</v>
      </c>
      <c r="H949" s="163" t="s">
        <v>12479</v>
      </c>
      <c r="I949" s="163"/>
      <c r="J949" s="163" t="s">
        <v>7070</v>
      </c>
      <c r="K949" s="164" t="s">
        <v>195</v>
      </c>
      <c r="L949" s="165">
        <v>45893</v>
      </c>
      <c r="M949" s="163"/>
      <c r="N949" s="163"/>
      <c r="O949" s="163"/>
    </row>
    <row r="950" spans="1:15">
      <c r="A950" s="163"/>
      <c r="B950" s="163"/>
      <c r="C950" s="163" t="s">
        <v>3440</v>
      </c>
      <c r="D950" s="190" t="s">
        <v>8259</v>
      </c>
      <c r="E950" s="165">
        <v>45887</v>
      </c>
      <c r="F950" s="165">
        <v>45887</v>
      </c>
      <c r="G950" s="163" t="s">
        <v>12478</v>
      </c>
      <c r="H950" s="163" t="s">
        <v>12479</v>
      </c>
      <c r="I950" s="163"/>
      <c r="J950" s="163" t="s">
        <v>12480</v>
      </c>
      <c r="K950" s="164" t="s">
        <v>195</v>
      </c>
      <c r="L950" s="165">
        <v>45893</v>
      </c>
      <c r="M950" s="163"/>
      <c r="N950" s="163"/>
      <c r="O950" s="163"/>
    </row>
    <row r="951" spans="1:15">
      <c r="A951" s="163"/>
      <c r="B951" s="163"/>
      <c r="C951" s="163" t="s">
        <v>2292</v>
      </c>
      <c r="D951" s="190" t="s">
        <v>8260</v>
      </c>
      <c r="E951" s="165">
        <v>46009</v>
      </c>
      <c r="F951" s="165">
        <v>46009</v>
      </c>
      <c r="G951" s="163" t="s">
        <v>12123</v>
      </c>
      <c r="H951" s="163" t="s">
        <v>12441</v>
      </c>
      <c r="I951" s="163"/>
      <c r="J951" s="163" t="s">
        <v>12442</v>
      </c>
      <c r="K951" s="164"/>
      <c r="L951" s="165"/>
      <c r="M951" s="163"/>
      <c r="N951" s="163"/>
      <c r="O951" s="163"/>
    </row>
    <row r="952" spans="1:15">
      <c r="A952" s="163"/>
      <c r="B952" s="163"/>
      <c r="C952" s="163" t="s">
        <v>2292</v>
      </c>
      <c r="D952" s="190" t="s">
        <v>12843</v>
      </c>
      <c r="E952" s="165">
        <v>45902</v>
      </c>
      <c r="F952" s="165">
        <v>45902</v>
      </c>
      <c r="G952" s="163" t="s">
        <v>12123</v>
      </c>
      <c r="H952" s="163" t="s">
        <v>12441</v>
      </c>
      <c r="I952" s="163"/>
      <c r="J952" s="163" t="s">
        <v>12442</v>
      </c>
      <c r="K952" s="164" t="s">
        <v>298</v>
      </c>
      <c r="L952" s="165">
        <v>45905</v>
      </c>
      <c r="M952" s="163"/>
      <c r="N952" s="163"/>
      <c r="O952" s="163"/>
    </row>
    <row r="953" spans="1:15">
      <c r="A953" s="163"/>
      <c r="B953" s="163"/>
      <c r="C953" s="163" t="s">
        <v>2292</v>
      </c>
      <c r="D953" s="190" t="s">
        <v>14926</v>
      </c>
      <c r="E953" s="165">
        <v>45927</v>
      </c>
      <c r="F953" s="165">
        <v>45927</v>
      </c>
      <c r="G953" s="163" t="s">
        <v>12123</v>
      </c>
      <c r="H953" s="163" t="s">
        <v>12441</v>
      </c>
      <c r="I953" s="163"/>
      <c r="J953" s="163" t="s">
        <v>12442</v>
      </c>
      <c r="K953" s="164" t="s">
        <v>298</v>
      </c>
      <c r="L953" s="165">
        <v>45932</v>
      </c>
      <c r="M953" s="163"/>
      <c r="N953" s="163"/>
      <c r="O953" s="163"/>
    </row>
    <row r="954" spans="1:15">
      <c r="A954" s="163"/>
      <c r="B954" s="163"/>
      <c r="C954" s="163" t="s">
        <v>2292</v>
      </c>
      <c r="D954" s="190" t="s">
        <v>15569</v>
      </c>
      <c r="E954" s="165">
        <v>45988</v>
      </c>
      <c r="F954" s="165">
        <v>45988</v>
      </c>
      <c r="G954" s="163" t="s">
        <v>12123</v>
      </c>
      <c r="H954" s="163" t="s">
        <v>12441</v>
      </c>
      <c r="I954" s="163"/>
      <c r="J954" s="163" t="s">
        <v>12442</v>
      </c>
      <c r="K954" s="164" t="s">
        <v>459</v>
      </c>
      <c r="L954" s="165" t="s">
        <v>11746</v>
      </c>
      <c r="M954" s="163"/>
      <c r="N954" s="163"/>
      <c r="O954" s="163"/>
    </row>
    <row r="955" spans="1:15">
      <c r="A955" s="163"/>
      <c r="B955" s="163"/>
      <c r="C955" s="163" t="s">
        <v>2292</v>
      </c>
      <c r="D955" s="190" t="s">
        <v>8261</v>
      </c>
      <c r="E955" s="165">
        <v>45889</v>
      </c>
      <c r="F955" s="165">
        <v>45889</v>
      </c>
      <c r="G955" s="163" t="s">
        <v>12123</v>
      </c>
      <c r="H955" s="163" t="s">
        <v>12441</v>
      </c>
      <c r="I955" s="163"/>
      <c r="J955" s="163" t="s">
        <v>12443</v>
      </c>
      <c r="K955" s="164" t="s">
        <v>197</v>
      </c>
      <c r="L955" s="165">
        <v>45892</v>
      </c>
      <c r="M955" s="163"/>
      <c r="N955" s="163"/>
      <c r="O955" s="163"/>
    </row>
    <row r="956" spans="1:15">
      <c r="A956" s="163"/>
      <c r="B956" s="163"/>
      <c r="C956" s="163" t="s">
        <v>2292</v>
      </c>
      <c r="D956" s="190" t="s">
        <v>12844</v>
      </c>
      <c r="E956" s="165">
        <v>45902</v>
      </c>
      <c r="F956" s="165">
        <v>45902</v>
      </c>
      <c r="G956" s="163" t="s">
        <v>12123</v>
      </c>
      <c r="H956" s="163" t="s">
        <v>12441</v>
      </c>
      <c r="I956" s="163"/>
      <c r="J956" s="163" t="s">
        <v>12443</v>
      </c>
      <c r="K956" s="164" t="s">
        <v>298</v>
      </c>
      <c r="L956" s="165">
        <v>45905</v>
      </c>
      <c r="M956" s="163"/>
      <c r="N956" s="163"/>
      <c r="O956" s="163"/>
    </row>
    <row r="957" spans="1:15">
      <c r="A957" s="163"/>
      <c r="B957" s="163"/>
      <c r="C957" s="163" t="s">
        <v>2292</v>
      </c>
      <c r="D957" s="190" t="s">
        <v>14927</v>
      </c>
      <c r="E957" s="165">
        <v>45929</v>
      </c>
      <c r="F957" s="165">
        <v>45929</v>
      </c>
      <c r="G957" s="163" t="s">
        <v>12123</v>
      </c>
      <c r="H957" s="163" t="s">
        <v>12441</v>
      </c>
      <c r="I957" s="163"/>
      <c r="J957" s="163" t="s">
        <v>12443</v>
      </c>
      <c r="K957" s="164" t="s">
        <v>298</v>
      </c>
      <c r="L957" s="165">
        <v>45932</v>
      </c>
      <c r="M957" s="163"/>
      <c r="N957" s="163"/>
      <c r="O957" s="163"/>
    </row>
    <row r="958" spans="1:15">
      <c r="A958" s="163"/>
      <c r="B958" s="163"/>
      <c r="C958" s="163" t="s">
        <v>2292</v>
      </c>
      <c r="D958" s="190" t="s">
        <v>15568</v>
      </c>
      <c r="E958" s="165">
        <v>45988</v>
      </c>
      <c r="F958" s="165">
        <v>45988</v>
      </c>
      <c r="G958" s="163" t="s">
        <v>12123</v>
      </c>
      <c r="H958" s="163" t="s">
        <v>12441</v>
      </c>
      <c r="I958" s="163"/>
      <c r="J958" s="163" t="s">
        <v>12443</v>
      </c>
      <c r="K958" s="164" t="s">
        <v>459</v>
      </c>
      <c r="L958" s="165" t="s">
        <v>11746</v>
      </c>
      <c r="M958" s="163"/>
      <c r="N958" s="163"/>
      <c r="O958" s="163"/>
    </row>
    <row r="959" spans="1:15">
      <c r="A959" s="163"/>
      <c r="B959" s="163"/>
      <c r="C959" s="163" t="s">
        <v>2292</v>
      </c>
      <c r="D959" s="190" t="s">
        <v>8262</v>
      </c>
      <c r="E959" s="165">
        <v>45889</v>
      </c>
      <c r="F959" s="165">
        <v>45889</v>
      </c>
      <c r="G959" s="163" t="s">
        <v>12123</v>
      </c>
      <c r="H959" s="163" t="s">
        <v>12441</v>
      </c>
      <c r="I959" s="163"/>
      <c r="J959" s="163" t="s">
        <v>12444</v>
      </c>
      <c r="K959" s="164" t="s">
        <v>197</v>
      </c>
      <c r="L959" s="165">
        <v>45894</v>
      </c>
      <c r="M959" s="163"/>
      <c r="N959" s="163"/>
      <c r="O959" s="163"/>
    </row>
    <row r="960" spans="1:15">
      <c r="A960" s="163"/>
      <c r="B960" s="163"/>
      <c r="C960" s="163" t="s">
        <v>2292</v>
      </c>
      <c r="D960" s="190" t="s">
        <v>12845</v>
      </c>
      <c r="E960" s="165">
        <v>45902</v>
      </c>
      <c r="F960" s="165">
        <v>45902</v>
      </c>
      <c r="G960" s="163" t="s">
        <v>12123</v>
      </c>
      <c r="H960" s="163" t="s">
        <v>12441</v>
      </c>
      <c r="I960" s="163"/>
      <c r="J960" s="163" t="s">
        <v>12444</v>
      </c>
      <c r="K960" s="164" t="s">
        <v>197</v>
      </c>
      <c r="L960" s="165">
        <v>45905</v>
      </c>
      <c r="M960" s="163"/>
      <c r="N960" s="163"/>
      <c r="O960" s="163"/>
    </row>
    <row r="961" spans="1:15">
      <c r="A961" s="163"/>
      <c r="B961" s="163"/>
      <c r="C961" s="163" t="s">
        <v>2292</v>
      </c>
      <c r="D961" s="190" t="s">
        <v>15090</v>
      </c>
      <c r="E961" s="165">
        <v>45952</v>
      </c>
      <c r="F961" s="165">
        <v>45952</v>
      </c>
      <c r="G961" s="163" t="s">
        <v>12123</v>
      </c>
      <c r="H961" s="163" t="s">
        <v>12441</v>
      </c>
      <c r="I961" s="163"/>
      <c r="J961" s="163" t="s">
        <v>12444</v>
      </c>
      <c r="K961" s="164" t="s">
        <v>195</v>
      </c>
      <c r="L961" s="159">
        <v>45953</v>
      </c>
      <c r="M961" s="163"/>
      <c r="N961" s="163"/>
      <c r="O961" s="163"/>
    </row>
    <row r="962" spans="1:15">
      <c r="A962" s="163"/>
      <c r="B962" s="163"/>
      <c r="C962" s="163" t="s">
        <v>2292</v>
      </c>
      <c r="D962" s="190" t="s">
        <v>8263</v>
      </c>
      <c r="E962" s="165">
        <v>45890</v>
      </c>
      <c r="F962" s="165">
        <v>45890</v>
      </c>
      <c r="G962" s="163" t="s">
        <v>12123</v>
      </c>
      <c r="H962" s="163" t="s">
        <v>12441</v>
      </c>
      <c r="I962" s="163"/>
      <c r="J962" s="163" t="s">
        <v>12451</v>
      </c>
      <c r="K962" s="164" t="s">
        <v>197</v>
      </c>
      <c r="L962" s="165">
        <v>45895</v>
      </c>
      <c r="M962" s="163"/>
      <c r="N962" s="163"/>
      <c r="O962" s="163"/>
    </row>
    <row r="963" spans="1:15">
      <c r="A963" s="163"/>
      <c r="B963" s="163"/>
      <c r="C963" s="163" t="s">
        <v>2292</v>
      </c>
      <c r="D963" s="190" t="s">
        <v>12846</v>
      </c>
      <c r="E963" s="165">
        <v>45902</v>
      </c>
      <c r="F963" s="165">
        <v>45902</v>
      </c>
      <c r="G963" s="163" t="s">
        <v>12123</v>
      </c>
      <c r="H963" s="163" t="s">
        <v>12441</v>
      </c>
      <c r="I963" s="163"/>
      <c r="J963" s="163" t="s">
        <v>12451</v>
      </c>
      <c r="K963" s="164" t="s">
        <v>195</v>
      </c>
      <c r="L963" s="165">
        <v>45905</v>
      </c>
      <c r="M963" s="163"/>
      <c r="N963" s="163"/>
      <c r="O963" s="163"/>
    </row>
    <row r="964" spans="1:15">
      <c r="A964" s="163"/>
      <c r="B964" s="163"/>
      <c r="C964" s="163" t="s">
        <v>2292</v>
      </c>
      <c r="D964" s="190" t="s">
        <v>15091</v>
      </c>
      <c r="E964" s="165">
        <v>45952</v>
      </c>
      <c r="F964" s="165">
        <v>45952</v>
      </c>
      <c r="G964" s="163" t="s">
        <v>12123</v>
      </c>
      <c r="H964" s="163" t="s">
        <v>12441</v>
      </c>
      <c r="I964" s="163"/>
      <c r="J964" s="163" t="s">
        <v>12451</v>
      </c>
      <c r="K964" s="164" t="s">
        <v>195</v>
      </c>
      <c r="L964" s="159">
        <v>45953</v>
      </c>
      <c r="M964" s="163"/>
      <c r="N964" s="163"/>
      <c r="O964" s="163"/>
    </row>
    <row r="965" spans="1:15">
      <c r="A965" s="163"/>
      <c r="B965" s="163"/>
      <c r="C965" s="163" t="s">
        <v>2292</v>
      </c>
      <c r="D965" s="190" t="s">
        <v>8264</v>
      </c>
      <c r="E965" s="165">
        <v>45890</v>
      </c>
      <c r="F965" s="165">
        <v>45890</v>
      </c>
      <c r="G965" s="163" t="s">
        <v>12123</v>
      </c>
      <c r="H965" s="163" t="s">
        <v>12441</v>
      </c>
      <c r="I965" s="163"/>
      <c r="J965" s="163" t="s">
        <v>12452</v>
      </c>
      <c r="K965" s="164" t="s">
        <v>197</v>
      </c>
      <c r="L965" s="165">
        <v>45894</v>
      </c>
      <c r="M965" s="163"/>
      <c r="N965" s="163"/>
      <c r="O965" s="163"/>
    </row>
    <row r="966" spans="1:15">
      <c r="A966" s="163"/>
      <c r="B966" s="163"/>
      <c r="C966" s="163" t="s">
        <v>2292</v>
      </c>
      <c r="D966" s="190" t="s">
        <v>12847</v>
      </c>
      <c r="E966" s="165">
        <v>45902</v>
      </c>
      <c r="F966" s="165">
        <v>45902</v>
      </c>
      <c r="G966" s="163" t="s">
        <v>12123</v>
      </c>
      <c r="H966" s="163" t="s">
        <v>12441</v>
      </c>
      <c r="I966" s="163"/>
      <c r="J966" s="163" t="s">
        <v>12452</v>
      </c>
      <c r="K966" s="164" t="s">
        <v>195</v>
      </c>
      <c r="L966" s="165">
        <v>45905</v>
      </c>
      <c r="M966" s="163"/>
      <c r="N966" s="163"/>
      <c r="O966" s="163"/>
    </row>
    <row r="967" spans="1:15">
      <c r="A967" s="163"/>
      <c r="B967" s="163"/>
      <c r="C967" s="163" t="s">
        <v>2292</v>
      </c>
      <c r="D967" s="190" t="s">
        <v>15092</v>
      </c>
      <c r="E967" s="165">
        <v>45952</v>
      </c>
      <c r="F967" s="165">
        <v>45952</v>
      </c>
      <c r="G967" s="163" t="s">
        <v>12123</v>
      </c>
      <c r="H967" s="163" t="s">
        <v>12441</v>
      </c>
      <c r="I967" s="163"/>
      <c r="J967" s="163" t="s">
        <v>12452</v>
      </c>
      <c r="K967" s="164" t="s">
        <v>195</v>
      </c>
      <c r="L967" s="159">
        <v>45953</v>
      </c>
      <c r="M967" s="163"/>
      <c r="N967" s="163"/>
      <c r="O967" s="163"/>
    </row>
    <row r="968" spans="1:15">
      <c r="A968" s="163"/>
      <c r="B968" s="163"/>
      <c r="C968" s="163" t="s">
        <v>2292</v>
      </c>
      <c r="D968" s="190" t="s">
        <v>8265</v>
      </c>
      <c r="E968" s="165">
        <v>45890</v>
      </c>
      <c r="F968" s="165">
        <v>45890</v>
      </c>
      <c r="G968" s="163" t="s">
        <v>12123</v>
      </c>
      <c r="H968" s="163" t="s">
        <v>12441</v>
      </c>
      <c r="I968" s="163"/>
      <c r="J968" s="163" t="s">
        <v>12453</v>
      </c>
      <c r="K968" s="164" t="s">
        <v>197</v>
      </c>
      <c r="L968" s="165">
        <v>45894</v>
      </c>
      <c r="M968" s="163"/>
      <c r="N968" s="163"/>
      <c r="O968" s="163"/>
    </row>
    <row r="969" spans="1:15">
      <c r="A969" s="163"/>
      <c r="B969" s="163"/>
      <c r="C969" s="163" t="s">
        <v>2292</v>
      </c>
      <c r="D969" s="190" t="s">
        <v>12848</v>
      </c>
      <c r="E969" s="165">
        <v>45902</v>
      </c>
      <c r="F969" s="165">
        <v>45902</v>
      </c>
      <c r="G969" s="163" t="s">
        <v>12123</v>
      </c>
      <c r="H969" s="163" t="s">
        <v>12441</v>
      </c>
      <c r="I969" s="163"/>
      <c r="J969" s="163" t="s">
        <v>12453</v>
      </c>
      <c r="K969" s="164" t="s">
        <v>195</v>
      </c>
      <c r="L969" s="165">
        <v>45905</v>
      </c>
      <c r="M969" s="163"/>
      <c r="N969" s="163"/>
      <c r="O969" s="163"/>
    </row>
    <row r="970" spans="1:15">
      <c r="A970" s="163"/>
      <c r="B970" s="163"/>
      <c r="C970" s="163" t="s">
        <v>2292</v>
      </c>
      <c r="D970" s="190" t="s">
        <v>15093</v>
      </c>
      <c r="E970" s="165">
        <v>45952</v>
      </c>
      <c r="F970" s="165">
        <v>45952</v>
      </c>
      <c r="G970" s="163" t="s">
        <v>12123</v>
      </c>
      <c r="H970" s="163" t="s">
        <v>12441</v>
      </c>
      <c r="I970" s="163"/>
      <c r="J970" s="163" t="s">
        <v>12453</v>
      </c>
      <c r="K970" s="164" t="s">
        <v>195</v>
      </c>
      <c r="L970" s="159">
        <v>45953</v>
      </c>
      <c r="M970" s="163"/>
      <c r="N970" s="163"/>
      <c r="O970" s="163"/>
    </row>
    <row r="971" spans="1:15">
      <c r="A971" s="163"/>
      <c r="B971" s="163"/>
      <c r="C971" s="163" t="s">
        <v>2064</v>
      </c>
      <c r="D971" s="190" t="s">
        <v>8266</v>
      </c>
      <c r="E971" s="165">
        <v>45890</v>
      </c>
      <c r="F971" s="165">
        <v>45890</v>
      </c>
      <c r="G971" s="163" t="s">
        <v>11176</v>
      </c>
      <c r="H971" s="163" t="s">
        <v>12454</v>
      </c>
      <c r="I971" s="163"/>
      <c r="J971" s="163" t="s">
        <v>12455</v>
      </c>
      <c r="K971" s="164" t="s">
        <v>195</v>
      </c>
      <c r="L971" s="165">
        <v>45894</v>
      </c>
      <c r="M971" s="163"/>
      <c r="N971" s="163"/>
      <c r="O971" s="163"/>
    </row>
    <row r="972" spans="1:15">
      <c r="A972" s="163"/>
      <c r="B972" s="163"/>
      <c r="C972" s="163" t="s">
        <v>2064</v>
      </c>
      <c r="D972" s="190" t="s">
        <v>8267</v>
      </c>
      <c r="E972" s="165">
        <v>45890</v>
      </c>
      <c r="F972" s="165">
        <v>45890</v>
      </c>
      <c r="G972" s="163" t="s">
        <v>11176</v>
      </c>
      <c r="H972" s="163" t="s">
        <v>12456</v>
      </c>
      <c r="I972" s="163"/>
      <c r="J972" s="163" t="s">
        <v>12457</v>
      </c>
      <c r="K972" s="164" t="s">
        <v>195</v>
      </c>
      <c r="L972" s="165">
        <v>45894</v>
      </c>
      <c r="M972" s="163"/>
      <c r="N972" s="163"/>
      <c r="O972" s="163"/>
    </row>
    <row r="973" spans="1:15">
      <c r="A973" s="163"/>
      <c r="B973" s="163"/>
      <c r="C973" s="163" t="s">
        <v>1997</v>
      </c>
      <c r="D973" s="190" t="s">
        <v>8268</v>
      </c>
      <c r="E973" s="165">
        <v>45890</v>
      </c>
      <c r="F973" s="165">
        <v>45890</v>
      </c>
      <c r="G973" s="163" t="s">
        <v>11176</v>
      </c>
      <c r="H973" s="163" t="s">
        <v>12456</v>
      </c>
      <c r="I973" s="163"/>
      <c r="J973" s="163" t="s">
        <v>12458</v>
      </c>
      <c r="K973" s="164" t="s">
        <v>298</v>
      </c>
      <c r="L973" s="165">
        <v>45894</v>
      </c>
      <c r="M973" s="163"/>
      <c r="N973" s="163"/>
      <c r="O973" s="163"/>
    </row>
    <row r="974" spans="1:15">
      <c r="A974" s="163"/>
      <c r="B974" s="163"/>
      <c r="C974" s="163" t="s">
        <v>1997</v>
      </c>
      <c r="D974" s="190" t="s">
        <v>14817</v>
      </c>
      <c r="E974" s="165">
        <v>45936</v>
      </c>
      <c r="F974" s="165">
        <v>45936</v>
      </c>
      <c r="G974" s="163" t="s">
        <v>11176</v>
      </c>
      <c r="H974" s="163" t="s">
        <v>12456</v>
      </c>
      <c r="I974" s="163"/>
      <c r="J974" s="163" t="s">
        <v>12458</v>
      </c>
      <c r="K974" s="164" t="s">
        <v>195</v>
      </c>
      <c r="L974" s="165">
        <v>45937</v>
      </c>
      <c r="M974" s="163"/>
      <c r="N974" s="163"/>
      <c r="O974" s="163"/>
    </row>
    <row r="975" spans="1:15">
      <c r="A975" s="163"/>
      <c r="B975" s="163"/>
      <c r="C975" s="163"/>
      <c r="D975" s="190" t="s">
        <v>8269</v>
      </c>
      <c r="E975" s="165">
        <v>45890</v>
      </c>
      <c r="F975" s="165">
        <v>45890</v>
      </c>
      <c r="G975" s="163" t="s">
        <v>11176</v>
      </c>
      <c r="H975" s="163" t="s">
        <v>12454</v>
      </c>
      <c r="I975" s="163"/>
      <c r="J975" s="163" t="s">
        <v>12459</v>
      </c>
      <c r="K975" s="164" t="s">
        <v>298</v>
      </c>
      <c r="L975" s="165">
        <v>45894</v>
      </c>
      <c r="M975" s="163"/>
      <c r="N975" s="163"/>
      <c r="O975" s="163"/>
    </row>
    <row r="976" spans="1:15">
      <c r="A976" s="163"/>
      <c r="B976" s="163"/>
      <c r="C976" s="163" t="s">
        <v>2064</v>
      </c>
      <c r="D976" s="190" t="s">
        <v>8270</v>
      </c>
      <c r="E976" s="165">
        <v>45891</v>
      </c>
      <c r="F976" s="165">
        <v>45891</v>
      </c>
      <c r="G976" s="163" t="s">
        <v>11176</v>
      </c>
      <c r="H976" s="163" t="s">
        <v>12456</v>
      </c>
      <c r="I976" s="163"/>
      <c r="J976" s="163" t="s">
        <v>355</v>
      </c>
      <c r="K976" s="164" t="s">
        <v>195</v>
      </c>
      <c r="L976" s="165">
        <v>45894</v>
      </c>
      <c r="M976" s="163"/>
      <c r="N976" s="163"/>
      <c r="O976" s="163"/>
    </row>
    <row r="977" spans="1:15">
      <c r="A977" s="163"/>
      <c r="B977" s="163"/>
      <c r="C977" s="163" t="s">
        <v>2064</v>
      </c>
      <c r="D977" s="190" t="s">
        <v>8271</v>
      </c>
      <c r="E977" s="165">
        <v>45891</v>
      </c>
      <c r="F977" s="165">
        <v>45891</v>
      </c>
      <c r="G977" s="163" t="s">
        <v>11176</v>
      </c>
      <c r="H977" s="163" t="s">
        <v>12456</v>
      </c>
      <c r="I977" s="163"/>
      <c r="J977" s="163" t="s">
        <v>7016</v>
      </c>
      <c r="K977" s="164" t="s">
        <v>195</v>
      </c>
      <c r="L977" s="165">
        <v>45895</v>
      </c>
      <c r="M977" s="163"/>
      <c r="N977" s="163"/>
      <c r="O977" s="163"/>
    </row>
    <row r="978" spans="1:15">
      <c r="A978" s="163"/>
      <c r="B978" s="163"/>
      <c r="C978" s="163" t="s">
        <v>2064</v>
      </c>
      <c r="D978" s="190" t="s">
        <v>8272</v>
      </c>
      <c r="E978" s="165">
        <v>45891</v>
      </c>
      <c r="F978" s="165">
        <v>45891</v>
      </c>
      <c r="G978" s="163" t="s">
        <v>11176</v>
      </c>
      <c r="H978" s="163" t="s">
        <v>12456</v>
      </c>
      <c r="I978" s="163"/>
      <c r="J978" s="163" t="s">
        <v>12465</v>
      </c>
      <c r="K978" s="164" t="s">
        <v>195</v>
      </c>
      <c r="L978" s="165">
        <v>45894</v>
      </c>
      <c r="M978" s="163"/>
      <c r="N978" s="163"/>
      <c r="O978" s="163"/>
    </row>
    <row r="979" spans="1:15">
      <c r="A979" s="163"/>
      <c r="B979" s="163"/>
      <c r="C979" s="163"/>
      <c r="D979" s="190" t="s">
        <v>8273</v>
      </c>
      <c r="E979" s="165">
        <v>45897</v>
      </c>
      <c r="F979" s="165">
        <v>45897</v>
      </c>
      <c r="G979" s="163" t="s">
        <v>6842</v>
      </c>
      <c r="H979" s="163" t="s">
        <v>12775</v>
      </c>
      <c r="I979" s="163"/>
      <c r="J979" s="163" t="s">
        <v>12776</v>
      </c>
      <c r="K979" s="164" t="s">
        <v>195</v>
      </c>
      <c r="L979" s="165">
        <v>45901</v>
      </c>
      <c r="M979" s="163"/>
      <c r="N979" s="163"/>
      <c r="O979" s="163"/>
    </row>
    <row r="980" spans="1:15">
      <c r="A980" s="163"/>
      <c r="B980" s="163"/>
      <c r="C980" s="163" t="s">
        <v>2800</v>
      </c>
      <c r="D980" s="190" t="s">
        <v>8274</v>
      </c>
      <c r="E980" s="165">
        <v>45898</v>
      </c>
      <c r="F980" s="165">
        <v>45898</v>
      </c>
      <c r="G980" s="163" t="s">
        <v>11176</v>
      </c>
      <c r="H980" s="163" t="s">
        <v>12454</v>
      </c>
      <c r="I980" s="163"/>
      <c r="J980" s="163" t="s">
        <v>12098</v>
      </c>
      <c r="K980" s="164" t="s">
        <v>298</v>
      </c>
      <c r="L980" s="165">
        <v>45905</v>
      </c>
      <c r="M980" s="163"/>
      <c r="N980" s="163"/>
      <c r="O980" s="163"/>
    </row>
    <row r="981" spans="1:15">
      <c r="A981" s="163"/>
      <c r="B981" s="163"/>
      <c r="C981" s="163" t="s">
        <v>2800</v>
      </c>
      <c r="D981" s="190" t="s">
        <v>14803</v>
      </c>
      <c r="E981" s="165">
        <v>45934</v>
      </c>
      <c r="F981" s="165">
        <v>45934</v>
      </c>
      <c r="G981" s="163" t="s">
        <v>11176</v>
      </c>
      <c r="H981" s="163" t="s">
        <v>12454</v>
      </c>
      <c r="I981" s="163"/>
      <c r="J981" s="163" t="s">
        <v>12098</v>
      </c>
      <c r="K981" s="315" t="s">
        <v>197</v>
      </c>
      <c r="L981" s="165" t="s">
        <v>11746</v>
      </c>
      <c r="M981" s="163"/>
      <c r="N981" s="163"/>
      <c r="O981" s="163"/>
    </row>
    <row r="982" spans="1:15">
      <c r="A982" s="163"/>
      <c r="B982" s="163"/>
      <c r="C982" s="163" t="s">
        <v>2800</v>
      </c>
      <c r="D982" s="190" t="s">
        <v>14942</v>
      </c>
      <c r="E982" s="165">
        <v>45934</v>
      </c>
      <c r="F982" s="165">
        <v>45934</v>
      </c>
      <c r="G982" s="163" t="s">
        <v>11176</v>
      </c>
      <c r="H982" s="163" t="s">
        <v>12454</v>
      </c>
      <c r="I982" s="163"/>
      <c r="J982" s="163" t="s">
        <v>12098</v>
      </c>
      <c r="K982" s="164" t="s">
        <v>195</v>
      </c>
      <c r="L982" s="165">
        <v>45940</v>
      </c>
      <c r="M982" s="163"/>
      <c r="N982" s="163"/>
      <c r="O982" s="163"/>
    </row>
    <row r="983" spans="1:15">
      <c r="A983" s="163"/>
      <c r="B983" s="163"/>
      <c r="C983" s="163" t="s">
        <v>2418</v>
      </c>
      <c r="D983" s="190" t="s">
        <v>8275</v>
      </c>
      <c r="E983" s="165">
        <v>45898</v>
      </c>
      <c r="F983" s="165">
        <v>45898</v>
      </c>
      <c r="G983" s="163" t="s">
        <v>12044</v>
      </c>
      <c r="H983" s="163" t="s">
        <v>12385</v>
      </c>
      <c r="I983" s="163"/>
      <c r="J983" s="163" t="s">
        <v>12813</v>
      </c>
      <c r="K983" s="164" t="s">
        <v>195</v>
      </c>
      <c r="L983" s="165">
        <v>45901</v>
      </c>
      <c r="M983" s="163"/>
      <c r="N983" s="163"/>
      <c r="O983" s="163"/>
    </row>
    <row r="984" spans="1:15">
      <c r="A984" s="163"/>
      <c r="B984" s="163"/>
      <c r="C984" s="163" t="s">
        <v>2418</v>
      </c>
      <c r="D984" s="190" t="s">
        <v>8276</v>
      </c>
      <c r="E984" s="165">
        <v>45899</v>
      </c>
      <c r="F984" s="165">
        <v>45899</v>
      </c>
      <c r="G984" s="163" t="s">
        <v>11176</v>
      </c>
      <c r="H984" s="163" t="s">
        <v>12817</v>
      </c>
      <c r="I984" s="163"/>
      <c r="J984" s="163" t="s">
        <v>12818</v>
      </c>
      <c r="K984" s="164" t="s">
        <v>197</v>
      </c>
      <c r="L984" s="165">
        <v>45905</v>
      </c>
      <c r="M984" s="163"/>
      <c r="N984" s="163"/>
      <c r="O984" s="163"/>
    </row>
    <row r="985" spans="1:15">
      <c r="A985" s="163"/>
      <c r="B985" s="163"/>
      <c r="C985" s="163" t="s">
        <v>2418</v>
      </c>
      <c r="D985" s="190" t="s">
        <v>14634</v>
      </c>
      <c r="E985" s="165">
        <v>45919</v>
      </c>
      <c r="F985" s="165">
        <v>45919</v>
      </c>
      <c r="G985" s="163" t="s">
        <v>11176</v>
      </c>
      <c r="H985" s="163" t="s">
        <v>12817</v>
      </c>
      <c r="I985" s="163"/>
      <c r="J985" s="163" t="s">
        <v>12818</v>
      </c>
      <c r="K985" s="164" t="s">
        <v>195</v>
      </c>
      <c r="L985" s="165">
        <v>45923</v>
      </c>
      <c r="M985" s="163" t="s">
        <v>14629</v>
      </c>
      <c r="N985" s="163"/>
      <c r="O985" s="163"/>
    </row>
    <row r="986" spans="1:15">
      <c r="A986" s="163"/>
      <c r="B986" s="163"/>
      <c r="C986" s="163" t="s">
        <v>2418</v>
      </c>
      <c r="D986" s="190" t="s">
        <v>8277</v>
      </c>
      <c r="E986" s="165">
        <v>45899</v>
      </c>
      <c r="F986" s="165">
        <v>45899</v>
      </c>
      <c r="G986" s="163" t="s">
        <v>11176</v>
      </c>
      <c r="H986" s="163" t="s">
        <v>12454</v>
      </c>
      <c r="I986" s="163"/>
      <c r="J986" s="163" t="s">
        <v>11835</v>
      </c>
      <c r="K986" s="164" t="s">
        <v>197</v>
      </c>
      <c r="L986" s="165">
        <v>45905</v>
      </c>
      <c r="M986" s="163"/>
      <c r="N986" s="163"/>
      <c r="O986" s="163"/>
    </row>
    <row r="987" spans="1:15">
      <c r="A987" s="163"/>
      <c r="B987" s="163"/>
      <c r="C987" s="163" t="s">
        <v>2418</v>
      </c>
      <c r="D987" s="190" t="s">
        <v>13018</v>
      </c>
      <c r="E987" s="165">
        <v>45915</v>
      </c>
      <c r="F987" s="165">
        <v>45915</v>
      </c>
      <c r="G987" s="163" t="s">
        <v>11176</v>
      </c>
      <c r="H987" s="163" t="s">
        <v>12454</v>
      </c>
      <c r="I987" s="163"/>
      <c r="J987" s="163" t="s">
        <v>11835</v>
      </c>
      <c r="K987" s="164" t="s">
        <v>298</v>
      </c>
      <c r="L987" s="165">
        <v>45916</v>
      </c>
      <c r="M987" s="163" t="s">
        <v>12907</v>
      </c>
      <c r="N987" s="163"/>
      <c r="O987" s="163"/>
    </row>
    <row r="988" spans="1:15">
      <c r="A988" s="163"/>
      <c r="B988" s="163"/>
      <c r="C988" s="163" t="s">
        <v>2418</v>
      </c>
      <c r="D988" s="190" t="s">
        <v>14628</v>
      </c>
      <c r="E988" s="165">
        <v>45919</v>
      </c>
      <c r="F988" s="165">
        <v>45919</v>
      </c>
      <c r="G988" s="163" t="s">
        <v>11176</v>
      </c>
      <c r="H988" s="163" t="s">
        <v>12454</v>
      </c>
      <c r="I988" s="163"/>
      <c r="J988" s="163" t="s">
        <v>11835</v>
      </c>
      <c r="K988" s="164" t="s">
        <v>195</v>
      </c>
      <c r="L988" s="165">
        <v>45923</v>
      </c>
      <c r="M988" s="163" t="s">
        <v>14629</v>
      </c>
      <c r="N988" s="163"/>
      <c r="O988" s="163"/>
    </row>
    <row r="989" spans="1:15">
      <c r="A989" s="163"/>
      <c r="B989" s="163"/>
      <c r="C989" s="163" t="s">
        <v>1997</v>
      </c>
      <c r="D989" s="190" t="s">
        <v>8278</v>
      </c>
      <c r="E989" s="165">
        <v>45899</v>
      </c>
      <c r="F989" s="165">
        <v>45899</v>
      </c>
      <c r="G989" s="163" t="s">
        <v>11176</v>
      </c>
      <c r="H989" s="163" t="s">
        <v>12454</v>
      </c>
      <c r="I989" s="163"/>
      <c r="J989" s="163" t="s">
        <v>12362</v>
      </c>
      <c r="K989" s="164" t="s">
        <v>197</v>
      </c>
      <c r="L989" s="165">
        <v>45905</v>
      </c>
      <c r="M989" s="163"/>
      <c r="N989" s="163"/>
      <c r="O989" s="163"/>
    </row>
    <row r="990" spans="1:15">
      <c r="A990" s="163"/>
      <c r="B990" s="163"/>
      <c r="C990" s="163" t="s">
        <v>1997</v>
      </c>
      <c r="D990" s="190" t="s">
        <v>12987</v>
      </c>
      <c r="E990" s="165">
        <v>45913</v>
      </c>
      <c r="F990" s="165">
        <v>45913</v>
      </c>
      <c r="G990" s="163" t="s">
        <v>11176</v>
      </c>
      <c r="H990" s="163" t="s">
        <v>12454</v>
      </c>
      <c r="I990" s="163"/>
      <c r="J990" s="163" t="s">
        <v>12362</v>
      </c>
      <c r="K990" s="164" t="s">
        <v>197</v>
      </c>
      <c r="L990" s="165">
        <v>45917</v>
      </c>
      <c r="M990" s="163" t="s">
        <v>12974</v>
      </c>
      <c r="N990" s="163"/>
      <c r="O990" s="163"/>
    </row>
    <row r="991" spans="1:15">
      <c r="A991" s="163"/>
      <c r="B991" s="163"/>
      <c r="C991" s="163" t="s">
        <v>1997</v>
      </c>
      <c r="D991" s="190" t="s">
        <v>14632</v>
      </c>
      <c r="E991" s="165">
        <v>45919</v>
      </c>
      <c r="F991" s="165">
        <v>45919</v>
      </c>
      <c r="G991" s="163" t="s">
        <v>11176</v>
      </c>
      <c r="H991" s="163" t="s">
        <v>12454</v>
      </c>
      <c r="I991" s="163"/>
      <c r="J991" s="163" t="s">
        <v>12362</v>
      </c>
      <c r="K991" s="164" t="s">
        <v>195</v>
      </c>
      <c r="L991" s="165">
        <v>45923</v>
      </c>
      <c r="M991" s="163"/>
      <c r="N991" s="163"/>
      <c r="O991" s="163"/>
    </row>
    <row r="992" spans="1:15">
      <c r="A992" s="163"/>
      <c r="B992" s="163"/>
      <c r="C992" s="163" t="s">
        <v>1997</v>
      </c>
      <c r="D992" s="190" t="s">
        <v>8279</v>
      </c>
      <c r="E992" s="165">
        <v>45899</v>
      </c>
      <c r="F992" s="165">
        <v>45899</v>
      </c>
      <c r="G992" s="163" t="s">
        <v>11176</v>
      </c>
      <c r="H992" s="163" t="s">
        <v>12454</v>
      </c>
      <c r="I992" s="163"/>
      <c r="J992" s="163" t="s">
        <v>12819</v>
      </c>
      <c r="K992" s="164" t="s">
        <v>298</v>
      </c>
      <c r="L992" s="165">
        <v>45905</v>
      </c>
      <c r="M992" s="163"/>
      <c r="N992" s="163"/>
      <c r="O992" s="163"/>
    </row>
    <row r="993" spans="1:15">
      <c r="A993" s="163"/>
      <c r="B993" s="163"/>
      <c r="C993" s="163" t="s">
        <v>1997</v>
      </c>
      <c r="D993" s="190" t="s">
        <v>12985</v>
      </c>
      <c r="E993" s="165">
        <v>45913</v>
      </c>
      <c r="F993" s="165">
        <v>45913</v>
      </c>
      <c r="G993" s="163" t="s">
        <v>11176</v>
      </c>
      <c r="H993" s="163" t="s">
        <v>12454</v>
      </c>
      <c r="I993" s="163"/>
      <c r="J993" s="163" t="s">
        <v>12819</v>
      </c>
      <c r="K993" s="164" t="s">
        <v>197</v>
      </c>
      <c r="L993" s="165">
        <v>45923</v>
      </c>
      <c r="M993" s="163"/>
      <c r="N993" s="163"/>
      <c r="O993" s="163"/>
    </row>
    <row r="994" spans="1:15">
      <c r="A994" s="163"/>
      <c r="B994" s="163"/>
      <c r="C994" s="163" t="s">
        <v>1997</v>
      </c>
      <c r="D994" s="190" t="s">
        <v>14813</v>
      </c>
      <c r="E994" s="165">
        <v>45936</v>
      </c>
      <c r="F994" s="165">
        <v>45936</v>
      </c>
      <c r="G994" s="163" t="s">
        <v>11176</v>
      </c>
      <c r="H994" s="163" t="s">
        <v>12454</v>
      </c>
      <c r="I994" s="163"/>
      <c r="J994" s="163" t="s">
        <v>12819</v>
      </c>
      <c r="K994" s="164" t="s">
        <v>195</v>
      </c>
      <c r="L994" s="165">
        <v>45937</v>
      </c>
      <c r="M994" s="163"/>
      <c r="N994" s="163"/>
      <c r="O994" s="163"/>
    </row>
    <row r="995" spans="1:15">
      <c r="A995" s="163"/>
      <c r="B995" s="163"/>
      <c r="C995" s="163" t="s">
        <v>1997</v>
      </c>
      <c r="D995" s="190" t="s">
        <v>8280</v>
      </c>
      <c r="E995" s="165">
        <v>45899</v>
      </c>
      <c r="F995" s="165">
        <v>45899</v>
      </c>
      <c r="G995" s="163" t="s">
        <v>11176</v>
      </c>
      <c r="H995" s="163" t="s">
        <v>12456</v>
      </c>
      <c r="I995" s="163"/>
      <c r="J995" s="163" t="s">
        <v>12820</v>
      </c>
      <c r="K995" s="164" t="s">
        <v>298</v>
      </c>
      <c r="L995" s="165">
        <v>45905</v>
      </c>
      <c r="M995" s="163"/>
      <c r="N995" s="163"/>
      <c r="O995" s="163"/>
    </row>
    <row r="996" spans="1:15">
      <c r="A996" s="163"/>
      <c r="B996" s="163"/>
      <c r="C996" s="163" t="s">
        <v>1997</v>
      </c>
      <c r="D996" s="190" t="s">
        <v>12984</v>
      </c>
      <c r="E996" s="165">
        <v>45913</v>
      </c>
      <c r="F996" s="165">
        <v>45913</v>
      </c>
      <c r="G996" s="163" t="s">
        <v>11176</v>
      </c>
      <c r="H996" s="163" t="s">
        <v>12456</v>
      </c>
      <c r="I996" s="163"/>
      <c r="J996" s="163" t="s">
        <v>12820</v>
      </c>
      <c r="K996" s="164" t="s">
        <v>298</v>
      </c>
      <c r="L996" s="165">
        <v>45917</v>
      </c>
      <c r="M996" s="163"/>
      <c r="N996" s="163"/>
      <c r="O996" s="163"/>
    </row>
    <row r="997" spans="1:15">
      <c r="A997" s="163"/>
      <c r="B997" s="163"/>
      <c r="C997" s="163" t="s">
        <v>1997</v>
      </c>
      <c r="D997" s="190" t="s">
        <v>14633</v>
      </c>
      <c r="E997" s="165">
        <v>45919</v>
      </c>
      <c r="F997" s="165">
        <v>45919</v>
      </c>
      <c r="G997" s="163" t="s">
        <v>11176</v>
      </c>
      <c r="H997" s="163" t="s">
        <v>12456</v>
      </c>
      <c r="I997" s="163"/>
      <c r="J997" s="163" t="s">
        <v>12820</v>
      </c>
      <c r="K997" s="164" t="s">
        <v>195</v>
      </c>
      <c r="L997" s="165">
        <v>45923</v>
      </c>
      <c r="M997" s="163" t="s">
        <v>14629</v>
      </c>
      <c r="N997" s="163"/>
      <c r="O997" s="163"/>
    </row>
    <row r="998" spans="1:15">
      <c r="A998" s="163"/>
      <c r="B998" s="163"/>
      <c r="C998" s="163" t="s">
        <v>1997</v>
      </c>
      <c r="D998" s="190" t="s">
        <v>8281</v>
      </c>
      <c r="E998" s="165">
        <v>45899</v>
      </c>
      <c r="F998" s="165">
        <v>45899</v>
      </c>
      <c r="G998" s="163" t="s">
        <v>11176</v>
      </c>
      <c r="H998" s="163" t="s">
        <v>12456</v>
      </c>
      <c r="I998" s="163"/>
      <c r="J998" s="163" t="s">
        <v>12821</v>
      </c>
      <c r="K998" s="164" t="s">
        <v>195</v>
      </c>
      <c r="L998" s="165">
        <v>45910</v>
      </c>
      <c r="M998" s="163"/>
      <c r="N998" s="163"/>
      <c r="O998" s="163"/>
    </row>
    <row r="999" spans="1:15">
      <c r="A999" s="163"/>
      <c r="B999" s="163"/>
      <c r="C999" s="163" t="s">
        <v>1997</v>
      </c>
      <c r="D999" s="190" t="s">
        <v>8282</v>
      </c>
      <c r="E999" s="165">
        <v>45899</v>
      </c>
      <c r="F999" s="165">
        <v>45899</v>
      </c>
      <c r="G999" s="163" t="s">
        <v>11176</v>
      </c>
      <c r="H999" s="163" t="s">
        <v>12456</v>
      </c>
      <c r="I999" s="163"/>
      <c r="J999" s="163" t="s">
        <v>480</v>
      </c>
      <c r="K999" s="164" t="s">
        <v>197</v>
      </c>
      <c r="L999" s="165">
        <v>45909</v>
      </c>
      <c r="M999" s="163"/>
      <c r="N999" s="163"/>
      <c r="O999" s="163"/>
    </row>
    <row r="1000" spans="1:15">
      <c r="A1000" s="163"/>
      <c r="B1000" s="163"/>
      <c r="C1000" s="163" t="s">
        <v>1997</v>
      </c>
      <c r="D1000" s="190" t="s">
        <v>13097</v>
      </c>
      <c r="E1000" s="165">
        <v>45917</v>
      </c>
      <c r="F1000" s="165">
        <v>45917</v>
      </c>
      <c r="G1000" s="163" t="s">
        <v>11176</v>
      </c>
      <c r="H1000" s="163" t="s">
        <v>12456</v>
      </c>
      <c r="I1000" s="163"/>
      <c r="J1000" s="163" t="s">
        <v>480</v>
      </c>
      <c r="K1000" s="164" t="s">
        <v>195</v>
      </c>
      <c r="L1000" s="165">
        <v>45923</v>
      </c>
      <c r="M1000" s="163"/>
      <c r="N1000" s="163"/>
      <c r="O1000" s="163"/>
    </row>
    <row r="1001" spans="1:15">
      <c r="A1001" s="163"/>
      <c r="B1001" s="163"/>
      <c r="C1001" s="163" t="s">
        <v>3103</v>
      </c>
      <c r="D1001" s="190" t="s">
        <v>8283</v>
      </c>
      <c r="E1001" s="165">
        <v>45903</v>
      </c>
      <c r="F1001" s="165">
        <v>45903</v>
      </c>
      <c r="G1001" s="163" t="s">
        <v>5406</v>
      </c>
      <c r="H1001" s="163" t="s">
        <v>12858</v>
      </c>
      <c r="I1001" s="163"/>
      <c r="J1001" s="163" t="s">
        <v>12859</v>
      </c>
      <c r="K1001" s="164" t="s">
        <v>195</v>
      </c>
      <c r="L1001" s="165">
        <v>45903</v>
      </c>
      <c r="M1001" s="163"/>
      <c r="N1001" s="163"/>
      <c r="O1001" s="163"/>
    </row>
    <row r="1002" spans="1:15">
      <c r="A1002" s="163"/>
      <c r="B1002" s="163"/>
      <c r="C1002" s="163" t="s">
        <v>3408</v>
      </c>
      <c r="D1002" s="190" t="s">
        <v>8284</v>
      </c>
      <c r="E1002" s="165">
        <v>45903</v>
      </c>
      <c r="F1002" s="165">
        <v>45903</v>
      </c>
      <c r="G1002" s="163" t="s">
        <v>11176</v>
      </c>
      <c r="H1002" s="163" t="s">
        <v>12454</v>
      </c>
      <c r="I1002" s="163"/>
      <c r="J1002" s="163" t="s">
        <v>12860</v>
      </c>
      <c r="K1002" s="164" t="s">
        <v>195</v>
      </c>
      <c r="L1002" s="165">
        <v>45930</v>
      </c>
      <c r="M1002" s="163"/>
      <c r="N1002" s="163"/>
      <c r="O1002" s="163"/>
    </row>
    <row r="1003" spans="1:15">
      <c r="A1003" s="163"/>
      <c r="B1003" s="163"/>
      <c r="C1003" s="163" t="s">
        <v>3408</v>
      </c>
      <c r="D1003" s="190" t="s">
        <v>11746</v>
      </c>
      <c r="E1003" s="165">
        <v>45903</v>
      </c>
      <c r="F1003" s="165">
        <v>45903</v>
      </c>
      <c r="G1003" s="163" t="s">
        <v>11176</v>
      </c>
      <c r="H1003" s="163" t="s">
        <v>12454</v>
      </c>
      <c r="I1003" s="163"/>
      <c r="J1003" s="163" t="s">
        <v>12861</v>
      </c>
      <c r="K1003" s="164" t="s">
        <v>195</v>
      </c>
      <c r="L1003" s="165">
        <v>45930</v>
      </c>
      <c r="M1003" s="163"/>
      <c r="N1003" s="163"/>
      <c r="O1003" s="163"/>
    </row>
    <row r="1004" spans="1:15">
      <c r="A1004" s="163"/>
      <c r="B1004" s="163"/>
      <c r="C1004" s="163" t="s">
        <v>2800</v>
      </c>
      <c r="D1004" s="190" t="s">
        <v>8286</v>
      </c>
      <c r="E1004" s="165">
        <v>45903</v>
      </c>
      <c r="F1004" s="165">
        <v>45903</v>
      </c>
      <c r="G1004" s="163" t="s">
        <v>12123</v>
      </c>
      <c r="H1004" s="163" t="s">
        <v>12363</v>
      </c>
      <c r="I1004" s="163"/>
      <c r="J1004" s="163" t="s">
        <v>12862</v>
      </c>
      <c r="K1004" s="164" t="s">
        <v>298</v>
      </c>
      <c r="L1004" s="165">
        <v>45905</v>
      </c>
      <c r="M1004" s="163"/>
      <c r="N1004" s="163"/>
      <c r="O1004" s="163"/>
    </row>
    <row r="1005" spans="1:15">
      <c r="A1005" s="163"/>
      <c r="B1005" s="163"/>
      <c r="C1005" s="163" t="s">
        <v>2800</v>
      </c>
      <c r="D1005" s="190" t="s">
        <v>14928</v>
      </c>
      <c r="E1005" s="165">
        <v>45927</v>
      </c>
      <c r="F1005" s="165" t="s">
        <v>14929</v>
      </c>
      <c r="G1005" s="163" t="s">
        <v>12123</v>
      </c>
      <c r="H1005" s="163" t="s">
        <v>12363</v>
      </c>
      <c r="I1005" s="163"/>
      <c r="J1005" s="163" t="s">
        <v>12862</v>
      </c>
      <c r="K1005" s="164" t="s">
        <v>197</v>
      </c>
      <c r="L1005" s="165">
        <v>45932</v>
      </c>
      <c r="M1005" s="163"/>
      <c r="N1005" s="163"/>
      <c r="O1005" s="163"/>
    </row>
    <row r="1006" spans="1:15">
      <c r="A1006" s="163"/>
      <c r="B1006" s="163"/>
      <c r="C1006" s="163"/>
      <c r="D1006" s="190" t="s">
        <v>8287</v>
      </c>
      <c r="E1006" s="165">
        <v>45904</v>
      </c>
      <c r="F1006" s="165">
        <v>45904</v>
      </c>
      <c r="G1006" s="163" t="s">
        <v>12123</v>
      </c>
      <c r="H1006" s="163" t="s">
        <v>12363</v>
      </c>
      <c r="I1006" s="163"/>
      <c r="J1006" s="163" t="s">
        <v>12864</v>
      </c>
      <c r="K1006" s="164" t="s">
        <v>195</v>
      </c>
      <c r="L1006" s="165">
        <v>45910</v>
      </c>
      <c r="M1006" s="163"/>
      <c r="N1006" s="163"/>
      <c r="O1006" s="163"/>
    </row>
    <row r="1007" spans="1:15">
      <c r="A1007" s="163"/>
      <c r="B1007" s="163"/>
      <c r="C1007" s="163"/>
      <c r="D1007" s="190" t="s">
        <v>15358</v>
      </c>
      <c r="E1007" s="165">
        <v>45971</v>
      </c>
      <c r="F1007" s="165">
        <v>45971</v>
      </c>
      <c r="G1007" s="163" t="s">
        <v>12123</v>
      </c>
      <c r="H1007" s="163" t="s">
        <v>12363</v>
      </c>
      <c r="I1007" s="163"/>
      <c r="J1007" s="163" t="s">
        <v>12864</v>
      </c>
      <c r="K1007" s="164" t="s">
        <v>197</v>
      </c>
      <c r="L1007" s="165">
        <v>45973</v>
      </c>
      <c r="M1007" s="163"/>
      <c r="N1007" s="163"/>
      <c r="O1007" s="163"/>
    </row>
    <row r="1008" spans="1:15">
      <c r="A1008" s="163"/>
      <c r="B1008" s="163"/>
      <c r="C1008" s="163" t="s">
        <v>2800</v>
      </c>
      <c r="D1008" s="190" t="s">
        <v>8288</v>
      </c>
      <c r="E1008" s="165">
        <v>45904</v>
      </c>
      <c r="F1008" s="165">
        <v>45904</v>
      </c>
      <c r="G1008" s="163" t="s">
        <v>12123</v>
      </c>
      <c r="H1008" s="163" t="s">
        <v>12363</v>
      </c>
      <c r="I1008" s="163"/>
      <c r="J1008" s="163" t="s">
        <v>12864</v>
      </c>
      <c r="K1008" s="164" t="s">
        <v>197</v>
      </c>
      <c r="L1008" s="165">
        <v>45911</v>
      </c>
      <c r="M1008" s="163"/>
      <c r="N1008" s="163"/>
      <c r="O1008" s="163"/>
    </row>
    <row r="1009" spans="1:15">
      <c r="A1009" s="163"/>
      <c r="B1009" s="163"/>
      <c r="C1009" s="163" t="s">
        <v>2800</v>
      </c>
      <c r="D1009" s="190" t="s">
        <v>15094</v>
      </c>
      <c r="E1009" s="165">
        <v>45952</v>
      </c>
      <c r="F1009" s="165">
        <v>45952</v>
      </c>
      <c r="G1009" s="163" t="s">
        <v>12123</v>
      </c>
      <c r="H1009" s="163" t="s">
        <v>12363</v>
      </c>
      <c r="I1009" s="163"/>
      <c r="J1009" s="163" t="s">
        <v>12864</v>
      </c>
      <c r="K1009" s="164" t="s">
        <v>195</v>
      </c>
      <c r="L1009" s="159">
        <v>45953</v>
      </c>
      <c r="M1009" s="163"/>
      <c r="N1009" s="163"/>
      <c r="O1009" s="163"/>
    </row>
    <row r="1010" spans="1:15">
      <c r="A1010" s="163"/>
      <c r="B1010" s="163"/>
      <c r="C1010" s="163" t="s">
        <v>2800</v>
      </c>
      <c r="D1010" s="190" t="s">
        <v>8289</v>
      </c>
      <c r="E1010" s="165">
        <v>45904</v>
      </c>
      <c r="F1010" s="165">
        <v>45904</v>
      </c>
      <c r="G1010" s="163" t="s">
        <v>12123</v>
      </c>
      <c r="H1010" s="163" t="s">
        <v>12363</v>
      </c>
      <c r="I1010" s="163"/>
      <c r="J1010" s="163" t="s">
        <v>12871</v>
      </c>
      <c r="K1010" s="164" t="s">
        <v>298</v>
      </c>
      <c r="L1010" s="165">
        <v>45912</v>
      </c>
      <c r="M1010" s="163"/>
      <c r="N1010" s="163"/>
      <c r="O1010" s="163"/>
    </row>
    <row r="1011" spans="1:15">
      <c r="A1011" s="163"/>
      <c r="B1011" s="163"/>
      <c r="C1011" s="163" t="s">
        <v>2800</v>
      </c>
      <c r="D1011" s="190" t="s">
        <v>14852</v>
      </c>
      <c r="E1011" s="165">
        <v>45931</v>
      </c>
      <c r="F1011" s="165">
        <v>45931</v>
      </c>
      <c r="G1011" s="163" t="s">
        <v>12123</v>
      </c>
      <c r="H1011" s="163" t="s">
        <v>12363</v>
      </c>
      <c r="I1011" s="163"/>
      <c r="J1011" s="163" t="s">
        <v>12871</v>
      </c>
      <c r="K1011" s="164" t="s">
        <v>197</v>
      </c>
      <c r="L1011" s="165">
        <v>45937</v>
      </c>
      <c r="M1011" s="163"/>
      <c r="N1011" s="163"/>
      <c r="O1011" s="163"/>
    </row>
    <row r="1012" spans="1:15">
      <c r="A1012" s="163"/>
      <c r="B1012" s="163"/>
      <c r="C1012" s="163" t="s">
        <v>2800</v>
      </c>
      <c r="D1012" s="190" t="s">
        <v>14889</v>
      </c>
      <c r="E1012" s="165">
        <v>45938</v>
      </c>
      <c r="F1012" s="165">
        <v>45938</v>
      </c>
      <c r="G1012" s="163" t="s">
        <v>12123</v>
      </c>
      <c r="H1012" s="163" t="s">
        <v>12363</v>
      </c>
      <c r="I1012" s="163"/>
      <c r="J1012" s="163" t="s">
        <v>12871</v>
      </c>
      <c r="K1012" s="164" t="s">
        <v>195</v>
      </c>
      <c r="L1012" s="165">
        <v>45940</v>
      </c>
      <c r="M1012" s="163"/>
      <c r="N1012" s="163"/>
      <c r="O1012" s="163"/>
    </row>
    <row r="1013" spans="1:15">
      <c r="A1013" s="163"/>
      <c r="B1013" s="163"/>
      <c r="C1013" s="163" t="s">
        <v>2800</v>
      </c>
      <c r="D1013" s="190" t="s">
        <v>8290</v>
      </c>
      <c r="E1013" s="165">
        <v>45904</v>
      </c>
      <c r="F1013" s="165">
        <v>45904</v>
      </c>
      <c r="G1013" s="163" t="s">
        <v>12123</v>
      </c>
      <c r="H1013" s="163" t="s">
        <v>12363</v>
      </c>
      <c r="I1013" s="163"/>
      <c r="J1013" s="163" t="s">
        <v>12457</v>
      </c>
      <c r="K1013" s="164" t="s">
        <v>197</v>
      </c>
      <c r="L1013" s="165">
        <v>45912</v>
      </c>
      <c r="M1013" s="163"/>
      <c r="N1013" s="163"/>
      <c r="O1013" s="163"/>
    </row>
    <row r="1014" spans="1:15">
      <c r="A1014" s="163"/>
      <c r="B1014" s="163"/>
      <c r="C1014" s="163" t="s">
        <v>2800</v>
      </c>
      <c r="D1014" s="190" t="s">
        <v>14667</v>
      </c>
      <c r="E1014" s="165">
        <v>45933</v>
      </c>
      <c r="F1014" s="165">
        <v>45933</v>
      </c>
      <c r="G1014" s="163" t="s">
        <v>12123</v>
      </c>
      <c r="H1014" s="163" t="s">
        <v>12363</v>
      </c>
      <c r="I1014" s="163"/>
      <c r="J1014" s="163" t="s">
        <v>12457</v>
      </c>
      <c r="K1014" s="164" t="s">
        <v>197</v>
      </c>
      <c r="L1014" s="165">
        <v>45937</v>
      </c>
      <c r="M1014" s="163"/>
      <c r="N1014" s="163"/>
      <c r="O1014" s="163"/>
    </row>
    <row r="1015" spans="1:15">
      <c r="A1015" s="163"/>
      <c r="B1015" s="163"/>
      <c r="C1015" s="163" t="s">
        <v>2800</v>
      </c>
      <c r="D1015" s="190" t="s">
        <v>14878</v>
      </c>
      <c r="E1015" s="165">
        <v>45938</v>
      </c>
      <c r="F1015" s="165">
        <v>45938</v>
      </c>
      <c r="G1015" s="163" t="s">
        <v>12123</v>
      </c>
      <c r="H1015" s="163" t="s">
        <v>12363</v>
      </c>
      <c r="I1015" s="163"/>
      <c r="J1015" s="163" t="s">
        <v>12457</v>
      </c>
      <c r="K1015" s="164" t="s">
        <v>195</v>
      </c>
      <c r="L1015" s="165">
        <v>45940</v>
      </c>
      <c r="M1015" s="163"/>
      <c r="N1015" s="163"/>
      <c r="O1015" s="163"/>
    </row>
    <row r="1016" spans="1:15">
      <c r="A1016" s="163"/>
      <c r="B1016" s="163"/>
      <c r="C1016" s="163" t="s">
        <v>2800</v>
      </c>
      <c r="D1016" s="190" t="s">
        <v>8291</v>
      </c>
      <c r="E1016" s="165">
        <v>45904</v>
      </c>
      <c r="F1016" s="165">
        <v>45904</v>
      </c>
      <c r="G1016" s="163" t="s">
        <v>12123</v>
      </c>
      <c r="H1016" s="163" t="s">
        <v>12363</v>
      </c>
      <c r="I1016" s="163"/>
      <c r="J1016" s="163" t="s">
        <v>12872</v>
      </c>
      <c r="K1016" s="164" t="s">
        <v>197</v>
      </c>
      <c r="L1016" s="165">
        <v>45912</v>
      </c>
      <c r="M1016" s="163"/>
      <c r="N1016" s="163"/>
      <c r="O1016" s="163"/>
    </row>
    <row r="1017" spans="1:15">
      <c r="A1017" s="163"/>
      <c r="B1017" s="163"/>
      <c r="C1017" s="163" t="s">
        <v>2800</v>
      </c>
      <c r="D1017" s="190" t="s">
        <v>14851</v>
      </c>
      <c r="E1017" s="165">
        <v>45931</v>
      </c>
      <c r="F1017" s="165">
        <v>45931</v>
      </c>
      <c r="G1017" s="163" t="s">
        <v>12123</v>
      </c>
      <c r="H1017" s="163" t="s">
        <v>12363</v>
      </c>
      <c r="I1017" s="163"/>
      <c r="J1017" s="163" t="s">
        <v>12872</v>
      </c>
      <c r="K1017" s="164" t="s">
        <v>197</v>
      </c>
      <c r="L1017" s="165">
        <v>45937</v>
      </c>
      <c r="M1017" s="163"/>
      <c r="N1017" s="163"/>
      <c r="O1017" s="163"/>
    </row>
    <row r="1018" spans="1:15">
      <c r="A1018" s="163"/>
      <c r="B1018" s="163"/>
      <c r="C1018" s="163" t="s">
        <v>2800</v>
      </c>
      <c r="D1018" s="190" t="s">
        <v>14886</v>
      </c>
      <c r="E1018" s="165">
        <v>45938</v>
      </c>
      <c r="F1018" s="165">
        <v>45938</v>
      </c>
      <c r="G1018" s="163" t="s">
        <v>12123</v>
      </c>
      <c r="H1018" s="163" t="s">
        <v>12363</v>
      </c>
      <c r="I1018" s="163"/>
      <c r="J1018" s="163" t="s">
        <v>12872</v>
      </c>
      <c r="K1018" s="164" t="s">
        <v>195</v>
      </c>
      <c r="L1018" s="165">
        <v>45940</v>
      </c>
      <c r="M1018" s="163"/>
      <c r="N1018" s="163"/>
      <c r="O1018" s="163"/>
    </row>
    <row r="1019" spans="1:15">
      <c r="A1019" s="163"/>
      <c r="B1019" s="163"/>
      <c r="C1019" s="163" t="s">
        <v>2800</v>
      </c>
      <c r="D1019" s="190" t="s">
        <v>8292</v>
      </c>
      <c r="E1019" s="165">
        <v>45904</v>
      </c>
      <c r="F1019" s="165">
        <v>45904</v>
      </c>
      <c r="G1019" s="163" t="s">
        <v>12123</v>
      </c>
      <c r="H1019" s="163" t="s">
        <v>12363</v>
      </c>
      <c r="I1019" s="163"/>
      <c r="J1019" s="163" t="s">
        <v>12872</v>
      </c>
      <c r="K1019" s="164" t="s">
        <v>298</v>
      </c>
      <c r="L1019" s="165">
        <v>45912</v>
      </c>
      <c r="M1019" s="163"/>
      <c r="N1019" s="163"/>
      <c r="O1019" s="163"/>
    </row>
    <row r="1020" spans="1:15">
      <c r="A1020" s="163"/>
      <c r="B1020" s="163"/>
      <c r="C1020" s="163" t="s">
        <v>2800</v>
      </c>
      <c r="D1020" s="190" t="s">
        <v>14853</v>
      </c>
      <c r="E1020" s="165">
        <v>45927</v>
      </c>
      <c r="F1020" s="165">
        <v>45927</v>
      </c>
      <c r="G1020" s="163" t="s">
        <v>12123</v>
      </c>
      <c r="H1020" s="163" t="s">
        <v>12363</v>
      </c>
      <c r="I1020" s="163"/>
      <c r="J1020" s="163" t="s">
        <v>12872</v>
      </c>
      <c r="K1020" s="164" t="s">
        <v>195</v>
      </c>
      <c r="L1020" s="165">
        <v>45937</v>
      </c>
      <c r="M1020" s="163"/>
      <c r="N1020" s="163"/>
      <c r="O1020" s="163"/>
    </row>
    <row r="1021" spans="1:15">
      <c r="A1021" s="163"/>
      <c r="B1021" s="163"/>
      <c r="C1021" s="163" t="s">
        <v>2800</v>
      </c>
      <c r="D1021" s="190" t="s">
        <v>15095</v>
      </c>
      <c r="E1021" s="165">
        <v>45952</v>
      </c>
      <c r="F1021" s="165">
        <v>45952</v>
      </c>
      <c r="G1021" s="163" t="s">
        <v>12123</v>
      </c>
      <c r="H1021" s="163" t="s">
        <v>12363</v>
      </c>
      <c r="I1021" s="163"/>
      <c r="J1021" s="163" t="s">
        <v>12872</v>
      </c>
      <c r="K1021" s="164" t="s">
        <v>195</v>
      </c>
      <c r="L1021" s="159">
        <v>45953</v>
      </c>
      <c r="M1021" s="163"/>
      <c r="N1021" s="163"/>
      <c r="O1021" s="163"/>
    </row>
    <row r="1022" spans="1:15">
      <c r="A1022" s="163"/>
      <c r="B1022" s="163"/>
      <c r="C1022" s="163" t="s">
        <v>2800</v>
      </c>
      <c r="D1022" s="190" t="s">
        <v>8293</v>
      </c>
      <c r="E1022" s="165">
        <v>45904</v>
      </c>
      <c r="F1022" s="165">
        <v>45904</v>
      </c>
      <c r="G1022" s="163" t="s">
        <v>12123</v>
      </c>
      <c r="H1022" s="163" t="s">
        <v>12363</v>
      </c>
      <c r="I1022" s="163"/>
      <c r="J1022" s="163" t="s">
        <v>10906</v>
      </c>
      <c r="K1022" s="164" t="s">
        <v>298</v>
      </c>
      <c r="L1022" s="165">
        <v>45904</v>
      </c>
      <c r="M1022" s="163"/>
      <c r="N1022" s="163"/>
      <c r="O1022" s="163"/>
    </row>
    <row r="1023" spans="1:15">
      <c r="A1023" s="163"/>
      <c r="B1023" s="163"/>
      <c r="C1023" s="163" t="s">
        <v>2800</v>
      </c>
      <c r="D1023" s="190" t="s">
        <v>8294</v>
      </c>
      <c r="E1023" s="165">
        <v>45904</v>
      </c>
      <c r="F1023" s="165">
        <v>45904</v>
      </c>
      <c r="G1023" s="163" t="s">
        <v>12123</v>
      </c>
      <c r="H1023" s="163" t="s">
        <v>12363</v>
      </c>
      <c r="I1023" s="163"/>
      <c r="J1023" s="163" t="s">
        <v>12869</v>
      </c>
      <c r="K1023" s="164" t="s">
        <v>298</v>
      </c>
      <c r="L1023" s="165">
        <v>45904</v>
      </c>
      <c r="M1023" s="163"/>
      <c r="N1023" s="163"/>
      <c r="O1023" s="163"/>
    </row>
    <row r="1024" spans="1:15">
      <c r="A1024" s="163"/>
      <c r="B1024" s="163"/>
      <c r="C1024" s="163" t="s">
        <v>2800</v>
      </c>
      <c r="D1024" s="190" t="s">
        <v>14850</v>
      </c>
      <c r="E1024" s="165">
        <v>45931</v>
      </c>
      <c r="F1024" s="165">
        <v>45931</v>
      </c>
      <c r="G1024" s="163" t="s">
        <v>12123</v>
      </c>
      <c r="H1024" s="163" t="s">
        <v>12363</v>
      </c>
      <c r="I1024" s="163"/>
      <c r="J1024" s="163" t="s">
        <v>12869</v>
      </c>
      <c r="K1024" s="164" t="s">
        <v>195</v>
      </c>
      <c r="L1024" s="165">
        <v>45937</v>
      </c>
      <c r="M1024" s="163"/>
      <c r="N1024" s="163"/>
      <c r="O1024" s="163"/>
    </row>
    <row r="1025" spans="1:15">
      <c r="A1025" s="163"/>
      <c r="B1025" s="163"/>
      <c r="C1025" s="163" t="s">
        <v>2800</v>
      </c>
      <c r="D1025" s="190" t="s">
        <v>15096</v>
      </c>
      <c r="E1025" s="165">
        <v>45952</v>
      </c>
      <c r="F1025" s="165">
        <v>45952</v>
      </c>
      <c r="G1025" s="163" t="s">
        <v>12123</v>
      </c>
      <c r="H1025" s="163" t="s">
        <v>12363</v>
      </c>
      <c r="I1025" s="163"/>
      <c r="J1025" s="163" t="s">
        <v>12869</v>
      </c>
      <c r="K1025" s="164" t="s">
        <v>195</v>
      </c>
      <c r="L1025" s="159">
        <v>45953</v>
      </c>
      <c r="M1025" s="163"/>
      <c r="N1025" s="163"/>
      <c r="O1025" s="163"/>
    </row>
    <row r="1026" spans="1:15">
      <c r="A1026" s="163"/>
      <c r="B1026" s="163"/>
      <c r="C1026" s="163" t="s">
        <v>2418</v>
      </c>
      <c r="D1026" s="190" t="s">
        <v>8295</v>
      </c>
      <c r="E1026" s="165">
        <v>45905</v>
      </c>
      <c r="F1026" s="165">
        <v>45905</v>
      </c>
      <c r="G1026" s="163" t="s">
        <v>5406</v>
      </c>
      <c r="H1026" s="163" t="s">
        <v>12875</v>
      </c>
      <c r="I1026" s="163"/>
      <c r="J1026" s="163" t="s">
        <v>416</v>
      </c>
      <c r="K1026" s="164" t="s">
        <v>195</v>
      </c>
      <c r="L1026" s="165">
        <v>45912</v>
      </c>
      <c r="M1026" s="163"/>
      <c r="N1026" s="163"/>
      <c r="O1026" s="163"/>
    </row>
    <row r="1027" spans="1:15">
      <c r="A1027" s="163"/>
      <c r="B1027" s="163"/>
      <c r="C1027" s="163" t="s">
        <v>2800</v>
      </c>
      <c r="D1027" s="190" t="s">
        <v>11049</v>
      </c>
      <c r="E1027" s="165">
        <v>45905</v>
      </c>
      <c r="F1027" s="165">
        <v>45905</v>
      </c>
      <c r="G1027" s="163" t="s">
        <v>5406</v>
      </c>
      <c r="H1027" s="163" t="s">
        <v>12875</v>
      </c>
      <c r="I1027" s="163"/>
      <c r="J1027" s="163" t="s">
        <v>416</v>
      </c>
      <c r="K1027" s="164" t="s">
        <v>195</v>
      </c>
      <c r="L1027" s="165">
        <v>45913</v>
      </c>
      <c r="M1027" s="163"/>
      <c r="N1027" s="163"/>
      <c r="O1027" s="163"/>
    </row>
    <row r="1028" spans="1:15">
      <c r="A1028" s="163"/>
      <c r="B1028" s="163"/>
      <c r="C1028" s="163" t="s">
        <v>2800</v>
      </c>
      <c r="D1028" s="190" t="s">
        <v>11050</v>
      </c>
      <c r="E1028" s="165">
        <v>45905</v>
      </c>
      <c r="F1028" s="165">
        <v>45905</v>
      </c>
      <c r="G1028" s="163" t="s">
        <v>5406</v>
      </c>
      <c r="H1028" s="163" t="s">
        <v>12876</v>
      </c>
      <c r="I1028" s="163"/>
      <c r="J1028" s="163" t="s">
        <v>416</v>
      </c>
      <c r="K1028" s="164" t="s">
        <v>197</v>
      </c>
      <c r="L1028" s="165">
        <v>45916</v>
      </c>
      <c r="M1028" s="163"/>
      <c r="N1028" s="163"/>
      <c r="O1028" s="163"/>
    </row>
    <row r="1029" spans="1:15">
      <c r="A1029" s="163"/>
      <c r="B1029" s="163"/>
      <c r="C1029" s="163" t="s">
        <v>2800</v>
      </c>
      <c r="D1029" s="190" t="s">
        <v>13098</v>
      </c>
      <c r="E1029" s="165">
        <v>45917</v>
      </c>
      <c r="F1029" s="165">
        <v>45917</v>
      </c>
      <c r="G1029" s="163" t="s">
        <v>5406</v>
      </c>
      <c r="H1029" s="163" t="s">
        <v>12876</v>
      </c>
      <c r="I1029" s="163"/>
      <c r="J1029" s="163" t="s">
        <v>416</v>
      </c>
      <c r="K1029" s="164" t="s">
        <v>195</v>
      </c>
      <c r="L1029" s="165">
        <v>45923</v>
      </c>
      <c r="M1029" s="163"/>
      <c r="N1029" s="163"/>
      <c r="O1029" s="163"/>
    </row>
    <row r="1030" spans="1:15">
      <c r="A1030" s="163"/>
      <c r="B1030" s="163"/>
      <c r="C1030" s="163" t="s">
        <v>2418</v>
      </c>
      <c r="D1030" s="190" t="s">
        <v>11051</v>
      </c>
      <c r="E1030" s="165">
        <v>45905</v>
      </c>
      <c r="F1030" s="165">
        <v>45905</v>
      </c>
      <c r="G1030" s="163" t="s">
        <v>5406</v>
      </c>
      <c r="H1030" s="163" t="s">
        <v>12876</v>
      </c>
      <c r="I1030" s="163"/>
      <c r="J1030" s="163" t="s">
        <v>416</v>
      </c>
      <c r="K1030" s="164" t="s">
        <v>195</v>
      </c>
      <c r="L1030" s="165">
        <v>45913</v>
      </c>
      <c r="M1030" s="163"/>
      <c r="N1030" s="163"/>
      <c r="O1030" s="163"/>
    </row>
    <row r="1031" spans="1:15">
      <c r="A1031" s="163"/>
      <c r="B1031" s="163"/>
      <c r="C1031" s="163" t="s">
        <v>2064</v>
      </c>
      <c r="D1031" s="190" t="s">
        <v>11052</v>
      </c>
      <c r="E1031" s="165">
        <v>45905</v>
      </c>
      <c r="F1031" s="165">
        <v>45905</v>
      </c>
      <c r="G1031" s="163" t="s">
        <v>12877</v>
      </c>
      <c r="H1031" s="163" t="s">
        <v>12878</v>
      </c>
      <c r="I1031" s="163"/>
      <c r="J1031" s="163" t="s">
        <v>416</v>
      </c>
      <c r="K1031" s="164" t="s">
        <v>195</v>
      </c>
      <c r="L1031" s="165">
        <v>45913</v>
      </c>
      <c r="M1031" s="163"/>
      <c r="N1031" s="163"/>
      <c r="O1031" s="163"/>
    </row>
    <row r="1032" spans="1:15">
      <c r="A1032" s="163"/>
      <c r="B1032" s="163"/>
      <c r="C1032" s="163" t="s">
        <v>1997</v>
      </c>
      <c r="D1032" s="190" t="s">
        <v>11053</v>
      </c>
      <c r="E1032" s="165">
        <v>45905</v>
      </c>
      <c r="F1032" s="165">
        <v>45905</v>
      </c>
      <c r="G1032" s="163" t="s">
        <v>12877</v>
      </c>
      <c r="H1032" s="163" t="s">
        <v>12878</v>
      </c>
      <c r="I1032" s="163"/>
      <c r="J1032" s="163" t="s">
        <v>416</v>
      </c>
      <c r="K1032" s="164" t="s">
        <v>195</v>
      </c>
      <c r="L1032" s="165">
        <v>45914</v>
      </c>
      <c r="M1032" s="163"/>
      <c r="N1032" s="163"/>
      <c r="O1032" s="163"/>
    </row>
    <row r="1033" spans="1:15">
      <c r="A1033" s="163"/>
      <c r="B1033" s="163"/>
      <c r="C1033" s="163" t="s">
        <v>2150</v>
      </c>
      <c r="D1033" s="190" t="s">
        <v>11054</v>
      </c>
      <c r="E1033" s="165">
        <v>45905</v>
      </c>
      <c r="F1033" s="165">
        <v>45905</v>
      </c>
      <c r="G1033" s="163" t="s">
        <v>12877</v>
      </c>
      <c r="H1033" s="163" t="s">
        <v>12878</v>
      </c>
      <c r="I1033" s="163"/>
      <c r="J1033" s="163" t="s">
        <v>416</v>
      </c>
      <c r="K1033" s="164" t="s">
        <v>195</v>
      </c>
      <c r="L1033" s="165">
        <v>45912</v>
      </c>
      <c r="M1033" s="163"/>
      <c r="N1033" s="163"/>
      <c r="O1033" s="163"/>
    </row>
    <row r="1034" spans="1:15">
      <c r="A1034" s="163"/>
      <c r="B1034" s="163"/>
      <c r="C1034" s="163" t="s">
        <v>2292</v>
      </c>
      <c r="D1034" s="190" t="s">
        <v>11055</v>
      </c>
      <c r="E1034" s="165">
        <v>45908</v>
      </c>
      <c r="F1034" s="165">
        <v>45908</v>
      </c>
      <c r="G1034" s="163" t="s">
        <v>12877</v>
      </c>
      <c r="H1034" s="163" t="s">
        <v>12878</v>
      </c>
      <c r="I1034" s="163"/>
      <c r="J1034" s="163" t="s">
        <v>416</v>
      </c>
      <c r="K1034" s="164" t="s">
        <v>195</v>
      </c>
      <c r="L1034" s="165">
        <v>45913</v>
      </c>
      <c r="M1034" s="163" t="s">
        <v>12907</v>
      </c>
      <c r="N1034" s="163"/>
      <c r="O1034" s="163"/>
    </row>
    <row r="1035" spans="1:15">
      <c r="A1035" s="163"/>
      <c r="B1035" s="163"/>
      <c r="C1035" s="163" t="s">
        <v>2418</v>
      </c>
      <c r="D1035" s="190" t="s">
        <v>11056</v>
      </c>
      <c r="E1035" s="165">
        <v>45908</v>
      </c>
      <c r="F1035" s="165">
        <v>45908</v>
      </c>
      <c r="G1035" s="163" t="s">
        <v>12877</v>
      </c>
      <c r="H1035" s="163" t="s">
        <v>12878</v>
      </c>
      <c r="I1035" s="163"/>
      <c r="J1035" s="163" t="s">
        <v>416</v>
      </c>
      <c r="K1035" s="164" t="s">
        <v>195</v>
      </c>
      <c r="L1035" s="165">
        <v>45910</v>
      </c>
      <c r="M1035" s="163" t="s">
        <v>12907</v>
      </c>
      <c r="N1035" s="163"/>
      <c r="O1035" s="163"/>
    </row>
    <row r="1036" spans="1:15">
      <c r="A1036" s="163"/>
      <c r="B1036" s="163"/>
      <c r="C1036" s="163" t="s">
        <v>2800</v>
      </c>
      <c r="D1036" s="190" t="s">
        <v>11179</v>
      </c>
      <c r="E1036" s="165">
        <v>45908</v>
      </c>
      <c r="F1036" s="165">
        <v>45908</v>
      </c>
      <c r="G1036" s="163" t="s">
        <v>12877</v>
      </c>
      <c r="H1036" s="163" t="s">
        <v>12878</v>
      </c>
      <c r="I1036" s="163"/>
      <c r="J1036" s="163" t="s">
        <v>416</v>
      </c>
      <c r="K1036" s="164" t="s">
        <v>195</v>
      </c>
      <c r="L1036" s="165">
        <v>45913</v>
      </c>
      <c r="M1036" s="163" t="s">
        <v>12907</v>
      </c>
      <c r="N1036" s="163"/>
      <c r="O1036" s="163"/>
    </row>
    <row r="1037" spans="1:15">
      <c r="A1037" s="163"/>
      <c r="B1037" s="163"/>
      <c r="C1037" s="163"/>
      <c r="D1037" s="190" t="s">
        <v>11180</v>
      </c>
      <c r="E1037" s="165">
        <v>45908</v>
      </c>
      <c r="F1037" s="165">
        <v>45908</v>
      </c>
      <c r="G1037" s="163" t="s">
        <v>12044</v>
      </c>
      <c r="H1037" s="163" t="s">
        <v>12385</v>
      </c>
      <c r="I1037" s="163"/>
      <c r="J1037" s="163" t="s">
        <v>9626</v>
      </c>
      <c r="K1037" s="164" t="s">
        <v>195</v>
      </c>
      <c r="L1037" s="165">
        <v>45913</v>
      </c>
      <c r="M1037" s="163" t="s">
        <v>12923</v>
      </c>
      <c r="N1037" s="163"/>
      <c r="O1037" s="163"/>
    </row>
    <row r="1038" spans="1:15">
      <c r="A1038" s="163"/>
      <c r="B1038" s="163"/>
      <c r="C1038" s="163"/>
      <c r="D1038" s="190" t="s">
        <v>12924</v>
      </c>
      <c r="E1038" s="165">
        <v>45909</v>
      </c>
      <c r="F1038" s="165">
        <v>45909</v>
      </c>
      <c r="G1038" s="163" t="s">
        <v>12044</v>
      </c>
      <c r="H1038" s="163" t="s">
        <v>12385</v>
      </c>
      <c r="I1038" s="163"/>
      <c r="J1038" s="163" t="s">
        <v>9626</v>
      </c>
      <c r="K1038" s="164" t="s">
        <v>195</v>
      </c>
      <c r="L1038" s="165">
        <v>45910</v>
      </c>
      <c r="M1038" s="163" t="s">
        <v>12923</v>
      </c>
      <c r="N1038" s="163"/>
      <c r="O1038" s="163"/>
    </row>
    <row r="1039" spans="1:15">
      <c r="A1039" s="163"/>
      <c r="B1039" s="163"/>
      <c r="C1039" s="163" t="s">
        <v>2183</v>
      </c>
      <c r="D1039" s="190" t="s">
        <v>11181</v>
      </c>
      <c r="E1039" s="165">
        <v>45911</v>
      </c>
      <c r="F1039" s="165">
        <v>45911</v>
      </c>
      <c r="G1039" s="163" t="s">
        <v>12953</v>
      </c>
      <c r="H1039" s="163" t="s">
        <v>12954</v>
      </c>
      <c r="I1039" s="163"/>
      <c r="J1039" s="163" t="s">
        <v>12098</v>
      </c>
      <c r="K1039" s="164" t="s">
        <v>195</v>
      </c>
      <c r="L1039" s="165">
        <v>45913</v>
      </c>
      <c r="M1039" s="163" t="s">
        <v>12956</v>
      </c>
      <c r="N1039" s="163"/>
      <c r="O1039" s="163"/>
    </row>
    <row r="1040" spans="1:15">
      <c r="A1040" s="163"/>
      <c r="B1040" s="163"/>
      <c r="C1040" s="163"/>
      <c r="D1040" s="190" t="s">
        <v>11182</v>
      </c>
      <c r="E1040" s="165">
        <v>45911</v>
      </c>
      <c r="F1040" s="165">
        <v>45911</v>
      </c>
      <c r="G1040" s="163" t="s">
        <v>12044</v>
      </c>
      <c r="H1040" s="163" t="s">
        <v>12385</v>
      </c>
      <c r="I1040" s="163"/>
      <c r="J1040" s="163" t="s">
        <v>12955</v>
      </c>
      <c r="K1040" s="164" t="s">
        <v>195</v>
      </c>
      <c r="L1040" s="165">
        <v>45913</v>
      </c>
      <c r="M1040" s="163" t="s">
        <v>12907</v>
      </c>
      <c r="N1040" s="163"/>
      <c r="O1040" s="163"/>
    </row>
    <row r="1041" spans="1:15">
      <c r="A1041" s="163"/>
      <c r="B1041" s="163"/>
      <c r="C1041" s="163"/>
      <c r="D1041" s="190" t="s">
        <v>11183</v>
      </c>
      <c r="E1041" s="165">
        <v>45911</v>
      </c>
      <c r="F1041" s="165">
        <v>45911</v>
      </c>
      <c r="G1041" s="163" t="s">
        <v>12123</v>
      </c>
      <c r="H1041" s="163" t="s">
        <v>12363</v>
      </c>
      <c r="I1041" s="163"/>
      <c r="J1041" s="163" t="s">
        <v>12966</v>
      </c>
      <c r="K1041" s="164" t="s">
        <v>195</v>
      </c>
      <c r="L1041" s="165">
        <v>45913</v>
      </c>
      <c r="M1041" s="163" t="s">
        <v>12907</v>
      </c>
      <c r="N1041" s="163"/>
      <c r="O1041" s="163"/>
    </row>
    <row r="1042" spans="1:15">
      <c r="A1042" s="163"/>
      <c r="B1042" s="163"/>
      <c r="C1042" s="163"/>
      <c r="D1042" s="190" t="s">
        <v>15097</v>
      </c>
      <c r="E1042" s="165">
        <v>45952</v>
      </c>
      <c r="F1042" s="165">
        <v>45952</v>
      </c>
      <c r="G1042" s="163" t="s">
        <v>12123</v>
      </c>
      <c r="H1042" s="163" t="s">
        <v>12363</v>
      </c>
      <c r="I1042" s="163"/>
      <c r="J1042" s="163" t="s">
        <v>12966</v>
      </c>
      <c r="K1042" s="164" t="s">
        <v>195</v>
      </c>
      <c r="L1042" s="159">
        <v>45953</v>
      </c>
      <c r="M1042" s="163" t="s">
        <v>11746</v>
      </c>
      <c r="N1042" s="163"/>
      <c r="O1042" s="163"/>
    </row>
    <row r="1043" spans="1:15">
      <c r="A1043" s="163"/>
      <c r="B1043" s="163"/>
      <c r="C1043" s="163"/>
      <c r="D1043" s="190" t="s">
        <v>11184</v>
      </c>
      <c r="E1043" s="165">
        <v>45911</v>
      </c>
      <c r="F1043" s="165">
        <v>45911</v>
      </c>
      <c r="G1043" s="163" t="s">
        <v>12123</v>
      </c>
      <c r="H1043" s="163" t="s">
        <v>12363</v>
      </c>
      <c r="I1043" s="163"/>
      <c r="J1043" s="163" t="s">
        <v>12965</v>
      </c>
      <c r="K1043" s="164" t="s">
        <v>197</v>
      </c>
      <c r="L1043" s="165">
        <v>45913</v>
      </c>
      <c r="M1043" s="163" t="s">
        <v>12907</v>
      </c>
      <c r="N1043" s="163"/>
      <c r="O1043" s="163"/>
    </row>
    <row r="1044" spans="1:15">
      <c r="A1044" s="163"/>
      <c r="B1044" s="163"/>
      <c r="C1044" s="163"/>
      <c r="D1044" s="190" t="s">
        <v>13099</v>
      </c>
      <c r="E1044" s="165">
        <v>45917</v>
      </c>
      <c r="F1044" s="165">
        <v>45917</v>
      </c>
      <c r="G1044" s="163" t="s">
        <v>12123</v>
      </c>
      <c r="H1044" s="163" t="s">
        <v>12363</v>
      </c>
      <c r="I1044" s="163"/>
      <c r="J1044" s="163" t="s">
        <v>12965</v>
      </c>
      <c r="K1044" s="164" t="s">
        <v>195</v>
      </c>
      <c r="L1044" s="165">
        <v>45923</v>
      </c>
      <c r="M1044" s="163" t="s">
        <v>11746</v>
      </c>
      <c r="N1044" s="163"/>
      <c r="O1044" s="163"/>
    </row>
    <row r="1045" spans="1:15">
      <c r="A1045" s="163"/>
      <c r="B1045" s="163"/>
      <c r="C1045" s="163"/>
      <c r="D1045" s="190" t="s">
        <v>11185</v>
      </c>
      <c r="E1045" s="165">
        <v>45911</v>
      </c>
      <c r="F1045" s="165">
        <v>45911</v>
      </c>
      <c r="G1045" s="163" t="s">
        <v>12123</v>
      </c>
      <c r="H1045" s="163" t="s">
        <v>12363</v>
      </c>
      <c r="I1045" s="163"/>
      <c r="J1045" s="163" t="s">
        <v>12966</v>
      </c>
      <c r="K1045" s="164" t="s">
        <v>298</v>
      </c>
      <c r="L1045" s="165">
        <v>45912</v>
      </c>
      <c r="M1045" s="163" t="s">
        <v>12956</v>
      </c>
      <c r="N1045" s="163"/>
      <c r="O1045" s="163"/>
    </row>
    <row r="1046" spans="1:15">
      <c r="A1046" s="163"/>
      <c r="B1046" s="163"/>
      <c r="C1046" s="163"/>
      <c r="D1046" s="190" t="s">
        <v>14915</v>
      </c>
      <c r="E1046" s="165">
        <v>45932</v>
      </c>
      <c r="F1046" s="165">
        <v>45932</v>
      </c>
      <c r="G1046" s="163" t="s">
        <v>12123</v>
      </c>
      <c r="H1046" s="163" t="s">
        <v>12363</v>
      </c>
      <c r="I1046" s="163"/>
      <c r="J1046" s="163" t="s">
        <v>12966</v>
      </c>
      <c r="K1046" s="164" t="s">
        <v>195</v>
      </c>
      <c r="L1046" s="165">
        <v>45938</v>
      </c>
      <c r="M1046" s="163" t="s">
        <v>12956</v>
      </c>
      <c r="N1046" s="163"/>
      <c r="O1046" s="163"/>
    </row>
    <row r="1047" spans="1:15">
      <c r="A1047" s="163"/>
      <c r="B1047" s="163"/>
      <c r="C1047" s="163"/>
      <c r="D1047" s="190" t="s">
        <v>15098</v>
      </c>
      <c r="E1047" s="165">
        <v>45952</v>
      </c>
      <c r="F1047" s="165">
        <v>45952</v>
      </c>
      <c r="G1047" s="163" t="s">
        <v>12123</v>
      </c>
      <c r="H1047" s="163" t="s">
        <v>12363</v>
      </c>
      <c r="I1047" s="163"/>
      <c r="J1047" s="163" t="s">
        <v>12966</v>
      </c>
      <c r="K1047" s="164" t="s">
        <v>195</v>
      </c>
      <c r="L1047" s="159">
        <v>45953</v>
      </c>
      <c r="M1047" s="163" t="s">
        <v>11746</v>
      </c>
      <c r="N1047" s="163"/>
      <c r="O1047" s="163"/>
    </row>
    <row r="1048" spans="1:15">
      <c r="A1048" s="163"/>
      <c r="B1048" s="163"/>
      <c r="C1048" s="163" t="s">
        <v>2064</v>
      </c>
      <c r="D1048" s="190" t="s">
        <v>11186</v>
      </c>
      <c r="E1048" s="165">
        <v>45912</v>
      </c>
      <c r="F1048" s="165">
        <v>45912</v>
      </c>
      <c r="G1048" s="163" t="s">
        <v>11176</v>
      </c>
      <c r="H1048" s="163" t="s">
        <v>12456</v>
      </c>
      <c r="I1048" s="163"/>
      <c r="J1048" s="163" t="s">
        <v>12967</v>
      </c>
      <c r="K1048" s="164" t="s">
        <v>298</v>
      </c>
      <c r="L1048" s="165">
        <v>45912</v>
      </c>
      <c r="M1048" s="163" t="s">
        <v>12956</v>
      </c>
      <c r="N1048" s="163"/>
      <c r="O1048" s="163"/>
    </row>
    <row r="1049" spans="1:15">
      <c r="A1049" s="163"/>
      <c r="B1049" s="163"/>
      <c r="C1049" s="163" t="s">
        <v>2064</v>
      </c>
      <c r="D1049" s="190" t="s">
        <v>12990</v>
      </c>
      <c r="E1049" s="165">
        <v>45913</v>
      </c>
      <c r="F1049" s="165">
        <v>45913</v>
      </c>
      <c r="G1049" s="163" t="s">
        <v>11176</v>
      </c>
      <c r="H1049" s="163" t="s">
        <v>12456</v>
      </c>
      <c r="I1049" s="163"/>
      <c r="J1049" s="163" t="s">
        <v>12967</v>
      </c>
      <c r="K1049" s="164" t="s">
        <v>298</v>
      </c>
      <c r="L1049" s="165">
        <v>45915</v>
      </c>
      <c r="M1049" s="163" t="s">
        <v>12956</v>
      </c>
      <c r="N1049" s="163"/>
      <c r="O1049" s="163"/>
    </row>
    <row r="1050" spans="1:15">
      <c r="A1050" s="163"/>
      <c r="B1050" s="163"/>
      <c r="C1050" s="163" t="s">
        <v>2064</v>
      </c>
      <c r="D1050" s="190" t="s">
        <v>13101</v>
      </c>
      <c r="E1050" s="165">
        <v>45917</v>
      </c>
      <c r="F1050" s="165">
        <v>45917</v>
      </c>
      <c r="G1050" s="163" t="s">
        <v>11176</v>
      </c>
      <c r="H1050" s="163" t="s">
        <v>12456</v>
      </c>
      <c r="I1050" s="163"/>
      <c r="J1050" s="163" t="s">
        <v>12967</v>
      </c>
      <c r="K1050" s="164" t="s">
        <v>195</v>
      </c>
      <c r="L1050" s="165">
        <v>45923</v>
      </c>
      <c r="M1050" s="163" t="s">
        <v>12956</v>
      </c>
      <c r="N1050" s="163"/>
      <c r="O1050" s="163"/>
    </row>
    <row r="1051" spans="1:15">
      <c r="A1051" s="163"/>
      <c r="B1051" s="163"/>
      <c r="C1051" s="163" t="s">
        <v>2064</v>
      </c>
      <c r="D1051" s="190" t="s">
        <v>11187</v>
      </c>
      <c r="E1051" s="165">
        <v>45912</v>
      </c>
      <c r="F1051" s="165">
        <v>45912</v>
      </c>
      <c r="G1051" s="163" t="s">
        <v>11176</v>
      </c>
      <c r="H1051" s="163" t="s">
        <v>12456</v>
      </c>
      <c r="I1051" s="163"/>
      <c r="J1051" s="163" t="s">
        <v>12968</v>
      </c>
      <c r="K1051" s="164" t="s">
        <v>298</v>
      </c>
      <c r="L1051" s="165">
        <v>45912</v>
      </c>
      <c r="M1051" s="163" t="s">
        <v>12956</v>
      </c>
      <c r="N1051" s="163"/>
      <c r="O1051" s="163"/>
    </row>
    <row r="1052" spans="1:15">
      <c r="A1052" s="163"/>
      <c r="B1052" s="163"/>
      <c r="C1052" s="163" t="s">
        <v>2064</v>
      </c>
      <c r="D1052" s="190" t="s">
        <v>12991</v>
      </c>
      <c r="E1052" s="165">
        <v>45913</v>
      </c>
      <c r="F1052" s="165">
        <v>45913</v>
      </c>
      <c r="G1052" s="163" t="s">
        <v>11176</v>
      </c>
      <c r="H1052" s="163" t="s">
        <v>12456</v>
      </c>
      <c r="I1052" s="163"/>
      <c r="J1052" s="163" t="s">
        <v>12968</v>
      </c>
      <c r="K1052" s="164" t="s">
        <v>298</v>
      </c>
      <c r="L1052" s="165">
        <v>45915</v>
      </c>
      <c r="M1052" s="163" t="s">
        <v>12956</v>
      </c>
      <c r="N1052" s="163"/>
      <c r="O1052" s="163"/>
    </row>
    <row r="1053" spans="1:15">
      <c r="A1053" s="163"/>
      <c r="B1053" s="163"/>
      <c r="C1053" s="163" t="s">
        <v>2064</v>
      </c>
      <c r="D1053" s="190" t="s">
        <v>13102</v>
      </c>
      <c r="E1053" s="165">
        <v>45917</v>
      </c>
      <c r="F1053" s="165">
        <v>45917</v>
      </c>
      <c r="G1053" s="163" t="s">
        <v>11176</v>
      </c>
      <c r="H1053" s="163" t="s">
        <v>12456</v>
      </c>
      <c r="I1053" s="163"/>
      <c r="J1053" s="163" t="s">
        <v>12968</v>
      </c>
      <c r="K1053" s="164" t="s">
        <v>195</v>
      </c>
      <c r="L1053" s="165">
        <v>45923</v>
      </c>
      <c r="M1053" s="163" t="s">
        <v>12956</v>
      </c>
      <c r="N1053" s="163"/>
      <c r="O1053" s="163"/>
    </row>
    <row r="1054" spans="1:15">
      <c r="A1054" s="163"/>
      <c r="B1054" s="163"/>
      <c r="C1054" s="163"/>
      <c r="D1054" s="190" t="s">
        <v>11188</v>
      </c>
      <c r="E1054" s="165">
        <v>45912</v>
      </c>
      <c r="F1054" s="165">
        <v>45912</v>
      </c>
      <c r="G1054" s="163" t="s">
        <v>11176</v>
      </c>
      <c r="H1054" s="163" t="s">
        <v>12456</v>
      </c>
      <c r="I1054" s="163"/>
      <c r="J1054" s="163" t="s">
        <v>12969</v>
      </c>
      <c r="K1054" s="164" t="s">
        <v>298</v>
      </c>
      <c r="L1054" s="165">
        <v>45912</v>
      </c>
      <c r="M1054" s="163" t="s">
        <v>12956</v>
      </c>
      <c r="N1054" s="163"/>
      <c r="O1054" s="163"/>
    </row>
    <row r="1055" spans="1:15">
      <c r="A1055" s="163"/>
      <c r="B1055" s="163"/>
      <c r="C1055" s="163"/>
      <c r="D1055" s="190" t="s">
        <v>12992</v>
      </c>
      <c r="E1055" s="165">
        <v>45913</v>
      </c>
      <c r="F1055" s="165">
        <v>45913</v>
      </c>
      <c r="G1055" s="163" t="s">
        <v>11176</v>
      </c>
      <c r="H1055" s="163" t="s">
        <v>12456</v>
      </c>
      <c r="I1055" s="163"/>
      <c r="J1055" s="163" t="s">
        <v>12969</v>
      </c>
      <c r="K1055" s="164" t="s">
        <v>298</v>
      </c>
      <c r="L1055" s="165">
        <v>45915</v>
      </c>
      <c r="M1055" s="163" t="s">
        <v>12956</v>
      </c>
      <c r="N1055" s="163"/>
      <c r="O1055" s="163"/>
    </row>
    <row r="1056" spans="1:15">
      <c r="A1056" s="163"/>
      <c r="B1056" s="163"/>
      <c r="C1056" s="163"/>
      <c r="D1056" s="190" t="s">
        <v>13103</v>
      </c>
      <c r="E1056" s="165">
        <v>45917</v>
      </c>
      <c r="F1056" s="165">
        <v>45917</v>
      </c>
      <c r="G1056" s="163" t="s">
        <v>11176</v>
      </c>
      <c r="H1056" s="163" t="s">
        <v>12456</v>
      </c>
      <c r="I1056" s="163"/>
      <c r="J1056" s="163" t="s">
        <v>12969</v>
      </c>
      <c r="K1056" s="164" t="s">
        <v>195</v>
      </c>
      <c r="L1056" s="165">
        <v>45923</v>
      </c>
      <c r="M1056" s="163" t="s">
        <v>12956</v>
      </c>
      <c r="N1056" s="163"/>
      <c r="O1056" s="163"/>
    </row>
    <row r="1057" spans="1:15">
      <c r="A1057" s="163"/>
      <c r="B1057" s="163"/>
      <c r="C1057" s="163"/>
      <c r="D1057" s="190" t="s">
        <v>11189</v>
      </c>
      <c r="E1057" s="165">
        <v>45912</v>
      </c>
      <c r="F1057" s="165">
        <v>45912</v>
      </c>
      <c r="G1057" s="163" t="s">
        <v>11176</v>
      </c>
      <c r="H1057" s="163" t="s">
        <v>12456</v>
      </c>
      <c r="I1057" s="163"/>
      <c r="J1057" s="163" t="s">
        <v>12970</v>
      </c>
      <c r="K1057" s="164" t="s">
        <v>298</v>
      </c>
      <c r="L1057" s="165">
        <v>45912</v>
      </c>
      <c r="M1057" s="163" t="s">
        <v>12956</v>
      </c>
      <c r="N1057" s="163"/>
      <c r="O1057" s="163"/>
    </row>
    <row r="1058" spans="1:15">
      <c r="A1058" s="163"/>
      <c r="B1058" s="163"/>
      <c r="C1058" s="163"/>
      <c r="D1058" s="190" t="s">
        <v>12994</v>
      </c>
      <c r="E1058" s="165">
        <v>45913</v>
      </c>
      <c r="F1058" s="165">
        <v>45913</v>
      </c>
      <c r="G1058" s="163" t="s">
        <v>11176</v>
      </c>
      <c r="H1058" s="163" t="s">
        <v>12456</v>
      </c>
      <c r="I1058" s="163"/>
      <c r="J1058" s="163" t="s">
        <v>12970</v>
      </c>
      <c r="K1058" s="164" t="s">
        <v>298</v>
      </c>
      <c r="L1058" s="165">
        <v>45915</v>
      </c>
      <c r="M1058" s="163" t="s">
        <v>11746</v>
      </c>
      <c r="N1058" s="163"/>
      <c r="O1058" s="163"/>
    </row>
    <row r="1059" spans="1:15">
      <c r="A1059" s="163"/>
      <c r="B1059" s="163"/>
      <c r="C1059" s="163"/>
      <c r="D1059" s="190" t="s">
        <v>13104</v>
      </c>
      <c r="E1059" s="165">
        <v>45917</v>
      </c>
      <c r="F1059" s="165">
        <v>45917</v>
      </c>
      <c r="G1059" s="163" t="s">
        <v>11176</v>
      </c>
      <c r="H1059" s="163" t="s">
        <v>12456</v>
      </c>
      <c r="I1059" s="163"/>
      <c r="J1059" s="163" t="s">
        <v>12970</v>
      </c>
      <c r="K1059" s="164" t="s">
        <v>195</v>
      </c>
      <c r="L1059" s="165">
        <v>45923</v>
      </c>
      <c r="M1059" s="163" t="s">
        <v>12956</v>
      </c>
      <c r="N1059" s="163"/>
      <c r="O1059" s="163"/>
    </row>
    <row r="1060" spans="1:15">
      <c r="A1060" s="163"/>
      <c r="B1060" s="163"/>
      <c r="C1060" s="163"/>
      <c r="D1060" s="190" t="s">
        <v>12993</v>
      </c>
      <c r="E1060" s="165">
        <v>45912</v>
      </c>
      <c r="F1060" s="165">
        <v>45912</v>
      </c>
      <c r="G1060" s="163" t="s">
        <v>11176</v>
      </c>
      <c r="H1060" s="163" t="s">
        <v>12976</v>
      </c>
      <c r="I1060" s="163"/>
      <c r="J1060" s="163" t="s">
        <v>12982</v>
      </c>
      <c r="K1060" s="164" t="s">
        <v>298</v>
      </c>
      <c r="L1060" s="165">
        <v>45913</v>
      </c>
      <c r="M1060" s="163" t="s">
        <v>12956</v>
      </c>
      <c r="N1060" s="163"/>
      <c r="O1060" s="163"/>
    </row>
    <row r="1061" spans="1:15">
      <c r="A1061" s="163"/>
      <c r="B1061" s="163"/>
      <c r="C1061" s="163"/>
      <c r="D1061" s="190" t="s">
        <v>13105</v>
      </c>
      <c r="E1061" s="165">
        <v>45917</v>
      </c>
      <c r="F1061" s="165">
        <v>45917</v>
      </c>
      <c r="G1061" s="163" t="s">
        <v>11176</v>
      </c>
      <c r="H1061" s="163" t="s">
        <v>12976</v>
      </c>
      <c r="I1061" s="163"/>
      <c r="J1061" s="163" t="s">
        <v>12982</v>
      </c>
      <c r="K1061" s="164" t="s">
        <v>195</v>
      </c>
      <c r="L1061" s="165">
        <v>45920</v>
      </c>
      <c r="M1061" s="163" t="s">
        <v>12956</v>
      </c>
      <c r="N1061" s="163"/>
      <c r="O1061" s="163"/>
    </row>
    <row r="1062" spans="1:15">
      <c r="A1062" s="163"/>
      <c r="B1062" s="163"/>
      <c r="C1062" s="163"/>
      <c r="D1062" s="190" t="s">
        <v>11191</v>
      </c>
      <c r="E1062" s="165">
        <v>45912</v>
      </c>
      <c r="F1062" s="165">
        <v>45912</v>
      </c>
      <c r="G1062" s="163" t="s">
        <v>11176</v>
      </c>
      <c r="H1062" s="163" t="s">
        <v>12976</v>
      </c>
      <c r="I1062" s="163"/>
      <c r="J1062" s="300">
        <v>105108</v>
      </c>
      <c r="K1062" s="164" t="s">
        <v>298</v>
      </c>
      <c r="L1062" s="165">
        <v>45915</v>
      </c>
      <c r="M1062" s="163" t="s">
        <v>12956</v>
      </c>
      <c r="N1062" s="163"/>
      <c r="O1062" s="163"/>
    </row>
    <row r="1063" spans="1:15">
      <c r="A1063" s="163"/>
      <c r="B1063" s="163"/>
      <c r="C1063" s="163"/>
      <c r="D1063" s="190" t="s">
        <v>13106</v>
      </c>
      <c r="E1063" s="165">
        <v>45917</v>
      </c>
      <c r="F1063" s="165">
        <v>45917</v>
      </c>
      <c r="G1063" s="163" t="s">
        <v>11176</v>
      </c>
      <c r="H1063" s="163" t="s">
        <v>12976</v>
      </c>
      <c r="I1063" s="163"/>
      <c r="J1063" s="300">
        <v>105108</v>
      </c>
      <c r="K1063" s="164" t="s">
        <v>195</v>
      </c>
      <c r="L1063" s="165">
        <v>45920</v>
      </c>
      <c r="M1063" s="163" t="s">
        <v>12956</v>
      </c>
      <c r="N1063" s="163"/>
      <c r="O1063" s="163"/>
    </row>
    <row r="1064" spans="1:15">
      <c r="A1064" s="163"/>
      <c r="B1064" s="163"/>
      <c r="C1064" s="163"/>
      <c r="D1064" s="190" t="s">
        <v>11192</v>
      </c>
      <c r="E1064" s="165">
        <v>45912</v>
      </c>
      <c r="F1064" s="165">
        <v>45912</v>
      </c>
      <c r="G1064" s="163" t="s">
        <v>11176</v>
      </c>
      <c r="H1064" s="163" t="s">
        <v>12976</v>
      </c>
      <c r="I1064" s="163"/>
      <c r="J1064" s="163" t="s">
        <v>12977</v>
      </c>
      <c r="K1064" s="164" t="s">
        <v>298</v>
      </c>
      <c r="L1064" s="165">
        <v>45915</v>
      </c>
      <c r="M1064" s="163" t="s">
        <v>12956</v>
      </c>
      <c r="N1064" s="163"/>
      <c r="O1064" s="163"/>
    </row>
    <row r="1065" spans="1:15">
      <c r="A1065" s="163"/>
      <c r="B1065" s="163"/>
      <c r="C1065" s="163"/>
      <c r="D1065" s="190" t="s">
        <v>13107</v>
      </c>
      <c r="E1065" s="165">
        <v>45917</v>
      </c>
      <c r="F1065" s="165">
        <v>45917</v>
      </c>
      <c r="G1065" s="163" t="s">
        <v>11176</v>
      </c>
      <c r="H1065" s="163" t="s">
        <v>12976</v>
      </c>
      <c r="I1065" s="163"/>
      <c r="J1065" s="163" t="s">
        <v>12977</v>
      </c>
      <c r="K1065" s="164" t="s">
        <v>195</v>
      </c>
      <c r="L1065" s="165">
        <v>45920</v>
      </c>
      <c r="M1065" s="163" t="s">
        <v>12956</v>
      </c>
      <c r="N1065" s="163"/>
      <c r="O1065" s="163"/>
    </row>
    <row r="1066" spans="1:15">
      <c r="A1066" s="163"/>
      <c r="B1066" s="163"/>
      <c r="C1066" s="163"/>
      <c r="D1066" s="190" t="s">
        <v>11193</v>
      </c>
      <c r="E1066" s="165">
        <v>45912</v>
      </c>
      <c r="F1066" s="165">
        <v>45912</v>
      </c>
      <c r="G1066" s="163" t="s">
        <v>11176</v>
      </c>
      <c r="H1066" s="163" t="s">
        <v>12976</v>
      </c>
      <c r="I1066" s="163"/>
      <c r="J1066" s="163" t="s">
        <v>12978</v>
      </c>
      <c r="K1066" s="164" t="s">
        <v>298</v>
      </c>
      <c r="L1066" s="165">
        <v>45915</v>
      </c>
      <c r="M1066" s="163" t="s">
        <v>12956</v>
      </c>
      <c r="N1066" s="163"/>
      <c r="O1066" s="163"/>
    </row>
    <row r="1067" spans="1:15">
      <c r="A1067" s="163"/>
      <c r="B1067" s="163"/>
      <c r="C1067" s="163"/>
      <c r="D1067" s="190" t="s">
        <v>13108</v>
      </c>
      <c r="E1067" s="165">
        <v>45917</v>
      </c>
      <c r="F1067" s="165">
        <v>45917</v>
      </c>
      <c r="G1067" s="163" t="s">
        <v>11176</v>
      </c>
      <c r="H1067" s="163" t="s">
        <v>12976</v>
      </c>
      <c r="I1067" s="163"/>
      <c r="J1067" s="163" t="s">
        <v>12978</v>
      </c>
      <c r="K1067" s="164" t="s">
        <v>195</v>
      </c>
      <c r="L1067" s="165">
        <v>45920</v>
      </c>
      <c r="M1067" s="163" t="s">
        <v>12956</v>
      </c>
      <c r="N1067" s="163"/>
      <c r="O1067" s="163"/>
    </row>
    <row r="1068" spans="1:15">
      <c r="A1068" s="163"/>
      <c r="B1068" s="163"/>
      <c r="C1068" s="163"/>
      <c r="D1068" s="190" t="s">
        <v>11194</v>
      </c>
      <c r="E1068" s="165">
        <v>45912</v>
      </c>
      <c r="F1068" s="165">
        <v>45912</v>
      </c>
      <c r="G1068" s="163" t="s">
        <v>11176</v>
      </c>
      <c r="H1068" s="163" t="s">
        <v>12976</v>
      </c>
      <c r="I1068" s="163"/>
      <c r="J1068" s="163" t="s">
        <v>12979</v>
      </c>
      <c r="K1068" s="164" t="s">
        <v>197</v>
      </c>
      <c r="L1068" s="165">
        <v>45915</v>
      </c>
      <c r="M1068" s="163" t="s">
        <v>12956</v>
      </c>
      <c r="N1068" s="163"/>
      <c r="O1068" s="163"/>
    </row>
    <row r="1069" spans="1:15">
      <c r="A1069" s="163"/>
      <c r="B1069" s="163"/>
      <c r="C1069" s="163"/>
      <c r="D1069" s="190" t="s">
        <v>13096</v>
      </c>
      <c r="E1069" s="165">
        <v>45917</v>
      </c>
      <c r="F1069" s="165">
        <v>45917</v>
      </c>
      <c r="G1069" s="163" t="s">
        <v>11176</v>
      </c>
      <c r="H1069" s="163" t="s">
        <v>12976</v>
      </c>
      <c r="I1069" s="163"/>
      <c r="J1069" s="163" t="s">
        <v>12979</v>
      </c>
      <c r="K1069" s="164" t="s">
        <v>195</v>
      </c>
      <c r="L1069" s="165">
        <v>45920</v>
      </c>
      <c r="M1069" s="163" t="s">
        <v>11746</v>
      </c>
      <c r="N1069" s="163"/>
      <c r="O1069" s="163"/>
    </row>
    <row r="1070" spans="1:15">
      <c r="A1070" s="163"/>
      <c r="B1070" s="163"/>
      <c r="C1070" s="163"/>
      <c r="D1070" s="190" t="s">
        <v>11195</v>
      </c>
      <c r="E1070" s="165">
        <v>45912</v>
      </c>
      <c r="F1070" s="165">
        <v>45912</v>
      </c>
      <c r="G1070" s="163" t="s">
        <v>11176</v>
      </c>
      <c r="H1070" s="163" t="s">
        <v>12976</v>
      </c>
      <c r="I1070" s="163"/>
      <c r="J1070" s="163" t="s">
        <v>12980</v>
      </c>
      <c r="K1070" s="164" t="s">
        <v>298</v>
      </c>
      <c r="L1070" s="165">
        <v>45915</v>
      </c>
      <c r="M1070" s="163" t="s">
        <v>12956</v>
      </c>
      <c r="N1070" s="163"/>
      <c r="O1070" s="163"/>
    </row>
    <row r="1071" spans="1:15">
      <c r="A1071" s="163"/>
      <c r="B1071" s="163"/>
      <c r="C1071" s="163"/>
      <c r="D1071" s="190" t="s">
        <v>13109</v>
      </c>
      <c r="E1071" s="165">
        <v>45917</v>
      </c>
      <c r="F1071" s="165">
        <v>45917</v>
      </c>
      <c r="G1071" s="163" t="s">
        <v>11176</v>
      </c>
      <c r="H1071" s="163" t="s">
        <v>12976</v>
      </c>
      <c r="I1071" s="163"/>
      <c r="J1071" s="163" t="s">
        <v>12980</v>
      </c>
      <c r="K1071" s="164" t="s">
        <v>195</v>
      </c>
      <c r="L1071" s="165" t="s">
        <v>11746</v>
      </c>
      <c r="M1071" s="163" t="s">
        <v>12956</v>
      </c>
      <c r="N1071" s="163"/>
      <c r="O1071" s="163"/>
    </row>
    <row r="1072" spans="1:15">
      <c r="A1072" s="163"/>
      <c r="B1072" s="163"/>
      <c r="C1072" s="163"/>
      <c r="D1072" s="190" t="s">
        <v>11196</v>
      </c>
      <c r="E1072" s="165">
        <v>45912</v>
      </c>
      <c r="F1072" s="165">
        <v>45912</v>
      </c>
      <c r="G1072" s="163" t="s">
        <v>11176</v>
      </c>
      <c r="H1072" s="163" t="s">
        <v>12976</v>
      </c>
      <c r="I1072" s="163"/>
      <c r="J1072" s="163" t="s">
        <v>12981</v>
      </c>
      <c r="K1072" s="164" t="s">
        <v>298</v>
      </c>
      <c r="L1072" s="165">
        <v>45915</v>
      </c>
      <c r="M1072" s="163" t="s">
        <v>12956</v>
      </c>
      <c r="N1072" s="163"/>
      <c r="O1072" s="163"/>
    </row>
    <row r="1073" spans="1:15">
      <c r="A1073" s="163"/>
      <c r="B1073" s="163"/>
      <c r="C1073" s="163"/>
      <c r="D1073" s="190" t="s">
        <v>13110</v>
      </c>
      <c r="E1073" s="165">
        <v>45917</v>
      </c>
      <c r="F1073" s="165">
        <v>45917</v>
      </c>
      <c r="G1073" s="163" t="s">
        <v>11176</v>
      </c>
      <c r="H1073" s="163" t="s">
        <v>12976</v>
      </c>
      <c r="I1073" s="163"/>
      <c r="J1073" s="163" t="s">
        <v>12981</v>
      </c>
      <c r="K1073" s="164" t="s">
        <v>195</v>
      </c>
      <c r="L1073" s="165">
        <v>45918</v>
      </c>
      <c r="M1073" s="163" t="s">
        <v>12956</v>
      </c>
      <c r="N1073" s="163"/>
      <c r="O1073" s="163"/>
    </row>
    <row r="1074" spans="1:15">
      <c r="A1074" s="163"/>
      <c r="B1074" s="163"/>
      <c r="C1074" s="163"/>
      <c r="D1074" s="190" t="s">
        <v>11197</v>
      </c>
      <c r="E1074" s="165">
        <v>45912</v>
      </c>
      <c r="F1074" s="165">
        <v>45912</v>
      </c>
      <c r="G1074" s="163" t="s">
        <v>11176</v>
      </c>
      <c r="H1074" s="163" t="s">
        <v>12976</v>
      </c>
      <c r="I1074" s="163"/>
      <c r="J1074" s="163">
        <v>113</v>
      </c>
      <c r="K1074" s="164" t="s">
        <v>298</v>
      </c>
      <c r="L1074" s="165">
        <v>45915</v>
      </c>
      <c r="M1074" s="163" t="s">
        <v>12956</v>
      </c>
      <c r="N1074" s="163"/>
      <c r="O1074" s="163"/>
    </row>
    <row r="1075" spans="1:15">
      <c r="A1075" s="163"/>
      <c r="B1075" s="163"/>
      <c r="C1075" s="163"/>
      <c r="D1075" s="190" t="s">
        <v>13100</v>
      </c>
      <c r="E1075" s="165">
        <v>45917</v>
      </c>
      <c r="F1075" s="165">
        <v>45917</v>
      </c>
      <c r="G1075" s="163" t="s">
        <v>11176</v>
      </c>
      <c r="H1075" s="163" t="s">
        <v>12976</v>
      </c>
      <c r="I1075" s="163"/>
      <c r="J1075" s="163">
        <v>113</v>
      </c>
      <c r="K1075" s="164" t="s">
        <v>195</v>
      </c>
      <c r="L1075" s="165">
        <v>45920</v>
      </c>
      <c r="M1075" s="163" t="s">
        <v>12956</v>
      </c>
      <c r="N1075" s="163"/>
      <c r="O1075" s="163"/>
    </row>
    <row r="1076" spans="1:15">
      <c r="A1076" s="163"/>
      <c r="B1076" s="163"/>
      <c r="C1076" s="163"/>
      <c r="D1076" s="190" t="s">
        <v>11198</v>
      </c>
      <c r="E1076" s="165">
        <v>45913</v>
      </c>
      <c r="F1076" s="165">
        <v>45913</v>
      </c>
      <c r="G1076" s="163" t="s">
        <v>11176</v>
      </c>
      <c r="H1076" s="163" t="s">
        <v>12817</v>
      </c>
      <c r="I1076" s="163"/>
      <c r="J1076" s="163">
        <v>212</v>
      </c>
      <c r="K1076" s="164" t="s">
        <v>195</v>
      </c>
      <c r="L1076" s="165">
        <v>45917</v>
      </c>
      <c r="M1076" s="163"/>
      <c r="N1076" s="163"/>
      <c r="O1076" s="163"/>
    </row>
    <row r="1077" spans="1:15">
      <c r="A1077" s="163"/>
      <c r="B1077" s="163"/>
      <c r="C1077" s="163"/>
      <c r="D1077" s="190" t="s">
        <v>11199</v>
      </c>
      <c r="E1077" s="165">
        <v>45913</v>
      </c>
      <c r="F1077" s="165">
        <v>45913</v>
      </c>
      <c r="G1077" s="163" t="s">
        <v>11176</v>
      </c>
      <c r="H1077" s="163" t="s">
        <v>12986</v>
      </c>
      <c r="I1077" s="163"/>
      <c r="J1077" s="163">
        <v>212</v>
      </c>
      <c r="K1077" s="164" t="s">
        <v>298</v>
      </c>
      <c r="L1077" s="165">
        <v>45917</v>
      </c>
      <c r="M1077" s="163"/>
      <c r="N1077" s="163"/>
      <c r="O1077" s="163"/>
    </row>
    <row r="1078" spans="1:15">
      <c r="A1078" s="163"/>
      <c r="B1078" s="163"/>
      <c r="C1078" s="163"/>
      <c r="D1078" s="190" t="s">
        <v>14630</v>
      </c>
      <c r="E1078" s="165">
        <v>45919</v>
      </c>
      <c r="F1078" s="165">
        <v>45919</v>
      </c>
      <c r="G1078" s="163" t="s">
        <v>11176</v>
      </c>
      <c r="H1078" s="163" t="s">
        <v>12986</v>
      </c>
      <c r="I1078" s="163"/>
      <c r="J1078" s="163">
        <v>212</v>
      </c>
      <c r="K1078" s="164" t="s">
        <v>195</v>
      </c>
      <c r="L1078" s="165">
        <v>45923</v>
      </c>
      <c r="M1078" s="163"/>
      <c r="N1078" s="163"/>
      <c r="O1078" s="163"/>
    </row>
    <row r="1079" spans="1:15">
      <c r="A1079" s="163"/>
      <c r="B1079" s="163"/>
      <c r="C1079" s="163"/>
      <c r="D1079" s="190" t="s">
        <v>11200</v>
      </c>
      <c r="E1079" s="165">
        <v>45913</v>
      </c>
      <c r="F1079" s="165">
        <v>45913</v>
      </c>
      <c r="G1079" s="163" t="s">
        <v>11176</v>
      </c>
      <c r="H1079" s="163" t="s">
        <v>12986</v>
      </c>
      <c r="I1079" s="163"/>
      <c r="J1079" s="163">
        <v>202</v>
      </c>
      <c r="K1079" s="164" t="s">
        <v>195</v>
      </c>
      <c r="L1079" s="165">
        <v>45917</v>
      </c>
      <c r="M1079" s="163"/>
      <c r="N1079" s="163"/>
      <c r="O1079" s="163"/>
    </row>
    <row r="1080" spans="1:15">
      <c r="A1080" s="163"/>
      <c r="B1080" s="163"/>
      <c r="C1080" s="163" t="s">
        <v>3408</v>
      </c>
      <c r="D1080" s="190" t="s">
        <v>11201</v>
      </c>
      <c r="E1080" s="165">
        <v>45915</v>
      </c>
      <c r="F1080" s="165">
        <v>45915</v>
      </c>
      <c r="G1080" s="163" t="s">
        <v>217</v>
      </c>
      <c r="H1080" s="163" t="s">
        <v>12234</v>
      </c>
      <c r="I1080" s="163"/>
      <c r="J1080" s="163" t="s">
        <v>12098</v>
      </c>
      <c r="K1080" s="164" t="s">
        <v>298</v>
      </c>
      <c r="L1080" s="165">
        <v>45917</v>
      </c>
      <c r="M1080" s="163"/>
      <c r="N1080" s="163"/>
      <c r="O1080" s="163"/>
    </row>
    <row r="1081" spans="1:15">
      <c r="A1081" s="163"/>
      <c r="B1081" s="163"/>
      <c r="C1081" s="163" t="s">
        <v>3408</v>
      </c>
      <c r="D1081" s="190" t="s">
        <v>14635</v>
      </c>
      <c r="E1081" s="165">
        <v>45919</v>
      </c>
      <c r="F1081" s="165">
        <v>45919</v>
      </c>
      <c r="G1081" s="163" t="s">
        <v>217</v>
      </c>
      <c r="H1081" s="163" t="s">
        <v>12234</v>
      </c>
      <c r="I1081" s="163"/>
      <c r="J1081" s="163" t="s">
        <v>12098</v>
      </c>
      <c r="K1081" s="164" t="s">
        <v>195</v>
      </c>
      <c r="L1081" s="165">
        <v>45930</v>
      </c>
      <c r="M1081" s="163" t="s">
        <v>14629</v>
      </c>
      <c r="N1081" s="163"/>
      <c r="O1081" s="163"/>
    </row>
    <row r="1082" spans="1:15">
      <c r="A1082" s="163"/>
      <c r="B1082" s="163"/>
      <c r="C1082" s="163" t="s">
        <v>3408</v>
      </c>
      <c r="D1082" s="190" t="s">
        <v>11202</v>
      </c>
      <c r="E1082" s="165">
        <v>45915</v>
      </c>
      <c r="F1082" s="165">
        <v>45915</v>
      </c>
      <c r="G1082" s="163" t="s">
        <v>13016</v>
      </c>
      <c r="H1082" s="163" t="s">
        <v>13017</v>
      </c>
      <c r="I1082" s="163"/>
      <c r="J1082" s="163" t="s">
        <v>12098</v>
      </c>
      <c r="K1082" s="164" t="s">
        <v>298</v>
      </c>
      <c r="L1082" s="165">
        <v>45917</v>
      </c>
      <c r="M1082" s="163"/>
      <c r="N1082" s="163"/>
      <c r="O1082" s="163"/>
    </row>
    <row r="1083" spans="1:15">
      <c r="A1083" s="163"/>
      <c r="B1083" s="163"/>
      <c r="C1083" s="163" t="s">
        <v>3408</v>
      </c>
      <c r="D1083" s="190" t="s">
        <v>14636</v>
      </c>
      <c r="E1083" s="165">
        <v>45919</v>
      </c>
      <c r="F1083" s="165">
        <v>45919</v>
      </c>
      <c r="G1083" s="163" t="s">
        <v>13016</v>
      </c>
      <c r="H1083" s="163" t="s">
        <v>13017</v>
      </c>
      <c r="I1083" s="163"/>
      <c r="J1083" s="163" t="s">
        <v>12098</v>
      </c>
      <c r="K1083" s="164" t="s">
        <v>195</v>
      </c>
      <c r="L1083" s="165">
        <v>45930</v>
      </c>
      <c r="M1083" s="163" t="s">
        <v>14629</v>
      </c>
      <c r="N1083" s="163"/>
      <c r="O1083" s="163"/>
    </row>
    <row r="1084" spans="1:15">
      <c r="A1084" s="163"/>
      <c r="B1084" s="163"/>
      <c r="C1084" s="163" t="s">
        <v>2418</v>
      </c>
      <c r="D1084" s="190" t="s">
        <v>11203</v>
      </c>
      <c r="E1084" s="165">
        <v>45915</v>
      </c>
      <c r="F1084" s="165">
        <v>45915</v>
      </c>
      <c r="G1084" s="163" t="s">
        <v>11176</v>
      </c>
      <c r="H1084" s="163" t="s">
        <v>13019</v>
      </c>
      <c r="I1084" s="163"/>
      <c r="J1084" s="163" t="s">
        <v>13020</v>
      </c>
      <c r="K1084" s="164" t="s">
        <v>298</v>
      </c>
      <c r="L1084" s="165">
        <v>45916</v>
      </c>
      <c r="M1084" s="163" t="s">
        <v>12907</v>
      </c>
      <c r="N1084" s="163"/>
      <c r="O1084" s="163"/>
    </row>
    <row r="1085" spans="1:15">
      <c r="A1085" s="163"/>
      <c r="B1085" s="163"/>
      <c r="C1085" s="163" t="s">
        <v>2418</v>
      </c>
      <c r="D1085" s="190" t="s">
        <v>14631</v>
      </c>
      <c r="E1085" s="165">
        <v>45919</v>
      </c>
      <c r="F1085" s="165">
        <v>45919</v>
      </c>
      <c r="G1085" s="163" t="s">
        <v>11176</v>
      </c>
      <c r="H1085" s="163" t="s">
        <v>13019</v>
      </c>
      <c r="I1085" s="163"/>
      <c r="J1085" s="163" t="s">
        <v>13020</v>
      </c>
      <c r="K1085" s="164" t="s">
        <v>195</v>
      </c>
      <c r="L1085" s="165">
        <v>45923</v>
      </c>
      <c r="M1085" s="163" t="s">
        <v>14629</v>
      </c>
      <c r="N1085" s="163"/>
      <c r="O1085" s="163"/>
    </row>
    <row r="1086" spans="1:15">
      <c r="A1086" s="163"/>
      <c r="B1086" s="163"/>
      <c r="C1086" s="163" t="s">
        <v>2418</v>
      </c>
      <c r="D1086" s="190" t="s">
        <v>11204</v>
      </c>
      <c r="E1086" s="165">
        <v>45915</v>
      </c>
      <c r="F1086" s="165">
        <v>45915</v>
      </c>
      <c r="G1086" s="163" t="s">
        <v>11176</v>
      </c>
      <c r="H1086" s="163" t="s">
        <v>13021</v>
      </c>
      <c r="I1086" s="163"/>
      <c r="J1086" s="163" t="s">
        <v>13020</v>
      </c>
      <c r="K1086" s="164" t="s">
        <v>298</v>
      </c>
      <c r="L1086" s="165">
        <v>45915</v>
      </c>
      <c r="M1086" s="163"/>
      <c r="N1086" s="163"/>
      <c r="O1086" s="163"/>
    </row>
    <row r="1087" spans="1:15">
      <c r="A1087" s="163"/>
      <c r="B1087" s="163"/>
      <c r="C1087" s="163" t="s">
        <v>2418</v>
      </c>
      <c r="D1087" s="190" t="s">
        <v>14638</v>
      </c>
      <c r="E1087" s="165">
        <v>45919</v>
      </c>
      <c r="F1087" s="165">
        <v>45919</v>
      </c>
      <c r="G1087" s="163" t="s">
        <v>11176</v>
      </c>
      <c r="H1087" s="163" t="s">
        <v>13021</v>
      </c>
      <c r="I1087" s="163"/>
      <c r="J1087" s="163" t="s">
        <v>13020</v>
      </c>
      <c r="K1087" s="164" t="s">
        <v>195</v>
      </c>
      <c r="L1087" s="165">
        <v>45923</v>
      </c>
      <c r="M1087" s="163" t="s">
        <v>14629</v>
      </c>
      <c r="N1087" s="163"/>
      <c r="O1087" s="163"/>
    </row>
    <row r="1088" spans="1:15">
      <c r="A1088" s="163"/>
      <c r="B1088" s="163"/>
      <c r="C1088" s="163" t="s">
        <v>3641</v>
      </c>
      <c r="D1088" s="190" t="s">
        <v>11205</v>
      </c>
      <c r="E1088" s="165">
        <v>45915</v>
      </c>
      <c r="F1088" s="165">
        <v>45915</v>
      </c>
      <c r="G1088" s="163" t="s">
        <v>7135</v>
      </c>
      <c r="H1088" s="163" t="s">
        <v>13013</v>
      </c>
      <c r="I1088" s="163"/>
      <c r="J1088" s="300" t="s">
        <v>13014</v>
      </c>
      <c r="K1088" s="164" t="s">
        <v>195</v>
      </c>
      <c r="L1088" s="165">
        <v>45917</v>
      </c>
      <c r="M1088" s="163" t="s">
        <v>13004</v>
      </c>
      <c r="N1088" s="163"/>
      <c r="O1088" s="163"/>
    </row>
    <row r="1089" spans="1:15">
      <c r="A1089" s="163"/>
      <c r="B1089" s="163"/>
      <c r="C1089" s="163"/>
      <c r="D1089" s="190" t="s">
        <v>11206</v>
      </c>
      <c r="E1089" s="165">
        <v>45917</v>
      </c>
      <c r="F1089" s="165">
        <v>45917</v>
      </c>
      <c r="G1089" s="163" t="s">
        <v>12123</v>
      </c>
      <c r="H1089" s="163" t="s">
        <v>13093</v>
      </c>
      <c r="I1089" s="163"/>
      <c r="J1089" s="163" t="s">
        <v>14612</v>
      </c>
      <c r="K1089" s="164" t="s">
        <v>197</v>
      </c>
      <c r="L1089" s="165">
        <v>45923</v>
      </c>
      <c r="M1089" s="163"/>
      <c r="N1089" s="163"/>
      <c r="O1089" s="163"/>
    </row>
    <row r="1090" spans="1:15">
      <c r="A1090" s="163"/>
      <c r="B1090" s="163"/>
      <c r="C1090" s="163"/>
      <c r="D1090" s="190" t="s">
        <v>14869</v>
      </c>
      <c r="E1090" s="165">
        <v>45938</v>
      </c>
      <c r="F1090" s="165">
        <v>45938</v>
      </c>
      <c r="G1090" s="163" t="s">
        <v>12123</v>
      </c>
      <c r="H1090" s="163" t="s">
        <v>13093</v>
      </c>
      <c r="I1090" s="163"/>
      <c r="J1090" s="163" t="s">
        <v>14612</v>
      </c>
      <c r="K1090" s="164" t="s">
        <v>195</v>
      </c>
      <c r="L1090" s="165">
        <v>45940</v>
      </c>
      <c r="M1090" s="163"/>
      <c r="N1090" s="163"/>
      <c r="O1090" s="163"/>
    </row>
    <row r="1091" spans="1:15">
      <c r="A1091" s="163"/>
      <c r="B1091" s="163"/>
      <c r="C1091" s="163" t="s">
        <v>3641</v>
      </c>
      <c r="D1091" s="190" t="s">
        <v>11207</v>
      </c>
      <c r="E1091" s="165">
        <v>45917</v>
      </c>
      <c r="F1091" s="165">
        <v>45917</v>
      </c>
      <c r="G1091" s="163" t="s">
        <v>7135</v>
      </c>
      <c r="H1091" s="163" t="s">
        <v>13115</v>
      </c>
      <c r="I1091" s="163"/>
      <c r="J1091" s="163" t="s">
        <v>13116</v>
      </c>
      <c r="K1091" s="164" t="s">
        <v>195</v>
      </c>
      <c r="L1091" s="165">
        <v>45918</v>
      </c>
      <c r="M1091" s="163"/>
      <c r="N1091" s="163"/>
      <c r="O1091" s="163"/>
    </row>
    <row r="1092" spans="1:15">
      <c r="A1092" s="163"/>
      <c r="B1092" s="163"/>
      <c r="C1092" s="163"/>
      <c r="D1092" s="190" t="s">
        <v>11208</v>
      </c>
      <c r="E1092" s="165">
        <v>45918</v>
      </c>
      <c r="F1092" s="165">
        <v>45918</v>
      </c>
      <c r="G1092" s="163" t="s">
        <v>12123</v>
      </c>
      <c r="H1092" s="163" t="s">
        <v>13093</v>
      </c>
      <c r="I1092" s="163"/>
      <c r="J1092" s="163">
        <v>511</v>
      </c>
      <c r="K1092" s="164" t="s">
        <v>195</v>
      </c>
      <c r="L1092" s="165" t="s">
        <v>14830</v>
      </c>
      <c r="M1092" s="163"/>
      <c r="N1092" s="163"/>
      <c r="O1092" s="163"/>
    </row>
    <row r="1093" spans="1:15">
      <c r="A1093" s="163"/>
      <c r="B1093" s="163"/>
      <c r="C1093" s="163"/>
      <c r="D1093" s="190" t="s">
        <v>11209</v>
      </c>
      <c r="E1093" s="165">
        <v>45922</v>
      </c>
      <c r="F1093" s="165">
        <v>45922</v>
      </c>
      <c r="G1093" s="163" t="s">
        <v>813</v>
      </c>
      <c r="H1093" s="163" t="s">
        <v>14645</v>
      </c>
      <c r="I1093" s="163"/>
      <c r="J1093" s="163" t="s">
        <v>14646</v>
      </c>
      <c r="K1093" s="164" t="s">
        <v>195</v>
      </c>
      <c r="L1093" s="165">
        <v>45923</v>
      </c>
      <c r="M1093" s="163" t="s">
        <v>13004</v>
      </c>
      <c r="N1093" s="163"/>
      <c r="O1093" s="163"/>
    </row>
    <row r="1094" spans="1:15">
      <c r="A1094" s="163"/>
      <c r="B1094" s="163"/>
      <c r="C1094" s="163"/>
      <c r="D1094" s="190" t="s">
        <v>11210</v>
      </c>
      <c r="E1094" s="165">
        <v>45922</v>
      </c>
      <c r="F1094" s="165">
        <v>45922</v>
      </c>
      <c r="G1094" s="163" t="s">
        <v>813</v>
      </c>
      <c r="H1094" s="163" t="s">
        <v>14645</v>
      </c>
      <c r="I1094" s="163"/>
      <c r="J1094" s="163" t="s">
        <v>12377</v>
      </c>
      <c r="K1094" s="164" t="s">
        <v>195</v>
      </c>
      <c r="L1094" s="165">
        <v>45923</v>
      </c>
      <c r="M1094" s="163" t="s">
        <v>13004</v>
      </c>
      <c r="N1094" s="163"/>
      <c r="O1094" s="163"/>
    </row>
    <row r="1095" spans="1:15">
      <c r="A1095" s="163"/>
      <c r="B1095" s="163"/>
      <c r="C1095" s="163" t="s">
        <v>3408</v>
      </c>
      <c r="D1095" s="190" t="s">
        <v>11211</v>
      </c>
      <c r="E1095" s="165">
        <v>45924</v>
      </c>
      <c r="F1095" s="165">
        <v>45924</v>
      </c>
      <c r="G1095" s="163" t="s">
        <v>11176</v>
      </c>
      <c r="H1095" s="163" t="s">
        <v>14668</v>
      </c>
      <c r="I1095" s="163"/>
      <c r="J1095" s="163">
        <v>701</v>
      </c>
      <c r="K1095" s="164" t="s">
        <v>195</v>
      </c>
      <c r="L1095" s="165">
        <v>45926</v>
      </c>
      <c r="M1095" s="163"/>
      <c r="N1095" s="163"/>
      <c r="O1095" s="163"/>
    </row>
    <row r="1096" spans="1:15">
      <c r="A1096" s="163"/>
      <c r="B1096" s="163"/>
      <c r="C1096" s="163"/>
      <c r="D1096" s="190" t="s">
        <v>11212</v>
      </c>
      <c r="E1096" s="165">
        <v>45924</v>
      </c>
      <c r="F1096" s="165">
        <v>45924</v>
      </c>
      <c r="G1096" s="163" t="s">
        <v>11176</v>
      </c>
      <c r="H1096" s="163" t="s">
        <v>14668</v>
      </c>
      <c r="I1096" s="163"/>
      <c r="J1096" s="163">
        <v>702</v>
      </c>
      <c r="K1096" s="164" t="s">
        <v>195</v>
      </c>
      <c r="L1096" s="165">
        <v>45926</v>
      </c>
      <c r="M1096" s="163"/>
      <c r="N1096" s="163"/>
      <c r="O1096" s="163"/>
    </row>
    <row r="1097" spans="1:15">
      <c r="A1097" s="163"/>
      <c r="B1097" s="163"/>
      <c r="C1097" s="163"/>
      <c r="D1097" s="190" t="s">
        <v>11213</v>
      </c>
      <c r="E1097" s="165">
        <v>45924</v>
      </c>
      <c r="F1097" s="165">
        <v>45924</v>
      </c>
      <c r="G1097" s="163" t="s">
        <v>11176</v>
      </c>
      <c r="H1097" s="163" t="s">
        <v>14668</v>
      </c>
      <c r="I1097" s="163"/>
      <c r="J1097" s="163">
        <v>704</v>
      </c>
      <c r="K1097" s="164" t="s">
        <v>195</v>
      </c>
      <c r="L1097" s="165">
        <v>45930</v>
      </c>
      <c r="M1097" s="163"/>
      <c r="N1097" s="163"/>
      <c r="O1097" s="163"/>
    </row>
    <row r="1098" spans="1:15">
      <c r="A1098" s="163"/>
      <c r="B1098" s="163"/>
      <c r="C1098" s="163"/>
      <c r="D1098" s="190" t="s">
        <v>11214</v>
      </c>
      <c r="E1098" s="165">
        <v>45924</v>
      </c>
      <c r="F1098" s="165">
        <v>45924</v>
      </c>
      <c r="G1098" s="163" t="s">
        <v>11176</v>
      </c>
      <c r="H1098" s="163" t="s">
        <v>14668</v>
      </c>
      <c r="I1098" s="163"/>
      <c r="J1098" s="163">
        <v>706</v>
      </c>
      <c r="K1098" s="164" t="s">
        <v>195</v>
      </c>
      <c r="L1098" s="165">
        <v>45930</v>
      </c>
      <c r="M1098" s="163"/>
      <c r="N1098" s="163"/>
      <c r="O1098" s="163"/>
    </row>
    <row r="1099" spans="1:15">
      <c r="A1099" s="163"/>
      <c r="B1099" s="163"/>
      <c r="C1099" s="163"/>
      <c r="D1099" s="190" t="s">
        <v>11215</v>
      </c>
      <c r="E1099" s="165">
        <v>45924</v>
      </c>
      <c r="F1099" s="165">
        <v>45924</v>
      </c>
      <c r="G1099" s="163" t="s">
        <v>11176</v>
      </c>
      <c r="H1099" s="163" t="s">
        <v>14668</v>
      </c>
      <c r="I1099" s="163"/>
      <c r="J1099" s="163">
        <v>708</v>
      </c>
      <c r="K1099" s="164" t="s">
        <v>195</v>
      </c>
      <c r="L1099" s="165">
        <v>45930</v>
      </c>
      <c r="M1099" s="163"/>
      <c r="N1099" s="163"/>
      <c r="O1099" s="163"/>
    </row>
    <row r="1100" spans="1:15" ht="30">
      <c r="A1100" s="163"/>
      <c r="B1100" s="163"/>
      <c r="C1100" s="163"/>
      <c r="D1100" s="190" t="s">
        <v>11216</v>
      </c>
      <c r="E1100" s="165">
        <v>45925</v>
      </c>
      <c r="F1100" s="165">
        <v>45925</v>
      </c>
      <c r="G1100" s="163" t="s">
        <v>12044</v>
      </c>
      <c r="H1100" s="326" t="s">
        <v>14709</v>
      </c>
      <c r="I1100" s="163"/>
      <c r="J1100" s="163" t="s">
        <v>12955</v>
      </c>
      <c r="K1100" s="164" t="s">
        <v>195</v>
      </c>
      <c r="L1100" s="165">
        <v>45937</v>
      </c>
      <c r="M1100" s="163"/>
      <c r="N1100" s="163"/>
      <c r="O1100" s="163"/>
    </row>
    <row r="1101" spans="1:15" ht="45">
      <c r="A1101" s="163"/>
      <c r="B1101" s="163"/>
      <c r="C1101" s="163"/>
      <c r="D1101" s="190" t="s">
        <v>11217</v>
      </c>
      <c r="E1101" s="165">
        <v>45925</v>
      </c>
      <c r="F1101" s="165">
        <v>45925</v>
      </c>
      <c r="G1101" s="163" t="s">
        <v>11176</v>
      </c>
      <c r="H1101" s="326" t="s">
        <v>14710</v>
      </c>
      <c r="I1101" s="163"/>
      <c r="J1101" s="327">
        <v>602</v>
      </c>
      <c r="K1101" s="164" t="s">
        <v>197</v>
      </c>
      <c r="L1101" s="165">
        <v>45926</v>
      </c>
      <c r="M1101" s="163"/>
      <c r="N1101" s="163"/>
      <c r="O1101" s="163"/>
    </row>
    <row r="1102" spans="1:15" ht="45">
      <c r="A1102" s="163"/>
      <c r="B1102" s="163"/>
      <c r="C1102" s="163"/>
      <c r="D1102" s="190" t="s">
        <v>14805</v>
      </c>
      <c r="E1102" s="165">
        <v>45933</v>
      </c>
      <c r="F1102" s="165">
        <v>45933</v>
      </c>
      <c r="G1102" s="163" t="s">
        <v>11176</v>
      </c>
      <c r="H1102" s="326" t="s">
        <v>14710</v>
      </c>
      <c r="I1102" s="163"/>
      <c r="J1102" s="327">
        <v>602</v>
      </c>
      <c r="K1102" s="164" t="s">
        <v>195</v>
      </c>
      <c r="L1102" s="165">
        <v>45940</v>
      </c>
      <c r="M1102" s="163"/>
      <c r="N1102" s="163"/>
      <c r="O1102" s="163"/>
    </row>
    <row r="1103" spans="1:15" ht="30">
      <c r="A1103" s="163"/>
      <c r="B1103" s="163"/>
      <c r="C1103" s="163"/>
      <c r="D1103" s="190" t="s">
        <v>11218</v>
      </c>
      <c r="E1103" s="165">
        <v>45925</v>
      </c>
      <c r="F1103" s="165">
        <v>45925</v>
      </c>
      <c r="G1103" s="163" t="s">
        <v>11176</v>
      </c>
      <c r="H1103" s="326" t="s">
        <v>14711</v>
      </c>
      <c r="I1103" s="163"/>
      <c r="J1103" s="327">
        <v>605</v>
      </c>
      <c r="K1103" s="164" t="s">
        <v>195</v>
      </c>
      <c r="L1103" s="165">
        <v>45932</v>
      </c>
      <c r="M1103" s="163"/>
      <c r="N1103" s="163"/>
      <c r="O1103" s="163"/>
    </row>
    <row r="1104" spans="1:15" ht="45">
      <c r="A1104" s="163"/>
      <c r="B1104" s="163"/>
      <c r="C1104" s="163"/>
      <c r="D1104" s="190" t="s">
        <v>11219</v>
      </c>
      <c r="E1104" s="165">
        <v>45925</v>
      </c>
      <c r="F1104" s="165">
        <v>45925</v>
      </c>
      <c r="G1104" s="163" t="s">
        <v>11176</v>
      </c>
      <c r="H1104" s="326" t="s">
        <v>14712</v>
      </c>
      <c r="I1104" s="163"/>
      <c r="J1104" s="327">
        <v>607</v>
      </c>
      <c r="K1104" s="164" t="s">
        <v>195</v>
      </c>
      <c r="L1104" s="165">
        <v>45932</v>
      </c>
      <c r="M1104" s="163"/>
      <c r="N1104" s="163"/>
      <c r="O1104" s="163"/>
    </row>
    <row r="1105" spans="1:15" ht="45">
      <c r="A1105" s="163"/>
      <c r="B1105" s="163"/>
      <c r="C1105" s="163"/>
      <c r="D1105" s="190" t="s">
        <v>11220</v>
      </c>
      <c r="E1105" s="165">
        <v>45925</v>
      </c>
      <c r="F1105" s="165">
        <v>45925</v>
      </c>
      <c r="G1105" s="163" t="s">
        <v>11176</v>
      </c>
      <c r="H1105" s="326" t="s">
        <v>14713</v>
      </c>
      <c r="I1105" s="163"/>
      <c r="J1105" s="327">
        <v>609</v>
      </c>
      <c r="K1105" s="164" t="s">
        <v>195</v>
      </c>
      <c r="L1105" s="165">
        <v>45932</v>
      </c>
      <c r="M1105" s="163"/>
      <c r="N1105" s="163"/>
      <c r="O1105" s="163"/>
    </row>
    <row r="1106" spans="1:15" ht="45">
      <c r="A1106" s="163"/>
      <c r="B1106" s="163"/>
      <c r="C1106" s="163"/>
      <c r="D1106" s="190" t="s">
        <v>11221</v>
      </c>
      <c r="E1106" s="165">
        <v>45925</v>
      </c>
      <c r="F1106" s="165">
        <v>45925</v>
      </c>
      <c r="G1106" s="163" t="s">
        <v>11176</v>
      </c>
      <c r="H1106" s="326" t="s">
        <v>14714</v>
      </c>
      <c r="I1106" s="163"/>
      <c r="J1106" s="327">
        <v>611</v>
      </c>
      <c r="K1106" s="164" t="s">
        <v>195</v>
      </c>
      <c r="L1106" s="165">
        <v>45932</v>
      </c>
      <c r="M1106" s="163"/>
      <c r="N1106" s="163"/>
      <c r="O1106" s="163"/>
    </row>
    <row r="1107" spans="1:15" ht="45">
      <c r="A1107" s="163"/>
      <c r="B1107" s="163"/>
      <c r="C1107" s="163"/>
      <c r="D1107" s="190" t="s">
        <v>11222</v>
      </c>
      <c r="E1107" s="165">
        <v>45925</v>
      </c>
      <c r="F1107" s="165">
        <v>45925</v>
      </c>
      <c r="G1107" s="163" t="s">
        <v>11176</v>
      </c>
      <c r="H1107" s="326" t="s">
        <v>14715</v>
      </c>
      <c r="I1107" s="163"/>
      <c r="J1107" s="327">
        <v>612</v>
      </c>
      <c r="K1107" s="327" t="s">
        <v>197</v>
      </c>
      <c r="L1107" s="165">
        <v>45926</v>
      </c>
      <c r="M1107" s="163"/>
      <c r="N1107" s="163"/>
      <c r="O1107" s="163"/>
    </row>
    <row r="1108" spans="1:15" ht="45">
      <c r="A1108" s="163"/>
      <c r="B1108" s="163"/>
      <c r="C1108" s="163"/>
      <c r="D1108" s="190" t="s">
        <v>14804</v>
      </c>
      <c r="E1108" s="165">
        <v>45933</v>
      </c>
      <c r="F1108" s="165">
        <v>45933</v>
      </c>
      <c r="G1108" s="163" t="s">
        <v>11176</v>
      </c>
      <c r="H1108" s="326" t="s">
        <v>14715</v>
      </c>
      <c r="I1108" s="163"/>
      <c r="J1108" s="327">
        <v>612</v>
      </c>
      <c r="K1108" s="164" t="s">
        <v>195</v>
      </c>
      <c r="L1108" s="165">
        <v>45940</v>
      </c>
      <c r="M1108" s="163"/>
      <c r="N1108" s="163"/>
      <c r="O1108" s="163"/>
    </row>
    <row r="1109" spans="1:15" ht="45">
      <c r="A1109" s="163"/>
      <c r="B1109" s="163"/>
      <c r="C1109" s="163"/>
      <c r="D1109" s="190" t="s">
        <v>11223</v>
      </c>
      <c r="E1109" s="165">
        <v>45925</v>
      </c>
      <c r="F1109" s="165">
        <v>45925</v>
      </c>
      <c r="G1109" s="163" t="s">
        <v>11176</v>
      </c>
      <c r="H1109" s="326" t="s">
        <v>14716</v>
      </c>
      <c r="I1109" s="163"/>
      <c r="J1109" s="327">
        <v>615</v>
      </c>
      <c r="K1109" s="164" t="s">
        <v>298</v>
      </c>
      <c r="L1109" s="165">
        <v>45926</v>
      </c>
      <c r="M1109" s="163"/>
      <c r="N1109" s="163"/>
      <c r="O1109" s="163"/>
    </row>
    <row r="1110" spans="1:15" ht="45">
      <c r="A1110" s="163"/>
      <c r="B1110" s="163"/>
      <c r="C1110" s="163"/>
      <c r="D1110" s="190" t="s">
        <v>11224</v>
      </c>
      <c r="E1110" s="165">
        <v>45927</v>
      </c>
      <c r="F1110" s="165">
        <v>45927</v>
      </c>
      <c r="G1110" s="163" t="s">
        <v>11176</v>
      </c>
      <c r="H1110" s="326" t="s">
        <v>14717</v>
      </c>
      <c r="I1110" s="163"/>
      <c r="J1110" s="327">
        <v>604</v>
      </c>
      <c r="K1110" s="164" t="s">
        <v>195</v>
      </c>
      <c r="L1110" s="165">
        <v>45932</v>
      </c>
      <c r="M1110" s="163"/>
      <c r="N1110" s="163"/>
      <c r="O1110" s="163"/>
    </row>
    <row r="1111" spans="1:15" ht="45">
      <c r="A1111" s="163"/>
      <c r="B1111" s="163"/>
      <c r="C1111" s="163"/>
      <c r="D1111" s="190" t="s">
        <v>11225</v>
      </c>
      <c r="E1111" s="165">
        <v>45927</v>
      </c>
      <c r="F1111" s="165">
        <v>45927</v>
      </c>
      <c r="G1111" s="163" t="s">
        <v>12123</v>
      </c>
      <c r="H1111" s="326" t="s">
        <v>14718</v>
      </c>
      <c r="I1111" s="163"/>
      <c r="J1111" s="327">
        <v>408</v>
      </c>
      <c r="K1111" s="164" t="s">
        <v>298</v>
      </c>
      <c r="L1111" s="165">
        <v>45932</v>
      </c>
      <c r="M1111" s="163"/>
      <c r="N1111" s="163"/>
      <c r="O1111" s="163"/>
    </row>
    <row r="1112" spans="1:15" ht="45">
      <c r="A1112" s="163"/>
      <c r="B1112" s="163"/>
      <c r="C1112" s="163"/>
      <c r="D1112" s="190" t="s">
        <v>11226</v>
      </c>
      <c r="E1112" s="165">
        <v>45927</v>
      </c>
      <c r="F1112" s="165">
        <v>45927</v>
      </c>
      <c r="G1112" s="163" t="s">
        <v>12123</v>
      </c>
      <c r="H1112" s="326" t="s">
        <v>14719</v>
      </c>
      <c r="I1112" s="163"/>
      <c r="J1112" s="327">
        <v>416</v>
      </c>
      <c r="K1112" s="164" t="s">
        <v>298</v>
      </c>
      <c r="L1112" s="165">
        <v>45937</v>
      </c>
      <c r="M1112" s="163"/>
      <c r="N1112" s="163"/>
      <c r="O1112" s="163"/>
    </row>
    <row r="1113" spans="1:15" ht="45">
      <c r="A1113" s="163"/>
      <c r="B1113" s="163"/>
      <c r="C1113" s="163"/>
      <c r="D1113" s="190" t="s">
        <v>11227</v>
      </c>
      <c r="E1113" s="165">
        <v>45927</v>
      </c>
      <c r="F1113" s="165">
        <v>45927</v>
      </c>
      <c r="G1113" s="163" t="s">
        <v>12123</v>
      </c>
      <c r="H1113" s="326" t="s">
        <v>14720</v>
      </c>
      <c r="I1113" s="163"/>
      <c r="J1113" s="327">
        <v>510</v>
      </c>
      <c r="K1113" s="164" t="s">
        <v>195</v>
      </c>
      <c r="L1113" s="165">
        <v>45932</v>
      </c>
      <c r="M1113" s="163"/>
      <c r="N1113" s="163"/>
      <c r="O1113" s="163"/>
    </row>
    <row r="1114" spans="1:15" ht="45">
      <c r="A1114" s="163"/>
      <c r="B1114" s="163"/>
      <c r="C1114" s="163"/>
      <c r="D1114" s="190" t="s">
        <v>11228</v>
      </c>
      <c r="E1114" s="165">
        <v>45927</v>
      </c>
      <c r="F1114" s="165">
        <v>45927</v>
      </c>
      <c r="G1114" s="163" t="s">
        <v>12123</v>
      </c>
      <c r="H1114" s="326" t="s">
        <v>14721</v>
      </c>
      <c r="I1114" s="163"/>
      <c r="J1114" s="327">
        <v>514</v>
      </c>
      <c r="K1114" s="164" t="s">
        <v>195</v>
      </c>
      <c r="L1114" s="165">
        <v>45932</v>
      </c>
      <c r="M1114" s="163"/>
      <c r="N1114" s="163"/>
      <c r="O1114" s="163"/>
    </row>
    <row r="1115" spans="1:15" ht="45">
      <c r="A1115" s="163"/>
      <c r="B1115" s="163"/>
      <c r="C1115" s="163"/>
      <c r="D1115" s="190" t="s">
        <v>11229</v>
      </c>
      <c r="E1115" s="165">
        <v>45927</v>
      </c>
      <c r="F1115" s="165">
        <v>45927</v>
      </c>
      <c r="G1115" s="163" t="s">
        <v>12123</v>
      </c>
      <c r="H1115" s="326" t="s">
        <v>14722</v>
      </c>
      <c r="I1115" s="163"/>
      <c r="J1115" s="327">
        <v>606</v>
      </c>
      <c r="K1115" s="164" t="s">
        <v>197</v>
      </c>
      <c r="L1115" s="165">
        <v>45932</v>
      </c>
      <c r="M1115" s="163"/>
      <c r="N1115" s="163"/>
      <c r="O1115" s="163"/>
    </row>
    <row r="1116" spans="1:15" ht="45">
      <c r="A1116" s="163"/>
      <c r="B1116" s="163"/>
      <c r="C1116" s="163"/>
      <c r="D1116" s="190" t="s">
        <v>11230</v>
      </c>
      <c r="E1116" s="165">
        <v>45930</v>
      </c>
      <c r="F1116" s="165">
        <v>45930</v>
      </c>
      <c r="G1116" s="163" t="s">
        <v>12123</v>
      </c>
      <c r="H1116" s="326" t="s">
        <v>14723</v>
      </c>
      <c r="I1116" s="163"/>
      <c r="J1116" s="327">
        <v>610</v>
      </c>
      <c r="K1116" s="164" t="s">
        <v>298</v>
      </c>
      <c r="L1116" s="165">
        <v>45932</v>
      </c>
      <c r="M1116" s="163"/>
      <c r="N1116" s="163"/>
      <c r="O1116" s="163"/>
    </row>
    <row r="1117" spans="1:15" ht="45">
      <c r="A1117" s="163"/>
      <c r="B1117" s="163"/>
      <c r="C1117" s="163"/>
      <c r="D1117" s="190" t="s">
        <v>11231</v>
      </c>
      <c r="E1117" s="165">
        <v>45930</v>
      </c>
      <c r="F1117" s="165">
        <v>45930</v>
      </c>
      <c r="G1117" s="163" t="s">
        <v>11176</v>
      </c>
      <c r="H1117" s="326" t="s">
        <v>14724</v>
      </c>
      <c r="I1117" s="163"/>
      <c r="J1117" s="327">
        <v>501</v>
      </c>
      <c r="K1117" s="164" t="s">
        <v>197</v>
      </c>
      <c r="L1117" s="165">
        <v>45932</v>
      </c>
      <c r="M1117" s="163"/>
      <c r="N1117" s="163"/>
      <c r="O1117" s="163"/>
    </row>
    <row r="1118" spans="1:15" ht="45">
      <c r="A1118" s="163"/>
      <c r="B1118" s="163"/>
      <c r="C1118" s="163"/>
      <c r="D1118" s="190" t="s">
        <v>14809</v>
      </c>
      <c r="E1118" s="165">
        <v>45934</v>
      </c>
      <c r="F1118" s="165">
        <v>45934</v>
      </c>
      <c r="G1118" s="163" t="s">
        <v>11176</v>
      </c>
      <c r="H1118" s="326" t="s">
        <v>14724</v>
      </c>
      <c r="I1118" s="163"/>
      <c r="J1118" s="327">
        <v>501</v>
      </c>
      <c r="K1118" s="164" t="s">
        <v>195</v>
      </c>
      <c r="L1118" s="165">
        <v>45940</v>
      </c>
      <c r="M1118" s="163"/>
      <c r="N1118" s="163"/>
      <c r="O1118" s="163"/>
    </row>
    <row r="1119" spans="1:15" ht="45">
      <c r="A1119" s="163"/>
      <c r="B1119" s="163"/>
      <c r="C1119" s="163"/>
      <c r="D1119" s="190" t="s">
        <v>11232</v>
      </c>
      <c r="E1119" s="165">
        <v>45930</v>
      </c>
      <c r="F1119" s="165">
        <v>45930</v>
      </c>
      <c r="G1119" s="163" t="s">
        <v>11176</v>
      </c>
      <c r="H1119" s="326" t="s">
        <v>14725</v>
      </c>
      <c r="I1119" s="163"/>
      <c r="J1119" s="327">
        <v>502</v>
      </c>
      <c r="K1119" s="164" t="s">
        <v>298</v>
      </c>
      <c r="L1119" s="165">
        <v>45932</v>
      </c>
      <c r="M1119" s="163"/>
      <c r="N1119" s="163"/>
      <c r="O1119" s="163"/>
    </row>
    <row r="1120" spans="1:15" ht="45">
      <c r="A1120" s="163"/>
      <c r="B1120" s="163"/>
      <c r="C1120" s="163"/>
      <c r="D1120" s="190" t="s">
        <v>15013</v>
      </c>
      <c r="E1120" s="165">
        <v>45946</v>
      </c>
      <c r="F1120" s="165">
        <v>45946</v>
      </c>
      <c r="G1120" s="163" t="s">
        <v>11176</v>
      </c>
      <c r="H1120" s="326" t="s">
        <v>14725</v>
      </c>
      <c r="I1120" s="163"/>
      <c r="J1120" s="327">
        <v>502</v>
      </c>
      <c r="K1120" s="164" t="s">
        <v>298</v>
      </c>
      <c r="L1120" s="165">
        <v>45948</v>
      </c>
      <c r="M1120" s="163"/>
      <c r="N1120" s="163"/>
      <c r="O1120" s="163"/>
    </row>
    <row r="1121" spans="1:15" ht="45">
      <c r="A1121" s="163"/>
      <c r="B1121" s="163"/>
      <c r="C1121" s="163"/>
      <c r="D1121" s="190" t="s">
        <v>15023</v>
      </c>
      <c r="E1121" s="165">
        <v>45950</v>
      </c>
      <c r="F1121" s="165">
        <v>45950</v>
      </c>
      <c r="G1121" s="163" t="s">
        <v>11176</v>
      </c>
      <c r="H1121" s="326" t="s">
        <v>14725</v>
      </c>
      <c r="I1121" s="163"/>
      <c r="J1121" s="327">
        <v>502</v>
      </c>
      <c r="K1121" s="164" t="s">
        <v>298</v>
      </c>
      <c r="L1121" s="165">
        <v>45951</v>
      </c>
      <c r="M1121" s="163"/>
      <c r="N1121" s="163"/>
      <c r="O1121" s="163"/>
    </row>
    <row r="1122" spans="1:15" ht="45">
      <c r="A1122" s="163"/>
      <c r="B1122" s="163"/>
      <c r="C1122" s="163"/>
      <c r="D1122" s="190" t="s">
        <v>15319</v>
      </c>
      <c r="E1122" s="165">
        <v>45968</v>
      </c>
      <c r="F1122" s="165">
        <v>45968</v>
      </c>
      <c r="G1122" s="163" t="s">
        <v>11176</v>
      </c>
      <c r="H1122" s="326" t="s">
        <v>14725</v>
      </c>
      <c r="I1122" s="163"/>
      <c r="J1122" s="327">
        <v>502</v>
      </c>
      <c r="K1122" s="164" t="s">
        <v>298</v>
      </c>
      <c r="L1122" s="165">
        <v>45971</v>
      </c>
      <c r="M1122" s="163"/>
      <c r="N1122" s="163"/>
      <c r="O1122" s="163"/>
    </row>
    <row r="1123" spans="1:15" ht="45">
      <c r="A1123" s="163"/>
      <c r="B1123" s="163"/>
      <c r="C1123" s="163"/>
      <c r="D1123" s="190" t="s">
        <v>11233</v>
      </c>
      <c r="E1123" s="165">
        <v>45930</v>
      </c>
      <c r="F1123" s="165">
        <v>45930</v>
      </c>
      <c r="G1123" s="163" t="s">
        <v>11176</v>
      </c>
      <c r="H1123" s="326" t="s">
        <v>14726</v>
      </c>
      <c r="I1123" s="163"/>
      <c r="J1123" s="327">
        <v>503</v>
      </c>
      <c r="K1123" s="164" t="s">
        <v>197</v>
      </c>
      <c r="L1123" s="165">
        <v>45932</v>
      </c>
      <c r="M1123" s="163"/>
      <c r="N1123" s="163"/>
      <c r="O1123" s="163"/>
    </row>
    <row r="1124" spans="1:15" ht="45">
      <c r="A1124" s="163"/>
      <c r="B1124" s="163"/>
      <c r="C1124" s="163"/>
      <c r="D1124" s="190" t="s">
        <v>14810</v>
      </c>
      <c r="E1124" s="165">
        <v>45934</v>
      </c>
      <c r="F1124" s="165">
        <v>45934</v>
      </c>
      <c r="G1124" s="163" t="s">
        <v>11176</v>
      </c>
      <c r="H1124" s="326" t="s">
        <v>14726</v>
      </c>
      <c r="I1124" s="163"/>
      <c r="J1124" s="327">
        <v>503</v>
      </c>
      <c r="K1124" s="164" t="s">
        <v>195</v>
      </c>
      <c r="L1124" s="165">
        <v>45940</v>
      </c>
      <c r="M1124" s="163"/>
      <c r="N1124" s="163"/>
      <c r="O1124" s="163"/>
    </row>
    <row r="1125" spans="1:15" ht="45">
      <c r="A1125" s="163"/>
      <c r="B1125" s="163"/>
      <c r="C1125" s="163"/>
      <c r="D1125" s="190" t="s">
        <v>11234</v>
      </c>
      <c r="E1125" s="165">
        <v>45930</v>
      </c>
      <c r="F1125" s="165">
        <v>45930</v>
      </c>
      <c r="G1125" s="163" t="s">
        <v>11176</v>
      </c>
      <c r="H1125" s="326" t="s">
        <v>14727</v>
      </c>
      <c r="I1125" s="163" t="s">
        <v>14830</v>
      </c>
      <c r="J1125" s="327">
        <v>504</v>
      </c>
      <c r="K1125" s="164" t="s">
        <v>197</v>
      </c>
      <c r="L1125" s="165">
        <v>45937</v>
      </c>
      <c r="M1125" s="163"/>
      <c r="N1125" s="163"/>
      <c r="O1125" s="163"/>
    </row>
    <row r="1126" spans="1:15" ht="45">
      <c r="A1126" s="163"/>
      <c r="B1126" s="163"/>
      <c r="C1126" s="163"/>
      <c r="D1126" s="190" t="s">
        <v>14887</v>
      </c>
      <c r="E1126" s="165">
        <v>45938</v>
      </c>
      <c r="F1126" s="165">
        <v>45938</v>
      </c>
      <c r="G1126" s="163" t="s">
        <v>11176</v>
      </c>
      <c r="H1126" s="326" t="s">
        <v>14727</v>
      </c>
      <c r="I1126" s="163" t="s">
        <v>14830</v>
      </c>
      <c r="J1126" s="327">
        <v>504</v>
      </c>
      <c r="K1126" s="164" t="s">
        <v>195</v>
      </c>
      <c r="L1126" s="165">
        <v>45940</v>
      </c>
      <c r="M1126" s="163"/>
      <c r="N1126" s="163"/>
      <c r="O1126" s="163"/>
    </row>
    <row r="1127" spans="1:15" ht="45">
      <c r="A1127" s="163"/>
      <c r="B1127" s="163"/>
      <c r="C1127" s="163"/>
      <c r="D1127" s="190" t="s">
        <v>11235</v>
      </c>
      <c r="E1127" s="165">
        <v>45930</v>
      </c>
      <c r="F1127" s="165">
        <v>45930</v>
      </c>
      <c r="G1127" s="163" t="s">
        <v>11176</v>
      </c>
      <c r="H1127" s="326" t="s">
        <v>14728</v>
      </c>
      <c r="I1127" s="163"/>
      <c r="J1127" s="327">
        <v>506</v>
      </c>
      <c r="K1127" s="164" t="s">
        <v>197</v>
      </c>
      <c r="L1127" s="165">
        <v>45937</v>
      </c>
      <c r="M1127" s="163"/>
      <c r="N1127" s="163"/>
      <c r="O1127" s="163"/>
    </row>
    <row r="1128" spans="1:15" ht="45">
      <c r="A1128" s="163"/>
      <c r="B1128" s="163"/>
      <c r="C1128" s="163"/>
      <c r="D1128" s="190" t="s">
        <v>14888</v>
      </c>
      <c r="E1128" s="165">
        <v>45938</v>
      </c>
      <c r="F1128" s="165">
        <v>45938</v>
      </c>
      <c r="G1128" s="163" t="s">
        <v>11176</v>
      </c>
      <c r="H1128" s="326" t="s">
        <v>14728</v>
      </c>
      <c r="I1128" s="163"/>
      <c r="J1128" s="327">
        <v>506</v>
      </c>
      <c r="K1128" s="164" t="s">
        <v>195</v>
      </c>
      <c r="L1128" s="165">
        <v>45940</v>
      </c>
      <c r="M1128" s="163"/>
      <c r="N1128" s="163"/>
      <c r="O1128" s="163"/>
    </row>
    <row r="1129" spans="1:15" ht="45">
      <c r="A1129" s="163"/>
      <c r="B1129" s="163"/>
      <c r="C1129" s="163"/>
      <c r="D1129" s="190" t="s">
        <v>11236</v>
      </c>
      <c r="E1129" s="165">
        <v>45930</v>
      </c>
      <c r="F1129" s="165">
        <v>45930</v>
      </c>
      <c r="G1129" s="163" t="s">
        <v>11176</v>
      </c>
      <c r="H1129" s="326" t="s">
        <v>14729</v>
      </c>
      <c r="I1129" s="163"/>
      <c r="J1129" s="327">
        <v>508</v>
      </c>
      <c r="K1129" s="164" t="s">
        <v>197</v>
      </c>
      <c r="L1129" s="165">
        <v>45937</v>
      </c>
      <c r="M1129" s="163"/>
      <c r="N1129" s="163"/>
      <c r="O1129" s="163"/>
    </row>
    <row r="1130" spans="1:15" ht="45">
      <c r="A1130" s="163"/>
      <c r="B1130" s="163"/>
      <c r="C1130" s="163"/>
      <c r="D1130" s="190" t="s">
        <v>14881</v>
      </c>
      <c r="E1130" s="165">
        <v>45938</v>
      </c>
      <c r="F1130" s="165">
        <v>45938</v>
      </c>
      <c r="G1130" s="163" t="s">
        <v>11176</v>
      </c>
      <c r="H1130" s="326" t="s">
        <v>14729</v>
      </c>
      <c r="I1130" s="163"/>
      <c r="J1130" s="327">
        <v>508</v>
      </c>
      <c r="K1130" s="164" t="s">
        <v>195</v>
      </c>
      <c r="L1130" s="165">
        <v>45940</v>
      </c>
      <c r="M1130" s="163"/>
      <c r="N1130" s="163"/>
      <c r="O1130" s="163"/>
    </row>
    <row r="1131" spans="1:15" ht="45">
      <c r="A1131" s="163"/>
      <c r="B1131" s="163"/>
      <c r="C1131" s="163"/>
      <c r="D1131" s="190" t="s">
        <v>11237</v>
      </c>
      <c r="E1131" s="165">
        <v>45930</v>
      </c>
      <c r="F1131" s="165">
        <v>45930</v>
      </c>
      <c r="G1131" s="163" t="s">
        <v>11176</v>
      </c>
      <c r="H1131" s="326" t="s">
        <v>14730</v>
      </c>
      <c r="I1131" s="163"/>
      <c r="J1131" s="327">
        <v>505</v>
      </c>
      <c r="K1131" s="164" t="s">
        <v>197</v>
      </c>
      <c r="L1131" s="165">
        <v>45937</v>
      </c>
      <c r="M1131" s="163"/>
      <c r="N1131" s="163"/>
      <c r="O1131" s="163"/>
    </row>
    <row r="1132" spans="1:15" ht="45">
      <c r="A1132" s="163"/>
      <c r="B1132" s="163"/>
      <c r="C1132" s="163"/>
      <c r="D1132" s="190" t="s">
        <v>14879</v>
      </c>
      <c r="E1132" s="165">
        <v>45938</v>
      </c>
      <c r="F1132" s="165">
        <v>45938</v>
      </c>
      <c r="G1132" s="163" t="s">
        <v>11176</v>
      </c>
      <c r="H1132" s="326" t="s">
        <v>14730</v>
      </c>
      <c r="I1132" s="163"/>
      <c r="J1132" s="327">
        <v>505</v>
      </c>
      <c r="K1132" s="164" t="s">
        <v>195</v>
      </c>
      <c r="L1132" s="165">
        <v>45940</v>
      </c>
      <c r="M1132" s="163"/>
      <c r="N1132" s="163"/>
      <c r="O1132" s="163"/>
    </row>
    <row r="1133" spans="1:15" ht="45">
      <c r="A1133" s="163"/>
      <c r="B1133" s="163"/>
      <c r="C1133" s="163"/>
      <c r="D1133" s="190" t="s">
        <v>11238</v>
      </c>
      <c r="E1133" s="165">
        <v>45930</v>
      </c>
      <c r="F1133" s="165">
        <v>45930</v>
      </c>
      <c r="G1133" s="163" t="s">
        <v>11176</v>
      </c>
      <c r="H1133" s="326" t="s">
        <v>14731</v>
      </c>
      <c r="I1133" s="163"/>
      <c r="J1133" s="327">
        <v>507</v>
      </c>
      <c r="K1133" s="164" t="s">
        <v>197</v>
      </c>
      <c r="L1133" s="165">
        <v>45937</v>
      </c>
      <c r="M1133" s="163"/>
      <c r="N1133" s="163"/>
      <c r="O1133" s="163"/>
    </row>
    <row r="1134" spans="1:15" ht="45">
      <c r="A1134" s="163"/>
      <c r="B1134" s="163"/>
      <c r="C1134" s="163"/>
      <c r="D1134" s="190" t="s">
        <v>14880</v>
      </c>
      <c r="E1134" s="165">
        <v>45938</v>
      </c>
      <c r="F1134" s="165">
        <v>45938</v>
      </c>
      <c r="G1134" s="163" t="s">
        <v>11176</v>
      </c>
      <c r="H1134" s="326" t="s">
        <v>14731</v>
      </c>
      <c r="I1134" s="163"/>
      <c r="J1134" s="327">
        <v>507</v>
      </c>
      <c r="K1134" s="164" t="s">
        <v>195</v>
      </c>
      <c r="L1134" s="165">
        <v>45940</v>
      </c>
      <c r="M1134" s="163"/>
      <c r="N1134" s="163"/>
      <c r="O1134" s="163"/>
    </row>
    <row r="1135" spans="1:15" ht="45">
      <c r="A1135" s="163"/>
      <c r="B1135" s="163"/>
      <c r="C1135" s="163"/>
      <c r="D1135" s="190" t="s">
        <v>11239</v>
      </c>
      <c r="E1135" s="165">
        <v>45930</v>
      </c>
      <c r="F1135" s="165">
        <v>45930</v>
      </c>
      <c r="G1135" s="163" t="s">
        <v>11176</v>
      </c>
      <c r="H1135" s="326" t="s">
        <v>14732</v>
      </c>
      <c r="I1135" s="163"/>
      <c r="J1135" s="327">
        <v>510</v>
      </c>
      <c r="K1135" s="164" t="s">
        <v>197</v>
      </c>
      <c r="L1135" s="165">
        <v>45937</v>
      </c>
      <c r="M1135" s="163"/>
      <c r="N1135" s="163"/>
      <c r="O1135" s="163"/>
    </row>
    <row r="1136" spans="1:15" ht="45">
      <c r="A1136" s="163"/>
      <c r="B1136" s="163"/>
      <c r="C1136" s="163"/>
      <c r="D1136" s="190" t="s">
        <v>14882</v>
      </c>
      <c r="E1136" s="165">
        <v>45938</v>
      </c>
      <c r="F1136" s="165">
        <v>45938</v>
      </c>
      <c r="G1136" s="163" t="s">
        <v>11176</v>
      </c>
      <c r="H1136" s="326" t="s">
        <v>14732</v>
      </c>
      <c r="I1136" s="163"/>
      <c r="J1136" s="327">
        <v>510</v>
      </c>
      <c r="K1136" s="164" t="s">
        <v>195</v>
      </c>
      <c r="L1136" s="165">
        <v>45940</v>
      </c>
      <c r="M1136" s="163"/>
      <c r="N1136" s="163"/>
      <c r="O1136" s="163"/>
    </row>
    <row r="1137" spans="1:15" ht="45">
      <c r="A1137" s="163"/>
      <c r="B1137" s="163"/>
      <c r="C1137" s="163"/>
      <c r="D1137" s="190" t="s">
        <v>12908</v>
      </c>
      <c r="E1137" s="165">
        <v>45930</v>
      </c>
      <c r="F1137" s="165">
        <v>45930</v>
      </c>
      <c r="G1137" s="163" t="s">
        <v>11176</v>
      </c>
      <c r="H1137" s="326" t="s">
        <v>14733</v>
      </c>
      <c r="I1137" s="163"/>
      <c r="J1137" s="327">
        <v>514</v>
      </c>
      <c r="K1137" s="164" t="s">
        <v>197</v>
      </c>
      <c r="L1137" s="165">
        <v>45937</v>
      </c>
      <c r="M1137" s="163"/>
      <c r="N1137" s="163"/>
      <c r="O1137" s="163"/>
    </row>
    <row r="1138" spans="1:15" ht="45">
      <c r="A1138" s="163"/>
      <c r="B1138" s="163"/>
      <c r="C1138" s="163"/>
      <c r="D1138" s="190" t="s">
        <v>14885</v>
      </c>
      <c r="E1138" s="165">
        <v>45938</v>
      </c>
      <c r="F1138" s="165">
        <v>45938</v>
      </c>
      <c r="G1138" s="163" t="s">
        <v>11176</v>
      </c>
      <c r="H1138" s="326" t="s">
        <v>14733</v>
      </c>
      <c r="I1138" s="163"/>
      <c r="J1138" s="327">
        <v>514</v>
      </c>
      <c r="K1138" s="164" t="s">
        <v>195</v>
      </c>
      <c r="L1138" s="165">
        <v>45940</v>
      </c>
      <c r="M1138" s="163"/>
      <c r="N1138" s="163"/>
      <c r="O1138" s="163"/>
    </row>
    <row r="1139" spans="1:15" ht="45">
      <c r="A1139" s="163"/>
      <c r="B1139" s="163"/>
      <c r="C1139" s="163"/>
      <c r="D1139" s="190" t="s">
        <v>12909</v>
      </c>
      <c r="E1139" s="165">
        <v>45930</v>
      </c>
      <c r="F1139" s="165">
        <v>45930</v>
      </c>
      <c r="G1139" s="163" t="s">
        <v>11176</v>
      </c>
      <c r="H1139" s="326" t="s">
        <v>14734</v>
      </c>
      <c r="I1139" s="163"/>
      <c r="J1139" s="327">
        <v>516</v>
      </c>
      <c r="K1139" s="164" t="s">
        <v>195</v>
      </c>
      <c r="L1139" s="165">
        <v>45932</v>
      </c>
      <c r="M1139" s="163"/>
      <c r="N1139" s="163"/>
      <c r="O1139" s="163"/>
    </row>
    <row r="1140" spans="1:15" ht="45">
      <c r="A1140" s="163"/>
      <c r="B1140" s="163"/>
      <c r="C1140" s="163"/>
      <c r="D1140" s="190" t="s">
        <v>12910</v>
      </c>
      <c r="E1140" s="165">
        <v>45930</v>
      </c>
      <c r="F1140" s="165">
        <v>45930</v>
      </c>
      <c r="G1140" s="163" t="s">
        <v>11176</v>
      </c>
      <c r="H1140" s="326" t="s">
        <v>14735</v>
      </c>
      <c r="I1140" s="163"/>
      <c r="J1140" s="327">
        <v>513</v>
      </c>
      <c r="K1140" s="164" t="s">
        <v>197</v>
      </c>
      <c r="L1140" s="165">
        <v>45937</v>
      </c>
      <c r="M1140" s="163"/>
      <c r="N1140" s="163"/>
      <c r="O1140" s="163"/>
    </row>
    <row r="1141" spans="1:15" ht="45">
      <c r="A1141" s="163"/>
      <c r="B1141" s="163"/>
      <c r="C1141" s="163"/>
      <c r="D1141" s="190" t="s">
        <v>14884</v>
      </c>
      <c r="E1141" s="165">
        <v>45938</v>
      </c>
      <c r="F1141" s="165">
        <v>45938</v>
      </c>
      <c r="G1141" s="163" t="s">
        <v>11176</v>
      </c>
      <c r="H1141" s="326" t="s">
        <v>14735</v>
      </c>
      <c r="I1141" s="163"/>
      <c r="J1141" s="327">
        <v>513</v>
      </c>
      <c r="K1141" s="164" t="s">
        <v>195</v>
      </c>
      <c r="L1141" s="165">
        <v>45940</v>
      </c>
      <c r="M1141" s="163"/>
      <c r="N1141" s="163"/>
      <c r="O1141" s="163"/>
    </row>
    <row r="1142" spans="1:15" ht="45">
      <c r="A1142" s="163"/>
      <c r="B1142" s="163"/>
      <c r="C1142" s="163"/>
      <c r="D1142" s="190" t="s">
        <v>12911</v>
      </c>
      <c r="E1142" s="165">
        <v>45930</v>
      </c>
      <c r="F1142" s="165">
        <v>45930</v>
      </c>
      <c r="G1142" s="163" t="s">
        <v>11176</v>
      </c>
      <c r="H1142" s="326" t="s">
        <v>14736</v>
      </c>
      <c r="I1142" s="163"/>
      <c r="J1142" s="327">
        <v>101</v>
      </c>
      <c r="K1142" s="164" t="s">
        <v>195</v>
      </c>
      <c r="L1142" s="165">
        <v>45938</v>
      </c>
      <c r="M1142" s="163"/>
      <c r="N1142" s="163"/>
      <c r="O1142" s="163"/>
    </row>
    <row r="1143" spans="1:15" ht="45">
      <c r="A1143" s="163"/>
      <c r="B1143" s="163"/>
      <c r="C1143" s="163"/>
      <c r="D1143" s="190" t="s">
        <v>12912</v>
      </c>
      <c r="E1143" s="165">
        <v>45931</v>
      </c>
      <c r="F1143" s="165">
        <v>45931</v>
      </c>
      <c r="G1143" s="163" t="s">
        <v>11176</v>
      </c>
      <c r="H1143" s="326" t="s">
        <v>14737</v>
      </c>
      <c r="I1143" s="163"/>
      <c r="J1143" s="327">
        <v>212</v>
      </c>
      <c r="K1143" s="164" t="s">
        <v>197</v>
      </c>
      <c r="L1143" s="165">
        <v>45932</v>
      </c>
      <c r="M1143" s="163"/>
      <c r="N1143" s="163"/>
      <c r="O1143" s="163"/>
    </row>
    <row r="1144" spans="1:15" ht="45">
      <c r="A1144" s="163"/>
      <c r="B1144" s="163"/>
      <c r="C1144" s="163"/>
      <c r="D1144" s="190" t="s">
        <v>14814</v>
      </c>
      <c r="E1144" s="165">
        <v>45936</v>
      </c>
      <c r="F1144" s="165">
        <v>45936</v>
      </c>
      <c r="G1144" s="163" t="s">
        <v>11176</v>
      </c>
      <c r="H1144" s="326" t="s">
        <v>14737</v>
      </c>
      <c r="I1144" s="163"/>
      <c r="J1144" s="327">
        <v>212</v>
      </c>
      <c r="K1144" s="164" t="s">
        <v>195</v>
      </c>
      <c r="L1144" s="165">
        <v>45937</v>
      </c>
      <c r="M1144" s="163"/>
      <c r="N1144" s="163"/>
      <c r="O1144" s="163"/>
    </row>
    <row r="1145" spans="1:15" ht="45">
      <c r="A1145" s="163"/>
      <c r="B1145" s="163"/>
      <c r="C1145" s="163"/>
      <c r="D1145" s="190" t="s">
        <v>12913</v>
      </c>
      <c r="E1145" s="165">
        <v>45931</v>
      </c>
      <c r="F1145" s="165">
        <v>45931</v>
      </c>
      <c r="G1145" s="163" t="s">
        <v>11176</v>
      </c>
      <c r="H1145" s="326" t="s">
        <v>14738</v>
      </c>
      <c r="I1145" s="163"/>
      <c r="J1145" s="327">
        <v>515</v>
      </c>
      <c r="K1145" s="164" t="s">
        <v>197</v>
      </c>
      <c r="L1145" s="165">
        <v>45937</v>
      </c>
      <c r="M1145" s="163"/>
      <c r="N1145" s="163"/>
      <c r="O1145" s="163"/>
    </row>
    <row r="1146" spans="1:15" ht="45">
      <c r="A1146" s="163"/>
      <c r="B1146" s="163"/>
      <c r="C1146" s="163"/>
      <c r="D1146" s="190" t="s">
        <v>14883</v>
      </c>
      <c r="E1146" s="165">
        <v>45938</v>
      </c>
      <c r="F1146" s="165">
        <v>45938</v>
      </c>
      <c r="G1146" s="163" t="s">
        <v>11176</v>
      </c>
      <c r="H1146" s="326" t="s">
        <v>14738</v>
      </c>
      <c r="I1146" s="163"/>
      <c r="J1146" s="327">
        <v>515</v>
      </c>
      <c r="K1146" s="164" t="s">
        <v>195</v>
      </c>
      <c r="L1146" s="165">
        <v>45940</v>
      </c>
      <c r="M1146" s="163"/>
      <c r="N1146" s="163"/>
      <c r="O1146" s="163"/>
    </row>
    <row r="1147" spans="1:15" ht="45">
      <c r="A1147" s="163"/>
      <c r="B1147" s="163"/>
      <c r="C1147" s="163"/>
      <c r="D1147" s="190" t="s">
        <v>14197</v>
      </c>
      <c r="E1147" s="165">
        <v>45931</v>
      </c>
      <c r="F1147" s="165">
        <v>45931</v>
      </c>
      <c r="G1147" s="163" t="s">
        <v>11176</v>
      </c>
      <c r="H1147" s="326" t="s">
        <v>14739</v>
      </c>
      <c r="I1147" s="163"/>
      <c r="J1147" s="327">
        <v>604</v>
      </c>
      <c r="K1147" s="164" t="s">
        <v>197</v>
      </c>
      <c r="L1147" s="165">
        <v>45932</v>
      </c>
      <c r="M1147" s="163"/>
      <c r="N1147" s="163"/>
      <c r="O1147" s="163"/>
    </row>
    <row r="1148" spans="1:15" ht="45">
      <c r="A1148" s="163"/>
      <c r="B1148" s="163"/>
      <c r="C1148" s="163"/>
      <c r="D1148" s="190" t="s">
        <v>15051</v>
      </c>
      <c r="E1148" s="165">
        <v>45951</v>
      </c>
      <c r="F1148" s="165">
        <v>45951</v>
      </c>
      <c r="G1148" s="163" t="s">
        <v>11176</v>
      </c>
      <c r="H1148" s="326" t="s">
        <v>14739</v>
      </c>
      <c r="I1148" s="163"/>
      <c r="J1148" s="327">
        <v>604</v>
      </c>
      <c r="K1148" s="164" t="s">
        <v>197</v>
      </c>
      <c r="L1148" s="165">
        <v>45953</v>
      </c>
      <c r="M1148" s="163"/>
      <c r="N1148" s="163"/>
      <c r="O1148" s="163"/>
    </row>
    <row r="1149" spans="1:15" ht="45">
      <c r="A1149" s="163"/>
      <c r="B1149" s="163"/>
      <c r="C1149" s="163"/>
      <c r="D1149" s="190" t="s">
        <v>14198</v>
      </c>
      <c r="E1149" s="165">
        <v>45931</v>
      </c>
      <c r="F1149" s="165">
        <v>45931</v>
      </c>
      <c r="G1149" s="163" t="s">
        <v>11176</v>
      </c>
      <c r="H1149" s="326" t="s">
        <v>14740</v>
      </c>
      <c r="I1149" s="163"/>
      <c r="J1149" s="327">
        <v>605</v>
      </c>
      <c r="K1149" s="164" t="s">
        <v>195</v>
      </c>
      <c r="L1149" s="165">
        <v>45932</v>
      </c>
      <c r="M1149" s="163"/>
      <c r="N1149" s="163"/>
      <c r="O1149" s="163"/>
    </row>
    <row r="1150" spans="1:15" ht="45">
      <c r="A1150" s="163"/>
      <c r="B1150" s="163"/>
      <c r="C1150" s="163"/>
      <c r="D1150" s="190" t="s">
        <v>14199</v>
      </c>
      <c r="E1150" s="165">
        <v>45931</v>
      </c>
      <c r="F1150" s="165">
        <v>45931</v>
      </c>
      <c r="G1150" s="163" t="s">
        <v>11176</v>
      </c>
      <c r="H1150" s="326" t="s">
        <v>14741</v>
      </c>
      <c r="I1150" s="163"/>
      <c r="J1150" s="327">
        <v>607</v>
      </c>
      <c r="K1150" s="164" t="s">
        <v>195</v>
      </c>
      <c r="L1150" s="165">
        <v>45932</v>
      </c>
      <c r="M1150" s="163"/>
      <c r="N1150" s="163"/>
      <c r="O1150" s="163"/>
    </row>
    <row r="1151" spans="1:15" ht="45">
      <c r="A1151" s="163"/>
      <c r="B1151" s="163"/>
      <c r="C1151" s="163"/>
      <c r="D1151" s="190" t="s">
        <v>14200</v>
      </c>
      <c r="E1151" s="165">
        <v>45931</v>
      </c>
      <c r="F1151" s="165">
        <v>45931</v>
      </c>
      <c r="G1151" s="163" t="s">
        <v>11176</v>
      </c>
      <c r="H1151" s="326" t="s">
        <v>14742</v>
      </c>
      <c r="I1151" s="163"/>
      <c r="J1151" s="327">
        <v>608</v>
      </c>
      <c r="K1151" s="164" t="s">
        <v>197</v>
      </c>
      <c r="L1151" s="165">
        <v>45932</v>
      </c>
      <c r="M1151" s="163"/>
      <c r="N1151" s="163"/>
      <c r="O1151" s="163"/>
    </row>
    <row r="1152" spans="1:15" ht="45">
      <c r="A1152" s="163"/>
      <c r="B1152" s="163"/>
      <c r="C1152" s="163"/>
      <c r="D1152" s="190" t="s">
        <v>14201</v>
      </c>
      <c r="E1152" s="165">
        <v>45931</v>
      </c>
      <c r="F1152" s="165">
        <v>45931</v>
      </c>
      <c r="G1152" s="163" t="s">
        <v>11176</v>
      </c>
      <c r="H1152" s="326" t="s">
        <v>14743</v>
      </c>
      <c r="I1152" s="163"/>
      <c r="J1152" s="327">
        <v>703</v>
      </c>
      <c r="K1152" s="164" t="s">
        <v>197</v>
      </c>
      <c r="L1152" s="305">
        <v>45932</v>
      </c>
      <c r="M1152" s="163"/>
      <c r="N1152" s="163"/>
      <c r="O1152" s="163"/>
    </row>
    <row r="1153" spans="1:15" ht="45">
      <c r="A1153" s="163"/>
      <c r="B1153" s="163"/>
      <c r="C1153" s="163"/>
      <c r="D1153" s="190" t="s">
        <v>14807</v>
      </c>
      <c r="E1153" s="165">
        <v>45934</v>
      </c>
      <c r="F1153" s="165">
        <v>45934</v>
      </c>
      <c r="G1153" s="163" t="s">
        <v>11176</v>
      </c>
      <c r="H1153" s="326" t="s">
        <v>14743</v>
      </c>
      <c r="I1153" s="163"/>
      <c r="J1153" s="327">
        <v>703</v>
      </c>
      <c r="K1153" s="164" t="s">
        <v>195</v>
      </c>
      <c r="L1153" s="305">
        <v>45941</v>
      </c>
      <c r="M1153" s="163"/>
      <c r="N1153" s="163"/>
      <c r="O1153" s="163"/>
    </row>
    <row r="1154" spans="1:15" ht="45">
      <c r="A1154" s="163"/>
      <c r="B1154" s="163"/>
      <c r="C1154" s="163"/>
      <c r="D1154" s="190" t="s">
        <v>14202</v>
      </c>
      <c r="E1154" s="165">
        <v>45931</v>
      </c>
      <c r="F1154" s="165">
        <v>45931</v>
      </c>
      <c r="G1154" s="163" t="s">
        <v>11176</v>
      </c>
      <c r="H1154" s="326" t="s">
        <v>14744</v>
      </c>
      <c r="I1154" s="163"/>
      <c r="J1154" s="327">
        <v>714</v>
      </c>
      <c r="K1154" s="164" t="s">
        <v>195</v>
      </c>
      <c r="L1154" s="305">
        <v>46006</v>
      </c>
      <c r="M1154" s="163"/>
      <c r="N1154" s="163"/>
      <c r="O1154" s="163"/>
    </row>
    <row r="1155" spans="1:15" ht="45">
      <c r="A1155" s="163"/>
      <c r="B1155" s="163"/>
      <c r="C1155" s="163"/>
      <c r="D1155" s="190" t="s">
        <v>14978</v>
      </c>
      <c r="E1155" s="165">
        <v>45943</v>
      </c>
      <c r="F1155" s="165">
        <v>45943</v>
      </c>
      <c r="G1155" s="163" t="s">
        <v>11176</v>
      </c>
      <c r="H1155" s="326" t="s">
        <v>14744</v>
      </c>
      <c r="I1155" s="163"/>
      <c r="J1155" s="327">
        <v>714</v>
      </c>
      <c r="K1155" s="164" t="s">
        <v>459</v>
      </c>
      <c r="L1155" s="305" t="s">
        <v>11746</v>
      </c>
      <c r="M1155" s="163"/>
      <c r="N1155" s="163"/>
      <c r="O1155" s="163"/>
    </row>
    <row r="1156" spans="1:15" ht="45">
      <c r="A1156" s="163"/>
      <c r="B1156" s="163"/>
      <c r="C1156" s="163"/>
      <c r="D1156" s="190" t="s">
        <v>14203</v>
      </c>
      <c r="E1156" s="165">
        <v>45931</v>
      </c>
      <c r="F1156" s="165">
        <v>45931</v>
      </c>
      <c r="G1156" s="163" t="s">
        <v>11176</v>
      </c>
      <c r="H1156" s="326" t="s">
        <v>14745</v>
      </c>
      <c r="I1156" s="163"/>
      <c r="J1156" s="327">
        <v>804</v>
      </c>
      <c r="K1156" s="164" t="s">
        <v>195</v>
      </c>
      <c r="L1156" s="165">
        <v>45932</v>
      </c>
      <c r="M1156" s="163"/>
      <c r="N1156" s="163"/>
      <c r="O1156" s="163"/>
    </row>
    <row r="1157" spans="1:15" ht="45">
      <c r="A1157" s="163"/>
      <c r="B1157" s="163"/>
      <c r="C1157" s="163"/>
      <c r="D1157" s="190" t="s">
        <v>14204</v>
      </c>
      <c r="E1157" s="165">
        <v>45931</v>
      </c>
      <c r="F1157" s="165">
        <v>45931</v>
      </c>
      <c r="G1157" s="163" t="s">
        <v>11176</v>
      </c>
      <c r="H1157" s="326" t="s">
        <v>14746</v>
      </c>
      <c r="I1157" s="163"/>
      <c r="J1157" s="327">
        <v>807</v>
      </c>
      <c r="K1157" s="164" t="s">
        <v>197</v>
      </c>
      <c r="L1157" s="165">
        <v>45932</v>
      </c>
      <c r="M1157" s="163"/>
      <c r="N1157" s="163"/>
      <c r="O1157" s="163"/>
    </row>
    <row r="1158" spans="1:15" ht="45">
      <c r="A1158" s="163"/>
      <c r="B1158" s="163"/>
      <c r="C1158" s="163"/>
      <c r="D1158" s="190" t="s">
        <v>14205</v>
      </c>
      <c r="E1158" s="165">
        <v>45931</v>
      </c>
      <c r="F1158" s="165">
        <v>45931</v>
      </c>
      <c r="G1158" s="163" t="s">
        <v>11176</v>
      </c>
      <c r="H1158" s="326" t="s">
        <v>14747</v>
      </c>
      <c r="I1158" s="163"/>
      <c r="J1158" s="327">
        <v>808</v>
      </c>
      <c r="K1158" s="164" t="s">
        <v>197</v>
      </c>
      <c r="L1158" s="165">
        <v>45932</v>
      </c>
      <c r="M1158" s="163"/>
      <c r="N1158" s="163"/>
      <c r="O1158" s="163"/>
    </row>
    <row r="1159" spans="1:15" ht="45">
      <c r="A1159" s="163"/>
      <c r="B1159" s="163"/>
      <c r="C1159" s="163"/>
      <c r="D1159" s="190" t="s">
        <v>14206</v>
      </c>
      <c r="E1159" s="165">
        <v>45931</v>
      </c>
      <c r="F1159" s="165">
        <v>45931</v>
      </c>
      <c r="G1159" s="163" t="s">
        <v>11176</v>
      </c>
      <c r="H1159" s="326" t="s">
        <v>14748</v>
      </c>
      <c r="I1159" s="163"/>
      <c r="J1159" s="327">
        <v>810</v>
      </c>
      <c r="K1159" s="164" t="s">
        <v>197</v>
      </c>
      <c r="L1159" s="165">
        <v>45932</v>
      </c>
      <c r="M1159" s="163"/>
      <c r="N1159" s="163"/>
      <c r="O1159" s="163"/>
    </row>
    <row r="1160" spans="1:15" ht="45">
      <c r="A1160" s="163"/>
      <c r="B1160" s="163"/>
      <c r="C1160" s="163"/>
      <c r="D1160" s="190" t="s">
        <v>14207</v>
      </c>
      <c r="E1160" s="165">
        <v>45931</v>
      </c>
      <c r="F1160" s="165">
        <v>45931</v>
      </c>
      <c r="G1160" s="163" t="s">
        <v>12123</v>
      </c>
      <c r="H1160" s="326" t="s">
        <v>14749</v>
      </c>
      <c r="I1160" s="163"/>
      <c r="J1160" s="327">
        <v>516</v>
      </c>
      <c r="K1160" s="164" t="s">
        <v>195</v>
      </c>
      <c r="L1160" s="165">
        <v>45932</v>
      </c>
      <c r="M1160" s="163"/>
      <c r="N1160" s="163"/>
      <c r="O1160" s="163"/>
    </row>
    <row r="1161" spans="1:15" ht="45">
      <c r="A1161" s="163"/>
      <c r="B1161" s="163"/>
      <c r="C1161" s="163"/>
      <c r="D1161" s="190" t="s">
        <v>14208</v>
      </c>
      <c r="E1161" s="165">
        <v>45931</v>
      </c>
      <c r="F1161" s="165">
        <v>45931</v>
      </c>
      <c r="G1161" s="163" t="s">
        <v>11176</v>
      </c>
      <c r="H1161" s="326" t="s">
        <v>14750</v>
      </c>
      <c r="I1161" s="163"/>
      <c r="J1161" s="327">
        <v>812</v>
      </c>
      <c r="K1161" s="164" t="s">
        <v>197</v>
      </c>
      <c r="L1161" s="165">
        <v>45932</v>
      </c>
      <c r="M1161" s="163"/>
      <c r="N1161" s="163"/>
      <c r="O1161" s="163"/>
    </row>
    <row r="1162" spans="1:15" ht="45">
      <c r="A1162" s="163"/>
      <c r="B1162" s="163"/>
      <c r="C1162" s="163"/>
      <c r="D1162" s="190" t="s">
        <v>14209</v>
      </c>
      <c r="E1162" s="165">
        <v>45931</v>
      </c>
      <c r="F1162" s="165">
        <v>45931</v>
      </c>
      <c r="G1162" s="163" t="s">
        <v>11176</v>
      </c>
      <c r="H1162" s="326" t="s">
        <v>14751</v>
      </c>
      <c r="I1162" s="163"/>
      <c r="J1162" s="327">
        <v>814</v>
      </c>
      <c r="K1162" s="164" t="s">
        <v>197</v>
      </c>
      <c r="L1162" s="165">
        <v>45932</v>
      </c>
      <c r="M1162" s="163"/>
      <c r="N1162" s="163"/>
      <c r="O1162" s="163"/>
    </row>
    <row r="1163" spans="1:15" ht="45">
      <c r="A1163" s="163"/>
      <c r="B1163" s="163"/>
      <c r="C1163" s="163"/>
      <c r="D1163" s="190" t="s">
        <v>14210</v>
      </c>
      <c r="E1163" s="165">
        <v>45931</v>
      </c>
      <c r="F1163" s="165">
        <v>45931</v>
      </c>
      <c r="G1163" s="163" t="s">
        <v>11176</v>
      </c>
      <c r="H1163" s="326" t="s">
        <v>14752</v>
      </c>
      <c r="I1163" s="163"/>
      <c r="J1163" s="327">
        <v>804</v>
      </c>
      <c r="K1163" s="164" t="s">
        <v>195</v>
      </c>
      <c r="L1163" s="165">
        <v>45932</v>
      </c>
      <c r="M1163" s="163"/>
      <c r="N1163" s="163"/>
      <c r="O1163" s="163"/>
    </row>
    <row r="1164" spans="1:15" ht="60">
      <c r="A1164" s="163"/>
      <c r="B1164" s="163"/>
      <c r="C1164" s="163"/>
      <c r="D1164" s="190" t="s">
        <v>14211</v>
      </c>
      <c r="E1164" s="165">
        <v>45931</v>
      </c>
      <c r="F1164" s="165">
        <v>45931</v>
      </c>
      <c r="G1164" s="163" t="s">
        <v>11176</v>
      </c>
      <c r="H1164" s="326" t="s">
        <v>14753</v>
      </c>
      <c r="I1164" s="163"/>
      <c r="J1164" s="327">
        <v>609</v>
      </c>
      <c r="K1164" s="164" t="s">
        <v>197</v>
      </c>
      <c r="L1164" s="165">
        <v>45932</v>
      </c>
      <c r="M1164" s="163"/>
      <c r="N1164" s="163"/>
      <c r="O1164" s="163"/>
    </row>
    <row r="1165" spans="1:15" ht="60">
      <c r="A1165" s="163"/>
      <c r="B1165" s="163"/>
      <c r="C1165" s="163"/>
      <c r="D1165" s="190" t="s">
        <v>14986</v>
      </c>
      <c r="E1165" s="165">
        <v>45944</v>
      </c>
      <c r="F1165" s="165">
        <v>45944</v>
      </c>
      <c r="G1165" s="163" t="s">
        <v>11176</v>
      </c>
      <c r="H1165" s="326" t="s">
        <v>14753</v>
      </c>
      <c r="I1165" s="163"/>
      <c r="J1165" s="327">
        <v>609</v>
      </c>
      <c r="K1165" s="164" t="s">
        <v>197</v>
      </c>
      <c r="L1165" s="165">
        <v>45945</v>
      </c>
      <c r="M1165" s="163"/>
      <c r="N1165" s="163"/>
      <c r="O1165" s="163"/>
    </row>
    <row r="1166" spans="1:15" ht="45">
      <c r="A1166" s="163"/>
      <c r="B1166" s="163"/>
      <c r="C1166" s="163"/>
      <c r="D1166" s="190" t="s">
        <v>14212</v>
      </c>
      <c r="E1166" s="165">
        <v>45931</v>
      </c>
      <c r="F1166" s="165">
        <v>45931</v>
      </c>
      <c r="G1166" s="163" t="s">
        <v>11176</v>
      </c>
      <c r="H1166" s="326" t="s">
        <v>14754</v>
      </c>
      <c r="I1166" s="163"/>
      <c r="J1166" s="327">
        <v>610</v>
      </c>
      <c r="K1166" s="164" t="s">
        <v>197</v>
      </c>
      <c r="L1166" s="165">
        <v>45932</v>
      </c>
      <c r="M1166" s="163"/>
      <c r="N1166" s="163"/>
      <c r="O1166" s="163"/>
    </row>
    <row r="1167" spans="1:15" ht="45">
      <c r="A1167" s="163"/>
      <c r="B1167" s="163"/>
      <c r="C1167" s="163"/>
      <c r="D1167" s="190" t="s">
        <v>15052</v>
      </c>
      <c r="E1167" s="165">
        <v>45951</v>
      </c>
      <c r="F1167" s="165">
        <v>45951</v>
      </c>
      <c r="G1167" s="163" t="s">
        <v>11176</v>
      </c>
      <c r="H1167" s="326" t="s">
        <v>14754</v>
      </c>
      <c r="I1167" s="163"/>
      <c r="J1167" s="327">
        <v>610</v>
      </c>
      <c r="K1167" s="164" t="s">
        <v>195</v>
      </c>
      <c r="L1167" s="165">
        <v>45953</v>
      </c>
      <c r="M1167" s="163"/>
      <c r="N1167" s="163"/>
      <c r="O1167" s="163"/>
    </row>
    <row r="1168" spans="1:15" ht="45">
      <c r="A1168" s="163"/>
      <c r="B1168" s="163"/>
      <c r="C1168" s="163"/>
      <c r="D1168" s="190" t="s">
        <v>14213</v>
      </c>
      <c r="E1168" s="165">
        <v>45931</v>
      </c>
      <c r="F1168" s="165">
        <v>45931</v>
      </c>
      <c r="G1168" s="163" t="s">
        <v>11176</v>
      </c>
      <c r="H1168" s="326" t="s">
        <v>14755</v>
      </c>
      <c r="I1168" s="163"/>
      <c r="J1168" s="327">
        <v>612</v>
      </c>
      <c r="K1168" s="164" t="s">
        <v>197</v>
      </c>
      <c r="L1168" s="165">
        <v>45932</v>
      </c>
      <c r="M1168" s="163"/>
      <c r="N1168" s="163"/>
      <c r="O1168" s="163"/>
    </row>
    <row r="1169" spans="1:15" ht="45">
      <c r="A1169" s="163"/>
      <c r="B1169" s="163"/>
      <c r="C1169" s="163"/>
      <c r="D1169" s="190" t="s">
        <v>15053</v>
      </c>
      <c r="E1169" s="165">
        <v>45951</v>
      </c>
      <c r="F1169" s="165">
        <v>45951</v>
      </c>
      <c r="G1169" s="163" t="s">
        <v>11176</v>
      </c>
      <c r="H1169" s="326" t="s">
        <v>14755</v>
      </c>
      <c r="I1169" s="163"/>
      <c r="J1169" s="327">
        <v>612</v>
      </c>
      <c r="K1169" s="164" t="s">
        <v>195</v>
      </c>
      <c r="L1169" s="165">
        <v>45953</v>
      </c>
      <c r="M1169" s="163"/>
      <c r="N1169" s="163"/>
      <c r="O1169" s="163"/>
    </row>
    <row r="1170" spans="1:15" ht="45">
      <c r="A1170" s="163"/>
      <c r="B1170" s="163"/>
      <c r="C1170" s="163"/>
      <c r="D1170" s="190" t="s">
        <v>14214</v>
      </c>
      <c r="E1170" s="165">
        <v>45931</v>
      </c>
      <c r="F1170" s="165">
        <v>45931</v>
      </c>
      <c r="G1170" s="163" t="s">
        <v>11176</v>
      </c>
      <c r="H1170" s="326" t="s">
        <v>14756</v>
      </c>
      <c r="I1170" s="163"/>
      <c r="J1170" s="327">
        <v>614</v>
      </c>
      <c r="K1170" s="164" t="s">
        <v>197</v>
      </c>
      <c r="L1170" s="165">
        <v>45932</v>
      </c>
      <c r="M1170" s="163"/>
      <c r="N1170" s="163"/>
      <c r="O1170" s="163"/>
    </row>
    <row r="1171" spans="1:15" ht="45">
      <c r="A1171" s="163"/>
      <c r="B1171" s="163"/>
      <c r="C1171" s="163"/>
      <c r="D1171" s="190" t="s">
        <v>15054</v>
      </c>
      <c r="E1171" s="165">
        <v>45951</v>
      </c>
      <c r="F1171" s="165">
        <v>45951</v>
      </c>
      <c r="G1171" s="163" t="s">
        <v>11176</v>
      </c>
      <c r="H1171" s="326" t="s">
        <v>14756</v>
      </c>
      <c r="I1171" s="163"/>
      <c r="J1171" s="327">
        <v>614</v>
      </c>
      <c r="K1171" s="164" t="s">
        <v>195</v>
      </c>
      <c r="L1171" s="165">
        <v>45953</v>
      </c>
      <c r="M1171" s="163"/>
      <c r="N1171" s="163"/>
      <c r="O1171" s="163"/>
    </row>
    <row r="1172" spans="1:15" ht="45">
      <c r="A1172" s="163"/>
      <c r="B1172" s="163"/>
      <c r="C1172" s="163"/>
      <c r="D1172" s="190" t="s">
        <v>14215</v>
      </c>
      <c r="E1172" s="165">
        <v>45931</v>
      </c>
      <c r="F1172" s="165">
        <v>45931</v>
      </c>
      <c r="G1172" s="163" t="s">
        <v>11176</v>
      </c>
      <c r="H1172" s="326" t="s">
        <v>14757</v>
      </c>
      <c r="I1172" s="163"/>
      <c r="J1172" s="327">
        <v>611</v>
      </c>
      <c r="K1172" s="164" t="s">
        <v>197</v>
      </c>
      <c r="L1172" s="165">
        <v>45932</v>
      </c>
      <c r="M1172" s="163"/>
      <c r="N1172" s="163"/>
      <c r="O1172" s="163"/>
    </row>
    <row r="1173" spans="1:15" ht="18">
      <c r="A1173" s="163"/>
      <c r="B1173" s="163"/>
      <c r="C1173" s="163"/>
      <c r="D1173" s="190" t="s">
        <v>14216</v>
      </c>
      <c r="E1173" s="165">
        <v>45932</v>
      </c>
      <c r="F1173" s="165">
        <v>45932</v>
      </c>
      <c r="G1173" s="163" t="s">
        <v>7135</v>
      </c>
      <c r="H1173" s="326" t="s">
        <v>14758</v>
      </c>
      <c r="I1173" s="163"/>
      <c r="J1173" s="327">
        <v>715</v>
      </c>
      <c r="K1173" s="164" t="s">
        <v>195</v>
      </c>
      <c r="L1173" s="165">
        <v>45932</v>
      </c>
      <c r="M1173" s="163"/>
      <c r="N1173" s="163"/>
      <c r="O1173" s="163"/>
    </row>
    <row r="1174" spans="1:15">
      <c r="A1174" s="163"/>
      <c r="B1174" s="163"/>
      <c r="C1174" s="163"/>
      <c r="D1174" s="190" t="s">
        <v>14217</v>
      </c>
      <c r="E1174" s="165">
        <v>45932</v>
      </c>
      <c r="F1174" s="165">
        <v>45932</v>
      </c>
      <c r="G1174" s="163" t="s">
        <v>12123</v>
      </c>
      <c r="H1174" s="163" t="s">
        <v>14914</v>
      </c>
      <c r="I1174" s="163"/>
      <c r="J1174" s="163">
        <v>110</v>
      </c>
      <c r="K1174" s="164" t="s">
        <v>195</v>
      </c>
      <c r="L1174" s="165">
        <v>45938</v>
      </c>
      <c r="M1174" s="163"/>
      <c r="N1174" s="163"/>
      <c r="O1174" s="163"/>
    </row>
    <row r="1175" spans="1:15">
      <c r="A1175" s="163"/>
      <c r="B1175" s="163"/>
      <c r="C1175" s="163"/>
      <c r="D1175" s="190" t="s">
        <v>15099</v>
      </c>
      <c r="E1175" s="165">
        <v>45952</v>
      </c>
      <c r="F1175" s="165">
        <v>45952</v>
      </c>
      <c r="G1175" s="163" t="s">
        <v>12123</v>
      </c>
      <c r="H1175" s="163" t="s">
        <v>14914</v>
      </c>
      <c r="I1175" s="163"/>
      <c r="J1175" s="163">
        <v>110</v>
      </c>
      <c r="K1175" s="164" t="s">
        <v>195</v>
      </c>
      <c r="L1175" s="159">
        <v>45953</v>
      </c>
      <c r="M1175" s="163"/>
      <c r="N1175" s="163"/>
      <c r="O1175" s="163"/>
    </row>
    <row r="1176" spans="1:15">
      <c r="A1176" s="163"/>
      <c r="B1176" s="163"/>
      <c r="C1176" s="163"/>
      <c r="D1176" s="190" t="s">
        <v>14218</v>
      </c>
      <c r="E1176" s="165">
        <v>45933</v>
      </c>
      <c r="F1176" s="165">
        <v>45933</v>
      </c>
      <c r="G1176" s="163" t="s">
        <v>11176</v>
      </c>
      <c r="H1176" s="163" t="s">
        <v>14806</v>
      </c>
      <c r="I1176" s="163"/>
      <c r="J1176" s="163">
        <v>515</v>
      </c>
      <c r="K1176" s="164" t="s">
        <v>195</v>
      </c>
      <c r="L1176" s="165">
        <v>45940</v>
      </c>
      <c r="M1176" s="163"/>
      <c r="N1176" s="163"/>
      <c r="O1176" s="163"/>
    </row>
    <row r="1177" spans="1:15">
      <c r="A1177" s="163"/>
      <c r="B1177" s="163"/>
      <c r="C1177" s="163"/>
      <c r="D1177" s="190" t="s">
        <v>14219</v>
      </c>
      <c r="E1177" s="165">
        <v>45934</v>
      </c>
      <c r="F1177" s="165">
        <v>45934</v>
      </c>
      <c r="G1177" s="163" t="s">
        <v>11176</v>
      </c>
      <c r="H1177" s="163" t="s">
        <v>14798</v>
      </c>
      <c r="I1177" s="163"/>
      <c r="J1177" s="163" t="s">
        <v>14799</v>
      </c>
      <c r="K1177" s="164" t="s">
        <v>298</v>
      </c>
      <c r="L1177" s="165">
        <v>45937</v>
      </c>
      <c r="M1177" s="163"/>
      <c r="N1177" s="163"/>
      <c r="O1177" s="163"/>
    </row>
    <row r="1178" spans="1:15">
      <c r="A1178" s="163"/>
      <c r="B1178" s="163"/>
      <c r="C1178" s="163"/>
      <c r="D1178" s="190" t="s">
        <v>14220</v>
      </c>
      <c r="E1178" s="165">
        <v>45934</v>
      </c>
      <c r="F1178" s="165">
        <v>45934</v>
      </c>
      <c r="G1178" s="163" t="s">
        <v>11176</v>
      </c>
      <c r="H1178" s="163" t="s">
        <v>14798</v>
      </c>
      <c r="I1178" s="163"/>
      <c r="J1178" s="163" t="s">
        <v>14800</v>
      </c>
      <c r="K1178" s="164" t="s">
        <v>298</v>
      </c>
      <c r="L1178" s="165">
        <v>45937</v>
      </c>
      <c r="M1178" s="163"/>
      <c r="N1178" s="163"/>
      <c r="O1178" s="163"/>
    </row>
    <row r="1179" spans="1:15">
      <c r="A1179" s="163"/>
      <c r="B1179" s="163"/>
      <c r="C1179" s="163"/>
      <c r="D1179" s="190" t="s">
        <v>14221</v>
      </c>
      <c r="E1179" s="165">
        <v>45934</v>
      </c>
      <c r="F1179" s="165">
        <v>45934</v>
      </c>
      <c r="G1179" s="163" t="s">
        <v>11176</v>
      </c>
      <c r="H1179" s="163" t="s">
        <v>14801</v>
      </c>
      <c r="I1179" s="163"/>
      <c r="J1179" s="163" t="s">
        <v>14802</v>
      </c>
      <c r="K1179" s="164" t="s">
        <v>195</v>
      </c>
      <c r="L1179" s="165">
        <v>45940</v>
      </c>
      <c r="M1179" s="163"/>
      <c r="N1179" s="163"/>
      <c r="O1179" s="163"/>
    </row>
    <row r="1180" spans="1:15">
      <c r="A1180" s="163"/>
      <c r="B1180" s="163"/>
      <c r="C1180" s="163"/>
      <c r="D1180" s="190" t="s">
        <v>14222</v>
      </c>
      <c r="E1180" s="165">
        <v>45934</v>
      </c>
      <c r="F1180" s="165">
        <v>45934</v>
      </c>
      <c r="G1180" s="163" t="s">
        <v>11176</v>
      </c>
      <c r="H1180" s="163" t="s">
        <v>14801</v>
      </c>
      <c r="I1180" s="163"/>
      <c r="J1180" s="300">
        <v>505507509510</v>
      </c>
      <c r="K1180" s="164" t="s">
        <v>195</v>
      </c>
      <c r="L1180" s="165">
        <v>45940</v>
      </c>
      <c r="M1180" s="163"/>
      <c r="N1180" s="163"/>
      <c r="O1180" s="163"/>
    </row>
    <row r="1181" spans="1:15">
      <c r="A1181" s="163"/>
      <c r="B1181" s="163"/>
      <c r="C1181" s="163"/>
      <c r="D1181" s="190" t="s">
        <v>14223</v>
      </c>
      <c r="E1181" s="165">
        <v>45934</v>
      </c>
      <c r="F1181" s="165">
        <v>45934</v>
      </c>
      <c r="G1181" s="163" t="s">
        <v>11176</v>
      </c>
      <c r="H1181" s="163" t="s">
        <v>14801</v>
      </c>
      <c r="I1181" s="163"/>
      <c r="J1181" s="300">
        <v>511512514</v>
      </c>
      <c r="K1181" s="164" t="s">
        <v>195</v>
      </c>
      <c r="L1181" s="165">
        <v>45940</v>
      </c>
      <c r="M1181" s="163"/>
      <c r="N1181" s="163"/>
      <c r="O1181" s="163"/>
    </row>
    <row r="1182" spans="1:15">
      <c r="A1182" s="163"/>
      <c r="B1182" s="163"/>
      <c r="C1182" s="163"/>
      <c r="D1182" s="190" t="s">
        <v>14224</v>
      </c>
      <c r="E1182" s="165">
        <v>45934</v>
      </c>
      <c r="F1182" s="165">
        <v>45934</v>
      </c>
      <c r="G1182" s="163" t="s">
        <v>12123</v>
      </c>
      <c r="H1182" s="163" t="s">
        <v>14808</v>
      </c>
      <c r="I1182" s="163"/>
      <c r="J1182" s="163">
        <v>501</v>
      </c>
      <c r="K1182" s="164" t="s">
        <v>195</v>
      </c>
      <c r="L1182" s="165">
        <v>45940</v>
      </c>
      <c r="M1182" s="163"/>
      <c r="N1182" s="163"/>
      <c r="O1182" s="163"/>
    </row>
    <row r="1183" spans="1:15">
      <c r="A1183" s="163"/>
      <c r="B1183" s="163"/>
      <c r="C1183" s="163"/>
      <c r="D1183" s="190" t="s">
        <v>15100</v>
      </c>
      <c r="E1183" s="165">
        <v>45952</v>
      </c>
      <c r="F1183" s="165">
        <v>45952</v>
      </c>
      <c r="G1183" s="163" t="s">
        <v>12123</v>
      </c>
      <c r="H1183" s="163" t="s">
        <v>14808</v>
      </c>
      <c r="I1183" s="163"/>
      <c r="J1183" s="163">
        <v>501</v>
      </c>
      <c r="K1183" s="164" t="s">
        <v>195</v>
      </c>
      <c r="L1183" s="159">
        <v>45953</v>
      </c>
      <c r="M1183" s="163"/>
      <c r="N1183" s="163"/>
      <c r="O1183" s="163"/>
    </row>
    <row r="1184" spans="1:15">
      <c r="A1184" s="163"/>
      <c r="B1184" s="163"/>
      <c r="C1184" s="163"/>
      <c r="D1184" s="190" t="s">
        <v>14225</v>
      </c>
      <c r="E1184" s="165">
        <v>45934</v>
      </c>
      <c r="F1184" s="165">
        <v>45934</v>
      </c>
      <c r="G1184" s="163" t="s">
        <v>12123</v>
      </c>
      <c r="H1184" s="163" t="s">
        <v>14808</v>
      </c>
      <c r="I1184" s="163"/>
      <c r="J1184" s="163">
        <v>502</v>
      </c>
      <c r="K1184" s="164" t="s">
        <v>195</v>
      </c>
      <c r="L1184" s="165">
        <v>45940</v>
      </c>
      <c r="M1184" s="163"/>
      <c r="N1184" s="163"/>
      <c r="O1184" s="163"/>
    </row>
    <row r="1185" spans="1:15">
      <c r="A1185" s="163"/>
      <c r="B1185" s="163"/>
      <c r="C1185" s="163"/>
      <c r="D1185" s="190" t="s">
        <v>15101</v>
      </c>
      <c r="E1185" s="165">
        <v>45952</v>
      </c>
      <c r="F1185" s="165">
        <v>45952</v>
      </c>
      <c r="G1185" s="163" t="s">
        <v>12123</v>
      </c>
      <c r="H1185" s="163" t="s">
        <v>14808</v>
      </c>
      <c r="I1185" s="163"/>
      <c r="J1185" s="163">
        <v>502</v>
      </c>
      <c r="K1185" s="164" t="s">
        <v>195</v>
      </c>
      <c r="L1185" s="159">
        <v>45953</v>
      </c>
      <c r="M1185" s="163"/>
      <c r="N1185" s="163"/>
      <c r="O1185" s="163"/>
    </row>
    <row r="1186" spans="1:15">
      <c r="A1186" s="163"/>
      <c r="B1186" s="163"/>
      <c r="C1186" s="163"/>
      <c r="D1186" s="190" t="s">
        <v>14226</v>
      </c>
      <c r="E1186" s="165">
        <v>45934</v>
      </c>
      <c r="F1186" s="165">
        <v>45934</v>
      </c>
      <c r="G1186" s="163" t="s">
        <v>11176</v>
      </c>
      <c r="H1186" s="163" t="s">
        <v>14811</v>
      </c>
      <c r="I1186" s="163"/>
      <c r="J1186" s="163">
        <v>509</v>
      </c>
      <c r="K1186" s="164" t="s">
        <v>195</v>
      </c>
      <c r="L1186" s="165">
        <v>45940</v>
      </c>
      <c r="M1186" s="163"/>
      <c r="N1186" s="163"/>
      <c r="O1186" s="163"/>
    </row>
    <row r="1187" spans="1:15">
      <c r="A1187" s="163"/>
      <c r="B1187" s="163"/>
      <c r="C1187" s="163"/>
      <c r="D1187" s="190" t="s">
        <v>14227</v>
      </c>
      <c r="E1187" s="165">
        <v>45934</v>
      </c>
      <c r="F1187" s="165">
        <v>45934</v>
      </c>
      <c r="G1187" s="163" t="s">
        <v>11176</v>
      </c>
      <c r="H1187" s="163" t="s">
        <v>14811</v>
      </c>
      <c r="I1187" s="163"/>
      <c r="J1187" s="163">
        <v>512</v>
      </c>
      <c r="K1187" s="164" t="s">
        <v>195</v>
      </c>
      <c r="L1187" s="165">
        <v>45940</v>
      </c>
      <c r="M1187" s="163"/>
      <c r="N1187" s="163"/>
      <c r="O1187" s="163"/>
    </row>
    <row r="1188" spans="1:15">
      <c r="A1188" s="163"/>
      <c r="B1188" s="163"/>
      <c r="C1188" s="163"/>
      <c r="D1188" s="190" t="s">
        <v>14228</v>
      </c>
      <c r="E1188" s="165">
        <v>45934</v>
      </c>
      <c r="F1188" s="165">
        <v>45934</v>
      </c>
      <c r="G1188" s="163" t="s">
        <v>11176</v>
      </c>
      <c r="H1188" s="163" t="s">
        <v>14668</v>
      </c>
      <c r="I1188" s="163"/>
      <c r="J1188" s="163">
        <v>801</v>
      </c>
      <c r="K1188" s="164" t="s">
        <v>195</v>
      </c>
      <c r="L1188" s="165">
        <v>45941</v>
      </c>
      <c r="M1188" s="163" t="s">
        <v>13004</v>
      </c>
      <c r="N1188" s="163"/>
      <c r="O1188" s="163"/>
    </row>
    <row r="1189" spans="1:15">
      <c r="A1189" s="163"/>
      <c r="B1189" s="163"/>
      <c r="C1189" s="163"/>
      <c r="D1189" s="190" t="s">
        <v>14229</v>
      </c>
      <c r="E1189" s="165">
        <v>45934</v>
      </c>
      <c r="F1189" s="165">
        <v>45934</v>
      </c>
      <c r="G1189" s="163"/>
      <c r="H1189" s="163"/>
      <c r="I1189" s="163"/>
      <c r="J1189" s="163"/>
      <c r="K1189" s="164"/>
      <c r="L1189" s="164"/>
      <c r="M1189" s="163"/>
      <c r="N1189" s="163"/>
      <c r="O1189" s="163"/>
    </row>
    <row r="1190" spans="1:15">
      <c r="A1190" s="163"/>
      <c r="B1190" s="163"/>
      <c r="C1190" s="163"/>
      <c r="D1190" s="190" t="s">
        <v>14230</v>
      </c>
      <c r="E1190" s="165">
        <v>45934</v>
      </c>
      <c r="F1190" s="165">
        <v>45934</v>
      </c>
      <c r="G1190" s="163" t="s">
        <v>11176</v>
      </c>
      <c r="H1190" s="163" t="s">
        <v>14668</v>
      </c>
      <c r="I1190" s="163"/>
      <c r="J1190" s="163">
        <v>803</v>
      </c>
      <c r="K1190" s="164" t="s">
        <v>195</v>
      </c>
      <c r="L1190" s="165">
        <v>45941</v>
      </c>
      <c r="M1190" s="163" t="s">
        <v>13004</v>
      </c>
      <c r="N1190" s="163"/>
      <c r="O1190" s="163"/>
    </row>
    <row r="1191" spans="1:15">
      <c r="A1191" s="163"/>
      <c r="B1191" s="163"/>
      <c r="C1191" s="163"/>
      <c r="D1191" s="190" t="s">
        <v>14231</v>
      </c>
      <c r="E1191" s="165">
        <v>45934</v>
      </c>
      <c r="F1191" s="165">
        <v>45934</v>
      </c>
      <c r="G1191" s="163" t="s">
        <v>11176</v>
      </c>
      <c r="H1191" s="163" t="s">
        <v>14668</v>
      </c>
      <c r="I1191" s="163"/>
      <c r="J1191" s="163">
        <v>804</v>
      </c>
      <c r="K1191" s="164" t="s">
        <v>195</v>
      </c>
      <c r="L1191" s="165">
        <v>45941</v>
      </c>
      <c r="M1191" s="163" t="s">
        <v>13004</v>
      </c>
      <c r="N1191" s="163"/>
      <c r="O1191" s="163"/>
    </row>
    <row r="1192" spans="1:15">
      <c r="A1192" s="163"/>
      <c r="B1192" s="163"/>
      <c r="C1192" s="163"/>
      <c r="D1192" s="190" t="s">
        <v>14232</v>
      </c>
      <c r="E1192" s="165">
        <v>45934</v>
      </c>
      <c r="F1192" s="165">
        <v>45934</v>
      </c>
      <c r="G1192" s="163" t="s">
        <v>11176</v>
      </c>
      <c r="H1192" s="163" t="s">
        <v>14668</v>
      </c>
      <c r="I1192" s="163"/>
      <c r="J1192" s="163">
        <v>806</v>
      </c>
      <c r="K1192" s="164" t="s">
        <v>195</v>
      </c>
      <c r="L1192" s="165">
        <v>45941</v>
      </c>
      <c r="M1192" s="163" t="s">
        <v>13004</v>
      </c>
      <c r="N1192" s="163"/>
      <c r="O1192" s="163"/>
    </row>
    <row r="1193" spans="1:15">
      <c r="A1193" s="163"/>
      <c r="B1193" s="163"/>
      <c r="C1193" s="163"/>
      <c r="D1193" s="190" t="s">
        <v>14233</v>
      </c>
      <c r="E1193" s="165">
        <v>45936</v>
      </c>
      <c r="F1193" s="165">
        <v>45936</v>
      </c>
      <c r="G1193" s="163" t="s">
        <v>11176</v>
      </c>
      <c r="H1193" s="163" t="s">
        <v>14815</v>
      </c>
      <c r="I1193" s="163"/>
      <c r="J1193" s="163">
        <v>201</v>
      </c>
      <c r="K1193" s="164" t="s">
        <v>195</v>
      </c>
      <c r="L1193" s="165">
        <v>45939</v>
      </c>
      <c r="M1193" s="163"/>
      <c r="N1193" s="163"/>
      <c r="O1193" s="163"/>
    </row>
    <row r="1194" spans="1:15">
      <c r="A1194" s="163"/>
      <c r="B1194" s="163"/>
      <c r="C1194" s="163"/>
      <c r="D1194" s="190" t="s">
        <v>14234</v>
      </c>
      <c r="E1194" s="165">
        <v>45936</v>
      </c>
      <c r="F1194" s="165">
        <v>45936</v>
      </c>
      <c r="G1194" s="163" t="s">
        <v>11176</v>
      </c>
      <c r="H1194" s="163" t="s">
        <v>14815</v>
      </c>
      <c r="I1194" s="163"/>
      <c r="J1194" s="163">
        <v>208</v>
      </c>
      <c r="K1194" s="164" t="s">
        <v>195</v>
      </c>
      <c r="L1194" s="165">
        <v>45939</v>
      </c>
      <c r="M1194" s="163"/>
      <c r="N1194" s="163"/>
      <c r="O1194" s="163"/>
    </row>
    <row r="1195" spans="1:15">
      <c r="A1195" s="163"/>
      <c r="B1195" s="163"/>
      <c r="C1195" s="163"/>
      <c r="D1195" s="190" t="s">
        <v>14235</v>
      </c>
      <c r="E1195" s="165">
        <v>45936</v>
      </c>
      <c r="F1195" s="165">
        <v>45936</v>
      </c>
      <c r="G1195" s="163" t="s">
        <v>11176</v>
      </c>
      <c r="H1195" s="163" t="s">
        <v>14815</v>
      </c>
      <c r="I1195" s="163"/>
      <c r="J1195" s="163">
        <v>508</v>
      </c>
      <c r="K1195" s="164" t="s">
        <v>195</v>
      </c>
      <c r="L1195" s="165">
        <v>45940</v>
      </c>
      <c r="M1195" s="163"/>
      <c r="N1195" s="163"/>
      <c r="O1195" s="163"/>
    </row>
    <row r="1196" spans="1:15">
      <c r="A1196" s="163"/>
      <c r="B1196" s="163"/>
      <c r="C1196" s="163"/>
      <c r="D1196" s="190" t="s">
        <v>14236</v>
      </c>
      <c r="E1196" s="165">
        <v>45937</v>
      </c>
      <c r="F1196" s="165">
        <v>45937</v>
      </c>
      <c r="G1196" s="163" t="s">
        <v>11176</v>
      </c>
      <c r="H1196" s="163" t="s">
        <v>14842</v>
      </c>
      <c r="J1196" s="316">
        <v>511</v>
      </c>
      <c r="K1196" s="164" t="s">
        <v>195</v>
      </c>
      <c r="L1196" s="165">
        <v>45940</v>
      </c>
      <c r="M1196" s="163"/>
      <c r="N1196" s="163"/>
      <c r="O1196" s="163"/>
    </row>
    <row r="1197" spans="1:15">
      <c r="A1197" s="163"/>
      <c r="B1197" s="163"/>
      <c r="C1197" s="163"/>
      <c r="D1197" s="190" t="s">
        <v>14237</v>
      </c>
      <c r="E1197" s="165">
        <v>45937</v>
      </c>
      <c r="F1197" s="165">
        <v>45937</v>
      </c>
      <c r="G1197" s="163" t="s">
        <v>11176</v>
      </c>
      <c r="H1197" s="163" t="s">
        <v>14842</v>
      </c>
      <c r="I1197" s="163"/>
      <c r="J1197" s="163">
        <v>515</v>
      </c>
      <c r="K1197" s="164" t="s">
        <v>195</v>
      </c>
      <c r="L1197" s="165">
        <v>45940</v>
      </c>
      <c r="M1197" s="163"/>
      <c r="N1197" s="163"/>
      <c r="O1197" s="163"/>
    </row>
    <row r="1198" spans="1:15">
      <c r="A1198" s="163"/>
      <c r="B1198" s="163"/>
      <c r="C1198" s="163"/>
      <c r="D1198" s="190" t="s">
        <v>14238</v>
      </c>
      <c r="E1198" s="165">
        <v>45938</v>
      </c>
      <c r="F1198" s="165">
        <v>45938</v>
      </c>
      <c r="G1198" s="163" t="s">
        <v>11176</v>
      </c>
      <c r="H1198" s="163" t="s">
        <v>14870</v>
      </c>
      <c r="I1198" s="163"/>
      <c r="J1198" s="163">
        <v>212</v>
      </c>
      <c r="K1198" s="164" t="s">
        <v>195</v>
      </c>
      <c r="L1198" s="165">
        <v>45939</v>
      </c>
      <c r="M1198" s="163"/>
      <c r="N1198" s="163"/>
      <c r="O1198" s="163"/>
    </row>
    <row r="1199" spans="1:15">
      <c r="A1199" s="163"/>
      <c r="B1199" s="163"/>
      <c r="C1199" s="163"/>
      <c r="D1199" s="190" t="s">
        <v>14239</v>
      </c>
      <c r="E1199" s="165">
        <v>45938</v>
      </c>
      <c r="F1199" s="165">
        <v>45938</v>
      </c>
      <c r="G1199" s="163" t="s">
        <v>11176</v>
      </c>
      <c r="H1199" s="163" t="s">
        <v>14871</v>
      </c>
      <c r="I1199" s="163"/>
      <c r="J1199" s="163" t="s">
        <v>14872</v>
      </c>
      <c r="K1199" s="164" t="s">
        <v>195</v>
      </c>
      <c r="L1199" s="165">
        <v>45939</v>
      </c>
      <c r="M1199" s="163"/>
      <c r="N1199" s="163"/>
      <c r="O1199" s="163"/>
    </row>
    <row r="1200" spans="1:15">
      <c r="A1200" s="163"/>
      <c r="B1200" s="163"/>
      <c r="C1200" s="163"/>
      <c r="D1200" s="190" t="s">
        <v>14240</v>
      </c>
      <c r="E1200" s="165">
        <v>45938</v>
      </c>
      <c r="F1200" s="165">
        <v>45938</v>
      </c>
      <c r="G1200" s="163" t="s">
        <v>11176</v>
      </c>
      <c r="H1200" s="163" t="s">
        <v>14871</v>
      </c>
      <c r="I1200" s="163"/>
      <c r="J1200" s="163" t="s">
        <v>14873</v>
      </c>
      <c r="K1200" s="164" t="s">
        <v>195</v>
      </c>
      <c r="L1200" s="165">
        <v>45939</v>
      </c>
      <c r="M1200" s="163"/>
      <c r="N1200" s="163"/>
      <c r="O1200" s="163"/>
    </row>
    <row r="1201" spans="1:15">
      <c r="A1201" s="163"/>
      <c r="B1201" s="163"/>
      <c r="C1201" s="163"/>
      <c r="D1201" s="190" t="s">
        <v>14241</v>
      </c>
      <c r="E1201" s="165">
        <v>45939</v>
      </c>
      <c r="F1201" s="165">
        <v>45939</v>
      </c>
      <c r="G1201" s="163" t="s">
        <v>11176</v>
      </c>
      <c r="H1201" s="163" t="s">
        <v>14871</v>
      </c>
      <c r="I1201" s="163"/>
      <c r="J1201" s="163" t="s">
        <v>14892</v>
      </c>
      <c r="K1201" s="164" t="s">
        <v>195</v>
      </c>
      <c r="L1201" s="165">
        <v>45940</v>
      </c>
      <c r="M1201" s="163"/>
      <c r="N1201" s="163"/>
      <c r="O1201" s="163"/>
    </row>
    <row r="1202" spans="1:15">
      <c r="A1202" s="163"/>
      <c r="B1202" s="163"/>
      <c r="C1202" s="163"/>
      <c r="D1202" s="190" t="s">
        <v>14242</v>
      </c>
      <c r="E1202" s="165">
        <v>45939</v>
      </c>
      <c r="F1202" s="165">
        <v>45939</v>
      </c>
      <c r="G1202" s="163" t="s">
        <v>11176</v>
      </c>
      <c r="H1202" s="163" t="s">
        <v>14871</v>
      </c>
      <c r="I1202" s="163"/>
      <c r="J1202" s="163" t="s">
        <v>14893</v>
      </c>
      <c r="K1202" s="164" t="s">
        <v>195</v>
      </c>
      <c r="L1202" s="165">
        <v>45941</v>
      </c>
      <c r="M1202" s="163"/>
      <c r="N1202" s="163"/>
      <c r="O1202" s="163"/>
    </row>
    <row r="1203" spans="1:15">
      <c r="A1203" s="163"/>
      <c r="B1203" s="163"/>
      <c r="C1203" s="163"/>
      <c r="D1203" s="190" t="s">
        <v>14243</v>
      </c>
      <c r="E1203" s="165">
        <v>45939</v>
      </c>
      <c r="F1203" s="165">
        <v>45939</v>
      </c>
      <c r="G1203" s="163" t="s">
        <v>11176</v>
      </c>
      <c r="H1203" s="163" t="s">
        <v>14871</v>
      </c>
      <c r="I1203" s="163"/>
      <c r="J1203" s="163" t="s">
        <v>14894</v>
      </c>
      <c r="K1203" s="164" t="s">
        <v>195</v>
      </c>
      <c r="L1203" s="165">
        <v>45941</v>
      </c>
      <c r="M1203" s="163"/>
      <c r="N1203" s="163"/>
      <c r="O1203" s="163"/>
    </row>
    <row r="1204" spans="1:15">
      <c r="A1204" s="163"/>
      <c r="B1204" s="163"/>
      <c r="C1204" s="163"/>
      <c r="D1204" s="190" t="s">
        <v>14244</v>
      </c>
      <c r="E1204" s="165">
        <v>45939</v>
      </c>
      <c r="F1204" s="165">
        <v>45939</v>
      </c>
      <c r="G1204" s="163" t="s">
        <v>11176</v>
      </c>
      <c r="H1204" s="163" t="s">
        <v>14871</v>
      </c>
      <c r="I1204" s="163"/>
      <c r="J1204" s="163" t="s">
        <v>14891</v>
      </c>
      <c r="K1204" s="164" t="s">
        <v>195</v>
      </c>
      <c r="L1204" s="165">
        <v>45941</v>
      </c>
      <c r="M1204" s="163"/>
      <c r="N1204" s="163"/>
      <c r="O1204" s="163"/>
    </row>
    <row r="1205" spans="1:15">
      <c r="A1205" s="163"/>
      <c r="B1205" s="163"/>
      <c r="C1205" s="163"/>
      <c r="D1205" s="190" t="s">
        <v>14245</v>
      </c>
      <c r="E1205" s="165">
        <v>45940</v>
      </c>
      <c r="F1205" s="165">
        <v>45940</v>
      </c>
      <c r="G1205" s="163" t="s">
        <v>12123</v>
      </c>
      <c r="H1205" s="163" t="s">
        <v>14808</v>
      </c>
      <c r="I1205" s="163"/>
      <c r="J1205" s="163">
        <v>513</v>
      </c>
      <c r="K1205" s="164" t="s">
        <v>298</v>
      </c>
      <c r="L1205" s="165">
        <v>45941</v>
      </c>
      <c r="M1205" s="163"/>
      <c r="N1205" s="163"/>
      <c r="O1205" s="163"/>
    </row>
    <row r="1206" spans="1:15">
      <c r="A1206" s="163"/>
      <c r="B1206" s="163"/>
      <c r="C1206" s="163"/>
      <c r="D1206" s="190" t="s">
        <v>14979</v>
      </c>
      <c r="E1206" s="165">
        <v>45943</v>
      </c>
      <c r="F1206" s="165">
        <v>45943</v>
      </c>
      <c r="G1206" s="163" t="s">
        <v>12123</v>
      </c>
      <c r="H1206" s="163" t="s">
        <v>14808</v>
      </c>
      <c r="I1206" s="163"/>
      <c r="J1206" s="163">
        <v>513</v>
      </c>
      <c r="K1206" s="164" t="s">
        <v>195</v>
      </c>
      <c r="L1206" s="165">
        <v>45944</v>
      </c>
      <c r="M1206" s="163"/>
      <c r="N1206" s="163"/>
      <c r="O1206" s="163"/>
    </row>
    <row r="1207" spans="1:15">
      <c r="A1207" s="163"/>
      <c r="B1207" s="163"/>
      <c r="C1207" s="163"/>
      <c r="D1207" s="190" t="s">
        <v>14246</v>
      </c>
      <c r="E1207" s="165">
        <v>45940</v>
      </c>
      <c r="F1207" s="165">
        <v>45940</v>
      </c>
      <c r="G1207" s="163" t="s">
        <v>11176</v>
      </c>
      <c r="H1207" s="163" t="s">
        <v>14934</v>
      </c>
      <c r="I1207" s="163"/>
      <c r="J1207" s="163">
        <v>101</v>
      </c>
      <c r="K1207" s="164" t="s">
        <v>195</v>
      </c>
      <c r="L1207" s="165">
        <v>45941</v>
      </c>
      <c r="M1207" s="163"/>
      <c r="N1207" s="163"/>
      <c r="O1207" s="163"/>
    </row>
    <row r="1208" spans="1:15">
      <c r="A1208" s="163"/>
      <c r="B1208" s="163"/>
      <c r="C1208" s="163"/>
      <c r="D1208" s="190" t="s">
        <v>14247</v>
      </c>
      <c r="E1208" s="165">
        <v>45941</v>
      </c>
      <c r="F1208" s="165">
        <v>45941</v>
      </c>
      <c r="G1208" s="163" t="s">
        <v>12123</v>
      </c>
      <c r="H1208" s="163" t="s">
        <v>14954</v>
      </c>
      <c r="I1208" s="163"/>
      <c r="J1208" s="163">
        <v>607</v>
      </c>
      <c r="K1208" s="164" t="s">
        <v>195</v>
      </c>
      <c r="L1208" s="165">
        <v>45941</v>
      </c>
      <c r="M1208" s="163"/>
      <c r="N1208" s="163"/>
      <c r="O1208" s="163"/>
    </row>
    <row r="1209" spans="1:15">
      <c r="A1209" s="163"/>
      <c r="B1209" s="163"/>
      <c r="C1209" s="163"/>
      <c r="D1209" s="190" t="s">
        <v>14248</v>
      </c>
      <c r="E1209" s="165">
        <v>45941</v>
      </c>
      <c r="F1209" s="165">
        <v>45941</v>
      </c>
      <c r="G1209" s="163" t="s">
        <v>12123</v>
      </c>
      <c r="H1209" s="163" t="s">
        <v>14954</v>
      </c>
      <c r="I1209" s="163"/>
      <c r="J1209" s="163">
        <v>611</v>
      </c>
      <c r="K1209" s="164" t="s">
        <v>195</v>
      </c>
      <c r="L1209" s="165">
        <v>45941</v>
      </c>
      <c r="M1209" s="163"/>
      <c r="N1209" s="163"/>
      <c r="O1209" s="163"/>
    </row>
    <row r="1210" spans="1:15">
      <c r="A1210" s="163"/>
      <c r="B1210" s="163"/>
      <c r="C1210" s="163"/>
      <c r="D1210" s="190" t="s">
        <v>14249</v>
      </c>
      <c r="E1210" s="165">
        <v>45943</v>
      </c>
      <c r="F1210" s="165">
        <v>45943</v>
      </c>
      <c r="G1210" s="163" t="s">
        <v>11176</v>
      </c>
      <c r="H1210" s="163" t="s">
        <v>14871</v>
      </c>
      <c r="I1210" s="163"/>
      <c r="J1210" s="164" t="s">
        <v>14976</v>
      </c>
      <c r="K1210" s="164" t="s">
        <v>195</v>
      </c>
      <c r="L1210" s="165">
        <v>45943</v>
      </c>
      <c r="M1210" s="163"/>
      <c r="N1210" s="163"/>
      <c r="O1210" s="163"/>
    </row>
    <row r="1211" spans="1:15">
      <c r="A1211" s="163"/>
      <c r="B1211" s="163"/>
      <c r="C1211" s="163"/>
      <c r="D1211" s="190" t="s">
        <v>14250</v>
      </c>
      <c r="E1211" s="165">
        <v>45943</v>
      </c>
      <c r="F1211" s="165">
        <v>45943</v>
      </c>
      <c r="G1211" s="163" t="s">
        <v>11176</v>
      </c>
      <c r="H1211" s="163" t="s">
        <v>14977</v>
      </c>
      <c r="I1211" s="163"/>
      <c r="J1211" s="163">
        <v>613</v>
      </c>
      <c r="K1211" s="164" t="s">
        <v>195</v>
      </c>
      <c r="L1211" s="165">
        <v>45943</v>
      </c>
      <c r="M1211" s="163"/>
      <c r="N1211" s="163"/>
      <c r="O1211" s="163"/>
    </row>
    <row r="1212" spans="1:15">
      <c r="A1212" s="163"/>
      <c r="B1212" s="163"/>
      <c r="C1212" s="163"/>
      <c r="D1212" s="190" t="s">
        <v>14251</v>
      </c>
      <c r="E1212" s="165">
        <v>45943</v>
      </c>
      <c r="F1212" s="165">
        <v>45943</v>
      </c>
      <c r="G1212" s="163" t="s">
        <v>11176</v>
      </c>
      <c r="H1212" s="163" t="s">
        <v>14977</v>
      </c>
      <c r="I1212" s="163"/>
      <c r="J1212" s="163">
        <v>614</v>
      </c>
      <c r="K1212" s="164" t="s">
        <v>195</v>
      </c>
      <c r="L1212" s="165">
        <v>45943</v>
      </c>
      <c r="M1212" s="163"/>
      <c r="N1212" s="163"/>
      <c r="O1212" s="163"/>
    </row>
    <row r="1213" spans="1:15">
      <c r="A1213" s="163"/>
      <c r="B1213" s="163"/>
      <c r="C1213" s="163"/>
      <c r="D1213" s="190" t="s">
        <v>14252</v>
      </c>
      <c r="E1213" s="165">
        <v>45944</v>
      </c>
      <c r="F1213" s="165">
        <v>45944</v>
      </c>
      <c r="G1213" s="163" t="s">
        <v>11176</v>
      </c>
      <c r="H1213" s="163" t="s">
        <v>14871</v>
      </c>
      <c r="I1213" s="163"/>
      <c r="J1213" s="163" t="s">
        <v>14980</v>
      </c>
      <c r="K1213" s="164" t="s">
        <v>197</v>
      </c>
      <c r="L1213" s="165">
        <v>45945</v>
      </c>
      <c r="M1213" s="163"/>
      <c r="N1213" s="163"/>
      <c r="O1213" s="163"/>
    </row>
    <row r="1214" spans="1:15">
      <c r="A1214" s="163"/>
      <c r="B1214" s="163"/>
      <c r="C1214" s="163"/>
      <c r="D1214" s="190" t="s">
        <v>15129</v>
      </c>
      <c r="E1214" s="165">
        <v>45953</v>
      </c>
      <c r="F1214" s="165">
        <v>45953</v>
      </c>
      <c r="G1214" s="163" t="s">
        <v>11176</v>
      </c>
      <c r="H1214" s="163" t="s">
        <v>14871</v>
      </c>
      <c r="I1214" s="163"/>
      <c r="J1214" s="163" t="s">
        <v>14980</v>
      </c>
      <c r="K1214" s="164" t="s">
        <v>195</v>
      </c>
      <c r="L1214" s="165">
        <v>45954</v>
      </c>
      <c r="M1214" s="163"/>
      <c r="N1214" s="163"/>
      <c r="O1214" s="163"/>
    </row>
    <row r="1215" spans="1:15">
      <c r="A1215" s="163"/>
      <c r="B1215" s="163"/>
      <c r="C1215" s="163"/>
      <c r="D1215" s="190" t="s">
        <v>14253</v>
      </c>
      <c r="E1215" s="165">
        <v>45944</v>
      </c>
      <c r="F1215" s="165">
        <v>45944</v>
      </c>
      <c r="G1215" s="163" t="s">
        <v>11176</v>
      </c>
      <c r="H1215" s="163" t="s">
        <v>14871</v>
      </c>
      <c r="I1215" s="163"/>
      <c r="J1215" s="163" t="s">
        <v>14981</v>
      </c>
      <c r="K1215" s="164" t="s">
        <v>197</v>
      </c>
      <c r="L1215" s="165">
        <v>45945</v>
      </c>
      <c r="M1215" s="163"/>
      <c r="N1215" s="163"/>
      <c r="O1215" s="163"/>
    </row>
    <row r="1216" spans="1:15">
      <c r="A1216" s="163"/>
      <c r="B1216" s="163"/>
      <c r="C1216" s="163"/>
      <c r="D1216" s="190" t="s">
        <v>15128</v>
      </c>
      <c r="E1216" s="165">
        <v>45953</v>
      </c>
      <c r="F1216" s="165">
        <v>45953</v>
      </c>
      <c r="G1216" s="163" t="s">
        <v>11176</v>
      </c>
      <c r="H1216" s="163" t="s">
        <v>14871</v>
      </c>
      <c r="I1216" s="163"/>
      <c r="J1216" s="163" t="s">
        <v>14981</v>
      </c>
      <c r="K1216" s="164" t="s">
        <v>195</v>
      </c>
      <c r="L1216" s="165">
        <v>45954</v>
      </c>
      <c r="M1216" s="163"/>
      <c r="N1216" s="163"/>
      <c r="O1216" s="163"/>
    </row>
    <row r="1217" spans="1:15">
      <c r="A1217" s="163"/>
      <c r="B1217" s="163"/>
      <c r="C1217" s="163"/>
      <c r="D1217" s="190" t="s">
        <v>14254</v>
      </c>
      <c r="E1217" s="165">
        <v>45943</v>
      </c>
      <c r="F1217" s="165">
        <v>45943</v>
      </c>
      <c r="G1217" s="163" t="s">
        <v>11176</v>
      </c>
      <c r="H1217" s="163" t="s">
        <v>14842</v>
      </c>
      <c r="I1217" s="163"/>
      <c r="J1217" s="163">
        <v>203</v>
      </c>
      <c r="K1217" s="164" t="s">
        <v>298</v>
      </c>
      <c r="L1217" s="165">
        <v>45944</v>
      </c>
      <c r="M1217" s="163"/>
      <c r="N1217" s="163"/>
      <c r="O1217" s="163"/>
    </row>
    <row r="1218" spans="1:15">
      <c r="A1218" s="163"/>
      <c r="B1218" s="163"/>
      <c r="C1218" s="163"/>
      <c r="D1218" s="190" t="s">
        <v>15021</v>
      </c>
      <c r="E1218" s="165">
        <v>45950</v>
      </c>
      <c r="F1218" s="165">
        <v>45950</v>
      </c>
      <c r="G1218" s="163" t="s">
        <v>11176</v>
      </c>
      <c r="H1218" s="163" t="s">
        <v>14842</v>
      </c>
      <c r="I1218" s="163"/>
      <c r="J1218" s="163">
        <v>203</v>
      </c>
      <c r="K1218" s="164" t="s">
        <v>195</v>
      </c>
      <c r="L1218" s="165">
        <v>45954</v>
      </c>
      <c r="M1218" s="163"/>
      <c r="N1218" s="163"/>
      <c r="O1218" s="163"/>
    </row>
    <row r="1219" spans="1:15">
      <c r="A1219" s="163"/>
      <c r="B1219" s="163"/>
      <c r="C1219" s="163"/>
      <c r="D1219" s="190" t="s">
        <v>14255</v>
      </c>
      <c r="E1219" s="165">
        <v>45944</v>
      </c>
      <c r="F1219" s="165">
        <v>45944</v>
      </c>
      <c r="G1219" s="163" t="s">
        <v>11176</v>
      </c>
      <c r="H1219" s="163" t="s">
        <v>14871</v>
      </c>
      <c r="I1219" s="163"/>
      <c r="J1219" s="163" t="s">
        <v>14982</v>
      </c>
      <c r="K1219" s="164" t="s">
        <v>197</v>
      </c>
      <c r="L1219" s="165">
        <v>45945</v>
      </c>
      <c r="M1219" s="163"/>
      <c r="N1219" s="163"/>
      <c r="O1219" s="163"/>
    </row>
    <row r="1220" spans="1:15">
      <c r="A1220" s="163"/>
      <c r="B1220" s="163"/>
      <c r="C1220" s="163"/>
      <c r="D1220" s="190" t="s">
        <v>15209</v>
      </c>
      <c r="E1220" s="165">
        <v>45961</v>
      </c>
      <c r="F1220" s="165">
        <v>45961</v>
      </c>
      <c r="G1220" s="163" t="s">
        <v>11176</v>
      </c>
      <c r="H1220" s="163" t="s">
        <v>14871</v>
      </c>
      <c r="I1220" s="163"/>
      <c r="J1220" s="163" t="s">
        <v>14982</v>
      </c>
      <c r="K1220" s="164" t="s">
        <v>195</v>
      </c>
      <c r="L1220" s="165">
        <v>45962</v>
      </c>
      <c r="M1220" s="163"/>
      <c r="N1220" s="163"/>
      <c r="O1220" s="163"/>
    </row>
    <row r="1221" spans="1:15">
      <c r="A1221" s="163"/>
      <c r="B1221" s="163"/>
      <c r="C1221" s="163"/>
      <c r="D1221" s="190" t="s">
        <v>14256</v>
      </c>
      <c r="E1221" s="165">
        <v>45944</v>
      </c>
      <c r="F1221" s="165">
        <v>45944</v>
      </c>
      <c r="G1221" s="163" t="s">
        <v>11176</v>
      </c>
      <c r="H1221" s="163" t="s">
        <v>14871</v>
      </c>
      <c r="I1221" s="163"/>
      <c r="J1221" s="163" t="s">
        <v>14983</v>
      </c>
      <c r="K1221" s="164" t="s">
        <v>197</v>
      </c>
      <c r="L1221" s="165">
        <v>45945</v>
      </c>
      <c r="M1221" s="163"/>
      <c r="N1221" s="163"/>
      <c r="O1221" s="163"/>
    </row>
    <row r="1222" spans="1:15">
      <c r="A1222" s="163"/>
      <c r="B1222" s="163"/>
      <c r="C1222" s="163"/>
      <c r="D1222" s="190" t="s">
        <v>15173</v>
      </c>
      <c r="E1222" s="165">
        <v>45958</v>
      </c>
      <c r="F1222" s="165">
        <v>45958</v>
      </c>
      <c r="G1222" s="163" t="s">
        <v>11176</v>
      </c>
      <c r="H1222" s="163" t="s">
        <v>14871</v>
      </c>
      <c r="I1222" s="163"/>
      <c r="J1222" s="163" t="s">
        <v>14983</v>
      </c>
      <c r="K1222" s="164" t="s">
        <v>195</v>
      </c>
      <c r="L1222" s="165">
        <v>45959</v>
      </c>
      <c r="M1222" s="163"/>
      <c r="N1222" s="163"/>
      <c r="O1222" s="163"/>
    </row>
    <row r="1223" spans="1:15">
      <c r="A1223" s="163"/>
      <c r="B1223" s="163"/>
      <c r="C1223" s="163"/>
      <c r="D1223" s="190" t="s">
        <v>14257</v>
      </c>
      <c r="E1223" s="165">
        <v>45944</v>
      </c>
      <c r="F1223" s="165">
        <v>45944</v>
      </c>
      <c r="G1223" s="163" t="s">
        <v>11176</v>
      </c>
      <c r="H1223" s="163" t="s">
        <v>14871</v>
      </c>
      <c r="I1223" s="163"/>
      <c r="J1223" s="163" t="s">
        <v>14984</v>
      </c>
      <c r="K1223" s="164" t="s">
        <v>298</v>
      </c>
      <c r="L1223" s="165">
        <v>45945</v>
      </c>
      <c r="M1223" s="163"/>
      <c r="N1223" s="163"/>
      <c r="O1223" s="163"/>
    </row>
    <row r="1224" spans="1:15">
      <c r="A1224" s="163"/>
      <c r="B1224" s="163"/>
      <c r="C1224" s="163"/>
      <c r="D1224" s="190" t="s">
        <v>15210</v>
      </c>
      <c r="E1224" s="165" t="s">
        <v>15211</v>
      </c>
      <c r="F1224" s="165">
        <v>45961</v>
      </c>
      <c r="G1224" s="163" t="s">
        <v>11176</v>
      </c>
      <c r="H1224" s="163" t="s">
        <v>14871</v>
      </c>
      <c r="I1224" s="163"/>
      <c r="J1224" s="163" t="s">
        <v>14984</v>
      </c>
      <c r="K1224" s="164" t="s">
        <v>195</v>
      </c>
      <c r="L1224" s="165">
        <v>45962</v>
      </c>
      <c r="M1224" s="163"/>
      <c r="N1224" s="163"/>
      <c r="O1224" s="163"/>
    </row>
    <row r="1225" spans="1:15">
      <c r="A1225" s="163"/>
      <c r="B1225" s="163"/>
      <c r="C1225" s="163"/>
      <c r="D1225" s="190" t="s">
        <v>14258</v>
      </c>
      <c r="E1225" s="165">
        <v>45944</v>
      </c>
      <c r="F1225" s="165">
        <v>45944</v>
      </c>
      <c r="G1225" s="163" t="s">
        <v>11176</v>
      </c>
      <c r="H1225" s="163" t="s">
        <v>14842</v>
      </c>
      <c r="I1225" s="163"/>
      <c r="J1225" s="163">
        <v>605</v>
      </c>
      <c r="K1225" s="164" t="s">
        <v>195</v>
      </c>
      <c r="L1225" s="165">
        <v>45945</v>
      </c>
      <c r="M1225" s="163"/>
      <c r="N1225" s="163"/>
      <c r="O1225" s="163"/>
    </row>
    <row r="1226" spans="1:15">
      <c r="A1226" s="163"/>
      <c r="B1226" s="163"/>
      <c r="C1226" s="163"/>
      <c r="D1226" s="190" t="s">
        <v>14259</v>
      </c>
      <c r="E1226" s="165">
        <v>45944</v>
      </c>
      <c r="F1226" s="165">
        <v>45944</v>
      </c>
      <c r="G1226" s="163" t="s">
        <v>11176</v>
      </c>
      <c r="H1226" s="163" t="s">
        <v>14842</v>
      </c>
      <c r="I1226" s="163"/>
      <c r="J1226" s="163">
        <v>607</v>
      </c>
      <c r="K1226" s="164" t="s">
        <v>195</v>
      </c>
      <c r="L1226" s="165">
        <v>45945</v>
      </c>
      <c r="M1226" s="163"/>
      <c r="N1226" s="163"/>
      <c r="O1226" s="163"/>
    </row>
    <row r="1227" spans="1:15">
      <c r="A1227" s="163"/>
      <c r="B1227" s="163"/>
      <c r="C1227" s="163"/>
      <c r="D1227" s="190" t="s">
        <v>14260</v>
      </c>
      <c r="E1227" s="165">
        <v>45944</v>
      </c>
      <c r="F1227" s="165">
        <v>45944</v>
      </c>
      <c r="G1227" s="163" t="s">
        <v>11176</v>
      </c>
      <c r="H1227" s="163" t="s">
        <v>14842</v>
      </c>
      <c r="I1227" s="163"/>
      <c r="J1227" s="163">
        <v>609</v>
      </c>
      <c r="K1227" s="164" t="s">
        <v>195</v>
      </c>
      <c r="L1227" s="165">
        <v>45945</v>
      </c>
      <c r="M1227" s="163"/>
      <c r="N1227" s="163"/>
      <c r="O1227" s="163"/>
    </row>
    <row r="1228" spans="1:15">
      <c r="A1228" s="163"/>
      <c r="B1228" s="163"/>
      <c r="C1228" s="163"/>
      <c r="D1228" s="190" t="s">
        <v>14261</v>
      </c>
      <c r="E1228" s="165">
        <v>45944</v>
      </c>
      <c r="F1228" s="165">
        <v>45944</v>
      </c>
      <c r="G1228" s="163" t="s">
        <v>11176</v>
      </c>
      <c r="H1228" s="163" t="s">
        <v>14985</v>
      </c>
      <c r="I1228" s="163"/>
      <c r="J1228" s="163">
        <v>603</v>
      </c>
      <c r="K1228" s="164" t="s">
        <v>197</v>
      </c>
      <c r="L1228" s="165">
        <v>45945</v>
      </c>
      <c r="M1228" s="163"/>
      <c r="N1228" s="163"/>
      <c r="O1228" s="163"/>
    </row>
    <row r="1229" spans="1:15">
      <c r="A1229" s="163"/>
      <c r="B1229" s="163"/>
      <c r="C1229" s="163"/>
      <c r="D1229" s="190" t="s">
        <v>15320</v>
      </c>
      <c r="E1229" s="165">
        <v>45968</v>
      </c>
      <c r="F1229" s="165">
        <v>45968</v>
      </c>
      <c r="G1229" s="163" t="s">
        <v>11176</v>
      </c>
      <c r="H1229" s="163" t="s">
        <v>14985</v>
      </c>
      <c r="I1229" s="163"/>
      <c r="J1229" s="163">
        <v>603</v>
      </c>
      <c r="K1229" s="164" t="s">
        <v>197</v>
      </c>
      <c r="L1229" s="159">
        <v>45971</v>
      </c>
      <c r="M1229" s="163"/>
      <c r="N1229" s="163"/>
      <c r="O1229" s="163"/>
    </row>
    <row r="1230" spans="1:15">
      <c r="A1230" s="163"/>
      <c r="B1230" s="163"/>
      <c r="C1230" s="163"/>
      <c r="D1230" s="190" t="s">
        <v>14262</v>
      </c>
      <c r="E1230" s="165">
        <v>45944</v>
      </c>
      <c r="F1230" s="165">
        <v>45944</v>
      </c>
      <c r="G1230" s="163" t="s">
        <v>11176</v>
      </c>
      <c r="H1230" s="163" t="s">
        <v>14842</v>
      </c>
      <c r="I1230" s="163"/>
      <c r="J1230" s="163">
        <v>604</v>
      </c>
      <c r="K1230" s="164" t="s">
        <v>195</v>
      </c>
      <c r="L1230" s="165">
        <v>45945</v>
      </c>
      <c r="M1230" s="163"/>
      <c r="N1230" s="163"/>
      <c r="O1230" s="163"/>
    </row>
    <row r="1231" spans="1:15">
      <c r="A1231" s="163"/>
      <c r="B1231" s="163"/>
      <c r="C1231" s="163"/>
      <c r="D1231" s="190" t="s">
        <v>14263</v>
      </c>
      <c r="E1231" s="165">
        <v>45944</v>
      </c>
      <c r="F1231" s="165">
        <v>45944</v>
      </c>
      <c r="G1231" s="163" t="s">
        <v>11176</v>
      </c>
      <c r="H1231" s="163" t="s">
        <v>14842</v>
      </c>
      <c r="I1231" s="163"/>
      <c r="J1231" s="163">
        <v>606</v>
      </c>
      <c r="K1231" s="164" t="s">
        <v>195</v>
      </c>
      <c r="L1231" s="165">
        <v>45945</v>
      </c>
      <c r="M1231" s="163"/>
      <c r="N1231" s="163"/>
      <c r="O1231" s="163"/>
    </row>
    <row r="1232" spans="1:15">
      <c r="A1232" s="163"/>
      <c r="B1232" s="163"/>
      <c r="C1232" s="163"/>
      <c r="D1232" s="190" t="s">
        <v>14264</v>
      </c>
      <c r="E1232" s="165">
        <v>45944</v>
      </c>
      <c r="F1232" s="165">
        <v>45944</v>
      </c>
      <c r="G1232" s="163" t="s">
        <v>11176</v>
      </c>
      <c r="H1232" s="163" t="s">
        <v>14842</v>
      </c>
      <c r="I1232" s="163"/>
      <c r="J1232" s="163">
        <v>608</v>
      </c>
      <c r="K1232" s="164" t="s">
        <v>195</v>
      </c>
      <c r="L1232" s="165">
        <v>45945</v>
      </c>
      <c r="M1232" s="163"/>
      <c r="N1232" s="163"/>
      <c r="O1232" s="163"/>
    </row>
    <row r="1233" spans="1:15">
      <c r="A1233" s="163"/>
      <c r="B1233" s="163"/>
      <c r="C1233" s="163"/>
      <c r="D1233" s="190" t="s">
        <v>14265</v>
      </c>
      <c r="E1233" s="165">
        <v>45944</v>
      </c>
      <c r="F1233" s="165">
        <v>45944</v>
      </c>
      <c r="G1233" s="163" t="s">
        <v>11176</v>
      </c>
      <c r="H1233" s="163" t="s">
        <v>14842</v>
      </c>
      <c r="I1233" s="163"/>
      <c r="J1233" s="163">
        <v>610</v>
      </c>
      <c r="K1233" s="164" t="s">
        <v>197</v>
      </c>
      <c r="L1233" s="165">
        <v>45945</v>
      </c>
      <c r="M1233" s="163"/>
      <c r="N1233" s="163"/>
      <c r="O1233" s="163"/>
    </row>
    <row r="1234" spans="1:15">
      <c r="A1234" s="163"/>
      <c r="B1234" s="163"/>
      <c r="C1234" s="163"/>
      <c r="D1234" s="190" t="s">
        <v>15055</v>
      </c>
      <c r="E1234" s="165">
        <v>45951</v>
      </c>
      <c r="F1234" s="165">
        <v>45951</v>
      </c>
      <c r="G1234" s="163" t="s">
        <v>11176</v>
      </c>
      <c r="H1234" s="163" t="s">
        <v>14842</v>
      </c>
      <c r="I1234" s="163"/>
      <c r="J1234" s="163">
        <v>610</v>
      </c>
      <c r="K1234" s="164" t="s">
        <v>195</v>
      </c>
      <c r="L1234" s="165">
        <v>45953</v>
      </c>
      <c r="M1234" s="163"/>
      <c r="N1234" s="163"/>
      <c r="O1234" s="163"/>
    </row>
    <row r="1235" spans="1:15">
      <c r="A1235" s="163"/>
      <c r="B1235" s="163"/>
      <c r="C1235" s="163"/>
      <c r="D1235" s="190" t="s">
        <v>14266</v>
      </c>
      <c r="E1235" s="165">
        <v>45944</v>
      </c>
      <c r="F1235" s="165">
        <v>45944</v>
      </c>
      <c r="G1235" s="163" t="s">
        <v>11176</v>
      </c>
      <c r="H1235" s="163" t="s">
        <v>14842</v>
      </c>
      <c r="I1235" s="163"/>
      <c r="J1235" s="163">
        <v>611</v>
      </c>
      <c r="K1235" s="164" t="s">
        <v>195</v>
      </c>
      <c r="L1235" s="165">
        <v>45945</v>
      </c>
      <c r="M1235" s="163"/>
      <c r="N1235" s="163"/>
      <c r="O1235" s="163"/>
    </row>
    <row r="1236" spans="1:15">
      <c r="A1236" s="163"/>
      <c r="B1236" s="163"/>
      <c r="C1236" s="163"/>
      <c r="D1236" s="190" t="s">
        <v>14267</v>
      </c>
      <c r="E1236" s="165">
        <v>45944</v>
      </c>
      <c r="F1236" s="165">
        <v>45944</v>
      </c>
      <c r="G1236" s="163" t="s">
        <v>11176</v>
      </c>
      <c r="H1236" s="163" t="s">
        <v>14842</v>
      </c>
      <c r="I1236" s="163"/>
      <c r="J1236" s="163">
        <v>612</v>
      </c>
      <c r="K1236" s="164" t="s">
        <v>195</v>
      </c>
      <c r="L1236" s="165">
        <v>45945</v>
      </c>
      <c r="M1236" s="163"/>
      <c r="N1236" s="163"/>
      <c r="O1236" s="163"/>
    </row>
    <row r="1237" spans="1:15">
      <c r="A1237" s="163"/>
      <c r="B1237" s="163"/>
      <c r="C1237" s="163"/>
      <c r="D1237" s="190" t="s">
        <v>14268</v>
      </c>
      <c r="E1237" s="165">
        <v>45944</v>
      </c>
      <c r="F1237" s="165">
        <v>45944</v>
      </c>
      <c r="G1237" s="163" t="s">
        <v>11176</v>
      </c>
      <c r="H1237" s="163" t="s">
        <v>14842</v>
      </c>
      <c r="I1237" s="163"/>
      <c r="J1237" s="163">
        <v>613</v>
      </c>
      <c r="K1237" s="164" t="s">
        <v>195</v>
      </c>
      <c r="L1237" s="165">
        <v>45945</v>
      </c>
      <c r="M1237" s="163"/>
      <c r="N1237" s="163"/>
      <c r="O1237" s="163"/>
    </row>
    <row r="1238" spans="1:15">
      <c r="A1238" s="163"/>
      <c r="B1238" s="163"/>
      <c r="C1238" s="163"/>
      <c r="D1238" s="190" t="s">
        <v>14269</v>
      </c>
      <c r="E1238" s="165">
        <v>45944</v>
      </c>
      <c r="F1238" s="165">
        <v>45944</v>
      </c>
      <c r="G1238" s="163" t="s">
        <v>11176</v>
      </c>
      <c r="H1238" s="163" t="s">
        <v>14871</v>
      </c>
      <c r="I1238" s="163"/>
      <c r="J1238" s="163" t="s">
        <v>14996</v>
      </c>
      <c r="K1238" s="164" t="s">
        <v>197</v>
      </c>
      <c r="L1238" s="165">
        <v>45945</v>
      </c>
      <c r="M1238" s="163"/>
      <c r="N1238" s="163"/>
      <c r="O1238" s="163"/>
    </row>
    <row r="1239" spans="1:15">
      <c r="A1239" s="163"/>
      <c r="B1239" s="163"/>
      <c r="C1239" s="163"/>
      <c r="D1239" s="190" t="s">
        <v>15174</v>
      </c>
      <c r="E1239" s="165">
        <v>45958</v>
      </c>
      <c r="F1239" s="165">
        <v>45958</v>
      </c>
      <c r="G1239" s="163" t="s">
        <v>11176</v>
      </c>
      <c r="H1239" s="163" t="s">
        <v>14871</v>
      </c>
      <c r="I1239" s="163"/>
      <c r="J1239" s="163" t="s">
        <v>14996</v>
      </c>
      <c r="K1239" s="164" t="s">
        <v>195</v>
      </c>
      <c r="L1239" s="165">
        <v>45959</v>
      </c>
      <c r="M1239" s="163"/>
      <c r="N1239" s="163"/>
      <c r="O1239" s="163"/>
    </row>
    <row r="1240" spans="1:15">
      <c r="A1240" s="163"/>
      <c r="B1240" s="163"/>
      <c r="C1240" s="163"/>
      <c r="D1240" s="190" t="s">
        <v>14270</v>
      </c>
      <c r="E1240" s="165">
        <v>45945</v>
      </c>
      <c r="F1240" s="165">
        <v>45945</v>
      </c>
      <c r="G1240" s="163" t="s">
        <v>11176</v>
      </c>
      <c r="H1240" s="163" t="s">
        <v>14871</v>
      </c>
      <c r="I1240" s="163"/>
      <c r="J1240" s="163">
        <v>510</v>
      </c>
      <c r="K1240" s="164" t="s">
        <v>195</v>
      </c>
      <c r="L1240" s="165">
        <v>45946</v>
      </c>
      <c r="M1240" s="163"/>
      <c r="N1240" s="163"/>
      <c r="O1240" s="163"/>
    </row>
    <row r="1241" spans="1:15">
      <c r="A1241" s="163"/>
      <c r="B1241" s="163"/>
      <c r="C1241" s="163"/>
      <c r="D1241" s="190" t="s">
        <v>14271</v>
      </c>
      <c r="E1241" s="165">
        <v>45945</v>
      </c>
      <c r="F1241" s="165">
        <v>45945</v>
      </c>
      <c r="G1241" s="163" t="s">
        <v>12123</v>
      </c>
      <c r="H1241" s="163" t="s">
        <v>14999</v>
      </c>
      <c r="I1241" s="163"/>
      <c r="J1241" s="163" t="s">
        <v>2064</v>
      </c>
      <c r="K1241" s="164" t="s">
        <v>195</v>
      </c>
      <c r="L1241" s="165">
        <v>45948</v>
      </c>
      <c r="M1241" s="163"/>
      <c r="N1241" s="163"/>
      <c r="O1241" s="163"/>
    </row>
    <row r="1242" spans="1:15">
      <c r="A1242" s="163"/>
      <c r="B1242" s="163"/>
      <c r="C1242" s="163"/>
      <c r="D1242" s="190" t="s">
        <v>14272</v>
      </c>
      <c r="E1242" s="165">
        <v>45946</v>
      </c>
      <c r="F1242" s="165">
        <v>45946</v>
      </c>
      <c r="G1242" s="163" t="s">
        <v>12123</v>
      </c>
      <c r="H1242" s="163" t="s">
        <v>15012</v>
      </c>
      <c r="I1242" s="163"/>
      <c r="J1242" s="163">
        <v>605</v>
      </c>
      <c r="K1242" s="164" t="s">
        <v>195</v>
      </c>
      <c r="L1242" s="165">
        <v>45948</v>
      </c>
      <c r="M1242" s="163"/>
      <c r="N1242" s="163"/>
      <c r="O1242" s="163"/>
    </row>
    <row r="1243" spans="1:15">
      <c r="A1243" s="163"/>
      <c r="B1243" s="163"/>
      <c r="C1243" s="163"/>
      <c r="D1243" s="190" t="s">
        <v>14273</v>
      </c>
      <c r="E1243" s="165">
        <v>45946</v>
      </c>
      <c r="F1243" s="165">
        <v>45946</v>
      </c>
      <c r="G1243" s="163" t="s">
        <v>12123</v>
      </c>
      <c r="H1243" s="163" t="s">
        <v>15012</v>
      </c>
      <c r="I1243" s="163"/>
      <c r="J1243" s="163">
        <v>615</v>
      </c>
      <c r="K1243" s="164" t="s">
        <v>195</v>
      </c>
      <c r="L1243" s="165">
        <v>45948</v>
      </c>
      <c r="M1243" s="163"/>
      <c r="N1243" s="163"/>
      <c r="O1243" s="163"/>
    </row>
    <row r="1244" spans="1:15">
      <c r="A1244" s="163"/>
      <c r="B1244" s="163"/>
      <c r="C1244" s="163"/>
      <c r="D1244" s="190" t="s">
        <v>14274</v>
      </c>
      <c r="E1244" s="165">
        <v>45947</v>
      </c>
      <c r="F1244" s="165">
        <v>45947</v>
      </c>
      <c r="G1244" s="163" t="s">
        <v>12123</v>
      </c>
      <c r="H1244" s="163" t="s">
        <v>15012</v>
      </c>
      <c r="I1244" s="163"/>
      <c r="J1244" s="163">
        <v>601</v>
      </c>
      <c r="K1244" s="164" t="s">
        <v>197</v>
      </c>
      <c r="L1244" s="165">
        <v>45950</v>
      </c>
      <c r="M1244" s="163"/>
      <c r="N1244" s="163"/>
      <c r="O1244" s="163"/>
    </row>
    <row r="1245" spans="1:15">
      <c r="A1245" s="163"/>
      <c r="B1245" s="163"/>
      <c r="C1245" s="163"/>
      <c r="D1245" s="190" t="s">
        <v>15185</v>
      </c>
      <c r="E1245" s="165">
        <v>45959</v>
      </c>
      <c r="F1245" s="165">
        <v>45959</v>
      </c>
      <c r="G1245" s="163" t="s">
        <v>12123</v>
      </c>
      <c r="H1245" s="163" t="s">
        <v>15012</v>
      </c>
      <c r="I1245" s="163"/>
      <c r="J1245" s="163">
        <v>601</v>
      </c>
      <c r="K1245" s="164" t="s">
        <v>195</v>
      </c>
      <c r="L1245" s="165">
        <v>45961</v>
      </c>
      <c r="M1245" s="163"/>
      <c r="N1245" s="163"/>
      <c r="O1245" s="163"/>
    </row>
    <row r="1246" spans="1:15">
      <c r="A1246" s="163"/>
      <c r="B1246" s="163"/>
      <c r="C1246" s="163"/>
      <c r="D1246" s="190" t="s">
        <v>14275</v>
      </c>
      <c r="E1246" s="165">
        <v>45947</v>
      </c>
      <c r="F1246" s="165">
        <v>45947</v>
      </c>
      <c r="G1246" s="163" t="s">
        <v>12123</v>
      </c>
      <c r="H1246" s="163" t="s">
        <v>15014</v>
      </c>
      <c r="I1246" s="163"/>
      <c r="J1246" s="163">
        <v>602</v>
      </c>
      <c r="K1246" s="164" t="s">
        <v>197</v>
      </c>
      <c r="L1246" s="165">
        <v>45950</v>
      </c>
      <c r="M1246" s="163"/>
      <c r="N1246" s="163"/>
      <c r="O1246" s="163"/>
    </row>
    <row r="1247" spans="1:15">
      <c r="A1247" s="163"/>
      <c r="B1247" s="163"/>
      <c r="C1247" s="163"/>
      <c r="D1247" s="190" t="s">
        <v>14276</v>
      </c>
      <c r="E1247" s="165">
        <v>46009</v>
      </c>
      <c r="F1247" s="165">
        <v>46009</v>
      </c>
      <c r="G1247" s="163" t="s">
        <v>12123</v>
      </c>
      <c r="H1247" s="163" t="s">
        <v>15012</v>
      </c>
      <c r="I1247" s="163"/>
      <c r="J1247" s="163"/>
      <c r="K1247" s="164"/>
      <c r="L1247" s="165">
        <v>45951</v>
      </c>
      <c r="M1247" s="163"/>
      <c r="N1247" s="163"/>
      <c r="O1247" s="163"/>
    </row>
    <row r="1248" spans="1:15">
      <c r="A1248" s="163"/>
      <c r="B1248" s="163"/>
      <c r="C1248" s="163"/>
      <c r="D1248" s="190" t="s">
        <v>14277</v>
      </c>
      <c r="E1248" s="165">
        <v>45950</v>
      </c>
      <c r="F1248" s="165">
        <v>45950</v>
      </c>
      <c r="G1248" s="163" t="s">
        <v>12123</v>
      </c>
      <c r="H1248" s="163" t="s">
        <v>15012</v>
      </c>
      <c r="I1248" s="163"/>
      <c r="J1248" s="163">
        <v>610</v>
      </c>
      <c r="K1248" s="164" t="s">
        <v>195</v>
      </c>
      <c r="L1248" s="165">
        <v>45951</v>
      </c>
      <c r="M1248" s="163"/>
      <c r="N1248" s="163"/>
      <c r="O1248" s="163"/>
    </row>
    <row r="1249" spans="1:15 16384:16384">
      <c r="A1249" s="163"/>
      <c r="B1249" s="163"/>
      <c r="C1249" s="163"/>
      <c r="D1249" s="190" t="s">
        <v>14278</v>
      </c>
      <c r="E1249" s="165">
        <v>45950</v>
      </c>
      <c r="F1249" s="165">
        <v>45950</v>
      </c>
      <c r="G1249" s="163" t="s">
        <v>217</v>
      </c>
      <c r="H1249" s="163" t="s">
        <v>15019</v>
      </c>
      <c r="I1249" s="163"/>
      <c r="J1249" s="163" t="s">
        <v>7094</v>
      </c>
      <c r="K1249" s="164" t="s">
        <v>195</v>
      </c>
      <c r="L1249" s="165">
        <v>45953</v>
      </c>
      <c r="M1249" s="163"/>
      <c r="N1249" s="163"/>
      <c r="O1249" s="163"/>
    </row>
    <row r="1250" spans="1:15 16384:16384">
      <c r="A1250" s="163"/>
      <c r="B1250" s="163"/>
      <c r="C1250" s="163"/>
      <c r="D1250" s="190" t="s">
        <v>14279</v>
      </c>
      <c r="E1250" s="165">
        <v>45950</v>
      </c>
      <c r="F1250" s="165">
        <v>45950</v>
      </c>
      <c r="G1250" s="163" t="s">
        <v>12123</v>
      </c>
      <c r="H1250" s="163" t="s">
        <v>15020</v>
      </c>
      <c r="I1250" s="163"/>
      <c r="J1250" s="163">
        <v>108</v>
      </c>
      <c r="K1250" s="164" t="s">
        <v>195</v>
      </c>
      <c r="L1250" s="165">
        <v>45951</v>
      </c>
      <c r="M1250" s="163"/>
      <c r="N1250" s="163"/>
      <c r="O1250" s="163"/>
    </row>
    <row r="1251" spans="1:15 16384:16384">
      <c r="A1251" s="163"/>
      <c r="B1251" s="163"/>
      <c r="C1251" s="163"/>
      <c r="D1251" s="190" t="s">
        <v>14280</v>
      </c>
      <c r="E1251" s="165">
        <v>45951</v>
      </c>
      <c r="F1251" s="165">
        <v>45951</v>
      </c>
      <c r="G1251" s="163" t="s">
        <v>11176</v>
      </c>
      <c r="H1251" s="163" t="s">
        <v>15056</v>
      </c>
      <c r="I1251" s="163"/>
      <c r="J1251" s="163">
        <v>601</v>
      </c>
      <c r="K1251" s="164" t="s">
        <v>195</v>
      </c>
      <c r="L1251" s="165">
        <v>45953</v>
      </c>
      <c r="M1251" s="163"/>
      <c r="N1251" s="163"/>
      <c r="O1251" s="163"/>
    </row>
    <row r="1252" spans="1:15 16384:16384">
      <c r="A1252" s="163"/>
      <c r="B1252" s="163"/>
      <c r="C1252" s="163"/>
      <c r="D1252" s="190" t="s">
        <v>14281</v>
      </c>
      <c r="E1252" s="165">
        <v>45951</v>
      </c>
      <c r="F1252" s="165">
        <v>45951</v>
      </c>
      <c r="G1252" s="163" t="s">
        <v>11176</v>
      </c>
      <c r="H1252" s="163" t="s">
        <v>15056</v>
      </c>
      <c r="I1252" s="163"/>
      <c r="J1252" s="163">
        <v>602</v>
      </c>
      <c r="K1252" s="164" t="s">
        <v>195</v>
      </c>
      <c r="L1252" s="165">
        <v>45953</v>
      </c>
      <c r="M1252" s="163"/>
      <c r="N1252" s="163"/>
      <c r="O1252" s="163"/>
    </row>
    <row r="1253" spans="1:15 16384:16384">
      <c r="A1253" s="163"/>
      <c r="B1253" s="163"/>
      <c r="C1253" s="163"/>
      <c r="D1253" s="190" t="s">
        <v>14282</v>
      </c>
      <c r="E1253" s="165">
        <v>45951</v>
      </c>
      <c r="F1253" s="165">
        <v>45951</v>
      </c>
      <c r="G1253" s="163" t="s">
        <v>11176</v>
      </c>
      <c r="H1253" s="163" t="s">
        <v>15056</v>
      </c>
      <c r="I1253" s="163"/>
      <c r="J1253" s="163">
        <v>614</v>
      </c>
      <c r="K1253" s="164" t="s">
        <v>195</v>
      </c>
      <c r="L1253" s="165">
        <v>45953</v>
      </c>
      <c r="M1253" s="163"/>
      <c r="N1253" s="163"/>
      <c r="O1253" s="163"/>
    </row>
    <row r="1254" spans="1:15 16384:16384">
      <c r="A1254" s="163"/>
      <c r="B1254" s="163"/>
      <c r="C1254" s="163"/>
      <c r="D1254" s="190" t="s">
        <v>14283</v>
      </c>
      <c r="E1254" s="165">
        <v>45951</v>
      </c>
      <c r="F1254" s="165">
        <v>45951</v>
      </c>
      <c r="G1254" s="163" t="s">
        <v>11176</v>
      </c>
      <c r="H1254" s="163" t="s">
        <v>15057</v>
      </c>
      <c r="I1254" s="163"/>
      <c r="J1254" s="163">
        <v>601</v>
      </c>
      <c r="K1254" s="164" t="s">
        <v>195</v>
      </c>
      <c r="L1254" s="165">
        <v>45953</v>
      </c>
      <c r="M1254" s="163"/>
      <c r="N1254" s="163"/>
      <c r="O1254" s="163"/>
    </row>
    <row r="1255" spans="1:15 16384:16384">
      <c r="A1255" s="163"/>
      <c r="B1255" s="163"/>
      <c r="C1255" s="163"/>
      <c r="D1255" s="190" t="s">
        <v>14284</v>
      </c>
      <c r="E1255" s="165">
        <v>45951</v>
      </c>
      <c r="F1255" s="165">
        <v>45951</v>
      </c>
      <c r="G1255" s="163" t="s">
        <v>11176</v>
      </c>
      <c r="H1255" s="163" t="s">
        <v>15057</v>
      </c>
      <c r="I1255" s="163"/>
      <c r="J1255" s="163">
        <v>602</v>
      </c>
      <c r="K1255" s="164" t="s">
        <v>195</v>
      </c>
      <c r="L1255" s="165">
        <v>45953</v>
      </c>
      <c r="M1255" s="163"/>
      <c r="N1255" s="163"/>
      <c r="O1255" s="163"/>
    </row>
    <row r="1256" spans="1:15 16384:16384">
      <c r="A1256" s="163"/>
      <c r="B1256" s="163"/>
      <c r="C1256" s="163"/>
      <c r="D1256" s="190" t="s">
        <v>14285</v>
      </c>
      <c r="E1256" s="165">
        <v>45951</v>
      </c>
      <c r="F1256" s="165">
        <v>45951</v>
      </c>
      <c r="G1256" s="163" t="s">
        <v>11176</v>
      </c>
      <c r="H1256" s="163" t="s">
        <v>15057</v>
      </c>
      <c r="I1256" s="163"/>
      <c r="J1256" s="163">
        <v>606</v>
      </c>
      <c r="K1256" s="164" t="s">
        <v>195</v>
      </c>
      <c r="L1256" s="165">
        <v>45953</v>
      </c>
      <c r="M1256" s="163"/>
      <c r="N1256" s="163"/>
      <c r="O1256" s="163"/>
    </row>
    <row r="1257" spans="1:15 16384:16384">
      <c r="A1257" s="163"/>
      <c r="B1257" s="163"/>
      <c r="C1257" s="163"/>
      <c r="D1257" s="190" t="s">
        <v>14286</v>
      </c>
      <c r="E1257" s="165">
        <v>45951</v>
      </c>
      <c r="F1257" s="165">
        <v>45951</v>
      </c>
      <c r="G1257" s="163" t="s">
        <v>11176</v>
      </c>
      <c r="H1257" s="163" t="s">
        <v>15057</v>
      </c>
      <c r="I1257" s="163"/>
      <c r="J1257" s="163">
        <v>613</v>
      </c>
      <c r="K1257" s="164" t="s">
        <v>195</v>
      </c>
      <c r="L1257" s="165">
        <v>45953</v>
      </c>
      <c r="M1257" s="163"/>
      <c r="N1257" s="163"/>
      <c r="O1257" s="163"/>
    </row>
    <row r="1258" spans="1:15 16384:16384">
      <c r="A1258" s="163"/>
      <c r="B1258" s="163"/>
      <c r="C1258" s="163"/>
      <c r="D1258" s="190" t="s">
        <v>14287</v>
      </c>
      <c r="E1258" s="165">
        <v>45951</v>
      </c>
      <c r="F1258" s="165">
        <v>45951</v>
      </c>
      <c r="G1258" s="163" t="s">
        <v>11176</v>
      </c>
      <c r="H1258" s="163" t="s">
        <v>14977</v>
      </c>
      <c r="I1258" s="163"/>
      <c r="J1258" s="163">
        <v>608</v>
      </c>
      <c r="K1258" s="164" t="s">
        <v>195</v>
      </c>
      <c r="L1258" s="165">
        <v>45953</v>
      </c>
      <c r="M1258" s="163"/>
      <c r="N1258" s="163"/>
      <c r="O1258" s="163"/>
    </row>
    <row r="1259" spans="1:15 16384:16384">
      <c r="A1259" s="163"/>
      <c r="B1259" s="163"/>
      <c r="C1259" s="163"/>
      <c r="D1259" s="190" t="s">
        <v>14288</v>
      </c>
      <c r="E1259" s="165">
        <v>45951</v>
      </c>
      <c r="F1259" s="165">
        <v>45951</v>
      </c>
      <c r="G1259" s="163" t="s">
        <v>11176</v>
      </c>
      <c r="H1259" s="163" t="s">
        <v>14977</v>
      </c>
      <c r="I1259" s="163"/>
      <c r="J1259" s="163">
        <v>610</v>
      </c>
      <c r="K1259" s="164" t="s">
        <v>195</v>
      </c>
      <c r="L1259" s="165">
        <v>45953</v>
      </c>
      <c r="M1259" s="163"/>
      <c r="N1259" s="163"/>
      <c r="O1259" s="163"/>
    </row>
    <row r="1260" spans="1:15 16384:16384">
      <c r="A1260" s="163"/>
      <c r="B1260" s="163"/>
      <c r="C1260" s="163"/>
      <c r="D1260" s="190" t="s">
        <v>14289</v>
      </c>
      <c r="E1260" s="165">
        <v>45951</v>
      </c>
      <c r="F1260" s="165">
        <v>45951</v>
      </c>
      <c r="G1260" s="163" t="s">
        <v>12123</v>
      </c>
      <c r="H1260" s="163" t="s">
        <v>15058</v>
      </c>
      <c r="I1260" s="163"/>
      <c r="J1260" s="163" t="s">
        <v>7747</v>
      </c>
      <c r="K1260" s="164" t="s">
        <v>195</v>
      </c>
      <c r="L1260" s="165">
        <v>45959</v>
      </c>
      <c r="M1260" s="163"/>
      <c r="N1260" s="163"/>
      <c r="O1260" s="163"/>
    </row>
    <row r="1261" spans="1:15 16384:16384">
      <c r="A1261" s="163"/>
      <c r="B1261" s="163"/>
      <c r="C1261" s="163"/>
      <c r="D1261" s="190" t="s">
        <v>14290</v>
      </c>
      <c r="E1261" s="165">
        <v>45951</v>
      </c>
      <c r="F1261" s="165">
        <v>45951</v>
      </c>
      <c r="G1261" s="163" t="s">
        <v>217</v>
      </c>
      <c r="H1261" s="163" t="s">
        <v>15060</v>
      </c>
      <c r="I1261" s="163"/>
      <c r="J1261" s="163" t="s">
        <v>2800</v>
      </c>
      <c r="K1261" s="164" t="s">
        <v>195</v>
      </c>
      <c r="L1261" s="165">
        <v>45953</v>
      </c>
      <c r="M1261" s="163"/>
      <c r="N1261" s="163"/>
      <c r="O1261" s="163"/>
    </row>
    <row r="1262" spans="1:15 16384:16384">
      <c r="A1262" s="163"/>
      <c r="B1262" s="163"/>
      <c r="C1262" s="163"/>
      <c r="D1262" s="190" t="s">
        <v>14291</v>
      </c>
      <c r="E1262" s="165">
        <v>45951</v>
      </c>
      <c r="F1262" s="165">
        <v>45951</v>
      </c>
      <c r="G1262" s="163" t="s">
        <v>217</v>
      </c>
      <c r="H1262" s="163" t="s">
        <v>15060</v>
      </c>
      <c r="I1262" s="163"/>
      <c r="J1262" s="163" t="s">
        <v>3408</v>
      </c>
      <c r="K1262" s="164" t="s">
        <v>195</v>
      </c>
      <c r="L1262" s="165">
        <v>45951</v>
      </c>
      <c r="M1262" s="163"/>
      <c r="N1262" s="163"/>
      <c r="O1262" s="163"/>
    </row>
    <row r="1263" spans="1:15 16384:16384">
      <c r="A1263" s="163"/>
      <c r="B1263" s="163"/>
      <c r="C1263" s="163"/>
      <c r="D1263" s="190" t="s">
        <v>14292</v>
      </c>
      <c r="E1263" s="165">
        <v>45952</v>
      </c>
      <c r="F1263" s="165">
        <v>45952</v>
      </c>
      <c r="G1263" s="163" t="s">
        <v>15064</v>
      </c>
      <c r="H1263" s="163" t="s">
        <v>15057</v>
      </c>
      <c r="I1263" s="163"/>
      <c r="J1263" s="163">
        <v>702</v>
      </c>
      <c r="K1263" s="164" t="s">
        <v>197</v>
      </c>
      <c r="L1263" s="165">
        <v>45953</v>
      </c>
      <c r="M1263" s="163"/>
      <c r="N1263" s="163"/>
      <c r="O1263" s="163"/>
      <c r="XFD1263" s="165">
        <v>45952</v>
      </c>
    </row>
    <row r="1264" spans="1:15 16384:16384">
      <c r="A1264" s="163"/>
      <c r="B1264" s="163"/>
      <c r="C1264" s="163"/>
      <c r="D1264" s="190" t="s">
        <v>15317</v>
      </c>
      <c r="E1264" s="165">
        <v>45968</v>
      </c>
      <c r="F1264" s="165">
        <v>45968</v>
      </c>
      <c r="G1264" s="163" t="s">
        <v>15064</v>
      </c>
      <c r="H1264" s="163" t="s">
        <v>15057</v>
      </c>
      <c r="I1264" s="163"/>
      <c r="J1264" s="163">
        <v>702</v>
      </c>
      <c r="K1264" s="164" t="s">
        <v>195</v>
      </c>
      <c r="L1264" s="165">
        <v>45972</v>
      </c>
      <c r="M1264" s="163"/>
      <c r="N1264" s="163"/>
      <c r="O1264" s="163"/>
      <c r="XFD1264" s="165">
        <v>45952</v>
      </c>
    </row>
    <row r="1265" spans="1:15">
      <c r="A1265" s="163"/>
      <c r="B1265" s="163"/>
      <c r="C1265" s="163"/>
      <c r="D1265" s="190" t="s">
        <v>14293</v>
      </c>
      <c r="E1265" s="165">
        <v>45952</v>
      </c>
      <c r="F1265" s="165">
        <v>45952</v>
      </c>
      <c r="G1265" s="163" t="s">
        <v>15064</v>
      </c>
      <c r="H1265" s="163" t="s">
        <v>15057</v>
      </c>
      <c r="I1265" s="163"/>
      <c r="J1265" s="163">
        <v>703</v>
      </c>
      <c r="K1265" s="164" t="s">
        <v>197</v>
      </c>
      <c r="L1265" s="165">
        <v>45953</v>
      </c>
      <c r="M1265" s="163"/>
      <c r="N1265" s="163"/>
      <c r="O1265" s="163"/>
    </row>
    <row r="1266" spans="1:15">
      <c r="A1266" s="163"/>
      <c r="B1266" s="163"/>
      <c r="C1266" s="163"/>
      <c r="D1266" s="190" t="s">
        <v>15316</v>
      </c>
      <c r="E1266" s="165">
        <v>45968</v>
      </c>
      <c r="F1266" s="165">
        <v>45968</v>
      </c>
      <c r="G1266" s="163" t="s">
        <v>15064</v>
      </c>
      <c r="H1266" s="163" t="s">
        <v>15057</v>
      </c>
      <c r="I1266" s="163"/>
      <c r="J1266" s="163">
        <v>703</v>
      </c>
      <c r="K1266" s="164" t="s">
        <v>195</v>
      </c>
      <c r="L1266" s="165">
        <v>45972</v>
      </c>
      <c r="M1266" s="163"/>
      <c r="N1266" s="163"/>
      <c r="O1266" s="163"/>
    </row>
    <row r="1267" spans="1:15">
      <c r="A1267" s="163"/>
      <c r="B1267" s="163"/>
      <c r="C1267" s="163"/>
      <c r="D1267" s="190" t="s">
        <v>14294</v>
      </c>
      <c r="E1267" s="165">
        <v>45952</v>
      </c>
      <c r="F1267" s="165">
        <v>45952</v>
      </c>
      <c r="G1267" s="163" t="s">
        <v>15064</v>
      </c>
      <c r="H1267" s="163" t="s">
        <v>15057</v>
      </c>
      <c r="I1267" s="163"/>
      <c r="J1267" s="163">
        <v>704</v>
      </c>
      <c r="K1267" s="164" t="s">
        <v>195</v>
      </c>
      <c r="L1267" s="165">
        <v>46006</v>
      </c>
      <c r="M1267" s="163"/>
      <c r="N1267" s="163"/>
      <c r="O1267" s="163"/>
    </row>
    <row r="1268" spans="1:15">
      <c r="A1268" s="163"/>
      <c r="B1268" s="163"/>
      <c r="C1268" s="163"/>
      <c r="D1268" s="190" t="s">
        <v>15315</v>
      </c>
      <c r="E1268" s="165">
        <v>45968</v>
      </c>
      <c r="F1268" s="165">
        <v>45968</v>
      </c>
      <c r="G1268" s="163" t="s">
        <v>15064</v>
      </c>
      <c r="H1268" s="163" t="s">
        <v>15057</v>
      </c>
      <c r="I1268" s="163"/>
      <c r="J1268" s="163">
        <v>704</v>
      </c>
      <c r="K1268" s="164" t="s">
        <v>298</v>
      </c>
      <c r="L1268" s="165">
        <v>45972</v>
      </c>
      <c r="M1268" s="163"/>
      <c r="N1268" s="163"/>
      <c r="O1268" s="163"/>
    </row>
    <row r="1269" spans="1:15">
      <c r="A1269" s="163"/>
      <c r="B1269" s="163"/>
      <c r="C1269" s="163"/>
      <c r="D1269" s="190" t="s">
        <v>14295</v>
      </c>
      <c r="E1269" s="165">
        <v>45952</v>
      </c>
      <c r="F1269" s="165">
        <v>45952</v>
      </c>
      <c r="G1269" s="163" t="s">
        <v>15064</v>
      </c>
      <c r="H1269" s="163" t="s">
        <v>15057</v>
      </c>
      <c r="I1269" s="163"/>
      <c r="J1269" s="163">
        <v>706</v>
      </c>
      <c r="K1269" s="164" t="s">
        <v>197</v>
      </c>
      <c r="L1269" s="165">
        <v>45953</v>
      </c>
      <c r="M1269" s="163"/>
      <c r="N1269" s="163"/>
      <c r="O1269" s="163"/>
    </row>
    <row r="1270" spans="1:15">
      <c r="A1270" s="163"/>
      <c r="B1270" s="163"/>
      <c r="C1270" s="163"/>
      <c r="D1270" s="190" t="s">
        <v>15312</v>
      </c>
      <c r="E1270" s="165">
        <v>45968</v>
      </c>
      <c r="F1270" s="165">
        <v>45968</v>
      </c>
      <c r="G1270" s="163" t="s">
        <v>15064</v>
      </c>
      <c r="H1270" s="163" t="s">
        <v>15057</v>
      </c>
      <c r="I1270" s="163"/>
      <c r="J1270" s="163">
        <v>706</v>
      </c>
      <c r="K1270" s="164" t="s">
        <v>298</v>
      </c>
      <c r="L1270" s="165">
        <v>45972</v>
      </c>
      <c r="M1270" s="163"/>
      <c r="N1270" s="163"/>
      <c r="O1270" s="163"/>
    </row>
    <row r="1271" spans="1:15">
      <c r="A1271" s="163"/>
      <c r="B1271" s="163"/>
      <c r="C1271" s="163"/>
      <c r="D1271" s="190" t="s">
        <v>14296</v>
      </c>
      <c r="E1271" s="165">
        <v>45952</v>
      </c>
      <c r="F1271" s="165">
        <v>45952</v>
      </c>
      <c r="G1271" s="163" t="s">
        <v>15064</v>
      </c>
      <c r="H1271" s="163" t="s">
        <v>15057</v>
      </c>
      <c r="I1271" s="163"/>
      <c r="J1271" s="163">
        <v>708</v>
      </c>
      <c r="K1271" s="164" t="s">
        <v>195</v>
      </c>
      <c r="L1271" s="165">
        <v>46006</v>
      </c>
      <c r="M1271" s="163"/>
      <c r="N1271" s="163"/>
      <c r="O1271" s="163"/>
    </row>
    <row r="1272" spans="1:15">
      <c r="A1272" s="163"/>
      <c r="B1272" s="163"/>
      <c r="C1272" s="163"/>
      <c r="D1272" s="190" t="s">
        <v>15314</v>
      </c>
      <c r="E1272" s="165">
        <v>45968</v>
      </c>
      <c r="F1272" s="165">
        <v>45968</v>
      </c>
      <c r="G1272" s="163" t="s">
        <v>15064</v>
      </c>
      <c r="H1272" s="163" t="s">
        <v>15057</v>
      </c>
      <c r="I1272" s="163"/>
      <c r="J1272" s="163">
        <v>708</v>
      </c>
      <c r="K1272" s="164" t="s">
        <v>298</v>
      </c>
      <c r="L1272" s="165">
        <v>45972</v>
      </c>
      <c r="M1272" s="163"/>
      <c r="N1272" s="163"/>
      <c r="O1272" s="163"/>
    </row>
    <row r="1273" spans="1:15">
      <c r="A1273" s="163"/>
      <c r="B1273" s="163"/>
      <c r="C1273" s="163"/>
      <c r="D1273" s="190" t="s">
        <v>14297</v>
      </c>
      <c r="E1273" s="165">
        <v>45952</v>
      </c>
      <c r="F1273" s="165">
        <v>45952</v>
      </c>
      <c r="G1273" s="163" t="s">
        <v>15064</v>
      </c>
      <c r="H1273" s="163" t="s">
        <v>15057</v>
      </c>
      <c r="I1273" s="163"/>
      <c r="J1273" s="163">
        <v>701</v>
      </c>
      <c r="K1273" s="164" t="s">
        <v>195</v>
      </c>
      <c r="L1273" s="165">
        <v>46006</v>
      </c>
      <c r="M1273" s="163"/>
      <c r="N1273" s="163"/>
      <c r="O1273" s="163"/>
    </row>
    <row r="1274" spans="1:15">
      <c r="A1274" s="163"/>
      <c r="B1274" s="163"/>
      <c r="C1274" s="163"/>
      <c r="D1274" s="190" t="s">
        <v>15324</v>
      </c>
      <c r="E1274" s="165">
        <v>45968</v>
      </c>
      <c r="F1274" s="165">
        <v>45968</v>
      </c>
      <c r="G1274" s="163" t="s">
        <v>15064</v>
      </c>
      <c r="H1274" s="163" t="s">
        <v>15057</v>
      </c>
      <c r="I1274" s="163"/>
      <c r="J1274" s="163">
        <v>701</v>
      </c>
      <c r="K1274" s="164" t="s">
        <v>298</v>
      </c>
      <c r="L1274" s="165">
        <v>45972</v>
      </c>
      <c r="M1274" s="163"/>
      <c r="N1274" s="163"/>
      <c r="O1274" s="163"/>
    </row>
    <row r="1275" spans="1:15">
      <c r="A1275" s="163"/>
      <c r="B1275" s="163"/>
      <c r="C1275" s="163"/>
      <c r="D1275" s="190" t="s">
        <v>14298</v>
      </c>
      <c r="E1275" s="165">
        <v>45952</v>
      </c>
      <c r="F1275" s="165">
        <v>45952</v>
      </c>
      <c r="G1275" s="163" t="s">
        <v>15064</v>
      </c>
      <c r="H1275" s="163" t="s">
        <v>15057</v>
      </c>
      <c r="I1275" s="163"/>
      <c r="J1275" s="163">
        <v>711</v>
      </c>
      <c r="K1275" s="164" t="s">
        <v>197</v>
      </c>
      <c r="L1275" s="165">
        <v>45953</v>
      </c>
      <c r="M1275" s="163"/>
      <c r="N1275" s="163"/>
      <c r="O1275" s="163"/>
    </row>
    <row r="1276" spans="1:15">
      <c r="A1276" s="163"/>
      <c r="B1276" s="163"/>
      <c r="C1276" s="163"/>
      <c r="D1276" s="190" t="s">
        <v>14299</v>
      </c>
      <c r="E1276" s="165">
        <v>45952</v>
      </c>
      <c r="F1276" s="165">
        <v>45952</v>
      </c>
      <c r="G1276" s="163" t="s">
        <v>15064</v>
      </c>
      <c r="H1276" s="163" t="s">
        <v>15057</v>
      </c>
      <c r="I1276" s="163"/>
      <c r="J1276" s="163">
        <v>803</v>
      </c>
      <c r="K1276" s="164" t="s">
        <v>195</v>
      </c>
      <c r="L1276" s="165">
        <v>45953</v>
      </c>
      <c r="M1276" s="163"/>
      <c r="N1276" s="163"/>
      <c r="O1276" s="163"/>
    </row>
    <row r="1277" spans="1:15">
      <c r="A1277" s="163"/>
      <c r="B1277" s="163"/>
      <c r="C1277" s="163"/>
      <c r="D1277" s="190" t="s">
        <v>14300</v>
      </c>
      <c r="E1277" s="165">
        <v>45952</v>
      </c>
      <c r="F1277" s="165">
        <v>45952</v>
      </c>
      <c r="G1277" s="163" t="s">
        <v>15064</v>
      </c>
      <c r="H1277" s="163" t="s">
        <v>15057</v>
      </c>
      <c r="I1277" s="163"/>
      <c r="J1277" s="163">
        <v>804</v>
      </c>
      <c r="K1277" s="164" t="s">
        <v>298</v>
      </c>
      <c r="L1277" s="165">
        <v>45953</v>
      </c>
      <c r="M1277" s="163"/>
      <c r="N1277" s="163"/>
      <c r="O1277" s="163"/>
    </row>
    <row r="1278" spans="1:15">
      <c r="A1278" s="163"/>
      <c r="B1278" s="163"/>
      <c r="C1278" s="163"/>
      <c r="D1278" s="190" t="s">
        <v>15410</v>
      </c>
      <c r="E1278" s="165">
        <v>45972</v>
      </c>
      <c r="F1278" s="165">
        <v>45972</v>
      </c>
      <c r="G1278" s="163" t="s">
        <v>15064</v>
      </c>
      <c r="H1278" s="163" t="s">
        <v>15057</v>
      </c>
      <c r="I1278" s="163"/>
      <c r="J1278" s="163">
        <v>804</v>
      </c>
      <c r="K1278" s="189" t="s">
        <v>195</v>
      </c>
      <c r="L1278" s="159">
        <v>45975</v>
      </c>
      <c r="M1278" s="163"/>
      <c r="N1278" s="163"/>
      <c r="O1278" s="163"/>
    </row>
    <row r="1279" spans="1:15">
      <c r="A1279" s="163"/>
      <c r="B1279" s="163"/>
      <c r="C1279" s="163"/>
      <c r="D1279" s="190" t="s">
        <v>14301</v>
      </c>
      <c r="E1279" s="165">
        <v>45952</v>
      </c>
      <c r="F1279" s="165">
        <v>45952</v>
      </c>
      <c r="G1279" s="163" t="s">
        <v>15064</v>
      </c>
      <c r="H1279" s="163" t="s">
        <v>15057</v>
      </c>
      <c r="I1279" s="163"/>
      <c r="J1279" s="163">
        <v>806</v>
      </c>
      <c r="K1279" s="164" t="s">
        <v>197</v>
      </c>
      <c r="L1279" s="165">
        <v>45953</v>
      </c>
      <c r="M1279" s="163"/>
      <c r="N1279" s="163"/>
      <c r="O1279" s="163"/>
    </row>
    <row r="1280" spans="1:15">
      <c r="A1280" s="163"/>
      <c r="B1280" s="163"/>
      <c r="C1280" s="163"/>
      <c r="D1280" s="190" t="s">
        <v>14302</v>
      </c>
      <c r="E1280" s="165">
        <v>45952</v>
      </c>
      <c r="F1280" s="165">
        <v>45952</v>
      </c>
      <c r="G1280" s="163" t="s">
        <v>15064</v>
      </c>
      <c r="H1280" s="163" t="s">
        <v>15057</v>
      </c>
      <c r="I1280" s="163"/>
      <c r="J1280" s="163">
        <v>805</v>
      </c>
      <c r="K1280" s="164" t="s">
        <v>197</v>
      </c>
      <c r="L1280" s="165">
        <v>45953</v>
      </c>
      <c r="M1280" s="163"/>
      <c r="N1280" s="163"/>
      <c r="O1280" s="163"/>
    </row>
    <row r="1281" spans="1:15">
      <c r="A1281" s="163"/>
      <c r="B1281" s="163"/>
      <c r="C1281" s="163"/>
      <c r="D1281" s="190" t="s">
        <v>14303</v>
      </c>
      <c r="E1281" s="165">
        <v>45953</v>
      </c>
      <c r="F1281" s="165">
        <v>45953</v>
      </c>
      <c r="G1281" s="163" t="s">
        <v>12123</v>
      </c>
      <c r="H1281" s="163" t="s">
        <v>15121</v>
      </c>
      <c r="I1281" s="163"/>
      <c r="J1281" s="163" t="s">
        <v>15122</v>
      </c>
      <c r="K1281" s="164" t="s">
        <v>195</v>
      </c>
      <c r="L1281" s="165">
        <v>45953</v>
      </c>
      <c r="M1281" s="163"/>
      <c r="N1281" s="163"/>
      <c r="O1281" s="163"/>
    </row>
    <row r="1282" spans="1:15">
      <c r="A1282" s="163"/>
      <c r="B1282" s="163"/>
      <c r="C1282" s="163"/>
      <c r="D1282" s="190" t="s">
        <v>14304</v>
      </c>
      <c r="E1282" s="165">
        <v>45953</v>
      </c>
      <c r="F1282" s="165">
        <v>45953</v>
      </c>
      <c r="G1282" s="163" t="s">
        <v>11176</v>
      </c>
      <c r="H1282" s="163" t="s">
        <v>14871</v>
      </c>
      <c r="I1282" s="163"/>
      <c r="J1282" s="163" t="s">
        <v>15183</v>
      </c>
      <c r="K1282" s="164" t="s">
        <v>195</v>
      </c>
      <c r="L1282" s="165">
        <v>45957</v>
      </c>
      <c r="M1282" s="163"/>
      <c r="N1282" s="163"/>
      <c r="O1282" s="163"/>
    </row>
    <row r="1283" spans="1:15">
      <c r="A1283" s="163"/>
      <c r="B1283" s="163"/>
      <c r="C1283" s="163"/>
      <c r="D1283" s="190" t="s">
        <v>14305</v>
      </c>
      <c r="E1283" s="165">
        <v>45954</v>
      </c>
      <c r="F1283" s="165">
        <v>45954</v>
      </c>
      <c r="G1283" s="163" t="s">
        <v>7135</v>
      </c>
      <c r="H1283" s="163" t="s">
        <v>15121</v>
      </c>
      <c r="I1283" s="163"/>
      <c r="J1283" s="163">
        <v>1005</v>
      </c>
      <c r="K1283" s="164" t="s">
        <v>195</v>
      </c>
      <c r="L1283" s="165">
        <v>45958</v>
      </c>
      <c r="M1283" s="163"/>
      <c r="N1283" s="163"/>
      <c r="O1283" s="163"/>
    </row>
    <row r="1284" spans="1:15">
      <c r="A1284" s="163"/>
      <c r="B1284" s="163"/>
      <c r="C1284" s="163"/>
      <c r="D1284" s="190" t="s">
        <v>14306</v>
      </c>
      <c r="E1284" s="165">
        <v>45954</v>
      </c>
      <c r="F1284" s="165">
        <v>45954</v>
      </c>
      <c r="G1284" s="163" t="s">
        <v>7135</v>
      </c>
      <c r="H1284" s="163" t="s">
        <v>14827</v>
      </c>
      <c r="I1284" s="163"/>
      <c r="J1284" s="163">
        <v>808</v>
      </c>
      <c r="K1284" s="164" t="s">
        <v>195</v>
      </c>
      <c r="L1284" s="165">
        <v>45954</v>
      </c>
      <c r="M1284" s="163"/>
      <c r="N1284" s="163"/>
      <c r="O1284" s="163"/>
    </row>
    <row r="1285" spans="1:15">
      <c r="A1285" s="163"/>
      <c r="B1285" s="163"/>
      <c r="C1285" s="163"/>
      <c r="D1285" s="190" t="s">
        <v>14307</v>
      </c>
      <c r="E1285" s="165">
        <v>45954</v>
      </c>
      <c r="F1285" s="165">
        <v>45954</v>
      </c>
      <c r="G1285" s="163" t="s">
        <v>7135</v>
      </c>
      <c r="H1285" s="163" t="s">
        <v>15121</v>
      </c>
      <c r="I1285" s="163"/>
      <c r="J1285" s="163">
        <v>1010</v>
      </c>
      <c r="K1285" s="164" t="s">
        <v>195</v>
      </c>
      <c r="L1285" s="165">
        <v>45958</v>
      </c>
      <c r="M1285" s="163"/>
      <c r="N1285" s="163"/>
      <c r="O1285" s="163"/>
    </row>
    <row r="1286" spans="1:15">
      <c r="A1286" s="163"/>
      <c r="B1286" s="163"/>
      <c r="C1286" s="163"/>
      <c r="D1286" s="190" t="s">
        <v>14308</v>
      </c>
      <c r="E1286" s="165">
        <v>45955</v>
      </c>
      <c r="F1286" s="165">
        <v>45955</v>
      </c>
      <c r="G1286" s="163" t="s">
        <v>7135</v>
      </c>
      <c r="H1286" s="163" t="s">
        <v>15121</v>
      </c>
      <c r="I1286" s="163"/>
      <c r="J1286" s="163" t="s">
        <v>15131</v>
      </c>
      <c r="K1286" s="164" t="s">
        <v>195</v>
      </c>
      <c r="L1286" s="165">
        <v>45958</v>
      </c>
      <c r="M1286" s="163"/>
      <c r="N1286" s="163"/>
      <c r="O1286" s="163"/>
    </row>
    <row r="1287" spans="1:15">
      <c r="A1287" s="163"/>
      <c r="B1287" s="163"/>
      <c r="C1287" s="163"/>
      <c r="D1287" s="190" t="s">
        <v>14309</v>
      </c>
      <c r="E1287" s="165">
        <v>45955</v>
      </c>
      <c r="F1287" s="165">
        <v>45955</v>
      </c>
      <c r="G1287" s="163" t="s">
        <v>7135</v>
      </c>
      <c r="H1287" s="163" t="s">
        <v>15121</v>
      </c>
      <c r="I1287" s="163"/>
      <c r="J1287" s="163">
        <v>815</v>
      </c>
      <c r="K1287" s="164" t="s">
        <v>195</v>
      </c>
      <c r="L1287" s="165">
        <v>45959</v>
      </c>
      <c r="M1287" s="163"/>
      <c r="N1287" s="163"/>
      <c r="O1287" s="163"/>
    </row>
    <row r="1288" spans="1:15">
      <c r="A1288" s="163"/>
      <c r="B1288" s="163"/>
      <c r="C1288" s="163"/>
      <c r="D1288" s="190" t="s">
        <v>14310</v>
      </c>
      <c r="E1288" s="165">
        <v>45955</v>
      </c>
      <c r="F1288" s="165">
        <v>45955</v>
      </c>
      <c r="G1288" s="163" t="s">
        <v>11176</v>
      </c>
      <c r="H1288" s="163" t="s">
        <v>15136</v>
      </c>
      <c r="I1288" s="163"/>
      <c r="J1288" s="163">
        <v>201</v>
      </c>
      <c r="K1288" s="164" t="s">
        <v>195</v>
      </c>
      <c r="L1288" s="165">
        <v>45958</v>
      </c>
      <c r="M1288" s="163"/>
      <c r="N1288" s="163"/>
      <c r="O1288" s="163"/>
    </row>
    <row r="1289" spans="1:15">
      <c r="A1289" s="163"/>
      <c r="B1289" s="163"/>
      <c r="C1289" s="163"/>
      <c r="D1289" s="190" t="s">
        <v>14311</v>
      </c>
      <c r="E1289" s="165">
        <v>45957</v>
      </c>
      <c r="F1289" s="165">
        <v>45957</v>
      </c>
      <c r="G1289" s="163" t="s">
        <v>7135</v>
      </c>
      <c r="H1289" s="163" t="s">
        <v>15121</v>
      </c>
      <c r="I1289" s="163"/>
      <c r="J1289" s="163" t="s">
        <v>15237</v>
      </c>
      <c r="K1289" s="164" t="s">
        <v>195</v>
      </c>
      <c r="L1289" s="165">
        <v>45961</v>
      </c>
      <c r="M1289" s="163"/>
      <c r="N1289" s="163"/>
      <c r="O1289" s="163"/>
    </row>
    <row r="1290" spans="1:15">
      <c r="A1290" s="163"/>
      <c r="B1290" s="163"/>
      <c r="C1290" s="163"/>
      <c r="D1290" s="190" t="s">
        <v>14312</v>
      </c>
      <c r="E1290" s="165">
        <v>45958</v>
      </c>
      <c r="F1290" s="165">
        <v>45958</v>
      </c>
      <c r="G1290" s="163" t="s">
        <v>11176</v>
      </c>
      <c r="H1290" s="163" t="s">
        <v>14871</v>
      </c>
      <c r="I1290" s="163"/>
      <c r="J1290" s="163" t="s">
        <v>15171</v>
      </c>
      <c r="K1290" s="164" t="s">
        <v>195</v>
      </c>
      <c r="L1290" s="165">
        <v>45959</v>
      </c>
      <c r="M1290" s="163"/>
      <c r="N1290" s="163"/>
      <c r="O1290" s="163"/>
    </row>
    <row r="1291" spans="1:15">
      <c r="A1291" s="163"/>
      <c r="B1291" s="163"/>
      <c r="C1291" s="163"/>
      <c r="D1291" s="190" t="s">
        <v>14313</v>
      </c>
      <c r="E1291" s="165">
        <v>45958</v>
      </c>
      <c r="F1291" s="165">
        <v>45958</v>
      </c>
      <c r="G1291" s="163" t="s">
        <v>11176</v>
      </c>
      <c r="H1291" s="163" t="s">
        <v>14871</v>
      </c>
      <c r="I1291" s="163"/>
      <c r="J1291" s="163" t="s">
        <v>15170</v>
      </c>
      <c r="K1291" s="164" t="s">
        <v>195</v>
      </c>
      <c r="L1291" s="165">
        <v>45959</v>
      </c>
      <c r="M1291" s="163"/>
      <c r="N1291" s="163"/>
      <c r="O1291" s="163"/>
    </row>
    <row r="1292" spans="1:15">
      <c r="A1292" s="163"/>
      <c r="B1292" s="163"/>
      <c r="C1292" s="163"/>
      <c r="D1292" s="190" t="s">
        <v>14314</v>
      </c>
      <c r="E1292" s="165">
        <v>45958</v>
      </c>
      <c r="F1292" s="165">
        <v>45958</v>
      </c>
      <c r="G1292" s="163" t="s">
        <v>11176</v>
      </c>
      <c r="H1292" s="163" t="s">
        <v>15172</v>
      </c>
      <c r="I1292" s="163"/>
      <c r="J1292" s="163">
        <v>616</v>
      </c>
      <c r="K1292" s="164" t="s">
        <v>195</v>
      </c>
      <c r="L1292" s="165">
        <v>45959</v>
      </c>
      <c r="M1292" s="163"/>
      <c r="N1292" s="163"/>
      <c r="O1292" s="163"/>
    </row>
    <row r="1293" spans="1:15">
      <c r="A1293" s="163"/>
      <c r="B1293" s="163"/>
      <c r="C1293" s="163"/>
      <c r="D1293" s="190" t="s">
        <v>14315</v>
      </c>
      <c r="E1293" s="165">
        <v>45958</v>
      </c>
      <c r="F1293" s="165">
        <v>45958</v>
      </c>
      <c r="G1293" s="163" t="s">
        <v>12123</v>
      </c>
      <c r="H1293" s="163" t="s">
        <v>15178</v>
      </c>
      <c r="I1293" s="163"/>
      <c r="J1293" s="163">
        <v>705</v>
      </c>
      <c r="K1293" s="164" t="s">
        <v>195</v>
      </c>
      <c r="L1293" s="165">
        <v>45959</v>
      </c>
      <c r="M1293" s="163"/>
      <c r="N1293" s="163"/>
      <c r="O1293" s="163"/>
    </row>
    <row r="1294" spans="1:15">
      <c r="A1294" s="163"/>
      <c r="B1294" s="163"/>
      <c r="C1294" s="163"/>
      <c r="D1294" s="190" t="s">
        <v>14316</v>
      </c>
      <c r="E1294" s="165">
        <v>45958</v>
      </c>
      <c r="F1294" s="165">
        <v>45958</v>
      </c>
      <c r="G1294" s="163" t="s">
        <v>12123</v>
      </c>
      <c r="H1294" s="163" t="s">
        <v>15178</v>
      </c>
      <c r="I1294" s="163"/>
      <c r="J1294" s="163">
        <v>707</v>
      </c>
      <c r="K1294" s="164" t="s">
        <v>195</v>
      </c>
      <c r="L1294" s="165">
        <v>45959</v>
      </c>
      <c r="M1294" s="163"/>
      <c r="N1294" s="163"/>
      <c r="O1294" s="163"/>
    </row>
    <row r="1295" spans="1:15">
      <c r="A1295" s="163"/>
      <c r="B1295" s="163"/>
      <c r="C1295" s="163"/>
      <c r="D1295" s="190" t="s">
        <v>14317</v>
      </c>
      <c r="E1295" s="165">
        <v>45959</v>
      </c>
      <c r="F1295" s="165">
        <v>45959</v>
      </c>
      <c r="G1295" s="163" t="s">
        <v>12123</v>
      </c>
      <c r="H1295" s="163" t="s">
        <v>15178</v>
      </c>
      <c r="I1295" s="163"/>
      <c r="J1295" s="163">
        <v>602</v>
      </c>
      <c r="K1295" s="164" t="s">
        <v>195</v>
      </c>
      <c r="L1295" s="165">
        <v>45961</v>
      </c>
      <c r="M1295" s="163"/>
      <c r="N1295" s="163"/>
      <c r="O1295" s="163"/>
    </row>
    <row r="1296" spans="1:15">
      <c r="A1296" s="163"/>
      <c r="B1296" s="163"/>
      <c r="C1296" s="163"/>
      <c r="D1296" s="190" t="s">
        <v>14318</v>
      </c>
      <c r="E1296" s="165">
        <v>45960</v>
      </c>
      <c r="F1296" s="165">
        <v>45960</v>
      </c>
      <c r="G1296" s="163" t="s">
        <v>12123</v>
      </c>
      <c r="H1296" s="163" t="s">
        <v>15178</v>
      </c>
      <c r="I1296" s="163"/>
      <c r="J1296" s="163">
        <v>708</v>
      </c>
      <c r="K1296" s="164" t="s">
        <v>298</v>
      </c>
      <c r="L1296" s="165">
        <v>45961</v>
      </c>
      <c r="M1296" s="163"/>
      <c r="N1296" s="163"/>
      <c r="O1296" s="163"/>
    </row>
    <row r="1297" spans="1:15">
      <c r="A1297" s="163"/>
      <c r="B1297" s="163"/>
      <c r="C1297" s="163"/>
      <c r="D1297" s="190" t="s">
        <v>15482</v>
      </c>
      <c r="E1297" s="165">
        <v>45975</v>
      </c>
      <c r="F1297" s="165">
        <v>45975</v>
      </c>
      <c r="G1297" s="163" t="s">
        <v>12123</v>
      </c>
      <c r="H1297" s="163" t="s">
        <v>15178</v>
      </c>
      <c r="I1297" s="163"/>
      <c r="J1297" s="163">
        <v>708</v>
      </c>
      <c r="K1297" s="164" t="s">
        <v>195</v>
      </c>
      <c r="L1297" s="165">
        <v>45979</v>
      </c>
      <c r="M1297" s="163"/>
      <c r="N1297" s="163"/>
      <c r="O1297" s="163"/>
    </row>
    <row r="1298" spans="1:15">
      <c r="A1298" s="163"/>
      <c r="B1298" s="163"/>
      <c r="C1298" s="163"/>
      <c r="D1298" s="190" t="s">
        <v>14319</v>
      </c>
      <c r="E1298" s="165">
        <v>45961</v>
      </c>
      <c r="F1298" s="165">
        <v>45961</v>
      </c>
      <c r="G1298" s="163" t="s">
        <v>11176</v>
      </c>
      <c r="H1298" s="163" t="s">
        <v>14871</v>
      </c>
      <c r="I1298" s="163"/>
      <c r="J1298" s="163">
        <v>603</v>
      </c>
      <c r="K1298" s="164" t="s">
        <v>195</v>
      </c>
      <c r="L1298" s="165">
        <v>45962</v>
      </c>
      <c r="M1298" s="163"/>
      <c r="N1298" s="163"/>
      <c r="O1298" s="163"/>
    </row>
    <row r="1299" spans="1:15">
      <c r="A1299" s="163"/>
      <c r="B1299" s="163"/>
      <c r="C1299" s="163"/>
      <c r="D1299" s="190" t="s">
        <v>14320</v>
      </c>
      <c r="E1299" s="165">
        <v>45961</v>
      </c>
      <c r="F1299" s="165">
        <v>45961</v>
      </c>
      <c r="G1299" s="163" t="s">
        <v>11176</v>
      </c>
      <c r="H1299" s="163" t="s">
        <v>15217</v>
      </c>
      <c r="I1299" s="163"/>
      <c r="J1299" s="163">
        <v>815</v>
      </c>
      <c r="K1299" s="164" t="s">
        <v>195</v>
      </c>
      <c r="L1299" s="165">
        <v>45966</v>
      </c>
      <c r="M1299" s="163"/>
      <c r="N1299" s="163"/>
      <c r="O1299" s="163"/>
    </row>
    <row r="1300" spans="1:15">
      <c r="A1300" s="163"/>
      <c r="B1300" s="163"/>
      <c r="C1300" s="163"/>
      <c r="D1300" s="190" t="s">
        <v>14321</v>
      </c>
      <c r="E1300" s="165">
        <v>45961</v>
      </c>
      <c r="F1300" s="165">
        <v>45961</v>
      </c>
      <c r="G1300" s="163" t="s">
        <v>11176</v>
      </c>
      <c r="H1300" s="163" t="s">
        <v>15222</v>
      </c>
      <c r="I1300" s="163"/>
      <c r="J1300" s="163" t="s">
        <v>15223</v>
      </c>
      <c r="K1300" s="164" t="s">
        <v>298</v>
      </c>
      <c r="L1300" s="159">
        <v>45971</v>
      </c>
      <c r="M1300" s="163"/>
      <c r="N1300" s="163"/>
      <c r="O1300" s="163"/>
    </row>
    <row r="1301" spans="1:15">
      <c r="A1301" s="163"/>
      <c r="B1301" s="163"/>
      <c r="C1301" s="163"/>
      <c r="D1301" s="190" t="s">
        <v>14322</v>
      </c>
      <c r="E1301" s="165">
        <v>45961</v>
      </c>
      <c r="F1301" s="165">
        <v>45961</v>
      </c>
      <c r="G1301" s="163" t="s">
        <v>11176</v>
      </c>
      <c r="H1301" s="163" t="s">
        <v>15222</v>
      </c>
      <c r="I1301" s="163"/>
      <c r="J1301" s="163" t="s">
        <v>15224</v>
      </c>
      <c r="K1301" s="189" t="s">
        <v>195</v>
      </c>
      <c r="L1301" s="159">
        <v>45975</v>
      </c>
      <c r="M1301" s="163"/>
      <c r="N1301" s="163"/>
      <c r="O1301" s="163"/>
    </row>
    <row r="1302" spans="1:15">
      <c r="A1302" s="163"/>
      <c r="B1302" s="163"/>
      <c r="C1302" s="163"/>
      <c r="D1302" s="190" t="s">
        <v>14323</v>
      </c>
      <c r="E1302" s="165">
        <v>45961</v>
      </c>
      <c r="F1302" s="165">
        <v>45961</v>
      </c>
      <c r="G1302" s="163" t="s">
        <v>11176</v>
      </c>
      <c r="H1302" s="163" t="s">
        <v>15222</v>
      </c>
      <c r="I1302" s="163"/>
      <c r="J1302" s="163" t="s">
        <v>15225</v>
      </c>
      <c r="K1302" s="164" t="s">
        <v>195</v>
      </c>
      <c r="L1302" s="159">
        <v>45971</v>
      </c>
      <c r="M1302" s="163"/>
      <c r="N1302" s="163"/>
      <c r="O1302" s="163"/>
    </row>
    <row r="1303" spans="1:15">
      <c r="A1303" s="163"/>
      <c r="B1303" s="163"/>
      <c r="C1303" s="163"/>
      <c r="D1303" s="190" t="s">
        <v>14324</v>
      </c>
      <c r="E1303" s="165">
        <v>45961</v>
      </c>
      <c r="F1303" s="165">
        <v>45961</v>
      </c>
      <c r="G1303" s="163" t="s">
        <v>7135</v>
      </c>
      <c r="H1303" s="163" t="s">
        <v>15121</v>
      </c>
      <c r="I1303" s="163"/>
      <c r="J1303" s="163">
        <v>1016</v>
      </c>
      <c r="K1303" s="164" t="s">
        <v>459</v>
      </c>
      <c r="L1303" s="164"/>
      <c r="M1303" s="163"/>
      <c r="N1303" s="163"/>
      <c r="O1303" s="163"/>
    </row>
    <row r="1304" spans="1:15">
      <c r="A1304" s="163"/>
      <c r="B1304" s="163"/>
      <c r="C1304" s="163"/>
      <c r="D1304" s="190" t="s">
        <v>14325</v>
      </c>
      <c r="E1304" s="165">
        <v>45961</v>
      </c>
      <c r="F1304" s="165">
        <v>45961</v>
      </c>
      <c r="G1304" s="163" t="s">
        <v>11176</v>
      </c>
      <c r="H1304" s="163" t="s">
        <v>15217</v>
      </c>
      <c r="I1304" s="163"/>
      <c r="J1304" s="300">
        <v>901902904</v>
      </c>
      <c r="K1304" s="164" t="s">
        <v>195</v>
      </c>
      <c r="L1304" s="165">
        <v>45966</v>
      </c>
      <c r="M1304" s="163"/>
      <c r="N1304" s="163"/>
      <c r="O1304" s="163"/>
    </row>
    <row r="1305" spans="1:15">
      <c r="A1305" s="163"/>
      <c r="B1305" s="163"/>
      <c r="C1305" s="163"/>
      <c r="D1305" s="190" t="s">
        <v>14326</v>
      </c>
      <c r="E1305" s="165">
        <v>45962</v>
      </c>
      <c r="F1305" s="165">
        <v>45962</v>
      </c>
      <c r="G1305" s="163" t="s">
        <v>11176</v>
      </c>
      <c r="H1305" s="163" t="s">
        <v>15226</v>
      </c>
      <c r="I1305" s="163"/>
      <c r="J1305" s="163">
        <v>203</v>
      </c>
      <c r="K1305" s="164" t="s">
        <v>195</v>
      </c>
      <c r="L1305" s="165">
        <v>45966</v>
      </c>
      <c r="M1305" s="163"/>
      <c r="N1305" s="163"/>
      <c r="O1305" s="163"/>
    </row>
    <row r="1306" spans="1:15">
      <c r="A1306" s="163"/>
      <c r="B1306" s="163"/>
      <c r="C1306" s="163"/>
      <c r="D1306" s="190" t="s">
        <v>14327</v>
      </c>
      <c r="E1306" s="165">
        <v>45968</v>
      </c>
      <c r="F1306" s="165">
        <v>45968</v>
      </c>
      <c r="G1306" s="163" t="s">
        <v>12123</v>
      </c>
      <c r="H1306" s="163" t="s">
        <v>15321</v>
      </c>
      <c r="I1306" s="163"/>
      <c r="J1306" s="163" t="s">
        <v>15322</v>
      </c>
      <c r="K1306" s="164" t="s">
        <v>459</v>
      </c>
      <c r="L1306" s="164"/>
      <c r="M1306" s="163"/>
      <c r="N1306" s="163"/>
      <c r="O1306" s="163"/>
    </row>
    <row r="1307" spans="1:15">
      <c r="A1307" s="163"/>
      <c r="B1307" s="163"/>
      <c r="C1307" s="163"/>
      <c r="D1307" s="190" t="s">
        <v>14328</v>
      </c>
      <c r="E1307" s="165">
        <v>45965</v>
      </c>
      <c r="F1307" s="165">
        <v>45965</v>
      </c>
      <c r="G1307" s="163" t="s">
        <v>11176</v>
      </c>
      <c r="H1307" s="163" t="s">
        <v>15275</v>
      </c>
      <c r="I1307" s="163"/>
      <c r="J1307" s="163">
        <v>705</v>
      </c>
      <c r="K1307" s="164" t="s">
        <v>195</v>
      </c>
      <c r="L1307" s="159">
        <v>46006</v>
      </c>
      <c r="M1307" s="163"/>
      <c r="N1307" s="163"/>
      <c r="O1307" s="163"/>
    </row>
    <row r="1308" spans="1:15">
      <c r="A1308" s="163"/>
      <c r="B1308" s="163"/>
      <c r="C1308" s="163"/>
      <c r="D1308" s="190" t="s">
        <v>14329</v>
      </c>
      <c r="E1308" s="165">
        <v>45965</v>
      </c>
      <c r="F1308" s="165">
        <v>45965</v>
      </c>
      <c r="G1308" s="163" t="s">
        <v>11176</v>
      </c>
      <c r="H1308" s="163" t="s">
        <v>15275</v>
      </c>
      <c r="I1308" s="163"/>
      <c r="J1308" s="163">
        <v>707</v>
      </c>
      <c r="K1308" s="164" t="s">
        <v>195</v>
      </c>
      <c r="L1308" s="165">
        <v>46006</v>
      </c>
      <c r="M1308" s="163"/>
      <c r="N1308" s="163"/>
      <c r="O1308" s="163"/>
    </row>
    <row r="1309" spans="1:15">
      <c r="A1309" s="163"/>
      <c r="B1309" s="163"/>
      <c r="C1309" s="163"/>
      <c r="D1309" s="190" t="s">
        <v>14330</v>
      </c>
      <c r="E1309" s="165">
        <v>45965</v>
      </c>
      <c r="F1309" s="165">
        <v>45965</v>
      </c>
      <c r="G1309" s="163" t="s">
        <v>11176</v>
      </c>
      <c r="H1309" s="163" t="s">
        <v>15275</v>
      </c>
      <c r="I1309" s="163"/>
      <c r="J1309" s="163">
        <v>710</v>
      </c>
      <c r="K1309" s="164" t="s">
        <v>195</v>
      </c>
      <c r="L1309" s="159">
        <v>45971</v>
      </c>
      <c r="M1309" s="163"/>
      <c r="N1309" s="163"/>
      <c r="O1309" s="163"/>
    </row>
    <row r="1310" spans="1:15">
      <c r="A1310" s="163"/>
      <c r="B1310" s="163"/>
      <c r="C1310" s="163"/>
      <c r="D1310" s="190" t="s">
        <v>14331</v>
      </c>
      <c r="E1310" s="165">
        <v>45965</v>
      </c>
      <c r="F1310" s="165">
        <v>45965</v>
      </c>
      <c r="G1310" s="163" t="s">
        <v>11176</v>
      </c>
      <c r="H1310" s="163" t="s">
        <v>15275</v>
      </c>
      <c r="I1310" s="163"/>
      <c r="J1310" s="163">
        <v>712</v>
      </c>
      <c r="K1310" s="164" t="s">
        <v>195</v>
      </c>
      <c r="L1310" s="159">
        <v>46006</v>
      </c>
      <c r="M1310" s="163"/>
      <c r="N1310" s="163"/>
      <c r="O1310" s="163"/>
    </row>
    <row r="1311" spans="1:15">
      <c r="A1311" s="163"/>
      <c r="B1311" s="163"/>
      <c r="C1311" s="163"/>
      <c r="D1311" s="190" t="s">
        <v>14332</v>
      </c>
      <c r="E1311" s="165">
        <v>45965</v>
      </c>
      <c r="F1311" s="165">
        <v>45965</v>
      </c>
      <c r="G1311" s="163" t="s">
        <v>11176</v>
      </c>
      <c r="H1311" s="163" t="s">
        <v>15276</v>
      </c>
      <c r="I1311" s="163"/>
      <c r="J1311" s="163">
        <v>716</v>
      </c>
      <c r="K1311" s="164" t="s">
        <v>195</v>
      </c>
      <c r="L1311" s="159">
        <v>45971</v>
      </c>
      <c r="M1311" s="163"/>
      <c r="N1311" s="163"/>
      <c r="O1311" s="163"/>
    </row>
    <row r="1312" spans="1:15">
      <c r="A1312" s="163"/>
      <c r="B1312" s="163"/>
      <c r="C1312" s="163"/>
      <c r="D1312" s="190" t="s">
        <v>14333</v>
      </c>
      <c r="E1312" s="165">
        <v>45965</v>
      </c>
      <c r="F1312" s="165">
        <v>45965</v>
      </c>
      <c r="G1312" s="163" t="s">
        <v>12123</v>
      </c>
      <c r="H1312" s="163" t="s">
        <v>15277</v>
      </c>
      <c r="I1312" s="163"/>
      <c r="J1312" s="163">
        <v>515</v>
      </c>
      <c r="K1312" s="164" t="s">
        <v>195</v>
      </c>
      <c r="L1312" s="159">
        <v>45971</v>
      </c>
      <c r="M1312" s="163"/>
      <c r="N1312" s="163"/>
      <c r="O1312" s="163"/>
    </row>
    <row r="1313" spans="1:15">
      <c r="A1313" s="163"/>
      <c r="B1313" s="163"/>
      <c r="C1313" s="163"/>
      <c r="D1313" s="190" t="s">
        <v>14334</v>
      </c>
      <c r="E1313" s="165">
        <v>45965</v>
      </c>
      <c r="F1313" s="165">
        <v>45965</v>
      </c>
      <c r="G1313" s="163" t="s">
        <v>11176</v>
      </c>
      <c r="H1313" s="163" t="s">
        <v>14977</v>
      </c>
      <c r="I1313" s="163"/>
      <c r="J1313" s="163">
        <v>603</v>
      </c>
      <c r="K1313" s="164" t="s">
        <v>195</v>
      </c>
      <c r="L1313" s="159">
        <v>45971</v>
      </c>
      <c r="M1313" s="163"/>
      <c r="N1313" s="163"/>
      <c r="O1313" s="163"/>
    </row>
    <row r="1314" spans="1:15">
      <c r="A1314" s="163"/>
      <c r="B1314" s="163"/>
      <c r="C1314" s="163"/>
      <c r="D1314" s="190" t="s">
        <v>14335</v>
      </c>
      <c r="E1314" s="165">
        <v>45965</v>
      </c>
      <c r="F1314" s="165">
        <v>45965</v>
      </c>
      <c r="G1314" s="163" t="s">
        <v>7135</v>
      </c>
      <c r="H1314" s="163" t="s">
        <v>15121</v>
      </c>
      <c r="I1314" s="163"/>
      <c r="J1314" s="163" t="s">
        <v>15278</v>
      </c>
      <c r="K1314" s="164" t="s">
        <v>195</v>
      </c>
      <c r="L1314" s="159">
        <v>45971</v>
      </c>
      <c r="M1314" s="163"/>
      <c r="N1314" s="163"/>
      <c r="O1314" s="163"/>
    </row>
    <row r="1315" spans="1:15">
      <c r="A1315" s="163"/>
      <c r="B1315" s="163"/>
      <c r="C1315" s="163"/>
      <c r="D1315" s="190" t="s">
        <v>14336</v>
      </c>
      <c r="E1315" s="165">
        <v>45967</v>
      </c>
      <c r="F1315" s="165">
        <v>45967</v>
      </c>
      <c r="G1315" s="163" t="s">
        <v>6842</v>
      </c>
      <c r="H1315" s="163" t="s">
        <v>15288</v>
      </c>
      <c r="I1315" s="163"/>
      <c r="J1315" s="163" t="s">
        <v>2183</v>
      </c>
      <c r="K1315" s="164" t="s">
        <v>195</v>
      </c>
      <c r="L1315" s="165">
        <v>45972</v>
      </c>
      <c r="M1315" s="163"/>
      <c r="N1315" s="163"/>
      <c r="O1315" s="163"/>
    </row>
    <row r="1316" spans="1:15">
      <c r="A1316" s="163"/>
      <c r="B1316" s="163"/>
      <c r="C1316" s="163"/>
      <c r="D1316" s="190" t="s">
        <v>14337</v>
      </c>
      <c r="E1316" s="165">
        <v>45968</v>
      </c>
      <c r="F1316" s="165">
        <v>45968</v>
      </c>
      <c r="G1316" s="163" t="s">
        <v>15064</v>
      </c>
      <c r="H1316" s="163" t="s">
        <v>15323</v>
      </c>
      <c r="I1316" s="163"/>
      <c r="J1316" s="163">
        <v>903</v>
      </c>
      <c r="K1316" s="164" t="s">
        <v>195</v>
      </c>
      <c r="L1316" s="159">
        <v>45973</v>
      </c>
      <c r="M1316" s="163"/>
      <c r="N1316" s="163"/>
      <c r="O1316" s="163"/>
    </row>
    <row r="1317" spans="1:15">
      <c r="A1317" s="163"/>
      <c r="B1317" s="163"/>
      <c r="C1317" s="163"/>
      <c r="D1317" s="190" t="s">
        <v>14338</v>
      </c>
      <c r="E1317" s="165">
        <v>45968</v>
      </c>
      <c r="F1317" s="165">
        <v>45968</v>
      </c>
      <c r="G1317" s="163" t="s">
        <v>15064</v>
      </c>
      <c r="H1317" s="163" t="s">
        <v>15323</v>
      </c>
      <c r="I1317" s="163"/>
      <c r="J1317" s="163">
        <v>906</v>
      </c>
      <c r="K1317" s="164" t="s">
        <v>195</v>
      </c>
      <c r="L1317" s="159">
        <v>45973</v>
      </c>
      <c r="M1317" s="163"/>
      <c r="N1317" s="163"/>
      <c r="O1317" s="163"/>
    </row>
    <row r="1318" spans="1:15">
      <c r="A1318" s="163"/>
      <c r="B1318" s="163"/>
      <c r="C1318" s="163"/>
      <c r="D1318" s="190" t="s">
        <v>14339</v>
      </c>
      <c r="E1318" s="165">
        <v>45968</v>
      </c>
      <c r="F1318" s="165">
        <v>45968</v>
      </c>
      <c r="G1318" s="163" t="s">
        <v>15064</v>
      </c>
      <c r="H1318" s="163" t="s">
        <v>14871</v>
      </c>
      <c r="I1318" s="163"/>
      <c r="J1318" s="163">
        <v>202</v>
      </c>
      <c r="K1318" s="164" t="s">
        <v>195</v>
      </c>
      <c r="L1318" s="159">
        <v>45971</v>
      </c>
      <c r="M1318" s="163"/>
      <c r="N1318" s="163"/>
      <c r="O1318" s="163"/>
    </row>
    <row r="1319" spans="1:15">
      <c r="A1319" s="163"/>
      <c r="B1319" s="163"/>
      <c r="C1319" s="163"/>
      <c r="D1319" s="190" t="s">
        <v>14340</v>
      </c>
      <c r="E1319" s="165">
        <v>45968</v>
      </c>
      <c r="F1319" s="165">
        <v>45968</v>
      </c>
      <c r="G1319" s="163" t="s">
        <v>15064</v>
      </c>
      <c r="H1319" s="163" t="s">
        <v>14871</v>
      </c>
      <c r="I1319" s="163"/>
      <c r="J1319" s="163">
        <v>601</v>
      </c>
      <c r="K1319" s="164" t="s">
        <v>195</v>
      </c>
      <c r="L1319" s="159">
        <v>45971</v>
      </c>
      <c r="M1319" s="163"/>
      <c r="N1319" s="163"/>
      <c r="O1319" s="163"/>
    </row>
    <row r="1320" spans="1:15">
      <c r="A1320" s="163"/>
      <c r="B1320" s="163"/>
      <c r="C1320" s="163"/>
      <c r="D1320" s="190" t="s">
        <v>14341</v>
      </c>
      <c r="E1320" s="165">
        <v>45968</v>
      </c>
      <c r="F1320" s="165">
        <v>45968</v>
      </c>
      <c r="G1320" s="163" t="s">
        <v>15064</v>
      </c>
      <c r="H1320" s="163" t="s">
        <v>15318</v>
      </c>
      <c r="I1320" s="163"/>
      <c r="J1320" s="163">
        <v>606</v>
      </c>
      <c r="K1320" s="164" t="s">
        <v>298</v>
      </c>
      <c r="L1320" s="159">
        <v>45971</v>
      </c>
      <c r="M1320" s="163"/>
      <c r="N1320" s="163"/>
      <c r="O1320" s="163"/>
    </row>
    <row r="1321" spans="1:15">
      <c r="A1321" s="163"/>
      <c r="B1321" s="163"/>
      <c r="C1321" s="163"/>
      <c r="D1321" s="190" t="s">
        <v>14342</v>
      </c>
      <c r="E1321" s="165">
        <v>45968</v>
      </c>
      <c r="F1321" s="165">
        <v>45968</v>
      </c>
      <c r="G1321" s="163" t="s">
        <v>12123</v>
      </c>
      <c r="H1321" s="163" t="s">
        <v>15310</v>
      </c>
      <c r="I1321" s="163"/>
      <c r="J1321" s="163">
        <v>201</v>
      </c>
      <c r="K1321" s="164" t="s">
        <v>195</v>
      </c>
      <c r="L1321" s="159">
        <v>45971</v>
      </c>
      <c r="M1321" s="163"/>
      <c r="N1321" s="163"/>
      <c r="O1321" s="163"/>
    </row>
    <row r="1322" spans="1:15">
      <c r="A1322" s="163"/>
      <c r="B1322" s="163"/>
      <c r="C1322" s="163"/>
      <c r="D1322" s="190" t="s">
        <v>14343</v>
      </c>
      <c r="E1322" s="165">
        <v>45969</v>
      </c>
      <c r="F1322" s="165">
        <v>45969</v>
      </c>
      <c r="G1322" s="163" t="s">
        <v>15456</v>
      </c>
      <c r="H1322" s="163" t="s">
        <v>15321</v>
      </c>
      <c r="I1322" s="163"/>
      <c r="J1322" s="163" t="s">
        <v>15457</v>
      </c>
      <c r="K1322" s="164" t="s">
        <v>195</v>
      </c>
      <c r="L1322" s="165">
        <v>45973</v>
      </c>
      <c r="M1322" s="163"/>
      <c r="N1322" s="163"/>
      <c r="O1322" s="163"/>
    </row>
    <row r="1323" spans="1:15">
      <c r="A1323" s="163"/>
      <c r="B1323" s="163"/>
      <c r="C1323" s="163"/>
      <c r="D1323" s="190" t="s">
        <v>14344</v>
      </c>
      <c r="E1323" s="165">
        <v>45969</v>
      </c>
      <c r="F1323" s="165">
        <v>45969</v>
      </c>
      <c r="G1323" s="163" t="s">
        <v>15456</v>
      </c>
      <c r="H1323" s="163" t="s">
        <v>15321</v>
      </c>
      <c r="I1323" s="163"/>
      <c r="J1323" s="163" t="s">
        <v>15458</v>
      </c>
      <c r="K1323" s="164" t="s">
        <v>195</v>
      </c>
      <c r="L1323" s="159">
        <v>45972</v>
      </c>
      <c r="M1323" s="163"/>
      <c r="N1323" s="163"/>
      <c r="O1323" s="163"/>
    </row>
    <row r="1324" spans="1:15">
      <c r="A1324" s="163"/>
      <c r="B1324" s="163"/>
      <c r="C1324" s="163"/>
      <c r="D1324" s="190" t="s">
        <v>14345</v>
      </c>
      <c r="E1324" s="165">
        <v>45971</v>
      </c>
      <c r="F1324" s="165">
        <v>45971</v>
      </c>
      <c r="G1324" s="163" t="s">
        <v>12123</v>
      </c>
      <c r="H1324" s="163" t="s">
        <v>15178</v>
      </c>
      <c r="I1324" s="163"/>
      <c r="J1324" s="163">
        <v>509</v>
      </c>
      <c r="K1324" s="164" t="s">
        <v>197</v>
      </c>
      <c r="L1324" s="165">
        <v>45973</v>
      </c>
      <c r="M1324" s="163"/>
      <c r="N1324" s="163"/>
      <c r="O1324" s="163"/>
    </row>
    <row r="1325" spans="1:15">
      <c r="A1325" s="163"/>
      <c r="B1325" s="163"/>
      <c r="C1325" s="163"/>
      <c r="D1325" s="190" t="s">
        <v>14346</v>
      </c>
      <c r="E1325" s="165">
        <v>45971</v>
      </c>
      <c r="F1325" s="165">
        <v>45971</v>
      </c>
      <c r="G1325" s="163" t="s">
        <v>12123</v>
      </c>
      <c r="H1325" s="163" t="s">
        <v>15357</v>
      </c>
      <c r="I1325" s="163"/>
      <c r="J1325" s="163">
        <v>510</v>
      </c>
      <c r="K1325" s="164" t="s">
        <v>197</v>
      </c>
      <c r="L1325" s="165">
        <v>45973</v>
      </c>
      <c r="M1325" s="163"/>
      <c r="N1325" s="163"/>
      <c r="O1325" s="163"/>
    </row>
    <row r="1326" spans="1:15">
      <c r="A1326" s="163"/>
      <c r="B1326" s="163"/>
      <c r="C1326" s="163"/>
      <c r="D1326" s="190" t="s">
        <v>14347</v>
      </c>
      <c r="E1326" s="165">
        <v>45971</v>
      </c>
      <c r="F1326" s="165">
        <v>45971</v>
      </c>
      <c r="G1326" s="163" t="s">
        <v>6842</v>
      </c>
      <c r="H1326" s="163" t="s">
        <v>15356</v>
      </c>
      <c r="I1326" s="163"/>
      <c r="J1326" s="163" t="s">
        <v>2183</v>
      </c>
      <c r="K1326" s="164"/>
      <c r="L1326" s="164"/>
      <c r="M1326" s="163"/>
      <c r="N1326" s="163"/>
      <c r="O1326" s="163"/>
    </row>
    <row r="1327" spans="1:15">
      <c r="A1327" s="163"/>
      <c r="B1327" s="163"/>
      <c r="C1327" s="163"/>
      <c r="D1327" s="190" t="s">
        <v>14348</v>
      </c>
      <c r="E1327" s="165">
        <v>45972</v>
      </c>
      <c r="F1327" s="165">
        <v>45972</v>
      </c>
      <c r="G1327" s="163" t="s">
        <v>12123</v>
      </c>
      <c r="H1327" s="163" t="s">
        <v>15012</v>
      </c>
      <c r="I1327" s="163"/>
      <c r="J1327" s="163">
        <v>710</v>
      </c>
      <c r="K1327" s="189" t="s">
        <v>195</v>
      </c>
      <c r="L1327" s="159">
        <v>45975</v>
      </c>
      <c r="M1327" s="163"/>
      <c r="N1327" s="163"/>
      <c r="O1327" s="163"/>
    </row>
    <row r="1328" spans="1:15">
      <c r="A1328" s="163"/>
      <c r="B1328" s="163"/>
      <c r="C1328" s="163"/>
      <c r="D1328" s="190" t="s">
        <v>14349</v>
      </c>
      <c r="E1328" s="165">
        <v>45972</v>
      </c>
      <c r="F1328" s="165">
        <v>45972</v>
      </c>
      <c r="G1328" s="163" t="s">
        <v>12123</v>
      </c>
      <c r="H1328" s="163" t="s">
        <v>15012</v>
      </c>
      <c r="I1328" s="163"/>
      <c r="J1328" s="163">
        <v>702</v>
      </c>
      <c r="K1328" s="189" t="s">
        <v>195</v>
      </c>
      <c r="L1328" s="159">
        <v>45979</v>
      </c>
      <c r="M1328" s="163"/>
      <c r="N1328" s="163"/>
      <c r="O1328" s="163"/>
    </row>
    <row r="1329" spans="1:15">
      <c r="A1329" s="163"/>
      <c r="B1329" s="163"/>
      <c r="C1329" s="163"/>
      <c r="D1329" s="190" t="s">
        <v>14350</v>
      </c>
      <c r="E1329" s="165">
        <v>45972</v>
      </c>
      <c r="F1329" s="165">
        <v>45972</v>
      </c>
      <c r="G1329" s="163" t="s">
        <v>12123</v>
      </c>
      <c r="H1329" s="163" t="s">
        <v>15012</v>
      </c>
      <c r="I1329" s="163"/>
      <c r="J1329" s="163">
        <v>709</v>
      </c>
      <c r="K1329" s="189" t="s">
        <v>195</v>
      </c>
      <c r="L1329" s="159">
        <v>45975</v>
      </c>
      <c r="M1329" s="163"/>
      <c r="N1329" s="163"/>
      <c r="O1329" s="163"/>
    </row>
    <row r="1330" spans="1:15">
      <c r="A1330" s="163"/>
      <c r="B1330" s="163"/>
      <c r="C1330" s="163"/>
      <c r="D1330" s="190" t="s">
        <v>14351</v>
      </c>
      <c r="E1330" s="165">
        <v>45972</v>
      </c>
      <c r="F1330" s="165">
        <v>45972</v>
      </c>
      <c r="G1330" s="163" t="s">
        <v>12123</v>
      </c>
      <c r="H1330" s="163" t="s">
        <v>15012</v>
      </c>
      <c r="I1330" s="163"/>
      <c r="J1330" s="163">
        <v>712</v>
      </c>
      <c r="K1330" s="189" t="s">
        <v>195</v>
      </c>
      <c r="L1330" s="159">
        <v>45975</v>
      </c>
      <c r="M1330" s="163"/>
      <c r="N1330" s="163"/>
      <c r="O1330" s="163"/>
    </row>
    <row r="1331" spans="1:15">
      <c r="A1331" s="163"/>
      <c r="B1331" s="163"/>
      <c r="C1331" s="163"/>
      <c r="D1331" s="190" t="s">
        <v>14352</v>
      </c>
      <c r="E1331" s="165">
        <v>45972</v>
      </c>
      <c r="F1331" s="165">
        <v>45972</v>
      </c>
      <c r="G1331" s="163" t="s">
        <v>15064</v>
      </c>
      <c r="H1331" s="163" t="s">
        <v>15411</v>
      </c>
      <c r="I1331" s="163"/>
      <c r="J1331" s="163">
        <v>801</v>
      </c>
      <c r="K1331" s="189" t="s">
        <v>195</v>
      </c>
      <c r="L1331" s="159">
        <v>45975</v>
      </c>
      <c r="M1331" s="163"/>
      <c r="N1331" s="163"/>
      <c r="O1331" s="163"/>
    </row>
    <row r="1332" spans="1:15">
      <c r="A1332" s="163"/>
      <c r="B1332" s="163"/>
      <c r="C1332" s="163"/>
      <c r="D1332" s="190" t="s">
        <v>14353</v>
      </c>
      <c r="E1332" s="165">
        <v>45972</v>
      </c>
      <c r="F1332" s="165">
        <v>45972</v>
      </c>
      <c r="G1332" s="163" t="s">
        <v>15064</v>
      </c>
      <c r="H1332" s="163" t="s">
        <v>15411</v>
      </c>
      <c r="I1332" s="163"/>
      <c r="J1332" s="163">
        <v>802</v>
      </c>
      <c r="K1332" s="189" t="s">
        <v>195</v>
      </c>
      <c r="L1332" s="159">
        <v>45975</v>
      </c>
      <c r="M1332" s="163"/>
      <c r="N1332" s="163"/>
      <c r="O1332" s="163"/>
    </row>
    <row r="1333" spans="1:15">
      <c r="A1333" s="163"/>
      <c r="B1333" s="163"/>
      <c r="C1333" s="163"/>
      <c r="D1333" s="190" t="s">
        <v>14354</v>
      </c>
      <c r="E1333" s="165">
        <v>45972</v>
      </c>
      <c r="F1333" s="165">
        <v>45972</v>
      </c>
      <c r="G1333" s="163" t="s">
        <v>15064</v>
      </c>
      <c r="H1333" s="163" t="s">
        <v>15411</v>
      </c>
      <c r="I1333" s="163"/>
      <c r="J1333" s="163">
        <v>803</v>
      </c>
      <c r="K1333" s="189" t="s">
        <v>195</v>
      </c>
      <c r="L1333" s="159">
        <v>45975</v>
      </c>
      <c r="M1333" s="163"/>
      <c r="N1333" s="163"/>
      <c r="O1333" s="163"/>
    </row>
    <row r="1334" spans="1:15">
      <c r="A1334" s="163"/>
      <c r="B1334" s="163"/>
      <c r="C1334" s="163"/>
      <c r="D1334" s="190" t="s">
        <v>14355</v>
      </c>
      <c r="E1334" s="165">
        <v>45973</v>
      </c>
      <c r="F1334" s="165">
        <v>45973</v>
      </c>
      <c r="G1334" s="163" t="s">
        <v>217</v>
      </c>
      <c r="H1334" s="163" t="s">
        <v>15453</v>
      </c>
      <c r="I1334" s="163"/>
      <c r="J1334" s="163" t="s">
        <v>15454</v>
      </c>
      <c r="K1334" s="189" t="s">
        <v>195</v>
      </c>
      <c r="L1334" s="159">
        <v>45975</v>
      </c>
      <c r="M1334" s="163"/>
      <c r="N1334" s="163"/>
      <c r="O1334" s="163"/>
    </row>
    <row r="1335" spans="1:15">
      <c r="A1335" s="163"/>
      <c r="B1335" s="163"/>
      <c r="C1335" s="163"/>
      <c r="D1335" s="190" t="s">
        <v>14356</v>
      </c>
      <c r="E1335" s="165">
        <v>45973</v>
      </c>
      <c r="F1335" s="165">
        <v>45973</v>
      </c>
      <c r="G1335" s="163" t="s">
        <v>15455</v>
      </c>
      <c r="H1335" s="163" t="s">
        <v>12391</v>
      </c>
      <c r="I1335" s="163"/>
      <c r="J1335" s="163" t="s">
        <v>2183</v>
      </c>
      <c r="K1335" s="164" t="s">
        <v>459</v>
      </c>
      <c r="L1335" s="164"/>
      <c r="M1335" s="163"/>
      <c r="N1335" s="163"/>
      <c r="O1335" s="163"/>
    </row>
    <row r="1336" spans="1:15">
      <c r="A1336" s="163"/>
      <c r="B1336" s="163"/>
      <c r="C1336" s="163"/>
      <c r="D1336" s="190" t="s">
        <v>15567</v>
      </c>
      <c r="E1336" s="165">
        <v>45983</v>
      </c>
      <c r="F1336" s="165">
        <v>45983</v>
      </c>
      <c r="G1336" s="163" t="s">
        <v>15455</v>
      </c>
      <c r="H1336" s="163" t="s">
        <v>12391</v>
      </c>
      <c r="I1336" s="163"/>
      <c r="J1336" s="163" t="s">
        <v>2183</v>
      </c>
      <c r="K1336" s="164" t="s">
        <v>195</v>
      </c>
      <c r="L1336" s="159">
        <v>45987</v>
      </c>
      <c r="M1336" s="163"/>
      <c r="N1336" s="163"/>
      <c r="O1336" s="163"/>
    </row>
    <row r="1337" spans="1:15">
      <c r="A1337" s="163"/>
      <c r="B1337" s="163"/>
      <c r="C1337" s="163"/>
      <c r="D1337" s="190" t="s">
        <v>14357</v>
      </c>
      <c r="E1337" s="165">
        <v>45974</v>
      </c>
      <c r="F1337" s="165">
        <v>45974</v>
      </c>
      <c r="G1337" s="163" t="s">
        <v>12123</v>
      </c>
      <c r="H1337" s="163" t="s">
        <v>15012</v>
      </c>
      <c r="I1337" s="163"/>
      <c r="J1337" s="163">
        <v>713</v>
      </c>
      <c r="K1337" s="164" t="s">
        <v>459</v>
      </c>
      <c r="L1337" s="164"/>
      <c r="M1337" s="163"/>
      <c r="N1337" s="163"/>
      <c r="O1337" s="163"/>
    </row>
    <row r="1338" spans="1:15">
      <c r="A1338" s="163"/>
      <c r="B1338" s="163"/>
      <c r="C1338" s="163"/>
      <c r="D1338" s="190" t="s">
        <v>15566</v>
      </c>
      <c r="E1338" s="165">
        <v>45981</v>
      </c>
      <c r="F1338" s="165">
        <v>45981</v>
      </c>
      <c r="G1338" s="163" t="s">
        <v>12123</v>
      </c>
      <c r="H1338" s="163" t="s">
        <v>15012</v>
      </c>
      <c r="I1338" s="163"/>
      <c r="J1338" s="163">
        <v>713</v>
      </c>
      <c r="K1338" s="164" t="s">
        <v>195</v>
      </c>
      <c r="L1338" s="159">
        <v>45982</v>
      </c>
      <c r="M1338" s="163"/>
      <c r="N1338" s="163"/>
      <c r="O1338" s="163"/>
    </row>
    <row r="1339" spans="1:15">
      <c r="A1339" s="163"/>
      <c r="B1339" s="163"/>
      <c r="C1339" s="163"/>
      <c r="D1339" s="190" t="s">
        <v>14358</v>
      </c>
      <c r="E1339" s="165">
        <v>45974</v>
      </c>
      <c r="F1339" s="165">
        <v>45974</v>
      </c>
      <c r="G1339" s="163" t="s">
        <v>12123</v>
      </c>
      <c r="H1339" s="163" t="s">
        <v>15012</v>
      </c>
      <c r="I1339" s="163"/>
      <c r="J1339" s="163">
        <v>715</v>
      </c>
      <c r="K1339" s="164" t="s">
        <v>195</v>
      </c>
      <c r="L1339" s="159">
        <v>45979</v>
      </c>
      <c r="M1339" s="163"/>
      <c r="N1339" s="163"/>
      <c r="O1339" s="163"/>
    </row>
    <row r="1340" spans="1:15">
      <c r="A1340" s="163"/>
      <c r="B1340" s="163"/>
      <c r="C1340" s="163"/>
      <c r="D1340" s="190" t="s">
        <v>14359</v>
      </c>
      <c r="E1340" s="165">
        <v>45974</v>
      </c>
      <c r="F1340" s="165">
        <v>45974</v>
      </c>
      <c r="G1340" s="163" t="s">
        <v>12123</v>
      </c>
      <c r="H1340" s="163" t="s">
        <v>15012</v>
      </c>
      <c r="I1340" s="163"/>
      <c r="J1340" s="163">
        <v>714</v>
      </c>
      <c r="K1340" s="189" t="s">
        <v>195</v>
      </c>
      <c r="L1340" s="159">
        <v>45975</v>
      </c>
      <c r="M1340" s="163"/>
      <c r="N1340" s="163"/>
      <c r="O1340" s="163"/>
    </row>
    <row r="1341" spans="1:15">
      <c r="A1341" s="163"/>
      <c r="B1341" s="163"/>
      <c r="C1341" s="163"/>
      <c r="D1341" s="190" t="s">
        <v>14360</v>
      </c>
      <c r="E1341" s="165">
        <v>45976</v>
      </c>
      <c r="F1341" s="165">
        <v>45976</v>
      </c>
      <c r="G1341" s="163" t="s">
        <v>217</v>
      </c>
      <c r="H1341" s="163" t="s">
        <v>15060</v>
      </c>
      <c r="I1341" s="163"/>
      <c r="J1341" s="163" t="s">
        <v>3440</v>
      </c>
      <c r="K1341" s="189" t="s">
        <v>195</v>
      </c>
      <c r="L1341" s="159">
        <v>45982</v>
      </c>
      <c r="M1341" s="163"/>
      <c r="N1341" s="163"/>
      <c r="O1341" s="163"/>
    </row>
    <row r="1342" spans="1:15">
      <c r="A1342" s="163"/>
      <c r="B1342" s="163"/>
      <c r="C1342" s="163"/>
      <c r="D1342" s="190" t="s">
        <v>14361</v>
      </c>
      <c r="E1342" s="165">
        <v>45976</v>
      </c>
      <c r="F1342" s="165">
        <v>45976</v>
      </c>
      <c r="G1342" s="163" t="s">
        <v>6842</v>
      </c>
      <c r="H1342" s="163" t="s">
        <v>15504</v>
      </c>
      <c r="I1342" s="163"/>
      <c r="J1342" s="163" t="s">
        <v>3440</v>
      </c>
      <c r="K1342" s="189" t="s">
        <v>195</v>
      </c>
      <c r="L1342" s="159">
        <v>45982</v>
      </c>
      <c r="M1342" s="163"/>
      <c r="N1342" s="163"/>
      <c r="O1342" s="163"/>
    </row>
    <row r="1343" spans="1:15">
      <c r="A1343" s="163"/>
      <c r="B1343" s="163"/>
      <c r="C1343" s="163"/>
      <c r="D1343" s="190" t="s">
        <v>15563</v>
      </c>
      <c r="E1343" s="165">
        <v>45981</v>
      </c>
      <c r="F1343" s="165">
        <v>45981</v>
      </c>
      <c r="G1343" s="163" t="s">
        <v>6842</v>
      </c>
      <c r="H1343" s="163" t="s">
        <v>15504</v>
      </c>
      <c r="I1343" s="163"/>
      <c r="J1343" s="163" t="s">
        <v>3440</v>
      </c>
      <c r="K1343" s="189" t="s">
        <v>195</v>
      </c>
      <c r="L1343" s="159">
        <v>45982</v>
      </c>
      <c r="M1343" s="163"/>
      <c r="N1343" s="163"/>
      <c r="O1343" s="163"/>
    </row>
    <row r="1344" spans="1:15">
      <c r="A1344" s="163"/>
      <c r="B1344" s="163"/>
      <c r="C1344" s="163"/>
      <c r="D1344" s="190" t="s">
        <v>14362</v>
      </c>
      <c r="E1344" s="165">
        <v>45975</v>
      </c>
      <c r="F1344" s="165">
        <v>45975</v>
      </c>
      <c r="G1344" s="163" t="s">
        <v>11176</v>
      </c>
      <c r="H1344" s="163" t="s">
        <v>15411</v>
      </c>
      <c r="I1344" s="163"/>
      <c r="J1344" s="163">
        <v>805</v>
      </c>
      <c r="K1344" s="189" t="s">
        <v>195</v>
      </c>
      <c r="L1344" s="159">
        <v>45982</v>
      </c>
      <c r="M1344" s="163"/>
      <c r="N1344" s="163"/>
      <c r="O1344" s="163"/>
    </row>
    <row r="1345" spans="1:15">
      <c r="A1345" s="163"/>
      <c r="B1345" s="163"/>
      <c r="C1345" s="163"/>
      <c r="D1345" s="190" t="s">
        <v>14363</v>
      </c>
      <c r="E1345" s="165">
        <v>45989</v>
      </c>
      <c r="F1345" s="165">
        <v>45990</v>
      </c>
      <c r="G1345" s="163" t="s">
        <v>11176</v>
      </c>
      <c r="H1345" s="163" t="s">
        <v>15496</v>
      </c>
      <c r="I1345" s="163" t="s">
        <v>3440</v>
      </c>
      <c r="J1345" s="163">
        <v>807</v>
      </c>
      <c r="K1345" s="164" t="s">
        <v>195</v>
      </c>
      <c r="L1345" s="159">
        <v>45992</v>
      </c>
      <c r="M1345" s="163"/>
      <c r="N1345" s="163"/>
      <c r="O1345" s="163"/>
    </row>
    <row r="1346" spans="1:15">
      <c r="A1346" s="163"/>
      <c r="B1346" s="163"/>
      <c r="C1346" s="163"/>
      <c r="D1346" s="190" t="s">
        <v>14364</v>
      </c>
      <c r="E1346" s="165">
        <v>45976</v>
      </c>
      <c r="F1346" s="165">
        <v>45976</v>
      </c>
      <c r="G1346" s="163" t="s">
        <v>6842</v>
      </c>
      <c r="H1346" s="163" t="s">
        <v>15535</v>
      </c>
      <c r="I1346" s="163"/>
      <c r="J1346" s="163" t="s">
        <v>15493</v>
      </c>
      <c r="K1346" s="164" t="s">
        <v>195</v>
      </c>
      <c r="L1346" s="159">
        <v>45979</v>
      </c>
      <c r="M1346" s="163"/>
      <c r="N1346" s="163"/>
      <c r="O1346" s="163"/>
    </row>
    <row r="1347" spans="1:15">
      <c r="A1347" s="163"/>
      <c r="B1347" s="163"/>
      <c r="C1347" s="163"/>
      <c r="D1347" s="190" t="s">
        <v>14365</v>
      </c>
      <c r="E1347" s="165">
        <v>45978</v>
      </c>
      <c r="F1347" s="165">
        <v>45978</v>
      </c>
      <c r="G1347" s="163" t="s">
        <v>12123</v>
      </c>
      <c r="H1347" s="163" t="s">
        <v>15178</v>
      </c>
      <c r="I1347" s="163"/>
      <c r="J1347" s="163">
        <v>716</v>
      </c>
      <c r="K1347" s="164" t="s">
        <v>195</v>
      </c>
      <c r="L1347" s="159">
        <v>45979</v>
      </c>
      <c r="M1347" s="163"/>
      <c r="N1347" s="163"/>
      <c r="O1347" s="163"/>
    </row>
    <row r="1348" spans="1:15">
      <c r="A1348" s="163"/>
      <c r="B1348" s="163"/>
      <c r="C1348" s="163"/>
      <c r="D1348" s="190" t="s">
        <v>14366</v>
      </c>
      <c r="E1348" s="165">
        <v>45980</v>
      </c>
      <c r="F1348" s="165">
        <v>45980</v>
      </c>
      <c r="G1348" s="163" t="s">
        <v>12123</v>
      </c>
      <c r="H1348" s="163" t="s">
        <v>15178</v>
      </c>
      <c r="I1348" s="163"/>
      <c r="J1348" s="163">
        <v>711</v>
      </c>
      <c r="K1348" s="164" t="s">
        <v>195</v>
      </c>
      <c r="L1348" s="159">
        <v>45981</v>
      </c>
      <c r="M1348" s="163"/>
      <c r="N1348" s="163"/>
      <c r="O1348" s="163"/>
    </row>
    <row r="1349" spans="1:15">
      <c r="A1349" s="163"/>
      <c r="B1349" s="163"/>
      <c r="C1349" s="163"/>
      <c r="D1349" s="190" t="s">
        <v>14367</v>
      </c>
      <c r="E1349" s="165">
        <v>45980</v>
      </c>
      <c r="F1349" s="165">
        <v>45980</v>
      </c>
      <c r="G1349" s="163" t="s">
        <v>11176</v>
      </c>
      <c r="H1349" s="163" t="s">
        <v>15496</v>
      </c>
      <c r="I1349" s="163"/>
      <c r="J1349" s="163">
        <v>905</v>
      </c>
      <c r="K1349" s="164" t="s">
        <v>195</v>
      </c>
      <c r="L1349" s="159">
        <v>45981</v>
      </c>
      <c r="M1349" s="163"/>
      <c r="N1349" s="163"/>
      <c r="O1349" s="163"/>
    </row>
    <row r="1350" spans="1:15">
      <c r="A1350" s="163"/>
      <c r="B1350" s="163"/>
      <c r="C1350" s="163"/>
      <c r="D1350" s="190" t="s">
        <v>14368</v>
      </c>
      <c r="E1350" s="165">
        <v>45980</v>
      </c>
      <c r="F1350" s="165">
        <v>45980</v>
      </c>
      <c r="G1350" s="163" t="s">
        <v>11176</v>
      </c>
      <c r="H1350" s="163" t="s">
        <v>15496</v>
      </c>
      <c r="I1350" s="163"/>
      <c r="J1350" s="163">
        <v>907</v>
      </c>
      <c r="K1350" s="164" t="s">
        <v>195</v>
      </c>
      <c r="L1350" s="159">
        <v>45981</v>
      </c>
      <c r="M1350" s="163"/>
      <c r="N1350" s="163"/>
      <c r="O1350" s="163"/>
    </row>
    <row r="1351" spans="1:15">
      <c r="A1351" s="163"/>
      <c r="B1351" s="163"/>
      <c r="C1351" s="163"/>
      <c r="D1351" s="190" t="s">
        <v>14369</v>
      </c>
      <c r="E1351" s="165">
        <v>45980</v>
      </c>
      <c r="F1351" s="165">
        <v>45980</v>
      </c>
      <c r="G1351" s="163" t="s">
        <v>11176</v>
      </c>
      <c r="H1351" s="163" t="s">
        <v>15496</v>
      </c>
      <c r="I1351" s="163"/>
      <c r="J1351" s="163">
        <v>908</v>
      </c>
      <c r="K1351" s="164" t="s">
        <v>195</v>
      </c>
      <c r="L1351" s="159">
        <v>45981</v>
      </c>
      <c r="M1351" s="163"/>
      <c r="N1351" s="163"/>
      <c r="O1351" s="163"/>
    </row>
    <row r="1352" spans="1:15">
      <c r="A1352" s="163"/>
      <c r="B1352" s="163"/>
      <c r="C1352" s="163"/>
      <c r="D1352" s="190" t="s">
        <v>14370</v>
      </c>
      <c r="E1352" s="165">
        <v>45980</v>
      </c>
      <c r="F1352" s="165">
        <v>45980</v>
      </c>
      <c r="G1352" s="163" t="s">
        <v>11176</v>
      </c>
      <c r="H1352" s="163" t="s">
        <v>15496</v>
      </c>
      <c r="I1352" s="163"/>
      <c r="J1352" s="163">
        <v>909</v>
      </c>
      <c r="K1352" s="164" t="s">
        <v>195</v>
      </c>
      <c r="L1352" s="159">
        <v>45982</v>
      </c>
      <c r="M1352" s="163"/>
      <c r="N1352" s="163"/>
      <c r="O1352" s="163"/>
    </row>
    <row r="1353" spans="1:15">
      <c r="A1353" s="163"/>
      <c r="B1353" s="163"/>
      <c r="C1353" s="163"/>
      <c r="D1353" s="190" t="s">
        <v>14371</v>
      </c>
      <c r="E1353" s="165">
        <v>45980</v>
      </c>
      <c r="F1353" s="165">
        <v>45980</v>
      </c>
      <c r="G1353" s="163" t="s">
        <v>11176</v>
      </c>
      <c r="H1353" s="163" t="s">
        <v>15496</v>
      </c>
      <c r="I1353" s="163"/>
      <c r="J1353" s="163">
        <v>910</v>
      </c>
      <c r="K1353" s="164" t="s">
        <v>195</v>
      </c>
      <c r="L1353" s="159">
        <v>45981</v>
      </c>
      <c r="M1353" s="163"/>
      <c r="N1353" s="163"/>
      <c r="O1353" s="163"/>
    </row>
    <row r="1354" spans="1:15">
      <c r="A1354" s="163"/>
      <c r="B1354" s="163"/>
      <c r="C1354" s="163"/>
      <c r="D1354" s="190" t="s">
        <v>14372</v>
      </c>
      <c r="E1354" s="165">
        <v>45980</v>
      </c>
      <c r="F1354" s="165">
        <v>45980</v>
      </c>
      <c r="G1354" s="163" t="s">
        <v>11176</v>
      </c>
      <c r="H1354" s="163" t="s">
        <v>15496</v>
      </c>
      <c r="I1354" s="163"/>
      <c r="J1354" s="163">
        <v>912</v>
      </c>
      <c r="K1354" s="164" t="s">
        <v>195</v>
      </c>
      <c r="L1354" s="159">
        <v>45982</v>
      </c>
      <c r="M1354" s="163"/>
      <c r="N1354" s="163"/>
      <c r="O1354" s="163"/>
    </row>
    <row r="1355" spans="1:15">
      <c r="A1355" s="163"/>
      <c r="B1355" s="163"/>
      <c r="C1355" s="163"/>
      <c r="D1355" s="190" t="s">
        <v>14373</v>
      </c>
      <c r="E1355" s="165">
        <v>45989</v>
      </c>
      <c r="F1355" s="165">
        <v>45990</v>
      </c>
      <c r="G1355" s="163" t="s">
        <v>11176</v>
      </c>
      <c r="H1355" s="163" t="s">
        <v>15496</v>
      </c>
      <c r="I1355" s="163" t="s">
        <v>3440</v>
      </c>
      <c r="J1355" s="163">
        <v>806</v>
      </c>
      <c r="K1355" s="164" t="s">
        <v>197</v>
      </c>
      <c r="L1355" s="159">
        <v>45992</v>
      </c>
      <c r="M1355" s="163"/>
      <c r="N1355" s="163"/>
      <c r="O1355" s="163"/>
    </row>
    <row r="1356" spans="1:15">
      <c r="A1356" s="163"/>
      <c r="B1356" s="163"/>
      <c r="C1356" s="163"/>
      <c r="D1356" s="190" t="s">
        <v>14374</v>
      </c>
      <c r="E1356" s="165">
        <v>45981</v>
      </c>
      <c r="F1356" s="165">
        <v>45981</v>
      </c>
      <c r="G1356" s="163" t="s">
        <v>11176</v>
      </c>
      <c r="H1356" s="163" t="s">
        <v>15057</v>
      </c>
      <c r="I1356" s="163"/>
      <c r="J1356" s="163">
        <v>809</v>
      </c>
      <c r="K1356" s="164" t="s">
        <v>195</v>
      </c>
      <c r="L1356" s="159">
        <v>45982</v>
      </c>
      <c r="M1356" s="163"/>
      <c r="N1356" s="163"/>
      <c r="O1356" s="163"/>
    </row>
    <row r="1357" spans="1:15">
      <c r="A1357" s="163"/>
      <c r="B1357" s="163"/>
      <c r="C1357" s="163"/>
      <c r="D1357" s="190" t="s">
        <v>14375</v>
      </c>
      <c r="E1357" s="165">
        <v>45981</v>
      </c>
      <c r="F1357" s="165">
        <v>45981</v>
      </c>
      <c r="G1357" s="163" t="s">
        <v>11176</v>
      </c>
      <c r="H1357" s="163" t="s">
        <v>15057</v>
      </c>
      <c r="I1357" s="163"/>
      <c r="J1357" s="163">
        <v>811</v>
      </c>
      <c r="K1357" s="164" t="s">
        <v>195</v>
      </c>
      <c r="L1357" s="159">
        <v>45982</v>
      </c>
      <c r="M1357" s="163"/>
      <c r="N1357" s="163"/>
      <c r="O1357" s="163"/>
    </row>
    <row r="1358" spans="1:15">
      <c r="A1358" s="163"/>
      <c r="B1358" s="163"/>
      <c r="C1358" s="163"/>
      <c r="D1358" s="190" t="s">
        <v>14376</v>
      </c>
      <c r="E1358" s="165">
        <v>45981</v>
      </c>
      <c r="F1358" s="165">
        <v>45981</v>
      </c>
      <c r="G1358" s="163" t="s">
        <v>11176</v>
      </c>
      <c r="H1358" s="163" t="s">
        <v>15057</v>
      </c>
      <c r="I1358" s="163"/>
      <c r="J1358" s="163">
        <v>812</v>
      </c>
      <c r="K1358" s="164" t="s">
        <v>195</v>
      </c>
      <c r="L1358" s="159">
        <v>45982</v>
      </c>
      <c r="M1358" s="163"/>
      <c r="N1358" s="163"/>
      <c r="O1358" s="163"/>
    </row>
    <row r="1359" spans="1:15">
      <c r="A1359" s="163"/>
      <c r="B1359" s="163"/>
      <c r="C1359" s="163"/>
      <c r="D1359" s="190" t="s">
        <v>14377</v>
      </c>
      <c r="E1359" s="165">
        <v>45981</v>
      </c>
      <c r="F1359" s="165">
        <v>45981</v>
      </c>
      <c r="G1359" s="163" t="s">
        <v>11176</v>
      </c>
      <c r="H1359" s="163" t="s">
        <v>15057</v>
      </c>
      <c r="I1359" s="163"/>
      <c r="J1359" s="163">
        <v>814</v>
      </c>
      <c r="K1359" s="164" t="s">
        <v>195</v>
      </c>
      <c r="L1359" s="159">
        <v>45982</v>
      </c>
      <c r="M1359" s="163"/>
      <c r="N1359" s="163"/>
      <c r="O1359" s="163"/>
    </row>
    <row r="1360" spans="1:15">
      <c r="A1360" s="163"/>
      <c r="B1360" s="163"/>
      <c r="C1360" s="163"/>
      <c r="D1360" s="190" t="s">
        <v>14378</v>
      </c>
      <c r="E1360" s="165">
        <v>45981</v>
      </c>
      <c r="F1360" s="165">
        <v>45981</v>
      </c>
      <c r="G1360" s="163" t="s">
        <v>11176</v>
      </c>
      <c r="H1360" s="163" t="s">
        <v>15057</v>
      </c>
      <c r="I1360" s="163"/>
      <c r="J1360" s="163">
        <v>810</v>
      </c>
      <c r="K1360" s="164" t="s">
        <v>195</v>
      </c>
      <c r="L1360" s="159">
        <v>45982</v>
      </c>
      <c r="M1360" s="163"/>
      <c r="N1360" s="163"/>
      <c r="O1360" s="163"/>
    </row>
    <row r="1361" spans="1:15">
      <c r="A1361" s="163"/>
      <c r="B1361" s="163"/>
      <c r="C1361" s="163"/>
      <c r="D1361" s="190" t="s">
        <v>14379</v>
      </c>
      <c r="E1361" s="165">
        <v>46007</v>
      </c>
      <c r="F1361" s="165">
        <v>46007</v>
      </c>
      <c r="G1361" s="163" t="s">
        <v>11176</v>
      </c>
      <c r="H1361" s="163" t="s">
        <v>15496</v>
      </c>
      <c r="I1361" s="163" t="s">
        <v>3641</v>
      </c>
      <c r="J1361" s="163">
        <v>914</v>
      </c>
      <c r="K1361" s="164"/>
      <c r="L1361" s="159"/>
      <c r="M1361" s="163"/>
      <c r="N1361" s="163"/>
      <c r="O1361" s="163"/>
    </row>
    <row r="1362" spans="1:15">
      <c r="A1362" s="163"/>
      <c r="B1362" s="163"/>
      <c r="C1362" s="163"/>
      <c r="D1362" s="190" t="s">
        <v>14380</v>
      </c>
      <c r="E1362" s="165">
        <v>46007</v>
      </c>
      <c r="F1362" s="165">
        <v>46007</v>
      </c>
      <c r="G1362" s="163" t="s">
        <v>11176</v>
      </c>
      <c r="H1362" s="163" t="s">
        <v>15496</v>
      </c>
      <c r="I1362" s="163" t="s">
        <v>3641</v>
      </c>
      <c r="J1362" s="163">
        <v>916</v>
      </c>
      <c r="K1362" s="164"/>
      <c r="L1362" s="159"/>
      <c r="M1362" s="163"/>
      <c r="N1362" s="163"/>
      <c r="O1362" s="163"/>
    </row>
    <row r="1363" spans="1:15">
      <c r="A1363" s="163"/>
      <c r="B1363" s="163"/>
      <c r="C1363" s="163"/>
      <c r="D1363" s="190" t="s">
        <v>14381</v>
      </c>
      <c r="E1363" s="164"/>
      <c r="F1363" s="164"/>
      <c r="G1363" s="163"/>
      <c r="H1363" s="163"/>
      <c r="I1363" s="163"/>
      <c r="J1363" s="163"/>
      <c r="K1363" s="164"/>
      <c r="L1363" s="164"/>
      <c r="M1363" s="163"/>
      <c r="N1363" s="163"/>
      <c r="O1363" s="163"/>
    </row>
    <row r="1364" spans="1:15">
      <c r="A1364" s="163"/>
      <c r="B1364" s="163"/>
      <c r="C1364" s="163"/>
      <c r="D1364" s="190" t="s">
        <v>15617</v>
      </c>
      <c r="E1364" s="165">
        <v>45986</v>
      </c>
      <c r="F1364" s="165">
        <v>45986</v>
      </c>
      <c r="G1364" s="163" t="s">
        <v>6842</v>
      </c>
      <c r="H1364" s="163" t="s">
        <v>15483</v>
      </c>
      <c r="I1364" s="163" t="s">
        <v>6245</v>
      </c>
      <c r="J1364" s="163">
        <v>1102</v>
      </c>
      <c r="K1364" s="164" t="s">
        <v>459</v>
      </c>
      <c r="L1364" s="164"/>
      <c r="M1364" s="163"/>
      <c r="N1364" s="163"/>
      <c r="O1364" s="163"/>
    </row>
    <row r="1365" spans="1:15">
      <c r="A1365" s="163"/>
      <c r="B1365" s="163"/>
      <c r="C1365" s="163"/>
      <c r="D1365" s="190" t="s">
        <v>14382</v>
      </c>
      <c r="E1365" s="165">
        <v>45982</v>
      </c>
      <c r="F1365" s="165">
        <v>45982</v>
      </c>
      <c r="G1365" s="163" t="s">
        <v>15064</v>
      </c>
      <c r="H1365" s="163" t="s">
        <v>15496</v>
      </c>
      <c r="I1365" s="163"/>
      <c r="J1365" s="163">
        <v>811</v>
      </c>
      <c r="K1365" s="164" t="s">
        <v>459</v>
      </c>
      <c r="L1365" s="164"/>
      <c r="M1365" s="163"/>
      <c r="N1365" s="163"/>
      <c r="O1365" s="163"/>
    </row>
    <row r="1366" spans="1:15">
      <c r="A1366" s="163"/>
      <c r="B1366" s="163"/>
      <c r="C1366" s="163"/>
      <c r="D1366" s="190" t="s">
        <v>14383</v>
      </c>
      <c r="E1366" s="165">
        <v>45982</v>
      </c>
      <c r="F1366" s="165">
        <v>45982</v>
      </c>
      <c r="G1366" s="163" t="s">
        <v>15064</v>
      </c>
      <c r="H1366" s="163" t="s">
        <v>15496</v>
      </c>
      <c r="I1366" s="163"/>
      <c r="J1366" s="163">
        <v>812</v>
      </c>
      <c r="K1366" s="164" t="s">
        <v>195</v>
      </c>
      <c r="L1366" s="165">
        <v>45985</v>
      </c>
      <c r="M1366" s="163"/>
      <c r="N1366" s="163"/>
      <c r="O1366" s="163"/>
    </row>
    <row r="1367" spans="1:15">
      <c r="A1367" s="163"/>
      <c r="B1367" s="163"/>
      <c r="C1367" s="163"/>
      <c r="D1367" s="190" t="s">
        <v>14384</v>
      </c>
      <c r="E1367" s="165">
        <v>45982</v>
      </c>
      <c r="F1367" s="165">
        <v>45982</v>
      </c>
      <c r="G1367" s="163" t="s">
        <v>15064</v>
      </c>
      <c r="H1367" s="163" t="s">
        <v>15496</v>
      </c>
      <c r="I1367" s="163">
        <v>813</v>
      </c>
      <c r="J1367" s="163">
        <v>813</v>
      </c>
      <c r="K1367" s="164" t="s">
        <v>195</v>
      </c>
      <c r="L1367" s="165">
        <v>45985</v>
      </c>
      <c r="M1367" s="163"/>
      <c r="N1367" s="163"/>
      <c r="O1367" s="163"/>
    </row>
    <row r="1368" spans="1:15">
      <c r="A1368" s="163"/>
      <c r="B1368" s="163"/>
      <c r="C1368" s="163"/>
      <c r="D1368" s="190" t="s">
        <v>14385</v>
      </c>
      <c r="E1368" s="165">
        <v>45982</v>
      </c>
      <c r="F1368" s="165">
        <v>45982</v>
      </c>
      <c r="G1368" s="163" t="s">
        <v>15064</v>
      </c>
      <c r="H1368" s="163" t="s">
        <v>15496</v>
      </c>
      <c r="I1368" s="163"/>
      <c r="J1368" s="163">
        <v>814</v>
      </c>
      <c r="K1368" s="164" t="s">
        <v>195</v>
      </c>
      <c r="L1368" s="165">
        <v>45985</v>
      </c>
      <c r="M1368" s="163"/>
      <c r="N1368" s="163"/>
      <c r="O1368" s="163"/>
    </row>
    <row r="1369" spans="1:15">
      <c r="A1369" s="163"/>
      <c r="B1369" s="163"/>
      <c r="C1369" s="163"/>
      <c r="D1369" s="190" t="s">
        <v>14386</v>
      </c>
      <c r="E1369" s="165">
        <v>45982</v>
      </c>
      <c r="F1369" s="165">
        <v>45982</v>
      </c>
      <c r="G1369" s="163" t="s">
        <v>15064</v>
      </c>
      <c r="H1369" s="163" t="s">
        <v>15496</v>
      </c>
      <c r="I1369" s="163"/>
      <c r="J1369" s="163">
        <v>816</v>
      </c>
      <c r="K1369" s="164" t="s">
        <v>195</v>
      </c>
      <c r="L1369" s="165">
        <v>45985</v>
      </c>
      <c r="M1369" s="163"/>
      <c r="N1369" s="163"/>
      <c r="O1369" s="163"/>
    </row>
    <row r="1370" spans="1:15">
      <c r="A1370" s="163"/>
      <c r="B1370" s="163"/>
      <c r="C1370" s="163"/>
      <c r="D1370" s="190" t="s">
        <v>14387</v>
      </c>
      <c r="E1370" s="165">
        <v>45982</v>
      </c>
      <c r="F1370" s="165">
        <v>45982</v>
      </c>
      <c r="G1370" s="163" t="s">
        <v>15064</v>
      </c>
      <c r="H1370" s="163" t="s">
        <v>15496</v>
      </c>
      <c r="I1370" s="163"/>
      <c r="J1370" s="163">
        <v>911</v>
      </c>
      <c r="K1370" s="164" t="s">
        <v>195</v>
      </c>
      <c r="L1370" s="165">
        <v>45985</v>
      </c>
      <c r="M1370" s="163"/>
      <c r="N1370" s="163"/>
      <c r="O1370" s="163"/>
    </row>
    <row r="1371" spans="1:15">
      <c r="A1371" s="163"/>
      <c r="B1371" s="163"/>
      <c r="C1371" s="163"/>
      <c r="D1371" s="190" t="s">
        <v>14388</v>
      </c>
      <c r="E1371" s="165">
        <v>45982</v>
      </c>
      <c r="F1371" s="165">
        <v>45982</v>
      </c>
      <c r="G1371" s="163" t="s">
        <v>15064</v>
      </c>
      <c r="H1371" s="163" t="s">
        <v>15496</v>
      </c>
      <c r="I1371" s="163" t="s">
        <v>3641</v>
      </c>
      <c r="J1371" s="163">
        <v>913</v>
      </c>
      <c r="K1371" s="164" t="s">
        <v>195</v>
      </c>
      <c r="L1371" s="165">
        <v>45985</v>
      </c>
      <c r="M1371" s="163"/>
      <c r="N1371" s="163"/>
      <c r="O1371" s="163"/>
    </row>
    <row r="1372" spans="1:15">
      <c r="A1372" s="163"/>
      <c r="B1372" s="163"/>
      <c r="C1372" s="163"/>
      <c r="D1372" s="190" t="s">
        <v>14389</v>
      </c>
      <c r="E1372" s="165">
        <v>45983</v>
      </c>
      <c r="F1372" s="165">
        <v>45983</v>
      </c>
      <c r="G1372" s="163" t="s">
        <v>6842</v>
      </c>
      <c r="H1372" s="163" t="s">
        <v>15483</v>
      </c>
      <c r="I1372" s="163" t="s">
        <v>15490</v>
      </c>
      <c r="J1372" s="163"/>
      <c r="K1372" s="164" t="s">
        <v>195</v>
      </c>
      <c r="L1372" s="165">
        <v>45986</v>
      </c>
      <c r="M1372" s="163"/>
      <c r="N1372" s="163"/>
      <c r="O1372" s="163"/>
    </row>
    <row r="1373" spans="1:15">
      <c r="A1373" s="163"/>
      <c r="B1373" s="163"/>
      <c r="C1373" s="163"/>
      <c r="D1373" s="190" t="s">
        <v>14390</v>
      </c>
      <c r="E1373" s="165">
        <v>45983</v>
      </c>
      <c r="F1373" s="165">
        <v>45983</v>
      </c>
      <c r="G1373" s="163" t="s">
        <v>15064</v>
      </c>
      <c r="H1373" s="163" t="s">
        <v>15057</v>
      </c>
      <c r="I1373" t="s">
        <v>3641</v>
      </c>
      <c r="J1373">
        <v>901</v>
      </c>
      <c r="K1373" s="164" t="s">
        <v>195</v>
      </c>
      <c r="L1373" s="165">
        <v>45985</v>
      </c>
      <c r="M1373" s="163"/>
      <c r="N1373" s="163"/>
      <c r="O1373" s="163"/>
    </row>
    <row r="1374" spans="1:15">
      <c r="A1374" s="163"/>
      <c r="B1374" s="163"/>
      <c r="C1374" s="163"/>
      <c r="D1374" s="190" t="s">
        <v>14391</v>
      </c>
      <c r="E1374" s="165">
        <v>45983</v>
      </c>
      <c r="F1374" s="165">
        <v>45983</v>
      </c>
      <c r="G1374" s="163" t="s">
        <v>15064</v>
      </c>
      <c r="H1374" s="163" t="s">
        <v>15057</v>
      </c>
      <c r="I1374" t="s">
        <v>3641</v>
      </c>
      <c r="J1374" s="163">
        <v>902</v>
      </c>
      <c r="K1374" s="164" t="s">
        <v>195</v>
      </c>
      <c r="L1374" s="165">
        <v>45985</v>
      </c>
      <c r="M1374" s="163"/>
      <c r="N1374" s="163"/>
      <c r="O1374" s="163"/>
    </row>
    <row r="1375" spans="1:15">
      <c r="A1375" s="163"/>
      <c r="B1375" s="163"/>
      <c r="C1375" s="163"/>
      <c r="D1375" s="190" t="s">
        <v>14392</v>
      </c>
      <c r="E1375" s="165">
        <v>45983</v>
      </c>
      <c r="F1375" s="165">
        <v>45983</v>
      </c>
      <c r="G1375" s="163" t="s">
        <v>15064</v>
      </c>
      <c r="H1375" s="163" t="s">
        <v>15057</v>
      </c>
      <c r="I1375" s="163" t="s">
        <v>3641</v>
      </c>
      <c r="J1375" s="163">
        <v>903</v>
      </c>
      <c r="K1375" s="164" t="s">
        <v>195</v>
      </c>
      <c r="L1375" s="165">
        <v>45985</v>
      </c>
      <c r="M1375" s="163"/>
      <c r="N1375" s="163"/>
      <c r="O1375" s="163"/>
    </row>
    <row r="1376" spans="1:15">
      <c r="A1376" s="163"/>
      <c r="B1376" s="163"/>
      <c r="C1376" s="163"/>
      <c r="D1376" s="190" t="s">
        <v>14393</v>
      </c>
      <c r="E1376" s="165">
        <v>45983</v>
      </c>
      <c r="F1376" s="165">
        <v>45983</v>
      </c>
      <c r="G1376" s="163" t="s">
        <v>15064</v>
      </c>
      <c r="H1376" s="163" t="s">
        <v>15057</v>
      </c>
      <c r="I1376" s="163" t="s">
        <v>3641</v>
      </c>
      <c r="J1376" s="163">
        <v>904</v>
      </c>
      <c r="K1376" s="164" t="s">
        <v>195</v>
      </c>
      <c r="L1376" s="165">
        <v>45985</v>
      </c>
      <c r="M1376" s="163"/>
      <c r="N1376" s="163"/>
      <c r="O1376" s="163"/>
    </row>
    <row r="1377" spans="1:15">
      <c r="A1377" s="163"/>
      <c r="B1377" s="163"/>
      <c r="C1377" s="163"/>
      <c r="D1377" s="190" t="s">
        <v>14394</v>
      </c>
      <c r="E1377" s="165">
        <v>45989</v>
      </c>
      <c r="F1377" s="165">
        <v>45990</v>
      </c>
      <c r="G1377" s="163" t="s">
        <v>15064</v>
      </c>
      <c r="H1377" s="163" t="s">
        <v>15496</v>
      </c>
      <c r="I1377" s="163" t="s">
        <v>3440</v>
      </c>
      <c r="J1377" s="163">
        <v>813</v>
      </c>
      <c r="K1377" s="164" t="s">
        <v>195</v>
      </c>
      <c r="L1377" s="165">
        <v>45995</v>
      </c>
      <c r="M1377" s="163"/>
      <c r="N1377" s="163"/>
      <c r="O1377" s="163"/>
    </row>
    <row r="1378" spans="1:15">
      <c r="A1378" s="163"/>
      <c r="B1378" s="163"/>
      <c r="C1378" s="163"/>
      <c r="D1378" s="190" t="s">
        <v>14395</v>
      </c>
      <c r="E1378" s="165">
        <v>45989</v>
      </c>
      <c r="F1378" s="165">
        <v>45990</v>
      </c>
      <c r="G1378" s="163" t="s">
        <v>12123</v>
      </c>
      <c r="H1378" s="163" t="s">
        <v>15178</v>
      </c>
      <c r="I1378" s="163" t="s">
        <v>3440</v>
      </c>
      <c r="J1378" s="163">
        <v>805</v>
      </c>
      <c r="K1378" s="164" t="s">
        <v>298</v>
      </c>
      <c r="L1378" s="165">
        <v>45995</v>
      </c>
      <c r="M1378" s="163"/>
      <c r="N1378" s="163"/>
      <c r="O1378" s="163"/>
    </row>
    <row r="1379" spans="1:15">
      <c r="A1379" s="163"/>
      <c r="B1379" s="163"/>
      <c r="C1379" s="163"/>
      <c r="D1379" s="190" t="s">
        <v>14396</v>
      </c>
      <c r="E1379" s="165">
        <v>45984</v>
      </c>
      <c r="F1379" s="165">
        <v>45984</v>
      </c>
      <c r="G1379" s="163" t="s">
        <v>15491</v>
      </c>
      <c r="H1379" s="163" t="s">
        <v>15492</v>
      </c>
      <c r="I1379" s="163" t="s">
        <v>15493</v>
      </c>
      <c r="J1379" s="163"/>
      <c r="K1379" s="164" t="s">
        <v>195</v>
      </c>
      <c r="L1379" s="165">
        <v>45986</v>
      </c>
      <c r="M1379" s="163"/>
      <c r="N1379" s="163"/>
      <c r="O1379" s="163"/>
    </row>
    <row r="1380" spans="1:15">
      <c r="A1380" s="163"/>
      <c r="B1380" s="163"/>
      <c r="C1380" s="163"/>
      <c r="D1380" s="190" t="s">
        <v>14397</v>
      </c>
      <c r="E1380" s="165">
        <v>45989</v>
      </c>
      <c r="F1380" s="165">
        <v>45990</v>
      </c>
      <c r="G1380" s="163" t="s">
        <v>15491</v>
      </c>
      <c r="H1380" s="163" t="s">
        <v>15570</v>
      </c>
      <c r="I1380" s="163" t="s">
        <v>995</v>
      </c>
      <c r="J1380" s="163" t="s">
        <v>15616</v>
      </c>
      <c r="K1380" s="164" t="s">
        <v>195</v>
      </c>
      <c r="L1380" s="165">
        <v>45992</v>
      </c>
      <c r="M1380" s="163"/>
      <c r="N1380" s="163"/>
      <c r="O1380" s="163"/>
    </row>
    <row r="1381" spans="1:15">
      <c r="A1381" s="163"/>
      <c r="B1381" s="163"/>
      <c r="C1381" s="163"/>
      <c r="D1381" s="190" t="s">
        <v>14398</v>
      </c>
      <c r="E1381" s="165">
        <v>45988</v>
      </c>
      <c r="F1381" s="165">
        <v>45988</v>
      </c>
      <c r="G1381" s="163" t="s">
        <v>15491</v>
      </c>
      <c r="H1381" s="163" t="s">
        <v>15570</v>
      </c>
      <c r="I1381" s="163" t="s">
        <v>995</v>
      </c>
      <c r="J1381" s="163"/>
      <c r="K1381" s="164" t="s">
        <v>459</v>
      </c>
      <c r="L1381" s="164"/>
      <c r="M1381" s="163"/>
      <c r="N1381" s="163"/>
      <c r="O1381" s="163"/>
    </row>
    <row r="1382" spans="1:15">
      <c r="A1382" s="163"/>
      <c r="B1382" s="163"/>
      <c r="C1382" s="163"/>
      <c r="D1382" s="190" t="s">
        <v>14399</v>
      </c>
      <c r="E1382" s="164"/>
      <c r="F1382" s="164"/>
      <c r="G1382" s="163"/>
      <c r="H1382" s="163"/>
      <c r="I1382" s="163"/>
      <c r="J1382" s="163"/>
      <c r="K1382" s="164"/>
      <c r="L1382" s="164"/>
      <c r="M1382" s="163"/>
      <c r="N1382" s="163"/>
      <c r="O1382" s="163"/>
    </row>
    <row r="1383" spans="1:15">
      <c r="A1383" s="163"/>
      <c r="B1383" s="163"/>
      <c r="C1383" s="163"/>
      <c r="D1383" s="190" t="s">
        <v>14400</v>
      </c>
      <c r="E1383" s="165">
        <v>45992</v>
      </c>
      <c r="F1383" s="165">
        <v>45993</v>
      </c>
      <c r="G1383" s="163"/>
      <c r="H1383" s="163"/>
      <c r="I1383" s="163"/>
      <c r="J1383" s="163"/>
      <c r="K1383" s="164"/>
      <c r="L1383" s="164"/>
      <c r="M1383" s="163"/>
      <c r="N1383" s="163"/>
      <c r="O1383" s="163"/>
    </row>
    <row r="1384" spans="1:15">
      <c r="A1384" s="163"/>
      <c r="B1384" s="163"/>
      <c r="C1384" s="163"/>
      <c r="D1384" s="190" t="s">
        <v>14401</v>
      </c>
      <c r="E1384" s="165">
        <v>45992</v>
      </c>
      <c r="F1384" s="165">
        <v>45993</v>
      </c>
      <c r="G1384" s="163" t="s">
        <v>12123</v>
      </c>
      <c r="H1384" s="163" t="s">
        <v>15178</v>
      </c>
      <c r="I1384" s="163" t="s">
        <v>3440</v>
      </c>
      <c r="J1384" s="163">
        <v>808</v>
      </c>
      <c r="K1384" s="164" t="s">
        <v>195</v>
      </c>
      <c r="L1384" s="165">
        <v>45995</v>
      </c>
      <c r="M1384" s="163"/>
      <c r="N1384" s="163"/>
      <c r="O1384" s="163"/>
    </row>
    <row r="1385" spans="1:15">
      <c r="A1385" s="163"/>
      <c r="B1385" s="163"/>
      <c r="C1385" s="163"/>
      <c r="D1385" s="190" t="s">
        <v>14402</v>
      </c>
      <c r="E1385" s="165">
        <v>45992</v>
      </c>
      <c r="F1385" s="165">
        <v>45993</v>
      </c>
      <c r="G1385" s="163" t="s">
        <v>12123</v>
      </c>
      <c r="H1385" s="163" t="s">
        <v>15178</v>
      </c>
      <c r="I1385" s="163" t="s">
        <v>3440</v>
      </c>
      <c r="J1385" s="163">
        <v>807</v>
      </c>
      <c r="K1385" s="164" t="s">
        <v>195</v>
      </c>
      <c r="L1385" s="165">
        <v>45995</v>
      </c>
      <c r="M1385" s="163"/>
      <c r="N1385" s="163"/>
      <c r="O1385" s="163"/>
    </row>
    <row r="1386" spans="1:15">
      <c r="A1386" s="163"/>
      <c r="B1386" s="163"/>
      <c r="C1386" s="163"/>
      <c r="D1386" s="190" t="s">
        <v>14403</v>
      </c>
      <c r="E1386" s="165">
        <v>45992</v>
      </c>
      <c r="F1386" s="165">
        <v>45993</v>
      </c>
      <c r="G1386" s="163" t="s">
        <v>12123</v>
      </c>
      <c r="H1386" s="163" t="s">
        <v>15178</v>
      </c>
      <c r="I1386" s="163" t="s">
        <v>3440</v>
      </c>
      <c r="J1386" s="163">
        <v>803</v>
      </c>
      <c r="K1386" s="164" t="s">
        <v>195</v>
      </c>
      <c r="L1386" s="165">
        <v>45995</v>
      </c>
      <c r="M1386" s="163"/>
      <c r="N1386" s="163"/>
      <c r="O1386" s="163"/>
    </row>
    <row r="1387" spans="1:15">
      <c r="A1387" s="163"/>
      <c r="B1387" s="163"/>
      <c r="C1387" s="163"/>
      <c r="D1387" s="190" t="s">
        <v>14404</v>
      </c>
      <c r="E1387" s="165">
        <v>45992</v>
      </c>
      <c r="F1387" s="165">
        <v>45993</v>
      </c>
      <c r="G1387" s="163" t="s">
        <v>12123</v>
      </c>
      <c r="H1387" s="163" t="s">
        <v>15178</v>
      </c>
      <c r="I1387" s="163" t="s">
        <v>3440</v>
      </c>
      <c r="J1387" s="163">
        <v>801</v>
      </c>
      <c r="K1387" s="164" t="s">
        <v>195</v>
      </c>
      <c r="L1387" s="165">
        <v>45995</v>
      </c>
      <c r="M1387" s="163"/>
      <c r="N1387" s="163"/>
      <c r="O1387" s="163"/>
    </row>
    <row r="1388" spans="1:15">
      <c r="A1388" s="163"/>
      <c r="B1388" s="163"/>
      <c r="C1388" s="163"/>
      <c r="D1388" s="190" t="s">
        <v>14405</v>
      </c>
      <c r="E1388" s="165">
        <v>45992</v>
      </c>
      <c r="F1388" s="165">
        <v>45993</v>
      </c>
      <c r="G1388" s="163" t="s">
        <v>12123</v>
      </c>
      <c r="H1388" s="163" t="s">
        <v>15178</v>
      </c>
      <c r="I1388" s="163" t="s">
        <v>3440</v>
      </c>
      <c r="J1388" s="163">
        <v>802</v>
      </c>
      <c r="K1388" s="164" t="s">
        <v>195</v>
      </c>
      <c r="L1388" s="165">
        <v>45995</v>
      </c>
      <c r="M1388" s="163"/>
      <c r="N1388" s="163"/>
      <c r="O1388" s="163"/>
    </row>
    <row r="1389" spans="1:15">
      <c r="A1389" s="163"/>
      <c r="B1389" s="163"/>
      <c r="C1389" s="163"/>
      <c r="D1389" s="190" t="s">
        <v>14406</v>
      </c>
      <c r="E1389" s="165">
        <v>45992</v>
      </c>
      <c r="F1389" s="165">
        <v>45993</v>
      </c>
      <c r="G1389" s="163" t="s">
        <v>12123</v>
      </c>
      <c r="H1389" s="163" t="s">
        <v>15178</v>
      </c>
      <c r="I1389" s="163" t="s">
        <v>3440</v>
      </c>
      <c r="J1389" s="163">
        <v>812</v>
      </c>
      <c r="K1389" s="164" t="s">
        <v>195</v>
      </c>
      <c r="L1389" s="165">
        <v>45995</v>
      </c>
      <c r="M1389" s="163"/>
      <c r="N1389" s="163"/>
      <c r="O1389" s="163"/>
    </row>
    <row r="1390" spans="1:15">
      <c r="A1390" s="163"/>
      <c r="B1390" s="163"/>
      <c r="C1390" s="163"/>
      <c r="D1390" s="190" t="s">
        <v>14407</v>
      </c>
      <c r="E1390" s="165">
        <v>45992</v>
      </c>
      <c r="F1390" s="165">
        <v>45993</v>
      </c>
      <c r="G1390" s="163" t="s">
        <v>12123</v>
      </c>
      <c r="H1390" s="163" t="s">
        <v>15178</v>
      </c>
      <c r="I1390" s="163" t="s">
        <v>2800</v>
      </c>
      <c r="J1390" s="163">
        <v>604</v>
      </c>
      <c r="K1390" s="164" t="s">
        <v>197</v>
      </c>
      <c r="L1390" s="165">
        <v>45995</v>
      </c>
      <c r="M1390" s="163"/>
      <c r="N1390" s="163"/>
      <c r="O1390" s="163"/>
    </row>
    <row r="1391" spans="1:15">
      <c r="A1391" s="163"/>
      <c r="B1391" s="163"/>
      <c r="C1391" s="163"/>
      <c r="D1391" s="190" t="s">
        <v>14408</v>
      </c>
      <c r="E1391" s="165">
        <v>46008</v>
      </c>
      <c r="F1391" s="165">
        <v>46008</v>
      </c>
      <c r="G1391" s="163" t="s">
        <v>12123</v>
      </c>
      <c r="H1391" s="163" t="s">
        <v>15178</v>
      </c>
      <c r="I1391" s="163" t="s">
        <v>2800</v>
      </c>
      <c r="J1391" s="163">
        <v>608</v>
      </c>
      <c r="K1391" s="164"/>
      <c r="L1391" s="165"/>
      <c r="M1391" s="163"/>
      <c r="N1391" s="163"/>
      <c r="O1391" s="163"/>
    </row>
    <row r="1392" spans="1:15">
      <c r="A1392" s="163"/>
      <c r="B1392" s="163"/>
      <c r="C1392" s="163"/>
      <c r="D1392" s="190" t="s">
        <v>14409</v>
      </c>
      <c r="E1392" s="165">
        <v>45992</v>
      </c>
      <c r="F1392" s="165">
        <v>45993</v>
      </c>
      <c r="G1392" s="163" t="s">
        <v>15491</v>
      </c>
      <c r="H1392" s="163" t="s">
        <v>15613</v>
      </c>
      <c r="I1392" s="163" t="s">
        <v>15614</v>
      </c>
      <c r="J1392" s="163"/>
      <c r="K1392" s="164" t="s">
        <v>195</v>
      </c>
      <c r="L1392" s="165">
        <v>45995</v>
      </c>
      <c r="M1392" s="163"/>
      <c r="N1392" s="163"/>
      <c r="O1392" s="163"/>
    </row>
    <row r="1393" spans="1:15">
      <c r="A1393" s="163"/>
      <c r="B1393" s="163"/>
      <c r="C1393" s="163"/>
      <c r="D1393" s="190" t="s">
        <v>14410</v>
      </c>
      <c r="E1393" s="165">
        <v>45992</v>
      </c>
      <c r="F1393" s="165">
        <v>45993</v>
      </c>
      <c r="G1393" s="163" t="s">
        <v>12123</v>
      </c>
      <c r="H1393" s="163" t="s">
        <v>15178</v>
      </c>
      <c r="I1393" s="163" t="s">
        <v>3440</v>
      </c>
      <c r="J1393" s="163">
        <v>805</v>
      </c>
      <c r="K1393" s="164" t="s">
        <v>195</v>
      </c>
      <c r="L1393" s="165">
        <v>45995</v>
      </c>
      <c r="M1393" s="163"/>
      <c r="N1393" s="163"/>
      <c r="O1393" s="163"/>
    </row>
    <row r="1394" spans="1:15">
      <c r="A1394" s="163"/>
      <c r="B1394" s="163"/>
      <c r="C1394" s="163"/>
      <c r="D1394" s="190" t="s">
        <v>14411</v>
      </c>
      <c r="E1394" s="165">
        <v>45992</v>
      </c>
      <c r="F1394" s="165">
        <v>45993</v>
      </c>
      <c r="G1394" s="163" t="s">
        <v>6842</v>
      </c>
      <c r="H1394" s="163" t="s">
        <v>15483</v>
      </c>
      <c r="I1394" s="163" t="s">
        <v>6245</v>
      </c>
      <c r="J1394" s="163">
        <v>1101</v>
      </c>
      <c r="K1394" s="164" t="s">
        <v>298</v>
      </c>
      <c r="L1394" s="165">
        <v>45995</v>
      </c>
      <c r="M1394" s="163"/>
      <c r="N1394" s="163"/>
      <c r="O1394" s="163"/>
    </row>
    <row r="1395" spans="1:15">
      <c r="A1395" s="163"/>
      <c r="B1395" s="163"/>
      <c r="C1395" s="163"/>
      <c r="D1395" s="190" t="s">
        <v>14412</v>
      </c>
      <c r="E1395" s="165">
        <v>45992</v>
      </c>
      <c r="F1395" s="165">
        <v>45993</v>
      </c>
      <c r="G1395" s="163" t="s">
        <v>15491</v>
      </c>
      <c r="H1395" s="163" t="s">
        <v>15613</v>
      </c>
      <c r="I1395" s="163" t="s">
        <v>15615</v>
      </c>
      <c r="J1395" s="163" t="s">
        <v>15616</v>
      </c>
      <c r="K1395" s="164" t="s">
        <v>195</v>
      </c>
      <c r="L1395" s="165">
        <v>45995</v>
      </c>
      <c r="M1395" s="163"/>
      <c r="N1395" s="163"/>
      <c r="O1395" s="163"/>
    </row>
    <row r="1396" spans="1:15">
      <c r="A1396" s="163"/>
      <c r="B1396" s="163"/>
      <c r="C1396" s="163"/>
      <c r="D1396" s="190" t="s">
        <v>14413</v>
      </c>
      <c r="E1396" s="165">
        <v>45992</v>
      </c>
      <c r="F1396" s="165">
        <v>45993</v>
      </c>
      <c r="G1396" s="163" t="s">
        <v>5331</v>
      </c>
      <c r="H1396" s="163" t="s">
        <v>10830</v>
      </c>
      <c r="I1396" s="163"/>
      <c r="J1396" s="163"/>
      <c r="K1396" s="164" t="s">
        <v>195</v>
      </c>
      <c r="L1396" s="165">
        <v>45995</v>
      </c>
      <c r="M1396" s="163"/>
      <c r="N1396" s="163"/>
      <c r="O1396" s="163"/>
    </row>
    <row r="1397" spans="1:15">
      <c r="A1397" s="163"/>
      <c r="B1397" s="163"/>
      <c r="C1397" s="163"/>
      <c r="D1397" s="190" t="s">
        <v>14414</v>
      </c>
      <c r="E1397" s="165">
        <v>45996</v>
      </c>
      <c r="F1397" s="165">
        <v>45997</v>
      </c>
      <c r="G1397" s="163" t="s">
        <v>15491</v>
      </c>
      <c r="H1397" s="163" t="s">
        <v>15670</v>
      </c>
      <c r="I1397" s="163" t="s">
        <v>15614</v>
      </c>
      <c r="J1397" s="163"/>
      <c r="K1397" s="164" t="s">
        <v>195</v>
      </c>
      <c r="L1397" s="165">
        <v>45997</v>
      </c>
      <c r="M1397" s="163"/>
      <c r="N1397" s="163"/>
      <c r="O1397" s="163"/>
    </row>
    <row r="1398" spans="1:15">
      <c r="A1398" s="163"/>
      <c r="B1398" s="163"/>
      <c r="C1398" s="163"/>
      <c r="D1398" s="190" t="s">
        <v>14415</v>
      </c>
      <c r="E1398" s="165">
        <v>45996</v>
      </c>
      <c r="F1398" s="165">
        <v>45997</v>
      </c>
      <c r="G1398" s="163" t="s">
        <v>6842</v>
      </c>
      <c r="H1398" s="163" t="s">
        <v>15671</v>
      </c>
      <c r="I1398" s="163" t="s">
        <v>15672</v>
      </c>
      <c r="J1398" s="163" t="s">
        <v>15672</v>
      </c>
      <c r="K1398" s="164" t="s">
        <v>195</v>
      </c>
      <c r="L1398" s="165">
        <v>45997</v>
      </c>
      <c r="M1398" s="163"/>
      <c r="N1398" s="163"/>
      <c r="O1398" s="163"/>
    </row>
    <row r="1399" spans="1:15">
      <c r="A1399" s="163"/>
      <c r="B1399" s="163"/>
      <c r="C1399" s="163"/>
      <c r="D1399" s="190" t="s">
        <v>14416</v>
      </c>
      <c r="E1399" s="165">
        <v>45999</v>
      </c>
      <c r="F1399" s="165">
        <v>46001</v>
      </c>
      <c r="G1399" s="163" t="s">
        <v>15064</v>
      </c>
      <c r="H1399" s="163" t="s">
        <v>15496</v>
      </c>
      <c r="I1399" s="163" t="s">
        <v>15673</v>
      </c>
      <c r="J1399" s="163">
        <v>1005</v>
      </c>
      <c r="K1399" s="164" t="s">
        <v>298</v>
      </c>
      <c r="L1399" s="165">
        <v>46001</v>
      </c>
      <c r="M1399" s="163"/>
      <c r="N1399" s="163"/>
      <c r="O1399" s="163"/>
    </row>
    <row r="1400" spans="1:15">
      <c r="A1400" s="163"/>
      <c r="B1400" s="163"/>
      <c r="C1400" s="163"/>
      <c r="D1400" s="190" t="s">
        <v>14417</v>
      </c>
      <c r="E1400" s="165">
        <v>45997</v>
      </c>
      <c r="F1400" s="165">
        <v>45999</v>
      </c>
      <c r="G1400" s="163" t="s">
        <v>15064</v>
      </c>
      <c r="H1400" s="163" t="s">
        <v>15496</v>
      </c>
      <c r="I1400" s="163" t="s">
        <v>15673</v>
      </c>
      <c r="J1400" s="163">
        <v>1007</v>
      </c>
      <c r="K1400" s="164" t="s">
        <v>298</v>
      </c>
      <c r="L1400" s="165">
        <v>45999</v>
      </c>
      <c r="M1400" s="163"/>
      <c r="N1400" s="163"/>
      <c r="O1400" s="163"/>
    </row>
    <row r="1401" spans="1:15">
      <c r="A1401" s="163"/>
      <c r="B1401" s="163"/>
      <c r="C1401" s="163"/>
      <c r="D1401" s="190" t="s">
        <v>14418</v>
      </c>
      <c r="E1401" s="165">
        <v>45997</v>
      </c>
      <c r="F1401" s="165">
        <v>46001</v>
      </c>
      <c r="G1401" s="163" t="s">
        <v>15064</v>
      </c>
      <c r="H1401" s="163" t="s">
        <v>15496</v>
      </c>
      <c r="I1401" s="163" t="s">
        <v>15673</v>
      </c>
      <c r="J1401" s="163">
        <v>1008</v>
      </c>
      <c r="K1401" s="164" t="s">
        <v>195</v>
      </c>
      <c r="L1401" s="165">
        <v>46001</v>
      </c>
      <c r="M1401" s="163"/>
      <c r="N1401" s="163"/>
      <c r="O1401" s="163"/>
    </row>
    <row r="1402" spans="1:15">
      <c r="A1402" s="163"/>
      <c r="B1402" s="163"/>
      <c r="C1402" s="163"/>
      <c r="D1402" s="190" t="s">
        <v>14419</v>
      </c>
      <c r="E1402" s="165">
        <v>45997</v>
      </c>
      <c r="F1402" s="165">
        <v>46001</v>
      </c>
      <c r="G1402" s="163" t="s">
        <v>15064</v>
      </c>
      <c r="H1402" s="163" t="s">
        <v>15496</v>
      </c>
      <c r="I1402" s="163" t="s">
        <v>15673</v>
      </c>
      <c r="J1402" s="163">
        <v>1014</v>
      </c>
      <c r="K1402" s="164" t="s">
        <v>195</v>
      </c>
      <c r="L1402" s="165">
        <v>46001</v>
      </c>
      <c r="M1402" s="163"/>
      <c r="N1402" s="163"/>
      <c r="O1402" s="163"/>
    </row>
    <row r="1403" spans="1:15">
      <c r="A1403" s="163"/>
      <c r="B1403" s="163"/>
      <c r="C1403" s="163"/>
      <c r="D1403" s="190" t="s">
        <v>14420</v>
      </c>
      <c r="E1403" s="165">
        <v>45997</v>
      </c>
      <c r="F1403" s="165">
        <v>46001</v>
      </c>
      <c r="G1403" s="163" t="s">
        <v>15064</v>
      </c>
      <c r="H1403" s="163" t="s">
        <v>15496</v>
      </c>
      <c r="I1403" s="163" t="s">
        <v>15673</v>
      </c>
      <c r="J1403" s="163">
        <v>1016</v>
      </c>
      <c r="K1403" s="164" t="s">
        <v>195</v>
      </c>
      <c r="L1403" s="165">
        <v>46001</v>
      </c>
      <c r="M1403" s="163"/>
      <c r="N1403" s="163"/>
      <c r="O1403" s="163"/>
    </row>
    <row r="1404" spans="1:15">
      <c r="A1404" s="163"/>
      <c r="B1404" s="163"/>
      <c r="C1404" s="163"/>
      <c r="D1404" s="190" t="s">
        <v>14421</v>
      </c>
      <c r="E1404" s="165">
        <v>45997</v>
      </c>
      <c r="F1404" s="165">
        <v>45999</v>
      </c>
      <c r="G1404" s="163" t="s">
        <v>12123</v>
      </c>
      <c r="H1404" s="163" t="s">
        <v>15178</v>
      </c>
      <c r="I1404" s="163" t="s">
        <v>3641</v>
      </c>
      <c r="J1404" s="163">
        <v>901</v>
      </c>
      <c r="K1404" s="164" t="s">
        <v>195</v>
      </c>
      <c r="L1404" s="165">
        <v>45999</v>
      </c>
      <c r="M1404" s="163"/>
      <c r="N1404" s="163"/>
      <c r="O1404" s="163"/>
    </row>
    <row r="1405" spans="1:15">
      <c r="A1405" s="163"/>
      <c r="B1405" s="163"/>
      <c r="C1405" s="163"/>
      <c r="D1405" s="190" t="s">
        <v>14422</v>
      </c>
      <c r="E1405" s="165">
        <v>45999</v>
      </c>
      <c r="F1405" s="165">
        <v>46000</v>
      </c>
      <c r="G1405" s="163" t="s">
        <v>15491</v>
      </c>
      <c r="H1405" s="163" t="s">
        <v>15674</v>
      </c>
      <c r="I1405" s="163" t="s">
        <v>15675</v>
      </c>
      <c r="J1405" s="163" t="s">
        <v>15676</v>
      </c>
      <c r="K1405" s="164" t="s">
        <v>195</v>
      </c>
      <c r="L1405" s="165">
        <v>46000</v>
      </c>
      <c r="M1405" s="163"/>
      <c r="N1405" s="163"/>
      <c r="O1405" s="163"/>
    </row>
    <row r="1406" spans="1:15">
      <c r="A1406" s="163"/>
      <c r="B1406" s="163"/>
      <c r="C1406" s="163"/>
      <c r="D1406" s="190" t="s">
        <v>14423</v>
      </c>
      <c r="E1406" s="165">
        <v>45999</v>
      </c>
      <c r="F1406" s="165">
        <v>46001</v>
      </c>
      <c r="G1406" s="163" t="s">
        <v>15064</v>
      </c>
      <c r="H1406" s="163" t="s">
        <v>15496</v>
      </c>
      <c r="I1406" s="163" t="s">
        <v>15677</v>
      </c>
      <c r="J1406" s="163">
        <v>709</v>
      </c>
      <c r="K1406" s="164" t="s">
        <v>195</v>
      </c>
      <c r="L1406" s="165">
        <v>46001</v>
      </c>
      <c r="M1406" s="163"/>
      <c r="N1406" s="163"/>
      <c r="O1406" s="163"/>
    </row>
    <row r="1407" spans="1:15">
      <c r="A1407" s="163"/>
      <c r="B1407" s="163"/>
      <c r="C1407" s="163"/>
      <c r="D1407" s="190" t="s">
        <v>14424</v>
      </c>
      <c r="E1407" s="165">
        <v>45999</v>
      </c>
      <c r="F1407" s="165">
        <v>46001</v>
      </c>
      <c r="G1407" s="163" t="s">
        <v>15064</v>
      </c>
      <c r="H1407" s="163" t="s">
        <v>15496</v>
      </c>
      <c r="I1407" s="163" t="s">
        <v>15673</v>
      </c>
      <c r="J1407" s="163">
        <v>1010</v>
      </c>
      <c r="K1407" s="164" t="s">
        <v>195</v>
      </c>
      <c r="L1407" s="165">
        <v>46001</v>
      </c>
      <c r="M1407" s="163"/>
      <c r="N1407" s="163"/>
      <c r="O1407" s="163"/>
    </row>
    <row r="1408" spans="1:15">
      <c r="A1408" s="163"/>
      <c r="B1408" s="163"/>
      <c r="C1408" s="163"/>
      <c r="D1408" s="190" t="s">
        <v>14425</v>
      </c>
      <c r="E1408" s="165">
        <v>45999</v>
      </c>
      <c r="F1408" s="165">
        <v>46001</v>
      </c>
      <c r="G1408" s="163" t="s">
        <v>15064</v>
      </c>
      <c r="H1408" s="163" t="s">
        <v>15496</v>
      </c>
      <c r="I1408" s="163" t="s">
        <v>15673</v>
      </c>
      <c r="J1408" s="163">
        <v>1012</v>
      </c>
      <c r="K1408" s="164" t="s">
        <v>195</v>
      </c>
      <c r="L1408" s="165">
        <v>46001</v>
      </c>
      <c r="M1408" s="163"/>
      <c r="N1408" s="163"/>
      <c r="O1408" s="163"/>
    </row>
    <row r="1409" spans="1:15">
      <c r="A1409" s="163"/>
      <c r="B1409" s="163"/>
      <c r="C1409" s="163"/>
      <c r="D1409" s="190" t="s">
        <v>14426</v>
      </c>
      <c r="E1409" s="165">
        <v>45999</v>
      </c>
      <c r="F1409" s="165">
        <v>46001</v>
      </c>
      <c r="G1409" s="163" t="s">
        <v>15064</v>
      </c>
      <c r="H1409" s="163" t="s">
        <v>15496</v>
      </c>
      <c r="I1409" s="163" t="s">
        <v>3641</v>
      </c>
      <c r="J1409" s="163">
        <v>909</v>
      </c>
      <c r="K1409" s="164" t="s">
        <v>195</v>
      </c>
      <c r="L1409" s="165">
        <v>46001</v>
      </c>
      <c r="M1409" s="163"/>
      <c r="N1409" s="163"/>
      <c r="O1409" s="163"/>
    </row>
    <row r="1410" spans="1:15">
      <c r="A1410" s="163"/>
      <c r="B1410" s="163"/>
      <c r="C1410" s="163"/>
      <c r="D1410" s="190" t="s">
        <v>14427</v>
      </c>
      <c r="E1410" s="165">
        <v>45999</v>
      </c>
      <c r="F1410" s="165">
        <v>46001</v>
      </c>
      <c r="G1410" s="163" t="s">
        <v>15064</v>
      </c>
      <c r="H1410" s="163" t="s">
        <v>15496</v>
      </c>
      <c r="I1410" s="163" t="s">
        <v>3641</v>
      </c>
      <c r="J1410" s="163">
        <v>910</v>
      </c>
      <c r="K1410" s="164" t="s">
        <v>195</v>
      </c>
      <c r="L1410" s="165">
        <v>46001</v>
      </c>
      <c r="M1410" s="163"/>
      <c r="N1410" s="163"/>
      <c r="O1410" s="163"/>
    </row>
    <row r="1411" spans="1:15">
      <c r="A1411" s="163"/>
      <c r="B1411" s="163"/>
      <c r="C1411" s="163"/>
      <c r="D1411" s="190" t="s">
        <v>14428</v>
      </c>
      <c r="E1411" s="165">
        <v>45999</v>
      </c>
      <c r="F1411" s="165">
        <v>46001</v>
      </c>
      <c r="G1411" s="163" t="s">
        <v>15064</v>
      </c>
      <c r="H1411" s="163" t="s">
        <v>15496</v>
      </c>
      <c r="I1411" s="163" t="s">
        <v>3641</v>
      </c>
      <c r="J1411" s="163">
        <v>912</v>
      </c>
      <c r="K1411" s="164" t="s">
        <v>195</v>
      </c>
      <c r="L1411" s="165">
        <v>46001</v>
      </c>
      <c r="M1411" s="163"/>
      <c r="N1411" s="163"/>
      <c r="O1411" s="163"/>
    </row>
    <row r="1412" spans="1:15">
      <c r="A1412" s="163"/>
      <c r="B1412" s="163"/>
      <c r="C1412" s="163"/>
      <c r="D1412" s="190" t="s">
        <v>14429</v>
      </c>
      <c r="E1412" s="165">
        <v>45999</v>
      </c>
      <c r="F1412" s="165">
        <v>46001</v>
      </c>
      <c r="G1412" s="163" t="s">
        <v>15064</v>
      </c>
      <c r="H1412" s="163" t="s">
        <v>15678</v>
      </c>
      <c r="I1412" s="163" t="s">
        <v>15677</v>
      </c>
      <c r="J1412" s="300">
        <v>701702</v>
      </c>
      <c r="K1412" s="164" t="s">
        <v>195</v>
      </c>
      <c r="L1412" s="165">
        <v>46001</v>
      </c>
      <c r="M1412" s="163"/>
      <c r="N1412" s="163"/>
      <c r="O1412" s="163"/>
    </row>
    <row r="1413" spans="1:15">
      <c r="A1413" s="163"/>
      <c r="B1413" s="163"/>
      <c r="C1413" s="163"/>
      <c r="D1413" s="190" t="s">
        <v>14430</v>
      </c>
      <c r="E1413" s="165">
        <v>45999</v>
      </c>
      <c r="F1413" s="165">
        <v>46001</v>
      </c>
      <c r="G1413" s="163" t="s">
        <v>15064</v>
      </c>
      <c r="H1413" s="163" t="s">
        <v>15678</v>
      </c>
      <c r="I1413" s="163" t="s">
        <v>15677</v>
      </c>
      <c r="J1413" s="300">
        <v>703704</v>
      </c>
      <c r="K1413" s="164" t="s">
        <v>195</v>
      </c>
      <c r="L1413" s="165">
        <v>46001</v>
      </c>
      <c r="M1413" s="163"/>
      <c r="N1413" s="163"/>
      <c r="O1413" s="163"/>
    </row>
    <row r="1414" spans="1:15">
      <c r="A1414" s="163"/>
      <c r="B1414" s="163"/>
      <c r="C1414" s="163"/>
      <c r="D1414" s="190" t="s">
        <v>14431</v>
      </c>
      <c r="E1414" s="165">
        <v>45999</v>
      </c>
      <c r="F1414" s="165">
        <v>46001</v>
      </c>
      <c r="G1414" s="163" t="s">
        <v>15064</v>
      </c>
      <c r="H1414" s="163" t="s">
        <v>15678</v>
      </c>
      <c r="I1414" s="163" t="s">
        <v>15677</v>
      </c>
      <c r="J1414" s="300">
        <v>705706</v>
      </c>
      <c r="K1414" s="164" t="s">
        <v>197</v>
      </c>
      <c r="L1414" s="165">
        <v>46001</v>
      </c>
      <c r="M1414" s="163"/>
      <c r="N1414" s="163"/>
      <c r="O1414" s="163"/>
    </row>
    <row r="1415" spans="1:15">
      <c r="A1415" s="163"/>
      <c r="B1415" s="163"/>
      <c r="C1415" s="163"/>
      <c r="D1415" s="190" t="s">
        <v>14432</v>
      </c>
      <c r="E1415" s="165">
        <v>45999</v>
      </c>
      <c r="F1415" s="165">
        <v>46001</v>
      </c>
      <c r="G1415" s="163" t="s">
        <v>15064</v>
      </c>
      <c r="H1415" s="163" t="s">
        <v>15678</v>
      </c>
      <c r="I1415" s="163" t="s">
        <v>15677</v>
      </c>
      <c r="J1415" s="300">
        <v>707708</v>
      </c>
      <c r="K1415" s="164" t="s">
        <v>195</v>
      </c>
      <c r="L1415" s="165">
        <v>46001</v>
      </c>
      <c r="M1415" s="163"/>
      <c r="N1415" s="163"/>
      <c r="O1415" s="163"/>
    </row>
    <row r="1416" spans="1:15">
      <c r="A1416" s="163"/>
      <c r="B1416" s="163"/>
      <c r="C1416" s="163"/>
      <c r="D1416" s="190" t="s">
        <v>14433</v>
      </c>
      <c r="E1416" s="165">
        <v>46001</v>
      </c>
      <c r="F1416" s="165">
        <v>46001</v>
      </c>
      <c r="G1416" s="163" t="s">
        <v>15064</v>
      </c>
      <c r="H1416" s="163" t="s">
        <v>15678</v>
      </c>
      <c r="I1416" s="163" t="s">
        <v>15677</v>
      </c>
      <c r="J1416" s="163" t="s">
        <v>15711</v>
      </c>
      <c r="K1416" s="164" t="s">
        <v>195</v>
      </c>
      <c r="L1416" s="165">
        <v>46003</v>
      </c>
      <c r="M1416" s="163"/>
      <c r="N1416" s="163"/>
      <c r="O1416" s="163"/>
    </row>
    <row r="1417" spans="1:15">
      <c r="A1417" s="163"/>
      <c r="B1417" s="163"/>
      <c r="C1417" s="163"/>
      <c r="D1417" s="190" t="s">
        <v>14434</v>
      </c>
      <c r="E1417" s="165">
        <v>46001</v>
      </c>
      <c r="F1417" s="165">
        <v>46001</v>
      </c>
      <c r="G1417" s="163" t="s">
        <v>15064</v>
      </c>
      <c r="H1417" s="163" t="s">
        <v>15678</v>
      </c>
      <c r="I1417" s="163" t="s">
        <v>15677</v>
      </c>
      <c r="J1417" s="300">
        <v>711712</v>
      </c>
      <c r="K1417" s="164" t="s">
        <v>195</v>
      </c>
      <c r="L1417" s="165">
        <v>46003</v>
      </c>
      <c r="M1417" s="163"/>
      <c r="N1417" s="163"/>
      <c r="O1417" s="163"/>
    </row>
    <row r="1418" spans="1:15">
      <c r="A1418" s="163"/>
      <c r="B1418" s="163"/>
      <c r="C1418" s="163"/>
      <c r="D1418" s="190" t="s">
        <v>14435</v>
      </c>
      <c r="E1418" s="165">
        <v>46001</v>
      </c>
      <c r="F1418" s="165">
        <v>46001</v>
      </c>
      <c r="G1418" s="163" t="s">
        <v>15064</v>
      </c>
      <c r="H1418" s="163" t="s">
        <v>15678</v>
      </c>
      <c r="I1418" s="163" t="s">
        <v>15677</v>
      </c>
      <c r="J1418" s="300">
        <v>713714</v>
      </c>
      <c r="K1418" s="164" t="s">
        <v>195</v>
      </c>
      <c r="L1418" s="165">
        <v>46003</v>
      </c>
      <c r="M1418" s="163"/>
      <c r="N1418" s="163"/>
      <c r="O1418" s="163"/>
    </row>
    <row r="1419" spans="1:15">
      <c r="A1419" s="163"/>
      <c r="B1419" s="163"/>
      <c r="C1419" s="163"/>
      <c r="D1419" s="190" t="s">
        <v>14436</v>
      </c>
      <c r="E1419" s="165">
        <v>46001</v>
      </c>
      <c r="F1419" s="165">
        <v>46001</v>
      </c>
      <c r="G1419" s="163" t="s">
        <v>15064</v>
      </c>
      <c r="H1419" s="163" t="s">
        <v>15678</v>
      </c>
      <c r="I1419" s="163" t="s">
        <v>15677</v>
      </c>
      <c r="J1419" s="163">
        <v>716</v>
      </c>
      <c r="K1419" s="164" t="s">
        <v>195</v>
      </c>
      <c r="L1419" s="165">
        <v>46003</v>
      </c>
      <c r="M1419" s="163"/>
      <c r="N1419" s="163"/>
      <c r="O1419" s="163"/>
    </row>
    <row r="1420" spans="1:15">
      <c r="A1420" s="163"/>
      <c r="B1420" s="163"/>
      <c r="C1420" s="163"/>
      <c r="D1420" s="190" t="s">
        <v>14437</v>
      </c>
      <c r="E1420" s="165">
        <v>46006</v>
      </c>
      <c r="F1420" s="165">
        <v>46006</v>
      </c>
      <c r="G1420" s="163" t="s">
        <v>15064</v>
      </c>
      <c r="H1420" s="163" t="s">
        <v>15496</v>
      </c>
      <c r="I1420" s="163" t="s">
        <v>15707</v>
      </c>
      <c r="J1420" s="163">
        <v>1103</v>
      </c>
      <c r="K1420" s="164" t="s">
        <v>195</v>
      </c>
      <c r="L1420" s="165">
        <v>46006</v>
      </c>
      <c r="M1420" s="163"/>
      <c r="N1420" s="163"/>
      <c r="O1420" s="163"/>
    </row>
    <row r="1421" spans="1:15">
      <c r="A1421" s="163"/>
      <c r="B1421" s="163"/>
      <c r="C1421" s="163"/>
      <c r="D1421" s="190" t="s">
        <v>14438</v>
      </c>
      <c r="E1421" s="165">
        <v>46007</v>
      </c>
      <c r="F1421" s="165">
        <v>46007</v>
      </c>
      <c r="G1421" s="163" t="s">
        <v>15064</v>
      </c>
      <c r="H1421" s="163" t="s">
        <v>15801</v>
      </c>
      <c r="I1421" s="163" t="s">
        <v>15804</v>
      </c>
      <c r="J1421" s="163" t="s">
        <v>15805</v>
      </c>
      <c r="K1421" s="164" t="s">
        <v>195</v>
      </c>
      <c r="L1421" s="165">
        <v>46009</v>
      </c>
      <c r="M1421" s="163"/>
      <c r="N1421" s="163"/>
      <c r="O1421" s="163"/>
    </row>
    <row r="1422" spans="1:15">
      <c r="A1422" s="163"/>
      <c r="B1422" s="163"/>
      <c r="C1422" s="163"/>
      <c r="D1422" s="190" t="s">
        <v>14439</v>
      </c>
      <c r="E1422" s="165">
        <v>46007</v>
      </c>
      <c r="F1422" s="165">
        <v>46007</v>
      </c>
      <c r="G1422" s="163" t="s">
        <v>15064</v>
      </c>
      <c r="H1422" s="163" t="s">
        <v>15801</v>
      </c>
      <c r="I1422" s="163" t="s">
        <v>15803</v>
      </c>
      <c r="J1422" s="163" t="s">
        <v>15802</v>
      </c>
      <c r="K1422" s="164" t="s">
        <v>195</v>
      </c>
      <c r="L1422" s="165">
        <v>46009</v>
      </c>
      <c r="M1422" s="163"/>
      <c r="N1422" s="163"/>
      <c r="O1422" s="163"/>
    </row>
    <row r="1423" spans="1:15">
      <c r="A1423" s="163"/>
      <c r="B1423" s="163"/>
      <c r="C1423" s="163"/>
      <c r="D1423" s="190" t="s">
        <v>14440</v>
      </c>
      <c r="E1423" s="165">
        <v>46007</v>
      </c>
      <c r="F1423" s="165">
        <v>46007</v>
      </c>
      <c r="G1423" s="163" t="s">
        <v>15064</v>
      </c>
      <c r="H1423" s="163" t="s">
        <v>15801</v>
      </c>
      <c r="I1423" s="163" t="s">
        <v>15803</v>
      </c>
      <c r="J1423" s="163" t="s">
        <v>15806</v>
      </c>
      <c r="K1423" s="164" t="s">
        <v>195</v>
      </c>
      <c r="L1423" s="165">
        <v>46009</v>
      </c>
      <c r="M1423" s="163"/>
      <c r="N1423" s="163"/>
      <c r="O1423" s="163"/>
    </row>
    <row r="1424" spans="1:15">
      <c r="A1424" s="163"/>
      <c r="B1424" s="163"/>
      <c r="C1424" s="163"/>
      <c r="D1424" s="190" t="s">
        <v>14441</v>
      </c>
      <c r="E1424" s="165">
        <v>46007</v>
      </c>
      <c r="F1424" s="165">
        <v>46007</v>
      </c>
      <c r="G1424" s="163" t="s">
        <v>15064</v>
      </c>
      <c r="H1424" s="163" t="s">
        <v>15801</v>
      </c>
      <c r="I1424" s="163" t="s">
        <v>15803</v>
      </c>
      <c r="J1424" s="163" t="s">
        <v>15807</v>
      </c>
      <c r="K1424" s="164" t="s">
        <v>195</v>
      </c>
      <c r="L1424" s="165">
        <v>46009</v>
      </c>
      <c r="M1424" s="163"/>
      <c r="N1424" s="163"/>
      <c r="O1424" s="163"/>
    </row>
    <row r="1425" spans="1:15">
      <c r="A1425" s="163"/>
      <c r="B1425" s="163"/>
      <c r="C1425" s="163"/>
      <c r="D1425" s="190" t="s">
        <v>14442</v>
      </c>
      <c r="E1425" s="165">
        <v>46006</v>
      </c>
      <c r="F1425" s="165">
        <v>46006</v>
      </c>
      <c r="G1425" s="163" t="s">
        <v>15064</v>
      </c>
      <c r="H1425" s="163" t="s">
        <v>15496</v>
      </c>
      <c r="I1425" s="163" t="s">
        <v>15677</v>
      </c>
      <c r="J1425" s="163">
        <v>713</v>
      </c>
      <c r="K1425" s="164" t="s">
        <v>195</v>
      </c>
      <c r="L1425" s="165">
        <v>46006</v>
      </c>
      <c r="M1425" s="163"/>
      <c r="N1425" s="163"/>
      <c r="O1425" s="163"/>
    </row>
    <row r="1426" spans="1:15">
      <c r="A1426" s="163"/>
      <c r="B1426" s="163"/>
      <c r="C1426" s="163"/>
      <c r="D1426" s="190" t="s">
        <v>14443</v>
      </c>
      <c r="E1426" s="165">
        <v>46006</v>
      </c>
      <c r="F1426" s="165">
        <v>46006</v>
      </c>
      <c r="G1426" s="163" t="s">
        <v>15064</v>
      </c>
      <c r="H1426" s="163" t="s">
        <v>15496</v>
      </c>
      <c r="I1426" s="163" t="s">
        <v>15677</v>
      </c>
      <c r="J1426" s="163">
        <v>714</v>
      </c>
      <c r="K1426" s="164" t="s">
        <v>195</v>
      </c>
      <c r="L1426" s="165">
        <v>46006</v>
      </c>
      <c r="M1426" s="163"/>
      <c r="N1426" s="163"/>
      <c r="O1426" s="163"/>
    </row>
    <row r="1427" spans="1:15">
      <c r="A1427" s="163"/>
      <c r="B1427" s="163"/>
      <c r="C1427" s="163"/>
      <c r="D1427" s="190" t="s">
        <v>14444</v>
      </c>
      <c r="E1427" s="165">
        <v>46006</v>
      </c>
      <c r="F1427" s="165">
        <v>46006</v>
      </c>
      <c r="G1427" s="163" t="s">
        <v>15064</v>
      </c>
      <c r="H1427" s="163" t="s">
        <v>15496</v>
      </c>
      <c r="I1427" s="163" t="s">
        <v>3408</v>
      </c>
      <c r="J1427" s="163">
        <v>715</v>
      </c>
      <c r="K1427" s="164" t="s">
        <v>195</v>
      </c>
      <c r="L1427" s="165">
        <v>46006</v>
      </c>
      <c r="M1427" s="163"/>
      <c r="N1427" s="163"/>
      <c r="O1427" s="163"/>
    </row>
    <row r="1428" spans="1:15">
      <c r="A1428" s="163"/>
      <c r="B1428" s="163"/>
      <c r="C1428" s="163"/>
      <c r="D1428" s="190" t="s">
        <v>14445</v>
      </c>
      <c r="E1428" s="165">
        <v>46006</v>
      </c>
      <c r="F1428" s="165">
        <v>46006</v>
      </c>
      <c r="G1428" s="163" t="s">
        <v>15064</v>
      </c>
      <c r="H1428" s="163" t="s">
        <v>15496</v>
      </c>
      <c r="I1428" s="163" t="s">
        <v>15677</v>
      </c>
      <c r="J1428" s="163">
        <v>716</v>
      </c>
      <c r="K1428" s="164" t="s">
        <v>195</v>
      </c>
      <c r="L1428" s="165">
        <v>46006</v>
      </c>
      <c r="M1428" s="163"/>
      <c r="N1428" s="163"/>
      <c r="O1428" s="163"/>
    </row>
    <row r="1429" spans="1:15">
      <c r="A1429" s="163"/>
      <c r="B1429" s="163"/>
      <c r="C1429" s="163"/>
      <c r="D1429" s="190" t="s">
        <v>14446</v>
      </c>
      <c r="E1429" s="165">
        <v>46006</v>
      </c>
      <c r="F1429" s="165">
        <v>46006</v>
      </c>
      <c r="G1429" s="163" t="s">
        <v>15064</v>
      </c>
      <c r="H1429" s="163" t="s">
        <v>15496</v>
      </c>
      <c r="I1429" s="163" t="s">
        <v>15677</v>
      </c>
      <c r="J1429" s="163">
        <v>711</v>
      </c>
      <c r="K1429" s="164" t="s">
        <v>195</v>
      </c>
      <c r="L1429" s="165">
        <v>46006</v>
      </c>
      <c r="M1429" s="163"/>
      <c r="N1429" s="163"/>
      <c r="O1429" s="163"/>
    </row>
    <row r="1430" spans="1:15">
      <c r="A1430" s="163"/>
      <c r="B1430" s="163"/>
      <c r="C1430" s="163"/>
      <c r="D1430" s="190" t="s">
        <v>14447</v>
      </c>
      <c r="E1430" s="165">
        <v>46006</v>
      </c>
      <c r="F1430" s="165">
        <v>46006</v>
      </c>
      <c r="G1430" s="163" t="s">
        <v>15064</v>
      </c>
      <c r="H1430" s="163" t="s">
        <v>15496</v>
      </c>
      <c r="I1430" s="163" t="s">
        <v>15677</v>
      </c>
      <c r="J1430" s="163">
        <v>713</v>
      </c>
      <c r="K1430" s="164" t="s">
        <v>195</v>
      </c>
      <c r="L1430" s="165">
        <v>46006</v>
      </c>
      <c r="M1430" s="163"/>
      <c r="N1430" s="163"/>
      <c r="O1430" s="163"/>
    </row>
    <row r="1431" spans="1:15">
      <c r="A1431" s="163"/>
      <c r="B1431" s="163"/>
      <c r="C1431" s="163"/>
      <c r="D1431" s="190" t="s">
        <v>14448</v>
      </c>
      <c r="E1431" s="164"/>
      <c r="F1431" s="164"/>
      <c r="G1431" s="163"/>
      <c r="H1431" s="163"/>
      <c r="I1431" s="163"/>
      <c r="J1431" s="163"/>
      <c r="K1431" s="164"/>
      <c r="L1431" s="164"/>
      <c r="M1431" s="163"/>
      <c r="N1431" s="163"/>
      <c r="O1431" s="163"/>
    </row>
    <row r="1432" spans="1:15">
      <c r="A1432" s="163"/>
      <c r="B1432" s="163"/>
      <c r="C1432" s="163"/>
      <c r="D1432" s="190" t="s">
        <v>14449</v>
      </c>
      <c r="E1432" s="164"/>
      <c r="F1432" s="164"/>
      <c r="G1432" s="163"/>
      <c r="H1432" s="163"/>
      <c r="I1432" s="163"/>
      <c r="J1432" s="163"/>
      <c r="K1432" s="164"/>
      <c r="L1432" s="164"/>
      <c r="M1432" s="163"/>
      <c r="N1432" s="163"/>
      <c r="O1432" s="163"/>
    </row>
    <row r="1433" spans="1:15">
      <c r="A1433" s="163"/>
      <c r="B1433" s="163"/>
      <c r="C1433" s="163"/>
      <c r="D1433" s="190" t="s">
        <v>14450</v>
      </c>
      <c r="E1433" s="165">
        <v>46006</v>
      </c>
      <c r="F1433" s="165">
        <v>46006</v>
      </c>
      <c r="G1433" s="163" t="s">
        <v>15064</v>
      </c>
      <c r="H1433" s="163" t="s">
        <v>15496</v>
      </c>
      <c r="I1433" s="163" t="s">
        <v>15673</v>
      </c>
      <c r="J1433" s="163">
        <v>1009</v>
      </c>
      <c r="K1433" s="164" t="s">
        <v>195</v>
      </c>
      <c r="L1433" s="165">
        <v>46006</v>
      </c>
      <c r="M1433" s="163"/>
      <c r="N1433" s="163"/>
      <c r="O1433" s="163"/>
    </row>
    <row r="1434" spans="1:15">
      <c r="A1434" s="163"/>
      <c r="B1434" s="163"/>
      <c r="C1434" s="163"/>
      <c r="D1434" s="190" t="s">
        <v>14451</v>
      </c>
      <c r="E1434" s="165">
        <v>46008</v>
      </c>
      <c r="F1434" s="165">
        <v>46008</v>
      </c>
      <c r="G1434" s="163" t="s">
        <v>15064</v>
      </c>
      <c r="H1434" s="163" t="s">
        <v>15790</v>
      </c>
      <c r="I1434" s="163" t="s">
        <v>15804</v>
      </c>
      <c r="J1434" s="163" t="s">
        <v>15808</v>
      </c>
      <c r="K1434" s="164" t="s">
        <v>195</v>
      </c>
      <c r="L1434" s="165">
        <v>46009</v>
      </c>
      <c r="M1434" s="163"/>
      <c r="N1434" s="163"/>
      <c r="O1434" s="163"/>
    </row>
    <row r="1435" spans="1:15">
      <c r="A1435" s="163"/>
      <c r="B1435" s="163"/>
      <c r="C1435" s="163"/>
      <c r="D1435" s="190" t="s">
        <v>14452</v>
      </c>
      <c r="E1435" s="165">
        <v>46009</v>
      </c>
      <c r="F1435" s="165">
        <v>46009</v>
      </c>
      <c r="G1435" s="163" t="s">
        <v>15064</v>
      </c>
      <c r="H1435" s="163" t="s">
        <v>15790</v>
      </c>
      <c r="I1435" s="163" t="s">
        <v>12157</v>
      </c>
      <c r="J1435" s="163" t="s">
        <v>15791</v>
      </c>
      <c r="K1435" s="164" t="s">
        <v>298</v>
      </c>
      <c r="L1435" s="165">
        <v>46009</v>
      </c>
      <c r="M1435" s="163"/>
      <c r="N1435" s="163"/>
      <c r="O1435" s="163"/>
    </row>
    <row r="1436" spans="1:15">
      <c r="A1436" s="163"/>
      <c r="B1436" s="163"/>
      <c r="C1436" s="163"/>
      <c r="D1436" s="190" t="s">
        <v>14453</v>
      </c>
      <c r="E1436" s="165">
        <v>46008</v>
      </c>
      <c r="F1436" s="165">
        <v>46008</v>
      </c>
      <c r="G1436" s="163" t="s">
        <v>15064</v>
      </c>
      <c r="H1436" s="163" t="s">
        <v>15790</v>
      </c>
      <c r="I1436" s="163" t="s">
        <v>15804</v>
      </c>
      <c r="J1436" s="163" t="s">
        <v>15809</v>
      </c>
      <c r="K1436" s="164" t="s">
        <v>195</v>
      </c>
      <c r="L1436" s="165">
        <v>46009</v>
      </c>
      <c r="M1436" s="163"/>
      <c r="N1436" s="163"/>
      <c r="O1436" s="163"/>
    </row>
    <row r="1437" spans="1:15">
      <c r="A1437" s="163"/>
      <c r="B1437" s="163"/>
      <c r="C1437" s="163"/>
      <c r="D1437" s="190" t="s">
        <v>14454</v>
      </c>
      <c r="E1437" s="165">
        <v>46008</v>
      </c>
      <c r="F1437" s="165">
        <v>46008</v>
      </c>
      <c r="G1437" s="163" t="s">
        <v>12123</v>
      </c>
      <c r="H1437" s="163" t="s">
        <v>15178</v>
      </c>
      <c r="I1437" s="163" t="s">
        <v>15804</v>
      </c>
      <c r="J1437" s="163" t="s">
        <v>15808</v>
      </c>
      <c r="K1437" s="164" t="s">
        <v>195</v>
      </c>
      <c r="L1437" s="165">
        <v>46009</v>
      </c>
      <c r="M1437" s="163"/>
      <c r="N1437" s="163"/>
      <c r="O1437" s="163"/>
    </row>
    <row r="1438" spans="1:15">
      <c r="A1438" s="163"/>
      <c r="B1438" s="163"/>
      <c r="C1438" s="163"/>
      <c r="D1438" s="190" t="s">
        <v>14455</v>
      </c>
      <c r="E1438" s="165">
        <v>46008</v>
      </c>
      <c r="F1438" s="165">
        <v>46008</v>
      </c>
      <c r="G1438" s="163" t="s">
        <v>12123</v>
      </c>
      <c r="H1438" s="163" t="s">
        <v>15178</v>
      </c>
      <c r="I1438" s="163" t="s">
        <v>15804</v>
      </c>
      <c r="J1438" s="163" t="s">
        <v>15809</v>
      </c>
      <c r="K1438" s="164" t="s">
        <v>195</v>
      </c>
      <c r="L1438" s="165">
        <v>46009</v>
      </c>
      <c r="M1438" s="163"/>
      <c r="N1438" s="163"/>
      <c r="O1438" s="163"/>
    </row>
    <row r="1439" spans="1:15">
      <c r="A1439" s="163"/>
      <c r="B1439" s="163"/>
      <c r="C1439" s="163"/>
      <c r="D1439" s="190" t="s">
        <v>14456</v>
      </c>
      <c r="E1439" s="164"/>
      <c r="F1439" s="164"/>
      <c r="G1439" s="163"/>
      <c r="H1439" s="163"/>
      <c r="I1439" s="163"/>
      <c r="J1439" s="163"/>
      <c r="K1439" s="164"/>
      <c r="L1439" s="164"/>
      <c r="M1439" s="163"/>
      <c r="N1439" s="163"/>
      <c r="O1439" s="163"/>
    </row>
    <row r="1440" spans="1:15">
      <c r="A1440" s="163"/>
      <c r="B1440" s="163"/>
      <c r="C1440" s="163"/>
      <c r="D1440" s="190" t="s">
        <v>14457</v>
      </c>
      <c r="E1440" s="165">
        <v>46006</v>
      </c>
      <c r="F1440" s="165">
        <v>46006</v>
      </c>
      <c r="G1440" s="163" t="s">
        <v>15064</v>
      </c>
      <c r="H1440" s="163" t="s">
        <v>15496</v>
      </c>
      <c r="I1440" s="163" t="s">
        <v>3641</v>
      </c>
      <c r="J1440" s="163">
        <v>911</v>
      </c>
      <c r="K1440" s="164" t="s">
        <v>195</v>
      </c>
      <c r="L1440" s="305">
        <v>46006</v>
      </c>
      <c r="M1440" s="163"/>
      <c r="N1440" s="163"/>
      <c r="O1440" s="163"/>
    </row>
    <row r="1441" spans="1:15">
      <c r="A1441" s="163"/>
      <c r="B1441" s="163"/>
      <c r="C1441" s="163"/>
      <c r="D1441" s="190" t="s">
        <v>14458</v>
      </c>
      <c r="E1441" s="165">
        <v>46006</v>
      </c>
      <c r="F1441" s="165">
        <v>46006</v>
      </c>
      <c r="G1441" s="163" t="s">
        <v>15064</v>
      </c>
      <c r="H1441" s="163" t="s">
        <v>15496</v>
      </c>
      <c r="I1441" s="163" t="s">
        <v>3641</v>
      </c>
      <c r="J1441" s="163">
        <v>913</v>
      </c>
      <c r="K1441" s="164" t="s">
        <v>195</v>
      </c>
      <c r="L1441" s="305">
        <v>46006</v>
      </c>
      <c r="M1441" s="163"/>
      <c r="N1441" s="163"/>
      <c r="O1441" s="163"/>
    </row>
    <row r="1442" spans="1:15">
      <c r="A1442" s="163"/>
      <c r="B1442" s="163"/>
      <c r="C1442" s="163"/>
      <c r="D1442" s="190" t="s">
        <v>14459</v>
      </c>
      <c r="E1442" s="165">
        <v>46004</v>
      </c>
      <c r="F1442" s="165">
        <v>46004</v>
      </c>
      <c r="G1442" s="163" t="s">
        <v>15064</v>
      </c>
      <c r="H1442" s="163" t="s">
        <v>15496</v>
      </c>
      <c r="I1442" s="163" t="s">
        <v>15770</v>
      </c>
      <c r="J1442" s="163" t="s">
        <v>15769</v>
      </c>
      <c r="K1442" s="164" t="s">
        <v>195</v>
      </c>
      <c r="L1442" s="165">
        <v>46004</v>
      </c>
      <c r="M1442" s="163"/>
      <c r="N1442" s="163"/>
      <c r="O1442" s="163"/>
    </row>
    <row r="1443" spans="1:15">
      <c r="A1443" s="163"/>
      <c r="B1443" s="163"/>
      <c r="C1443" s="163"/>
      <c r="D1443" s="190" t="s">
        <v>14460</v>
      </c>
      <c r="E1443" s="165">
        <v>46006</v>
      </c>
      <c r="F1443" s="165">
        <v>46006</v>
      </c>
      <c r="G1443" s="163" t="s">
        <v>15064</v>
      </c>
      <c r="H1443" s="163" t="s">
        <v>15496</v>
      </c>
      <c r="I1443" s="163" t="s">
        <v>15677</v>
      </c>
      <c r="J1443" s="163">
        <v>709</v>
      </c>
      <c r="K1443" s="164" t="s">
        <v>195</v>
      </c>
      <c r="L1443" s="165">
        <v>46006</v>
      </c>
      <c r="M1443" s="163"/>
      <c r="N1443" s="163"/>
      <c r="O1443" s="163"/>
    </row>
    <row r="1444" spans="1:15">
      <c r="A1444" s="163"/>
      <c r="B1444" s="163"/>
      <c r="C1444" s="163"/>
      <c r="D1444" s="190" t="s">
        <v>14461</v>
      </c>
      <c r="E1444" s="165">
        <v>46006</v>
      </c>
      <c r="F1444" s="165">
        <v>46006</v>
      </c>
      <c r="G1444" s="163" t="s">
        <v>15064</v>
      </c>
      <c r="H1444" s="163" t="s">
        <v>15496</v>
      </c>
      <c r="I1444" s="163" t="s">
        <v>3641</v>
      </c>
      <c r="J1444" s="163">
        <v>914</v>
      </c>
      <c r="K1444" s="164" t="s">
        <v>195</v>
      </c>
      <c r="L1444" s="165">
        <v>46004</v>
      </c>
      <c r="M1444" s="163"/>
      <c r="N1444" s="163"/>
      <c r="O1444" s="163"/>
    </row>
    <row r="1445" spans="1:15">
      <c r="A1445" s="163"/>
      <c r="B1445" s="163"/>
      <c r="C1445" s="163"/>
      <c r="D1445" s="190" t="s">
        <v>14462</v>
      </c>
      <c r="E1445" s="165">
        <v>46006</v>
      </c>
      <c r="F1445" s="165">
        <v>46006</v>
      </c>
      <c r="G1445" s="163" t="s">
        <v>15064</v>
      </c>
      <c r="H1445" s="163" t="s">
        <v>15496</v>
      </c>
      <c r="I1445" s="163" t="s">
        <v>3641</v>
      </c>
      <c r="J1445" s="163">
        <v>916</v>
      </c>
      <c r="K1445" s="164" t="s">
        <v>195</v>
      </c>
      <c r="L1445" s="165">
        <v>46006</v>
      </c>
      <c r="M1445" s="163"/>
      <c r="N1445" s="163"/>
      <c r="O1445" s="163"/>
    </row>
    <row r="1446" spans="1:15">
      <c r="A1446" s="163"/>
      <c r="B1446" s="163"/>
      <c r="C1446" s="163"/>
      <c r="D1446" s="190" t="s">
        <v>14463</v>
      </c>
      <c r="E1446" s="165">
        <v>46006</v>
      </c>
      <c r="F1446" s="165">
        <v>46006</v>
      </c>
      <c r="G1446" s="163" t="s">
        <v>15746</v>
      </c>
      <c r="H1446" s="163" t="s">
        <v>15747</v>
      </c>
      <c r="I1446" s="163" t="s">
        <v>15748</v>
      </c>
      <c r="J1446" s="163"/>
      <c r="K1446" s="164"/>
      <c r="L1446" s="164"/>
      <c r="M1446" s="163"/>
      <c r="N1446" s="163"/>
      <c r="O1446" s="163"/>
    </row>
    <row r="1447" spans="1:15">
      <c r="A1447" s="163"/>
      <c r="B1447" s="163"/>
      <c r="C1447" s="163"/>
      <c r="D1447" s="190" t="s">
        <v>14464</v>
      </c>
      <c r="E1447" s="165">
        <v>46006</v>
      </c>
      <c r="F1447" s="165">
        <v>46006</v>
      </c>
      <c r="G1447" s="163" t="s">
        <v>15749</v>
      </c>
      <c r="H1447" s="163" t="s">
        <v>15747</v>
      </c>
      <c r="I1447" s="163"/>
      <c r="J1447" s="163"/>
      <c r="K1447" s="164"/>
      <c r="L1447" s="164"/>
      <c r="M1447" s="163"/>
      <c r="N1447" s="163"/>
      <c r="O1447" s="163"/>
    </row>
    <row r="1448" spans="1:15">
      <c r="A1448" s="163"/>
      <c r="B1448" s="163"/>
      <c r="C1448" s="163"/>
      <c r="D1448" s="190" t="s">
        <v>14465</v>
      </c>
      <c r="E1448" s="165">
        <v>46004</v>
      </c>
      <c r="F1448" s="165">
        <v>46004</v>
      </c>
      <c r="G1448" s="163" t="s">
        <v>15064</v>
      </c>
      <c r="H1448" s="163" t="s">
        <v>15496</v>
      </c>
      <c r="I1448" s="163" t="s">
        <v>15719</v>
      </c>
      <c r="J1448" s="163"/>
      <c r="K1448" s="164"/>
      <c r="L1448" s="164"/>
      <c r="M1448" s="163"/>
      <c r="N1448" s="163"/>
      <c r="O1448" s="163"/>
    </row>
    <row r="1449" spans="1:15">
      <c r="A1449" s="163"/>
      <c r="B1449" s="163"/>
      <c r="C1449" s="163"/>
      <c r="D1449" s="190" t="s">
        <v>14466</v>
      </c>
      <c r="E1449" s="165">
        <v>46004</v>
      </c>
      <c r="F1449" s="165">
        <v>46004</v>
      </c>
      <c r="G1449" s="163" t="s">
        <v>15064</v>
      </c>
      <c r="H1449" s="163" t="s">
        <v>15496</v>
      </c>
      <c r="I1449" s="163" t="s">
        <v>15718</v>
      </c>
      <c r="J1449" s="163"/>
      <c r="K1449" s="164"/>
      <c r="L1449" s="164"/>
      <c r="M1449" s="163"/>
      <c r="N1449" s="163"/>
      <c r="O1449" s="163"/>
    </row>
    <row r="1450" spans="1:15">
      <c r="A1450" s="163"/>
      <c r="B1450" s="163"/>
      <c r="C1450" s="163"/>
      <c r="D1450" s="190" t="s">
        <v>14467</v>
      </c>
      <c r="E1450" s="165">
        <v>46004</v>
      </c>
      <c r="F1450" s="165">
        <v>46004</v>
      </c>
      <c r="G1450" s="163" t="s">
        <v>15064</v>
      </c>
      <c r="H1450" s="163" t="s">
        <v>15496</v>
      </c>
      <c r="I1450" s="163" t="s">
        <v>15717</v>
      </c>
      <c r="J1450" s="163"/>
      <c r="K1450" s="164"/>
      <c r="L1450" s="164"/>
      <c r="M1450" s="163"/>
      <c r="N1450" s="163"/>
      <c r="O1450" s="163"/>
    </row>
    <row r="1451" spans="1:15">
      <c r="A1451" s="163"/>
      <c r="B1451" s="163"/>
      <c r="C1451" s="163"/>
      <c r="D1451" s="190" t="s">
        <v>14468</v>
      </c>
      <c r="E1451" s="165">
        <v>46004</v>
      </c>
      <c r="F1451" s="165">
        <v>46004</v>
      </c>
      <c r="G1451" s="163" t="s">
        <v>6842</v>
      </c>
      <c r="H1451" s="163" t="s">
        <v>15671</v>
      </c>
      <c r="I1451" s="163" t="s">
        <v>15716</v>
      </c>
      <c r="J1451" s="163"/>
      <c r="K1451" s="164"/>
      <c r="L1451" s="164"/>
      <c r="M1451" s="163"/>
      <c r="N1451" s="163"/>
      <c r="O1451" s="163"/>
    </row>
    <row r="1452" spans="1:15">
      <c r="A1452" s="163"/>
      <c r="B1452" s="163"/>
      <c r="C1452" s="163"/>
      <c r="D1452" s="190" t="s">
        <v>14469</v>
      </c>
      <c r="E1452" s="165">
        <v>46006</v>
      </c>
      <c r="F1452" s="165">
        <v>46006</v>
      </c>
      <c r="G1452" s="163" t="s">
        <v>15064</v>
      </c>
      <c r="H1452" s="163" t="s">
        <v>15678</v>
      </c>
      <c r="I1452" s="163" t="s">
        <v>15752</v>
      </c>
      <c r="J1452" s="163"/>
      <c r="K1452" s="164"/>
      <c r="L1452" s="164"/>
      <c r="M1452" s="163"/>
      <c r="N1452" s="163"/>
      <c r="O1452" s="163"/>
    </row>
    <row r="1453" spans="1:15">
      <c r="A1453" s="163"/>
      <c r="B1453" s="163"/>
      <c r="C1453" s="163"/>
      <c r="D1453" s="190" t="s">
        <v>14470</v>
      </c>
      <c r="E1453" s="165">
        <v>46006</v>
      </c>
      <c r="F1453" s="165">
        <v>46006</v>
      </c>
      <c r="G1453" s="163" t="s">
        <v>15064</v>
      </c>
      <c r="H1453" s="163" t="s">
        <v>15678</v>
      </c>
      <c r="I1453" s="163" t="s">
        <v>15753</v>
      </c>
      <c r="J1453" s="163"/>
      <c r="K1453" s="164"/>
      <c r="L1453" s="164"/>
      <c r="M1453" s="163"/>
      <c r="N1453" s="163"/>
      <c r="O1453" s="163"/>
    </row>
    <row r="1454" spans="1:15">
      <c r="A1454" s="163"/>
      <c r="B1454" s="163"/>
      <c r="C1454" s="163"/>
      <c r="D1454" s="190" t="s">
        <v>14471</v>
      </c>
      <c r="E1454" s="165">
        <v>46006</v>
      </c>
      <c r="F1454" s="165">
        <v>46006</v>
      </c>
      <c r="G1454" s="163" t="s">
        <v>15064</v>
      </c>
      <c r="H1454" s="163" t="s">
        <v>15678</v>
      </c>
      <c r="I1454" s="163" t="s">
        <v>15754</v>
      </c>
      <c r="J1454" s="163"/>
      <c r="K1454" s="164"/>
      <c r="L1454" s="164"/>
      <c r="M1454" s="163"/>
      <c r="N1454" s="163"/>
      <c r="O1454" s="163"/>
    </row>
    <row r="1455" spans="1:15">
      <c r="A1455" s="163"/>
      <c r="B1455" s="163"/>
      <c r="C1455" s="163"/>
      <c r="D1455" s="190" t="s">
        <v>14472</v>
      </c>
      <c r="E1455" s="165">
        <v>46006</v>
      </c>
      <c r="F1455" s="165">
        <v>46006</v>
      </c>
      <c r="G1455" s="163" t="s">
        <v>15064</v>
      </c>
      <c r="H1455" s="163" t="s">
        <v>15678</v>
      </c>
      <c r="I1455" s="163" t="s">
        <v>15755</v>
      </c>
      <c r="J1455" s="163"/>
      <c r="K1455" s="164"/>
      <c r="L1455" s="164"/>
      <c r="M1455" s="163"/>
      <c r="N1455" s="163"/>
      <c r="O1455" s="163"/>
    </row>
    <row r="1456" spans="1:15">
      <c r="A1456" s="163"/>
      <c r="B1456" s="163"/>
      <c r="C1456" s="163"/>
      <c r="D1456" s="190" t="s">
        <v>14473</v>
      </c>
      <c r="E1456" s="165">
        <v>46006</v>
      </c>
      <c r="F1456" s="165">
        <v>46006</v>
      </c>
      <c r="G1456" s="163" t="s">
        <v>15064</v>
      </c>
      <c r="H1456" s="163" t="s">
        <v>15678</v>
      </c>
      <c r="I1456" s="163" t="s">
        <v>15756</v>
      </c>
      <c r="J1456" s="163"/>
      <c r="K1456" s="164"/>
      <c r="L1456" s="164"/>
      <c r="M1456" s="163"/>
      <c r="N1456" s="163"/>
      <c r="O1456" s="163"/>
    </row>
    <row r="1457" spans="1:15">
      <c r="A1457" s="163"/>
      <c r="B1457" s="163"/>
      <c r="C1457" s="163"/>
      <c r="D1457" s="190" t="s">
        <v>14474</v>
      </c>
      <c r="E1457" s="165">
        <v>46006</v>
      </c>
      <c r="F1457" s="165">
        <v>46006</v>
      </c>
      <c r="G1457" s="163" t="s">
        <v>15746</v>
      </c>
      <c r="H1457" s="163" t="s">
        <v>15757</v>
      </c>
      <c r="I1457" s="163" t="s">
        <v>6245</v>
      </c>
      <c r="J1457" s="163"/>
      <c r="K1457" s="164"/>
      <c r="L1457" s="164"/>
      <c r="M1457" s="163"/>
      <c r="N1457" s="163"/>
      <c r="O1457" s="163"/>
    </row>
    <row r="1458" spans="1:15">
      <c r="A1458" s="163"/>
      <c r="B1458" s="163"/>
      <c r="C1458" s="163"/>
      <c r="D1458" s="190" t="s">
        <v>14475</v>
      </c>
      <c r="E1458" s="165">
        <v>46006</v>
      </c>
      <c r="F1458" s="165">
        <v>46006</v>
      </c>
      <c r="G1458" s="163" t="s">
        <v>15064</v>
      </c>
      <c r="H1458" s="163" t="s">
        <v>15496</v>
      </c>
      <c r="I1458" s="163" t="s">
        <v>15758</v>
      </c>
      <c r="J1458" s="163"/>
      <c r="K1458" s="164"/>
      <c r="L1458" s="164"/>
      <c r="M1458" s="163"/>
      <c r="N1458" s="163"/>
      <c r="O1458" s="163"/>
    </row>
    <row r="1459" spans="1:15">
      <c r="A1459" s="163"/>
      <c r="B1459" s="163"/>
      <c r="C1459" s="163"/>
      <c r="D1459" s="190" t="s">
        <v>14476</v>
      </c>
      <c r="E1459" s="165">
        <v>46006</v>
      </c>
      <c r="F1459" s="165">
        <v>46006</v>
      </c>
      <c r="G1459" s="163" t="s">
        <v>15746</v>
      </c>
      <c r="H1459" s="163" t="s">
        <v>15763</v>
      </c>
      <c r="I1459" s="163" t="s">
        <v>15764</v>
      </c>
      <c r="J1459" s="163"/>
      <c r="K1459" s="164" t="s">
        <v>195</v>
      </c>
      <c r="L1459" s="165">
        <v>46009</v>
      </c>
      <c r="M1459" s="163"/>
      <c r="N1459" s="163"/>
      <c r="O1459" s="163"/>
    </row>
    <row r="1460" spans="1:15">
      <c r="A1460" s="163"/>
      <c r="B1460" s="163"/>
      <c r="C1460" s="163"/>
      <c r="D1460" s="190" t="s">
        <v>14477</v>
      </c>
      <c r="E1460" s="165">
        <v>46006</v>
      </c>
      <c r="F1460" s="165">
        <v>46006</v>
      </c>
      <c r="G1460" s="163" t="s">
        <v>15746</v>
      </c>
      <c r="H1460" s="163" t="s">
        <v>15765</v>
      </c>
      <c r="I1460" s="163" t="s">
        <v>15766</v>
      </c>
      <c r="J1460" s="163"/>
      <c r="K1460" s="164" t="s">
        <v>195</v>
      </c>
      <c r="L1460" s="165">
        <v>46009</v>
      </c>
      <c r="M1460" s="163"/>
      <c r="N1460" s="163"/>
      <c r="O1460" s="163"/>
    </row>
    <row r="1461" spans="1:15">
      <c r="A1461" s="163"/>
      <c r="B1461" s="163"/>
      <c r="C1461" s="163"/>
      <c r="D1461" s="190" t="s">
        <v>14478</v>
      </c>
      <c r="E1461" s="165">
        <v>46006</v>
      </c>
      <c r="F1461" s="165">
        <v>46006</v>
      </c>
      <c r="G1461" s="163" t="s">
        <v>6842</v>
      </c>
      <c r="H1461" s="163" t="s">
        <v>15362</v>
      </c>
      <c r="I1461" s="163" t="s">
        <v>15766</v>
      </c>
      <c r="J1461" s="163"/>
      <c r="K1461" s="164" t="s">
        <v>195</v>
      </c>
      <c r="L1461" s="165">
        <v>46009</v>
      </c>
      <c r="M1461" s="163"/>
      <c r="N1461" s="163"/>
      <c r="O1461" s="163"/>
    </row>
    <row r="1462" spans="1:15">
      <c r="A1462" s="163"/>
      <c r="B1462" s="163"/>
      <c r="C1462" s="163"/>
      <c r="D1462" s="190" t="s">
        <v>14479</v>
      </c>
      <c r="E1462" s="165">
        <v>46006</v>
      </c>
      <c r="F1462" s="165">
        <v>46006</v>
      </c>
      <c r="G1462" s="163" t="s">
        <v>6842</v>
      </c>
      <c r="H1462" s="163" t="s">
        <v>15362</v>
      </c>
      <c r="I1462" s="163" t="s">
        <v>15767</v>
      </c>
      <c r="J1462" s="163"/>
      <c r="K1462" s="164" t="s">
        <v>195</v>
      </c>
      <c r="L1462" s="165">
        <v>46009</v>
      </c>
      <c r="M1462" s="163"/>
      <c r="N1462" s="163"/>
      <c r="O1462" s="163"/>
    </row>
    <row r="1463" spans="1:15">
      <c r="A1463" s="163"/>
      <c r="B1463" s="163"/>
      <c r="C1463" s="163"/>
      <c r="D1463" s="190" t="s">
        <v>14480</v>
      </c>
      <c r="E1463" s="165">
        <v>46006</v>
      </c>
      <c r="F1463" s="165">
        <v>46006</v>
      </c>
      <c r="G1463" s="163" t="s">
        <v>15771</v>
      </c>
      <c r="H1463" s="163" t="s">
        <v>15772</v>
      </c>
      <c r="I1463" s="163" t="s">
        <v>15773</v>
      </c>
      <c r="J1463" s="163" t="s">
        <v>15773</v>
      </c>
      <c r="K1463" s="164" t="s">
        <v>195</v>
      </c>
      <c r="L1463" s="165">
        <v>46009</v>
      </c>
      <c r="M1463" s="163"/>
      <c r="N1463" s="163"/>
      <c r="O1463" s="163"/>
    </row>
    <row r="1464" spans="1:15">
      <c r="A1464" s="163"/>
      <c r="B1464" s="163"/>
      <c r="C1464" s="163"/>
      <c r="D1464" s="190" t="s">
        <v>14481</v>
      </c>
      <c r="E1464" s="165">
        <v>46007</v>
      </c>
      <c r="F1464" s="165">
        <v>46007</v>
      </c>
      <c r="G1464" s="163" t="s">
        <v>15064</v>
      </c>
      <c r="H1464" s="163" t="s">
        <v>15678</v>
      </c>
      <c r="I1464" s="163" t="s">
        <v>15774</v>
      </c>
      <c r="J1464" s="163"/>
      <c r="K1464" s="164"/>
      <c r="L1464" s="164"/>
      <c r="M1464" s="163"/>
      <c r="N1464" s="163"/>
      <c r="O1464" s="163"/>
    </row>
    <row r="1465" spans="1:15">
      <c r="A1465" s="163"/>
      <c r="B1465" s="163"/>
      <c r="C1465" s="163"/>
      <c r="D1465" s="190" t="s">
        <v>14482</v>
      </c>
      <c r="E1465" s="165">
        <v>46007</v>
      </c>
      <c r="F1465" s="165">
        <v>46007</v>
      </c>
      <c r="G1465" s="163" t="s">
        <v>15064</v>
      </c>
      <c r="H1465" s="163" t="s">
        <v>15678</v>
      </c>
      <c r="I1465" s="163" t="s">
        <v>15775</v>
      </c>
      <c r="J1465" s="163"/>
      <c r="K1465" s="164"/>
      <c r="L1465" s="164"/>
      <c r="M1465" s="163"/>
      <c r="N1465" s="163"/>
      <c r="O1465" s="163"/>
    </row>
    <row r="1466" spans="1:15">
      <c r="A1466" s="163"/>
      <c r="B1466" s="163"/>
      <c r="C1466" s="163"/>
      <c r="D1466" s="190" t="s">
        <v>14483</v>
      </c>
      <c r="E1466" s="165">
        <v>46007</v>
      </c>
      <c r="F1466" s="165">
        <v>46007</v>
      </c>
      <c r="G1466" s="163" t="s">
        <v>15749</v>
      </c>
      <c r="H1466" s="163" t="s">
        <v>15084</v>
      </c>
      <c r="I1466" s="163" t="s">
        <v>15776</v>
      </c>
      <c r="J1466" s="163"/>
      <c r="K1466" s="164"/>
      <c r="L1466" s="164"/>
      <c r="M1466" s="163"/>
      <c r="N1466" s="163"/>
      <c r="O1466" s="163"/>
    </row>
    <row r="1467" spans="1:15">
      <c r="A1467" s="163"/>
      <c r="B1467" s="163"/>
      <c r="C1467" s="163"/>
      <c r="D1467" s="190" t="s">
        <v>14484</v>
      </c>
      <c r="E1467" s="165">
        <v>46008</v>
      </c>
      <c r="F1467" s="165">
        <v>46008</v>
      </c>
      <c r="G1467" s="163" t="s">
        <v>12123</v>
      </c>
      <c r="H1467" s="163" t="s">
        <v>15178</v>
      </c>
      <c r="I1467" s="163" t="s">
        <v>15777</v>
      </c>
      <c r="J1467" s="163" t="s">
        <v>15778</v>
      </c>
      <c r="K1467" s="164"/>
      <c r="L1467" s="164"/>
      <c r="M1467" s="163"/>
      <c r="N1467" s="163"/>
      <c r="O1467" s="163"/>
    </row>
    <row r="1468" spans="1:15">
      <c r="A1468" s="163"/>
      <c r="B1468" s="163"/>
      <c r="C1468" s="163"/>
      <c r="D1468" s="190" t="s">
        <v>14485</v>
      </c>
      <c r="E1468" s="165">
        <v>46008</v>
      </c>
      <c r="F1468" s="165">
        <v>46008</v>
      </c>
      <c r="G1468" s="163" t="s">
        <v>12123</v>
      </c>
      <c r="H1468" s="163" t="s">
        <v>15178</v>
      </c>
      <c r="I1468" s="163" t="s">
        <v>15779</v>
      </c>
      <c r="J1468" s="163" t="s">
        <v>15780</v>
      </c>
      <c r="K1468" s="164"/>
      <c r="L1468" s="164"/>
      <c r="M1468" s="163"/>
      <c r="N1468" s="163"/>
      <c r="O1468" s="163"/>
    </row>
    <row r="1469" spans="1:15">
      <c r="A1469" s="163"/>
      <c r="B1469" s="163"/>
      <c r="C1469" s="163"/>
      <c r="D1469" s="190" t="s">
        <v>14486</v>
      </c>
      <c r="E1469" s="165">
        <v>46008</v>
      </c>
      <c r="F1469" s="165">
        <v>46008</v>
      </c>
      <c r="G1469" s="163" t="s">
        <v>12123</v>
      </c>
      <c r="H1469" s="163" t="s">
        <v>15178</v>
      </c>
      <c r="I1469" s="163" t="s">
        <v>15781</v>
      </c>
      <c r="J1469" s="163" t="s">
        <v>15782</v>
      </c>
      <c r="K1469" s="164"/>
      <c r="L1469" s="164"/>
      <c r="M1469" s="163"/>
      <c r="N1469" s="163"/>
      <c r="O1469" s="163"/>
    </row>
    <row r="1470" spans="1:15">
      <c r="A1470" s="163"/>
      <c r="B1470" s="163"/>
      <c r="C1470" s="163"/>
      <c r="D1470" s="190" t="s">
        <v>14487</v>
      </c>
      <c r="E1470" s="165">
        <v>46008</v>
      </c>
      <c r="F1470" s="165">
        <v>46008</v>
      </c>
      <c r="G1470" s="163" t="s">
        <v>12123</v>
      </c>
      <c r="H1470" s="163" t="s">
        <v>15178</v>
      </c>
      <c r="I1470" s="163" t="s">
        <v>3641</v>
      </c>
      <c r="J1470" s="203">
        <v>902</v>
      </c>
      <c r="K1470" s="164"/>
      <c r="L1470" s="164"/>
      <c r="M1470" s="163"/>
      <c r="N1470" s="163"/>
      <c r="O1470" s="163"/>
    </row>
    <row r="1471" spans="1:15">
      <c r="A1471" s="163"/>
      <c r="B1471" s="163"/>
      <c r="C1471" s="163"/>
      <c r="D1471" s="190" t="s">
        <v>14488</v>
      </c>
      <c r="E1471" s="165">
        <v>46008</v>
      </c>
      <c r="F1471" s="165">
        <v>46008</v>
      </c>
      <c r="G1471" s="163" t="s">
        <v>12123</v>
      </c>
      <c r="H1471" s="163" t="s">
        <v>15178</v>
      </c>
      <c r="I1471" s="163" t="s">
        <v>3641</v>
      </c>
      <c r="J1471" s="203">
        <v>903</v>
      </c>
      <c r="K1471" s="164"/>
      <c r="L1471" s="164"/>
      <c r="M1471" s="163"/>
      <c r="N1471" s="163"/>
      <c r="O1471" s="163"/>
    </row>
    <row r="1472" spans="1:15">
      <c r="A1472" s="163"/>
      <c r="B1472" s="163"/>
      <c r="C1472" s="163"/>
      <c r="D1472" s="190" t="s">
        <v>14489</v>
      </c>
      <c r="E1472" s="165">
        <v>46008</v>
      </c>
      <c r="F1472" s="165">
        <v>46008</v>
      </c>
      <c r="G1472" s="163" t="s">
        <v>15064</v>
      </c>
      <c r="H1472" s="163" t="s">
        <v>15318</v>
      </c>
      <c r="I1472" s="163" t="s">
        <v>1997</v>
      </c>
      <c r="J1472" s="203">
        <v>201</v>
      </c>
      <c r="K1472" s="164"/>
      <c r="L1472" s="164"/>
      <c r="M1472" s="163"/>
      <c r="N1472" s="163"/>
      <c r="O1472" s="163"/>
    </row>
    <row r="1473" spans="1:15">
      <c r="A1473" s="163"/>
      <c r="B1473" s="163"/>
      <c r="C1473" s="163"/>
      <c r="D1473" s="190" t="s">
        <v>14490</v>
      </c>
      <c r="E1473" s="165">
        <v>46008</v>
      </c>
      <c r="F1473" s="165">
        <v>46008</v>
      </c>
      <c r="G1473" s="163" t="s">
        <v>6842</v>
      </c>
      <c r="H1473" s="163" t="s">
        <v>15784</v>
      </c>
      <c r="I1473" s="163" t="s">
        <v>12157</v>
      </c>
      <c r="J1473" s="163" t="s">
        <v>12157</v>
      </c>
      <c r="K1473" s="164"/>
      <c r="L1473" s="164"/>
      <c r="M1473" s="163"/>
      <c r="N1473" s="163"/>
      <c r="O1473" s="163"/>
    </row>
    <row r="1474" spans="1:15">
      <c r="A1474" s="163"/>
      <c r="B1474" s="163"/>
      <c r="C1474" s="163"/>
      <c r="D1474" s="190" t="s">
        <v>14491</v>
      </c>
      <c r="E1474" s="165">
        <v>46008</v>
      </c>
      <c r="F1474" s="165">
        <v>46008</v>
      </c>
      <c r="G1474" s="163" t="s">
        <v>6842</v>
      </c>
      <c r="H1474" s="163" t="s">
        <v>15788</v>
      </c>
      <c r="I1474" s="163" t="s">
        <v>3</v>
      </c>
      <c r="J1474" s="163" t="s">
        <v>15789</v>
      </c>
      <c r="K1474" s="164"/>
      <c r="L1474" s="164"/>
      <c r="M1474" s="163"/>
      <c r="N1474" s="163"/>
      <c r="O1474" s="163"/>
    </row>
    <row r="1475" spans="1:15">
      <c r="A1475" s="163"/>
      <c r="B1475" s="163"/>
      <c r="C1475" s="163"/>
      <c r="D1475" s="190" t="s">
        <v>14492</v>
      </c>
      <c r="E1475" s="165">
        <v>46009</v>
      </c>
      <c r="F1475" s="165">
        <v>46009</v>
      </c>
      <c r="G1475" s="163" t="s">
        <v>15064</v>
      </c>
      <c r="H1475" s="163" t="s">
        <v>15318</v>
      </c>
      <c r="I1475" s="163" t="s">
        <v>6464</v>
      </c>
      <c r="J1475" s="163">
        <v>1011</v>
      </c>
      <c r="K1475" s="164"/>
      <c r="L1475" s="164"/>
      <c r="M1475" s="163"/>
      <c r="N1475" s="163"/>
      <c r="O1475" s="163"/>
    </row>
    <row r="1476" spans="1:15">
      <c r="A1476" s="163"/>
      <c r="B1476" s="163"/>
      <c r="C1476" s="163"/>
      <c r="D1476" s="190" t="s">
        <v>14493</v>
      </c>
      <c r="E1476" s="165">
        <v>46009</v>
      </c>
      <c r="F1476" s="165">
        <v>46009</v>
      </c>
      <c r="G1476" s="163" t="s">
        <v>15064</v>
      </c>
      <c r="H1476" s="163" t="s">
        <v>15318</v>
      </c>
      <c r="I1476" s="163" t="s">
        <v>6464</v>
      </c>
      <c r="J1476" s="163">
        <v>1013</v>
      </c>
      <c r="K1476" s="164"/>
      <c r="L1476" s="164"/>
      <c r="M1476" s="163"/>
      <c r="N1476" s="163"/>
      <c r="O1476" s="163"/>
    </row>
    <row r="1477" spans="1:15">
      <c r="A1477" s="163"/>
      <c r="B1477" s="163"/>
      <c r="C1477" s="163"/>
      <c r="D1477" s="190" t="s">
        <v>14494</v>
      </c>
      <c r="E1477" s="165">
        <v>46010</v>
      </c>
      <c r="F1477" s="165">
        <v>46010</v>
      </c>
      <c r="G1477" s="163" t="s">
        <v>15749</v>
      </c>
      <c r="H1477" s="163" t="s">
        <v>15084</v>
      </c>
      <c r="I1477" s="163" t="s">
        <v>6245</v>
      </c>
      <c r="J1477" s="163">
        <v>1101</v>
      </c>
      <c r="K1477" s="164"/>
      <c r="L1477" s="164"/>
      <c r="M1477" s="163"/>
      <c r="N1477" s="163"/>
      <c r="O1477" s="163"/>
    </row>
    <row r="1478" spans="1:15">
      <c r="A1478" s="163"/>
      <c r="B1478" s="163"/>
      <c r="C1478" s="163"/>
      <c r="D1478" s="190" t="s">
        <v>14495</v>
      </c>
      <c r="E1478" s="165">
        <v>46010</v>
      </c>
      <c r="F1478" s="165">
        <v>46010</v>
      </c>
      <c r="G1478" s="163" t="s">
        <v>15749</v>
      </c>
      <c r="H1478" s="163" t="s">
        <v>15084</v>
      </c>
      <c r="I1478" s="163" t="s">
        <v>15745</v>
      </c>
      <c r="J1478" s="163" t="s">
        <v>15745</v>
      </c>
      <c r="K1478" s="164"/>
      <c r="L1478" s="164"/>
      <c r="M1478" s="163"/>
      <c r="N1478" s="163"/>
      <c r="O1478" s="163"/>
    </row>
    <row r="1479" spans="1:15">
      <c r="A1479" s="163"/>
      <c r="B1479" s="163"/>
      <c r="C1479" s="163"/>
      <c r="D1479" s="190" t="s">
        <v>14496</v>
      </c>
      <c r="E1479" s="164"/>
      <c r="F1479" s="164"/>
      <c r="G1479" s="163"/>
      <c r="H1479" s="163"/>
      <c r="I1479" s="163"/>
      <c r="J1479" s="163"/>
      <c r="K1479" s="164"/>
      <c r="L1479" s="164"/>
      <c r="M1479" s="163"/>
      <c r="N1479" s="163"/>
      <c r="O1479" s="163"/>
    </row>
    <row r="1480" spans="1:15">
      <c r="A1480" s="163"/>
      <c r="B1480" s="163"/>
      <c r="C1480" s="163"/>
      <c r="D1480" s="190" t="s">
        <v>14497</v>
      </c>
      <c r="E1480" s="164"/>
      <c r="F1480" s="164"/>
      <c r="G1480" s="163"/>
      <c r="H1480" s="163"/>
      <c r="I1480" s="163"/>
      <c r="J1480" s="163"/>
      <c r="K1480" s="164"/>
      <c r="L1480" s="164"/>
      <c r="M1480" s="163"/>
      <c r="N1480" s="163"/>
      <c r="O1480" s="163"/>
    </row>
    <row r="1481" spans="1:15">
      <c r="A1481" s="163"/>
      <c r="B1481" s="163"/>
      <c r="C1481" s="163"/>
      <c r="D1481" s="190" t="s">
        <v>14498</v>
      </c>
      <c r="E1481" s="164"/>
      <c r="F1481" s="164"/>
      <c r="G1481" s="163"/>
      <c r="H1481" s="163"/>
      <c r="I1481" s="163"/>
      <c r="J1481" s="163"/>
      <c r="K1481" s="164"/>
      <c r="L1481" s="164"/>
      <c r="M1481" s="163"/>
      <c r="N1481" s="163"/>
      <c r="O1481" s="163"/>
    </row>
    <row r="1482" spans="1:15">
      <c r="A1482" s="163"/>
      <c r="B1482" s="163"/>
      <c r="C1482" s="163"/>
      <c r="D1482" s="190" t="s">
        <v>14499</v>
      </c>
      <c r="E1482" s="164"/>
      <c r="F1482" s="164"/>
      <c r="G1482" s="163"/>
      <c r="H1482" s="163"/>
      <c r="I1482" s="163"/>
      <c r="J1482" s="163"/>
      <c r="K1482" s="164"/>
      <c r="L1482" s="164"/>
      <c r="M1482" s="163"/>
      <c r="N1482" s="163"/>
      <c r="O1482" s="163"/>
    </row>
    <row r="1483" spans="1:15">
      <c r="A1483" s="163"/>
      <c r="B1483" s="163"/>
      <c r="C1483" s="163"/>
      <c r="D1483" s="190" t="s">
        <v>14500</v>
      </c>
      <c r="E1483" s="164"/>
      <c r="F1483" s="164"/>
      <c r="G1483" s="163"/>
      <c r="H1483" s="163"/>
      <c r="I1483" s="163"/>
      <c r="J1483" s="163"/>
      <c r="K1483" s="164"/>
      <c r="L1483" s="164"/>
      <c r="M1483" s="163"/>
      <c r="N1483" s="163"/>
      <c r="O1483" s="163"/>
    </row>
    <row r="1484" spans="1:15">
      <c r="A1484" s="163"/>
      <c r="B1484" s="163"/>
      <c r="C1484" s="163"/>
      <c r="D1484" s="190" t="s">
        <v>14501</v>
      </c>
      <c r="E1484" s="164"/>
      <c r="F1484" s="164"/>
      <c r="G1484" s="163"/>
      <c r="H1484" s="163"/>
      <c r="I1484" s="163"/>
      <c r="J1484" s="163"/>
      <c r="K1484" s="164"/>
      <c r="L1484" s="164"/>
      <c r="M1484" s="163"/>
      <c r="N1484" s="163"/>
      <c r="O1484" s="163"/>
    </row>
    <row r="1485" spans="1:15">
      <c r="A1485" s="163"/>
      <c r="B1485" s="163"/>
      <c r="C1485" s="163"/>
      <c r="D1485" s="190" t="s">
        <v>14502</v>
      </c>
      <c r="E1485" s="164"/>
      <c r="F1485" s="164"/>
      <c r="G1485" s="163"/>
      <c r="H1485" s="163"/>
      <c r="I1485" s="163"/>
      <c r="J1485" s="163"/>
      <c r="K1485" s="164"/>
      <c r="L1485" s="164"/>
      <c r="M1485" s="163"/>
      <c r="N1485" s="163"/>
      <c r="O1485" s="163"/>
    </row>
    <row r="1486" spans="1:15">
      <c r="A1486" s="163"/>
      <c r="B1486" s="163"/>
      <c r="C1486" s="163"/>
      <c r="D1486" s="190" t="s">
        <v>14503</v>
      </c>
      <c r="E1486" s="164"/>
      <c r="F1486" s="164"/>
      <c r="G1486" s="163"/>
      <c r="H1486" s="163"/>
      <c r="I1486" s="163"/>
      <c r="J1486" s="163"/>
      <c r="K1486" s="164"/>
      <c r="L1486" s="164"/>
      <c r="M1486" s="163"/>
      <c r="N1486" s="163"/>
      <c r="O1486" s="163"/>
    </row>
    <row r="1487" spans="1:15">
      <c r="A1487" s="163"/>
      <c r="B1487" s="163"/>
      <c r="C1487" s="163"/>
      <c r="D1487" s="190" t="s">
        <v>14504</v>
      </c>
      <c r="E1487" s="164"/>
      <c r="F1487" s="164"/>
      <c r="G1487" s="163"/>
      <c r="H1487" s="163"/>
      <c r="I1487" s="163"/>
      <c r="J1487" s="163"/>
      <c r="K1487" s="164"/>
      <c r="L1487" s="164"/>
      <c r="M1487" s="163"/>
      <c r="N1487" s="163"/>
      <c r="O1487" s="163"/>
    </row>
    <row r="1488" spans="1:15">
      <c r="A1488" s="163"/>
      <c r="B1488" s="163"/>
      <c r="C1488" s="163"/>
      <c r="D1488" s="190" t="s">
        <v>14505</v>
      </c>
      <c r="E1488" s="164"/>
      <c r="F1488" s="164"/>
      <c r="G1488" s="163"/>
      <c r="H1488" s="163"/>
      <c r="I1488" s="163"/>
      <c r="J1488" s="163"/>
      <c r="K1488" s="164"/>
      <c r="L1488" s="164"/>
      <c r="M1488" s="163"/>
      <c r="N1488" s="163"/>
      <c r="O1488" s="163"/>
    </row>
    <row r="1489" spans="1:15">
      <c r="A1489" s="163"/>
      <c r="B1489" s="163"/>
      <c r="C1489" s="163"/>
      <c r="D1489" s="190" t="s">
        <v>14506</v>
      </c>
      <c r="E1489" s="164"/>
      <c r="F1489" s="164"/>
      <c r="G1489" s="163"/>
      <c r="H1489" s="163"/>
      <c r="I1489" s="163"/>
      <c r="J1489" s="163"/>
      <c r="K1489" s="164"/>
      <c r="L1489" s="164"/>
      <c r="M1489" s="163"/>
      <c r="N1489" s="163"/>
      <c r="O1489" s="163"/>
    </row>
    <row r="1490" spans="1:15">
      <c r="A1490" s="163"/>
      <c r="B1490" s="163"/>
      <c r="C1490" s="163"/>
      <c r="D1490" s="190" t="s">
        <v>14507</v>
      </c>
      <c r="E1490" s="164"/>
      <c r="F1490" s="164"/>
      <c r="G1490" s="163"/>
      <c r="H1490" s="163"/>
      <c r="I1490" s="163"/>
      <c r="J1490" s="163"/>
      <c r="K1490" s="164"/>
      <c r="L1490" s="164"/>
      <c r="M1490" s="163"/>
      <c r="N1490" s="163"/>
      <c r="O1490" s="163"/>
    </row>
    <row r="1491" spans="1:15">
      <c r="A1491" s="163"/>
      <c r="B1491" s="163"/>
      <c r="C1491" s="163"/>
      <c r="D1491" s="190" t="s">
        <v>14508</v>
      </c>
      <c r="E1491" s="164"/>
      <c r="F1491" s="164"/>
      <c r="G1491" s="163"/>
      <c r="H1491" s="163"/>
      <c r="I1491" s="163"/>
      <c r="J1491" s="163"/>
      <c r="K1491" s="164"/>
      <c r="L1491" s="164"/>
      <c r="M1491" s="163"/>
      <c r="N1491" s="163"/>
      <c r="O1491" s="163"/>
    </row>
    <row r="1492" spans="1:15">
      <c r="A1492" s="163"/>
      <c r="B1492" s="163"/>
      <c r="C1492" s="163"/>
      <c r="D1492" s="190" t="s">
        <v>14509</v>
      </c>
      <c r="E1492" s="164"/>
      <c r="F1492" s="164"/>
      <c r="G1492" s="163"/>
      <c r="H1492" s="163"/>
      <c r="I1492" s="163"/>
      <c r="J1492" s="163"/>
      <c r="K1492" s="164"/>
      <c r="L1492" s="164"/>
      <c r="M1492" s="163"/>
      <c r="N1492" s="163"/>
      <c r="O1492" s="163"/>
    </row>
    <row r="1493" spans="1:15">
      <c r="A1493" s="163"/>
      <c r="B1493" s="163"/>
      <c r="C1493" s="163"/>
      <c r="D1493" s="190" t="s">
        <v>14510</v>
      </c>
      <c r="E1493" s="164"/>
      <c r="F1493" s="164"/>
      <c r="G1493" s="163"/>
      <c r="H1493" s="163"/>
      <c r="I1493" s="163"/>
      <c r="J1493" s="163"/>
      <c r="K1493" s="164"/>
      <c r="L1493" s="164"/>
      <c r="M1493" s="163"/>
      <c r="N1493" s="163"/>
      <c r="O1493" s="163"/>
    </row>
    <row r="1494" spans="1:15">
      <c r="A1494" s="163"/>
      <c r="B1494" s="163"/>
      <c r="C1494" s="163"/>
      <c r="D1494" s="190" t="s">
        <v>14511</v>
      </c>
      <c r="E1494" s="164"/>
      <c r="F1494" s="164"/>
      <c r="G1494" s="163"/>
      <c r="H1494" s="163"/>
      <c r="I1494" s="163"/>
      <c r="J1494" s="163"/>
      <c r="K1494" s="164"/>
      <c r="L1494" s="164"/>
      <c r="M1494" s="163"/>
      <c r="N1494" s="163"/>
      <c r="O1494" s="163"/>
    </row>
    <row r="1495" spans="1:15">
      <c r="A1495" s="163"/>
      <c r="B1495" s="163"/>
      <c r="C1495" s="163"/>
      <c r="D1495" s="190" t="s">
        <v>14512</v>
      </c>
      <c r="E1495" s="164"/>
      <c r="F1495" s="164"/>
      <c r="G1495" s="163"/>
      <c r="H1495" s="163"/>
      <c r="I1495" s="163"/>
      <c r="J1495" s="163"/>
      <c r="K1495" s="164"/>
      <c r="L1495" s="164"/>
      <c r="M1495" s="163"/>
      <c r="N1495" s="163"/>
      <c r="O1495" s="163"/>
    </row>
    <row r="1496" spans="1:15">
      <c r="A1496" s="163"/>
      <c r="B1496" s="163"/>
      <c r="C1496" s="163"/>
      <c r="D1496" s="190" t="s">
        <v>14513</v>
      </c>
      <c r="E1496" s="164"/>
      <c r="F1496" s="164"/>
      <c r="G1496" s="163"/>
      <c r="H1496" s="163"/>
      <c r="I1496" s="163"/>
      <c r="J1496" s="163"/>
      <c r="K1496" s="164"/>
      <c r="L1496" s="164"/>
      <c r="M1496" s="163"/>
      <c r="N1496" s="163"/>
      <c r="O1496" s="163"/>
    </row>
    <row r="1497" spans="1:15">
      <c r="A1497" s="163"/>
      <c r="B1497" s="163"/>
      <c r="C1497" s="163"/>
      <c r="D1497" s="190" t="s">
        <v>14514</v>
      </c>
      <c r="E1497" s="164"/>
      <c r="F1497" s="164"/>
      <c r="G1497" s="163"/>
      <c r="H1497" s="163"/>
      <c r="I1497" s="163"/>
      <c r="J1497" s="163"/>
      <c r="K1497" s="164"/>
      <c r="L1497" s="164"/>
      <c r="M1497" s="163"/>
      <c r="N1497" s="163"/>
      <c r="O1497" s="163"/>
    </row>
    <row r="1498" spans="1:15">
      <c r="A1498" s="163"/>
      <c r="B1498" s="163"/>
      <c r="C1498" s="163"/>
      <c r="D1498" s="190" t="s">
        <v>14515</v>
      </c>
      <c r="E1498" s="164"/>
      <c r="F1498" s="164"/>
      <c r="G1498" s="163"/>
      <c r="H1498" s="163"/>
      <c r="I1498" s="163"/>
      <c r="J1498" s="163"/>
      <c r="K1498" s="164"/>
      <c r="L1498" s="164"/>
      <c r="M1498" s="163"/>
      <c r="N1498" s="163"/>
      <c r="O1498" s="163"/>
    </row>
    <row r="1499" spans="1:15">
      <c r="A1499" s="163"/>
      <c r="B1499" s="163"/>
      <c r="C1499" s="163"/>
      <c r="D1499" s="190" t="s">
        <v>14516</v>
      </c>
      <c r="E1499" s="164"/>
      <c r="F1499" s="164"/>
      <c r="G1499" s="163"/>
      <c r="H1499" s="163"/>
      <c r="I1499" s="163"/>
      <c r="J1499" s="163"/>
      <c r="K1499" s="164"/>
      <c r="L1499" s="164"/>
      <c r="M1499" s="163"/>
      <c r="N1499" s="163"/>
      <c r="O1499" s="163"/>
    </row>
    <row r="1500" spans="1:15">
      <c r="A1500" s="163"/>
      <c r="B1500" s="163"/>
      <c r="C1500" s="163"/>
      <c r="D1500" s="190" t="s">
        <v>14517</v>
      </c>
      <c r="E1500" s="164"/>
      <c r="F1500" s="164"/>
      <c r="G1500" s="163"/>
      <c r="H1500" s="163"/>
      <c r="I1500" s="163"/>
      <c r="J1500" s="163"/>
      <c r="K1500" s="164"/>
      <c r="L1500" s="164"/>
      <c r="M1500" s="163"/>
      <c r="N1500" s="163"/>
      <c r="O1500" s="163"/>
    </row>
    <row r="1501" spans="1:15">
      <c r="A1501" s="163"/>
      <c r="B1501" s="163"/>
      <c r="C1501" s="163"/>
      <c r="D1501" s="190" t="s">
        <v>14518</v>
      </c>
      <c r="E1501" s="164"/>
      <c r="F1501" s="164"/>
      <c r="G1501" s="163"/>
      <c r="H1501" s="163"/>
      <c r="I1501" s="163"/>
      <c r="J1501" s="163"/>
      <c r="K1501" s="164"/>
      <c r="L1501" s="164"/>
      <c r="M1501" s="163"/>
      <c r="N1501" s="163"/>
      <c r="O1501" s="163"/>
    </row>
    <row r="1502" spans="1:15">
      <c r="A1502" s="163"/>
      <c r="B1502" s="163"/>
      <c r="C1502" s="163"/>
      <c r="D1502" s="190" t="s">
        <v>14519</v>
      </c>
      <c r="E1502" s="164"/>
      <c r="F1502" s="164"/>
      <c r="G1502" s="163"/>
      <c r="H1502" s="163"/>
      <c r="I1502" s="163"/>
      <c r="J1502" s="163"/>
      <c r="K1502" s="164"/>
      <c r="L1502" s="164"/>
      <c r="M1502" s="163"/>
      <c r="N1502" s="163"/>
      <c r="O1502" s="163"/>
    </row>
    <row r="1503" spans="1:15">
      <c r="A1503" s="163"/>
      <c r="B1503" s="163"/>
      <c r="C1503" s="163"/>
      <c r="D1503" s="190" t="s">
        <v>14520</v>
      </c>
      <c r="E1503" s="164"/>
      <c r="F1503" s="164"/>
      <c r="G1503" s="163"/>
      <c r="H1503" s="163"/>
      <c r="I1503" s="163"/>
      <c r="J1503" s="163"/>
      <c r="K1503" s="164"/>
      <c r="L1503" s="164"/>
      <c r="M1503" s="163"/>
      <c r="N1503" s="163"/>
      <c r="O1503" s="163"/>
    </row>
    <row r="1504" spans="1:15">
      <c r="A1504" s="163"/>
      <c r="B1504" s="163"/>
      <c r="C1504" s="163"/>
      <c r="D1504" s="190" t="s">
        <v>14521</v>
      </c>
      <c r="E1504" s="164"/>
      <c r="F1504" s="164"/>
      <c r="G1504" s="163"/>
      <c r="H1504" s="163"/>
      <c r="I1504" s="163"/>
      <c r="J1504" s="163"/>
      <c r="K1504" s="164"/>
      <c r="L1504" s="164"/>
      <c r="M1504" s="163"/>
      <c r="N1504" s="163"/>
      <c r="O1504" s="163"/>
    </row>
    <row r="1505" spans="1:15">
      <c r="A1505" s="163"/>
      <c r="B1505" s="163"/>
      <c r="C1505" s="163"/>
      <c r="D1505" s="190" t="s">
        <v>14522</v>
      </c>
      <c r="E1505" s="164"/>
      <c r="F1505" s="164"/>
      <c r="G1505" s="163"/>
      <c r="H1505" s="163"/>
      <c r="I1505" s="163"/>
      <c r="J1505" s="163"/>
      <c r="K1505" s="164"/>
      <c r="L1505" s="164"/>
      <c r="M1505" s="163"/>
      <c r="N1505" s="163"/>
      <c r="O1505" s="163"/>
    </row>
    <row r="1506" spans="1:15">
      <c r="A1506" s="163"/>
      <c r="B1506" s="163"/>
      <c r="C1506" s="163"/>
      <c r="D1506" s="190" t="s">
        <v>14523</v>
      </c>
      <c r="E1506" s="164"/>
      <c r="F1506" s="164"/>
      <c r="G1506" s="163"/>
      <c r="H1506" s="163"/>
      <c r="I1506" s="163"/>
      <c r="J1506" s="163"/>
      <c r="K1506" s="164"/>
      <c r="L1506" s="164"/>
      <c r="M1506" s="163"/>
      <c r="N1506" s="163"/>
      <c r="O1506" s="163"/>
    </row>
    <row r="1507" spans="1:15">
      <c r="A1507" s="163"/>
      <c r="B1507" s="163"/>
      <c r="C1507" s="163"/>
      <c r="D1507" s="190" t="s">
        <v>14524</v>
      </c>
      <c r="E1507" s="164"/>
      <c r="F1507" s="164"/>
      <c r="G1507" s="163"/>
      <c r="H1507" s="163"/>
      <c r="I1507" s="163"/>
      <c r="J1507" s="163"/>
      <c r="K1507" s="164"/>
      <c r="L1507" s="164"/>
      <c r="M1507" s="163"/>
      <c r="N1507" s="163"/>
      <c r="O1507" s="163"/>
    </row>
    <row r="1508" spans="1:15">
      <c r="A1508" s="163"/>
      <c r="B1508" s="163"/>
      <c r="C1508" s="163"/>
      <c r="D1508" s="190" t="s">
        <v>14525</v>
      </c>
      <c r="E1508" s="164"/>
      <c r="F1508" s="164"/>
      <c r="G1508" s="163"/>
      <c r="H1508" s="163"/>
      <c r="I1508" s="163"/>
      <c r="J1508" s="163"/>
      <c r="K1508" s="164"/>
      <c r="L1508" s="164"/>
      <c r="M1508" s="163"/>
      <c r="N1508" s="163"/>
      <c r="O1508" s="163"/>
    </row>
    <row r="1509" spans="1:15">
      <c r="A1509" s="163"/>
      <c r="B1509" s="163"/>
      <c r="C1509" s="163"/>
      <c r="D1509" s="190" t="s">
        <v>14526</v>
      </c>
      <c r="E1509" s="164"/>
      <c r="F1509" s="164"/>
      <c r="G1509" s="163"/>
      <c r="H1509" s="163"/>
      <c r="I1509" s="163"/>
      <c r="J1509" s="163"/>
      <c r="K1509" s="164"/>
      <c r="L1509" s="164"/>
      <c r="M1509" s="163"/>
      <c r="N1509" s="163"/>
      <c r="O1509" s="163"/>
    </row>
    <row r="1510" spans="1:15">
      <c r="A1510" s="163"/>
      <c r="B1510" s="163"/>
      <c r="C1510" s="163"/>
      <c r="D1510" s="190" t="s">
        <v>14527</v>
      </c>
      <c r="E1510" s="164"/>
      <c r="F1510" s="164"/>
      <c r="G1510" s="163"/>
      <c r="H1510" s="163"/>
      <c r="I1510" s="163"/>
      <c r="J1510" s="163"/>
      <c r="K1510" s="164"/>
      <c r="L1510" s="164"/>
      <c r="M1510" s="163"/>
      <c r="N1510" s="163"/>
      <c r="O1510" s="163"/>
    </row>
    <row r="1511" spans="1:15">
      <c r="A1511" s="163"/>
      <c r="B1511" s="163"/>
      <c r="C1511" s="163"/>
      <c r="D1511" s="190" t="s">
        <v>14528</v>
      </c>
      <c r="E1511" s="164"/>
      <c r="F1511" s="164"/>
      <c r="G1511" s="163"/>
      <c r="H1511" s="163"/>
      <c r="I1511" s="163"/>
      <c r="J1511" s="163"/>
      <c r="K1511" s="164"/>
      <c r="L1511" s="164"/>
      <c r="M1511" s="163"/>
      <c r="N1511" s="163"/>
      <c r="O1511" s="163"/>
    </row>
    <row r="1512" spans="1:15">
      <c r="A1512" s="163"/>
      <c r="B1512" s="163"/>
      <c r="C1512" s="163"/>
      <c r="D1512" s="190" t="s">
        <v>14529</v>
      </c>
      <c r="E1512" s="164"/>
      <c r="F1512" s="164"/>
      <c r="G1512" s="163"/>
      <c r="H1512" s="163"/>
      <c r="I1512" s="163"/>
      <c r="J1512" s="163"/>
      <c r="K1512" s="164"/>
      <c r="L1512" s="164"/>
      <c r="M1512" s="163"/>
      <c r="N1512" s="163"/>
      <c r="O1512" s="163"/>
    </row>
    <row r="1513" spans="1:15">
      <c r="A1513" s="163"/>
      <c r="B1513" s="163"/>
      <c r="C1513" s="163"/>
      <c r="D1513" s="190" t="s">
        <v>14530</v>
      </c>
      <c r="E1513" s="164"/>
      <c r="F1513" s="164"/>
      <c r="G1513" s="163"/>
      <c r="H1513" s="163"/>
      <c r="I1513" s="163"/>
      <c r="J1513" s="163"/>
      <c r="K1513" s="164"/>
      <c r="L1513" s="164"/>
      <c r="M1513" s="163"/>
      <c r="N1513" s="163"/>
      <c r="O1513" s="163"/>
    </row>
    <row r="1514" spans="1:15">
      <c r="A1514" s="163"/>
      <c r="B1514" s="163"/>
      <c r="C1514" s="163"/>
      <c r="D1514" s="190" t="s">
        <v>14531</v>
      </c>
      <c r="E1514" s="164"/>
      <c r="F1514" s="164"/>
      <c r="G1514" s="163"/>
      <c r="H1514" s="163"/>
      <c r="I1514" s="163"/>
      <c r="J1514" s="163"/>
      <c r="K1514" s="164"/>
      <c r="L1514" s="164"/>
      <c r="M1514" s="163"/>
      <c r="N1514" s="163"/>
      <c r="O1514" s="163"/>
    </row>
    <row r="1515" spans="1:15">
      <c r="A1515" s="163"/>
      <c r="B1515" s="163"/>
      <c r="C1515" s="163"/>
      <c r="D1515" s="190" t="s">
        <v>14532</v>
      </c>
      <c r="E1515" s="164"/>
      <c r="F1515" s="164"/>
      <c r="G1515" s="163"/>
      <c r="H1515" s="163"/>
      <c r="I1515" s="163"/>
      <c r="J1515" s="163"/>
      <c r="K1515" s="164"/>
      <c r="L1515" s="164"/>
      <c r="M1515" s="163"/>
      <c r="N1515" s="163"/>
      <c r="O1515" s="163"/>
    </row>
    <row r="1516" spans="1:15">
      <c r="A1516" s="163"/>
      <c r="B1516" s="163"/>
      <c r="C1516" s="163"/>
      <c r="D1516" s="190" t="s">
        <v>14533</v>
      </c>
      <c r="E1516" s="164"/>
      <c r="F1516" s="164"/>
      <c r="G1516" s="163"/>
      <c r="H1516" s="163"/>
      <c r="I1516" s="163"/>
      <c r="J1516" s="163"/>
      <c r="K1516" s="164"/>
      <c r="L1516" s="164"/>
      <c r="M1516" s="163"/>
      <c r="N1516" s="163"/>
      <c r="O1516" s="163"/>
    </row>
    <row r="1517" spans="1:15">
      <c r="A1517" s="163"/>
      <c r="B1517" s="163"/>
      <c r="C1517" s="163"/>
      <c r="D1517" s="190" t="s">
        <v>14534</v>
      </c>
      <c r="E1517" s="164"/>
      <c r="F1517" s="164"/>
      <c r="G1517" s="163"/>
      <c r="H1517" s="163"/>
      <c r="I1517" s="163"/>
      <c r="J1517" s="163"/>
      <c r="K1517" s="164"/>
      <c r="L1517" s="164"/>
      <c r="M1517" s="163"/>
      <c r="N1517" s="163"/>
      <c r="O1517" s="163"/>
    </row>
    <row r="1518" spans="1:15">
      <c r="A1518" s="163"/>
      <c r="B1518" s="163"/>
      <c r="C1518" s="163"/>
      <c r="D1518" s="190" t="s">
        <v>14535</v>
      </c>
      <c r="E1518" s="164"/>
      <c r="F1518" s="164"/>
      <c r="G1518" s="163"/>
      <c r="H1518" s="163"/>
      <c r="I1518" s="163"/>
      <c r="J1518" s="163"/>
      <c r="K1518" s="164"/>
      <c r="L1518" s="164"/>
      <c r="M1518" s="163"/>
      <c r="N1518" s="163"/>
      <c r="O1518" s="163"/>
    </row>
    <row r="1519" spans="1:15">
      <c r="A1519" s="163"/>
      <c r="B1519" s="163"/>
      <c r="C1519" s="163"/>
      <c r="D1519" s="190" t="s">
        <v>14536</v>
      </c>
      <c r="E1519" s="164"/>
      <c r="F1519" s="164"/>
      <c r="G1519" s="163"/>
      <c r="H1519" s="163"/>
      <c r="I1519" s="163"/>
      <c r="J1519" s="163"/>
      <c r="K1519" s="164"/>
      <c r="L1519" s="164"/>
      <c r="M1519" s="163"/>
      <c r="N1519" s="163"/>
      <c r="O1519" s="163"/>
    </row>
    <row r="1520" spans="1:15">
      <c r="A1520" s="163"/>
      <c r="B1520" s="163"/>
      <c r="C1520" s="163"/>
      <c r="D1520" s="190" t="s">
        <v>14537</v>
      </c>
      <c r="E1520" s="164"/>
      <c r="F1520" s="164"/>
      <c r="G1520" s="163"/>
      <c r="H1520" s="163"/>
      <c r="I1520" s="163"/>
      <c r="J1520" s="163"/>
      <c r="K1520" s="164"/>
      <c r="L1520" s="164"/>
      <c r="M1520" s="163"/>
      <c r="N1520" s="163"/>
      <c r="O1520" s="163"/>
    </row>
    <row r="1521" spans="1:15">
      <c r="A1521" s="163"/>
      <c r="B1521" s="163"/>
      <c r="C1521" s="163"/>
      <c r="D1521" s="190" t="s">
        <v>14538</v>
      </c>
      <c r="E1521" s="164"/>
      <c r="F1521" s="164"/>
      <c r="G1521" s="163"/>
      <c r="H1521" s="163"/>
      <c r="I1521" s="163"/>
      <c r="J1521" s="163"/>
      <c r="K1521" s="164"/>
      <c r="L1521" s="164"/>
      <c r="M1521" s="163"/>
      <c r="N1521" s="163"/>
      <c r="O1521" s="163"/>
    </row>
    <row r="1522" spans="1:15">
      <c r="A1522" s="163"/>
      <c r="B1522" s="163"/>
      <c r="C1522" s="163"/>
      <c r="D1522" s="190" t="s">
        <v>14539</v>
      </c>
      <c r="E1522" s="164"/>
      <c r="F1522" s="164"/>
      <c r="G1522" s="163"/>
      <c r="H1522" s="163"/>
      <c r="I1522" s="163"/>
      <c r="J1522" s="163"/>
      <c r="K1522" s="164"/>
      <c r="L1522" s="164"/>
      <c r="M1522" s="163"/>
      <c r="N1522" s="163"/>
      <c r="O1522" s="163"/>
    </row>
    <row r="1523" spans="1:15">
      <c r="A1523" s="163"/>
      <c r="B1523" s="163"/>
      <c r="C1523" s="163"/>
      <c r="D1523" s="190" t="s">
        <v>14540</v>
      </c>
      <c r="E1523" s="164"/>
      <c r="F1523" s="164"/>
      <c r="G1523" s="163"/>
      <c r="H1523" s="163"/>
      <c r="I1523" s="163"/>
      <c r="J1523" s="163"/>
      <c r="K1523" s="164"/>
      <c r="L1523" s="164"/>
      <c r="M1523" s="163"/>
      <c r="N1523" s="163"/>
      <c r="O1523" s="163"/>
    </row>
    <row r="1524" spans="1:15">
      <c r="A1524" s="163"/>
      <c r="B1524" s="163"/>
      <c r="C1524" s="163"/>
      <c r="D1524" s="190" t="s">
        <v>14541</v>
      </c>
      <c r="E1524" s="164"/>
      <c r="F1524" s="164"/>
      <c r="G1524" s="163"/>
      <c r="H1524" s="163"/>
      <c r="I1524" s="163"/>
      <c r="J1524" s="163"/>
      <c r="K1524" s="164"/>
      <c r="L1524" s="164"/>
      <c r="M1524" s="163"/>
      <c r="N1524" s="163"/>
      <c r="O1524" s="163"/>
    </row>
    <row r="1525" spans="1:15">
      <c r="A1525" s="163"/>
      <c r="B1525" s="163"/>
      <c r="C1525" s="163"/>
      <c r="D1525" s="190" t="s">
        <v>14542</v>
      </c>
      <c r="E1525" s="164"/>
      <c r="F1525" s="164"/>
      <c r="G1525" s="163"/>
      <c r="H1525" s="163"/>
      <c r="I1525" s="163"/>
      <c r="J1525" s="163"/>
      <c r="K1525" s="164"/>
      <c r="L1525" s="164"/>
      <c r="M1525" s="163"/>
      <c r="N1525" s="163"/>
      <c r="O1525" s="163"/>
    </row>
    <row r="1526" spans="1:15">
      <c r="A1526" s="163"/>
      <c r="B1526" s="163"/>
      <c r="C1526" s="163"/>
      <c r="D1526" s="190" t="s">
        <v>14543</v>
      </c>
      <c r="E1526" s="164"/>
      <c r="F1526" s="164"/>
      <c r="G1526" s="163"/>
      <c r="H1526" s="163"/>
      <c r="I1526" s="163"/>
      <c r="J1526" s="163"/>
      <c r="K1526" s="164"/>
      <c r="L1526" s="164"/>
      <c r="M1526" s="163"/>
      <c r="N1526" s="163"/>
      <c r="O1526" s="163"/>
    </row>
    <row r="1527" spans="1:15">
      <c r="A1527" s="163"/>
      <c r="B1527" s="163"/>
      <c r="C1527" s="163"/>
      <c r="D1527" s="190" t="s">
        <v>14544</v>
      </c>
      <c r="E1527" s="164"/>
      <c r="F1527" s="164"/>
      <c r="G1527" s="163"/>
      <c r="H1527" s="163"/>
      <c r="I1527" s="163"/>
      <c r="J1527" s="163"/>
      <c r="K1527" s="164"/>
      <c r="L1527" s="164"/>
      <c r="M1527" s="163"/>
      <c r="N1527" s="163"/>
      <c r="O1527" s="163"/>
    </row>
    <row r="1528" spans="1:15">
      <c r="A1528" s="163"/>
      <c r="B1528" s="163"/>
      <c r="C1528" s="163"/>
      <c r="D1528" s="190" t="s">
        <v>14545</v>
      </c>
      <c r="E1528" s="164"/>
      <c r="F1528" s="164"/>
      <c r="G1528" s="163"/>
      <c r="H1528" s="163"/>
      <c r="I1528" s="163"/>
      <c r="J1528" s="163"/>
      <c r="K1528" s="164"/>
      <c r="L1528" s="164"/>
      <c r="M1528" s="163"/>
      <c r="N1528" s="163"/>
      <c r="O1528" s="163"/>
    </row>
    <row r="1529" spans="1:15">
      <c r="A1529" s="163"/>
      <c r="B1529" s="163"/>
      <c r="C1529" s="163"/>
      <c r="D1529" s="190" t="s">
        <v>14546</v>
      </c>
      <c r="E1529" s="164"/>
      <c r="F1529" s="164"/>
      <c r="G1529" s="163"/>
      <c r="H1529" s="163"/>
      <c r="I1529" s="163"/>
      <c r="J1529" s="163"/>
      <c r="K1529" s="164"/>
      <c r="L1529" s="164"/>
      <c r="M1529" s="163"/>
      <c r="N1529" s="163"/>
      <c r="O1529" s="163"/>
    </row>
    <row r="1530" spans="1:15">
      <c r="A1530" s="163"/>
      <c r="B1530" s="163"/>
      <c r="C1530" s="163"/>
      <c r="D1530" s="190" t="s">
        <v>14547</v>
      </c>
      <c r="E1530" s="164"/>
      <c r="F1530" s="164"/>
      <c r="G1530" s="163"/>
      <c r="H1530" s="163"/>
      <c r="I1530" s="163"/>
      <c r="J1530" s="163"/>
      <c r="K1530" s="164"/>
      <c r="L1530" s="164"/>
      <c r="M1530" s="163"/>
      <c r="N1530" s="163"/>
      <c r="O1530" s="163"/>
    </row>
    <row r="1531" spans="1:15">
      <c r="A1531" s="163"/>
      <c r="B1531" s="163"/>
      <c r="C1531" s="163"/>
      <c r="D1531" s="190" t="s">
        <v>14548</v>
      </c>
      <c r="E1531" s="164"/>
      <c r="F1531" s="164"/>
      <c r="G1531" s="163"/>
      <c r="H1531" s="163"/>
      <c r="I1531" s="163"/>
      <c r="J1531" s="163"/>
      <c r="K1531" s="164"/>
      <c r="L1531" s="164"/>
      <c r="M1531" s="163"/>
      <c r="N1531" s="163"/>
      <c r="O1531" s="163"/>
    </row>
    <row r="1532" spans="1:15">
      <c r="A1532" s="163"/>
      <c r="B1532" s="163"/>
      <c r="C1532" s="163"/>
      <c r="D1532" s="190" t="s">
        <v>14549</v>
      </c>
      <c r="E1532" s="164"/>
      <c r="F1532" s="164"/>
      <c r="G1532" s="163"/>
      <c r="H1532" s="163"/>
      <c r="I1532" s="163"/>
      <c r="J1532" s="163"/>
      <c r="K1532" s="164"/>
      <c r="L1532" s="164"/>
      <c r="M1532" s="163"/>
      <c r="N1532" s="163"/>
      <c r="O1532" s="163"/>
    </row>
    <row r="1533" spans="1:15">
      <c r="A1533" s="163"/>
      <c r="B1533" s="163"/>
      <c r="C1533" s="163"/>
      <c r="D1533" s="190" t="s">
        <v>14550</v>
      </c>
      <c r="E1533" s="164"/>
      <c r="F1533" s="164"/>
      <c r="G1533" s="163"/>
      <c r="H1533" s="163"/>
      <c r="I1533" s="163"/>
      <c r="J1533" s="163"/>
      <c r="K1533" s="164"/>
      <c r="L1533" s="164"/>
      <c r="M1533" s="163"/>
      <c r="N1533" s="163"/>
      <c r="O1533" s="163"/>
    </row>
    <row r="1534" spans="1:15">
      <c r="A1534" s="163"/>
      <c r="B1534" s="163"/>
      <c r="C1534" s="163"/>
      <c r="D1534" s="190" t="s">
        <v>14551</v>
      </c>
      <c r="E1534" s="164"/>
      <c r="F1534" s="164"/>
      <c r="G1534" s="163"/>
      <c r="H1534" s="163"/>
      <c r="I1534" s="163"/>
      <c r="J1534" s="163"/>
      <c r="K1534" s="164"/>
      <c r="L1534" s="164"/>
      <c r="M1534" s="163"/>
      <c r="N1534" s="163"/>
      <c r="O1534" s="163"/>
    </row>
    <row r="1535" spans="1:15">
      <c r="A1535" s="163"/>
      <c r="B1535" s="163"/>
      <c r="C1535" s="163"/>
      <c r="D1535" s="190" t="s">
        <v>14552</v>
      </c>
      <c r="E1535" s="164"/>
      <c r="F1535" s="164"/>
      <c r="G1535" s="163"/>
      <c r="H1535" s="163"/>
      <c r="I1535" s="163"/>
      <c r="J1535" s="163"/>
      <c r="K1535" s="164"/>
      <c r="L1535" s="164"/>
      <c r="M1535" s="163"/>
      <c r="N1535" s="163"/>
      <c r="O1535" s="163"/>
    </row>
    <row r="1536" spans="1:15">
      <c r="A1536" s="163"/>
      <c r="B1536" s="163"/>
      <c r="C1536" s="163"/>
      <c r="D1536" s="190" t="s">
        <v>14553</v>
      </c>
      <c r="E1536" s="164"/>
      <c r="F1536" s="164"/>
      <c r="G1536" s="163"/>
      <c r="H1536" s="163"/>
      <c r="I1536" s="163"/>
      <c r="J1536" s="163"/>
      <c r="K1536" s="164"/>
      <c r="L1536" s="164"/>
      <c r="M1536" s="163"/>
      <c r="N1536" s="163"/>
      <c r="O1536" s="163"/>
    </row>
    <row r="1537" spans="1:15">
      <c r="A1537" s="163"/>
      <c r="B1537" s="163"/>
      <c r="C1537" s="163"/>
      <c r="D1537" s="190" t="s">
        <v>14554</v>
      </c>
      <c r="E1537" s="164"/>
      <c r="F1537" s="164"/>
      <c r="G1537" s="163"/>
      <c r="H1537" s="163"/>
      <c r="I1537" s="163"/>
      <c r="J1537" s="163"/>
      <c r="K1537" s="164"/>
      <c r="L1537" s="164"/>
      <c r="M1537" s="163"/>
      <c r="N1537" s="163"/>
      <c r="O1537" s="163"/>
    </row>
    <row r="1538" spans="1:15">
      <c r="A1538" s="163"/>
      <c r="B1538" s="163"/>
      <c r="C1538" s="163"/>
      <c r="D1538" s="190" t="s">
        <v>14555</v>
      </c>
      <c r="E1538" s="164"/>
      <c r="F1538" s="164"/>
      <c r="G1538" s="163"/>
      <c r="H1538" s="163"/>
      <c r="I1538" s="163"/>
      <c r="J1538" s="163"/>
      <c r="K1538" s="164"/>
      <c r="L1538" s="164"/>
      <c r="M1538" s="163"/>
      <c r="N1538" s="163"/>
      <c r="O1538" s="163"/>
    </row>
    <row r="1539" spans="1:15">
      <c r="A1539" s="163"/>
      <c r="B1539" s="163"/>
      <c r="C1539" s="163"/>
      <c r="D1539" s="190" t="s">
        <v>14556</v>
      </c>
      <c r="E1539" s="164"/>
      <c r="F1539" s="164"/>
      <c r="G1539" s="163"/>
      <c r="H1539" s="163"/>
      <c r="I1539" s="163"/>
      <c r="J1539" s="163"/>
      <c r="K1539" s="164"/>
      <c r="L1539" s="164"/>
      <c r="M1539" s="163"/>
      <c r="N1539" s="163"/>
      <c r="O1539" s="163"/>
    </row>
    <row r="1540" spans="1:15">
      <c r="A1540" s="163"/>
      <c r="B1540" s="163"/>
      <c r="C1540" s="163"/>
      <c r="D1540" s="190" t="s">
        <v>14557</v>
      </c>
      <c r="E1540" s="164"/>
      <c r="F1540" s="164"/>
      <c r="G1540" s="163"/>
      <c r="H1540" s="163"/>
      <c r="I1540" s="163"/>
      <c r="J1540" s="163"/>
      <c r="K1540" s="164"/>
      <c r="L1540" s="164"/>
      <c r="M1540" s="163"/>
      <c r="N1540" s="163"/>
      <c r="O1540" s="163"/>
    </row>
    <row r="1541" spans="1:15">
      <c r="A1541" s="163"/>
      <c r="B1541" s="163"/>
      <c r="C1541" s="163"/>
      <c r="D1541" s="190" t="s">
        <v>14558</v>
      </c>
      <c r="E1541" s="164"/>
      <c r="F1541" s="164"/>
      <c r="G1541" s="163"/>
      <c r="H1541" s="163"/>
      <c r="I1541" s="163"/>
      <c r="J1541" s="163"/>
      <c r="K1541" s="164"/>
      <c r="L1541" s="164"/>
      <c r="M1541" s="163"/>
      <c r="N1541" s="163"/>
      <c r="O1541" s="163"/>
    </row>
    <row r="1542" spans="1:15">
      <c r="A1542" s="163"/>
      <c r="B1542" s="163"/>
      <c r="C1542" s="163"/>
      <c r="D1542" s="190" t="s">
        <v>14559</v>
      </c>
      <c r="E1542" s="164"/>
      <c r="F1542" s="164"/>
      <c r="G1542" s="163"/>
      <c r="H1542" s="163"/>
      <c r="I1542" s="163"/>
      <c r="J1542" s="163"/>
      <c r="K1542" s="164"/>
      <c r="L1542" s="164"/>
      <c r="M1542" s="163"/>
      <c r="N1542" s="163"/>
      <c r="O1542" s="163"/>
    </row>
    <row r="1543" spans="1:15">
      <c r="A1543" s="163"/>
      <c r="B1543" s="163"/>
      <c r="C1543" s="163"/>
      <c r="D1543" s="190" t="s">
        <v>14560</v>
      </c>
      <c r="E1543" s="164"/>
      <c r="F1543" s="164"/>
      <c r="G1543" s="163"/>
      <c r="H1543" s="163"/>
      <c r="I1543" s="163"/>
      <c r="J1543" s="163"/>
      <c r="K1543" s="164"/>
      <c r="L1543" s="164"/>
      <c r="M1543" s="163"/>
      <c r="N1543" s="163"/>
      <c r="O1543" s="163"/>
    </row>
    <row r="1544" spans="1:15">
      <c r="A1544" s="163"/>
      <c r="B1544" s="163"/>
      <c r="C1544" s="163"/>
      <c r="D1544" s="190" t="s">
        <v>14561</v>
      </c>
      <c r="E1544" s="164"/>
      <c r="F1544" s="164"/>
      <c r="G1544" s="163"/>
      <c r="H1544" s="163"/>
      <c r="I1544" s="163"/>
      <c r="J1544" s="163"/>
      <c r="K1544" s="164"/>
      <c r="L1544" s="164"/>
      <c r="M1544" s="163"/>
      <c r="N1544" s="163"/>
      <c r="O1544" s="163"/>
    </row>
    <row r="1545" spans="1:15">
      <c r="A1545" s="163"/>
      <c r="B1545" s="163"/>
      <c r="C1545" s="163"/>
      <c r="D1545" s="190" t="s">
        <v>14562</v>
      </c>
      <c r="E1545" s="164"/>
      <c r="F1545" s="164"/>
      <c r="G1545" s="163"/>
      <c r="H1545" s="163"/>
      <c r="I1545" s="163"/>
      <c r="J1545" s="163"/>
      <c r="K1545" s="164"/>
      <c r="L1545" s="164"/>
      <c r="M1545" s="163"/>
      <c r="N1545" s="163"/>
      <c r="O1545" s="163"/>
    </row>
    <row r="1546" spans="1:15">
      <c r="A1546" s="163"/>
      <c r="B1546" s="163"/>
      <c r="C1546" s="163"/>
      <c r="D1546" s="190" t="s">
        <v>14563</v>
      </c>
      <c r="E1546" s="164"/>
      <c r="F1546" s="164"/>
      <c r="G1546" s="163"/>
      <c r="H1546" s="163"/>
      <c r="I1546" s="163"/>
      <c r="J1546" s="163"/>
      <c r="K1546" s="164"/>
      <c r="L1546" s="164"/>
      <c r="M1546" s="163"/>
      <c r="N1546" s="163"/>
      <c r="O1546" s="163"/>
    </row>
    <row r="1547" spans="1:15">
      <c r="A1547" s="163"/>
      <c r="B1547" s="163"/>
      <c r="C1547" s="163"/>
      <c r="D1547" s="190" t="s">
        <v>14564</v>
      </c>
      <c r="E1547" s="164"/>
      <c r="F1547" s="164"/>
      <c r="G1547" s="163"/>
      <c r="H1547" s="163"/>
      <c r="I1547" s="163"/>
      <c r="J1547" s="163"/>
      <c r="K1547" s="164"/>
      <c r="L1547" s="164"/>
      <c r="M1547" s="163"/>
      <c r="N1547" s="163"/>
      <c r="O1547" s="163"/>
    </row>
    <row r="1548" spans="1:15">
      <c r="A1548" s="163"/>
      <c r="B1548" s="163"/>
      <c r="C1548" s="163"/>
      <c r="D1548" s="190" t="s">
        <v>14565</v>
      </c>
      <c r="E1548" s="164"/>
      <c r="F1548" s="164"/>
      <c r="G1548" s="163"/>
      <c r="H1548" s="163"/>
      <c r="I1548" s="163"/>
      <c r="J1548" s="163"/>
      <c r="K1548" s="164"/>
      <c r="L1548" s="164"/>
      <c r="M1548" s="163"/>
      <c r="N1548" s="163"/>
      <c r="O1548" s="163"/>
    </row>
    <row r="1549" spans="1:15">
      <c r="A1549" s="163"/>
      <c r="B1549" s="163"/>
      <c r="C1549" s="163"/>
      <c r="D1549" s="190" t="s">
        <v>14566</v>
      </c>
      <c r="E1549" s="164"/>
      <c r="F1549" s="164"/>
      <c r="G1549" s="163"/>
      <c r="H1549" s="163"/>
      <c r="I1549" s="163"/>
      <c r="J1549" s="163"/>
      <c r="K1549" s="164"/>
      <c r="L1549" s="164"/>
      <c r="M1549" s="163"/>
      <c r="N1549" s="163"/>
      <c r="O1549" s="163"/>
    </row>
    <row r="1550" spans="1:15">
      <c r="A1550" s="163"/>
      <c r="B1550" s="163"/>
      <c r="C1550" s="163"/>
      <c r="D1550" s="190" t="s">
        <v>14567</v>
      </c>
      <c r="E1550" s="164"/>
      <c r="F1550" s="164"/>
      <c r="G1550" s="163"/>
      <c r="H1550" s="163"/>
      <c r="I1550" s="163"/>
      <c r="J1550" s="163"/>
      <c r="K1550" s="164"/>
      <c r="L1550" s="164"/>
      <c r="M1550" s="163"/>
      <c r="N1550" s="163"/>
      <c r="O1550" s="163"/>
    </row>
    <row r="1551" spans="1:15">
      <c r="A1551" s="163"/>
      <c r="B1551" s="163"/>
      <c r="C1551" s="163"/>
      <c r="D1551" s="190" t="s">
        <v>14568</v>
      </c>
      <c r="E1551" s="164"/>
      <c r="F1551" s="164"/>
      <c r="G1551" s="163"/>
      <c r="H1551" s="163"/>
      <c r="I1551" s="163"/>
      <c r="J1551" s="163"/>
      <c r="K1551" s="164"/>
      <c r="L1551" s="164"/>
      <c r="M1551" s="163"/>
      <c r="N1551" s="163"/>
      <c r="O1551" s="163"/>
    </row>
    <row r="1552" spans="1:15">
      <c r="A1552" s="163"/>
      <c r="B1552" s="163"/>
      <c r="C1552" s="163"/>
      <c r="D1552" s="190" t="s">
        <v>14569</v>
      </c>
      <c r="E1552" s="164"/>
      <c r="F1552" s="164"/>
      <c r="G1552" s="163"/>
      <c r="H1552" s="163"/>
      <c r="I1552" s="163"/>
      <c r="J1552" s="163"/>
      <c r="K1552" s="164"/>
      <c r="L1552" s="164"/>
      <c r="M1552" s="163"/>
      <c r="N1552" s="163"/>
      <c r="O1552" s="163"/>
    </row>
    <row r="1553" spans="1:15">
      <c r="A1553" s="163"/>
      <c r="B1553" s="163"/>
      <c r="C1553" s="163"/>
      <c r="D1553" s="190" t="s">
        <v>14570</v>
      </c>
      <c r="E1553" s="164"/>
      <c r="F1553" s="164"/>
      <c r="G1553" s="163"/>
      <c r="H1553" s="163"/>
      <c r="I1553" s="163"/>
      <c r="J1553" s="163"/>
      <c r="K1553" s="164"/>
      <c r="L1553" s="164"/>
      <c r="M1553" s="163"/>
      <c r="N1553" s="163"/>
      <c r="O1553" s="163"/>
    </row>
    <row r="1554" spans="1:15">
      <c r="A1554" s="163"/>
      <c r="B1554" s="163"/>
      <c r="C1554" s="163"/>
      <c r="D1554" s="190" t="s">
        <v>14571</v>
      </c>
      <c r="E1554" s="164"/>
      <c r="F1554" s="164"/>
      <c r="G1554" s="163"/>
      <c r="H1554" s="163"/>
      <c r="I1554" s="163"/>
      <c r="J1554" s="163"/>
      <c r="K1554" s="164"/>
      <c r="L1554" s="164"/>
      <c r="M1554" s="163"/>
      <c r="N1554" s="163"/>
      <c r="O1554" s="163"/>
    </row>
    <row r="1555" spans="1:15">
      <c r="A1555" s="163"/>
      <c r="B1555" s="163"/>
      <c r="C1555" s="163"/>
      <c r="D1555" s="190" t="s">
        <v>14572</v>
      </c>
      <c r="E1555" s="164"/>
      <c r="F1555" s="164"/>
      <c r="G1555" s="163"/>
      <c r="H1555" s="163"/>
      <c r="I1555" s="163"/>
      <c r="J1555" s="163"/>
      <c r="K1555" s="164"/>
      <c r="L1555" s="164"/>
      <c r="M1555" s="163"/>
      <c r="N1555" s="163"/>
      <c r="O1555" s="163"/>
    </row>
    <row r="1556" spans="1:15">
      <c r="A1556" s="163"/>
      <c r="B1556" s="163"/>
      <c r="C1556" s="163"/>
      <c r="D1556" s="190" t="s">
        <v>14573</v>
      </c>
      <c r="E1556" s="164"/>
      <c r="F1556" s="164"/>
      <c r="G1556" s="163"/>
      <c r="H1556" s="163"/>
      <c r="I1556" s="163"/>
      <c r="J1556" s="163"/>
      <c r="K1556" s="164"/>
      <c r="L1556" s="164"/>
      <c r="M1556" s="163"/>
      <c r="N1556" s="163"/>
      <c r="O1556" s="163"/>
    </row>
    <row r="1557" spans="1:15">
      <c r="A1557" s="163"/>
      <c r="B1557" s="163"/>
      <c r="C1557" s="163"/>
      <c r="D1557" s="190" t="s">
        <v>14574</v>
      </c>
      <c r="E1557" s="164"/>
      <c r="F1557" s="164"/>
      <c r="G1557" s="163"/>
      <c r="H1557" s="163"/>
      <c r="I1557" s="163"/>
      <c r="J1557" s="163"/>
      <c r="K1557" s="164"/>
      <c r="L1557" s="164"/>
      <c r="M1557" s="163"/>
      <c r="N1557" s="163"/>
      <c r="O1557" s="163"/>
    </row>
    <row r="1558" spans="1:15">
      <c r="A1558" s="163"/>
      <c r="B1558" s="163"/>
      <c r="C1558" s="163"/>
      <c r="D1558" s="190" t="s">
        <v>14575</v>
      </c>
      <c r="E1558" s="164"/>
      <c r="F1558" s="164"/>
      <c r="G1558" s="163"/>
      <c r="H1558" s="163"/>
      <c r="I1558" s="163"/>
      <c r="J1558" s="163"/>
      <c r="K1558" s="164"/>
      <c r="L1558" s="164"/>
      <c r="M1558" s="163"/>
      <c r="N1558" s="163"/>
      <c r="O1558" s="163"/>
    </row>
    <row r="1559" spans="1:15">
      <c r="A1559" s="163"/>
      <c r="B1559" s="163"/>
      <c r="C1559" s="163"/>
      <c r="D1559" s="190" t="s">
        <v>14576</v>
      </c>
      <c r="E1559" s="164"/>
      <c r="F1559" s="164"/>
      <c r="G1559" s="163"/>
      <c r="H1559" s="163"/>
      <c r="I1559" s="163"/>
      <c r="J1559" s="163"/>
      <c r="K1559" s="164"/>
      <c r="L1559" s="164"/>
      <c r="M1559" s="163"/>
      <c r="N1559" s="163"/>
      <c r="O1559" s="163"/>
    </row>
    <row r="1560" spans="1:15">
      <c r="A1560" s="163"/>
      <c r="B1560" s="163"/>
      <c r="C1560" s="163"/>
      <c r="D1560" s="190" t="s">
        <v>14577</v>
      </c>
      <c r="E1560" s="164"/>
      <c r="F1560" s="164"/>
      <c r="G1560" s="163"/>
      <c r="H1560" s="163"/>
      <c r="I1560" s="163"/>
      <c r="J1560" s="163"/>
      <c r="K1560" s="164"/>
      <c r="L1560" s="164"/>
      <c r="M1560" s="163"/>
      <c r="N1560" s="163"/>
      <c r="O1560" s="163"/>
    </row>
    <row r="1561" spans="1:15">
      <c r="A1561" s="163"/>
      <c r="B1561" s="163"/>
      <c r="C1561" s="163"/>
      <c r="D1561" s="190" t="s">
        <v>14578</v>
      </c>
      <c r="E1561" s="164"/>
      <c r="F1561" s="164"/>
      <c r="G1561" s="163"/>
      <c r="H1561" s="163"/>
      <c r="I1561" s="163"/>
      <c r="J1561" s="163"/>
      <c r="K1561" s="164"/>
      <c r="L1561" s="164"/>
      <c r="M1561" s="163"/>
      <c r="N1561" s="163"/>
      <c r="O1561" s="163"/>
    </row>
    <row r="1562" spans="1:15">
      <c r="A1562" s="163"/>
      <c r="B1562" s="163"/>
      <c r="C1562" s="163"/>
      <c r="D1562" s="190" t="s">
        <v>14579</v>
      </c>
      <c r="E1562" s="164"/>
      <c r="F1562" s="164"/>
      <c r="G1562" s="163"/>
      <c r="H1562" s="163"/>
      <c r="I1562" s="163"/>
      <c r="J1562" s="163"/>
      <c r="K1562" s="164"/>
      <c r="L1562" s="164"/>
      <c r="M1562" s="163"/>
      <c r="N1562" s="163"/>
      <c r="O1562" s="163"/>
    </row>
    <row r="1563" spans="1:15">
      <c r="A1563" s="163"/>
      <c r="B1563" s="163"/>
      <c r="C1563" s="163"/>
      <c r="D1563" s="190" t="s">
        <v>14580</v>
      </c>
      <c r="E1563" s="164"/>
      <c r="F1563" s="164"/>
      <c r="G1563" s="163"/>
      <c r="H1563" s="163"/>
      <c r="I1563" s="163"/>
      <c r="J1563" s="163"/>
      <c r="K1563" s="164"/>
      <c r="L1563" s="164"/>
      <c r="M1563" s="163"/>
      <c r="N1563" s="163"/>
      <c r="O1563" s="163"/>
    </row>
    <row r="1564" spans="1:15">
      <c r="A1564" s="163"/>
      <c r="B1564" s="163"/>
      <c r="C1564" s="163"/>
      <c r="D1564" s="190" t="s">
        <v>14581</v>
      </c>
      <c r="E1564" s="164"/>
      <c r="F1564" s="164"/>
      <c r="G1564" s="163"/>
      <c r="H1564" s="163"/>
      <c r="I1564" s="163"/>
      <c r="J1564" s="163"/>
      <c r="K1564" s="164"/>
      <c r="L1564" s="164"/>
      <c r="M1564" s="163"/>
      <c r="N1564" s="163"/>
      <c r="O1564" s="163"/>
    </row>
    <row r="1565" spans="1:15">
      <c r="A1565" s="163"/>
      <c r="B1565" s="163"/>
      <c r="C1565" s="163"/>
      <c r="D1565" s="190" t="s">
        <v>14582</v>
      </c>
      <c r="E1565" s="164"/>
      <c r="F1565" s="164"/>
      <c r="G1565" s="163"/>
      <c r="H1565" s="163"/>
      <c r="I1565" s="163"/>
      <c r="J1565" s="163"/>
      <c r="K1565" s="164"/>
      <c r="L1565" s="164"/>
      <c r="M1565" s="163"/>
      <c r="N1565" s="163"/>
      <c r="O1565" s="163"/>
    </row>
    <row r="1566" spans="1:15">
      <c r="A1566" s="163"/>
      <c r="B1566" s="163"/>
      <c r="C1566" s="163"/>
      <c r="D1566" s="190" t="s">
        <v>14583</v>
      </c>
      <c r="E1566" s="164"/>
      <c r="F1566" s="164"/>
      <c r="G1566" s="163"/>
      <c r="H1566" s="163"/>
      <c r="I1566" s="163"/>
      <c r="J1566" s="163"/>
      <c r="K1566" s="164"/>
      <c r="L1566" s="164"/>
      <c r="M1566" s="163"/>
      <c r="N1566" s="163"/>
      <c r="O1566" s="163"/>
    </row>
    <row r="1567" spans="1:15">
      <c r="A1567" s="163"/>
      <c r="B1567" s="163"/>
      <c r="C1567" s="163"/>
      <c r="D1567" s="190" t="s">
        <v>14584</v>
      </c>
      <c r="E1567" s="164"/>
      <c r="F1567" s="164"/>
      <c r="G1567" s="163"/>
      <c r="H1567" s="163"/>
      <c r="I1567" s="163"/>
      <c r="J1567" s="163"/>
      <c r="K1567" s="164"/>
      <c r="L1567" s="164"/>
      <c r="M1567" s="163"/>
      <c r="N1567" s="163"/>
      <c r="O1567" s="163"/>
    </row>
    <row r="1568" spans="1:15">
      <c r="A1568" s="163"/>
      <c r="B1568" s="163"/>
      <c r="C1568" s="163"/>
      <c r="D1568" s="190" t="s">
        <v>14585</v>
      </c>
      <c r="E1568" s="164"/>
      <c r="F1568" s="164"/>
      <c r="G1568" s="163"/>
      <c r="H1568" s="163"/>
      <c r="I1568" s="163"/>
      <c r="J1568" s="163"/>
      <c r="K1568" s="164"/>
      <c r="L1568" s="164"/>
      <c r="M1568" s="163"/>
      <c r="N1568" s="163"/>
      <c r="O1568" s="163"/>
    </row>
    <row r="1569" spans="1:15">
      <c r="A1569" s="163"/>
      <c r="B1569" s="163"/>
      <c r="C1569" s="163"/>
      <c r="D1569" s="190" t="s">
        <v>14586</v>
      </c>
      <c r="E1569" s="164"/>
      <c r="F1569" s="164"/>
      <c r="G1569" s="163"/>
      <c r="H1569" s="163"/>
      <c r="I1569" s="163"/>
      <c r="J1569" s="163"/>
      <c r="K1569" s="164"/>
      <c r="L1569" s="164"/>
      <c r="M1569" s="163"/>
      <c r="N1569" s="163"/>
      <c r="O1569" s="163"/>
    </row>
    <row r="1570" spans="1:15">
      <c r="A1570" s="163"/>
      <c r="B1570" s="163"/>
      <c r="C1570" s="163"/>
      <c r="D1570" s="190" t="s">
        <v>14587</v>
      </c>
      <c r="E1570" s="164"/>
      <c r="F1570" s="164"/>
      <c r="G1570" s="163"/>
      <c r="H1570" s="163"/>
      <c r="I1570" s="163"/>
      <c r="J1570" s="163"/>
      <c r="K1570" s="164"/>
      <c r="L1570" s="164"/>
      <c r="M1570" s="163"/>
      <c r="N1570" s="163"/>
      <c r="O1570" s="163"/>
    </row>
    <row r="1571" spans="1:15">
      <c r="A1571" s="163"/>
      <c r="B1571" s="163"/>
      <c r="C1571" s="163"/>
      <c r="D1571" s="190" t="s">
        <v>14588</v>
      </c>
      <c r="E1571" s="164"/>
      <c r="F1571" s="164"/>
      <c r="G1571" s="163"/>
      <c r="H1571" s="163"/>
      <c r="I1571" s="163"/>
      <c r="J1571" s="163"/>
      <c r="K1571" s="164"/>
      <c r="L1571" s="164"/>
      <c r="M1571" s="163"/>
      <c r="N1571" s="163"/>
      <c r="O1571" s="163"/>
    </row>
    <row r="1572" spans="1:15">
      <c r="A1572" s="163"/>
      <c r="B1572" s="163"/>
      <c r="C1572" s="163"/>
      <c r="D1572" s="190" t="s">
        <v>14589</v>
      </c>
      <c r="E1572" s="164"/>
      <c r="F1572" s="164"/>
      <c r="G1572" s="163"/>
      <c r="H1572" s="163"/>
      <c r="I1572" s="163"/>
      <c r="J1572" s="163"/>
      <c r="K1572" s="164"/>
      <c r="L1572" s="164"/>
      <c r="M1572" s="163"/>
      <c r="N1572" s="163"/>
      <c r="O1572" s="163"/>
    </row>
    <row r="1573" spans="1:15">
      <c r="A1573" s="163"/>
      <c r="B1573" s="163"/>
      <c r="C1573" s="163"/>
      <c r="D1573" s="190" t="s">
        <v>14590</v>
      </c>
      <c r="E1573" s="164"/>
      <c r="F1573" s="164"/>
      <c r="G1573" s="163"/>
      <c r="H1573" s="163"/>
      <c r="I1573" s="163"/>
      <c r="J1573" s="163"/>
      <c r="K1573" s="164"/>
      <c r="L1573" s="164"/>
      <c r="M1573" s="163"/>
      <c r="N1573" s="163"/>
      <c r="O1573" s="163"/>
    </row>
    <row r="1574" spans="1:15">
      <c r="A1574" s="163"/>
      <c r="B1574" s="163"/>
      <c r="C1574" s="163"/>
      <c r="D1574" s="190" t="s">
        <v>14591</v>
      </c>
      <c r="E1574" s="164"/>
      <c r="F1574" s="164"/>
      <c r="G1574" s="163"/>
      <c r="H1574" s="163"/>
      <c r="I1574" s="163"/>
      <c r="J1574" s="163"/>
      <c r="K1574" s="164"/>
      <c r="L1574" s="164"/>
      <c r="M1574" s="163"/>
      <c r="N1574" s="163"/>
      <c r="O1574" s="163"/>
    </row>
    <row r="1575" spans="1:15">
      <c r="A1575" s="163"/>
      <c r="B1575" s="163"/>
      <c r="C1575" s="163"/>
      <c r="D1575" s="190" t="s">
        <v>14592</v>
      </c>
      <c r="E1575" s="164"/>
      <c r="F1575" s="164"/>
      <c r="G1575" s="163"/>
      <c r="H1575" s="163"/>
      <c r="I1575" s="163"/>
      <c r="J1575" s="163"/>
      <c r="K1575" s="164"/>
      <c r="L1575" s="164"/>
      <c r="M1575" s="163"/>
      <c r="N1575" s="163"/>
      <c r="O1575" s="163"/>
    </row>
    <row r="1576" spans="1:15">
      <c r="A1576" s="163"/>
      <c r="B1576" s="163"/>
      <c r="C1576" s="163"/>
      <c r="D1576" s="190" t="s">
        <v>14593</v>
      </c>
      <c r="E1576" s="164"/>
      <c r="F1576" s="164"/>
      <c r="G1576" s="163"/>
      <c r="H1576" s="163"/>
      <c r="I1576" s="163"/>
      <c r="J1576" s="163"/>
      <c r="K1576" s="164"/>
      <c r="L1576" s="164"/>
      <c r="M1576" s="163"/>
      <c r="N1576" s="163"/>
      <c r="O1576" s="163"/>
    </row>
    <row r="1577" spans="1:15">
      <c r="A1577" s="163"/>
      <c r="B1577" s="163"/>
      <c r="C1577" s="163"/>
      <c r="D1577" s="190" t="s">
        <v>14594</v>
      </c>
      <c r="E1577" s="164"/>
      <c r="F1577" s="164"/>
      <c r="G1577" s="163"/>
      <c r="H1577" s="163"/>
      <c r="I1577" s="163"/>
      <c r="J1577" s="163"/>
      <c r="K1577" s="164"/>
      <c r="L1577" s="164"/>
      <c r="M1577" s="163"/>
      <c r="N1577" s="163"/>
      <c r="O1577" s="163"/>
    </row>
    <row r="1578" spans="1:15">
      <c r="A1578" s="163"/>
      <c r="B1578" s="163"/>
      <c r="C1578" s="163"/>
      <c r="D1578" s="190" t="s">
        <v>14595</v>
      </c>
      <c r="E1578" s="164"/>
      <c r="F1578" s="164"/>
      <c r="G1578" s="163"/>
      <c r="H1578" s="163"/>
      <c r="I1578" s="163"/>
      <c r="J1578" s="163"/>
      <c r="K1578" s="164"/>
      <c r="L1578" s="164"/>
      <c r="M1578" s="163"/>
      <c r="N1578" s="163"/>
      <c r="O1578" s="163"/>
    </row>
    <row r="1579" spans="1:15">
      <c r="A1579" s="163"/>
      <c r="B1579" s="163"/>
      <c r="C1579" s="163"/>
      <c r="D1579" s="190" t="s">
        <v>14596</v>
      </c>
      <c r="E1579" s="164"/>
      <c r="F1579" s="164"/>
      <c r="G1579" s="163"/>
      <c r="H1579" s="163"/>
      <c r="I1579" s="163"/>
      <c r="J1579" s="163"/>
      <c r="K1579" s="164"/>
      <c r="L1579" s="164"/>
      <c r="M1579" s="163"/>
      <c r="N1579" s="163"/>
      <c r="O1579" s="163"/>
    </row>
    <row r="1580" spans="1:15">
      <c r="A1580" s="163"/>
      <c r="B1580" s="163"/>
      <c r="C1580" s="163"/>
      <c r="D1580" s="190" t="s">
        <v>14597</v>
      </c>
      <c r="E1580" s="164"/>
      <c r="F1580" s="164"/>
      <c r="G1580" s="163"/>
      <c r="H1580" s="163"/>
      <c r="I1580" s="163"/>
      <c r="J1580" s="163"/>
      <c r="K1580" s="164"/>
      <c r="L1580" s="164"/>
      <c r="M1580" s="163"/>
      <c r="N1580" s="163"/>
      <c r="O1580" s="163"/>
    </row>
    <row r="1581" spans="1:15">
      <c r="A1581" s="163"/>
      <c r="B1581" s="163"/>
      <c r="C1581" s="163"/>
      <c r="D1581" s="190" t="s">
        <v>14598</v>
      </c>
      <c r="E1581" s="164"/>
      <c r="F1581" s="164"/>
      <c r="G1581" s="163"/>
      <c r="H1581" s="163"/>
      <c r="I1581" s="163"/>
      <c r="J1581" s="163"/>
      <c r="K1581" s="164"/>
      <c r="L1581" s="164"/>
      <c r="M1581" s="163"/>
      <c r="N1581" s="163"/>
      <c r="O1581" s="163"/>
    </row>
    <row r="1582" spans="1:15">
      <c r="A1582" s="163"/>
      <c r="B1582" s="163"/>
      <c r="C1582" s="163"/>
      <c r="D1582" s="190" t="s">
        <v>14599</v>
      </c>
      <c r="E1582" s="164"/>
      <c r="F1582" s="164"/>
      <c r="G1582" s="163"/>
      <c r="H1582" s="163"/>
      <c r="I1582" s="163"/>
      <c r="J1582" s="163"/>
      <c r="K1582" s="164"/>
      <c r="L1582" s="164"/>
      <c r="M1582" s="163"/>
      <c r="N1582" s="163"/>
      <c r="O1582" s="163"/>
    </row>
    <row r="1583" spans="1:15">
      <c r="A1583" s="163"/>
      <c r="B1583" s="163"/>
      <c r="C1583" s="163"/>
      <c r="D1583" s="190" t="s">
        <v>14600</v>
      </c>
      <c r="E1583" s="164"/>
      <c r="F1583" s="164"/>
      <c r="G1583" s="163"/>
      <c r="H1583" s="163"/>
      <c r="I1583" s="163"/>
      <c r="J1583" s="163"/>
      <c r="K1583" s="164"/>
      <c r="L1583" s="164"/>
      <c r="M1583" s="163"/>
      <c r="N1583" s="163"/>
      <c r="O1583" s="163"/>
    </row>
    <row r="1584" spans="1:15">
      <c r="A1584" s="163"/>
      <c r="B1584" s="163"/>
      <c r="C1584" s="163"/>
      <c r="D1584" s="190" t="s">
        <v>14601</v>
      </c>
      <c r="E1584" s="164"/>
      <c r="F1584" s="164"/>
      <c r="G1584" s="163"/>
      <c r="H1584" s="163"/>
      <c r="I1584" s="163"/>
      <c r="J1584" s="163"/>
      <c r="K1584" s="164"/>
      <c r="L1584" s="164"/>
      <c r="M1584" s="163"/>
      <c r="N1584" s="163"/>
      <c r="O1584" s="163"/>
    </row>
    <row r="1585" spans="1:15">
      <c r="A1585" s="163"/>
      <c r="B1585" s="163"/>
      <c r="C1585" s="163"/>
      <c r="D1585" s="190" t="s">
        <v>14602</v>
      </c>
      <c r="E1585" s="164"/>
      <c r="F1585" s="164"/>
      <c r="G1585" s="163"/>
      <c r="H1585" s="163"/>
      <c r="I1585" s="163"/>
      <c r="J1585" s="163"/>
      <c r="K1585" s="164"/>
      <c r="L1585" s="164"/>
      <c r="M1585" s="163"/>
      <c r="N1585" s="163"/>
      <c r="O1585" s="163"/>
    </row>
    <row r="1586" spans="1:15">
      <c r="A1586" s="163"/>
      <c r="B1586" s="163"/>
      <c r="C1586" s="163"/>
      <c r="D1586" s="190" t="s">
        <v>14603</v>
      </c>
      <c r="E1586" s="164"/>
      <c r="F1586" s="164"/>
      <c r="G1586" s="163"/>
      <c r="H1586" s="163"/>
      <c r="I1586" s="163"/>
      <c r="J1586" s="163"/>
      <c r="K1586" s="164"/>
      <c r="L1586" s="164"/>
      <c r="M1586" s="163"/>
      <c r="N1586" s="163"/>
      <c r="O1586" s="163"/>
    </row>
    <row r="1587" spans="1:15">
      <c r="A1587" s="163"/>
      <c r="B1587" s="163"/>
      <c r="C1587" s="163"/>
      <c r="D1587" s="190" t="s">
        <v>14604</v>
      </c>
      <c r="E1587" s="164"/>
      <c r="F1587" s="164"/>
      <c r="G1587" s="163"/>
      <c r="H1587" s="163"/>
      <c r="I1587" s="163"/>
      <c r="J1587" s="163"/>
      <c r="K1587" s="164"/>
      <c r="L1587" s="164"/>
      <c r="M1587" s="163"/>
      <c r="N1587" s="163"/>
      <c r="O1587" s="163"/>
    </row>
    <row r="1588" spans="1:15">
      <c r="A1588" s="163"/>
      <c r="B1588" s="163"/>
      <c r="C1588" s="163"/>
      <c r="D1588" s="190" t="s">
        <v>14605</v>
      </c>
      <c r="E1588" s="164"/>
      <c r="F1588" s="164"/>
      <c r="G1588" s="163"/>
      <c r="H1588" s="163"/>
      <c r="I1588" s="163"/>
      <c r="J1588" s="163"/>
      <c r="K1588" s="164"/>
      <c r="L1588" s="164"/>
      <c r="M1588" s="163"/>
      <c r="N1588" s="163"/>
      <c r="O1588" s="163"/>
    </row>
    <row r="1589" spans="1:15">
      <c r="A1589" s="163"/>
      <c r="B1589" s="163"/>
      <c r="C1589" s="163"/>
      <c r="D1589" s="190" t="s">
        <v>14606</v>
      </c>
      <c r="E1589" s="164"/>
      <c r="F1589" s="164"/>
      <c r="G1589" s="163"/>
      <c r="H1589" s="163"/>
      <c r="I1589" s="163"/>
      <c r="J1589" s="163"/>
      <c r="K1589" s="164"/>
      <c r="L1589" s="164"/>
      <c r="M1589" s="163"/>
      <c r="N1589" s="163"/>
      <c r="O1589" s="163"/>
    </row>
    <row r="1590" spans="1:15">
      <c r="A1590" s="163"/>
      <c r="B1590" s="163"/>
      <c r="C1590" s="163"/>
      <c r="D1590" s="190" t="s">
        <v>14607</v>
      </c>
      <c r="E1590" s="164"/>
      <c r="F1590" s="164"/>
      <c r="G1590" s="163"/>
      <c r="H1590" s="163"/>
      <c r="I1590" s="163"/>
      <c r="J1590" s="163"/>
      <c r="K1590" s="164"/>
      <c r="L1590" s="164"/>
      <c r="M1590" s="163"/>
      <c r="N1590" s="163"/>
      <c r="O1590" s="163"/>
    </row>
    <row r="1591" spans="1:15">
      <c r="A1591" s="163"/>
      <c r="B1591" s="163"/>
      <c r="C1591" s="163"/>
      <c r="D1591" s="190" t="s">
        <v>14608</v>
      </c>
      <c r="E1591" s="164"/>
      <c r="F1591" s="164"/>
      <c r="G1591" s="163"/>
      <c r="H1591" s="163"/>
      <c r="I1591" s="163"/>
      <c r="J1591" s="163"/>
      <c r="K1591" s="164"/>
      <c r="L1591" s="164"/>
      <c r="M1591" s="163"/>
      <c r="N1591" s="163"/>
      <c r="O1591" s="163"/>
    </row>
    <row r="1592" spans="1:15">
      <c r="A1592" s="163"/>
      <c r="B1592" s="163"/>
      <c r="C1592" s="163"/>
      <c r="D1592" s="190" t="s">
        <v>14609</v>
      </c>
      <c r="E1592" s="164"/>
      <c r="F1592" s="164"/>
      <c r="G1592" s="163"/>
      <c r="H1592" s="163"/>
      <c r="I1592" s="163"/>
      <c r="J1592" s="163"/>
      <c r="K1592" s="164"/>
      <c r="L1592" s="164"/>
      <c r="M1592" s="163"/>
      <c r="N1592" s="163"/>
      <c r="O1592" s="163"/>
    </row>
    <row r="1593" spans="1:15">
      <c r="A1593" s="163"/>
      <c r="B1593" s="163"/>
      <c r="C1593" s="163"/>
      <c r="D1593" s="190" t="s">
        <v>14610</v>
      </c>
      <c r="E1593" s="164"/>
      <c r="F1593" s="164"/>
      <c r="G1593" s="163"/>
      <c r="H1593" s="163"/>
      <c r="I1593" s="163"/>
      <c r="J1593" s="163"/>
      <c r="K1593" s="164"/>
      <c r="L1593" s="164"/>
      <c r="M1593" s="163"/>
      <c r="N1593" s="163"/>
      <c r="O1593" s="163"/>
    </row>
    <row r="1594" spans="1:15">
      <c r="A1594" s="163"/>
      <c r="B1594" s="163"/>
      <c r="C1594" s="163"/>
      <c r="D1594" s="190" t="s">
        <v>14611</v>
      </c>
      <c r="E1594" s="164"/>
      <c r="F1594" s="164"/>
      <c r="G1594" s="163"/>
      <c r="H1594" s="163"/>
      <c r="I1594" s="163"/>
      <c r="J1594" s="163"/>
      <c r="K1594" s="164"/>
      <c r="L1594" s="164"/>
      <c r="M1594" s="163"/>
      <c r="N1594" s="163"/>
      <c r="O1594" s="163"/>
    </row>
    <row r="1595" spans="1:15">
      <c r="A1595" s="163"/>
      <c r="B1595" s="163"/>
      <c r="C1595" s="163"/>
      <c r="D1595" s="163"/>
      <c r="E1595" s="164"/>
      <c r="F1595" s="164"/>
      <c r="G1595" s="163"/>
      <c r="H1595" s="163"/>
      <c r="I1595" s="163"/>
      <c r="J1595" s="163"/>
      <c r="K1595" s="164"/>
      <c r="L1595" s="164"/>
      <c r="M1595" s="163"/>
      <c r="N1595" s="163"/>
      <c r="O1595" s="163"/>
    </row>
    <row r="1596" spans="1:15">
      <c r="A1596" s="163"/>
      <c r="B1596" s="163"/>
      <c r="C1596" s="163"/>
      <c r="D1596" s="163"/>
      <c r="E1596" s="164"/>
      <c r="F1596" s="164"/>
      <c r="G1596" s="163"/>
      <c r="H1596" s="163"/>
      <c r="I1596" s="163"/>
      <c r="J1596" s="163"/>
      <c r="K1596" s="164"/>
      <c r="L1596" s="164"/>
      <c r="M1596" s="163"/>
      <c r="N1596" s="163"/>
      <c r="O1596" s="163"/>
    </row>
    <row r="1597" spans="1:15">
      <c r="A1597" s="163"/>
      <c r="B1597" s="163"/>
      <c r="C1597" s="163"/>
      <c r="D1597" s="163"/>
      <c r="E1597" s="164"/>
      <c r="F1597" s="164"/>
      <c r="G1597" s="163"/>
      <c r="H1597" s="163"/>
      <c r="I1597" s="163"/>
      <c r="J1597" s="163"/>
      <c r="K1597" s="164"/>
      <c r="L1597" s="164"/>
      <c r="M1597" s="163"/>
      <c r="N1597" s="163"/>
      <c r="O1597" s="163"/>
    </row>
    <row r="1598" spans="1:15">
      <c r="A1598" s="163"/>
      <c r="B1598" s="163"/>
      <c r="C1598" s="163"/>
      <c r="D1598" s="163"/>
      <c r="E1598" s="164"/>
      <c r="F1598" s="164"/>
      <c r="G1598" s="163"/>
      <c r="H1598" s="163"/>
      <c r="I1598" s="163"/>
      <c r="J1598" s="163"/>
      <c r="K1598" s="164"/>
      <c r="L1598" s="164"/>
      <c r="M1598" s="163"/>
      <c r="N1598" s="163"/>
      <c r="O1598" s="163"/>
    </row>
    <row r="1599" spans="1:15">
      <c r="A1599" s="163"/>
      <c r="B1599" s="163"/>
      <c r="C1599" s="163"/>
      <c r="D1599" s="163"/>
      <c r="E1599" s="164"/>
      <c r="F1599" s="164"/>
      <c r="G1599" s="163"/>
      <c r="H1599" s="163"/>
      <c r="I1599" s="163"/>
      <c r="J1599" s="163"/>
      <c r="K1599" s="164"/>
      <c r="L1599" s="164"/>
      <c r="M1599" s="163"/>
      <c r="N1599" s="163"/>
      <c r="O1599" s="163"/>
    </row>
    <row r="1600" spans="1:15">
      <c r="A1600" s="163"/>
      <c r="B1600" s="163"/>
      <c r="C1600" s="163"/>
      <c r="D1600" s="163"/>
      <c r="E1600" s="164"/>
      <c r="F1600" s="164"/>
      <c r="G1600" s="163"/>
      <c r="H1600" s="163"/>
      <c r="I1600" s="163"/>
      <c r="J1600" s="163"/>
      <c r="K1600" s="164"/>
      <c r="L1600" s="164"/>
      <c r="M1600" s="163"/>
      <c r="N1600" s="163"/>
      <c r="O1600" s="163"/>
    </row>
    <row r="1601" spans="1:15">
      <c r="A1601" s="163"/>
      <c r="B1601" s="163"/>
      <c r="C1601" s="163"/>
      <c r="D1601" s="163"/>
      <c r="E1601" s="164"/>
      <c r="F1601" s="164"/>
      <c r="G1601" s="163"/>
      <c r="H1601" s="163"/>
      <c r="I1601" s="163"/>
      <c r="J1601" s="163"/>
      <c r="K1601" s="164"/>
      <c r="L1601" s="164"/>
      <c r="M1601" s="163"/>
      <c r="N1601" s="163"/>
      <c r="O1601" s="163"/>
    </row>
    <row r="1602" spans="1:15">
      <c r="A1602" s="163"/>
      <c r="B1602" s="163"/>
      <c r="C1602" s="163"/>
      <c r="D1602" s="163"/>
      <c r="E1602" s="164"/>
      <c r="F1602" s="164"/>
      <c r="G1602" s="163"/>
      <c r="H1602" s="163"/>
      <c r="I1602" s="163"/>
      <c r="J1602" s="163"/>
      <c r="K1602" s="164"/>
      <c r="L1602" s="164"/>
      <c r="M1602" s="163"/>
      <c r="N1602" s="163"/>
      <c r="O1602" s="163"/>
    </row>
    <row r="1603" spans="1:15">
      <c r="A1603" s="163"/>
      <c r="B1603" s="163"/>
      <c r="C1603" s="163"/>
      <c r="D1603" s="163"/>
      <c r="E1603" s="164"/>
      <c r="F1603" s="164"/>
      <c r="G1603" s="163"/>
      <c r="H1603" s="163"/>
      <c r="I1603" s="163"/>
      <c r="J1603" s="163"/>
      <c r="K1603" s="164"/>
      <c r="L1603" s="164"/>
      <c r="M1603" s="163"/>
      <c r="N1603" s="163"/>
      <c r="O1603" s="163"/>
    </row>
    <row r="1604" spans="1:15">
      <c r="A1604" s="163"/>
      <c r="B1604" s="163"/>
      <c r="C1604" s="163"/>
      <c r="D1604" s="163"/>
      <c r="E1604" s="164"/>
      <c r="F1604" s="164"/>
      <c r="G1604" s="163"/>
      <c r="H1604" s="163"/>
      <c r="I1604" s="163"/>
      <c r="J1604" s="163"/>
      <c r="K1604" s="164"/>
      <c r="L1604" s="164"/>
      <c r="M1604" s="163"/>
      <c r="N1604" s="163"/>
      <c r="O1604" s="163"/>
    </row>
    <row r="1605" spans="1:15">
      <c r="A1605" s="163"/>
      <c r="B1605" s="163"/>
      <c r="C1605" s="163"/>
      <c r="D1605" s="163"/>
      <c r="E1605" s="164"/>
      <c r="F1605" s="164"/>
      <c r="G1605" s="163"/>
      <c r="H1605" s="163"/>
      <c r="I1605" s="163"/>
      <c r="J1605" s="163"/>
      <c r="K1605" s="164"/>
      <c r="L1605" s="164"/>
      <c r="M1605" s="163"/>
      <c r="N1605" s="163"/>
      <c r="O1605" s="163"/>
    </row>
    <row r="1606" spans="1:15">
      <c r="A1606" s="163"/>
      <c r="B1606" s="163"/>
      <c r="C1606" s="163"/>
      <c r="D1606" s="163"/>
      <c r="E1606" s="164"/>
      <c r="F1606" s="164"/>
      <c r="G1606" s="163"/>
      <c r="H1606" s="163"/>
      <c r="I1606" s="163"/>
      <c r="J1606" s="163"/>
      <c r="K1606" s="164"/>
      <c r="L1606" s="164"/>
      <c r="M1606" s="163"/>
      <c r="N1606" s="163"/>
      <c r="O1606" s="163"/>
    </row>
    <row r="1607" spans="1:15">
      <c r="A1607" s="163"/>
      <c r="B1607" s="163"/>
      <c r="C1607" s="163"/>
      <c r="D1607" s="163"/>
      <c r="E1607" s="164"/>
      <c r="F1607" s="164"/>
      <c r="G1607" s="163"/>
      <c r="H1607" s="163"/>
      <c r="I1607" s="163"/>
      <c r="J1607" s="163"/>
      <c r="K1607" s="164"/>
      <c r="L1607" s="164"/>
      <c r="M1607" s="163"/>
      <c r="N1607" s="163"/>
      <c r="O1607" s="163"/>
    </row>
    <row r="1608" spans="1:15">
      <c r="A1608" s="163"/>
      <c r="B1608" s="163"/>
      <c r="C1608" s="163"/>
      <c r="D1608" s="163"/>
      <c r="E1608" s="164"/>
      <c r="F1608" s="164"/>
      <c r="G1608" s="163"/>
      <c r="H1608" s="163"/>
      <c r="I1608" s="163"/>
      <c r="J1608" s="163"/>
      <c r="K1608" s="164"/>
      <c r="L1608" s="164"/>
      <c r="M1608" s="163"/>
      <c r="N1608" s="163"/>
      <c r="O1608" s="163"/>
    </row>
    <row r="1609" spans="1:15">
      <c r="A1609" s="163"/>
      <c r="B1609" s="163"/>
      <c r="C1609" s="163"/>
      <c r="D1609" s="163"/>
      <c r="E1609" s="164"/>
      <c r="F1609" s="164"/>
      <c r="G1609" s="163"/>
      <c r="H1609" s="163"/>
      <c r="I1609" s="163"/>
      <c r="J1609" s="163"/>
      <c r="K1609" s="164"/>
      <c r="L1609" s="164"/>
      <c r="M1609" s="163"/>
      <c r="N1609" s="163"/>
      <c r="O1609" s="163"/>
    </row>
    <row r="1610" spans="1:15">
      <c r="A1610" s="163"/>
      <c r="B1610" s="163"/>
      <c r="C1610" s="163"/>
      <c r="D1610" s="163"/>
      <c r="E1610" s="164"/>
      <c r="F1610" s="164"/>
      <c r="G1610" s="163"/>
      <c r="H1610" s="163"/>
      <c r="I1610" s="163"/>
      <c r="J1610" s="163"/>
      <c r="K1610" s="164"/>
      <c r="L1610" s="164"/>
      <c r="M1610" s="163"/>
      <c r="N1610" s="163"/>
      <c r="O1610" s="163"/>
    </row>
    <row r="1611" spans="1:15">
      <c r="A1611" s="163"/>
      <c r="B1611" s="163"/>
      <c r="C1611" s="163"/>
      <c r="D1611" s="163"/>
      <c r="E1611" s="164"/>
      <c r="F1611" s="164"/>
      <c r="G1611" s="163"/>
      <c r="H1611" s="163"/>
      <c r="I1611" s="163"/>
      <c r="J1611" s="163"/>
      <c r="K1611" s="164"/>
      <c r="L1611" s="164"/>
      <c r="M1611" s="163"/>
      <c r="N1611" s="163"/>
      <c r="O1611" s="163"/>
    </row>
    <row r="1612" spans="1:15">
      <c r="A1612" s="163"/>
      <c r="B1612" s="163"/>
      <c r="C1612" s="163"/>
      <c r="D1612" s="163"/>
      <c r="E1612" s="164"/>
      <c r="F1612" s="164"/>
      <c r="G1612" s="163"/>
      <c r="H1612" s="163"/>
      <c r="I1612" s="163"/>
      <c r="J1612" s="163"/>
      <c r="K1612" s="164"/>
      <c r="L1612" s="164"/>
      <c r="M1612" s="163"/>
      <c r="N1612" s="163"/>
      <c r="O1612" s="163"/>
    </row>
    <row r="1613" spans="1:15">
      <c r="A1613" s="163"/>
      <c r="B1613" s="163"/>
      <c r="C1613" s="163"/>
      <c r="D1613" s="163"/>
      <c r="E1613" s="164"/>
      <c r="F1613" s="164"/>
      <c r="G1613" s="163"/>
      <c r="H1613" s="163"/>
      <c r="I1613" s="163"/>
      <c r="J1613" s="163"/>
      <c r="K1613" s="164"/>
      <c r="L1613" s="164"/>
      <c r="M1613" s="163"/>
      <c r="N1613" s="163"/>
      <c r="O1613" s="163"/>
    </row>
    <row r="1614" spans="1:15">
      <c r="A1614" s="163"/>
      <c r="B1614" s="163"/>
      <c r="C1614" s="163"/>
      <c r="D1614" s="163"/>
      <c r="E1614" s="164"/>
      <c r="F1614" s="164"/>
      <c r="G1614" s="163"/>
      <c r="H1614" s="163"/>
      <c r="I1614" s="163"/>
      <c r="J1614" s="163"/>
      <c r="K1614" s="164"/>
      <c r="L1614" s="164"/>
      <c r="M1614" s="163"/>
      <c r="N1614" s="163"/>
      <c r="O1614" s="163"/>
    </row>
    <row r="1615" spans="1:15">
      <c r="A1615" s="163"/>
      <c r="B1615" s="163"/>
      <c r="C1615" s="163"/>
      <c r="D1615" s="163"/>
      <c r="E1615" s="164"/>
      <c r="F1615" s="164"/>
      <c r="G1615" s="163"/>
      <c r="H1615" s="163"/>
      <c r="I1615" s="163"/>
      <c r="J1615" s="163"/>
      <c r="K1615" s="164"/>
      <c r="L1615" s="164"/>
      <c r="M1615" s="163"/>
      <c r="N1615" s="163"/>
      <c r="O1615" s="163"/>
    </row>
    <row r="1616" spans="1:15">
      <c r="A1616" s="163"/>
      <c r="B1616" s="163"/>
      <c r="C1616" s="163"/>
      <c r="D1616" s="163"/>
      <c r="E1616" s="164"/>
      <c r="F1616" s="164"/>
      <c r="G1616" s="163"/>
      <c r="H1616" s="163"/>
      <c r="I1616" s="163"/>
      <c r="J1616" s="163"/>
      <c r="K1616" s="164"/>
      <c r="L1616" s="164"/>
      <c r="M1616" s="163"/>
      <c r="N1616" s="163"/>
      <c r="O1616" s="163"/>
    </row>
    <row r="1617" spans="1:15">
      <c r="A1617" s="163"/>
      <c r="B1617" s="163"/>
      <c r="C1617" s="163"/>
      <c r="D1617" s="163"/>
      <c r="E1617" s="164"/>
      <c r="F1617" s="164"/>
      <c r="G1617" s="163"/>
      <c r="H1617" s="163"/>
      <c r="I1617" s="163"/>
      <c r="J1617" s="163"/>
      <c r="K1617" s="164"/>
      <c r="L1617" s="164"/>
      <c r="M1617" s="163"/>
      <c r="N1617" s="163"/>
      <c r="O1617" s="163"/>
    </row>
    <row r="1618" spans="1:15">
      <c r="A1618" s="163"/>
      <c r="B1618" s="163"/>
      <c r="C1618" s="163"/>
      <c r="D1618" s="163"/>
      <c r="E1618" s="164"/>
      <c r="F1618" s="164"/>
      <c r="G1618" s="163"/>
      <c r="H1618" s="163"/>
      <c r="I1618" s="163"/>
      <c r="J1618" s="163"/>
      <c r="K1618" s="164"/>
      <c r="L1618" s="164"/>
      <c r="M1618" s="163"/>
      <c r="N1618" s="163"/>
      <c r="O1618" s="163"/>
    </row>
    <row r="1619" spans="1:15">
      <c r="A1619" s="163"/>
      <c r="B1619" s="163"/>
      <c r="C1619" s="163"/>
      <c r="D1619" s="163"/>
      <c r="E1619" s="164"/>
      <c r="F1619" s="164"/>
      <c r="G1619" s="163"/>
      <c r="H1619" s="163"/>
      <c r="I1619" s="163"/>
      <c r="J1619" s="163"/>
      <c r="K1619" s="164"/>
      <c r="L1619" s="164"/>
      <c r="M1619" s="163"/>
      <c r="N1619" s="163"/>
      <c r="O1619" s="163"/>
    </row>
    <row r="1620" spans="1:15">
      <c r="A1620" s="163"/>
      <c r="B1620" s="163"/>
      <c r="C1620" s="163"/>
      <c r="D1620" s="163"/>
      <c r="E1620" s="164"/>
      <c r="F1620" s="164"/>
      <c r="G1620" s="163"/>
      <c r="H1620" s="163"/>
      <c r="I1620" s="163"/>
      <c r="J1620" s="163"/>
      <c r="K1620" s="164"/>
      <c r="L1620" s="164"/>
      <c r="M1620" s="163"/>
      <c r="N1620" s="163"/>
      <c r="O1620" s="163"/>
    </row>
    <row r="1621" spans="1:15">
      <c r="A1621" s="163"/>
      <c r="B1621" s="163"/>
      <c r="C1621" s="163"/>
      <c r="D1621" s="163"/>
      <c r="E1621" s="164"/>
      <c r="F1621" s="164"/>
      <c r="G1621" s="163"/>
      <c r="H1621" s="163"/>
      <c r="I1621" s="163"/>
      <c r="J1621" s="163"/>
      <c r="K1621" s="164"/>
      <c r="L1621" s="164"/>
      <c r="M1621" s="163"/>
      <c r="N1621" s="163"/>
      <c r="O1621" s="163"/>
    </row>
    <row r="1622" spans="1:15">
      <c r="A1622" s="163"/>
      <c r="B1622" s="163"/>
      <c r="C1622" s="163"/>
      <c r="D1622" s="163"/>
      <c r="E1622" s="164"/>
      <c r="F1622" s="164"/>
      <c r="G1622" s="163"/>
      <c r="H1622" s="163"/>
      <c r="I1622" s="163"/>
      <c r="J1622" s="163"/>
      <c r="K1622" s="164"/>
      <c r="L1622" s="164"/>
      <c r="M1622" s="163"/>
      <c r="N1622" s="163"/>
      <c r="O1622" s="163"/>
    </row>
    <row r="1623" spans="1:15">
      <c r="A1623" s="163"/>
      <c r="B1623" s="163"/>
      <c r="C1623" s="163"/>
      <c r="D1623" s="163"/>
      <c r="E1623" s="164"/>
      <c r="F1623" s="164"/>
      <c r="G1623" s="163"/>
      <c r="H1623" s="163"/>
      <c r="I1623" s="163"/>
      <c r="J1623" s="163"/>
      <c r="K1623" s="164"/>
      <c r="L1623" s="164"/>
      <c r="M1623" s="163"/>
      <c r="N1623" s="163"/>
      <c r="O1623" s="163"/>
    </row>
    <row r="1624" spans="1:15">
      <c r="A1624" s="163"/>
      <c r="B1624" s="163"/>
      <c r="C1624" s="163"/>
      <c r="D1624" s="163"/>
      <c r="E1624" s="164"/>
      <c r="F1624" s="164"/>
      <c r="G1624" s="163"/>
      <c r="H1624" s="163"/>
      <c r="I1624" s="163"/>
      <c r="J1624" s="163"/>
      <c r="K1624" s="164"/>
      <c r="L1624" s="164"/>
      <c r="M1624" s="163"/>
      <c r="N1624" s="163"/>
      <c r="O1624" s="163"/>
    </row>
    <row r="1625" spans="1:15">
      <c r="A1625" s="163"/>
      <c r="B1625" s="163"/>
      <c r="C1625" s="163"/>
      <c r="D1625" s="163"/>
      <c r="E1625" s="164"/>
      <c r="F1625" s="164"/>
      <c r="G1625" s="163"/>
      <c r="H1625" s="163"/>
      <c r="I1625" s="163"/>
      <c r="J1625" s="163"/>
      <c r="K1625" s="164"/>
      <c r="L1625" s="164"/>
      <c r="M1625" s="163"/>
      <c r="N1625" s="163"/>
      <c r="O1625" s="163"/>
    </row>
    <row r="1626" spans="1:15">
      <c r="A1626" s="163"/>
      <c r="B1626" s="163"/>
      <c r="C1626" s="163"/>
      <c r="D1626" s="163"/>
      <c r="E1626" s="164"/>
      <c r="F1626" s="164"/>
      <c r="G1626" s="163"/>
      <c r="H1626" s="163"/>
      <c r="I1626" s="163"/>
      <c r="J1626" s="163"/>
      <c r="K1626" s="164"/>
      <c r="L1626" s="164"/>
      <c r="M1626" s="163"/>
      <c r="N1626" s="163"/>
      <c r="O1626" s="163"/>
    </row>
    <row r="1627" spans="1:15">
      <c r="A1627" s="163"/>
      <c r="B1627" s="163"/>
      <c r="C1627" s="163"/>
      <c r="D1627" s="163"/>
      <c r="E1627" s="164"/>
      <c r="F1627" s="164"/>
      <c r="G1627" s="163"/>
      <c r="H1627" s="163"/>
      <c r="I1627" s="163"/>
      <c r="J1627" s="163"/>
      <c r="K1627" s="164"/>
      <c r="L1627" s="164"/>
      <c r="M1627" s="163"/>
      <c r="N1627" s="163"/>
      <c r="O1627" s="163"/>
    </row>
    <row r="1628" spans="1:15">
      <c r="A1628" s="163"/>
      <c r="B1628" s="163"/>
      <c r="C1628" s="163"/>
      <c r="D1628" s="163"/>
      <c r="E1628" s="164"/>
      <c r="F1628" s="164"/>
      <c r="G1628" s="163"/>
      <c r="H1628" s="163"/>
      <c r="I1628" s="163"/>
      <c r="J1628" s="163"/>
      <c r="K1628" s="164"/>
      <c r="L1628" s="164"/>
      <c r="M1628" s="163"/>
      <c r="N1628" s="163"/>
      <c r="O1628" s="163"/>
    </row>
    <row r="1629" spans="1:15">
      <c r="A1629" s="163"/>
      <c r="B1629" s="163"/>
      <c r="C1629" s="163"/>
      <c r="D1629" s="163"/>
      <c r="E1629" s="164"/>
      <c r="F1629" s="164"/>
      <c r="G1629" s="163"/>
      <c r="H1629" s="163"/>
      <c r="I1629" s="163"/>
      <c r="J1629" s="163"/>
      <c r="K1629" s="164"/>
      <c r="L1629" s="164"/>
      <c r="M1629" s="163"/>
      <c r="N1629" s="163"/>
      <c r="O1629" s="163"/>
    </row>
    <row r="1630" spans="1:15">
      <c r="A1630" s="163"/>
      <c r="B1630" s="163"/>
      <c r="C1630" s="163"/>
      <c r="D1630" s="163"/>
      <c r="E1630" s="164"/>
      <c r="F1630" s="164"/>
      <c r="G1630" s="163"/>
      <c r="H1630" s="163"/>
      <c r="I1630" s="163"/>
      <c r="J1630" s="163"/>
      <c r="K1630" s="164"/>
      <c r="L1630" s="164"/>
      <c r="M1630" s="163"/>
      <c r="N1630" s="163"/>
      <c r="O1630" s="163"/>
    </row>
    <row r="1631" spans="1:15">
      <c r="A1631" s="163"/>
      <c r="B1631" s="163"/>
      <c r="C1631" s="163"/>
      <c r="D1631" s="163"/>
      <c r="E1631" s="164"/>
      <c r="F1631" s="164"/>
      <c r="G1631" s="163"/>
      <c r="H1631" s="163"/>
      <c r="I1631" s="163"/>
      <c r="J1631" s="163"/>
      <c r="K1631" s="164"/>
      <c r="L1631" s="164"/>
      <c r="M1631" s="163"/>
      <c r="N1631" s="163"/>
      <c r="O1631" s="163"/>
    </row>
    <row r="1632" spans="1:15">
      <c r="A1632" s="163"/>
      <c r="B1632" s="163"/>
      <c r="C1632" s="163"/>
      <c r="D1632" s="163"/>
      <c r="E1632" s="164"/>
      <c r="F1632" s="164"/>
      <c r="G1632" s="163"/>
      <c r="H1632" s="163"/>
      <c r="I1632" s="163"/>
      <c r="J1632" s="163"/>
      <c r="K1632" s="164"/>
      <c r="L1632" s="164"/>
      <c r="M1632" s="163"/>
      <c r="N1632" s="163"/>
      <c r="O1632" s="163"/>
    </row>
    <row r="1633" spans="1:15">
      <c r="A1633" s="163"/>
      <c r="B1633" s="163"/>
      <c r="C1633" s="163"/>
      <c r="D1633" s="163"/>
      <c r="E1633" s="164"/>
      <c r="F1633" s="164"/>
      <c r="G1633" s="163"/>
      <c r="H1633" s="163"/>
      <c r="I1633" s="163"/>
      <c r="J1633" s="163"/>
      <c r="K1633" s="164"/>
      <c r="L1633" s="164"/>
      <c r="M1633" s="163"/>
      <c r="N1633" s="163"/>
      <c r="O1633" s="163"/>
    </row>
    <row r="1634" spans="1:15">
      <c r="A1634" s="163"/>
      <c r="B1634" s="163"/>
      <c r="C1634" s="163"/>
      <c r="D1634" s="163"/>
      <c r="E1634" s="164"/>
      <c r="F1634" s="164"/>
      <c r="G1634" s="163"/>
      <c r="H1634" s="163"/>
      <c r="I1634" s="163"/>
      <c r="J1634" s="163"/>
      <c r="K1634" s="164"/>
      <c r="L1634" s="164"/>
      <c r="M1634" s="163"/>
      <c r="N1634" s="163"/>
      <c r="O1634" s="163"/>
    </row>
    <row r="1635" spans="1:15">
      <c r="A1635" s="163"/>
      <c r="B1635" s="163"/>
      <c r="C1635" s="163"/>
      <c r="D1635" s="163"/>
      <c r="E1635" s="164"/>
      <c r="F1635" s="164"/>
      <c r="G1635" s="163"/>
      <c r="H1635" s="163"/>
      <c r="I1635" s="163"/>
      <c r="J1635" s="163"/>
      <c r="K1635" s="164"/>
      <c r="L1635" s="164"/>
      <c r="M1635" s="163"/>
      <c r="N1635" s="163"/>
      <c r="O1635" s="163"/>
    </row>
    <row r="1636" spans="1:15">
      <c r="A1636" s="163"/>
      <c r="B1636" s="163"/>
      <c r="C1636" s="163"/>
      <c r="D1636" s="163"/>
      <c r="E1636" s="164"/>
      <c r="F1636" s="164"/>
      <c r="G1636" s="163"/>
      <c r="H1636" s="163"/>
      <c r="I1636" s="163"/>
      <c r="J1636" s="163"/>
      <c r="K1636" s="164"/>
      <c r="L1636" s="164"/>
      <c r="M1636" s="163"/>
      <c r="N1636" s="163"/>
      <c r="O1636" s="163"/>
    </row>
    <row r="1637" spans="1:15">
      <c r="A1637" s="163"/>
      <c r="B1637" s="163"/>
      <c r="C1637" s="163"/>
      <c r="D1637" s="163"/>
      <c r="E1637" s="164"/>
      <c r="F1637" s="164"/>
      <c r="G1637" s="163"/>
      <c r="H1637" s="163"/>
      <c r="I1637" s="163"/>
      <c r="J1637" s="163"/>
      <c r="K1637" s="164"/>
      <c r="L1637" s="164"/>
      <c r="M1637" s="163"/>
      <c r="N1637" s="163"/>
      <c r="O1637" s="163"/>
    </row>
    <row r="1638" spans="1:15">
      <c r="A1638" s="163"/>
      <c r="B1638" s="163"/>
      <c r="C1638" s="163"/>
      <c r="D1638" s="163"/>
      <c r="E1638" s="164"/>
      <c r="F1638" s="164"/>
      <c r="G1638" s="163"/>
      <c r="H1638" s="163"/>
      <c r="I1638" s="163"/>
      <c r="J1638" s="163"/>
      <c r="K1638" s="164"/>
      <c r="L1638" s="164"/>
      <c r="M1638" s="163"/>
      <c r="N1638" s="163"/>
      <c r="O1638" s="163"/>
    </row>
    <row r="1639" spans="1:15">
      <c r="A1639" s="163"/>
      <c r="B1639" s="163"/>
      <c r="C1639" s="163"/>
      <c r="D1639" s="163"/>
      <c r="E1639" s="164"/>
      <c r="F1639" s="164"/>
      <c r="G1639" s="163"/>
      <c r="H1639" s="163"/>
      <c r="I1639" s="163"/>
      <c r="J1639" s="163"/>
      <c r="K1639" s="164"/>
      <c r="L1639" s="164"/>
      <c r="M1639" s="163"/>
      <c r="N1639" s="163"/>
      <c r="O1639" s="163"/>
    </row>
    <row r="1640" spans="1:15">
      <c r="A1640" s="163"/>
      <c r="B1640" s="163"/>
      <c r="C1640" s="163"/>
      <c r="D1640" s="163"/>
      <c r="E1640" s="164"/>
      <c r="F1640" s="164"/>
      <c r="G1640" s="163"/>
      <c r="H1640" s="163"/>
      <c r="I1640" s="163"/>
      <c r="J1640" s="163"/>
      <c r="K1640" s="164"/>
      <c r="L1640" s="164"/>
      <c r="M1640" s="163"/>
      <c r="N1640" s="163"/>
      <c r="O1640" s="163"/>
    </row>
    <row r="1641" spans="1:15">
      <c r="A1641" s="163"/>
      <c r="B1641" s="163"/>
      <c r="C1641" s="163"/>
      <c r="D1641" s="163"/>
      <c r="E1641" s="164"/>
      <c r="F1641" s="164"/>
      <c r="G1641" s="163"/>
      <c r="H1641" s="163"/>
      <c r="I1641" s="163"/>
      <c r="J1641" s="163"/>
      <c r="K1641" s="164"/>
      <c r="L1641" s="164"/>
      <c r="M1641" s="163"/>
      <c r="N1641" s="163"/>
      <c r="O1641" s="163"/>
    </row>
    <row r="1642" spans="1:15">
      <c r="A1642" s="163"/>
      <c r="B1642" s="163"/>
      <c r="C1642" s="163"/>
      <c r="D1642" s="163"/>
      <c r="E1642" s="164"/>
      <c r="F1642" s="164"/>
      <c r="G1642" s="163"/>
      <c r="H1642" s="163"/>
      <c r="I1642" s="163"/>
      <c r="J1642" s="163"/>
      <c r="K1642" s="164"/>
      <c r="L1642" s="164"/>
      <c r="M1642" s="163"/>
      <c r="N1642" s="163"/>
      <c r="O1642" s="163"/>
    </row>
    <row r="1643" spans="1:15">
      <c r="A1643" s="163"/>
      <c r="B1643" s="163"/>
      <c r="C1643" s="163"/>
      <c r="D1643" s="163"/>
      <c r="E1643" s="164"/>
      <c r="F1643" s="164"/>
      <c r="G1643" s="163"/>
      <c r="H1643" s="163"/>
      <c r="I1643" s="163"/>
      <c r="J1643" s="163"/>
      <c r="K1643" s="164"/>
      <c r="L1643" s="164"/>
      <c r="M1643" s="163"/>
      <c r="N1643" s="163"/>
      <c r="O1643" s="163"/>
    </row>
    <row r="1644" spans="1:15">
      <c r="A1644" s="163"/>
      <c r="B1644" s="163"/>
      <c r="C1644" s="163"/>
      <c r="D1644" s="163"/>
      <c r="E1644" s="164"/>
      <c r="F1644" s="164"/>
      <c r="G1644" s="163"/>
      <c r="H1644" s="163"/>
      <c r="I1644" s="163"/>
      <c r="J1644" s="163"/>
      <c r="K1644" s="164"/>
      <c r="L1644" s="164"/>
      <c r="M1644" s="163"/>
      <c r="N1644" s="163"/>
      <c r="O1644" s="163"/>
    </row>
    <row r="1645" spans="1:15">
      <c r="A1645" s="163"/>
      <c r="B1645" s="163"/>
      <c r="C1645" s="163"/>
      <c r="D1645" s="163"/>
      <c r="E1645" s="164"/>
      <c r="F1645" s="164"/>
      <c r="G1645" s="163"/>
      <c r="H1645" s="163"/>
      <c r="I1645" s="163"/>
      <c r="J1645" s="163"/>
      <c r="K1645" s="164"/>
      <c r="L1645" s="164"/>
      <c r="M1645" s="163"/>
      <c r="N1645" s="163"/>
      <c r="O1645" s="163"/>
    </row>
    <row r="1646" spans="1:15">
      <c r="A1646" s="163"/>
      <c r="B1646" s="163"/>
      <c r="C1646" s="163"/>
      <c r="D1646" s="163"/>
      <c r="E1646" s="164"/>
      <c r="F1646" s="164"/>
      <c r="G1646" s="163"/>
      <c r="H1646" s="163"/>
      <c r="I1646" s="163"/>
      <c r="J1646" s="163"/>
      <c r="K1646" s="164"/>
      <c r="L1646" s="164"/>
      <c r="M1646" s="163"/>
      <c r="N1646" s="163"/>
      <c r="O1646" s="163"/>
    </row>
    <row r="1647" spans="1:15">
      <c r="A1647" s="163"/>
      <c r="B1647" s="163"/>
      <c r="C1647" s="163"/>
      <c r="D1647" s="163"/>
      <c r="E1647" s="164"/>
      <c r="F1647" s="164"/>
      <c r="G1647" s="163"/>
      <c r="H1647" s="163"/>
      <c r="I1647" s="163"/>
      <c r="J1647" s="163"/>
      <c r="K1647" s="164"/>
      <c r="L1647" s="164"/>
      <c r="M1647" s="163"/>
      <c r="N1647" s="163"/>
      <c r="O1647" s="163"/>
    </row>
    <row r="1648" spans="1:15">
      <c r="A1648" s="163"/>
      <c r="B1648" s="163"/>
      <c r="C1648" s="163"/>
      <c r="D1648" s="163"/>
      <c r="E1648" s="164"/>
      <c r="F1648" s="164"/>
      <c r="G1648" s="163"/>
      <c r="H1648" s="163"/>
      <c r="I1648" s="163"/>
      <c r="J1648" s="163"/>
      <c r="K1648" s="164"/>
      <c r="L1648" s="164"/>
      <c r="M1648" s="163"/>
      <c r="N1648" s="163"/>
      <c r="O1648" s="163"/>
    </row>
    <row r="1649" spans="1:15">
      <c r="A1649" s="163"/>
      <c r="B1649" s="163"/>
      <c r="C1649" s="163"/>
      <c r="D1649" s="163"/>
      <c r="E1649" s="164"/>
      <c r="F1649" s="164"/>
      <c r="G1649" s="163"/>
      <c r="H1649" s="163"/>
      <c r="I1649" s="163"/>
      <c r="J1649" s="163"/>
      <c r="K1649" s="164"/>
      <c r="L1649" s="164"/>
      <c r="M1649" s="163"/>
      <c r="N1649" s="163"/>
      <c r="O1649" s="163"/>
    </row>
    <row r="1650" spans="1:15">
      <c r="A1650" s="163"/>
      <c r="B1650" s="163"/>
      <c r="C1650" s="163"/>
      <c r="D1650" s="163"/>
      <c r="E1650" s="164"/>
      <c r="F1650" s="164"/>
      <c r="G1650" s="163"/>
      <c r="H1650" s="163"/>
      <c r="I1650" s="163"/>
      <c r="J1650" s="163"/>
      <c r="K1650" s="164"/>
      <c r="L1650" s="164"/>
      <c r="M1650" s="163"/>
      <c r="N1650" s="163"/>
      <c r="O1650" s="163"/>
    </row>
    <row r="1651" spans="1:15">
      <c r="A1651" s="163"/>
      <c r="B1651" s="163"/>
      <c r="C1651" s="163"/>
      <c r="D1651" s="163"/>
      <c r="E1651" s="164"/>
      <c r="F1651" s="164"/>
      <c r="G1651" s="163"/>
      <c r="H1651" s="163"/>
      <c r="I1651" s="163"/>
      <c r="J1651" s="163"/>
      <c r="K1651" s="164"/>
      <c r="L1651" s="164"/>
      <c r="M1651" s="163"/>
      <c r="N1651" s="163"/>
      <c r="O1651" s="163"/>
    </row>
    <row r="1652" spans="1:15">
      <c r="A1652" s="163"/>
      <c r="B1652" s="163"/>
      <c r="C1652" s="163"/>
      <c r="D1652" s="163"/>
      <c r="E1652" s="164"/>
      <c r="F1652" s="164"/>
      <c r="G1652" s="163"/>
      <c r="H1652" s="163"/>
      <c r="I1652" s="163"/>
      <c r="J1652" s="163"/>
      <c r="K1652" s="164"/>
      <c r="L1652" s="164"/>
      <c r="M1652" s="163"/>
      <c r="N1652" s="163"/>
      <c r="O1652" s="163"/>
    </row>
    <row r="1653" spans="1:15">
      <c r="A1653" s="163"/>
      <c r="B1653" s="163"/>
      <c r="C1653" s="163"/>
      <c r="D1653" s="163"/>
      <c r="E1653" s="164"/>
      <c r="F1653" s="164"/>
      <c r="G1653" s="163"/>
      <c r="H1653" s="163"/>
      <c r="I1653" s="163"/>
      <c r="J1653" s="163"/>
      <c r="K1653" s="164"/>
      <c r="L1653" s="164"/>
      <c r="M1653" s="163"/>
      <c r="N1653" s="163"/>
      <c r="O1653" s="163"/>
    </row>
    <row r="1654" spans="1:15">
      <c r="A1654" s="163"/>
      <c r="B1654" s="163"/>
      <c r="C1654" s="163"/>
      <c r="D1654" s="163"/>
      <c r="E1654" s="164"/>
      <c r="F1654" s="164"/>
      <c r="G1654" s="163"/>
      <c r="H1654" s="163"/>
      <c r="I1654" s="163"/>
      <c r="J1654" s="163"/>
      <c r="K1654" s="164"/>
      <c r="L1654" s="164"/>
      <c r="M1654" s="163"/>
      <c r="N1654" s="163"/>
      <c r="O1654" s="163"/>
    </row>
    <row r="1655" spans="1:15">
      <c r="A1655" s="163"/>
      <c r="B1655" s="163"/>
      <c r="C1655" s="163"/>
      <c r="D1655" s="163"/>
      <c r="E1655" s="164"/>
      <c r="F1655" s="164"/>
      <c r="G1655" s="163"/>
      <c r="H1655" s="163"/>
      <c r="I1655" s="163"/>
      <c r="J1655" s="163"/>
      <c r="K1655" s="164"/>
      <c r="L1655" s="164"/>
      <c r="M1655" s="163"/>
      <c r="N1655" s="163"/>
      <c r="O1655" s="163"/>
    </row>
    <row r="1656" spans="1:15">
      <c r="A1656" s="163"/>
      <c r="B1656" s="163"/>
      <c r="C1656" s="163"/>
      <c r="D1656" s="163"/>
      <c r="E1656" s="164"/>
      <c r="F1656" s="164"/>
      <c r="G1656" s="163"/>
      <c r="H1656" s="163"/>
      <c r="I1656" s="163"/>
      <c r="J1656" s="163"/>
      <c r="K1656" s="164"/>
      <c r="L1656" s="164"/>
      <c r="M1656" s="163"/>
      <c r="N1656" s="163"/>
      <c r="O1656" s="163"/>
    </row>
    <row r="1657" spans="1:15">
      <c r="A1657" s="163"/>
      <c r="B1657" s="163"/>
      <c r="C1657" s="163"/>
      <c r="D1657" s="163"/>
      <c r="E1657" s="164"/>
      <c r="F1657" s="164"/>
      <c r="G1657" s="163"/>
      <c r="H1657" s="163"/>
      <c r="I1657" s="163"/>
      <c r="J1657" s="163"/>
      <c r="K1657" s="164"/>
      <c r="L1657" s="164"/>
      <c r="M1657" s="163"/>
      <c r="N1657" s="163"/>
      <c r="O1657" s="163"/>
    </row>
    <row r="1658" spans="1:15">
      <c r="A1658" s="163"/>
      <c r="B1658" s="163"/>
      <c r="C1658" s="163"/>
      <c r="D1658" s="163"/>
      <c r="E1658" s="164"/>
      <c r="F1658" s="164"/>
      <c r="G1658" s="163"/>
      <c r="H1658" s="163"/>
      <c r="I1658" s="163"/>
      <c r="J1658" s="163"/>
      <c r="K1658" s="164"/>
      <c r="L1658" s="164"/>
      <c r="M1658" s="163"/>
      <c r="N1658" s="163"/>
      <c r="O1658" s="163"/>
    </row>
    <row r="1659" spans="1:15">
      <c r="A1659" s="163"/>
      <c r="B1659" s="163"/>
      <c r="C1659" s="163"/>
      <c r="D1659" s="163"/>
      <c r="E1659" s="164"/>
      <c r="F1659" s="164"/>
      <c r="G1659" s="163"/>
      <c r="H1659" s="163"/>
      <c r="I1659" s="163"/>
      <c r="J1659" s="163"/>
      <c r="K1659" s="164"/>
      <c r="L1659" s="164"/>
      <c r="M1659" s="163"/>
      <c r="N1659" s="163"/>
      <c r="O1659" s="163"/>
    </row>
    <row r="1660" spans="1:15">
      <c r="A1660" s="163"/>
      <c r="B1660" s="163"/>
      <c r="C1660" s="163"/>
      <c r="D1660" s="163"/>
      <c r="E1660" s="164"/>
      <c r="F1660" s="164"/>
      <c r="G1660" s="163"/>
      <c r="H1660" s="163"/>
      <c r="I1660" s="163"/>
      <c r="J1660" s="163"/>
      <c r="K1660" s="164"/>
      <c r="L1660" s="164"/>
      <c r="M1660" s="163"/>
      <c r="N1660" s="163"/>
      <c r="O1660" s="163"/>
    </row>
    <row r="1661" spans="1:15">
      <c r="A1661" s="163"/>
      <c r="B1661" s="163"/>
      <c r="C1661" s="163"/>
      <c r="D1661" s="163"/>
      <c r="E1661" s="164"/>
      <c r="F1661" s="164"/>
      <c r="G1661" s="163"/>
      <c r="H1661" s="163"/>
      <c r="I1661" s="163"/>
      <c r="J1661" s="163"/>
      <c r="K1661" s="164"/>
      <c r="L1661" s="164"/>
      <c r="M1661" s="163"/>
      <c r="N1661" s="163"/>
      <c r="O1661" s="163"/>
    </row>
    <row r="1662" spans="1:15">
      <c r="A1662" s="163"/>
      <c r="B1662" s="163"/>
      <c r="C1662" s="163"/>
      <c r="D1662" s="163"/>
      <c r="E1662" s="164"/>
      <c r="F1662" s="164"/>
      <c r="G1662" s="163"/>
      <c r="H1662" s="163"/>
      <c r="I1662" s="163"/>
      <c r="J1662" s="163"/>
      <c r="K1662" s="164"/>
      <c r="L1662" s="164"/>
      <c r="M1662" s="163"/>
      <c r="N1662" s="163"/>
      <c r="O1662" s="163"/>
    </row>
    <row r="1663" spans="1:15">
      <c r="A1663" s="163"/>
      <c r="B1663" s="163"/>
      <c r="C1663" s="163"/>
      <c r="D1663" s="163"/>
      <c r="E1663" s="164"/>
      <c r="F1663" s="164"/>
      <c r="G1663" s="163"/>
      <c r="H1663" s="163"/>
      <c r="I1663" s="163"/>
      <c r="J1663" s="163"/>
      <c r="K1663" s="164"/>
      <c r="L1663" s="164"/>
      <c r="M1663" s="163"/>
      <c r="N1663" s="163"/>
      <c r="O1663" s="163"/>
    </row>
    <row r="1664" spans="1:15">
      <c r="A1664" s="163"/>
      <c r="B1664" s="163"/>
      <c r="C1664" s="163"/>
      <c r="D1664" s="163"/>
      <c r="E1664" s="164"/>
      <c r="F1664" s="164"/>
      <c r="G1664" s="163"/>
      <c r="H1664" s="163"/>
      <c r="I1664" s="163"/>
      <c r="J1664" s="163"/>
      <c r="K1664" s="164"/>
      <c r="L1664" s="164"/>
      <c r="M1664" s="163"/>
      <c r="N1664" s="163"/>
      <c r="O1664" s="163"/>
    </row>
    <row r="1665" spans="1:15">
      <c r="A1665" s="163"/>
      <c r="B1665" s="163"/>
      <c r="C1665" s="163"/>
      <c r="D1665" s="163"/>
      <c r="E1665" s="164"/>
      <c r="F1665" s="164"/>
      <c r="G1665" s="163"/>
      <c r="H1665" s="163"/>
      <c r="I1665" s="163"/>
      <c r="J1665" s="163"/>
      <c r="K1665" s="164"/>
      <c r="L1665" s="164"/>
      <c r="M1665" s="163"/>
      <c r="N1665" s="163"/>
      <c r="O1665" s="163"/>
    </row>
    <row r="1666" spans="1:15">
      <c r="A1666" s="163"/>
      <c r="B1666" s="163"/>
      <c r="C1666" s="163"/>
      <c r="D1666" s="163"/>
      <c r="E1666" s="164"/>
      <c r="F1666" s="164"/>
      <c r="G1666" s="163"/>
      <c r="H1666" s="163"/>
      <c r="I1666" s="163"/>
      <c r="J1666" s="163"/>
      <c r="K1666" s="164"/>
      <c r="L1666" s="164"/>
      <c r="M1666" s="163"/>
      <c r="N1666" s="163"/>
      <c r="O1666" s="163"/>
    </row>
    <row r="1667" spans="1:15">
      <c r="A1667" s="163"/>
      <c r="B1667" s="163"/>
      <c r="C1667" s="163"/>
      <c r="D1667" s="163"/>
      <c r="E1667" s="164"/>
      <c r="F1667" s="164"/>
      <c r="G1667" s="163"/>
      <c r="H1667" s="163"/>
      <c r="I1667" s="163"/>
      <c r="J1667" s="163"/>
      <c r="K1667" s="164"/>
      <c r="L1667" s="164"/>
      <c r="M1667" s="163"/>
      <c r="N1667" s="163"/>
      <c r="O1667" s="163"/>
    </row>
    <row r="1668" spans="1:15">
      <c r="A1668" s="163"/>
      <c r="B1668" s="163"/>
      <c r="C1668" s="163"/>
      <c r="D1668" s="163"/>
      <c r="E1668" s="164"/>
      <c r="F1668" s="164"/>
      <c r="G1668" s="163"/>
      <c r="H1668" s="163"/>
      <c r="I1668" s="163"/>
      <c r="J1668" s="163"/>
      <c r="K1668" s="164"/>
      <c r="L1668" s="164"/>
      <c r="M1668" s="163"/>
      <c r="N1668" s="163"/>
      <c r="O1668" s="163"/>
    </row>
    <row r="1669" spans="1:15">
      <c r="A1669" s="163"/>
      <c r="B1669" s="163"/>
      <c r="C1669" s="163"/>
      <c r="D1669" s="163"/>
      <c r="E1669" s="164"/>
      <c r="F1669" s="164"/>
      <c r="G1669" s="163"/>
      <c r="H1669" s="163"/>
      <c r="I1669" s="163"/>
      <c r="J1669" s="163"/>
      <c r="K1669" s="164"/>
      <c r="L1669" s="164"/>
      <c r="M1669" s="163"/>
      <c r="N1669" s="163"/>
      <c r="O1669" s="163"/>
    </row>
    <row r="1670" spans="1:15">
      <c r="A1670" s="163"/>
      <c r="B1670" s="163"/>
      <c r="C1670" s="163"/>
      <c r="D1670" s="163"/>
      <c r="E1670" s="164"/>
      <c r="F1670" s="164"/>
      <c r="G1670" s="163"/>
      <c r="H1670" s="163"/>
      <c r="I1670" s="163"/>
      <c r="J1670" s="163"/>
      <c r="K1670" s="164"/>
      <c r="L1670" s="164"/>
      <c r="M1670" s="163"/>
      <c r="N1670" s="163"/>
      <c r="O1670" s="163"/>
    </row>
    <row r="1671" spans="1:15">
      <c r="A1671" s="163"/>
      <c r="B1671" s="163"/>
      <c r="C1671" s="163"/>
      <c r="D1671" s="163"/>
      <c r="E1671" s="164"/>
      <c r="F1671" s="164"/>
      <c r="G1671" s="163"/>
      <c r="H1671" s="163"/>
      <c r="I1671" s="163"/>
      <c r="J1671" s="163"/>
      <c r="K1671" s="164"/>
      <c r="L1671" s="164"/>
      <c r="M1671" s="163"/>
      <c r="N1671" s="163"/>
      <c r="O1671" s="163"/>
    </row>
    <row r="1672" spans="1:15">
      <c r="A1672" s="163"/>
      <c r="B1672" s="163"/>
      <c r="C1672" s="163"/>
      <c r="D1672" s="163"/>
      <c r="E1672" s="164"/>
      <c r="F1672" s="164"/>
      <c r="G1672" s="163"/>
      <c r="H1672" s="163"/>
      <c r="I1672" s="163"/>
      <c r="J1672" s="163"/>
      <c r="K1672" s="164"/>
      <c r="L1672" s="164"/>
      <c r="M1672" s="163"/>
      <c r="N1672" s="163"/>
      <c r="O1672" s="163"/>
    </row>
    <row r="1673" spans="1:15">
      <c r="A1673" s="163"/>
      <c r="B1673" s="163"/>
      <c r="C1673" s="163"/>
      <c r="D1673" s="163"/>
      <c r="E1673" s="164"/>
      <c r="F1673" s="164"/>
      <c r="G1673" s="163"/>
      <c r="H1673" s="163"/>
      <c r="I1673" s="163"/>
      <c r="J1673" s="163"/>
      <c r="K1673" s="164"/>
      <c r="L1673" s="164"/>
      <c r="M1673" s="163"/>
      <c r="N1673" s="163"/>
      <c r="O1673" s="163"/>
    </row>
    <row r="1674" spans="1:15">
      <c r="A1674" s="163"/>
      <c r="B1674" s="163"/>
      <c r="C1674" s="163"/>
      <c r="D1674" s="163"/>
      <c r="E1674" s="164"/>
      <c r="F1674" s="164"/>
      <c r="G1674" s="163"/>
      <c r="H1674" s="163"/>
      <c r="I1674" s="163"/>
      <c r="J1674" s="163"/>
      <c r="K1674" s="164"/>
      <c r="L1674" s="164"/>
      <c r="M1674" s="163"/>
      <c r="N1674" s="163"/>
      <c r="O1674" s="163"/>
    </row>
    <row r="1675" spans="1:15">
      <c r="A1675" s="163"/>
      <c r="B1675" s="163"/>
      <c r="C1675" s="163"/>
      <c r="D1675" s="163"/>
      <c r="E1675" s="164"/>
      <c r="F1675" s="164"/>
      <c r="G1675" s="163"/>
      <c r="H1675" s="163"/>
      <c r="I1675" s="163"/>
      <c r="J1675" s="163"/>
      <c r="K1675" s="164"/>
      <c r="L1675" s="164"/>
      <c r="M1675" s="163"/>
      <c r="N1675" s="163"/>
      <c r="O1675" s="163"/>
    </row>
    <row r="1676" spans="1:15">
      <c r="A1676" s="163"/>
      <c r="B1676" s="163"/>
      <c r="C1676" s="163"/>
      <c r="D1676" s="163"/>
      <c r="E1676" s="164"/>
      <c r="F1676" s="164"/>
      <c r="G1676" s="163"/>
      <c r="H1676" s="163"/>
      <c r="I1676" s="163"/>
      <c r="J1676" s="163"/>
      <c r="K1676" s="164"/>
      <c r="L1676" s="164"/>
      <c r="M1676" s="163"/>
      <c r="N1676" s="163"/>
      <c r="O1676" s="163"/>
    </row>
    <row r="1677" spans="1:15">
      <c r="A1677" s="163"/>
      <c r="B1677" s="163"/>
      <c r="C1677" s="163"/>
      <c r="D1677" s="163"/>
      <c r="E1677" s="164"/>
      <c r="F1677" s="164"/>
      <c r="G1677" s="163"/>
      <c r="H1677" s="163"/>
      <c r="I1677" s="163"/>
      <c r="J1677" s="163"/>
      <c r="K1677" s="164"/>
      <c r="L1677" s="164"/>
      <c r="M1677" s="163"/>
      <c r="N1677" s="163"/>
      <c r="O1677" s="163"/>
    </row>
    <row r="1678" spans="1:15">
      <c r="A1678" s="163"/>
      <c r="B1678" s="163"/>
      <c r="C1678" s="163"/>
      <c r="D1678" s="163"/>
      <c r="E1678" s="164"/>
      <c r="F1678" s="164"/>
      <c r="G1678" s="163"/>
      <c r="H1678" s="163"/>
      <c r="I1678" s="163"/>
      <c r="J1678" s="163"/>
      <c r="K1678" s="164"/>
      <c r="L1678" s="164"/>
      <c r="M1678" s="163"/>
      <c r="N1678" s="163"/>
      <c r="O1678" s="163"/>
    </row>
    <row r="1679" spans="1:15">
      <c r="A1679" s="163"/>
      <c r="B1679" s="163"/>
      <c r="C1679" s="163"/>
      <c r="D1679" s="163"/>
      <c r="E1679" s="164"/>
      <c r="F1679" s="164"/>
      <c r="G1679" s="163"/>
      <c r="H1679" s="163"/>
      <c r="I1679" s="163"/>
      <c r="J1679" s="163"/>
      <c r="K1679" s="164"/>
      <c r="L1679" s="164"/>
      <c r="M1679" s="163"/>
      <c r="N1679" s="163"/>
      <c r="O1679" s="163"/>
    </row>
    <row r="1680" spans="1:15">
      <c r="A1680" s="163"/>
      <c r="B1680" s="163"/>
      <c r="C1680" s="163"/>
      <c r="D1680" s="163"/>
      <c r="E1680" s="164"/>
      <c r="F1680" s="164"/>
      <c r="G1680" s="163"/>
      <c r="H1680" s="163"/>
      <c r="I1680" s="163"/>
      <c r="J1680" s="163"/>
      <c r="K1680" s="164"/>
      <c r="L1680" s="164"/>
      <c r="M1680" s="163"/>
      <c r="N1680" s="163"/>
      <c r="O1680" s="163"/>
    </row>
    <row r="1681" spans="1:15">
      <c r="A1681" s="163"/>
      <c r="B1681" s="163"/>
      <c r="C1681" s="163"/>
      <c r="D1681" s="163"/>
      <c r="E1681" s="164"/>
      <c r="F1681" s="164"/>
      <c r="G1681" s="163"/>
      <c r="H1681" s="163"/>
      <c r="I1681" s="163"/>
      <c r="J1681" s="163"/>
      <c r="K1681" s="164"/>
      <c r="L1681" s="164"/>
      <c r="M1681" s="163"/>
      <c r="N1681" s="163"/>
      <c r="O1681" s="163"/>
    </row>
    <row r="1682" spans="1:15">
      <c r="A1682" s="163"/>
      <c r="B1682" s="163"/>
      <c r="C1682" s="163"/>
      <c r="D1682" s="163"/>
      <c r="E1682" s="164"/>
      <c r="F1682" s="164"/>
      <c r="G1682" s="163"/>
      <c r="H1682" s="163"/>
      <c r="I1682" s="163"/>
      <c r="J1682" s="163"/>
      <c r="K1682" s="164"/>
      <c r="L1682" s="164"/>
      <c r="M1682" s="163"/>
      <c r="N1682" s="163"/>
      <c r="O1682" s="163"/>
    </row>
    <row r="1683" spans="1:15">
      <c r="A1683" s="163"/>
      <c r="B1683" s="163"/>
      <c r="C1683" s="163"/>
      <c r="D1683" s="163"/>
      <c r="E1683" s="164"/>
      <c r="F1683" s="164"/>
      <c r="G1683" s="163"/>
      <c r="H1683" s="163"/>
      <c r="I1683" s="163"/>
      <c r="J1683" s="163"/>
      <c r="K1683" s="164"/>
      <c r="L1683" s="164"/>
      <c r="M1683" s="163"/>
      <c r="N1683" s="163"/>
      <c r="O1683" s="163"/>
    </row>
    <row r="1684" spans="1:15">
      <c r="A1684" s="163"/>
      <c r="B1684" s="163"/>
      <c r="C1684" s="163"/>
      <c r="D1684" s="163"/>
      <c r="E1684" s="164"/>
      <c r="F1684" s="164"/>
      <c r="G1684" s="163"/>
      <c r="H1684" s="163"/>
      <c r="I1684" s="163"/>
      <c r="J1684" s="163"/>
      <c r="K1684" s="164"/>
      <c r="L1684" s="164"/>
      <c r="M1684" s="163"/>
      <c r="N1684" s="163"/>
      <c r="O1684" s="163"/>
    </row>
    <row r="1685" spans="1:15">
      <c r="A1685" s="163"/>
      <c r="B1685" s="163"/>
      <c r="C1685" s="163"/>
      <c r="D1685" s="163"/>
      <c r="E1685" s="164"/>
      <c r="F1685" s="164"/>
      <c r="G1685" s="163"/>
      <c r="H1685" s="163"/>
      <c r="I1685" s="163"/>
      <c r="J1685" s="163"/>
      <c r="K1685" s="164"/>
      <c r="L1685" s="164"/>
      <c r="M1685" s="163"/>
      <c r="N1685" s="163"/>
      <c r="O1685" s="163"/>
    </row>
    <row r="1686" spans="1:15">
      <c r="A1686" s="163"/>
      <c r="B1686" s="163"/>
      <c r="C1686" s="163"/>
      <c r="D1686" s="163"/>
      <c r="E1686" s="164"/>
      <c r="F1686" s="164"/>
      <c r="G1686" s="163"/>
      <c r="H1686" s="163"/>
      <c r="I1686" s="163"/>
      <c r="J1686" s="163"/>
      <c r="K1686" s="164"/>
      <c r="L1686" s="164"/>
      <c r="M1686" s="163"/>
      <c r="N1686" s="163"/>
      <c r="O1686" s="163"/>
    </row>
    <row r="1687" spans="1:15">
      <c r="A1687" s="163"/>
      <c r="B1687" s="163"/>
      <c r="C1687" s="163"/>
      <c r="D1687" s="163"/>
      <c r="E1687" s="164"/>
      <c r="F1687" s="164"/>
      <c r="G1687" s="163"/>
      <c r="H1687" s="163"/>
      <c r="I1687" s="163"/>
      <c r="J1687" s="163"/>
      <c r="K1687" s="164"/>
      <c r="L1687" s="164"/>
      <c r="M1687" s="163"/>
      <c r="N1687" s="163"/>
      <c r="O1687" s="163"/>
    </row>
    <row r="1688" spans="1:15">
      <c r="A1688" s="163"/>
      <c r="B1688" s="163"/>
      <c r="C1688" s="163"/>
      <c r="D1688" s="163"/>
      <c r="E1688" s="164"/>
      <c r="F1688" s="164"/>
      <c r="G1688" s="163"/>
      <c r="H1688" s="163"/>
      <c r="I1688" s="163"/>
      <c r="J1688" s="163"/>
      <c r="K1688" s="164"/>
      <c r="L1688" s="164"/>
      <c r="M1688" s="163"/>
      <c r="N1688" s="163"/>
      <c r="O1688" s="163"/>
    </row>
    <row r="1689" spans="1:15">
      <c r="A1689" s="163"/>
      <c r="B1689" s="163"/>
      <c r="C1689" s="163"/>
      <c r="D1689" s="163"/>
      <c r="E1689" s="164"/>
      <c r="F1689" s="164"/>
      <c r="G1689" s="163"/>
      <c r="H1689" s="163"/>
      <c r="I1689" s="163"/>
      <c r="J1689" s="163"/>
      <c r="K1689" s="164"/>
      <c r="L1689" s="164"/>
      <c r="M1689" s="163"/>
      <c r="N1689" s="163"/>
      <c r="O1689" s="163"/>
    </row>
    <row r="1690" spans="1:15">
      <c r="A1690" s="163"/>
      <c r="B1690" s="163"/>
      <c r="C1690" s="163"/>
      <c r="D1690" s="163"/>
      <c r="E1690" s="164"/>
      <c r="F1690" s="164"/>
      <c r="G1690" s="163"/>
      <c r="H1690" s="163"/>
      <c r="I1690" s="163"/>
      <c r="J1690" s="163"/>
      <c r="K1690" s="164"/>
      <c r="L1690" s="164"/>
      <c r="M1690" s="163"/>
      <c r="N1690" s="163"/>
      <c r="O1690" s="163"/>
    </row>
    <row r="1691" spans="1:15">
      <c r="A1691" s="163"/>
      <c r="B1691" s="163"/>
      <c r="C1691" s="163"/>
      <c r="D1691" s="163"/>
      <c r="E1691" s="164"/>
      <c r="F1691" s="164"/>
      <c r="G1691" s="163"/>
      <c r="H1691" s="163"/>
      <c r="I1691" s="163"/>
      <c r="J1691" s="163"/>
      <c r="K1691" s="164"/>
      <c r="L1691" s="164"/>
      <c r="M1691" s="163"/>
      <c r="N1691" s="163"/>
      <c r="O1691" s="163"/>
    </row>
    <row r="1692" spans="1:15">
      <c r="A1692" s="163"/>
      <c r="B1692" s="163"/>
      <c r="C1692" s="163"/>
      <c r="D1692" s="163"/>
      <c r="E1692" s="164"/>
      <c r="F1692" s="164"/>
      <c r="G1692" s="163"/>
      <c r="H1692" s="163"/>
      <c r="I1692" s="163"/>
      <c r="J1692" s="163"/>
      <c r="K1692" s="164"/>
      <c r="L1692" s="164"/>
      <c r="M1692" s="163"/>
      <c r="N1692" s="163"/>
      <c r="O1692" s="163"/>
    </row>
    <row r="1693" spans="1:15">
      <c r="A1693" s="163"/>
      <c r="B1693" s="163"/>
      <c r="C1693" s="163"/>
      <c r="D1693" s="163"/>
      <c r="E1693" s="164"/>
      <c r="F1693" s="164"/>
      <c r="G1693" s="163"/>
      <c r="H1693" s="163"/>
      <c r="I1693" s="163"/>
      <c r="J1693" s="163"/>
      <c r="K1693" s="164"/>
      <c r="L1693" s="164"/>
      <c r="M1693" s="163"/>
      <c r="N1693" s="163"/>
      <c r="O1693" s="163"/>
    </row>
    <row r="1694" spans="1:15">
      <c r="A1694" s="163"/>
      <c r="B1694" s="163"/>
      <c r="C1694" s="163"/>
      <c r="D1694" s="163"/>
      <c r="E1694" s="164"/>
      <c r="F1694" s="164"/>
      <c r="G1694" s="163"/>
      <c r="H1694" s="163"/>
      <c r="I1694" s="163"/>
      <c r="J1694" s="163"/>
      <c r="K1694" s="164"/>
      <c r="L1694" s="164"/>
      <c r="M1694" s="163"/>
      <c r="N1694" s="163"/>
      <c r="O1694" s="163"/>
    </row>
    <row r="1695" spans="1:15">
      <c r="A1695" s="163"/>
      <c r="B1695" s="163"/>
      <c r="C1695" s="163"/>
      <c r="D1695" s="163"/>
      <c r="E1695" s="164"/>
      <c r="F1695" s="164"/>
      <c r="G1695" s="163"/>
      <c r="H1695" s="163"/>
      <c r="I1695" s="163"/>
      <c r="J1695" s="163"/>
      <c r="K1695" s="164"/>
      <c r="L1695" s="164"/>
      <c r="M1695" s="163"/>
      <c r="N1695" s="163"/>
      <c r="O1695" s="163"/>
    </row>
    <row r="1696" spans="1:15">
      <c r="A1696" s="163"/>
      <c r="B1696" s="163"/>
      <c r="C1696" s="163"/>
      <c r="D1696" s="163"/>
      <c r="E1696" s="164"/>
      <c r="F1696" s="164"/>
      <c r="G1696" s="163"/>
      <c r="H1696" s="163"/>
      <c r="I1696" s="163"/>
      <c r="J1696" s="163"/>
      <c r="K1696" s="164"/>
      <c r="L1696" s="164"/>
      <c r="M1696" s="163"/>
      <c r="N1696" s="163"/>
      <c r="O1696" s="163"/>
    </row>
    <row r="1697" spans="1:15">
      <c r="A1697" s="163"/>
      <c r="B1697" s="163"/>
      <c r="C1697" s="163"/>
      <c r="D1697" s="163"/>
      <c r="E1697" s="164"/>
      <c r="F1697" s="164"/>
      <c r="G1697" s="163"/>
      <c r="H1697" s="163"/>
      <c r="I1697" s="163"/>
      <c r="J1697" s="163"/>
      <c r="K1697" s="164"/>
      <c r="L1697" s="164"/>
      <c r="M1697" s="163"/>
      <c r="N1697" s="163"/>
      <c r="O1697" s="163"/>
    </row>
    <row r="1698" spans="1:15">
      <c r="A1698" s="163"/>
      <c r="B1698" s="163"/>
      <c r="C1698" s="163"/>
      <c r="D1698" s="163"/>
      <c r="E1698" s="164"/>
      <c r="F1698" s="164"/>
      <c r="G1698" s="163"/>
      <c r="H1698" s="163"/>
      <c r="I1698" s="163"/>
      <c r="J1698" s="163"/>
      <c r="K1698" s="164"/>
      <c r="L1698" s="164"/>
      <c r="M1698" s="163"/>
      <c r="N1698" s="163"/>
      <c r="O1698" s="163"/>
    </row>
    <row r="1699" spans="1:15">
      <c r="A1699" s="163"/>
      <c r="B1699" s="163"/>
      <c r="C1699" s="163"/>
      <c r="D1699" s="163"/>
      <c r="E1699" s="164"/>
      <c r="F1699" s="164"/>
      <c r="G1699" s="163"/>
      <c r="H1699" s="163"/>
      <c r="I1699" s="163"/>
      <c r="J1699" s="163"/>
      <c r="K1699" s="164"/>
      <c r="L1699" s="164"/>
      <c r="M1699" s="163"/>
      <c r="N1699" s="163"/>
      <c r="O1699" s="163"/>
    </row>
    <row r="1700" spans="1:15">
      <c r="A1700" s="163"/>
      <c r="B1700" s="163"/>
      <c r="C1700" s="163"/>
      <c r="D1700" s="163"/>
      <c r="E1700" s="164"/>
      <c r="F1700" s="164"/>
      <c r="G1700" s="163"/>
      <c r="H1700" s="163"/>
      <c r="I1700" s="163"/>
      <c r="J1700" s="163"/>
      <c r="K1700" s="164"/>
      <c r="L1700" s="164"/>
      <c r="M1700" s="163"/>
      <c r="N1700" s="163"/>
      <c r="O1700" s="163"/>
    </row>
    <row r="1701" spans="1:15">
      <c r="A1701" s="163"/>
      <c r="B1701" s="163"/>
      <c r="C1701" s="163"/>
      <c r="D1701" s="163"/>
      <c r="E1701" s="164"/>
      <c r="F1701" s="164"/>
      <c r="G1701" s="163"/>
      <c r="H1701" s="163"/>
      <c r="I1701" s="163"/>
      <c r="J1701" s="163"/>
      <c r="K1701" s="164"/>
      <c r="L1701" s="164"/>
      <c r="M1701" s="163"/>
      <c r="N1701" s="163"/>
      <c r="O1701" s="163"/>
    </row>
    <row r="1702" spans="1:15">
      <c r="A1702" s="163"/>
      <c r="B1702" s="163"/>
      <c r="C1702" s="163"/>
      <c r="D1702" s="163"/>
      <c r="E1702" s="164"/>
      <c r="F1702" s="164"/>
      <c r="G1702" s="163"/>
      <c r="H1702" s="163"/>
      <c r="I1702" s="163"/>
      <c r="J1702" s="163"/>
      <c r="K1702" s="164"/>
      <c r="L1702" s="164"/>
      <c r="M1702" s="163"/>
      <c r="N1702" s="163"/>
      <c r="O1702" s="163"/>
    </row>
    <row r="1703" spans="1:15">
      <c r="A1703" s="163"/>
      <c r="B1703" s="163"/>
      <c r="C1703" s="163"/>
      <c r="D1703" s="163"/>
      <c r="E1703" s="164"/>
      <c r="F1703" s="164"/>
      <c r="G1703" s="163"/>
      <c r="H1703" s="163"/>
      <c r="I1703" s="163"/>
      <c r="J1703" s="163"/>
      <c r="K1703" s="164"/>
      <c r="L1703" s="164"/>
      <c r="M1703" s="163"/>
      <c r="N1703" s="163"/>
      <c r="O1703" s="163"/>
    </row>
    <row r="1704" spans="1:15">
      <c r="A1704" s="163"/>
      <c r="B1704" s="163"/>
      <c r="C1704" s="163"/>
      <c r="D1704" s="163"/>
      <c r="E1704" s="164"/>
      <c r="F1704" s="164"/>
      <c r="G1704" s="163"/>
      <c r="H1704" s="163"/>
      <c r="I1704" s="163"/>
      <c r="J1704" s="163"/>
      <c r="K1704" s="164"/>
      <c r="L1704" s="164"/>
      <c r="M1704" s="163"/>
      <c r="N1704" s="163"/>
      <c r="O1704" s="163"/>
    </row>
    <row r="1705" spans="1:15">
      <c r="A1705" s="163"/>
      <c r="B1705" s="163"/>
      <c r="C1705" s="163"/>
      <c r="D1705" s="163"/>
      <c r="E1705" s="164"/>
      <c r="F1705" s="164"/>
      <c r="G1705" s="163"/>
      <c r="H1705" s="163"/>
      <c r="I1705" s="163"/>
      <c r="J1705" s="163"/>
      <c r="K1705" s="164"/>
      <c r="L1705" s="164"/>
      <c r="M1705" s="163"/>
      <c r="N1705" s="163"/>
      <c r="O1705" s="163"/>
    </row>
    <row r="1706" spans="1:15">
      <c r="A1706" s="163"/>
      <c r="B1706" s="163"/>
      <c r="C1706" s="163"/>
      <c r="D1706" s="163"/>
      <c r="E1706" s="164"/>
      <c r="F1706" s="164"/>
      <c r="G1706" s="163"/>
      <c r="H1706" s="163"/>
      <c r="I1706" s="163"/>
      <c r="J1706" s="163"/>
      <c r="K1706" s="164"/>
      <c r="L1706" s="164"/>
      <c r="M1706" s="163"/>
      <c r="N1706" s="163"/>
      <c r="O1706" s="163"/>
    </row>
    <row r="1707" spans="1:15">
      <c r="A1707" s="163"/>
      <c r="B1707" s="163"/>
      <c r="C1707" s="163"/>
      <c r="D1707" s="163"/>
      <c r="E1707" s="164"/>
      <c r="F1707" s="164"/>
      <c r="G1707" s="163"/>
      <c r="H1707" s="163"/>
      <c r="I1707" s="163"/>
      <c r="J1707" s="163"/>
      <c r="K1707" s="164"/>
      <c r="L1707" s="164"/>
      <c r="M1707" s="163"/>
      <c r="N1707" s="163"/>
      <c r="O1707" s="163"/>
    </row>
    <row r="1708" spans="1:15">
      <c r="A1708" s="163"/>
      <c r="B1708" s="163"/>
      <c r="C1708" s="163"/>
      <c r="D1708" s="163"/>
      <c r="E1708" s="164"/>
      <c r="F1708" s="164"/>
      <c r="G1708" s="163"/>
      <c r="H1708" s="163"/>
      <c r="I1708" s="163"/>
      <c r="J1708" s="163"/>
      <c r="K1708" s="164"/>
      <c r="L1708" s="164"/>
      <c r="M1708" s="163"/>
      <c r="N1708" s="163"/>
      <c r="O1708" s="163"/>
    </row>
    <row r="1709" spans="1:15">
      <c r="A1709" s="163"/>
      <c r="B1709" s="163"/>
      <c r="C1709" s="163"/>
      <c r="D1709" s="163"/>
      <c r="E1709" s="164"/>
      <c r="F1709" s="164"/>
      <c r="G1709" s="163"/>
      <c r="H1709" s="163"/>
      <c r="I1709" s="163"/>
      <c r="J1709" s="163"/>
      <c r="K1709" s="164"/>
      <c r="L1709" s="164"/>
      <c r="M1709" s="163"/>
      <c r="N1709" s="163"/>
      <c r="O1709" s="163"/>
    </row>
    <row r="1710" spans="1:15">
      <c r="A1710" s="163"/>
      <c r="B1710" s="163"/>
      <c r="C1710" s="163"/>
      <c r="D1710" s="163"/>
      <c r="E1710" s="164"/>
      <c r="F1710" s="164"/>
      <c r="G1710" s="163"/>
      <c r="H1710" s="163"/>
      <c r="I1710" s="163"/>
      <c r="J1710" s="163"/>
      <c r="K1710" s="164"/>
      <c r="L1710" s="164"/>
      <c r="M1710" s="163"/>
      <c r="N1710" s="163"/>
      <c r="O1710" s="163"/>
    </row>
    <row r="1711" spans="1:15">
      <c r="A1711" s="163"/>
      <c r="B1711" s="163"/>
      <c r="C1711" s="163"/>
      <c r="D1711" s="163"/>
      <c r="E1711" s="164"/>
      <c r="F1711" s="164"/>
      <c r="G1711" s="163"/>
      <c r="H1711" s="163"/>
      <c r="I1711" s="163"/>
      <c r="J1711" s="163"/>
      <c r="K1711" s="164"/>
      <c r="L1711" s="164"/>
      <c r="M1711" s="163"/>
      <c r="N1711" s="163"/>
      <c r="O1711" s="163"/>
    </row>
    <row r="1712" spans="1:15">
      <c r="A1712" s="163"/>
      <c r="B1712" s="163"/>
      <c r="C1712" s="163"/>
      <c r="D1712" s="163"/>
      <c r="E1712" s="164"/>
      <c r="F1712" s="164"/>
      <c r="G1712" s="163"/>
      <c r="H1712" s="163"/>
      <c r="I1712" s="163"/>
      <c r="J1712" s="163"/>
      <c r="K1712" s="164"/>
      <c r="L1712" s="164"/>
      <c r="M1712" s="163"/>
      <c r="N1712" s="163"/>
      <c r="O1712" s="163"/>
    </row>
    <row r="1713" spans="1:15">
      <c r="A1713" s="163"/>
      <c r="B1713" s="163"/>
      <c r="C1713" s="163"/>
      <c r="D1713" s="163"/>
      <c r="E1713" s="164"/>
      <c r="F1713" s="164"/>
      <c r="G1713" s="163"/>
      <c r="H1713" s="163"/>
      <c r="I1713" s="163"/>
      <c r="J1713" s="163"/>
      <c r="K1713" s="164"/>
      <c r="L1713" s="164"/>
      <c r="M1713" s="163"/>
      <c r="N1713" s="163"/>
      <c r="O1713" s="163"/>
    </row>
    <row r="1714" spans="1:15">
      <c r="A1714" s="163"/>
      <c r="B1714" s="163"/>
      <c r="C1714" s="163"/>
      <c r="D1714" s="163"/>
      <c r="E1714" s="164"/>
      <c r="F1714" s="164"/>
      <c r="G1714" s="163"/>
      <c r="H1714" s="163"/>
      <c r="I1714" s="163"/>
      <c r="J1714" s="163"/>
      <c r="K1714" s="164"/>
      <c r="L1714" s="164"/>
      <c r="M1714" s="163"/>
      <c r="N1714" s="163"/>
      <c r="O1714" s="163"/>
    </row>
    <row r="1715" spans="1:15">
      <c r="A1715" s="163"/>
      <c r="B1715" s="163"/>
      <c r="C1715" s="163"/>
      <c r="D1715" s="163"/>
      <c r="E1715" s="164"/>
      <c r="F1715" s="164"/>
      <c r="G1715" s="163"/>
      <c r="H1715" s="163"/>
      <c r="I1715" s="163"/>
      <c r="J1715" s="163"/>
      <c r="K1715" s="164"/>
      <c r="L1715" s="164"/>
      <c r="M1715" s="163"/>
      <c r="N1715" s="163"/>
      <c r="O1715" s="163"/>
    </row>
    <row r="1716" spans="1:15">
      <c r="A1716" s="163"/>
      <c r="B1716" s="163"/>
      <c r="C1716" s="163"/>
      <c r="D1716" s="163"/>
      <c r="E1716" s="164"/>
      <c r="F1716" s="164"/>
      <c r="G1716" s="163"/>
      <c r="H1716" s="163"/>
      <c r="I1716" s="163"/>
      <c r="J1716" s="163"/>
      <c r="K1716" s="164"/>
      <c r="L1716" s="164"/>
      <c r="M1716" s="163"/>
      <c r="N1716" s="163"/>
      <c r="O1716" s="163"/>
    </row>
    <row r="1717" spans="1:15">
      <c r="A1717" s="163"/>
      <c r="B1717" s="163"/>
      <c r="C1717" s="163"/>
      <c r="D1717" s="163"/>
      <c r="E1717" s="164"/>
      <c r="F1717" s="164"/>
      <c r="G1717" s="163"/>
      <c r="H1717" s="163"/>
      <c r="I1717" s="163"/>
      <c r="J1717" s="163"/>
      <c r="K1717" s="164"/>
      <c r="L1717" s="164"/>
      <c r="M1717" s="163"/>
      <c r="N1717" s="163"/>
      <c r="O1717" s="163"/>
    </row>
    <row r="1718" spans="1:15">
      <c r="A1718" s="163"/>
      <c r="B1718" s="163"/>
      <c r="C1718" s="163"/>
      <c r="D1718" s="163"/>
      <c r="E1718" s="164"/>
      <c r="F1718" s="164"/>
      <c r="G1718" s="163"/>
      <c r="H1718" s="163"/>
      <c r="I1718" s="163"/>
      <c r="J1718" s="163"/>
      <c r="K1718" s="164"/>
      <c r="L1718" s="164"/>
      <c r="M1718" s="163"/>
      <c r="N1718" s="163"/>
      <c r="O1718" s="163"/>
    </row>
    <row r="1719" spans="1:15">
      <c r="A1719" s="163"/>
      <c r="B1719" s="163"/>
      <c r="C1719" s="163"/>
      <c r="D1719" s="163"/>
      <c r="E1719" s="164"/>
      <c r="F1719" s="164"/>
      <c r="G1719" s="163"/>
      <c r="H1719" s="163"/>
      <c r="I1719" s="163"/>
      <c r="J1719" s="163"/>
      <c r="K1719" s="164"/>
      <c r="L1719" s="164"/>
      <c r="M1719" s="163"/>
      <c r="N1719" s="163"/>
      <c r="O1719" s="163"/>
    </row>
    <row r="1720" spans="1:15">
      <c r="A1720" s="163"/>
      <c r="B1720" s="163"/>
      <c r="C1720" s="163"/>
      <c r="D1720" s="163"/>
      <c r="E1720" s="164"/>
      <c r="F1720" s="164"/>
      <c r="G1720" s="163"/>
      <c r="H1720" s="163"/>
      <c r="I1720" s="163"/>
      <c r="J1720" s="163"/>
      <c r="K1720" s="164"/>
      <c r="L1720" s="164"/>
      <c r="M1720" s="163"/>
      <c r="N1720" s="163"/>
      <c r="O1720" s="163"/>
    </row>
    <row r="1721" spans="1:15">
      <c r="A1721" s="163"/>
      <c r="B1721" s="163"/>
      <c r="C1721" s="163"/>
      <c r="D1721" s="163"/>
      <c r="E1721" s="164"/>
      <c r="F1721" s="164"/>
      <c r="G1721" s="163"/>
      <c r="H1721" s="163"/>
      <c r="I1721" s="163"/>
      <c r="J1721" s="163"/>
      <c r="K1721" s="164"/>
      <c r="L1721" s="164"/>
      <c r="M1721" s="163"/>
      <c r="N1721" s="163"/>
      <c r="O1721" s="163"/>
    </row>
    <row r="1722" spans="1:15">
      <c r="A1722" s="163"/>
      <c r="B1722" s="163"/>
      <c r="C1722" s="163"/>
      <c r="D1722" s="163"/>
      <c r="E1722" s="164"/>
      <c r="F1722" s="164"/>
      <c r="G1722" s="163"/>
      <c r="H1722" s="163"/>
      <c r="I1722" s="163"/>
      <c r="J1722" s="163"/>
      <c r="K1722" s="164"/>
      <c r="L1722" s="164"/>
      <c r="M1722" s="163"/>
      <c r="N1722" s="163"/>
      <c r="O1722" s="163"/>
    </row>
    <row r="1723" spans="1:15">
      <c r="A1723" s="163"/>
      <c r="B1723" s="163"/>
      <c r="C1723" s="163"/>
      <c r="D1723" s="163"/>
      <c r="E1723" s="164"/>
      <c r="F1723" s="164"/>
      <c r="G1723" s="163"/>
      <c r="H1723" s="163"/>
      <c r="I1723" s="163"/>
      <c r="J1723" s="163"/>
      <c r="K1723" s="164"/>
      <c r="L1723" s="164"/>
      <c r="M1723" s="163"/>
      <c r="N1723" s="163"/>
      <c r="O1723" s="163"/>
    </row>
    <row r="1724" spans="1:15">
      <c r="A1724" s="163"/>
      <c r="B1724" s="163"/>
      <c r="C1724" s="163"/>
      <c r="D1724" s="163"/>
      <c r="E1724" s="164"/>
      <c r="F1724" s="164"/>
      <c r="G1724" s="163"/>
      <c r="H1724" s="163"/>
      <c r="I1724" s="163"/>
      <c r="J1724" s="163"/>
      <c r="K1724" s="164"/>
      <c r="L1724" s="164"/>
      <c r="M1724" s="163"/>
      <c r="N1724" s="163"/>
      <c r="O1724" s="163"/>
    </row>
    <row r="1725" spans="1:15">
      <c r="A1725" s="163"/>
      <c r="B1725" s="163"/>
      <c r="C1725" s="163"/>
      <c r="D1725" s="163"/>
      <c r="E1725" s="164"/>
      <c r="F1725" s="164"/>
      <c r="G1725" s="163"/>
      <c r="H1725" s="163"/>
      <c r="I1725" s="163"/>
      <c r="J1725" s="163"/>
      <c r="K1725" s="164"/>
      <c r="L1725" s="164"/>
      <c r="M1725" s="163"/>
      <c r="N1725" s="163"/>
      <c r="O1725" s="163"/>
    </row>
    <row r="1726" spans="1:15">
      <c r="A1726" s="163"/>
      <c r="B1726" s="163"/>
      <c r="C1726" s="163"/>
      <c r="D1726" s="163"/>
      <c r="E1726" s="164"/>
      <c r="F1726" s="164"/>
      <c r="G1726" s="163"/>
      <c r="H1726" s="163"/>
      <c r="I1726" s="163"/>
      <c r="J1726" s="163"/>
      <c r="K1726" s="164"/>
      <c r="L1726" s="164"/>
      <c r="M1726" s="163"/>
      <c r="N1726" s="163"/>
      <c r="O1726" s="163"/>
    </row>
    <row r="1727" spans="1:15">
      <c r="A1727" s="163"/>
      <c r="B1727" s="163"/>
      <c r="C1727" s="163"/>
      <c r="D1727" s="163"/>
      <c r="E1727" s="164"/>
      <c r="F1727" s="164"/>
      <c r="G1727" s="163"/>
      <c r="H1727" s="163"/>
      <c r="I1727" s="163"/>
      <c r="J1727" s="163"/>
      <c r="K1727" s="164"/>
      <c r="L1727" s="164"/>
      <c r="M1727" s="163"/>
      <c r="N1727" s="163"/>
      <c r="O1727" s="163"/>
    </row>
    <row r="1728" spans="1:15">
      <c r="A1728" s="163"/>
      <c r="B1728" s="163"/>
      <c r="C1728" s="163"/>
      <c r="D1728" s="163"/>
      <c r="E1728" s="164"/>
      <c r="F1728" s="164"/>
      <c r="G1728" s="163"/>
      <c r="H1728" s="163"/>
      <c r="I1728" s="163"/>
      <c r="J1728" s="163"/>
      <c r="K1728" s="164"/>
      <c r="L1728" s="164"/>
      <c r="M1728" s="163"/>
      <c r="N1728" s="163"/>
      <c r="O1728" s="163"/>
    </row>
    <row r="1729" spans="1:15">
      <c r="A1729" s="163"/>
      <c r="B1729" s="163"/>
      <c r="C1729" s="163"/>
      <c r="D1729" s="163"/>
      <c r="E1729" s="164"/>
      <c r="F1729" s="164"/>
      <c r="G1729" s="163"/>
      <c r="H1729" s="163"/>
      <c r="I1729" s="163"/>
      <c r="J1729" s="163"/>
      <c r="K1729" s="164"/>
      <c r="L1729" s="164"/>
      <c r="M1729" s="163"/>
      <c r="N1729" s="163"/>
      <c r="O1729" s="163"/>
    </row>
    <row r="1730" spans="1:15">
      <c r="A1730" s="163"/>
      <c r="B1730" s="163"/>
      <c r="C1730" s="163"/>
      <c r="D1730" s="163"/>
      <c r="E1730" s="164"/>
      <c r="F1730" s="164"/>
      <c r="G1730" s="163"/>
      <c r="H1730" s="163"/>
      <c r="I1730" s="163"/>
      <c r="J1730" s="163"/>
      <c r="K1730" s="164"/>
      <c r="L1730" s="164"/>
      <c r="M1730" s="163"/>
      <c r="N1730" s="163"/>
      <c r="O1730" s="163"/>
    </row>
    <row r="1731" spans="1:15">
      <c r="A1731" s="163"/>
      <c r="B1731" s="163"/>
      <c r="C1731" s="163"/>
      <c r="D1731" s="163"/>
      <c r="E1731" s="164"/>
      <c r="F1731" s="164"/>
      <c r="G1731" s="163"/>
      <c r="H1731" s="163"/>
      <c r="I1731" s="163"/>
      <c r="J1731" s="163"/>
      <c r="K1731" s="164"/>
      <c r="L1731" s="164"/>
      <c r="M1731" s="163"/>
      <c r="N1731" s="163"/>
      <c r="O1731" s="163"/>
    </row>
    <row r="1732" spans="1:15">
      <c r="A1732" s="163"/>
      <c r="B1732" s="163"/>
      <c r="C1732" s="163"/>
      <c r="D1732" s="163"/>
      <c r="E1732" s="164"/>
      <c r="F1732" s="164"/>
      <c r="G1732" s="163"/>
      <c r="H1732" s="163"/>
      <c r="I1732" s="163"/>
      <c r="J1732" s="163"/>
      <c r="K1732" s="164"/>
      <c r="L1732" s="164"/>
      <c r="M1732" s="163"/>
      <c r="N1732" s="163"/>
      <c r="O1732" s="163"/>
    </row>
    <row r="1733" spans="1:15">
      <c r="A1733" s="163"/>
      <c r="B1733" s="163"/>
      <c r="C1733" s="163"/>
      <c r="D1733" s="163"/>
      <c r="E1733" s="164"/>
      <c r="F1733" s="164"/>
      <c r="G1733" s="163"/>
      <c r="H1733" s="163"/>
      <c r="I1733" s="163"/>
      <c r="J1733" s="163"/>
      <c r="K1733" s="164"/>
      <c r="L1733" s="164"/>
      <c r="M1733" s="163"/>
      <c r="N1733" s="163"/>
      <c r="O1733" s="163"/>
    </row>
    <row r="1734" spans="1:15">
      <c r="A1734" s="163"/>
      <c r="B1734" s="163"/>
      <c r="C1734" s="163"/>
      <c r="D1734" s="163"/>
      <c r="E1734" s="164"/>
      <c r="F1734" s="164"/>
      <c r="G1734" s="163"/>
      <c r="H1734" s="163"/>
      <c r="I1734" s="163"/>
      <c r="J1734" s="163"/>
      <c r="K1734" s="164"/>
      <c r="L1734" s="164"/>
      <c r="M1734" s="163"/>
      <c r="N1734" s="163"/>
      <c r="O1734" s="163"/>
    </row>
    <row r="1735" spans="1:15">
      <c r="A1735" s="163"/>
      <c r="B1735" s="163"/>
      <c r="C1735" s="163"/>
      <c r="D1735" s="163"/>
      <c r="E1735" s="164"/>
      <c r="F1735" s="164"/>
      <c r="G1735" s="163"/>
      <c r="H1735" s="163"/>
      <c r="I1735" s="163"/>
      <c r="J1735" s="163"/>
      <c r="K1735" s="164"/>
      <c r="L1735" s="164"/>
      <c r="M1735" s="163"/>
      <c r="N1735" s="163"/>
      <c r="O1735" s="163"/>
    </row>
    <row r="1736" spans="1:15">
      <c r="A1736" s="163"/>
      <c r="B1736" s="163"/>
      <c r="C1736" s="163"/>
      <c r="D1736" s="163"/>
      <c r="E1736" s="164"/>
      <c r="F1736" s="164"/>
      <c r="G1736" s="163"/>
      <c r="H1736" s="163"/>
      <c r="I1736" s="163"/>
      <c r="J1736" s="163"/>
      <c r="K1736" s="164"/>
      <c r="L1736" s="164"/>
      <c r="M1736" s="163"/>
      <c r="N1736" s="163"/>
      <c r="O1736" s="163"/>
    </row>
    <row r="1737" spans="1:15">
      <c r="A1737" s="163"/>
      <c r="B1737" s="163"/>
      <c r="C1737" s="163"/>
      <c r="D1737" s="163"/>
      <c r="E1737" s="164"/>
      <c r="F1737" s="164"/>
      <c r="G1737" s="163"/>
      <c r="H1737" s="163"/>
      <c r="I1737" s="163"/>
      <c r="J1737" s="163"/>
      <c r="K1737" s="164"/>
      <c r="L1737" s="164"/>
      <c r="M1737" s="163"/>
      <c r="N1737" s="163"/>
      <c r="O1737" s="163"/>
    </row>
    <row r="1738" spans="1:15">
      <c r="A1738" s="163"/>
      <c r="B1738" s="163"/>
      <c r="C1738" s="163"/>
      <c r="D1738" s="163"/>
      <c r="E1738" s="164"/>
      <c r="F1738" s="164"/>
      <c r="G1738" s="163"/>
      <c r="H1738" s="163"/>
      <c r="I1738" s="163"/>
      <c r="J1738" s="163"/>
      <c r="K1738" s="164"/>
      <c r="L1738" s="164"/>
      <c r="M1738" s="163"/>
      <c r="N1738" s="163"/>
      <c r="O1738" s="163"/>
    </row>
    <row r="1739" spans="1:15">
      <c r="A1739" s="163"/>
      <c r="B1739" s="163"/>
      <c r="C1739" s="163"/>
      <c r="D1739" s="163"/>
      <c r="E1739" s="164"/>
      <c r="F1739" s="164"/>
      <c r="G1739" s="163"/>
      <c r="H1739" s="163"/>
      <c r="I1739" s="163"/>
      <c r="J1739" s="163"/>
      <c r="K1739" s="164"/>
      <c r="L1739" s="164"/>
      <c r="M1739" s="163"/>
      <c r="N1739" s="163"/>
      <c r="O1739" s="163"/>
    </row>
    <row r="1740" spans="1:15">
      <c r="A1740" s="163"/>
      <c r="B1740" s="163"/>
      <c r="C1740" s="163"/>
      <c r="D1740" s="163"/>
      <c r="E1740" s="164"/>
      <c r="F1740" s="164"/>
      <c r="G1740" s="163"/>
      <c r="H1740" s="163"/>
      <c r="I1740" s="163"/>
      <c r="J1740" s="163"/>
      <c r="K1740" s="164"/>
      <c r="L1740" s="164"/>
      <c r="M1740" s="163"/>
      <c r="N1740" s="163"/>
      <c r="O1740" s="163"/>
    </row>
    <row r="1741" spans="1:15">
      <c r="A1741" s="163"/>
      <c r="B1741" s="163"/>
      <c r="C1741" s="163"/>
      <c r="D1741" s="163"/>
      <c r="E1741" s="164"/>
      <c r="F1741" s="164"/>
      <c r="G1741" s="163"/>
      <c r="H1741" s="163"/>
      <c r="I1741" s="163"/>
      <c r="J1741" s="163"/>
      <c r="K1741" s="164"/>
      <c r="L1741" s="164"/>
      <c r="M1741" s="163"/>
      <c r="N1741" s="163"/>
      <c r="O1741" s="163"/>
    </row>
    <row r="1742" spans="1:15">
      <c r="A1742" s="163"/>
      <c r="B1742" s="163"/>
      <c r="C1742" s="163"/>
      <c r="D1742" s="163"/>
      <c r="E1742" s="164"/>
      <c r="F1742" s="164"/>
      <c r="G1742" s="163"/>
      <c r="H1742" s="163"/>
      <c r="I1742" s="163"/>
      <c r="J1742" s="163"/>
      <c r="K1742" s="164"/>
      <c r="L1742" s="164"/>
      <c r="M1742" s="163"/>
      <c r="N1742" s="163"/>
      <c r="O1742" s="163"/>
    </row>
    <row r="1743" spans="1:15">
      <c r="A1743" s="163"/>
      <c r="B1743" s="163"/>
      <c r="C1743" s="163"/>
      <c r="D1743" s="163"/>
      <c r="E1743" s="164"/>
      <c r="F1743" s="164"/>
      <c r="G1743" s="163"/>
      <c r="H1743" s="163"/>
      <c r="I1743" s="163"/>
      <c r="J1743" s="163"/>
      <c r="K1743" s="164"/>
      <c r="L1743" s="164"/>
      <c r="M1743" s="163"/>
      <c r="N1743" s="163"/>
      <c r="O1743" s="163"/>
    </row>
    <row r="1744" spans="1:15">
      <c r="A1744" s="163"/>
      <c r="B1744" s="163"/>
      <c r="C1744" s="163"/>
      <c r="D1744" s="163"/>
      <c r="E1744" s="164"/>
      <c r="F1744" s="164"/>
      <c r="G1744" s="163"/>
      <c r="H1744" s="163"/>
      <c r="I1744" s="163"/>
      <c r="J1744" s="163"/>
      <c r="K1744" s="164"/>
      <c r="L1744" s="164"/>
      <c r="M1744" s="163"/>
      <c r="N1744" s="163"/>
      <c r="O1744" s="163"/>
    </row>
    <row r="1745" spans="1:15">
      <c r="A1745" s="163"/>
      <c r="B1745" s="163"/>
      <c r="C1745" s="163"/>
      <c r="D1745" s="163"/>
      <c r="E1745" s="164"/>
      <c r="F1745" s="164"/>
      <c r="G1745" s="163"/>
      <c r="H1745" s="163"/>
      <c r="I1745" s="163"/>
      <c r="J1745" s="163"/>
      <c r="K1745" s="164"/>
      <c r="L1745" s="164"/>
      <c r="M1745" s="163"/>
      <c r="N1745" s="163"/>
      <c r="O1745" s="163"/>
    </row>
    <row r="1746" spans="1:15">
      <c r="A1746" s="163"/>
      <c r="B1746" s="163"/>
      <c r="C1746" s="163"/>
      <c r="D1746" s="163"/>
      <c r="E1746" s="164"/>
      <c r="F1746" s="164"/>
      <c r="G1746" s="163"/>
      <c r="H1746" s="163"/>
      <c r="I1746" s="163"/>
      <c r="J1746" s="163"/>
      <c r="K1746" s="164"/>
      <c r="L1746" s="164"/>
      <c r="M1746" s="163"/>
      <c r="N1746" s="163"/>
      <c r="O1746" s="163"/>
    </row>
    <row r="1747" spans="1:15">
      <c r="A1747" s="163"/>
      <c r="B1747" s="163"/>
      <c r="C1747" s="163"/>
      <c r="D1747" s="163"/>
      <c r="E1747" s="164"/>
      <c r="F1747" s="164"/>
      <c r="G1747" s="163"/>
      <c r="H1747" s="163"/>
      <c r="I1747" s="163"/>
      <c r="J1747" s="163"/>
      <c r="K1747" s="164"/>
      <c r="L1747" s="164"/>
      <c r="M1747" s="163"/>
      <c r="N1747" s="163"/>
      <c r="O1747" s="163"/>
    </row>
    <row r="1748" spans="1:15">
      <c r="A1748" s="163"/>
      <c r="B1748" s="163"/>
      <c r="C1748" s="163"/>
      <c r="D1748" s="163"/>
      <c r="E1748" s="164"/>
      <c r="F1748" s="164"/>
      <c r="G1748" s="163"/>
      <c r="H1748" s="163"/>
      <c r="I1748" s="163"/>
      <c r="J1748" s="163"/>
      <c r="K1748" s="164"/>
      <c r="L1748" s="164"/>
      <c r="M1748" s="163"/>
      <c r="N1748" s="163"/>
      <c r="O1748" s="163"/>
    </row>
    <row r="1749" spans="1:15">
      <c r="A1749" s="163"/>
      <c r="B1749" s="163"/>
      <c r="C1749" s="163"/>
      <c r="D1749" s="163"/>
      <c r="E1749" s="164"/>
      <c r="F1749" s="164"/>
      <c r="G1749" s="163"/>
      <c r="H1749" s="163"/>
      <c r="I1749" s="163"/>
      <c r="J1749" s="163"/>
      <c r="K1749" s="164"/>
      <c r="L1749" s="164"/>
      <c r="M1749" s="163"/>
      <c r="N1749" s="163"/>
      <c r="O1749" s="163"/>
    </row>
    <row r="1750" spans="1:15">
      <c r="A1750" s="163"/>
      <c r="B1750" s="163"/>
      <c r="C1750" s="163"/>
      <c r="D1750" s="163"/>
      <c r="E1750" s="164"/>
      <c r="F1750" s="164"/>
      <c r="G1750" s="163"/>
      <c r="H1750" s="163"/>
      <c r="I1750" s="163"/>
      <c r="J1750" s="163"/>
      <c r="K1750" s="164"/>
      <c r="L1750" s="164"/>
      <c r="M1750" s="163"/>
      <c r="N1750" s="163"/>
      <c r="O1750" s="163"/>
    </row>
    <row r="1751" spans="1:15">
      <c r="A1751" s="163"/>
      <c r="B1751" s="163"/>
      <c r="C1751" s="163"/>
      <c r="D1751" s="163"/>
      <c r="E1751" s="164"/>
      <c r="F1751" s="164"/>
      <c r="G1751" s="163"/>
      <c r="H1751" s="163"/>
      <c r="I1751" s="163"/>
      <c r="J1751" s="163"/>
      <c r="K1751" s="164"/>
      <c r="L1751" s="164"/>
      <c r="M1751" s="163"/>
      <c r="N1751" s="163"/>
      <c r="O1751" s="163"/>
    </row>
    <row r="1752" spans="1:15">
      <c r="A1752" s="163"/>
      <c r="B1752" s="163"/>
      <c r="C1752" s="163"/>
      <c r="D1752" s="163"/>
      <c r="E1752" s="164"/>
      <c r="F1752" s="164"/>
      <c r="G1752" s="163"/>
      <c r="H1752" s="163"/>
      <c r="I1752" s="163"/>
      <c r="J1752" s="163"/>
      <c r="K1752" s="164"/>
      <c r="L1752" s="164"/>
      <c r="M1752" s="163"/>
      <c r="N1752" s="163"/>
      <c r="O1752" s="163"/>
    </row>
    <row r="1753" spans="1:15">
      <c r="A1753" s="163"/>
      <c r="B1753" s="163"/>
      <c r="C1753" s="163"/>
      <c r="D1753" s="163"/>
      <c r="E1753" s="164"/>
      <c r="F1753" s="164"/>
      <c r="G1753" s="163"/>
      <c r="H1753" s="163"/>
      <c r="I1753" s="163"/>
      <c r="J1753" s="163"/>
      <c r="K1753" s="164"/>
      <c r="L1753" s="164"/>
      <c r="M1753" s="163"/>
      <c r="N1753" s="163"/>
      <c r="O1753" s="163"/>
    </row>
    <row r="1754" spans="1:15">
      <c r="A1754" s="163"/>
      <c r="B1754" s="163"/>
      <c r="C1754" s="163"/>
      <c r="D1754" s="163"/>
      <c r="E1754" s="164"/>
      <c r="F1754" s="164"/>
      <c r="G1754" s="163"/>
      <c r="H1754" s="163"/>
      <c r="I1754" s="163"/>
      <c r="J1754" s="163"/>
      <c r="K1754" s="164"/>
      <c r="L1754" s="164"/>
      <c r="M1754" s="163"/>
      <c r="N1754" s="163"/>
      <c r="O1754" s="163"/>
    </row>
    <row r="1755" spans="1:15">
      <c r="A1755" s="163"/>
      <c r="B1755" s="163"/>
      <c r="C1755" s="163"/>
      <c r="D1755" s="163"/>
      <c r="E1755" s="164"/>
      <c r="F1755" s="164"/>
      <c r="G1755" s="163"/>
      <c r="H1755" s="163"/>
      <c r="I1755" s="163"/>
      <c r="J1755" s="163"/>
      <c r="K1755" s="164"/>
      <c r="L1755" s="164"/>
      <c r="M1755" s="163"/>
      <c r="N1755" s="163"/>
      <c r="O1755" s="163"/>
    </row>
    <row r="1756" spans="1:15">
      <c r="A1756" s="163"/>
      <c r="B1756" s="163"/>
      <c r="C1756" s="163"/>
      <c r="D1756" s="163"/>
      <c r="E1756" s="164"/>
      <c r="F1756" s="164"/>
      <c r="G1756" s="163"/>
      <c r="H1756" s="163"/>
      <c r="I1756" s="163"/>
      <c r="J1756" s="163"/>
      <c r="K1756" s="164"/>
      <c r="L1756" s="164"/>
      <c r="M1756" s="163"/>
      <c r="N1756" s="163"/>
      <c r="O1756" s="163"/>
    </row>
    <row r="1757" spans="1:15">
      <c r="A1757" s="163"/>
      <c r="B1757" s="163"/>
      <c r="C1757" s="163"/>
      <c r="D1757" s="163"/>
      <c r="E1757" s="164"/>
      <c r="F1757" s="164"/>
      <c r="G1757" s="163"/>
      <c r="H1757" s="163"/>
      <c r="I1757" s="163"/>
      <c r="J1757" s="163"/>
      <c r="K1757" s="164"/>
      <c r="L1757" s="164"/>
      <c r="M1757" s="163"/>
      <c r="N1757" s="163"/>
      <c r="O1757" s="163"/>
    </row>
    <row r="1758" spans="1:15">
      <c r="A1758" s="163"/>
      <c r="B1758" s="163"/>
      <c r="C1758" s="163"/>
      <c r="D1758" s="163"/>
      <c r="E1758" s="164"/>
      <c r="F1758" s="164"/>
      <c r="G1758" s="163"/>
      <c r="H1758" s="163"/>
      <c r="I1758" s="163"/>
      <c r="J1758" s="163"/>
      <c r="K1758" s="164"/>
      <c r="L1758" s="164"/>
      <c r="M1758" s="163"/>
      <c r="N1758" s="163"/>
      <c r="O1758" s="163"/>
    </row>
    <row r="1759" spans="1:15">
      <c r="A1759" s="163"/>
      <c r="B1759" s="163"/>
      <c r="C1759" s="163"/>
      <c r="D1759" s="163"/>
      <c r="E1759" s="164"/>
      <c r="F1759" s="164"/>
      <c r="G1759" s="163"/>
      <c r="H1759" s="163"/>
      <c r="I1759" s="163"/>
      <c r="J1759" s="163"/>
      <c r="K1759" s="164"/>
      <c r="L1759" s="164"/>
      <c r="M1759" s="163"/>
      <c r="N1759" s="163"/>
      <c r="O1759" s="163"/>
    </row>
    <row r="1760" spans="1:15">
      <c r="A1760" s="163"/>
      <c r="B1760" s="163"/>
      <c r="C1760" s="163"/>
      <c r="D1760" s="163"/>
      <c r="E1760" s="164"/>
      <c r="F1760" s="164"/>
      <c r="G1760" s="163"/>
      <c r="H1760" s="163"/>
      <c r="I1760" s="163"/>
      <c r="J1760" s="163"/>
      <c r="K1760" s="164"/>
      <c r="L1760" s="164"/>
      <c r="M1760" s="163"/>
      <c r="N1760" s="163"/>
      <c r="O1760" s="163"/>
    </row>
    <row r="1761" spans="1:15">
      <c r="A1761" s="163"/>
      <c r="B1761" s="163"/>
      <c r="C1761" s="163"/>
      <c r="D1761" s="163"/>
      <c r="E1761" s="164"/>
      <c r="F1761" s="164"/>
      <c r="G1761" s="163"/>
      <c r="H1761" s="163"/>
      <c r="I1761" s="163"/>
      <c r="J1761" s="163"/>
      <c r="K1761" s="164"/>
      <c r="L1761" s="164"/>
      <c r="M1761" s="163"/>
      <c r="N1761" s="163"/>
      <c r="O1761" s="163"/>
    </row>
    <row r="1762" spans="1:15">
      <c r="A1762" s="163"/>
      <c r="B1762" s="163"/>
      <c r="C1762" s="163"/>
      <c r="D1762" s="163"/>
      <c r="E1762" s="164"/>
      <c r="F1762" s="164"/>
      <c r="G1762" s="163"/>
      <c r="H1762" s="163"/>
      <c r="I1762" s="163"/>
      <c r="J1762" s="163"/>
      <c r="K1762" s="164"/>
      <c r="L1762" s="164"/>
      <c r="M1762" s="163"/>
      <c r="N1762" s="163"/>
      <c r="O1762" s="163"/>
    </row>
    <row r="1763" spans="1:15">
      <c r="A1763" s="163"/>
      <c r="B1763" s="163"/>
      <c r="C1763" s="163"/>
      <c r="D1763" s="163"/>
      <c r="E1763" s="164"/>
      <c r="F1763" s="164"/>
      <c r="G1763" s="163"/>
      <c r="H1763" s="163"/>
      <c r="I1763" s="163"/>
      <c r="J1763" s="163"/>
      <c r="K1763" s="164"/>
      <c r="L1763" s="164"/>
      <c r="M1763" s="163"/>
      <c r="N1763" s="163"/>
      <c r="O1763" s="163"/>
    </row>
    <row r="1764" spans="1:15">
      <c r="A1764" s="163"/>
      <c r="B1764" s="163"/>
      <c r="C1764" s="163"/>
      <c r="D1764" s="163"/>
      <c r="E1764" s="164"/>
      <c r="F1764" s="164"/>
      <c r="G1764" s="163"/>
      <c r="H1764" s="163"/>
      <c r="I1764" s="163"/>
      <c r="J1764" s="163"/>
      <c r="K1764" s="164"/>
      <c r="L1764" s="164"/>
      <c r="M1764" s="163"/>
      <c r="N1764" s="163"/>
      <c r="O1764" s="163"/>
    </row>
    <row r="1765" spans="1:15">
      <c r="A1765" s="163"/>
      <c r="B1765" s="163"/>
      <c r="C1765" s="163"/>
      <c r="D1765" s="163"/>
      <c r="E1765" s="164"/>
      <c r="F1765" s="164"/>
      <c r="G1765" s="163"/>
      <c r="H1765" s="163"/>
      <c r="I1765" s="163"/>
      <c r="J1765" s="163"/>
      <c r="K1765" s="164"/>
      <c r="L1765" s="164"/>
      <c r="M1765" s="163"/>
      <c r="N1765" s="163"/>
      <c r="O1765" s="163"/>
    </row>
    <row r="1766" spans="1:15">
      <c r="A1766" s="163"/>
      <c r="B1766" s="163"/>
      <c r="C1766" s="163"/>
      <c r="D1766" s="163"/>
      <c r="E1766" s="164"/>
      <c r="F1766" s="164"/>
      <c r="G1766" s="163"/>
      <c r="H1766" s="163"/>
      <c r="I1766" s="163"/>
      <c r="J1766" s="163"/>
      <c r="K1766" s="164"/>
      <c r="L1766" s="164"/>
      <c r="M1766" s="163"/>
      <c r="N1766" s="163"/>
      <c r="O1766" s="163"/>
    </row>
    <row r="1767" spans="1:15">
      <c r="A1767" s="163"/>
      <c r="B1767" s="163"/>
      <c r="C1767" s="163"/>
      <c r="D1767" s="163"/>
      <c r="E1767" s="164"/>
      <c r="F1767" s="164"/>
      <c r="G1767" s="163"/>
      <c r="H1767" s="163"/>
      <c r="I1767" s="163"/>
      <c r="J1767" s="163"/>
      <c r="K1767" s="164"/>
      <c r="L1767" s="164"/>
      <c r="M1767" s="163"/>
      <c r="N1767" s="163"/>
      <c r="O1767" s="163"/>
    </row>
    <row r="1768" spans="1:15">
      <c r="A1768" s="163"/>
      <c r="B1768" s="163"/>
      <c r="C1768" s="163"/>
      <c r="D1768" s="163"/>
      <c r="E1768" s="164"/>
      <c r="F1768" s="164"/>
      <c r="G1768" s="163"/>
      <c r="H1768" s="163"/>
      <c r="I1768" s="163"/>
      <c r="J1768" s="163"/>
      <c r="K1768" s="164"/>
      <c r="L1768" s="164"/>
      <c r="M1768" s="163"/>
      <c r="N1768" s="163"/>
      <c r="O1768" s="163"/>
    </row>
    <row r="1769" spans="1:15">
      <c r="A1769" s="163"/>
      <c r="B1769" s="163"/>
      <c r="C1769" s="163"/>
      <c r="D1769" s="163"/>
      <c r="E1769" s="164"/>
      <c r="F1769" s="164"/>
      <c r="G1769" s="163"/>
      <c r="H1769" s="163"/>
      <c r="I1769" s="163"/>
      <c r="J1769" s="163"/>
      <c r="K1769" s="164"/>
      <c r="L1769" s="164"/>
      <c r="M1769" s="163"/>
      <c r="N1769" s="163"/>
      <c r="O1769" s="163"/>
    </row>
    <row r="1770" spans="1:15">
      <c r="A1770" s="163"/>
      <c r="B1770" s="163"/>
      <c r="C1770" s="163"/>
      <c r="D1770" s="163"/>
      <c r="E1770" s="164"/>
      <c r="F1770" s="164"/>
      <c r="G1770" s="163"/>
      <c r="H1770" s="163"/>
      <c r="I1770" s="163"/>
      <c r="J1770" s="163"/>
      <c r="K1770" s="164"/>
      <c r="L1770" s="164"/>
      <c r="M1770" s="163"/>
      <c r="N1770" s="163"/>
      <c r="O1770" s="163"/>
    </row>
    <row r="1771" spans="1:15">
      <c r="A1771" s="163"/>
      <c r="B1771" s="163"/>
      <c r="C1771" s="163"/>
      <c r="D1771" s="163"/>
      <c r="E1771" s="164"/>
      <c r="F1771" s="164"/>
      <c r="G1771" s="163"/>
      <c r="H1771" s="163"/>
      <c r="I1771" s="163"/>
      <c r="J1771" s="163"/>
      <c r="K1771" s="164"/>
      <c r="L1771" s="164"/>
      <c r="M1771" s="163"/>
      <c r="N1771" s="163"/>
      <c r="O1771" s="163"/>
    </row>
    <row r="1772" spans="1:15">
      <c r="A1772" s="163"/>
      <c r="B1772" s="163"/>
      <c r="C1772" s="163"/>
      <c r="D1772" s="163"/>
      <c r="E1772" s="164"/>
      <c r="F1772" s="164"/>
      <c r="G1772" s="163"/>
      <c r="H1772" s="163"/>
      <c r="I1772" s="163"/>
      <c r="J1772" s="163"/>
      <c r="K1772" s="164"/>
      <c r="L1772" s="164"/>
      <c r="M1772" s="163"/>
      <c r="N1772" s="163"/>
      <c r="O1772" s="163"/>
    </row>
    <row r="1773" spans="1:15">
      <c r="A1773" s="163"/>
      <c r="B1773" s="163"/>
      <c r="C1773" s="163"/>
      <c r="D1773" s="163"/>
      <c r="E1773" s="164"/>
      <c r="F1773" s="164"/>
      <c r="G1773" s="163"/>
      <c r="H1773" s="163"/>
      <c r="I1773" s="163"/>
      <c r="J1773" s="163"/>
      <c r="K1773" s="164"/>
      <c r="L1773" s="164"/>
      <c r="M1773" s="163"/>
      <c r="N1773" s="163"/>
      <c r="O1773" s="163"/>
    </row>
    <row r="1774" spans="1:15">
      <c r="A1774" s="163"/>
      <c r="B1774" s="163"/>
      <c r="C1774" s="163"/>
      <c r="D1774" s="163"/>
      <c r="E1774" s="164"/>
      <c r="F1774" s="164"/>
      <c r="G1774" s="163"/>
      <c r="H1774" s="163"/>
      <c r="I1774" s="163"/>
      <c r="J1774" s="163"/>
      <c r="K1774" s="164"/>
      <c r="L1774" s="164"/>
      <c r="M1774" s="163"/>
      <c r="N1774" s="163"/>
      <c r="O1774" s="163"/>
    </row>
    <row r="1775" spans="1:15">
      <c r="A1775" s="163"/>
      <c r="B1775" s="163"/>
      <c r="C1775" s="163"/>
      <c r="D1775" s="163"/>
      <c r="E1775" s="164"/>
      <c r="F1775" s="164"/>
      <c r="G1775" s="163"/>
      <c r="H1775" s="163"/>
      <c r="I1775" s="163"/>
      <c r="J1775" s="163"/>
      <c r="K1775" s="164"/>
      <c r="L1775" s="164"/>
      <c r="M1775" s="163"/>
      <c r="N1775" s="163"/>
      <c r="O1775" s="163"/>
    </row>
    <row r="1776" spans="1:15">
      <c r="A1776" s="163"/>
      <c r="B1776" s="163"/>
      <c r="C1776" s="163"/>
      <c r="D1776" s="163"/>
      <c r="E1776" s="164"/>
      <c r="F1776" s="164"/>
      <c r="G1776" s="163"/>
      <c r="H1776" s="163"/>
      <c r="I1776" s="163"/>
      <c r="J1776" s="163"/>
      <c r="K1776" s="164"/>
      <c r="L1776" s="164"/>
      <c r="M1776" s="163"/>
      <c r="N1776" s="163"/>
      <c r="O1776" s="163"/>
    </row>
    <row r="1777" spans="1:15">
      <c r="A1777" s="163"/>
      <c r="B1777" s="163"/>
      <c r="C1777" s="163"/>
      <c r="D1777" s="163"/>
      <c r="E1777" s="164"/>
      <c r="F1777" s="164"/>
      <c r="G1777" s="163"/>
      <c r="H1777" s="163"/>
      <c r="I1777" s="163"/>
      <c r="J1777" s="163"/>
      <c r="K1777" s="164"/>
      <c r="L1777" s="164"/>
      <c r="M1777" s="163"/>
      <c r="N1777" s="163"/>
      <c r="O1777" s="163"/>
    </row>
    <row r="1778" spans="1:15">
      <c r="A1778" s="163"/>
      <c r="B1778" s="163"/>
      <c r="C1778" s="163"/>
      <c r="D1778" s="163"/>
      <c r="E1778" s="164"/>
      <c r="F1778" s="164"/>
      <c r="G1778" s="163"/>
      <c r="H1778" s="163"/>
      <c r="I1778" s="163"/>
      <c r="J1778" s="163"/>
      <c r="K1778" s="164"/>
      <c r="L1778" s="164"/>
      <c r="M1778" s="163"/>
      <c r="N1778" s="163"/>
      <c r="O1778" s="163"/>
    </row>
    <row r="1779" spans="1:15">
      <c r="A1779" s="163"/>
      <c r="B1779" s="163"/>
      <c r="C1779" s="163"/>
      <c r="D1779" s="163"/>
      <c r="E1779" s="164"/>
      <c r="F1779" s="164"/>
      <c r="G1779" s="163"/>
      <c r="H1779" s="163"/>
      <c r="I1779" s="163"/>
      <c r="J1779" s="163"/>
      <c r="K1779" s="164"/>
      <c r="L1779" s="164"/>
      <c r="M1779" s="163"/>
      <c r="N1779" s="163"/>
      <c r="O1779" s="163"/>
    </row>
    <row r="1780" spans="1:15">
      <c r="A1780" s="163"/>
      <c r="B1780" s="163"/>
      <c r="C1780" s="163"/>
      <c r="D1780" s="163"/>
      <c r="E1780" s="164"/>
      <c r="F1780" s="164"/>
      <c r="G1780" s="163"/>
      <c r="H1780" s="163"/>
      <c r="I1780" s="163"/>
      <c r="J1780" s="163"/>
      <c r="K1780" s="164"/>
      <c r="L1780" s="164"/>
      <c r="M1780" s="163"/>
      <c r="N1780" s="163"/>
      <c r="O1780" s="163"/>
    </row>
    <row r="1781" spans="1:15">
      <c r="A1781" s="163"/>
      <c r="B1781" s="163"/>
      <c r="C1781" s="163"/>
      <c r="D1781" s="163"/>
      <c r="E1781" s="164"/>
      <c r="F1781" s="164"/>
      <c r="G1781" s="163"/>
      <c r="H1781" s="163"/>
      <c r="I1781" s="163"/>
      <c r="J1781" s="163"/>
      <c r="K1781" s="164"/>
      <c r="L1781" s="164"/>
      <c r="M1781" s="163"/>
      <c r="N1781" s="163"/>
      <c r="O1781" s="163"/>
    </row>
    <row r="1782" spans="1:15">
      <c r="A1782" s="163"/>
      <c r="B1782" s="163"/>
      <c r="C1782" s="163"/>
      <c r="D1782" s="163"/>
      <c r="E1782" s="164"/>
      <c r="F1782" s="164"/>
      <c r="G1782" s="163"/>
      <c r="H1782" s="163"/>
      <c r="I1782" s="163"/>
      <c r="J1782" s="163"/>
      <c r="K1782" s="164"/>
      <c r="L1782" s="164"/>
      <c r="M1782" s="163"/>
      <c r="N1782" s="163"/>
      <c r="O1782" s="163"/>
    </row>
    <row r="1783" spans="1:15">
      <c r="A1783" s="163"/>
      <c r="B1783" s="163"/>
      <c r="C1783" s="163"/>
      <c r="D1783" s="163"/>
      <c r="E1783" s="164"/>
      <c r="F1783" s="164"/>
      <c r="G1783" s="163"/>
      <c r="H1783" s="163"/>
      <c r="I1783" s="163"/>
      <c r="J1783" s="163"/>
      <c r="K1783" s="164"/>
      <c r="L1783" s="164"/>
      <c r="M1783" s="163"/>
      <c r="N1783" s="163"/>
      <c r="O1783" s="163"/>
    </row>
    <row r="1784" spans="1:15">
      <c r="A1784" s="163"/>
      <c r="B1784" s="163"/>
      <c r="C1784" s="163"/>
      <c r="D1784" s="163"/>
      <c r="E1784" s="164"/>
      <c r="F1784" s="164"/>
      <c r="G1784" s="163"/>
      <c r="H1784" s="163"/>
      <c r="I1784" s="163"/>
      <c r="J1784" s="163"/>
      <c r="K1784" s="164"/>
      <c r="L1784" s="164"/>
      <c r="M1784" s="163"/>
      <c r="N1784" s="163"/>
      <c r="O1784" s="163"/>
    </row>
    <row r="1785" spans="1:15">
      <c r="A1785" s="163"/>
      <c r="B1785" s="163"/>
      <c r="C1785" s="163"/>
      <c r="D1785" s="163"/>
      <c r="E1785" s="164"/>
      <c r="F1785" s="164"/>
      <c r="G1785" s="163"/>
      <c r="H1785" s="163"/>
      <c r="I1785" s="163"/>
      <c r="J1785" s="163"/>
      <c r="K1785" s="164"/>
      <c r="L1785" s="164"/>
      <c r="M1785" s="163"/>
      <c r="N1785" s="163"/>
      <c r="O1785" s="163"/>
    </row>
    <row r="1786" spans="1:15">
      <c r="A1786" s="163"/>
      <c r="B1786" s="163"/>
      <c r="C1786" s="163"/>
      <c r="D1786" s="163"/>
      <c r="E1786" s="164"/>
      <c r="F1786" s="164"/>
      <c r="G1786" s="163"/>
      <c r="H1786" s="163"/>
      <c r="I1786" s="163"/>
      <c r="J1786" s="163"/>
      <c r="K1786" s="164"/>
      <c r="L1786" s="164"/>
      <c r="M1786" s="163"/>
      <c r="N1786" s="163"/>
      <c r="O1786" s="163"/>
    </row>
    <row r="1787" spans="1:15">
      <c r="A1787" s="163"/>
      <c r="B1787" s="163"/>
      <c r="C1787" s="163"/>
      <c r="D1787" s="163"/>
      <c r="E1787" s="164"/>
      <c r="F1787" s="164"/>
      <c r="G1787" s="163"/>
      <c r="H1787" s="163"/>
      <c r="I1787" s="163"/>
      <c r="J1787" s="163"/>
      <c r="K1787" s="164"/>
      <c r="L1787" s="164"/>
      <c r="M1787" s="163"/>
      <c r="N1787" s="163"/>
      <c r="O1787" s="163"/>
    </row>
    <row r="1788" spans="1:15">
      <c r="A1788" s="163"/>
      <c r="B1788" s="163"/>
      <c r="C1788" s="163"/>
      <c r="D1788" s="163"/>
      <c r="E1788" s="164"/>
      <c r="F1788" s="164"/>
      <c r="G1788" s="163"/>
      <c r="H1788" s="163"/>
      <c r="I1788" s="163"/>
      <c r="J1788" s="163"/>
      <c r="K1788" s="164"/>
      <c r="L1788" s="164"/>
      <c r="M1788" s="163"/>
      <c r="N1788" s="163"/>
      <c r="O1788" s="163"/>
    </row>
    <row r="1789" spans="1:15">
      <c r="A1789" s="163"/>
      <c r="B1789" s="163"/>
      <c r="C1789" s="163"/>
      <c r="D1789" s="163"/>
      <c r="E1789" s="164"/>
      <c r="F1789" s="164"/>
      <c r="G1789" s="163"/>
      <c r="H1789" s="163"/>
      <c r="I1789" s="163"/>
      <c r="J1789" s="163"/>
      <c r="K1789" s="164"/>
      <c r="L1789" s="164"/>
      <c r="M1789" s="163"/>
      <c r="N1789" s="163"/>
      <c r="O1789" s="163"/>
    </row>
    <row r="1790" spans="1:15">
      <c r="A1790" s="163"/>
      <c r="B1790" s="163"/>
      <c r="C1790" s="163"/>
      <c r="D1790" s="163"/>
      <c r="E1790" s="164"/>
      <c r="F1790" s="164"/>
      <c r="G1790" s="163"/>
      <c r="H1790" s="163"/>
      <c r="I1790" s="163"/>
      <c r="J1790" s="163"/>
      <c r="K1790" s="164"/>
      <c r="L1790" s="164"/>
      <c r="M1790" s="163"/>
      <c r="N1790" s="163"/>
      <c r="O1790" s="163"/>
    </row>
    <row r="1791" spans="1:15">
      <c r="A1791" s="163"/>
      <c r="B1791" s="163"/>
      <c r="C1791" s="163"/>
      <c r="D1791" s="163"/>
      <c r="E1791" s="164"/>
      <c r="F1791" s="164"/>
      <c r="G1791" s="163"/>
      <c r="H1791" s="163"/>
      <c r="I1791" s="163"/>
      <c r="J1791" s="163"/>
      <c r="K1791" s="164"/>
      <c r="L1791" s="164"/>
      <c r="M1791" s="163"/>
      <c r="N1791" s="163"/>
      <c r="O1791" s="163"/>
    </row>
    <row r="1792" spans="1:15">
      <c r="A1792" s="163"/>
      <c r="B1792" s="163"/>
      <c r="C1792" s="163"/>
      <c r="D1792" s="163"/>
      <c r="E1792" s="164"/>
      <c r="F1792" s="164"/>
      <c r="G1792" s="163"/>
      <c r="H1792" s="163"/>
      <c r="I1792" s="163"/>
      <c r="J1792" s="163"/>
      <c r="K1792" s="164"/>
      <c r="L1792" s="164"/>
      <c r="M1792" s="163"/>
      <c r="N1792" s="163"/>
      <c r="O1792" s="163"/>
    </row>
    <row r="1793" spans="1:15">
      <c r="A1793" s="163"/>
      <c r="B1793" s="163"/>
      <c r="C1793" s="163"/>
      <c r="D1793" s="163"/>
      <c r="E1793" s="164"/>
      <c r="F1793" s="164"/>
      <c r="G1793" s="163"/>
      <c r="H1793" s="163"/>
      <c r="I1793" s="163"/>
      <c r="J1793" s="163"/>
      <c r="K1793" s="164"/>
      <c r="L1793" s="164"/>
      <c r="M1793" s="163"/>
      <c r="N1793" s="163"/>
      <c r="O1793" s="163"/>
    </row>
    <row r="1794" spans="1:15">
      <c r="A1794" s="163"/>
      <c r="B1794" s="163"/>
      <c r="C1794" s="163"/>
      <c r="D1794" s="163"/>
      <c r="E1794" s="164"/>
      <c r="F1794" s="164"/>
      <c r="G1794" s="163"/>
      <c r="H1794" s="163"/>
      <c r="I1794" s="163"/>
      <c r="J1794" s="163"/>
      <c r="K1794" s="164"/>
      <c r="L1794" s="164"/>
      <c r="M1794" s="163"/>
      <c r="N1794" s="163"/>
      <c r="O1794" s="163"/>
    </row>
    <row r="1795" spans="1:15">
      <c r="A1795" s="163"/>
      <c r="B1795" s="163"/>
      <c r="C1795" s="163"/>
      <c r="D1795" s="163"/>
      <c r="E1795" s="164"/>
      <c r="F1795" s="164"/>
      <c r="G1795" s="163"/>
      <c r="H1795" s="163"/>
      <c r="I1795" s="163"/>
      <c r="J1795" s="163"/>
      <c r="K1795" s="164"/>
      <c r="L1795" s="164"/>
      <c r="M1795" s="163"/>
      <c r="N1795" s="163"/>
      <c r="O1795" s="163"/>
    </row>
    <row r="1796" spans="1:15">
      <c r="A1796" s="163"/>
      <c r="B1796" s="163"/>
      <c r="C1796" s="163"/>
      <c r="D1796" s="163"/>
      <c r="E1796" s="164"/>
      <c r="F1796" s="164"/>
      <c r="G1796" s="163"/>
      <c r="H1796" s="163"/>
      <c r="I1796" s="163"/>
      <c r="J1796" s="163"/>
      <c r="K1796" s="164"/>
      <c r="L1796" s="164"/>
      <c r="M1796" s="163"/>
      <c r="N1796" s="163"/>
      <c r="O1796" s="163"/>
    </row>
    <row r="1797" spans="1:15">
      <c r="A1797" s="163"/>
      <c r="B1797" s="163"/>
      <c r="C1797" s="163"/>
      <c r="D1797" s="163"/>
      <c r="E1797" s="164"/>
      <c r="F1797" s="164"/>
      <c r="G1797" s="163"/>
      <c r="H1797" s="163"/>
      <c r="I1797" s="163"/>
      <c r="J1797" s="163"/>
      <c r="K1797" s="164"/>
      <c r="L1797" s="164"/>
      <c r="M1797" s="163"/>
      <c r="N1797" s="163"/>
      <c r="O1797" s="163"/>
    </row>
    <row r="1798" spans="1:15">
      <c r="A1798" s="163"/>
      <c r="B1798" s="163"/>
      <c r="C1798" s="163"/>
      <c r="D1798" s="163"/>
      <c r="E1798" s="164"/>
      <c r="F1798" s="164"/>
      <c r="G1798" s="163"/>
      <c r="H1798" s="163"/>
      <c r="I1798" s="163"/>
      <c r="J1798" s="163"/>
      <c r="K1798" s="164"/>
      <c r="L1798" s="164"/>
      <c r="M1798" s="163"/>
      <c r="N1798" s="163"/>
      <c r="O1798" s="163"/>
    </row>
    <row r="1799" spans="1:15">
      <c r="A1799" s="163"/>
      <c r="B1799" s="163"/>
      <c r="C1799" s="163"/>
      <c r="D1799" s="163"/>
      <c r="E1799" s="164"/>
      <c r="F1799" s="164"/>
      <c r="G1799" s="163"/>
      <c r="H1799" s="163"/>
      <c r="I1799" s="163"/>
      <c r="J1799" s="163"/>
      <c r="K1799" s="164"/>
      <c r="L1799" s="164"/>
      <c r="M1799" s="163"/>
      <c r="N1799" s="163"/>
      <c r="O1799" s="163"/>
    </row>
    <row r="1800" spans="1:15">
      <c r="A1800" s="163"/>
      <c r="B1800" s="163"/>
      <c r="C1800" s="163"/>
      <c r="D1800" s="163"/>
      <c r="E1800" s="164"/>
      <c r="F1800" s="164"/>
      <c r="G1800" s="163"/>
      <c r="H1800" s="163"/>
      <c r="I1800" s="163"/>
      <c r="J1800" s="163"/>
      <c r="K1800" s="164"/>
      <c r="L1800" s="164"/>
      <c r="M1800" s="163"/>
      <c r="N1800" s="163"/>
      <c r="O1800" s="163"/>
    </row>
    <row r="1801" spans="1:15">
      <c r="A1801" s="163"/>
      <c r="B1801" s="163"/>
      <c r="C1801" s="163"/>
      <c r="D1801" s="163"/>
      <c r="E1801" s="164"/>
      <c r="F1801" s="164"/>
      <c r="G1801" s="163"/>
      <c r="H1801" s="163"/>
      <c r="I1801" s="163"/>
      <c r="J1801" s="163"/>
      <c r="K1801" s="164"/>
      <c r="L1801" s="164"/>
      <c r="M1801" s="163"/>
      <c r="N1801" s="163"/>
      <c r="O1801" s="163"/>
    </row>
    <row r="1802" spans="1:15">
      <c r="A1802" s="163"/>
      <c r="B1802" s="163"/>
      <c r="C1802" s="163"/>
      <c r="D1802" s="163"/>
      <c r="E1802" s="164"/>
      <c r="F1802" s="164"/>
      <c r="G1802" s="163"/>
      <c r="H1802" s="163"/>
      <c r="I1802" s="163"/>
      <c r="J1802" s="163"/>
      <c r="K1802" s="164"/>
      <c r="L1802" s="164"/>
      <c r="M1802" s="163"/>
      <c r="N1802" s="163"/>
      <c r="O1802" s="163"/>
    </row>
    <row r="1803" spans="1:15">
      <c r="A1803" s="163"/>
      <c r="B1803" s="163"/>
      <c r="C1803" s="163"/>
      <c r="D1803" s="163"/>
      <c r="E1803" s="164"/>
      <c r="F1803" s="164"/>
      <c r="G1803" s="163"/>
      <c r="H1803" s="163"/>
      <c r="I1803" s="163"/>
      <c r="J1803" s="163"/>
      <c r="K1803" s="164"/>
      <c r="L1803" s="164"/>
      <c r="M1803" s="163"/>
      <c r="N1803" s="163"/>
      <c r="O1803" s="163"/>
    </row>
    <row r="1804" spans="1:15">
      <c r="A1804" s="163"/>
      <c r="B1804" s="163"/>
      <c r="C1804" s="163"/>
      <c r="D1804" s="163"/>
      <c r="E1804" s="164"/>
      <c r="F1804" s="164"/>
      <c r="G1804" s="163"/>
      <c r="H1804" s="163"/>
      <c r="I1804" s="163"/>
      <c r="J1804" s="163"/>
      <c r="K1804" s="164"/>
      <c r="L1804" s="164"/>
      <c r="M1804" s="163"/>
      <c r="N1804" s="163"/>
      <c r="O1804" s="163"/>
    </row>
    <row r="1805" spans="1:15">
      <c r="A1805" s="163"/>
      <c r="B1805" s="163"/>
      <c r="C1805" s="163"/>
      <c r="D1805" s="163"/>
      <c r="E1805" s="164"/>
      <c r="F1805" s="164"/>
      <c r="G1805" s="163"/>
      <c r="H1805" s="163"/>
      <c r="I1805" s="163"/>
      <c r="J1805" s="163"/>
      <c r="K1805" s="164"/>
      <c r="L1805" s="164"/>
      <c r="M1805" s="163"/>
      <c r="N1805" s="163"/>
      <c r="O1805" s="163"/>
    </row>
    <row r="1806" spans="1:15">
      <c r="A1806" s="163"/>
      <c r="B1806" s="163"/>
      <c r="C1806" s="163"/>
      <c r="D1806" s="163"/>
      <c r="E1806" s="164"/>
      <c r="F1806" s="164"/>
      <c r="G1806" s="163"/>
      <c r="H1806" s="163"/>
      <c r="I1806" s="163"/>
      <c r="J1806" s="163"/>
      <c r="K1806" s="164"/>
      <c r="L1806" s="164"/>
      <c r="M1806" s="163"/>
      <c r="N1806" s="163"/>
      <c r="O1806" s="163"/>
    </row>
    <row r="1807" spans="1:15">
      <c r="A1807" s="163"/>
      <c r="B1807" s="163"/>
      <c r="C1807" s="163"/>
      <c r="D1807" s="163"/>
      <c r="E1807" s="164"/>
      <c r="F1807" s="164"/>
      <c r="G1807" s="163"/>
      <c r="H1807" s="163"/>
      <c r="I1807" s="163"/>
      <c r="J1807" s="163"/>
      <c r="K1807" s="164"/>
      <c r="L1807" s="164"/>
      <c r="M1807" s="163"/>
      <c r="N1807" s="163"/>
      <c r="O1807" s="163"/>
    </row>
    <row r="1808" spans="1:15">
      <c r="A1808" s="163"/>
      <c r="B1808" s="163"/>
      <c r="C1808" s="163"/>
      <c r="D1808" s="163"/>
      <c r="E1808" s="164"/>
      <c r="F1808" s="164"/>
      <c r="G1808" s="163"/>
      <c r="H1808" s="163"/>
      <c r="I1808" s="163"/>
      <c r="J1808" s="163"/>
      <c r="K1808" s="164"/>
      <c r="L1808" s="164"/>
      <c r="M1808" s="163"/>
      <c r="N1808" s="163"/>
      <c r="O1808" s="163"/>
    </row>
    <row r="1809" spans="1:15">
      <c r="A1809" s="163"/>
      <c r="B1809" s="163"/>
      <c r="C1809" s="163"/>
      <c r="D1809" s="163"/>
      <c r="E1809" s="164"/>
      <c r="F1809" s="164"/>
      <c r="G1809" s="163"/>
      <c r="H1809" s="163"/>
      <c r="I1809" s="163"/>
      <c r="J1809" s="163"/>
      <c r="K1809" s="164"/>
      <c r="L1809" s="164"/>
      <c r="M1809" s="163"/>
      <c r="N1809" s="163"/>
      <c r="O1809" s="163"/>
    </row>
    <row r="1810" spans="1:15">
      <c r="A1810" s="163"/>
      <c r="B1810" s="163"/>
      <c r="C1810" s="163"/>
      <c r="D1810" s="163"/>
      <c r="E1810" s="164"/>
      <c r="F1810" s="164"/>
      <c r="G1810" s="163"/>
      <c r="H1810" s="163"/>
      <c r="I1810" s="163"/>
      <c r="J1810" s="163"/>
      <c r="K1810" s="164"/>
      <c r="L1810" s="164"/>
      <c r="M1810" s="163"/>
      <c r="N1810" s="163"/>
      <c r="O1810" s="163"/>
    </row>
    <row r="1811" spans="1:15">
      <c r="A1811" s="163"/>
      <c r="B1811" s="163"/>
      <c r="C1811" s="163"/>
      <c r="D1811" s="163"/>
      <c r="E1811" s="164"/>
      <c r="F1811" s="164"/>
      <c r="G1811" s="163"/>
      <c r="H1811" s="163"/>
      <c r="I1811" s="163"/>
      <c r="J1811" s="163"/>
      <c r="K1811" s="164"/>
      <c r="L1811" s="164"/>
      <c r="M1811" s="163"/>
      <c r="N1811" s="163"/>
      <c r="O1811" s="163"/>
    </row>
    <row r="1812" spans="1:15">
      <c r="A1812" s="163"/>
      <c r="B1812" s="163"/>
      <c r="C1812" s="163"/>
      <c r="D1812" s="163"/>
      <c r="E1812" s="164"/>
      <c r="F1812" s="164"/>
      <c r="G1812" s="163"/>
      <c r="H1812" s="163"/>
      <c r="I1812" s="163"/>
      <c r="J1812" s="163"/>
      <c r="K1812" s="164"/>
      <c r="L1812" s="164"/>
      <c r="M1812" s="163"/>
      <c r="N1812" s="163"/>
      <c r="O1812" s="163"/>
    </row>
    <row r="1813" spans="1:15">
      <c r="A1813" s="163"/>
      <c r="B1813" s="163"/>
      <c r="C1813" s="163"/>
      <c r="D1813" s="163"/>
      <c r="E1813" s="164"/>
      <c r="F1813" s="164"/>
      <c r="G1813" s="163"/>
      <c r="H1813" s="163"/>
      <c r="I1813" s="163"/>
      <c r="J1813" s="163"/>
      <c r="K1813" s="164"/>
      <c r="L1813" s="164"/>
      <c r="M1813" s="163"/>
      <c r="N1813" s="163"/>
      <c r="O1813" s="163"/>
    </row>
    <row r="1814" spans="1:15">
      <c r="A1814" s="163"/>
      <c r="B1814" s="163"/>
      <c r="C1814" s="163"/>
      <c r="D1814" s="163"/>
      <c r="E1814" s="164"/>
      <c r="F1814" s="164"/>
      <c r="G1814" s="163"/>
      <c r="H1814" s="163"/>
      <c r="I1814" s="163"/>
      <c r="J1814" s="163"/>
      <c r="K1814" s="164"/>
      <c r="L1814" s="164"/>
      <c r="M1814" s="163"/>
      <c r="N1814" s="163"/>
      <c r="O1814" s="163"/>
    </row>
    <row r="1815" spans="1:15">
      <c r="A1815" s="163"/>
      <c r="B1815" s="163"/>
      <c r="C1815" s="163"/>
      <c r="D1815" s="163"/>
      <c r="E1815" s="164"/>
      <c r="F1815" s="164"/>
      <c r="G1815" s="163"/>
      <c r="H1815" s="163"/>
      <c r="I1815" s="163"/>
      <c r="J1815" s="163"/>
      <c r="K1815" s="164"/>
      <c r="L1815" s="164"/>
      <c r="M1815" s="163"/>
      <c r="N1815" s="163"/>
      <c r="O1815" s="163"/>
    </row>
    <row r="1816" spans="1:15">
      <c r="A1816" s="163"/>
      <c r="B1816" s="163"/>
      <c r="C1816" s="163"/>
      <c r="D1816" s="163"/>
      <c r="E1816" s="164"/>
      <c r="F1816" s="164"/>
      <c r="G1816" s="163"/>
      <c r="H1816" s="163"/>
      <c r="I1816" s="163"/>
      <c r="J1816" s="163"/>
      <c r="K1816" s="164"/>
      <c r="L1816" s="164"/>
      <c r="M1816" s="163"/>
      <c r="N1816" s="163"/>
      <c r="O1816" s="163"/>
    </row>
    <row r="1817" spans="1:15">
      <c r="A1817" s="163"/>
      <c r="B1817" s="163"/>
      <c r="C1817" s="163"/>
      <c r="D1817" s="163"/>
      <c r="E1817" s="164"/>
      <c r="F1817" s="164"/>
      <c r="G1817" s="163"/>
      <c r="H1817" s="163"/>
      <c r="I1817" s="163"/>
      <c r="J1817" s="163"/>
      <c r="K1817" s="164"/>
      <c r="L1817" s="164"/>
      <c r="M1817" s="163"/>
      <c r="N1817" s="163"/>
      <c r="O1817" s="163"/>
    </row>
    <row r="1818" spans="1:15">
      <c r="A1818" s="163"/>
      <c r="B1818" s="163"/>
      <c r="C1818" s="163"/>
      <c r="D1818" s="163"/>
      <c r="E1818" s="164"/>
      <c r="F1818" s="164"/>
      <c r="G1818" s="163"/>
      <c r="H1818" s="163"/>
      <c r="I1818" s="163"/>
      <c r="J1818" s="163"/>
      <c r="K1818" s="164"/>
      <c r="L1818" s="164"/>
      <c r="M1818" s="163"/>
      <c r="N1818" s="163"/>
      <c r="O1818" s="163"/>
    </row>
    <row r="1819" spans="1:15">
      <c r="A1819" s="163"/>
      <c r="B1819" s="163"/>
      <c r="C1819" s="163"/>
      <c r="D1819" s="163"/>
      <c r="E1819" s="164"/>
      <c r="F1819" s="164"/>
      <c r="G1819" s="163"/>
      <c r="H1819" s="163"/>
      <c r="I1819" s="163"/>
      <c r="J1819" s="163"/>
      <c r="K1819" s="164"/>
      <c r="L1819" s="164"/>
      <c r="M1819" s="163"/>
      <c r="N1819" s="163"/>
      <c r="O1819" s="163"/>
    </row>
    <row r="1820" spans="1:15">
      <c r="A1820" s="163"/>
      <c r="B1820" s="163"/>
      <c r="C1820" s="163"/>
      <c r="D1820" s="163"/>
      <c r="E1820" s="164"/>
      <c r="F1820" s="164"/>
      <c r="G1820" s="163"/>
      <c r="H1820" s="163"/>
      <c r="I1820" s="163"/>
      <c r="J1820" s="163"/>
      <c r="K1820" s="164"/>
      <c r="L1820" s="164"/>
      <c r="M1820" s="163"/>
      <c r="N1820" s="163"/>
      <c r="O1820" s="163"/>
    </row>
    <row r="1821" spans="1:15">
      <c r="A1821" s="163"/>
      <c r="B1821" s="163"/>
      <c r="C1821" s="163"/>
      <c r="D1821" s="163"/>
      <c r="E1821" s="164"/>
      <c r="F1821" s="164"/>
      <c r="G1821" s="163"/>
      <c r="H1821" s="163"/>
      <c r="I1821" s="163"/>
      <c r="J1821" s="163"/>
      <c r="K1821" s="164"/>
      <c r="L1821" s="164"/>
      <c r="M1821" s="163"/>
      <c r="N1821" s="163"/>
      <c r="O1821" s="163"/>
    </row>
    <row r="1822" spans="1:15">
      <c r="A1822" s="163"/>
      <c r="B1822" s="163"/>
      <c r="C1822" s="163"/>
      <c r="D1822" s="163"/>
      <c r="E1822" s="164"/>
      <c r="F1822" s="164"/>
      <c r="G1822" s="163"/>
      <c r="H1822" s="163"/>
      <c r="I1822" s="163"/>
      <c r="J1822" s="163"/>
      <c r="K1822" s="164"/>
      <c r="L1822" s="164"/>
      <c r="M1822" s="163"/>
      <c r="N1822" s="163"/>
      <c r="O1822" s="163"/>
    </row>
    <row r="1823" spans="1:15">
      <c r="A1823" s="163"/>
      <c r="B1823" s="163"/>
      <c r="C1823" s="163"/>
      <c r="D1823" s="163"/>
      <c r="E1823" s="164"/>
      <c r="F1823" s="164"/>
      <c r="G1823" s="163"/>
      <c r="H1823" s="163"/>
      <c r="I1823" s="163"/>
      <c r="J1823" s="163"/>
      <c r="K1823" s="164"/>
      <c r="L1823" s="164"/>
      <c r="M1823" s="163"/>
      <c r="N1823" s="163"/>
      <c r="O1823" s="163"/>
    </row>
    <row r="1824" spans="1:15">
      <c r="A1824" s="163"/>
      <c r="B1824" s="163"/>
      <c r="C1824" s="163"/>
      <c r="D1824" s="163"/>
      <c r="E1824" s="164"/>
      <c r="F1824" s="164"/>
      <c r="G1824" s="163"/>
      <c r="H1824" s="163"/>
      <c r="I1824" s="163"/>
      <c r="J1824" s="163"/>
      <c r="K1824" s="164"/>
      <c r="L1824" s="164"/>
      <c r="M1824" s="163"/>
      <c r="N1824" s="163"/>
      <c r="O1824" s="163"/>
    </row>
    <row r="1825" spans="1:15">
      <c r="A1825" s="163"/>
      <c r="B1825" s="163"/>
      <c r="C1825" s="163"/>
      <c r="D1825" s="163"/>
      <c r="E1825" s="164"/>
      <c r="F1825" s="164"/>
      <c r="G1825" s="163"/>
      <c r="H1825" s="163"/>
      <c r="I1825" s="163"/>
      <c r="J1825" s="163"/>
      <c r="K1825" s="164"/>
      <c r="L1825" s="164"/>
      <c r="M1825" s="163"/>
      <c r="N1825" s="163"/>
      <c r="O1825" s="163"/>
    </row>
    <row r="1826" spans="1:15">
      <c r="A1826" s="163"/>
      <c r="B1826" s="163"/>
      <c r="C1826" s="163"/>
      <c r="D1826" s="163"/>
      <c r="E1826" s="164"/>
      <c r="F1826" s="164"/>
      <c r="G1826" s="163"/>
      <c r="H1826" s="163"/>
      <c r="I1826" s="163"/>
      <c r="J1826" s="163"/>
      <c r="K1826" s="164"/>
      <c r="L1826" s="164"/>
      <c r="M1826" s="163"/>
      <c r="N1826" s="163"/>
      <c r="O1826" s="163"/>
    </row>
    <row r="1827" spans="1:15">
      <c r="A1827" s="163"/>
      <c r="B1827" s="163"/>
      <c r="C1827" s="163"/>
      <c r="D1827" s="163"/>
      <c r="E1827" s="164"/>
      <c r="F1827" s="164"/>
      <c r="G1827" s="163"/>
      <c r="H1827" s="163"/>
      <c r="I1827" s="163"/>
      <c r="J1827" s="163"/>
      <c r="K1827" s="164"/>
      <c r="L1827" s="164"/>
      <c r="M1827" s="163"/>
      <c r="N1827" s="163"/>
      <c r="O1827" s="163"/>
    </row>
    <row r="1828" spans="1:15">
      <c r="A1828" s="163"/>
      <c r="B1828" s="163"/>
      <c r="C1828" s="163"/>
      <c r="D1828" s="163"/>
      <c r="E1828" s="164"/>
      <c r="F1828" s="164"/>
      <c r="G1828" s="163"/>
      <c r="H1828" s="163"/>
      <c r="I1828" s="163"/>
      <c r="J1828" s="163"/>
      <c r="K1828" s="164"/>
      <c r="L1828" s="164"/>
      <c r="M1828" s="163"/>
      <c r="N1828" s="163"/>
      <c r="O1828" s="163"/>
    </row>
    <row r="1829" spans="1:15">
      <c r="A1829" s="163"/>
      <c r="B1829" s="163"/>
      <c r="C1829" s="163"/>
      <c r="D1829" s="163"/>
      <c r="E1829" s="164"/>
      <c r="F1829" s="164"/>
      <c r="G1829" s="163"/>
      <c r="H1829" s="163"/>
      <c r="I1829" s="163"/>
      <c r="J1829" s="163"/>
      <c r="K1829" s="164"/>
      <c r="L1829" s="164"/>
      <c r="M1829" s="163"/>
      <c r="N1829" s="163"/>
      <c r="O1829" s="163"/>
    </row>
    <row r="1830" spans="1:15">
      <c r="A1830" s="163"/>
      <c r="B1830" s="163"/>
      <c r="C1830" s="163"/>
      <c r="D1830" s="163"/>
      <c r="E1830" s="164"/>
      <c r="F1830" s="164"/>
      <c r="G1830" s="163"/>
      <c r="H1830" s="163"/>
      <c r="I1830" s="163"/>
      <c r="J1830" s="163"/>
      <c r="K1830" s="164"/>
      <c r="L1830" s="164"/>
      <c r="M1830" s="163"/>
      <c r="N1830" s="163"/>
      <c r="O1830" s="163"/>
    </row>
    <row r="1831" spans="1:15">
      <c r="A1831" s="163"/>
      <c r="B1831" s="163"/>
      <c r="C1831" s="163"/>
      <c r="D1831" s="163"/>
      <c r="E1831" s="164"/>
      <c r="F1831" s="164"/>
      <c r="G1831" s="163"/>
      <c r="H1831" s="163"/>
      <c r="I1831" s="163"/>
      <c r="J1831" s="163"/>
      <c r="K1831" s="164"/>
      <c r="L1831" s="164"/>
      <c r="M1831" s="163"/>
      <c r="N1831" s="163"/>
      <c r="O1831" s="163"/>
    </row>
    <row r="1832" spans="1:15">
      <c r="A1832" s="163"/>
      <c r="B1832" s="163"/>
      <c r="C1832" s="163"/>
      <c r="D1832" s="163"/>
      <c r="E1832" s="164"/>
      <c r="F1832" s="164"/>
      <c r="G1832" s="163"/>
      <c r="H1832" s="163"/>
      <c r="I1832" s="163"/>
      <c r="J1832" s="163"/>
      <c r="K1832" s="164"/>
      <c r="L1832" s="164"/>
      <c r="M1832" s="163"/>
      <c r="N1832" s="163"/>
      <c r="O1832" s="163"/>
    </row>
    <row r="1833" spans="1:15">
      <c r="A1833" s="163"/>
      <c r="B1833" s="163"/>
      <c r="C1833" s="163"/>
      <c r="D1833" s="163"/>
      <c r="E1833" s="164"/>
      <c r="F1833" s="164"/>
      <c r="G1833" s="163"/>
      <c r="H1833" s="163"/>
      <c r="I1833" s="163"/>
      <c r="J1833" s="163"/>
      <c r="K1833" s="164"/>
      <c r="L1833" s="164"/>
      <c r="M1833" s="163"/>
      <c r="N1833" s="163"/>
      <c r="O1833" s="163"/>
    </row>
    <row r="1834" spans="1:15">
      <c r="A1834" s="163"/>
      <c r="B1834" s="163"/>
      <c r="C1834" s="163"/>
      <c r="D1834" s="163"/>
      <c r="E1834" s="164"/>
      <c r="F1834" s="164"/>
      <c r="G1834" s="163"/>
      <c r="H1834" s="163"/>
      <c r="I1834" s="163"/>
      <c r="J1834" s="163"/>
      <c r="K1834" s="164"/>
      <c r="L1834" s="164"/>
      <c r="M1834" s="163"/>
      <c r="N1834" s="163"/>
      <c r="O1834" s="163"/>
    </row>
    <row r="1835" spans="1:15">
      <c r="A1835" s="163"/>
      <c r="B1835" s="163"/>
      <c r="C1835" s="163"/>
      <c r="D1835" s="163"/>
      <c r="E1835" s="164"/>
      <c r="F1835" s="164"/>
      <c r="G1835" s="163"/>
      <c r="H1835" s="163"/>
      <c r="I1835" s="163"/>
      <c r="J1835" s="163"/>
      <c r="K1835" s="164"/>
      <c r="L1835" s="164"/>
      <c r="M1835" s="163"/>
      <c r="N1835" s="163"/>
      <c r="O1835" s="163"/>
    </row>
    <row r="1836" spans="1:15">
      <c r="A1836" s="163"/>
      <c r="B1836" s="163"/>
      <c r="C1836" s="163"/>
      <c r="D1836" s="163"/>
      <c r="E1836" s="164"/>
      <c r="F1836" s="164"/>
      <c r="G1836" s="163"/>
      <c r="H1836" s="163"/>
      <c r="I1836" s="163"/>
      <c r="J1836" s="163"/>
      <c r="K1836" s="164"/>
      <c r="L1836" s="164"/>
      <c r="M1836" s="163"/>
      <c r="N1836" s="163"/>
      <c r="O1836" s="163"/>
    </row>
    <row r="1837" spans="1:15">
      <c r="A1837" s="163"/>
      <c r="B1837" s="163"/>
      <c r="C1837" s="163"/>
      <c r="D1837" s="163"/>
      <c r="E1837" s="164"/>
      <c r="F1837" s="164"/>
      <c r="G1837" s="163"/>
      <c r="H1837" s="163"/>
      <c r="I1837" s="163"/>
      <c r="J1837" s="163"/>
      <c r="K1837" s="164"/>
      <c r="L1837" s="164"/>
      <c r="M1837" s="163"/>
      <c r="N1837" s="163"/>
      <c r="O1837" s="163"/>
    </row>
    <row r="1838" spans="1:15">
      <c r="A1838" s="163"/>
      <c r="B1838" s="163"/>
      <c r="C1838" s="163"/>
      <c r="D1838" s="163"/>
      <c r="E1838" s="164"/>
      <c r="F1838" s="164"/>
      <c r="G1838" s="163"/>
      <c r="H1838" s="163"/>
      <c r="I1838" s="163"/>
      <c r="J1838" s="163"/>
      <c r="K1838" s="164"/>
      <c r="L1838" s="164"/>
      <c r="M1838" s="163"/>
      <c r="N1838" s="163"/>
      <c r="O1838" s="163"/>
    </row>
    <row r="1839" spans="1:15">
      <c r="A1839" s="163"/>
      <c r="B1839" s="163"/>
      <c r="C1839" s="163"/>
      <c r="D1839" s="163"/>
      <c r="E1839" s="164"/>
      <c r="F1839" s="164"/>
      <c r="G1839" s="163"/>
      <c r="H1839" s="163"/>
      <c r="I1839" s="163"/>
      <c r="J1839" s="163"/>
      <c r="K1839" s="164"/>
      <c r="L1839" s="164"/>
      <c r="M1839" s="163"/>
      <c r="N1839" s="163"/>
      <c r="O1839" s="163"/>
    </row>
    <row r="1840" spans="1:15">
      <c r="A1840" s="163"/>
      <c r="B1840" s="163"/>
      <c r="C1840" s="163"/>
      <c r="D1840" s="163"/>
      <c r="E1840" s="164"/>
      <c r="F1840" s="164"/>
      <c r="G1840" s="163"/>
      <c r="H1840" s="163"/>
      <c r="I1840" s="163"/>
      <c r="J1840" s="163"/>
      <c r="K1840" s="164"/>
      <c r="L1840" s="164"/>
      <c r="M1840" s="163"/>
      <c r="N1840" s="163"/>
      <c r="O1840" s="163"/>
    </row>
    <row r="1841" spans="1:15">
      <c r="A1841" s="163"/>
      <c r="B1841" s="163"/>
      <c r="C1841" s="163"/>
      <c r="D1841" s="163"/>
      <c r="E1841" s="164"/>
      <c r="F1841" s="164"/>
      <c r="G1841" s="163"/>
      <c r="H1841" s="163"/>
      <c r="I1841" s="163"/>
      <c r="J1841" s="163"/>
      <c r="K1841" s="164"/>
      <c r="L1841" s="164"/>
      <c r="M1841" s="163"/>
      <c r="N1841" s="163"/>
      <c r="O1841" s="163"/>
    </row>
    <row r="1842" spans="1:15">
      <c r="A1842" s="163"/>
      <c r="B1842" s="163"/>
      <c r="C1842" s="163"/>
      <c r="D1842" s="163"/>
      <c r="E1842" s="164"/>
      <c r="F1842" s="164"/>
      <c r="G1842" s="163"/>
      <c r="H1842" s="163"/>
      <c r="I1842" s="163"/>
      <c r="J1842" s="163"/>
      <c r="K1842" s="164"/>
      <c r="L1842" s="164"/>
      <c r="M1842" s="163"/>
      <c r="N1842" s="163"/>
      <c r="O1842" s="163"/>
    </row>
    <row r="1843" spans="1:15">
      <c r="A1843" s="163"/>
      <c r="B1843" s="163"/>
      <c r="C1843" s="163"/>
      <c r="D1843" s="163"/>
      <c r="E1843" s="164"/>
      <c r="F1843" s="164"/>
      <c r="G1843" s="163"/>
      <c r="H1843" s="163"/>
      <c r="I1843" s="163"/>
      <c r="J1843" s="163"/>
      <c r="K1843" s="164"/>
      <c r="L1843" s="164"/>
      <c r="M1843" s="163"/>
      <c r="N1843" s="163"/>
      <c r="O1843" s="163"/>
    </row>
    <row r="1844" spans="1:15">
      <c r="A1844" s="163"/>
      <c r="B1844" s="163"/>
      <c r="C1844" s="163"/>
      <c r="D1844" s="163"/>
      <c r="E1844" s="164"/>
      <c r="F1844" s="164"/>
      <c r="G1844" s="163"/>
      <c r="H1844" s="163"/>
      <c r="I1844" s="163"/>
      <c r="J1844" s="163"/>
      <c r="K1844" s="164"/>
      <c r="L1844" s="164"/>
      <c r="M1844" s="163"/>
      <c r="N1844" s="163"/>
      <c r="O1844" s="163"/>
    </row>
    <row r="1845" spans="1:15">
      <c r="A1845" s="163"/>
      <c r="B1845" s="163"/>
      <c r="C1845" s="163"/>
      <c r="D1845" s="163"/>
      <c r="E1845" s="164"/>
      <c r="F1845" s="164"/>
      <c r="G1845" s="163"/>
      <c r="H1845" s="163"/>
      <c r="I1845" s="163"/>
      <c r="J1845" s="163"/>
      <c r="K1845" s="164"/>
      <c r="L1845" s="164"/>
      <c r="M1845" s="163"/>
      <c r="N1845" s="163"/>
      <c r="O1845" s="163"/>
    </row>
    <row r="1846" spans="1:15">
      <c r="A1846" s="163"/>
      <c r="B1846" s="163"/>
      <c r="C1846" s="163"/>
      <c r="D1846" s="163"/>
      <c r="E1846" s="164"/>
      <c r="F1846" s="164"/>
      <c r="G1846" s="163"/>
      <c r="H1846" s="163"/>
      <c r="I1846" s="163"/>
      <c r="J1846" s="163"/>
      <c r="K1846" s="164"/>
      <c r="L1846" s="164"/>
      <c r="M1846" s="163"/>
      <c r="N1846" s="163"/>
      <c r="O1846" s="163"/>
    </row>
    <row r="1847" spans="1:15">
      <c r="A1847" s="163"/>
      <c r="B1847" s="163"/>
      <c r="C1847" s="163"/>
      <c r="D1847" s="163"/>
      <c r="E1847" s="164"/>
      <c r="F1847" s="164"/>
      <c r="G1847" s="163"/>
      <c r="H1847" s="163"/>
      <c r="I1847" s="163"/>
      <c r="J1847" s="163"/>
      <c r="K1847" s="164"/>
      <c r="L1847" s="164"/>
      <c r="M1847" s="163"/>
      <c r="N1847" s="163"/>
      <c r="O1847" s="163"/>
    </row>
    <row r="1848" spans="1:15">
      <c r="A1848" s="163"/>
      <c r="B1848" s="163"/>
      <c r="C1848" s="163"/>
      <c r="D1848" s="163"/>
      <c r="E1848" s="164"/>
      <c r="F1848" s="164"/>
      <c r="G1848" s="163"/>
      <c r="H1848" s="163"/>
      <c r="I1848" s="163"/>
      <c r="J1848" s="163"/>
      <c r="K1848" s="164"/>
      <c r="L1848" s="164"/>
      <c r="M1848" s="163"/>
      <c r="N1848" s="163"/>
      <c r="O1848" s="163"/>
    </row>
    <row r="1849" spans="1:15">
      <c r="A1849" s="163"/>
      <c r="B1849" s="163"/>
      <c r="C1849" s="163"/>
      <c r="D1849" s="163"/>
      <c r="E1849" s="164"/>
      <c r="F1849" s="164"/>
      <c r="G1849" s="163"/>
      <c r="H1849" s="163"/>
      <c r="I1849" s="163"/>
      <c r="J1849" s="163"/>
      <c r="K1849" s="164"/>
      <c r="L1849" s="164"/>
      <c r="M1849" s="163"/>
      <c r="N1849" s="163"/>
      <c r="O1849" s="163"/>
    </row>
    <row r="1850" spans="1:15">
      <c r="A1850" s="163"/>
      <c r="B1850" s="163"/>
      <c r="C1850" s="163"/>
      <c r="D1850" s="163"/>
      <c r="E1850" s="164"/>
      <c r="F1850" s="164"/>
      <c r="G1850" s="163"/>
      <c r="H1850" s="163"/>
      <c r="I1850" s="163"/>
      <c r="J1850" s="163"/>
      <c r="K1850" s="164"/>
      <c r="L1850" s="164"/>
      <c r="M1850" s="163"/>
      <c r="N1850" s="163"/>
      <c r="O1850" s="163"/>
    </row>
    <row r="1851" spans="1:15">
      <c r="A1851" s="163"/>
      <c r="B1851" s="163"/>
      <c r="C1851" s="163"/>
      <c r="D1851" s="163"/>
      <c r="E1851" s="164"/>
      <c r="F1851" s="164"/>
      <c r="G1851" s="163"/>
      <c r="H1851" s="163"/>
      <c r="I1851" s="163"/>
      <c r="J1851" s="163"/>
      <c r="K1851" s="164"/>
      <c r="L1851" s="164"/>
      <c r="M1851" s="163"/>
      <c r="N1851" s="163"/>
      <c r="O1851" s="163"/>
    </row>
    <row r="1852" spans="1:15">
      <c r="A1852" s="163"/>
      <c r="B1852" s="163"/>
      <c r="C1852" s="163"/>
      <c r="D1852" s="163"/>
      <c r="E1852" s="164"/>
      <c r="F1852" s="164"/>
      <c r="G1852" s="163"/>
      <c r="H1852" s="163"/>
      <c r="I1852" s="163"/>
      <c r="J1852" s="163"/>
      <c r="K1852" s="164"/>
      <c r="L1852" s="164"/>
      <c r="M1852" s="163"/>
      <c r="N1852" s="163"/>
      <c r="O1852" s="163"/>
    </row>
    <row r="1853" spans="1:15">
      <c r="A1853" s="163"/>
      <c r="B1853" s="163"/>
      <c r="C1853" s="163"/>
      <c r="D1853" s="163"/>
      <c r="E1853" s="164"/>
      <c r="F1853" s="164"/>
      <c r="G1853" s="163"/>
      <c r="H1853" s="163"/>
      <c r="I1853" s="163"/>
      <c r="J1853" s="163"/>
      <c r="K1853" s="164"/>
      <c r="L1853" s="164"/>
      <c r="M1853" s="163"/>
      <c r="N1853" s="163"/>
      <c r="O1853" s="163"/>
    </row>
    <row r="1854" spans="1:15">
      <c r="A1854" s="163"/>
      <c r="B1854" s="163"/>
      <c r="C1854" s="163"/>
      <c r="D1854" s="163"/>
      <c r="E1854" s="164"/>
      <c r="F1854" s="164"/>
      <c r="G1854" s="163"/>
      <c r="H1854" s="163"/>
      <c r="I1854" s="163"/>
      <c r="J1854" s="163"/>
      <c r="K1854" s="164"/>
      <c r="L1854" s="164"/>
      <c r="M1854" s="163"/>
      <c r="N1854" s="163"/>
      <c r="O1854" s="163"/>
    </row>
    <row r="1855" spans="1:15">
      <c r="A1855" s="163"/>
      <c r="B1855" s="163"/>
      <c r="C1855" s="163"/>
      <c r="D1855" s="163"/>
      <c r="E1855" s="164"/>
      <c r="F1855" s="164"/>
      <c r="G1855" s="163"/>
      <c r="H1855" s="163"/>
      <c r="I1855" s="163"/>
      <c r="J1855" s="163"/>
      <c r="K1855" s="164"/>
      <c r="L1855" s="164"/>
      <c r="M1855" s="163"/>
      <c r="N1855" s="163"/>
      <c r="O1855" s="163"/>
    </row>
    <row r="1856" spans="1:15">
      <c r="A1856" s="163"/>
      <c r="B1856" s="163"/>
      <c r="C1856" s="163"/>
      <c r="D1856" s="163"/>
      <c r="E1856" s="164"/>
      <c r="F1856" s="164"/>
      <c r="G1856" s="163"/>
      <c r="H1856" s="163"/>
      <c r="I1856" s="163"/>
      <c r="J1856" s="163"/>
      <c r="K1856" s="164"/>
      <c r="L1856" s="164"/>
      <c r="M1856" s="163"/>
      <c r="N1856" s="163"/>
      <c r="O1856" s="163"/>
    </row>
    <row r="1857" spans="1:15">
      <c r="A1857" s="163"/>
      <c r="B1857" s="163"/>
      <c r="C1857" s="163"/>
      <c r="D1857" s="163"/>
      <c r="E1857" s="164"/>
      <c r="F1857" s="164"/>
      <c r="G1857" s="163"/>
      <c r="H1857" s="163"/>
      <c r="I1857" s="163"/>
      <c r="J1857" s="163"/>
      <c r="K1857" s="164"/>
      <c r="L1857" s="164"/>
      <c r="M1857" s="163"/>
      <c r="N1857" s="163"/>
      <c r="O1857" s="163"/>
    </row>
    <row r="1858" spans="1:15">
      <c r="A1858" s="163"/>
      <c r="B1858" s="163"/>
      <c r="C1858" s="163"/>
      <c r="D1858" s="163"/>
      <c r="E1858" s="164"/>
      <c r="F1858" s="164"/>
      <c r="G1858" s="163"/>
      <c r="H1858" s="163"/>
      <c r="I1858" s="163"/>
      <c r="J1858" s="163"/>
      <c r="K1858" s="164"/>
      <c r="L1858" s="164"/>
      <c r="M1858" s="163"/>
      <c r="N1858" s="163"/>
      <c r="O1858" s="163"/>
    </row>
    <row r="1859" spans="1:15">
      <c r="A1859" s="163"/>
      <c r="B1859" s="163"/>
      <c r="C1859" s="163"/>
      <c r="D1859" s="163"/>
      <c r="E1859" s="164"/>
      <c r="F1859" s="164"/>
      <c r="G1859" s="163"/>
      <c r="H1859" s="163"/>
      <c r="I1859" s="163"/>
      <c r="J1859" s="163"/>
      <c r="K1859" s="164"/>
      <c r="L1859" s="164"/>
      <c r="M1859" s="163"/>
      <c r="N1859" s="163"/>
      <c r="O1859" s="163"/>
    </row>
    <row r="1860" spans="1:15">
      <c r="A1860" s="163"/>
      <c r="B1860" s="163"/>
      <c r="C1860" s="163"/>
      <c r="D1860" s="163"/>
      <c r="E1860" s="164"/>
      <c r="F1860" s="164"/>
      <c r="G1860" s="163"/>
      <c r="H1860" s="163"/>
      <c r="I1860" s="163"/>
      <c r="J1860" s="163"/>
      <c r="K1860" s="164"/>
      <c r="L1860" s="164"/>
      <c r="M1860" s="163"/>
      <c r="N1860" s="163"/>
      <c r="O1860" s="163"/>
    </row>
    <row r="1861" spans="1:15">
      <c r="A1861" s="163"/>
      <c r="B1861" s="163"/>
      <c r="C1861" s="163"/>
      <c r="D1861" s="163"/>
      <c r="E1861" s="164"/>
      <c r="F1861" s="164"/>
      <c r="G1861" s="163"/>
      <c r="H1861" s="163"/>
      <c r="I1861" s="163"/>
      <c r="J1861" s="163"/>
      <c r="K1861" s="164"/>
      <c r="L1861" s="164"/>
      <c r="M1861" s="163"/>
      <c r="N1861" s="163"/>
      <c r="O1861" s="163"/>
    </row>
    <row r="1862" spans="1:15">
      <c r="A1862" s="163"/>
      <c r="B1862" s="163"/>
      <c r="C1862" s="163"/>
      <c r="D1862" s="163"/>
      <c r="E1862" s="164"/>
      <c r="F1862" s="164"/>
      <c r="G1862" s="163"/>
      <c r="H1862" s="163"/>
      <c r="I1862" s="163"/>
      <c r="J1862" s="163"/>
      <c r="K1862" s="164"/>
      <c r="L1862" s="164"/>
      <c r="M1862" s="163"/>
      <c r="N1862" s="163"/>
      <c r="O1862" s="163"/>
    </row>
    <row r="1863" spans="1:15">
      <c r="A1863" s="163"/>
      <c r="B1863" s="163"/>
      <c r="C1863" s="163"/>
      <c r="D1863" s="163"/>
      <c r="E1863" s="164"/>
      <c r="F1863" s="164"/>
      <c r="G1863" s="163"/>
      <c r="H1863" s="163"/>
      <c r="I1863" s="163"/>
      <c r="J1863" s="163"/>
      <c r="K1863" s="164"/>
      <c r="L1863" s="164"/>
      <c r="M1863" s="163"/>
      <c r="N1863" s="163"/>
      <c r="O1863" s="163"/>
    </row>
    <row r="1864" spans="1:15">
      <c r="A1864" s="163"/>
      <c r="B1864" s="163"/>
      <c r="C1864" s="163"/>
      <c r="D1864" s="163"/>
      <c r="E1864" s="164"/>
      <c r="F1864" s="164"/>
      <c r="G1864" s="163"/>
      <c r="H1864" s="163"/>
      <c r="I1864" s="163"/>
      <c r="J1864" s="163"/>
      <c r="K1864" s="164"/>
      <c r="L1864" s="164"/>
      <c r="M1864" s="163"/>
      <c r="N1864" s="163"/>
      <c r="O1864" s="163"/>
    </row>
    <row r="1865" spans="1:15">
      <c r="A1865" s="163"/>
      <c r="B1865" s="163"/>
      <c r="C1865" s="163"/>
      <c r="D1865" s="163"/>
      <c r="E1865" s="164"/>
      <c r="F1865" s="164"/>
      <c r="G1865" s="163"/>
      <c r="H1865" s="163"/>
      <c r="I1865" s="163"/>
      <c r="J1865" s="163"/>
      <c r="K1865" s="164"/>
      <c r="L1865" s="164"/>
      <c r="M1865" s="163"/>
      <c r="N1865" s="163"/>
      <c r="O1865" s="163"/>
    </row>
    <row r="1866" spans="1:15">
      <c r="A1866" s="163"/>
      <c r="B1866" s="163"/>
      <c r="C1866" s="163"/>
      <c r="D1866" s="163"/>
      <c r="E1866" s="164"/>
      <c r="F1866" s="164"/>
      <c r="G1866" s="163"/>
      <c r="H1866" s="163"/>
      <c r="I1866" s="163"/>
      <c r="J1866" s="163"/>
      <c r="K1866" s="164"/>
      <c r="L1866" s="164"/>
      <c r="M1866" s="163"/>
      <c r="N1866" s="163"/>
      <c r="O1866" s="163"/>
    </row>
    <row r="1867" spans="1:15">
      <c r="A1867" s="163"/>
      <c r="B1867" s="163"/>
      <c r="C1867" s="163"/>
      <c r="D1867" s="163"/>
      <c r="E1867" s="164"/>
      <c r="F1867" s="164"/>
      <c r="G1867" s="163"/>
      <c r="H1867" s="163"/>
      <c r="I1867" s="163"/>
      <c r="J1867" s="163"/>
      <c r="K1867" s="164"/>
      <c r="L1867" s="164"/>
      <c r="M1867" s="163"/>
      <c r="N1867" s="163"/>
      <c r="O1867" s="163"/>
    </row>
    <row r="1868" spans="1:15">
      <c r="A1868" s="163"/>
      <c r="B1868" s="163"/>
      <c r="C1868" s="163"/>
      <c r="D1868" s="163"/>
      <c r="E1868" s="164"/>
      <c r="F1868" s="164"/>
      <c r="G1868" s="163"/>
      <c r="H1868" s="163"/>
      <c r="I1868" s="163"/>
      <c r="J1868" s="163"/>
      <c r="K1868" s="164"/>
      <c r="L1868" s="164"/>
      <c r="M1868" s="163"/>
      <c r="N1868" s="163"/>
      <c r="O1868" s="163"/>
    </row>
    <row r="1869" spans="1:15">
      <c r="A1869" s="163"/>
      <c r="B1869" s="163"/>
      <c r="C1869" s="163"/>
      <c r="D1869" s="163"/>
      <c r="E1869" s="164"/>
      <c r="F1869" s="164"/>
      <c r="G1869" s="163"/>
      <c r="H1869" s="163"/>
      <c r="I1869" s="163"/>
      <c r="J1869" s="163"/>
      <c r="K1869" s="164"/>
      <c r="L1869" s="164"/>
      <c r="M1869" s="163"/>
      <c r="N1869" s="163"/>
      <c r="O1869" s="163"/>
    </row>
    <row r="1870" spans="1:15">
      <c r="A1870" s="163"/>
      <c r="B1870" s="163"/>
      <c r="C1870" s="163"/>
      <c r="D1870" s="163"/>
      <c r="E1870" s="164"/>
      <c r="F1870" s="164"/>
      <c r="G1870" s="163"/>
      <c r="H1870" s="163"/>
      <c r="I1870" s="163"/>
      <c r="J1870" s="163"/>
      <c r="K1870" s="164"/>
      <c r="L1870" s="164"/>
      <c r="M1870" s="163"/>
      <c r="N1870" s="163"/>
      <c r="O1870" s="163"/>
    </row>
    <row r="1871" spans="1:15">
      <c r="A1871" s="163"/>
      <c r="B1871" s="163"/>
      <c r="C1871" s="163"/>
      <c r="D1871" s="163"/>
      <c r="E1871" s="164"/>
      <c r="F1871" s="164"/>
      <c r="G1871" s="163"/>
      <c r="H1871" s="163"/>
      <c r="I1871" s="163"/>
      <c r="J1871" s="163"/>
      <c r="K1871" s="164"/>
      <c r="L1871" s="164"/>
      <c r="M1871" s="163"/>
      <c r="N1871" s="163"/>
      <c r="O1871" s="163"/>
    </row>
    <row r="1872" spans="1:15">
      <c r="A1872" s="163"/>
      <c r="B1872" s="163"/>
      <c r="C1872" s="163"/>
      <c r="D1872" s="163"/>
      <c r="E1872" s="164"/>
      <c r="F1872" s="164"/>
      <c r="G1872" s="163"/>
      <c r="H1872" s="163"/>
      <c r="I1872" s="163"/>
      <c r="J1872" s="163"/>
      <c r="K1872" s="164"/>
      <c r="L1872" s="164"/>
      <c r="M1872" s="163"/>
      <c r="N1872" s="163"/>
      <c r="O1872" s="163"/>
    </row>
    <row r="1873" spans="1:15">
      <c r="A1873" s="163"/>
      <c r="B1873" s="163"/>
      <c r="C1873" s="163"/>
      <c r="D1873" s="163"/>
      <c r="E1873" s="164"/>
      <c r="F1873" s="164"/>
      <c r="G1873" s="163"/>
      <c r="H1873" s="163"/>
      <c r="I1873" s="163"/>
      <c r="J1873" s="163"/>
      <c r="K1873" s="164"/>
      <c r="L1873" s="164"/>
      <c r="M1873" s="163"/>
      <c r="N1873" s="163"/>
      <c r="O1873" s="163"/>
    </row>
    <row r="1874" spans="1:15">
      <c r="A1874" s="163"/>
      <c r="B1874" s="163"/>
      <c r="C1874" s="163"/>
      <c r="D1874" s="163"/>
      <c r="E1874" s="164"/>
      <c r="F1874" s="164"/>
      <c r="G1874" s="163"/>
      <c r="H1874" s="163"/>
      <c r="I1874" s="163"/>
      <c r="J1874" s="163"/>
      <c r="K1874" s="164"/>
      <c r="L1874" s="164"/>
      <c r="M1874" s="163"/>
      <c r="N1874" s="163"/>
      <c r="O1874" s="163"/>
    </row>
    <row r="1875" spans="1:15">
      <c r="A1875" s="163"/>
      <c r="B1875" s="163"/>
      <c r="C1875" s="163"/>
      <c r="D1875" s="163"/>
      <c r="E1875" s="164"/>
      <c r="F1875" s="164"/>
      <c r="G1875" s="163"/>
      <c r="H1875" s="163"/>
      <c r="I1875" s="163"/>
      <c r="J1875" s="163"/>
      <c r="K1875" s="164"/>
      <c r="L1875" s="164"/>
      <c r="M1875" s="163"/>
      <c r="N1875" s="163"/>
      <c r="O1875" s="163"/>
    </row>
    <row r="1876" spans="1:15">
      <c r="A1876" s="163"/>
      <c r="B1876" s="163"/>
      <c r="C1876" s="163"/>
      <c r="D1876" s="163"/>
      <c r="E1876" s="164"/>
      <c r="F1876" s="164"/>
      <c r="G1876" s="163"/>
      <c r="H1876" s="163"/>
      <c r="I1876" s="163"/>
      <c r="J1876" s="163"/>
      <c r="K1876" s="164"/>
      <c r="L1876" s="164"/>
      <c r="M1876" s="163"/>
      <c r="N1876" s="163"/>
      <c r="O1876" s="163"/>
    </row>
    <row r="1877" spans="1:15">
      <c r="A1877" s="163"/>
      <c r="B1877" s="163"/>
      <c r="C1877" s="163"/>
      <c r="D1877" s="163"/>
      <c r="E1877" s="164"/>
      <c r="F1877" s="164"/>
      <c r="G1877" s="163"/>
      <c r="H1877" s="163"/>
      <c r="I1877" s="163"/>
      <c r="J1877" s="163"/>
      <c r="K1877" s="164"/>
      <c r="L1877" s="164"/>
      <c r="M1877" s="163"/>
      <c r="N1877" s="163"/>
      <c r="O1877" s="163"/>
    </row>
    <row r="1878" spans="1:15">
      <c r="A1878" s="163"/>
      <c r="B1878" s="163"/>
      <c r="C1878" s="163"/>
      <c r="D1878" s="163"/>
      <c r="E1878" s="164"/>
      <c r="F1878" s="164"/>
      <c r="G1878" s="163"/>
      <c r="H1878" s="163"/>
      <c r="I1878" s="163"/>
      <c r="J1878" s="163"/>
      <c r="K1878" s="164"/>
      <c r="L1878" s="164"/>
      <c r="M1878" s="163"/>
      <c r="N1878" s="163"/>
      <c r="O1878" s="163"/>
    </row>
    <row r="1879" spans="1:15">
      <c r="A1879" s="163"/>
      <c r="B1879" s="163"/>
      <c r="C1879" s="163"/>
      <c r="D1879" s="163"/>
      <c r="E1879" s="164"/>
      <c r="F1879" s="164"/>
      <c r="G1879" s="163"/>
      <c r="H1879" s="163"/>
      <c r="I1879" s="163"/>
      <c r="J1879" s="163"/>
      <c r="K1879" s="164"/>
      <c r="L1879" s="164"/>
      <c r="M1879" s="163"/>
      <c r="N1879" s="163"/>
      <c r="O1879" s="163"/>
    </row>
    <row r="1880" spans="1:15">
      <c r="A1880" s="163"/>
      <c r="B1880" s="163"/>
      <c r="C1880" s="163"/>
      <c r="D1880" s="163"/>
      <c r="E1880" s="164"/>
      <c r="F1880" s="164"/>
      <c r="G1880" s="163"/>
      <c r="H1880" s="163"/>
      <c r="I1880" s="163"/>
      <c r="J1880" s="163"/>
      <c r="K1880" s="164"/>
      <c r="L1880" s="164"/>
      <c r="M1880" s="163"/>
      <c r="N1880" s="163"/>
      <c r="O1880" s="163"/>
    </row>
    <row r="1881" spans="1:15">
      <c r="A1881" s="163"/>
      <c r="B1881" s="163"/>
      <c r="C1881" s="163"/>
      <c r="D1881" s="163"/>
      <c r="E1881" s="164"/>
      <c r="F1881" s="164"/>
      <c r="G1881" s="163"/>
      <c r="H1881" s="163"/>
      <c r="I1881" s="163"/>
      <c r="J1881" s="163"/>
      <c r="K1881" s="164"/>
      <c r="L1881" s="164"/>
      <c r="M1881" s="163"/>
      <c r="N1881" s="163"/>
      <c r="O1881" s="163"/>
    </row>
    <row r="1882" spans="1:15">
      <c r="A1882" s="163"/>
      <c r="B1882" s="163"/>
      <c r="C1882" s="163"/>
      <c r="D1882" s="163"/>
      <c r="E1882" s="164"/>
      <c r="F1882" s="164"/>
      <c r="G1882" s="163"/>
      <c r="H1882" s="163"/>
      <c r="I1882" s="163"/>
      <c r="J1882" s="163"/>
      <c r="K1882" s="164"/>
      <c r="L1882" s="164"/>
      <c r="M1882" s="163"/>
      <c r="N1882" s="163"/>
      <c r="O1882" s="163"/>
    </row>
    <row r="1883" spans="1:15">
      <c r="A1883" s="163"/>
      <c r="B1883" s="163"/>
      <c r="C1883" s="163"/>
      <c r="D1883" s="163"/>
      <c r="E1883" s="164"/>
      <c r="F1883" s="164"/>
      <c r="G1883" s="163"/>
      <c r="H1883" s="163"/>
      <c r="I1883" s="163"/>
      <c r="J1883" s="163"/>
      <c r="K1883" s="164"/>
      <c r="L1883" s="164"/>
      <c r="M1883" s="163"/>
      <c r="N1883" s="163"/>
      <c r="O1883" s="163"/>
    </row>
    <row r="1884" spans="1:15">
      <c r="A1884" s="163"/>
      <c r="B1884" s="163"/>
      <c r="C1884" s="163"/>
      <c r="D1884" s="163"/>
      <c r="E1884" s="164"/>
      <c r="F1884" s="164"/>
      <c r="G1884" s="163"/>
      <c r="H1884" s="163"/>
      <c r="I1884" s="163"/>
      <c r="J1884" s="163"/>
      <c r="K1884" s="164"/>
      <c r="L1884" s="164"/>
      <c r="M1884" s="163"/>
      <c r="N1884" s="163"/>
      <c r="O1884" s="163"/>
    </row>
    <row r="1885" spans="1:15">
      <c r="A1885" s="163"/>
      <c r="B1885" s="163"/>
      <c r="C1885" s="163"/>
      <c r="D1885" s="163"/>
      <c r="E1885" s="164"/>
      <c r="F1885" s="164"/>
      <c r="G1885" s="163"/>
      <c r="H1885" s="163"/>
      <c r="I1885" s="163"/>
      <c r="J1885" s="163"/>
      <c r="K1885" s="164"/>
      <c r="L1885" s="164"/>
      <c r="M1885" s="163"/>
      <c r="N1885" s="163"/>
      <c r="O1885" s="163"/>
    </row>
    <row r="1886" spans="1:15">
      <c r="A1886" s="163"/>
      <c r="B1886" s="163"/>
      <c r="C1886" s="163"/>
      <c r="D1886" s="163"/>
      <c r="E1886" s="164"/>
      <c r="F1886" s="164"/>
      <c r="G1886" s="163"/>
      <c r="H1886" s="163"/>
      <c r="I1886" s="163"/>
      <c r="J1886" s="163"/>
      <c r="K1886" s="164"/>
      <c r="L1886" s="164"/>
      <c r="M1886" s="163"/>
      <c r="N1886" s="163"/>
      <c r="O1886" s="163"/>
    </row>
    <row r="1887" spans="1:15">
      <c r="A1887" s="163"/>
      <c r="B1887" s="163"/>
      <c r="C1887" s="163"/>
      <c r="D1887" s="163"/>
      <c r="E1887" s="164"/>
      <c r="F1887" s="164"/>
      <c r="G1887" s="163"/>
      <c r="H1887" s="163"/>
      <c r="I1887" s="163"/>
      <c r="J1887" s="163"/>
      <c r="K1887" s="164"/>
      <c r="L1887" s="164"/>
      <c r="M1887" s="163"/>
      <c r="N1887" s="163"/>
      <c r="O1887" s="163"/>
    </row>
    <row r="1888" spans="1:15">
      <c r="A1888" s="163"/>
      <c r="B1888" s="163"/>
      <c r="C1888" s="163"/>
      <c r="D1888" s="163"/>
      <c r="E1888" s="164"/>
      <c r="F1888" s="164"/>
      <c r="G1888" s="163"/>
      <c r="H1888" s="163"/>
      <c r="I1888" s="163"/>
      <c r="J1888" s="163"/>
      <c r="K1888" s="164"/>
      <c r="L1888" s="164"/>
      <c r="M1888" s="163"/>
      <c r="N1888" s="163"/>
      <c r="O1888" s="163"/>
    </row>
    <row r="1889" spans="1:15">
      <c r="A1889" s="163"/>
      <c r="B1889" s="163"/>
      <c r="C1889" s="163"/>
      <c r="D1889" s="163"/>
      <c r="E1889" s="164"/>
      <c r="F1889" s="164"/>
      <c r="G1889" s="163"/>
      <c r="H1889" s="163"/>
      <c r="I1889" s="163"/>
      <c r="J1889" s="163"/>
      <c r="K1889" s="164"/>
      <c r="L1889" s="164"/>
      <c r="M1889" s="163"/>
      <c r="N1889" s="163"/>
      <c r="O1889" s="163"/>
    </row>
    <row r="1890" spans="1:15">
      <c r="A1890" s="163"/>
      <c r="B1890" s="163"/>
      <c r="C1890" s="163"/>
      <c r="D1890" s="163"/>
      <c r="E1890" s="164"/>
      <c r="F1890" s="164"/>
      <c r="G1890" s="163"/>
      <c r="H1890" s="163"/>
      <c r="I1890" s="163"/>
      <c r="J1890" s="163"/>
      <c r="K1890" s="164"/>
      <c r="L1890" s="164"/>
      <c r="M1890" s="163"/>
      <c r="N1890" s="163"/>
      <c r="O1890" s="163"/>
    </row>
    <row r="1891" spans="1:15">
      <c r="A1891" s="163"/>
      <c r="B1891" s="163"/>
      <c r="C1891" s="163"/>
      <c r="D1891" s="163"/>
      <c r="E1891" s="164"/>
      <c r="F1891" s="164"/>
      <c r="G1891" s="163"/>
      <c r="H1891" s="163"/>
      <c r="I1891" s="163"/>
      <c r="J1891" s="163"/>
      <c r="K1891" s="164"/>
      <c r="L1891" s="164"/>
      <c r="M1891" s="163"/>
      <c r="N1891" s="163"/>
      <c r="O1891" s="163"/>
    </row>
    <row r="1892" spans="1:15">
      <c r="A1892" s="163"/>
      <c r="B1892" s="163"/>
      <c r="C1892" s="163"/>
      <c r="D1892" s="163"/>
      <c r="E1892" s="164"/>
      <c r="F1892" s="164"/>
      <c r="G1892" s="163"/>
      <c r="H1892" s="163"/>
      <c r="I1892" s="163"/>
      <c r="J1892" s="163"/>
      <c r="K1892" s="164"/>
      <c r="L1892" s="164"/>
      <c r="M1892" s="163"/>
      <c r="N1892" s="163"/>
      <c r="O1892" s="163"/>
    </row>
    <row r="1893" spans="1:15">
      <c r="A1893" s="163"/>
      <c r="B1893" s="163"/>
      <c r="C1893" s="163"/>
      <c r="D1893" s="163"/>
      <c r="E1893" s="164"/>
      <c r="F1893" s="164"/>
      <c r="G1893" s="163"/>
      <c r="H1893" s="163"/>
      <c r="I1893" s="163"/>
      <c r="J1893" s="163"/>
      <c r="K1893" s="164"/>
      <c r="L1893" s="164"/>
      <c r="M1893" s="163"/>
      <c r="N1893" s="163"/>
      <c r="O1893" s="163"/>
    </row>
    <row r="1894" spans="1:15">
      <c r="A1894" s="163"/>
      <c r="B1894" s="163"/>
      <c r="C1894" s="163"/>
      <c r="D1894" s="163"/>
      <c r="E1894" s="164"/>
      <c r="F1894" s="164"/>
      <c r="G1894" s="163"/>
      <c r="H1894" s="163"/>
      <c r="I1894" s="163"/>
      <c r="J1894" s="163"/>
      <c r="K1894" s="164"/>
      <c r="L1894" s="164"/>
      <c r="M1894" s="163"/>
      <c r="N1894" s="163"/>
      <c r="O1894" s="163"/>
    </row>
    <row r="1895" spans="1:15">
      <c r="A1895" s="163"/>
      <c r="B1895" s="163"/>
      <c r="C1895" s="163"/>
      <c r="D1895" s="163"/>
      <c r="E1895" s="164"/>
      <c r="F1895" s="164"/>
      <c r="G1895" s="163"/>
      <c r="H1895" s="163"/>
      <c r="I1895" s="163"/>
      <c r="J1895" s="163"/>
      <c r="K1895" s="164"/>
      <c r="L1895" s="164"/>
      <c r="M1895" s="163"/>
      <c r="N1895" s="163"/>
      <c r="O1895" s="163"/>
    </row>
    <row r="1896" spans="1:15">
      <c r="A1896" s="163"/>
      <c r="B1896" s="163"/>
      <c r="C1896" s="163"/>
      <c r="D1896" s="163"/>
      <c r="E1896" s="164"/>
      <c r="F1896" s="164"/>
      <c r="G1896" s="163"/>
      <c r="H1896" s="163"/>
      <c r="I1896" s="163"/>
      <c r="J1896" s="163"/>
      <c r="K1896" s="164"/>
      <c r="L1896" s="164"/>
      <c r="M1896" s="163"/>
      <c r="N1896" s="163"/>
      <c r="O1896" s="163"/>
    </row>
    <row r="1897" spans="1:15">
      <c r="A1897" s="163"/>
      <c r="B1897" s="163"/>
      <c r="C1897" s="163"/>
      <c r="D1897" s="163"/>
      <c r="E1897" s="164"/>
      <c r="F1897" s="164"/>
      <c r="G1897" s="163"/>
      <c r="H1897" s="163"/>
      <c r="I1897" s="163"/>
      <c r="J1897" s="163"/>
      <c r="K1897" s="164"/>
      <c r="L1897" s="164"/>
      <c r="M1897" s="163"/>
      <c r="N1897" s="163"/>
      <c r="O1897" s="163"/>
    </row>
    <row r="1898" spans="1:15">
      <c r="A1898" s="163"/>
      <c r="B1898" s="163"/>
      <c r="C1898" s="163"/>
      <c r="D1898" s="163"/>
      <c r="E1898" s="164"/>
      <c r="F1898" s="164"/>
      <c r="G1898" s="163"/>
      <c r="H1898" s="163"/>
      <c r="I1898" s="163"/>
      <c r="J1898" s="163"/>
      <c r="K1898" s="164"/>
      <c r="L1898" s="164"/>
      <c r="M1898" s="163"/>
      <c r="N1898" s="163"/>
      <c r="O1898" s="163"/>
    </row>
    <row r="1899" spans="1:15">
      <c r="A1899" s="163"/>
      <c r="B1899" s="163"/>
      <c r="C1899" s="163"/>
      <c r="D1899" s="163"/>
      <c r="E1899" s="164"/>
      <c r="F1899" s="164"/>
      <c r="G1899" s="163"/>
      <c r="H1899" s="163"/>
      <c r="I1899" s="163"/>
      <c r="J1899" s="163"/>
      <c r="K1899" s="164"/>
      <c r="L1899" s="164"/>
      <c r="M1899" s="163"/>
      <c r="N1899" s="163"/>
      <c r="O1899" s="163"/>
    </row>
    <row r="1900" spans="1:15">
      <c r="A1900" s="163"/>
      <c r="B1900" s="163"/>
      <c r="C1900" s="163"/>
      <c r="D1900" s="163"/>
      <c r="E1900" s="164"/>
      <c r="F1900" s="164"/>
      <c r="G1900" s="163"/>
      <c r="H1900" s="163"/>
      <c r="I1900" s="163"/>
      <c r="J1900" s="163"/>
      <c r="K1900" s="164"/>
      <c r="L1900" s="164"/>
      <c r="M1900" s="163"/>
      <c r="N1900" s="163"/>
      <c r="O1900" s="163"/>
    </row>
    <row r="1901" spans="1:15">
      <c r="A1901" s="163"/>
      <c r="B1901" s="163"/>
      <c r="C1901" s="163"/>
      <c r="D1901" s="163"/>
      <c r="E1901" s="164"/>
      <c r="F1901" s="164"/>
      <c r="G1901" s="163"/>
      <c r="H1901" s="163"/>
      <c r="I1901" s="163"/>
      <c r="J1901" s="163"/>
      <c r="K1901" s="164"/>
      <c r="L1901" s="164"/>
      <c r="M1901" s="163"/>
      <c r="N1901" s="163"/>
      <c r="O1901" s="163"/>
    </row>
    <row r="1902" spans="1:15">
      <c r="A1902" s="163"/>
      <c r="B1902" s="163"/>
      <c r="C1902" s="163"/>
      <c r="D1902" s="163"/>
      <c r="E1902" s="164"/>
      <c r="F1902" s="164"/>
      <c r="G1902" s="163"/>
      <c r="H1902" s="163"/>
      <c r="I1902" s="163"/>
      <c r="J1902" s="163"/>
      <c r="K1902" s="164"/>
      <c r="L1902" s="164"/>
      <c r="M1902" s="163"/>
      <c r="N1902" s="163"/>
      <c r="O1902" s="163"/>
    </row>
    <row r="1903" spans="1:15">
      <c r="A1903" s="163"/>
      <c r="B1903" s="163"/>
      <c r="C1903" s="163"/>
      <c r="D1903" s="163"/>
      <c r="E1903" s="164"/>
      <c r="F1903" s="164"/>
      <c r="G1903" s="163"/>
      <c r="H1903" s="163"/>
      <c r="I1903" s="163"/>
      <c r="J1903" s="163"/>
      <c r="K1903" s="164"/>
      <c r="L1903" s="164"/>
      <c r="M1903" s="163"/>
      <c r="N1903" s="163"/>
      <c r="O1903" s="163"/>
    </row>
    <row r="1904" spans="1:15">
      <c r="A1904" s="163"/>
      <c r="B1904" s="163"/>
      <c r="C1904" s="163"/>
      <c r="D1904" s="163"/>
      <c r="E1904" s="164"/>
      <c r="F1904" s="164"/>
      <c r="G1904" s="163"/>
      <c r="H1904" s="163"/>
      <c r="I1904" s="163"/>
      <c r="J1904" s="163"/>
      <c r="K1904" s="164"/>
      <c r="L1904" s="164"/>
      <c r="M1904" s="163"/>
      <c r="N1904" s="163"/>
      <c r="O1904" s="163"/>
    </row>
    <row r="1905" spans="1:15">
      <c r="A1905" s="163"/>
      <c r="B1905" s="163"/>
      <c r="C1905" s="163"/>
      <c r="D1905" s="163"/>
      <c r="E1905" s="164"/>
      <c r="F1905" s="164"/>
      <c r="G1905" s="163"/>
      <c r="H1905" s="163"/>
      <c r="I1905" s="163"/>
      <c r="J1905" s="163"/>
      <c r="K1905" s="164"/>
      <c r="L1905" s="164"/>
      <c r="M1905" s="163"/>
      <c r="N1905" s="163"/>
      <c r="O1905" s="163"/>
    </row>
    <row r="1906" spans="1:15">
      <c r="A1906" s="163"/>
      <c r="B1906" s="163"/>
      <c r="C1906" s="163"/>
      <c r="D1906" s="163"/>
      <c r="E1906" s="164"/>
      <c r="F1906" s="164"/>
      <c r="G1906" s="163"/>
      <c r="H1906" s="163"/>
      <c r="I1906" s="163"/>
      <c r="J1906" s="163"/>
      <c r="K1906" s="164"/>
      <c r="L1906" s="164"/>
      <c r="M1906" s="163"/>
      <c r="N1906" s="163"/>
      <c r="O1906" s="163"/>
    </row>
    <row r="1907" spans="1:15">
      <c r="A1907" s="163"/>
      <c r="B1907" s="163"/>
      <c r="C1907" s="163"/>
      <c r="D1907" s="163"/>
      <c r="E1907" s="164"/>
      <c r="F1907" s="164"/>
      <c r="G1907" s="163"/>
      <c r="H1907" s="163"/>
      <c r="I1907" s="163"/>
      <c r="J1907" s="163"/>
      <c r="K1907" s="164"/>
      <c r="L1907" s="164"/>
      <c r="M1907" s="163"/>
      <c r="N1907" s="163"/>
      <c r="O1907" s="163"/>
    </row>
    <row r="1908" spans="1:15">
      <c r="A1908" s="163"/>
      <c r="B1908" s="163"/>
      <c r="C1908" s="163"/>
      <c r="D1908" s="163"/>
      <c r="E1908" s="164"/>
      <c r="F1908" s="164"/>
      <c r="G1908" s="163"/>
      <c r="H1908" s="163"/>
      <c r="I1908" s="163"/>
      <c r="J1908" s="163"/>
      <c r="K1908" s="164"/>
      <c r="L1908" s="164"/>
      <c r="M1908" s="163"/>
      <c r="N1908" s="163"/>
      <c r="O1908" s="163"/>
    </row>
    <row r="1909" spans="1:15">
      <c r="A1909" s="163"/>
      <c r="B1909" s="163"/>
      <c r="C1909" s="163"/>
      <c r="D1909" s="163"/>
      <c r="E1909" s="164"/>
      <c r="F1909" s="164"/>
      <c r="G1909" s="163"/>
      <c r="H1909" s="163"/>
      <c r="I1909" s="163"/>
      <c r="J1909" s="163"/>
      <c r="K1909" s="164"/>
      <c r="L1909" s="164"/>
      <c r="M1909" s="163"/>
      <c r="N1909" s="163"/>
      <c r="O1909" s="163"/>
    </row>
    <row r="1910" spans="1:15">
      <c r="A1910" s="163"/>
      <c r="B1910" s="163"/>
      <c r="C1910" s="163"/>
      <c r="D1910" s="163"/>
      <c r="E1910" s="164"/>
      <c r="F1910" s="164"/>
      <c r="G1910" s="163"/>
      <c r="H1910" s="163"/>
      <c r="I1910" s="163"/>
      <c r="J1910" s="163"/>
      <c r="K1910" s="164"/>
      <c r="L1910" s="164"/>
      <c r="M1910" s="163"/>
      <c r="N1910" s="163"/>
      <c r="O1910" s="163"/>
    </row>
    <row r="1911" spans="1:15">
      <c r="A1911" s="163"/>
      <c r="B1911" s="163"/>
      <c r="C1911" s="163"/>
      <c r="D1911" s="163"/>
      <c r="E1911" s="164"/>
      <c r="F1911" s="164"/>
      <c r="G1911" s="163"/>
      <c r="H1911" s="163"/>
      <c r="I1911" s="163"/>
      <c r="J1911" s="163"/>
      <c r="K1911" s="164"/>
      <c r="L1911" s="164"/>
      <c r="M1911" s="163"/>
      <c r="N1911" s="163"/>
      <c r="O1911" s="163"/>
    </row>
    <row r="1912" spans="1:15">
      <c r="A1912" s="163"/>
      <c r="B1912" s="163"/>
      <c r="C1912" s="163"/>
      <c r="D1912" s="163"/>
      <c r="E1912" s="164"/>
      <c r="F1912" s="164"/>
      <c r="G1912" s="163"/>
      <c r="H1912" s="163"/>
      <c r="I1912" s="163"/>
      <c r="J1912" s="163"/>
      <c r="K1912" s="164"/>
      <c r="L1912" s="164"/>
      <c r="M1912" s="163"/>
      <c r="N1912" s="163"/>
      <c r="O1912" s="163"/>
    </row>
    <row r="1913" spans="1:15">
      <c r="A1913" s="163"/>
      <c r="B1913" s="163"/>
      <c r="C1913" s="163"/>
      <c r="D1913" s="163"/>
      <c r="E1913" s="164"/>
      <c r="F1913" s="164"/>
      <c r="G1913" s="163"/>
      <c r="H1913" s="163"/>
      <c r="I1913" s="163"/>
      <c r="J1913" s="163"/>
      <c r="K1913" s="164"/>
      <c r="L1913" s="164"/>
      <c r="M1913" s="163"/>
      <c r="N1913" s="163"/>
      <c r="O1913" s="163"/>
    </row>
    <row r="1914" spans="1:15">
      <c r="A1914" s="163"/>
      <c r="B1914" s="163"/>
      <c r="C1914" s="163"/>
      <c r="D1914" s="163"/>
      <c r="E1914" s="164"/>
      <c r="F1914" s="164"/>
      <c r="G1914" s="163"/>
      <c r="H1914" s="163"/>
      <c r="I1914" s="163"/>
      <c r="J1914" s="163"/>
      <c r="K1914" s="164"/>
      <c r="L1914" s="164"/>
      <c r="M1914" s="163"/>
      <c r="N1914" s="163"/>
      <c r="O1914" s="163"/>
    </row>
    <row r="1915" spans="1:15">
      <c r="A1915" s="163"/>
      <c r="B1915" s="163"/>
      <c r="C1915" s="163"/>
      <c r="D1915" s="163"/>
      <c r="E1915" s="164"/>
      <c r="F1915" s="164"/>
      <c r="G1915" s="163"/>
      <c r="H1915" s="163"/>
      <c r="I1915" s="163"/>
      <c r="J1915" s="163"/>
      <c r="K1915" s="164"/>
      <c r="L1915" s="164"/>
      <c r="M1915" s="163"/>
      <c r="N1915" s="163"/>
      <c r="O1915" s="163"/>
    </row>
    <row r="1916" spans="1:15">
      <c r="A1916" s="163"/>
      <c r="B1916" s="163"/>
      <c r="C1916" s="163"/>
      <c r="D1916" s="163"/>
      <c r="E1916" s="164"/>
      <c r="F1916" s="164"/>
      <c r="G1916" s="163"/>
      <c r="H1916" s="163"/>
      <c r="I1916" s="163"/>
      <c r="J1916" s="163"/>
      <c r="K1916" s="164"/>
      <c r="L1916" s="164"/>
      <c r="M1916" s="163"/>
      <c r="N1916" s="163"/>
      <c r="O1916" s="163"/>
    </row>
    <row r="1917" spans="1:15">
      <c r="A1917" s="163"/>
      <c r="B1917" s="163"/>
      <c r="C1917" s="163"/>
      <c r="D1917" s="163"/>
      <c r="E1917" s="164"/>
      <c r="F1917" s="164"/>
      <c r="G1917" s="163"/>
      <c r="H1917" s="163"/>
      <c r="I1917" s="163"/>
      <c r="J1917" s="163"/>
      <c r="K1917" s="164"/>
      <c r="L1917" s="164"/>
      <c r="M1917" s="163"/>
      <c r="N1917" s="163"/>
      <c r="O1917" s="163"/>
    </row>
    <row r="1918" spans="1:15">
      <c r="A1918" s="163"/>
      <c r="B1918" s="163"/>
      <c r="C1918" s="163"/>
      <c r="D1918" s="163"/>
      <c r="E1918" s="164"/>
      <c r="F1918" s="164"/>
      <c r="G1918" s="163"/>
      <c r="H1918" s="163"/>
      <c r="I1918" s="163"/>
      <c r="J1918" s="163"/>
      <c r="K1918" s="164"/>
      <c r="L1918" s="164"/>
      <c r="M1918" s="163"/>
      <c r="N1918" s="163"/>
      <c r="O1918" s="163"/>
    </row>
    <row r="1919" spans="1:15">
      <c r="A1919" s="163"/>
      <c r="B1919" s="163"/>
      <c r="C1919" s="163"/>
      <c r="D1919" s="163"/>
      <c r="E1919" s="164"/>
      <c r="F1919" s="164"/>
      <c r="G1919" s="163"/>
      <c r="H1919" s="163"/>
      <c r="I1919" s="163"/>
      <c r="J1919" s="163"/>
      <c r="K1919" s="164"/>
      <c r="L1919" s="164"/>
      <c r="M1919" s="163"/>
      <c r="N1919" s="163"/>
      <c r="O1919" s="163"/>
    </row>
    <row r="1920" spans="1:15">
      <c r="A1920" s="163"/>
      <c r="B1920" s="163"/>
      <c r="C1920" s="163"/>
      <c r="D1920" s="163"/>
      <c r="E1920" s="164"/>
      <c r="F1920" s="164"/>
      <c r="G1920" s="163"/>
      <c r="H1920" s="163"/>
      <c r="I1920" s="163"/>
      <c r="J1920" s="163"/>
      <c r="K1920" s="164"/>
      <c r="L1920" s="164"/>
      <c r="M1920" s="163"/>
      <c r="N1920" s="163"/>
      <c r="O1920" s="163"/>
    </row>
    <row r="1921" spans="1:15">
      <c r="A1921" s="163"/>
      <c r="B1921" s="163"/>
      <c r="C1921" s="163"/>
      <c r="D1921" s="163"/>
      <c r="E1921" s="164"/>
      <c r="F1921" s="164"/>
      <c r="G1921" s="163"/>
      <c r="H1921" s="163"/>
      <c r="I1921" s="163"/>
      <c r="J1921" s="163"/>
      <c r="K1921" s="164"/>
      <c r="L1921" s="164"/>
      <c r="M1921" s="163"/>
      <c r="N1921" s="163"/>
      <c r="O1921" s="163"/>
    </row>
    <row r="1922" spans="1:15">
      <c r="A1922" s="163"/>
      <c r="B1922" s="163"/>
      <c r="C1922" s="163"/>
      <c r="D1922" s="163"/>
      <c r="E1922" s="164"/>
      <c r="F1922" s="164"/>
      <c r="G1922" s="163"/>
      <c r="H1922" s="163"/>
      <c r="I1922" s="163"/>
      <c r="J1922" s="163"/>
      <c r="K1922" s="164"/>
      <c r="L1922" s="164"/>
      <c r="M1922" s="163"/>
      <c r="N1922" s="163"/>
      <c r="O1922" s="163"/>
    </row>
    <row r="1923" spans="1:15">
      <c r="A1923" s="163"/>
      <c r="B1923" s="163"/>
      <c r="C1923" s="163"/>
      <c r="D1923" s="163"/>
      <c r="E1923" s="164"/>
      <c r="F1923" s="164"/>
      <c r="G1923" s="163"/>
      <c r="H1923" s="163"/>
      <c r="I1923" s="163"/>
      <c r="J1923" s="163"/>
      <c r="K1923" s="164"/>
      <c r="L1923" s="164"/>
      <c r="M1923" s="163"/>
      <c r="N1923" s="163"/>
      <c r="O1923" s="163"/>
    </row>
    <row r="1924" spans="1:15">
      <c r="A1924" s="163"/>
      <c r="B1924" s="163"/>
      <c r="C1924" s="163"/>
      <c r="D1924" s="163"/>
      <c r="E1924" s="164"/>
      <c r="F1924" s="164"/>
      <c r="G1924" s="163"/>
      <c r="H1924" s="163"/>
      <c r="I1924" s="163"/>
      <c r="J1924" s="163"/>
      <c r="K1924" s="164"/>
      <c r="L1924" s="164"/>
      <c r="M1924" s="163"/>
      <c r="N1924" s="163"/>
      <c r="O1924" s="163"/>
    </row>
    <row r="1925" spans="1:15">
      <c r="A1925" s="163"/>
      <c r="B1925" s="163"/>
      <c r="C1925" s="163"/>
      <c r="D1925" s="163"/>
      <c r="E1925" s="164"/>
      <c r="F1925" s="164"/>
      <c r="G1925" s="163"/>
      <c r="H1925" s="163"/>
      <c r="I1925" s="163"/>
      <c r="J1925" s="163"/>
      <c r="K1925" s="164"/>
      <c r="L1925" s="164"/>
      <c r="M1925" s="163"/>
      <c r="N1925" s="163"/>
      <c r="O1925" s="163"/>
    </row>
    <row r="1926" spans="1:15">
      <c r="A1926" s="163"/>
      <c r="B1926" s="163"/>
      <c r="C1926" s="163"/>
      <c r="D1926" s="163"/>
      <c r="E1926" s="164"/>
      <c r="F1926" s="164"/>
      <c r="G1926" s="163"/>
      <c r="H1926" s="163"/>
      <c r="I1926" s="163"/>
      <c r="J1926" s="163"/>
      <c r="K1926" s="164"/>
      <c r="L1926" s="164"/>
      <c r="M1926" s="163"/>
      <c r="N1926" s="163"/>
      <c r="O1926" s="163"/>
    </row>
    <row r="1927" spans="1:15">
      <c r="A1927" s="163"/>
      <c r="B1927" s="163"/>
      <c r="C1927" s="163"/>
      <c r="D1927" s="163"/>
      <c r="E1927" s="164"/>
      <c r="F1927" s="164"/>
      <c r="G1927" s="163"/>
      <c r="H1927" s="163"/>
      <c r="I1927" s="163"/>
      <c r="J1927" s="163"/>
      <c r="K1927" s="164"/>
      <c r="L1927" s="164"/>
      <c r="M1927" s="163"/>
      <c r="N1927" s="163"/>
      <c r="O1927" s="163"/>
    </row>
    <row r="1928" spans="1:15">
      <c r="A1928" s="163"/>
      <c r="B1928" s="163"/>
      <c r="C1928" s="163"/>
      <c r="D1928" s="163"/>
      <c r="E1928" s="164"/>
      <c r="F1928" s="164"/>
      <c r="G1928" s="163"/>
      <c r="H1928" s="163"/>
      <c r="I1928" s="163"/>
      <c r="J1928" s="163"/>
      <c r="K1928" s="164"/>
      <c r="L1928" s="164"/>
      <c r="M1928" s="163"/>
      <c r="N1928" s="163"/>
      <c r="O1928" s="163"/>
    </row>
    <row r="1929" spans="1:15">
      <c r="A1929" s="163"/>
      <c r="B1929" s="163"/>
      <c r="C1929" s="163"/>
      <c r="D1929" s="163"/>
      <c r="E1929" s="164"/>
      <c r="F1929" s="164"/>
      <c r="G1929" s="163"/>
      <c r="H1929" s="163"/>
      <c r="I1929" s="163"/>
      <c r="J1929" s="163"/>
      <c r="K1929" s="164"/>
      <c r="L1929" s="164"/>
      <c r="M1929" s="163"/>
      <c r="N1929" s="163"/>
      <c r="O1929" s="163"/>
    </row>
    <row r="1930" spans="1:15">
      <c r="A1930" s="163"/>
      <c r="B1930" s="163"/>
      <c r="C1930" s="163"/>
      <c r="D1930" s="163"/>
      <c r="E1930" s="164"/>
      <c r="F1930" s="164"/>
      <c r="G1930" s="163"/>
      <c r="H1930" s="163"/>
      <c r="I1930" s="163"/>
      <c r="J1930" s="163"/>
      <c r="K1930" s="164"/>
      <c r="L1930" s="164"/>
      <c r="M1930" s="163"/>
      <c r="N1930" s="163"/>
      <c r="O1930" s="163"/>
    </row>
    <row r="1931" spans="1:15">
      <c r="A1931" s="163"/>
      <c r="B1931" s="163"/>
      <c r="C1931" s="163"/>
      <c r="D1931" s="163"/>
      <c r="E1931" s="164"/>
      <c r="F1931" s="164"/>
      <c r="G1931" s="163"/>
      <c r="H1931" s="163"/>
      <c r="I1931" s="163"/>
      <c r="J1931" s="163"/>
      <c r="K1931" s="164"/>
      <c r="L1931" s="164"/>
      <c r="M1931" s="163"/>
      <c r="N1931" s="163"/>
      <c r="O1931" s="163"/>
    </row>
    <row r="1932" spans="1:15">
      <c r="A1932" s="163"/>
      <c r="B1932" s="163"/>
      <c r="C1932" s="163"/>
      <c r="D1932" s="163"/>
      <c r="E1932" s="164"/>
      <c r="F1932" s="164"/>
      <c r="G1932" s="163"/>
      <c r="H1932" s="163"/>
      <c r="I1932" s="163"/>
      <c r="J1932" s="163"/>
      <c r="K1932" s="164"/>
      <c r="L1932" s="164"/>
      <c r="M1932" s="163"/>
      <c r="N1932" s="163"/>
      <c r="O1932" s="163"/>
    </row>
    <row r="1933" spans="1:15">
      <c r="A1933" s="163"/>
      <c r="B1933" s="163"/>
      <c r="C1933" s="163"/>
      <c r="D1933" s="163"/>
      <c r="E1933" s="164"/>
      <c r="F1933" s="164"/>
      <c r="G1933" s="163"/>
      <c r="H1933" s="163"/>
      <c r="I1933" s="163"/>
      <c r="J1933" s="163"/>
      <c r="K1933" s="164"/>
      <c r="L1933" s="164"/>
      <c r="M1933" s="163"/>
      <c r="N1933" s="163"/>
      <c r="O1933" s="163"/>
    </row>
    <row r="1934" spans="1:15">
      <c r="A1934" s="163"/>
      <c r="B1934" s="163"/>
      <c r="C1934" s="163"/>
      <c r="D1934" s="163"/>
      <c r="E1934" s="164"/>
      <c r="F1934" s="164"/>
      <c r="G1934" s="163"/>
      <c r="H1934" s="163"/>
      <c r="I1934" s="163"/>
      <c r="J1934" s="163"/>
      <c r="K1934" s="164"/>
      <c r="L1934" s="164"/>
      <c r="M1934" s="163"/>
      <c r="N1934" s="163"/>
      <c r="O1934" s="163"/>
    </row>
    <row r="1935" spans="1:15">
      <c r="A1935" s="163"/>
      <c r="B1935" s="163"/>
      <c r="C1935" s="163"/>
      <c r="D1935" s="163"/>
      <c r="E1935" s="164"/>
      <c r="F1935" s="164"/>
      <c r="G1935" s="163"/>
      <c r="H1935" s="163"/>
      <c r="I1935" s="163"/>
      <c r="J1935" s="163"/>
      <c r="K1935" s="164"/>
      <c r="L1935" s="164"/>
      <c r="M1935" s="163"/>
      <c r="N1935" s="163"/>
      <c r="O1935" s="163"/>
    </row>
    <row r="1936" spans="1:15">
      <c r="A1936" s="163"/>
      <c r="B1936" s="163"/>
      <c r="C1936" s="163"/>
      <c r="D1936" s="163"/>
      <c r="E1936" s="164"/>
      <c r="F1936" s="164"/>
      <c r="G1936" s="163"/>
      <c r="H1936" s="163"/>
      <c r="I1936" s="163"/>
      <c r="J1936" s="163"/>
      <c r="K1936" s="164"/>
      <c r="L1936" s="164"/>
      <c r="M1936" s="163"/>
      <c r="N1936" s="163"/>
      <c r="O1936" s="163"/>
    </row>
    <row r="1937" spans="1:15">
      <c r="A1937" s="163"/>
      <c r="B1937" s="163"/>
      <c r="C1937" s="163"/>
      <c r="D1937" s="163"/>
      <c r="E1937" s="164"/>
      <c r="F1937" s="164"/>
      <c r="G1937" s="163"/>
      <c r="H1937" s="163"/>
      <c r="I1937" s="163"/>
      <c r="J1937" s="163"/>
      <c r="K1937" s="164"/>
      <c r="L1937" s="164"/>
      <c r="M1937" s="163"/>
      <c r="N1937" s="163"/>
      <c r="O1937" s="163"/>
    </row>
    <row r="1938" spans="1:15">
      <c r="A1938" s="163"/>
      <c r="B1938" s="163"/>
      <c r="C1938" s="163"/>
      <c r="D1938" s="163"/>
      <c r="E1938" s="164"/>
      <c r="F1938" s="164"/>
      <c r="G1938" s="163"/>
      <c r="H1938" s="163"/>
      <c r="I1938" s="163"/>
      <c r="J1938" s="163"/>
      <c r="K1938" s="164"/>
      <c r="L1938" s="164"/>
      <c r="M1938" s="163"/>
      <c r="N1938" s="163"/>
      <c r="O1938" s="163"/>
    </row>
    <row r="1939" spans="1:15">
      <c r="A1939" s="163"/>
      <c r="B1939" s="163"/>
      <c r="C1939" s="163"/>
      <c r="D1939" s="163"/>
      <c r="E1939" s="164"/>
      <c r="F1939" s="164"/>
      <c r="G1939" s="163"/>
      <c r="H1939" s="163"/>
      <c r="I1939" s="163"/>
      <c r="J1939" s="163"/>
      <c r="K1939" s="164"/>
      <c r="L1939" s="164"/>
      <c r="M1939" s="163"/>
      <c r="N1939" s="163"/>
      <c r="O1939" s="163"/>
    </row>
    <row r="1940" spans="1:15">
      <c r="A1940" s="163"/>
      <c r="B1940" s="163"/>
      <c r="C1940" s="163"/>
      <c r="D1940" s="163"/>
      <c r="E1940" s="164"/>
      <c r="F1940" s="164"/>
      <c r="G1940" s="163"/>
      <c r="H1940" s="163"/>
      <c r="I1940" s="163"/>
      <c r="J1940" s="163"/>
      <c r="K1940" s="164"/>
      <c r="L1940" s="164"/>
      <c r="M1940" s="163"/>
      <c r="N1940" s="163"/>
      <c r="O1940" s="163"/>
    </row>
    <row r="1941" spans="1:15">
      <c r="A1941" s="163"/>
      <c r="B1941" s="163"/>
      <c r="C1941" s="163"/>
      <c r="D1941" s="163"/>
      <c r="E1941" s="164"/>
      <c r="F1941" s="164"/>
      <c r="G1941" s="163"/>
      <c r="H1941" s="163"/>
      <c r="I1941" s="163"/>
      <c r="J1941" s="163"/>
      <c r="K1941" s="164"/>
      <c r="L1941" s="164"/>
      <c r="M1941" s="163"/>
      <c r="N1941" s="163"/>
      <c r="O1941" s="163"/>
    </row>
    <row r="1942" spans="1:15">
      <c r="A1942" s="163"/>
      <c r="B1942" s="163"/>
      <c r="C1942" s="163"/>
      <c r="D1942" s="163"/>
      <c r="E1942" s="164"/>
      <c r="F1942" s="164"/>
      <c r="G1942" s="163"/>
      <c r="H1942" s="163"/>
      <c r="I1942" s="163"/>
      <c r="J1942" s="163"/>
      <c r="K1942" s="164"/>
      <c r="L1942" s="164"/>
      <c r="M1942" s="163"/>
      <c r="N1942" s="163"/>
      <c r="O1942" s="163"/>
    </row>
    <row r="1943" spans="1:15">
      <c r="A1943" s="163"/>
      <c r="B1943" s="163"/>
      <c r="C1943" s="163"/>
      <c r="D1943" s="163"/>
      <c r="E1943" s="164"/>
      <c r="F1943" s="164"/>
      <c r="G1943" s="163"/>
      <c r="H1943" s="163"/>
      <c r="I1943" s="163"/>
      <c r="J1943" s="163"/>
      <c r="K1943" s="164"/>
      <c r="L1943" s="164"/>
      <c r="M1943" s="163"/>
      <c r="N1943" s="163"/>
      <c r="O1943" s="163"/>
    </row>
    <row r="1944" spans="1:15">
      <c r="A1944" s="163"/>
      <c r="B1944" s="163"/>
      <c r="C1944" s="163"/>
      <c r="D1944" s="163"/>
      <c r="E1944" s="164"/>
      <c r="F1944" s="164"/>
      <c r="G1944" s="163"/>
      <c r="H1944" s="163"/>
      <c r="I1944" s="163"/>
      <c r="J1944" s="163"/>
      <c r="K1944" s="164"/>
      <c r="L1944" s="164"/>
      <c r="M1944" s="163"/>
      <c r="N1944" s="163"/>
      <c r="O1944" s="163"/>
    </row>
    <row r="1945" spans="1:15">
      <c r="A1945" s="163"/>
      <c r="B1945" s="163"/>
      <c r="C1945" s="163"/>
      <c r="D1945" s="163"/>
      <c r="E1945" s="164"/>
      <c r="F1945" s="164"/>
      <c r="G1945" s="163"/>
      <c r="H1945" s="163"/>
      <c r="I1945" s="163"/>
      <c r="J1945" s="163"/>
      <c r="K1945" s="164"/>
      <c r="L1945" s="164"/>
      <c r="M1945" s="163"/>
      <c r="N1945" s="163"/>
      <c r="O1945" s="163"/>
    </row>
    <row r="1946" spans="1:15">
      <c r="A1946" s="163"/>
      <c r="B1946" s="163"/>
      <c r="C1946" s="163"/>
      <c r="D1946" s="163"/>
      <c r="E1946" s="164"/>
      <c r="F1946" s="164"/>
      <c r="G1946" s="163"/>
      <c r="H1946" s="163"/>
      <c r="I1946" s="163"/>
      <c r="J1946" s="163"/>
      <c r="K1946" s="164"/>
      <c r="L1946" s="164"/>
      <c r="M1946" s="163"/>
      <c r="N1946" s="163"/>
      <c r="O1946" s="163"/>
    </row>
    <row r="1947" spans="1:15">
      <c r="A1947" s="163"/>
      <c r="B1947" s="163"/>
      <c r="C1947" s="163"/>
      <c r="D1947" s="163"/>
      <c r="E1947" s="164"/>
      <c r="F1947" s="164"/>
      <c r="G1947" s="163"/>
      <c r="H1947" s="163"/>
      <c r="I1947" s="163"/>
      <c r="J1947" s="163"/>
      <c r="K1947" s="164"/>
      <c r="L1947" s="164"/>
      <c r="M1947" s="163"/>
      <c r="N1947" s="163"/>
      <c r="O1947" s="163"/>
    </row>
    <row r="1948" spans="1:15">
      <c r="A1948" s="163"/>
      <c r="B1948" s="163"/>
      <c r="C1948" s="163"/>
      <c r="D1948" s="163"/>
      <c r="E1948" s="164"/>
      <c r="F1948" s="164"/>
      <c r="G1948" s="163"/>
      <c r="H1948" s="163"/>
      <c r="I1948" s="163"/>
      <c r="J1948" s="163"/>
      <c r="K1948" s="164"/>
      <c r="L1948" s="164"/>
      <c r="M1948" s="163"/>
      <c r="N1948" s="163"/>
      <c r="O1948" s="163"/>
    </row>
    <row r="1949" spans="1:15">
      <c r="A1949" s="163"/>
      <c r="B1949" s="163"/>
      <c r="C1949" s="163"/>
      <c r="D1949" s="163"/>
      <c r="E1949" s="164"/>
      <c r="F1949" s="164"/>
      <c r="G1949" s="163"/>
      <c r="H1949" s="163"/>
      <c r="I1949" s="163"/>
      <c r="J1949" s="163"/>
      <c r="K1949" s="164"/>
      <c r="L1949" s="164"/>
      <c r="M1949" s="163"/>
      <c r="N1949" s="163"/>
      <c r="O1949" s="163"/>
    </row>
    <row r="1950" spans="1:15">
      <c r="A1950" s="163"/>
      <c r="B1950" s="163"/>
      <c r="C1950" s="163"/>
      <c r="D1950" s="163"/>
      <c r="E1950" s="164"/>
      <c r="F1950" s="164"/>
      <c r="G1950" s="163"/>
      <c r="H1950" s="163"/>
      <c r="I1950" s="163"/>
      <c r="J1950" s="163"/>
      <c r="K1950" s="164"/>
      <c r="L1950" s="164"/>
      <c r="M1950" s="163"/>
      <c r="N1950" s="163"/>
      <c r="O1950" s="163"/>
    </row>
    <row r="1951" spans="1:15">
      <c r="A1951" s="163"/>
      <c r="B1951" s="163"/>
      <c r="C1951" s="163"/>
      <c r="D1951" s="163"/>
      <c r="E1951" s="164"/>
      <c r="F1951" s="164"/>
      <c r="G1951" s="163"/>
      <c r="H1951" s="163"/>
      <c r="I1951" s="163"/>
      <c r="J1951" s="163"/>
      <c r="K1951" s="164"/>
      <c r="L1951" s="164"/>
      <c r="M1951" s="163"/>
      <c r="N1951" s="163"/>
      <c r="O1951" s="163"/>
    </row>
    <row r="1952" spans="1:15">
      <c r="A1952" s="163"/>
      <c r="B1952" s="163"/>
      <c r="C1952" s="163"/>
      <c r="D1952" s="163"/>
      <c r="E1952" s="164"/>
      <c r="F1952" s="164"/>
      <c r="G1952" s="163"/>
      <c r="H1952" s="163"/>
      <c r="I1952" s="163"/>
      <c r="J1952" s="163"/>
      <c r="K1952" s="164"/>
      <c r="L1952" s="164"/>
      <c r="M1952" s="163"/>
      <c r="N1952" s="163"/>
      <c r="O1952" s="163"/>
    </row>
    <row r="1953" spans="1:15">
      <c r="A1953" s="163"/>
      <c r="B1953" s="163"/>
      <c r="C1953" s="163"/>
      <c r="D1953" s="163"/>
      <c r="E1953" s="164"/>
      <c r="F1953" s="164"/>
      <c r="G1953" s="163"/>
      <c r="H1953" s="163"/>
      <c r="I1953" s="163"/>
      <c r="J1953" s="163"/>
      <c r="K1953" s="164"/>
      <c r="L1953" s="164"/>
      <c r="M1953" s="163"/>
      <c r="N1953" s="163"/>
      <c r="O1953" s="163"/>
    </row>
    <row r="1954" spans="1:15">
      <c r="A1954" s="163"/>
      <c r="B1954" s="163"/>
      <c r="C1954" s="163"/>
      <c r="D1954" s="163"/>
      <c r="E1954" s="164"/>
      <c r="F1954" s="164"/>
      <c r="G1954" s="163"/>
      <c r="H1954" s="163"/>
      <c r="I1954" s="163"/>
      <c r="J1954" s="163"/>
      <c r="K1954" s="164"/>
      <c r="L1954" s="164"/>
      <c r="M1954" s="163"/>
      <c r="N1954" s="163"/>
      <c r="O1954" s="163"/>
    </row>
    <row r="1955" spans="1:15">
      <c r="A1955" s="163"/>
      <c r="B1955" s="163"/>
      <c r="C1955" s="163"/>
      <c r="D1955" s="163"/>
      <c r="E1955" s="164"/>
      <c r="F1955" s="164"/>
      <c r="G1955" s="163"/>
      <c r="H1955" s="163"/>
      <c r="I1955" s="163"/>
      <c r="J1955" s="163"/>
      <c r="K1955" s="164"/>
      <c r="L1955" s="164"/>
      <c r="M1955" s="163"/>
      <c r="N1955" s="163"/>
      <c r="O1955" s="163"/>
    </row>
    <row r="1956" spans="1:15">
      <c r="A1956" s="163"/>
      <c r="B1956" s="163"/>
      <c r="C1956" s="163"/>
      <c r="D1956" s="163"/>
      <c r="E1956" s="164"/>
      <c r="F1956" s="164"/>
      <c r="G1956" s="163"/>
      <c r="H1956" s="163"/>
      <c r="I1956" s="163"/>
      <c r="J1956" s="163"/>
      <c r="K1956" s="164"/>
      <c r="L1956" s="164"/>
      <c r="M1956" s="163"/>
      <c r="N1956" s="163"/>
      <c r="O1956" s="163"/>
    </row>
    <row r="1957" spans="1:15">
      <c r="A1957" s="163"/>
      <c r="B1957" s="163"/>
      <c r="C1957" s="163"/>
      <c r="D1957" s="163"/>
      <c r="E1957" s="164"/>
      <c r="F1957" s="164"/>
      <c r="G1957" s="163"/>
      <c r="H1957" s="163"/>
      <c r="I1957" s="163"/>
      <c r="J1957" s="163"/>
      <c r="K1957" s="164"/>
      <c r="L1957" s="164"/>
      <c r="M1957" s="163"/>
      <c r="N1957" s="163"/>
      <c r="O1957" s="163"/>
    </row>
    <row r="1958" spans="1:15">
      <c r="A1958" s="163"/>
      <c r="B1958" s="163"/>
      <c r="C1958" s="163"/>
      <c r="D1958" s="163"/>
      <c r="E1958" s="164"/>
      <c r="F1958" s="164"/>
      <c r="G1958" s="163"/>
      <c r="H1958" s="163"/>
      <c r="I1958" s="163"/>
      <c r="J1958" s="163"/>
      <c r="K1958" s="164"/>
      <c r="L1958" s="164"/>
      <c r="M1958" s="163"/>
      <c r="N1958" s="163"/>
      <c r="O1958" s="163"/>
    </row>
    <row r="1959" spans="1:15">
      <c r="A1959" s="163"/>
      <c r="B1959" s="163"/>
      <c r="C1959" s="163"/>
      <c r="D1959" s="163"/>
      <c r="E1959" s="164"/>
      <c r="F1959" s="164"/>
      <c r="G1959" s="163"/>
      <c r="H1959" s="163"/>
      <c r="I1959" s="163"/>
      <c r="J1959" s="163"/>
      <c r="K1959" s="164"/>
      <c r="L1959" s="164"/>
      <c r="M1959" s="163"/>
      <c r="N1959" s="163"/>
      <c r="O1959" s="163"/>
    </row>
    <row r="1960" spans="1:15">
      <c r="A1960" s="163"/>
      <c r="B1960" s="163"/>
      <c r="C1960" s="163"/>
      <c r="D1960" s="163"/>
      <c r="E1960" s="164"/>
      <c r="F1960" s="164"/>
      <c r="G1960" s="163"/>
      <c r="H1960" s="163"/>
      <c r="I1960" s="163"/>
      <c r="J1960" s="163"/>
      <c r="K1960" s="164"/>
      <c r="L1960" s="164"/>
      <c r="M1960" s="163"/>
      <c r="N1960" s="163"/>
      <c r="O1960" s="163"/>
    </row>
    <row r="1961" spans="1:15">
      <c r="A1961" s="163"/>
      <c r="B1961" s="163"/>
      <c r="C1961" s="163"/>
      <c r="D1961" s="163"/>
      <c r="E1961" s="164"/>
      <c r="F1961" s="164"/>
      <c r="G1961" s="163"/>
      <c r="H1961" s="163"/>
      <c r="I1961" s="163"/>
      <c r="J1961" s="163"/>
      <c r="K1961" s="164"/>
      <c r="L1961" s="164"/>
      <c r="M1961" s="163"/>
      <c r="N1961" s="163"/>
      <c r="O1961" s="163"/>
    </row>
    <row r="1962" spans="1:15">
      <c r="A1962" s="163"/>
      <c r="B1962" s="163"/>
      <c r="C1962" s="163"/>
      <c r="D1962" s="163"/>
      <c r="E1962" s="164"/>
      <c r="F1962" s="164"/>
      <c r="G1962" s="163"/>
      <c r="H1962" s="163"/>
      <c r="I1962" s="163"/>
      <c r="J1962" s="163"/>
      <c r="K1962" s="164"/>
      <c r="L1962" s="164"/>
      <c r="M1962" s="163"/>
      <c r="N1962" s="163"/>
      <c r="O1962" s="163"/>
    </row>
    <row r="1963" spans="1:15">
      <c r="A1963" s="163"/>
      <c r="B1963" s="163"/>
      <c r="C1963" s="163"/>
      <c r="D1963" s="163"/>
      <c r="E1963" s="164"/>
      <c r="F1963" s="164"/>
      <c r="G1963" s="163"/>
      <c r="H1963" s="163"/>
      <c r="I1963" s="163"/>
      <c r="J1963" s="163"/>
      <c r="K1963" s="164"/>
      <c r="L1963" s="164"/>
      <c r="M1963" s="163"/>
      <c r="N1963" s="163"/>
      <c r="O1963" s="163"/>
    </row>
    <row r="1964" spans="1:15">
      <c r="A1964" s="163"/>
      <c r="B1964" s="163"/>
      <c r="C1964" s="163"/>
      <c r="D1964" s="163"/>
      <c r="E1964" s="164"/>
      <c r="F1964" s="164"/>
      <c r="G1964" s="163"/>
      <c r="H1964" s="163"/>
      <c r="I1964" s="163"/>
      <c r="J1964" s="163"/>
      <c r="K1964" s="164"/>
      <c r="L1964" s="164"/>
      <c r="M1964" s="163"/>
      <c r="N1964" s="163"/>
      <c r="O1964" s="163"/>
    </row>
    <row r="1965" spans="1:15">
      <c r="A1965" s="163"/>
      <c r="B1965" s="163"/>
      <c r="C1965" s="163"/>
      <c r="D1965" s="163"/>
      <c r="E1965" s="164"/>
      <c r="F1965" s="164"/>
      <c r="G1965" s="163"/>
      <c r="H1965" s="163"/>
      <c r="I1965" s="163"/>
      <c r="J1965" s="163"/>
      <c r="K1965" s="164"/>
      <c r="L1965" s="164"/>
      <c r="M1965" s="163"/>
      <c r="N1965" s="163"/>
      <c r="O1965" s="163"/>
    </row>
    <row r="1966" spans="1:15">
      <c r="A1966" s="163"/>
      <c r="B1966" s="163"/>
      <c r="C1966" s="163"/>
      <c r="D1966" s="163"/>
      <c r="E1966" s="164"/>
      <c r="F1966" s="164"/>
      <c r="G1966" s="163"/>
      <c r="H1966" s="163"/>
      <c r="I1966" s="163"/>
      <c r="J1966" s="163"/>
      <c r="K1966" s="164"/>
      <c r="L1966" s="164"/>
      <c r="M1966" s="163"/>
      <c r="N1966" s="163"/>
      <c r="O1966" s="163"/>
    </row>
    <row r="1967" spans="1:15">
      <c r="A1967" s="163"/>
      <c r="B1967" s="163"/>
      <c r="C1967" s="163"/>
      <c r="D1967" s="163"/>
      <c r="E1967" s="164"/>
      <c r="F1967" s="164"/>
      <c r="G1967" s="163"/>
      <c r="H1967" s="163"/>
      <c r="I1967" s="163"/>
      <c r="J1967" s="163"/>
      <c r="K1967" s="164"/>
      <c r="L1967" s="164"/>
      <c r="M1967" s="163"/>
      <c r="N1967" s="163"/>
      <c r="O1967" s="163"/>
    </row>
    <row r="1968" spans="1:15">
      <c r="A1968" s="163"/>
      <c r="B1968" s="163"/>
      <c r="C1968" s="163"/>
      <c r="D1968" s="163"/>
      <c r="E1968" s="164"/>
      <c r="F1968" s="164"/>
      <c r="G1968" s="163"/>
      <c r="H1968" s="163"/>
      <c r="I1968" s="163"/>
      <c r="J1968" s="163"/>
      <c r="K1968" s="164"/>
      <c r="L1968" s="164"/>
      <c r="M1968" s="163"/>
      <c r="N1968" s="163"/>
      <c r="O1968" s="163"/>
    </row>
    <row r="1969" spans="1:15">
      <c r="A1969" s="163"/>
      <c r="B1969" s="163"/>
      <c r="C1969" s="163"/>
      <c r="D1969" s="163"/>
      <c r="E1969" s="164"/>
      <c r="F1969" s="164"/>
      <c r="G1969" s="163"/>
      <c r="H1969" s="163"/>
      <c r="I1969" s="163"/>
      <c r="J1969" s="163"/>
      <c r="K1969" s="164"/>
      <c r="L1969" s="164"/>
      <c r="M1969" s="163"/>
      <c r="N1969" s="163"/>
      <c r="O1969" s="163"/>
    </row>
    <row r="1970" spans="1:15">
      <c r="A1970" s="163"/>
      <c r="B1970" s="163"/>
      <c r="C1970" s="163"/>
      <c r="D1970" s="163"/>
      <c r="E1970" s="164"/>
      <c r="F1970" s="164"/>
      <c r="G1970" s="163"/>
      <c r="H1970" s="163"/>
      <c r="I1970" s="163"/>
      <c r="J1970" s="163"/>
      <c r="K1970" s="164"/>
      <c r="L1970" s="164"/>
      <c r="M1970" s="163"/>
      <c r="N1970" s="163"/>
      <c r="O1970" s="163"/>
    </row>
    <row r="1971" spans="1:15">
      <c r="A1971" s="163"/>
      <c r="B1971" s="163"/>
      <c r="C1971" s="163"/>
      <c r="D1971" s="163"/>
      <c r="E1971" s="164"/>
      <c r="F1971" s="164"/>
      <c r="G1971" s="163"/>
      <c r="H1971" s="163"/>
      <c r="I1971" s="163"/>
      <c r="J1971" s="163"/>
      <c r="K1971" s="164"/>
      <c r="L1971" s="164"/>
      <c r="M1971" s="163"/>
      <c r="N1971" s="163"/>
      <c r="O1971" s="163"/>
    </row>
    <row r="1972" spans="1:15">
      <c r="A1972" s="163"/>
      <c r="B1972" s="163"/>
      <c r="C1972" s="163"/>
      <c r="D1972" s="163"/>
      <c r="E1972" s="164"/>
      <c r="F1972" s="164"/>
      <c r="G1972" s="163"/>
      <c r="H1972" s="163"/>
      <c r="I1972" s="163"/>
      <c r="J1972" s="163"/>
      <c r="K1972" s="164"/>
      <c r="L1972" s="164"/>
      <c r="M1972" s="163"/>
      <c r="N1972" s="163"/>
      <c r="O1972" s="163"/>
    </row>
    <row r="1973" spans="1:15">
      <c r="A1973" s="163"/>
      <c r="B1973" s="163"/>
      <c r="C1973" s="163"/>
      <c r="D1973" s="163"/>
      <c r="E1973" s="164"/>
      <c r="F1973" s="164"/>
      <c r="G1973" s="163"/>
      <c r="H1973" s="163"/>
      <c r="I1973" s="163"/>
      <c r="J1973" s="163"/>
      <c r="K1973" s="164"/>
      <c r="L1973" s="164"/>
      <c r="M1973" s="163"/>
      <c r="N1973" s="163"/>
      <c r="O1973" s="163"/>
    </row>
    <row r="1974" spans="1:15">
      <c r="A1974" s="163"/>
      <c r="B1974" s="163"/>
      <c r="C1974" s="163"/>
      <c r="D1974" s="163"/>
      <c r="E1974" s="164"/>
      <c r="F1974" s="164"/>
      <c r="G1974" s="163"/>
      <c r="H1974" s="163"/>
      <c r="I1974" s="163"/>
      <c r="J1974" s="163"/>
      <c r="K1974" s="164"/>
      <c r="L1974" s="164"/>
      <c r="M1974" s="163"/>
      <c r="N1974" s="163"/>
      <c r="O1974" s="163"/>
    </row>
    <row r="1975" spans="1:15">
      <c r="A1975" s="163"/>
      <c r="B1975" s="163"/>
      <c r="C1975" s="163"/>
      <c r="D1975" s="163"/>
      <c r="E1975" s="164"/>
      <c r="F1975" s="164"/>
      <c r="G1975" s="163"/>
      <c r="H1975" s="163"/>
      <c r="I1975" s="163"/>
      <c r="J1975" s="163"/>
      <c r="K1975" s="164"/>
      <c r="L1975" s="164"/>
      <c r="M1975" s="163"/>
      <c r="N1975" s="163"/>
      <c r="O1975" s="163"/>
    </row>
    <row r="1976" spans="1:15">
      <c r="A1976" s="163"/>
      <c r="B1976" s="163"/>
      <c r="C1976" s="163"/>
      <c r="D1976" s="163"/>
      <c r="E1976" s="164"/>
      <c r="F1976" s="164"/>
      <c r="G1976" s="163"/>
      <c r="H1976" s="163"/>
      <c r="I1976" s="163"/>
      <c r="J1976" s="163"/>
      <c r="K1976" s="164"/>
      <c r="L1976" s="164"/>
      <c r="M1976" s="163"/>
      <c r="N1976" s="163"/>
      <c r="O1976" s="163"/>
    </row>
    <row r="1977" spans="1:15">
      <c r="A1977" s="163"/>
      <c r="B1977" s="163"/>
      <c r="C1977" s="163"/>
      <c r="D1977" s="163"/>
      <c r="E1977" s="164"/>
      <c r="F1977" s="164"/>
      <c r="G1977" s="163"/>
      <c r="H1977" s="163"/>
      <c r="I1977" s="163"/>
      <c r="J1977" s="163"/>
      <c r="K1977" s="164"/>
      <c r="L1977" s="164"/>
      <c r="M1977" s="163"/>
      <c r="N1977" s="163"/>
      <c r="O1977" s="163"/>
    </row>
    <row r="1978" spans="1:15">
      <c r="A1978" s="163"/>
      <c r="B1978" s="163"/>
      <c r="C1978" s="163"/>
      <c r="D1978" s="163"/>
      <c r="E1978" s="164"/>
      <c r="F1978" s="164"/>
      <c r="G1978" s="163"/>
      <c r="H1978" s="163"/>
      <c r="I1978" s="163"/>
      <c r="J1978" s="163"/>
      <c r="K1978" s="164"/>
      <c r="L1978" s="164"/>
      <c r="M1978" s="163"/>
      <c r="N1978" s="163"/>
      <c r="O1978" s="163"/>
    </row>
    <row r="1979" spans="1:15">
      <c r="A1979" s="163"/>
      <c r="B1979" s="163"/>
      <c r="C1979" s="163"/>
      <c r="D1979" s="163"/>
      <c r="E1979" s="164"/>
      <c r="F1979" s="164"/>
      <c r="G1979" s="163"/>
      <c r="H1979" s="163"/>
      <c r="I1979" s="163"/>
      <c r="J1979" s="163"/>
      <c r="K1979" s="164"/>
      <c r="L1979" s="164"/>
      <c r="M1979" s="163"/>
      <c r="N1979" s="163"/>
      <c r="O1979" s="163"/>
    </row>
    <row r="1980" spans="1:15">
      <c r="A1980" s="163"/>
      <c r="B1980" s="163"/>
      <c r="C1980" s="163"/>
      <c r="D1980" s="163"/>
      <c r="E1980" s="164"/>
      <c r="F1980" s="164"/>
      <c r="G1980" s="163"/>
      <c r="H1980" s="163"/>
      <c r="I1980" s="163"/>
      <c r="J1980" s="163"/>
      <c r="K1980" s="164"/>
      <c r="L1980" s="164"/>
      <c r="M1980" s="163"/>
      <c r="N1980" s="163"/>
      <c r="O1980" s="163"/>
    </row>
    <row r="1981" spans="1:15">
      <c r="A1981" s="163"/>
      <c r="B1981" s="163"/>
      <c r="C1981" s="163"/>
      <c r="D1981" s="163"/>
      <c r="E1981" s="164"/>
      <c r="F1981" s="164"/>
      <c r="G1981" s="163"/>
      <c r="H1981" s="163"/>
      <c r="I1981" s="163"/>
      <c r="J1981" s="163"/>
      <c r="K1981" s="164"/>
      <c r="L1981" s="164"/>
      <c r="M1981" s="163"/>
      <c r="N1981" s="163"/>
      <c r="O1981" s="163"/>
    </row>
    <row r="1982" spans="1:15">
      <c r="A1982" s="163"/>
      <c r="B1982" s="163"/>
      <c r="C1982" s="163"/>
      <c r="D1982" s="163"/>
      <c r="E1982" s="164"/>
      <c r="F1982" s="164"/>
      <c r="G1982" s="163"/>
      <c r="H1982" s="163"/>
      <c r="I1982" s="163"/>
      <c r="J1982" s="163"/>
      <c r="K1982" s="164"/>
      <c r="L1982" s="164"/>
      <c r="M1982" s="163"/>
      <c r="N1982" s="163"/>
      <c r="O1982" s="163"/>
    </row>
    <row r="1983" spans="1:15">
      <c r="A1983" s="163"/>
      <c r="B1983" s="163"/>
      <c r="C1983" s="163"/>
      <c r="D1983" s="163"/>
      <c r="E1983" s="164"/>
      <c r="F1983" s="164"/>
      <c r="G1983" s="163"/>
      <c r="H1983" s="163"/>
      <c r="I1983" s="163"/>
      <c r="J1983" s="163"/>
      <c r="K1983" s="164"/>
      <c r="L1983" s="164"/>
      <c r="M1983" s="163"/>
      <c r="N1983" s="163"/>
      <c r="O1983" s="163"/>
    </row>
    <row r="1984" spans="1:15">
      <c r="A1984" s="163"/>
      <c r="B1984" s="163"/>
      <c r="C1984" s="163"/>
      <c r="D1984" s="163"/>
      <c r="E1984" s="164"/>
      <c r="F1984" s="164"/>
      <c r="G1984" s="163"/>
      <c r="H1984" s="163"/>
      <c r="I1984" s="163"/>
      <c r="J1984" s="163"/>
      <c r="K1984" s="164"/>
      <c r="L1984" s="164"/>
      <c r="M1984" s="163"/>
      <c r="N1984" s="163"/>
      <c r="O1984" s="163"/>
    </row>
    <row r="1985" spans="1:15">
      <c r="A1985" s="163"/>
      <c r="B1985" s="163"/>
      <c r="C1985" s="163"/>
      <c r="D1985" s="163"/>
      <c r="E1985" s="164"/>
      <c r="F1985" s="164"/>
      <c r="G1985" s="163"/>
      <c r="H1985" s="163"/>
      <c r="I1985" s="163"/>
      <c r="J1985" s="163"/>
      <c r="K1985" s="164"/>
      <c r="L1985" s="164"/>
      <c r="M1985" s="163"/>
      <c r="N1985" s="163"/>
      <c r="O1985" s="163"/>
    </row>
    <row r="1986" spans="1:15">
      <c r="A1986" s="163"/>
      <c r="B1986" s="163"/>
      <c r="C1986" s="163"/>
      <c r="D1986" s="163"/>
      <c r="E1986" s="164"/>
      <c r="F1986" s="164"/>
      <c r="G1986" s="163"/>
      <c r="H1986" s="163"/>
      <c r="I1986" s="163"/>
      <c r="J1986" s="163"/>
      <c r="K1986" s="164"/>
      <c r="L1986" s="164"/>
      <c r="M1986" s="163"/>
      <c r="N1986" s="163"/>
      <c r="O1986" s="163"/>
    </row>
    <row r="1987" spans="1:15">
      <c r="A1987" s="163"/>
      <c r="B1987" s="163"/>
      <c r="C1987" s="163"/>
      <c r="D1987" s="163"/>
      <c r="E1987" s="164"/>
      <c r="F1987" s="164"/>
      <c r="G1987" s="163"/>
      <c r="H1987" s="163"/>
      <c r="I1987" s="163"/>
      <c r="J1987" s="163"/>
      <c r="K1987" s="164"/>
      <c r="L1987" s="164"/>
      <c r="M1987" s="163"/>
      <c r="N1987" s="163"/>
      <c r="O1987" s="163"/>
    </row>
    <row r="1988" spans="1:15">
      <c r="A1988" s="163"/>
      <c r="B1988" s="163"/>
      <c r="C1988" s="163"/>
      <c r="D1988" s="163"/>
      <c r="E1988" s="164"/>
      <c r="F1988" s="164"/>
      <c r="G1988" s="163"/>
      <c r="H1988" s="163"/>
      <c r="I1988" s="163"/>
      <c r="J1988" s="163"/>
      <c r="K1988" s="164"/>
      <c r="L1988" s="164"/>
      <c r="M1988" s="163"/>
      <c r="N1988" s="163"/>
      <c r="O1988" s="163"/>
    </row>
    <row r="1989" spans="1:15">
      <c r="A1989" s="163"/>
      <c r="B1989" s="163"/>
      <c r="C1989" s="163"/>
      <c r="D1989" s="163"/>
      <c r="E1989" s="164"/>
      <c r="F1989" s="164"/>
      <c r="G1989" s="163"/>
      <c r="H1989" s="163"/>
      <c r="I1989" s="163"/>
      <c r="J1989" s="163"/>
      <c r="K1989" s="164"/>
      <c r="L1989" s="164"/>
      <c r="M1989" s="163"/>
      <c r="N1989" s="163"/>
      <c r="O1989" s="163"/>
    </row>
    <row r="1990" spans="1:15">
      <c r="A1990" s="163"/>
      <c r="B1990" s="163"/>
      <c r="C1990" s="163"/>
      <c r="D1990" s="163"/>
      <c r="E1990" s="164"/>
      <c r="F1990" s="164"/>
      <c r="G1990" s="163"/>
      <c r="H1990" s="163"/>
      <c r="I1990" s="163"/>
      <c r="J1990" s="163"/>
      <c r="K1990" s="164"/>
      <c r="L1990" s="164"/>
      <c r="M1990" s="163"/>
      <c r="N1990" s="163"/>
      <c r="O1990" s="163"/>
    </row>
    <row r="1991" spans="1:15">
      <c r="A1991" s="163"/>
      <c r="B1991" s="163"/>
      <c r="C1991" s="163"/>
      <c r="D1991" s="163"/>
      <c r="E1991" s="164"/>
      <c r="F1991" s="164"/>
      <c r="G1991" s="163"/>
      <c r="H1991" s="163"/>
      <c r="I1991" s="163"/>
      <c r="J1991" s="163"/>
      <c r="K1991" s="164"/>
      <c r="L1991" s="164"/>
      <c r="M1991" s="163"/>
      <c r="N1991" s="163"/>
      <c r="O1991" s="163"/>
    </row>
    <row r="1992" spans="1:15">
      <c r="A1992" s="163"/>
      <c r="B1992" s="163"/>
      <c r="C1992" s="163"/>
      <c r="D1992" s="163"/>
      <c r="E1992" s="164"/>
      <c r="F1992" s="164"/>
      <c r="G1992" s="163"/>
      <c r="H1992" s="163"/>
      <c r="I1992" s="163"/>
      <c r="J1992" s="163"/>
      <c r="K1992" s="164"/>
      <c r="L1992" s="164"/>
      <c r="M1992" s="163"/>
      <c r="N1992" s="163"/>
      <c r="O1992" s="163"/>
    </row>
    <row r="1993" spans="1:15">
      <c r="A1993" s="163"/>
      <c r="B1993" s="163"/>
      <c r="C1993" s="163"/>
      <c r="D1993" s="163"/>
      <c r="E1993" s="164"/>
      <c r="F1993" s="164"/>
      <c r="G1993" s="163"/>
      <c r="H1993" s="163"/>
      <c r="I1993" s="163"/>
      <c r="J1993" s="163"/>
      <c r="K1993" s="164"/>
      <c r="L1993" s="164"/>
      <c r="M1993" s="163"/>
      <c r="N1993" s="163"/>
      <c r="O1993" s="163"/>
    </row>
    <row r="1994" spans="1:15">
      <c r="A1994" s="163"/>
      <c r="B1994" s="163"/>
      <c r="C1994" s="163"/>
      <c r="D1994" s="163"/>
      <c r="E1994" s="164"/>
      <c r="F1994" s="164"/>
      <c r="G1994" s="163"/>
      <c r="H1994" s="163"/>
      <c r="I1994" s="163"/>
      <c r="J1994" s="163"/>
      <c r="K1994" s="164"/>
      <c r="L1994" s="164"/>
      <c r="M1994" s="163"/>
      <c r="N1994" s="163"/>
      <c r="O1994" s="163"/>
    </row>
    <row r="1995" spans="1:15">
      <c r="A1995" s="163"/>
      <c r="B1995" s="163"/>
      <c r="C1995" s="163"/>
      <c r="D1995" s="163"/>
      <c r="E1995" s="164"/>
      <c r="F1995" s="164"/>
      <c r="G1995" s="163"/>
      <c r="H1995" s="163"/>
      <c r="I1995" s="163"/>
      <c r="J1995" s="163"/>
      <c r="K1995" s="164"/>
      <c r="L1995" s="164"/>
      <c r="M1995" s="163"/>
      <c r="N1995" s="163"/>
      <c r="O1995" s="163"/>
    </row>
    <row r="1996" spans="1:15">
      <c r="A1996" s="163"/>
      <c r="B1996" s="163"/>
      <c r="C1996" s="163"/>
      <c r="D1996" s="163"/>
      <c r="E1996" s="164"/>
      <c r="F1996" s="164"/>
      <c r="G1996" s="163"/>
      <c r="H1996" s="163"/>
      <c r="I1996" s="163"/>
      <c r="J1996" s="163"/>
      <c r="K1996" s="164"/>
      <c r="L1996" s="164"/>
      <c r="M1996" s="163"/>
      <c r="N1996" s="163"/>
      <c r="O1996" s="163"/>
    </row>
    <row r="1997" spans="1:15">
      <c r="A1997" s="163"/>
      <c r="B1997" s="163"/>
      <c r="C1997" s="163"/>
      <c r="D1997" s="163"/>
      <c r="E1997" s="164"/>
      <c r="F1997" s="164"/>
      <c r="G1997" s="163"/>
      <c r="H1997" s="163"/>
      <c r="I1997" s="163"/>
      <c r="J1997" s="163"/>
      <c r="K1997" s="164"/>
      <c r="L1997" s="164"/>
      <c r="M1997" s="163"/>
      <c r="N1997" s="163"/>
      <c r="O1997" s="163"/>
    </row>
    <row r="1998" spans="1:15">
      <c r="A1998" s="163"/>
      <c r="B1998" s="163"/>
      <c r="C1998" s="163"/>
      <c r="D1998" s="163"/>
      <c r="E1998" s="164"/>
      <c r="F1998" s="164"/>
      <c r="G1998" s="163"/>
      <c r="H1998" s="163"/>
      <c r="I1998" s="163"/>
      <c r="J1998" s="163"/>
      <c r="K1998" s="164"/>
      <c r="L1998" s="164"/>
      <c r="M1998" s="163"/>
      <c r="N1998" s="163"/>
      <c r="O1998" s="163"/>
    </row>
    <row r="1999" spans="1:15">
      <c r="A1999" s="163"/>
      <c r="B1999" s="163"/>
      <c r="C1999" s="163"/>
      <c r="D1999" s="163"/>
      <c r="E1999" s="164"/>
      <c r="F1999" s="164"/>
      <c r="G1999" s="163"/>
      <c r="H1999" s="163"/>
      <c r="I1999" s="163"/>
      <c r="J1999" s="163"/>
      <c r="K1999" s="164"/>
      <c r="L1999" s="164"/>
      <c r="M1999" s="163"/>
      <c r="N1999" s="163"/>
      <c r="O1999" s="163"/>
    </row>
    <row r="2000" spans="1:15">
      <c r="A2000" s="163"/>
      <c r="B2000" s="163"/>
      <c r="C2000" s="163"/>
      <c r="D2000" s="163"/>
      <c r="E2000" s="164"/>
      <c r="F2000" s="164"/>
      <c r="G2000" s="163"/>
      <c r="H2000" s="163"/>
      <c r="I2000" s="163"/>
      <c r="J2000" s="163"/>
      <c r="K2000" s="164"/>
      <c r="L2000" s="164"/>
      <c r="M2000" s="163"/>
      <c r="N2000" s="163"/>
      <c r="O2000" s="163"/>
    </row>
    <row r="2001" spans="1:15">
      <c r="A2001" s="163"/>
      <c r="B2001" s="163"/>
      <c r="C2001" s="163"/>
      <c r="D2001" s="163"/>
      <c r="E2001" s="164"/>
      <c r="F2001" s="164"/>
      <c r="G2001" s="163"/>
      <c r="H2001" s="163"/>
      <c r="I2001" s="163"/>
      <c r="J2001" s="163"/>
      <c r="K2001" s="164"/>
      <c r="L2001" s="164"/>
      <c r="M2001" s="163"/>
      <c r="N2001" s="163"/>
      <c r="O2001" s="163"/>
    </row>
    <row r="2002" spans="1:15">
      <c r="A2002" s="163"/>
      <c r="B2002" s="163"/>
      <c r="C2002" s="163"/>
      <c r="D2002" s="163"/>
      <c r="E2002" s="164"/>
      <c r="F2002" s="164"/>
      <c r="G2002" s="163"/>
      <c r="H2002" s="163"/>
      <c r="I2002" s="163"/>
      <c r="J2002" s="163"/>
      <c r="K2002" s="164"/>
      <c r="L2002" s="164"/>
      <c r="M2002" s="163"/>
      <c r="N2002" s="163"/>
      <c r="O2002" s="163"/>
    </row>
    <row r="2003" spans="1:15">
      <c r="A2003" s="163"/>
      <c r="B2003" s="163"/>
      <c r="C2003" s="163"/>
      <c r="D2003" s="163"/>
      <c r="E2003" s="164"/>
      <c r="F2003" s="164"/>
      <c r="G2003" s="163"/>
      <c r="H2003" s="163"/>
      <c r="I2003" s="163"/>
      <c r="J2003" s="163"/>
      <c r="K2003" s="164"/>
      <c r="L2003" s="164"/>
      <c r="M2003" s="163"/>
      <c r="N2003" s="163"/>
      <c r="O2003" s="163"/>
    </row>
    <row r="2004" spans="1:15">
      <c r="A2004" s="163"/>
      <c r="B2004" s="163"/>
      <c r="C2004" s="163"/>
      <c r="D2004" s="163"/>
      <c r="E2004" s="164"/>
      <c r="F2004" s="164"/>
      <c r="G2004" s="163"/>
      <c r="H2004" s="163"/>
      <c r="I2004" s="163"/>
      <c r="J2004" s="163"/>
      <c r="K2004" s="164"/>
      <c r="L2004" s="164"/>
      <c r="M2004" s="163"/>
      <c r="N2004" s="163"/>
      <c r="O2004" s="163"/>
    </row>
    <row r="2005" spans="1:15">
      <c r="A2005" s="163"/>
      <c r="B2005" s="163"/>
      <c r="C2005" s="163"/>
      <c r="D2005" s="163"/>
      <c r="E2005" s="164"/>
      <c r="F2005" s="164"/>
      <c r="G2005" s="163"/>
      <c r="H2005" s="163"/>
      <c r="I2005" s="163"/>
      <c r="J2005" s="163"/>
      <c r="K2005" s="164"/>
      <c r="L2005" s="164"/>
      <c r="M2005" s="163"/>
      <c r="N2005" s="163"/>
      <c r="O2005" s="163"/>
    </row>
    <row r="2006" spans="1:15">
      <c r="A2006" s="163"/>
      <c r="B2006" s="163"/>
      <c r="C2006" s="163"/>
      <c r="D2006" s="163"/>
      <c r="E2006" s="164"/>
      <c r="F2006" s="164"/>
      <c r="G2006" s="163"/>
      <c r="H2006" s="163"/>
      <c r="I2006" s="163"/>
      <c r="J2006" s="163"/>
      <c r="K2006" s="164"/>
      <c r="L2006" s="164"/>
      <c r="M2006" s="163"/>
      <c r="N2006" s="163"/>
      <c r="O2006" s="163"/>
    </row>
    <row r="2007" spans="1:15">
      <c r="A2007" s="163"/>
      <c r="B2007" s="163"/>
      <c r="C2007" s="163"/>
      <c r="D2007" s="163"/>
      <c r="E2007" s="164"/>
      <c r="F2007" s="164"/>
      <c r="G2007" s="163"/>
      <c r="H2007" s="163"/>
      <c r="I2007" s="163"/>
      <c r="J2007" s="163"/>
      <c r="K2007" s="164"/>
      <c r="L2007" s="164"/>
      <c r="M2007" s="163"/>
      <c r="N2007" s="163"/>
      <c r="O2007" s="163"/>
    </row>
    <row r="2008" spans="1:15">
      <c r="A2008" s="163"/>
      <c r="B2008" s="163"/>
      <c r="C2008" s="163"/>
      <c r="D2008" s="163"/>
      <c r="E2008" s="164"/>
      <c r="F2008" s="164"/>
      <c r="G2008" s="163"/>
      <c r="H2008" s="163"/>
      <c r="I2008" s="163"/>
      <c r="J2008" s="163"/>
      <c r="K2008" s="164"/>
      <c r="L2008" s="164"/>
      <c r="M2008" s="163"/>
      <c r="N2008" s="163"/>
      <c r="O2008" s="163"/>
    </row>
    <row r="2009" spans="1:15">
      <c r="A2009" s="163"/>
      <c r="B2009" s="163"/>
      <c r="C2009" s="163"/>
      <c r="D2009" s="163"/>
      <c r="E2009" s="164"/>
      <c r="F2009" s="164"/>
      <c r="G2009" s="163"/>
      <c r="H2009" s="163"/>
      <c r="I2009" s="163"/>
      <c r="J2009" s="163"/>
      <c r="K2009" s="164"/>
      <c r="L2009" s="164"/>
      <c r="M2009" s="163"/>
      <c r="N2009" s="163"/>
      <c r="O2009" s="163"/>
    </row>
    <row r="2010" spans="1:15">
      <c r="A2010" s="163"/>
      <c r="B2010" s="163"/>
      <c r="C2010" s="163"/>
      <c r="D2010" s="163"/>
      <c r="E2010" s="164"/>
      <c r="F2010" s="164"/>
      <c r="G2010" s="163"/>
      <c r="H2010" s="163"/>
      <c r="I2010" s="163"/>
      <c r="J2010" s="163"/>
      <c r="K2010" s="164"/>
      <c r="L2010" s="164"/>
      <c r="M2010" s="163"/>
      <c r="N2010" s="163"/>
      <c r="O2010" s="163"/>
    </row>
    <row r="2011" spans="1:15">
      <c r="A2011" s="163"/>
      <c r="B2011" s="163"/>
      <c r="C2011" s="163"/>
      <c r="D2011" s="163"/>
      <c r="E2011" s="164"/>
      <c r="F2011" s="164"/>
      <c r="G2011" s="163"/>
      <c r="H2011" s="163"/>
      <c r="I2011" s="163"/>
      <c r="J2011" s="163"/>
      <c r="K2011" s="164"/>
      <c r="L2011" s="164"/>
      <c r="M2011" s="163"/>
      <c r="N2011" s="163"/>
      <c r="O2011" s="163"/>
    </row>
    <row r="2012" spans="1:15">
      <c r="A2012" s="163"/>
      <c r="B2012" s="163"/>
      <c r="C2012" s="163"/>
      <c r="D2012" s="163"/>
      <c r="E2012" s="164"/>
      <c r="F2012" s="164"/>
      <c r="G2012" s="163"/>
      <c r="H2012" s="163"/>
      <c r="I2012" s="163"/>
      <c r="J2012" s="163"/>
      <c r="K2012" s="164"/>
      <c r="L2012" s="164"/>
      <c r="M2012" s="163"/>
      <c r="N2012" s="163"/>
      <c r="O2012" s="163"/>
    </row>
    <row r="2013" spans="1:15">
      <c r="A2013" s="163"/>
      <c r="B2013" s="163"/>
      <c r="C2013" s="163"/>
      <c r="D2013" s="163"/>
      <c r="E2013" s="164"/>
      <c r="F2013" s="164"/>
      <c r="G2013" s="163"/>
      <c r="H2013" s="163"/>
      <c r="I2013" s="163"/>
      <c r="J2013" s="163"/>
      <c r="K2013" s="164"/>
      <c r="L2013" s="164"/>
      <c r="M2013" s="163"/>
      <c r="N2013" s="163"/>
      <c r="O2013" s="163"/>
    </row>
    <row r="2014" spans="1:15">
      <c r="A2014" s="163"/>
      <c r="B2014" s="163"/>
      <c r="C2014" s="163"/>
      <c r="D2014" s="163"/>
      <c r="E2014" s="164"/>
      <c r="F2014" s="164"/>
      <c r="G2014" s="163"/>
      <c r="H2014" s="163"/>
      <c r="I2014" s="163"/>
      <c r="J2014" s="163"/>
      <c r="K2014" s="164"/>
      <c r="L2014" s="164"/>
      <c r="M2014" s="163"/>
      <c r="N2014" s="163"/>
      <c r="O2014" s="163"/>
    </row>
    <row r="2015" spans="1:15">
      <c r="A2015" s="163"/>
      <c r="B2015" s="163"/>
      <c r="C2015" s="163"/>
      <c r="D2015" s="163"/>
      <c r="E2015" s="164"/>
      <c r="F2015" s="164"/>
      <c r="G2015" s="163"/>
      <c r="H2015" s="163"/>
      <c r="I2015" s="163"/>
      <c r="J2015" s="163"/>
      <c r="K2015" s="164"/>
      <c r="L2015" s="164"/>
      <c r="M2015" s="163"/>
      <c r="N2015" s="163"/>
      <c r="O2015" s="163"/>
    </row>
    <row r="2016" spans="1:15">
      <c r="A2016" s="163"/>
      <c r="B2016" s="163"/>
      <c r="C2016" s="163"/>
      <c r="D2016" s="163"/>
      <c r="E2016" s="164"/>
      <c r="F2016" s="164"/>
      <c r="G2016" s="163"/>
      <c r="H2016" s="163"/>
      <c r="I2016" s="163"/>
      <c r="J2016" s="163"/>
      <c r="K2016" s="164"/>
      <c r="L2016" s="164"/>
      <c r="M2016" s="163"/>
      <c r="N2016" s="163"/>
      <c r="O2016" s="163"/>
    </row>
    <row r="2017" spans="1:15">
      <c r="A2017" s="163"/>
      <c r="B2017" s="163"/>
      <c r="C2017" s="163"/>
      <c r="D2017" s="163"/>
      <c r="E2017" s="164"/>
      <c r="F2017" s="164"/>
      <c r="G2017" s="163"/>
      <c r="H2017" s="163"/>
      <c r="I2017" s="163"/>
      <c r="J2017" s="163"/>
      <c r="K2017" s="164"/>
      <c r="L2017" s="164"/>
      <c r="M2017" s="163"/>
      <c r="N2017" s="163"/>
      <c r="O2017" s="163"/>
    </row>
    <row r="2018" spans="1:15">
      <c r="A2018" s="163"/>
      <c r="B2018" s="163"/>
      <c r="C2018" s="163"/>
      <c r="D2018" s="163"/>
      <c r="E2018" s="164"/>
      <c r="F2018" s="164"/>
      <c r="G2018" s="163"/>
      <c r="H2018" s="163"/>
      <c r="I2018" s="163"/>
      <c r="J2018" s="163"/>
      <c r="K2018" s="164"/>
      <c r="L2018" s="164"/>
      <c r="M2018" s="163"/>
      <c r="N2018" s="163"/>
      <c r="O2018" s="163"/>
    </row>
    <row r="2019" spans="1:15">
      <c r="A2019" s="163"/>
      <c r="B2019" s="163"/>
      <c r="C2019" s="163"/>
      <c r="D2019" s="163"/>
      <c r="E2019" s="164"/>
      <c r="F2019" s="164"/>
      <c r="G2019" s="163"/>
      <c r="H2019" s="163"/>
      <c r="I2019" s="163"/>
      <c r="J2019" s="163"/>
      <c r="K2019" s="164"/>
      <c r="L2019" s="164"/>
      <c r="M2019" s="163"/>
      <c r="N2019" s="163"/>
      <c r="O2019" s="163"/>
    </row>
    <row r="2020" spans="1:15">
      <c r="A2020" s="163"/>
      <c r="B2020" s="163"/>
      <c r="C2020" s="163"/>
      <c r="D2020" s="163"/>
      <c r="E2020" s="164"/>
      <c r="F2020" s="164"/>
      <c r="G2020" s="163"/>
      <c r="H2020" s="163"/>
      <c r="I2020" s="163"/>
      <c r="J2020" s="163"/>
      <c r="K2020" s="164"/>
      <c r="L2020" s="164"/>
      <c r="M2020" s="163"/>
      <c r="N2020" s="163"/>
      <c r="O2020" s="163"/>
    </row>
    <row r="2021" spans="1:15">
      <c r="A2021" s="163"/>
      <c r="B2021" s="163"/>
      <c r="C2021" s="163"/>
      <c r="D2021" s="163"/>
      <c r="E2021" s="164"/>
      <c r="F2021" s="164"/>
      <c r="G2021" s="163"/>
      <c r="H2021" s="163"/>
      <c r="I2021" s="163"/>
      <c r="J2021" s="163"/>
      <c r="K2021" s="164"/>
      <c r="L2021" s="164"/>
      <c r="M2021" s="163"/>
      <c r="N2021" s="163"/>
      <c r="O2021" s="163"/>
    </row>
    <row r="2022" spans="1:15">
      <c r="A2022" s="163"/>
      <c r="B2022" s="163"/>
      <c r="C2022" s="163"/>
      <c r="D2022" s="163"/>
      <c r="E2022" s="164"/>
      <c r="F2022" s="164"/>
      <c r="G2022" s="163"/>
      <c r="H2022" s="163"/>
      <c r="I2022" s="163"/>
      <c r="J2022" s="163"/>
      <c r="K2022" s="164"/>
      <c r="L2022" s="164"/>
      <c r="M2022" s="163"/>
      <c r="N2022" s="163"/>
      <c r="O2022" s="163"/>
    </row>
    <row r="2023" spans="1:15">
      <c r="A2023" s="163"/>
      <c r="B2023" s="163"/>
      <c r="C2023" s="163"/>
      <c r="D2023" s="163"/>
      <c r="E2023" s="164"/>
      <c r="F2023" s="164"/>
      <c r="G2023" s="163"/>
      <c r="H2023" s="163"/>
      <c r="I2023" s="163"/>
      <c r="J2023" s="163"/>
      <c r="K2023" s="164"/>
      <c r="L2023" s="164"/>
      <c r="M2023" s="163"/>
      <c r="N2023" s="163"/>
      <c r="O2023" s="163"/>
    </row>
    <row r="2024" spans="1:15">
      <c r="A2024" s="163"/>
      <c r="B2024" s="163"/>
      <c r="C2024" s="163"/>
      <c r="D2024" s="163"/>
      <c r="E2024" s="164"/>
      <c r="F2024" s="164"/>
      <c r="G2024" s="163"/>
      <c r="H2024" s="163"/>
      <c r="I2024" s="163"/>
      <c r="J2024" s="163"/>
      <c r="K2024" s="164"/>
      <c r="L2024" s="164"/>
      <c r="M2024" s="163"/>
      <c r="N2024" s="163"/>
      <c r="O2024" s="163"/>
    </row>
    <row r="2025" spans="1:15">
      <c r="A2025" s="163"/>
      <c r="B2025" s="163"/>
      <c r="C2025" s="163"/>
      <c r="D2025" s="163"/>
      <c r="E2025" s="164"/>
      <c r="F2025" s="164"/>
      <c r="G2025" s="163"/>
      <c r="H2025" s="163"/>
      <c r="I2025" s="163"/>
      <c r="J2025" s="163"/>
      <c r="K2025" s="164"/>
      <c r="L2025" s="164"/>
      <c r="M2025" s="163"/>
      <c r="N2025" s="163"/>
      <c r="O2025" s="163"/>
    </row>
    <row r="2026" spans="1:15">
      <c r="A2026" s="163"/>
      <c r="B2026" s="163"/>
      <c r="C2026" s="163"/>
      <c r="D2026" s="163"/>
      <c r="E2026" s="164"/>
      <c r="F2026" s="164"/>
      <c r="G2026" s="163"/>
      <c r="H2026" s="163"/>
      <c r="I2026" s="163"/>
      <c r="J2026" s="163"/>
      <c r="K2026" s="164"/>
      <c r="L2026" s="164"/>
      <c r="M2026" s="163"/>
      <c r="N2026" s="163"/>
      <c r="O2026" s="163"/>
    </row>
    <row r="2027" spans="1:15">
      <c r="A2027" s="163"/>
      <c r="B2027" s="163"/>
      <c r="C2027" s="163"/>
      <c r="D2027" s="163"/>
      <c r="E2027" s="164"/>
      <c r="F2027" s="164"/>
      <c r="G2027" s="163"/>
      <c r="H2027" s="163"/>
      <c r="I2027" s="163"/>
      <c r="J2027" s="163"/>
      <c r="K2027" s="164"/>
      <c r="L2027" s="164"/>
      <c r="M2027" s="163"/>
      <c r="N2027" s="163"/>
      <c r="O2027" s="163"/>
    </row>
    <row r="2028" spans="1:15">
      <c r="A2028" s="163"/>
      <c r="B2028" s="163"/>
      <c r="C2028" s="163"/>
      <c r="D2028" s="163"/>
      <c r="E2028" s="164"/>
      <c r="F2028" s="164"/>
      <c r="G2028" s="163"/>
      <c r="H2028" s="163"/>
      <c r="I2028" s="163"/>
      <c r="J2028" s="163"/>
      <c r="K2028" s="164"/>
      <c r="L2028" s="164"/>
      <c r="M2028" s="163"/>
      <c r="N2028" s="163"/>
      <c r="O2028" s="163"/>
    </row>
    <row r="2029" spans="1:15">
      <c r="A2029" s="163"/>
      <c r="B2029" s="163"/>
      <c r="C2029" s="163"/>
      <c r="D2029" s="163"/>
      <c r="E2029" s="164"/>
      <c r="F2029" s="164"/>
      <c r="G2029" s="163"/>
      <c r="H2029" s="163"/>
      <c r="I2029" s="163"/>
      <c r="J2029" s="163"/>
      <c r="K2029" s="164"/>
      <c r="L2029" s="164"/>
      <c r="M2029" s="163"/>
      <c r="N2029" s="163"/>
      <c r="O2029" s="163"/>
    </row>
    <row r="2030" spans="1:15">
      <c r="A2030" s="163"/>
      <c r="B2030" s="163"/>
      <c r="C2030" s="163"/>
      <c r="D2030" s="163"/>
      <c r="E2030" s="164"/>
      <c r="F2030" s="164"/>
      <c r="G2030" s="163"/>
      <c r="H2030" s="163"/>
      <c r="I2030" s="163"/>
      <c r="J2030" s="163"/>
      <c r="K2030" s="164"/>
      <c r="L2030" s="164"/>
      <c r="M2030" s="163"/>
      <c r="N2030" s="163"/>
      <c r="O2030" s="163"/>
    </row>
    <row r="2031" spans="1:15">
      <c r="A2031" s="163"/>
      <c r="B2031" s="163"/>
      <c r="C2031" s="163"/>
      <c r="D2031" s="163"/>
      <c r="E2031" s="164"/>
      <c r="F2031" s="164"/>
      <c r="G2031" s="163"/>
      <c r="H2031" s="163"/>
      <c r="I2031" s="163"/>
      <c r="J2031" s="163"/>
      <c r="K2031" s="164"/>
      <c r="L2031" s="164"/>
      <c r="M2031" s="163"/>
      <c r="N2031" s="163"/>
      <c r="O2031" s="163"/>
    </row>
    <row r="2032" spans="1:15">
      <c r="A2032" s="163"/>
      <c r="B2032" s="163"/>
      <c r="C2032" s="163"/>
      <c r="D2032" s="163"/>
      <c r="E2032" s="164"/>
      <c r="F2032" s="164"/>
      <c r="G2032" s="163"/>
      <c r="H2032" s="163"/>
      <c r="I2032" s="163"/>
      <c r="J2032" s="163"/>
      <c r="K2032" s="164"/>
      <c r="L2032" s="164"/>
      <c r="M2032" s="163"/>
      <c r="N2032" s="163"/>
      <c r="O2032" s="163"/>
    </row>
    <row r="2033" spans="1:15">
      <c r="A2033" s="163"/>
      <c r="B2033" s="163"/>
      <c r="C2033" s="163"/>
      <c r="D2033" s="163"/>
      <c r="E2033" s="164"/>
      <c r="F2033" s="164"/>
      <c r="G2033" s="163"/>
      <c r="H2033" s="163"/>
      <c r="I2033" s="163"/>
      <c r="J2033" s="163"/>
      <c r="K2033" s="164"/>
      <c r="L2033" s="164"/>
      <c r="M2033" s="163"/>
      <c r="N2033" s="163"/>
      <c r="O2033" s="163"/>
    </row>
    <row r="2034" spans="1:15">
      <c r="A2034" s="163"/>
      <c r="B2034" s="163"/>
      <c r="C2034" s="163"/>
      <c r="D2034" s="163"/>
      <c r="E2034" s="164"/>
      <c r="F2034" s="164"/>
      <c r="G2034" s="163"/>
      <c r="H2034" s="163"/>
      <c r="I2034" s="163"/>
      <c r="J2034" s="163"/>
      <c r="K2034" s="164"/>
      <c r="L2034" s="164"/>
      <c r="M2034" s="163"/>
      <c r="N2034" s="163"/>
      <c r="O2034" s="163"/>
    </row>
    <row r="2035" spans="1:15">
      <c r="A2035" s="163"/>
      <c r="B2035" s="163"/>
      <c r="C2035" s="163"/>
      <c r="D2035" s="163"/>
      <c r="E2035" s="164"/>
      <c r="F2035" s="164"/>
      <c r="G2035" s="163"/>
      <c r="H2035" s="163"/>
      <c r="I2035" s="163"/>
      <c r="J2035" s="163"/>
      <c r="K2035" s="164"/>
      <c r="L2035" s="164"/>
      <c r="M2035" s="163"/>
      <c r="N2035" s="163"/>
      <c r="O2035" s="163"/>
    </row>
    <row r="2036" spans="1:15">
      <c r="A2036" s="163"/>
      <c r="B2036" s="163"/>
      <c r="C2036" s="163"/>
      <c r="D2036" s="163"/>
      <c r="E2036" s="164"/>
      <c r="F2036" s="164"/>
      <c r="G2036" s="163"/>
      <c r="H2036" s="163"/>
      <c r="I2036" s="163"/>
      <c r="J2036" s="163"/>
      <c r="K2036" s="164"/>
      <c r="L2036" s="164"/>
      <c r="M2036" s="163"/>
      <c r="N2036" s="163"/>
      <c r="O2036" s="163"/>
    </row>
    <row r="2037" spans="1:15">
      <c r="A2037" s="163"/>
      <c r="B2037" s="163"/>
      <c r="C2037" s="163"/>
      <c r="D2037" s="163"/>
      <c r="E2037" s="164"/>
      <c r="F2037" s="164"/>
      <c r="G2037" s="163"/>
      <c r="H2037" s="163"/>
      <c r="I2037" s="163"/>
      <c r="J2037" s="163"/>
      <c r="K2037" s="164"/>
      <c r="L2037" s="164"/>
      <c r="M2037" s="163"/>
      <c r="N2037" s="163"/>
      <c r="O2037" s="163"/>
    </row>
    <row r="2038" spans="1:15">
      <c r="A2038" s="163"/>
      <c r="B2038" s="163"/>
      <c r="C2038" s="163"/>
      <c r="D2038" s="163"/>
      <c r="E2038" s="164"/>
      <c r="F2038" s="164"/>
      <c r="G2038" s="163"/>
      <c r="H2038" s="163"/>
      <c r="I2038" s="163"/>
      <c r="J2038" s="163"/>
      <c r="K2038" s="164"/>
      <c r="L2038" s="164"/>
      <c r="M2038" s="163"/>
      <c r="N2038" s="163"/>
      <c r="O2038" s="163"/>
    </row>
    <row r="2039" spans="1:15">
      <c r="A2039" s="163"/>
      <c r="B2039" s="163"/>
      <c r="C2039" s="163"/>
      <c r="D2039" s="163"/>
      <c r="E2039" s="164"/>
      <c r="F2039" s="164"/>
      <c r="G2039" s="163"/>
      <c r="H2039" s="163"/>
      <c r="I2039" s="163"/>
      <c r="J2039" s="163"/>
      <c r="K2039" s="164"/>
      <c r="L2039" s="164"/>
      <c r="M2039" s="163"/>
      <c r="N2039" s="163"/>
      <c r="O2039" s="163"/>
    </row>
    <row r="2040" spans="1:15">
      <c r="A2040" s="163"/>
      <c r="B2040" s="163"/>
      <c r="C2040" s="163"/>
      <c r="D2040" s="163"/>
      <c r="E2040" s="164"/>
      <c r="F2040" s="164"/>
      <c r="G2040" s="163"/>
      <c r="H2040" s="163"/>
      <c r="I2040" s="163"/>
      <c r="J2040" s="163"/>
      <c r="K2040" s="164"/>
      <c r="L2040" s="164"/>
      <c r="M2040" s="163"/>
      <c r="N2040" s="163"/>
      <c r="O2040" s="163"/>
    </row>
    <row r="2041" spans="1:15">
      <c r="A2041" s="163"/>
      <c r="B2041" s="163"/>
      <c r="C2041" s="163"/>
      <c r="D2041" s="163"/>
      <c r="E2041" s="164"/>
      <c r="F2041" s="164"/>
      <c r="G2041" s="163"/>
      <c r="H2041" s="163"/>
      <c r="I2041" s="163"/>
      <c r="J2041" s="163"/>
      <c r="K2041" s="164"/>
      <c r="L2041" s="164"/>
      <c r="M2041" s="163"/>
      <c r="N2041" s="163"/>
      <c r="O2041" s="163"/>
    </row>
    <row r="2042" spans="1:15">
      <c r="A2042" s="163"/>
      <c r="B2042" s="163"/>
      <c r="C2042" s="163"/>
      <c r="D2042" s="163"/>
      <c r="E2042" s="164"/>
      <c r="F2042" s="164"/>
      <c r="G2042" s="163"/>
      <c r="H2042" s="163"/>
      <c r="I2042" s="163"/>
      <c r="J2042" s="163"/>
      <c r="K2042" s="164"/>
      <c r="L2042" s="164"/>
      <c r="M2042" s="163"/>
      <c r="N2042" s="163"/>
      <c r="O2042" s="163"/>
    </row>
    <row r="2043" spans="1:15">
      <c r="A2043" s="163"/>
      <c r="B2043" s="163"/>
      <c r="C2043" s="163"/>
      <c r="D2043" s="163"/>
      <c r="E2043" s="164"/>
      <c r="F2043" s="164"/>
      <c r="G2043" s="163"/>
      <c r="H2043" s="163"/>
      <c r="I2043" s="163"/>
      <c r="J2043" s="163"/>
      <c r="K2043" s="164"/>
      <c r="L2043" s="164"/>
      <c r="M2043" s="163"/>
      <c r="N2043" s="163"/>
      <c r="O2043" s="163"/>
    </row>
    <row r="2044" spans="1:15">
      <c r="A2044" s="163"/>
      <c r="B2044" s="163"/>
      <c r="C2044" s="163"/>
      <c r="D2044" s="163"/>
      <c r="E2044" s="164"/>
      <c r="F2044" s="164"/>
      <c r="G2044" s="163"/>
      <c r="H2044" s="163"/>
      <c r="I2044" s="163"/>
      <c r="J2044" s="163"/>
      <c r="K2044" s="164"/>
      <c r="L2044" s="164"/>
      <c r="M2044" s="163"/>
      <c r="N2044" s="163"/>
      <c r="O2044" s="163"/>
    </row>
    <row r="2045" spans="1:15">
      <c r="A2045" s="163"/>
      <c r="B2045" s="163"/>
      <c r="C2045" s="163"/>
      <c r="D2045" s="163"/>
      <c r="E2045" s="164"/>
      <c r="F2045" s="164"/>
      <c r="G2045" s="163"/>
      <c r="H2045" s="163"/>
      <c r="I2045" s="163"/>
      <c r="J2045" s="163"/>
      <c r="K2045" s="164"/>
      <c r="L2045" s="164"/>
      <c r="M2045" s="163"/>
      <c r="N2045" s="163"/>
      <c r="O2045" s="163"/>
    </row>
    <row r="2046" spans="1:15">
      <c r="A2046" s="163"/>
      <c r="B2046" s="163"/>
      <c r="C2046" s="163"/>
      <c r="D2046" s="163"/>
      <c r="E2046" s="164"/>
      <c r="F2046" s="164"/>
      <c r="G2046" s="163"/>
      <c r="H2046" s="163"/>
      <c r="I2046" s="163"/>
      <c r="J2046" s="163"/>
      <c r="K2046" s="164"/>
      <c r="L2046" s="164"/>
      <c r="M2046" s="163"/>
      <c r="N2046" s="163"/>
      <c r="O2046" s="163"/>
    </row>
    <row r="2047" spans="1:15">
      <c r="A2047" s="163"/>
      <c r="B2047" s="163"/>
      <c r="C2047" s="163"/>
      <c r="D2047" s="163"/>
      <c r="E2047" s="164"/>
      <c r="F2047" s="164"/>
      <c r="G2047" s="163"/>
      <c r="H2047" s="163"/>
      <c r="I2047" s="163"/>
      <c r="J2047" s="163"/>
      <c r="K2047" s="164"/>
      <c r="L2047" s="164"/>
      <c r="M2047" s="163"/>
      <c r="N2047" s="163"/>
      <c r="O2047" s="163"/>
    </row>
    <row r="2048" spans="1:15">
      <c r="A2048" s="163"/>
      <c r="B2048" s="163"/>
      <c r="C2048" s="163"/>
      <c r="D2048" s="163"/>
      <c r="E2048" s="164"/>
      <c r="F2048" s="164"/>
      <c r="G2048" s="163"/>
      <c r="H2048" s="163"/>
      <c r="I2048" s="163"/>
      <c r="J2048" s="163"/>
      <c r="K2048" s="164"/>
      <c r="L2048" s="164"/>
      <c r="M2048" s="163"/>
      <c r="N2048" s="163"/>
      <c r="O2048" s="163"/>
    </row>
    <row r="2049" spans="1:15">
      <c r="A2049" s="163"/>
      <c r="B2049" s="163"/>
      <c r="C2049" s="163"/>
      <c r="D2049" s="163"/>
      <c r="E2049" s="164"/>
      <c r="F2049" s="164"/>
      <c r="G2049" s="163"/>
      <c r="H2049" s="163"/>
      <c r="I2049" s="163"/>
      <c r="J2049" s="163"/>
      <c r="K2049" s="164"/>
      <c r="L2049" s="164"/>
      <c r="M2049" s="163"/>
      <c r="N2049" s="163"/>
      <c r="O2049" s="163"/>
    </row>
    <row r="2050" spans="1:15">
      <c r="A2050" s="163"/>
      <c r="B2050" s="163"/>
      <c r="C2050" s="163"/>
      <c r="D2050" s="163"/>
      <c r="E2050" s="164"/>
      <c r="F2050" s="164"/>
      <c r="G2050" s="163"/>
      <c r="H2050" s="163"/>
      <c r="I2050" s="163"/>
      <c r="J2050" s="163"/>
      <c r="K2050" s="164"/>
      <c r="L2050" s="164"/>
      <c r="M2050" s="163"/>
      <c r="N2050" s="163"/>
      <c r="O2050" s="163"/>
    </row>
    <row r="2051" spans="1:15">
      <c r="A2051" s="163"/>
      <c r="B2051" s="163"/>
      <c r="C2051" s="163"/>
      <c r="D2051" s="163"/>
      <c r="E2051" s="164"/>
      <c r="F2051" s="164"/>
      <c r="G2051" s="163"/>
      <c r="H2051" s="163"/>
      <c r="I2051" s="163"/>
      <c r="J2051" s="163"/>
      <c r="K2051" s="164"/>
      <c r="L2051" s="164"/>
      <c r="M2051" s="163"/>
      <c r="N2051" s="163"/>
      <c r="O2051" s="163"/>
    </row>
    <row r="2052" spans="1:15">
      <c r="A2052" s="163"/>
      <c r="B2052" s="163"/>
      <c r="C2052" s="163"/>
      <c r="D2052" s="163"/>
      <c r="E2052" s="164"/>
      <c r="F2052" s="164"/>
      <c r="G2052" s="163"/>
      <c r="H2052" s="163"/>
      <c r="I2052" s="163"/>
      <c r="J2052" s="163"/>
      <c r="K2052" s="164"/>
      <c r="L2052" s="164"/>
      <c r="M2052" s="163"/>
      <c r="N2052" s="163"/>
      <c r="O2052" s="163"/>
    </row>
    <row r="2053" spans="1:15">
      <c r="A2053" s="163"/>
      <c r="B2053" s="163"/>
      <c r="C2053" s="163"/>
      <c r="D2053" s="163"/>
      <c r="E2053" s="164"/>
      <c r="F2053" s="164"/>
      <c r="G2053" s="163"/>
      <c r="H2053" s="163"/>
      <c r="I2053" s="163"/>
      <c r="J2053" s="163"/>
      <c r="K2053" s="164"/>
      <c r="L2053" s="164"/>
      <c r="M2053" s="163"/>
      <c r="N2053" s="163"/>
      <c r="O2053" s="163"/>
    </row>
    <row r="2054" spans="1:15">
      <c r="A2054" s="163"/>
      <c r="B2054" s="163"/>
      <c r="C2054" s="163"/>
      <c r="D2054" s="163"/>
      <c r="E2054" s="164"/>
      <c r="F2054" s="164"/>
      <c r="G2054" s="163"/>
      <c r="H2054" s="163"/>
      <c r="I2054" s="163"/>
      <c r="J2054" s="163"/>
      <c r="K2054" s="164"/>
      <c r="L2054" s="164"/>
      <c r="M2054" s="163"/>
      <c r="N2054" s="163"/>
      <c r="O2054" s="163"/>
    </row>
    <row r="2055" spans="1:15">
      <c r="A2055" s="163"/>
      <c r="B2055" s="163"/>
      <c r="C2055" s="163"/>
      <c r="D2055" s="163"/>
      <c r="E2055" s="164"/>
      <c r="F2055" s="164"/>
      <c r="G2055" s="163"/>
      <c r="H2055" s="163"/>
      <c r="I2055" s="163"/>
      <c r="J2055" s="163"/>
      <c r="K2055" s="164"/>
      <c r="L2055" s="164"/>
      <c r="M2055" s="163"/>
      <c r="N2055" s="163"/>
      <c r="O2055" s="163"/>
    </row>
    <row r="2056" spans="1:15">
      <c r="A2056" s="163"/>
      <c r="B2056" s="163"/>
      <c r="C2056" s="163"/>
      <c r="D2056" s="163"/>
      <c r="E2056" s="164"/>
      <c r="F2056" s="164"/>
      <c r="G2056" s="163"/>
      <c r="H2056" s="163"/>
      <c r="I2056" s="163"/>
      <c r="J2056" s="163"/>
      <c r="K2056" s="164"/>
      <c r="L2056" s="164"/>
      <c r="M2056" s="163"/>
      <c r="N2056" s="163"/>
      <c r="O2056" s="163"/>
    </row>
    <row r="2057" spans="1:15">
      <c r="A2057" s="163"/>
      <c r="B2057" s="163"/>
      <c r="C2057" s="163"/>
      <c r="D2057" s="163"/>
      <c r="E2057" s="164"/>
      <c r="F2057" s="164"/>
      <c r="G2057" s="163"/>
      <c r="H2057" s="163"/>
      <c r="I2057" s="163"/>
      <c r="J2057" s="163"/>
      <c r="K2057" s="164"/>
      <c r="L2057" s="164"/>
      <c r="M2057" s="163"/>
      <c r="N2057" s="163"/>
      <c r="O2057" s="163"/>
    </row>
    <row r="2058" spans="1:15">
      <c r="A2058" s="163"/>
      <c r="B2058" s="163"/>
      <c r="C2058" s="163"/>
      <c r="D2058" s="163"/>
      <c r="E2058" s="164"/>
      <c r="F2058" s="164"/>
      <c r="G2058" s="163"/>
      <c r="H2058" s="163"/>
      <c r="I2058" s="163"/>
      <c r="J2058" s="163"/>
      <c r="K2058" s="164"/>
      <c r="L2058" s="164"/>
      <c r="M2058" s="163"/>
      <c r="N2058" s="163"/>
      <c r="O2058" s="163"/>
    </row>
    <row r="2059" spans="1:15">
      <c r="A2059" s="163"/>
      <c r="B2059" s="163"/>
      <c r="C2059" s="163"/>
      <c r="D2059" s="163"/>
      <c r="E2059" s="164"/>
      <c r="F2059" s="164"/>
      <c r="G2059" s="163"/>
      <c r="H2059" s="163"/>
      <c r="I2059" s="163"/>
      <c r="J2059" s="163"/>
      <c r="K2059" s="164"/>
      <c r="L2059" s="164"/>
      <c r="M2059" s="163"/>
      <c r="N2059" s="163"/>
      <c r="O2059" s="163"/>
    </row>
    <row r="2060" spans="1:15">
      <c r="A2060" s="163"/>
      <c r="B2060" s="163"/>
      <c r="C2060" s="163"/>
      <c r="D2060" s="163"/>
      <c r="E2060" s="164"/>
      <c r="F2060" s="164"/>
      <c r="G2060" s="163"/>
      <c r="H2060" s="163"/>
      <c r="I2060" s="163"/>
      <c r="J2060" s="163"/>
      <c r="K2060" s="164"/>
      <c r="L2060" s="164"/>
      <c r="M2060" s="163"/>
      <c r="N2060" s="163"/>
      <c r="O2060" s="163"/>
    </row>
    <row r="2061" spans="1:15">
      <c r="A2061" s="163"/>
      <c r="B2061" s="163"/>
      <c r="C2061" s="163"/>
      <c r="D2061" s="163"/>
      <c r="E2061" s="164"/>
      <c r="F2061" s="164"/>
      <c r="G2061" s="163"/>
      <c r="H2061" s="163"/>
      <c r="I2061" s="163"/>
      <c r="J2061" s="163"/>
      <c r="K2061" s="164"/>
      <c r="L2061" s="164"/>
      <c r="M2061" s="163"/>
      <c r="N2061" s="163"/>
      <c r="O2061" s="163"/>
    </row>
    <row r="2062" spans="1:15">
      <c r="A2062" s="163"/>
      <c r="B2062" s="163"/>
      <c r="C2062" s="163"/>
      <c r="D2062" s="163"/>
      <c r="E2062" s="164"/>
      <c r="F2062" s="164"/>
      <c r="G2062" s="163"/>
      <c r="H2062" s="163"/>
      <c r="I2062" s="163"/>
      <c r="J2062" s="163"/>
      <c r="K2062" s="164"/>
      <c r="L2062" s="164"/>
      <c r="M2062" s="163"/>
      <c r="N2062" s="163"/>
      <c r="O2062" s="163"/>
    </row>
    <row r="2063" spans="1:15">
      <c r="A2063" s="163"/>
      <c r="B2063" s="163"/>
      <c r="C2063" s="163"/>
      <c r="D2063" s="163"/>
      <c r="E2063" s="164"/>
      <c r="F2063" s="164"/>
      <c r="G2063" s="163"/>
      <c r="H2063" s="163"/>
      <c r="I2063" s="163"/>
      <c r="J2063" s="163"/>
      <c r="K2063" s="164"/>
      <c r="L2063" s="164"/>
      <c r="M2063" s="163"/>
      <c r="N2063" s="163"/>
      <c r="O2063" s="163"/>
    </row>
    <row r="2064" spans="1:15">
      <c r="A2064" s="163"/>
      <c r="B2064" s="163"/>
      <c r="C2064" s="163"/>
      <c r="D2064" s="163"/>
      <c r="E2064" s="164"/>
      <c r="F2064" s="164"/>
      <c r="G2064" s="163"/>
      <c r="H2064" s="163"/>
      <c r="I2064" s="163"/>
      <c r="J2064" s="163"/>
      <c r="K2064" s="164"/>
      <c r="L2064" s="164"/>
      <c r="M2064" s="163"/>
      <c r="N2064" s="163"/>
      <c r="O2064" s="163"/>
    </row>
    <row r="2065" spans="1:15">
      <c r="A2065" s="163"/>
      <c r="B2065" s="163"/>
      <c r="C2065" s="163"/>
      <c r="D2065" s="163"/>
      <c r="E2065" s="164"/>
      <c r="F2065" s="164"/>
      <c r="G2065" s="163"/>
      <c r="H2065" s="163"/>
      <c r="I2065" s="163"/>
      <c r="J2065" s="163"/>
      <c r="K2065" s="164"/>
      <c r="L2065" s="164"/>
      <c r="M2065" s="163"/>
      <c r="N2065" s="163"/>
      <c r="O2065" s="163"/>
    </row>
    <row r="2066" spans="1:15">
      <c r="A2066" s="163"/>
      <c r="B2066" s="163"/>
      <c r="C2066" s="163"/>
      <c r="D2066" s="163"/>
      <c r="E2066" s="164"/>
      <c r="F2066" s="164"/>
      <c r="G2066" s="163"/>
      <c r="H2066" s="163"/>
      <c r="I2066" s="163"/>
      <c r="J2066" s="163"/>
      <c r="K2066" s="164"/>
      <c r="L2066" s="164"/>
      <c r="M2066" s="163"/>
      <c r="N2066" s="163"/>
      <c r="O2066" s="163"/>
    </row>
    <row r="2067" spans="1:15">
      <c r="A2067" s="163"/>
      <c r="B2067" s="163"/>
      <c r="C2067" s="163"/>
      <c r="D2067" s="163"/>
      <c r="E2067" s="164"/>
      <c r="F2067" s="164"/>
      <c r="G2067" s="163"/>
      <c r="H2067" s="163"/>
      <c r="I2067" s="163"/>
      <c r="J2067" s="163"/>
      <c r="K2067" s="164"/>
      <c r="L2067" s="164"/>
      <c r="M2067" s="163"/>
      <c r="N2067" s="163"/>
      <c r="O2067" s="163"/>
    </row>
    <row r="2068" spans="1:15">
      <c r="A2068" s="163"/>
      <c r="B2068" s="163"/>
      <c r="C2068" s="163"/>
      <c r="D2068" s="163"/>
      <c r="E2068" s="164"/>
      <c r="F2068" s="164"/>
      <c r="G2068" s="163"/>
      <c r="H2068" s="163"/>
      <c r="I2068" s="163"/>
      <c r="J2068" s="163"/>
      <c r="K2068" s="164"/>
      <c r="L2068" s="164"/>
      <c r="M2068" s="163"/>
      <c r="N2068" s="163"/>
      <c r="O2068" s="163"/>
    </row>
    <row r="2069" spans="1:15">
      <c r="A2069" s="163"/>
      <c r="B2069" s="163"/>
      <c r="C2069" s="163"/>
      <c r="D2069" s="163"/>
      <c r="E2069" s="164"/>
      <c r="F2069" s="164"/>
      <c r="G2069" s="163"/>
      <c r="H2069" s="163"/>
      <c r="I2069" s="163"/>
      <c r="J2069" s="163"/>
      <c r="K2069" s="164"/>
      <c r="L2069" s="164"/>
      <c r="M2069" s="163"/>
      <c r="N2069" s="163"/>
      <c r="O2069" s="163"/>
    </row>
    <row r="2070" spans="1:15">
      <c r="A2070" s="163"/>
      <c r="B2070" s="163"/>
      <c r="C2070" s="163"/>
      <c r="D2070" s="163"/>
      <c r="E2070" s="164"/>
      <c r="F2070" s="164"/>
      <c r="G2070" s="163"/>
      <c r="H2070" s="163"/>
      <c r="I2070" s="163"/>
      <c r="J2070" s="163"/>
      <c r="K2070" s="164"/>
      <c r="L2070" s="164"/>
      <c r="M2070" s="163"/>
      <c r="N2070" s="163"/>
      <c r="O2070" s="163"/>
    </row>
    <row r="2071" spans="1:15">
      <c r="A2071" s="163"/>
      <c r="B2071" s="163"/>
      <c r="C2071" s="163"/>
      <c r="D2071" s="163"/>
      <c r="E2071" s="164"/>
      <c r="F2071" s="164"/>
      <c r="G2071" s="163"/>
      <c r="H2071" s="163"/>
      <c r="I2071" s="163"/>
      <c r="J2071" s="163"/>
      <c r="K2071" s="164"/>
      <c r="L2071" s="164"/>
      <c r="M2071" s="163"/>
      <c r="N2071" s="163"/>
      <c r="O2071" s="163"/>
    </row>
    <row r="2072" spans="1:15">
      <c r="A2072" s="163"/>
      <c r="B2072" s="163"/>
      <c r="C2072" s="163"/>
      <c r="D2072" s="163"/>
      <c r="E2072" s="164"/>
      <c r="F2072" s="164"/>
      <c r="G2072" s="163"/>
      <c r="H2072" s="163"/>
      <c r="I2072" s="163"/>
      <c r="J2072" s="163"/>
      <c r="K2072" s="164"/>
      <c r="L2072" s="164"/>
      <c r="M2072" s="163"/>
      <c r="N2072" s="163"/>
      <c r="O2072" s="163"/>
    </row>
    <row r="2073" spans="1:15">
      <c r="A2073" s="163"/>
      <c r="B2073" s="163"/>
      <c r="C2073" s="163"/>
      <c r="D2073" s="163"/>
      <c r="E2073" s="164"/>
      <c r="F2073" s="164"/>
      <c r="G2073" s="163"/>
      <c r="H2073" s="163"/>
      <c r="I2073" s="163"/>
      <c r="J2073" s="163"/>
      <c r="K2073" s="164"/>
      <c r="L2073" s="164"/>
      <c r="M2073" s="163"/>
      <c r="N2073" s="163"/>
      <c r="O2073" s="163"/>
    </row>
    <row r="2074" spans="1:15">
      <c r="A2074" s="163"/>
      <c r="B2074" s="163"/>
      <c r="C2074" s="163"/>
      <c r="D2074" s="163"/>
      <c r="E2074" s="164"/>
      <c r="F2074" s="164"/>
      <c r="G2074" s="163"/>
      <c r="H2074" s="163"/>
      <c r="I2074" s="163"/>
      <c r="J2074" s="163"/>
      <c r="K2074" s="164"/>
      <c r="L2074" s="164"/>
      <c r="M2074" s="163"/>
      <c r="N2074" s="163"/>
      <c r="O2074" s="163"/>
    </row>
    <row r="2075" spans="1:15">
      <c r="A2075" s="163"/>
      <c r="B2075" s="163"/>
      <c r="C2075" s="163"/>
      <c r="D2075" s="163"/>
      <c r="E2075" s="164"/>
      <c r="F2075" s="164"/>
      <c r="G2075" s="163"/>
      <c r="H2075" s="163"/>
      <c r="I2075" s="163"/>
      <c r="J2075" s="163"/>
      <c r="K2075" s="164"/>
      <c r="L2075" s="164"/>
      <c r="M2075" s="163"/>
      <c r="N2075" s="163"/>
      <c r="O2075" s="163"/>
    </row>
    <row r="2076" spans="1:15">
      <c r="A2076" s="163"/>
      <c r="B2076" s="163"/>
      <c r="C2076" s="163"/>
      <c r="D2076" s="163"/>
      <c r="E2076" s="164"/>
      <c r="F2076" s="164"/>
      <c r="G2076" s="163"/>
      <c r="H2076" s="163"/>
      <c r="I2076" s="163"/>
      <c r="J2076" s="163"/>
      <c r="K2076" s="164"/>
      <c r="L2076" s="164"/>
      <c r="M2076" s="163"/>
      <c r="N2076" s="163"/>
      <c r="O2076" s="163"/>
    </row>
    <row r="2077" spans="1:15">
      <c r="A2077" s="163"/>
      <c r="B2077" s="163"/>
      <c r="C2077" s="163"/>
      <c r="D2077" s="163"/>
      <c r="E2077" s="164"/>
      <c r="F2077" s="164"/>
      <c r="G2077" s="163"/>
      <c r="H2077" s="163"/>
      <c r="I2077" s="163"/>
      <c r="J2077" s="163"/>
      <c r="K2077" s="164"/>
      <c r="L2077" s="164"/>
      <c r="M2077" s="163"/>
      <c r="N2077" s="163"/>
      <c r="O2077" s="163"/>
    </row>
    <row r="2078" spans="1:15">
      <c r="A2078" s="163"/>
      <c r="B2078" s="163"/>
      <c r="C2078" s="163"/>
      <c r="D2078" s="163"/>
      <c r="E2078" s="164"/>
      <c r="F2078" s="164"/>
      <c r="G2078" s="163"/>
      <c r="H2078" s="163"/>
      <c r="I2078" s="163"/>
      <c r="J2078" s="163"/>
      <c r="K2078" s="164"/>
      <c r="L2078" s="164"/>
      <c r="M2078" s="163"/>
      <c r="N2078" s="163"/>
      <c r="O2078" s="163"/>
    </row>
    <row r="2079" spans="1:15">
      <c r="A2079" s="163"/>
      <c r="B2079" s="163"/>
      <c r="C2079" s="163"/>
      <c r="D2079" s="163"/>
      <c r="E2079" s="164"/>
      <c r="F2079" s="164"/>
      <c r="G2079" s="163"/>
      <c r="H2079" s="163"/>
      <c r="I2079" s="163"/>
      <c r="J2079" s="163"/>
      <c r="K2079" s="164"/>
      <c r="L2079" s="164"/>
      <c r="M2079" s="163"/>
      <c r="N2079" s="163"/>
      <c r="O2079" s="163"/>
    </row>
    <row r="2080" spans="1:15">
      <c r="A2080" s="163"/>
      <c r="B2080" s="163"/>
      <c r="C2080" s="163"/>
      <c r="D2080" s="163"/>
      <c r="E2080" s="164"/>
      <c r="F2080" s="164"/>
      <c r="G2080" s="163"/>
      <c r="H2080" s="163"/>
      <c r="I2080" s="163"/>
      <c r="J2080" s="163"/>
      <c r="K2080" s="164"/>
      <c r="L2080" s="164"/>
      <c r="M2080" s="163"/>
      <c r="N2080" s="163"/>
      <c r="O2080" s="163"/>
    </row>
    <row r="2081" spans="1:15">
      <c r="A2081" s="163"/>
      <c r="B2081" s="163"/>
      <c r="C2081" s="163"/>
      <c r="D2081" s="163"/>
      <c r="E2081" s="164"/>
      <c r="F2081" s="164"/>
      <c r="G2081" s="163"/>
      <c r="H2081" s="163"/>
      <c r="I2081" s="163"/>
      <c r="J2081" s="163"/>
      <c r="K2081" s="164"/>
      <c r="L2081" s="164"/>
      <c r="M2081" s="163"/>
      <c r="N2081" s="163"/>
      <c r="O2081" s="163"/>
    </row>
    <row r="2082" spans="1:15">
      <c r="A2082" s="163"/>
      <c r="B2082" s="163"/>
      <c r="C2082" s="163"/>
      <c r="D2082" s="163"/>
      <c r="E2082" s="164"/>
      <c r="F2082" s="164"/>
      <c r="G2082" s="163"/>
      <c r="H2082" s="163"/>
      <c r="I2082" s="163"/>
      <c r="J2082" s="163"/>
      <c r="K2082" s="164"/>
      <c r="L2082" s="164"/>
      <c r="M2082" s="163"/>
      <c r="N2082" s="163"/>
      <c r="O2082" s="163"/>
    </row>
    <row r="2083" spans="1:15">
      <c r="A2083" s="163"/>
      <c r="B2083" s="163"/>
      <c r="C2083" s="163"/>
      <c r="D2083" s="163"/>
      <c r="E2083" s="164"/>
      <c r="F2083" s="164"/>
      <c r="G2083" s="163"/>
      <c r="H2083" s="163"/>
      <c r="I2083" s="163"/>
      <c r="J2083" s="163"/>
      <c r="K2083" s="164"/>
      <c r="L2083" s="164"/>
      <c r="M2083" s="163"/>
      <c r="N2083" s="163"/>
      <c r="O2083" s="163"/>
    </row>
    <row r="2084" spans="1:15">
      <c r="A2084" s="163"/>
      <c r="B2084" s="163"/>
      <c r="C2084" s="163"/>
      <c r="D2084" s="163"/>
      <c r="E2084" s="164"/>
      <c r="F2084" s="164"/>
      <c r="G2084" s="163"/>
      <c r="H2084" s="163"/>
      <c r="I2084" s="163"/>
      <c r="J2084" s="163"/>
      <c r="K2084" s="164"/>
      <c r="L2084" s="164"/>
      <c r="M2084" s="163"/>
      <c r="N2084" s="163"/>
      <c r="O2084" s="163"/>
    </row>
    <row r="2085" spans="1:15">
      <c r="A2085" s="163"/>
      <c r="B2085" s="163"/>
      <c r="C2085" s="163"/>
      <c r="D2085" s="163"/>
      <c r="E2085" s="164"/>
      <c r="F2085" s="164"/>
      <c r="G2085" s="163"/>
      <c r="H2085" s="163"/>
      <c r="I2085" s="163"/>
      <c r="J2085" s="163"/>
      <c r="K2085" s="164"/>
      <c r="L2085" s="164"/>
      <c r="M2085" s="163"/>
      <c r="N2085" s="163"/>
      <c r="O2085" s="163"/>
    </row>
    <row r="2086" spans="1:15">
      <c r="A2086" s="163"/>
      <c r="B2086" s="163"/>
      <c r="C2086" s="163"/>
      <c r="D2086" s="163"/>
      <c r="E2086" s="164"/>
      <c r="F2086" s="164"/>
      <c r="G2086" s="163"/>
      <c r="H2086" s="163"/>
      <c r="I2086" s="163"/>
      <c r="J2086" s="163"/>
      <c r="K2086" s="164"/>
      <c r="L2086" s="164"/>
      <c r="M2086" s="163"/>
      <c r="N2086" s="163"/>
      <c r="O2086" s="163"/>
    </row>
    <row r="2087" spans="1:15">
      <c r="A2087" s="163"/>
      <c r="B2087" s="163"/>
      <c r="C2087" s="163"/>
      <c r="D2087" s="163"/>
      <c r="E2087" s="164"/>
      <c r="F2087" s="164"/>
      <c r="G2087" s="163"/>
      <c r="H2087" s="163"/>
      <c r="I2087" s="163"/>
      <c r="J2087" s="163"/>
      <c r="K2087" s="164"/>
      <c r="L2087" s="164"/>
      <c r="M2087" s="163"/>
      <c r="N2087" s="163"/>
      <c r="O2087" s="163"/>
    </row>
    <row r="2088" spans="1:15">
      <c r="A2088" s="163"/>
      <c r="B2088" s="163"/>
      <c r="C2088" s="163"/>
      <c r="D2088" s="163"/>
      <c r="E2088" s="164"/>
      <c r="F2088" s="164"/>
      <c r="G2088" s="163"/>
      <c r="H2088" s="163"/>
      <c r="I2088" s="163"/>
      <c r="J2088" s="163"/>
      <c r="K2088" s="164"/>
      <c r="L2088" s="164"/>
      <c r="M2088" s="163"/>
      <c r="N2088" s="163"/>
      <c r="O2088" s="163"/>
    </row>
    <row r="2089" spans="1:15">
      <c r="A2089" s="163"/>
      <c r="B2089" s="163"/>
      <c r="C2089" s="163"/>
      <c r="D2089" s="163"/>
      <c r="E2089" s="164"/>
      <c r="F2089" s="164"/>
      <c r="G2089" s="163"/>
      <c r="H2089" s="163"/>
      <c r="I2089" s="163"/>
      <c r="J2089" s="163"/>
      <c r="K2089" s="164"/>
      <c r="L2089" s="164"/>
      <c r="M2089" s="163"/>
      <c r="N2089" s="163"/>
      <c r="O2089" s="163"/>
    </row>
    <row r="2090" spans="1:15">
      <c r="A2090" s="163"/>
      <c r="B2090" s="163"/>
      <c r="C2090" s="163"/>
      <c r="D2090" s="163"/>
      <c r="E2090" s="164"/>
      <c r="F2090" s="164"/>
      <c r="G2090" s="163"/>
      <c r="H2090" s="163"/>
      <c r="I2090" s="163"/>
      <c r="J2090" s="163"/>
      <c r="K2090" s="164"/>
      <c r="L2090" s="164"/>
      <c r="M2090" s="163"/>
      <c r="N2090" s="163"/>
      <c r="O2090" s="163"/>
    </row>
    <row r="2091" spans="1:15">
      <c r="A2091" s="163"/>
      <c r="B2091" s="163"/>
      <c r="C2091" s="163"/>
      <c r="D2091" s="163"/>
      <c r="E2091" s="164"/>
      <c r="F2091" s="164"/>
      <c r="G2091" s="163"/>
      <c r="H2091" s="163"/>
      <c r="I2091" s="163"/>
      <c r="J2091" s="163"/>
      <c r="K2091" s="164"/>
      <c r="L2091" s="164"/>
      <c r="M2091" s="163"/>
      <c r="N2091" s="163"/>
      <c r="O2091" s="163"/>
    </row>
    <row r="2092" spans="1:15">
      <c r="A2092" s="163"/>
      <c r="B2092" s="163"/>
      <c r="C2092" s="163"/>
      <c r="D2092" s="163"/>
      <c r="E2092" s="164"/>
      <c r="F2092" s="164"/>
      <c r="G2092" s="163"/>
      <c r="H2092" s="163"/>
      <c r="I2092" s="163"/>
      <c r="J2092" s="163"/>
      <c r="K2092" s="164"/>
      <c r="L2092" s="164"/>
      <c r="M2092" s="163"/>
      <c r="N2092" s="163"/>
      <c r="O2092" s="163"/>
    </row>
    <row r="2093" spans="1:15">
      <c r="A2093" s="163"/>
      <c r="B2093" s="163"/>
      <c r="C2093" s="163"/>
      <c r="D2093" s="163"/>
      <c r="E2093" s="164"/>
      <c r="F2093" s="164"/>
      <c r="G2093" s="163"/>
      <c r="H2093" s="163"/>
      <c r="I2093" s="163"/>
      <c r="J2093" s="163"/>
      <c r="K2093" s="164"/>
      <c r="L2093" s="164"/>
      <c r="M2093" s="163"/>
      <c r="N2093" s="163"/>
      <c r="O2093" s="163"/>
    </row>
    <row r="2094" spans="1:15">
      <c r="A2094" s="163"/>
      <c r="B2094" s="163"/>
      <c r="C2094" s="163"/>
      <c r="D2094" s="163"/>
      <c r="E2094" s="164"/>
      <c r="F2094" s="164"/>
      <c r="G2094" s="163"/>
      <c r="H2094" s="163"/>
      <c r="I2094" s="163"/>
      <c r="J2094" s="163"/>
      <c r="K2094" s="164"/>
      <c r="L2094" s="164"/>
      <c r="M2094" s="163"/>
      <c r="N2094" s="163"/>
      <c r="O2094" s="163"/>
    </row>
    <row r="2095" spans="1:15">
      <c r="A2095" s="163"/>
      <c r="B2095" s="163"/>
      <c r="C2095" s="163"/>
      <c r="D2095" s="163"/>
      <c r="E2095" s="164"/>
      <c r="F2095" s="164"/>
      <c r="G2095" s="163"/>
      <c r="H2095" s="163"/>
      <c r="I2095" s="163"/>
      <c r="J2095" s="163"/>
      <c r="K2095" s="164"/>
      <c r="L2095" s="164"/>
      <c r="M2095" s="163"/>
      <c r="N2095" s="163"/>
      <c r="O2095" s="163"/>
    </row>
    <row r="2096" spans="1:15">
      <c r="A2096" s="163"/>
      <c r="B2096" s="163"/>
      <c r="C2096" s="163"/>
      <c r="D2096" s="163"/>
      <c r="E2096" s="164"/>
      <c r="F2096" s="164"/>
      <c r="G2096" s="163"/>
      <c r="H2096" s="163"/>
      <c r="I2096" s="163"/>
      <c r="J2096" s="163"/>
      <c r="K2096" s="164"/>
      <c r="L2096" s="164"/>
      <c r="M2096" s="163"/>
      <c r="N2096" s="163"/>
      <c r="O2096" s="163"/>
    </row>
    <row r="2097" spans="1:15">
      <c r="A2097" s="163"/>
      <c r="B2097" s="163"/>
      <c r="C2097" s="163"/>
      <c r="D2097" s="163"/>
      <c r="E2097" s="164"/>
      <c r="F2097" s="164"/>
      <c r="G2097" s="163"/>
      <c r="H2097" s="163"/>
      <c r="I2097" s="163"/>
      <c r="J2097" s="163"/>
      <c r="K2097" s="164"/>
      <c r="L2097" s="164"/>
      <c r="M2097" s="163"/>
      <c r="N2097" s="163"/>
      <c r="O2097" s="163"/>
    </row>
    <row r="2098" spans="1:15">
      <c r="A2098" s="163"/>
      <c r="B2098" s="163"/>
      <c r="C2098" s="163"/>
      <c r="D2098" s="163"/>
      <c r="E2098" s="164"/>
      <c r="F2098" s="164"/>
      <c r="G2098" s="163"/>
      <c r="H2098" s="163"/>
      <c r="I2098" s="163"/>
      <c r="J2098" s="163"/>
      <c r="K2098" s="164"/>
      <c r="L2098" s="164"/>
      <c r="M2098" s="163"/>
      <c r="N2098" s="163"/>
      <c r="O2098" s="163"/>
    </row>
    <row r="2099" spans="1:15">
      <c r="A2099" s="163"/>
      <c r="B2099" s="163"/>
      <c r="C2099" s="163"/>
      <c r="D2099" s="163"/>
      <c r="E2099" s="164"/>
      <c r="F2099" s="164"/>
      <c r="G2099" s="163"/>
      <c r="H2099" s="163"/>
      <c r="I2099" s="163"/>
      <c r="J2099" s="163"/>
      <c r="K2099" s="164"/>
      <c r="L2099" s="164"/>
      <c r="M2099" s="163"/>
      <c r="N2099" s="163"/>
      <c r="O2099" s="163"/>
    </row>
    <row r="2100" spans="1:15">
      <c r="A2100" s="163"/>
      <c r="B2100" s="163"/>
      <c r="C2100" s="163"/>
      <c r="D2100" s="163"/>
      <c r="E2100" s="164"/>
      <c r="F2100" s="164"/>
      <c r="G2100" s="163"/>
      <c r="H2100" s="163"/>
      <c r="I2100" s="163"/>
      <c r="J2100" s="163"/>
      <c r="K2100" s="164"/>
      <c r="L2100" s="164"/>
      <c r="M2100" s="163"/>
      <c r="N2100" s="163"/>
      <c r="O2100" s="163"/>
    </row>
    <row r="2101" spans="1:15">
      <c r="A2101" s="163"/>
      <c r="B2101" s="163"/>
      <c r="C2101" s="163"/>
      <c r="D2101" s="163"/>
      <c r="E2101" s="164"/>
      <c r="F2101" s="164"/>
      <c r="G2101" s="163"/>
      <c r="H2101" s="163"/>
      <c r="I2101" s="163"/>
      <c r="J2101" s="163"/>
      <c r="K2101" s="164"/>
      <c r="L2101" s="164"/>
      <c r="M2101" s="163"/>
      <c r="N2101" s="163"/>
      <c r="O2101" s="163"/>
    </row>
    <row r="2102" spans="1:15">
      <c r="A2102" s="163"/>
      <c r="B2102" s="163"/>
      <c r="C2102" s="163"/>
      <c r="D2102" s="163"/>
      <c r="E2102" s="164"/>
      <c r="F2102" s="164"/>
      <c r="G2102" s="163"/>
      <c r="H2102" s="163"/>
      <c r="I2102" s="163"/>
      <c r="J2102" s="163"/>
      <c r="K2102" s="164"/>
      <c r="L2102" s="164"/>
      <c r="M2102" s="163"/>
      <c r="N2102" s="163"/>
      <c r="O2102" s="163"/>
    </row>
    <row r="2103" spans="1:15">
      <c r="A2103" s="163"/>
      <c r="B2103" s="163"/>
      <c r="C2103" s="163"/>
      <c r="D2103" s="163"/>
      <c r="E2103" s="164"/>
      <c r="F2103" s="164"/>
      <c r="G2103" s="163"/>
      <c r="H2103" s="163"/>
      <c r="I2103" s="163"/>
      <c r="J2103" s="163"/>
      <c r="K2103" s="164"/>
      <c r="L2103" s="164"/>
      <c r="M2103" s="163"/>
      <c r="N2103" s="163"/>
      <c r="O2103" s="163"/>
    </row>
    <row r="2104" spans="1:15">
      <c r="A2104" s="163"/>
      <c r="B2104" s="163"/>
      <c r="C2104" s="163"/>
      <c r="D2104" s="163"/>
      <c r="E2104" s="164"/>
      <c r="F2104" s="164"/>
      <c r="G2104" s="163"/>
      <c r="H2104" s="163"/>
      <c r="I2104" s="163"/>
      <c r="J2104" s="163"/>
      <c r="K2104" s="164"/>
      <c r="L2104" s="164"/>
      <c r="M2104" s="163"/>
      <c r="N2104" s="163"/>
      <c r="O2104" s="163"/>
    </row>
    <row r="2105" spans="1:15">
      <c r="A2105" s="163"/>
      <c r="B2105" s="163"/>
      <c r="C2105" s="163"/>
      <c r="D2105" s="163"/>
      <c r="E2105" s="164"/>
      <c r="F2105" s="164"/>
      <c r="G2105" s="163"/>
      <c r="H2105" s="163"/>
      <c r="I2105" s="163"/>
      <c r="J2105" s="163"/>
      <c r="K2105" s="164"/>
      <c r="L2105" s="164"/>
      <c r="M2105" s="163"/>
      <c r="N2105" s="163"/>
      <c r="O2105" s="163"/>
    </row>
    <row r="2106" spans="1:15">
      <c r="A2106" s="163"/>
      <c r="B2106" s="163"/>
      <c r="C2106" s="163"/>
      <c r="D2106" s="163"/>
      <c r="E2106" s="164"/>
      <c r="F2106" s="164"/>
      <c r="G2106" s="163"/>
      <c r="H2106" s="163"/>
      <c r="I2106" s="163"/>
      <c r="J2106" s="163"/>
      <c r="K2106" s="164"/>
      <c r="L2106" s="164"/>
      <c r="M2106" s="163"/>
      <c r="N2106" s="163"/>
      <c r="O2106" s="163"/>
    </row>
    <row r="2107" spans="1:15">
      <c r="A2107" s="163"/>
      <c r="B2107" s="163"/>
      <c r="C2107" s="163"/>
      <c r="D2107" s="163"/>
      <c r="E2107" s="164"/>
      <c r="F2107" s="164"/>
      <c r="G2107" s="163"/>
      <c r="H2107" s="163"/>
      <c r="I2107" s="163"/>
      <c r="J2107" s="163"/>
      <c r="K2107" s="164"/>
      <c r="L2107" s="164"/>
      <c r="M2107" s="163"/>
      <c r="N2107" s="163"/>
      <c r="O2107" s="163"/>
    </row>
    <row r="2108" spans="1:15">
      <c r="A2108" s="163"/>
      <c r="B2108" s="163"/>
      <c r="C2108" s="163"/>
      <c r="D2108" s="163"/>
      <c r="E2108" s="164"/>
      <c r="F2108" s="164"/>
      <c r="G2108" s="163"/>
      <c r="H2108" s="163"/>
      <c r="I2108" s="163"/>
      <c r="J2108" s="163"/>
      <c r="K2108" s="164"/>
      <c r="L2108" s="164"/>
      <c r="M2108" s="163"/>
      <c r="N2108" s="163"/>
      <c r="O2108" s="163"/>
    </row>
    <row r="2109" spans="1:15">
      <c r="A2109" s="163"/>
      <c r="B2109" s="163"/>
      <c r="C2109" s="163"/>
      <c r="D2109" s="163"/>
      <c r="E2109" s="164"/>
      <c r="F2109" s="164"/>
      <c r="G2109" s="163"/>
      <c r="H2109" s="163"/>
      <c r="I2109" s="163"/>
      <c r="J2109" s="163"/>
      <c r="K2109" s="164"/>
      <c r="L2109" s="164"/>
      <c r="M2109" s="163"/>
      <c r="N2109" s="163"/>
      <c r="O2109" s="163"/>
    </row>
    <row r="2110" spans="1:15">
      <c r="A2110" s="163"/>
      <c r="B2110" s="163"/>
      <c r="C2110" s="163"/>
      <c r="D2110" s="163"/>
      <c r="E2110" s="164"/>
      <c r="F2110" s="164"/>
      <c r="G2110" s="163"/>
      <c r="H2110" s="163"/>
      <c r="I2110" s="163"/>
      <c r="J2110" s="163"/>
      <c r="K2110" s="164"/>
      <c r="L2110" s="164"/>
      <c r="M2110" s="163"/>
      <c r="N2110" s="163"/>
      <c r="O2110" s="163"/>
    </row>
    <row r="2111" spans="1:15">
      <c r="A2111" s="163"/>
      <c r="B2111" s="163"/>
      <c r="C2111" s="163"/>
      <c r="D2111" s="163"/>
      <c r="E2111" s="164"/>
      <c r="F2111" s="164"/>
      <c r="G2111" s="163"/>
      <c r="H2111" s="163"/>
      <c r="I2111" s="163"/>
      <c r="J2111" s="163"/>
      <c r="K2111" s="164"/>
      <c r="L2111" s="164"/>
      <c r="M2111" s="163"/>
      <c r="N2111" s="163"/>
      <c r="O2111" s="163"/>
    </row>
    <row r="2112" spans="1:15">
      <c r="A2112" s="163"/>
      <c r="B2112" s="163"/>
      <c r="C2112" s="163"/>
      <c r="D2112" s="163"/>
      <c r="E2112" s="164"/>
      <c r="F2112" s="164"/>
      <c r="G2112" s="163"/>
      <c r="H2112" s="163"/>
      <c r="I2112" s="163"/>
      <c r="J2112" s="163"/>
      <c r="K2112" s="164"/>
      <c r="L2112" s="164"/>
      <c r="M2112" s="163"/>
      <c r="N2112" s="163"/>
      <c r="O2112" s="163"/>
    </row>
    <row r="2113" spans="1:15">
      <c r="A2113" s="163"/>
      <c r="B2113" s="163"/>
      <c r="C2113" s="163"/>
      <c r="D2113" s="163"/>
      <c r="E2113" s="164"/>
      <c r="F2113" s="164"/>
      <c r="G2113" s="163"/>
      <c r="H2113" s="163"/>
      <c r="I2113" s="163"/>
      <c r="J2113" s="163"/>
      <c r="K2113" s="164"/>
      <c r="L2113" s="164"/>
      <c r="M2113" s="163"/>
      <c r="N2113" s="163"/>
      <c r="O2113" s="163"/>
    </row>
    <row r="2114" spans="1:15">
      <c r="A2114" s="163"/>
      <c r="B2114" s="163"/>
      <c r="C2114" s="163"/>
      <c r="D2114" s="163"/>
      <c r="E2114" s="164"/>
      <c r="F2114" s="164"/>
      <c r="G2114" s="163"/>
      <c r="H2114" s="163"/>
      <c r="I2114" s="163"/>
      <c r="J2114" s="163"/>
      <c r="K2114" s="164"/>
      <c r="L2114" s="164"/>
      <c r="M2114" s="163"/>
      <c r="N2114" s="163"/>
      <c r="O2114" s="163"/>
    </row>
    <row r="2115" spans="1:15">
      <c r="A2115" s="163"/>
      <c r="B2115" s="163"/>
      <c r="C2115" s="163"/>
      <c r="D2115" s="163"/>
      <c r="E2115" s="164"/>
      <c r="F2115" s="164"/>
      <c r="G2115" s="163"/>
      <c r="H2115" s="163"/>
      <c r="I2115" s="163"/>
      <c r="J2115" s="163"/>
      <c r="K2115" s="164"/>
      <c r="L2115" s="164"/>
      <c r="M2115" s="163"/>
      <c r="N2115" s="163"/>
      <c r="O2115" s="163"/>
    </row>
    <row r="2116" spans="1:15">
      <c r="A2116" s="163"/>
      <c r="B2116" s="163"/>
      <c r="C2116" s="163"/>
      <c r="D2116" s="163"/>
      <c r="E2116" s="164"/>
      <c r="F2116" s="164"/>
      <c r="G2116" s="163"/>
      <c r="H2116" s="163"/>
      <c r="I2116" s="163"/>
      <c r="J2116" s="163"/>
      <c r="K2116" s="164"/>
      <c r="L2116" s="164"/>
      <c r="M2116" s="163"/>
      <c r="N2116" s="163"/>
      <c r="O2116" s="163"/>
    </row>
    <row r="2117" spans="1:15">
      <c r="A2117" s="163"/>
      <c r="B2117" s="163"/>
      <c r="C2117" s="163"/>
      <c r="D2117" s="163"/>
      <c r="E2117" s="164"/>
      <c r="F2117" s="164"/>
      <c r="G2117" s="163"/>
      <c r="H2117" s="163"/>
      <c r="I2117" s="163"/>
      <c r="J2117" s="163"/>
      <c r="K2117" s="164"/>
      <c r="L2117" s="164"/>
      <c r="M2117" s="163"/>
      <c r="N2117" s="163"/>
      <c r="O2117" s="163"/>
    </row>
    <row r="2118" spans="1:15">
      <c r="A2118" s="163"/>
      <c r="B2118" s="163"/>
      <c r="C2118" s="163"/>
      <c r="D2118" s="163"/>
      <c r="E2118" s="164"/>
      <c r="F2118" s="164"/>
      <c r="G2118" s="163"/>
      <c r="H2118" s="163"/>
      <c r="I2118" s="163"/>
      <c r="J2118" s="163"/>
      <c r="K2118" s="164"/>
      <c r="L2118" s="164"/>
      <c r="M2118" s="163"/>
      <c r="N2118" s="163"/>
      <c r="O2118" s="163"/>
    </row>
    <row r="2119" spans="1:15">
      <c r="A2119" s="163"/>
      <c r="B2119" s="163"/>
      <c r="C2119" s="163"/>
      <c r="D2119" s="163"/>
      <c r="E2119" s="164"/>
      <c r="F2119" s="164"/>
      <c r="G2119" s="163"/>
      <c r="H2119" s="163"/>
      <c r="I2119" s="163"/>
      <c r="J2119" s="163"/>
      <c r="K2119" s="164"/>
      <c r="L2119" s="164"/>
      <c r="M2119" s="163"/>
      <c r="N2119" s="163"/>
      <c r="O2119" s="163"/>
    </row>
    <row r="2120" spans="1:15">
      <c r="A2120" s="163"/>
      <c r="B2120" s="163"/>
      <c r="C2120" s="163"/>
      <c r="D2120" s="163"/>
      <c r="E2120" s="164"/>
      <c r="F2120" s="164"/>
      <c r="G2120" s="163"/>
      <c r="H2120" s="163"/>
      <c r="I2120" s="163"/>
      <c r="J2120" s="163"/>
      <c r="K2120" s="164"/>
      <c r="L2120" s="164"/>
      <c r="M2120" s="163"/>
      <c r="N2120" s="163"/>
      <c r="O2120" s="163"/>
    </row>
    <row r="2121" spans="1:15">
      <c r="A2121" s="163"/>
      <c r="B2121" s="163"/>
      <c r="C2121" s="163"/>
      <c r="D2121" s="163"/>
      <c r="E2121" s="164"/>
      <c r="F2121" s="164"/>
      <c r="G2121" s="163"/>
      <c r="H2121" s="163"/>
      <c r="I2121" s="163"/>
      <c r="J2121" s="163"/>
      <c r="K2121" s="164"/>
      <c r="L2121" s="164"/>
      <c r="M2121" s="163"/>
      <c r="N2121" s="163"/>
      <c r="O2121" s="163"/>
    </row>
    <row r="2122" spans="1:15">
      <c r="A2122" s="163"/>
      <c r="B2122" s="163"/>
      <c r="C2122" s="163"/>
      <c r="D2122" s="163"/>
      <c r="E2122" s="164"/>
      <c r="F2122" s="164"/>
      <c r="G2122" s="163"/>
      <c r="H2122" s="163"/>
      <c r="I2122" s="163"/>
      <c r="J2122" s="163"/>
      <c r="K2122" s="164"/>
      <c r="L2122" s="164"/>
      <c r="M2122" s="163"/>
      <c r="N2122" s="163"/>
      <c r="O2122" s="163"/>
    </row>
    <row r="2123" spans="1:15">
      <c r="A2123" s="163"/>
      <c r="B2123" s="163"/>
      <c r="C2123" s="163"/>
      <c r="D2123" s="163"/>
      <c r="E2123" s="164"/>
      <c r="F2123" s="164"/>
      <c r="G2123" s="163"/>
      <c r="H2123" s="163"/>
      <c r="I2123" s="163"/>
      <c r="J2123" s="163"/>
      <c r="K2123" s="164"/>
      <c r="L2123" s="164"/>
      <c r="M2123" s="163"/>
      <c r="N2123" s="163"/>
      <c r="O2123" s="163"/>
    </row>
    <row r="2124" spans="1:15">
      <c r="A2124" s="163"/>
      <c r="B2124" s="163"/>
      <c r="C2124" s="163"/>
      <c r="D2124" s="163"/>
      <c r="E2124" s="164"/>
      <c r="F2124" s="164"/>
      <c r="G2124" s="163"/>
      <c r="H2124" s="163"/>
      <c r="I2124" s="163"/>
      <c r="J2124" s="163"/>
      <c r="K2124" s="164"/>
      <c r="L2124" s="164"/>
      <c r="M2124" s="163"/>
      <c r="N2124" s="163"/>
      <c r="O2124" s="163"/>
    </row>
    <row r="2125" spans="1:15">
      <c r="A2125" s="163"/>
      <c r="B2125" s="163"/>
      <c r="C2125" s="163"/>
      <c r="D2125" s="163"/>
      <c r="E2125" s="164"/>
      <c r="F2125" s="164"/>
      <c r="G2125" s="163"/>
      <c r="H2125" s="163"/>
      <c r="I2125" s="163"/>
      <c r="J2125" s="163"/>
      <c r="K2125" s="164"/>
      <c r="L2125" s="164"/>
      <c r="M2125" s="163"/>
      <c r="N2125" s="163"/>
      <c r="O2125" s="163"/>
    </row>
    <row r="2126" spans="1:15">
      <c r="A2126" s="163"/>
      <c r="B2126" s="163"/>
      <c r="C2126" s="163"/>
      <c r="D2126" s="163"/>
      <c r="E2126" s="164"/>
      <c r="F2126" s="164"/>
      <c r="G2126" s="163"/>
      <c r="H2126" s="163"/>
      <c r="I2126" s="163"/>
      <c r="J2126" s="163"/>
      <c r="K2126" s="164"/>
      <c r="L2126" s="164"/>
      <c r="M2126" s="163"/>
      <c r="N2126" s="163"/>
      <c r="O2126" s="163"/>
    </row>
    <row r="2127" spans="1:15">
      <c r="A2127" s="163"/>
      <c r="B2127" s="163"/>
      <c r="C2127" s="163"/>
      <c r="D2127" s="163"/>
      <c r="E2127" s="164"/>
      <c r="F2127" s="164"/>
      <c r="G2127" s="163"/>
      <c r="H2127" s="163"/>
      <c r="I2127" s="163"/>
      <c r="J2127" s="163"/>
      <c r="K2127" s="164"/>
      <c r="L2127" s="164"/>
      <c r="M2127" s="163"/>
      <c r="N2127" s="163"/>
      <c r="O2127" s="163"/>
    </row>
    <row r="2128" spans="1:15">
      <c r="A2128" s="163"/>
      <c r="B2128" s="163"/>
      <c r="C2128" s="163"/>
      <c r="D2128" s="163"/>
      <c r="E2128" s="164"/>
      <c r="F2128" s="164"/>
      <c r="G2128" s="163"/>
      <c r="H2128" s="163"/>
      <c r="I2128" s="163"/>
      <c r="J2128" s="163"/>
      <c r="K2128" s="164"/>
      <c r="L2128" s="164"/>
      <c r="M2128" s="163"/>
      <c r="N2128" s="163"/>
      <c r="O2128" s="163"/>
    </row>
    <row r="2129" spans="1:15">
      <c r="A2129" s="163"/>
      <c r="B2129" s="163"/>
      <c r="C2129" s="163"/>
      <c r="D2129" s="163"/>
      <c r="E2129" s="164"/>
      <c r="F2129" s="164"/>
      <c r="G2129" s="163"/>
      <c r="H2129" s="163"/>
      <c r="I2129" s="163"/>
      <c r="J2129" s="163"/>
      <c r="K2129" s="164"/>
      <c r="L2129" s="164"/>
      <c r="M2129" s="163"/>
      <c r="N2129" s="163"/>
      <c r="O2129" s="163"/>
    </row>
    <row r="2130" spans="1:15">
      <c r="A2130" s="163"/>
      <c r="B2130" s="163"/>
      <c r="C2130" s="163"/>
      <c r="D2130" s="163"/>
      <c r="E2130" s="164"/>
      <c r="F2130" s="164"/>
      <c r="G2130" s="163"/>
      <c r="H2130" s="163"/>
      <c r="I2130" s="163"/>
      <c r="J2130" s="163"/>
      <c r="K2130" s="164"/>
      <c r="L2130" s="164"/>
      <c r="M2130" s="163"/>
      <c r="N2130" s="163"/>
      <c r="O2130" s="163"/>
    </row>
    <row r="2131" spans="1:15">
      <c r="A2131" s="163"/>
      <c r="B2131" s="163"/>
      <c r="C2131" s="163"/>
      <c r="D2131" s="163"/>
      <c r="E2131" s="164"/>
      <c r="F2131" s="164"/>
      <c r="G2131" s="163"/>
      <c r="H2131" s="163"/>
      <c r="I2131" s="163"/>
      <c r="J2131" s="163"/>
      <c r="K2131" s="164"/>
      <c r="L2131" s="164"/>
      <c r="M2131" s="163"/>
      <c r="N2131" s="163"/>
      <c r="O2131" s="163"/>
    </row>
    <row r="2132" spans="1:15">
      <c r="A2132" s="163"/>
      <c r="B2132" s="163"/>
      <c r="C2132" s="163"/>
      <c r="D2132" s="163"/>
      <c r="E2132" s="164"/>
      <c r="F2132" s="164"/>
      <c r="G2132" s="163"/>
      <c r="H2132" s="163"/>
      <c r="I2132" s="163"/>
      <c r="J2132" s="163"/>
      <c r="K2132" s="164"/>
      <c r="L2132" s="164"/>
      <c r="M2132" s="163"/>
      <c r="N2132" s="163"/>
      <c r="O2132" s="163"/>
    </row>
    <row r="2133" spans="1:15">
      <c r="A2133" s="163"/>
      <c r="B2133" s="163"/>
      <c r="C2133" s="163"/>
      <c r="D2133" s="163"/>
      <c r="E2133" s="164"/>
      <c r="F2133" s="164"/>
      <c r="G2133" s="163"/>
      <c r="H2133" s="163"/>
      <c r="I2133" s="163"/>
      <c r="J2133" s="163"/>
      <c r="K2133" s="164"/>
      <c r="L2133" s="164"/>
      <c r="M2133" s="163"/>
      <c r="N2133" s="163"/>
      <c r="O2133" s="163"/>
    </row>
    <row r="2134" spans="1:15">
      <c r="A2134" s="163"/>
      <c r="B2134" s="163"/>
      <c r="C2134" s="163"/>
      <c r="D2134" s="163"/>
      <c r="E2134" s="164"/>
      <c r="F2134" s="164"/>
      <c r="G2134" s="163"/>
      <c r="H2134" s="163"/>
      <c r="I2134" s="163"/>
      <c r="J2134" s="163"/>
      <c r="K2134" s="164"/>
      <c r="L2134" s="164"/>
      <c r="M2134" s="163"/>
      <c r="N2134" s="163"/>
      <c r="O2134" s="163"/>
    </row>
    <row r="2135" spans="1:15">
      <c r="A2135" s="163"/>
      <c r="B2135" s="163"/>
      <c r="C2135" s="163"/>
      <c r="D2135" s="163"/>
      <c r="E2135" s="164"/>
      <c r="F2135" s="164"/>
      <c r="G2135" s="163"/>
      <c r="H2135" s="163"/>
      <c r="I2135" s="163"/>
      <c r="J2135" s="163"/>
      <c r="K2135" s="164"/>
      <c r="L2135" s="164"/>
      <c r="M2135" s="163"/>
      <c r="N2135" s="163"/>
      <c r="O2135" s="163"/>
    </row>
    <row r="2136" spans="1:15">
      <c r="A2136" s="163"/>
      <c r="B2136" s="163"/>
      <c r="C2136" s="163"/>
      <c r="D2136" s="163"/>
      <c r="E2136" s="164"/>
      <c r="F2136" s="164"/>
      <c r="G2136" s="163"/>
      <c r="H2136" s="163"/>
      <c r="I2136" s="163"/>
      <c r="J2136" s="163"/>
      <c r="K2136" s="164"/>
      <c r="L2136" s="164"/>
      <c r="M2136" s="163"/>
      <c r="N2136" s="163"/>
      <c r="O2136" s="163"/>
    </row>
    <row r="2137" spans="1:15">
      <c r="A2137" s="163"/>
      <c r="B2137" s="163"/>
      <c r="C2137" s="163"/>
      <c r="D2137" s="163"/>
      <c r="E2137" s="164"/>
      <c r="F2137" s="164"/>
      <c r="G2137" s="163"/>
      <c r="H2137" s="163"/>
      <c r="I2137" s="163"/>
      <c r="J2137" s="163"/>
      <c r="K2137" s="164"/>
      <c r="L2137" s="164"/>
      <c r="M2137" s="163"/>
      <c r="N2137" s="163"/>
      <c r="O2137" s="163"/>
    </row>
    <row r="2138" spans="1:15">
      <c r="A2138" s="163"/>
      <c r="B2138" s="163"/>
      <c r="C2138" s="163"/>
      <c r="D2138" s="163"/>
      <c r="E2138" s="164"/>
      <c r="F2138" s="164"/>
      <c r="G2138" s="163"/>
      <c r="H2138" s="163"/>
      <c r="I2138" s="163"/>
      <c r="J2138" s="163"/>
      <c r="K2138" s="164"/>
      <c r="L2138" s="164"/>
      <c r="M2138" s="163"/>
      <c r="N2138" s="163"/>
      <c r="O2138" s="163"/>
    </row>
    <row r="2139" spans="1:15">
      <c r="A2139" s="163"/>
      <c r="B2139" s="163"/>
      <c r="C2139" s="163"/>
      <c r="D2139" s="163"/>
      <c r="E2139" s="164"/>
      <c r="F2139" s="164"/>
      <c r="G2139" s="163"/>
      <c r="H2139" s="163"/>
      <c r="I2139" s="163"/>
      <c r="J2139" s="163"/>
      <c r="K2139" s="164"/>
      <c r="L2139" s="164"/>
      <c r="M2139" s="163"/>
      <c r="N2139" s="163"/>
      <c r="O2139" s="163"/>
    </row>
    <row r="2140" spans="1:15">
      <c r="A2140" s="163"/>
      <c r="B2140" s="163"/>
      <c r="C2140" s="163"/>
      <c r="D2140" s="163"/>
      <c r="E2140" s="164"/>
      <c r="F2140" s="164"/>
      <c r="G2140" s="163"/>
      <c r="H2140" s="163"/>
      <c r="I2140" s="163"/>
      <c r="J2140" s="163"/>
      <c r="K2140" s="164"/>
      <c r="L2140" s="164"/>
      <c r="M2140" s="163"/>
      <c r="N2140" s="163"/>
      <c r="O2140" s="163"/>
    </row>
    <row r="2141" spans="1:15">
      <c r="A2141" s="163"/>
      <c r="B2141" s="163"/>
      <c r="C2141" s="163"/>
      <c r="D2141" s="163"/>
      <c r="E2141" s="164"/>
      <c r="F2141" s="164"/>
      <c r="G2141" s="163"/>
      <c r="H2141" s="163"/>
      <c r="I2141" s="163"/>
      <c r="J2141" s="163"/>
      <c r="K2141" s="164"/>
      <c r="L2141" s="164"/>
      <c r="M2141" s="163"/>
      <c r="N2141" s="163"/>
      <c r="O2141" s="163"/>
    </row>
    <row r="2142" spans="1:15">
      <c r="A2142" s="163"/>
      <c r="B2142" s="163"/>
      <c r="C2142" s="163"/>
      <c r="D2142" s="163"/>
      <c r="E2142" s="164"/>
      <c r="F2142" s="164"/>
      <c r="G2142" s="163"/>
      <c r="H2142" s="163"/>
      <c r="I2142" s="163"/>
      <c r="J2142" s="163"/>
      <c r="K2142" s="164"/>
      <c r="L2142" s="164"/>
      <c r="M2142" s="163"/>
      <c r="N2142" s="163"/>
      <c r="O2142" s="163"/>
    </row>
    <row r="2143" spans="1:15">
      <c r="A2143" s="163"/>
      <c r="B2143" s="163"/>
      <c r="C2143" s="163"/>
      <c r="D2143" s="163"/>
      <c r="E2143" s="164"/>
      <c r="F2143" s="164"/>
      <c r="G2143" s="163"/>
      <c r="H2143" s="163"/>
      <c r="I2143" s="163"/>
      <c r="J2143" s="163"/>
      <c r="K2143" s="164"/>
      <c r="L2143" s="164"/>
      <c r="M2143" s="163"/>
      <c r="N2143" s="163"/>
      <c r="O2143" s="163"/>
    </row>
    <row r="2144" spans="1:15">
      <c r="A2144" s="163"/>
      <c r="B2144" s="163"/>
      <c r="C2144" s="163"/>
      <c r="D2144" s="163"/>
      <c r="E2144" s="164"/>
      <c r="F2144" s="164"/>
      <c r="G2144" s="163"/>
      <c r="H2144" s="163"/>
      <c r="I2144" s="163"/>
      <c r="J2144" s="163"/>
      <c r="K2144" s="164"/>
      <c r="L2144" s="164"/>
      <c r="M2144" s="163"/>
      <c r="N2144" s="163"/>
      <c r="O2144" s="163"/>
    </row>
    <row r="2145" spans="1:15">
      <c r="A2145" s="163"/>
      <c r="B2145" s="163"/>
      <c r="C2145" s="163"/>
      <c r="D2145" s="163"/>
      <c r="E2145" s="164"/>
      <c r="F2145" s="164"/>
      <c r="G2145" s="163"/>
      <c r="H2145" s="163"/>
      <c r="I2145" s="163"/>
      <c r="J2145" s="163"/>
      <c r="K2145" s="164"/>
      <c r="L2145" s="164"/>
      <c r="M2145" s="163"/>
      <c r="N2145" s="163"/>
      <c r="O2145" s="163"/>
    </row>
    <row r="2146" spans="1:15">
      <c r="A2146" s="163"/>
      <c r="B2146" s="163"/>
      <c r="C2146" s="163"/>
      <c r="D2146" s="163"/>
      <c r="E2146" s="164"/>
      <c r="F2146" s="164"/>
      <c r="G2146" s="163"/>
      <c r="H2146" s="163"/>
      <c r="I2146" s="163"/>
      <c r="J2146" s="163"/>
      <c r="K2146" s="164"/>
      <c r="L2146" s="164"/>
      <c r="M2146" s="163"/>
      <c r="N2146" s="163"/>
      <c r="O2146" s="163"/>
    </row>
    <row r="2147" spans="1:15">
      <c r="A2147" s="163"/>
      <c r="B2147" s="163"/>
      <c r="C2147" s="163"/>
      <c r="D2147" s="163"/>
      <c r="E2147" s="164"/>
      <c r="F2147" s="164"/>
      <c r="G2147" s="163"/>
      <c r="H2147" s="163"/>
      <c r="I2147" s="163"/>
      <c r="J2147" s="163"/>
      <c r="K2147" s="164"/>
      <c r="L2147" s="164"/>
      <c r="M2147" s="163"/>
      <c r="N2147" s="163"/>
      <c r="O2147" s="163"/>
    </row>
    <row r="2148" spans="1:15">
      <c r="A2148" s="163"/>
      <c r="B2148" s="163"/>
      <c r="C2148" s="163"/>
      <c r="D2148" s="163"/>
      <c r="E2148" s="164"/>
      <c r="F2148" s="164"/>
      <c r="G2148" s="163"/>
      <c r="H2148" s="163"/>
      <c r="I2148" s="163"/>
      <c r="J2148" s="163"/>
      <c r="K2148" s="164"/>
      <c r="L2148" s="164"/>
      <c r="M2148" s="163"/>
      <c r="N2148" s="163"/>
      <c r="O2148" s="163"/>
    </row>
    <row r="2149" spans="1:15">
      <c r="A2149" s="163"/>
      <c r="B2149" s="163"/>
      <c r="C2149" s="163"/>
      <c r="D2149" s="163"/>
      <c r="E2149" s="164"/>
      <c r="F2149" s="164"/>
      <c r="G2149" s="163"/>
      <c r="H2149" s="163"/>
      <c r="I2149" s="163"/>
      <c r="J2149" s="163"/>
      <c r="K2149" s="164"/>
      <c r="L2149" s="164"/>
      <c r="M2149" s="163"/>
      <c r="N2149" s="163"/>
      <c r="O2149" s="163"/>
    </row>
    <row r="2150" spans="1:15">
      <c r="A2150" s="163"/>
      <c r="B2150" s="163"/>
      <c r="C2150" s="163"/>
      <c r="D2150" s="163"/>
      <c r="E2150" s="164"/>
      <c r="F2150" s="164"/>
      <c r="G2150" s="163"/>
      <c r="H2150" s="163"/>
      <c r="I2150" s="163"/>
      <c r="J2150" s="163"/>
      <c r="K2150" s="164"/>
      <c r="L2150" s="164"/>
      <c r="M2150" s="163"/>
      <c r="N2150" s="163"/>
      <c r="O2150" s="163"/>
    </row>
    <row r="2151" spans="1:15">
      <c r="A2151" s="163"/>
      <c r="B2151" s="163"/>
      <c r="C2151" s="163"/>
      <c r="D2151" s="163"/>
      <c r="E2151" s="164"/>
      <c r="F2151" s="164"/>
      <c r="G2151" s="163"/>
      <c r="H2151" s="163"/>
      <c r="I2151" s="163"/>
      <c r="J2151" s="163"/>
      <c r="K2151" s="164"/>
      <c r="L2151" s="164"/>
      <c r="M2151" s="163"/>
      <c r="N2151" s="163"/>
      <c r="O2151" s="163"/>
    </row>
    <row r="2152" spans="1:15">
      <c r="A2152" s="163"/>
      <c r="B2152" s="163"/>
      <c r="C2152" s="163"/>
      <c r="D2152" s="163"/>
      <c r="E2152" s="164"/>
      <c r="F2152" s="164"/>
      <c r="G2152" s="163"/>
      <c r="H2152" s="163"/>
      <c r="I2152" s="163"/>
      <c r="J2152" s="163"/>
      <c r="K2152" s="164"/>
      <c r="L2152" s="164"/>
      <c r="M2152" s="163"/>
      <c r="N2152" s="163"/>
      <c r="O2152" s="163"/>
    </row>
    <row r="2153" spans="1:15">
      <c r="A2153" s="163"/>
      <c r="B2153" s="163"/>
      <c r="C2153" s="163"/>
      <c r="D2153" s="163"/>
      <c r="E2153" s="164"/>
      <c r="F2153" s="164"/>
      <c r="G2153" s="163"/>
      <c r="H2153" s="163"/>
      <c r="I2153" s="163"/>
      <c r="J2153" s="163"/>
      <c r="K2153" s="164"/>
      <c r="L2153" s="164"/>
      <c r="M2153" s="163"/>
      <c r="N2153" s="163"/>
      <c r="O2153" s="163"/>
    </row>
    <row r="2154" spans="1:15">
      <c r="A2154" s="163"/>
      <c r="B2154" s="163"/>
      <c r="C2154" s="163"/>
      <c r="D2154" s="163"/>
      <c r="E2154" s="164"/>
      <c r="F2154" s="164"/>
      <c r="G2154" s="163"/>
      <c r="H2154" s="163"/>
      <c r="I2154" s="163"/>
      <c r="J2154" s="163"/>
      <c r="K2154" s="164"/>
      <c r="L2154" s="164"/>
      <c r="M2154" s="163"/>
      <c r="N2154" s="163"/>
      <c r="O2154" s="163"/>
    </row>
    <row r="2155" spans="1:15">
      <c r="A2155" s="163"/>
      <c r="B2155" s="163"/>
      <c r="C2155" s="163"/>
      <c r="D2155" s="163"/>
      <c r="E2155" s="164"/>
      <c r="F2155" s="164"/>
      <c r="G2155" s="163"/>
      <c r="H2155" s="163"/>
      <c r="I2155" s="163"/>
      <c r="J2155" s="163"/>
      <c r="K2155" s="164"/>
      <c r="L2155" s="164"/>
      <c r="M2155" s="163"/>
      <c r="N2155" s="163"/>
      <c r="O2155" s="163"/>
    </row>
    <row r="2156" spans="1:15">
      <c r="A2156" s="163"/>
      <c r="B2156" s="163"/>
      <c r="C2156" s="163"/>
      <c r="D2156" s="163"/>
      <c r="E2156" s="164"/>
      <c r="F2156" s="164"/>
      <c r="G2156" s="163"/>
      <c r="H2156" s="163"/>
      <c r="I2156" s="163"/>
      <c r="J2156" s="163"/>
      <c r="K2156" s="164"/>
      <c r="L2156" s="164"/>
      <c r="M2156" s="163"/>
      <c r="N2156" s="163"/>
      <c r="O2156" s="163"/>
    </row>
    <row r="2157" spans="1:15">
      <c r="A2157" s="163"/>
      <c r="B2157" s="163"/>
      <c r="C2157" s="163"/>
      <c r="D2157" s="163"/>
      <c r="E2157" s="164"/>
      <c r="F2157" s="164"/>
      <c r="G2157" s="163"/>
      <c r="H2157" s="163"/>
      <c r="I2157" s="163"/>
      <c r="J2157" s="163"/>
      <c r="K2157" s="164"/>
      <c r="L2157" s="164"/>
      <c r="M2157" s="163"/>
      <c r="N2157" s="163"/>
      <c r="O2157" s="163"/>
    </row>
    <row r="2158" spans="1:15">
      <c r="A2158" s="163"/>
      <c r="B2158" s="163"/>
      <c r="C2158" s="163"/>
      <c r="D2158" s="163"/>
      <c r="E2158" s="164"/>
      <c r="F2158" s="164"/>
      <c r="G2158" s="163"/>
      <c r="H2158" s="163"/>
      <c r="I2158" s="163"/>
      <c r="J2158" s="163"/>
      <c r="K2158" s="164"/>
      <c r="L2158" s="164"/>
      <c r="M2158" s="163"/>
      <c r="N2158" s="163"/>
      <c r="O2158" s="163"/>
    </row>
    <row r="2159" spans="1:15">
      <c r="A2159" s="163"/>
      <c r="B2159" s="163"/>
      <c r="C2159" s="163"/>
      <c r="D2159" s="163"/>
      <c r="E2159" s="164"/>
      <c r="F2159" s="164"/>
      <c r="G2159" s="163"/>
      <c r="H2159" s="163"/>
      <c r="I2159" s="163"/>
      <c r="J2159" s="163"/>
      <c r="K2159" s="164"/>
      <c r="L2159" s="164"/>
      <c r="M2159" s="163"/>
      <c r="N2159" s="163"/>
      <c r="O2159" s="163"/>
    </row>
    <row r="2160" spans="1:15">
      <c r="A2160" s="163"/>
      <c r="B2160" s="163"/>
      <c r="C2160" s="163"/>
      <c r="D2160" s="163"/>
      <c r="E2160" s="164"/>
      <c r="F2160" s="164"/>
      <c r="G2160" s="163"/>
      <c r="H2160" s="163"/>
      <c r="I2160" s="163"/>
      <c r="J2160" s="163"/>
      <c r="K2160" s="164"/>
      <c r="L2160" s="164"/>
      <c r="M2160" s="163"/>
      <c r="N2160" s="163"/>
      <c r="O2160" s="163"/>
    </row>
    <row r="2161" spans="1:15">
      <c r="A2161" s="163"/>
      <c r="B2161" s="163"/>
      <c r="C2161" s="163"/>
      <c r="D2161" s="163"/>
      <c r="E2161" s="164"/>
      <c r="F2161" s="164"/>
      <c r="G2161" s="163"/>
      <c r="H2161" s="163"/>
      <c r="I2161" s="163"/>
      <c r="J2161" s="163"/>
      <c r="K2161" s="164"/>
      <c r="L2161" s="164"/>
      <c r="M2161" s="163"/>
      <c r="N2161" s="163"/>
      <c r="O2161" s="163"/>
    </row>
    <row r="2162" spans="1:15">
      <c r="A2162" s="163"/>
      <c r="B2162" s="163"/>
      <c r="C2162" s="163"/>
      <c r="D2162" s="163"/>
      <c r="E2162" s="164"/>
      <c r="F2162" s="164"/>
      <c r="G2162" s="163"/>
      <c r="H2162" s="163"/>
      <c r="I2162" s="163"/>
      <c r="J2162" s="163"/>
      <c r="K2162" s="164"/>
      <c r="L2162" s="164"/>
      <c r="M2162" s="163"/>
      <c r="N2162" s="163"/>
      <c r="O2162" s="163"/>
    </row>
    <row r="2163" spans="1:15">
      <c r="A2163" s="163"/>
      <c r="B2163" s="163"/>
      <c r="C2163" s="163"/>
      <c r="D2163" s="163"/>
      <c r="E2163" s="164"/>
      <c r="F2163" s="164"/>
      <c r="G2163" s="163"/>
      <c r="H2163" s="163"/>
      <c r="I2163" s="163"/>
      <c r="J2163" s="163"/>
      <c r="K2163" s="164"/>
      <c r="L2163" s="164"/>
      <c r="M2163" s="163"/>
      <c r="N2163" s="163"/>
      <c r="O2163" s="163"/>
    </row>
    <row r="2164" spans="1:15">
      <c r="A2164" s="163"/>
      <c r="B2164" s="163"/>
      <c r="C2164" s="163"/>
      <c r="D2164" s="163"/>
      <c r="E2164" s="164"/>
      <c r="F2164" s="164"/>
      <c r="G2164" s="163"/>
      <c r="H2164" s="163"/>
      <c r="I2164" s="163"/>
      <c r="J2164" s="163"/>
      <c r="K2164" s="164"/>
      <c r="L2164" s="164"/>
      <c r="M2164" s="163"/>
      <c r="N2164" s="163"/>
      <c r="O2164" s="163"/>
    </row>
    <row r="2165" spans="1:15">
      <c r="A2165" s="163"/>
      <c r="B2165" s="163"/>
      <c r="C2165" s="163"/>
      <c r="D2165" s="163"/>
      <c r="E2165" s="164"/>
      <c r="F2165" s="164"/>
      <c r="G2165" s="163"/>
      <c r="H2165" s="163"/>
      <c r="I2165" s="163"/>
      <c r="J2165" s="163"/>
      <c r="K2165" s="164"/>
      <c r="L2165" s="164"/>
      <c r="M2165" s="163"/>
      <c r="N2165" s="163"/>
      <c r="O2165" s="163"/>
    </row>
    <row r="2166" spans="1:15">
      <c r="A2166" s="163"/>
      <c r="B2166" s="163"/>
      <c r="C2166" s="163"/>
      <c r="D2166" s="163"/>
      <c r="E2166" s="164"/>
      <c r="F2166" s="164"/>
      <c r="G2166" s="163"/>
      <c r="H2166" s="163"/>
      <c r="I2166" s="163"/>
      <c r="J2166" s="163"/>
      <c r="K2166" s="164"/>
      <c r="L2166" s="164"/>
      <c r="M2166" s="163"/>
      <c r="N2166" s="163"/>
      <c r="O2166" s="163"/>
    </row>
    <row r="2167" spans="1:15">
      <c r="A2167" s="163"/>
      <c r="B2167" s="163"/>
      <c r="C2167" s="163"/>
      <c r="D2167" s="163"/>
      <c r="E2167" s="164"/>
      <c r="F2167" s="164"/>
      <c r="G2167" s="163"/>
      <c r="H2167" s="163"/>
      <c r="I2167" s="163"/>
      <c r="J2167" s="163"/>
      <c r="K2167" s="164"/>
      <c r="L2167" s="164"/>
      <c r="M2167" s="163"/>
      <c r="N2167" s="163"/>
      <c r="O2167" s="163"/>
    </row>
    <row r="2168" spans="1:15">
      <c r="A2168" s="163"/>
      <c r="B2168" s="163"/>
      <c r="C2168" s="163"/>
      <c r="D2168" s="163"/>
      <c r="E2168" s="164"/>
      <c r="F2168" s="164"/>
      <c r="G2168" s="163"/>
      <c r="H2168" s="163"/>
      <c r="I2168" s="163"/>
      <c r="J2168" s="163"/>
      <c r="K2168" s="164"/>
      <c r="L2168" s="164"/>
      <c r="M2168" s="163"/>
      <c r="N2168" s="163"/>
      <c r="O2168" s="163"/>
    </row>
    <row r="2169" spans="1:15">
      <c r="A2169" s="163"/>
      <c r="B2169" s="163"/>
      <c r="C2169" s="163"/>
      <c r="D2169" s="163"/>
      <c r="E2169" s="164"/>
      <c r="F2169" s="164"/>
      <c r="G2169" s="163"/>
      <c r="H2169" s="163"/>
      <c r="I2169" s="163"/>
      <c r="J2169" s="163"/>
      <c r="K2169" s="164"/>
      <c r="L2169" s="164"/>
      <c r="M2169" s="163"/>
      <c r="N2169" s="163"/>
      <c r="O2169" s="163"/>
    </row>
    <row r="2170" spans="1:15">
      <c r="A2170" s="163"/>
      <c r="B2170" s="163"/>
      <c r="C2170" s="163"/>
      <c r="D2170" s="163"/>
      <c r="E2170" s="164"/>
      <c r="F2170" s="164"/>
      <c r="G2170" s="163"/>
      <c r="H2170" s="163"/>
      <c r="I2170" s="163"/>
      <c r="J2170" s="163"/>
      <c r="K2170" s="164"/>
      <c r="L2170" s="164"/>
      <c r="M2170" s="163"/>
      <c r="N2170" s="163"/>
      <c r="O2170" s="163"/>
    </row>
    <row r="2171" spans="1:15">
      <c r="A2171" s="163"/>
      <c r="B2171" s="163"/>
      <c r="C2171" s="163"/>
      <c r="D2171" s="163"/>
      <c r="E2171" s="164"/>
      <c r="F2171" s="164"/>
      <c r="G2171" s="163"/>
      <c r="H2171" s="163"/>
      <c r="I2171" s="163"/>
      <c r="J2171" s="163"/>
      <c r="K2171" s="164"/>
      <c r="L2171" s="164"/>
      <c r="M2171" s="163"/>
      <c r="N2171" s="163"/>
      <c r="O2171" s="163"/>
    </row>
    <row r="2172" spans="1:15">
      <c r="A2172" s="163"/>
      <c r="B2172" s="163"/>
      <c r="C2172" s="163"/>
      <c r="D2172" s="163"/>
      <c r="E2172" s="164"/>
      <c r="F2172" s="164"/>
      <c r="G2172" s="163"/>
      <c r="H2172" s="163"/>
      <c r="I2172" s="163"/>
      <c r="J2172" s="163"/>
      <c r="K2172" s="164"/>
      <c r="L2172" s="164"/>
      <c r="M2172" s="163"/>
      <c r="N2172" s="163"/>
      <c r="O2172" s="163"/>
    </row>
    <row r="2173" spans="1:15">
      <c r="A2173" s="163"/>
      <c r="B2173" s="163"/>
      <c r="C2173" s="163"/>
      <c r="D2173" s="163"/>
      <c r="E2173" s="164"/>
      <c r="F2173" s="164"/>
      <c r="G2173" s="163"/>
      <c r="H2173" s="163"/>
      <c r="I2173" s="163"/>
      <c r="J2173" s="163"/>
      <c r="K2173" s="164"/>
      <c r="L2173" s="164"/>
      <c r="M2173" s="163"/>
      <c r="N2173" s="163"/>
      <c r="O2173" s="163"/>
    </row>
    <row r="2174" spans="1:15">
      <c r="A2174" s="163"/>
      <c r="B2174" s="163"/>
      <c r="C2174" s="163"/>
      <c r="D2174" s="163"/>
      <c r="E2174" s="164"/>
      <c r="F2174" s="164"/>
      <c r="G2174" s="163"/>
      <c r="H2174" s="163"/>
      <c r="I2174" s="163"/>
      <c r="J2174" s="163"/>
      <c r="K2174" s="164"/>
      <c r="L2174" s="164"/>
      <c r="M2174" s="163"/>
      <c r="N2174" s="163"/>
      <c r="O2174" s="163"/>
    </row>
    <row r="2175" spans="1:15">
      <c r="A2175" s="163"/>
      <c r="B2175" s="163"/>
      <c r="C2175" s="163"/>
      <c r="D2175" s="163"/>
      <c r="E2175" s="164"/>
      <c r="F2175" s="164"/>
      <c r="G2175" s="163"/>
      <c r="H2175" s="163"/>
      <c r="I2175" s="163"/>
      <c r="J2175" s="163"/>
      <c r="K2175" s="164"/>
      <c r="L2175" s="164"/>
      <c r="M2175" s="163"/>
      <c r="N2175" s="163"/>
      <c r="O2175" s="163"/>
    </row>
    <row r="2176" spans="1:15">
      <c r="A2176" s="163"/>
      <c r="B2176" s="163"/>
      <c r="C2176" s="163"/>
      <c r="D2176" s="163"/>
      <c r="E2176" s="164"/>
      <c r="F2176" s="164"/>
      <c r="G2176" s="163"/>
      <c r="H2176" s="163"/>
      <c r="I2176" s="163"/>
      <c r="J2176" s="163"/>
      <c r="K2176" s="164"/>
      <c r="L2176" s="164"/>
      <c r="M2176" s="163"/>
      <c r="N2176" s="163"/>
      <c r="O2176" s="163"/>
    </row>
    <row r="2177" spans="1:15">
      <c r="A2177" s="163"/>
      <c r="B2177" s="163"/>
      <c r="C2177" s="163"/>
      <c r="D2177" s="163"/>
      <c r="E2177" s="164"/>
      <c r="F2177" s="164"/>
      <c r="G2177" s="163"/>
      <c r="H2177" s="163"/>
      <c r="I2177" s="163"/>
      <c r="J2177" s="163"/>
      <c r="K2177" s="164"/>
      <c r="L2177" s="164"/>
      <c r="M2177" s="163"/>
      <c r="N2177" s="163"/>
      <c r="O2177" s="163"/>
    </row>
    <row r="2178" spans="1:15">
      <c r="A2178" s="163"/>
      <c r="B2178" s="163"/>
      <c r="C2178" s="163"/>
      <c r="D2178" s="163"/>
      <c r="E2178" s="164"/>
      <c r="F2178" s="164"/>
      <c r="G2178" s="163"/>
      <c r="H2178" s="163"/>
      <c r="I2178" s="163"/>
      <c r="J2178" s="163"/>
      <c r="K2178" s="164"/>
      <c r="L2178" s="164"/>
      <c r="M2178" s="163"/>
      <c r="N2178" s="163"/>
      <c r="O2178" s="163"/>
    </row>
    <row r="2179" spans="1:15">
      <c r="A2179" s="163"/>
      <c r="B2179" s="163"/>
      <c r="C2179" s="163"/>
      <c r="D2179" s="163"/>
      <c r="E2179" s="164"/>
      <c r="F2179" s="164"/>
      <c r="G2179" s="163"/>
      <c r="H2179" s="163"/>
      <c r="I2179" s="163"/>
      <c r="J2179" s="163"/>
      <c r="K2179" s="164"/>
      <c r="L2179" s="164"/>
      <c r="M2179" s="163"/>
      <c r="N2179" s="163"/>
      <c r="O2179" s="163"/>
    </row>
    <row r="2180" spans="1:15">
      <c r="A2180" s="163"/>
      <c r="B2180" s="163"/>
      <c r="C2180" s="163"/>
      <c r="D2180" s="163"/>
      <c r="E2180" s="164"/>
      <c r="F2180" s="164"/>
      <c r="G2180" s="163"/>
      <c r="H2180" s="163"/>
      <c r="I2180" s="163"/>
      <c r="J2180" s="163"/>
      <c r="K2180" s="164"/>
      <c r="L2180" s="164"/>
      <c r="M2180" s="163"/>
      <c r="N2180" s="163"/>
      <c r="O2180" s="163"/>
    </row>
    <row r="2181" spans="1:15">
      <c r="A2181" s="163"/>
      <c r="B2181" s="163"/>
      <c r="C2181" s="163"/>
      <c r="D2181" s="163"/>
      <c r="E2181" s="164"/>
      <c r="F2181" s="164"/>
      <c r="G2181" s="163"/>
      <c r="H2181" s="163"/>
      <c r="I2181" s="163"/>
      <c r="J2181" s="163"/>
      <c r="K2181" s="164"/>
      <c r="L2181" s="164"/>
      <c r="M2181" s="163"/>
      <c r="N2181" s="163"/>
      <c r="O2181" s="163"/>
    </row>
    <row r="2182" spans="1:15">
      <c r="A2182" s="163"/>
      <c r="B2182" s="163"/>
      <c r="C2182" s="163"/>
      <c r="D2182" s="163"/>
      <c r="E2182" s="164"/>
      <c r="F2182" s="164"/>
      <c r="G2182" s="163"/>
      <c r="H2182" s="163"/>
      <c r="I2182" s="163"/>
      <c r="J2182" s="163"/>
      <c r="K2182" s="164"/>
      <c r="L2182" s="164"/>
      <c r="M2182" s="163"/>
      <c r="N2182" s="163"/>
      <c r="O2182" s="163"/>
    </row>
    <row r="2183" spans="1:15">
      <c r="A2183" s="163"/>
      <c r="B2183" s="163"/>
      <c r="C2183" s="163"/>
      <c r="D2183" s="163"/>
      <c r="E2183" s="164"/>
      <c r="F2183" s="164"/>
      <c r="G2183" s="163"/>
      <c r="H2183" s="163"/>
      <c r="I2183" s="163"/>
      <c r="J2183" s="163"/>
      <c r="K2183" s="164"/>
      <c r="L2183" s="164"/>
      <c r="M2183" s="163"/>
      <c r="N2183" s="163"/>
      <c r="O2183" s="163"/>
    </row>
    <row r="2184" spans="1:15">
      <c r="A2184" s="163"/>
      <c r="B2184" s="163"/>
      <c r="C2184" s="163"/>
      <c r="D2184" s="163"/>
      <c r="E2184" s="164"/>
      <c r="F2184" s="164"/>
      <c r="G2184" s="163"/>
      <c r="H2184" s="163"/>
      <c r="I2184" s="163"/>
      <c r="J2184" s="163"/>
      <c r="K2184" s="164"/>
      <c r="L2184" s="164"/>
      <c r="M2184" s="163"/>
      <c r="N2184" s="163"/>
      <c r="O2184" s="163"/>
    </row>
    <row r="2185" spans="1:15">
      <c r="A2185" s="163"/>
      <c r="B2185" s="163"/>
      <c r="C2185" s="163"/>
      <c r="D2185" s="163"/>
      <c r="E2185" s="164"/>
      <c r="F2185" s="164"/>
      <c r="G2185" s="163"/>
      <c r="H2185" s="163"/>
      <c r="I2185" s="163"/>
      <c r="J2185" s="163"/>
      <c r="K2185" s="164"/>
      <c r="L2185" s="164"/>
      <c r="M2185" s="163"/>
      <c r="N2185" s="163"/>
      <c r="O2185" s="163"/>
    </row>
    <row r="2186" spans="1:15">
      <c r="A2186" s="163"/>
      <c r="B2186" s="163"/>
      <c r="C2186" s="163"/>
      <c r="D2186" s="163"/>
      <c r="E2186" s="164"/>
      <c r="F2186" s="164"/>
      <c r="G2186" s="163"/>
      <c r="H2186" s="163"/>
      <c r="I2186" s="163"/>
      <c r="J2186" s="163"/>
      <c r="K2186" s="164"/>
      <c r="L2186" s="164"/>
      <c r="M2186" s="163"/>
      <c r="N2186" s="163"/>
      <c r="O2186" s="163"/>
    </row>
    <row r="2187" spans="1:15">
      <c r="A2187" s="163"/>
      <c r="B2187" s="163"/>
      <c r="C2187" s="163"/>
      <c r="D2187" s="163"/>
      <c r="E2187" s="164"/>
      <c r="F2187" s="164"/>
      <c r="G2187" s="163"/>
      <c r="H2187" s="163"/>
      <c r="I2187" s="163"/>
      <c r="J2187" s="163"/>
      <c r="K2187" s="164"/>
      <c r="L2187" s="164"/>
      <c r="M2187" s="163"/>
      <c r="N2187" s="163"/>
      <c r="O2187" s="163"/>
    </row>
    <row r="2188" spans="1:15">
      <c r="A2188" s="163"/>
      <c r="B2188" s="163"/>
      <c r="C2188" s="163"/>
      <c r="D2188" s="163"/>
      <c r="E2188" s="164"/>
      <c r="F2188" s="164"/>
      <c r="G2188" s="163"/>
      <c r="H2188" s="163"/>
      <c r="I2188" s="163"/>
      <c r="J2188" s="163"/>
      <c r="K2188" s="164"/>
      <c r="L2188" s="164"/>
      <c r="M2188" s="163"/>
      <c r="N2188" s="163"/>
      <c r="O2188" s="163"/>
    </row>
    <row r="2189" spans="1:15">
      <c r="A2189" s="163"/>
      <c r="B2189" s="163"/>
      <c r="C2189" s="163"/>
      <c r="D2189" s="163"/>
      <c r="E2189" s="164"/>
      <c r="F2189" s="164"/>
      <c r="G2189" s="163"/>
      <c r="H2189" s="163"/>
      <c r="I2189" s="163"/>
      <c r="J2189" s="163"/>
      <c r="K2189" s="164"/>
      <c r="L2189" s="164"/>
      <c r="M2189" s="163"/>
      <c r="N2189" s="163"/>
      <c r="O2189" s="163"/>
    </row>
    <row r="2190" spans="1:15">
      <c r="A2190" s="163"/>
      <c r="B2190" s="163"/>
      <c r="C2190" s="163"/>
      <c r="D2190" s="163"/>
      <c r="E2190" s="164"/>
      <c r="F2190" s="164"/>
      <c r="G2190" s="163"/>
      <c r="H2190" s="163"/>
      <c r="I2190" s="163"/>
      <c r="J2190" s="163"/>
      <c r="K2190" s="164"/>
      <c r="L2190" s="164"/>
      <c r="M2190" s="163"/>
      <c r="N2190" s="163"/>
      <c r="O2190" s="163"/>
    </row>
    <row r="2191" spans="1:15">
      <c r="A2191" s="163"/>
      <c r="B2191" s="163"/>
      <c r="C2191" s="163"/>
      <c r="D2191" s="163"/>
      <c r="E2191" s="164"/>
      <c r="F2191" s="164"/>
      <c r="G2191" s="163"/>
      <c r="H2191" s="163"/>
      <c r="I2191" s="163"/>
      <c r="J2191" s="163"/>
      <c r="K2191" s="164"/>
      <c r="L2191" s="164"/>
      <c r="M2191" s="163"/>
      <c r="N2191" s="163"/>
      <c r="O2191" s="163"/>
    </row>
    <row r="2192" spans="1:15">
      <c r="A2192" s="163"/>
      <c r="B2192" s="163"/>
      <c r="C2192" s="163"/>
      <c r="D2192" s="163"/>
      <c r="E2192" s="164"/>
      <c r="F2192" s="164"/>
      <c r="G2192" s="163"/>
      <c r="H2192" s="163"/>
      <c r="I2192" s="163"/>
      <c r="J2192" s="163"/>
      <c r="K2192" s="164"/>
      <c r="L2192" s="164"/>
      <c r="M2192" s="163"/>
      <c r="N2192" s="163"/>
      <c r="O2192" s="163"/>
    </row>
    <row r="2193" spans="1:15">
      <c r="A2193" s="163"/>
      <c r="B2193" s="163"/>
      <c r="C2193" s="163"/>
      <c r="D2193" s="163"/>
      <c r="E2193" s="164"/>
      <c r="F2193" s="164"/>
      <c r="G2193" s="163"/>
      <c r="H2193" s="163"/>
      <c r="I2193" s="163"/>
      <c r="J2193" s="163"/>
      <c r="K2193" s="164"/>
      <c r="L2193" s="164"/>
      <c r="M2193" s="163"/>
      <c r="N2193" s="163"/>
      <c r="O2193" s="163"/>
    </row>
    <row r="2194" spans="1:15">
      <c r="A2194" s="163"/>
      <c r="B2194" s="163"/>
      <c r="C2194" s="163"/>
      <c r="D2194" s="163"/>
      <c r="E2194" s="164"/>
      <c r="F2194" s="164"/>
      <c r="G2194" s="163"/>
      <c r="H2194" s="163"/>
      <c r="I2194" s="163"/>
      <c r="J2194" s="163"/>
      <c r="K2194" s="164"/>
      <c r="L2194" s="164"/>
      <c r="M2194" s="163"/>
      <c r="N2194" s="163"/>
      <c r="O2194" s="163"/>
    </row>
    <row r="2195" spans="1:15">
      <c r="A2195" s="163"/>
      <c r="B2195" s="163"/>
      <c r="C2195" s="163"/>
      <c r="D2195" s="163"/>
      <c r="E2195" s="164"/>
      <c r="F2195" s="164"/>
      <c r="G2195" s="163"/>
      <c r="H2195" s="163"/>
      <c r="I2195" s="163"/>
      <c r="J2195" s="163"/>
      <c r="K2195" s="164"/>
      <c r="L2195" s="164"/>
      <c r="M2195" s="163"/>
      <c r="N2195" s="163"/>
      <c r="O2195" s="163"/>
    </row>
    <row r="2196" spans="1:15">
      <c r="A2196" s="163"/>
      <c r="B2196" s="163"/>
      <c r="C2196" s="163"/>
      <c r="D2196" s="163"/>
      <c r="E2196" s="164"/>
      <c r="F2196" s="164"/>
      <c r="G2196" s="163"/>
      <c r="H2196" s="163"/>
      <c r="I2196" s="163"/>
      <c r="J2196" s="163"/>
      <c r="K2196" s="164"/>
      <c r="L2196" s="164"/>
      <c r="M2196" s="163"/>
      <c r="N2196" s="163"/>
      <c r="O2196" s="163"/>
    </row>
    <row r="2197" spans="1:15">
      <c r="A2197" s="163"/>
      <c r="B2197" s="163"/>
      <c r="C2197" s="163"/>
      <c r="D2197" s="163"/>
      <c r="E2197" s="164"/>
      <c r="F2197" s="164"/>
      <c r="G2197" s="163"/>
      <c r="H2197" s="163"/>
      <c r="I2197" s="163"/>
      <c r="J2197" s="163"/>
      <c r="K2197" s="164"/>
      <c r="L2197" s="164"/>
      <c r="M2197" s="163"/>
      <c r="N2197" s="163"/>
      <c r="O2197" s="163"/>
    </row>
    <row r="2198" spans="1:15">
      <c r="A2198" s="163"/>
      <c r="B2198" s="163"/>
      <c r="C2198" s="163"/>
      <c r="D2198" s="163"/>
      <c r="E2198" s="164"/>
      <c r="F2198" s="164"/>
      <c r="G2198" s="163"/>
      <c r="H2198" s="163"/>
      <c r="I2198" s="163"/>
      <c r="J2198" s="163"/>
      <c r="K2198" s="164"/>
      <c r="L2198" s="164"/>
      <c r="M2198" s="163"/>
      <c r="N2198" s="163"/>
      <c r="O2198" s="163"/>
    </row>
    <row r="2199" spans="1:15">
      <c r="A2199" s="163"/>
      <c r="B2199" s="163"/>
      <c r="C2199" s="163"/>
      <c r="D2199" s="163"/>
      <c r="E2199" s="164"/>
      <c r="F2199" s="164"/>
      <c r="G2199" s="163"/>
      <c r="H2199" s="163"/>
      <c r="I2199" s="163"/>
      <c r="J2199" s="163"/>
      <c r="K2199" s="164"/>
      <c r="L2199" s="164"/>
      <c r="M2199" s="163"/>
      <c r="N2199" s="163"/>
      <c r="O2199" s="163"/>
    </row>
    <row r="2200" spans="1:15">
      <c r="A2200" s="163"/>
      <c r="B2200" s="163"/>
      <c r="C2200" s="163"/>
      <c r="D2200" s="163"/>
      <c r="E2200" s="164"/>
      <c r="F2200" s="164"/>
      <c r="G2200" s="163"/>
      <c r="H2200" s="163"/>
      <c r="I2200" s="163"/>
      <c r="J2200" s="163"/>
      <c r="K2200" s="164"/>
      <c r="L2200" s="164"/>
      <c r="M2200" s="163"/>
      <c r="N2200" s="163"/>
      <c r="O2200" s="163"/>
    </row>
    <row r="2201" spans="1:15">
      <c r="A2201" s="163"/>
      <c r="B2201" s="163"/>
      <c r="C2201" s="163"/>
      <c r="D2201" s="163"/>
      <c r="E2201" s="164"/>
      <c r="F2201" s="164"/>
      <c r="G2201" s="163"/>
      <c r="H2201" s="163"/>
      <c r="I2201" s="163"/>
      <c r="J2201" s="163"/>
      <c r="K2201" s="164"/>
      <c r="L2201" s="164"/>
      <c r="M2201" s="163"/>
      <c r="N2201" s="163"/>
      <c r="O2201" s="163"/>
    </row>
    <row r="2202" spans="1:15">
      <c r="A2202" s="163"/>
      <c r="B2202" s="163"/>
      <c r="C2202" s="163"/>
      <c r="D2202" s="163"/>
      <c r="E2202" s="164"/>
      <c r="F2202" s="164"/>
      <c r="G2202" s="163"/>
      <c r="H2202" s="163"/>
      <c r="I2202" s="163"/>
      <c r="J2202" s="163"/>
      <c r="K2202" s="164"/>
      <c r="L2202" s="164"/>
      <c r="M2202" s="163"/>
      <c r="N2202" s="163"/>
      <c r="O2202" s="163"/>
    </row>
    <row r="2203" spans="1:15">
      <c r="A2203" s="163"/>
      <c r="B2203" s="163"/>
      <c r="C2203" s="163"/>
      <c r="D2203" s="163"/>
      <c r="E2203" s="164"/>
      <c r="F2203" s="164"/>
      <c r="G2203" s="163"/>
      <c r="H2203" s="163"/>
      <c r="I2203" s="163"/>
      <c r="J2203" s="163"/>
      <c r="K2203" s="164"/>
      <c r="L2203" s="164"/>
      <c r="M2203" s="163"/>
      <c r="N2203" s="163"/>
      <c r="O2203" s="163"/>
    </row>
    <row r="2204" spans="1:15">
      <c r="A2204" s="163"/>
      <c r="B2204" s="163"/>
      <c r="C2204" s="163"/>
      <c r="D2204" s="163"/>
      <c r="E2204" s="164"/>
      <c r="F2204" s="164"/>
      <c r="G2204" s="163"/>
      <c r="H2204" s="163"/>
      <c r="I2204" s="163"/>
      <c r="J2204" s="163"/>
      <c r="K2204" s="164"/>
      <c r="L2204" s="164"/>
      <c r="M2204" s="163"/>
      <c r="N2204" s="163"/>
      <c r="O2204" s="163"/>
    </row>
    <row r="2205" spans="1:15">
      <c r="A2205" s="163"/>
      <c r="B2205" s="163"/>
      <c r="C2205" s="163"/>
      <c r="D2205" s="163"/>
      <c r="E2205" s="164"/>
      <c r="F2205" s="164"/>
      <c r="G2205" s="163"/>
      <c r="H2205" s="163"/>
      <c r="I2205" s="163"/>
      <c r="J2205" s="163"/>
      <c r="K2205" s="164"/>
      <c r="L2205" s="164"/>
      <c r="M2205" s="163"/>
      <c r="N2205" s="163"/>
      <c r="O2205" s="163"/>
    </row>
    <row r="2206" spans="1:15">
      <c r="A2206" s="163"/>
      <c r="B2206" s="163"/>
      <c r="C2206" s="163"/>
      <c r="D2206" s="163"/>
      <c r="E2206" s="164"/>
      <c r="F2206" s="164"/>
      <c r="G2206" s="163"/>
      <c r="H2206" s="163"/>
      <c r="I2206" s="163"/>
      <c r="J2206" s="163"/>
      <c r="K2206" s="164"/>
      <c r="L2206" s="164"/>
      <c r="M2206" s="163"/>
      <c r="N2206" s="163"/>
      <c r="O2206" s="163"/>
    </row>
    <row r="2207" spans="1:15">
      <c r="A2207" s="163"/>
      <c r="B2207" s="163"/>
      <c r="C2207" s="163"/>
      <c r="D2207" s="163"/>
      <c r="E2207" s="164"/>
      <c r="F2207" s="164"/>
      <c r="G2207" s="163"/>
      <c r="H2207" s="163"/>
      <c r="I2207" s="163"/>
      <c r="J2207" s="163"/>
      <c r="K2207" s="164"/>
      <c r="L2207" s="164"/>
      <c r="M2207" s="163"/>
      <c r="N2207" s="163"/>
      <c r="O2207" s="163"/>
    </row>
    <row r="2208" spans="1:15">
      <c r="A2208" s="163"/>
      <c r="B2208" s="163"/>
      <c r="C2208" s="163"/>
      <c r="D2208" s="163"/>
      <c r="E2208" s="164"/>
      <c r="F2208" s="164"/>
      <c r="G2208" s="163"/>
      <c r="H2208" s="163"/>
      <c r="I2208" s="163"/>
      <c r="J2208" s="163"/>
      <c r="K2208" s="164"/>
      <c r="L2208" s="164"/>
      <c r="M2208" s="163"/>
      <c r="N2208" s="163"/>
      <c r="O2208" s="163"/>
    </row>
    <row r="2209" spans="1:15">
      <c r="A2209" s="163"/>
      <c r="B2209" s="163"/>
      <c r="C2209" s="163"/>
      <c r="D2209" s="163"/>
      <c r="E2209" s="164"/>
      <c r="F2209" s="164"/>
      <c r="G2209" s="163"/>
      <c r="H2209" s="163"/>
      <c r="I2209" s="163"/>
      <c r="J2209" s="163"/>
      <c r="K2209" s="164"/>
      <c r="L2209" s="164"/>
      <c r="M2209" s="163"/>
      <c r="N2209" s="163"/>
      <c r="O2209" s="163"/>
    </row>
    <row r="2210" spans="1:15">
      <c r="A2210" s="163"/>
      <c r="B2210" s="163"/>
      <c r="C2210" s="163"/>
      <c r="D2210" s="163"/>
      <c r="E2210" s="164"/>
      <c r="F2210" s="164"/>
      <c r="G2210" s="163"/>
      <c r="H2210" s="163"/>
      <c r="I2210" s="163"/>
      <c r="J2210" s="163"/>
      <c r="K2210" s="164"/>
      <c r="L2210" s="164"/>
      <c r="M2210" s="163"/>
      <c r="N2210" s="163"/>
      <c r="O2210" s="163"/>
    </row>
    <row r="2211" spans="1:15">
      <c r="A2211" s="163"/>
      <c r="B2211" s="163"/>
      <c r="C2211" s="163"/>
      <c r="D2211" s="163"/>
      <c r="E2211" s="164"/>
      <c r="F2211" s="164"/>
      <c r="G2211" s="163"/>
      <c r="H2211" s="163"/>
      <c r="I2211" s="163"/>
      <c r="J2211" s="163"/>
      <c r="K2211" s="164"/>
      <c r="L2211" s="164"/>
      <c r="M2211" s="163"/>
      <c r="N2211" s="163"/>
      <c r="O2211" s="163"/>
    </row>
    <row r="2212" spans="1:15">
      <c r="A2212" s="163"/>
      <c r="B2212" s="163"/>
      <c r="C2212" s="163"/>
      <c r="D2212" s="163"/>
      <c r="E2212" s="164"/>
      <c r="F2212" s="164"/>
      <c r="G2212" s="163"/>
      <c r="H2212" s="163"/>
      <c r="I2212" s="163"/>
      <c r="J2212" s="163"/>
      <c r="K2212" s="164"/>
      <c r="L2212" s="164"/>
      <c r="M2212" s="163"/>
      <c r="N2212" s="163"/>
      <c r="O2212" s="163"/>
    </row>
    <row r="2213" spans="1:15">
      <c r="A2213" s="163"/>
      <c r="B2213" s="163"/>
      <c r="C2213" s="163"/>
      <c r="D2213" s="163"/>
      <c r="E2213" s="164"/>
      <c r="F2213" s="164"/>
      <c r="G2213" s="163"/>
      <c r="H2213" s="163"/>
      <c r="I2213" s="163"/>
      <c r="J2213" s="163"/>
      <c r="K2213" s="164"/>
      <c r="L2213" s="164"/>
      <c r="M2213" s="163"/>
      <c r="N2213" s="163"/>
      <c r="O2213" s="163"/>
    </row>
    <row r="2214" spans="1:15">
      <c r="A2214" s="163"/>
      <c r="B2214" s="163"/>
      <c r="C2214" s="163"/>
      <c r="D2214" s="163"/>
      <c r="E2214" s="164"/>
      <c r="F2214" s="164"/>
      <c r="G2214" s="163"/>
      <c r="H2214" s="163"/>
      <c r="I2214" s="163"/>
      <c r="J2214" s="163"/>
      <c r="K2214" s="164"/>
      <c r="L2214" s="164"/>
      <c r="M2214" s="163"/>
      <c r="N2214" s="163"/>
      <c r="O2214" s="163"/>
    </row>
    <row r="2215" spans="1:15">
      <c r="A2215" s="163"/>
      <c r="B2215" s="163"/>
      <c r="C2215" s="163"/>
      <c r="D2215" s="163"/>
      <c r="E2215" s="164"/>
      <c r="F2215" s="164"/>
      <c r="G2215" s="163"/>
      <c r="H2215" s="163"/>
      <c r="I2215" s="163"/>
      <c r="J2215" s="163"/>
      <c r="K2215" s="164"/>
      <c r="L2215" s="164"/>
      <c r="M2215" s="163"/>
      <c r="N2215" s="163"/>
      <c r="O2215" s="163"/>
    </row>
    <row r="2216" spans="1:15">
      <c r="A2216" s="163"/>
      <c r="B2216" s="163"/>
      <c r="C2216" s="163"/>
      <c r="D2216" s="163"/>
      <c r="E2216" s="164"/>
      <c r="F2216" s="164"/>
      <c r="G2216" s="163"/>
      <c r="H2216" s="163"/>
      <c r="I2216" s="163"/>
      <c r="J2216" s="163"/>
      <c r="K2216" s="164"/>
      <c r="L2216" s="164"/>
      <c r="M2216" s="163"/>
      <c r="N2216" s="163"/>
      <c r="O2216" s="163"/>
    </row>
    <row r="2217" spans="1:15">
      <c r="A2217" s="163"/>
      <c r="B2217" s="163"/>
      <c r="C2217" s="163"/>
      <c r="D2217" s="163"/>
      <c r="E2217" s="164"/>
      <c r="F2217" s="164"/>
      <c r="G2217" s="163"/>
      <c r="H2217" s="163"/>
      <c r="I2217" s="163"/>
      <c r="J2217" s="163"/>
      <c r="K2217" s="164"/>
      <c r="L2217" s="164"/>
      <c r="M2217" s="163"/>
      <c r="N2217" s="163"/>
      <c r="O2217" s="163"/>
    </row>
    <row r="2218" spans="1:15">
      <c r="A2218" s="163"/>
      <c r="B2218" s="163"/>
      <c r="C2218" s="163"/>
      <c r="D2218" s="163"/>
      <c r="E2218" s="164"/>
      <c r="F2218" s="164"/>
      <c r="G2218" s="163"/>
      <c r="H2218" s="163"/>
      <c r="I2218" s="163"/>
      <c r="J2218" s="163"/>
      <c r="K2218" s="164"/>
      <c r="L2218" s="164"/>
      <c r="M2218" s="163"/>
      <c r="N2218" s="163"/>
      <c r="O2218" s="163"/>
    </row>
    <row r="2219" spans="1:15">
      <c r="A2219" s="163"/>
      <c r="B2219" s="163"/>
      <c r="C2219" s="163"/>
      <c r="D2219" s="163"/>
      <c r="E2219" s="164"/>
      <c r="F2219" s="164"/>
      <c r="G2219" s="163"/>
      <c r="H2219" s="163"/>
      <c r="I2219" s="163"/>
      <c r="J2219" s="163"/>
      <c r="K2219" s="164"/>
      <c r="L2219" s="164"/>
      <c r="M2219" s="163"/>
      <c r="N2219" s="163"/>
      <c r="O2219" s="163"/>
    </row>
    <row r="2220" spans="1:15">
      <c r="A2220" s="163"/>
      <c r="B2220" s="163"/>
      <c r="C2220" s="163"/>
      <c r="D2220" s="163"/>
      <c r="E2220" s="164"/>
      <c r="F2220" s="164"/>
      <c r="G2220" s="163"/>
      <c r="H2220" s="163"/>
      <c r="I2220" s="163"/>
      <c r="J2220" s="163"/>
      <c r="K2220" s="164"/>
      <c r="L2220" s="164"/>
      <c r="M2220" s="163"/>
      <c r="N2220" s="163"/>
      <c r="O2220" s="163"/>
    </row>
    <row r="2221" spans="1:15">
      <c r="A2221" s="163"/>
      <c r="B2221" s="163"/>
      <c r="C2221" s="163"/>
      <c r="D2221" s="163"/>
      <c r="E2221" s="164"/>
      <c r="F2221" s="164"/>
      <c r="G2221" s="163"/>
      <c r="H2221" s="163"/>
      <c r="I2221" s="163"/>
      <c r="J2221" s="163"/>
      <c r="K2221" s="164"/>
      <c r="L2221" s="164"/>
      <c r="M2221" s="163"/>
      <c r="N2221" s="163"/>
      <c r="O2221" s="163"/>
    </row>
    <row r="2222" spans="1:15">
      <c r="A2222" s="163"/>
      <c r="B2222" s="163"/>
      <c r="C2222" s="163"/>
      <c r="D2222" s="163"/>
      <c r="E2222" s="164"/>
      <c r="F2222" s="164"/>
      <c r="G2222" s="163"/>
      <c r="H2222" s="163"/>
      <c r="I2222" s="163"/>
      <c r="J2222" s="163"/>
      <c r="K2222" s="164"/>
      <c r="L2222" s="164"/>
      <c r="M2222" s="163"/>
      <c r="N2222" s="163"/>
      <c r="O2222" s="163"/>
    </row>
    <row r="2223" spans="1:15">
      <c r="A2223" s="163"/>
      <c r="B2223" s="163"/>
      <c r="C2223" s="163"/>
      <c r="D2223" s="163"/>
      <c r="E2223" s="164"/>
      <c r="F2223" s="164"/>
      <c r="G2223" s="163"/>
      <c r="H2223" s="163"/>
      <c r="I2223" s="163"/>
      <c r="J2223" s="163"/>
      <c r="K2223" s="164"/>
      <c r="L2223" s="164"/>
      <c r="M2223" s="163"/>
      <c r="N2223" s="163"/>
      <c r="O2223" s="163"/>
    </row>
    <row r="2224" spans="1:15">
      <c r="A2224" s="163"/>
      <c r="B2224" s="163"/>
      <c r="C2224" s="163"/>
      <c r="D2224" s="163"/>
      <c r="E2224" s="164"/>
      <c r="F2224" s="164"/>
      <c r="G2224" s="163"/>
      <c r="H2224" s="163"/>
      <c r="I2224" s="163"/>
      <c r="J2224" s="163"/>
      <c r="K2224" s="164"/>
      <c r="L2224" s="164"/>
      <c r="M2224" s="163"/>
      <c r="N2224" s="163"/>
      <c r="O2224" s="163"/>
    </row>
    <row r="2225" spans="1:15">
      <c r="A2225" s="163"/>
      <c r="B2225" s="163"/>
      <c r="C2225" s="163"/>
      <c r="D2225" s="163"/>
      <c r="E2225" s="164"/>
      <c r="F2225" s="164"/>
      <c r="G2225" s="163"/>
      <c r="H2225" s="163"/>
      <c r="I2225" s="163"/>
      <c r="J2225" s="163"/>
      <c r="K2225" s="164"/>
      <c r="L2225" s="164"/>
      <c r="M2225" s="163"/>
      <c r="N2225" s="163"/>
      <c r="O2225" s="163"/>
    </row>
    <row r="2226" spans="1:15">
      <c r="A2226" s="163"/>
      <c r="B2226" s="163"/>
      <c r="C2226" s="163"/>
      <c r="D2226" s="163"/>
      <c r="E2226" s="164"/>
      <c r="F2226" s="164"/>
      <c r="G2226" s="163"/>
      <c r="H2226" s="163"/>
      <c r="I2226" s="163"/>
      <c r="J2226" s="163"/>
      <c r="K2226" s="164"/>
      <c r="L2226" s="164"/>
      <c r="M2226" s="163"/>
      <c r="N2226" s="163"/>
      <c r="O2226" s="163"/>
    </row>
    <row r="2227" spans="1:15">
      <c r="A2227" s="163"/>
      <c r="B2227" s="163"/>
      <c r="C2227" s="163"/>
      <c r="D2227" s="163"/>
      <c r="E2227" s="164"/>
      <c r="F2227" s="164"/>
      <c r="G2227" s="163"/>
      <c r="H2227" s="163"/>
      <c r="I2227" s="163"/>
      <c r="J2227" s="163"/>
      <c r="K2227" s="164"/>
      <c r="L2227" s="164"/>
      <c r="M2227" s="163"/>
      <c r="N2227" s="163"/>
      <c r="O2227" s="163"/>
    </row>
    <row r="2228" spans="1:15">
      <c r="A2228" s="163"/>
      <c r="B2228" s="163"/>
      <c r="C2228" s="163"/>
      <c r="D2228" s="163"/>
      <c r="E2228" s="164"/>
      <c r="F2228" s="164"/>
      <c r="G2228" s="163"/>
      <c r="H2228" s="163"/>
      <c r="I2228" s="163"/>
      <c r="J2228" s="163"/>
      <c r="K2228" s="164"/>
      <c r="L2228" s="164"/>
      <c r="M2228" s="163"/>
      <c r="N2228" s="163"/>
      <c r="O2228" s="163"/>
    </row>
    <row r="2229" spans="1:15">
      <c r="A2229" s="163"/>
      <c r="B2229" s="163"/>
      <c r="C2229" s="163"/>
      <c r="D2229" s="163"/>
      <c r="E2229" s="164"/>
      <c r="F2229" s="164"/>
      <c r="G2229" s="163"/>
      <c r="H2229" s="163"/>
      <c r="I2229" s="163"/>
      <c r="J2229" s="163"/>
      <c r="K2229" s="164"/>
      <c r="L2229" s="164"/>
      <c r="M2229" s="163"/>
      <c r="N2229" s="163"/>
      <c r="O2229" s="163"/>
    </row>
    <row r="2230" spans="1:15">
      <c r="A2230" s="163"/>
      <c r="B2230" s="163"/>
      <c r="C2230" s="163"/>
      <c r="D2230" s="163"/>
      <c r="E2230" s="164"/>
      <c r="F2230" s="164"/>
      <c r="G2230" s="163"/>
      <c r="H2230" s="163"/>
      <c r="I2230" s="163"/>
      <c r="J2230" s="163"/>
      <c r="K2230" s="164"/>
      <c r="L2230" s="164"/>
      <c r="M2230" s="163"/>
      <c r="N2230" s="163"/>
      <c r="O2230" s="163"/>
    </row>
    <row r="2231" spans="1:15">
      <c r="A2231" s="163"/>
      <c r="B2231" s="163"/>
      <c r="C2231" s="163"/>
      <c r="D2231" s="163"/>
      <c r="E2231" s="164"/>
      <c r="F2231" s="164"/>
      <c r="G2231" s="163"/>
      <c r="H2231" s="163"/>
      <c r="I2231" s="163"/>
      <c r="J2231" s="163"/>
      <c r="K2231" s="164"/>
      <c r="L2231" s="164"/>
      <c r="M2231" s="163"/>
      <c r="N2231" s="163"/>
      <c r="O2231" s="163"/>
    </row>
    <row r="2232" spans="1:15">
      <c r="A2232" s="163"/>
      <c r="B2232" s="163"/>
      <c r="C2232" s="163"/>
      <c r="D2232" s="163"/>
      <c r="E2232" s="164"/>
      <c r="F2232" s="164"/>
      <c r="G2232" s="163"/>
      <c r="H2232" s="163"/>
      <c r="I2232" s="163"/>
      <c r="J2232" s="163"/>
      <c r="K2232" s="164"/>
      <c r="L2232" s="164"/>
      <c r="M2232" s="163"/>
      <c r="N2232" s="163"/>
      <c r="O2232" s="163"/>
    </row>
    <row r="2233" spans="1:15">
      <c r="A2233" s="163"/>
      <c r="B2233" s="163"/>
      <c r="C2233" s="163"/>
      <c r="D2233" s="163"/>
      <c r="E2233" s="164"/>
      <c r="F2233" s="164"/>
      <c r="G2233" s="163"/>
      <c r="H2233" s="163"/>
      <c r="I2233" s="163"/>
      <c r="J2233" s="163"/>
      <c r="K2233" s="164"/>
      <c r="L2233" s="164"/>
      <c r="M2233" s="163"/>
      <c r="N2233" s="163"/>
      <c r="O2233" s="163"/>
    </row>
    <row r="2234" spans="1:15">
      <c r="A2234" s="163"/>
      <c r="B2234" s="163"/>
      <c r="C2234" s="163"/>
      <c r="D2234" s="163"/>
      <c r="E2234" s="164"/>
      <c r="F2234" s="164"/>
      <c r="G2234" s="163"/>
      <c r="H2234" s="163"/>
      <c r="I2234" s="163"/>
      <c r="J2234" s="163"/>
      <c r="K2234" s="164"/>
      <c r="L2234" s="164"/>
      <c r="M2234" s="163"/>
      <c r="N2234" s="163"/>
      <c r="O2234" s="163"/>
    </row>
    <row r="2235" spans="1:15">
      <c r="A2235" s="163"/>
      <c r="B2235" s="163"/>
      <c r="C2235" s="163"/>
      <c r="D2235" s="163"/>
      <c r="E2235" s="164"/>
      <c r="F2235" s="164"/>
      <c r="G2235" s="163"/>
      <c r="H2235" s="163"/>
      <c r="I2235" s="163"/>
      <c r="J2235" s="163"/>
      <c r="K2235" s="164"/>
      <c r="L2235" s="164"/>
      <c r="M2235" s="163"/>
      <c r="N2235" s="163"/>
      <c r="O2235" s="163"/>
    </row>
    <row r="2236" spans="1:15">
      <c r="A2236" s="163"/>
      <c r="B2236" s="163"/>
      <c r="C2236" s="163"/>
      <c r="D2236" s="163"/>
      <c r="E2236" s="164"/>
      <c r="F2236" s="164"/>
      <c r="G2236" s="163"/>
      <c r="H2236" s="163"/>
      <c r="I2236" s="163"/>
      <c r="J2236" s="163"/>
      <c r="K2236" s="164"/>
      <c r="L2236" s="164"/>
      <c r="M2236" s="163"/>
      <c r="N2236" s="163"/>
      <c r="O2236" s="163"/>
    </row>
    <row r="2237" spans="1:15">
      <c r="A2237" s="163"/>
      <c r="B2237" s="163"/>
      <c r="C2237" s="163"/>
      <c r="D2237" s="163"/>
      <c r="E2237" s="164"/>
      <c r="F2237" s="164"/>
      <c r="G2237" s="163"/>
      <c r="H2237" s="163"/>
      <c r="I2237" s="163"/>
      <c r="J2237" s="163"/>
      <c r="K2237" s="164"/>
      <c r="L2237" s="164"/>
      <c r="M2237" s="163"/>
      <c r="N2237" s="163"/>
      <c r="O2237" s="163"/>
    </row>
    <row r="2238" spans="1:15">
      <c r="A2238" s="163"/>
      <c r="B2238" s="163"/>
      <c r="C2238" s="163"/>
      <c r="D2238" s="163"/>
      <c r="E2238" s="164"/>
      <c r="F2238" s="164"/>
      <c r="G2238" s="163"/>
      <c r="H2238" s="163"/>
      <c r="I2238" s="163"/>
      <c r="J2238" s="163"/>
      <c r="K2238" s="164"/>
      <c r="L2238" s="164"/>
      <c r="M2238" s="163"/>
      <c r="N2238" s="163"/>
      <c r="O2238" s="163"/>
    </row>
    <row r="2239" spans="1:15">
      <c r="A2239" s="163"/>
      <c r="B2239" s="163"/>
      <c r="C2239" s="163"/>
      <c r="D2239" s="163"/>
      <c r="E2239" s="164"/>
      <c r="F2239" s="164"/>
      <c r="G2239" s="163"/>
      <c r="H2239" s="163"/>
      <c r="I2239" s="163"/>
      <c r="J2239" s="163"/>
      <c r="K2239" s="164"/>
      <c r="L2239" s="164"/>
      <c r="M2239" s="163"/>
      <c r="N2239" s="163"/>
      <c r="O2239" s="163"/>
    </row>
    <row r="2240" spans="1:15">
      <c r="A2240" s="163"/>
      <c r="B2240" s="163"/>
      <c r="C2240" s="163"/>
      <c r="D2240" s="163"/>
      <c r="E2240" s="164"/>
      <c r="F2240" s="164"/>
      <c r="G2240" s="163"/>
      <c r="H2240" s="163"/>
      <c r="I2240" s="163"/>
      <c r="J2240" s="163"/>
      <c r="K2240" s="164"/>
      <c r="L2240" s="164"/>
      <c r="M2240" s="163"/>
      <c r="N2240" s="163"/>
      <c r="O2240" s="163"/>
    </row>
    <row r="2241" spans="1:15">
      <c r="A2241" s="163"/>
      <c r="B2241" s="163"/>
      <c r="C2241" s="163"/>
      <c r="D2241" s="163"/>
      <c r="E2241" s="164"/>
      <c r="F2241" s="164"/>
      <c r="G2241" s="163"/>
      <c r="H2241" s="163"/>
      <c r="I2241" s="163"/>
      <c r="J2241" s="163"/>
      <c r="K2241" s="164"/>
      <c r="L2241" s="164"/>
      <c r="M2241" s="163"/>
      <c r="N2241" s="163"/>
      <c r="O2241" s="163"/>
    </row>
    <row r="2242" spans="1:15">
      <c r="A2242" s="163"/>
      <c r="B2242" s="163"/>
      <c r="C2242" s="163"/>
      <c r="D2242" s="163"/>
      <c r="E2242" s="164"/>
      <c r="F2242" s="164"/>
      <c r="G2242" s="163"/>
      <c r="H2242" s="163"/>
      <c r="I2242" s="163"/>
      <c r="J2242" s="163"/>
      <c r="K2242" s="164"/>
      <c r="L2242" s="164"/>
      <c r="M2242" s="163"/>
      <c r="N2242" s="163"/>
      <c r="O2242" s="163"/>
    </row>
    <row r="2243" spans="1:15">
      <c r="A2243" s="163"/>
      <c r="B2243" s="163"/>
      <c r="C2243" s="163"/>
      <c r="D2243" s="163"/>
      <c r="E2243" s="164"/>
      <c r="F2243" s="164"/>
      <c r="G2243" s="163"/>
      <c r="H2243" s="163"/>
      <c r="I2243" s="163"/>
      <c r="J2243" s="163"/>
      <c r="K2243" s="164"/>
      <c r="L2243" s="164"/>
      <c r="M2243" s="163"/>
      <c r="N2243" s="163"/>
      <c r="O2243" s="163"/>
    </row>
    <row r="2244" spans="1:15">
      <c r="A2244" s="163"/>
      <c r="B2244" s="163"/>
      <c r="C2244" s="163"/>
      <c r="D2244" s="163"/>
      <c r="E2244" s="164"/>
      <c r="F2244" s="164"/>
      <c r="G2244" s="163"/>
      <c r="H2244" s="163"/>
      <c r="I2244" s="163"/>
      <c r="J2244" s="163"/>
      <c r="K2244" s="164"/>
      <c r="L2244" s="164"/>
      <c r="M2244" s="163"/>
      <c r="N2244" s="163"/>
      <c r="O2244" s="163"/>
    </row>
    <row r="2245" spans="1:15">
      <c r="A2245" s="163"/>
      <c r="B2245" s="163"/>
      <c r="C2245" s="163"/>
      <c r="D2245" s="163"/>
      <c r="E2245" s="164"/>
      <c r="F2245" s="164"/>
      <c r="G2245" s="163"/>
      <c r="H2245" s="163"/>
      <c r="I2245" s="163"/>
      <c r="J2245" s="163"/>
      <c r="K2245" s="164"/>
      <c r="L2245" s="164"/>
      <c r="M2245" s="163"/>
      <c r="N2245" s="163"/>
      <c r="O2245" s="163"/>
    </row>
    <row r="2246" spans="1:15">
      <c r="A2246" s="163"/>
      <c r="B2246" s="163"/>
      <c r="C2246" s="163"/>
      <c r="D2246" s="163"/>
      <c r="E2246" s="164"/>
      <c r="F2246" s="164"/>
      <c r="G2246" s="163"/>
      <c r="H2246" s="163"/>
      <c r="I2246" s="163"/>
      <c r="J2246" s="163"/>
      <c r="K2246" s="164"/>
      <c r="L2246" s="164"/>
      <c r="M2246" s="163"/>
      <c r="N2246" s="163"/>
      <c r="O2246" s="163"/>
    </row>
    <row r="2247" spans="1:15">
      <c r="A2247" s="163"/>
      <c r="B2247" s="163"/>
      <c r="C2247" s="163"/>
      <c r="D2247" s="163"/>
      <c r="E2247" s="164"/>
      <c r="F2247" s="164"/>
      <c r="G2247" s="163"/>
      <c r="H2247" s="163"/>
      <c r="I2247" s="163"/>
      <c r="J2247" s="163"/>
      <c r="K2247" s="164"/>
      <c r="L2247" s="164"/>
      <c r="M2247" s="163"/>
      <c r="N2247" s="163"/>
      <c r="O2247" s="163"/>
    </row>
    <row r="2248" spans="1:15">
      <c r="A2248" s="163"/>
      <c r="B2248" s="163"/>
      <c r="C2248" s="163"/>
      <c r="D2248" s="163"/>
      <c r="E2248" s="164"/>
      <c r="F2248" s="164"/>
      <c r="G2248" s="163"/>
      <c r="H2248" s="163"/>
      <c r="I2248" s="163"/>
      <c r="J2248" s="163"/>
      <c r="K2248" s="164"/>
      <c r="L2248" s="164"/>
      <c r="M2248" s="163"/>
      <c r="N2248" s="163"/>
      <c r="O2248" s="163"/>
    </row>
    <row r="2249" spans="1:15">
      <c r="A2249" s="163"/>
      <c r="B2249" s="163"/>
      <c r="C2249" s="163"/>
      <c r="D2249" s="163"/>
      <c r="E2249" s="164"/>
      <c r="F2249" s="164"/>
      <c r="G2249" s="163"/>
      <c r="H2249" s="163"/>
      <c r="I2249" s="163"/>
      <c r="J2249" s="163"/>
      <c r="K2249" s="164"/>
      <c r="L2249" s="164"/>
      <c r="M2249" s="163"/>
      <c r="N2249" s="163"/>
      <c r="O2249" s="163"/>
    </row>
    <row r="2250" spans="1:15">
      <c r="A2250" s="163"/>
      <c r="B2250" s="163"/>
      <c r="C2250" s="163"/>
      <c r="D2250" s="163"/>
      <c r="E2250" s="164"/>
      <c r="F2250" s="164"/>
      <c r="G2250" s="163"/>
      <c r="H2250" s="163"/>
      <c r="I2250" s="163"/>
      <c r="J2250" s="163"/>
      <c r="K2250" s="164"/>
      <c r="L2250" s="164"/>
      <c r="M2250" s="163"/>
      <c r="N2250" s="163"/>
      <c r="O2250" s="163"/>
    </row>
    <row r="2251" spans="1:15">
      <c r="A2251" s="163"/>
      <c r="B2251" s="163"/>
      <c r="C2251" s="163"/>
      <c r="D2251" s="163"/>
      <c r="E2251" s="164"/>
      <c r="F2251" s="164"/>
      <c r="G2251" s="163"/>
      <c r="H2251" s="163"/>
      <c r="I2251" s="163"/>
      <c r="J2251" s="163"/>
      <c r="K2251" s="164"/>
      <c r="L2251" s="164"/>
      <c r="M2251" s="163"/>
      <c r="N2251" s="163"/>
      <c r="O2251" s="163"/>
    </row>
    <row r="2252" spans="1:15">
      <c r="A2252" s="163"/>
      <c r="B2252" s="163"/>
      <c r="C2252" s="163"/>
      <c r="D2252" s="163"/>
      <c r="E2252" s="164"/>
      <c r="F2252" s="164"/>
      <c r="G2252" s="163"/>
      <c r="H2252" s="163"/>
      <c r="I2252" s="163"/>
      <c r="J2252" s="163"/>
      <c r="K2252" s="164"/>
      <c r="L2252" s="164"/>
      <c r="M2252" s="163"/>
      <c r="N2252" s="163"/>
      <c r="O2252" s="163"/>
    </row>
    <row r="2253" spans="1:15">
      <c r="A2253" s="163"/>
      <c r="B2253" s="163"/>
      <c r="C2253" s="163"/>
      <c r="D2253" s="163"/>
      <c r="E2253" s="164"/>
      <c r="F2253" s="164"/>
      <c r="G2253" s="163"/>
      <c r="H2253" s="163"/>
      <c r="I2253" s="163"/>
      <c r="J2253" s="163"/>
      <c r="K2253" s="164"/>
      <c r="L2253" s="164"/>
      <c r="M2253" s="163"/>
      <c r="N2253" s="163"/>
      <c r="O2253" s="163"/>
    </row>
    <row r="2254" spans="1:15">
      <c r="A2254" s="163"/>
      <c r="B2254" s="163"/>
      <c r="C2254" s="163"/>
      <c r="D2254" s="163"/>
      <c r="E2254" s="164"/>
      <c r="F2254" s="164"/>
      <c r="G2254" s="163"/>
      <c r="H2254" s="163"/>
      <c r="I2254" s="163"/>
      <c r="J2254" s="163"/>
      <c r="K2254" s="164"/>
      <c r="L2254" s="164"/>
      <c r="M2254" s="163"/>
      <c r="N2254" s="163"/>
      <c r="O2254" s="163"/>
    </row>
    <row r="2255" spans="1:15">
      <c r="A2255" s="163"/>
      <c r="B2255" s="163"/>
      <c r="C2255" s="163"/>
      <c r="D2255" s="163"/>
      <c r="E2255" s="164"/>
      <c r="F2255" s="164"/>
      <c r="G2255" s="163"/>
      <c r="H2255" s="163"/>
      <c r="I2255" s="163"/>
      <c r="J2255" s="163"/>
      <c r="K2255" s="164"/>
      <c r="L2255" s="164"/>
      <c r="M2255" s="163"/>
      <c r="N2255" s="163"/>
      <c r="O2255" s="163"/>
    </row>
    <row r="2256" spans="1:15">
      <c r="A2256" s="163"/>
      <c r="B2256" s="163"/>
      <c r="C2256" s="163"/>
      <c r="D2256" s="163"/>
      <c r="E2256" s="164"/>
      <c r="F2256" s="164"/>
      <c r="G2256" s="163"/>
      <c r="H2256" s="163"/>
      <c r="I2256" s="163"/>
      <c r="J2256" s="163"/>
      <c r="K2256" s="164"/>
      <c r="L2256" s="164"/>
      <c r="M2256" s="163"/>
      <c r="N2256" s="163"/>
      <c r="O2256" s="163"/>
    </row>
    <row r="2257" spans="1:15">
      <c r="A2257" s="163"/>
      <c r="B2257" s="163"/>
      <c r="C2257" s="163"/>
      <c r="D2257" s="163"/>
      <c r="E2257" s="164"/>
      <c r="F2257" s="164"/>
      <c r="G2257" s="163"/>
      <c r="H2257" s="163"/>
      <c r="I2257" s="163"/>
      <c r="J2257" s="163"/>
      <c r="K2257" s="164"/>
      <c r="L2257" s="164"/>
      <c r="M2257" s="163"/>
      <c r="N2257" s="163"/>
      <c r="O2257" s="163"/>
    </row>
    <row r="2258" spans="1:15">
      <c r="A2258" s="163"/>
      <c r="B2258" s="163"/>
      <c r="C2258" s="163"/>
      <c r="D2258" s="163"/>
      <c r="E2258" s="164"/>
      <c r="F2258" s="164"/>
      <c r="G2258" s="163"/>
      <c r="H2258" s="163"/>
      <c r="I2258" s="163"/>
      <c r="J2258" s="163"/>
      <c r="K2258" s="164"/>
      <c r="L2258" s="164"/>
      <c r="M2258" s="163"/>
      <c r="N2258" s="163"/>
      <c r="O2258" s="163"/>
    </row>
    <row r="2259" spans="1:15">
      <c r="A2259" s="163"/>
      <c r="B2259" s="163"/>
      <c r="C2259" s="163"/>
      <c r="D2259" s="163"/>
      <c r="E2259" s="164"/>
      <c r="F2259" s="164"/>
      <c r="G2259" s="163"/>
      <c r="H2259" s="163"/>
      <c r="I2259" s="163"/>
      <c r="J2259" s="163"/>
      <c r="K2259" s="164"/>
      <c r="L2259" s="164"/>
      <c r="M2259" s="163"/>
      <c r="N2259" s="163"/>
      <c r="O2259" s="163"/>
    </row>
    <row r="2260" spans="1:15">
      <c r="A2260" s="163"/>
      <c r="B2260" s="163"/>
      <c r="C2260" s="163"/>
      <c r="D2260" s="163"/>
      <c r="E2260" s="164"/>
      <c r="F2260" s="164"/>
      <c r="G2260" s="163"/>
      <c r="H2260" s="163"/>
      <c r="I2260" s="163"/>
      <c r="J2260" s="163"/>
      <c r="K2260" s="164"/>
      <c r="L2260" s="164"/>
      <c r="M2260" s="163"/>
      <c r="N2260" s="163"/>
      <c r="O2260" s="163"/>
    </row>
    <row r="2261" spans="1:15">
      <c r="A2261" s="163"/>
      <c r="B2261" s="163"/>
      <c r="C2261" s="163"/>
      <c r="D2261" s="163"/>
      <c r="E2261" s="164"/>
      <c r="F2261" s="164"/>
      <c r="G2261" s="163"/>
      <c r="H2261" s="163"/>
      <c r="I2261" s="163"/>
      <c r="J2261" s="163"/>
      <c r="K2261" s="164"/>
      <c r="L2261" s="164"/>
      <c r="M2261" s="163"/>
      <c r="N2261" s="163"/>
      <c r="O2261" s="163"/>
    </row>
    <row r="2262" spans="1:15">
      <c r="A2262" s="163"/>
      <c r="B2262" s="163"/>
      <c r="C2262" s="163"/>
      <c r="D2262" s="163"/>
      <c r="E2262" s="164"/>
      <c r="F2262" s="164"/>
      <c r="G2262" s="163"/>
      <c r="H2262" s="163"/>
      <c r="I2262" s="163"/>
      <c r="J2262" s="163"/>
      <c r="K2262" s="164"/>
      <c r="L2262" s="164"/>
      <c r="M2262" s="163"/>
      <c r="N2262" s="163"/>
      <c r="O2262" s="163"/>
    </row>
    <row r="2263" spans="1:15">
      <c r="A2263" s="163"/>
      <c r="B2263" s="163"/>
      <c r="C2263" s="163"/>
      <c r="D2263" s="163"/>
      <c r="E2263" s="164"/>
      <c r="F2263" s="164"/>
      <c r="G2263" s="163"/>
      <c r="H2263" s="163"/>
      <c r="I2263" s="163"/>
      <c r="J2263" s="163"/>
      <c r="K2263" s="164"/>
      <c r="L2263" s="164"/>
      <c r="M2263" s="163"/>
      <c r="N2263" s="163"/>
      <c r="O2263" s="163"/>
    </row>
    <row r="2264" spans="1:15">
      <c r="A2264" s="163"/>
      <c r="B2264" s="163"/>
      <c r="C2264" s="163"/>
      <c r="D2264" s="163"/>
      <c r="E2264" s="164"/>
      <c r="F2264" s="164"/>
      <c r="G2264" s="163"/>
      <c r="H2264" s="163"/>
      <c r="I2264" s="163"/>
      <c r="J2264" s="163"/>
      <c r="K2264" s="164"/>
      <c r="L2264" s="164"/>
      <c r="M2264" s="163"/>
      <c r="N2264" s="163"/>
      <c r="O2264" s="163"/>
    </row>
    <row r="2265" spans="1:15">
      <c r="A2265" s="163"/>
      <c r="B2265" s="163"/>
      <c r="C2265" s="163"/>
      <c r="D2265" s="163"/>
      <c r="E2265" s="164"/>
      <c r="F2265" s="164"/>
      <c r="G2265" s="163"/>
      <c r="H2265" s="163"/>
      <c r="I2265" s="163"/>
      <c r="J2265" s="163"/>
      <c r="K2265" s="164"/>
      <c r="L2265" s="164"/>
      <c r="M2265" s="163"/>
      <c r="N2265" s="163"/>
      <c r="O2265" s="163"/>
    </row>
    <row r="2266" spans="1:15">
      <c r="A2266" s="163"/>
      <c r="B2266" s="163"/>
      <c r="C2266" s="163"/>
      <c r="D2266" s="163"/>
      <c r="E2266" s="164"/>
      <c r="F2266" s="164"/>
      <c r="G2266" s="163"/>
      <c r="H2266" s="163"/>
      <c r="I2266" s="163"/>
      <c r="J2266" s="163"/>
      <c r="K2266" s="164"/>
      <c r="L2266" s="164"/>
      <c r="M2266" s="163"/>
      <c r="N2266" s="163"/>
      <c r="O2266" s="163"/>
    </row>
    <row r="2267" spans="1:15">
      <c r="A2267" s="163"/>
      <c r="B2267" s="163"/>
      <c r="C2267" s="163"/>
      <c r="D2267" s="163"/>
      <c r="E2267" s="164"/>
      <c r="F2267" s="164"/>
      <c r="G2267" s="163"/>
      <c r="H2267" s="163"/>
      <c r="I2267" s="163"/>
      <c r="J2267" s="163"/>
      <c r="K2267" s="164"/>
      <c r="L2267" s="164"/>
      <c r="M2267" s="163"/>
      <c r="N2267" s="163"/>
      <c r="O2267" s="163"/>
    </row>
    <row r="2268" spans="1:15">
      <c r="A2268" s="163"/>
      <c r="B2268" s="163"/>
      <c r="C2268" s="163"/>
      <c r="D2268" s="163"/>
      <c r="E2268" s="164"/>
      <c r="F2268" s="164"/>
      <c r="G2268" s="163"/>
      <c r="H2268" s="163"/>
      <c r="I2268" s="163"/>
      <c r="J2268" s="163"/>
      <c r="K2268" s="164"/>
      <c r="L2268" s="164"/>
      <c r="M2268" s="163"/>
      <c r="N2268" s="163"/>
      <c r="O2268" s="163"/>
    </row>
    <row r="2269" spans="1:15">
      <c r="A2269" s="163"/>
      <c r="B2269" s="163"/>
      <c r="C2269" s="163"/>
      <c r="D2269" s="163"/>
      <c r="E2269" s="164"/>
      <c r="F2269" s="164"/>
      <c r="G2269" s="163"/>
      <c r="H2269" s="163"/>
      <c r="I2269" s="163"/>
      <c r="J2269" s="163"/>
      <c r="K2269" s="164"/>
      <c r="L2269" s="164"/>
      <c r="M2269" s="163"/>
      <c r="N2269" s="163"/>
      <c r="O2269" s="163"/>
    </row>
    <row r="2270" spans="1:15">
      <c r="A2270" s="163"/>
      <c r="B2270" s="163"/>
      <c r="C2270" s="163"/>
      <c r="D2270" s="163"/>
      <c r="E2270" s="164"/>
      <c r="F2270" s="164"/>
      <c r="G2270" s="163"/>
      <c r="H2270" s="163"/>
      <c r="I2270" s="163"/>
      <c r="J2270" s="163"/>
      <c r="K2270" s="164"/>
      <c r="L2270" s="164"/>
      <c r="M2270" s="163"/>
      <c r="N2270" s="163"/>
      <c r="O2270" s="163"/>
    </row>
    <row r="2271" spans="1:15">
      <c r="A2271" s="163"/>
      <c r="B2271" s="163"/>
      <c r="C2271" s="163"/>
      <c r="D2271" s="163"/>
      <c r="E2271" s="164"/>
      <c r="F2271" s="164"/>
      <c r="G2271" s="163"/>
      <c r="H2271" s="163"/>
      <c r="I2271" s="163"/>
      <c r="J2271" s="163"/>
      <c r="K2271" s="164"/>
      <c r="L2271" s="164"/>
      <c r="M2271" s="163"/>
      <c r="N2271" s="163"/>
      <c r="O2271" s="163"/>
    </row>
    <row r="2272" spans="1:15">
      <c r="A2272" s="163"/>
      <c r="B2272" s="163"/>
      <c r="C2272" s="163"/>
      <c r="D2272" s="163"/>
      <c r="E2272" s="164"/>
      <c r="F2272" s="164"/>
      <c r="G2272" s="163"/>
      <c r="H2272" s="163"/>
      <c r="I2272" s="163"/>
      <c r="J2272" s="163"/>
      <c r="K2272" s="164"/>
      <c r="L2272" s="164"/>
      <c r="M2272" s="163"/>
      <c r="N2272" s="163"/>
      <c r="O2272" s="163"/>
    </row>
    <row r="2273" spans="1:15">
      <c r="A2273" s="163"/>
      <c r="B2273" s="163"/>
      <c r="C2273" s="163"/>
      <c r="D2273" s="163"/>
      <c r="E2273" s="164"/>
      <c r="F2273" s="164"/>
      <c r="G2273" s="163"/>
      <c r="H2273" s="163"/>
      <c r="I2273" s="163"/>
      <c r="J2273" s="163"/>
      <c r="K2273" s="164"/>
      <c r="L2273" s="164"/>
      <c r="M2273" s="163"/>
      <c r="N2273" s="163"/>
      <c r="O2273" s="163"/>
    </row>
    <row r="2274" spans="1:15">
      <c r="A2274" s="163"/>
      <c r="B2274" s="163"/>
      <c r="C2274" s="163"/>
      <c r="D2274" s="163"/>
      <c r="E2274" s="164"/>
      <c r="F2274" s="164"/>
      <c r="G2274" s="163"/>
      <c r="H2274" s="163"/>
      <c r="I2274" s="163"/>
      <c r="J2274" s="163"/>
      <c r="K2274" s="164"/>
      <c r="L2274" s="164"/>
      <c r="M2274" s="163"/>
      <c r="N2274" s="163"/>
      <c r="O2274" s="163"/>
    </row>
    <row r="2275" spans="1:15">
      <c r="A2275" s="163"/>
      <c r="B2275" s="163"/>
      <c r="C2275" s="163"/>
      <c r="D2275" s="163"/>
      <c r="E2275" s="164"/>
      <c r="F2275" s="164"/>
      <c r="G2275" s="163"/>
      <c r="H2275" s="163"/>
      <c r="I2275" s="163"/>
      <c r="J2275" s="163"/>
      <c r="K2275" s="164"/>
      <c r="L2275" s="164"/>
      <c r="M2275" s="163"/>
      <c r="N2275" s="163"/>
      <c r="O2275" s="163"/>
    </row>
    <row r="2276" spans="1:15">
      <c r="A2276" s="163"/>
      <c r="B2276" s="163"/>
      <c r="C2276" s="163"/>
      <c r="D2276" s="163"/>
      <c r="E2276" s="164"/>
      <c r="F2276" s="164"/>
      <c r="G2276" s="163"/>
      <c r="H2276" s="163"/>
      <c r="I2276" s="163"/>
      <c r="J2276" s="163"/>
      <c r="K2276" s="164"/>
      <c r="L2276" s="164"/>
      <c r="M2276" s="163"/>
      <c r="N2276" s="163"/>
      <c r="O2276" s="163"/>
    </row>
    <row r="2277" spans="1:15">
      <c r="A2277" s="163"/>
      <c r="B2277" s="163"/>
      <c r="C2277" s="163"/>
      <c r="D2277" s="163"/>
      <c r="E2277" s="164"/>
      <c r="F2277" s="164"/>
      <c r="G2277" s="163"/>
      <c r="H2277" s="163"/>
      <c r="I2277" s="163"/>
      <c r="J2277" s="163"/>
      <c r="K2277" s="164"/>
      <c r="L2277" s="164"/>
      <c r="M2277" s="163"/>
      <c r="N2277" s="163"/>
      <c r="O2277" s="163"/>
    </row>
    <row r="2278" spans="1:15">
      <c r="A2278" s="163"/>
      <c r="B2278" s="163"/>
      <c r="C2278" s="163"/>
      <c r="D2278" s="163"/>
      <c r="E2278" s="164"/>
      <c r="F2278" s="164"/>
      <c r="G2278" s="163"/>
      <c r="H2278" s="163"/>
      <c r="I2278" s="163"/>
      <c r="J2278" s="163"/>
      <c r="K2278" s="164"/>
      <c r="L2278" s="164"/>
      <c r="M2278" s="163"/>
      <c r="N2278" s="163"/>
      <c r="O2278" s="163"/>
    </row>
    <row r="2279" spans="1:15">
      <c r="A2279" s="163"/>
      <c r="B2279" s="163"/>
      <c r="C2279" s="163"/>
      <c r="D2279" s="163"/>
      <c r="E2279" s="164"/>
      <c r="F2279" s="164"/>
      <c r="G2279" s="163"/>
      <c r="H2279" s="163"/>
      <c r="I2279" s="163"/>
      <c r="J2279" s="163"/>
      <c r="K2279" s="164"/>
      <c r="L2279" s="164"/>
      <c r="M2279" s="163"/>
      <c r="N2279" s="163"/>
      <c r="O2279" s="163"/>
    </row>
    <row r="2280" spans="1:15">
      <c r="A2280" s="163"/>
      <c r="B2280" s="163"/>
      <c r="C2280" s="163"/>
      <c r="D2280" s="163"/>
      <c r="E2280" s="164"/>
      <c r="F2280" s="164"/>
      <c r="G2280" s="163"/>
      <c r="H2280" s="163"/>
      <c r="I2280" s="163"/>
      <c r="J2280" s="163"/>
      <c r="K2280" s="164"/>
      <c r="L2280" s="164"/>
      <c r="M2280" s="163"/>
      <c r="N2280" s="163"/>
      <c r="O2280" s="163"/>
    </row>
    <row r="2281" spans="1:15">
      <c r="A2281" s="163"/>
      <c r="B2281" s="163"/>
      <c r="C2281" s="163"/>
      <c r="D2281" s="163"/>
      <c r="E2281" s="164"/>
      <c r="F2281" s="164"/>
      <c r="G2281" s="163"/>
      <c r="H2281" s="163"/>
      <c r="I2281" s="163"/>
      <c r="J2281" s="163"/>
      <c r="K2281" s="164"/>
      <c r="L2281" s="164"/>
      <c r="M2281" s="163"/>
      <c r="N2281" s="163"/>
      <c r="O2281" s="163"/>
    </row>
    <row r="2282" spans="1:15">
      <c r="A2282" s="163"/>
      <c r="B2282" s="163"/>
      <c r="C2282" s="163"/>
      <c r="D2282" s="163"/>
      <c r="E2282" s="164"/>
      <c r="F2282" s="164"/>
      <c r="G2282" s="163"/>
      <c r="H2282" s="163"/>
      <c r="I2282" s="163"/>
      <c r="J2282" s="163"/>
      <c r="K2282" s="164"/>
      <c r="L2282" s="164"/>
      <c r="M2282" s="163"/>
      <c r="N2282" s="163"/>
      <c r="O2282" s="163"/>
    </row>
    <row r="2283" spans="1:15">
      <c r="A2283" s="163"/>
      <c r="B2283" s="163"/>
      <c r="C2283" s="163"/>
      <c r="D2283" s="163"/>
      <c r="E2283" s="164"/>
      <c r="F2283" s="164"/>
      <c r="G2283" s="163"/>
      <c r="H2283" s="163"/>
      <c r="I2283" s="163"/>
      <c r="J2283" s="163"/>
      <c r="K2283" s="164"/>
      <c r="L2283" s="164"/>
      <c r="M2283" s="163"/>
      <c r="N2283" s="163"/>
      <c r="O2283" s="163"/>
    </row>
    <row r="2284" spans="1:15">
      <c r="A2284" s="163"/>
      <c r="B2284" s="163"/>
      <c r="C2284" s="163"/>
      <c r="D2284" s="163"/>
      <c r="E2284" s="164"/>
      <c r="F2284" s="164"/>
      <c r="G2284" s="163"/>
      <c r="H2284" s="163"/>
      <c r="I2284" s="163"/>
      <c r="J2284" s="163"/>
      <c r="K2284" s="164"/>
      <c r="L2284" s="164"/>
      <c r="M2284" s="163"/>
      <c r="N2284" s="163"/>
      <c r="O2284" s="163"/>
    </row>
    <row r="2285" spans="1:15">
      <c r="A2285" s="163"/>
      <c r="B2285" s="163"/>
      <c r="C2285" s="163"/>
      <c r="D2285" s="163"/>
      <c r="E2285" s="164"/>
      <c r="F2285" s="164"/>
      <c r="G2285" s="163"/>
      <c r="H2285" s="163"/>
      <c r="I2285" s="163"/>
      <c r="J2285" s="163"/>
      <c r="K2285" s="164"/>
      <c r="L2285" s="164"/>
      <c r="M2285" s="163"/>
      <c r="N2285" s="163"/>
      <c r="O2285" s="163"/>
    </row>
    <row r="2286" spans="1:15">
      <c r="A2286" s="163"/>
      <c r="B2286" s="163"/>
      <c r="C2286" s="163"/>
      <c r="D2286" s="163"/>
      <c r="E2286" s="164"/>
      <c r="F2286" s="164"/>
      <c r="G2286" s="163"/>
      <c r="H2286" s="163"/>
      <c r="I2286" s="163"/>
      <c r="J2286" s="163"/>
      <c r="K2286" s="164"/>
      <c r="L2286" s="164"/>
      <c r="M2286" s="163"/>
      <c r="N2286" s="163"/>
      <c r="O2286" s="163"/>
    </row>
    <row r="2287" spans="1:15">
      <c r="A2287" s="163"/>
      <c r="B2287" s="163"/>
      <c r="C2287" s="163"/>
      <c r="D2287" s="163"/>
      <c r="E2287" s="164"/>
      <c r="F2287" s="164"/>
      <c r="G2287" s="163"/>
      <c r="H2287" s="163"/>
      <c r="I2287" s="163"/>
      <c r="J2287" s="163"/>
      <c r="K2287" s="164"/>
      <c r="L2287" s="164"/>
      <c r="M2287" s="163"/>
      <c r="N2287" s="163"/>
      <c r="O2287" s="163"/>
    </row>
    <row r="2288" spans="1:15">
      <c r="A2288" s="163"/>
      <c r="B2288" s="163"/>
      <c r="C2288" s="163"/>
      <c r="D2288" s="163"/>
      <c r="E2288" s="164"/>
      <c r="F2288" s="164"/>
      <c r="G2288" s="163"/>
      <c r="H2288" s="163"/>
      <c r="I2288" s="163"/>
      <c r="J2288" s="163"/>
      <c r="K2288" s="164"/>
      <c r="L2288" s="164"/>
      <c r="M2288" s="163"/>
      <c r="N2288" s="163"/>
      <c r="O2288" s="163"/>
    </row>
    <row r="2289" spans="1:15">
      <c r="A2289" s="163"/>
      <c r="B2289" s="163"/>
      <c r="C2289" s="163"/>
      <c r="D2289" s="163"/>
      <c r="E2289" s="164"/>
      <c r="F2289" s="164"/>
      <c r="G2289" s="163"/>
      <c r="H2289" s="163"/>
      <c r="I2289" s="163"/>
      <c r="J2289" s="163"/>
      <c r="K2289" s="164"/>
      <c r="L2289" s="164"/>
      <c r="M2289" s="163"/>
      <c r="N2289" s="163"/>
      <c r="O2289" s="163"/>
    </row>
    <row r="2290" spans="1:15">
      <c r="A2290" s="163"/>
      <c r="B2290" s="163"/>
      <c r="C2290" s="163"/>
      <c r="D2290" s="163"/>
      <c r="E2290" s="164"/>
      <c r="F2290" s="164"/>
      <c r="G2290" s="163"/>
      <c r="H2290" s="163"/>
      <c r="I2290" s="163"/>
      <c r="J2290" s="163"/>
      <c r="K2290" s="164"/>
      <c r="L2290" s="164"/>
      <c r="M2290" s="163"/>
      <c r="N2290" s="163"/>
      <c r="O2290" s="163"/>
    </row>
    <row r="2291" spans="1:15">
      <c r="A2291" s="163"/>
      <c r="B2291" s="163"/>
      <c r="C2291" s="163"/>
      <c r="D2291" s="163"/>
      <c r="E2291" s="164"/>
      <c r="F2291" s="164"/>
      <c r="G2291" s="163"/>
      <c r="H2291" s="163"/>
      <c r="I2291" s="163"/>
      <c r="J2291" s="163"/>
      <c r="K2291" s="164"/>
      <c r="L2291" s="164"/>
      <c r="M2291" s="163"/>
      <c r="N2291" s="163"/>
      <c r="O2291" s="163"/>
    </row>
    <row r="2292" spans="1:15">
      <c r="A2292" s="163"/>
      <c r="B2292" s="163"/>
      <c r="C2292" s="163"/>
      <c r="D2292" s="163"/>
      <c r="E2292" s="164"/>
      <c r="F2292" s="164"/>
      <c r="G2292" s="163"/>
      <c r="H2292" s="163"/>
      <c r="I2292" s="163"/>
      <c r="J2292" s="163"/>
      <c r="K2292" s="164"/>
      <c r="L2292" s="164"/>
      <c r="M2292" s="163"/>
      <c r="N2292" s="163"/>
      <c r="O2292" s="163"/>
    </row>
    <row r="2293" spans="1:15">
      <c r="A2293" s="163"/>
      <c r="B2293" s="163"/>
      <c r="C2293" s="163"/>
      <c r="D2293" s="163"/>
      <c r="E2293" s="164"/>
      <c r="F2293" s="164"/>
      <c r="G2293" s="163"/>
      <c r="H2293" s="163"/>
      <c r="I2293" s="163"/>
      <c r="J2293" s="163"/>
      <c r="K2293" s="164"/>
      <c r="L2293" s="164"/>
      <c r="M2293" s="163"/>
      <c r="N2293" s="163"/>
      <c r="O2293" s="163"/>
    </row>
    <row r="2294" spans="1:15">
      <c r="A2294" s="163"/>
      <c r="B2294" s="163"/>
      <c r="C2294" s="163"/>
      <c r="D2294" s="163"/>
      <c r="E2294" s="164"/>
      <c r="F2294" s="164"/>
      <c r="G2294" s="163"/>
      <c r="H2294" s="163"/>
      <c r="I2294" s="163"/>
      <c r="J2294" s="163"/>
      <c r="K2294" s="164"/>
      <c r="L2294" s="164"/>
      <c r="M2294" s="163"/>
      <c r="N2294" s="163"/>
      <c r="O2294" s="163"/>
    </row>
    <row r="2295" spans="1:15">
      <c r="A2295" s="163"/>
      <c r="B2295" s="163"/>
      <c r="C2295" s="163"/>
      <c r="D2295" s="163"/>
      <c r="E2295" s="164"/>
      <c r="F2295" s="164"/>
      <c r="G2295" s="163"/>
      <c r="H2295" s="163"/>
      <c r="I2295" s="163"/>
      <c r="J2295" s="163"/>
      <c r="K2295" s="164"/>
      <c r="L2295" s="164"/>
      <c r="M2295" s="163"/>
      <c r="N2295" s="163"/>
      <c r="O2295" s="163"/>
    </row>
    <row r="2296" spans="1:15">
      <c r="A2296" s="163"/>
      <c r="B2296" s="163"/>
      <c r="C2296" s="163"/>
      <c r="D2296" s="163"/>
      <c r="E2296" s="164"/>
      <c r="F2296" s="164"/>
      <c r="G2296" s="163"/>
      <c r="H2296" s="163"/>
      <c r="I2296" s="163"/>
      <c r="J2296" s="163"/>
      <c r="K2296" s="164"/>
      <c r="L2296" s="164"/>
      <c r="M2296" s="163"/>
      <c r="N2296" s="163"/>
      <c r="O2296" s="163"/>
    </row>
    <row r="2297" spans="1:15">
      <c r="A2297" s="163"/>
      <c r="B2297" s="163"/>
      <c r="C2297" s="163"/>
      <c r="D2297" s="163"/>
      <c r="E2297" s="164"/>
      <c r="F2297" s="164"/>
      <c r="G2297" s="163"/>
      <c r="H2297" s="163"/>
      <c r="I2297" s="163"/>
      <c r="J2297" s="163"/>
      <c r="K2297" s="164"/>
      <c r="L2297" s="164"/>
      <c r="M2297" s="163"/>
      <c r="N2297" s="163"/>
      <c r="O2297" s="163"/>
    </row>
    <row r="2298" spans="1:15">
      <c r="A2298" s="163"/>
      <c r="B2298" s="163"/>
      <c r="C2298" s="163"/>
      <c r="D2298" s="163"/>
      <c r="E2298" s="164"/>
      <c r="F2298" s="164"/>
      <c r="G2298" s="163"/>
      <c r="H2298" s="163"/>
      <c r="I2298" s="163"/>
      <c r="J2298" s="163"/>
      <c r="K2298" s="164"/>
      <c r="L2298" s="164"/>
      <c r="M2298" s="163"/>
      <c r="N2298" s="163"/>
      <c r="O2298" s="163"/>
    </row>
    <row r="2299" spans="1:15">
      <c r="A2299" s="163"/>
      <c r="B2299" s="163"/>
      <c r="C2299" s="163"/>
      <c r="D2299" s="163"/>
      <c r="E2299" s="164"/>
      <c r="F2299" s="164"/>
      <c r="G2299" s="163"/>
      <c r="H2299" s="163"/>
      <c r="I2299" s="163"/>
      <c r="J2299" s="163"/>
      <c r="K2299" s="164"/>
      <c r="L2299" s="164"/>
      <c r="M2299" s="163"/>
      <c r="N2299" s="163"/>
      <c r="O2299" s="163"/>
    </row>
    <row r="2300" spans="1:15">
      <c r="A2300" s="163"/>
      <c r="B2300" s="163"/>
      <c r="C2300" s="163"/>
      <c r="D2300" s="163"/>
      <c r="E2300" s="164"/>
      <c r="F2300" s="164"/>
      <c r="G2300" s="163"/>
      <c r="H2300" s="163"/>
      <c r="I2300" s="163"/>
      <c r="J2300" s="163"/>
      <c r="K2300" s="164"/>
      <c r="L2300" s="164"/>
      <c r="M2300" s="163"/>
      <c r="N2300" s="163"/>
      <c r="O2300" s="163"/>
    </row>
    <row r="2301" spans="1:15">
      <c r="A2301" s="163"/>
      <c r="B2301" s="163"/>
      <c r="C2301" s="163"/>
      <c r="D2301" s="163"/>
      <c r="E2301" s="164"/>
      <c r="F2301" s="164"/>
      <c r="G2301" s="163"/>
      <c r="H2301" s="163"/>
      <c r="I2301" s="163"/>
      <c r="J2301" s="163"/>
      <c r="K2301" s="164"/>
      <c r="L2301" s="164"/>
      <c r="M2301" s="163"/>
      <c r="N2301" s="163"/>
      <c r="O2301" s="163"/>
    </row>
    <row r="2302" spans="1:15">
      <c r="A2302" s="163"/>
      <c r="B2302" s="163"/>
      <c r="C2302" s="163"/>
      <c r="D2302" s="163"/>
      <c r="E2302" s="164"/>
      <c r="F2302" s="164"/>
      <c r="G2302" s="163"/>
      <c r="H2302" s="163"/>
      <c r="I2302" s="163"/>
      <c r="J2302" s="163"/>
      <c r="K2302" s="164"/>
      <c r="L2302" s="164"/>
      <c r="M2302" s="163"/>
      <c r="N2302" s="163"/>
      <c r="O2302" s="163"/>
    </row>
    <row r="2303" spans="1:15">
      <c r="A2303" s="163"/>
      <c r="B2303" s="163"/>
      <c r="C2303" s="163"/>
      <c r="D2303" s="163"/>
      <c r="E2303" s="164"/>
      <c r="F2303" s="164"/>
      <c r="G2303" s="163"/>
      <c r="H2303" s="163"/>
      <c r="I2303" s="163"/>
      <c r="J2303" s="163"/>
      <c r="K2303" s="164"/>
      <c r="L2303" s="164"/>
      <c r="M2303" s="163"/>
      <c r="N2303" s="163"/>
      <c r="O2303" s="163"/>
    </row>
    <row r="2304" spans="1:15">
      <c r="A2304" s="163"/>
      <c r="B2304" s="163"/>
      <c r="C2304" s="163"/>
      <c r="D2304" s="163"/>
      <c r="E2304" s="164"/>
      <c r="F2304" s="164"/>
      <c r="G2304" s="163"/>
      <c r="H2304" s="163"/>
      <c r="I2304" s="163"/>
      <c r="J2304" s="163"/>
      <c r="K2304" s="164"/>
      <c r="L2304" s="164"/>
      <c r="M2304" s="163"/>
      <c r="N2304" s="163"/>
      <c r="O2304" s="163"/>
    </row>
    <row r="2305" spans="1:15">
      <c r="A2305" s="163"/>
      <c r="B2305" s="163"/>
      <c r="C2305" s="163"/>
      <c r="D2305" s="163"/>
      <c r="E2305" s="164"/>
      <c r="F2305" s="164"/>
      <c r="G2305" s="163"/>
      <c r="H2305" s="163"/>
      <c r="I2305" s="163"/>
      <c r="J2305" s="163"/>
      <c r="K2305" s="164"/>
      <c r="L2305" s="164"/>
      <c r="M2305" s="163"/>
      <c r="N2305" s="163"/>
      <c r="O2305" s="163"/>
    </row>
    <row r="2306" spans="1:15">
      <c r="A2306" s="163"/>
      <c r="B2306" s="163"/>
      <c r="C2306" s="163"/>
      <c r="D2306" s="163"/>
      <c r="E2306" s="164"/>
      <c r="F2306" s="164"/>
      <c r="G2306" s="163"/>
      <c r="H2306" s="163"/>
      <c r="I2306" s="163"/>
      <c r="J2306" s="163"/>
      <c r="K2306" s="164"/>
      <c r="L2306" s="164"/>
      <c r="M2306" s="163"/>
      <c r="N2306" s="163"/>
      <c r="O2306" s="163"/>
    </row>
    <row r="2307" spans="1:15">
      <c r="A2307" s="163"/>
      <c r="B2307" s="163"/>
      <c r="C2307" s="163"/>
      <c r="D2307" s="163"/>
      <c r="E2307" s="164"/>
      <c r="F2307" s="164"/>
      <c r="G2307" s="163"/>
      <c r="H2307" s="163"/>
      <c r="I2307" s="163"/>
      <c r="J2307" s="163"/>
      <c r="K2307" s="164"/>
      <c r="L2307" s="164"/>
      <c r="M2307" s="163"/>
      <c r="N2307" s="163"/>
      <c r="O2307" s="163"/>
    </row>
    <row r="2308" spans="1:15">
      <c r="A2308" s="163"/>
      <c r="B2308" s="163"/>
      <c r="C2308" s="163"/>
      <c r="D2308" s="163"/>
      <c r="E2308" s="164"/>
      <c r="F2308" s="164"/>
      <c r="G2308" s="163"/>
      <c r="H2308" s="163"/>
      <c r="I2308" s="163"/>
      <c r="J2308" s="163"/>
      <c r="K2308" s="164"/>
      <c r="L2308" s="164"/>
      <c r="M2308" s="163"/>
      <c r="N2308" s="163"/>
      <c r="O2308" s="163"/>
    </row>
    <row r="2309" spans="1:15">
      <c r="A2309" s="163"/>
      <c r="B2309" s="163"/>
      <c r="C2309" s="163"/>
      <c r="D2309" s="163"/>
      <c r="E2309" s="164"/>
      <c r="F2309" s="164"/>
      <c r="G2309" s="163"/>
      <c r="H2309" s="163"/>
      <c r="I2309" s="163"/>
      <c r="J2309" s="163"/>
      <c r="K2309" s="164"/>
      <c r="L2309" s="164"/>
      <c r="M2309" s="163"/>
      <c r="N2309" s="163"/>
      <c r="O2309" s="163"/>
    </row>
    <row r="2310" spans="1:15">
      <c r="A2310" s="163"/>
      <c r="B2310" s="163"/>
      <c r="C2310" s="163"/>
      <c r="D2310" s="163"/>
      <c r="E2310" s="164"/>
      <c r="F2310" s="164"/>
      <c r="G2310" s="163"/>
      <c r="H2310" s="163"/>
      <c r="I2310" s="163"/>
      <c r="J2310" s="163"/>
      <c r="K2310" s="164"/>
      <c r="L2310" s="164"/>
      <c r="M2310" s="163"/>
      <c r="N2310" s="163"/>
      <c r="O2310" s="163"/>
    </row>
    <row r="2311" spans="1:15">
      <c r="A2311" s="163"/>
      <c r="B2311" s="163"/>
      <c r="C2311" s="163"/>
      <c r="D2311" s="163"/>
      <c r="E2311" s="164"/>
      <c r="F2311" s="164"/>
      <c r="G2311" s="163"/>
      <c r="H2311" s="163"/>
      <c r="I2311" s="163"/>
      <c r="J2311" s="163"/>
      <c r="K2311" s="164"/>
      <c r="L2311" s="164"/>
      <c r="M2311" s="163"/>
      <c r="N2311" s="163"/>
      <c r="O2311" s="163"/>
    </row>
    <row r="2312" spans="1:15">
      <c r="A2312" s="163"/>
      <c r="B2312" s="163"/>
      <c r="C2312" s="163"/>
      <c r="D2312" s="163"/>
      <c r="E2312" s="164"/>
      <c r="F2312" s="164"/>
      <c r="G2312" s="163"/>
      <c r="H2312" s="163"/>
      <c r="I2312" s="163"/>
      <c r="J2312" s="163"/>
      <c r="K2312" s="164"/>
      <c r="L2312" s="164"/>
      <c r="M2312" s="163"/>
      <c r="N2312" s="163"/>
      <c r="O2312" s="163"/>
    </row>
    <row r="2313" spans="1:15">
      <c r="A2313" s="163"/>
      <c r="B2313" s="163"/>
      <c r="C2313" s="163"/>
      <c r="D2313" s="163"/>
      <c r="E2313" s="164"/>
      <c r="F2313" s="164"/>
      <c r="G2313" s="163"/>
      <c r="H2313" s="163"/>
      <c r="I2313" s="163"/>
      <c r="J2313" s="163"/>
      <c r="K2313" s="164"/>
      <c r="L2313" s="164"/>
      <c r="M2313" s="163"/>
      <c r="N2313" s="163"/>
      <c r="O2313" s="163"/>
    </row>
    <row r="2314" spans="1:15">
      <c r="A2314" s="163"/>
      <c r="B2314" s="163"/>
      <c r="C2314" s="163"/>
      <c r="D2314" s="163"/>
      <c r="E2314" s="164"/>
      <c r="F2314" s="164"/>
      <c r="G2314" s="163"/>
      <c r="H2314" s="163"/>
      <c r="I2314" s="163"/>
      <c r="J2314" s="163"/>
      <c r="K2314" s="164"/>
      <c r="L2314" s="164"/>
      <c r="M2314" s="163"/>
      <c r="N2314" s="163"/>
      <c r="O2314" s="163"/>
    </row>
    <row r="2315" spans="1:15">
      <c r="A2315" s="163"/>
      <c r="B2315" s="163"/>
      <c r="C2315" s="163"/>
      <c r="D2315" s="163"/>
      <c r="E2315" s="164"/>
      <c r="F2315" s="164"/>
      <c r="G2315" s="163"/>
      <c r="H2315" s="163"/>
      <c r="I2315" s="163"/>
      <c r="J2315" s="163"/>
      <c r="K2315" s="164"/>
      <c r="L2315" s="164"/>
      <c r="M2315" s="163"/>
      <c r="N2315" s="163"/>
      <c r="O2315" s="163"/>
    </row>
    <row r="2316" spans="1:15">
      <c r="A2316" s="163"/>
      <c r="B2316" s="163"/>
      <c r="C2316" s="163"/>
      <c r="D2316" s="163"/>
      <c r="E2316" s="164"/>
      <c r="F2316" s="164"/>
      <c r="G2316" s="163"/>
      <c r="H2316" s="163"/>
      <c r="I2316" s="163"/>
      <c r="J2316" s="163"/>
      <c r="K2316" s="164"/>
      <c r="L2316" s="164"/>
      <c r="M2316" s="163"/>
      <c r="N2316" s="163"/>
      <c r="O2316" s="163"/>
    </row>
    <row r="2317" spans="1:15">
      <c r="A2317" s="163"/>
      <c r="B2317" s="163"/>
      <c r="C2317" s="163"/>
      <c r="D2317" s="163"/>
      <c r="E2317" s="164"/>
      <c r="F2317" s="164"/>
      <c r="G2317" s="163"/>
      <c r="H2317" s="163"/>
      <c r="I2317" s="163"/>
      <c r="J2317" s="163"/>
      <c r="K2317" s="164"/>
      <c r="L2317" s="164"/>
      <c r="M2317" s="163"/>
      <c r="N2317" s="163"/>
      <c r="O2317" s="163"/>
    </row>
    <row r="2318" spans="1:15">
      <c r="A2318" s="163"/>
      <c r="B2318" s="163"/>
      <c r="C2318" s="163"/>
      <c r="D2318" s="163"/>
      <c r="E2318" s="164"/>
      <c r="F2318" s="164"/>
      <c r="G2318" s="163"/>
      <c r="H2318" s="163"/>
      <c r="I2318" s="163"/>
      <c r="J2318" s="163"/>
      <c r="K2318" s="164"/>
      <c r="L2318" s="164"/>
      <c r="M2318" s="163"/>
      <c r="N2318" s="163"/>
      <c r="O2318" s="163"/>
    </row>
    <row r="2319" spans="1:15">
      <c r="A2319" s="163"/>
      <c r="B2319" s="163"/>
      <c r="C2319" s="163"/>
      <c r="D2319" s="163"/>
      <c r="E2319" s="164"/>
      <c r="F2319" s="164"/>
      <c r="G2319" s="163"/>
      <c r="H2319" s="163"/>
      <c r="I2319" s="163"/>
      <c r="J2319" s="163"/>
      <c r="K2319" s="164"/>
      <c r="L2319" s="164"/>
      <c r="M2319" s="163"/>
      <c r="N2319" s="163"/>
      <c r="O2319" s="163"/>
    </row>
    <row r="2320" spans="1:15">
      <c r="A2320" s="163"/>
      <c r="B2320" s="163"/>
      <c r="C2320" s="163"/>
      <c r="D2320" s="163"/>
      <c r="E2320" s="164"/>
      <c r="F2320" s="164"/>
      <c r="G2320" s="163"/>
      <c r="H2320" s="163"/>
      <c r="I2320" s="163"/>
      <c r="J2320" s="163"/>
      <c r="K2320" s="164"/>
      <c r="L2320" s="164"/>
      <c r="M2320" s="163"/>
      <c r="N2320" s="163"/>
      <c r="O2320" s="163"/>
    </row>
    <row r="2321" spans="1:15">
      <c r="A2321" s="163"/>
      <c r="B2321" s="163"/>
      <c r="C2321" s="163"/>
      <c r="D2321" s="163"/>
      <c r="E2321" s="164"/>
      <c r="F2321" s="164"/>
      <c r="G2321" s="163"/>
      <c r="H2321" s="163"/>
      <c r="I2321" s="163"/>
      <c r="J2321" s="163"/>
      <c r="K2321" s="164"/>
      <c r="L2321" s="164"/>
      <c r="M2321" s="163"/>
      <c r="N2321" s="163"/>
      <c r="O2321" s="163"/>
    </row>
    <row r="2322" spans="1:15">
      <c r="A2322" s="163"/>
      <c r="B2322" s="163"/>
      <c r="C2322" s="163"/>
      <c r="D2322" s="163"/>
      <c r="E2322" s="164"/>
      <c r="F2322" s="164"/>
      <c r="G2322" s="163"/>
      <c r="H2322" s="163"/>
      <c r="I2322" s="163"/>
      <c r="J2322" s="163"/>
      <c r="K2322" s="164"/>
      <c r="L2322" s="164"/>
      <c r="M2322" s="163"/>
      <c r="N2322" s="163"/>
      <c r="O2322" s="163"/>
    </row>
    <row r="2323" spans="1:15">
      <c r="A2323" s="163"/>
      <c r="B2323" s="163"/>
      <c r="C2323" s="163"/>
      <c r="D2323" s="163"/>
      <c r="E2323" s="164"/>
      <c r="F2323" s="164"/>
      <c r="G2323" s="163"/>
      <c r="H2323" s="163"/>
      <c r="I2323" s="163"/>
      <c r="J2323" s="163"/>
      <c r="K2323" s="164"/>
      <c r="L2323" s="164"/>
      <c r="M2323" s="163"/>
      <c r="N2323" s="163"/>
      <c r="O2323" s="163"/>
    </row>
    <row r="2324" spans="1:15">
      <c r="A2324" s="163"/>
      <c r="B2324" s="163"/>
      <c r="C2324" s="163"/>
      <c r="D2324" s="163"/>
      <c r="E2324" s="164"/>
      <c r="F2324" s="164"/>
      <c r="G2324" s="163"/>
      <c r="H2324" s="163"/>
      <c r="I2324" s="163"/>
      <c r="J2324" s="163"/>
      <c r="K2324" s="164"/>
      <c r="L2324" s="164"/>
      <c r="M2324" s="163"/>
      <c r="N2324" s="163"/>
      <c r="O2324" s="163"/>
    </row>
    <row r="2325" spans="1:15">
      <c r="A2325" s="163"/>
      <c r="B2325" s="163"/>
      <c r="C2325" s="163"/>
      <c r="D2325" s="163"/>
      <c r="E2325" s="164"/>
      <c r="F2325" s="164"/>
      <c r="G2325" s="163"/>
      <c r="H2325" s="163"/>
      <c r="I2325" s="163"/>
      <c r="J2325" s="163"/>
      <c r="K2325" s="164"/>
      <c r="L2325" s="164"/>
      <c r="M2325" s="163"/>
      <c r="N2325" s="163"/>
      <c r="O2325" s="163"/>
    </row>
    <row r="2326" spans="1:15">
      <c r="A2326" s="163"/>
      <c r="B2326" s="163"/>
      <c r="C2326" s="163"/>
      <c r="D2326" s="163"/>
      <c r="E2326" s="164"/>
      <c r="F2326" s="164"/>
      <c r="G2326" s="163"/>
      <c r="H2326" s="163"/>
      <c r="I2326" s="163"/>
      <c r="J2326" s="163"/>
      <c r="K2326" s="164"/>
      <c r="L2326" s="164"/>
      <c r="M2326" s="163"/>
      <c r="N2326" s="163"/>
      <c r="O2326" s="163"/>
    </row>
    <row r="2327" spans="1:15">
      <c r="A2327" s="163"/>
      <c r="B2327" s="163"/>
      <c r="C2327" s="163"/>
      <c r="D2327" s="163"/>
      <c r="E2327" s="164"/>
      <c r="F2327" s="164"/>
      <c r="G2327" s="163"/>
      <c r="H2327" s="163"/>
      <c r="I2327" s="163"/>
      <c r="J2327" s="163"/>
      <c r="K2327" s="164"/>
      <c r="L2327" s="164"/>
      <c r="M2327" s="163"/>
      <c r="N2327" s="163"/>
      <c r="O2327" s="163"/>
    </row>
    <row r="2328" spans="1:15">
      <c r="A2328" s="163"/>
      <c r="B2328" s="163"/>
      <c r="C2328" s="163"/>
      <c r="D2328" s="163"/>
      <c r="E2328" s="164"/>
      <c r="F2328" s="164"/>
      <c r="G2328" s="163"/>
      <c r="H2328" s="163"/>
      <c r="I2328" s="163"/>
      <c r="J2328" s="163"/>
      <c r="K2328" s="164"/>
      <c r="L2328" s="164"/>
      <c r="M2328" s="163"/>
      <c r="N2328" s="163"/>
      <c r="O2328" s="163"/>
    </row>
    <row r="2329" spans="1:15">
      <c r="A2329" s="163"/>
      <c r="B2329" s="163"/>
      <c r="C2329" s="163"/>
      <c r="D2329" s="163"/>
      <c r="E2329" s="164"/>
      <c r="F2329" s="164"/>
      <c r="G2329" s="163"/>
      <c r="H2329" s="163"/>
      <c r="I2329" s="163"/>
      <c r="J2329" s="163"/>
      <c r="K2329" s="164"/>
      <c r="L2329" s="164"/>
      <c r="M2329" s="163"/>
      <c r="N2329" s="163"/>
      <c r="O2329" s="163"/>
    </row>
    <row r="2330" spans="1:15">
      <c r="A2330" s="163"/>
      <c r="B2330" s="163"/>
      <c r="C2330" s="163"/>
      <c r="D2330" s="163"/>
      <c r="E2330" s="164"/>
      <c r="F2330" s="164"/>
      <c r="G2330" s="163"/>
      <c r="H2330" s="163"/>
      <c r="I2330" s="163"/>
      <c r="J2330" s="163"/>
      <c r="K2330" s="164"/>
      <c r="L2330" s="164"/>
      <c r="M2330" s="163"/>
      <c r="N2330" s="163"/>
      <c r="O2330" s="163"/>
    </row>
    <row r="2331" spans="1:15">
      <c r="A2331" s="163"/>
      <c r="B2331" s="163"/>
      <c r="C2331" s="163"/>
      <c r="D2331" s="163"/>
      <c r="E2331" s="164"/>
      <c r="F2331" s="164"/>
      <c r="G2331" s="163"/>
      <c r="H2331" s="163"/>
      <c r="I2331" s="163"/>
      <c r="J2331" s="163"/>
      <c r="K2331" s="164"/>
      <c r="L2331" s="164"/>
      <c r="M2331" s="163"/>
      <c r="N2331" s="163"/>
      <c r="O2331" s="163"/>
    </row>
    <row r="2332" spans="1:15">
      <c r="A2332" s="163"/>
      <c r="B2332" s="163"/>
      <c r="C2332" s="163"/>
      <c r="D2332" s="163"/>
      <c r="E2332" s="164"/>
      <c r="F2332" s="164"/>
      <c r="G2332" s="163"/>
      <c r="H2332" s="163"/>
      <c r="I2332" s="163"/>
      <c r="J2332" s="163"/>
      <c r="K2332" s="164"/>
      <c r="L2332" s="164"/>
      <c r="M2332" s="163"/>
      <c r="N2332" s="163"/>
      <c r="O2332" s="163"/>
    </row>
    <row r="2333" spans="1:15">
      <c r="A2333" s="163"/>
      <c r="B2333" s="163"/>
      <c r="C2333" s="163"/>
      <c r="D2333" s="163"/>
      <c r="E2333" s="164"/>
      <c r="F2333" s="164"/>
      <c r="G2333" s="163"/>
      <c r="H2333" s="163"/>
      <c r="I2333" s="163"/>
      <c r="J2333" s="163"/>
      <c r="K2333" s="164"/>
      <c r="L2333" s="164"/>
      <c r="M2333" s="163"/>
      <c r="N2333" s="163"/>
      <c r="O2333" s="163"/>
    </row>
    <row r="2334" spans="1:15">
      <c r="A2334" s="163"/>
      <c r="B2334" s="163"/>
      <c r="C2334" s="163"/>
      <c r="D2334" s="163"/>
      <c r="E2334" s="164"/>
      <c r="F2334" s="164"/>
      <c r="G2334" s="163"/>
      <c r="H2334" s="163"/>
      <c r="I2334" s="163"/>
      <c r="J2334" s="163"/>
      <c r="K2334" s="164"/>
      <c r="L2334" s="164"/>
      <c r="M2334" s="163"/>
      <c r="N2334" s="163"/>
      <c r="O2334" s="163"/>
    </row>
    <row r="2335" spans="1:15">
      <c r="A2335" s="163"/>
      <c r="B2335" s="163"/>
      <c r="C2335" s="163"/>
      <c r="D2335" s="163"/>
      <c r="E2335" s="164"/>
      <c r="F2335" s="164"/>
      <c r="G2335" s="163"/>
      <c r="H2335" s="163"/>
      <c r="I2335" s="163"/>
      <c r="J2335" s="163"/>
      <c r="K2335" s="164"/>
      <c r="L2335" s="164"/>
      <c r="M2335" s="163"/>
      <c r="N2335" s="163"/>
      <c r="O2335" s="163"/>
    </row>
    <row r="2336" spans="1:15">
      <c r="A2336" s="163"/>
      <c r="B2336" s="163"/>
      <c r="C2336" s="163"/>
      <c r="D2336" s="163"/>
      <c r="E2336" s="164"/>
      <c r="F2336" s="164"/>
      <c r="G2336" s="163"/>
      <c r="H2336" s="163"/>
      <c r="I2336" s="163"/>
      <c r="J2336" s="163"/>
      <c r="K2336" s="164"/>
      <c r="L2336" s="164"/>
      <c r="M2336" s="163"/>
      <c r="N2336" s="163"/>
      <c r="O2336" s="163"/>
    </row>
    <row r="2337" spans="1:15">
      <c r="A2337" s="163"/>
      <c r="B2337" s="163"/>
      <c r="C2337" s="163"/>
      <c r="D2337" s="163"/>
      <c r="E2337" s="164"/>
      <c r="F2337" s="164"/>
      <c r="G2337" s="163"/>
      <c r="H2337" s="163"/>
      <c r="I2337" s="163"/>
      <c r="J2337" s="163"/>
      <c r="K2337" s="164"/>
      <c r="L2337" s="164"/>
      <c r="M2337" s="163"/>
      <c r="N2337" s="163"/>
      <c r="O2337" s="163"/>
    </row>
    <row r="2338" spans="1:15">
      <c r="A2338" s="163"/>
      <c r="B2338" s="163"/>
      <c r="C2338" s="163"/>
      <c r="D2338" s="163"/>
      <c r="E2338" s="164"/>
      <c r="F2338" s="164"/>
      <c r="G2338" s="163"/>
      <c r="H2338" s="163"/>
      <c r="I2338" s="163"/>
      <c r="J2338" s="163"/>
      <c r="K2338" s="164"/>
      <c r="L2338" s="164"/>
      <c r="M2338" s="163"/>
      <c r="N2338" s="163"/>
      <c r="O2338" s="163"/>
    </row>
    <row r="2339" spans="1:15">
      <c r="A2339" s="163"/>
      <c r="B2339" s="163"/>
      <c r="C2339" s="163"/>
      <c r="D2339" s="163"/>
      <c r="E2339" s="164"/>
      <c r="F2339" s="164"/>
      <c r="G2339" s="163"/>
      <c r="H2339" s="163"/>
      <c r="I2339" s="163"/>
      <c r="J2339" s="163"/>
      <c r="K2339" s="164"/>
      <c r="L2339" s="164"/>
      <c r="M2339" s="163"/>
      <c r="N2339" s="163"/>
      <c r="O2339" s="163"/>
    </row>
    <row r="2340" spans="1:15">
      <c r="A2340" s="163"/>
      <c r="B2340" s="163"/>
      <c r="C2340" s="163"/>
      <c r="D2340" s="163"/>
      <c r="E2340" s="164"/>
      <c r="F2340" s="164"/>
      <c r="G2340" s="163"/>
      <c r="H2340" s="163"/>
      <c r="I2340" s="163"/>
      <c r="J2340" s="163"/>
      <c r="K2340" s="164"/>
      <c r="L2340" s="164"/>
      <c r="M2340" s="163"/>
      <c r="N2340" s="163"/>
      <c r="O2340" s="163"/>
    </row>
    <row r="2341" spans="1:15">
      <c r="A2341" s="163"/>
      <c r="B2341" s="163"/>
      <c r="C2341" s="163"/>
      <c r="D2341" s="163"/>
      <c r="E2341" s="164"/>
      <c r="F2341" s="164"/>
      <c r="G2341" s="163"/>
      <c r="H2341" s="163"/>
      <c r="I2341" s="163"/>
      <c r="J2341" s="163"/>
      <c r="K2341" s="164"/>
      <c r="L2341" s="164"/>
      <c r="M2341" s="163"/>
      <c r="N2341" s="163"/>
      <c r="O2341" s="163"/>
    </row>
    <row r="2342" spans="1:15">
      <c r="A2342" s="163"/>
      <c r="B2342" s="163"/>
      <c r="C2342" s="163"/>
      <c r="D2342" s="163"/>
      <c r="E2342" s="164"/>
      <c r="F2342" s="164"/>
      <c r="G2342" s="163"/>
      <c r="H2342" s="163"/>
      <c r="I2342" s="163"/>
      <c r="J2342" s="163"/>
      <c r="K2342" s="164"/>
      <c r="L2342" s="164"/>
      <c r="M2342" s="163"/>
      <c r="N2342" s="163"/>
      <c r="O2342" s="163"/>
    </row>
    <row r="2343" spans="1:15">
      <c r="A2343" s="163"/>
      <c r="B2343" s="163"/>
      <c r="C2343" s="163"/>
      <c r="D2343" s="163"/>
      <c r="E2343" s="164"/>
      <c r="F2343" s="164"/>
      <c r="G2343" s="163"/>
      <c r="H2343" s="163"/>
      <c r="I2343" s="163"/>
      <c r="J2343" s="163"/>
      <c r="K2343" s="164"/>
      <c r="L2343" s="164"/>
      <c r="M2343" s="163"/>
      <c r="N2343" s="163"/>
      <c r="O2343" s="163"/>
    </row>
    <row r="2344" spans="1:15">
      <c r="A2344" s="163"/>
      <c r="B2344" s="163"/>
      <c r="C2344" s="163"/>
      <c r="D2344" s="163"/>
      <c r="E2344" s="164"/>
      <c r="F2344" s="164"/>
      <c r="G2344" s="163"/>
      <c r="H2344" s="163"/>
      <c r="I2344" s="163"/>
      <c r="J2344" s="163"/>
      <c r="K2344" s="164"/>
      <c r="L2344" s="164"/>
      <c r="M2344" s="163"/>
      <c r="N2344" s="163"/>
      <c r="O2344" s="163"/>
    </row>
    <row r="2345" spans="1:15">
      <c r="A2345" s="163"/>
      <c r="B2345" s="163"/>
      <c r="C2345" s="163"/>
      <c r="D2345" s="163"/>
      <c r="E2345" s="164"/>
      <c r="F2345" s="164"/>
      <c r="G2345" s="163"/>
      <c r="H2345" s="163"/>
      <c r="I2345" s="163"/>
      <c r="J2345" s="163"/>
      <c r="K2345" s="164"/>
      <c r="L2345" s="164"/>
      <c r="M2345" s="163"/>
      <c r="N2345" s="163"/>
      <c r="O2345" s="163"/>
    </row>
    <row r="2346" spans="1:15">
      <c r="A2346" s="163"/>
      <c r="B2346" s="163"/>
      <c r="C2346" s="163"/>
      <c r="D2346" s="163"/>
      <c r="E2346" s="164"/>
      <c r="F2346" s="164"/>
      <c r="G2346" s="163"/>
      <c r="H2346" s="163"/>
      <c r="I2346" s="163"/>
      <c r="J2346" s="163"/>
      <c r="K2346" s="164"/>
      <c r="L2346" s="164"/>
      <c r="M2346" s="163"/>
      <c r="N2346" s="163"/>
      <c r="O2346" s="163"/>
    </row>
    <row r="2347" spans="1:15">
      <c r="A2347" s="163"/>
      <c r="B2347" s="163"/>
      <c r="C2347" s="163"/>
      <c r="D2347" s="163"/>
      <c r="E2347" s="164"/>
      <c r="F2347" s="164"/>
      <c r="G2347" s="163"/>
      <c r="H2347" s="163"/>
      <c r="I2347" s="163"/>
      <c r="J2347" s="163"/>
      <c r="K2347" s="164"/>
      <c r="L2347" s="164"/>
      <c r="M2347" s="163"/>
      <c r="N2347" s="163"/>
      <c r="O2347" s="163"/>
    </row>
    <row r="2348" spans="1:15">
      <c r="A2348" s="163"/>
      <c r="B2348" s="163"/>
      <c r="C2348" s="163"/>
      <c r="D2348" s="163"/>
      <c r="E2348" s="164"/>
      <c r="F2348" s="164"/>
      <c r="G2348" s="163"/>
      <c r="H2348" s="163"/>
      <c r="I2348" s="163"/>
      <c r="J2348" s="163"/>
      <c r="K2348" s="164"/>
      <c r="L2348" s="164"/>
      <c r="M2348" s="163"/>
      <c r="N2348" s="163"/>
      <c r="O2348" s="163"/>
    </row>
    <row r="2349" spans="1:15">
      <c r="A2349" s="163"/>
      <c r="B2349" s="163"/>
      <c r="C2349" s="163"/>
      <c r="D2349" s="163"/>
      <c r="E2349" s="164"/>
      <c r="F2349" s="164"/>
      <c r="G2349" s="163"/>
      <c r="H2349" s="163"/>
      <c r="I2349" s="163"/>
      <c r="J2349" s="163"/>
      <c r="K2349" s="164"/>
      <c r="L2349" s="164"/>
      <c r="M2349" s="163"/>
      <c r="N2349" s="163"/>
      <c r="O2349" s="163"/>
    </row>
    <row r="2350" spans="1:15">
      <c r="A2350" s="163"/>
      <c r="B2350" s="163"/>
      <c r="C2350" s="163"/>
      <c r="D2350" s="163"/>
      <c r="E2350" s="164"/>
      <c r="F2350" s="164"/>
      <c r="G2350" s="163"/>
      <c r="H2350" s="163"/>
      <c r="I2350" s="163"/>
      <c r="J2350" s="163"/>
      <c r="K2350" s="164"/>
      <c r="L2350" s="164"/>
      <c r="M2350" s="163"/>
      <c r="N2350" s="163"/>
      <c r="O2350" s="163"/>
    </row>
    <row r="2351" spans="1:15">
      <c r="A2351" s="163"/>
      <c r="B2351" s="163"/>
      <c r="C2351" s="163"/>
      <c r="D2351" s="163"/>
      <c r="E2351" s="164"/>
      <c r="F2351" s="164"/>
      <c r="G2351" s="163"/>
      <c r="H2351" s="163"/>
      <c r="I2351" s="163"/>
      <c r="J2351" s="163"/>
      <c r="K2351" s="164"/>
      <c r="L2351" s="164"/>
      <c r="M2351" s="163"/>
      <c r="N2351" s="163"/>
      <c r="O2351" s="163"/>
    </row>
    <row r="2352" spans="1:15">
      <c r="A2352" s="163"/>
      <c r="B2352" s="163"/>
      <c r="C2352" s="163"/>
      <c r="D2352" s="163"/>
      <c r="E2352" s="164"/>
      <c r="F2352" s="164"/>
      <c r="G2352" s="163"/>
      <c r="H2352" s="163"/>
      <c r="I2352" s="163"/>
      <c r="J2352" s="163"/>
      <c r="K2352" s="164"/>
      <c r="L2352" s="164"/>
      <c r="M2352" s="163"/>
      <c r="N2352" s="163"/>
      <c r="O2352" s="163"/>
    </row>
    <row r="2353" spans="1:15">
      <c r="A2353" s="163"/>
      <c r="B2353" s="163"/>
      <c r="C2353" s="163"/>
      <c r="D2353" s="163"/>
      <c r="E2353" s="164"/>
      <c r="F2353" s="164"/>
      <c r="G2353" s="163"/>
      <c r="H2353" s="163"/>
      <c r="I2353" s="163"/>
      <c r="J2353" s="163"/>
      <c r="K2353" s="164"/>
      <c r="L2353" s="164"/>
      <c r="M2353" s="163"/>
      <c r="N2353" s="163"/>
      <c r="O2353" s="163"/>
    </row>
    <row r="2354" spans="1:15">
      <c r="A2354" s="163"/>
      <c r="B2354" s="163"/>
      <c r="C2354" s="163"/>
      <c r="D2354" s="163"/>
      <c r="E2354" s="164"/>
      <c r="F2354" s="164"/>
      <c r="G2354" s="163"/>
      <c r="H2354" s="163"/>
      <c r="I2354" s="163"/>
      <c r="J2354" s="163"/>
      <c r="K2354" s="164"/>
      <c r="L2354" s="164"/>
      <c r="M2354" s="163"/>
      <c r="N2354" s="163"/>
      <c r="O2354" s="163"/>
    </row>
    <row r="2355" spans="1:15">
      <c r="A2355" s="163"/>
      <c r="B2355" s="163"/>
      <c r="C2355" s="163"/>
      <c r="D2355" s="163"/>
      <c r="E2355" s="164"/>
      <c r="F2355" s="164"/>
      <c r="G2355" s="163"/>
      <c r="H2355" s="163"/>
      <c r="I2355" s="163"/>
      <c r="J2355" s="163"/>
      <c r="K2355" s="164"/>
      <c r="L2355" s="164"/>
      <c r="M2355" s="163"/>
      <c r="N2355" s="163"/>
      <c r="O2355" s="163"/>
    </row>
    <row r="2356" spans="1:15">
      <c r="A2356" s="163"/>
      <c r="B2356" s="163"/>
      <c r="C2356" s="163"/>
      <c r="D2356" s="163"/>
      <c r="E2356" s="164"/>
      <c r="F2356" s="164"/>
      <c r="G2356" s="163"/>
      <c r="H2356" s="163"/>
      <c r="I2356" s="163"/>
      <c r="J2356" s="163"/>
      <c r="K2356" s="164"/>
      <c r="L2356" s="164"/>
      <c r="M2356" s="163"/>
      <c r="N2356" s="163"/>
      <c r="O2356" s="163"/>
    </row>
    <row r="2357" spans="1:15">
      <c r="A2357" s="163"/>
      <c r="B2357" s="163"/>
      <c r="C2357" s="163"/>
      <c r="D2357" s="163"/>
      <c r="E2357" s="164"/>
      <c r="F2357" s="164"/>
      <c r="G2357" s="163"/>
      <c r="H2357" s="163"/>
      <c r="I2357" s="163"/>
      <c r="J2357" s="163"/>
      <c r="K2357" s="164"/>
      <c r="L2357" s="164"/>
      <c r="M2357" s="163"/>
      <c r="N2357" s="163"/>
      <c r="O2357" s="163"/>
    </row>
    <row r="2358" spans="1:15">
      <c r="A2358" s="163"/>
      <c r="B2358" s="163"/>
      <c r="C2358" s="163"/>
      <c r="D2358" s="163"/>
      <c r="E2358" s="164"/>
      <c r="F2358" s="164"/>
      <c r="G2358" s="163"/>
      <c r="H2358" s="163"/>
      <c r="I2358" s="163"/>
      <c r="J2358" s="163"/>
      <c r="K2358" s="164"/>
      <c r="L2358" s="164"/>
      <c r="M2358" s="163"/>
      <c r="N2358" s="163"/>
      <c r="O2358" s="163"/>
    </row>
    <row r="2359" spans="1:15">
      <c r="A2359" s="163"/>
      <c r="B2359" s="163"/>
      <c r="C2359" s="163"/>
      <c r="D2359" s="163"/>
      <c r="E2359" s="164"/>
      <c r="F2359" s="164"/>
      <c r="G2359" s="163"/>
      <c r="H2359" s="163"/>
      <c r="I2359" s="163"/>
      <c r="J2359" s="163"/>
      <c r="K2359" s="164"/>
      <c r="L2359" s="164"/>
      <c r="M2359" s="163"/>
      <c r="N2359" s="163"/>
      <c r="O2359" s="163"/>
    </row>
    <row r="2360" spans="1:15">
      <c r="A2360" s="163"/>
      <c r="B2360" s="163"/>
      <c r="C2360" s="163"/>
      <c r="D2360" s="163"/>
      <c r="E2360" s="164"/>
      <c r="F2360" s="164"/>
      <c r="G2360" s="163"/>
      <c r="H2360" s="163"/>
      <c r="I2360" s="163"/>
      <c r="J2360" s="163"/>
      <c r="K2360" s="164"/>
      <c r="L2360" s="164"/>
      <c r="M2360" s="163"/>
      <c r="N2360" s="163"/>
      <c r="O2360" s="163"/>
    </row>
    <row r="2361" spans="1:15">
      <c r="A2361" s="163"/>
      <c r="B2361" s="163"/>
      <c r="C2361" s="163"/>
      <c r="D2361" s="163"/>
      <c r="E2361" s="164"/>
      <c r="F2361" s="164"/>
      <c r="G2361" s="163"/>
      <c r="H2361" s="163"/>
      <c r="I2361" s="163"/>
      <c r="J2361" s="163"/>
      <c r="K2361" s="164"/>
      <c r="L2361" s="164"/>
      <c r="M2361" s="163"/>
      <c r="N2361" s="163"/>
      <c r="O2361" s="163"/>
    </row>
    <row r="2362" spans="1:15">
      <c r="A2362" s="163"/>
      <c r="B2362" s="163"/>
      <c r="C2362" s="163"/>
      <c r="D2362" s="163"/>
      <c r="E2362" s="164"/>
      <c r="F2362" s="164"/>
      <c r="G2362" s="163"/>
      <c r="H2362" s="163"/>
      <c r="I2362" s="163"/>
      <c r="J2362" s="163"/>
      <c r="K2362" s="164"/>
      <c r="L2362" s="164"/>
      <c r="M2362" s="163"/>
      <c r="N2362" s="163"/>
      <c r="O2362" s="163"/>
    </row>
    <row r="2363" spans="1:15">
      <c r="A2363" s="163"/>
      <c r="B2363" s="163"/>
      <c r="C2363" s="163"/>
      <c r="D2363" s="163"/>
      <c r="E2363" s="164"/>
      <c r="F2363" s="164"/>
      <c r="G2363" s="163"/>
      <c r="H2363" s="163"/>
      <c r="I2363" s="163"/>
      <c r="J2363" s="163"/>
      <c r="K2363" s="164"/>
      <c r="L2363" s="164"/>
      <c r="M2363" s="163"/>
      <c r="N2363" s="163"/>
      <c r="O2363" s="163"/>
    </row>
    <row r="2364" spans="1:15">
      <c r="A2364" s="163"/>
      <c r="B2364" s="163"/>
      <c r="C2364" s="163"/>
      <c r="D2364" s="163"/>
      <c r="E2364" s="164"/>
      <c r="F2364" s="164"/>
      <c r="G2364" s="163"/>
      <c r="H2364" s="163"/>
      <c r="I2364" s="163"/>
      <c r="J2364" s="163"/>
      <c r="K2364" s="164"/>
      <c r="L2364" s="164"/>
      <c r="M2364" s="163"/>
      <c r="N2364" s="163"/>
      <c r="O2364" s="163"/>
    </row>
    <row r="2365" spans="1:15">
      <c r="A2365" s="163"/>
      <c r="B2365" s="163"/>
      <c r="C2365" s="163"/>
      <c r="D2365" s="163"/>
      <c r="E2365" s="164"/>
      <c r="F2365" s="164"/>
      <c r="G2365" s="163"/>
      <c r="H2365" s="163"/>
      <c r="I2365" s="163"/>
      <c r="J2365" s="163"/>
      <c r="K2365" s="164"/>
      <c r="L2365" s="164"/>
      <c r="M2365" s="163"/>
      <c r="N2365" s="163"/>
      <c r="O2365" s="163"/>
    </row>
    <row r="2366" spans="1:15">
      <c r="A2366" s="163"/>
      <c r="B2366" s="163"/>
      <c r="C2366" s="163"/>
      <c r="D2366" s="163"/>
      <c r="E2366" s="164"/>
      <c r="F2366" s="164"/>
      <c r="G2366" s="163"/>
      <c r="H2366" s="163"/>
      <c r="I2366" s="163"/>
      <c r="J2366" s="163"/>
      <c r="K2366" s="164"/>
      <c r="L2366" s="164"/>
      <c r="M2366" s="163"/>
      <c r="N2366" s="163"/>
      <c r="O2366" s="163"/>
    </row>
    <row r="2367" spans="1:15">
      <c r="A2367" s="163"/>
      <c r="B2367" s="163"/>
      <c r="C2367" s="163"/>
      <c r="D2367" s="163"/>
      <c r="E2367" s="164"/>
      <c r="F2367" s="164"/>
      <c r="G2367" s="163"/>
      <c r="H2367" s="163"/>
      <c r="I2367" s="163"/>
      <c r="J2367" s="163"/>
      <c r="K2367" s="164"/>
      <c r="L2367" s="164"/>
      <c r="M2367" s="163"/>
      <c r="N2367" s="163"/>
      <c r="O2367" s="163"/>
    </row>
    <row r="2368" spans="1:15">
      <c r="A2368" s="163"/>
      <c r="B2368" s="163"/>
      <c r="C2368" s="163"/>
      <c r="D2368" s="163"/>
      <c r="E2368" s="164"/>
      <c r="F2368" s="164"/>
      <c r="G2368" s="163"/>
      <c r="H2368" s="163"/>
      <c r="I2368" s="163"/>
      <c r="J2368" s="163"/>
      <c r="K2368" s="164"/>
      <c r="L2368" s="164"/>
      <c r="M2368" s="163"/>
      <c r="N2368" s="163"/>
      <c r="O2368" s="163"/>
    </row>
    <row r="2369" spans="1:15">
      <c r="A2369" s="163"/>
      <c r="B2369" s="163"/>
      <c r="C2369" s="163"/>
      <c r="D2369" s="163"/>
      <c r="E2369" s="164"/>
      <c r="F2369" s="164"/>
      <c r="G2369" s="163"/>
      <c r="H2369" s="163"/>
      <c r="I2369" s="163"/>
      <c r="J2369" s="163"/>
      <c r="K2369" s="164"/>
      <c r="L2369" s="164"/>
      <c r="M2369" s="163"/>
      <c r="N2369" s="163"/>
      <c r="O2369" s="163"/>
    </row>
    <row r="2370" spans="1:15">
      <c r="A2370" s="163"/>
      <c r="B2370" s="163"/>
      <c r="C2370" s="163"/>
      <c r="D2370" s="163"/>
      <c r="E2370" s="164"/>
      <c r="F2370" s="164"/>
      <c r="G2370" s="163"/>
      <c r="H2370" s="163"/>
      <c r="I2370" s="163"/>
      <c r="J2370" s="163"/>
      <c r="K2370" s="164"/>
      <c r="L2370" s="164"/>
      <c r="M2370" s="163"/>
      <c r="N2370" s="163"/>
      <c r="O2370" s="163"/>
    </row>
    <row r="2371" spans="1:15">
      <c r="A2371" s="163"/>
      <c r="B2371" s="163"/>
      <c r="C2371" s="163"/>
      <c r="D2371" s="163"/>
      <c r="E2371" s="164"/>
      <c r="F2371" s="164"/>
      <c r="G2371" s="163"/>
      <c r="H2371" s="163"/>
      <c r="I2371" s="163"/>
      <c r="J2371" s="163"/>
      <c r="K2371" s="164"/>
      <c r="L2371" s="164"/>
      <c r="M2371" s="163"/>
      <c r="N2371" s="163"/>
      <c r="O2371" s="163"/>
    </row>
    <row r="2372" spans="1:15">
      <c r="A2372" s="163"/>
      <c r="B2372" s="163"/>
      <c r="C2372" s="163"/>
      <c r="D2372" s="163"/>
      <c r="E2372" s="164"/>
      <c r="F2372" s="164"/>
      <c r="G2372" s="163"/>
      <c r="H2372" s="163"/>
      <c r="I2372" s="163"/>
      <c r="J2372" s="163"/>
      <c r="K2372" s="164"/>
      <c r="L2372" s="164"/>
      <c r="M2372" s="163"/>
      <c r="N2372" s="163"/>
      <c r="O2372" s="163"/>
    </row>
    <row r="2373" spans="1:15">
      <c r="A2373" s="163"/>
      <c r="B2373" s="163"/>
      <c r="C2373" s="163"/>
      <c r="D2373" s="163"/>
      <c r="E2373" s="164"/>
      <c r="F2373" s="164"/>
      <c r="G2373" s="163"/>
      <c r="H2373" s="163"/>
      <c r="I2373" s="163"/>
      <c r="J2373" s="163"/>
      <c r="K2373" s="164"/>
      <c r="L2373" s="164"/>
      <c r="M2373" s="163"/>
      <c r="N2373" s="163"/>
      <c r="O2373" s="163"/>
    </row>
    <row r="2374" spans="1:15">
      <c r="A2374" s="163"/>
      <c r="B2374" s="163"/>
      <c r="C2374" s="163"/>
      <c r="D2374" s="163"/>
      <c r="E2374" s="164"/>
      <c r="F2374" s="164"/>
      <c r="G2374" s="163"/>
      <c r="H2374" s="163"/>
      <c r="I2374" s="163"/>
      <c r="J2374" s="163"/>
      <c r="K2374" s="164"/>
      <c r="L2374" s="164"/>
      <c r="M2374" s="163"/>
      <c r="N2374" s="163"/>
      <c r="O2374" s="163"/>
    </row>
    <row r="2375" spans="1:15">
      <c r="A2375" s="163"/>
      <c r="B2375" s="163"/>
      <c r="C2375" s="163"/>
      <c r="D2375" s="163"/>
      <c r="E2375" s="164"/>
      <c r="F2375" s="164"/>
      <c r="G2375" s="163"/>
      <c r="H2375" s="163"/>
      <c r="I2375" s="163"/>
      <c r="J2375" s="163"/>
      <c r="K2375" s="164"/>
      <c r="L2375" s="164"/>
      <c r="M2375" s="163"/>
      <c r="N2375" s="163"/>
      <c r="O2375" s="163"/>
    </row>
    <row r="2376" spans="1:15">
      <c r="A2376" s="163"/>
      <c r="B2376" s="163"/>
      <c r="C2376" s="163"/>
      <c r="D2376" s="163"/>
      <c r="E2376" s="164"/>
      <c r="F2376" s="164"/>
      <c r="G2376" s="163"/>
      <c r="H2376" s="163"/>
      <c r="I2376" s="163"/>
      <c r="J2376" s="163"/>
      <c r="K2376" s="164"/>
      <c r="L2376" s="164"/>
      <c r="M2376" s="163"/>
      <c r="N2376" s="163"/>
      <c r="O2376" s="163"/>
    </row>
    <row r="2377" spans="1:15">
      <c r="A2377" s="163"/>
      <c r="B2377" s="163"/>
      <c r="C2377" s="163"/>
      <c r="D2377" s="163"/>
      <c r="E2377" s="164"/>
      <c r="F2377" s="164"/>
      <c r="G2377" s="163"/>
      <c r="H2377" s="163"/>
      <c r="I2377" s="163"/>
      <c r="J2377" s="163"/>
      <c r="K2377" s="164"/>
      <c r="L2377" s="164"/>
      <c r="M2377" s="163"/>
      <c r="N2377" s="163"/>
      <c r="O2377" s="163"/>
    </row>
    <row r="2378" spans="1:15">
      <c r="A2378" s="163"/>
      <c r="B2378" s="163"/>
      <c r="C2378" s="163"/>
      <c r="D2378" s="163"/>
      <c r="E2378" s="164"/>
      <c r="F2378" s="164"/>
      <c r="G2378" s="163"/>
      <c r="H2378" s="163"/>
      <c r="I2378" s="163"/>
      <c r="J2378" s="163"/>
      <c r="K2378" s="164"/>
      <c r="L2378" s="164"/>
      <c r="M2378" s="163"/>
      <c r="N2378" s="163"/>
      <c r="O2378" s="163"/>
    </row>
    <row r="2379" spans="1:15">
      <c r="A2379" s="163"/>
      <c r="B2379" s="163"/>
      <c r="C2379" s="163"/>
      <c r="D2379" s="163"/>
      <c r="E2379" s="164"/>
      <c r="F2379" s="164"/>
      <c r="G2379" s="163"/>
      <c r="H2379" s="163"/>
      <c r="I2379" s="163"/>
      <c r="J2379" s="163"/>
      <c r="K2379" s="164"/>
      <c r="L2379" s="164"/>
      <c r="M2379" s="163"/>
      <c r="N2379" s="163"/>
      <c r="O2379" s="163"/>
    </row>
    <row r="2380" spans="1:15">
      <c r="A2380" s="163"/>
      <c r="B2380" s="163"/>
      <c r="C2380" s="163"/>
      <c r="D2380" s="163"/>
      <c r="E2380" s="164"/>
      <c r="F2380" s="164"/>
      <c r="G2380" s="163"/>
      <c r="H2380" s="163"/>
      <c r="I2380" s="163"/>
      <c r="J2380" s="163"/>
      <c r="K2380" s="164"/>
      <c r="L2380" s="164"/>
      <c r="M2380" s="163"/>
      <c r="N2380" s="163"/>
      <c r="O2380" s="163"/>
    </row>
    <row r="2381" spans="1:15">
      <c r="A2381" s="163"/>
      <c r="B2381" s="163"/>
      <c r="C2381" s="163"/>
      <c r="D2381" s="163"/>
      <c r="E2381" s="164"/>
      <c r="F2381" s="164"/>
      <c r="G2381" s="163"/>
      <c r="H2381" s="163"/>
      <c r="I2381" s="163"/>
      <c r="J2381" s="163"/>
      <c r="K2381" s="164"/>
      <c r="L2381" s="164"/>
      <c r="M2381" s="163"/>
      <c r="N2381" s="163"/>
      <c r="O2381" s="163"/>
    </row>
    <row r="2382" spans="1:15">
      <c r="A2382" s="163"/>
      <c r="B2382" s="163"/>
      <c r="C2382" s="163"/>
      <c r="D2382" s="163"/>
      <c r="E2382" s="164"/>
      <c r="F2382" s="164"/>
      <c r="G2382" s="163"/>
      <c r="H2382" s="163"/>
      <c r="I2382" s="163"/>
      <c r="J2382" s="163"/>
      <c r="K2382" s="164"/>
      <c r="L2382" s="164"/>
      <c r="M2382" s="163"/>
      <c r="N2382" s="163"/>
      <c r="O2382" s="163"/>
    </row>
    <row r="2383" spans="1:15">
      <c r="A2383" s="163"/>
      <c r="B2383" s="163"/>
      <c r="C2383" s="163"/>
      <c r="D2383" s="163"/>
      <c r="E2383" s="164"/>
      <c r="F2383" s="164"/>
      <c r="G2383" s="163"/>
      <c r="H2383" s="163"/>
      <c r="I2383" s="163"/>
      <c r="J2383" s="163"/>
      <c r="K2383" s="164"/>
      <c r="L2383" s="164"/>
      <c r="M2383" s="163"/>
      <c r="N2383" s="163"/>
      <c r="O2383" s="163"/>
    </row>
    <row r="2384" spans="1:15">
      <c r="A2384" s="163"/>
      <c r="B2384" s="163"/>
      <c r="C2384" s="163"/>
      <c r="D2384" s="163"/>
      <c r="E2384" s="164"/>
      <c r="F2384" s="164"/>
      <c r="G2384" s="163"/>
      <c r="H2384" s="163"/>
      <c r="I2384" s="163"/>
      <c r="J2384" s="163"/>
      <c r="K2384" s="164"/>
      <c r="L2384" s="164"/>
      <c r="M2384" s="163"/>
      <c r="N2384" s="163"/>
      <c r="O2384" s="163"/>
    </row>
    <row r="2385" spans="1:15">
      <c r="A2385" s="163"/>
      <c r="B2385" s="163"/>
      <c r="C2385" s="163"/>
      <c r="D2385" s="163"/>
      <c r="E2385" s="164"/>
      <c r="F2385" s="164"/>
      <c r="G2385" s="163"/>
      <c r="H2385" s="163"/>
      <c r="I2385" s="163"/>
      <c r="J2385" s="163"/>
      <c r="K2385" s="164"/>
      <c r="L2385" s="164"/>
      <c r="M2385" s="163"/>
      <c r="N2385" s="163"/>
      <c r="O2385" s="163"/>
    </row>
    <row r="2386" spans="1:15">
      <c r="A2386" s="163"/>
      <c r="B2386" s="163"/>
      <c r="C2386" s="163"/>
      <c r="D2386" s="163"/>
      <c r="E2386" s="164"/>
      <c r="F2386" s="164"/>
      <c r="G2386" s="163"/>
      <c r="H2386" s="163"/>
      <c r="I2386" s="163"/>
      <c r="J2386" s="163"/>
      <c r="K2386" s="164"/>
      <c r="L2386" s="164"/>
      <c r="M2386" s="163"/>
      <c r="N2386" s="163"/>
      <c r="O2386" s="163"/>
    </row>
    <row r="2387" spans="1:15">
      <c r="A2387" s="163"/>
      <c r="B2387" s="163"/>
      <c r="C2387" s="163"/>
      <c r="D2387" s="163"/>
      <c r="E2387" s="164"/>
      <c r="F2387" s="164"/>
      <c r="G2387" s="163"/>
      <c r="H2387" s="163"/>
      <c r="I2387" s="163"/>
      <c r="J2387" s="163"/>
      <c r="K2387" s="164"/>
      <c r="L2387" s="164"/>
      <c r="M2387" s="163"/>
      <c r="N2387" s="163"/>
      <c r="O2387" s="163"/>
    </row>
    <row r="2388" spans="1:15">
      <c r="A2388" s="163"/>
      <c r="B2388" s="163"/>
      <c r="C2388" s="163"/>
      <c r="D2388" s="163"/>
      <c r="E2388" s="164"/>
      <c r="F2388" s="164"/>
      <c r="G2388" s="163"/>
      <c r="H2388" s="163"/>
      <c r="I2388" s="163"/>
      <c r="J2388" s="163"/>
      <c r="K2388" s="164"/>
      <c r="L2388" s="164"/>
      <c r="M2388" s="163"/>
      <c r="N2388" s="163"/>
      <c r="O2388" s="163"/>
    </row>
    <row r="2389" spans="1:15">
      <c r="A2389" s="163"/>
      <c r="B2389" s="163"/>
      <c r="C2389" s="163"/>
      <c r="D2389" s="163"/>
      <c r="E2389" s="164"/>
      <c r="F2389" s="164"/>
      <c r="G2389" s="163"/>
      <c r="H2389" s="163"/>
      <c r="I2389" s="163"/>
      <c r="J2389" s="163"/>
      <c r="K2389" s="164"/>
      <c r="L2389" s="164"/>
      <c r="M2389" s="163"/>
      <c r="N2389" s="163"/>
      <c r="O2389" s="163"/>
    </row>
    <row r="2390" spans="1:15">
      <c r="A2390" s="163"/>
      <c r="B2390" s="163"/>
      <c r="C2390" s="163"/>
      <c r="D2390" s="163"/>
      <c r="E2390" s="164"/>
      <c r="F2390" s="164"/>
      <c r="G2390" s="163"/>
      <c r="H2390" s="163"/>
      <c r="I2390" s="163"/>
      <c r="J2390" s="163"/>
      <c r="K2390" s="164"/>
      <c r="L2390" s="164"/>
      <c r="M2390" s="163"/>
      <c r="N2390" s="163"/>
      <c r="O2390" s="163"/>
    </row>
    <row r="2391" spans="1:15">
      <c r="A2391" s="163"/>
      <c r="B2391" s="163"/>
      <c r="C2391" s="163"/>
      <c r="D2391" s="163"/>
      <c r="E2391" s="164"/>
      <c r="F2391" s="164"/>
      <c r="G2391" s="163"/>
      <c r="H2391" s="163"/>
      <c r="I2391" s="163"/>
      <c r="J2391" s="163"/>
      <c r="K2391" s="164"/>
      <c r="L2391" s="164"/>
      <c r="M2391" s="163"/>
      <c r="N2391" s="163"/>
      <c r="O2391" s="163"/>
    </row>
    <row r="2392" spans="1:15">
      <c r="A2392" s="163"/>
      <c r="B2392" s="163"/>
      <c r="C2392" s="163"/>
      <c r="D2392" s="163"/>
      <c r="E2392" s="164"/>
      <c r="F2392" s="164"/>
      <c r="G2392" s="163"/>
      <c r="H2392" s="163"/>
      <c r="I2392" s="163"/>
      <c r="J2392" s="163"/>
      <c r="K2392" s="164"/>
      <c r="L2392" s="164"/>
      <c r="M2392" s="163"/>
      <c r="N2392" s="163"/>
      <c r="O2392" s="163"/>
    </row>
    <row r="2393" spans="1:15">
      <c r="A2393" s="163"/>
      <c r="B2393" s="163"/>
      <c r="C2393" s="163"/>
      <c r="D2393" s="163"/>
      <c r="E2393" s="164"/>
      <c r="F2393" s="164"/>
      <c r="G2393" s="163"/>
      <c r="H2393" s="163"/>
      <c r="I2393" s="163"/>
      <c r="J2393" s="163"/>
      <c r="K2393" s="164"/>
      <c r="L2393" s="164"/>
      <c r="M2393" s="163"/>
      <c r="N2393" s="163"/>
      <c r="O2393" s="163"/>
    </row>
    <row r="2394" spans="1:15">
      <c r="A2394" s="163"/>
      <c r="B2394" s="163"/>
      <c r="C2394" s="163"/>
      <c r="D2394" s="163"/>
      <c r="E2394" s="164"/>
      <c r="F2394" s="164"/>
      <c r="G2394" s="163"/>
      <c r="H2394" s="163"/>
      <c r="I2394" s="163"/>
      <c r="J2394" s="163"/>
      <c r="K2394" s="164"/>
      <c r="L2394" s="164"/>
      <c r="M2394" s="163"/>
      <c r="N2394" s="163"/>
      <c r="O2394" s="163"/>
    </row>
    <row r="2395" spans="1:15">
      <c r="A2395" s="163"/>
      <c r="B2395" s="163"/>
      <c r="C2395" s="163"/>
      <c r="D2395" s="163"/>
      <c r="E2395" s="164"/>
      <c r="F2395" s="164"/>
      <c r="G2395" s="163"/>
      <c r="H2395" s="163"/>
      <c r="I2395" s="163"/>
      <c r="J2395" s="163"/>
      <c r="K2395" s="164"/>
      <c r="L2395" s="164"/>
      <c r="M2395" s="163"/>
      <c r="N2395" s="163"/>
      <c r="O2395" s="163"/>
    </row>
    <row r="2396" spans="1:15">
      <c r="A2396" s="163"/>
      <c r="B2396" s="163"/>
      <c r="C2396" s="163"/>
      <c r="D2396" s="163"/>
      <c r="E2396" s="164"/>
      <c r="F2396" s="164"/>
      <c r="G2396" s="163"/>
      <c r="H2396" s="163"/>
      <c r="I2396" s="163"/>
      <c r="J2396" s="163"/>
      <c r="K2396" s="164"/>
      <c r="L2396" s="164"/>
      <c r="M2396" s="163"/>
      <c r="N2396" s="163"/>
      <c r="O2396" s="163"/>
    </row>
    <row r="2397" spans="1:15">
      <c r="A2397" s="163"/>
      <c r="B2397" s="163"/>
      <c r="C2397" s="163"/>
      <c r="D2397" s="163"/>
      <c r="E2397" s="164"/>
      <c r="F2397" s="164"/>
      <c r="G2397" s="163"/>
      <c r="H2397" s="163"/>
      <c r="I2397" s="163"/>
      <c r="J2397" s="163"/>
      <c r="K2397" s="164"/>
      <c r="L2397" s="164"/>
      <c r="M2397" s="163"/>
      <c r="N2397" s="163"/>
      <c r="O2397" s="163"/>
    </row>
    <row r="2398" spans="1:15">
      <c r="A2398" s="163"/>
      <c r="B2398" s="163"/>
      <c r="C2398" s="163"/>
      <c r="D2398" s="163"/>
      <c r="E2398" s="164"/>
      <c r="F2398" s="164"/>
      <c r="G2398" s="163"/>
      <c r="H2398" s="163"/>
      <c r="I2398" s="163"/>
      <c r="J2398" s="163"/>
      <c r="K2398" s="164"/>
      <c r="L2398" s="164"/>
      <c r="M2398" s="163"/>
      <c r="N2398" s="163"/>
      <c r="O2398" s="163"/>
    </row>
    <row r="2399" spans="1:15">
      <c r="A2399" s="163"/>
      <c r="B2399" s="163"/>
      <c r="C2399" s="163"/>
      <c r="D2399" s="163"/>
      <c r="E2399" s="164"/>
      <c r="F2399" s="164"/>
      <c r="G2399" s="163"/>
      <c r="H2399" s="163"/>
      <c r="I2399" s="163"/>
      <c r="J2399" s="163"/>
      <c r="K2399" s="164"/>
      <c r="L2399" s="164"/>
      <c r="M2399" s="163"/>
      <c r="N2399" s="163"/>
      <c r="O2399" s="163"/>
    </row>
    <row r="2400" spans="1:15">
      <c r="A2400" s="163"/>
      <c r="B2400" s="163"/>
      <c r="C2400" s="163"/>
      <c r="D2400" s="163"/>
      <c r="E2400" s="164"/>
      <c r="F2400" s="164"/>
      <c r="G2400" s="163"/>
      <c r="H2400" s="163"/>
      <c r="I2400" s="163"/>
      <c r="J2400" s="163"/>
      <c r="K2400" s="164"/>
      <c r="L2400" s="164"/>
      <c r="M2400" s="163"/>
      <c r="N2400" s="163"/>
      <c r="O2400" s="163"/>
    </row>
    <row r="2401" spans="1:15">
      <c r="A2401" s="163"/>
      <c r="B2401" s="163"/>
      <c r="C2401" s="163"/>
      <c r="D2401" s="163"/>
      <c r="E2401" s="164"/>
      <c r="F2401" s="164"/>
      <c r="G2401" s="163"/>
      <c r="H2401" s="163"/>
      <c r="I2401" s="163"/>
      <c r="J2401" s="163"/>
      <c r="K2401" s="164"/>
      <c r="L2401" s="164"/>
      <c r="M2401" s="163"/>
      <c r="N2401" s="163"/>
      <c r="O2401" s="163"/>
    </row>
    <row r="2402" spans="1:15">
      <c r="A2402" s="163"/>
      <c r="B2402" s="163"/>
      <c r="C2402" s="163"/>
      <c r="D2402" s="163"/>
      <c r="E2402" s="164"/>
      <c r="F2402" s="164"/>
      <c r="G2402" s="163"/>
      <c r="H2402" s="163"/>
      <c r="I2402" s="163"/>
      <c r="J2402" s="163"/>
      <c r="K2402" s="164"/>
      <c r="L2402" s="164"/>
      <c r="M2402" s="163"/>
      <c r="N2402" s="163"/>
      <c r="O2402" s="163"/>
    </row>
    <row r="2403" spans="1:15">
      <c r="A2403" s="163"/>
      <c r="B2403" s="163"/>
      <c r="C2403" s="163"/>
      <c r="D2403" s="163"/>
      <c r="E2403" s="164"/>
      <c r="F2403" s="164"/>
      <c r="G2403" s="163"/>
      <c r="H2403" s="163"/>
      <c r="I2403" s="163"/>
      <c r="J2403" s="163"/>
      <c r="K2403" s="164"/>
      <c r="L2403" s="164"/>
      <c r="M2403" s="163"/>
      <c r="N2403" s="163"/>
      <c r="O2403" s="163"/>
    </row>
    <row r="2404" spans="1:15">
      <c r="A2404" s="163"/>
      <c r="B2404" s="163"/>
      <c r="C2404" s="163"/>
      <c r="D2404" s="163"/>
      <c r="E2404" s="164"/>
      <c r="F2404" s="164"/>
      <c r="G2404" s="163"/>
      <c r="H2404" s="163"/>
      <c r="I2404" s="163"/>
      <c r="J2404" s="163"/>
      <c r="K2404" s="164"/>
      <c r="L2404" s="164"/>
      <c r="M2404" s="163"/>
      <c r="N2404" s="163"/>
      <c r="O2404" s="163"/>
    </row>
    <row r="2405" spans="1:15">
      <c r="A2405" s="163"/>
      <c r="B2405" s="163"/>
      <c r="C2405" s="163"/>
      <c r="D2405" s="163"/>
      <c r="E2405" s="164"/>
      <c r="F2405" s="164"/>
      <c r="G2405" s="163"/>
      <c r="H2405" s="163"/>
      <c r="I2405" s="163"/>
      <c r="J2405" s="163"/>
      <c r="K2405" s="164"/>
      <c r="L2405" s="164"/>
      <c r="M2405" s="163"/>
      <c r="N2405" s="163"/>
      <c r="O2405" s="163"/>
    </row>
    <row r="2406" spans="1:15">
      <c r="A2406" s="163"/>
      <c r="B2406" s="163"/>
      <c r="C2406" s="163"/>
      <c r="D2406" s="163"/>
      <c r="E2406" s="164"/>
      <c r="F2406" s="164"/>
      <c r="G2406" s="163"/>
      <c r="H2406" s="163"/>
      <c r="I2406" s="163"/>
      <c r="J2406" s="163"/>
      <c r="K2406" s="164"/>
      <c r="L2406" s="164"/>
      <c r="M2406" s="163"/>
      <c r="N2406" s="163"/>
      <c r="O2406" s="163"/>
    </row>
    <row r="2407" spans="1:15">
      <c r="A2407" s="163"/>
      <c r="B2407" s="163"/>
      <c r="C2407" s="163"/>
      <c r="D2407" s="163"/>
      <c r="E2407" s="164"/>
      <c r="F2407" s="164"/>
      <c r="G2407" s="163"/>
      <c r="H2407" s="163"/>
      <c r="I2407" s="163"/>
      <c r="J2407" s="163"/>
      <c r="K2407" s="164"/>
      <c r="L2407" s="164"/>
      <c r="M2407" s="163"/>
      <c r="N2407" s="163"/>
      <c r="O2407" s="163"/>
    </row>
    <row r="2408" spans="1:15">
      <c r="A2408" s="163"/>
      <c r="B2408" s="163"/>
      <c r="C2408" s="163"/>
      <c r="D2408" s="163"/>
      <c r="E2408" s="164"/>
      <c r="F2408" s="164"/>
      <c r="G2408" s="163"/>
      <c r="H2408" s="163"/>
      <c r="I2408" s="163"/>
      <c r="J2408" s="163"/>
      <c r="K2408" s="164"/>
      <c r="L2408" s="164"/>
      <c r="M2408" s="163"/>
      <c r="N2408" s="163"/>
      <c r="O2408" s="163"/>
    </row>
    <row r="2409" spans="1:15">
      <c r="A2409" s="163"/>
      <c r="B2409" s="163"/>
      <c r="C2409" s="163"/>
      <c r="D2409" s="163"/>
      <c r="E2409" s="164"/>
      <c r="F2409" s="164"/>
      <c r="G2409" s="163"/>
      <c r="H2409" s="163"/>
      <c r="I2409" s="163"/>
      <c r="J2409" s="163"/>
      <c r="K2409" s="164"/>
      <c r="L2409" s="164"/>
      <c r="M2409" s="163"/>
      <c r="N2409" s="163"/>
      <c r="O2409" s="163"/>
    </row>
    <row r="2410" spans="1:15">
      <c r="A2410" s="163"/>
      <c r="B2410" s="163"/>
      <c r="C2410" s="163"/>
      <c r="D2410" s="163"/>
      <c r="E2410" s="164"/>
      <c r="F2410" s="164"/>
      <c r="G2410" s="163"/>
      <c r="H2410" s="163"/>
      <c r="I2410" s="163"/>
      <c r="J2410" s="163"/>
      <c r="K2410" s="164"/>
      <c r="L2410" s="164"/>
      <c r="M2410" s="163"/>
      <c r="N2410" s="163"/>
      <c r="O2410" s="163"/>
    </row>
    <row r="2411" spans="1:15">
      <c r="A2411" s="163"/>
      <c r="B2411" s="163"/>
      <c r="C2411" s="163"/>
      <c r="D2411" s="163"/>
      <c r="E2411" s="164"/>
      <c r="F2411" s="164"/>
      <c r="G2411" s="163"/>
      <c r="H2411" s="163"/>
      <c r="I2411" s="163"/>
      <c r="J2411" s="163"/>
      <c r="K2411" s="164"/>
      <c r="L2411" s="164"/>
      <c r="M2411" s="163"/>
      <c r="N2411" s="163"/>
      <c r="O2411" s="163"/>
    </row>
    <row r="2412" spans="1:15">
      <c r="A2412" s="163"/>
      <c r="B2412" s="163"/>
      <c r="C2412" s="163"/>
      <c r="D2412" s="163"/>
      <c r="E2412" s="164"/>
      <c r="F2412" s="164"/>
      <c r="G2412" s="163"/>
      <c r="H2412" s="163"/>
      <c r="I2412" s="163"/>
      <c r="J2412" s="163"/>
      <c r="K2412" s="164"/>
      <c r="L2412" s="164"/>
      <c r="M2412" s="163"/>
      <c r="N2412" s="163"/>
      <c r="O2412" s="163"/>
    </row>
    <row r="2413" spans="1:15">
      <c r="A2413" s="163"/>
      <c r="B2413" s="163"/>
      <c r="C2413" s="163"/>
      <c r="D2413" s="163"/>
      <c r="E2413" s="164"/>
      <c r="F2413" s="164"/>
      <c r="G2413" s="163"/>
      <c r="H2413" s="163"/>
      <c r="I2413" s="163"/>
      <c r="J2413" s="163"/>
      <c r="K2413" s="164"/>
      <c r="L2413" s="164"/>
      <c r="M2413" s="163"/>
      <c r="N2413" s="163"/>
      <c r="O2413" s="163"/>
    </row>
    <row r="2414" spans="1:15">
      <c r="A2414" s="163"/>
      <c r="B2414" s="163"/>
      <c r="C2414" s="163"/>
      <c r="D2414" s="163"/>
      <c r="E2414" s="164"/>
      <c r="F2414" s="164"/>
      <c r="G2414" s="163"/>
      <c r="H2414" s="163"/>
      <c r="I2414" s="163"/>
      <c r="J2414" s="163"/>
      <c r="K2414" s="164"/>
      <c r="L2414" s="164"/>
      <c r="M2414" s="163"/>
      <c r="N2414" s="163"/>
      <c r="O2414" s="163"/>
    </row>
    <row r="2415" spans="1:15">
      <c r="A2415" s="163"/>
      <c r="B2415" s="163"/>
      <c r="C2415" s="163"/>
      <c r="D2415" s="163"/>
      <c r="E2415" s="164"/>
      <c r="F2415" s="164"/>
      <c r="G2415" s="163"/>
      <c r="H2415" s="163"/>
      <c r="I2415" s="163"/>
      <c r="J2415" s="163"/>
      <c r="K2415" s="164"/>
      <c r="L2415" s="164"/>
      <c r="M2415" s="163"/>
      <c r="N2415" s="163"/>
      <c r="O2415" s="163"/>
    </row>
    <row r="2416" spans="1:15">
      <c r="A2416" s="163"/>
      <c r="B2416" s="163"/>
      <c r="C2416" s="163"/>
      <c r="D2416" s="163"/>
      <c r="E2416" s="164"/>
      <c r="F2416" s="164"/>
      <c r="G2416" s="163"/>
      <c r="H2416" s="163"/>
      <c r="I2416" s="163"/>
      <c r="J2416" s="163"/>
      <c r="K2416" s="164"/>
      <c r="L2416" s="164"/>
      <c r="M2416" s="163"/>
      <c r="N2416" s="163"/>
      <c r="O2416" s="163"/>
    </row>
    <row r="2417" spans="1:15">
      <c r="A2417" s="163"/>
      <c r="B2417" s="163"/>
      <c r="C2417" s="163"/>
      <c r="D2417" s="163"/>
      <c r="E2417" s="164"/>
      <c r="F2417" s="164"/>
      <c r="G2417" s="163"/>
      <c r="H2417" s="163"/>
      <c r="I2417" s="163"/>
      <c r="J2417" s="163"/>
      <c r="K2417" s="164"/>
      <c r="L2417" s="164"/>
      <c r="M2417" s="163"/>
      <c r="N2417" s="163"/>
      <c r="O2417" s="163"/>
    </row>
    <row r="2418" spans="1:15">
      <c r="A2418" s="163"/>
      <c r="B2418" s="163"/>
      <c r="C2418" s="163"/>
      <c r="D2418" s="163"/>
      <c r="E2418" s="164"/>
      <c r="F2418" s="164"/>
      <c r="G2418" s="163"/>
      <c r="H2418" s="163"/>
      <c r="I2418" s="163"/>
      <c r="J2418" s="163"/>
      <c r="K2418" s="164"/>
      <c r="L2418" s="164"/>
      <c r="M2418" s="163"/>
      <c r="N2418" s="163"/>
      <c r="O2418" s="163"/>
    </row>
    <row r="2419" spans="1:15">
      <c r="A2419" s="163"/>
      <c r="B2419" s="163"/>
      <c r="C2419" s="163"/>
      <c r="D2419" s="163"/>
      <c r="E2419" s="164"/>
      <c r="F2419" s="164"/>
      <c r="G2419" s="163"/>
      <c r="H2419" s="163"/>
      <c r="I2419" s="163"/>
      <c r="J2419" s="163"/>
      <c r="K2419" s="164"/>
      <c r="L2419" s="164"/>
      <c r="M2419" s="163"/>
      <c r="N2419" s="163"/>
      <c r="O2419" s="163"/>
    </row>
    <row r="2420" spans="1:15">
      <c r="A2420" s="163"/>
      <c r="B2420" s="163"/>
      <c r="C2420" s="163"/>
      <c r="D2420" s="163"/>
      <c r="E2420" s="164"/>
      <c r="F2420" s="164"/>
      <c r="G2420" s="163"/>
      <c r="H2420" s="163"/>
      <c r="I2420" s="163"/>
      <c r="J2420" s="163"/>
      <c r="K2420" s="164"/>
      <c r="L2420" s="164"/>
      <c r="M2420" s="163"/>
      <c r="N2420" s="163"/>
      <c r="O2420" s="163"/>
    </row>
    <row r="2421" spans="1:15">
      <c r="A2421" s="163"/>
      <c r="B2421" s="163"/>
      <c r="C2421" s="163"/>
      <c r="D2421" s="163"/>
      <c r="E2421" s="164"/>
      <c r="F2421" s="164"/>
      <c r="G2421" s="163"/>
      <c r="H2421" s="163"/>
      <c r="I2421" s="163"/>
      <c r="J2421" s="163"/>
      <c r="K2421" s="164"/>
      <c r="L2421" s="164"/>
      <c r="M2421" s="163"/>
      <c r="N2421" s="163"/>
      <c r="O2421" s="163"/>
    </row>
    <row r="2422" spans="1:15">
      <c r="A2422" s="163"/>
      <c r="B2422" s="163"/>
      <c r="C2422" s="163"/>
      <c r="D2422" s="163"/>
      <c r="E2422" s="164"/>
      <c r="F2422" s="164"/>
      <c r="G2422" s="163"/>
      <c r="H2422" s="163"/>
      <c r="I2422" s="163"/>
      <c r="J2422" s="163"/>
      <c r="K2422" s="164"/>
      <c r="L2422" s="164"/>
      <c r="M2422" s="163"/>
      <c r="N2422" s="163"/>
      <c r="O2422" s="163"/>
    </row>
    <row r="2423" spans="1:15">
      <c r="A2423" s="163"/>
      <c r="B2423" s="163"/>
      <c r="C2423" s="163"/>
      <c r="D2423" s="163"/>
      <c r="E2423" s="164"/>
      <c r="F2423" s="164"/>
      <c r="G2423" s="163"/>
      <c r="H2423" s="163"/>
      <c r="I2423" s="163"/>
      <c r="J2423" s="163"/>
      <c r="K2423" s="164"/>
      <c r="L2423" s="164"/>
      <c r="M2423" s="163"/>
      <c r="N2423" s="163"/>
      <c r="O2423" s="163"/>
    </row>
    <row r="2424" spans="1:15">
      <c r="A2424" s="163"/>
      <c r="B2424" s="163"/>
      <c r="C2424" s="163"/>
      <c r="D2424" s="163"/>
      <c r="E2424" s="164"/>
      <c r="F2424" s="164"/>
      <c r="G2424" s="163"/>
      <c r="H2424" s="163"/>
      <c r="I2424" s="163"/>
      <c r="J2424" s="163"/>
      <c r="K2424" s="164"/>
      <c r="L2424" s="164"/>
      <c r="M2424" s="163"/>
      <c r="N2424" s="163"/>
      <c r="O2424" s="163"/>
    </row>
    <row r="2425" spans="1:15">
      <c r="A2425" s="163"/>
      <c r="B2425" s="163"/>
      <c r="C2425" s="163"/>
      <c r="D2425" s="163"/>
      <c r="E2425" s="164"/>
      <c r="F2425" s="164"/>
      <c r="G2425" s="163"/>
      <c r="H2425" s="163"/>
      <c r="I2425" s="163"/>
      <c r="J2425" s="163"/>
      <c r="K2425" s="164"/>
      <c r="L2425" s="164"/>
      <c r="M2425" s="163"/>
      <c r="N2425" s="163"/>
      <c r="O2425" s="163"/>
    </row>
    <row r="2426" spans="1:15">
      <c r="A2426" s="163"/>
      <c r="B2426" s="163"/>
      <c r="C2426" s="163"/>
      <c r="D2426" s="163"/>
      <c r="E2426" s="164"/>
      <c r="F2426" s="164"/>
      <c r="G2426" s="163"/>
      <c r="H2426" s="163"/>
      <c r="I2426" s="163"/>
      <c r="J2426" s="163"/>
      <c r="K2426" s="164"/>
      <c r="L2426" s="164"/>
      <c r="M2426" s="163"/>
      <c r="N2426" s="163"/>
      <c r="O2426" s="163"/>
    </row>
    <row r="2427" spans="1:15">
      <c r="A2427" s="163"/>
      <c r="B2427" s="163"/>
      <c r="C2427" s="163"/>
      <c r="D2427" s="163"/>
      <c r="E2427" s="164"/>
      <c r="F2427" s="164"/>
      <c r="G2427" s="163"/>
      <c r="H2427" s="163"/>
      <c r="I2427" s="163"/>
      <c r="J2427" s="163"/>
      <c r="K2427" s="164"/>
      <c r="L2427" s="164"/>
      <c r="M2427" s="163"/>
      <c r="N2427" s="163"/>
      <c r="O2427" s="163"/>
    </row>
    <row r="2428" spans="1:15">
      <c r="A2428" s="163"/>
      <c r="B2428" s="163"/>
      <c r="C2428" s="163"/>
      <c r="D2428" s="163"/>
      <c r="E2428" s="164"/>
      <c r="F2428" s="164"/>
      <c r="G2428" s="163"/>
      <c r="H2428" s="163"/>
      <c r="I2428" s="163"/>
      <c r="J2428" s="163"/>
      <c r="K2428" s="164"/>
      <c r="L2428" s="164"/>
      <c r="M2428" s="163"/>
      <c r="N2428" s="163"/>
      <c r="O2428" s="163"/>
    </row>
    <row r="2429" spans="1:15">
      <c r="A2429" s="163"/>
      <c r="B2429" s="163"/>
      <c r="C2429" s="163"/>
      <c r="D2429" s="163"/>
      <c r="E2429" s="164"/>
      <c r="F2429" s="164"/>
      <c r="G2429" s="163"/>
      <c r="H2429" s="163"/>
      <c r="I2429" s="163"/>
      <c r="J2429" s="163"/>
      <c r="K2429" s="164"/>
      <c r="L2429" s="164"/>
      <c r="M2429" s="163"/>
      <c r="N2429" s="163"/>
      <c r="O2429" s="163"/>
    </row>
    <row r="2430" spans="1:15">
      <c r="A2430" s="163"/>
      <c r="B2430" s="163"/>
      <c r="C2430" s="163"/>
      <c r="D2430" s="163"/>
      <c r="E2430" s="164"/>
      <c r="F2430" s="164"/>
      <c r="G2430" s="163"/>
      <c r="H2430" s="163"/>
      <c r="I2430" s="163"/>
      <c r="J2430" s="163"/>
      <c r="K2430" s="164"/>
      <c r="L2430" s="164"/>
      <c r="M2430" s="163"/>
      <c r="N2430" s="163"/>
      <c r="O2430" s="163"/>
    </row>
    <row r="2431" spans="1:15">
      <c r="A2431" s="163"/>
      <c r="B2431" s="163"/>
      <c r="C2431" s="163"/>
      <c r="D2431" s="163"/>
      <c r="E2431" s="164"/>
      <c r="F2431" s="164"/>
      <c r="G2431" s="163"/>
      <c r="H2431" s="163"/>
      <c r="I2431" s="163"/>
      <c r="J2431" s="163"/>
      <c r="K2431" s="164"/>
      <c r="L2431" s="164"/>
      <c r="M2431" s="163"/>
      <c r="N2431" s="163"/>
      <c r="O2431" s="163"/>
    </row>
    <row r="2432" spans="1:15">
      <c r="A2432" s="163"/>
      <c r="B2432" s="163"/>
      <c r="C2432" s="163"/>
      <c r="D2432" s="163"/>
      <c r="E2432" s="164"/>
      <c r="F2432" s="164"/>
      <c r="G2432" s="163"/>
      <c r="H2432" s="163"/>
      <c r="I2432" s="163"/>
      <c r="J2432" s="163"/>
      <c r="K2432" s="164"/>
      <c r="L2432" s="164"/>
      <c r="M2432" s="163"/>
      <c r="N2432" s="163"/>
      <c r="O2432" s="163"/>
    </row>
    <row r="2433" spans="1:15">
      <c r="A2433" s="163"/>
      <c r="B2433" s="163"/>
      <c r="C2433" s="163"/>
      <c r="D2433" s="163"/>
      <c r="E2433" s="164"/>
      <c r="F2433" s="164"/>
      <c r="G2433" s="163"/>
      <c r="H2433" s="163"/>
      <c r="I2433" s="163"/>
      <c r="J2433" s="163"/>
      <c r="K2433" s="164"/>
      <c r="L2433" s="164"/>
      <c r="M2433" s="163"/>
      <c r="N2433" s="163"/>
      <c r="O2433" s="163"/>
    </row>
    <row r="2434" spans="1:15">
      <c r="A2434" s="163"/>
      <c r="B2434" s="163"/>
      <c r="C2434" s="163"/>
      <c r="D2434" s="163"/>
      <c r="E2434" s="164"/>
      <c r="F2434" s="164"/>
      <c r="G2434" s="163"/>
      <c r="H2434" s="163"/>
      <c r="I2434" s="163"/>
      <c r="J2434" s="163"/>
      <c r="K2434" s="164"/>
      <c r="L2434" s="164"/>
      <c r="M2434" s="163"/>
      <c r="N2434" s="163"/>
      <c r="O2434" s="163"/>
    </row>
    <row r="2435" spans="1:15">
      <c r="A2435" s="163"/>
      <c r="B2435" s="163"/>
      <c r="C2435" s="163"/>
      <c r="D2435" s="163"/>
      <c r="E2435" s="164"/>
      <c r="F2435" s="164"/>
      <c r="G2435" s="163"/>
      <c r="H2435" s="163"/>
      <c r="I2435" s="163"/>
      <c r="J2435" s="163"/>
      <c r="K2435" s="164"/>
      <c r="L2435" s="164"/>
      <c r="M2435" s="163"/>
      <c r="N2435" s="163"/>
      <c r="O2435" s="163"/>
    </row>
    <row r="2436" spans="1:15">
      <c r="A2436" s="163"/>
      <c r="B2436" s="163"/>
      <c r="C2436" s="163"/>
      <c r="D2436" s="163"/>
      <c r="E2436" s="164"/>
      <c r="F2436" s="164"/>
      <c r="G2436" s="163"/>
      <c r="H2436" s="163"/>
      <c r="I2436" s="163"/>
      <c r="J2436" s="163"/>
      <c r="K2436" s="164"/>
      <c r="L2436" s="164"/>
      <c r="M2436" s="163"/>
      <c r="N2436" s="163"/>
      <c r="O2436" s="163"/>
    </row>
    <row r="2437" spans="1:15">
      <c r="A2437" s="163"/>
      <c r="B2437" s="163"/>
      <c r="C2437" s="163"/>
      <c r="D2437" s="163"/>
      <c r="E2437" s="164"/>
      <c r="F2437" s="164"/>
      <c r="G2437" s="163"/>
      <c r="H2437" s="163"/>
      <c r="I2437" s="163"/>
      <c r="J2437" s="163"/>
      <c r="K2437" s="164"/>
      <c r="L2437" s="164"/>
      <c r="M2437" s="163"/>
      <c r="N2437" s="163"/>
      <c r="O2437" s="163"/>
    </row>
    <row r="2438" spans="1:15">
      <c r="A2438" s="163"/>
      <c r="B2438" s="163"/>
      <c r="C2438" s="163"/>
      <c r="D2438" s="163"/>
      <c r="E2438" s="164"/>
      <c r="F2438" s="164"/>
      <c r="G2438" s="163"/>
      <c r="H2438" s="163"/>
      <c r="I2438" s="163"/>
      <c r="J2438" s="163"/>
      <c r="K2438" s="164"/>
      <c r="L2438" s="164"/>
      <c r="M2438" s="163"/>
      <c r="N2438" s="163"/>
      <c r="O2438" s="163"/>
    </row>
    <row r="2439" spans="1:15">
      <c r="A2439" s="163"/>
      <c r="B2439" s="163"/>
      <c r="C2439" s="163"/>
      <c r="D2439" s="163"/>
      <c r="E2439" s="164"/>
      <c r="F2439" s="164"/>
      <c r="G2439" s="163"/>
      <c r="H2439" s="163"/>
      <c r="I2439" s="163"/>
      <c r="J2439" s="163"/>
      <c r="K2439" s="164"/>
      <c r="L2439" s="164"/>
      <c r="M2439" s="163"/>
      <c r="N2439" s="163"/>
      <c r="O2439" s="163"/>
    </row>
    <row r="2440" spans="1:15">
      <c r="A2440" s="163"/>
      <c r="B2440" s="163"/>
      <c r="C2440" s="163"/>
      <c r="D2440" s="163"/>
      <c r="E2440" s="164"/>
      <c r="F2440" s="164"/>
      <c r="G2440" s="163"/>
      <c r="H2440" s="163"/>
      <c r="I2440" s="163"/>
      <c r="J2440" s="163"/>
      <c r="K2440" s="164"/>
      <c r="L2440" s="164"/>
      <c r="M2440" s="163"/>
      <c r="N2440" s="163"/>
      <c r="O2440" s="163"/>
    </row>
    <row r="2441" spans="1:15">
      <c r="A2441" s="163"/>
      <c r="B2441" s="163"/>
      <c r="C2441" s="163"/>
      <c r="D2441" s="163"/>
      <c r="E2441" s="164"/>
      <c r="F2441" s="164"/>
      <c r="G2441" s="163"/>
      <c r="H2441" s="163"/>
      <c r="I2441" s="163"/>
      <c r="J2441" s="163"/>
      <c r="K2441" s="164"/>
      <c r="L2441" s="164"/>
      <c r="M2441" s="163"/>
      <c r="N2441" s="163"/>
      <c r="O2441" s="163"/>
    </row>
    <row r="2442" spans="1:15">
      <c r="A2442" s="163"/>
      <c r="B2442" s="163"/>
      <c r="C2442" s="163"/>
      <c r="D2442" s="163"/>
      <c r="E2442" s="164"/>
      <c r="F2442" s="164"/>
      <c r="G2442" s="163"/>
      <c r="H2442" s="163"/>
      <c r="I2442" s="163"/>
      <c r="J2442" s="163"/>
      <c r="K2442" s="164"/>
      <c r="L2442" s="164"/>
      <c r="M2442" s="163"/>
      <c r="N2442" s="163"/>
      <c r="O2442" s="163"/>
    </row>
    <row r="2443" spans="1:15">
      <c r="A2443" s="163"/>
      <c r="B2443" s="163"/>
      <c r="C2443" s="163"/>
      <c r="D2443" s="163"/>
      <c r="E2443" s="164"/>
      <c r="F2443" s="164"/>
      <c r="G2443" s="163"/>
      <c r="H2443" s="163"/>
      <c r="I2443" s="163"/>
      <c r="J2443" s="163"/>
      <c r="K2443" s="164"/>
      <c r="L2443" s="164"/>
      <c r="M2443" s="163"/>
      <c r="N2443" s="163"/>
      <c r="O2443" s="163"/>
    </row>
    <row r="2444" spans="1:15">
      <c r="A2444" s="163"/>
      <c r="B2444" s="163"/>
      <c r="C2444" s="163"/>
      <c r="D2444" s="163"/>
      <c r="E2444" s="164"/>
      <c r="F2444" s="164"/>
      <c r="G2444" s="163"/>
      <c r="H2444" s="163"/>
      <c r="I2444" s="163"/>
      <c r="J2444" s="163"/>
      <c r="K2444" s="164"/>
      <c r="L2444" s="164"/>
      <c r="M2444" s="163"/>
      <c r="N2444" s="163"/>
      <c r="O2444" s="163"/>
    </row>
    <row r="2445" spans="1:15">
      <c r="A2445" s="163"/>
      <c r="B2445" s="163"/>
      <c r="C2445" s="163"/>
      <c r="D2445" s="163"/>
      <c r="E2445" s="164"/>
      <c r="F2445" s="164"/>
      <c r="G2445" s="163"/>
      <c r="H2445" s="163"/>
      <c r="I2445" s="163"/>
      <c r="J2445" s="163"/>
      <c r="K2445" s="164"/>
      <c r="L2445" s="164"/>
      <c r="M2445" s="163"/>
      <c r="N2445" s="163"/>
      <c r="O2445" s="163"/>
    </row>
    <row r="2446" spans="1:15">
      <c r="A2446" s="163"/>
      <c r="B2446" s="163"/>
      <c r="C2446" s="163"/>
      <c r="D2446" s="163"/>
      <c r="E2446" s="164"/>
      <c r="F2446" s="164"/>
      <c r="G2446" s="163"/>
      <c r="H2446" s="163"/>
      <c r="I2446" s="163"/>
      <c r="J2446" s="163"/>
      <c r="K2446" s="164"/>
      <c r="L2446" s="164"/>
      <c r="M2446" s="163"/>
      <c r="N2446" s="163"/>
      <c r="O2446" s="163"/>
    </row>
    <row r="2447" spans="1:15">
      <c r="A2447" s="163"/>
      <c r="B2447" s="163"/>
      <c r="C2447" s="163"/>
      <c r="D2447" s="163"/>
      <c r="E2447" s="164"/>
      <c r="F2447" s="164"/>
      <c r="G2447" s="163"/>
      <c r="H2447" s="163"/>
      <c r="I2447" s="163"/>
      <c r="J2447" s="163"/>
      <c r="K2447" s="164"/>
      <c r="L2447" s="164"/>
      <c r="M2447" s="163"/>
      <c r="N2447" s="163"/>
      <c r="O2447" s="163"/>
    </row>
    <row r="2448" spans="1:15">
      <c r="A2448" s="163"/>
      <c r="B2448" s="163"/>
      <c r="C2448" s="163"/>
      <c r="D2448" s="163"/>
      <c r="E2448" s="164"/>
      <c r="F2448" s="164"/>
      <c r="G2448" s="163"/>
      <c r="H2448" s="163"/>
      <c r="I2448" s="163"/>
      <c r="J2448" s="163"/>
      <c r="K2448" s="164"/>
      <c r="L2448" s="164"/>
      <c r="M2448" s="163"/>
      <c r="N2448" s="163"/>
      <c r="O2448" s="163"/>
    </row>
    <row r="2449" spans="1:15">
      <c r="A2449" s="163"/>
      <c r="B2449" s="163"/>
      <c r="C2449" s="163"/>
      <c r="D2449" s="163"/>
      <c r="E2449" s="164"/>
      <c r="F2449" s="164"/>
      <c r="G2449" s="163"/>
      <c r="H2449" s="163"/>
      <c r="I2449" s="163"/>
      <c r="J2449" s="163"/>
      <c r="K2449" s="164"/>
      <c r="L2449" s="164"/>
      <c r="M2449" s="163"/>
      <c r="N2449" s="163"/>
      <c r="O2449" s="163"/>
    </row>
    <row r="2450" spans="1:15">
      <c r="A2450" s="163"/>
      <c r="B2450" s="163"/>
      <c r="C2450" s="163"/>
      <c r="D2450" s="163"/>
      <c r="E2450" s="164"/>
      <c r="F2450" s="164"/>
      <c r="G2450" s="163"/>
      <c r="H2450" s="163"/>
      <c r="I2450" s="163"/>
      <c r="J2450" s="163"/>
      <c r="K2450" s="164"/>
      <c r="L2450" s="164"/>
      <c r="M2450" s="163"/>
      <c r="N2450" s="163"/>
      <c r="O2450" s="163"/>
    </row>
    <row r="2451" spans="1:15">
      <c r="A2451" s="163"/>
      <c r="B2451" s="163"/>
      <c r="C2451" s="163"/>
      <c r="D2451" s="163"/>
      <c r="E2451" s="164"/>
      <c r="F2451" s="164"/>
      <c r="G2451" s="163"/>
      <c r="H2451" s="163"/>
      <c r="I2451" s="163"/>
      <c r="J2451" s="163"/>
      <c r="K2451" s="164"/>
      <c r="L2451" s="164"/>
      <c r="M2451" s="163"/>
      <c r="N2451" s="163"/>
      <c r="O2451" s="163"/>
    </row>
    <row r="2452" spans="1:15">
      <c r="A2452" s="163"/>
      <c r="B2452" s="163"/>
      <c r="C2452" s="163"/>
      <c r="D2452" s="163"/>
      <c r="E2452" s="164"/>
      <c r="F2452" s="164"/>
      <c r="G2452" s="163"/>
      <c r="H2452" s="163"/>
      <c r="I2452" s="163"/>
      <c r="J2452" s="163"/>
      <c r="K2452" s="164"/>
      <c r="L2452" s="164"/>
      <c r="M2452" s="163"/>
      <c r="N2452" s="163"/>
      <c r="O2452" s="163"/>
    </row>
    <row r="2453" spans="1:15">
      <c r="A2453" s="163"/>
      <c r="B2453" s="163"/>
      <c r="C2453" s="163"/>
      <c r="D2453" s="163"/>
      <c r="E2453" s="164"/>
      <c r="F2453" s="164"/>
      <c r="G2453" s="163"/>
      <c r="H2453" s="163"/>
      <c r="I2453" s="163"/>
      <c r="J2453" s="163"/>
      <c r="K2453" s="164"/>
      <c r="L2453" s="164"/>
      <c r="M2453" s="163"/>
      <c r="N2453" s="163"/>
      <c r="O2453" s="163"/>
    </row>
    <row r="2454" spans="1:15">
      <c r="A2454" s="163"/>
      <c r="B2454" s="163"/>
      <c r="C2454" s="163"/>
      <c r="D2454" s="163"/>
      <c r="E2454" s="164"/>
      <c r="F2454" s="164"/>
      <c r="G2454" s="163"/>
      <c r="H2454" s="163"/>
      <c r="I2454" s="163"/>
      <c r="J2454" s="163"/>
      <c r="K2454" s="164"/>
      <c r="L2454" s="164"/>
      <c r="M2454" s="163"/>
      <c r="N2454" s="163"/>
      <c r="O2454" s="163"/>
    </row>
    <row r="2455" spans="1:15">
      <c r="A2455" s="163"/>
      <c r="B2455" s="163"/>
      <c r="C2455" s="163"/>
      <c r="D2455" s="163"/>
      <c r="E2455" s="164"/>
      <c r="F2455" s="164"/>
      <c r="G2455" s="163"/>
      <c r="H2455" s="163"/>
      <c r="I2455" s="163"/>
      <c r="J2455" s="163"/>
      <c r="K2455" s="164"/>
      <c r="L2455" s="164"/>
      <c r="M2455" s="163"/>
      <c r="N2455" s="163"/>
      <c r="O2455" s="163"/>
    </row>
    <row r="2456" spans="1:15">
      <c r="A2456" s="163"/>
      <c r="B2456" s="163"/>
      <c r="C2456" s="163"/>
      <c r="D2456" s="163"/>
      <c r="E2456" s="164"/>
      <c r="F2456" s="164"/>
      <c r="G2456" s="163"/>
      <c r="H2456" s="163"/>
      <c r="I2456" s="163"/>
      <c r="J2456" s="163"/>
      <c r="K2456" s="164"/>
      <c r="L2456" s="164"/>
      <c r="M2456" s="163"/>
      <c r="N2456" s="163"/>
      <c r="O2456" s="163"/>
    </row>
    <row r="2457" spans="1:15">
      <c r="A2457" s="163"/>
      <c r="B2457" s="163"/>
      <c r="C2457" s="163"/>
      <c r="D2457" s="163"/>
      <c r="E2457" s="164"/>
      <c r="F2457" s="164"/>
      <c r="G2457" s="163"/>
      <c r="H2457" s="163"/>
      <c r="I2457" s="163"/>
      <c r="J2457" s="163"/>
      <c r="K2457" s="164"/>
      <c r="L2457" s="164"/>
      <c r="M2457" s="163"/>
      <c r="N2457" s="163"/>
      <c r="O2457" s="163"/>
    </row>
    <row r="2458" spans="1:15">
      <c r="A2458" s="163"/>
      <c r="B2458" s="163"/>
      <c r="C2458" s="163"/>
      <c r="D2458" s="163"/>
      <c r="E2458" s="164"/>
      <c r="F2458" s="164"/>
      <c r="G2458" s="163"/>
      <c r="H2458" s="163"/>
      <c r="I2458" s="163"/>
      <c r="J2458" s="163"/>
      <c r="K2458" s="164"/>
      <c r="L2458" s="164"/>
      <c r="M2458" s="163"/>
      <c r="N2458" s="163"/>
      <c r="O2458" s="163"/>
    </row>
    <row r="2459" spans="1:15">
      <c r="A2459" s="163"/>
      <c r="B2459" s="163"/>
      <c r="C2459" s="163"/>
      <c r="D2459" s="163"/>
      <c r="E2459" s="164"/>
      <c r="F2459" s="164"/>
      <c r="G2459" s="163"/>
      <c r="H2459" s="163"/>
      <c r="I2459" s="163"/>
      <c r="J2459" s="163"/>
      <c r="K2459" s="164"/>
      <c r="L2459" s="164"/>
      <c r="M2459" s="163"/>
      <c r="N2459" s="163"/>
      <c r="O2459" s="163"/>
    </row>
    <row r="2460" spans="1:15">
      <c r="A2460" s="163"/>
      <c r="B2460" s="163"/>
      <c r="C2460" s="163"/>
      <c r="D2460" s="163"/>
      <c r="E2460" s="164"/>
      <c r="F2460" s="164"/>
      <c r="G2460" s="163"/>
      <c r="H2460" s="163"/>
      <c r="I2460" s="163"/>
      <c r="J2460" s="163"/>
      <c r="K2460" s="164"/>
      <c r="L2460" s="164"/>
      <c r="M2460" s="163"/>
      <c r="N2460" s="163"/>
      <c r="O2460" s="163"/>
    </row>
    <row r="2461" spans="1:15">
      <c r="A2461" s="163"/>
      <c r="B2461" s="163"/>
      <c r="C2461" s="163"/>
      <c r="D2461" s="163"/>
      <c r="E2461" s="164"/>
      <c r="F2461" s="164"/>
      <c r="G2461" s="163"/>
      <c r="H2461" s="163"/>
      <c r="I2461" s="163"/>
      <c r="J2461" s="163"/>
      <c r="K2461" s="164"/>
      <c r="L2461" s="164"/>
      <c r="M2461" s="163"/>
      <c r="N2461" s="163"/>
      <c r="O2461" s="163"/>
    </row>
    <row r="2462" spans="1:15">
      <c r="A2462" s="163"/>
      <c r="B2462" s="163"/>
      <c r="C2462" s="163"/>
      <c r="D2462" s="163"/>
      <c r="E2462" s="164"/>
      <c r="F2462" s="164"/>
      <c r="G2462" s="163"/>
      <c r="H2462" s="163"/>
      <c r="I2462" s="163"/>
      <c r="J2462" s="163"/>
      <c r="K2462" s="164"/>
      <c r="L2462" s="164"/>
      <c r="M2462" s="163"/>
      <c r="N2462" s="163"/>
      <c r="O2462" s="163"/>
    </row>
    <row r="2463" spans="1:15">
      <c r="A2463" s="163"/>
      <c r="B2463" s="163"/>
      <c r="C2463" s="163"/>
      <c r="D2463" s="163"/>
      <c r="E2463" s="164"/>
      <c r="F2463" s="164"/>
      <c r="G2463" s="163"/>
      <c r="H2463" s="163"/>
      <c r="I2463" s="163"/>
      <c r="J2463" s="163"/>
      <c r="K2463" s="164"/>
      <c r="L2463" s="164"/>
      <c r="M2463" s="163"/>
      <c r="N2463" s="163"/>
      <c r="O2463" s="163"/>
    </row>
    <row r="2464" spans="1:15">
      <c r="A2464" s="163"/>
      <c r="B2464" s="163"/>
      <c r="C2464" s="163"/>
      <c r="D2464" s="163"/>
      <c r="E2464" s="164"/>
      <c r="F2464" s="164"/>
      <c r="G2464" s="163"/>
      <c r="H2464" s="163"/>
      <c r="I2464" s="163"/>
      <c r="J2464" s="163"/>
      <c r="K2464" s="164"/>
      <c r="L2464" s="164"/>
      <c r="M2464" s="163"/>
      <c r="N2464" s="163"/>
      <c r="O2464" s="163"/>
    </row>
    <row r="2465" spans="1:15">
      <c r="A2465" s="163"/>
      <c r="B2465" s="163"/>
      <c r="C2465" s="163"/>
      <c r="D2465" s="163"/>
      <c r="E2465" s="164"/>
      <c r="F2465" s="164"/>
      <c r="G2465" s="163"/>
      <c r="H2465" s="163"/>
      <c r="I2465" s="163"/>
      <c r="J2465" s="163"/>
      <c r="K2465" s="164"/>
      <c r="L2465" s="164"/>
      <c r="M2465" s="163"/>
      <c r="N2465" s="163"/>
      <c r="O2465" s="163"/>
    </row>
    <row r="2466" spans="1:15">
      <c r="A2466" s="163"/>
      <c r="B2466" s="163"/>
      <c r="C2466" s="163"/>
      <c r="D2466" s="163"/>
      <c r="E2466" s="164"/>
      <c r="F2466" s="164"/>
      <c r="G2466" s="163"/>
      <c r="H2466" s="163"/>
      <c r="I2466" s="163"/>
      <c r="J2466" s="163"/>
      <c r="K2466" s="164"/>
      <c r="L2466" s="164"/>
      <c r="M2466" s="163"/>
      <c r="N2466" s="163"/>
      <c r="O2466" s="163"/>
    </row>
    <row r="2467" spans="1:15">
      <c r="A2467" s="163"/>
      <c r="B2467" s="163"/>
      <c r="C2467" s="163"/>
      <c r="D2467" s="163"/>
      <c r="E2467" s="164"/>
      <c r="F2467" s="164"/>
      <c r="G2467" s="163"/>
      <c r="H2467" s="163"/>
      <c r="I2467" s="163"/>
      <c r="J2467" s="163"/>
      <c r="K2467" s="164"/>
      <c r="L2467" s="164"/>
      <c r="M2467" s="163"/>
      <c r="N2467" s="163"/>
      <c r="O2467" s="163"/>
    </row>
    <row r="2468" spans="1:15">
      <c r="A2468" s="163"/>
      <c r="B2468" s="163"/>
      <c r="C2468" s="163"/>
      <c r="D2468" s="163"/>
      <c r="E2468" s="164"/>
      <c r="F2468" s="164"/>
      <c r="G2468" s="163"/>
      <c r="H2468" s="163"/>
      <c r="I2468" s="163"/>
      <c r="J2468" s="163"/>
      <c r="K2468" s="164"/>
      <c r="L2468" s="164"/>
      <c r="M2468" s="163"/>
      <c r="N2468" s="163"/>
      <c r="O2468" s="163"/>
    </row>
    <row r="2469" spans="1:15">
      <c r="A2469" s="163"/>
      <c r="B2469" s="163"/>
      <c r="C2469" s="163"/>
      <c r="D2469" s="163"/>
      <c r="E2469" s="164"/>
      <c r="F2469" s="164"/>
      <c r="G2469" s="163"/>
      <c r="H2469" s="163"/>
      <c r="I2469" s="163"/>
      <c r="J2469" s="163"/>
      <c r="K2469" s="164"/>
      <c r="L2469" s="164"/>
      <c r="M2469" s="163"/>
      <c r="N2469" s="163"/>
      <c r="O2469" s="163"/>
    </row>
    <row r="2470" spans="1:15">
      <c r="A2470" s="163"/>
      <c r="B2470" s="163"/>
      <c r="C2470" s="163"/>
      <c r="D2470" s="163"/>
      <c r="E2470" s="164"/>
      <c r="F2470" s="164"/>
      <c r="G2470" s="163"/>
      <c r="H2470" s="163"/>
      <c r="I2470" s="163"/>
      <c r="J2470" s="163"/>
      <c r="K2470" s="164"/>
      <c r="L2470" s="164"/>
      <c r="M2470" s="163"/>
      <c r="N2470" s="163"/>
      <c r="O2470" s="163"/>
    </row>
    <row r="2471" spans="1:15">
      <c r="A2471" s="163"/>
      <c r="B2471" s="163"/>
      <c r="C2471" s="163"/>
      <c r="D2471" s="163"/>
      <c r="E2471" s="164"/>
      <c r="F2471" s="164"/>
      <c r="G2471" s="163"/>
      <c r="H2471" s="163"/>
      <c r="I2471" s="163"/>
      <c r="J2471" s="163"/>
      <c r="K2471" s="164"/>
      <c r="L2471" s="164"/>
      <c r="M2471" s="163"/>
      <c r="N2471" s="163"/>
      <c r="O2471" s="163"/>
    </row>
    <row r="2472" spans="1:15">
      <c r="A2472" s="163"/>
      <c r="B2472" s="163"/>
      <c r="C2472" s="163"/>
      <c r="D2472" s="163"/>
      <c r="E2472" s="164"/>
      <c r="F2472" s="164"/>
      <c r="G2472" s="163"/>
      <c r="H2472" s="163"/>
      <c r="I2472" s="163"/>
      <c r="J2472" s="163"/>
      <c r="K2472" s="164"/>
      <c r="L2472" s="164"/>
      <c r="M2472" s="163"/>
      <c r="N2472" s="163"/>
      <c r="O2472" s="163"/>
    </row>
    <row r="2473" spans="1:15">
      <c r="A2473" s="163"/>
      <c r="B2473" s="163"/>
      <c r="C2473" s="163"/>
      <c r="D2473" s="163"/>
      <c r="E2473" s="164"/>
      <c r="F2473" s="164"/>
      <c r="G2473" s="163"/>
      <c r="H2473" s="163"/>
      <c r="I2473" s="163"/>
      <c r="J2473" s="163"/>
      <c r="K2473" s="164"/>
      <c r="L2473" s="164"/>
      <c r="M2473" s="163"/>
      <c r="N2473" s="163"/>
      <c r="O2473" s="163"/>
    </row>
    <row r="2474" spans="1:15">
      <c r="A2474" s="163"/>
      <c r="B2474" s="163"/>
      <c r="C2474" s="163"/>
      <c r="D2474" s="163"/>
      <c r="E2474" s="164"/>
      <c r="F2474" s="164"/>
      <c r="G2474" s="163"/>
      <c r="H2474" s="163"/>
      <c r="I2474" s="163"/>
      <c r="J2474" s="163"/>
      <c r="K2474" s="164"/>
      <c r="L2474" s="164"/>
      <c r="M2474" s="163"/>
      <c r="N2474" s="163"/>
      <c r="O2474" s="163"/>
    </row>
    <row r="2475" spans="1:15">
      <c r="A2475" s="163"/>
      <c r="B2475" s="163"/>
      <c r="C2475" s="163"/>
      <c r="D2475" s="163"/>
      <c r="E2475" s="164"/>
      <c r="F2475" s="164"/>
      <c r="G2475" s="163"/>
      <c r="H2475" s="163"/>
      <c r="I2475" s="163"/>
      <c r="J2475" s="163"/>
      <c r="K2475" s="164"/>
      <c r="L2475" s="164"/>
      <c r="M2475" s="163"/>
      <c r="N2475" s="163"/>
      <c r="O2475" s="163"/>
    </row>
    <row r="2476" spans="1:15">
      <c r="A2476" s="163"/>
      <c r="B2476" s="163"/>
      <c r="C2476" s="163"/>
      <c r="D2476" s="163"/>
      <c r="E2476" s="164"/>
      <c r="F2476" s="164"/>
      <c r="G2476" s="163"/>
      <c r="H2476" s="163"/>
      <c r="I2476" s="163"/>
      <c r="J2476" s="163"/>
      <c r="K2476" s="164"/>
      <c r="L2476" s="164"/>
      <c r="M2476" s="163"/>
      <c r="N2476" s="163"/>
      <c r="O2476" s="163"/>
    </row>
    <row r="2477" spans="1:15">
      <c r="A2477" s="163"/>
      <c r="B2477" s="163"/>
      <c r="C2477" s="163"/>
      <c r="D2477" s="163"/>
      <c r="E2477" s="164"/>
      <c r="F2477" s="164"/>
      <c r="G2477" s="163"/>
      <c r="H2477" s="163"/>
      <c r="I2477" s="163"/>
      <c r="J2477" s="163"/>
      <c r="K2477" s="164"/>
      <c r="L2477" s="164"/>
      <c r="M2477" s="163"/>
      <c r="N2477" s="163"/>
      <c r="O2477" s="163"/>
    </row>
    <row r="2478" spans="1:15">
      <c r="A2478" s="163"/>
      <c r="B2478" s="163"/>
      <c r="C2478" s="163"/>
      <c r="D2478" s="163"/>
      <c r="E2478" s="164"/>
      <c r="F2478" s="164"/>
      <c r="G2478" s="163"/>
      <c r="H2478" s="163"/>
      <c r="I2478" s="163"/>
      <c r="J2478" s="163"/>
      <c r="K2478" s="164"/>
      <c r="L2478" s="164"/>
      <c r="M2478" s="163"/>
      <c r="N2478" s="163"/>
      <c r="O2478" s="163"/>
    </row>
    <row r="2479" spans="1:15">
      <c r="A2479" s="163"/>
      <c r="B2479" s="163"/>
      <c r="C2479" s="163"/>
      <c r="D2479" s="163"/>
      <c r="E2479" s="164"/>
      <c r="F2479" s="164"/>
      <c r="G2479" s="163"/>
      <c r="H2479" s="163"/>
      <c r="I2479" s="163"/>
      <c r="J2479" s="163"/>
      <c r="K2479" s="164"/>
      <c r="L2479" s="164"/>
      <c r="M2479" s="163"/>
      <c r="N2479" s="163"/>
      <c r="O2479" s="163"/>
    </row>
    <row r="2480" spans="1:15">
      <c r="A2480" s="163"/>
      <c r="B2480" s="163"/>
      <c r="C2480" s="163"/>
      <c r="D2480" s="163"/>
      <c r="E2480" s="164"/>
      <c r="F2480" s="164"/>
      <c r="G2480" s="163"/>
      <c r="H2480" s="163"/>
      <c r="I2480" s="163"/>
      <c r="J2480" s="163"/>
      <c r="K2480" s="164"/>
      <c r="L2480" s="164"/>
      <c r="M2480" s="163"/>
      <c r="N2480" s="163"/>
      <c r="O2480" s="163"/>
    </row>
    <row r="2481" spans="1:15">
      <c r="A2481" s="163"/>
      <c r="B2481" s="163"/>
      <c r="C2481" s="163"/>
      <c r="D2481" s="163"/>
      <c r="E2481" s="164"/>
      <c r="F2481" s="164"/>
      <c r="G2481" s="163"/>
      <c r="H2481" s="163"/>
      <c r="I2481" s="163"/>
      <c r="J2481" s="163"/>
      <c r="K2481" s="164"/>
      <c r="L2481" s="164"/>
      <c r="M2481" s="163"/>
      <c r="N2481" s="163"/>
      <c r="O2481" s="163"/>
    </row>
    <row r="2482" spans="1:15">
      <c r="A2482" s="163"/>
      <c r="B2482" s="163"/>
      <c r="C2482" s="163"/>
      <c r="D2482" s="163"/>
      <c r="E2482" s="164"/>
      <c r="F2482" s="164"/>
      <c r="G2482" s="163"/>
      <c r="H2482" s="163"/>
      <c r="I2482" s="163"/>
      <c r="J2482" s="163"/>
      <c r="K2482" s="164"/>
      <c r="L2482" s="164"/>
      <c r="M2482" s="163"/>
      <c r="N2482" s="163"/>
      <c r="O2482" s="163"/>
    </row>
    <row r="2483" spans="1:15">
      <c r="A2483" s="163"/>
      <c r="B2483" s="163"/>
      <c r="C2483" s="163"/>
      <c r="D2483" s="163"/>
      <c r="E2483" s="164"/>
      <c r="F2483" s="164"/>
      <c r="G2483" s="163"/>
      <c r="H2483" s="163"/>
      <c r="I2483" s="163"/>
      <c r="J2483" s="163"/>
      <c r="K2483" s="164"/>
      <c r="L2483" s="164"/>
      <c r="M2483" s="163"/>
      <c r="N2483" s="163"/>
      <c r="O2483" s="163"/>
    </row>
    <row r="2484" spans="1:15">
      <c r="A2484" s="163"/>
      <c r="B2484" s="163"/>
      <c r="C2484" s="163"/>
      <c r="D2484" s="163"/>
      <c r="E2484" s="164"/>
      <c r="F2484" s="164"/>
      <c r="G2484" s="163"/>
      <c r="H2484" s="163"/>
      <c r="I2484" s="163"/>
      <c r="J2484" s="163"/>
      <c r="K2484" s="164"/>
      <c r="L2484" s="164"/>
      <c r="M2484" s="163"/>
      <c r="N2484" s="163"/>
      <c r="O2484" s="163"/>
    </row>
    <row r="2485" spans="1:15">
      <c r="A2485" s="163"/>
      <c r="B2485" s="163"/>
      <c r="C2485" s="163"/>
      <c r="D2485" s="163"/>
      <c r="E2485" s="164"/>
      <c r="F2485" s="164"/>
      <c r="G2485" s="163"/>
      <c r="H2485" s="163"/>
      <c r="I2485" s="163"/>
      <c r="J2485" s="163"/>
      <c r="K2485" s="164"/>
      <c r="L2485" s="164"/>
      <c r="M2485" s="163"/>
      <c r="N2485" s="163"/>
      <c r="O2485" s="163"/>
    </row>
    <row r="2486" spans="1:15">
      <c r="A2486" s="163"/>
      <c r="B2486" s="163"/>
      <c r="C2486" s="163"/>
      <c r="D2486" s="163"/>
      <c r="E2486" s="164"/>
      <c r="F2486" s="164"/>
      <c r="G2486" s="163"/>
      <c r="H2486" s="163"/>
      <c r="I2486" s="163"/>
      <c r="J2486" s="163"/>
      <c r="K2486" s="164"/>
      <c r="L2486" s="164"/>
      <c r="M2486" s="163"/>
      <c r="N2486" s="163"/>
      <c r="O2486" s="163"/>
    </row>
    <row r="2487" spans="1:15">
      <c r="A2487" s="163"/>
      <c r="B2487" s="163"/>
      <c r="C2487" s="163"/>
      <c r="D2487" s="163"/>
      <c r="E2487" s="164"/>
      <c r="F2487" s="164"/>
      <c r="G2487" s="163"/>
      <c r="H2487" s="163"/>
      <c r="I2487" s="163"/>
      <c r="J2487" s="163"/>
      <c r="K2487" s="164"/>
      <c r="L2487" s="164"/>
      <c r="M2487" s="163"/>
      <c r="N2487" s="163"/>
      <c r="O2487" s="163"/>
    </row>
    <row r="2488" spans="1:15">
      <c r="A2488" s="163"/>
      <c r="B2488" s="163"/>
      <c r="C2488" s="163"/>
      <c r="D2488" s="163"/>
      <c r="E2488" s="164"/>
      <c r="F2488" s="164"/>
      <c r="G2488" s="163"/>
      <c r="H2488" s="163"/>
      <c r="I2488" s="163"/>
      <c r="J2488" s="163"/>
      <c r="K2488" s="164"/>
      <c r="L2488" s="164"/>
      <c r="M2488" s="163"/>
      <c r="N2488" s="163"/>
      <c r="O2488" s="163"/>
    </row>
    <row r="2489" spans="1:15">
      <c r="A2489" s="163"/>
      <c r="B2489" s="163"/>
      <c r="C2489" s="163"/>
      <c r="D2489" s="163"/>
      <c r="E2489" s="164"/>
      <c r="F2489" s="164"/>
      <c r="G2489" s="163"/>
      <c r="H2489" s="163"/>
      <c r="I2489" s="163"/>
      <c r="J2489" s="163"/>
      <c r="K2489" s="164"/>
      <c r="L2489" s="164"/>
      <c r="M2489" s="163"/>
      <c r="N2489" s="163"/>
      <c r="O2489" s="163"/>
    </row>
    <row r="2490" spans="1:15">
      <c r="A2490" s="163"/>
      <c r="B2490" s="163"/>
      <c r="C2490" s="163"/>
      <c r="D2490" s="163"/>
      <c r="E2490" s="164"/>
      <c r="F2490" s="164"/>
      <c r="G2490" s="163"/>
      <c r="H2490" s="163"/>
      <c r="I2490" s="163"/>
      <c r="J2490" s="163"/>
      <c r="K2490" s="164"/>
      <c r="L2490" s="164"/>
      <c r="M2490" s="163"/>
      <c r="N2490" s="163"/>
      <c r="O2490" s="163"/>
    </row>
    <row r="2491" spans="1:15">
      <c r="A2491" s="163"/>
      <c r="B2491" s="163"/>
      <c r="C2491" s="163"/>
      <c r="D2491" s="163"/>
      <c r="E2491" s="164"/>
      <c r="F2491" s="164"/>
      <c r="G2491" s="163"/>
      <c r="H2491" s="163"/>
      <c r="I2491" s="163"/>
      <c r="J2491" s="163"/>
      <c r="K2491" s="164"/>
      <c r="L2491" s="164"/>
      <c r="M2491" s="163"/>
      <c r="N2491" s="163"/>
      <c r="O2491" s="163"/>
    </row>
    <row r="2492" spans="1:15">
      <c r="A2492" s="163"/>
      <c r="B2492" s="163"/>
      <c r="C2492" s="163"/>
      <c r="D2492" s="163"/>
      <c r="E2492" s="164"/>
      <c r="F2492" s="164"/>
      <c r="G2492" s="163"/>
      <c r="H2492" s="163"/>
      <c r="I2492" s="163"/>
      <c r="J2492" s="163"/>
      <c r="K2492" s="164"/>
      <c r="L2492" s="164"/>
      <c r="M2492" s="163"/>
      <c r="N2492" s="163"/>
      <c r="O2492" s="163"/>
    </row>
    <row r="2493" spans="1:15">
      <c r="A2493" s="163"/>
      <c r="B2493" s="163"/>
      <c r="C2493" s="163"/>
      <c r="D2493" s="163"/>
      <c r="E2493" s="164"/>
      <c r="F2493" s="164"/>
      <c r="G2493" s="163"/>
      <c r="H2493" s="163"/>
      <c r="I2493" s="163"/>
      <c r="J2493" s="163"/>
      <c r="K2493" s="164"/>
      <c r="L2493" s="164"/>
      <c r="M2493" s="163"/>
      <c r="N2493" s="163"/>
      <c r="O2493" s="163"/>
    </row>
    <row r="2494" spans="1:15">
      <c r="A2494" s="163"/>
      <c r="B2494" s="163"/>
      <c r="C2494" s="163"/>
      <c r="D2494" s="163"/>
      <c r="E2494" s="164"/>
      <c r="F2494" s="164"/>
      <c r="G2494" s="163"/>
      <c r="H2494" s="163"/>
      <c r="I2494" s="163"/>
      <c r="J2494" s="163"/>
      <c r="K2494" s="164"/>
      <c r="L2494" s="164"/>
      <c r="M2494" s="163"/>
      <c r="N2494" s="163"/>
      <c r="O2494" s="163"/>
    </row>
    <row r="2495" spans="1:15">
      <c r="A2495" s="163"/>
      <c r="B2495" s="163"/>
      <c r="C2495" s="163"/>
      <c r="D2495" s="163"/>
      <c r="E2495" s="164"/>
      <c r="F2495" s="164"/>
      <c r="G2495" s="163"/>
      <c r="H2495" s="163"/>
      <c r="I2495" s="163"/>
      <c r="J2495" s="163"/>
      <c r="K2495" s="164"/>
      <c r="L2495" s="164"/>
      <c r="M2495" s="163"/>
      <c r="N2495" s="163"/>
      <c r="O2495" s="163"/>
    </row>
    <row r="2496" spans="1:15">
      <c r="A2496" s="163"/>
      <c r="B2496" s="163"/>
      <c r="C2496" s="163"/>
      <c r="D2496" s="163"/>
      <c r="E2496" s="164"/>
      <c r="F2496" s="164"/>
      <c r="G2496" s="163"/>
      <c r="H2496" s="163"/>
      <c r="I2496" s="163"/>
      <c r="J2496" s="163"/>
      <c r="K2496" s="164"/>
      <c r="L2496" s="164"/>
      <c r="M2496" s="163"/>
      <c r="N2496" s="163"/>
      <c r="O2496" s="163"/>
    </row>
    <row r="2497" spans="1:15">
      <c r="A2497" s="163"/>
      <c r="B2497" s="163"/>
      <c r="C2497" s="163"/>
      <c r="D2497" s="163"/>
      <c r="E2497" s="164"/>
      <c r="F2497" s="164"/>
      <c r="G2497" s="163"/>
      <c r="H2497" s="163"/>
      <c r="I2497" s="163"/>
      <c r="J2497" s="163"/>
      <c r="K2497" s="164"/>
      <c r="L2497" s="164"/>
      <c r="M2497" s="163"/>
      <c r="N2497" s="163"/>
      <c r="O2497" s="163"/>
    </row>
    <row r="2498" spans="1:15">
      <c r="A2498" s="163"/>
      <c r="B2498" s="163"/>
      <c r="C2498" s="163"/>
      <c r="D2498" s="163"/>
      <c r="E2498" s="164"/>
      <c r="F2498" s="164"/>
      <c r="G2498" s="163"/>
      <c r="H2498" s="163"/>
      <c r="I2498" s="163"/>
      <c r="J2498" s="163"/>
      <c r="K2498" s="164"/>
      <c r="L2498" s="164"/>
      <c r="M2498" s="163"/>
      <c r="N2498" s="163"/>
      <c r="O2498" s="163"/>
    </row>
    <row r="2499" spans="1:15">
      <c r="A2499" s="163"/>
      <c r="B2499" s="163"/>
      <c r="C2499" s="163"/>
      <c r="D2499" s="163"/>
      <c r="E2499" s="164"/>
      <c r="F2499" s="164"/>
      <c r="G2499" s="163"/>
      <c r="H2499" s="163"/>
      <c r="I2499" s="163"/>
      <c r="J2499" s="163"/>
      <c r="K2499" s="164"/>
      <c r="L2499" s="164"/>
      <c r="M2499" s="163"/>
      <c r="N2499" s="163"/>
      <c r="O2499" s="163"/>
    </row>
    <row r="2500" spans="1:15">
      <c r="A2500" s="163"/>
      <c r="B2500" s="163"/>
      <c r="C2500" s="163"/>
      <c r="D2500" s="163"/>
      <c r="E2500" s="164"/>
      <c r="F2500" s="164"/>
      <c r="G2500" s="163"/>
      <c r="H2500" s="163"/>
      <c r="I2500" s="163"/>
      <c r="J2500" s="163"/>
      <c r="K2500" s="164"/>
      <c r="L2500" s="164"/>
      <c r="M2500" s="163"/>
      <c r="N2500" s="163"/>
      <c r="O2500" s="163"/>
    </row>
    <row r="2501" spans="1:15">
      <c r="A2501" s="163"/>
      <c r="B2501" s="163"/>
      <c r="C2501" s="163"/>
      <c r="D2501" s="163"/>
      <c r="E2501" s="164"/>
      <c r="F2501" s="164"/>
      <c r="G2501" s="163"/>
      <c r="H2501" s="163"/>
      <c r="I2501" s="163"/>
      <c r="J2501" s="163"/>
      <c r="K2501" s="164"/>
      <c r="L2501" s="164"/>
      <c r="M2501" s="163"/>
      <c r="N2501" s="163"/>
      <c r="O2501" s="163"/>
    </row>
    <row r="2502" spans="1:15">
      <c r="A2502" s="163"/>
      <c r="B2502" s="163"/>
      <c r="C2502" s="163"/>
      <c r="D2502" s="163"/>
      <c r="E2502" s="164"/>
      <c r="F2502" s="164"/>
      <c r="G2502" s="163"/>
      <c r="H2502" s="163"/>
      <c r="I2502" s="163"/>
      <c r="J2502" s="163"/>
      <c r="K2502" s="164"/>
      <c r="L2502" s="164"/>
      <c r="M2502" s="163"/>
      <c r="N2502" s="163"/>
      <c r="O2502" s="163"/>
    </row>
    <row r="2503" spans="1:15">
      <c r="A2503" s="163"/>
      <c r="B2503" s="163"/>
      <c r="C2503" s="163"/>
      <c r="D2503" s="163"/>
      <c r="E2503" s="164"/>
      <c r="F2503" s="164"/>
      <c r="G2503" s="163"/>
      <c r="H2503" s="163"/>
      <c r="I2503" s="163"/>
      <c r="J2503" s="163"/>
      <c r="K2503" s="164"/>
      <c r="L2503" s="164"/>
      <c r="M2503" s="163"/>
      <c r="N2503" s="163"/>
      <c r="O2503" s="163"/>
    </row>
    <row r="2504" spans="1:15">
      <c r="A2504" s="163"/>
      <c r="B2504" s="163"/>
      <c r="C2504" s="163"/>
      <c r="D2504" s="163"/>
      <c r="E2504" s="164"/>
      <c r="F2504" s="164"/>
      <c r="G2504" s="163"/>
      <c r="H2504" s="163"/>
      <c r="I2504" s="163"/>
      <c r="J2504" s="163"/>
      <c r="K2504" s="164"/>
      <c r="L2504" s="164"/>
      <c r="M2504" s="163"/>
      <c r="N2504" s="163"/>
      <c r="O2504" s="163"/>
    </row>
    <row r="2505" spans="1:15">
      <c r="A2505" s="163"/>
      <c r="B2505" s="163"/>
      <c r="C2505" s="163"/>
      <c r="D2505" s="163"/>
      <c r="E2505" s="164"/>
      <c r="F2505" s="164"/>
      <c r="G2505" s="163"/>
      <c r="H2505" s="163"/>
      <c r="I2505" s="163"/>
      <c r="J2505" s="163"/>
      <c r="K2505" s="164"/>
      <c r="L2505" s="164"/>
      <c r="M2505" s="163"/>
      <c r="N2505" s="163"/>
      <c r="O2505" s="163"/>
    </row>
    <row r="2506" spans="1:15">
      <c r="A2506" s="163"/>
      <c r="B2506" s="163"/>
      <c r="C2506" s="163"/>
      <c r="D2506" s="163"/>
      <c r="E2506" s="164"/>
      <c r="F2506" s="164"/>
      <c r="G2506" s="163"/>
      <c r="H2506" s="163"/>
      <c r="I2506" s="163"/>
      <c r="J2506" s="163"/>
      <c r="K2506" s="164"/>
      <c r="L2506" s="164"/>
      <c r="M2506" s="163"/>
      <c r="N2506" s="163"/>
      <c r="O2506" s="163"/>
    </row>
    <row r="2507" spans="1:15">
      <c r="A2507" s="163"/>
      <c r="B2507" s="163"/>
      <c r="C2507" s="163"/>
      <c r="D2507" s="163"/>
      <c r="E2507" s="164"/>
      <c r="F2507" s="164"/>
      <c r="G2507" s="163"/>
      <c r="H2507" s="163"/>
      <c r="I2507" s="163"/>
      <c r="J2507" s="163"/>
      <c r="K2507" s="164"/>
      <c r="L2507" s="164"/>
      <c r="M2507" s="163"/>
      <c r="N2507" s="163"/>
      <c r="O2507" s="163"/>
    </row>
    <row r="2508" spans="1:15">
      <c r="A2508" s="163"/>
      <c r="B2508" s="163"/>
      <c r="C2508" s="163"/>
      <c r="D2508" s="163"/>
      <c r="E2508" s="164"/>
      <c r="F2508" s="164"/>
      <c r="G2508" s="163"/>
      <c r="H2508" s="163"/>
      <c r="I2508" s="163"/>
      <c r="J2508" s="163"/>
      <c r="K2508" s="164"/>
      <c r="L2508" s="164"/>
      <c r="M2508" s="163"/>
      <c r="N2508" s="163"/>
      <c r="O2508" s="163"/>
    </row>
    <row r="2509" spans="1:15">
      <c r="A2509" s="163"/>
      <c r="B2509" s="163"/>
      <c r="C2509" s="163"/>
      <c r="D2509" s="163"/>
      <c r="E2509" s="164"/>
      <c r="F2509" s="164"/>
      <c r="G2509" s="163"/>
      <c r="H2509" s="163"/>
      <c r="I2509" s="163"/>
      <c r="J2509" s="163"/>
      <c r="K2509" s="164"/>
      <c r="L2509" s="164"/>
      <c r="M2509" s="163"/>
      <c r="N2509" s="163"/>
      <c r="O2509" s="163"/>
    </row>
    <row r="2510" spans="1:15">
      <c r="A2510" s="163"/>
      <c r="B2510" s="163"/>
      <c r="C2510" s="163"/>
      <c r="D2510" s="163"/>
      <c r="E2510" s="164"/>
      <c r="F2510" s="164"/>
      <c r="G2510" s="163"/>
      <c r="H2510" s="163"/>
      <c r="I2510" s="163"/>
      <c r="J2510" s="163"/>
      <c r="K2510" s="164"/>
      <c r="L2510" s="164"/>
      <c r="M2510" s="163"/>
      <c r="N2510" s="163"/>
      <c r="O2510" s="163"/>
    </row>
    <row r="2511" spans="1:15">
      <c r="A2511" s="163"/>
      <c r="B2511" s="163"/>
      <c r="C2511" s="163"/>
      <c r="D2511" s="163"/>
      <c r="E2511" s="164"/>
      <c r="F2511" s="164"/>
      <c r="G2511" s="163"/>
      <c r="H2511" s="163"/>
      <c r="I2511" s="163"/>
      <c r="J2511" s="163"/>
      <c r="K2511" s="164"/>
      <c r="L2511" s="164"/>
      <c r="M2511" s="163"/>
      <c r="N2511" s="163"/>
      <c r="O2511" s="163"/>
    </row>
    <row r="2512" spans="1:15">
      <c r="A2512" s="163"/>
      <c r="B2512" s="163"/>
      <c r="C2512" s="163"/>
      <c r="D2512" s="163"/>
      <c r="E2512" s="164"/>
      <c r="F2512" s="164"/>
      <c r="G2512" s="163"/>
      <c r="H2512" s="163"/>
      <c r="I2512" s="163"/>
      <c r="J2512" s="163"/>
      <c r="K2512" s="164"/>
      <c r="L2512" s="164"/>
      <c r="M2512" s="163"/>
      <c r="N2512" s="163"/>
      <c r="O2512" s="163"/>
    </row>
    <row r="2513" spans="1:15">
      <c r="A2513" s="163"/>
      <c r="B2513" s="163"/>
      <c r="C2513" s="163"/>
      <c r="D2513" s="163"/>
      <c r="E2513" s="164"/>
      <c r="F2513" s="164"/>
      <c r="G2513" s="163"/>
      <c r="H2513" s="163"/>
      <c r="I2513" s="163"/>
      <c r="J2513" s="163"/>
      <c r="K2513" s="164"/>
      <c r="L2513" s="164"/>
      <c r="M2513" s="163"/>
      <c r="N2513" s="163"/>
      <c r="O2513" s="163"/>
    </row>
    <row r="2514" spans="1:15">
      <c r="A2514" s="163"/>
      <c r="B2514" s="163"/>
      <c r="C2514" s="163"/>
      <c r="D2514" s="163"/>
      <c r="E2514" s="164"/>
      <c r="F2514" s="164"/>
      <c r="G2514" s="163"/>
      <c r="H2514" s="163"/>
      <c r="I2514" s="163"/>
      <c r="J2514" s="163"/>
      <c r="K2514" s="164"/>
      <c r="L2514" s="164"/>
      <c r="M2514" s="163"/>
      <c r="N2514" s="163"/>
      <c r="O2514" s="163"/>
    </row>
    <row r="2515" spans="1:15">
      <c r="A2515" s="163"/>
      <c r="B2515" s="163"/>
      <c r="C2515" s="163"/>
      <c r="D2515" s="163"/>
      <c r="E2515" s="164"/>
      <c r="F2515" s="164"/>
      <c r="G2515" s="163"/>
      <c r="H2515" s="163"/>
      <c r="I2515" s="163"/>
      <c r="J2515" s="163"/>
      <c r="K2515" s="164"/>
      <c r="L2515" s="164"/>
      <c r="M2515" s="163"/>
      <c r="N2515" s="163"/>
      <c r="O2515" s="163"/>
    </row>
    <row r="2516" spans="1:15">
      <c r="A2516" s="163"/>
      <c r="B2516" s="163"/>
      <c r="C2516" s="163"/>
      <c r="D2516" s="163"/>
      <c r="E2516" s="164"/>
      <c r="F2516" s="164"/>
      <c r="G2516" s="163"/>
      <c r="H2516" s="163"/>
      <c r="I2516" s="163"/>
      <c r="J2516" s="163"/>
      <c r="K2516" s="164"/>
      <c r="L2516" s="164"/>
      <c r="M2516" s="163"/>
      <c r="N2516" s="163"/>
      <c r="O2516" s="163"/>
    </row>
    <row r="2517" spans="1:15">
      <c r="A2517" s="163"/>
      <c r="B2517" s="163"/>
      <c r="C2517" s="163"/>
      <c r="D2517" s="163"/>
      <c r="E2517" s="164"/>
      <c r="F2517" s="164"/>
      <c r="G2517" s="163"/>
      <c r="H2517" s="163"/>
      <c r="I2517" s="163"/>
      <c r="J2517" s="163"/>
      <c r="K2517" s="164"/>
      <c r="L2517" s="164"/>
      <c r="M2517" s="163"/>
      <c r="N2517" s="163"/>
      <c r="O2517" s="163"/>
    </row>
    <row r="2518" spans="1:15">
      <c r="A2518" s="163"/>
      <c r="B2518" s="163"/>
      <c r="C2518" s="163"/>
      <c r="D2518" s="163"/>
      <c r="E2518" s="164"/>
      <c r="F2518" s="164"/>
      <c r="G2518" s="163"/>
      <c r="H2518" s="163"/>
      <c r="I2518" s="163"/>
      <c r="J2518" s="163"/>
      <c r="K2518" s="164"/>
      <c r="L2518" s="164"/>
      <c r="M2518" s="163"/>
      <c r="N2518" s="163"/>
      <c r="O2518" s="163"/>
    </row>
    <row r="2519" spans="1:15">
      <c r="A2519" s="163"/>
      <c r="B2519" s="163"/>
      <c r="C2519" s="163"/>
      <c r="D2519" s="163"/>
      <c r="E2519" s="164"/>
      <c r="F2519" s="164"/>
      <c r="G2519" s="163"/>
      <c r="H2519" s="163"/>
      <c r="I2519" s="163"/>
      <c r="J2519" s="163"/>
      <c r="K2519" s="164"/>
      <c r="L2519" s="164"/>
      <c r="M2519" s="163"/>
      <c r="N2519" s="163"/>
      <c r="O2519" s="163"/>
    </row>
    <row r="2520" spans="1:15">
      <c r="A2520" s="163"/>
      <c r="B2520" s="163"/>
      <c r="C2520" s="163"/>
      <c r="D2520" s="163"/>
      <c r="E2520" s="164"/>
      <c r="F2520" s="164"/>
      <c r="G2520" s="163"/>
      <c r="H2520" s="163"/>
      <c r="I2520" s="163"/>
      <c r="J2520" s="163"/>
      <c r="K2520" s="164"/>
      <c r="L2520" s="164"/>
      <c r="M2520" s="163"/>
      <c r="N2520" s="163"/>
      <c r="O2520" s="163"/>
    </row>
    <row r="2521" spans="1:15">
      <c r="A2521" s="163"/>
      <c r="B2521" s="163"/>
      <c r="C2521" s="163"/>
      <c r="D2521" s="163"/>
      <c r="E2521" s="164"/>
      <c r="F2521" s="164"/>
      <c r="G2521" s="163"/>
      <c r="H2521" s="163"/>
      <c r="I2521" s="163"/>
      <c r="J2521" s="163"/>
      <c r="K2521" s="164"/>
      <c r="L2521" s="164"/>
      <c r="M2521" s="163"/>
      <c r="N2521" s="163"/>
      <c r="O2521" s="163"/>
    </row>
    <row r="2522" spans="1:15">
      <c r="A2522" s="163"/>
      <c r="B2522" s="163"/>
      <c r="C2522" s="163"/>
      <c r="D2522" s="163"/>
      <c r="E2522" s="164"/>
      <c r="F2522" s="164"/>
      <c r="G2522" s="163"/>
      <c r="H2522" s="163"/>
      <c r="I2522" s="163"/>
      <c r="J2522" s="163"/>
      <c r="K2522" s="164"/>
      <c r="L2522" s="164"/>
      <c r="M2522" s="163"/>
      <c r="N2522" s="163"/>
      <c r="O2522" s="163"/>
    </row>
    <row r="2523" spans="1:15">
      <c r="A2523" s="163"/>
      <c r="B2523" s="163"/>
      <c r="C2523" s="163"/>
      <c r="D2523" s="163"/>
      <c r="E2523" s="164"/>
      <c r="F2523" s="164"/>
      <c r="G2523" s="163"/>
      <c r="H2523" s="163"/>
      <c r="I2523" s="163"/>
      <c r="J2523" s="163"/>
      <c r="K2523" s="164"/>
      <c r="L2523" s="164"/>
      <c r="M2523" s="163"/>
      <c r="N2523" s="163"/>
      <c r="O2523" s="163"/>
    </row>
    <row r="2524" spans="1:15">
      <c r="A2524" s="163"/>
      <c r="B2524" s="163"/>
      <c r="C2524" s="163"/>
      <c r="D2524" s="163"/>
      <c r="E2524" s="164"/>
      <c r="F2524" s="164"/>
      <c r="G2524" s="163"/>
      <c r="H2524" s="163"/>
      <c r="I2524" s="163"/>
      <c r="J2524" s="163"/>
      <c r="K2524" s="164"/>
      <c r="L2524" s="164"/>
      <c r="M2524" s="163"/>
      <c r="N2524" s="163"/>
      <c r="O2524" s="163"/>
    </row>
    <row r="2525" spans="1:15">
      <c r="A2525" s="163"/>
      <c r="B2525" s="163"/>
      <c r="C2525" s="163"/>
      <c r="D2525" s="163"/>
      <c r="E2525" s="164"/>
      <c r="F2525" s="164"/>
      <c r="G2525" s="163"/>
      <c r="H2525" s="163"/>
      <c r="I2525" s="163"/>
      <c r="J2525" s="163"/>
      <c r="K2525" s="164"/>
      <c r="L2525" s="164"/>
      <c r="M2525" s="163"/>
      <c r="N2525" s="163"/>
      <c r="O2525" s="163"/>
    </row>
    <row r="2526" spans="1:15">
      <c r="A2526" s="163"/>
      <c r="B2526" s="163"/>
      <c r="C2526" s="163"/>
      <c r="D2526" s="163"/>
      <c r="E2526" s="164"/>
      <c r="F2526" s="164"/>
      <c r="G2526" s="163"/>
      <c r="H2526" s="163"/>
      <c r="I2526" s="163"/>
      <c r="J2526" s="163"/>
      <c r="K2526" s="164"/>
      <c r="L2526" s="164"/>
      <c r="M2526" s="163"/>
      <c r="N2526" s="163"/>
      <c r="O2526" s="163"/>
    </row>
    <row r="2527" spans="1:15">
      <c r="A2527" s="163"/>
      <c r="B2527" s="163"/>
      <c r="C2527" s="163"/>
      <c r="D2527" s="163"/>
      <c r="E2527" s="164"/>
      <c r="F2527" s="164"/>
      <c r="G2527" s="163"/>
      <c r="H2527" s="163"/>
      <c r="I2527" s="163"/>
      <c r="J2527" s="163"/>
      <c r="K2527" s="164"/>
      <c r="L2527" s="164"/>
      <c r="M2527" s="163"/>
      <c r="N2527" s="163"/>
      <c r="O2527" s="163"/>
    </row>
    <row r="2528" spans="1:15">
      <c r="A2528" s="163"/>
      <c r="B2528" s="163"/>
      <c r="C2528" s="163"/>
      <c r="D2528" s="163"/>
      <c r="E2528" s="164"/>
      <c r="F2528" s="164"/>
      <c r="G2528" s="163"/>
      <c r="H2528" s="163"/>
      <c r="I2528" s="163"/>
      <c r="J2528" s="163"/>
      <c r="K2528" s="164"/>
      <c r="L2528" s="164"/>
      <c r="M2528" s="163"/>
      <c r="N2528" s="163"/>
      <c r="O2528" s="163"/>
    </row>
    <row r="2529" spans="1:15">
      <c r="A2529" s="163"/>
      <c r="B2529" s="163"/>
      <c r="C2529" s="163"/>
      <c r="D2529" s="163"/>
      <c r="E2529" s="164"/>
      <c r="F2529" s="164"/>
      <c r="G2529" s="163"/>
      <c r="H2529" s="163"/>
      <c r="I2529" s="163"/>
      <c r="J2529" s="163"/>
      <c r="K2529" s="164"/>
      <c r="L2529" s="164"/>
      <c r="M2529" s="163"/>
      <c r="N2529" s="163"/>
      <c r="O2529" s="163"/>
    </row>
    <row r="2530" spans="1:15">
      <c r="A2530" s="163"/>
      <c r="B2530" s="163"/>
      <c r="C2530" s="163"/>
      <c r="D2530" s="163"/>
      <c r="E2530" s="164"/>
      <c r="F2530" s="164"/>
      <c r="G2530" s="163"/>
      <c r="H2530" s="163"/>
      <c r="I2530" s="163"/>
      <c r="J2530" s="163"/>
      <c r="K2530" s="164"/>
      <c r="L2530" s="164"/>
      <c r="M2530" s="163"/>
      <c r="N2530" s="163"/>
      <c r="O2530" s="163"/>
    </row>
    <row r="2531" spans="1:15">
      <c r="A2531" s="163"/>
      <c r="B2531" s="163"/>
      <c r="C2531" s="163"/>
      <c r="D2531" s="163"/>
      <c r="E2531" s="164"/>
      <c r="F2531" s="164"/>
      <c r="G2531" s="163"/>
      <c r="H2531" s="163"/>
      <c r="I2531" s="163"/>
      <c r="J2531" s="163"/>
      <c r="K2531" s="164"/>
      <c r="L2531" s="164"/>
      <c r="M2531" s="163"/>
      <c r="N2531" s="163"/>
      <c r="O2531" s="163"/>
    </row>
    <row r="2532" spans="1:15">
      <c r="A2532" s="163"/>
      <c r="B2532" s="163"/>
      <c r="C2532" s="163"/>
      <c r="D2532" s="163"/>
      <c r="E2532" s="164"/>
      <c r="F2532" s="164"/>
      <c r="G2532" s="163"/>
      <c r="H2532" s="163"/>
      <c r="I2532" s="163"/>
      <c r="J2532" s="163"/>
      <c r="K2532" s="164"/>
      <c r="L2532" s="164"/>
      <c r="M2532" s="163"/>
      <c r="N2532" s="163"/>
      <c r="O2532" s="163"/>
    </row>
    <row r="2533" spans="1:15">
      <c r="A2533" s="163"/>
      <c r="B2533" s="163"/>
      <c r="C2533" s="163"/>
      <c r="D2533" s="163"/>
      <c r="E2533" s="164"/>
      <c r="F2533" s="164"/>
      <c r="G2533" s="163"/>
      <c r="H2533" s="163"/>
      <c r="I2533" s="163"/>
      <c r="J2533" s="163"/>
      <c r="K2533" s="164"/>
      <c r="L2533" s="164"/>
      <c r="M2533" s="163"/>
      <c r="N2533" s="163"/>
      <c r="O2533" s="163"/>
    </row>
    <row r="2534" spans="1:15">
      <c r="A2534" s="163"/>
      <c r="B2534" s="163"/>
      <c r="C2534" s="163"/>
      <c r="D2534" s="163"/>
      <c r="E2534" s="164"/>
      <c r="F2534" s="164"/>
      <c r="G2534" s="163"/>
      <c r="H2534" s="163"/>
      <c r="I2534" s="163"/>
      <c r="J2534" s="163"/>
      <c r="K2534" s="164"/>
      <c r="L2534" s="164"/>
      <c r="M2534" s="163"/>
      <c r="N2534" s="163"/>
      <c r="O2534" s="163"/>
    </row>
    <row r="2535" spans="1:15">
      <c r="A2535" s="163"/>
      <c r="B2535" s="163"/>
      <c r="C2535" s="163"/>
      <c r="D2535" s="163"/>
      <c r="E2535" s="164"/>
      <c r="F2535" s="164"/>
      <c r="G2535" s="163"/>
      <c r="H2535" s="163"/>
      <c r="I2535" s="163"/>
      <c r="J2535" s="163"/>
      <c r="K2535" s="164"/>
      <c r="L2535" s="164"/>
      <c r="M2535" s="163"/>
      <c r="N2535" s="163"/>
      <c r="O2535" s="163"/>
    </row>
    <row r="2536" spans="1:15">
      <c r="A2536" s="163"/>
      <c r="B2536" s="163"/>
      <c r="C2536" s="163"/>
      <c r="D2536" s="163"/>
      <c r="E2536" s="164"/>
      <c r="F2536" s="164"/>
      <c r="G2536" s="163"/>
      <c r="H2536" s="163"/>
      <c r="I2536" s="163"/>
      <c r="J2536" s="163"/>
      <c r="K2536" s="164"/>
      <c r="L2536" s="164"/>
      <c r="M2536" s="163"/>
      <c r="N2536" s="163"/>
      <c r="O2536" s="163"/>
    </row>
    <row r="2537" spans="1:15">
      <c r="A2537" s="163"/>
      <c r="B2537" s="163"/>
      <c r="C2537" s="163"/>
      <c r="D2537" s="163"/>
      <c r="E2537" s="164"/>
      <c r="F2537" s="164"/>
      <c r="G2537" s="163"/>
      <c r="H2537" s="163"/>
      <c r="I2537" s="163"/>
      <c r="J2537" s="163"/>
      <c r="K2537" s="164"/>
      <c r="L2537" s="164"/>
      <c r="M2537" s="163"/>
      <c r="N2537" s="163"/>
      <c r="O2537" s="163"/>
    </row>
    <row r="2538" spans="1:15">
      <c r="A2538" s="163"/>
      <c r="B2538" s="163"/>
      <c r="C2538" s="163"/>
      <c r="D2538" s="163"/>
      <c r="E2538" s="164"/>
      <c r="F2538" s="164"/>
      <c r="G2538" s="163"/>
      <c r="H2538" s="163"/>
      <c r="I2538" s="163"/>
      <c r="J2538" s="163"/>
      <c r="K2538" s="164"/>
      <c r="L2538" s="164"/>
      <c r="M2538" s="163"/>
      <c r="N2538" s="163"/>
      <c r="O2538" s="163"/>
    </row>
    <row r="2539" spans="1:15">
      <c r="A2539" s="163"/>
      <c r="B2539" s="163"/>
      <c r="C2539" s="163"/>
      <c r="D2539" s="163"/>
      <c r="E2539" s="164"/>
      <c r="F2539" s="164"/>
      <c r="G2539" s="163"/>
      <c r="H2539" s="163"/>
      <c r="I2539" s="163"/>
      <c r="J2539" s="163"/>
      <c r="K2539" s="164"/>
      <c r="L2539" s="164"/>
      <c r="M2539" s="163"/>
      <c r="N2539" s="163"/>
      <c r="O2539" s="163"/>
    </row>
    <row r="2540" spans="1:15">
      <c r="A2540" s="163"/>
      <c r="B2540" s="163"/>
      <c r="C2540" s="163"/>
      <c r="D2540" s="163"/>
      <c r="E2540" s="164"/>
      <c r="F2540" s="164"/>
      <c r="G2540" s="163"/>
      <c r="H2540" s="163"/>
      <c r="I2540" s="163"/>
      <c r="J2540" s="163"/>
      <c r="K2540" s="164"/>
      <c r="L2540" s="164"/>
      <c r="M2540" s="163"/>
      <c r="N2540" s="163"/>
      <c r="O2540" s="163"/>
    </row>
    <row r="2541" spans="1:15">
      <c r="A2541" s="163"/>
      <c r="B2541" s="163"/>
      <c r="C2541" s="163"/>
      <c r="D2541" s="163"/>
      <c r="E2541" s="164"/>
      <c r="F2541" s="164"/>
      <c r="G2541" s="163"/>
      <c r="H2541" s="163"/>
      <c r="I2541" s="163"/>
      <c r="J2541" s="163"/>
      <c r="K2541" s="164"/>
      <c r="L2541" s="164"/>
      <c r="M2541" s="163"/>
      <c r="N2541" s="163"/>
      <c r="O2541" s="163"/>
    </row>
    <row r="2542" spans="1:15">
      <c r="A2542" s="163"/>
      <c r="B2542" s="163"/>
      <c r="C2542" s="163"/>
      <c r="D2542" s="163"/>
      <c r="E2542" s="164"/>
      <c r="F2542" s="164"/>
      <c r="G2542" s="163"/>
      <c r="H2542" s="163"/>
      <c r="I2542" s="163"/>
      <c r="J2542" s="163"/>
      <c r="K2542" s="164"/>
      <c r="L2542" s="164"/>
      <c r="M2542" s="163"/>
      <c r="N2542" s="163"/>
      <c r="O2542" s="163"/>
    </row>
    <row r="2543" spans="1:15">
      <c r="A2543" s="163"/>
      <c r="B2543" s="163"/>
      <c r="C2543" s="163"/>
      <c r="D2543" s="163"/>
      <c r="E2543" s="164"/>
      <c r="F2543" s="164"/>
      <c r="G2543" s="163"/>
      <c r="H2543" s="163"/>
      <c r="I2543" s="163"/>
      <c r="J2543" s="163"/>
      <c r="K2543" s="164"/>
      <c r="L2543" s="164"/>
      <c r="M2543" s="163"/>
      <c r="N2543" s="163"/>
      <c r="O2543" s="163"/>
    </row>
    <row r="2544" spans="1:15">
      <c r="A2544" s="163"/>
      <c r="B2544" s="163"/>
      <c r="C2544" s="163"/>
      <c r="D2544" s="163"/>
      <c r="E2544" s="164"/>
      <c r="F2544" s="164"/>
      <c r="G2544" s="163"/>
      <c r="H2544" s="163"/>
      <c r="I2544" s="163"/>
      <c r="J2544" s="163"/>
      <c r="K2544" s="164"/>
      <c r="L2544" s="164"/>
      <c r="M2544" s="163"/>
      <c r="N2544" s="163"/>
      <c r="O2544" s="163"/>
    </row>
    <row r="2545" spans="1:15">
      <c r="A2545" s="163"/>
      <c r="B2545" s="163"/>
      <c r="C2545" s="163"/>
      <c r="D2545" s="163"/>
      <c r="E2545" s="164"/>
      <c r="F2545" s="164"/>
      <c r="G2545" s="163"/>
      <c r="H2545" s="163"/>
      <c r="I2545" s="163"/>
      <c r="J2545" s="163"/>
      <c r="K2545" s="164"/>
      <c r="L2545" s="164"/>
      <c r="M2545" s="163"/>
      <c r="N2545" s="163"/>
      <c r="O2545" s="163"/>
    </row>
    <row r="2546" spans="1:15">
      <c r="A2546" s="163"/>
      <c r="B2546" s="163"/>
      <c r="C2546" s="163"/>
      <c r="D2546" s="163"/>
      <c r="E2546" s="164"/>
      <c r="F2546" s="164"/>
      <c r="G2546" s="163"/>
      <c r="H2546" s="163"/>
      <c r="I2546" s="163"/>
      <c r="J2546" s="163"/>
      <c r="K2546" s="164"/>
      <c r="L2546" s="164"/>
      <c r="M2546" s="163"/>
      <c r="N2546" s="163"/>
      <c r="O2546" s="163"/>
    </row>
    <row r="2547" spans="1:15">
      <c r="A2547" s="163"/>
      <c r="B2547" s="163"/>
      <c r="C2547" s="163"/>
      <c r="D2547" s="163"/>
      <c r="E2547" s="164"/>
      <c r="F2547" s="164"/>
      <c r="G2547" s="163"/>
      <c r="H2547" s="163"/>
      <c r="I2547" s="163"/>
      <c r="J2547" s="163"/>
      <c r="K2547" s="164"/>
      <c r="L2547" s="164"/>
      <c r="M2547" s="163"/>
      <c r="N2547" s="163"/>
      <c r="O2547" s="163"/>
    </row>
    <row r="2548" spans="1:15">
      <c r="A2548" s="163"/>
      <c r="B2548" s="163"/>
      <c r="C2548" s="163"/>
      <c r="D2548" s="163"/>
      <c r="E2548" s="164"/>
      <c r="F2548" s="164"/>
      <c r="G2548" s="163"/>
      <c r="H2548" s="163"/>
      <c r="I2548" s="163"/>
      <c r="J2548" s="163"/>
      <c r="K2548" s="164"/>
      <c r="L2548" s="164"/>
      <c r="M2548" s="163"/>
      <c r="N2548" s="163"/>
      <c r="O2548" s="163"/>
    </row>
    <row r="2549" spans="1:15">
      <c r="A2549" s="163"/>
      <c r="B2549" s="163"/>
      <c r="C2549" s="163"/>
      <c r="D2549" s="163"/>
      <c r="E2549" s="164"/>
      <c r="F2549" s="164"/>
      <c r="G2549" s="163"/>
      <c r="H2549" s="163"/>
      <c r="I2549" s="163"/>
      <c r="J2549" s="163"/>
      <c r="K2549" s="164"/>
      <c r="L2549" s="164"/>
      <c r="M2549" s="163"/>
      <c r="N2549" s="163"/>
      <c r="O2549" s="163"/>
    </row>
    <row r="2550" spans="1:15">
      <c r="A2550" s="163"/>
      <c r="B2550" s="163"/>
      <c r="C2550" s="163"/>
      <c r="D2550" s="163"/>
      <c r="E2550" s="164"/>
      <c r="F2550" s="164"/>
      <c r="G2550" s="163"/>
      <c r="H2550" s="163"/>
      <c r="I2550" s="163"/>
      <c r="J2550" s="163"/>
      <c r="K2550" s="164"/>
      <c r="L2550" s="164"/>
      <c r="M2550" s="163"/>
      <c r="N2550" s="163"/>
      <c r="O2550" s="163"/>
    </row>
    <row r="2551" spans="1:15">
      <c r="A2551" s="163"/>
      <c r="B2551" s="163"/>
      <c r="C2551" s="163"/>
      <c r="D2551" s="163"/>
      <c r="E2551" s="164"/>
      <c r="F2551" s="164"/>
      <c r="G2551" s="163"/>
      <c r="H2551" s="163"/>
      <c r="I2551" s="163"/>
      <c r="J2551" s="163"/>
      <c r="K2551" s="164"/>
      <c r="L2551" s="164"/>
      <c r="M2551" s="163"/>
      <c r="N2551" s="163"/>
      <c r="O2551" s="163"/>
    </row>
    <row r="2552" spans="1:15">
      <c r="A2552" s="163"/>
      <c r="B2552" s="163"/>
      <c r="C2552" s="163"/>
      <c r="D2552" s="163"/>
      <c r="E2552" s="164"/>
      <c r="F2552" s="164"/>
      <c r="G2552" s="163"/>
      <c r="H2552" s="163"/>
      <c r="I2552" s="163"/>
      <c r="J2552" s="163"/>
      <c r="K2552" s="164"/>
      <c r="L2552" s="164"/>
      <c r="M2552" s="163"/>
      <c r="N2552" s="163"/>
      <c r="O2552" s="163"/>
    </row>
    <row r="2553" spans="1:15">
      <c r="A2553" s="163"/>
      <c r="B2553" s="163"/>
      <c r="C2553" s="163"/>
      <c r="D2553" s="163"/>
      <c r="E2553" s="164"/>
      <c r="F2553" s="164"/>
      <c r="G2553" s="163"/>
      <c r="H2553" s="163"/>
      <c r="I2553" s="163"/>
      <c r="J2553" s="163"/>
      <c r="K2553" s="164"/>
      <c r="L2553" s="164"/>
      <c r="M2553" s="163"/>
      <c r="N2553" s="163"/>
      <c r="O2553" s="163"/>
    </row>
    <row r="2554" spans="1:15">
      <c r="A2554" s="163"/>
      <c r="B2554" s="163"/>
      <c r="C2554" s="163"/>
      <c r="D2554" s="163"/>
      <c r="E2554" s="164"/>
      <c r="F2554" s="164"/>
      <c r="G2554" s="163"/>
      <c r="H2554" s="163"/>
      <c r="I2554" s="163"/>
      <c r="J2554" s="163"/>
      <c r="K2554" s="164"/>
      <c r="L2554" s="164"/>
      <c r="M2554" s="163"/>
      <c r="N2554" s="163"/>
      <c r="O2554" s="163"/>
    </row>
    <row r="2555" spans="1:15">
      <c r="A2555" s="163"/>
      <c r="B2555" s="163"/>
      <c r="C2555" s="163"/>
      <c r="D2555" s="163"/>
      <c r="E2555" s="164"/>
      <c r="F2555" s="164"/>
      <c r="G2555" s="163"/>
      <c r="H2555" s="163"/>
      <c r="I2555" s="163"/>
      <c r="J2555" s="163"/>
      <c r="K2555" s="164"/>
      <c r="L2555" s="164"/>
      <c r="M2555" s="163"/>
      <c r="N2555" s="163"/>
      <c r="O2555" s="163"/>
    </row>
    <row r="2556" spans="1:15">
      <c r="A2556" s="163"/>
      <c r="B2556" s="163"/>
      <c r="C2556" s="163"/>
      <c r="D2556" s="163"/>
      <c r="E2556" s="164"/>
      <c r="F2556" s="164"/>
      <c r="G2556" s="163"/>
      <c r="H2556" s="163"/>
      <c r="I2556" s="163"/>
      <c r="J2556" s="163"/>
      <c r="K2556" s="164"/>
      <c r="L2556" s="164"/>
      <c r="M2556" s="163"/>
      <c r="N2556" s="163"/>
      <c r="O2556" s="163"/>
    </row>
    <row r="2557" spans="1:15">
      <c r="A2557" s="163"/>
      <c r="B2557" s="163"/>
      <c r="C2557" s="163"/>
      <c r="D2557" s="163"/>
      <c r="E2557" s="164"/>
      <c r="F2557" s="164"/>
      <c r="G2557" s="163"/>
      <c r="H2557" s="163"/>
      <c r="I2557" s="163"/>
      <c r="J2557" s="163"/>
      <c r="K2557" s="164"/>
      <c r="L2557" s="164"/>
      <c r="M2557" s="163"/>
      <c r="N2557" s="163"/>
      <c r="O2557" s="163"/>
    </row>
    <row r="2558" spans="1:15">
      <c r="A2558" s="163"/>
      <c r="B2558" s="163"/>
      <c r="C2558" s="163"/>
      <c r="D2558" s="163"/>
      <c r="E2558" s="164"/>
      <c r="F2558" s="164"/>
      <c r="G2558" s="163"/>
      <c r="H2558" s="163"/>
      <c r="I2558" s="163"/>
      <c r="J2558" s="163"/>
      <c r="K2558" s="164"/>
      <c r="L2558" s="164"/>
      <c r="M2558" s="163"/>
      <c r="N2558" s="163"/>
      <c r="O2558" s="163"/>
    </row>
    <row r="2559" spans="1:15">
      <c r="A2559" s="163"/>
      <c r="B2559" s="163"/>
      <c r="C2559" s="163"/>
      <c r="D2559" s="163"/>
      <c r="E2559" s="164"/>
      <c r="F2559" s="164"/>
      <c r="G2559" s="163"/>
      <c r="H2559" s="163"/>
      <c r="I2559" s="163"/>
      <c r="J2559" s="163"/>
      <c r="K2559" s="164"/>
      <c r="L2559" s="164"/>
      <c r="M2559" s="163"/>
      <c r="N2559" s="163"/>
      <c r="O2559" s="163"/>
    </row>
    <row r="2560" spans="1:15">
      <c r="A2560" s="163"/>
      <c r="B2560" s="163"/>
      <c r="C2560" s="163"/>
      <c r="D2560" s="163"/>
      <c r="E2560" s="164"/>
      <c r="F2560" s="164"/>
      <c r="G2560" s="163"/>
      <c r="H2560" s="163"/>
      <c r="I2560" s="163"/>
      <c r="J2560" s="163"/>
      <c r="K2560" s="164"/>
      <c r="L2560" s="164"/>
      <c r="M2560" s="163"/>
      <c r="N2560" s="163"/>
      <c r="O2560" s="163"/>
    </row>
    <row r="2561" spans="1:15">
      <c r="A2561" s="163"/>
      <c r="B2561" s="163"/>
      <c r="C2561" s="163"/>
      <c r="D2561" s="163"/>
      <c r="E2561" s="164"/>
      <c r="F2561" s="164"/>
      <c r="G2561" s="163"/>
      <c r="H2561" s="163"/>
      <c r="I2561" s="163"/>
      <c r="J2561" s="163"/>
      <c r="K2561" s="164"/>
      <c r="L2561" s="164"/>
      <c r="M2561" s="163"/>
      <c r="N2561" s="163"/>
      <c r="O2561" s="163"/>
    </row>
    <row r="2562" spans="1:15">
      <c r="A2562" s="163"/>
      <c r="B2562" s="163"/>
      <c r="C2562" s="163"/>
      <c r="D2562" s="163"/>
      <c r="E2562" s="164"/>
      <c r="F2562" s="164"/>
      <c r="G2562" s="163"/>
      <c r="H2562" s="163"/>
      <c r="I2562" s="163"/>
      <c r="J2562" s="163"/>
      <c r="K2562" s="164"/>
      <c r="L2562" s="164"/>
      <c r="M2562" s="163"/>
      <c r="N2562" s="163"/>
      <c r="O2562" s="163"/>
    </row>
    <row r="2563" spans="1:15">
      <c r="A2563" s="163"/>
      <c r="B2563" s="163"/>
      <c r="C2563" s="163"/>
      <c r="D2563" s="163"/>
      <c r="E2563" s="164"/>
      <c r="F2563" s="164"/>
      <c r="G2563" s="163"/>
      <c r="H2563" s="163"/>
      <c r="I2563" s="163"/>
      <c r="J2563" s="163"/>
      <c r="K2563" s="164"/>
      <c r="L2563" s="164"/>
      <c r="M2563" s="163"/>
      <c r="N2563" s="163"/>
      <c r="O2563" s="163"/>
    </row>
    <row r="2564" spans="1:15">
      <c r="A2564" s="163"/>
      <c r="B2564" s="163"/>
      <c r="C2564" s="163"/>
      <c r="D2564" s="163"/>
      <c r="E2564" s="164"/>
      <c r="F2564" s="164"/>
      <c r="G2564" s="163"/>
      <c r="H2564" s="163"/>
      <c r="I2564" s="163"/>
      <c r="J2564" s="163"/>
      <c r="K2564" s="164"/>
      <c r="L2564" s="164"/>
      <c r="M2564" s="163"/>
      <c r="N2564" s="163"/>
      <c r="O2564" s="163"/>
    </row>
    <row r="2565" spans="1:15">
      <c r="A2565" s="163"/>
      <c r="B2565" s="163"/>
      <c r="C2565" s="163"/>
      <c r="D2565" s="163"/>
      <c r="E2565" s="164"/>
      <c r="F2565" s="164"/>
      <c r="G2565" s="163"/>
      <c r="H2565" s="163"/>
      <c r="I2565" s="163"/>
      <c r="J2565" s="163"/>
      <c r="K2565" s="164"/>
      <c r="L2565" s="164"/>
      <c r="M2565" s="163"/>
      <c r="N2565" s="163"/>
      <c r="O2565" s="163"/>
    </row>
    <row r="2566" spans="1:15">
      <c r="A2566" s="163"/>
      <c r="B2566" s="163"/>
      <c r="C2566" s="163"/>
      <c r="D2566" s="163"/>
      <c r="E2566" s="164"/>
      <c r="F2566" s="164"/>
      <c r="G2566" s="163"/>
      <c r="H2566" s="163"/>
      <c r="I2566" s="163"/>
      <c r="J2566" s="163"/>
      <c r="K2566" s="164"/>
      <c r="L2566" s="164"/>
      <c r="M2566" s="163"/>
      <c r="N2566" s="163"/>
      <c r="O2566" s="163"/>
    </row>
    <row r="2567" spans="1:15">
      <c r="A2567" s="163"/>
      <c r="B2567" s="163"/>
      <c r="C2567" s="163"/>
      <c r="D2567" s="163"/>
      <c r="E2567" s="164"/>
      <c r="F2567" s="164"/>
      <c r="G2567" s="163"/>
      <c r="H2567" s="163"/>
      <c r="I2567" s="163"/>
      <c r="J2567" s="163"/>
      <c r="K2567" s="164"/>
      <c r="L2567" s="164"/>
      <c r="M2567" s="163"/>
      <c r="N2567" s="163"/>
      <c r="O2567" s="163"/>
    </row>
    <row r="2568" spans="1:15">
      <c r="A2568" s="163"/>
      <c r="B2568" s="163"/>
      <c r="C2568" s="163"/>
      <c r="D2568" s="163"/>
      <c r="E2568" s="164"/>
      <c r="F2568" s="164"/>
      <c r="G2568" s="163"/>
      <c r="H2568" s="163"/>
      <c r="I2568" s="163"/>
      <c r="J2568" s="163"/>
      <c r="K2568" s="164"/>
      <c r="L2568" s="164"/>
      <c r="M2568" s="163"/>
      <c r="N2568" s="163"/>
      <c r="O2568" s="163"/>
    </row>
    <row r="2569" spans="1:15">
      <c r="A2569" s="163"/>
      <c r="B2569" s="163"/>
      <c r="C2569" s="163"/>
      <c r="D2569" s="163"/>
      <c r="E2569" s="164"/>
      <c r="F2569" s="164"/>
      <c r="G2569" s="163"/>
      <c r="H2569" s="163"/>
      <c r="I2569" s="163"/>
      <c r="J2569" s="163"/>
      <c r="K2569" s="164"/>
      <c r="L2569" s="164"/>
      <c r="M2569" s="163"/>
      <c r="N2569" s="163"/>
      <c r="O2569" s="163"/>
    </row>
    <row r="2570" spans="1:15">
      <c r="A2570" s="163"/>
      <c r="B2570" s="163"/>
      <c r="C2570" s="163"/>
      <c r="D2570" s="163"/>
      <c r="E2570" s="164"/>
      <c r="F2570" s="164"/>
      <c r="G2570" s="163"/>
      <c r="H2570" s="163"/>
      <c r="I2570" s="163"/>
      <c r="J2570" s="163"/>
      <c r="K2570" s="164"/>
      <c r="L2570" s="164"/>
      <c r="M2570" s="163"/>
      <c r="N2570" s="163"/>
      <c r="O2570" s="163"/>
    </row>
    <row r="2571" spans="1:15">
      <c r="A2571" s="163"/>
      <c r="B2571" s="163"/>
      <c r="C2571" s="163"/>
      <c r="D2571" s="163"/>
      <c r="E2571" s="164"/>
      <c r="F2571" s="164"/>
      <c r="G2571" s="163"/>
      <c r="H2571" s="163"/>
      <c r="I2571" s="163"/>
      <c r="J2571" s="163"/>
      <c r="K2571" s="164"/>
      <c r="L2571" s="164"/>
      <c r="M2571" s="163"/>
      <c r="N2571" s="163"/>
      <c r="O2571" s="163"/>
    </row>
    <row r="2572" spans="1:15">
      <c r="A2572" s="163"/>
      <c r="B2572" s="163"/>
      <c r="C2572" s="163"/>
      <c r="D2572" s="163"/>
      <c r="E2572" s="164"/>
      <c r="F2572" s="164"/>
      <c r="G2572" s="163"/>
      <c r="H2572" s="163"/>
      <c r="I2572" s="163"/>
      <c r="J2572" s="163"/>
      <c r="K2572" s="164"/>
      <c r="L2572" s="164"/>
      <c r="M2572" s="163"/>
      <c r="N2572" s="163"/>
      <c r="O2572" s="163"/>
    </row>
    <row r="2573" spans="1:15">
      <c r="A2573" s="163"/>
      <c r="B2573" s="163"/>
      <c r="C2573" s="163"/>
      <c r="D2573" s="163"/>
      <c r="E2573" s="164"/>
      <c r="F2573" s="164"/>
      <c r="G2573" s="163"/>
      <c r="H2573" s="163"/>
      <c r="I2573" s="163"/>
      <c r="J2573" s="163"/>
      <c r="K2573" s="164"/>
      <c r="L2573" s="164"/>
      <c r="M2573" s="163"/>
      <c r="N2573" s="163"/>
      <c r="O2573" s="163"/>
    </row>
    <row r="2574" spans="1:15">
      <c r="A2574" s="163"/>
      <c r="B2574" s="163"/>
      <c r="C2574" s="163"/>
      <c r="D2574" s="163"/>
      <c r="E2574" s="164"/>
      <c r="F2574" s="164"/>
      <c r="G2574" s="163"/>
      <c r="H2574" s="163"/>
      <c r="I2574" s="163"/>
      <c r="J2574" s="163"/>
      <c r="K2574" s="164"/>
      <c r="L2574" s="164"/>
      <c r="M2574" s="163"/>
      <c r="N2574" s="163"/>
      <c r="O2574" s="163"/>
    </row>
    <row r="2575" spans="1:15">
      <c r="A2575" s="163"/>
      <c r="B2575" s="163"/>
      <c r="C2575" s="163"/>
      <c r="D2575" s="163"/>
      <c r="E2575" s="164"/>
      <c r="F2575" s="164"/>
      <c r="G2575" s="163"/>
      <c r="H2575" s="163"/>
      <c r="I2575" s="163"/>
      <c r="J2575" s="163"/>
      <c r="K2575" s="164"/>
      <c r="L2575" s="164"/>
      <c r="M2575" s="163"/>
      <c r="N2575" s="163"/>
      <c r="O2575" s="163"/>
    </row>
    <row r="2576" spans="1:15">
      <c r="A2576" s="163"/>
      <c r="B2576" s="163"/>
      <c r="C2576" s="163"/>
      <c r="D2576" s="163"/>
      <c r="E2576" s="164"/>
      <c r="F2576" s="164"/>
      <c r="G2576" s="163"/>
      <c r="H2576" s="163"/>
      <c r="I2576" s="163"/>
      <c r="J2576" s="163"/>
      <c r="K2576" s="164"/>
      <c r="L2576" s="164"/>
      <c r="M2576" s="163"/>
      <c r="N2576" s="163"/>
      <c r="O2576" s="163"/>
    </row>
    <row r="2577" spans="1:15">
      <c r="A2577" s="163"/>
      <c r="B2577" s="163"/>
      <c r="C2577" s="163"/>
      <c r="D2577" s="163"/>
      <c r="E2577" s="164"/>
      <c r="F2577" s="164"/>
      <c r="G2577" s="163"/>
      <c r="H2577" s="163"/>
      <c r="I2577" s="163"/>
      <c r="J2577" s="163"/>
      <c r="K2577" s="164"/>
      <c r="L2577" s="164"/>
      <c r="M2577" s="163"/>
      <c r="N2577" s="163"/>
      <c r="O2577" s="163"/>
    </row>
    <row r="2578" spans="1:15">
      <c r="A2578" s="163"/>
      <c r="B2578" s="163"/>
      <c r="C2578" s="163"/>
      <c r="D2578" s="163"/>
      <c r="E2578" s="164"/>
      <c r="F2578" s="164"/>
      <c r="G2578" s="163"/>
      <c r="H2578" s="163"/>
      <c r="I2578" s="163"/>
      <c r="J2578" s="163"/>
      <c r="K2578" s="164"/>
      <c r="L2578" s="164"/>
      <c r="M2578" s="163"/>
      <c r="N2578" s="163"/>
      <c r="O2578" s="163"/>
    </row>
    <row r="2579" spans="1:15">
      <c r="A2579" s="163"/>
      <c r="B2579" s="163"/>
      <c r="C2579" s="163"/>
      <c r="D2579" s="163"/>
      <c r="E2579" s="164"/>
      <c r="F2579" s="164"/>
      <c r="G2579" s="163"/>
      <c r="H2579" s="163"/>
      <c r="I2579" s="163"/>
      <c r="J2579" s="163"/>
      <c r="K2579" s="164"/>
      <c r="L2579" s="164"/>
      <c r="M2579" s="163"/>
      <c r="N2579" s="163"/>
      <c r="O2579" s="163"/>
    </row>
    <row r="2580" spans="1:15">
      <c r="A2580" s="163"/>
      <c r="B2580" s="163"/>
      <c r="C2580" s="163"/>
      <c r="D2580" s="163"/>
      <c r="E2580" s="164"/>
      <c r="F2580" s="164"/>
      <c r="G2580" s="163"/>
      <c r="H2580" s="163"/>
      <c r="I2580" s="163"/>
      <c r="J2580" s="163"/>
      <c r="K2580" s="164"/>
      <c r="L2580" s="164"/>
      <c r="M2580" s="163"/>
      <c r="N2580" s="163"/>
      <c r="O2580" s="163"/>
    </row>
    <row r="2581" spans="1:15">
      <c r="A2581" s="163"/>
      <c r="B2581" s="163"/>
      <c r="C2581" s="163"/>
      <c r="D2581" s="163"/>
      <c r="E2581" s="164"/>
      <c r="F2581" s="164"/>
      <c r="G2581" s="163"/>
      <c r="H2581" s="163"/>
      <c r="I2581" s="163"/>
      <c r="J2581" s="163"/>
      <c r="K2581" s="164"/>
      <c r="L2581" s="164"/>
      <c r="M2581" s="163"/>
      <c r="N2581" s="163"/>
      <c r="O2581" s="163"/>
    </row>
    <row r="2582" spans="1:15">
      <c r="A2582" s="163"/>
      <c r="B2582" s="163"/>
      <c r="C2582" s="163"/>
      <c r="D2582" s="163"/>
      <c r="E2582" s="164"/>
      <c r="F2582" s="164"/>
      <c r="G2582" s="163"/>
      <c r="H2582" s="163"/>
      <c r="I2582" s="163"/>
      <c r="J2582" s="163"/>
      <c r="K2582" s="164"/>
      <c r="L2582" s="164"/>
      <c r="M2582" s="163"/>
      <c r="N2582" s="163"/>
      <c r="O2582" s="163"/>
    </row>
    <row r="2583" spans="1:15">
      <c r="A2583" s="163"/>
      <c r="B2583" s="163"/>
      <c r="C2583" s="163"/>
      <c r="D2583" s="163"/>
      <c r="E2583" s="164"/>
      <c r="F2583" s="164"/>
      <c r="G2583" s="163"/>
      <c r="H2583" s="163"/>
      <c r="I2583" s="163"/>
      <c r="J2583" s="163"/>
      <c r="K2583" s="164"/>
      <c r="L2583" s="164"/>
      <c r="M2583" s="163"/>
      <c r="N2583" s="163"/>
      <c r="O2583" s="163"/>
    </row>
    <row r="2584" spans="1:15">
      <c r="A2584" s="163"/>
      <c r="B2584" s="163"/>
      <c r="C2584" s="163"/>
      <c r="D2584" s="163"/>
      <c r="E2584" s="164"/>
      <c r="F2584" s="164"/>
      <c r="G2584" s="163"/>
      <c r="H2584" s="163"/>
      <c r="I2584" s="163"/>
      <c r="J2584" s="163"/>
      <c r="K2584" s="164"/>
      <c r="L2584" s="164"/>
      <c r="M2584" s="163"/>
      <c r="N2584" s="163"/>
      <c r="O2584" s="163"/>
    </row>
    <row r="2585" spans="1:15">
      <c r="A2585" s="163"/>
      <c r="B2585" s="163"/>
      <c r="C2585" s="163"/>
      <c r="D2585" s="163"/>
      <c r="E2585" s="164"/>
      <c r="F2585" s="164"/>
      <c r="G2585" s="163"/>
      <c r="H2585" s="163"/>
      <c r="I2585" s="163"/>
      <c r="J2585" s="163"/>
      <c r="K2585" s="164"/>
      <c r="L2585" s="164"/>
      <c r="M2585" s="163"/>
      <c r="N2585" s="163"/>
      <c r="O2585" s="163"/>
    </row>
    <row r="2586" spans="1:15">
      <c r="A2586" s="163"/>
      <c r="B2586" s="163"/>
      <c r="C2586" s="163"/>
      <c r="D2586" s="163"/>
      <c r="E2586" s="164"/>
      <c r="F2586" s="164"/>
      <c r="G2586" s="163"/>
      <c r="H2586" s="163"/>
      <c r="I2586" s="163"/>
      <c r="J2586" s="163"/>
      <c r="K2586" s="164"/>
      <c r="L2586" s="164"/>
      <c r="M2586" s="163"/>
      <c r="N2586" s="163"/>
      <c r="O2586" s="163"/>
    </row>
    <row r="2587" spans="1:15">
      <c r="A2587" s="163"/>
      <c r="B2587" s="163"/>
      <c r="C2587" s="163"/>
      <c r="D2587" s="163"/>
      <c r="E2587" s="164"/>
      <c r="F2587" s="164"/>
      <c r="G2587" s="163"/>
      <c r="H2587" s="163"/>
      <c r="I2587" s="163"/>
      <c r="J2587" s="163"/>
      <c r="K2587" s="164"/>
      <c r="L2587" s="164"/>
      <c r="M2587" s="163"/>
      <c r="N2587" s="163"/>
      <c r="O2587" s="163"/>
    </row>
    <row r="2588" spans="1:15">
      <c r="A2588" s="163"/>
      <c r="B2588" s="163"/>
      <c r="C2588" s="163"/>
      <c r="D2588" s="163"/>
      <c r="E2588" s="164"/>
      <c r="F2588" s="164"/>
      <c r="G2588" s="163"/>
      <c r="H2588" s="163"/>
      <c r="I2588" s="163"/>
      <c r="J2588" s="163"/>
      <c r="K2588" s="164"/>
      <c r="L2588" s="164"/>
      <c r="M2588" s="163"/>
      <c r="N2588" s="163"/>
      <c r="O2588" s="163"/>
    </row>
    <row r="2589" spans="1:15">
      <c r="A2589" s="163"/>
      <c r="B2589" s="163"/>
      <c r="C2589" s="163"/>
      <c r="D2589" s="163"/>
      <c r="E2589" s="164"/>
      <c r="F2589" s="164"/>
      <c r="G2589" s="163"/>
      <c r="H2589" s="163"/>
      <c r="I2589" s="163"/>
      <c r="J2589" s="163"/>
      <c r="K2589" s="164"/>
      <c r="L2589" s="164"/>
      <c r="M2589" s="163"/>
      <c r="N2589" s="163"/>
      <c r="O2589" s="163"/>
    </row>
    <row r="2590" spans="1:15">
      <c r="A2590" s="163"/>
      <c r="B2590" s="163"/>
      <c r="C2590" s="163"/>
      <c r="D2590" s="163"/>
      <c r="E2590" s="164"/>
      <c r="F2590" s="164"/>
      <c r="G2590" s="163"/>
      <c r="H2590" s="163"/>
      <c r="I2590" s="163"/>
      <c r="J2590" s="163"/>
      <c r="K2590" s="164"/>
      <c r="L2590" s="164"/>
      <c r="M2590" s="163"/>
      <c r="N2590" s="163"/>
      <c r="O2590" s="163"/>
    </row>
    <row r="2591" spans="1:15">
      <c r="A2591" s="163"/>
      <c r="B2591" s="163"/>
      <c r="C2591" s="163"/>
      <c r="D2591" s="163"/>
      <c r="E2591" s="164"/>
      <c r="F2591" s="164"/>
      <c r="G2591" s="163"/>
      <c r="H2591" s="163"/>
      <c r="I2591" s="163"/>
      <c r="J2591" s="163"/>
      <c r="K2591" s="164"/>
      <c r="L2591" s="164"/>
      <c r="M2591" s="163"/>
      <c r="N2591" s="163"/>
      <c r="O2591" s="163"/>
    </row>
    <row r="2592" spans="1:15">
      <c r="A2592" s="163"/>
      <c r="B2592" s="163"/>
      <c r="C2592" s="163"/>
      <c r="D2592" s="163"/>
      <c r="E2592" s="164"/>
      <c r="F2592" s="164"/>
      <c r="G2592" s="163"/>
      <c r="H2592" s="163"/>
      <c r="I2592" s="163"/>
      <c r="J2592" s="163"/>
      <c r="K2592" s="164"/>
      <c r="L2592" s="164"/>
      <c r="M2592" s="163"/>
      <c r="N2592" s="163"/>
      <c r="O2592" s="163"/>
    </row>
    <row r="2593" spans="1:15">
      <c r="A2593" s="163"/>
      <c r="B2593" s="163"/>
      <c r="C2593" s="163"/>
      <c r="D2593" s="163"/>
      <c r="E2593" s="164"/>
      <c r="F2593" s="164"/>
      <c r="G2593" s="163"/>
      <c r="H2593" s="163"/>
      <c r="I2593" s="163"/>
      <c r="J2593" s="163"/>
      <c r="K2593" s="164"/>
      <c r="L2593" s="164"/>
      <c r="M2593" s="163"/>
      <c r="N2593" s="163"/>
      <c r="O2593" s="163"/>
    </row>
    <row r="2594" spans="1:15">
      <c r="A2594" s="163"/>
      <c r="B2594" s="163"/>
      <c r="C2594" s="163"/>
      <c r="D2594" s="163"/>
      <c r="E2594" s="164"/>
      <c r="F2594" s="164"/>
      <c r="G2594" s="163"/>
      <c r="H2594" s="163"/>
      <c r="I2594" s="163"/>
      <c r="J2594" s="163"/>
      <c r="K2594" s="164"/>
      <c r="L2594" s="164"/>
      <c r="M2594" s="163"/>
      <c r="N2594" s="163"/>
      <c r="O2594" s="163"/>
    </row>
    <row r="2595" spans="1:15">
      <c r="A2595" s="163"/>
      <c r="B2595" s="163"/>
      <c r="C2595" s="163"/>
      <c r="D2595" s="163"/>
      <c r="E2595" s="164"/>
      <c r="F2595" s="164"/>
      <c r="G2595" s="163"/>
      <c r="H2595" s="163"/>
      <c r="I2595" s="163"/>
      <c r="J2595" s="163"/>
      <c r="K2595" s="164"/>
      <c r="L2595" s="164"/>
      <c r="M2595" s="163"/>
      <c r="N2595" s="163"/>
      <c r="O2595" s="163"/>
    </row>
    <row r="2596" spans="1:15">
      <c r="A2596" s="163"/>
      <c r="B2596" s="163"/>
      <c r="C2596" s="163"/>
      <c r="D2596" s="163"/>
      <c r="E2596" s="164"/>
      <c r="F2596" s="164"/>
      <c r="G2596" s="163"/>
      <c r="H2596" s="163"/>
      <c r="I2596" s="163"/>
      <c r="J2596" s="163"/>
      <c r="K2596" s="164"/>
      <c r="L2596" s="164"/>
      <c r="M2596" s="163"/>
      <c r="N2596" s="163"/>
      <c r="O2596" s="163"/>
    </row>
    <row r="2597" spans="1:15">
      <c r="A2597" s="163"/>
      <c r="B2597" s="163"/>
      <c r="C2597" s="163"/>
      <c r="D2597" s="163"/>
      <c r="E2597" s="164"/>
      <c r="F2597" s="164"/>
      <c r="G2597" s="163"/>
      <c r="H2597" s="163"/>
      <c r="I2597" s="163"/>
      <c r="J2597" s="163"/>
      <c r="K2597" s="164"/>
      <c r="L2597" s="164"/>
      <c r="M2597" s="163"/>
      <c r="N2597" s="163"/>
      <c r="O2597" s="163"/>
    </row>
    <row r="2598" spans="1:15">
      <c r="A2598" s="163"/>
      <c r="B2598" s="163"/>
      <c r="C2598" s="163"/>
      <c r="D2598" s="163"/>
      <c r="E2598" s="164"/>
      <c r="F2598" s="164"/>
      <c r="G2598" s="163"/>
      <c r="H2598" s="163"/>
      <c r="I2598" s="163"/>
      <c r="J2598" s="163"/>
      <c r="K2598" s="164"/>
      <c r="L2598" s="164"/>
      <c r="M2598" s="163"/>
      <c r="N2598" s="163"/>
      <c r="O2598" s="163"/>
    </row>
    <row r="2599" spans="1:15">
      <c r="A2599" s="163"/>
      <c r="B2599" s="163"/>
      <c r="C2599" s="163"/>
      <c r="D2599" s="163"/>
      <c r="E2599" s="164"/>
      <c r="F2599" s="164"/>
      <c r="G2599" s="163"/>
      <c r="H2599" s="163"/>
      <c r="I2599" s="163"/>
      <c r="J2599" s="163"/>
      <c r="K2599" s="164"/>
      <c r="L2599" s="164"/>
      <c r="M2599" s="163"/>
      <c r="N2599" s="163"/>
      <c r="O2599" s="163"/>
    </row>
    <row r="2600" spans="1:15">
      <c r="A2600" s="163"/>
      <c r="B2600" s="163"/>
      <c r="C2600" s="163"/>
      <c r="D2600" s="163"/>
      <c r="E2600" s="164"/>
      <c r="F2600" s="164"/>
      <c r="G2600" s="163"/>
      <c r="H2600" s="163"/>
      <c r="I2600" s="163"/>
      <c r="J2600" s="163"/>
      <c r="K2600" s="164"/>
      <c r="L2600" s="164"/>
      <c r="M2600" s="163"/>
      <c r="N2600" s="163"/>
      <c r="O2600" s="163"/>
    </row>
    <row r="2601" spans="1:15">
      <c r="A2601" s="163"/>
      <c r="B2601" s="163"/>
      <c r="C2601" s="163"/>
      <c r="D2601" s="163"/>
      <c r="E2601" s="164"/>
      <c r="F2601" s="164"/>
      <c r="G2601" s="163"/>
      <c r="H2601" s="163"/>
      <c r="I2601" s="163"/>
      <c r="J2601" s="163"/>
      <c r="K2601" s="164"/>
      <c r="L2601" s="164"/>
      <c r="M2601" s="163"/>
      <c r="N2601" s="163"/>
      <c r="O2601" s="163"/>
    </row>
    <row r="2602" spans="1:15">
      <c r="A2602" s="163"/>
      <c r="B2602" s="163"/>
      <c r="C2602" s="163"/>
      <c r="D2602" s="163"/>
      <c r="E2602" s="164"/>
      <c r="F2602" s="164"/>
      <c r="G2602" s="163"/>
      <c r="H2602" s="163"/>
      <c r="I2602" s="163"/>
      <c r="J2602" s="163"/>
      <c r="K2602" s="164"/>
      <c r="L2602" s="164"/>
      <c r="M2602" s="163"/>
      <c r="N2602" s="163"/>
      <c r="O2602" s="163"/>
    </row>
    <row r="2603" spans="1:15">
      <c r="A2603" s="163"/>
      <c r="B2603" s="163"/>
      <c r="C2603" s="163"/>
      <c r="D2603" s="163"/>
      <c r="E2603" s="164"/>
      <c r="F2603" s="164"/>
      <c r="G2603" s="163"/>
      <c r="H2603" s="163"/>
      <c r="I2603" s="163"/>
      <c r="J2603" s="163"/>
      <c r="K2603" s="164"/>
      <c r="L2603" s="164"/>
      <c r="M2603" s="163"/>
      <c r="N2603" s="163"/>
      <c r="O2603" s="163"/>
    </row>
    <row r="2604" spans="1:15">
      <c r="A2604" s="163"/>
      <c r="B2604" s="163"/>
      <c r="C2604" s="163"/>
      <c r="D2604" s="163"/>
      <c r="E2604" s="164"/>
      <c r="F2604" s="164"/>
      <c r="G2604" s="163"/>
      <c r="H2604" s="163"/>
      <c r="I2604" s="163"/>
      <c r="J2604" s="163"/>
      <c r="K2604" s="164"/>
      <c r="L2604" s="164"/>
      <c r="M2604" s="163"/>
      <c r="N2604" s="163"/>
      <c r="O2604" s="163"/>
    </row>
    <row r="2605" spans="1:15">
      <c r="A2605" s="163"/>
      <c r="B2605" s="163"/>
      <c r="C2605" s="163"/>
      <c r="D2605" s="163"/>
      <c r="E2605" s="164"/>
      <c r="F2605" s="164"/>
      <c r="G2605" s="163"/>
      <c r="H2605" s="163"/>
      <c r="I2605" s="163"/>
      <c r="J2605" s="163"/>
      <c r="K2605" s="164"/>
      <c r="L2605" s="164"/>
      <c r="M2605" s="163"/>
      <c r="N2605" s="163"/>
      <c r="O2605" s="163"/>
    </row>
    <row r="2606" spans="1:15">
      <c r="A2606" s="163"/>
      <c r="B2606" s="163"/>
      <c r="C2606" s="163"/>
      <c r="D2606" s="163"/>
      <c r="E2606" s="164"/>
      <c r="F2606" s="164"/>
      <c r="G2606" s="163"/>
      <c r="H2606" s="163"/>
      <c r="I2606" s="163"/>
      <c r="J2606" s="163"/>
      <c r="K2606" s="164"/>
      <c r="L2606" s="164"/>
      <c r="M2606" s="163"/>
      <c r="N2606" s="163"/>
      <c r="O2606" s="163"/>
    </row>
    <row r="2607" spans="1:15">
      <c r="A2607" s="163"/>
      <c r="B2607" s="163"/>
      <c r="C2607" s="163"/>
      <c r="D2607" s="163"/>
      <c r="E2607" s="164"/>
      <c r="F2607" s="164"/>
      <c r="G2607" s="163"/>
      <c r="H2607" s="163"/>
      <c r="I2607" s="163"/>
      <c r="J2607" s="163"/>
      <c r="K2607" s="164"/>
      <c r="L2607" s="164"/>
      <c r="M2607" s="163"/>
      <c r="N2607" s="163"/>
      <c r="O2607" s="163"/>
    </row>
    <row r="2608" spans="1:15">
      <c r="A2608" s="163"/>
      <c r="B2608" s="163"/>
      <c r="C2608" s="163"/>
      <c r="D2608" s="163"/>
      <c r="E2608" s="164"/>
      <c r="F2608" s="164"/>
      <c r="G2608" s="163"/>
      <c r="H2608" s="163"/>
      <c r="I2608" s="163"/>
      <c r="J2608" s="163"/>
      <c r="K2608" s="164"/>
      <c r="L2608" s="164"/>
      <c r="M2608" s="163"/>
      <c r="N2608" s="163"/>
      <c r="O2608" s="163"/>
    </row>
    <row r="2609" spans="1:15">
      <c r="A2609" s="163"/>
      <c r="B2609" s="163"/>
      <c r="C2609" s="163"/>
      <c r="D2609" s="163"/>
      <c r="E2609" s="164"/>
      <c r="F2609" s="164"/>
      <c r="G2609" s="163"/>
      <c r="H2609" s="163"/>
      <c r="I2609" s="163"/>
      <c r="J2609" s="163"/>
      <c r="K2609" s="164"/>
      <c r="L2609" s="164"/>
      <c r="M2609" s="163"/>
      <c r="N2609" s="163"/>
      <c r="O2609" s="163"/>
    </row>
    <row r="2610" spans="1:15">
      <c r="A2610" s="163"/>
      <c r="B2610" s="163"/>
      <c r="C2610" s="163"/>
      <c r="D2610" s="163"/>
      <c r="E2610" s="164"/>
      <c r="F2610" s="164"/>
      <c r="G2610" s="163"/>
      <c r="H2610" s="163"/>
      <c r="I2610" s="163"/>
      <c r="J2610" s="163"/>
      <c r="K2610" s="164"/>
      <c r="L2610" s="164"/>
      <c r="M2610" s="163"/>
      <c r="N2610" s="163"/>
      <c r="O2610" s="163"/>
    </row>
    <row r="2611" spans="1:15">
      <c r="A2611" s="163"/>
      <c r="B2611" s="163"/>
      <c r="C2611" s="163"/>
      <c r="D2611" s="163"/>
      <c r="E2611" s="164"/>
      <c r="F2611" s="164"/>
      <c r="G2611" s="163"/>
      <c r="H2611" s="163"/>
      <c r="I2611" s="163"/>
      <c r="J2611" s="163"/>
      <c r="K2611" s="164"/>
      <c r="L2611" s="164"/>
      <c r="M2611" s="163"/>
      <c r="N2611" s="163"/>
      <c r="O2611" s="163"/>
    </row>
    <row r="2612" spans="1:15">
      <c r="A2612" s="163"/>
      <c r="B2612" s="163"/>
      <c r="C2612" s="163"/>
      <c r="D2612" s="163"/>
      <c r="E2612" s="164"/>
      <c r="F2612" s="164"/>
      <c r="G2612" s="163"/>
      <c r="H2612" s="163"/>
      <c r="I2612" s="163"/>
      <c r="J2612" s="163"/>
      <c r="K2612" s="164"/>
      <c r="L2612" s="164"/>
      <c r="M2612" s="163"/>
      <c r="N2612" s="163"/>
      <c r="O2612" s="163"/>
    </row>
    <row r="2613" spans="1:15">
      <c r="A2613" s="163"/>
      <c r="B2613" s="163"/>
      <c r="C2613" s="163"/>
      <c r="D2613" s="163"/>
      <c r="E2613" s="164"/>
      <c r="F2613" s="164"/>
      <c r="G2613" s="163"/>
      <c r="H2613" s="163"/>
      <c r="I2613" s="163"/>
      <c r="J2613" s="163"/>
      <c r="K2613" s="164"/>
      <c r="L2613" s="164"/>
      <c r="M2613" s="163"/>
      <c r="N2613" s="163"/>
      <c r="O2613" s="163"/>
    </row>
    <row r="2614" spans="1:15">
      <c r="A2614" s="163"/>
      <c r="B2614" s="163"/>
      <c r="C2614" s="163"/>
      <c r="D2614" s="163"/>
      <c r="E2614" s="164"/>
      <c r="F2614" s="164"/>
      <c r="G2614" s="163"/>
      <c r="H2614" s="163"/>
      <c r="I2614" s="163"/>
      <c r="J2614" s="163"/>
      <c r="K2614" s="164"/>
      <c r="L2614" s="164"/>
      <c r="M2614" s="163"/>
      <c r="N2614" s="163"/>
      <c r="O2614" s="163"/>
    </row>
    <row r="2615" spans="1:15">
      <c r="A2615" s="163"/>
      <c r="B2615" s="163"/>
      <c r="C2615" s="163"/>
      <c r="D2615" s="163"/>
      <c r="E2615" s="164"/>
      <c r="F2615" s="164"/>
      <c r="G2615" s="163"/>
      <c r="H2615" s="163"/>
      <c r="I2615" s="163"/>
      <c r="J2615" s="163"/>
      <c r="K2615" s="164"/>
      <c r="L2615" s="164"/>
      <c r="M2615" s="163"/>
      <c r="N2615" s="163"/>
      <c r="O2615" s="163"/>
    </row>
    <row r="2616" spans="1:15">
      <c r="A2616" s="163"/>
      <c r="B2616" s="163"/>
      <c r="C2616" s="163"/>
      <c r="D2616" s="163"/>
      <c r="E2616" s="164"/>
      <c r="F2616" s="164"/>
      <c r="G2616" s="163"/>
      <c r="H2616" s="163"/>
      <c r="I2616" s="163"/>
      <c r="J2616" s="163"/>
      <c r="K2616" s="164"/>
      <c r="L2616" s="164"/>
      <c r="M2616" s="163"/>
      <c r="N2616" s="163"/>
      <c r="O2616" s="163"/>
    </row>
    <row r="2617" spans="1:15">
      <c r="A2617" s="163"/>
      <c r="B2617" s="163"/>
      <c r="C2617" s="163"/>
      <c r="D2617" s="163"/>
      <c r="E2617" s="164"/>
      <c r="F2617" s="164"/>
      <c r="G2617" s="163"/>
      <c r="H2617" s="163"/>
      <c r="I2617" s="163"/>
      <c r="J2617" s="163"/>
      <c r="K2617" s="164"/>
      <c r="L2617" s="164"/>
      <c r="M2617" s="163"/>
      <c r="N2617" s="163"/>
      <c r="O2617" s="163"/>
    </row>
    <row r="2618" spans="1:15">
      <c r="A2618" s="163"/>
      <c r="B2618" s="163"/>
      <c r="C2618" s="163"/>
      <c r="D2618" s="163"/>
      <c r="E2618" s="164"/>
      <c r="F2618" s="164"/>
      <c r="G2618" s="163"/>
      <c r="H2618" s="163"/>
      <c r="I2618" s="163"/>
      <c r="J2618" s="163"/>
      <c r="K2618" s="164"/>
      <c r="L2618" s="164"/>
      <c r="M2618" s="163"/>
      <c r="N2618" s="163"/>
      <c r="O2618" s="163"/>
    </row>
    <row r="2619" spans="1:15">
      <c r="A2619" s="163"/>
      <c r="B2619" s="163"/>
      <c r="C2619" s="163"/>
      <c r="D2619" s="163"/>
      <c r="E2619" s="164"/>
      <c r="F2619" s="164"/>
      <c r="G2619" s="163"/>
      <c r="H2619" s="163"/>
      <c r="I2619" s="163"/>
      <c r="J2619" s="163"/>
      <c r="K2619" s="164"/>
      <c r="L2619" s="164"/>
      <c r="M2619" s="163"/>
      <c r="N2619" s="163"/>
      <c r="O2619" s="163"/>
    </row>
    <row r="2620" spans="1:15">
      <c r="A2620" s="163"/>
      <c r="B2620" s="163"/>
      <c r="C2620" s="163"/>
      <c r="D2620" s="163"/>
      <c r="E2620" s="164"/>
      <c r="F2620" s="164"/>
      <c r="G2620" s="163"/>
      <c r="H2620" s="163"/>
      <c r="I2620" s="163"/>
      <c r="J2620" s="163"/>
      <c r="K2620" s="164"/>
      <c r="L2620" s="164"/>
      <c r="M2620" s="163"/>
      <c r="N2620" s="163"/>
      <c r="O2620" s="163"/>
    </row>
    <row r="2621" spans="1:15">
      <c r="A2621" s="163"/>
      <c r="B2621" s="163"/>
      <c r="C2621" s="163"/>
      <c r="D2621" s="163"/>
      <c r="E2621" s="164"/>
      <c r="F2621" s="164"/>
      <c r="G2621" s="163"/>
      <c r="H2621" s="163"/>
      <c r="I2621" s="163"/>
      <c r="J2621" s="163"/>
      <c r="K2621" s="164"/>
      <c r="L2621" s="164"/>
      <c r="M2621" s="163"/>
      <c r="N2621" s="163"/>
      <c r="O2621" s="163"/>
    </row>
    <row r="2622" spans="1:15">
      <c r="A2622" s="163"/>
      <c r="B2622" s="163"/>
      <c r="C2622" s="163"/>
      <c r="D2622" s="163"/>
      <c r="E2622" s="164"/>
      <c r="F2622" s="164"/>
      <c r="G2622" s="163"/>
      <c r="H2622" s="163"/>
      <c r="I2622" s="163"/>
      <c r="J2622" s="163"/>
      <c r="K2622" s="164"/>
      <c r="L2622" s="164"/>
      <c r="M2622" s="163"/>
      <c r="N2622" s="163"/>
      <c r="O2622" s="163"/>
    </row>
    <row r="2623" spans="1:15">
      <c r="A2623" s="163"/>
      <c r="B2623" s="163"/>
      <c r="C2623" s="163"/>
      <c r="D2623" s="163"/>
      <c r="E2623" s="164"/>
      <c r="F2623" s="164"/>
      <c r="G2623" s="163"/>
      <c r="H2623" s="163"/>
      <c r="I2623" s="163"/>
      <c r="J2623" s="163"/>
      <c r="K2623" s="164"/>
      <c r="L2623" s="164"/>
      <c r="M2623" s="163"/>
      <c r="N2623" s="163"/>
      <c r="O2623" s="163"/>
    </row>
    <row r="2624" spans="1:15">
      <c r="A2624" s="163"/>
      <c r="B2624" s="163"/>
      <c r="C2624" s="163"/>
      <c r="D2624" s="163"/>
      <c r="E2624" s="164"/>
      <c r="F2624" s="164"/>
      <c r="G2624" s="163"/>
      <c r="H2624" s="163"/>
      <c r="I2624" s="163"/>
      <c r="J2624" s="163"/>
      <c r="K2624" s="164"/>
      <c r="L2624" s="164"/>
      <c r="M2624" s="163"/>
      <c r="N2624" s="163"/>
      <c r="O2624" s="163"/>
    </row>
    <row r="2625" spans="1:15">
      <c r="A2625" s="163"/>
      <c r="B2625" s="163"/>
      <c r="C2625" s="163"/>
      <c r="D2625" s="163"/>
      <c r="E2625" s="164"/>
      <c r="F2625" s="164"/>
      <c r="G2625" s="163"/>
      <c r="H2625" s="163"/>
      <c r="I2625" s="163"/>
      <c r="J2625" s="163"/>
      <c r="K2625" s="164"/>
      <c r="L2625" s="164"/>
      <c r="M2625" s="163"/>
      <c r="N2625" s="163"/>
      <c r="O2625" s="163"/>
    </row>
    <row r="2626" spans="1:15">
      <c r="A2626" s="163"/>
      <c r="B2626" s="163"/>
      <c r="C2626" s="163"/>
      <c r="D2626" s="163"/>
      <c r="E2626" s="164"/>
      <c r="F2626" s="164"/>
      <c r="G2626" s="163"/>
      <c r="H2626" s="163"/>
      <c r="I2626" s="163"/>
      <c r="J2626" s="163"/>
      <c r="K2626" s="164"/>
      <c r="L2626" s="164"/>
      <c r="M2626" s="163"/>
      <c r="N2626" s="163"/>
      <c r="O2626" s="163"/>
    </row>
    <row r="2627" spans="1:15">
      <c r="A2627" s="163"/>
      <c r="B2627" s="163"/>
      <c r="C2627" s="163"/>
      <c r="D2627" s="163"/>
      <c r="E2627" s="164"/>
      <c r="F2627" s="164"/>
      <c r="G2627" s="163"/>
      <c r="H2627" s="163"/>
      <c r="I2627" s="163"/>
      <c r="J2627" s="163"/>
      <c r="K2627" s="164"/>
      <c r="L2627" s="164"/>
      <c r="M2627" s="163"/>
      <c r="N2627" s="163"/>
      <c r="O2627" s="163"/>
    </row>
    <row r="2628" spans="1:15">
      <c r="A2628" s="163"/>
      <c r="B2628" s="163"/>
      <c r="C2628" s="163"/>
      <c r="D2628" s="163"/>
      <c r="E2628" s="164"/>
      <c r="F2628" s="164"/>
      <c r="G2628" s="163"/>
      <c r="H2628" s="163"/>
      <c r="I2628" s="163"/>
      <c r="J2628" s="163"/>
      <c r="K2628" s="164"/>
      <c r="L2628" s="164"/>
      <c r="M2628" s="163"/>
      <c r="N2628" s="163"/>
      <c r="O2628" s="163"/>
    </row>
    <row r="2629" spans="1:15">
      <c r="A2629" s="163"/>
      <c r="B2629" s="163"/>
      <c r="C2629" s="163"/>
      <c r="D2629" s="163"/>
      <c r="E2629" s="164"/>
      <c r="F2629" s="164"/>
      <c r="G2629" s="163"/>
      <c r="H2629" s="163"/>
      <c r="I2629" s="163"/>
      <c r="J2629" s="163"/>
      <c r="K2629" s="164"/>
      <c r="L2629" s="164"/>
      <c r="M2629" s="163"/>
      <c r="N2629" s="163"/>
      <c r="O2629" s="163"/>
    </row>
    <row r="2630" spans="1:15">
      <c r="A2630" s="163"/>
      <c r="B2630" s="163"/>
      <c r="C2630" s="163"/>
      <c r="D2630" s="163"/>
      <c r="E2630" s="164"/>
      <c r="F2630" s="164"/>
      <c r="G2630" s="163"/>
      <c r="H2630" s="163"/>
      <c r="I2630" s="163"/>
      <c r="J2630" s="163"/>
      <c r="K2630" s="164"/>
      <c r="L2630" s="164"/>
      <c r="M2630" s="163"/>
      <c r="N2630" s="163"/>
      <c r="O2630" s="163"/>
    </row>
    <row r="2631" spans="1:15">
      <c r="A2631" s="163"/>
      <c r="B2631" s="163"/>
      <c r="C2631" s="163"/>
      <c r="D2631" s="163"/>
      <c r="E2631" s="164"/>
      <c r="F2631" s="164"/>
      <c r="G2631" s="163"/>
      <c r="H2631" s="163"/>
      <c r="I2631" s="163"/>
      <c r="J2631" s="163"/>
      <c r="K2631" s="164"/>
      <c r="L2631" s="164"/>
      <c r="M2631" s="163"/>
      <c r="N2631" s="163"/>
      <c r="O2631" s="163"/>
    </row>
    <row r="2632" spans="1:15">
      <c r="A2632" s="163"/>
      <c r="B2632" s="163"/>
      <c r="C2632" s="163"/>
      <c r="D2632" s="163"/>
      <c r="E2632" s="164"/>
      <c r="F2632" s="164"/>
      <c r="G2632" s="163"/>
      <c r="H2632" s="163"/>
      <c r="I2632" s="163"/>
      <c r="J2632" s="163"/>
      <c r="K2632" s="164"/>
      <c r="L2632" s="164"/>
      <c r="M2632" s="163"/>
      <c r="N2632" s="163"/>
      <c r="O2632" s="163"/>
    </row>
    <row r="2633" spans="1:15">
      <c r="A2633" s="163"/>
      <c r="B2633" s="163"/>
      <c r="C2633" s="163"/>
      <c r="D2633" s="163"/>
      <c r="E2633" s="164"/>
      <c r="F2633" s="164"/>
      <c r="G2633" s="163"/>
      <c r="H2633" s="163"/>
      <c r="I2633" s="163"/>
      <c r="J2633" s="163"/>
      <c r="K2633" s="164"/>
      <c r="L2633" s="164"/>
      <c r="M2633" s="163"/>
      <c r="N2633" s="163"/>
      <c r="O2633" s="163"/>
    </row>
    <row r="2634" spans="1:15">
      <c r="A2634" s="163"/>
      <c r="B2634" s="163"/>
      <c r="C2634" s="163"/>
      <c r="D2634" s="163"/>
      <c r="E2634" s="164"/>
      <c r="F2634" s="164"/>
      <c r="G2634" s="163"/>
      <c r="H2634" s="163"/>
      <c r="I2634" s="163"/>
      <c r="J2634" s="163"/>
      <c r="K2634" s="164"/>
      <c r="L2634" s="164"/>
      <c r="M2634" s="163"/>
      <c r="N2634" s="163"/>
      <c r="O2634" s="163"/>
    </row>
    <row r="2635" spans="1:15">
      <c r="A2635" s="163"/>
      <c r="B2635" s="163"/>
      <c r="C2635" s="163"/>
      <c r="D2635" s="163"/>
      <c r="E2635" s="164"/>
      <c r="F2635" s="164"/>
      <c r="G2635" s="163"/>
      <c r="H2635" s="163"/>
      <c r="I2635" s="163"/>
      <c r="J2635" s="163"/>
      <c r="K2635" s="164"/>
      <c r="L2635" s="164"/>
      <c r="M2635" s="163"/>
      <c r="N2635" s="163"/>
      <c r="O2635" s="163"/>
    </row>
    <row r="2636" spans="1:15">
      <c r="A2636" s="163"/>
      <c r="B2636" s="163"/>
      <c r="C2636" s="163"/>
      <c r="D2636" s="163"/>
      <c r="E2636" s="164"/>
      <c r="F2636" s="164"/>
      <c r="G2636" s="163"/>
      <c r="H2636" s="163"/>
      <c r="I2636" s="163"/>
      <c r="J2636" s="163"/>
      <c r="K2636" s="164"/>
      <c r="L2636" s="164"/>
      <c r="M2636" s="163"/>
      <c r="N2636" s="163"/>
      <c r="O2636" s="163"/>
    </row>
    <row r="2637" spans="1:15">
      <c r="A2637" s="163"/>
      <c r="B2637" s="163"/>
      <c r="C2637" s="163"/>
      <c r="D2637" s="163"/>
      <c r="E2637" s="164"/>
      <c r="F2637" s="164"/>
      <c r="G2637" s="163"/>
      <c r="H2637" s="163"/>
      <c r="I2637" s="163"/>
      <c r="J2637" s="163"/>
      <c r="K2637" s="164"/>
      <c r="L2637" s="164"/>
      <c r="M2637" s="163"/>
      <c r="N2637" s="163"/>
      <c r="O2637" s="163"/>
    </row>
    <row r="2638" spans="1:15">
      <c r="A2638" s="163"/>
      <c r="B2638" s="163"/>
      <c r="C2638" s="163"/>
      <c r="D2638" s="163"/>
      <c r="E2638" s="164"/>
      <c r="F2638" s="164"/>
      <c r="G2638" s="163"/>
      <c r="H2638" s="163"/>
      <c r="I2638" s="163"/>
      <c r="J2638" s="163"/>
      <c r="K2638" s="164"/>
      <c r="L2638" s="164"/>
      <c r="M2638" s="163"/>
      <c r="N2638" s="163"/>
      <c r="O2638" s="163"/>
    </row>
    <row r="2639" spans="1:15">
      <c r="A2639" s="163"/>
      <c r="B2639" s="163"/>
      <c r="C2639" s="163"/>
      <c r="D2639" s="163"/>
      <c r="E2639" s="164"/>
      <c r="F2639" s="164"/>
      <c r="G2639" s="163"/>
      <c r="H2639" s="163"/>
      <c r="I2639" s="163"/>
      <c r="J2639" s="163"/>
      <c r="K2639" s="164"/>
      <c r="L2639" s="164"/>
      <c r="M2639" s="163"/>
      <c r="N2639" s="163"/>
      <c r="O2639" s="163"/>
    </row>
    <row r="2640" spans="1:15">
      <c r="A2640" s="163"/>
      <c r="B2640" s="163"/>
      <c r="C2640" s="163"/>
      <c r="D2640" s="163"/>
      <c r="E2640" s="164"/>
      <c r="F2640" s="164"/>
      <c r="G2640" s="163"/>
      <c r="H2640" s="163"/>
      <c r="I2640" s="163"/>
      <c r="J2640" s="163"/>
      <c r="K2640" s="164"/>
      <c r="L2640" s="164"/>
      <c r="M2640" s="163"/>
      <c r="N2640" s="163"/>
      <c r="O2640" s="163"/>
    </row>
    <row r="2641" spans="1:15">
      <c r="A2641" s="163"/>
      <c r="B2641" s="163"/>
      <c r="C2641" s="163"/>
      <c r="D2641" s="163"/>
      <c r="E2641" s="164"/>
      <c r="F2641" s="164"/>
      <c r="G2641" s="163"/>
      <c r="H2641" s="163"/>
      <c r="I2641" s="163"/>
      <c r="J2641" s="163"/>
      <c r="K2641" s="164"/>
      <c r="L2641" s="164"/>
      <c r="M2641" s="163"/>
      <c r="N2641" s="163"/>
      <c r="O2641" s="163"/>
    </row>
    <row r="2642" spans="1:15">
      <c r="A2642" s="163"/>
      <c r="B2642" s="163"/>
      <c r="C2642" s="163"/>
      <c r="D2642" s="163"/>
      <c r="E2642" s="164"/>
      <c r="F2642" s="164"/>
      <c r="G2642" s="163"/>
      <c r="H2642" s="163"/>
      <c r="I2642" s="163"/>
      <c r="J2642" s="163"/>
      <c r="K2642" s="164"/>
      <c r="L2642" s="164"/>
      <c r="M2642" s="163"/>
      <c r="N2642" s="163"/>
      <c r="O2642" s="163"/>
    </row>
    <row r="2643" spans="1:15">
      <c r="A2643" s="163"/>
      <c r="B2643" s="163"/>
      <c r="C2643" s="163"/>
      <c r="D2643" s="163"/>
      <c r="E2643" s="164"/>
      <c r="F2643" s="164"/>
      <c r="G2643" s="163"/>
      <c r="H2643" s="163"/>
      <c r="I2643" s="163"/>
      <c r="J2643" s="163"/>
      <c r="K2643" s="164"/>
      <c r="L2643" s="164"/>
      <c r="M2643" s="163"/>
      <c r="N2643" s="163"/>
      <c r="O2643" s="163"/>
    </row>
    <row r="2644" spans="1:15">
      <c r="A2644" s="163"/>
      <c r="B2644" s="163"/>
      <c r="C2644" s="163"/>
      <c r="D2644" s="163"/>
      <c r="E2644" s="164"/>
      <c r="F2644" s="164"/>
      <c r="G2644" s="163"/>
      <c r="H2644" s="163"/>
      <c r="I2644" s="163"/>
      <c r="J2644" s="163"/>
      <c r="K2644" s="164"/>
      <c r="L2644" s="164"/>
      <c r="M2644" s="163"/>
      <c r="N2644" s="163"/>
      <c r="O2644" s="163"/>
    </row>
    <row r="2645" spans="1:15">
      <c r="A2645" s="163"/>
      <c r="B2645" s="163"/>
      <c r="C2645" s="163"/>
      <c r="D2645" s="163"/>
      <c r="E2645" s="164"/>
      <c r="F2645" s="164"/>
      <c r="G2645" s="163"/>
      <c r="H2645" s="163"/>
      <c r="I2645" s="163"/>
      <c r="J2645" s="163"/>
      <c r="K2645" s="164"/>
      <c r="L2645" s="164"/>
      <c r="M2645" s="163"/>
      <c r="N2645" s="163"/>
      <c r="O2645" s="163"/>
    </row>
    <row r="2646" spans="1:15">
      <c r="A2646" s="163"/>
      <c r="B2646" s="163"/>
      <c r="C2646" s="163"/>
      <c r="D2646" s="163"/>
      <c r="E2646" s="164"/>
      <c r="F2646" s="164"/>
      <c r="G2646" s="163"/>
      <c r="H2646" s="163"/>
      <c r="I2646" s="163"/>
      <c r="J2646" s="163"/>
      <c r="K2646" s="164"/>
      <c r="L2646" s="164"/>
      <c r="M2646" s="163"/>
      <c r="N2646" s="163"/>
      <c r="O2646" s="163"/>
    </row>
    <row r="2647" spans="1:15">
      <c r="A2647" s="163"/>
      <c r="B2647" s="163"/>
      <c r="C2647" s="163"/>
      <c r="D2647" s="163"/>
      <c r="E2647" s="164"/>
      <c r="F2647" s="164"/>
      <c r="G2647" s="163"/>
      <c r="H2647" s="163"/>
      <c r="I2647" s="163"/>
      <c r="J2647" s="163"/>
      <c r="K2647" s="164"/>
      <c r="L2647" s="164"/>
      <c r="M2647" s="163"/>
      <c r="N2647" s="163"/>
      <c r="O2647" s="163"/>
    </row>
    <row r="2648" spans="1:15">
      <c r="A2648" s="163"/>
      <c r="B2648" s="163"/>
      <c r="C2648" s="163"/>
      <c r="D2648" s="163"/>
      <c r="E2648" s="164"/>
      <c r="F2648" s="164"/>
      <c r="G2648" s="163"/>
      <c r="H2648" s="163"/>
      <c r="I2648" s="163"/>
      <c r="J2648" s="163"/>
      <c r="K2648" s="164"/>
      <c r="L2648" s="164"/>
      <c r="M2648" s="163"/>
      <c r="N2648" s="163"/>
      <c r="O2648" s="163"/>
    </row>
    <row r="2649" spans="1:15">
      <c r="A2649" s="163"/>
      <c r="B2649" s="163"/>
      <c r="C2649" s="163"/>
      <c r="D2649" s="163"/>
      <c r="E2649" s="164"/>
      <c r="F2649" s="164"/>
      <c r="G2649" s="163"/>
      <c r="H2649" s="163"/>
      <c r="I2649" s="163"/>
      <c r="J2649" s="163"/>
      <c r="K2649" s="164"/>
      <c r="L2649" s="164"/>
      <c r="M2649" s="163"/>
      <c r="N2649" s="163"/>
      <c r="O2649" s="163"/>
    </row>
    <row r="2650" spans="1:15">
      <c r="A2650" s="163"/>
      <c r="B2650" s="163"/>
      <c r="C2650" s="163"/>
      <c r="D2650" s="163"/>
      <c r="E2650" s="164"/>
      <c r="F2650" s="164"/>
      <c r="G2650" s="163"/>
      <c r="H2650" s="163"/>
      <c r="I2650" s="163"/>
      <c r="J2650" s="163"/>
      <c r="K2650" s="164"/>
      <c r="L2650" s="164"/>
      <c r="M2650" s="163"/>
      <c r="N2650" s="163"/>
      <c r="O2650" s="163"/>
    </row>
    <row r="2651" spans="1:15">
      <c r="A2651" s="163"/>
      <c r="B2651" s="163"/>
      <c r="C2651" s="163"/>
      <c r="D2651" s="163"/>
      <c r="E2651" s="164"/>
      <c r="F2651" s="164"/>
      <c r="G2651" s="163"/>
      <c r="H2651" s="163"/>
      <c r="I2651" s="163"/>
      <c r="J2651" s="163"/>
      <c r="K2651" s="164"/>
      <c r="L2651" s="164"/>
      <c r="M2651" s="163"/>
      <c r="N2651" s="163"/>
      <c r="O2651" s="163"/>
    </row>
    <row r="2652" spans="1:15">
      <c r="A2652" s="163"/>
      <c r="B2652" s="163"/>
      <c r="C2652" s="163"/>
      <c r="D2652" s="163"/>
      <c r="E2652" s="164"/>
      <c r="F2652" s="164"/>
      <c r="G2652" s="163"/>
      <c r="H2652" s="163"/>
      <c r="I2652" s="163"/>
      <c r="J2652" s="163"/>
      <c r="K2652" s="164"/>
      <c r="L2652" s="164"/>
      <c r="M2652" s="163"/>
      <c r="N2652" s="163"/>
      <c r="O2652" s="163"/>
    </row>
    <row r="2653" spans="1:15">
      <c r="A2653" s="163"/>
      <c r="B2653" s="163"/>
      <c r="C2653" s="163"/>
      <c r="D2653" s="163"/>
      <c r="E2653" s="164"/>
      <c r="F2653" s="164"/>
      <c r="G2653" s="163"/>
      <c r="H2653" s="163"/>
      <c r="I2653" s="163"/>
      <c r="J2653" s="163"/>
      <c r="K2653" s="164"/>
      <c r="L2653" s="164"/>
      <c r="M2653" s="163"/>
      <c r="N2653" s="163"/>
      <c r="O2653" s="163"/>
    </row>
    <row r="2654" spans="1:15">
      <c r="A2654" s="163"/>
      <c r="B2654" s="163"/>
      <c r="C2654" s="163"/>
      <c r="D2654" s="163"/>
      <c r="E2654" s="164"/>
      <c r="F2654" s="164"/>
      <c r="G2654" s="163"/>
      <c r="H2654" s="163"/>
      <c r="I2654" s="163"/>
      <c r="J2654" s="163"/>
      <c r="K2654" s="164"/>
      <c r="L2654" s="164"/>
      <c r="M2654" s="163"/>
      <c r="N2654" s="163"/>
      <c r="O2654" s="163"/>
    </row>
    <row r="2655" spans="1:15">
      <c r="A2655" s="163"/>
      <c r="B2655" s="163"/>
      <c r="C2655" s="163"/>
      <c r="D2655" s="163"/>
      <c r="E2655" s="164"/>
      <c r="F2655" s="164"/>
      <c r="G2655" s="163"/>
      <c r="H2655" s="163"/>
      <c r="I2655" s="163"/>
      <c r="J2655" s="163"/>
      <c r="K2655" s="164"/>
      <c r="L2655" s="164"/>
      <c r="M2655" s="163"/>
      <c r="N2655" s="163"/>
      <c r="O2655" s="163"/>
    </row>
    <row r="2656" spans="1:15">
      <c r="A2656" s="163"/>
      <c r="B2656" s="163"/>
      <c r="C2656" s="163"/>
      <c r="D2656" s="163"/>
      <c r="E2656" s="164"/>
      <c r="F2656" s="164"/>
      <c r="G2656" s="163"/>
      <c r="H2656" s="163"/>
      <c r="I2656" s="163"/>
      <c r="J2656" s="163"/>
      <c r="K2656" s="164"/>
      <c r="L2656" s="164"/>
      <c r="M2656" s="163"/>
      <c r="N2656" s="163"/>
      <c r="O2656" s="163"/>
    </row>
    <row r="2657" spans="1:15">
      <c r="A2657" s="163"/>
      <c r="B2657" s="163"/>
      <c r="C2657" s="163"/>
      <c r="D2657" s="163"/>
      <c r="E2657" s="164"/>
      <c r="F2657" s="164"/>
      <c r="G2657" s="163"/>
      <c r="H2657" s="163"/>
      <c r="I2657" s="163"/>
      <c r="J2657" s="163"/>
      <c r="K2657" s="164"/>
      <c r="L2657" s="164"/>
      <c r="M2657" s="163"/>
      <c r="N2657" s="163"/>
      <c r="O2657" s="163"/>
    </row>
    <row r="2658" spans="1:15">
      <c r="A2658" s="163"/>
      <c r="B2658" s="163"/>
      <c r="C2658" s="163"/>
      <c r="D2658" s="163"/>
      <c r="E2658" s="164"/>
      <c r="F2658" s="164"/>
      <c r="G2658" s="163"/>
      <c r="H2658" s="163"/>
      <c r="I2658" s="163"/>
      <c r="J2658" s="163"/>
      <c r="K2658" s="164"/>
      <c r="L2658" s="164"/>
      <c r="M2658" s="163"/>
      <c r="N2658" s="163"/>
      <c r="O2658" s="163"/>
    </row>
    <row r="2659" spans="1:15">
      <c r="A2659" s="163"/>
      <c r="B2659" s="163"/>
      <c r="C2659" s="163"/>
      <c r="D2659" s="163"/>
      <c r="E2659" s="164"/>
      <c r="F2659" s="164"/>
      <c r="G2659" s="163"/>
      <c r="H2659" s="163"/>
      <c r="I2659" s="163"/>
      <c r="J2659" s="163"/>
      <c r="K2659" s="164"/>
      <c r="L2659" s="164"/>
      <c r="M2659" s="163"/>
      <c r="N2659" s="163"/>
      <c r="O2659" s="163"/>
    </row>
    <row r="2660" spans="1:15">
      <c r="A2660" s="163"/>
      <c r="B2660" s="163"/>
      <c r="C2660" s="163"/>
      <c r="D2660" s="163"/>
      <c r="E2660" s="164"/>
      <c r="F2660" s="164"/>
      <c r="G2660" s="163"/>
      <c r="H2660" s="163"/>
      <c r="I2660" s="163"/>
      <c r="J2660" s="163"/>
      <c r="K2660" s="164"/>
      <c r="L2660" s="164"/>
      <c r="M2660" s="163"/>
      <c r="N2660" s="163"/>
      <c r="O2660" s="163"/>
    </row>
    <row r="2661" spans="1:15">
      <c r="A2661" s="163"/>
      <c r="B2661" s="163"/>
      <c r="C2661" s="163"/>
      <c r="D2661" s="163"/>
      <c r="E2661" s="164"/>
      <c r="F2661" s="164"/>
      <c r="G2661" s="163"/>
      <c r="H2661" s="163"/>
      <c r="I2661" s="163"/>
      <c r="J2661" s="163"/>
      <c r="K2661" s="164"/>
      <c r="L2661" s="164"/>
      <c r="M2661" s="163"/>
      <c r="N2661" s="163"/>
      <c r="O2661" s="163"/>
    </row>
    <row r="2662" spans="1:15">
      <c r="A2662" s="163"/>
      <c r="B2662" s="163"/>
      <c r="C2662" s="163"/>
      <c r="D2662" s="163"/>
      <c r="E2662" s="164"/>
      <c r="F2662" s="164"/>
      <c r="G2662" s="163"/>
      <c r="H2662" s="163"/>
      <c r="I2662" s="163"/>
      <c r="J2662" s="163"/>
      <c r="K2662" s="164"/>
      <c r="L2662" s="164"/>
      <c r="M2662" s="163"/>
      <c r="N2662" s="163"/>
      <c r="O2662" s="163"/>
    </row>
    <row r="2663" spans="1:15">
      <c r="A2663" s="163"/>
      <c r="B2663" s="163"/>
      <c r="C2663" s="163"/>
      <c r="D2663" s="163"/>
      <c r="E2663" s="164"/>
      <c r="F2663" s="164"/>
      <c r="G2663" s="163"/>
      <c r="H2663" s="163"/>
      <c r="I2663" s="163"/>
      <c r="J2663" s="163"/>
      <c r="K2663" s="164"/>
      <c r="L2663" s="164"/>
      <c r="M2663" s="163"/>
      <c r="N2663" s="163"/>
      <c r="O2663" s="163"/>
    </row>
    <row r="2664" spans="1:15">
      <c r="A2664" s="163"/>
      <c r="B2664" s="163"/>
      <c r="C2664" s="163"/>
      <c r="D2664" s="163"/>
      <c r="E2664" s="164"/>
      <c r="F2664" s="164"/>
      <c r="G2664" s="163"/>
      <c r="H2664" s="163"/>
      <c r="I2664" s="163"/>
      <c r="J2664" s="163"/>
      <c r="K2664" s="164"/>
      <c r="L2664" s="164"/>
      <c r="M2664" s="163"/>
      <c r="N2664" s="163"/>
      <c r="O2664" s="163"/>
    </row>
    <row r="2665" spans="1:15">
      <c r="A2665" s="163"/>
      <c r="B2665" s="163"/>
      <c r="C2665" s="163"/>
      <c r="D2665" s="163"/>
      <c r="E2665" s="164"/>
      <c r="F2665" s="164"/>
      <c r="G2665" s="163"/>
      <c r="H2665" s="163"/>
      <c r="I2665" s="163"/>
      <c r="J2665" s="163"/>
      <c r="K2665" s="164"/>
      <c r="L2665" s="164"/>
      <c r="M2665" s="163"/>
      <c r="N2665" s="163"/>
      <c r="O2665" s="163"/>
    </row>
    <row r="2666" spans="1:15">
      <c r="A2666" s="163"/>
      <c r="B2666" s="163"/>
      <c r="C2666" s="163"/>
      <c r="D2666" s="163"/>
      <c r="E2666" s="164"/>
      <c r="F2666" s="164"/>
      <c r="G2666" s="163"/>
      <c r="H2666" s="163"/>
      <c r="I2666" s="163"/>
      <c r="J2666" s="163"/>
      <c r="K2666" s="164"/>
      <c r="L2666" s="164"/>
      <c r="M2666" s="163"/>
      <c r="N2666" s="163"/>
      <c r="O2666" s="163"/>
    </row>
    <row r="2667" spans="1:15">
      <c r="A2667" s="163"/>
      <c r="B2667" s="163"/>
      <c r="C2667" s="163"/>
      <c r="D2667" s="163"/>
      <c r="E2667" s="164"/>
      <c r="F2667" s="164"/>
      <c r="G2667" s="163"/>
      <c r="H2667" s="163"/>
      <c r="I2667" s="163"/>
      <c r="J2667" s="163"/>
      <c r="K2667" s="164"/>
      <c r="L2667" s="164"/>
      <c r="M2667" s="163"/>
      <c r="N2667" s="163"/>
      <c r="O2667" s="163"/>
    </row>
    <row r="2668" spans="1:15">
      <c r="A2668" s="163"/>
      <c r="B2668" s="163"/>
      <c r="C2668" s="163"/>
      <c r="D2668" s="163"/>
      <c r="E2668" s="164"/>
      <c r="F2668" s="164"/>
      <c r="G2668" s="163"/>
      <c r="H2668" s="163"/>
      <c r="I2668" s="163"/>
      <c r="J2668" s="163"/>
      <c r="K2668" s="164"/>
      <c r="L2668" s="164"/>
      <c r="M2668" s="163"/>
      <c r="N2668" s="163"/>
      <c r="O2668" s="163"/>
    </row>
    <row r="2669" spans="1:15">
      <c r="A2669" s="163"/>
      <c r="B2669" s="163"/>
      <c r="C2669" s="163"/>
      <c r="D2669" s="163"/>
      <c r="E2669" s="164"/>
      <c r="F2669" s="164"/>
      <c r="G2669" s="163"/>
      <c r="H2669" s="163"/>
      <c r="I2669" s="163"/>
      <c r="J2669" s="163"/>
      <c r="K2669" s="164"/>
      <c r="L2669" s="164"/>
      <c r="M2669" s="163"/>
      <c r="N2669" s="163"/>
      <c r="O2669" s="163"/>
    </row>
    <row r="2670" spans="1:15">
      <c r="A2670" s="163"/>
      <c r="B2670" s="163"/>
      <c r="C2670" s="163"/>
      <c r="D2670" s="163"/>
      <c r="E2670" s="164"/>
      <c r="F2670" s="164"/>
      <c r="G2670" s="163"/>
      <c r="H2670" s="163"/>
      <c r="I2670" s="163"/>
      <c r="J2670" s="163"/>
      <c r="K2670" s="164"/>
      <c r="L2670" s="164"/>
      <c r="M2670" s="163"/>
      <c r="N2670" s="163"/>
      <c r="O2670" s="163"/>
    </row>
    <row r="2671" spans="1:15">
      <c r="A2671" s="163"/>
      <c r="B2671" s="163"/>
      <c r="C2671" s="163"/>
      <c r="D2671" s="163"/>
      <c r="E2671" s="164"/>
      <c r="F2671" s="164"/>
      <c r="G2671" s="163"/>
      <c r="H2671" s="163"/>
      <c r="I2671" s="163"/>
      <c r="J2671" s="163"/>
      <c r="K2671" s="164"/>
      <c r="L2671" s="164"/>
      <c r="M2671" s="163"/>
      <c r="N2671" s="163"/>
      <c r="O2671" s="163"/>
    </row>
    <row r="2672" spans="1:15">
      <c r="A2672" s="163"/>
      <c r="B2672" s="163"/>
      <c r="C2672" s="163"/>
      <c r="D2672" s="163"/>
      <c r="E2672" s="164"/>
      <c r="F2672" s="164"/>
      <c r="G2672" s="163"/>
      <c r="H2672" s="163"/>
      <c r="I2672" s="163"/>
      <c r="J2672" s="163"/>
      <c r="K2672" s="164"/>
      <c r="L2672" s="164"/>
      <c r="M2672" s="163"/>
      <c r="N2672" s="163"/>
      <c r="O2672" s="163"/>
    </row>
    <row r="2673" spans="1:15">
      <c r="A2673" s="163"/>
      <c r="B2673" s="163"/>
      <c r="C2673" s="163"/>
      <c r="D2673" s="163"/>
      <c r="E2673" s="164"/>
      <c r="F2673" s="164"/>
      <c r="G2673" s="163"/>
      <c r="H2673" s="163"/>
      <c r="I2673" s="163"/>
      <c r="J2673" s="163"/>
      <c r="K2673" s="164"/>
      <c r="L2673" s="164"/>
      <c r="M2673" s="163"/>
      <c r="N2673" s="163"/>
      <c r="O2673" s="163"/>
    </row>
    <row r="2674" spans="1:15">
      <c r="A2674" s="163"/>
      <c r="B2674" s="163"/>
      <c r="C2674" s="163"/>
      <c r="D2674" s="163"/>
      <c r="E2674" s="164"/>
      <c r="F2674" s="164"/>
      <c r="G2674" s="163"/>
      <c r="H2674" s="163"/>
      <c r="I2674" s="163"/>
      <c r="J2674" s="163"/>
      <c r="K2674" s="164"/>
      <c r="L2674" s="164"/>
      <c r="M2674" s="163"/>
      <c r="N2674" s="163"/>
      <c r="O2674" s="163"/>
    </row>
    <row r="2675" spans="1:15">
      <c r="A2675" s="163"/>
      <c r="B2675" s="163"/>
      <c r="C2675" s="163"/>
      <c r="D2675" s="163"/>
      <c r="E2675" s="164"/>
      <c r="F2675" s="164"/>
      <c r="G2675" s="163"/>
      <c r="H2675" s="163"/>
      <c r="I2675" s="163"/>
      <c r="J2675" s="163"/>
      <c r="K2675" s="164"/>
      <c r="L2675" s="164"/>
      <c r="M2675" s="163"/>
      <c r="N2675" s="163"/>
      <c r="O2675" s="163"/>
    </row>
    <row r="2676" spans="1:15">
      <c r="A2676" s="163"/>
      <c r="B2676" s="163"/>
      <c r="C2676" s="163"/>
      <c r="D2676" s="163"/>
      <c r="E2676" s="164"/>
      <c r="F2676" s="164"/>
      <c r="G2676" s="163"/>
      <c r="H2676" s="163"/>
      <c r="I2676" s="163"/>
      <c r="J2676" s="163"/>
      <c r="K2676" s="164"/>
      <c r="L2676" s="164"/>
      <c r="M2676" s="163"/>
      <c r="N2676" s="163"/>
      <c r="O2676" s="163"/>
    </row>
    <row r="2677" spans="1:15">
      <c r="A2677" s="163"/>
      <c r="B2677" s="163"/>
      <c r="C2677" s="163"/>
      <c r="D2677" s="163"/>
      <c r="E2677" s="164"/>
      <c r="F2677" s="164"/>
      <c r="G2677" s="163"/>
      <c r="H2677" s="163"/>
      <c r="I2677" s="163"/>
      <c r="J2677" s="163"/>
      <c r="K2677" s="164"/>
      <c r="L2677" s="164"/>
      <c r="M2677" s="163"/>
      <c r="N2677" s="163"/>
      <c r="O2677" s="163"/>
    </row>
    <row r="2678" spans="1:15">
      <c r="A2678" s="163"/>
      <c r="B2678" s="163"/>
      <c r="C2678" s="163"/>
      <c r="D2678" s="163"/>
      <c r="E2678" s="164"/>
      <c r="F2678" s="164"/>
      <c r="G2678" s="163"/>
      <c r="H2678" s="163"/>
      <c r="I2678" s="163"/>
      <c r="J2678" s="163"/>
      <c r="K2678" s="164"/>
      <c r="L2678" s="164"/>
      <c r="M2678" s="163"/>
      <c r="N2678" s="163"/>
      <c r="O2678" s="163"/>
    </row>
    <row r="2679" spans="1:15">
      <c r="A2679" s="163"/>
      <c r="B2679" s="163"/>
      <c r="C2679" s="163"/>
      <c r="D2679" s="163"/>
      <c r="E2679" s="164"/>
      <c r="F2679" s="164"/>
      <c r="G2679" s="163"/>
      <c r="H2679" s="163"/>
      <c r="I2679" s="163"/>
      <c r="J2679" s="163"/>
      <c r="K2679" s="164"/>
      <c r="L2679" s="164"/>
      <c r="M2679" s="163"/>
      <c r="N2679" s="163"/>
      <c r="O2679" s="163"/>
    </row>
    <row r="2680" spans="1:15">
      <c r="A2680" s="163"/>
      <c r="B2680" s="163"/>
      <c r="C2680" s="163"/>
      <c r="D2680" s="163"/>
      <c r="E2680" s="164"/>
      <c r="F2680" s="164"/>
      <c r="G2680" s="163"/>
      <c r="H2680" s="163"/>
      <c r="I2680" s="163"/>
      <c r="J2680" s="163"/>
      <c r="K2680" s="164"/>
      <c r="L2680" s="164"/>
      <c r="M2680" s="163"/>
      <c r="N2680" s="163"/>
      <c r="O2680" s="163"/>
    </row>
    <row r="2681" spans="1:15">
      <c r="A2681" s="163"/>
      <c r="B2681" s="163"/>
      <c r="C2681" s="163"/>
      <c r="D2681" s="163"/>
      <c r="E2681" s="164"/>
      <c r="F2681" s="164"/>
      <c r="G2681" s="163"/>
      <c r="H2681" s="163"/>
      <c r="I2681" s="163"/>
      <c r="J2681" s="163"/>
      <c r="K2681" s="164"/>
      <c r="L2681" s="164"/>
      <c r="M2681" s="163"/>
      <c r="N2681" s="163"/>
      <c r="O2681" s="163"/>
    </row>
    <row r="2682" spans="1:15">
      <c r="A2682" s="163"/>
      <c r="B2682" s="163"/>
      <c r="C2682" s="163"/>
      <c r="D2682" s="163"/>
      <c r="E2682" s="164"/>
      <c r="F2682" s="164"/>
      <c r="G2682" s="163"/>
      <c r="H2682" s="163"/>
      <c r="I2682" s="163"/>
      <c r="J2682" s="163"/>
      <c r="K2682" s="164"/>
      <c r="L2682" s="164"/>
      <c r="M2682" s="163"/>
      <c r="N2682" s="163"/>
      <c r="O2682" s="163"/>
    </row>
    <row r="2683" spans="1:15">
      <c r="A2683" s="163"/>
      <c r="B2683" s="163"/>
      <c r="C2683" s="163"/>
      <c r="D2683" s="163"/>
      <c r="E2683" s="164"/>
      <c r="F2683" s="164"/>
      <c r="G2683" s="163"/>
      <c r="H2683" s="163"/>
      <c r="I2683" s="163"/>
      <c r="J2683" s="163"/>
      <c r="K2683" s="164"/>
      <c r="L2683" s="164"/>
      <c r="M2683" s="163"/>
      <c r="N2683" s="163"/>
      <c r="O2683" s="163"/>
    </row>
    <row r="2684" spans="1:15">
      <c r="A2684" s="163"/>
      <c r="B2684" s="163"/>
      <c r="C2684" s="163"/>
      <c r="D2684" s="163"/>
      <c r="E2684" s="164"/>
      <c r="F2684" s="164"/>
      <c r="G2684" s="163"/>
      <c r="H2684" s="163"/>
      <c r="I2684" s="163"/>
      <c r="J2684" s="163"/>
      <c r="K2684" s="164"/>
      <c r="L2684" s="164"/>
      <c r="M2684" s="163"/>
      <c r="N2684" s="163"/>
      <c r="O2684" s="163"/>
    </row>
    <row r="2685" spans="1:15">
      <c r="A2685" s="163"/>
      <c r="B2685" s="163"/>
      <c r="C2685" s="163"/>
      <c r="D2685" s="163"/>
      <c r="E2685" s="164"/>
      <c r="F2685" s="164"/>
      <c r="G2685" s="163"/>
      <c r="H2685" s="163"/>
      <c r="I2685" s="163"/>
      <c r="J2685" s="163"/>
      <c r="K2685" s="164"/>
      <c r="L2685" s="164"/>
      <c r="M2685" s="163"/>
      <c r="N2685" s="163"/>
      <c r="O2685" s="163"/>
    </row>
    <row r="2686" spans="1:15">
      <c r="A2686" s="163"/>
      <c r="B2686" s="163"/>
      <c r="C2686" s="163"/>
      <c r="D2686" s="163"/>
      <c r="E2686" s="164"/>
      <c r="F2686" s="164"/>
      <c r="G2686" s="163"/>
      <c r="H2686" s="163"/>
      <c r="I2686" s="163"/>
      <c r="J2686" s="163"/>
      <c r="K2686" s="164"/>
      <c r="L2686" s="164"/>
      <c r="M2686" s="163"/>
      <c r="N2686" s="163"/>
      <c r="O2686" s="163"/>
    </row>
    <row r="2687" spans="1:15">
      <c r="A2687" s="163"/>
      <c r="B2687" s="163"/>
      <c r="C2687" s="163"/>
      <c r="D2687" s="163"/>
      <c r="E2687" s="164"/>
      <c r="F2687" s="164"/>
      <c r="G2687" s="163"/>
      <c r="H2687" s="163"/>
      <c r="I2687" s="163"/>
      <c r="J2687" s="163"/>
      <c r="K2687" s="164"/>
      <c r="L2687" s="164"/>
      <c r="M2687" s="163"/>
      <c r="N2687" s="163"/>
      <c r="O2687" s="163"/>
    </row>
    <row r="2688" spans="1:15">
      <c r="A2688" s="163"/>
      <c r="B2688" s="163"/>
      <c r="C2688" s="163"/>
      <c r="D2688" s="163"/>
      <c r="E2688" s="164"/>
      <c r="F2688" s="164"/>
      <c r="G2688" s="163"/>
      <c r="H2688" s="163"/>
      <c r="I2688" s="163"/>
      <c r="J2688" s="163"/>
      <c r="K2688" s="164"/>
      <c r="L2688" s="164"/>
      <c r="M2688" s="163"/>
      <c r="N2688" s="163"/>
      <c r="O2688" s="163"/>
    </row>
    <row r="2689" spans="1:15">
      <c r="A2689" s="163"/>
      <c r="B2689" s="163"/>
      <c r="C2689" s="163"/>
      <c r="D2689" s="163"/>
      <c r="E2689" s="164"/>
      <c r="F2689" s="164"/>
      <c r="G2689" s="163"/>
      <c r="H2689" s="163"/>
      <c r="I2689" s="163"/>
      <c r="J2689" s="163"/>
      <c r="K2689" s="164"/>
      <c r="L2689" s="164"/>
      <c r="M2689" s="163"/>
      <c r="N2689" s="163"/>
      <c r="O2689" s="163"/>
    </row>
    <row r="2690" spans="1:15">
      <c r="A2690" s="163"/>
      <c r="B2690" s="163"/>
      <c r="C2690" s="163"/>
      <c r="D2690" s="163"/>
      <c r="E2690" s="164"/>
      <c r="F2690" s="164"/>
      <c r="G2690" s="163"/>
      <c r="H2690" s="163"/>
      <c r="I2690" s="163"/>
      <c r="J2690" s="163"/>
      <c r="K2690" s="164"/>
      <c r="L2690" s="164"/>
      <c r="M2690" s="163"/>
      <c r="N2690" s="163"/>
      <c r="O2690" s="163"/>
    </row>
    <row r="2691" spans="1:15">
      <c r="A2691" s="163"/>
      <c r="B2691" s="163"/>
      <c r="C2691" s="163"/>
      <c r="D2691" s="163"/>
      <c r="E2691" s="164"/>
      <c r="F2691" s="164"/>
      <c r="G2691" s="163"/>
      <c r="H2691" s="163"/>
      <c r="I2691" s="163"/>
      <c r="J2691" s="163"/>
      <c r="K2691" s="164"/>
      <c r="L2691" s="164"/>
      <c r="M2691" s="163"/>
      <c r="N2691" s="163"/>
      <c r="O2691" s="163"/>
    </row>
    <row r="2692" spans="1:15">
      <c r="A2692" s="163"/>
      <c r="B2692" s="163"/>
      <c r="C2692" s="163"/>
      <c r="D2692" s="163"/>
      <c r="E2692" s="164"/>
      <c r="F2692" s="164"/>
      <c r="G2692" s="163"/>
      <c r="H2692" s="163"/>
      <c r="I2692" s="163"/>
      <c r="J2692" s="163"/>
      <c r="K2692" s="164"/>
      <c r="L2692" s="164"/>
      <c r="M2692" s="163"/>
      <c r="N2692" s="163"/>
      <c r="O2692" s="163"/>
    </row>
    <row r="2693" spans="1:15">
      <c r="A2693" s="163"/>
      <c r="B2693" s="163"/>
      <c r="C2693" s="163"/>
      <c r="D2693" s="163"/>
      <c r="E2693" s="164"/>
      <c r="F2693" s="164"/>
      <c r="G2693" s="163"/>
      <c r="H2693" s="163"/>
      <c r="I2693" s="163"/>
      <c r="J2693" s="163"/>
      <c r="K2693" s="164"/>
      <c r="L2693" s="164"/>
      <c r="M2693" s="163"/>
      <c r="N2693" s="163"/>
      <c r="O2693" s="163"/>
    </row>
    <row r="2694" spans="1:15">
      <c r="A2694" s="163"/>
      <c r="B2694" s="163"/>
      <c r="C2694" s="163"/>
      <c r="D2694" s="163"/>
      <c r="E2694" s="164"/>
      <c r="F2694" s="164"/>
      <c r="G2694" s="163"/>
      <c r="H2694" s="163"/>
      <c r="I2694" s="163"/>
      <c r="J2694" s="163"/>
      <c r="K2694" s="164"/>
      <c r="L2694" s="164"/>
      <c r="M2694" s="163"/>
      <c r="N2694" s="163"/>
      <c r="O2694" s="163"/>
    </row>
    <row r="2695" spans="1:15">
      <c r="A2695" s="163"/>
      <c r="B2695" s="163"/>
      <c r="C2695" s="163"/>
      <c r="D2695" s="163"/>
      <c r="E2695" s="164"/>
      <c r="F2695" s="164"/>
      <c r="G2695" s="163"/>
      <c r="H2695" s="163"/>
      <c r="I2695" s="163"/>
      <c r="J2695" s="163"/>
      <c r="K2695" s="164"/>
      <c r="L2695" s="164"/>
      <c r="M2695" s="163"/>
      <c r="N2695" s="163"/>
      <c r="O2695" s="163"/>
    </row>
    <row r="2696" spans="1:15">
      <c r="A2696" s="163"/>
      <c r="B2696" s="163"/>
      <c r="C2696" s="163"/>
      <c r="D2696" s="163"/>
      <c r="E2696" s="164"/>
      <c r="F2696" s="164"/>
      <c r="G2696" s="163"/>
      <c r="H2696" s="163"/>
      <c r="I2696" s="163"/>
      <c r="J2696" s="163"/>
      <c r="K2696" s="164"/>
      <c r="L2696" s="164"/>
      <c r="M2696" s="163"/>
      <c r="N2696" s="163"/>
      <c r="O2696" s="163"/>
    </row>
    <row r="2697" spans="1:15">
      <c r="A2697" s="163"/>
      <c r="B2697" s="163"/>
      <c r="C2697" s="163"/>
      <c r="D2697" s="163"/>
      <c r="E2697" s="164"/>
      <c r="F2697" s="164"/>
      <c r="G2697" s="163"/>
      <c r="H2697" s="163"/>
      <c r="I2697" s="163"/>
      <c r="J2697" s="163"/>
      <c r="K2697" s="164"/>
      <c r="L2697" s="164"/>
      <c r="M2697" s="163"/>
      <c r="N2697" s="163"/>
      <c r="O2697" s="163"/>
    </row>
    <row r="2698" spans="1:15">
      <c r="A2698" s="163"/>
      <c r="B2698" s="163"/>
      <c r="C2698" s="163"/>
      <c r="D2698" s="163"/>
      <c r="E2698" s="164"/>
      <c r="F2698" s="164"/>
      <c r="G2698" s="163"/>
      <c r="H2698" s="163"/>
      <c r="I2698" s="163"/>
      <c r="J2698" s="163"/>
      <c r="K2698" s="164"/>
      <c r="L2698" s="164"/>
      <c r="M2698" s="163"/>
      <c r="N2698" s="163"/>
      <c r="O2698" s="163"/>
    </row>
    <row r="2699" spans="1:15">
      <c r="A2699" s="163"/>
      <c r="B2699" s="163"/>
      <c r="C2699" s="163"/>
      <c r="D2699" s="163"/>
      <c r="E2699" s="164"/>
      <c r="F2699" s="164"/>
      <c r="G2699" s="163"/>
      <c r="H2699" s="163"/>
      <c r="I2699" s="163"/>
      <c r="J2699" s="163"/>
      <c r="K2699" s="164"/>
      <c r="L2699" s="164"/>
      <c r="M2699" s="163"/>
      <c r="N2699" s="163"/>
      <c r="O2699" s="163"/>
    </row>
    <row r="2700" spans="1:15">
      <c r="A2700" s="163"/>
      <c r="B2700" s="163"/>
      <c r="C2700" s="163"/>
      <c r="D2700" s="163"/>
      <c r="E2700" s="164"/>
      <c r="F2700" s="164"/>
      <c r="G2700" s="163"/>
      <c r="H2700" s="163"/>
      <c r="I2700" s="163"/>
      <c r="J2700" s="163"/>
      <c r="K2700" s="164"/>
      <c r="L2700" s="164"/>
      <c r="M2700" s="163"/>
      <c r="N2700" s="163"/>
      <c r="O2700" s="163"/>
    </row>
    <row r="2701" spans="1:15">
      <c r="A2701" s="163"/>
      <c r="B2701" s="163"/>
      <c r="C2701" s="163"/>
      <c r="D2701" s="163"/>
      <c r="E2701" s="164"/>
      <c r="F2701" s="164"/>
      <c r="G2701" s="163"/>
      <c r="H2701" s="163"/>
      <c r="I2701" s="163"/>
      <c r="J2701" s="163"/>
      <c r="K2701" s="164"/>
      <c r="L2701" s="164"/>
      <c r="M2701" s="163"/>
      <c r="N2701" s="163"/>
      <c r="O2701" s="163"/>
    </row>
    <row r="2702" spans="1:15">
      <c r="A2702" s="163"/>
      <c r="B2702" s="163"/>
      <c r="C2702" s="163"/>
      <c r="D2702" s="163"/>
      <c r="E2702" s="164"/>
      <c r="F2702" s="164"/>
      <c r="G2702" s="163"/>
      <c r="H2702" s="163"/>
      <c r="I2702" s="163"/>
      <c r="J2702" s="163"/>
      <c r="K2702" s="164"/>
      <c r="L2702" s="164"/>
      <c r="M2702" s="163"/>
      <c r="N2702" s="163"/>
      <c r="O2702" s="163"/>
    </row>
    <row r="2703" spans="1:15">
      <c r="A2703" s="163"/>
      <c r="B2703" s="163"/>
      <c r="C2703" s="163"/>
      <c r="D2703" s="163"/>
      <c r="E2703" s="164"/>
      <c r="F2703" s="164"/>
      <c r="G2703" s="163"/>
      <c r="H2703" s="163"/>
      <c r="I2703" s="163"/>
      <c r="J2703" s="163"/>
      <c r="K2703" s="164"/>
      <c r="L2703" s="164"/>
      <c r="M2703" s="163"/>
      <c r="N2703" s="163"/>
      <c r="O2703" s="163"/>
    </row>
    <row r="2704" spans="1:15">
      <c r="A2704" s="163"/>
      <c r="B2704" s="163"/>
      <c r="C2704" s="163"/>
      <c r="D2704" s="163"/>
      <c r="E2704" s="164"/>
      <c r="F2704" s="164"/>
      <c r="G2704" s="163"/>
      <c r="H2704" s="163"/>
      <c r="I2704" s="163"/>
      <c r="J2704" s="163"/>
      <c r="K2704" s="164"/>
      <c r="L2704" s="164"/>
      <c r="M2704" s="163"/>
      <c r="N2704" s="163"/>
      <c r="O2704" s="163"/>
    </row>
    <row r="2705" spans="1:15">
      <c r="A2705" s="163"/>
      <c r="B2705" s="163"/>
      <c r="C2705" s="163"/>
      <c r="D2705" s="163"/>
      <c r="E2705" s="164"/>
      <c r="F2705" s="164"/>
      <c r="G2705" s="163"/>
      <c r="H2705" s="163"/>
      <c r="I2705" s="163"/>
      <c r="J2705" s="163"/>
      <c r="K2705" s="164"/>
      <c r="L2705" s="164"/>
      <c r="M2705" s="163"/>
      <c r="N2705" s="163"/>
      <c r="O2705" s="163"/>
    </row>
    <row r="2706" spans="1:15">
      <c r="A2706" s="163"/>
      <c r="B2706" s="163"/>
      <c r="C2706" s="163"/>
      <c r="D2706" s="163"/>
      <c r="E2706" s="164"/>
      <c r="F2706" s="164"/>
      <c r="G2706" s="163"/>
      <c r="H2706" s="163"/>
      <c r="I2706" s="163"/>
      <c r="J2706" s="163"/>
      <c r="K2706" s="164"/>
      <c r="L2706" s="164"/>
      <c r="M2706" s="163"/>
      <c r="N2706" s="163"/>
      <c r="O2706" s="163"/>
    </row>
    <row r="2707" spans="1:15">
      <c r="A2707" s="163"/>
      <c r="B2707" s="163"/>
      <c r="C2707" s="163"/>
      <c r="D2707" s="163"/>
      <c r="E2707" s="164"/>
      <c r="F2707" s="164"/>
      <c r="G2707" s="163"/>
      <c r="H2707" s="163"/>
      <c r="I2707" s="163"/>
      <c r="J2707" s="163"/>
      <c r="K2707" s="164"/>
      <c r="L2707" s="164"/>
      <c r="M2707" s="163"/>
      <c r="N2707" s="163"/>
      <c r="O2707" s="163"/>
    </row>
    <row r="2708" spans="1:15">
      <c r="A2708" s="163"/>
      <c r="B2708" s="163"/>
      <c r="C2708" s="163"/>
      <c r="D2708" s="163"/>
      <c r="E2708" s="164"/>
      <c r="F2708" s="164"/>
      <c r="G2708" s="163"/>
      <c r="H2708" s="163"/>
      <c r="I2708" s="163"/>
      <c r="J2708" s="163"/>
      <c r="K2708" s="164"/>
      <c r="L2708" s="164"/>
      <c r="M2708" s="163"/>
      <c r="N2708" s="163"/>
      <c r="O2708" s="163"/>
    </row>
    <row r="2709" spans="1:15">
      <c r="A2709" s="163"/>
      <c r="B2709" s="163"/>
      <c r="C2709" s="163"/>
      <c r="D2709" s="163"/>
      <c r="E2709" s="164"/>
      <c r="F2709" s="164"/>
      <c r="G2709" s="163"/>
      <c r="H2709" s="163"/>
      <c r="I2709" s="163"/>
      <c r="J2709" s="163"/>
      <c r="K2709" s="164"/>
      <c r="L2709" s="164"/>
      <c r="M2709" s="163"/>
      <c r="N2709" s="163"/>
      <c r="O2709" s="163"/>
    </row>
    <row r="2710" spans="1:15">
      <c r="A2710" s="163"/>
      <c r="B2710" s="163"/>
      <c r="C2710" s="163"/>
      <c r="D2710" s="163"/>
      <c r="E2710" s="164"/>
      <c r="F2710" s="164"/>
      <c r="G2710" s="163"/>
      <c r="H2710" s="163"/>
      <c r="I2710" s="163"/>
      <c r="J2710" s="163"/>
      <c r="K2710" s="164"/>
      <c r="L2710" s="164"/>
      <c r="M2710" s="163"/>
      <c r="N2710" s="163"/>
      <c r="O2710" s="163"/>
    </row>
    <row r="2711" spans="1:15">
      <c r="A2711" s="163"/>
      <c r="B2711" s="163"/>
      <c r="C2711" s="163"/>
      <c r="D2711" s="163"/>
      <c r="E2711" s="164"/>
      <c r="F2711" s="164"/>
      <c r="G2711" s="163"/>
      <c r="H2711" s="163"/>
      <c r="I2711" s="163"/>
      <c r="J2711" s="163"/>
      <c r="K2711" s="164"/>
      <c r="L2711" s="164"/>
      <c r="M2711" s="163"/>
      <c r="N2711" s="163"/>
      <c r="O2711" s="163"/>
    </row>
    <row r="2712" spans="1:15">
      <c r="A2712" s="163"/>
      <c r="B2712" s="163"/>
      <c r="C2712" s="163"/>
      <c r="D2712" s="163"/>
      <c r="E2712" s="164"/>
      <c r="F2712" s="164"/>
      <c r="G2712" s="163"/>
      <c r="H2712" s="163"/>
      <c r="I2712" s="163"/>
      <c r="J2712" s="163"/>
      <c r="K2712" s="164"/>
      <c r="L2712" s="164"/>
      <c r="M2712" s="163"/>
      <c r="N2712" s="163"/>
      <c r="O2712" s="163"/>
    </row>
    <row r="2713" spans="1:15">
      <c r="A2713" s="163"/>
      <c r="B2713" s="163"/>
      <c r="C2713" s="163"/>
      <c r="D2713" s="163"/>
      <c r="E2713" s="164"/>
      <c r="F2713" s="164"/>
      <c r="G2713" s="163"/>
      <c r="H2713" s="163"/>
      <c r="I2713" s="163"/>
      <c r="J2713" s="163"/>
      <c r="K2713" s="164"/>
      <c r="L2713" s="164"/>
      <c r="M2713" s="163"/>
      <c r="N2713" s="163"/>
      <c r="O2713" s="163"/>
    </row>
    <row r="2714" spans="1:15">
      <c r="A2714" s="163"/>
      <c r="B2714" s="163"/>
      <c r="C2714" s="163"/>
      <c r="D2714" s="163"/>
      <c r="E2714" s="164"/>
      <c r="F2714" s="164"/>
      <c r="G2714" s="163"/>
      <c r="H2714" s="163"/>
      <c r="I2714" s="163"/>
      <c r="J2714" s="163"/>
      <c r="K2714" s="164"/>
      <c r="L2714" s="164"/>
      <c r="M2714" s="163"/>
      <c r="N2714" s="163"/>
      <c r="O2714" s="163"/>
    </row>
    <row r="2715" spans="1:15">
      <c r="A2715" s="163"/>
      <c r="B2715" s="163"/>
      <c r="C2715" s="163"/>
      <c r="D2715" s="163"/>
      <c r="E2715" s="164"/>
      <c r="F2715" s="164"/>
      <c r="G2715" s="163"/>
      <c r="H2715" s="163"/>
      <c r="I2715" s="163"/>
      <c r="J2715" s="163"/>
      <c r="K2715" s="164"/>
      <c r="L2715" s="164"/>
      <c r="M2715" s="163"/>
      <c r="N2715" s="163"/>
      <c r="O2715" s="163"/>
    </row>
    <row r="2716" spans="1:15">
      <c r="A2716" s="163"/>
      <c r="B2716" s="163"/>
      <c r="C2716" s="163"/>
      <c r="D2716" s="163"/>
      <c r="E2716" s="164"/>
      <c r="F2716" s="164"/>
      <c r="G2716" s="163"/>
      <c r="H2716" s="163"/>
      <c r="I2716" s="163"/>
      <c r="J2716" s="163"/>
      <c r="K2716" s="164"/>
      <c r="L2716" s="164"/>
      <c r="M2716" s="163"/>
      <c r="N2716" s="163"/>
      <c r="O2716" s="163"/>
    </row>
    <row r="2717" spans="1:15">
      <c r="A2717" s="163"/>
      <c r="B2717" s="163"/>
      <c r="C2717" s="163"/>
      <c r="D2717" s="163"/>
      <c r="E2717" s="164"/>
      <c r="F2717" s="164"/>
      <c r="G2717" s="163"/>
      <c r="H2717" s="163"/>
      <c r="I2717" s="163"/>
      <c r="J2717" s="163"/>
      <c r="K2717" s="164"/>
      <c r="L2717" s="164"/>
      <c r="M2717" s="163"/>
      <c r="N2717" s="163"/>
      <c r="O2717" s="163"/>
    </row>
    <row r="2718" spans="1:15">
      <c r="A2718" s="163"/>
      <c r="B2718" s="163"/>
      <c r="C2718" s="163"/>
      <c r="D2718" s="163"/>
      <c r="E2718" s="164"/>
      <c r="F2718" s="164"/>
      <c r="G2718" s="163"/>
      <c r="H2718" s="163"/>
      <c r="I2718" s="163"/>
      <c r="J2718" s="163"/>
      <c r="K2718" s="164"/>
      <c r="L2718" s="164"/>
      <c r="M2718" s="163"/>
      <c r="N2718" s="163"/>
      <c r="O2718" s="163"/>
    </row>
    <row r="2719" spans="1:15">
      <c r="A2719" s="163"/>
      <c r="B2719" s="163"/>
      <c r="C2719" s="163"/>
      <c r="D2719" s="163"/>
      <c r="E2719" s="164"/>
      <c r="F2719" s="164"/>
      <c r="G2719" s="163"/>
      <c r="H2719" s="163"/>
      <c r="I2719" s="163"/>
      <c r="J2719" s="163"/>
      <c r="K2719" s="164"/>
      <c r="L2719" s="164"/>
      <c r="M2719" s="163"/>
      <c r="N2719" s="163"/>
      <c r="O2719" s="163"/>
    </row>
    <row r="2720" spans="1:15">
      <c r="A2720" s="163"/>
      <c r="B2720" s="163"/>
      <c r="C2720" s="163"/>
      <c r="D2720" s="163"/>
      <c r="E2720" s="164"/>
      <c r="F2720" s="164"/>
      <c r="G2720" s="163"/>
      <c r="H2720" s="163"/>
      <c r="I2720" s="163"/>
      <c r="J2720" s="163"/>
      <c r="K2720" s="164"/>
      <c r="L2720" s="164"/>
      <c r="M2720" s="163"/>
      <c r="N2720" s="163"/>
      <c r="O2720" s="163"/>
    </row>
    <row r="2721" spans="1:15">
      <c r="A2721" s="163"/>
      <c r="B2721" s="163"/>
      <c r="C2721" s="163"/>
      <c r="D2721" s="163"/>
      <c r="E2721" s="164"/>
      <c r="F2721" s="164"/>
      <c r="G2721" s="163"/>
      <c r="H2721" s="163"/>
      <c r="I2721" s="163"/>
      <c r="J2721" s="163"/>
      <c r="K2721" s="164"/>
      <c r="L2721" s="164"/>
      <c r="M2721" s="163"/>
      <c r="N2721" s="163"/>
      <c r="O2721" s="163"/>
    </row>
    <row r="2722" spans="1:15">
      <c r="A2722" s="163"/>
      <c r="B2722" s="163"/>
      <c r="C2722" s="163"/>
      <c r="D2722" s="163"/>
      <c r="E2722" s="164"/>
      <c r="F2722" s="164"/>
      <c r="G2722" s="163"/>
      <c r="H2722" s="163"/>
      <c r="I2722" s="163"/>
      <c r="J2722" s="163"/>
      <c r="K2722" s="164"/>
      <c r="L2722" s="164"/>
      <c r="M2722" s="163"/>
      <c r="N2722" s="163"/>
      <c r="O2722" s="163"/>
    </row>
    <row r="2723" spans="1:15">
      <c r="A2723" s="163"/>
      <c r="B2723" s="163"/>
      <c r="C2723" s="163"/>
      <c r="D2723" s="163"/>
      <c r="E2723" s="164"/>
      <c r="F2723" s="164"/>
      <c r="G2723" s="163"/>
      <c r="H2723" s="163"/>
      <c r="I2723" s="163"/>
      <c r="J2723" s="163"/>
      <c r="K2723" s="164"/>
      <c r="L2723" s="164"/>
      <c r="M2723" s="163"/>
      <c r="N2723" s="163"/>
      <c r="O2723" s="163"/>
    </row>
    <row r="2724" spans="1:15">
      <c r="A2724" s="163"/>
      <c r="B2724" s="163"/>
      <c r="C2724" s="163"/>
      <c r="D2724" s="163"/>
      <c r="E2724" s="164"/>
      <c r="F2724" s="164"/>
      <c r="G2724" s="163"/>
      <c r="H2724" s="163"/>
      <c r="I2724" s="163"/>
      <c r="J2724" s="163"/>
      <c r="K2724" s="164"/>
      <c r="L2724" s="164"/>
      <c r="M2724" s="163"/>
      <c r="N2724" s="163"/>
      <c r="O2724" s="163"/>
    </row>
    <row r="2725" spans="1:15">
      <c r="A2725" s="163"/>
      <c r="B2725" s="163"/>
      <c r="C2725" s="163"/>
      <c r="D2725" s="163"/>
      <c r="E2725" s="164"/>
      <c r="F2725" s="164"/>
      <c r="G2725" s="163"/>
      <c r="H2725" s="163"/>
      <c r="I2725" s="163"/>
      <c r="J2725" s="163"/>
      <c r="K2725" s="164"/>
      <c r="L2725" s="164"/>
      <c r="M2725" s="163"/>
      <c r="N2725" s="163"/>
      <c r="O2725" s="163"/>
    </row>
    <row r="2726" spans="1:15">
      <c r="A2726" s="163"/>
      <c r="B2726" s="163"/>
      <c r="C2726" s="163"/>
      <c r="D2726" s="163"/>
      <c r="E2726" s="164"/>
      <c r="F2726" s="164"/>
      <c r="G2726" s="163"/>
      <c r="H2726" s="163"/>
      <c r="I2726" s="163"/>
      <c r="J2726" s="163"/>
      <c r="K2726" s="164"/>
      <c r="L2726" s="164"/>
      <c r="M2726" s="163"/>
      <c r="N2726" s="163"/>
      <c r="O2726" s="163"/>
    </row>
    <row r="2727" spans="1:15">
      <c r="A2727" s="163"/>
      <c r="B2727" s="163"/>
      <c r="C2727" s="163"/>
      <c r="D2727" s="163"/>
      <c r="E2727" s="164"/>
      <c r="F2727" s="164"/>
      <c r="G2727" s="163"/>
      <c r="H2727" s="163"/>
      <c r="I2727" s="163"/>
      <c r="J2727" s="163"/>
      <c r="K2727" s="164"/>
      <c r="L2727" s="164"/>
      <c r="M2727" s="163"/>
      <c r="N2727" s="163"/>
      <c r="O2727" s="163"/>
    </row>
    <row r="2728" spans="1:15">
      <c r="A2728" s="163"/>
      <c r="B2728" s="163"/>
      <c r="C2728" s="163"/>
      <c r="D2728" s="163"/>
      <c r="E2728" s="164"/>
      <c r="F2728" s="164"/>
      <c r="G2728" s="163"/>
      <c r="H2728" s="163"/>
      <c r="I2728" s="163"/>
      <c r="J2728" s="163"/>
      <c r="K2728" s="164"/>
      <c r="L2728" s="164"/>
      <c r="M2728" s="163"/>
      <c r="N2728" s="163"/>
      <c r="O2728" s="163"/>
    </row>
    <row r="2729" spans="1:15">
      <c r="A2729" s="163"/>
      <c r="B2729" s="163"/>
      <c r="C2729" s="163"/>
      <c r="D2729" s="163"/>
      <c r="E2729" s="164"/>
      <c r="F2729" s="164"/>
      <c r="G2729" s="163"/>
      <c r="H2729" s="163"/>
      <c r="I2729" s="163"/>
      <c r="J2729" s="163"/>
      <c r="K2729" s="164"/>
      <c r="L2729" s="164"/>
      <c r="M2729" s="163"/>
      <c r="N2729" s="163"/>
      <c r="O2729" s="163"/>
    </row>
    <row r="2730" spans="1:15">
      <c r="A2730" s="163"/>
      <c r="B2730" s="163"/>
      <c r="C2730" s="163"/>
      <c r="D2730" s="163"/>
      <c r="E2730" s="164"/>
      <c r="F2730" s="164"/>
      <c r="G2730" s="163"/>
      <c r="H2730" s="163"/>
      <c r="I2730" s="163"/>
      <c r="J2730" s="163"/>
      <c r="K2730" s="164"/>
      <c r="L2730" s="164"/>
      <c r="M2730" s="163"/>
      <c r="N2730" s="163"/>
      <c r="O2730" s="163"/>
    </row>
    <row r="2731" spans="1:15">
      <c r="A2731" s="163"/>
      <c r="B2731" s="163"/>
      <c r="C2731" s="163"/>
      <c r="D2731" s="163"/>
      <c r="E2731" s="164"/>
      <c r="F2731" s="164"/>
      <c r="G2731" s="163"/>
      <c r="H2731" s="163"/>
      <c r="I2731" s="163"/>
      <c r="J2731" s="163"/>
      <c r="K2731" s="164"/>
      <c r="L2731" s="164"/>
      <c r="M2731" s="163"/>
      <c r="N2731" s="163"/>
      <c r="O2731" s="163"/>
    </row>
    <row r="2732" spans="1:15">
      <c r="A2732" s="163"/>
      <c r="B2732" s="163"/>
      <c r="C2732" s="163"/>
      <c r="D2732" s="163"/>
      <c r="E2732" s="164"/>
      <c r="F2732" s="164"/>
      <c r="G2732" s="163"/>
      <c r="H2732" s="163"/>
      <c r="I2732" s="163"/>
      <c r="J2732" s="163"/>
      <c r="K2732" s="164"/>
      <c r="L2732" s="164"/>
      <c r="M2732" s="163"/>
      <c r="N2732" s="163"/>
      <c r="O2732" s="163"/>
    </row>
    <row r="2733" spans="1:15">
      <c r="A2733" s="163"/>
      <c r="B2733" s="163"/>
      <c r="C2733" s="163"/>
      <c r="D2733" s="163"/>
      <c r="E2733" s="164"/>
      <c r="F2733" s="164"/>
      <c r="G2733" s="163"/>
      <c r="H2733" s="163"/>
      <c r="I2733" s="163"/>
      <c r="J2733" s="163"/>
      <c r="K2733" s="164"/>
      <c r="L2733" s="164"/>
      <c r="M2733" s="163"/>
      <c r="N2733" s="163"/>
      <c r="O2733" s="163"/>
    </row>
    <row r="2734" spans="1:15">
      <c r="A2734" s="163"/>
      <c r="B2734" s="163"/>
      <c r="C2734" s="163"/>
      <c r="D2734" s="163"/>
      <c r="E2734" s="164"/>
      <c r="F2734" s="164"/>
      <c r="G2734" s="163"/>
      <c r="H2734" s="163"/>
      <c r="I2734" s="163"/>
      <c r="J2734" s="163"/>
      <c r="K2734" s="164"/>
      <c r="L2734" s="164"/>
      <c r="M2734" s="163"/>
      <c r="N2734" s="163"/>
      <c r="O2734" s="163"/>
    </row>
    <row r="2735" spans="1:15">
      <c r="A2735" s="163"/>
      <c r="B2735" s="163"/>
      <c r="C2735" s="163"/>
      <c r="D2735" s="163"/>
      <c r="E2735" s="164"/>
      <c r="F2735" s="164"/>
      <c r="G2735" s="163"/>
      <c r="H2735" s="163"/>
      <c r="I2735" s="163"/>
      <c r="J2735" s="163"/>
      <c r="K2735" s="164"/>
      <c r="L2735" s="164"/>
      <c r="M2735" s="163"/>
      <c r="N2735" s="163"/>
      <c r="O2735" s="163"/>
    </row>
    <row r="2736" spans="1:15">
      <c r="A2736" s="163"/>
      <c r="B2736" s="163"/>
      <c r="C2736" s="163"/>
      <c r="D2736" s="163"/>
      <c r="E2736" s="164"/>
      <c r="F2736" s="164"/>
      <c r="G2736" s="163"/>
      <c r="H2736" s="163"/>
      <c r="I2736" s="163"/>
      <c r="J2736" s="163"/>
      <c r="K2736" s="164"/>
      <c r="L2736" s="164"/>
      <c r="M2736" s="163"/>
      <c r="N2736" s="163"/>
      <c r="O2736" s="163"/>
    </row>
    <row r="2737" spans="1:15">
      <c r="A2737" s="163"/>
      <c r="B2737" s="163"/>
      <c r="C2737" s="163"/>
      <c r="D2737" s="163"/>
      <c r="E2737" s="164"/>
      <c r="F2737" s="164"/>
      <c r="G2737" s="163"/>
      <c r="H2737" s="163"/>
      <c r="I2737" s="163"/>
      <c r="J2737" s="163"/>
      <c r="K2737" s="164"/>
      <c r="L2737" s="164"/>
      <c r="M2737" s="163"/>
      <c r="N2737" s="163"/>
      <c r="O2737" s="163"/>
    </row>
    <row r="2738" spans="1:15">
      <c r="A2738" s="163"/>
      <c r="B2738" s="163"/>
      <c r="C2738" s="163"/>
      <c r="D2738" s="163"/>
      <c r="E2738" s="164"/>
      <c r="F2738" s="164"/>
      <c r="G2738" s="163"/>
      <c r="H2738" s="163"/>
      <c r="I2738" s="163"/>
      <c r="J2738" s="163"/>
      <c r="K2738" s="164"/>
      <c r="L2738" s="164"/>
      <c r="M2738" s="163"/>
      <c r="N2738" s="163"/>
      <c r="O2738" s="163"/>
    </row>
    <row r="2739" spans="1:15">
      <c r="A2739" s="163"/>
      <c r="B2739" s="163"/>
      <c r="C2739" s="163"/>
      <c r="D2739" s="163"/>
      <c r="E2739" s="164"/>
      <c r="F2739" s="164"/>
      <c r="G2739" s="163"/>
      <c r="H2739" s="163"/>
      <c r="I2739" s="163"/>
      <c r="J2739" s="163"/>
      <c r="K2739" s="164"/>
      <c r="L2739" s="164"/>
      <c r="M2739" s="163"/>
      <c r="N2739" s="163"/>
      <c r="O2739" s="163"/>
    </row>
    <row r="2740" spans="1:15">
      <c r="A2740" s="163"/>
      <c r="B2740" s="163"/>
      <c r="C2740" s="163"/>
      <c r="D2740" s="163"/>
      <c r="E2740" s="164"/>
      <c r="F2740" s="164"/>
      <c r="G2740" s="163"/>
      <c r="H2740" s="163"/>
      <c r="I2740" s="163"/>
      <c r="J2740" s="163"/>
      <c r="K2740" s="164"/>
      <c r="L2740" s="164"/>
      <c r="M2740" s="163"/>
      <c r="N2740" s="163"/>
      <c r="O2740" s="163"/>
    </row>
    <row r="2741" spans="1:15">
      <c r="A2741" s="163"/>
      <c r="B2741" s="163"/>
      <c r="C2741" s="163"/>
      <c r="D2741" s="163"/>
      <c r="E2741" s="164"/>
      <c r="F2741" s="164"/>
      <c r="G2741" s="163"/>
      <c r="H2741" s="163"/>
      <c r="I2741" s="163"/>
      <c r="J2741" s="163"/>
      <c r="K2741" s="164"/>
      <c r="L2741" s="164"/>
      <c r="M2741" s="163"/>
      <c r="N2741" s="163"/>
      <c r="O2741" s="163"/>
    </row>
    <row r="2742" spans="1:15">
      <c r="A2742" s="163"/>
      <c r="B2742" s="163"/>
      <c r="C2742" s="163"/>
      <c r="D2742" s="163"/>
      <c r="E2742" s="164"/>
      <c r="F2742" s="164"/>
      <c r="G2742" s="163"/>
      <c r="H2742" s="163"/>
      <c r="I2742" s="163"/>
      <c r="J2742" s="163"/>
      <c r="K2742" s="164"/>
      <c r="L2742" s="164"/>
      <c r="M2742" s="163"/>
      <c r="N2742" s="163"/>
      <c r="O2742" s="163"/>
    </row>
    <row r="2743" spans="1:15">
      <c r="A2743" s="163"/>
      <c r="B2743" s="163"/>
      <c r="C2743" s="163"/>
      <c r="D2743" s="163"/>
      <c r="E2743" s="164"/>
      <c r="F2743" s="164"/>
      <c r="G2743" s="163"/>
      <c r="H2743" s="163"/>
      <c r="I2743" s="163"/>
      <c r="J2743" s="163"/>
      <c r="K2743" s="164"/>
      <c r="L2743" s="164"/>
      <c r="M2743" s="163"/>
      <c r="N2743" s="163"/>
      <c r="O2743" s="163"/>
    </row>
    <row r="2744" spans="1:15">
      <c r="A2744" s="163"/>
      <c r="B2744" s="163"/>
      <c r="C2744" s="163"/>
      <c r="D2744" s="163"/>
      <c r="E2744" s="164"/>
      <c r="F2744" s="164"/>
      <c r="G2744" s="163"/>
      <c r="H2744" s="163"/>
      <c r="I2744" s="163"/>
      <c r="J2744" s="163"/>
      <c r="K2744" s="164"/>
      <c r="L2744" s="164"/>
      <c r="M2744" s="163"/>
      <c r="N2744" s="163"/>
      <c r="O2744" s="163"/>
    </row>
    <row r="2745" spans="1:15">
      <c r="A2745" s="163"/>
      <c r="B2745" s="163"/>
      <c r="C2745" s="163"/>
      <c r="D2745" s="163"/>
      <c r="E2745" s="164"/>
      <c r="F2745" s="164"/>
      <c r="G2745" s="163"/>
      <c r="H2745" s="163"/>
      <c r="I2745" s="163"/>
      <c r="J2745" s="163"/>
      <c r="K2745" s="164"/>
      <c r="L2745" s="164"/>
      <c r="M2745" s="163"/>
      <c r="N2745" s="163"/>
      <c r="O2745" s="163"/>
    </row>
    <row r="2746" spans="1:15">
      <c r="A2746" s="163"/>
      <c r="B2746" s="163"/>
      <c r="C2746" s="163"/>
      <c r="D2746" s="163"/>
      <c r="E2746" s="164"/>
      <c r="F2746" s="164"/>
      <c r="G2746" s="163"/>
      <c r="H2746" s="163"/>
      <c r="I2746" s="163"/>
      <c r="J2746" s="163"/>
      <c r="K2746" s="164"/>
      <c r="L2746" s="164"/>
      <c r="M2746" s="163"/>
      <c r="N2746" s="163"/>
      <c r="O2746" s="163"/>
    </row>
    <row r="2747" spans="1:15">
      <c r="A2747" s="163"/>
      <c r="B2747" s="163"/>
      <c r="C2747" s="163"/>
      <c r="D2747" s="163"/>
      <c r="E2747" s="164"/>
      <c r="F2747" s="164"/>
      <c r="G2747" s="163"/>
      <c r="H2747" s="163"/>
      <c r="I2747" s="163"/>
      <c r="J2747" s="163"/>
      <c r="K2747" s="164"/>
      <c r="L2747" s="164"/>
      <c r="M2747" s="163"/>
      <c r="N2747" s="163"/>
      <c r="O2747" s="163"/>
    </row>
    <row r="2748" spans="1:15">
      <c r="A2748" s="163"/>
      <c r="B2748" s="163"/>
      <c r="C2748" s="163"/>
      <c r="D2748" s="163"/>
      <c r="E2748" s="164"/>
      <c r="F2748" s="164"/>
      <c r="G2748" s="163"/>
      <c r="H2748" s="163"/>
      <c r="I2748" s="163"/>
      <c r="J2748" s="163"/>
      <c r="K2748" s="164"/>
      <c r="L2748" s="164"/>
      <c r="M2748" s="163"/>
      <c r="N2748" s="163"/>
      <c r="O2748" s="163"/>
    </row>
    <row r="2749" spans="1:15">
      <c r="A2749" s="163"/>
      <c r="B2749" s="163"/>
      <c r="C2749" s="163"/>
      <c r="D2749" s="163"/>
      <c r="E2749" s="164"/>
      <c r="F2749" s="164"/>
      <c r="G2749" s="163"/>
      <c r="H2749" s="163"/>
      <c r="I2749" s="163"/>
      <c r="J2749" s="163"/>
      <c r="K2749" s="164"/>
      <c r="L2749" s="164"/>
      <c r="M2749" s="163"/>
      <c r="N2749" s="163"/>
      <c r="O2749" s="163"/>
    </row>
    <row r="2750" spans="1:15">
      <c r="A2750" s="163"/>
      <c r="B2750" s="163"/>
      <c r="C2750" s="163"/>
      <c r="D2750" s="163"/>
      <c r="E2750" s="164"/>
      <c r="F2750" s="164"/>
      <c r="G2750" s="163"/>
      <c r="H2750" s="163"/>
      <c r="I2750" s="163"/>
      <c r="J2750" s="163"/>
      <c r="K2750" s="164"/>
      <c r="L2750" s="164"/>
      <c r="M2750" s="163"/>
      <c r="N2750" s="163"/>
      <c r="O2750" s="163"/>
    </row>
    <row r="2751" spans="1:15">
      <c r="A2751" s="163"/>
      <c r="B2751" s="163"/>
      <c r="C2751" s="163"/>
      <c r="D2751" s="163"/>
      <c r="E2751" s="164"/>
      <c r="F2751" s="164"/>
      <c r="G2751" s="163"/>
      <c r="H2751" s="163"/>
      <c r="I2751" s="163"/>
      <c r="J2751" s="163"/>
      <c r="K2751" s="164"/>
      <c r="L2751" s="164"/>
      <c r="M2751" s="163"/>
      <c r="N2751" s="163"/>
      <c r="O2751" s="163"/>
    </row>
    <row r="2752" spans="1:15">
      <c r="A2752" s="163"/>
      <c r="B2752" s="163"/>
      <c r="C2752" s="163"/>
      <c r="D2752" s="163"/>
      <c r="E2752" s="164"/>
      <c r="F2752" s="164"/>
      <c r="G2752" s="163"/>
      <c r="H2752" s="163"/>
      <c r="I2752" s="163"/>
      <c r="J2752" s="163"/>
      <c r="K2752" s="164"/>
      <c r="L2752" s="164"/>
      <c r="M2752" s="163"/>
      <c r="N2752" s="163"/>
      <c r="O2752" s="163"/>
    </row>
    <row r="2753" spans="1:15">
      <c r="A2753" s="163"/>
      <c r="B2753" s="163"/>
      <c r="C2753" s="163"/>
      <c r="D2753" s="163"/>
      <c r="E2753" s="164"/>
      <c r="F2753" s="164"/>
      <c r="G2753" s="163"/>
      <c r="H2753" s="163"/>
      <c r="I2753" s="163"/>
      <c r="J2753" s="163"/>
      <c r="K2753" s="164"/>
      <c r="L2753" s="164"/>
      <c r="M2753" s="163"/>
      <c r="N2753" s="163"/>
      <c r="O2753" s="163"/>
    </row>
    <row r="2754" spans="1:15">
      <c r="A2754" s="163"/>
      <c r="B2754" s="163"/>
      <c r="C2754" s="163"/>
      <c r="D2754" s="163"/>
      <c r="E2754" s="164"/>
      <c r="F2754" s="164"/>
      <c r="G2754" s="163"/>
      <c r="H2754" s="163"/>
      <c r="I2754" s="163"/>
      <c r="J2754" s="163"/>
      <c r="K2754" s="164"/>
      <c r="L2754" s="164"/>
      <c r="M2754" s="163"/>
      <c r="N2754" s="163"/>
      <c r="O2754" s="163"/>
    </row>
    <row r="2755" spans="1:15">
      <c r="A2755" s="163"/>
      <c r="B2755" s="163"/>
      <c r="C2755" s="163"/>
      <c r="D2755" s="163"/>
      <c r="E2755" s="164"/>
      <c r="F2755" s="164"/>
      <c r="G2755" s="163"/>
      <c r="H2755" s="163"/>
      <c r="I2755" s="163"/>
      <c r="J2755" s="163"/>
      <c r="K2755" s="164"/>
      <c r="L2755" s="164"/>
      <c r="M2755" s="163"/>
      <c r="N2755" s="163"/>
      <c r="O2755" s="163"/>
    </row>
    <row r="2756" spans="1:15">
      <c r="A2756" s="163"/>
      <c r="B2756" s="163"/>
      <c r="C2756" s="163"/>
      <c r="D2756" s="163"/>
      <c r="E2756" s="164"/>
      <c r="F2756" s="164"/>
      <c r="G2756" s="163"/>
      <c r="H2756" s="163"/>
      <c r="I2756" s="163"/>
      <c r="J2756" s="163"/>
      <c r="K2756" s="164"/>
      <c r="L2756" s="164"/>
      <c r="M2756" s="163"/>
      <c r="N2756" s="163"/>
      <c r="O2756" s="163"/>
    </row>
    <row r="2757" spans="1:15">
      <c r="A2757" s="163"/>
      <c r="B2757" s="163"/>
      <c r="C2757" s="163"/>
      <c r="D2757" s="163"/>
      <c r="E2757" s="164"/>
      <c r="F2757" s="164"/>
      <c r="G2757" s="163"/>
      <c r="H2757" s="163"/>
      <c r="I2757" s="163"/>
      <c r="J2757" s="163"/>
      <c r="K2757" s="164"/>
      <c r="L2757" s="164"/>
      <c r="M2757" s="163"/>
      <c r="N2757" s="163"/>
      <c r="O2757" s="163"/>
    </row>
    <row r="2758" spans="1:15">
      <c r="A2758" s="163"/>
      <c r="B2758" s="163"/>
      <c r="C2758" s="163"/>
      <c r="D2758" s="163"/>
      <c r="E2758" s="164"/>
      <c r="F2758" s="164"/>
      <c r="G2758" s="163"/>
      <c r="H2758" s="163"/>
      <c r="I2758" s="163"/>
      <c r="J2758" s="163"/>
      <c r="K2758" s="164"/>
      <c r="L2758" s="164"/>
      <c r="M2758" s="163"/>
      <c r="N2758" s="163"/>
      <c r="O2758" s="163"/>
    </row>
    <row r="2759" spans="1:15">
      <c r="A2759" s="163"/>
      <c r="B2759" s="163"/>
      <c r="C2759" s="163"/>
      <c r="D2759" s="163"/>
      <c r="E2759" s="164"/>
      <c r="F2759" s="164"/>
      <c r="G2759" s="163"/>
      <c r="H2759" s="163"/>
      <c r="I2759" s="163"/>
      <c r="J2759" s="163"/>
      <c r="K2759" s="164"/>
      <c r="L2759" s="164"/>
      <c r="M2759" s="163"/>
      <c r="N2759" s="163"/>
      <c r="O2759" s="163"/>
    </row>
    <row r="2760" spans="1:15">
      <c r="A2760" s="163"/>
      <c r="B2760" s="163"/>
      <c r="C2760" s="163"/>
      <c r="D2760" s="163"/>
      <c r="E2760" s="164"/>
      <c r="F2760" s="164"/>
      <c r="G2760" s="163"/>
      <c r="H2760" s="163"/>
      <c r="I2760" s="163"/>
      <c r="J2760" s="163"/>
      <c r="K2760" s="164"/>
      <c r="L2760" s="164"/>
      <c r="M2760" s="163"/>
      <c r="N2760" s="163"/>
      <c r="O2760" s="163"/>
    </row>
    <row r="2761" spans="1:15">
      <c r="A2761" s="163"/>
      <c r="B2761" s="163"/>
      <c r="C2761" s="163"/>
      <c r="D2761" s="163"/>
      <c r="E2761" s="164"/>
      <c r="F2761" s="164"/>
      <c r="G2761" s="163"/>
      <c r="H2761" s="163"/>
      <c r="I2761" s="163"/>
      <c r="J2761" s="163"/>
      <c r="K2761" s="164"/>
      <c r="L2761" s="164"/>
      <c r="M2761" s="163"/>
      <c r="N2761" s="163"/>
      <c r="O2761" s="163"/>
    </row>
    <row r="2762" spans="1:15">
      <c r="A2762" s="163"/>
      <c r="B2762" s="163"/>
      <c r="C2762" s="163"/>
      <c r="D2762" s="163"/>
      <c r="E2762" s="164"/>
      <c r="F2762" s="164"/>
      <c r="G2762" s="163"/>
      <c r="H2762" s="163"/>
      <c r="I2762" s="163"/>
      <c r="J2762" s="163"/>
      <c r="K2762" s="164"/>
      <c r="L2762" s="164"/>
      <c r="M2762" s="163"/>
      <c r="N2762" s="163"/>
      <c r="O2762" s="163"/>
    </row>
    <row r="2763" spans="1:15">
      <c r="A2763" s="163"/>
      <c r="B2763" s="163"/>
      <c r="C2763" s="163"/>
      <c r="D2763" s="163"/>
      <c r="E2763" s="164"/>
      <c r="F2763" s="164"/>
      <c r="G2763" s="163"/>
      <c r="H2763" s="163"/>
      <c r="I2763" s="163"/>
      <c r="J2763" s="163"/>
      <c r="K2763" s="164"/>
      <c r="L2763" s="164"/>
      <c r="M2763" s="163"/>
      <c r="N2763" s="163"/>
      <c r="O2763" s="163"/>
    </row>
    <row r="2764" spans="1:15">
      <c r="A2764" s="163"/>
      <c r="B2764" s="163"/>
      <c r="C2764" s="163"/>
      <c r="D2764" s="163"/>
      <c r="E2764" s="164"/>
      <c r="F2764" s="164"/>
      <c r="G2764" s="163"/>
      <c r="H2764" s="163"/>
      <c r="I2764" s="163"/>
      <c r="J2764" s="163"/>
      <c r="K2764" s="164"/>
      <c r="L2764" s="164"/>
      <c r="M2764" s="163"/>
      <c r="N2764" s="163"/>
      <c r="O2764" s="163"/>
    </row>
    <row r="2765" spans="1:15">
      <c r="A2765" s="163"/>
      <c r="B2765" s="163"/>
      <c r="C2765" s="163"/>
      <c r="D2765" s="163"/>
      <c r="E2765" s="164"/>
      <c r="F2765" s="164"/>
      <c r="G2765" s="163"/>
      <c r="H2765" s="163"/>
      <c r="I2765" s="163"/>
      <c r="J2765" s="163"/>
      <c r="K2765" s="164"/>
      <c r="L2765" s="164"/>
      <c r="M2765" s="163"/>
      <c r="N2765" s="163"/>
      <c r="O2765" s="163"/>
    </row>
    <row r="2766" spans="1:15">
      <c r="A2766" s="163"/>
      <c r="B2766" s="163"/>
      <c r="C2766" s="163"/>
      <c r="D2766" s="163"/>
      <c r="E2766" s="164"/>
      <c r="F2766" s="164"/>
      <c r="G2766" s="163"/>
      <c r="H2766" s="163"/>
      <c r="I2766" s="163"/>
      <c r="J2766" s="163"/>
      <c r="K2766" s="164"/>
      <c r="L2766" s="164"/>
      <c r="M2766" s="163"/>
      <c r="N2766" s="163"/>
      <c r="O2766" s="163"/>
    </row>
    <row r="2767" spans="1:15">
      <c r="A2767" s="163"/>
      <c r="B2767" s="163"/>
      <c r="C2767" s="163"/>
      <c r="D2767" s="163"/>
      <c r="E2767" s="164"/>
      <c r="F2767" s="164"/>
      <c r="G2767" s="163"/>
      <c r="H2767" s="163"/>
      <c r="I2767" s="163"/>
      <c r="J2767" s="163"/>
      <c r="K2767" s="164"/>
      <c r="L2767" s="164"/>
      <c r="M2767" s="163"/>
      <c r="N2767" s="163"/>
      <c r="O2767" s="163"/>
    </row>
    <row r="2768" spans="1:15">
      <c r="A2768" s="163"/>
      <c r="B2768" s="163"/>
      <c r="C2768" s="163"/>
      <c r="D2768" s="163"/>
      <c r="E2768" s="164"/>
      <c r="F2768" s="164"/>
      <c r="G2768" s="163"/>
      <c r="H2768" s="163"/>
      <c r="I2768" s="163"/>
      <c r="J2768" s="163"/>
      <c r="K2768" s="164"/>
      <c r="L2768" s="164"/>
      <c r="M2768" s="163"/>
      <c r="N2768" s="163"/>
      <c r="O2768" s="163"/>
    </row>
    <row r="2769" spans="1:15">
      <c r="A2769" s="163"/>
      <c r="B2769" s="163"/>
      <c r="C2769" s="163"/>
      <c r="D2769" s="163"/>
      <c r="E2769" s="164"/>
      <c r="F2769" s="164"/>
      <c r="G2769" s="163"/>
      <c r="H2769" s="163"/>
      <c r="I2769" s="163"/>
      <c r="J2769" s="163"/>
      <c r="K2769" s="164"/>
      <c r="L2769" s="164"/>
      <c r="M2769" s="163"/>
      <c r="N2769" s="163"/>
      <c r="O2769" s="163"/>
    </row>
    <row r="2770" spans="1:15">
      <c r="A2770" s="163"/>
      <c r="B2770" s="163"/>
      <c r="C2770" s="163"/>
      <c r="D2770" s="163"/>
      <c r="E2770" s="164"/>
      <c r="F2770" s="164"/>
      <c r="G2770" s="163"/>
      <c r="H2770" s="163"/>
      <c r="I2770" s="163"/>
      <c r="J2770" s="163"/>
      <c r="K2770" s="164"/>
      <c r="L2770" s="164"/>
      <c r="M2770" s="163"/>
      <c r="N2770" s="163"/>
      <c r="O2770" s="163"/>
    </row>
    <row r="2771" spans="1:15">
      <c r="A2771" s="163"/>
      <c r="B2771" s="163"/>
      <c r="C2771" s="163"/>
      <c r="D2771" s="163"/>
      <c r="E2771" s="164"/>
      <c r="F2771" s="164"/>
      <c r="G2771" s="163"/>
      <c r="H2771" s="163"/>
      <c r="I2771" s="163"/>
      <c r="J2771" s="163"/>
      <c r="K2771" s="164"/>
      <c r="L2771" s="164"/>
      <c r="M2771" s="163"/>
      <c r="N2771" s="163"/>
      <c r="O2771" s="163"/>
    </row>
    <row r="2772" spans="1:15">
      <c r="A2772" s="163"/>
      <c r="B2772" s="163"/>
      <c r="C2772" s="163"/>
      <c r="D2772" s="163"/>
      <c r="E2772" s="164"/>
      <c r="F2772" s="164"/>
      <c r="G2772" s="163"/>
      <c r="H2772" s="163"/>
      <c r="I2772" s="163"/>
      <c r="J2772" s="163"/>
      <c r="K2772" s="164"/>
      <c r="L2772" s="164"/>
      <c r="M2772" s="163"/>
      <c r="N2772" s="163"/>
      <c r="O2772" s="163"/>
    </row>
    <row r="2773" spans="1:15">
      <c r="A2773" s="163"/>
      <c r="B2773" s="163"/>
      <c r="C2773" s="163"/>
      <c r="D2773" s="163"/>
      <c r="E2773" s="164"/>
      <c r="F2773" s="164"/>
      <c r="G2773" s="163"/>
      <c r="H2773" s="163"/>
      <c r="I2773" s="163"/>
      <c r="J2773" s="163"/>
      <c r="K2773" s="164"/>
      <c r="L2773" s="164"/>
      <c r="M2773" s="163"/>
      <c r="N2773" s="163"/>
      <c r="O2773" s="163"/>
    </row>
    <row r="2774" spans="1:15">
      <c r="A2774" s="163"/>
      <c r="B2774" s="163"/>
      <c r="C2774" s="163"/>
      <c r="D2774" s="163"/>
      <c r="E2774" s="164"/>
      <c r="F2774" s="164"/>
      <c r="G2774" s="163"/>
      <c r="H2774" s="163"/>
      <c r="I2774" s="163"/>
      <c r="J2774" s="163"/>
      <c r="K2774" s="164"/>
      <c r="L2774" s="164"/>
      <c r="M2774" s="163"/>
      <c r="N2774" s="163"/>
      <c r="O2774" s="163"/>
    </row>
    <row r="2775" spans="1:15">
      <c r="A2775" s="163"/>
      <c r="B2775" s="163"/>
      <c r="C2775" s="163"/>
      <c r="D2775" s="163"/>
      <c r="E2775" s="164"/>
      <c r="F2775" s="164"/>
      <c r="G2775" s="163"/>
      <c r="H2775" s="163"/>
      <c r="I2775" s="163"/>
      <c r="J2775" s="163"/>
      <c r="K2775" s="164"/>
      <c r="L2775" s="164"/>
      <c r="M2775" s="163"/>
      <c r="N2775" s="163"/>
      <c r="O2775" s="163"/>
    </row>
    <row r="2776" spans="1:15">
      <c r="A2776" s="163"/>
      <c r="B2776" s="163"/>
      <c r="C2776" s="163"/>
      <c r="D2776" s="163"/>
      <c r="E2776" s="164"/>
      <c r="F2776" s="164"/>
      <c r="G2776" s="163"/>
      <c r="H2776" s="163"/>
      <c r="I2776" s="163"/>
      <c r="J2776" s="163"/>
      <c r="K2776" s="164"/>
      <c r="L2776" s="164"/>
      <c r="M2776" s="163"/>
      <c r="N2776" s="163"/>
      <c r="O2776" s="163"/>
    </row>
    <row r="2777" spans="1:15">
      <c r="A2777" s="163"/>
      <c r="B2777" s="163"/>
      <c r="C2777" s="163"/>
      <c r="D2777" s="163"/>
      <c r="E2777" s="164"/>
      <c r="F2777" s="164"/>
      <c r="G2777" s="163"/>
      <c r="H2777" s="163"/>
      <c r="I2777" s="163"/>
      <c r="J2777" s="163"/>
      <c r="K2777" s="164"/>
      <c r="L2777" s="164"/>
      <c r="M2777" s="163"/>
      <c r="N2777" s="163"/>
      <c r="O2777" s="163"/>
    </row>
    <row r="2778" spans="1:15">
      <c r="A2778" s="163"/>
      <c r="B2778" s="163"/>
      <c r="C2778" s="163"/>
      <c r="D2778" s="163"/>
      <c r="E2778" s="164"/>
      <c r="F2778" s="164"/>
      <c r="G2778" s="163"/>
      <c r="H2778" s="163"/>
      <c r="I2778" s="163"/>
      <c r="J2778" s="163"/>
      <c r="K2778" s="164"/>
      <c r="L2778" s="164"/>
      <c r="M2778" s="163"/>
      <c r="N2778" s="163"/>
      <c r="O2778" s="163"/>
    </row>
    <row r="2779" spans="1:15">
      <c r="A2779" s="163"/>
      <c r="B2779" s="163"/>
      <c r="C2779" s="163"/>
      <c r="D2779" s="163"/>
      <c r="E2779" s="164"/>
      <c r="F2779" s="164"/>
      <c r="G2779" s="163"/>
      <c r="H2779" s="163"/>
      <c r="I2779" s="163"/>
      <c r="J2779" s="163"/>
      <c r="K2779" s="164"/>
      <c r="L2779" s="164"/>
      <c r="M2779" s="163"/>
      <c r="N2779" s="163"/>
      <c r="O2779" s="163"/>
    </row>
    <row r="2780" spans="1:15">
      <c r="A2780" s="163"/>
      <c r="B2780" s="163"/>
      <c r="C2780" s="163"/>
      <c r="D2780" s="163"/>
      <c r="E2780" s="164"/>
      <c r="F2780" s="164"/>
      <c r="G2780" s="163"/>
      <c r="H2780" s="163"/>
      <c r="I2780" s="163"/>
      <c r="J2780" s="163"/>
      <c r="K2780" s="164"/>
      <c r="L2780" s="164"/>
      <c r="M2780" s="163"/>
      <c r="N2780" s="163"/>
      <c r="O2780" s="163"/>
    </row>
    <row r="2781" spans="1:15">
      <c r="A2781" s="163"/>
      <c r="B2781" s="163"/>
      <c r="C2781" s="163"/>
      <c r="D2781" s="163"/>
      <c r="E2781" s="164"/>
      <c r="F2781" s="164"/>
      <c r="G2781" s="163"/>
      <c r="H2781" s="163"/>
      <c r="I2781" s="163"/>
      <c r="J2781" s="163"/>
      <c r="K2781" s="164"/>
      <c r="L2781" s="164"/>
      <c r="M2781" s="163"/>
      <c r="N2781" s="163"/>
      <c r="O2781" s="163"/>
    </row>
    <row r="2782" spans="1:15">
      <c r="A2782" s="163"/>
      <c r="B2782" s="163"/>
      <c r="C2782" s="163"/>
      <c r="D2782" s="163"/>
      <c r="E2782" s="164"/>
      <c r="F2782" s="164"/>
      <c r="G2782" s="163"/>
      <c r="H2782" s="163"/>
      <c r="I2782" s="163"/>
      <c r="J2782" s="163"/>
      <c r="K2782" s="164"/>
      <c r="L2782" s="164"/>
      <c r="M2782" s="163"/>
      <c r="N2782" s="163"/>
      <c r="O2782" s="163"/>
    </row>
    <row r="2783" spans="1:15">
      <c r="A2783" s="163"/>
      <c r="B2783" s="163"/>
      <c r="C2783" s="163"/>
      <c r="D2783" s="163"/>
      <c r="E2783" s="164"/>
      <c r="F2783" s="164"/>
      <c r="G2783" s="163"/>
      <c r="H2783" s="163"/>
      <c r="I2783" s="163"/>
      <c r="J2783" s="163"/>
      <c r="K2783" s="164"/>
      <c r="L2783" s="164"/>
      <c r="M2783" s="163"/>
      <c r="N2783" s="163"/>
      <c r="O2783" s="163"/>
    </row>
    <row r="2784" spans="1:15">
      <c r="A2784" s="163"/>
      <c r="B2784" s="163"/>
      <c r="C2784" s="163"/>
      <c r="D2784" s="163"/>
      <c r="E2784" s="164"/>
      <c r="F2784" s="164"/>
      <c r="G2784" s="163"/>
      <c r="H2784" s="163"/>
      <c r="I2784" s="163"/>
      <c r="J2784" s="163"/>
      <c r="K2784" s="164"/>
      <c r="L2784" s="164"/>
      <c r="M2784" s="163"/>
      <c r="N2784" s="163"/>
      <c r="O2784" s="163"/>
    </row>
    <row r="2785" spans="1:15">
      <c r="A2785" s="163"/>
      <c r="B2785" s="163"/>
      <c r="C2785" s="163"/>
      <c r="D2785" s="163"/>
      <c r="E2785" s="164"/>
      <c r="F2785" s="164"/>
      <c r="G2785" s="163"/>
      <c r="H2785" s="163"/>
      <c r="I2785" s="163"/>
      <c r="J2785" s="163"/>
      <c r="K2785" s="164"/>
      <c r="L2785" s="164"/>
      <c r="M2785" s="163"/>
      <c r="N2785" s="163"/>
      <c r="O2785" s="163"/>
    </row>
    <row r="2786" spans="1:15">
      <c r="A2786" s="163"/>
      <c r="B2786" s="163"/>
      <c r="C2786" s="163"/>
      <c r="D2786" s="163"/>
      <c r="E2786" s="164"/>
      <c r="F2786" s="164"/>
      <c r="G2786" s="163"/>
      <c r="H2786" s="163"/>
      <c r="I2786" s="163"/>
      <c r="J2786" s="163"/>
      <c r="K2786" s="164"/>
      <c r="L2786" s="164"/>
      <c r="M2786" s="163"/>
      <c r="N2786" s="163"/>
      <c r="O2786" s="163"/>
    </row>
    <row r="2787" spans="1:15">
      <c r="A2787" s="163"/>
      <c r="B2787" s="163"/>
      <c r="C2787" s="163"/>
      <c r="D2787" s="163"/>
      <c r="E2787" s="164"/>
      <c r="F2787" s="164"/>
      <c r="G2787" s="163"/>
      <c r="H2787" s="163"/>
      <c r="I2787" s="163"/>
      <c r="J2787" s="163"/>
      <c r="K2787" s="164"/>
      <c r="L2787" s="164"/>
      <c r="M2787" s="163"/>
      <c r="N2787" s="163"/>
      <c r="O2787" s="163"/>
    </row>
    <row r="2788" spans="1:15">
      <c r="A2788" s="163"/>
      <c r="B2788" s="163"/>
      <c r="C2788" s="163"/>
      <c r="D2788" s="163"/>
      <c r="E2788" s="164"/>
      <c r="F2788" s="164"/>
      <c r="G2788" s="163"/>
      <c r="H2788" s="163"/>
      <c r="I2788" s="163"/>
      <c r="J2788" s="163"/>
      <c r="K2788" s="164"/>
      <c r="L2788" s="164"/>
      <c r="M2788" s="163"/>
      <c r="N2788" s="163"/>
      <c r="O2788" s="163"/>
    </row>
    <row r="2789" spans="1:15">
      <c r="A2789" s="163"/>
      <c r="B2789" s="163"/>
      <c r="C2789" s="163"/>
      <c r="D2789" s="163"/>
      <c r="E2789" s="164"/>
      <c r="F2789" s="164"/>
      <c r="G2789" s="163"/>
      <c r="H2789" s="163"/>
      <c r="I2789" s="163"/>
      <c r="J2789" s="163"/>
      <c r="K2789" s="164"/>
      <c r="L2789" s="164"/>
      <c r="M2789" s="163"/>
      <c r="N2789" s="163"/>
      <c r="O2789" s="163"/>
    </row>
    <row r="2790" spans="1:15">
      <c r="A2790" s="163"/>
      <c r="B2790" s="163"/>
      <c r="C2790" s="163"/>
      <c r="D2790" s="163"/>
      <c r="E2790" s="164"/>
      <c r="F2790" s="164"/>
      <c r="G2790" s="163"/>
      <c r="H2790" s="163"/>
      <c r="I2790" s="163"/>
      <c r="J2790" s="163"/>
      <c r="K2790" s="164"/>
      <c r="L2790" s="164"/>
      <c r="M2790" s="163"/>
      <c r="N2790" s="163"/>
      <c r="O2790" s="163"/>
    </row>
    <row r="2791" spans="1:15">
      <c r="A2791" s="163"/>
      <c r="B2791" s="163"/>
      <c r="C2791" s="163"/>
      <c r="D2791" s="163"/>
      <c r="E2791" s="164"/>
      <c r="F2791" s="164"/>
      <c r="G2791" s="163"/>
      <c r="H2791" s="163"/>
      <c r="I2791" s="163"/>
      <c r="J2791" s="163"/>
      <c r="K2791" s="164"/>
      <c r="L2791" s="164"/>
      <c r="M2791" s="163"/>
      <c r="N2791" s="163"/>
      <c r="O2791" s="163"/>
    </row>
    <row r="2792" spans="1:15">
      <c r="A2792" s="163"/>
      <c r="B2792" s="163"/>
      <c r="C2792" s="163"/>
      <c r="D2792" s="163"/>
      <c r="E2792" s="164"/>
      <c r="F2792" s="164"/>
      <c r="G2792" s="163"/>
      <c r="H2792" s="163"/>
      <c r="I2792" s="163"/>
      <c r="J2792" s="163"/>
      <c r="K2792" s="164"/>
      <c r="L2792" s="164"/>
      <c r="M2792" s="163"/>
      <c r="N2792" s="163"/>
      <c r="O2792" s="163"/>
    </row>
    <row r="2793" spans="1:15">
      <c r="A2793" s="163"/>
      <c r="B2793" s="163"/>
      <c r="C2793" s="163"/>
      <c r="D2793" s="163"/>
      <c r="E2793" s="164"/>
      <c r="F2793" s="164"/>
      <c r="G2793" s="163"/>
      <c r="H2793" s="163"/>
      <c r="I2793" s="163"/>
      <c r="J2793" s="163"/>
      <c r="K2793" s="164"/>
      <c r="L2793" s="164"/>
      <c r="M2793" s="163"/>
      <c r="N2793" s="163"/>
      <c r="O2793" s="163"/>
    </row>
    <row r="2794" spans="1:15">
      <c r="A2794" s="163"/>
      <c r="B2794" s="163"/>
      <c r="C2794" s="163"/>
      <c r="D2794" s="163"/>
      <c r="E2794" s="164"/>
      <c r="F2794" s="164"/>
      <c r="G2794" s="163"/>
      <c r="H2794" s="163"/>
      <c r="I2794" s="163"/>
      <c r="J2794" s="163"/>
      <c r="K2794" s="164"/>
      <c r="L2794" s="164"/>
      <c r="M2794" s="163"/>
      <c r="N2794" s="163"/>
      <c r="O2794" s="163"/>
    </row>
    <row r="2795" spans="1:15">
      <c r="A2795" s="163"/>
      <c r="B2795" s="163"/>
      <c r="C2795" s="163"/>
      <c r="D2795" s="163"/>
      <c r="E2795" s="164"/>
      <c r="F2795" s="164"/>
      <c r="G2795" s="163"/>
      <c r="H2795" s="163"/>
      <c r="I2795" s="163"/>
      <c r="J2795" s="163"/>
      <c r="K2795" s="164"/>
      <c r="L2795" s="164"/>
      <c r="M2795" s="163"/>
      <c r="N2795" s="163"/>
      <c r="O2795" s="163"/>
    </row>
    <row r="2796" spans="1:15">
      <c r="A2796" s="163"/>
      <c r="B2796" s="163"/>
      <c r="C2796" s="163"/>
      <c r="D2796" s="163"/>
      <c r="E2796" s="164"/>
      <c r="F2796" s="164"/>
      <c r="G2796" s="163"/>
      <c r="H2796" s="163"/>
      <c r="I2796" s="163"/>
      <c r="J2796" s="163"/>
      <c r="K2796" s="164"/>
      <c r="L2796" s="164"/>
      <c r="M2796" s="163"/>
      <c r="N2796" s="163"/>
      <c r="O2796" s="163"/>
    </row>
    <row r="2797" spans="1:15">
      <c r="A2797" s="163"/>
      <c r="B2797" s="163"/>
      <c r="C2797" s="163"/>
      <c r="D2797" s="163"/>
      <c r="E2797" s="164"/>
      <c r="F2797" s="164"/>
      <c r="G2797" s="163"/>
      <c r="H2797" s="163"/>
      <c r="I2797" s="163"/>
      <c r="J2797" s="163"/>
      <c r="K2797" s="164"/>
      <c r="L2797" s="164"/>
      <c r="M2797" s="163"/>
      <c r="N2797" s="163"/>
      <c r="O2797" s="163"/>
    </row>
    <row r="2798" spans="1:15">
      <c r="A2798" s="163"/>
      <c r="B2798" s="163"/>
      <c r="C2798" s="163"/>
      <c r="D2798" s="163"/>
      <c r="E2798" s="164"/>
      <c r="F2798" s="164"/>
      <c r="G2798" s="163"/>
      <c r="H2798" s="163"/>
      <c r="I2798" s="163"/>
      <c r="J2798" s="163"/>
      <c r="K2798" s="164"/>
      <c r="L2798" s="164"/>
      <c r="M2798" s="163"/>
      <c r="N2798" s="163"/>
      <c r="O2798" s="163"/>
    </row>
    <row r="2799" spans="1:15">
      <c r="A2799" s="163"/>
      <c r="B2799" s="163"/>
      <c r="C2799" s="163"/>
      <c r="D2799" s="163"/>
      <c r="E2799" s="164"/>
      <c r="F2799" s="164"/>
      <c r="G2799" s="163"/>
      <c r="H2799" s="163"/>
      <c r="I2799" s="163"/>
      <c r="J2799" s="163"/>
      <c r="K2799" s="164"/>
      <c r="L2799" s="164"/>
      <c r="M2799" s="163"/>
      <c r="N2799" s="163"/>
      <c r="O2799" s="163"/>
    </row>
    <row r="2800" spans="1:15">
      <c r="A2800" s="163"/>
      <c r="B2800" s="163"/>
      <c r="C2800" s="163"/>
      <c r="D2800" s="163"/>
      <c r="E2800" s="164"/>
      <c r="F2800" s="164"/>
      <c r="G2800" s="163"/>
      <c r="H2800" s="163"/>
      <c r="I2800" s="163"/>
      <c r="J2800" s="163"/>
      <c r="K2800" s="164"/>
      <c r="L2800" s="164"/>
      <c r="M2800" s="163"/>
      <c r="N2800" s="163"/>
      <c r="O2800" s="163"/>
    </row>
    <row r="2801" spans="1:15">
      <c r="A2801" s="163"/>
      <c r="B2801" s="163"/>
      <c r="C2801" s="163"/>
      <c r="D2801" s="163"/>
      <c r="E2801" s="164"/>
      <c r="F2801" s="164"/>
      <c r="G2801" s="163"/>
      <c r="H2801" s="163"/>
      <c r="I2801" s="163"/>
      <c r="J2801" s="163"/>
      <c r="K2801" s="164"/>
      <c r="L2801" s="164"/>
      <c r="M2801" s="163"/>
      <c r="N2801" s="163"/>
      <c r="O2801" s="163"/>
    </row>
    <row r="2802" spans="1:15">
      <c r="A2802" s="163"/>
      <c r="B2802" s="163"/>
      <c r="C2802" s="163"/>
      <c r="D2802" s="163"/>
      <c r="E2802" s="164"/>
      <c r="F2802" s="164"/>
      <c r="G2802" s="163"/>
      <c r="H2802" s="163"/>
      <c r="I2802" s="163"/>
      <c r="J2802" s="163"/>
      <c r="K2802" s="164"/>
      <c r="L2802" s="164"/>
      <c r="M2802" s="163"/>
      <c r="N2802" s="163"/>
      <c r="O2802" s="163"/>
    </row>
    <row r="2803" spans="1:15">
      <c r="A2803" s="163"/>
      <c r="B2803" s="163"/>
      <c r="C2803" s="163"/>
      <c r="D2803" s="163"/>
      <c r="E2803" s="164"/>
      <c r="F2803" s="164"/>
      <c r="G2803" s="163"/>
      <c r="H2803" s="163"/>
      <c r="I2803" s="163"/>
      <c r="J2803" s="163"/>
      <c r="K2803" s="164"/>
      <c r="L2803" s="164"/>
      <c r="M2803" s="163"/>
      <c r="N2803" s="163"/>
      <c r="O2803" s="163"/>
    </row>
    <row r="2804" spans="1:15">
      <c r="A2804" s="163"/>
      <c r="B2804" s="163"/>
      <c r="C2804" s="163"/>
      <c r="D2804" s="163"/>
      <c r="E2804" s="164"/>
      <c r="F2804" s="164"/>
      <c r="G2804" s="163"/>
      <c r="H2804" s="163"/>
      <c r="I2804" s="163"/>
      <c r="J2804" s="163"/>
      <c r="K2804" s="164"/>
      <c r="L2804" s="164"/>
      <c r="M2804" s="163"/>
      <c r="N2804" s="163"/>
      <c r="O2804" s="163"/>
    </row>
    <row r="2805" spans="1:15">
      <c r="A2805" s="163"/>
      <c r="B2805" s="163"/>
      <c r="C2805" s="163"/>
      <c r="D2805" s="163"/>
      <c r="E2805" s="164"/>
      <c r="F2805" s="164"/>
      <c r="G2805" s="163"/>
      <c r="H2805" s="163"/>
      <c r="I2805" s="163"/>
      <c r="J2805" s="163"/>
      <c r="K2805" s="164"/>
      <c r="L2805" s="164"/>
      <c r="M2805" s="163"/>
      <c r="N2805" s="163"/>
      <c r="O2805" s="163"/>
    </row>
    <row r="2806" spans="1:15">
      <c r="A2806" s="163"/>
      <c r="B2806" s="163"/>
      <c r="C2806" s="163"/>
      <c r="D2806" s="163"/>
      <c r="E2806" s="164"/>
      <c r="F2806" s="164"/>
      <c r="G2806" s="163"/>
      <c r="H2806" s="163"/>
      <c r="I2806" s="163"/>
      <c r="J2806" s="163"/>
      <c r="K2806" s="164"/>
      <c r="L2806" s="164"/>
      <c r="M2806" s="163"/>
      <c r="N2806" s="163"/>
      <c r="O2806" s="163"/>
    </row>
    <row r="2807" spans="1:15">
      <c r="A2807" s="163"/>
      <c r="B2807" s="163"/>
      <c r="C2807" s="163"/>
      <c r="D2807" s="163"/>
      <c r="E2807" s="164"/>
      <c r="F2807" s="164"/>
      <c r="G2807" s="163"/>
      <c r="H2807" s="163"/>
      <c r="I2807" s="163"/>
      <c r="J2807" s="163"/>
      <c r="K2807" s="164"/>
      <c r="L2807" s="164"/>
      <c r="M2807" s="163"/>
      <c r="N2807" s="163"/>
      <c r="O2807" s="163"/>
    </row>
    <row r="2808" spans="1:15">
      <c r="A2808" s="163"/>
      <c r="B2808" s="163"/>
      <c r="C2808" s="163"/>
      <c r="D2808" s="163"/>
      <c r="E2808" s="164"/>
      <c r="F2808" s="164"/>
      <c r="G2808" s="163"/>
      <c r="H2808" s="163"/>
      <c r="I2808" s="163"/>
      <c r="J2808" s="163"/>
      <c r="K2808" s="164"/>
      <c r="L2808" s="164"/>
      <c r="M2808" s="163"/>
      <c r="N2808" s="163"/>
      <c r="O2808" s="163"/>
    </row>
    <row r="2809" spans="1:15">
      <c r="A2809" s="163"/>
      <c r="B2809" s="163"/>
      <c r="C2809" s="163"/>
      <c r="D2809" s="163"/>
      <c r="E2809" s="164"/>
      <c r="F2809" s="164"/>
      <c r="G2809" s="163"/>
      <c r="H2809" s="163"/>
      <c r="I2809" s="163"/>
      <c r="J2809" s="163"/>
      <c r="K2809" s="164"/>
      <c r="L2809" s="164"/>
      <c r="M2809" s="163"/>
      <c r="N2809" s="163"/>
      <c r="O2809" s="163"/>
    </row>
    <row r="2810" spans="1:15">
      <c r="A2810" s="163"/>
      <c r="B2810" s="163"/>
      <c r="C2810" s="163"/>
      <c r="D2810" s="163"/>
      <c r="E2810" s="164"/>
      <c r="F2810" s="164"/>
      <c r="G2810" s="163"/>
      <c r="H2810" s="163"/>
      <c r="I2810" s="163"/>
      <c r="J2810" s="163"/>
      <c r="K2810" s="164"/>
      <c r="L2810" s="164"/>
      <c r="M2810" s="163"/>
      <c r="N2810" s="163"/>
      <c r="O2810" s="163"/>
    </row>
    <row r="2811" spans="1:15">
      <c r="A2811" s="163"/>
      <c r="B2811" s="163"/>
      <c r="C2811" s="163"/>
      <c r="D2811" s="163"/>
      <c r="E2811" s="164"/>
      <c r="F2811" s="164"/>
      <c r="G2811" s="163"/>
      <c r="H2811" s="163"/>
      <c r="I2811" s="163"/>
      <c r="J2811" s="163"/>
      <c r="K2811" s="164"/>
      <c r="L2811" s="164"/>
      <c r="M2811" s="163"/>
      <c r="N2811" s="163"/>
      <c r="O2811" s="163"/>
    </row>
    <row r="2812" spans="1:15">
      <c r="A2812" s="163"/>
      <c r="B2812" s="163"/>
      <c r="C2812" s="163"/>
      <c r="D2812" s="163"/>
      <c r="E2812" s="164"/>
      <c r="F2812" s="164"/>
      <c r="G2812" s="163"/>
      <c r="H2812" s="163"/>
      <c r="I2812" s="163"/>
      <c r="J2812" s="163"/>
      <c r="K2812" s="164"/>
      <c r="L2812" s="164"/>
      <c r="M2812" s="163"/>
      <c r="N2812" s="163"/>
      <c r="O2812" s="163"/>
    </row>
    <row r="2813" spans="1:15">
      <c r="A2813" s="163"/>
      <c r="B2813" s="163"/>
      <c r="C2813" s="163"/>
      <c r="D2813" s="163"/>
      <c r="E2813" s="164"/>
      <c r="F2813" s="164"/>
      <c r="G2813" s="163"/>
      <c r="H2813" s="163"/>
      <c r="I2813" s="163"/>
      <c r="J2813" s="163"/>
      <c r="K2813" s="164"/>
      <c r="L2813" s="164"/>
      <c r="M2813" s="163"/>
      <c r="N2813" s="163"/>
      <c r="O2813" s="163"/>
    </row>
    <row r="2814" spans="1:15">
      <c r="A2814" s="163"/>
      <c r="B2814" s="163"/>
      <c r="C2814" s="163"/>
      <c r="D2814" s="163"/>
      <c r="E2814" s="164"/>
      <c r="F2814" s="164"/>
      <c r="G2814" s="163"/>
      <c r="H2814" s="163"/>
      <c r="I2814" s="163"/>
      <c r="J2814" s="163"/>
      <c r="K2814" s="164"/>
      <c r="L2814" s="164"/>
      <c r="M2814" s="163"/>
      <c r="N2814" s="163"/>
      <c r="O2814" s="163"/>
    </row>
    <row r="2815" spans="1:15">
      <c r="A2815" s="163"/>
      <c r="B2815" s="163"/>
      <c r="C2815" s="163"/>
      <c r="D2815" s="163"/>
      <c r="E2815" s="164"/>
      <c r="F2815" s="164"/>
      <c r="G2815" s="163"/>
      <c r="H2815" s="163"/>
      <c r="I2815" s="163"/>
      <c r="J2815" s="163"/>
      <c r="K2815" s="164"/>
      <c r="L2815" s="164"/>
      <c r="M2815" s="163"/>
      <c r="N2815" s="163"/>
      <c r="O2815" s="163"/>
    </row>
    <row r="2816" spans="1:15">
      <c r="A2816" s="163"/>
      <c r="B2816" s="163"/>
      <c r="C2816" s="163"/>
      <c r="D2816" s="163"/>
      <c r="E2816" s="164"/>
      <c r="F2816" s="164"/>
      <c r="G2816" s="163"/>
      <c r="H2816" s="163"/>
      <c r="I2816" s="163"/>
      <c r="J2816" s="163"/>
      <c r="K2816" s="164"/>
      <c r="L2816" s="164"/>
      <c r="M2816" s="163"/>
      <c r="N2816" s="163"/>
      <c r="O2816" s="163"/>
    </row>
    <row r="2817" spans="1:15">
      <c r="A2817" s="163"/>
      <c r="B2817" s="163"/>
      <c r="C2817" s="163"/>
      <c r="D2817" s="163"/>
      <c r="E2817" s="164"/>
      <c r="F2817" s="164"/>
      <c r="G2817" s="163"/>
      <c r="H2817" s="163"/>
      <c r="I2817" s="163"/>
      <c r="J2817" s="163"/>
      <c r="K2817" s="164"/>
      <c r="L2817" s="164"/>
      <c r="M2817" s="163"/>
      <c r="N2817" s="163"/>
      <c r="O2817" s="163"/>
    </row>
    <row r="2818" spans="1:15">
      <c r="A2818" s="163"/>
      <c r="B2818" s="163"/>
      <c r="C2818" s="163"/>
      <c r="D2818" s="163"/>
      <c r="E2818" s="164"/>
      <c r="F2818" s="164"/>
      <c r="G2818" s="163"/>
      <c r="H2818" s="163"/>
      <c r="I2818" s="163"/>
      <c r="J2818" s="163"/>
      <c r="K2818" s="164"/>
      <c r="L2818" s="164"/>
      <c r="M2818" s="163"/>
      <c r="N2818" s="163"/>
      <c r="O2818" s="163"/>
    </row>
    <row r="2819" spans="1:15">
      <c r="A2819" s="163"/>
      <c r="B2819" s="163"/>
      <c r="C2819" s="163"/>
      <c r="D2819" s="163"/>
      <c r="E2819" s="164"/>
      <c r="F2819" s="164"/>
      <c r="G2819" s="163"/>
      <c r="H2819" s="163"/>
      <c r="I2819" s="163"/>
      <c r="J2819" s="163"/>
      <c r="K2819" s="164"/>
      <c r="L2819" s="164"/>
      <c r="M2819" s="163"/>
      <c r="N2819" s="163"/>
      <c r="O2819" s="163"/>
    </row>
    <row r="2820" spans="1:15">
      <c r="A2820" s="163"/>
      <c r="B2820" s="163"/>
      <c r="C2820" s="163"/>
      <c r="D2820" s="163"/>
      <c r="E2820" s="164"/>
      <c r="F2820" s="164"/>
      <c r="G2820" s="163"/>
      <c r="H2820" s="163"/>
      <c r="I2820" s="163"/>
      <c r="J2820" s="163"/>
      <c r="K2820" s="164"/>
      <c r="L2820" s="164"/>
      <c r="M2820" s="163"/>
      <c r="N2820" s="163"/>
      <c r="O2820" s="163"/>
    </row>
    <row r="2821" spans="1:15">
      <c r="A2821" s="163"/>
      <c r="B2821" s="163"/>
      <c r="C2821" s="163"/>
      <c r="D2821" s="163"/>
      <c r="E2821" s="164"/>
      <c r="F2821" s="164"/>
      <c r="G2821" s="163"/>
      <c r="H2821" s="163"/>
      <c r="I2821" s="163"/>
      <c r="J2821" s="163"/>
      <c r="K2821" s="164"/>
      <c r="L2821" s="164"/>
      <c r="M2821" s="163"/>
      <c r="N2821" s="163"/>
      <c r="O2821" s="163"/>
    </row>
    <row r="2822" spans="1:15">
      <c r="A2822" s="163"/>
      <c r="B2822" s="163"/>
      <c r="C2822" s="163"/>
      <c r="D2822" s="163"/>
      <c r="E2822" s="164"/>
      <c r="F2822" s="164"/>
      <c r="G2822" s="163"/>
      <c r="H2822" s="163"/>
      <c r="I2822" s="163"/>
      <c r="J2822" s="163"/>
      <c r="K2822" s="164"/>
      <c r="L2822" s="164"/>
      <c r="M2822" s="163"/>
      <c r="N2822" s="163"/>
      <c r="O2822" s="163"/>
    </row>
    <row r="2823" spans="1:15">
      <c r="A2823" s="163"/>
      <c r="B2823" s="163"/>
      <c r="C2823" s="163"/>
      <c r="D2823" s="163"/>
      <c r="E2823" s="164"/>
      <c r="F2823" s="164"/>
      <c r="G2823" s="163"/>
      <c r="H2823" s="163"/>
      <c r="I2823" s="163"/>
      <c r="J2823" s="163"/>
      <c r="K2823" s="164"/>
      <c r="L2823" s="164"/>
      <c r="M2823" s="163"/>
      <c r="N2823" s="163"/>
      <c r="O2823" s="163"/>
    </row>
    <row r="2824" spans="1:15">
      <c r="A2824" s="163"/>
      <c r="B2824" s="163"/>
      <c r="C2824" s="163"/>
      <c r="D2824" s="163"/>
      <c r="E2824" s="164"/>
      <c r="F2824" s="164"/>
      <c r="G2824" s="163"/>
      <c r="H2824" s="163"/>
      <c r="I2824" s="163"/>
      <c r="J2824" s="163"/>
      <c r="K2824" s="164"/>
      <c r="L2824" s="164"/>
      <c r="M2824" s="163"/>
      <c r="N2824" s="163"/>
      <c r="O2824" s="163"/>
    </row>
    <row r="2825" spans="1:15">
      <c r="A2825" s="163"/>
      <c r="B2825" s="163"/>
      <c r="C2825" s="163"/>
      <c r="D2825" s="163"/>
      <c r="E2825" s="164"/>
      <c r="F2825" s="164"/>
      <c r="G2825" s="163"/>
      <c r="H2825" s="163"/>
      <c r="I2825" s="163"/>
      <c r="J2825" s="163"/>
      <c r="K2825" s="164"/>
      <c r="L2825" s="164"/>
      <c r="M2825" s="163"/>
      <c r="N2825" s="163"/>
      <c r="O2825" s="163"/>
    </row>
    <row r="2826" spans="1:15">
      <c r="A2826" s="163"/>
      <c r="B2826" s="163"/>
      <c r="C2826" s="163"/>
      <c r="D2826" s="163"/>
      <c r="E2826" s="164"/>
      <c r="F2826" s="164"/>
      <c r="G2826" s="163"/>
      <c r="H2826" s="163"/>
      <c r="I2826" s="163"/>
      <c r="J2826" s="163"/>
      <c r="K2826" s="164"/>
      <c r="L2826" s="164"/>
      <c r="M2826" s="163"/>
      <c r="N2826" s="163"/>
      <c r="O2826" s="163"/>
    </row>
    <row r="2827" spans="1:15">
      <c r="A2827" s="163"/>
      <c r="B2827" s="163"/>
      <c r="C2827" s="163"/>
      <c r="D2827" s="163"/>
      <c r="E2827" s="164"/>
      <c r="F2827" s="164"/>
      <c r="G2827" s="163"/>
      <c r="H2827" s="163"/>
      <c r="I2827" s="163"/>
      <c r="J2827" s="163"/>
      <c r="K2827" s="164"/>
      <c r="L2827" s="164"/>
      <c r="M2827" s="163"/>
      <c r="N2827" s="163"/>
      <c r="O2827" s="163"/>
    </row>
    <row r="2828" spans="1:15">
      <c r="A2828" s="163"/>
      <c r="B2828" s="163"/>
      <c r="C2828" s="163"/>
      <c r="D2828" s="163"/>
      <c r="E2828" s="164"/>
      <c r="F2828" s="164"/>
      <c r="G2828" s="163"/>
      <c r="H2828" s="163"/>
      <c r="I2828" s="163"/>
      <c r="J2828" s="163"/>
      <c r="K2828" s="164"/>
      <c r="L2828" s="164"/>
      <c r="M2828" s="163"/>
      <c r="N2828" s="163"/>
      <c r="O2828" s="163"/>
    </row>
    <row r="2829" spans="1:15">
      <c r="A2829" s="163"/>
      <c r="B2829" s="163"/>
      <c r="C2829" s="163"/>
      <c r="D2829" s="163"/>
      <c r="E2829" s="164"/>
      <c r="F2829" s="164"/>
      <c r="G2829" s="163"/>
      <c r="H2829" s="163"/>
      <c r="I2829" s="163"/>
      <c r="J2829" s="163"/>
      <c r="K2829" s="164"/>
      <c r="L2829" s="164"/>
      <c r="M2829" s="163"/>
      <c r="N2829" s="163"/>
      <c r="O2829" s="163"/>
    </row>
    <row r="2830" spans="1:15">
      <c r="A2830" s="163"/>
      <c r="B2830" s="163"/>
      <c r="C2830" s="163"/>
      <c r="D2830" s="163"/>
      <c r="E2830" s="164"/>
      <c r="F2830" s="164"/>
      <c r="G2830" s="163"/>
      <c r="H2830" s="163"/>
      <c r="I2830" s="163"/>
      <c r="J2830" s="163"/>
      <c r="K2830" s="164"/>
      <c r="L2830" s="164"/>
      <c r="M2830" s="163"/>
      <c r="N2830" s="163"/>
      <c r="O2830" s="163"/>
    </row>
    <row r="2831" spans="1:15">
      <c r="A2831" s="163"/>
      <c r="B2831" s="163"/>
      <c r="C2831" s="163"/>
      <c r="D2831" s="163"/>
      <c r="E2831" s="164"/>
      <c r="F2831" s="164"/>
      <c r="G2831" s="163"/>
      <c r="H2831" s="163"/>
      <c r="I2831" s="163"/>
      <c r="J2831" s="163"/>
      <c r="K2831" s="164"/>
      <c r="L2831" s="164"/>
      <c r="M2831" s="163"/>
      <c r="N2831" s="163"/>
      <c r="O2831" s="163"/>
    </row>
    <row r="2832" spans="1:15">
      <c r="A2832" s="163"/>
      <c r="B2832" s="163"/>
      <c r="C2832" s="163"/>
      <c r="D2832" s="163"/>
      <c r="E2832" s="164"/>
      <c r="F2832" s="164"/>
      <c r="G2832" s="163"/>
      <c r="H2832" s="163"/>
      <c r="I2832" s="163"/>
      <c r="J2832" s="163"/>
      <c r="K2832" s="164"/>
      <c r="L2832" s="164"/>
      <c r="M2832" s="163"/>
      <c r="N2832" s="163"/>
      <c r="O2832" s="163"/>
    </row>
    <row r="2833" spans="1:15">
      <c r="A2833" s="163"/>
      <c r="B2833" s="163"/>
      <c r="C2833" s="163"/>
      <c r="D2833" s="163"/>
      <c r="E2833" s="164"/>
      <c r="F2833" s="164"/>
      <c r="G2833" s="163"/>
      <c r="H2833" s="163"/>
      <c r="I2833" s="163"/>
      <c r="J2833" s="163"/>
      <c r="K2833" s="164"/>
      <c r="L2833" s="164"/>
      <c r="M2833" s="163"/>
      <c r="N2833" s="163"/>
      <c r="O2833" s="163"/>
    </row>
    <row r="2834" spans="1:15">
      <c r="A2834" s="163"/>
      <c r="B2834" s="163"/>
      <c r="C2834" s="163"/>
      <c r="D2834" s="163"/>
      <c r="E2834" s="164"/>
      <c r="F2834" s="164"/>
      <c r="G2834" s="163"/>
      <c r="H2834" s="163"/>
      <c r="I2834" s="163"/>
      <c r="J2834" s="163"/>
      <c r="K2834" s="164"/>
      <c r="L2834" s="164"/>
      <c r="M2834" s="163"/>
      <c r="N2834" s="163"/>
      <c r="O2834" s="163"/>
    </row>
    <row r="2835" spans="1:15">
      <c r="A2835" s="163"/>
      <c r="B2835" s="163"/>
      <c r="C2835" s="163"/>
      <c r="D2835" s="163"/>
      <c r="E2835" s="164"/>
      <c r="F2835" s="164"/>
      <c r="G2835" s="163"/>
      <c r="H2835" s="163"/>
      <c r="I2835" s="163"/>
      <c r="J2835" s="163"/>
      <c r="K2835" s="164"/>
      <c r="L2835" s="164"/>
      <c r="M2835" s="163"/>
      <c r="N2835" s="163"/>
      <c r="O2835" s="163"/>
    </row>
    <row r="2836" spans="1:15">
      <c r="A2836" s="163"/>
      <c r="B2836" s="163"/>
      <c r="C2836" s="163"/>
      <c r="D2836" s="163"/>
      <c r="E2836" s="164"/>
      <c r="F2836" s="164"/>
      <c r="G2836" s="163"/>
      <c r="H2836" s="163"/>
      <c r="I2836" s="163"/>
      <c r="J2836" s="163"/>
      <c r="K2836" s="164"/>
      <c r="L2836" s="164"/>
      <c r="M2836" s="163"/>
      <c r="N2836" s="163"/>
      <c r="O2836" s="163"/>
    </row>
    <row r="2837" spans="1:15">
      <c r="A2837" s="163"/>
      <c r="B2837" s="163"/>
      <c r="C2837" s="163"/>
      <c r="D2837" s="163"/>
      <c r="E2837" s="164"/>
      <c r="F2837" s="164"/>
      <c r="G2837" s="163"/>
      <c r="H2837" s="163"/>
      <c r="I2837" s="163"/>
      <c r="J2837" s="163"/>
      <c r="K2837" s="164"/>
      <c r="L2837" s="164"/>
      <c r="M2837" s="163"/>
      <c r="N2837" s="163"/>
      <c r="O2837" s="163"/>
    </row>
    <row r="2838" spans="1:15">
      <c r="A2838" s="163"/>
      <c r="B2838" s="163"/>
      <c r="C2838" s="163"/>
      <c r="D2838" s="163"/>
      <c r="E2838" s="164"/>
      <c r="F2838" s="164"/>
      <c r="G2838" s="163"/>
      <c r="H2838" s="163"/>
      <c r="I2838" s="163"/>
      <c r="J2838" s="163"/>
      <c r="K2838" s="164"/>
      <c r="L2838" s="164"/>
      <c r="M2838" s="163"/>
      <c r="N2838" s="163"/>
      <c r="O2838" s="163"/>
    </row>
    <row r="2839" spans="1:15">
      <c r="A2839" s="163"/>
      <c r="B2839" s="163"/>
      <c r="C2839" s="163"/>
      <c r="D2839" s="163"/>
      <c r="E2839" s="164"/>
      <c r="F2839" s="164"/>
      <c r="G2839" s="163"/>
      <c r="H2839" s="163"/>
      <c r="I2839" s="163"/>
      <c r="J2839" s="163"/>
      <c r="K2839" s="164"/>
      <c r="L2839" s="164"/>
      <c r="M2839" s="163"/>
      <c r="N2839" s="163"/>
      <c r="O2839" s="163"/>
    </row>
    <row r="2840" spans="1:15">
      <c r="A2840" s="163"/>
      <c r="B2840" s="163"/>
      <c r="C2840" s="163"/>
      <c r="D2840" s="163"/>
      <c r="E2840" s="164"/>
      <c r="F2840" s="164"/>
      <c r="G2840" s="163"/>
      <c r="H2840" s="163"/>
      <c r="I2840" s="163"/>
      <c r="J2840" s="163"/>
      <c r="K2840" s="164"/>
      <c r="L2840" s="164"/>
      <c r="M2840" s="163"/>
      <c r="N2840" s="163"/>
      <c r="O2840" s="163"/>
    </row>
    <row r="2841" spans="1:15">
      <c r="A2841" s="163"/>
      <c r="B2841" s="163"/>
      <c r="C2841" s="163"/>
      <c r="D2841" s="163"/>
      <c r="E2841" s="164"/>
      <c r="F2841" s="164"/>
      <c r="G2841" s="163"/>
      <c r="H2841" s="163"/>
      <c r="I2841" s="163"/>
      <c r="J2841" s="163"/>
      <c r="K2841" s="164"/>
      <c r="L2841" s="164"/>
      <c r="M2841" s="163"/>
      <c r="N2841" s="163"/>
      <c r="O2841" s="163"/>
    </row>
    <row r="2842" spans="1:15">
      <c r="A2842" s="163"/>
      <c r="B2842" s="163"/>
      <c r="C2842" s="163"/>
      <c r="D2842" s="163"/>
      <c r="E2842" s="164"/>
      <c r="F2842" s="164"/>
      <c r="G2842" s="163"/>
      <c r="H2842" s="163"/>
      <c r="I2842" s="163"/>
      <c r="J2842" s="163"/>
      <c r="K2842" s="164"/>
      <c r="L2842" s="164"/>
      <c r="M2842" s="163"/>
      <c r="N2842" s="163"/>
      <c r="O2842" s="163"/>
    </row>
    <row r="2843" spans="1:15">
      <c r="A2843" s="163"/>
      <c r="B2843" s="163"/>
      <c r="C2843" s="163"/>
      <c r="D2843" s="163"/>
      <c r="E2843" s="164"/>
      <c r="F2843" s="164"/>
      <c r="G2843" s="163"/>
      <c r="H2843" s="163"/>
      <c r="I2843" s="163"/>
      <c r="J2843" s="163"/>
      <c r="K2843" s="164"/>
      <c r="L2843" s="164"/>
      <c r="M2843" s="163"/>
      <c r="N2843" s="163"/>
      <c r="O2843" s="163"/>
    </row>
    <row r="2844" spans="1:15">
      <c r="A2844" s="163"/>
      <c r="B2844" s="163"/>
      <c r="C2844" s="163"/>
      <c r="D2844" s="163"/>
      <c r="E2844" s="164"/>
      <c r="F2844" s="164"/>
      <c r="G2844" s="163"/>
      <c r="H2844" s="163"/>
      <c r="I2844" s="163"/>
      <c r="J2844" s="163"/>
      <c r="K2844" s="164"/>
      <c r="L2844" s="164"/>
      <c r="M2844" s="163"/>
      <c r="N2844" s="163"/>
      <c r="O2844" s="163"/>
    </row>
    <row r="2845" spans="1:15">
      <c r="A2845" s="163"/>
      <c r="B2845" s="163"/>
      <c r="C2845" s="163"/>
      <c r="D2845" s="163"/>
      <c r="E2845" s="164"/>
      <c r="F2845" s="164"/>
      <c r="G2845" s="163"/>
      <c r="H2845" s="163"/>
      <c r="I2845" s="163"/>
      <c r="J2845" s="163"/>
      <c r="K2845" s="164"/>
      <c r="L2845" s="164"/>
      <c r="M2845" s="163"/>
      <c r="N2845" s="163"/>
      <c r="O2845" s="163"/>
    </row>
    <row r="2846" spans="1:15">
      <c r="A2846" s="163"/>
      <c r="B2846" s="163"/>
      <c r="C2846" s="163"/>
      <c r="D2846" s="163"/>
      <c r="E2846" s="164"/>
      <c r="F2846" s="164"/>
      <c r="G2846" s="163"/>
      <c r="H2846" s="163"/>
      <c r="I2846" s="163"/>
      <c r="J2846" s="163"/>
      <c r="K2846" s="164"/>
      <c r="L2846" s="164"/>
      <c r="M2846" s="163"/>
      <c r="N2846" s="163"/>
      <c r="O2846" s="163"/>
    </row>
    <row r="2847" spans="1:15">
      <c r="A2847" s="163"/>
      <c r="B2847" s="163"/>
      <c r="C2847" s="163"/>
      <c r="D2847" s="163"/>
      <c r="E2847" s="164"/>
      <c r="F2847" s="164"/>
      <c r="G2847" s="163"/>
      <c r="H2847" s="163"/>
      <c r="I2847" s="163"/>
      <c r="J2847" s="163"/>
      <c r="K2847" s="164"/>
      <c r="L2847" s="164"/>
      <c r="M2847" s="163"/>
      <c r="N2847" s="163"/>
      <c r="O2847" s="163"/>
    </row>
    <row r="2848" spans="1:15">
      <c r="A2848" s="163"/>
      <c r="B2848" s="163"/>
      <c r="C2848" s="163"/>
      <c r="D2848" s="163"/>
      <c r="E2848" s="164"/>
      <c r="F2848" s="164"/>
      <c r="G2848" s="163"/>
      <c r="H2848" s="163"/>
      <c r="I2848" s="163"/>
      <c r="J2848" s="163"/>
      <c r="K2848" s="164"/>
      <c r="L2848" s="164"/>
      <c r="M2848" s="163"/>
      <c r="N2848" s="163"/>
      <c r="O2848" s="163"/>
    </row>
    <row r="2849" spans="1:15">
      <c r="A2849" s="163"/>
      <c r="B2849" s="163"/>
      <c r="C2849" s="163"/>
      <c r="D2849" s="163"/>
      <c r="E2849" s="164"/>
      <c r="F2849" s="164"/>
      <c r="G2849" s="163"/>
      <c r="H2849" s="163"/>
      <c r="I2849" s="163"/>
      <c r="J2849" s="163"/>
      <c r="K2849" s="164"/>
      <c r="L2849" s="164"/>
      <c r="M2849" s="163"/>
      <c r="N2849" s="163"/>
      <c r="O2849" s="163"/>
    </row>
    <row r="2850" spans="1:15">
      <c r="A2850" s="163"/>
      <c r="B2850" s="163"/>
      <c r="C2850" s="163"/>
      <c r="D2850" s="163"/>
      <c r="E2850" s="164"/>
      <c r="F2850" s="164"/>
      <c r="G2850" s="163"/>
      <c r="H2850" s="163"/>
      <c r="I2850" s="163"/>
      <c r="J2850" s="163"/>
      <c r="K2850" s="164"/>
      <c r="L2850" s="164"/>
      <c r="M2850" s="163"/>
      <c r="N2850" s="163"/>
      <c r="O2850" s="163"/>
    </row>
    <row r="2851" spans="1:15">
      <c r="A2851" s="163"/>
      <c r="B2851" s="163"/>
      <c r="C2851" s="163"/>
      <c r="D2851" s="163"/>
      <c r="E2851" s="164"/>
      <c r="F2851" s="164"/>
      <c r="G2851" s="163"/>
      <c r="H2851" s="163"/>
      <c r="I2851" s="163"/>
      <c r="J2851" s="163"/>
      <c r="K2851" s="164"/>
      <c r="L2851" s="164"/>
      <c r="M2851" s="163"/>
      <c r="N2851" s="163"/>
      <c r="O2851" s="163"/>
    </row>
    <row r="2852" spans="1:15">
      <c r="A2852" s="163"/>
      <c r="B2852" s="163"/>
      <c r="C2852" s="163"/>
      <c r="D2852" s="163"/>
      <c r="E2852" s="164"/>
      <c r="F2852" s="164"/>
      <c r="G2852" s="163"/>
      <c r="H2852" s="163"/>
      <c r="I2852" s="163"/>
      <c r="J2852" s="163"/>
      <c r="K2852" s="164"/>
      <c r="L2852" s="164"/>
      <c r="M2852" s="163"/>
      <c r="N2852" s="163"/>
      <c r="O2852" s="163"/>
    </row>
    <row r="2853" spans="1:15">
      <c r="A2853" s="163"/>
      <c r="B2853" s="163"/>
      <c r="C2853" s="163"/>
      <c r="D2853" s="163"/>
      <c r="E2853" s="164"/>
      <c r="F2853" s="164"/>
      <c r="G2853" s="163"/>
      <c r="H2853" s="163"/>
      <c r="I2853" s="163"/>
      <c r="J2853" s="163"/>
      <c r="K2853" s="164"/>
      <c r="L2853" s="164"/>
      <c r="M2853" s="163"/>
      <c r="N2853" s="163"/>
      <c r="O2853" s="163"/>
    </row>
    <row r="2854" spans="1:15">
      <c r="A2854" s="163"/>
      <c r="B2854" s="163"/>
      <c r="C2854" s="163"/>
      <c r="D2854" s="163"/>
      <c r="E2854" s="164"/>
      <c r="F2854" s="164"/>
      <c r="G2854" s="163"/>
      <c r="H2854" s="163"/>
      <c r="I2854" s="163"/>
      <c r="J2854" s="163"/>
      <c r="K2854" s="164"/>
      <c r="L2854" s="164"/>
      <c r="M2854" s="163"/>
      <c r="N2854" s="163"/>
      <c r="O2854" s="163"/>
    </row>
    <row r="2855" spans="1:15">
      <c r="A2855" s="163"/>
      <c r="B2855" s="163"/>
      <c r="C2855" s="163"/>
      <c r="D2855" s="163"/>
      <c r="E2855" s="164"/>
      <c r="F2855" s="164"/>
      <c r="G2855" s="163"/>
      <c r="H2855" s="163"/>
      <c r="I2855" s="163"/>
      <c r="J2855" s="163"/>
      <c r="K2855" s="164"/>
      <c r="L2855" s="164"/>
      <c r="M2855" s="163"/>
      <c r="N2855" s="163"/>
      <c r="O2855" s="163"/>
    </row>
    <row r="2856" spans="1:15">
      <c r="A2856" s="163"/>
      <c r="B2856" s="163"/>
      <c r="C2856" s="163"/>
      <c r="D2856" s="163"/>
      <c r="E2856" s="164"/>
      <c r="F2856" s="164"/>
      <c r="G2856" s="163"/>
      <c r="H2856" s="163"/>
      <c r="I2856" s="163"/>
      <c r="J2856" s="163"/>
      <c r="K2856" s="164"/>
      <c r="L2856" s="164"/>
      <c r="M2856" s="163"/>
      <c r="N2856" s="163"/>
      <c r="O2856" s="163"/>
    </row>
    <row r="2857" spans="1:15">
      <c r="A2857" s="163"/>
      <c r="B2857" s="163"/>
      <c r="C2857" s="163"/>
      <c r="D2857" s="163"/>
      <c r="E2857" s="164"/>
      <c r="F2857" s="164"/>
      <c r="G2857" s="163"/>
      <c r="H2857" s="163"/>
      <c r="I2857" s="163"/>
      <c r="J2857" s="163"/>
      <c r="K2857" s="164"/>
      <c r="L2857" s="164"/>
      <c r="M2857" s="163"/>
      <c r="N2857" s="163"/>
      <c r="O2857" s="163"/>
    </row>
    <row r="2858" spans="1:15">
      <c r="A2858" s="163"/>
      <c r="B2858" s="163"/>
      <c r="C2858" s="163"/>
      <c r="D2858" s="163"/>
      <c r="E2858" s="164"/>
      <c r="F2858" s="164"/>
      <c r="G2858" s="163"/>
      <c r="H2858" s="163"/>
      <c r="I2858" s="163"/>
      <c r="J2858" s="163"/>
      <c r="K2858" s="164"/>
      <c r="L2858" s="164"/>
      <c r="M2858" s="163"/>
      <c r="N2858" s="163"/>
      <c r="O2858" s="163"/>
    </row>
    <row r="2859" spans="1:15">
      <c r="A2859" s="163"/>
      <c r="B2859" s="163"/>
      <c r="C2859" s="163"/>
      <c r="D2859" s="163"/>
      <c r="E2859" s="164"/>
      <c r="F2859" s="164"/>
      <c r="G2859" s="163"/>
      <c r="H2859" s="163"/>
      <c r="I2859" s="163"/>
      <c r="J2859" s="163"/>
      <c r="K2859" s="164"/>
      <c r="L2859" s="164"/>
      <c r="M2859" s="163"/>
      <c r="N2859" s="163"/>
      <c r="O2859" s="163"/>
    </row>
    <row r="2860" spans="1:15">
      <c r="A2860" s="163"/>
      <c r="B2860" s="163"/>
      <c r="C2860" s="163"/>
      <c r="D2860" s="163"/>
      <c r="E2860" s="164"/>
      <c r="F2860" s="164"/>
      <c r="G2860" s="163"/>
      <c r="H2860" s="163"/>
      <c r="I2860" s="163"/>
      <c r="J2860" s="163"/>
      <c r="K2860" s="164"/>
      <c r="L2860" s="164"/>
      <c r="M2860" s="163"/>
      <c r="N2860" s="163"/>
      <c r="O2860" s="163"/>
    </row>
    <row r="2861" spans="1:15">
      <c r="A2861" s="163"/>
      <c r="B2861" s="163"/>
      <c r="C2861" s="163"/>
      <c r="D2861" s="163"/>
      <c r="E2861" s="164"/>
      <c r="F2861" s="164"/>
      <c r="G2861" s="163"/>
      <c r="H2861" s="163"/>
      <c r="I2861" s="163"/>
      <c r="J2861" s="163"/>
      <c r="K2861" s="164"/>
      <c r="L2861" s="164"/>
      <c r="M2861" s="163"/>
      <c r="N2861" s="163"/>
      <c r="O2861" s="163"/>
    </row>
    <row r="2862" spans="1:15">
      <c r="A2862" s="163"/>
      <c r="B2862" s="163"/>
      <c r="C2862" s="163"/>
      <c r="D2862" s="163"/>
      <c r="E2862" s="164"/>
      <c r="F2862" s="164"/>
      <c r="G2862" s="163"/>
      <c r="H2862" s="163"/>
      <c r="I2862" s="163"/>
      <c r="J2862" s="163"/>
      <c r="K2862" s="164"/>
      <c r="L2862" s="164"/>
      <c r="M2862" s="163"/>
      <c r="N2862" s="163"/>
      <c r="O2862" s="163"/>
    </row>
    <row r="2863" spans="1:15">
      <c r="A2863" s="163"/>
      <c r="B2863" s="163"/>
      <c r="C2863" s="163"/>
      <c r="D2863" s="163"/>
      <c r="E2863" s="164"/>
      <c r="F2863" s="164"/>
      <c r="G2863" s="163"/>
      <c r="H2863" s="163"/>
      <c r="I2863" s="163"/>
      <c r="J2863" s="163"/>
      <c r="K2863" s="164"/>
      <c r="L2863" s="164"/>
      <c r="M2863" s="163"/>
      <c r="N2863" s="163"/>
      <c r="O2863" s="163"/>
    </row>
    <row r="2864" spans="1:15">
      <c r="A2864" s="163"/>
      <c r="B2864" s="163"/>
      <c r="C2864" s="163"/>
      <c r="D2864" s="163"/>
      <c r="E2864" s="164"/>
      <c r="F2864" s="164"/>
      <c r="G2864" s="163"/>
      <c r="H2864" s="163"/>
      <c r="I2864" s="163"/>
      <c r="J2864" s="163"/>
      <c r="K2864" s="164"/>
      <c r="L2864" s="164"/>
      <c r="M2864" s="163"/>
      <c r="N2864" s="163"/>
      <c r="O2864" s="163"/>
    </row>
    <row r="2865" spans="1:15">
      <c r="A2865" s="163"/>
      <c r="B2865" s="163"/>
      <c r="C2865" s="163"/>
      <c r="D2865" s="163"/>
      <c r="E2865" s="164"/>
      <c r="F2865" s="164"/>
      <c r="G2865" s="163"/>
      <c r="H2865" s="163"/>
      <c r="I2865" s="163"/>
      <c r="J2865" s="163"/>
      <c r="K2865" s="164"/>
      <c r="L2865" s="164"/>
      <c r="M2865" s="163"/>
      <c r="N2865" s="163"/>
      <c r="O2865" s="163"/>
    </row>
    <row r="2866" spans="1:15">
      <c r="A2866" s="163"/>
      <c r="B2866" s="163"/>
      <c r="C2866" s="163"/>
      <c r="D2866" s="163"/>
      <c r="E2866" s="164"/>
      <c r="F2866" s="164"/>
      <c r="G2866" s="163"/>
      <c r="H2866" s="163"/>
      <c r="I2866" s="163"/>
      <c r="J2866" s="163"/>
      <c r="K2866" s="164"/>
      <c r="L2866" s="164"/>
      <c r="M2866" s="163"/>
      <c r="N2866" s="163"/>
      <c r="O2866" s="163"/>
    </row>
    <row r="2867" spans="1:15">
      <c r="A2867" s="163"/>
      <c r="B2867" s="163"/>
      <c r="C2867" s="163"/>
      <c r="D2867" s="163"/>
      <c r="E2867" s="164"/>
      <c r="F2867" s="164"/>
      <c r="G2867" s="163"/>
      <c r="H2867" s="163"/>
      <c r="I2867" s="163"/>
      <c r="J2867" s="163"/>
      <c r="K2867" s="164"/>
      <c r="L2867" s="164"/>
      <c r="M2867" s="163"/>
      <c r="N2867" s="163"/>
      <c r="O2867" s="163"/>
    </row>
    <row r="2868" spans="1:15">
      <c r="A2868" s="163"/>
      <c r="B2868" s="163"/>
      <c r="C2868" s="163"/>
      <c r="D2868" s="163"/>
      <c r="E2868" s="164"/>
      <c r="F2868" s="164"/>
      <c r="G2868" s="163"/>
      <c r="H2868" s="163"/>
      <c r="I2868" s="163"/>
      <c r="J2868" s="163"/>
      <c r="K2868" s="164"/>
      <c r="L2868" s="164"/>
      <c r="M2868" s="163"/>
      <c r="N2868" s="163"/>
      <c r="O2868" s="163"/>
    </row>
    <row r="2869" spans="1:15">
      <c r="A2869" s="163"/>
      <c r="B2869" s="163"/>
      <c r="C2869" s="163"/>
      <c r="D2869" s="163"/>
      <c r="E2869" s="164"/>
      <c r="F2869" s="164"/>
      <c r="G2869" s="163"/>
      <c r="H2869" s="163"/>
      <c r="I2869" s="163"/>
      <c r="J2869" s="163"/>
      <c r="K2869" s="164"/>
      <c r="L2869" s="164"/>
      <c r="M2869" s="163"/>
      <c r="N2869" s="163"/>
      <c r="O2869" s="163"/>
    </row>
    <row r="2870" spans="1:15">
      <c r="A2870" s="163"/>
      <c r="B2870" s="163"/>
      <c r="C2870" s="163"/>
      <c r="D2870" s="163"/>
      <c r="E2870" s="164"/>
      <c r="F2870" s="164"/>
      <c r="G2870" s="163"/>
      <c r="H2870" s="163"/>
      <c r="I2870" s="163"/>
      <c r="J2870" s="163"/>
      <c r="K2870" s="164"/>
      <c r="L2870" s="164"/>
      <c r="M2870" s="163"/>
      <c r="N2870" s="163"/>
      <c r="O2870" s="163"/>
    </row>
    <row r="2871" spans="1:15">
      <c r="A2871" s="163"/>
      <c r="B2871" s="163"/>
      <c r="C2871" s="163"/>
      <c r="D2871" s="163"/>
      <c r="E2871" s="164"/>
      <c r="F2871" s="164"/>
      <c r="G2871" s="163"/>
      <c r="H2871" s="163"/>
      <c r="I2871" s="163"/>
      <c r="J2871" s="163"/>
      <c r="K2871" s="164"/>
      <c r="L2871" s="164"/>
      <c r="M2871" s="163"/>
      <c r="N2871" s="163"/>
      <c r="O2871" s="163"/>
    </row>
    <row r="2872" spans="1:15">
      <c r="A2872" s="163"/>
      <c r="B2872" s="163"/>
      <c r="C2872" s="163"/>
      <c r="D2872" s="163"/>
      <c r="E2872" s="164"/>
      <c r="F2872" s="164"/>
      <c r="G2872" s="163"/>
      <c r="H2872" s="163"/>
      <c r="I2872" s="163"/>
      <c r="J2872" s="163"/>
      <c r="K2872" s="164"/>
      <c r="L2872" s="164"/>
      <c r="M2872" s="163"/>
      <c r="N2872" s="163"/>
      <c r="O2872" s="163"/>
    </row>
    <row r="2873" spans="1:15">
      <c r="A2873" s="163"/>
      <c r="B2873" s="163"/>
      <c r="C2873" s="163"/>
      <c r="D2873" s="163"/>
      <c r="E2873" s="164"/>
      <c r="F2873" s="164"/>
      <c r="G2873" s="163"/>
      <c r="H2873" s="163"/>
      <c r="I2873" s="163"/>
      <c r="J2873" s="163"/>
      <c r="K2873" s="164"/>
      <c r="L2873" s="164"/>
      <c r="M2873" s="163"/>
      <c r="N2873" s="163"/>
      <c r="O2873" s="163"/>
    </row>
    <row r="2874" spans="1:15">
      <c r="A2874" s="163"/>
      <c r="B2874" s="163"/>
      <c r="C2874" s="163"/>
      <c r="D2874" s="163"/>
      <c r="E2874" s="164"/>
      <c r="F2874" s="164"/>
      <c r="G2874" s="163"/>
      <c r="H2874" s="163"/>
      <c r="I2874" s="163"/>
      <c r="J2874" s="163"/>
      <c r="K2874" s="164"/>
      <c r="L2874" s="164"/>
      <c r="M2874" s="163"/>
      <c r="N2874" s="163"/>
      <c r="O2874" s="163"/>
    </row>
    <row r="2875" spans="1:15">
      <c r="A2875" s="163"/>
      <c r="B2875" s="163"/>
      <c r="C2875" s="163"/>
      <c r="D2875" s="163"/>
      <c r="E2875" s="164"/>
      <c r="F2875" s="164"/>
      <c r="G2875" s="163"/>
      <c r="H2875" s="163"/>
      <c r="I2875" s="163"/>
      <c r="J2875" s="163"/>
      <c r="K2875" s="164"/>
      <c r="L2875" s="164"/>
      <c r="M2875" s="163"/>
      <c r="N2875" s="163"/>
      <c r="O2875" s="163"/>
    </row>
    <row r="2876" spans="1:15">
      <c r="A2876" s="163"/>
      <c r="B2876" s="163"/>
      <c r="C2876" s="163"/>
      <c r="D2876" s="163"/>
      <c r="E2876" s="164"/>
      <c r="F2876" s="164"/>
      <c r="G2876" s="163"/>
      <c r="H2876" s="163"/>
      <c r="I2876" s="163"/>
      <c r="J2876" s="163"/>
      <c r="K2876" s="164"/>
      <c r="L2876" s="164"/>
      <c r="M2876" s="163"/>
      <c r="N2876" s="163"/>
      <c r="O2876" s="163"/>
    </row>
    <row r="2877" spans="1:15">
      <c r="A2877" s="163"/>
      <c r="B2877" s="163"/>
      <c r="C2877" s="163"/>
      <c r="D2877" s="163"/>
      <c r="E2877" s="164"/>
      <c r="F2877" s="164"/>
      <c r="G2877" s="163"/>
      <c r="H2877" s="163"/>
      <c r="I2877" s="163"/>
      <c r="J2877" s="163"/>
      <c r="K2877" s="164"/>
      <c r="L2877" s="164"/>
      <c r="M2877" s="163"/>
      <c r="N2877" s="163"/>
      <c r="O2877" s="163"/>
    </row>
    <row r="2878" spans="1:15">
      <c r="A2878" s="163"/>
      <c r="B2878" s="163"/>
      <c r="C2878" s="163"/>
      <c r="D2878" s="163"/>
      <c r="E2878" s="164"/>
      <c r="F2878" s="164"/>
      <c r="G2878" s="163"/>
      <c r="H2878" s="163"/>
      <c r="I2878" s="163"/>
      <c r="J2878" s="163"/>
      <c r="K2878" s="164"/>
      <c r="L2878" s="164"/>
      <c r="M2878" s="163"/>
      <c r="N2878" s="163"/>
      <c r="O2878" s="163"/>
    </row>
    <row r="2879" spans="1:15">
      <c r="A2879" s="163"/>
      <c r="B2879" s="163"/>
      <c r="C2879" s="163"/>
      <c r="D2879" s="163"/>
      <c r="E2879" s="164"/>
      <c r="F2879" s="164"/>
      <c r="G2879" s="163"/>
      <c r="H2879" s="163"/>
      <c r="I2879" s="163"/>
      <c r="J2879" s="163"/>
      <c r="K2879" s="164"/>
      <c r="L2879" s="164"/>
      <c r="M2879" s="163"/>
      <c r="N2879" s="163"/>
      <c r="O2879" s="163"/>
    </row>
    <row r="2880" spans="1:15">
      <c r="A2880" s="163"/>
      <c r="B2880" s="163"/>
      <c r="C2880" s="163"/>
      <c r="D2880" s="163"/>
      <c r="E2880" s="164"/>
      <c r="F2880" s="164"/>
      <c r="G2880" s="163"/>
      <c r="H2880" s="163"/>
      <c r="I2880" s="163"/>
      <c r="J2880" s="163"/>
      <c r="K2880" s="164"/>
      <c r="L2880" s="164"/>
      <c r="M2880" s="163"/>
      <c r="N2880" s="163"/>
      <c r="O2880" s="163"/>
    </row>
    <row r="2881" spans="1:15">
      <c r="A2881" s="163"/>
      <c r="B2881" s="163"/>
      <c r="C2881" s="163"/>
      <c r="D2881" s="163"/>
      <c r="E2881" s="164"/>
      <c r="F2881" s="164"/>
      <c r="G2881" s="163"/>
      <c r="H2881" s="163"/>
      <c r="I2881" s="163"/>
      <c r="J2881" s="163"/>
      <c r="K2881" s="164"/>
      <c r="L2881" s="164"/>
      <c r="M2881" s="163"/>
      <c r="N2881" s="163"/>
      <c r="O2881" s="163"/>
    </row>
    <row r="2882" spans="1:15">
      <c r="A2882" s="163"/>
      <c r="B2882" s="163"/>
      <c r="C2882" s="163"/>
      <c r="D2882" s="163"/>
      <c r="E2882" s="164"/>
      <c r="F2882" s="164"/>
      <c r="G2882" s="163"/>
      <c r="H2882" s="163"/>
      <c r="I2882" s="163"/>
      <c r="J2882" s="163"/>
      <c r="K2882" s="164"/>
      <c r="L2882" s="164"/>
      <c r="M2882" s="163"/>
      <c r="N2882" s="163"/>
      <c r="O2882" s="163"/>
    </row>
    <row r="2883" spans="1:15">
      <c r="A2883" s="163"/>
      <c r="B2883" s="163"/>
      <c r="C2883" s="163"/>
      <c r="D2883" s="163"/>
      <c r="E2883" s="164"/>
      <c r="F2883" s="164"/>
      <c r="G2883" s="163"/>
      <c r="H2883" s="163"/>
      <c r="I2883" s="163"/>
      <c r="J2883" s="163"/>
      <c r="K2883" s="164"/>
      <c r="L2883" s="164"/>
      <c r="M2883" s="163"/>
      <c r="N2883" s="163"/>
      <c r="O2883" s="163"/>
    </row>
    <row r="2884" spans="1:15">
      <c r="A2884" s="163"/>
      <c r="B2884" s="163"/>
      <c r="C2884" s="163"/>
      <c r="D2884" s="163"/>
      <c r="E2884" s="164"/>
      <c r="F2884" s="164"/>
      <c r="G2884" s="163"/>
      <c r="H2884" s="163"/>
      <c r="I2884" s="163"/>
      <c r="J2884" s="163"/>
      <c r="K2884" s="164"/>
      <c r="L2884" s="164"/>
      <c r="M2884" s="163"/>
      <c r="N2884" s="163"/>
      <c r="O2884" s="163"/>
    </row>
    <row r="2885" spans="1:15">
      <c r="A2885" s="163"/>
      <c r="B2885" s="163"/>
      <c r="C2885" s="163"/>
      <c r="D2885" s="163"/>
      <c r="E2885" s="164"/>
      <c r="F2885" s="164"/>
      <c r="G2885" s="163"/>
      <c r="H2885" s="163"/>
      <c r="I2885" s="163"/>
      <c r="J2885" s="163"/>
      <c r="K2885" s="164"/>
      <c r="L2885" s="164"/>
      <c r="M2885" s="163"/>
      <c r="N2885" s="163"/>
      <c r="O2885" s="163"/>
    </row>
    <row r="2886" spans="1:15">
      <c r="A2886" s="163"/>
      <c r="B2886" s="163"/>
      <c r="C2886" s="163"/>
      <c r="D2886" s="163"/>
      <c r="E2886" s="164"/>
      <c r="F2886" s="164"/>
      <c r="G2886" s="163"/>
      <c r="H2886" s="163"/>
      <c r="I2886" s="163"/>
      <c r="J2886" s="163"/>
      <c r="K2886" s="164"/>
      <c r="L2886" s="164"/>
      <c r="M2886" s="163"/>
      <c r="N2886" s="163"/>
      <c r="O2886" s="163"/>
    </row>
    <row r="2887" spans="1:15">
      <c r="A2887" s="163"/>
      <c r="B2887" s="163"/>
      <c r="C2887" s="163"/>
      <c r="D2887" s="163"/>
      <c r="E2887" s="164"/>
      <c r="F2887" s="164"/>
      <c r="G2887" s="163"/>
      <c r="H2887" s="163"/>
      <c r="I2887" s="163"/>
      <c r="J2887" s="163"/>
      <c r="K2887" s="164"/>
      <c r="L2887" s="164"/>
      <c r="M2887" s="163"/>
      <c r="N2887" s="163"/>
      <c r="O2887" s="163"/>
    </row>
    <row r="2888" spans="1:15">
      <c r="A2888" s="163"/>
      <c r="B2888" s="163"/>
      <c r="C2888" s="163"/>
      <c r="D2888" s="163"/>
      <c r="E2888" s="164"/>
      <c r="F2888" s="164"/>
      <c r="G2888" s="163"/>
      <c r="H2888" s="163"/>
      <c r="I2888" s="163"/>
      <c r="J2888" s="163"/>
      <c r="K2888" s="164"/>
      <c r="L2888" s="164"/>
      <c r="M2888" s="163"/>
      <c r="N2888" s="163"/>
      <c r="O2888" s="163"/>
    </row>
    <row r="2889" spans="1:15">
      <c r="A2889" s="163"/>
      <c r="B2889" s="163"/>
      <c r="C2889" s="163"/>
      <c r="D2889" s="163"/>
      <c r="E2889" s="164"/>
      <c r="F2889" s="164"/>
      <c r="G2889" s="163"/>
      <c r="H2889" s="163"/>
      <c r="I2889" s="163"/>
      <c r="J2889" s="163"/>
      <c r="K2889" s="164"/>
      <c r="L2889" s="164"/>
      <c r="M2889" s="163"/>
      <c r="N2889" s="163"/>
      <c r="O2889" s="163"/>
    </row>
    <row r="2890" spans="1:15">
      <c r="A2890" s="163"/>
      <c r="B2890" s="163"/>
      <c r="C2890" s="163"/>
      <c r="D2890" s="163"/>
      <c r="E2890" s="164"/>
      <c r="F2890" s="164"/>
      <c r="G2890" s="163"/>
      <c r="H2890" s="163"/>
      <c r="I2890" s="163"/>
      <c r="J2890" s="163"/>
      <c r="K2890" s="164"/>
      <c r="L2890" s="164"/>
      <c r="M2890" s="163"/>
      <c r="N2890" s="163"/>
      <c r="O2890" s="163"/>
    </row>
    <row r="2891" spans="1:15">
      <c r="A2891" s="163"/>
      <c r="B2891" s="163"/>
      <c r="C2891" s="163"/>
      <c r="D2891" s="163"/>
      <c r="E2891" s="164"/>
      <c r="F2891" s="164"/>
      <c r="G2891" s="163"/>
      <c r="H2891" s="163"/>
      <c r="I2891" s="163"/>
      <c r="J2891" s="163"/>
      <c r="K2891" s="164"/>
      <c r="L2891" s="164"/>
      <c r="M2891" s="163"/>
      <c r="N2891" s="163"/>
      <c r="O2891" s="163"/>
    </row>
    <row r="2892" spans="1:15">
      <c r="A2892" s="163"/>
      <c r="B2892" s="163"/>
      <c r="C2892" s="163"/>
      <c r="D2892" s="163"/>
      <c r="E2892" s="164"/>
      <c r="F2892" s="164"/>
      <c r="G2892" s="163"/>
      <c r="H2892" s="163"/>
      <c r="I2892" s="163"/>
      <c r="J2892" s="163"/>
      <c r="K2892" s="164"/>
      <c r="L2892" s="164"/>
      <c r="M2892" s="163"/>
      <c r="N2892" s="163"/>
      <c r="O2892" s="163"/>
    </row>
    <row r="2893" spans="1:15">
      <c r="A2893" s="163"/>
      <c r="B2893" s="163"/>
      <c r="C2893" s="163"/>
      <c r="D2893" s="163"/>
      <c r="E2893" s="164"/>
      <c r="F2893" s="164"/>
      <c r="G2893" s="163"/>
      <c r="H2893" s="163"/>
      <c r="I2893" s="163"/>
      <c r="J2893" s="163"/>
      <c r="K2893" s="164"/>
      <c r="L2893" s="164"/>
      <c r="M2893" s="163"/>
      <c r="N2893" s="163"/>
      <c r="O2893" s="163"/>
    </row>
    <row r="2894" spans="1:15">
      <c r="A2894" s="163"/>
      <c r="B2894" s="163"/>
      <c r="C2894" s="163"/>
      <c r="D2894" s="163"/>
      <c r="E2894" s="164"/>
      <c r="F2894" s="164"/>
      <c r="G2894" s="163"/>
      <c r="H2894" s="163"/>
      <c r="I2894" s="163"/>
      <c r="J2894" s="163"/>
      <c r="K2894" s="164"/>
      <c r="L2894" s="164"/>
      <c r="M2894" s="163"/>
      <c r="N2894" s="163"/>
      <c r="O2894" s="163"/>
    </row>
    <row r="2895" spans="1:15">
      <c r="A2895" s="163"/>
      <c r="B2895" s="163"/>
      <c r="C2895" s="163"/>
      <c r="D2895" s="163"/>
      <c r="E2895" s="164"/>
      <c r="F2895" s="164"/>
      <c r="G2895" s="163"/>
      <c r="H2895" s="163"/>
      <c r="I2895" s="163"/>
      <c r="J2895" s="163"/>
      <c r="K2895" s="164"/>
      <c r="L2895" s="164"/>
      <c r="M2895" s="163"/>
      <c r="N2895" s="163"/>
      <c r="O2895" s="163"/>
    </row>
    <row r="2896" spans="1:15">
      <c r="A2896" s="163"/>
      <c r="B2896" s="163"/>
      <c r="C2896" s="163"/>
      <c r="D2896" s="163"/>
      <c r="E2896" s="164"/>
      <c r="F2896" s="164"/>
      <c r="G2896" s="163"/>
      <c r="H2896" s="163"/>
      <c r="I2896" s="163"/>
      <c r="J2896" s="163"/>
      <c r="K2896" s="164"/>
      <c r="L2896" s="164"/>
      <c r="M2896" s="163"/>
      <c r="N2896" s="163"/>
      <c r="O2896" s="163"/>
    </row>
    <row r="2897" spans="1:15">
      <c r="A2897" s="163"/>
      <c r="B2897" s="163"/>
      <c r="C2897" s="163"/>
      <c r="D2897" s="163"/>
      <c r="E2897" s="164"/>
      <c r="F2897" s="164"/>
      <c r="G2897" s="163"/>
      <c r="H2897" s="163"/>
      <c r="I2897" s="163"/>
      <c r="J2897" s="163"/>
      <c r="K2897" s="164"/>
      <c r="L2897" s="164"/>
      <c r="M2897" s="163"/>
      <c r="N2897" s="163"/>
      <c r="O2897" s="163"/>
    </row>
    <row r="2898" spans="1:15">
      <c r="A2898" s="163"/>
      <c r="B2898" s="163"/>
      <c r="C2898" s="163"/>
      <c r="D2898" s="163"/>
      <c r="E2898" s="164"/>
      <c r="F2898" s="164"/>
      <c r="G2898" s="163"/>
      <c r="H2898" s="163"/>
      <c r="I2898" s="163"/>
      <c r="J2898" s="163"/>
      <c r="K2898" s="164"/>
      <c r="L2898" s="164"/>
      <c r="M2898" s="163"/>
      <c r="N2898" s="163"/>
      <c r="O2898" s="163"/>
    </row>
    <row r="2899" spans="1:15">
      <c r="A2899" s="163"/>
      <c r="B2899" s="163"/>
      <c r="C2899" s="163"/>
      <c r="D2899" s="163"/>
      <c r="E2899" s="164"/>
      <c r="F2899" s="164"/>
      <c r="G2899" s="163"/>
      <c r="H2899" s="163"/>
      <c r="I2899" s="163"/>
      <c r="J2899" s="163"/>
      <c r="K2899" s="164"/>
      <c r="L2899" s="164"/>
      <c r="M2899" s="163"/>
      <c r="N2899" s="163"/>
      <c r="O2899" s="163"/>
    </row>
    <row r="2900" spans="1:15">
      <c r="A2900" s="163"/>
      <c r="B2900" s="163"/>
      <c r="C2900" s="163"/>
      <c r="D2900" s="163"/>
      <c r="E2900" s="164"/>
      <c r="F2900" s="164"/>
      <c r="G2900" s="163"/>
      <c r="H2900" s="163"/>
      <c r="I2900" s="163"/>
      <c r="J2900" s="163"/>
      <c r="K2900" s="164"/>
      <c r="L2900" s="164"/>
      <c r="M2900" s="163"/>
      <c r="N2900" s="163"/>
      <c r="O2900" s="163"/>
    </row>
    <row r="2901" spans="1:15">
      <c r="A2901" s="163"/>
      <c r="B2901" s="163"/>
      <c r="C2901" s="163"/>
      <c r="D2901" s="163"/>
      <c r="E2901" s="164"/>
      <c r="F2901" s="164"/>
      <c r="G2901" s="163"/>
      <c r="H2901" s="163"/>
      <c r="I2901" s="163"/>
      <c r="J2901" s="163"/>
      <c r="K2901" s="164"/>
      <c r="L2901" s="164"/>
      <c r="M2901" s="163"/>
      <c r="N2901" s="163"/>
      <c r="O2901" s="163"/>
    </row>
    <row r="2902" spans="1:15">
      <c r="A2902" s="163"/>
      <c r="B2902" s="163"/>
      <c r="C2902" s="163"/>
      <c r="D2902" s="163"/>
      <c r="E2902" s="164"/>
      <c r="F2902" s="164"/>
      <c r="G2902" s="163"/>
      <c r="H2902" s="163"/>
      <c r="I2902" s="163"/>
      <c r="J2902" s="163"/>
      <c r="K2902" s="164"/>
      <c r="L2902" s="164"/>
      <c r="M2902" s="163"/>
      <c r="N2902" s="163"/>
      <c r="O2902" s="163"/>
    </row>
    <row r="2903" spans="1:15">
      <c r="A2903" s="163"/>
      <c r="B2903" s="163"/>
      <c r="C2903" s="163"/>
      <c r="D2903" s="163"/>
      <c r="E2903" s="164"/>
      <c r="F2903" s="164"/>
      <c r="G2903" s="163"/>
      <c r="H2903" s="163"/>
      <c r="I2903" s="163"/>
      <c r="J2903" s="163"/>
      <c r="K2903" s="164"/>
      <c r="L2903" s="164"/>
      <c r="M2903" s="163"/>
      <c r="N2903" s="163"/>
      <c r="O2903" s="163"/>
    </row>
    <row r="2904" spans="1:15">
      <c r="A2904" s="163"/>
      <c r="B2904" s="163"/>
      <c r="C2904" s="163"/>
      <c r="D2904" s="163"/>
      <c r="E2904" s="164"/>
      <c r="F2904" s="164"/>
      <c r="G2904" s="163"/>
      <c r="H2904" s="163"/>
      <c r="I2904" s="163"/>
      <c r="J2904" s="163"/>
      <c r="K2904" s="164"/>
      <c r="L2904" s="164"/>
      <c r="M2904" s="163"/>
      <c r="N2904" s="163"/>
      <c r="O2904" s="163"/>
    </row>
    <row r="2905" spans="1:15">
      <c r="A2905" s="163"/>
      <c r="B2905" s="163"/>
      <c r="C2905" s="163"/>
      <c r="D2905" s="163"/>
      <c r="E2905" s="164"/>
      <c r="F2905" s="164"/>
      <c r="G2905" s="163"/>
      <c r="H2905" s="163"/>
      <c r="I2905" s="163"/>
      <c r="J2905" s="163"/>
      <c r="K2905" s="164"/>
      <c r="L2905" s="164"/>
      <c r="M2905" s="163"/>
      <c r="N2905" s="163"/>
      <c r="O2905" s="163"/>
    </row>
    <row r="2906" spans="1:15">
      <c r="A2906" s="163"/>
      <c r="B2906" s="163"/>
      <c r="C2906" s="163"/>
      <c r="D2906" s="163"/>
      <c r="E2906" s="164"/>
      <c r="F2906" s="164"/>
      <c r="G2906" s="163"/>
      <c r="H2906" s="163"/>
      <c r="I2906" s="163"/>
      <c r="J2906" s="163"/>
      <c r="K2906" s="164"/>
      <c r="L2906" s="164"/>
      <c r="M2906" s="163"/>
      <c r="N2906" s="163"/>
      <c r="O2906" s="163"/>
    </row>
    <row r="2907" spans="1:15">
      <c r="A2907" s="163"/>
      <c r="B2907" s="163"/>
      <c r="C2907" s="163"/>
      <c r="D2907" s="163"/>
      <c r="E2907" s="164"/>
      <c r="F2907" s="164"/>
      <c r="G2907" s="163"/>
      <c r="H2907" s="163"/>
      <c r="I2907" s="163"/>
      <c r="J2907" s="163"/>
      <c r="K2907" s="164"/>
      <c r="L2907" s="164"/>
      <c r="M2907" s="163"/>
      <c r="N2907" s="163"/>
      <c r="O2907" s="163"/>
    </row>
    <row r="2908" spans="1:15">
      <c r="A2908" s="163"/>
      <c r="B2908" s="163"/>
      <c r="C2908" s="163"/>
      <c r="D2908" s="163"/>
      <c r="E2908" s="164"/>
      <c r="F2908" s="164"/>
      <c r="G2908" s="163"/>
      <c r="H2908" s="163"/>
      <c r="I2908" s="163"/>
      <c r="J2908" s="163"/>
      <c r="K2908" s="164"/>
      <c r="L2908" s="164"/>
      <c r="M2908" s="163"/>
      <c r="N2908" s="163"/>
      <c r="O2908" s="163"/>
    </row>
    <row r="2909" spans="1:15">
      <c r="A2909" s="163"/>
      <c r="B2909" s="163"/>
      <c r="C2909" s="163"/>
      <c r="D2909" s="163"/>
      <c r="E2909" s="164"/>
      <c r="F2909" s="164"/>
      <c r="G2909" s="163"/>
      <c r="H2909" s="163"/>
      <c r="I2909" s="163"/>
      <c r="J2909" s="163"/>
      <c r="K2909" s="164"/>
      <c r="L2909" s="164"/>
      <c r="M2909" s="163"/>
      <c r="N2909" s="163"/>
      <c r="O2909" s="163"/>
    </row>
    <row r="2910" spans="1:15">
      <c r="A2910" s="163"/>
      <c r="B2910" s="163"/>
      <c r="C2910" s="163"/>
      <c r="D2910" s="163"/>
      <c r="E2910" s="164"/>
      <c r="F2910" s="164"/>
      <c r="G2910" s="163"/>
      <c r="H2910" s="163"/>
      <c r="I2910" s="163"/>
      <c r="J2910" s="163"/>
      <c r="K2910" s="164"/>
      <c r="L2910" s="164"/>
      <c r="M2910" s="163"/>
      <c r="N2910" s="163"/>
      <c r="O2910" s="163"/>
    </row>
    <row r="2911" spans="1:15">
      <c r="A2911" s="163"/>
      <c r="B2911" s="163"/>
      <c r="C2911" s="163"/>
      <c r="D2911" s="163"/>
      <c r="E2911" s="164"/>
      <c r="F2911" s="164"/>
      <c r="G2911" s="163"/>
      <c r="H2911" s="163"/>
      <c r="I2911" s="163"/>
      <c r="J2911" s="163"/>
      <c r="K2911" s="164"/>
      <c r="L2911" s="164"/>
      <c r="M2911" s="163"/>
      <c r="N2911" s="163"/>
      <c r="O2911" s="163"/>
    </row>
    <row r="2912" spans="1:15">
      <c r="A2912" s="163"/>
      <c r="B2912" s="163"/>
      <c r="C2912" s="163"/>
      <c r="D2912" s="163"/>
      <c r="E2912" s="164"/>
      <c r="F2912" s="164"/>
      <c r="G2912" s="163"/>
      <c r="H2912" s="163"/>
      <c r="I2912" s="163"/>
      <c r="J2912" s="163"/>
      <c r="K2912" s="164"/>
      <c r="L2912" s="164"/>
      <c r="M2912" s="163"/>
      <c r="N2912" s="163"/>
      <c r="O2912" s="163"/>
    </row>
    <row r="2913" spans="1:15">
      <c r="A2913" s="163"/>
      <c r="B2913" s="163"/>
      <c r="C2913" s="163"/>
      <c r="D2913" s="163"/>
      <c r="E2913" s="164"/>
      <c r="F2913" s="164"/>
      <c r="G2913" s="163"/>
      <c r="H2913" s="163"/>
      <c r="I2913" s="163"/>
      <c r="J2913" s="163"/>
      <c r="K2913" s="164"/>
      <c r="L2913" s="164"/>
      <c r="M2913" s="163"/>
      <c r="N2913" s="163"/>
      <c r="O2913" s="163"/>
    </row>
    <row r="2914" spans="1:15">
      <c r="A2914" s="163"/>
      <c r="B2914" s="163"/>
      <c r="C2914" s="163"/>
      <c r="D2914" s="163"/>
      <c r="E2914" s="164"/>
      <c r="F2914" s="164"/>
      <c r="G2914" s="163"/>
      <c r="H2914" s="163"/>
      <c r="I2914" s="163"/>
      <c r="J2914" s="163"/>
      <c r="K2914" s="164"/>
      <c r="L2914" s="164"/>
      <c r="M2914" s="163"/>
      <c r="N2914" s="163"/>
      <c r="O2914" s="163"/>
    </row>
    <row r="2915" spans="1:15">
      <c r="A2915" s="163"/>
      <c r="B2915" s="163"/>
      <c r="C2915" s="163"/>
      <c r="D2915" s="163"/>
      <c r="E2915" s="164"/>
      <c r="F2915" s="164"/>
      <c r="G2915" s="163"/>
      <c r="H2915" s="163"/>
      <c r="I2915" s="163"/>
      <c r="J2915" s="163"/>
      <c r="K2915" s="164"/>
      <c r="L2915" s="164"/>
      <c r="M2915" s="163"/>
      <c r="N2915" s="163"/>
      <c r="O2915" s="163"/>
    </row>
    <row r="2916" spans="1:15">
      <c r="A2916" s="163"/>
      <c r="B2916" s="163"/>
      <c r="C2916" s="163"/>
      <c r="D2916" s="163"/>
      <c r="E2916" s="164"/>
      <c r="F2916" s="164"/>
      <c r="G2916" s="163"/>
      <c r="H2916" s="163"/>
      <c r="I2916" s="163"/>
      <c r="J2916" s="163"/>
      <c r="K2916" s="164"/>
      <c r="L2916" s="164"/>
      <c r="M2916" s="163"/>
      <c r="N2916" s="163"/>
      <c r="O2916" s="163"/>
    </row>
    <row r="2917" spans="1:15">
      <c r="A2917" s="163"/>
      <c r="B2917" s="163"/>
      <c r="C2917" s="163"/>
      <c r="D2917" s="163"/>
      <c r="E2917" s="164"/>
      <c r="F2917" s="164"/>
      <c r="G2917" s="163"/>
      <c r="H2917" s="163"/>
      <c r="I2917" s="163"/>
      <c r="J2917" s="163"/>
      <c r="K2917" s="164"/>
      <c r="L2917" s="164"/>
      <c r="M2917" s="163"/>
      <c r="N2917" s="163"/>
      <c r="O2917" s="163"/>
    </row>
    <row r="2918" spans="1:15">
      <c r="A2918" s="163"/>
      <c r="B2918" s="163"/>
      <c r="C2918" s="163"/>
      <c r="D2918" s="163"/>
      <c r="E2918" s="164"/>
      <c r="F2918" s="164"/>
      <c r="G2918" s="163"/>
      <c r="H2918" s="163"/>
      <c r="I2918" s="163"/>
      <c r="J2918" s="163"/>
      <c r="K2918" s="164"/>
      <c r="L2918" s="164"/>
      <c r="M2918" s="163"/>
      <c r="N2918" s="163"/>
      <c r="O2918" s="163"/>
    </row>
    <row r="2919" spans="1:15">
      <c r="A2919" s="163"/>
      <c r="B2919" s="163"/>
      <c r="C2919" s="163"/>
      <c r="D2919" s="163"/>
      <c r="E2919" s="164"/>
      <c r="F2919" s="164"/>
      <c r="G2919" s="163"/>
      <c r="H2919" s="163"/>
      <c r="I2919" s="163"/>
      <c r="J2919" s="163"/>
      <c r="K2919" s="164"/>
      <c r="L2919" s="164"/>
      <c r="M2919" s="163"/>
      <c r="N2919" s="163"/>
      <c r="O2919" s="163"/>
    </row>
    <row r="2920" spans="1:15">
      <c r="A2920" s="163"/>
      <c r="B2920" s="163"/>
      <c r="C2920" s="163"/>
      <c r="D2920" s="163"/>
      <c r="E2920" s="164"/>
      <c r="F2920" s="164"/>
      <c r="G2920" s="163"/>
      <c r="H2920" s="163"/>
      <c r="I2920" s="163"/>
      <c r="J2920" s="163"/>
      <c r="K2920" s="164"/>
      <c r="L2920" s="164"/>
      <c r="M2920" s="163"/>
      <c r="N2920" s="163"/>
      <c r="O2920" s="163"/>
    </row>
    <row r="2921" spans="1:15">
      <c r="A2921" s="163"/>
      <c r="B2921" s="163"/>
      <c r="C2921" s="163"/>
      <c r="D2921" s="163"/>
      <c r="E2921" s="164"/>
      <c r="F2921" s="164"/>
      <c r="G2921" s="163"/>
      <c r="H2921" s="163"/>
      <c r="I2921" s="163"/>
      <c r="J2921" s="163"/>
      <c r="K2921" s="164"/>
      <c r="L2921" s="164"/>
      <c r="M2921" s="163"/>
      <c r="N2921" s="163"/>
      <c r="O2921" s="163"/>
    </row>
    <row r="2922" spans="1:15">
      <c r="A2922" s="163"/>
      <c r="B2922" s="163"/>
      <c r="C2922" s="163"/>
      <c r="D2922" s="163"/>
      <c r="E2922" s="164"/>
      <c r="F2922" s="164"/>
      <c r="G2922" s="163"/>
      <c r="H2922" s="163"/>
      <c r="I2922" s="163"/>
      <c r="J2922" s="163"/>
      <c r="K2922" s="164"/>
      <c r="L2922" s="164"/>
      <c r="M2922" s="163"/>
      <c r="N2922" s="163"/>
      <c r="O2922" s="163"/>
    </row>
    <row r="2923" spans="1:15">
      <c r="A2923" s="163"/>
      <c r="B2923" s="163"/>
      <c r="C2923" s="163"/>
      <c r="D2923" s="163"/>
      <c r="E2923" s="164"/>
      <c r="F2923" s="164"/>
      <c r="G2923" s="163"/>
      <c r="H2923" s="163"/>
      <c r="I2923" s="163"/>
      <c r="J2923" s="163"/>
      <c r="K2923" s="164"/>
      <c r="L2923" s="164"/>
      <c r="M2923" s="163"/>
      <c r="N2923" s="163"/>
      <c r="O2923" s="163"/>
    </row>
    <row r="2924" spans="1:15">
      <c r="A2924" s="163"/>
      <c r="B2924" s="163"/>
      <c r="C2924" s="163"/>
      <c r="D2924" s="163"/>
      <c r="E2924" s="164"/>
      <c r="F2924" s="164"/>
      <c r="G2924" s="163"/>
      <c r="H2924" s="163"/>
      <c r="I2924" s="163"/>
      <c r="J2924" s="163"/>
      <c r="K2924" s="164"/>
      <c r="L2924" s="164"/>
      <c r="M2924" s="163"/>
      <c r="N2924" s="163"/>
      <c r="O2924" s="163"/>
    </row>
    <row r="2925" spans="1:15">
      <c r="A2925" s="163"/>
      <c r="B2925" s="163"/>
      <c r="C2925" s="163"/>
      <c r="D2925" s="163"/>
      <c r="E2925" s="164"/>
      <c r="F2925" s="164"/>
      <c r="G2925" s="163"/>
      <c r="H2925" s="163"/>
      <c r="I2925" s="163"/>
      <c r="J2925" s="163"/>
      <c r="K2925" s="164"/>
      <c r="L2925" s="164"/>
      <c r="M2925" s="163"/>
      <c r="N2925" s="163"/>
      <c r="O2925" s="163"/>
    </row>
    <row r="2926" spans="1:15">
      <c r="A2926" s="163"/>
      <c r="B2926" s="163"/>
      <c r="C2926" s="163"/>
      <c r="D2926" s="163"/>
      <c r="E2926" s="164"/>
      <c r="F2926" s="164"/>
      <c r="G2926" s="163"/>
      <c r="H2926" s="163"/>
      <c r="I2926" s="163"/>
      <c r="J2926" s="163"/>
      <c r="K2926" s="164"/>
      <c r="L2926" s="164"/>
      <c r="M2926" s="163"/>
      <c r="N2926" s="163"/>
      <c r="O2926" s="163"/>
    </row>
    <row r="2927" spans="1:15">
      <c r="A2927" s="163"/>
      <c r="B2927" s="163"/>
      <c r="C2927" s="163"/>
      <c r="D2927" s="163"/>
      <c r="E2927" s="164"/>
      <c r="F2927" s="164"/>
      <c r="G2927" s="163"/>
      <c r="H2927" s="163"/>
      <c r="I2927" s="163"/>
      <c r="J2927" s="163"/>
      <c r="K2927" s="164"/>
      <c r="L2927" s="164"/>
      <c r="M2927" s="163"/>
      <c r="N2927" s="163"/>
      <c r="O2927" s="163"/>
    </row>
    <row r="2928" spans="1:15">
      <c r="A2928" s="163"/>
      <c r="B2928" s="163"/>
      <c r="C2928" s="163"/>
      <c r="D2928" s="163"/>
      <c r="E2928" s="164"/>
      <c r="F2928" s="164"/>
      <c r="G2928" s="163"/>
      <c r="H2928" s="163"/>
      <c r="I2928" s="163"/>
      <c r="J2928" s="163"/>
      <c r="K2928" s="164"/>
      <c r="L2928" s="164"/>
      <c r="M2928" s="163"/>
      <c r="N2928" s="163"/>
      <c r="O2928" s="163"/>
    </row>
    <row r="2929" spans="1:15">
      <c r="A2929" s="163"/>
      <c r="B2929" s="163"/>
      <c r="C2929" s="163"/>
      <c r="D2929" s="163"/>
      <c r="E2929" s="164"/>
      <c r="F2929" s="164"/>
      <c r="G2929" s="163"/>
      <c r="H2929" s="163"/>
      <c r="I2929" s="163"/>
      <c r="J2929" s="163"/>
      <c r="K2929" s="164"/>
      <c r="L2929" s="164"/>
      <c r="M2929" s="163"/>
      <c r="N2929" s="163"/>
      <c r="O2929" s="163"/>
    </row>
    <row r="2930" spans="1:15">
      <c r="A2930" s="163"/>
      <c r="B2930" s="163"/>
      <c r="C2930" s="163"/>
      <c r="D2930" s="163"/>
      <c r="E2930" s="164"/>
      <c r="F2930" s="164"/>
      <c r="G2930" s="163"/>
      <c r="H2930" s="163"/>
      <c r="I2930" s="163"/>
      <c r="J2930" s="163"/>
      <c r="K2930" s="164"/>
      <c r="L2930" s="164"/>
      <c r="M2930" s="163"/>
      <c r="N2930" s="163"/>
      <c r="O2930" s="163"/>
    </row>
    <row r="2931" spans="1:15">
      <c r="A2931" s="163"/>
      <c r="B2931" s="163"/>
      <c r="C2931" s="163"/>
      <c r="D2931" s="163"/>
      <c r="E2931" s="164"/>
      <c r="F2931" s="164"/>
      <c r="G2931" s="163"/>
      <c r="H2931" s="163"/>
      <c r="I2931" s="163"/>
      <c r="J2931" s="163"/>
      <c r="K2931" s="164"/>
      <c r="L2931" s="164"/>
      <c r="M2931" s="163"/>
      <c r="N2931" s="163"/>
      <c r="O2931" s="163"/>
    </row>
    <row r="2932" spans="1:15">
      <c r="A2932" s="163"/>
      <c r="B2932" s="163"/>
      <c r="C2932" s="163"/>
      <c r="D2932" s="163"/>
      <c r="E2932" s="164"/>
      <c r="F2932" s="164"/>
      <c r="G2932" s="163"/>
      <c r="H2932" s="163"/>
      <c r="I2932" s="163"/>
      <c r="J2932" s="163"/>
      <c r="K2932" s="164"/>
      <c r="L2932" s="164"/>
      <c r="M2932" s="163"/>
      <c r="N2932" s="163"/>
      <c r="O2932" s="163"/>
    </row>
    <row r="2933" spans="1:15">
      <c r="A2933" s="163"/>
      <c r="B2933" s="163"/>
      <c r="C2933" s="163"/>
      <c r="D2933" s="163"/>
      <c r="E2933" s="164"/>
      <c r="F2933" s="164"/>
      <c r="G2933" s="163"/>
      <c r="H2933" s="163"/>
      <c r="I2933" s="163"/>
      <c r="J2933" s="163"/>
      <c r="K2933" s="164"/>
      <c r="L2933" s="164"/>
      <c r="M2933" s="163"/>
      <c r="N2933" s="163"/>
      <c r="O2933" s="163"/>
    </row>
    <row r="2934" spans="1:15">
      <c r="A2934" s="163"/>
      <c r="B2934" s="163"/>
      <c r="C2934" s="163"/>
      <c r="D2934" s="163"/>
      <c r="E2934" s="164"/>
      <c r="F2934" s="164"/>
      <c r="G2934" s="163"/>
      <c r="H2934" s="163"/>
      <c r="I2934" s="163"/>
      <c r="J2934" s="163"/>
      <c r="K2934" s="164"/>
      <c r="L2934" s="164"/>
      <c r="M2934" s="163"/>
      <c r="N2934" s="163"/>
      <c r="O2934" s="163"/>
    </row>
    <row r="2935" spans="1:15">
      <c r="A2935" s="163"/>
      <c r="B2935" s="163"/>
      <c r="C2935" s="163"/>
      <c r="D2935" s="163"/>
      <c r="E2935" s="164"/>
      <c r="F2935" s="164"/>
      <c r="G2935" s="163"/>
      <c r="H2935" s="163"/>
      <c r="I2935" s="163"/>
      <c r="J2935" s="163"/>
      <c r="K2935" s="164"/>
      <c r="L2935" s="164"/>
      <c r="M2935" s="163"/>
      <c r="N2935" s="163"/>
      <c r="O2935" s="163"/>
    </row>
    <row r="2936" spans="1:15">
      <c r="A2936" s="163"/>
      <c r="B2936" s="163"/>
      <c r="C2936" s="163"/>
      <c r="D2936" s="163"/>
      <c r="E2936" s="164"/>
      <c r="F2936" s="164"/>
      <c r="G2936" s="163"/>
      <c r="H2936" s="163"/>
      <c r="I2936" s="163"/>
      <c r="J2936" s="163"/>
      <c r="K2936" s="164"/>
      <c r="L2936" s="164"/>
      <c r="M2936" s="163"/>
      <c r="N2936" s="163"/>
      <c r="O2936" s="163"/>
    </row>
    <row r="2937" spans="1:15">
      <c r="A2937" s="163"/>
      <c r="B2937" s="163"/>
      <c r="C2937" s="163"/>
      <c r="D2937" s="163"/>
      <c r="E2937" s="164"/>
      <c r="F2937" s="164"/>
      <c r="G2937" s="163"/>
      <c r="H2937" s="163"/>
      <c r="I2937" s="163"/>
      <c r="J2937" s="163"/>
      <c r="K2937" s="164"/>
      <c r="L2937" s="164"/>
      <c r="M2937" s="163"/>
      <c r="N2937" s="163"/>
      <c r="O2937" s="163"/>
    </row>
    <row r="2938" spans="1:15">
      <c r="A2938" s="163"/>
      <c r="B2938" s="163"/>
      <c r="C2938" s="163"/>
      <c r="D2938" s="163"/>
      <c r="E2938" s="164"/>
      <c r="F2938" s="164"/>
      <c r="G2938" s="163"/>
      <c r="H2938" s="163"/>
      <c r="I2938" s="163"/>
      <c r="J2938" s="163"/>
      <c r="K2938" s="164"/>
      <c r="L2938" s="164"/>
      <c r="M2938" s="163"/>
      <c r="N2938" s="163"/>
      <c r="O2938" s="163"/>
    </row>
    <row r="2939" spans="1:15">
      <c r="A2939" s="163"/>
      <c r="B2939" s="163"/>
      <c r="C2939" s="163"/>
      <c r="D2939" s="163"/>
      <c r="E2939" s="164"/>
      <c r="F2939" s="164"/>
      <c r="G2939" s="163"/>
      <c r="H2939" s="163"/>
      <c r="I2939" s="163"/>
      <c r="J2939" s="163"/>
      <c r="K2939" s="164"/>
      <c r="L2939" s="164"/>
      <c r="M2939" s="163"/>
      <c r="N2939" s="163"/>
      <c r="O2939" s="163"/>
    </row>
    <row r="2940" spans="1:15">
      <c r="A2940" s="163"/>
      <c r="B2940" s="163"/>
      <c r="C2940" s="163"/>
      <c r="D2940" s="163"/>
      <c r="E2940" s="164"/>
      <c r="F2940" s="164"/>
      <c r="G2940" s="163"/>
      <c r="H2940" s="163"/>
      <c r="I2940" s="163"/>
      <c r="J2940" s="163"/>
      <c r="K2940" s="164"/>
      <c r="L2940" s="164"/>
      <c r="M2940" s="163"/>
      <c r="N2940" s="163"/>
      <c r="O2940" s="163"/>
    </row>
  </sheetData>
  <autoFilter ref="A9:XFD9" xr:uid="{00000000-0009-0000-0000-00000D000000}"/>
  <mergeCells count="13">
    <mergeCell ref="J2:L2"/>
    <mergeCell ref="M2:N2"/>
    <mergeCell ref="J3:K3"/>
    <mergeCell ref="M3:N3"/>
    <mergeCell ref="J4:K4"/>
    <mergeCell ref="M4:N4"/>
    <mergeCell ref="J8:N8"/>
    <mergeCell ref="J5:K5"/>
    <mergeCell ref="M5:N5"/>
    <mergeCell ref="J6:K6"/>
    <mergeCell ref="M6:N6"/>
    <mergeCell ref="J7:K7"/>
    <mergeCell ref="M7:N7"/>
  </mergeCells>
  <conditionalFormatting sqref="F1:F10 F44 F46:F48 F77:F78">
    <cfRule type="timePeriod" dxfId="141" priority="21" timePeriod="yesterday">
      <formula>FLOOR(F1,1)=TODAY()-1</formula>
    </cfRule>
  </conditionalFormatting>
  <conditionalFormatting sqref="F13:F27">
    <cfRule type="timePeriod" dxfId="140" priority="13" timePeriod="yesterday">
      <formula>FLOOR(F13,1)=TODAY()-1</formula>
    </cfRule>
  </conditionalFormatting>
  <conditionalFormatting sqref="F31:F42">
    <cfRule type="timePeriod" dxfId="139" priority="15" timePeriod="yesterday">
      <formula>FLOOR(F31,1)=TODAY()-1</formula>
    </cfRule>
  </conditionalFormatting>
  <conditionalFormatting sqref="F51:F59">
    <cfRule type="timePeriod" dxfId="138" priority="9" timePeriod="yesterday">
      <formula>FLOOR(F51,1)=TODAY()-1</formula>
    </cfRule>
  </conditionalFormatting>
  <conditionalFormatting sqref="F64:F70">
    <cfRule type="timePeriod" dxfId="137" priority="3" timePeriod="yesterday">
      <formula>FLOOR(F64,1)=TODAY()-1</formula>
    </cfRule>
  </conditionalFormatting>
  <conditionalFormatting sqref="F72:F75">
    <cfRule type="timePeriod" dxfId="136" priority="1" timePeriod="yesterday">
      <formula>FLOOR(F72,1)=TODAY()-1</formula>
    </cfRule>
  </conditionalFormatting>
  <conditionalFormatting sqref="F81:F82 F84 F87:F89 F100 F103 F119:F120 F134 F141:F147">
    <cfRule type="timePeriod" dxfId="135" priority="22" timePeriod="yesterday">
      <formula>FLOOR(F81,1)=TODAY()-1</formula>
    </cfRule>
  </conditionalFormatting>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1441"/>
  <sheetViews>
    <sheetView topLeftCell="C775" zoomScale="90" zoomScaleNormal="90" workbookViewId="0">
      <selection activeCell="J813" sqref="J813"/>
    </sheetView>
  </sheetViews>
  <sheetFormatPr defaultRowHeight="15"/>
  <cols>
    <col min="1" max="1" width="9.140625" customWidth="1"/>
    <col min="2" max="2" width="19.7109375" customWidth="1"/>
    <col min="3" max="3" width="22.42578125" customWidth="1"/>
    <col min="4" max="4" width="19.7109375" customWidth="1"/>
    <col min="5" max="6" width="19.7109375" style="1" customWidth="1"/>
    <col min="7" max="7" width="27.7109375" customWidth="1"/>
    <col min="8" max="8" width="76.42578125" customWidth="1"/>
    <col min="9" max="9" width="18.28515625" customWidth="1"/>
    <col min="10" max="10" width="38.28515625" customWidth="1"/>
    <col min="11" max="12" width="19.7109375" style="1" customWidth="1"/>
    <col min="13" max="15" width="19.7109375" customWidth="1"/>
  </cols>
  <sheetData>
    <row r="1" spans="1:15" ht="18.75" thickBot="1">
      <c r="A1" s="134"/>
      <c r="B1" s="78"/>
      <c r="C1" s="134" t="s">
        <v>162</v>
      </c>
      <c r="D1" s="63"/>
      <c r="E1" s="65"/>
      <c r="F1" s="65"/>
      <c r="G1" s="65"/>
      <c r="H1" s="63"/>
      <c r="I1" s="63"/>
      <c r="J1" s="63"/>
      <c r="K1" s="65"/>
      <c r="L1" s="65"/>
      <c r="M1" s="63"/>
      <c r="N1" s="63"/>
      <c r="O1" s="63"/>
    </row>
    <row r="2" spans="1:15" ht="18.75" thickBot="1">
      <c r="A2" s="134"/>
      <c r="B2" s="78"/>
      <c r="C2" s="134"/>
      <c r="D2" s="63"/>
      <c r="E2" s="65"/>
      <c r="F2" s="65"/>
      <c r="G2" s="63"/>
      <c r="H2" s="63"/>
      <c r="I2" s="63"/>
      <c r="J2" s="361" t="s">
        <v>166</v>
      </c>
      <c r="K2" s="362"/>
      <c r="L2" s="363"/>
      <c r="M2" s="364"/>
      <c r="N2" s="364"/>
      <c r="O2" s="63"/>
    </row>
    <row r="3" spans="1:15" ht="18">
      <c r="A3" s="134"/>
      <c r="B3" s="134"/>
      <c r="C3" s="134"/>
      <c r="D3" s="134" t="s">
        <v>760</v>
      </c>
      <c r="E3" s="249"/>
      <c r="F3" s="249"/>
      <c r="G3" s="141"/>
      <c r="H3" s="134"/>
      <c r="I3" s="134"/>
      <c r="J3" s="365" t="s">
        <v>171</v>
      </c>
      <c r="K3" s="366"/>
      <c r="L3" s="138">
        <f>COUNTIFS(K:K,"A")</f>
        <v>663</v>
      </c>
      <c r="M3" s="367"/>
      <c r="N3" s="367"/>
      <c r="O3" s="63"/>
    </row>
    <row r="4" spans="1:15" ht="18">
      <c r="A4" s="134"/>
      <c r="B4" s="134"/>
      <c r="C4" s="134"/>
      <c r="D4" s="134"/>
      <c r="E4" s="249"/>
      <c r="F4" s="249"/>
      <c r="G4" s="134"/>
      <c r="H4" s="134"/>
      <c r="I4" s="134"/>
      <c r="J4" s="368" t="s">
        <v>172</v>
      </c>
      <c r="K4" s="369"/>
      <c r="L4" s="139">
        <f>COUNTIFS(K:K, "B")</f>
        <v>73</v>
      </c>
      <c r="M4" s="367"/>
      <c r="N4" s="367"/>
      <c r="O4" s="63"/>
    </row>
    <row r="5" spans="1:15" ht="15.75" thickBot="1">
      <c r="A5" s="72"/>
      <c r="B5" s="78"/>
      <c r="C5" s="63"/>
      <c r="D5" s="63"/>
      <c r="E5" s="65"/>
      <c r="F5" s="65"/>
      <c r="G5" s="63"/>
      <c r="H5" s="63"/>
      <c r="I5" s="63"/>
      <c r="J5" s="371" t="s">
        <v>173</v>
      </c>
      <c r="K5" s="372"/>
      <c r="L5" s="140">
        <f>COUNTIFS(K:K, "R")</f>
        <v>19</v>
      </c>
      <c r="M5" s="367"/>
      <c r="N5" s="367"/>
      <c r="O5" s="107"/>
    </row>
    <row r="6" spans="1:15" ht="15.75" thickBot="1">
      <c r="A6" s="72"/>
      <c r="B6" s="78"/>
      <c r="C6" s="63"/>
      <c r="D6" s="63"/>
      <c r="E6" s="65"/>
      <c r="F6" s="65"/>
      <c r="G6" s="63"/>
      <c r="H6" s="63"/>
      <c r="I6" s="63"/>
      <c r="J6" s="371" t="s">
        <v>454</v>
      </c>
      <c r="K6" s="372"/>
      <c r="L6" s="140">
        <f>COUNTIFS(K:K, "OP")</f>
        <v>19</v>
      </c>
      <c r="M6" s="367"/>
      <c r="N6" s="367"/>
      <c r="O6" s="107"/>
    </row>
    <row r="7" spans="1:15" ht="15.75" thickBot="1">
      <c r="A7" s="72"/>
      <c r="B7" s="78"/>
      <c r="C7" s="63"/>
      <c r="D7" s="63"/>
      <c r="E7" s="65"/>
      <c r="F7" s="65"/>
      <c r="G7" s="63"/>
      <c r="H7" s="63"/>
      <c r="I7" s="63"/>
      <c r="J7" s="371" t="s">
        <v>320</v>
      </c>
      <c r="K7" s="372"/>
      <c r="L7" s="140">
        <f>SUM(L3:L6)</f>
        <v>774</v>
      </c>
      <c r="M7" s="367"/>
      <c r="N7" s="367"/>
      <c r="O7" s="107"/>
    </row>
    <row r="8" spans="1:15" ht="15.75" thickBot="1">
      <c r="A8" s="72"/>
      <c r="B8" s="78"/>
      <c r="C8" s="63"/>
      <c r="D8" s="63"/>
      <c r="E8" s="65"/>
      <c r="F8" s="65"/>
      <c r="G8" s="63"/>
      <c r="H8" s="63"/>
      <c r="I8" s="63"/>
      <c r="J8" s="370"/>
      <c r="K8" s="370"/>
      <c r="L8" s="370"/>
      <c r="M8" s="370"/>
      <c r="N8" s="370"/>
      <c r="O8" s="63"/>
    </row>
    <row r="9" spans="1:15" ht="28.5" thickBot="1">
      <c r="A9" s="108" t="s">
        <v>2</v>
      </c>
      <c r="B9" s="109" t="s">
        <v>148</v>
      </c>
      <c r="C9" s="110" t="s">
        <v>1</v>
      </c>
      <c r="D9" s="110" t="s">
        <v>168</v>
      </c>
      <c r="E9" s="110" t="s">
        <v>297</v>
      </c>
      <c r="F9" s="110" t="s">
        <v>4295</v>
      </c>
      <c r="G9" s="110" t="s">
        <v>0</v>
      </c>
      <c r="H9" s="110" t="s">
        <v>167</v>
      </c>
      <c r="I9" s="110" t="s">
        <v>813</v>
      </c>
      <c r="J9" s="110" t="s">
        <v>28</v>
      </c>
      <c r="K9" s="110" t="s">
        <v>165</v>
      </c>
      <c r="L9" s="110" t="s">
        <v>550</v>
      </c>
      <c r="M9" s="149" t="s">
        <v>176</v>
      </c>
      <c r="N9" s="112" t="s">
        <v>175</v>
      </c>
      <c r="O9" s="112" t="s">
        <v>164</v>
      </c>
    </row>
    <row r="10" spans="1:15" ht="28.5">
      <c r="A10" s="195"/>
      <c r="B10" s="196" t="s">
        <v>741</v>
      </c>
      <c r="C10" s="197"/>
      <c r="D10" s="196"/>
      <c r="E10" s="256"/>
      <c r="F10" s="256"/>
      <c r="G10" s="196"/>
      <c r="H10" s="201"/>
      <c r="I10" s="230"/>
      <c r="J10" s="197"/>
      <c r="K10" s="256"/>
      <c r="L10" s="256"/>
      <c r="M10" s="198"/>
      <c r="N10" s="199"/>
      <c r="O10" s="200"/>
    </row>
    <row r="11" spans="1:15">
      <c r="A11" s="187">
        <v>1</v>
      </c>
      <c r="B11" s="188" t="s">
        <v>147</v>
      </c>
      <c r="C11" s="214" t="s">
        <v>3596</v>
      </c>
      <c r="D11" s="189" t="s">
        <v>5869</v>
      </c>
      <c r="E11" s="159">
        <v>45436</v>
      </c>
      <c r="F11" s="159">
        <v>45432</v>
      </c>
      <c r="G11" s="160" t="s">
        <v>3550</v>
      </c>
      <c r="H11" s="160" t="s">
        <v>5870</v>
      </c>
      <c r="I11" s="160" t="s">
        <v>5871</v>
      </c>
      <c r="J11" s="160" t="s">
        <v>5872</v>
      </c>
      <c r="K11" s="189" t="s">
        <v>195</v>
      </c>
      <c r="L11" s="159">
        <v>45441</v>
      </c>
      <c r="M11" s="213"/>
      <c r="N11" s="189"/>
      <c r="O11" s="231"/>
    </row>
    <row r="12" spans="1:15">
      <c r="A12" s="187">
        <v>2</v>
      </c>
      <c r="B12" s="188" t="s">
        <v>147</v>
      </c>
      <c r="C12" s="214" t="s">
        <v>3596</v>
      </c>
      <c r="D12" s="189" t="s">
        <v>5873</v>
      </c>
      <c r="E12" s="159">
        <v>45436</v>
      </c>
      <c r="F12" s="159">
        <v>45433</v>
      </c>
      <c r="G12" s="160" t="s">
        <v>5577</v>
      </c>
      <c r="H12" s="160" t="s">
        <v>5874</v>
      </c>
      <c r="I12" s="160" t="s">
        <v>5871</v>
      </c>
      <c r="J12" s="160" t="s">
        <v>5875</v>
      </c>
      <c r="K12" s="189" t="s">
        <v>197</v>
      </c>
      <c r="L12" s="159">
        <v>45441</v>
      </c>
      <c r="M12" s="213"/>
      <c r="N12" s="189"/>
      <c r="O12" s="231"/>
    </row>
    <row r="13" spans="1:15">
      <c r="A13" s="187">
        <v>3</v>
      </c>
      <c r="B13" s="188" t="s">
        <v>147</v>
      </c>
      <c r="C13" s="214" t="s">
        <v>3596</v>
      </c>
      <c r="D13" s="189" t="s">
        <v>5876</v>
      </c>
      <c r="E13" s="159">
        <v>45436</v>
      </c>
      <c r="F13" s="159">
        <v>45434</v>
      </c>
      <c r="G13" s="160" t="s">
        <v>5577</v>
      </c>
      <c r="H13" s="160" t="s">
        <v>5900</v>
      </c>
      <c r="I13" s="160" t="s">
        <v>5871</v>
      </c>
      <c r="J13" s="160" t="s">
        <v>5901</v>
      </c>
      <c r="K13" s="189" t="s">
        <v>195</v>
      </c>
      <c r="L13" s="159">
        <v>45441</v>
      </c>
      <c r="M13" s="213"/>
      <c r="N13" s="189"/>
      <c r="O13" s="231"/>
    </row>
    <row r="14" spans="1:15">
      <c r="A14" s="187">
        <v>4</v>
      </c>
      <c r="B14" s="188" t="s">
        <v>147</v>
      </c>
      <c r="C14" s="214" t="s">
        <v>3596</v>
      </c>
      <c r="D14" s="189" t="s">
        <v>5877</v>
      </c>
      <c r="E14" s="159">
        <v>45436</v>
      </c>
      <c r="F14" s="159">
        <v>45435</v>
      </c>
      <c r="G14" s="160" t="s">
        <v>5577</v>
      </c>
      <c r="H14" s="160" t="s">
        <v>5902</v>
      </c>
      <c r="I14" s="160" t="s">
        <v>5871</v>
      </c>
      <c r="J14" s="160" t="s">
        <v>5903</v>
      </c>
      <c r="K14" s="189" t="s">
        <v>197</v>
      </c>
      <c r="L14" s="159">
        <v>45441</v>
      </c>
      <c r="M14" s="213"/>
      <c r="N14" s="189"/>
      <c r="O14" s="231"/>
    </row>
    <row r="15" spans="1:15">
      <c r="A15" s="187">
        <v>5</v>
      </c>
      <c r="B15" s="188" t="s">
        <v>147</v>
      </c>
      <c r="C15" s="214" t="s">
        <v>3596</v>
      </c>
      <c r="D15" s="189" t="s">
        <v>5878</v>
      </c>
      <c r="E15" s="159">
        <v>45436</v>
      </c>
      <c r="F15" s="159">
        <v>45436</v>
      </c>
      <c r="G15" s="160" t="s">
        <v>5577</v>
      </c>
      <c r="H15" s="160" t="s">
        <v>5902</v>
      </c>
      <c r="I15" s="160" t="s">
        <v>5871</v>
      </c>
      <c r="J15" s="160" t="s">
        <v>5904</v>
      </c>
      <c r="K15" s="189" t="s">
        <v>195</v>
      </c>
      <c r="L15" s="159">
        <v>45441</v>
      </c>
      <c r="M15" s="213"/>
      <c r="N15" s="189"/>
      <c r="O15" s="231"/>
    </row>
    <row r="16" spans="1:15">
      <c r="A16" s="187">
        <v>6</v>
      </c>
      <c r="B16" s="188" t="s">
        <v>147</v>
      </c>
      <c r="C16" s="214" t="s">
        <v>3596</v>
      </c>
      <c r="D16" s="189" t="s">
        <v>5879</v>
      </c>
      <c r="E16" s="159">
        <v>45437</v>
      </c>
      <c r="F16" s="159">
        <v>45437</v>
      </c>
      <c r="G16" s="160" t="s">
        <v>3550</v>
      </c>
      <c r="H16" s="160" t="s">
        <v>5955</v>
      </c>
      <c r="I16" s="160" t="s">
        <v>5871</v>
      </c>
      <c r="J16" s="160" t="s">
        <v>5956</v>
      </c>
      <c r="K16" s="189" t="s">
        <v>197</v>
      </c>
      <c r="L16" s="159">
        <v>45444</v>
      </c>
      <c r="M16" s="213"/>
      <c r="N16" s="189"/>
      <c r="O16" s="231"/>
    </row>
    <row r="17" spans="1:15">
      <c r="A17" s="187">
        <v>7</v>
      </c>
      <c r="B17" s="188" t="s">
        <v>147</v>
      </c>
      <c r="C17" s="214" t="s">
        <v>3596</v>
      </c>
      <c r="D17" s="189" t="s">
        <v>5880</v>
      </c>
      <c r="E17" s="159">
        <v>45439</v>
      </c>
      <c r="F17" s="159">
        <v>45439</v>
      </c>
      <c r="G17" s="160" t="s">
        <v>3550</v>
      </c>
      <c r="H17" s="160" t="s">
        <v>5957</v>
      </c>
      <c r="I17" s="160" t="s">
        <v>5871</v>
      </c>
      <c r="J17" s="160" t="s">
        <v>5932</v>
      </c>
      <c r="K17" s="189" t="s">
        <v>195</v>
      </c>
      <c r="L17" s="159">
        <v>45444</v>
      </c>
      <c r="M17" s="213"/>
      <c r="N17" s="189"/>
      <c r="O17" s="231"/>
    </row>
    <row r="18" spans="1:15">
      <c r="A18" s="187">
        <v>8</v>
      </c>
      <c r="B18" s="188" t="s">
        <v>147</v>
      </c>
      <c r="C18" s="214" t="s">
        <v>3596</v>
      </c>
      <c r="D18" s="189" t="s">
        <v>5881</v>
      </c>
      <c r="E18" s="159">
        <v>45440</v>
      </c>
      <c r="F18" s="159">
        <v>45440</v>
      </c>
      <c r="G18" s="160" t="s">
        <v>3550</v>
      </c>
      <c r="H18" s="160" t="s">
        <v>5902</v>
      </c>
      <c r="I18" s="160" t="s">
        <v>5871</v>
      </c>
      <c r="J18" s="160" t="s">
        <v>5958</v>
      </c>
      <c r="K18" s="189" t="s">
        <v>195</v>
      </c>
      <c r="L18" s="159">
        <v>45446</v>
      </c>
      <c r="M18" s="213"/>
      <c r="N18" s="189"/>
      <c r="O18" s="231"/>
    </row>
    <row r="19" spans="1:15">
      <c r="A19" s="187">
        <v>9</v>
      </c>
      <c r="B19" s="188" t="s">
        <v>147</v>
      </c>
      <c r="C19" s="214" t="s">
        <v>3596</v>
      </c>
      <c r="D19" s="189" t="s">
        <v>5882</v>
      </c>
      <c r="E19" s="159">
        <v>45441</v>
      </c>
      <c r="F19" s="159">
        <v>45441</v>
      </c>
      <c r="G19" s="160" t="s">
        <v>3550</v>
      </c>
      <c r="H19" s="160" t="s">
        <v>5902</v>
      </c>
      <c r="I19" s="160" t="s">
        <v>5871</v>
      </c>
      <c r="J19" s="160" t="s">
        <v>5959</v>
      </c>
      <c r="K19" s="189" t="s">
        <v>195</v>
      </c>
      <c r="L19" s="159">
        <v>45446</v>
      </c>
      <c r="M19" s="213"/>
      <c r="N19" s="189"/>
      <c r="O19" s="231"/>
    </row>
    <row r="20" spans="1:15">
      <c r="A20" s="187">
        <v>10</v>
      </c>
      <c r="B20" s="188" t="s">
        <v>147</v>
      </c>
      <c r="C20" s="214" t="s">
        <v>3596</v>
      </c>
      <c r="D20" s="189" t="s">
        <v>5883</v>
      </c>
      <c r="E20" s="159">
        <v>45443</v>
      </c>
      <c r="F20" s="159">
        <v>45443</v>
      </c>
      <c r="G20" s="160" t="s">
        <v>2458</v>
      </c>
      <c r="H20" s="160" t="s">
        <v>5933</v>
      </c>
      <c r="I20" s="160" t="s">
        <v>5871</v>
      </c>
      <c r="J20" s="160" t="s">
        <v>5934</v>
      </c>
      <c r="K20" s="189" t="s">
        <v>197</v>
      </c>
      <c r="L20" s="159">
        <v>45450</v>
      </c>
      <c r="M20" s="213"/>
      <c r="N20" s="189"/>
      <c r="O20" s="231"/>
    </row>
    <row r="21" spans="1:15">
      <c r="A21" s="187">
        <v>11</v>
      </c>
      <c r="B21" s="188" t="s">
        <v>147</v>
      </c>
      <c r="C21" s="214" t="s">
        <v>3596</v>
      </c>
      <c r="D21" s="189" t="s">
        <v>5884</v>
      </c>
      <c r="E21" s="159">
        <v>45444</v>
      </c>
      <c r="F21" s="159">
        <v>45444</v>
      </c>
      <c r="G21" s="160" t="s">
        <v>3550</v>
      </c>
      <c r="H21" s="160" t="s">
        <v>5981</v>
      </c>
      <c r="I21" s="160" t="s">
        <v>5871</v>
      </c>
      <c r="J21" s="160" t="s">
        <v>5982</v>
      </c>
      <c r="K21" s="189" t="s">
        <v>195</v>
      </c>
      <c r="L21" s="159">
        <v>45450</v>
      </c>
      <c r="M21" s="213"/>
      <c r="N21" s="189"/>
      <c r="O21" s="231"/>
    </row>
    <row r="22" spans="1:15">
      <c r="A22" s="187">
        <v>12</v>
      </c>
      <c r="B22" s="188" t="s">
        <v>147</v>
      </c>
      <c r="C22" s="214" t="s">
        <v>3596</v>
      </c>
      <c r="D22" s="189" t="s">
        <v>5885</v>
      </c>
      <c r="E22" s="159">
        <v>45448</v>
      </c>
      <c r="F22" s="159">
        <v>45448</v>
      </c>
      <c r="G22" s="160" t="s">
        <v>5951</v>
      </c>
      <c r="H22" s="160" t="s">
        <v>5952</v>
      </c>
      <c r="I22" s="160" t="s">
        <v>5953</v>
      </c>
      <c r="J22" s="160" t="s">
        <v>5954</v>
      </c>
      <c r="K22" s="189" t="s">
        <v>197</v>
      </c>
      <c r="L22" s="159">
        <v>45455</v>
      </c>
      <c r="M22" s="213"/>
      <c r="N22" s="189"/>
      <c r="O22" s="231"/>
    </row>
    <row r="23" spans="1:15">
      <c r="A23" s="187">
        <v>13</v>
      </c>
      <c r="B23" s="188" t="s">
        <v>147</v>
      </c>
      <c r="C23" s="214" t="s">
        <v>3596</v>
      </c>
      <c r="D23" s="189" t="s">
        <v>5886</v>
      </c>
      <c r="E23" s="159">
        <v>45448</v>
      </c>
      <c r="F23" s="159">
        <v>45448</v>
      </c>
      <c r="G23" s="160" t="s">
        <v>2458</v>
      </c>
      <c r="H23" s="160" t="s">
        <v>5933</v>
      </c>
      <c r="I23" s="160" t="s">
        <v>5871</v>
      </c>
      <c r="J23" s="160" t="s">
        <v>5966</v>
      </c>
      <c r="K23" s="189" t="s">
        <v>197</v>
      </c>
      <c r="L23" s="159">
        <v>45450</v>
      </c>
      <c r="M23" s="213"/>
      <c r="N23" s="189"/>
      <c r="O23" s="231"/>
    </row>
    <row r="24" spans="1:15">
      <c r="A24" s="187">
        <v>14</v>
      </c>
      <c r="B24" s="188" t="s">
        <v>147</v>
      </c>
      <c r="C24" s="214" t="s">
        <v>3596</v>
      </c>
      <c r="D24" s="189" t="s">
        <v>5887</v>
      </c>
      <c r="E24" s="159">
        <v>45451</v>
      </c>
      <c r="F24" s="159">
        <v>45451</v>
      </c>
      <c r="G24" s="160" t="s">
        <v>2458</v>
      </c>
      <c r="H24" s="160" t="s">
        <v>5933</v>
      </c>
      <c r="I24" s="160" t="s">
        <v>5871</v>
      </c>
      <c r="J24" s="160" t="s">
        <v>6240</v>
      </c>
      <c r="K24" s="189" t="s">
        <v>197</v>
      </c>
      <c r="L24" s="159">
        <v>45455</v>
      </c>
      <c r="M24" s="213"/>
      <c r="N24" s="189"/>
      <c r="O24" s="231"/>
    </row>
    <row r="25" spans="1:15">
      <c r="A25" s="187">
        <v>15</v>
      </c>
      <c r="B25" s="188" t="s">
        <v>147</v>
      </c>
      <c r="C25" s="214" t="s">
        <v>3596</v>
      </c>
      <c r="D25" s="189" t="s">
        <v>5888</v>
      </c>
      <c r="E25" s="159">
        <v>45453</v>
      </c>
      <c r="F25" s="159">
        <v>45453</v>
      </c>
      <c r="G25" s="160" t="s">
        <v>2458</v>
      </c>
      <c r="H25" s="160" t="s">
        <v>6238</v>
      </c>
      <c r="I25" s="160" t="s">
        <v>5871</v>
      </c>
      <c r="J25" s="160" t="s">
        <v>6241</v>
      </c>
      <c r="K25" s="189" t="s">
        <v>197</v>
      </c>
      <c r="L25" s="159">
        <v>45455</v>
      </c>
      <c r="M25" s="213"/>
      <c r="N25" s="189"/>
      <c r="O25" s="231"/>
    </row>
    <row r="26" spans="1:15">
      <c r="A26" s="187">
        <v>16</v>
      </c>
      <c r="B26" s="188" t="s">
        <v>147</v>
      </c>
      <c r="C26" s="214" t="s">
        <v>3596</v>
      </c>
      <c r="D26" s="189" t="s">
        <v>5889</v>
      </c>
      <c r="E26" s="159">
        <v>45456</v>
      </c>
      <c r="F26" s="159">
        <v>45456</v>
      </c>
      <c r="G26" s="160" t="s">
        <v>5951</v>
      </c>
      <c r="H26" s="160" t="s">
        <v>6237</v>
      </c>
      <c r="I26" s="160" t="s">
        <v>5871</v>
      </c>
      <c r="J26" s="160" t="s">
        <v>5954</v>
      </c>
      <c r="K26" s="189" t="s">
        <v>197</v>
      </c>
      <c r="L26" s="159">
        <v>45457</v>
      </c>
      <c r="M26" s="159"/>
      <c r="N26" s="189"/>
      <c r="O26" s="231"/>
    </row>
    <row r="27" spans="1:15">
      <c r="A27" s="187">
        <v>17</v>
      </c>
      <c r="B27" s="188" t="s">
        <v>147</v>
      </c>
      <c r="C27" s="214" t="s">
        <v>3596</v>
      </c>
      <c r="D27" s="189" t="s">
        <v>5890</v>
      </c>
      <c r="E27" s="159">
        <v>45456</v>
      </c>
      <c r="F27" s="159">
        <v>45456</v>
      </c>
      <c r="G27" s="160" t="s">
        <v>2458</v>
      </c>
      <c r="H27" s="160" t="s">
        <v>6238</v>
      </c>
      <c r="I27" s="160" t="s">
        <v>5871</v>
      </c>
      <c r="J27" s="160" t="s">
        <v>6239</v>
      </c>
      <c r="K27" s="189" t="s">
        <v>197</v>
      </c>
      <c r="L27" s="159">
        <v>45457</v>
      </c>
      <c r="M27" s="159"/>
      <c r="N27" s="189"/>
      <c r="O27" s="231"/>
    </row>
    <row r="28" spans="1:15">
      <c r="A28" s="187">
        <v>18</v>
      </c>
      <c r="B28" s="188" t="s">
        <v>147</v>
      </c>
      <c r="C28" s="214" t="s">
        <v>3596</v>
      </c>
      <c r="D28" s="189" t="s">
        <v>5891</v>
      </c>
      <c r="E28" s="159">
        <v>45470</v>
      </c>
      <c r="F28" s="159">
        <v>45470</v>
      </c>
      <c r="G28" s="160" t="s">
        <v>5661</v>
      </c>
      <c r="H28" s="160" t="s">
        <v>6269</v>
      </c>
      <c r="I28" s="160" t="s">
        <v>6270</v>
      </c>
      <c r="J28" s="160" t="s">
        <v>6271</v>
      </c>
      <c r="K28" s="189" t="s">
        <v>195</v>
      </c>
      <c r="L28" s="159">
        <v>45457</v>
      </c>
      <c r="M28" s="159"/>
      <c r="N28" s="189"/>
      <c r="O28" s="231"/>
    </row>
    <row r="29" spans="1:15">
      <c r="A29" s="187">
        <v>19</v>
      </c>
      <c r="B29" s="188" t="s">
        <v>147</v>
      </c>
      <c r="C29" s="214" t="s">
        <v>3596</v>
      </c>
      <c r="D29" s="189" t="s">
        <v>5892</v>
      </c>
      <c r="E29" s="159">
        <v>45472</v>
      </c>
      <c r="F29" s="159">
        <v>45473</v>
      </c>
      <c r="G29" s="160" t="s">
        <v>6297</v>
      </c>
      <c r="H29" s="160" t="s">
        <v>6298</v>
      </c>
      <c r="I29" s="160" t="s">
        <v>5871</v>
      </c>
      <c r="J29" s="160" t="s">
        <v>6299</v>
      </c>
      <c r="K29" s="189" t="s">
        <v>197</v>
      </c>
      <c r="L29" s="159">
        <v>45474</v>
      </c>
      <c r="M29" s="159"/>
      <c r="N29" s="189"/>
      <c r="O29" s="231"/>
    </row>
    <row r="30" spans="1:15">
      <c r="A30" s="187">
        <v>20</v>
      </c>
      <c r="B30" s="188" t="s">
        <v>147</v>
      </c>
      <c r="C30" s="214" t="s">
        <v>3596</v>
      </c>
      <c r="D30" s="189" t="s">
        <v>5893</v>
      </c>
      <c r="E30" s="159">
        <v>45474</v>
      </c>
      <c r="F30" s="159">
        <v>45474</v>
      </c>
      <c r="G30" s="160" t="s">
        <v>3839</v>
      </c>
      <c r="H30" s="160" t="s">
        <v>6278</v>
      </c>
      <c r="I30" s="160" t="s">
        <v>5871</v>
      </c>
      <c r="J30" s="160" t="s">
        <v>5523</v>
      </c>
      <c r="K30" s="189" t="s">
        <v>195</v>
      </c>
      <c r="L30" s="159">
        <v>45475</v>
      </c>
      <c r="M30" s="159"/>
      <c r="N30" s="189"/>
      <c r="O30" s="231"/>
    </row>
    <row r="31" spans="1:15" ht="15.75" customHeight="1">
      <c r="A31" s="187">
        <v>21</v>
      </c>
      <c r="B31" s="188" t="s">
        <v>147</v>
      </c>
      <c r="C31" s="214" t="s">
        <v>3596</v>
      </c>
      <c r="D31" s="189" t="s">
        <v>5894</v>
      </c>
      <c r="E31" s="191">
        <v>45475</v>
      </c>
      <c r="F31" s="191">
        <v>45475</v>
      </c>
      <c r="G31" s="192" t="s">
        <v>5661</v>
      </c>
      <c r="H31" s="193" t="s">
        <v>6281</v>
      </c>
      <c r="I31" s="193" t="s">
        <v>6282</v>
      </c>
      <c r="J31" s="192" t="s">
        <v>6283</v>
      </c>
      <c r="K31" s="190" t="s">
        <v>197</v>
      </c>
      <c r="L31" s="159">
        <v>45481</v>
      </c>
      <c r="M31" s="213"/>
      <c r="N31" s="189"/>
      <c r="O31" s="231"/>
    </row>
    <row r="32" spans="1:15">
      <c r="A32" s="187">
        <v>22</v>
      </c>
      <c r="B32" s="188" t="s">
        <v>147</v>
      </c>
      <c r="C32" s="214" t="s">
        <v>3596</v>
      </c>
      <c r="D32" s="189" t="s">
        <v>5895</v>
      </c>
      <c r="E32" s="159">
        <v>45476</v>
      </c>
      <c r="F32" s="159">
        <v>45476</v>
      </c>
      <c r="G32" s="160" t="s">
        <v>5661</v>
      </c>
      <c r="H32" s="160" t="s">
        <v>6287</v>
      </c>
      <c r="I32" s="160" t="s">
        <v>5978</v>
      </c>
      <c r="J32" s="160" t="s">
        <v>6288</v>
      </c>
      <c r="K32" s="189" t="s">
        <v>197</v>
      </c>
      <c r="L32" s="159">
        <v>45481</v>
      </c>
      <c r="M32" s="213"/>
      <c r="N32" s="189"/>
      <c r="O32" s="231"/>
    </row>
    <row r="33" spans="1:15">
      <c r="A33" s="187">
        <v>23</v>
      </c>
      <c r="B33" s="188" t="s">
        <v>147</v>
      </c>
      <c r="C33" s="214" t="s">
        <v>3596</v>
      </c>
      <c r="D33" s="189" t="s">
        <v>5896</v>
      </c>
      <c r="E33" s="159">
        <v>45478</v>
      </c>
      <c r="F33" s="159">
        <v>45478</v>
      </c>
      <c r="G33" s="160" t="s">
        <v>6306</v>
      </c>
      <c r="H33" s="160" t="s">
        <v>6298</v>
      </c>
      <c r="I33" s="160" t="s">
        <v>5871</v>
      </c>
      <c r="J33" s="160" t="s">
        <v>6307</v>
      </c>
      <c r="K33" s="189" t="s">
        <v>197</v>
      </c>
      <c r="L33" s="159">
        <v>45481</v>
      </c>
      <c r="M33" s="213"/>
      <c r="N33" s="189"/>
      <c r="O33" s="231"/>
    </row>
    <row r="34" spans="1:15">
      <c r="A34" s="187">
        <v>24</v>
      </c>
      <c r="B34" s="188" t="s">
        <v>147</v>
      </c>
      <c r="C34" s="214" t="s">
        <v>3596</v>
      </c>
      <c r="D34" s="189" t="s">
        <v>5897</v>
      </c>
      <c r="E34" s="159">
        <v>45478</v>
      </c>
      <c r="F34" s="159">
        <v>45478</v>
      </c>
      <c r="G34" s="160" t="s">
        <v>5661</v>
      </c>
      <c r="H34" s="160" t="s">
        <v>6313</v>
      </c>
      <c r="I34" s="160" t="s">
        <v>6282</v>
      </c>
      <c r="J34" s="160" t="s">
        <v>6314</v>
      </c>
      <c r="K34" s="189" t="s">
        <v>197</v>
      </c>
      <c r="L34" s="159">
        <v>45491</v>
      </c>
      <c r="M34" s="213"/>
      <c r="N34" s="189"/>
      <c r="O34" s="231"/>
    </row>
    <row r="35" spans="1:15">
      <c r="A35" s="187">
        <v>25</v>
      </c>
      <c r="B35" s="188" t="s">
        <v>147</v>
      </c>
      <c r="C35" s="214" t="s">
        <v>3596</v>
      </c>
      <c r="D35" s="189" t="s">
        <v>5898</v>
      </c>
      <c r="E35" s="159">
        <v>45478</v>
      </c>
      <c r="F35" s="159">
        <v>45478</v>
      </c>
      <c r="G35" s="192" t="s">
        <v>1209</v>
      </c>
      <c r="H35" s="160" t="s">
        <v>6315</v>
      </c>
      <c r="I35" s="160" t="s">
        <v>5978</v>
      </c>
      <c r="J35" s="160" t="s">
        <v>6316</v>
      </c>
      <c r="K35" s="189" t="s">
        <v>197</v>
      </c>
      <c r="L35" s="159">
        <v>45491</v>
      </c>
      <c r="M35" s="213"/>
      <c r="N35" s="189"/>
      <c r="O35" s="231"/>
    </row>
    <row r="36" spans="1:15">
      <c r="A36" s="187">
        <v>26</v>
      </c>
      <c r="B36" s="188" t="s">
        <v>147</v>
      </c>
      <c r="C36" s="214" t="s">
        <v>3596</v>
      </c>
      <c r="D36" s="189" t="s">
        <v>5899</v>
      </c>
      <c r="E36" s="232">
        <v>45481</v>
      </c>
      <c r="F36" s="232">
        <v>45481</v>
      </c>
      <c r="G36" s="192" t="s">
        <v>6323</v>
      </c>
      <c r="H36" s="192" t="s">
        <v>6324</v>
      </c>
      <c r="I36" s="192" t="s">
        <v>6325</v>
      </c>
      <c r="J36" s="160" t="s">
        <v>6326</v>
      </c>
      <c r="K36" s="189" t="s">
        <v>197</v>
      </c>
      <c r="L36" s="159">
        <v>45483</v>
      </c>
      <c r="M36" s="213"/>
      <c r="N36" s="189"/>
      <c r="O36" s="231"/>
    </row>
    <row r="37" spans="1:15">
      <c r="A37" s="187">
        <v>27</v>
      </c>
      <c r="B37" s="188" t="s">
        <v>147</v>
      </c>
      <c r="C37" s="214" t="s">
        <v>3596</v>
      </c>
      <c r="D37" s="189" t="s">
        <v>6353</v>
      </c>
      <c r="E37" s="191"/>
      <c r="F37" s="191"/>
      <c r="G37" s="192"/>
      <c r="H37" s="192"/>
      <c r="I37" s="192"/>
      <c r="J37" s="160"/>
      <c r="K37" s="189"/>
      <c r="L37" s="159"/>
      <c r="M37" s="213"/>
      <c r="N37" s="189"/>
      <c r="O37" s="231"/>
    </row>
    <row r="38" spans="1:15">
      <c r="A38" s="187">
        <v>28</v>
      </c>
      <c r="B38" s="188" t="s">
        <v>147</v>
      </c>
      <c r="C38" s="214" t="s">
        <v>3596</v>
      </c>
      <c r="D38" s="189" t="s">
        <v>6354</v>
      </c>
      <c r="E38" s="191">
        <v>45484</v>
      </c>
      <c r="F38" s="191">
        <v>45484</v>
      </c>
      <c r="G38" s="192" t="s">
        <v>5661</v>
      </c>
      <c r="H38" s="192" t="s">
        <v>6439</v>
      </c>
      <c r="I38" s="192" t="s">
        <v>6440</v>
      </c>
      <c r="J38" s="160" t="s">
        <v>6441</v>
      </c>
      <c r="K38" s="189" t="s">
        <v>197</v>
      </c>
      <c r="L38" s="159">
        <v>45491</v>
      </c>
      <c r="M38" s="213"/>
      <c r="N38" s="189"/>
      <c r="O38" s="231"/>
    </row>
    <row r="39" spans="1:15" ht="18" customHeight="1">
      <c r="A39" s="187">
        <v>29</v>
      </c>
      <c r="B39" s="188" t="s">
        <v>147</v>
      </c>
      <c r="C39" s="214" t="s">
        <v>3596</v>
      </c>
      <c r="D39" s="189" t="s">
        <v>6355</v>
      </c>
      <c r="E39" s="191">
        <v>45486</v>
      </c>
      <c r="F39" s="191">
        <v>45486</v>
      </c>
      <c r="G39" s="192" t="s">
        <v>5661</v>
      </c>
      <c r="H39" s="193" t="s">
        <v>6474</v>
      </c>
      <c r="I39" s="192" t="s">
        <v>5978</v>
      </c>
      <c r="J39" s="160" t="s">
        <v>6475</v>
      </c>
      <c r="K39" s="189" t="s">
        <v>197</v>
      </c>
      <c r="L39" s="159">
        <v>45493</v>
      </c>
      <c r="M39" s="213"/>
      <c r="N39" s="189"/>
      <c r="O39" s="231"/>
    </row>
    <row r="40" spans="1:15" ht="16.5" customHeight="1">
      <c r="A40" s="187">
        <v>30</v>
      </c>
      <c r="B40" s="188" t="s">
        <v>147</v>
      </c>
      <c r="C40" s="214" t="s">
        <v>3596</v>
      </c>
      <c r="D40" s="189" t="s">
        <v>6356</v>
      </c>
      <c r="E40" s="191">
        <v>45493</v>
      </c>
      <c r="F40" s="191">
        <v>45493</v>
      </c>
      <c r="G40" s="192" t="s">
        <v>5331</v>
      </c>
      <c r="H40" s="193" t="s">
        <v>6468</v>
      </c>
      <c r="I40" s="192" t="s">
        <v>6282</v>
      </c>
      <c r="J40" s="160" t="s">
        <v>6469</v>
      </c>
      <c r="K40" s="190" t="s">
        <v>195</v>
      </c>
      <c r="L40" s="159">
        <v>45496</v>
      </c>
      <c r="M40" s="213"/>
      <c r="N40" s="189"/>
      <c r="O40" s="231"/>
    </row>
    <row r="41" spans="1:15">
      <c r="A41" s="187">
        <v>31</v>
      </c>
      <c r="B41" s="188" t="s">
        <v>147</v>
      </c>
      <c r="C41" s="214" t="s">
        <v>3596</v>
      </c>
      <c r="D41" s="189" t="s">
        <v>6357</v>
      </c>
      <c r="E41" s="159">
        <v>45494</v>
      </c>
      <c r="F41" s="159">
        <v>45494</v>
      </c>
      <c r="G41" s="160" t="s">
        <v>5331</v>
      </c>
      <c r="H41" s="160" t="s">
        <v>6502</v>
      </c>
      <c r="I41" s="192" t="s">
        <v>6282</v>
      </c>
      <c r="J41" s="160" t="s">
        <v>6503</v>
      </c>
      <c r="K41" s="189" t="s">
        <v>195</v>
      </c>
      <c r="L41" s="159">
        <v>45496</v>
      </c>
      <c r="M41" s="213"/>
      <c r="N41" s="189"/>
      <c r="O41" s="231"/>
    </row>
    <row r="42" spans="1:15">
      <c r="A42" s="187">
        <v>32</v>
      </c>
      <c r="B42" s="188" t="s">
        <v>147</v>
      </c>
      <c r="C42" s="214" t="s">
        <v>3596</v>
      </c>
      <c r="D42" s="189" t="s">
        <v>6358</v>
      </c>
      <c r="E42" s="159">
        <v>45494</v>
      </c>
      <c r="F42" s="159">
        <v>45494</v>
      </c>
      <c r="G42" s="160" t="s">
        <v>5331</v>
      </c>
      <c r="H42" s="160" t="s">
        <v>6504</v>
      </c>
      <c r="I42" s="192" t="s">
        <v>6282</v>
      </c>
      <c r="J42" s="160" t="s">
        <v>6505</v>
      </c>
      <c r="K42" s="189" t="s">
        <v>197</v>
      </c>
      <c r="L42" s="159">
        <v>45496</v>
      </c>
      <c r="M42" s="213"/>
      <c r="N42" s="189"/>
      <c r="O42" s="231"/>
    </row>
    <row r="43" spans="1:15">
      <c r="A43" s="187">
        <v>33</v>
      </c>
      <c r="B43" s="188" t="s">
        <v>147</v>
      </c>
      <c r="C43" s="214" t="s">
        <v>2064</v>
      </c>
      <c r="D43" s="189" t="s">
        <v>6359</v>
      </c>
      <c r="E43" s="159">
        <v>45495</v>
      </c>
      <c r="F43" s="159">
        <v>45495</v>
      </c>
      <c r="G43" s="160" t="s">
        <v>5331</v>
      </c>
      <c r="H43" s="160" t="s">
        <v>6486</v>
      </c>
      <c r="I43" s="160" t="s">
        <v>6282</v>
      </c>
      <c r="J43" s="160" t="s">
        <v>6487</v>
      </c>
      <c r="K43" s="189" t="s">
        <v>195</v>
      </c>
      <c r="L43" s="159">
        <v>45496</v>
      </c>
      <c r="M43" s="213"/>
      <c r="N43" s="189"/>
      <c r="O43" s="231"/>
    </row>
    <row r="44" spans="1:15">
      <c r="A44" s="187">
        <v>34</v>
      </c>
      <c r="B44" s="188" t="s">
        <v>147</v>
      </c>
      <c r="C44" s="214" t="s">
        <v>2183</v>
      </c>
      <c r="D44" s="189" t="s">
        <v>6360</v>
      </c>
      <c r="E44" s="159">
        <v>45495</v>
      </c>
      <c r="F44" s="159">
        <v>45495</v>
      </c>
      <c r="G44" s="160" t="s">
        <v>5331</v>
      </c>
      <c r="H44" s="160" t="s">
        <v>5957</v>
      </c>
      <c r="I44" s="160" t="s">
        <v>6282</v>
      </c>
      <c r="J44" s="160" t="s">
        <v>6488</v>
      </c>
      <c r="K44" s="189" t="s">
        <v>197</v>
      </c>
      <c r="L44" s="159">
        <v>45496</v>
      </c>
      <c r="M44" s="213"/>
      <c r="N44" s="189"/>
      <c r="O44" s="231"/>
    </row>
    <row r="45" spans="1:15">
      <c r="A45" s="187">
        <v>35</v>
      </c>
      <c r="B45" s="188" t="s">
        <v>147</v>
      </c>
      <c r="C45" s="214" t="s">
        <v>2183</v>
      </c>
      <c r="D45" s="189" t="s">
        <v>6361</v>
      </c>
      <c r="E45" s="159">
        <v>45495</v>
      </c>
      <c r="F45" s="159">
        <v>45495</v>
      </c>
      <c r="G45" s="160" t="s">
        <v>5331</v>
      </c>
      <c r="H45" s="160" t="s">
        <v>6554</v>
      </c>
      <c r="I45" s="160" t="s">
        <v>6282</v>
      </c>
      <c r="J45" s="160" t="s">
        <v>6555</v>
      </c>
      <c r="K45" s="189" t="s">
        <v>195</v>
      </c>
      <c r="L45" s="159">
        <v>45499</v>
      </c>
      <c r="M45" s="213"/>
      <c r="N45" s="189"/>
      <c r="O45" s="231"/>
    </row>
    <row r="46" spans="1:15">
      <c r="A46" s="187">
        <v>36</v>
      </c>
      <c r="B46" s="188" t="s">
        <v>147</v>
      </c>
      <c r="C46" s="214" t="s">
        <v>3596</v>
      </c>
      <c r="D46" s="189" t="s">
        <v>6362</v>
      </c>
      <c r="E46" s="191">
        <v>45496</v>
      </c>
      <c r="F46" s="191">
        <v>45496</v>
      </c>
      <c r="G46" s="192" t="s">
        <v>5331</v>
      </c>
      <c r="H46" s="192" t="s">
        <v>6495</v>
      </c>
      <c r="I46" s="160" t="s">
        <v>6282</v>
      </c>
      <c r="J46" s="192" t="s">
        <v>6496</v>
      </c>
      <c r="K46" s="190" t="s">
        <v>195</v>
      </c>
      <c r="L46" s="159">
        <v>45499</v>
      </c>
      <c r="M46" s="213"/>
      <c r="N46" s="189"/>
      <c r="O46" s="231"/>
    </row>
    <row r="47" spans="1:15">
      <c r="A47" s="187">
        <v>37</v>
      </c>
      <c r="B47" s="188" t="s">
        <v>147</v>
      </c>
      <c r="C47" s="214" t="s">
        <v>2183</v>
      </c>
      <c r="D47" s="189" t="s">
        <v>6363</v>
      </c>
      <c r="E47" s="191">
        <v>45496</v>
      </c>
      <c r="F47" s="191">
        <v>45496</v>
      </c>
      <c r="G47" s="160" t="s">
        <v>5331</v>
      </c>
      <c r="H47" s="160" t="s">
        <v>5900</v>
      </c>
      <c r="I47" s="160" t="s">
        <v>6282</v>
      </c>
      <c r="J47" s="160" t="s">
        <v>6497</v>
      </c>
      <c r="K47" s="189" t="s">
        <v>195</v>
      </c>
      <c r="L47" s="159">
        <v>45499</v>
      </c>
      <c r="M47" s="213"/>
      <c r="N47" s="189"/>
      <c r="O47" s="231"/>
    </row>
    <row r="48" spans="1:15" ht="19.5" customHeight="1">
      <c r="A48" s="187">
        <v>38</v>
      </c>
      <c r="B48" s="188" t="s">
        <v>147</v>
      </c>
      <c r="C48" s="214" t="s">
        <v>2183</v>
      </c>
      <c r="D48" s="189" t="s">
        <v>6364</v>
      </c>
      <c r="E48" s="191">
        <v>45496</v>
      </c>
      <c r="F48" s="191">
        <v>45496</v>
      </c>
      <c r="G48" s="192" t="s">
        <v>5331</v>
      </c>
      <c r="H48" s="192" t="s">
        <v>6508</v>
      </c>
      <c r="I48" s="190" t="s">
        <v>6282</v>
      </c>
      <c r="J48" s="193" t="s">
        <v>6518</v>
      </c>
      <c r="K48" s="190" t="s">
        <v>195</v>
      </c>
      <c r="L48" s="159">
        <v>45499</v>
      </c>
      <c r="M48" s="213"/>
      <c r="N48" s="189"/>
      <c r="O48" s="231"/>
    </row>
    <row r="49" spans="1:15">
      <c r="A49" s="187">
        <v>39</v>
      </c>
      <c r="B49" s="188" t="s">
        <v>147</v>
      </c>
      <c r="C49" s="214" t="s">
        <v>2183</v>
      </c>
      <c r="D49" s="189" t="s">
        <v>6365</v>
      </c>
      <c r="E49" s="159">
        <v>45497</v>
      </c>
      <c r="F49" s="159">
        <v>45497</v>
      </c>
      <c r="G49" s="160" t="s">
        <v>5331</v>
      </c>
      <c r="H49" s="160" t="s">
        <v>6525</v>
      </c>
      <c r="I49" s="190" t="s">
        <v>6282</v>
      </c>
      <c r="J49" s="160" t="s">
        <v>6526</v>
      </c>
      <c r="K49" s="189" t="s">
        <v>197</v>
      </c>
      <c r="L49" s="159">
        <v>45499</v>
      </c>
      <c r="M49" s="213"/>
      <c r="N49" s="189"/>
      <c r="O49" s="231"/>
    </row>
    <row r="50" spans="1:15">
      <c r="A50" s="187">
        <v>40</v>
      </c>
      <c r="B50" s="188" t="s">
        <v>147</v>
      </c>
      <c r="C50" s="214" t="s">
        <v>2183</v>
      </c>
      <c r="D50" s="189" t="s">
        <v>6366</v>
      </c>
      <c r="E50" s="159">
        <v>45498</v>
      </c>
      <c r="F50" s="159">
        <v>45498</v>
      </c>
      <c r="G50" s="160" t="s">
        <v>5331</v>
      </c>
      <c r="H50" s="160" t="s">
        <v>6529</v>
      </c>
      <c r="I50" s="190" t="s">
        <v>6282</v>
      </c>
      <c r="J50" s="160" t="s">
        <v>6530</v>
      </c>
      <c r="K50" s="189" t="s">
        <v>195</v>
      </c>
      <c r="L50" s="159">
        <v>45499</v>
      </c>
      <c r="M50" s="213"/>
      <c r="N50" s="189"/>
      <c r="O50" s="231"/>
    </row>
    <row r="51" spans="1:15">
      <c r="A51" s="187">
        <v>41</v>
      </c>
      <c r="B51" s="188" t="s">
        <v>147</v>
      </c>
      <c r="C51" s="214" t="s">
        <v>2183</v>
      </c>
      <c r="D51" s="189" t="s">
        <v>6367</v>
      </c>
      <c r="E51" s="159">
        <v>45498</v>
      </c>
      <c r="F51" s="159">
        <v>45498</v>
      </c>
      <c r="G51" s="160" t="s">
        <v>5331</v>
      </c>
      <c r="H51" s="160" t="s">
        <v>5900</v>
      </c>
      <c r="I51" s="190" t="s">
        <v>6282</v>
      </c>
      <c r="J51" s="160" t="s">
        <v>6533</v>
      </c>
      <c r="K51" s="189" t="s">
        <v>197</v>
      </c>
      <c r="L51" s="159">
        <v>45499</v>
      </c>
      <c r="M51" s="213"/>
      <c r="N51" s="189"/>
      <c r="O51" s="231"/>
    </row>
    <row r="52" spans="1:15">
      <c r="A52" s="187">
        <v>42</v>
      </c>
      <c r="B52" s="188" t="s">
        <v>147</v>
      </c>
      <c r="C52" s="214" t="s">
        <v>2183</v>
      </c>
      <c r="D52" s="189" t="s">
        <v>6368</v>
      </c>
      <c r="E52" s="159">
        <v>45499</v>
      </c>
      <c r="F52" s="159">
        <v>45499</v>
      </c>
      <c r="G52" s="160" t="s">
        <v>5331</v>
      </c>
      <c r="H52" s="160" t="s">
        <v>6537</v>
      </c>
      <c r="I52" s="190" t="s">
        <v>6282</v>
      </c>
      <c r="J52" s="160" t="s">
        <v>6538</v>
      </c>
      <c r="K52" s="189" t="s">
        <v>197</v>
      </c>
      <c r="L52" s="191">
        <v>45503</v>
      </c>
      <c r="M52" s="213"/>
      <c r="N52" s="189"/>
      <c r="O52" s="231"/>
    </row>
    <row r="53" spans="1:15">
      <c r="A53" s="187">
        <v>43</v>
      </c>
      <c r="B53" s="188" t="s">
        <v>147</v>
      </c>
      <c r="C53" s="214" t="s">
        <v>2183</v>
      </c>
      <c r="D53" s="189" t="s">
        <v>6369</v>
      </c>
      <c r="E53" s="159">
        <v>45499</v>
      </c>
      <c r="F53" s="159">
        <v>45499</v>
      </c>
      <c r="G53" s="160" t="s">
        <v>5331</v>
      </c>
      <c r="H53" s="160" t="s">
        <v>6539</v>
      </c>
      <c r="I53" s="190" t="s">
        <v>6282</v>
      </c>
      <c r="J53" s="160" t="s">
        <v>6540</v>
      </c>
      <c r="K53" s="189" t="s">
        <v>195</v>
      </c>
      <c r="L53" s="191">
        <v>45503</v>
      </c>
      <c r="M53" s="213"/>
      <c r="N53" s="189"/>
      <c r="O53" s="231"/>
    </row>
    <row r="54" spans="1:15">
      <c r="A54" s="187">
        <v>44</v>
      </c>
      <c r="B54" s="188" t="s">
        <v>147</v>
      </c>
      <c r="C54" s="214" t="s">
        <v>2183</v>
      </c>
      <c r="D54" s="189" t="s">
        <v>6370</v>
      </c>
      <c r="E54" s="159">
        <v>45500</v>
      </c>
      <c r="F54" s="159">
        <v>45500</v>
      </c>
      <c r="G54" s="160" t="s">
        <v>5331</v>
      </c>
      <c r="H54" s="160" t="s">
        <v>6324</v>
      </c>
      <c r="I54" s="160" t="s">
        <v>5978</v>
      </c>
      <c r="J54" s="160" t="s">
        <v>6564</v>
      </c>
      <c r="K54" s="189" t="s">
        <v>197</v>
      </c>
      <c r="L54" s="191">
        <v>45503</v>
      </c>
      <c r="M54" s="213"/>
      <c r="N54" s="189"/>
      <c r="O54" s="231"/>
    </row>
    <row r="55" spans="1:15">
      <c r="A55" s="187">
        <v>45</v>
      </c>
      <c r="B55" s="188" t="s">
        <v>147</v>
      </c>
      <c r="C55" s="214" t="s">
        <v>2183</v>
      </c>
      <c r="D55" s="189" t="s">
        <v>6371</v>
      </c>
      <c r="E55" s="159">
        <v>45500</v>
      </c>
      <c r="F55" s="159">
        <v>45500</v>
      </c>
      <c r="G55" s="160" t="s">
        <v>5331</v>
      </c>
      <c r="H55" s="160" t="s">
        <v>6565</v>
      </c>
      <c r="I55" s="190" t="s">
        <v>6282</v>
      </c>
      <c r="J55" s="160" t="s">
        <v>6566</v>
      </c>
      <c r="K55" s="189" t="s">
        <v>197</v>
      </c>
      <c r="L55" s="191">
        <v>45504</v>
      </c>
      <c r="M55" s="213"/>
      <c r="N55" s="189"/>
      <c r="O55" s="231"/>
    </row>
    <row r="56" spans="1:15">
      <c r="A56" s="187">
        <v>46</v>
      </c>
      <c r="B56" s="188" t="s">
        <v>147</v>
      </c>
      <c r="C56" s="214" t="s">
        <v>2183</v>
      </c>
      <c r="D56" s="189" t="s">
        <v>6372</v>
      </c>
      <c r="E56" s="159">
        <v>45500</v>
      </c>
      <c r="F56" s="159">
        <v>45500</v>
      </c>
      <c r="G56" s="160" t="s">
        <v>5331</v>
      </c>
      <c r="H56" s="160" t="s">
        <v>6611</v>
      </c>
      <c r="I56" s="190" t="s">
        <v>6282</v>
      </c>
      <c r="J56" s="160" t="s">
        <v>6612</v>
      </c>
      <c r="K56" s="189" t="s">
        <v>195</v>
      </c>
      <c r="L56" s="191">
        <v>45504</v>
      </c>
      <c r="M56" s="213"/>
      <c r="N56" s="189"/>
      <c r="O56" s="231"/>
    </row>
    <row r="57" spans="1:15">
      <c r="A57" s="187">
        <v>47</v>
      </c>
      <c r="B57" s="188" t="s">
        <v>147</v>
      </c>
      <c r="C57" s="214" t="s">
        <v>2183</v>
      </c>
      <c r="D57" s="189" t="s">
        <v>6373</v>
      </c>
      <c r="E57" s="159">
        <v>45503</v>
      </c>
      <c r="F57" s="159">
        <v>45503</v>
      </c>
      <c r="G57" s="160" t="s">
        <v>6585</v>
      </c>
      <c r="H57" s="160" t="s">
        <v>6278</v>
      </c>
      <c r="I57" s="160" t="s">
        <v>6586</v>
      </c>
      <c r="J57" s="160" t="s">
        <v>5523</v>
      </c>
      <c r="K57" s="189" t="s">
        <v>197</v>
      </c>
      <c r="L57" s="191">
        <v>45507</v>
      </c>
      <c r="M57" s="213"/>
      <c r="N57" s="189"/>
      <c r="O57" s="231"/>
    </row>
    <row r="58" spans="1:15">
      <c r="A58" s="187">
        <v>48</v>
      </c>
      <c r="B58" s="188" t="s">
        <v>147</v>
      </c>
      <c r="C58" s="214" t="s">
        <v>2183</v>
      </c>
      <c r="D58" s="189" t="s">
        <v>6374</v>
      </c>
      <c r="E58" s="159">
        <v>45503</v>
      </c>
      <c r="F58" s="159">
        <v>45503</v>
      </c>
      <c r="G58" s="160" t="s">
        <v>3550</v>
      </c>
      <c r="H58" s="160" t="s">
        <v>6594</v>
      </c>
      <c r="I58" s="190" t="s">
        <v>6282</v>
      </c>
      <c r="J58" s="160" t="s">
        <v>6595</v>
      </c>
      <c r="K58" s="189" t="s">
        <v>195</v>
      </c>
      <c r="L58" s="191">
        <v>45504</v>
      </c>
      <c r="M58" s="213"/>
      <c r="N58" s="189"/>
      <c r="O58" s="231"/>
    </row>
    <row r="59" spans="1:15">
      <c r="A59" s="187">
        <v>49</v>
      </c>
      <c r="B59" s="188" t="s">
        <v>147</v>
      </c>
      <c r="C59" s="214" t="s">
        <v>2183</v>
      </c>
      <c r="D59" s="189" t="s">
        <v>6375</v>
      </c>
      <c r="E59" s="159">
        <v>45503</v>
      </c>
      <c r="F59" s="159">
        <v>45503</v>
      </c>
      <c r="G59" s="160" t="s">
        <v>3550</v>
      </c>
      <c r="H59" s="160" t="s">
        <v>6593</v>
      </c>
      <c r="I59" s="190" t="s">
        <v>6282</v>
      </c>
      <c r="J59" s="160" t="s">
        <v>6592</v>
      </c>
      <c r="K59" s="189" t="s">
        <v>195</v>
      </c>
      <c r="L59" s="191">
        <v>45504</v>
      </c>
      <c r="M59" s="213"/>
      <c r="N59" s="189"/>
      <c r="O59" s="231"/>
    </row>
    <row r="60" spans="1:15">
      <c r="A60" s="187">
        <v>50</v>
      </c>
      <c r="B60" s="188" t="s">
        <v>147</v>
      </c>
      <c r="C60" s="214" t="s">
        <v>2064</v>
      </c>
      <c r="D60" s="189" t="s">
        <v>6376</v>
      </c>
      <c r="E60" s="159">
        <v>45504</v>
      </c>
      <c r="F60" s="159">
        <v>45504</v>
      </c>
      <c r="G60" s="160" t="s">
        <v>5661</v>
      </c>
      <c r="H60" s="160" t="s">
        <v>6740</v>
      </c>
      <c r="I60" s="160" t="s">
        <v>6619</v>
      </c>
      <c r="J60" s="160" t="s">
        <v>6616</v>
      </c>
      <c r="K60" s="189" t="s">
        <v>197</v>
      </c>
      <c r="L60" s="159">
        <v>45511</v>
      </c>
      <c r="M60" s="213"/>
      <c r="N60" s="189"/>
      <c r="O60" s="231"/>
    </row>
    <row r="61" spans="1:15">
      <c r="A61" s="187">
        <v>51</v>
      </c>
      <c r="B61" s="188" t="s">
        <v>147</v>
      </c>
      <c r="C61" s="214" t="s">
        <v>2064</v>
      </c>
      <c r="D61" s="189" t="s">
        <v>6377</v>
      </c>
      <c r="E61" s="159">
        <v>45507</v>
      </c>
      <c r="F61" s="159">
        <v>45507</v>
      </c>
      <c r="G61" s="160" t="s">
        <v>5661</v>
      </c>
      <c r="H61" s="160" t="s">
        <v>6618</v>
      </c>
      <c r="I61" s="160" t="s">
        <v>6619</v>
      </c>
      <c r="J61" s="160" t="s">
        <v>6620</v>
      </c>
      <c r="K61" s="189" t="s">
        <v>197</v>
      </c>
      <c r="L61" s="159">
        <v>45517</v>
      </c>
      <c r="M61" s="213"/>
      <c r="N61" s="189"/>
      <c r="O61" s="231"/>
    </row>
    <row r="62" spans="1:15">
      <c r="A62" s="187">
        <v>52</v>
      </c>
      <c r="B62" s="188" t="s">
        <v>147</v>
      </c>
      <c r="C62" s="214" t="s">
        <v>2064</v>
      </c>
      <c r="D62" s="189" t="s">
        <v>6378</v>
      </c>
      <c r="E62" s="159">
        <v>45510</v>
      </c>
      <c r="F62" s="159">
        <v>45510</v>
      </c>
      <c r="G62" s="160" t="s">
        <v>5331</v>
      </c>
      <c r="H62" s="160" t="s">
        <v>6741</v>
      </c>
      <c r="I62" s="160" t="s">
        <v>6619</v>
      </c>
      <c r="J62" s="160" t="s">
        <v>6479</v>
      </c>
      <c r="K62" s="189" t="s">
        <v>195</v>
      </c>
      <c r="L62" s="159">
        <v>45511</v>
      </c>
      <c r="M62" s="213"/>
      <c r="N62" s="189"/>
      <c r="O62" s="231"/>
    </row>
    <row r="63" spans="1:15">
      <c r="A63" s="187">
        <v>53</v>
      </c>
      <c r="B63" s="188" t="s">
        <v>147</v>
      </c>
      <c r="C63" s="214" t="s">
        <v>2064</v>
      </c>
      <c r="D63" s="189" t="s">
        <v>6379</v>
      </c>
      <c r="E63" s="159">
        <v>45510</v>
      </c>
      <c r="F63" s="159">
        <v>45510</v>
      </c>
      <c r="G63" s="160" t="s">
        <v>5331</v>
      </c>
      <c r="H63" s="160" t="s">
        <v>6742</v>
      </c>
      <c r="I63" s="160" t="s">
        <v>6619</v>
      </c>
      <c r="J63" s="160" t="s">
        <v>6743</v>
      </c>
      <c r="K63" s="189" t="s">
        <v>197</v>
      </c>
      <c r="L63" s="159">
        <v>45511</v>
      </c>
      <c r="M63" s="213"/>
      <c r="N63" s="189"/>
      <c r="O63" s="231"/>
    </row>
    <row r="64" spans="1:15">
      <c r="A64" s="187">
        <v>54</v>
      </c>
      <c r="B64" s="188" t="s">
        <v>147</v>
      </c>
      <c r="C64" s="214" t="s">
        <v>2064</v>
      </c>
      <c r="D64" s="189" t="s">
        <v>6380</v>
      </c>
      <c r="E64" s="159">
        <v>45511</v>
      </c>
      <c r="F64" s="159">
        <v>45511</v>
      </c>
      <c r="G64" s="160" t="s">
        <v>5661</v>
      </c>
      <c r="H64" s="160" t="s">
        <v>6474</v>
      </c>
      <c r="I64" s="160" t="s">
        <v>6619</v>
      </c>
      <c r="J64" s="160" t="s">
        <v>6710</v>
      </c>
      <c r="K64" s="189" t="s">
        <v>197</v>
      </c>
      <c r="L64" s="159">
        <v>45517</v>
      </c>
      <c r="M64" s="213"/>
      <c r="N64" s="189"/>
      <c r="O64" s="231"/>
    </row>
    <row r="65" spans="1:15">
      <c r="A65" s="187">
        <v>55</v>
      </c>
      <c r="B65" s="188" t="s">
        <v>147</v>
      </c>
      <c r="C65" s="214" t="s">
        <v>2064</v>
      </c>
      <c r="D65" s="189" t="s">
        <v>6381</v>
      </c>
      <c r="E65" s="159">
        <v>45511</v>
      </c>
      <c r="F65" s="159">
        <v>45511</v>
      </c>
      <c r="G65" s="160" t="s">
        <v>3550</v>
      </c>
      <c r="H65" s="160" t="s">
        <v>6719</v>
      </c>
      <c r="I65" s="160" t="s">
        <v>6619</v>
      </c>
      <c r="J65" s="160" t="s">
        <v>6720</v>
      </c>
      <c r="K65" s="189" t="s">
        <v>195</v>
      </c>
      <c r="L65" s="159">
        <v>45517</v>
      </c>
      <c r="M65" s="213"/>
      <c r="N65" s="189"/>
      <c r="O65" s="231"/>
    </row>
    <row r="66" spans="1:15">
      <c r="A66" s="187">
        <v>56</v>
      </c>
      <c r="B66" s="188" t="s">
        <v>147</v>
      </c>
      <c r="C66" s="214" t="s">
        <v>2064</v>
      </c>
      <c r="D66" s="189" t="s">
        <v>6382</v>
      </c>
      <c r="E66" s="159">
        <v>45513</v>
      </c>
      <c r="F66" s="159">
        <v>45513</v>
      </c>
      <c r="G66" s="160" t="s">
        <v>3550</v>
      </c>
      <c r="H66" s="160" t="s">
        <v>6749</v>
      </c>
      <c r="I66" s="160" t="s">
        <v>6619</v>
      </c>
      <c r="J66" s="160" t="s">
        <v>6750</v>
      </c>
      <c r="K66" s="189" t="s">
        <v>195</v>
      </c>
      <c r="L66" s="159">
        <v>45517</v>
      </c>
      <c r="M66" s="213"/>
      <c r="N66" s="189"/>
      <c r="O66" s="231"/>
    </row>
    <row r="67" spans="1:15">
      <c r="A67" s="187">
        <v>57</v>
      </c>
      <c r="B67" s="188" t="s">
        <v>147</v>
      </c>
      <c r="C67" s="214" t="s">
        <v>2064</v>
      </c>
      <c r="D67" s="189" t="s">
        <v>6383</v>
      </c>
      <c r="E67" s="159">
        <v>45514</v>
      </c>
      <c r="F67" s="159">
        <v>45514</v>
      </c>
      <c r="G67" s="160" t="s">
        <v>3550</v>
      </c>
      <c r="H67" s="160" t="s">
        <v>6751</v>
      </c>
      <c r="I67" s="160" t="s">
        <v>6619</v>
      </c>
      <c r="J67" s="160" t="s">
        <v>6752</v>
      </c>
      <c r="K67" s="189" t="s">
        <v>195</v>
      </c>
      <c r="L67" s="159">
        <v>45517</v>
      </c>
      <c r="M67" s="213"/>
      <c r="N67" s="189"/>
      <c r="O67" s="231"/>
    </row>
    <row r="68" spans="1:15">
      <c r="A68" s="187">
        <v>58</v>
      </c>
      <c r="B68" s="188" t="s">
        <v>147</v>
      </c>
      <c r="C68" s="214"/>
      <c r="D68" s="189" t="s">
        <v>6384</v>
      </c>
      <c r="E68" s="159"/>
      <c r="F68" s="159"/>
      <c r="G68" s="160"/>
      <c r="H68" s="160"/>
      <c r="I68" s="160"/>
      <c r="J68" s="160"/>
      <c r="K68" s="189"/>
      <c r="L68" s="159"/>
      <c r="M68" s="213"/>
      <c r="N68" s="189"/>
      <c r="O68" s="231"/>
    </row>
    <row r="69" spans="1:15">
      <c r="A69" s="187">
        <v>59</v>
      </c>
      <c r="B69" s="188" t="s">
        <v>147</v>
      </c>
      <c r="C69" s="214" t="s">
        <v>2064</v>
      </c>
      <c r="D69" s="189" t="s">
        <v>6385</v>
      </c>
      <c r="E69" s="159">
        <v>45516</v>
      </c>
      <c r="F69" s="159">
        <v>45516</v>
      </c>
      <c r="G69" s="160" t="s">
        <v>3550</v>
      </c>
      <c r="H69" s="160" t="s">
        <v>6757</v>
      </c>
      <c r="I69" s="160" t="s">
        <v>6619</v>
      </c>
      <c r="J69" s="160" t="s">
        <v>6780</v>
      </c>
      <c r="K69" s="189" t="s">
        <v>197</v>
      </c>
      <c r="L69" s="159">
        <v>45519</v>
      </c>
      <c r="M69" s="213"/>
      <c r="N69" s="189"/>
      <c r="O69" s="231"/>
    </row>
    <row r="70" spans="1:15">
      <c r="A70" s="187">
        <v>60</v>
      </c>
      <c r="B70" s="188" t="s">
        <v>147</v>
      </c>
      <c r="C70" s="214" t="s">
        <v>2064</v>
      </c>
      <c r="D70" s="189" t="s">
        <v>6386</v>
      </c>
      <c r="E70" s="159">
        <v>45516</v>
      </c>
      <c r="F70" s="159">
        <v>45516</v>
      </c>
      <c r="G70" s="160" t="s">
        <v>3550</v>
      </c>
      <c r="H70" s="160" t="s">
        <v>6757</v>
      </c>
      <c r="I70" s="160" t="s">
        <v>6619</v>
      </c>
      <c r="J70" s="160" t="s">
        <v>6781</v>
      </c>
      <c r="K70" s="189" t="s">
        <v>195</v>
      </c>
      <c r="L70" s="159">
        <v>45519</v>
      </c>
      <c r="M70" s="213"/>
      <c r="N70" s="189"/>
      <c r="O70" s="231"/>
    </row>
    <row r="71" spans="1:15">
      <c r="A71" s="187">
        <v>61</v>
      </c>
      <c r="B71" s="188" t="s">
        <v>147</v>
      </c>
      <c r="C71" s="214" t="s">
        <v>2064</v>
      </c>
      <c r="D71" s="189" t="s">
        <v>6387</v>
      </c>
      <c r="E71" s="159">
        <v>45516</v>
      </c>
      <c r="F71" s="159">
        <v>45516</v>
      </c>
      <c r="G71" s="160" t="s">
        <v>3839</v>
      </c>
      <c r="H71" s="160" t="s">
        <v>6836</v>
      </c>
      <c r="I71" s="160" t="s">
        <v>6619</v>
      </c>
      <c r="J71" s="160" t="s">
        <v>5523</v>
      </c>
      <c r="K71" s="189" t="s">
        <v>195</v>
      </c>
      <c r="L71" s="159">
        <v>45525</v>
      </c>
      <c r="M71" s="213"/>
      <c r="N71" s="189"/>
      <c r="O71" s="231"/>
    </row>
    <row r="72" spans="1:15">
      <c r="A72" s="187">
        <v>62</v>
      </c>
      <c r="B72" s="188" t="s">
        <v>147</v>
      </c>
      <c r="C72" s="214" t="s">
        <v>2064</v>
      </c>
      <c r="D72" s="189" t="s">
        <v>6388</v>
      </c>
      <c r="E72" s="159">
        <v>45517</v>
      </c>
      <c r="F72" s="159">
        <v>45517</v>
      </c>
      <c r="G72" s="160" t="s">
        <v>3550</v>
      </c>
      <c r="H72" s="160" t="s">
        <v>6757</v>
      </c>
      <c r="I72" s="160" t="s">
        <v>6619</v>
      </c>
      <c r="J72" s="160" t="s">
        <v>6825</v>
      </c>
      <c r="K72" s="189" t="s">
        <v>197</v>
      </c>
      <c r="L72" s="159">
        <v>45524</v>
      </c>
      <c r="M72" s="213"/>
      <c r="N72" s="189"/>
      <c r="O72" s="231"/>
    </row>
    <row r="73" spans="1:15">
      <c r="A73" s="187">
        <v>63</v>
      </c>
      <c r="B73" s="188" t="s">
        <v>147</v>
      </c>
      <c r="C73" s="214" t="s">
        <v>2064</v>
      </c>
      <c r="D73" s="189" t="s">
        <v>6389</v>
      </c>
      <c r="E73" s="159">
        <v>45517</v>
      </c>
      <c r="F73" s="159">
        <v>45517</v>
      </c>
      <c r="G73" s="160" t="s">
        <v>3550</v>
      </c>
      <c r="H73" s="160" t="s">
        <v>6758</v>
      </c>
      <c r="I73" s="160" t="s">
        <v>6619</v>
      </c>
      <c r="J73" s="160" t="s">
        <v>6759</v>
      </c>
      <c r="K73" s="189" t="s">
        <v>197</v>
      </c>
      <c r="L73" s="159">
        <v>45524</v>
      </c>
      <c r="M73" s="213"/>
      <c r="N73" s="189"/>
      <c r="O73" s="231"/>
    </row>
    <row r="74" spans="1:15">
      <c r="A74" s="187">
        <v>64</v>
      </c>
      <c r="B74" s="188" t="s">
        <v>147</v>
      </c>
      <c r="C74" s="214" t="s">
        <v>1997</v>
      </c>
      <c r="D74" s="189" t="s">
        <v>6390</v>
      </c>
      <c r="E74" s="159">
        <v>45520</v>
      </c>
      <c r="F74" s="159">
        <v>45520</v>
      </c>
      <c r="G74" s="160" t="s">
        <v>5661</v>
      </c>
      <c r="H74" s="160" t="s">
        <v>6791</v>
      </c>
      <c r="I74" s="160" t="s">
        <v>6792</v>
      </c>
      <c r="J74" s="160" t="s">
        <v>6793</v>
      </c>
      <c r="K74" s="189" t="s">
        <v>197</v>
      </c>
      <c r="L74" s="159">
        <v>45528</v>
      </c>
      <c r="M74" s="213"/>
      <c r="N74" s="189"/>
      <c r="O74" s="231"/>
    </row>
    <row r="75" spans="1:15">
      <c r="A75" s="187">
        <v>65</v>
      </c>
      <c r="B75" s="188" t="s">
        <v>147</v>
      </c>
      <c r="C75" s="214" t="s">
        <v>2064</v>
      </c>
      <c r="D75" s="189" t="s">
        <v>6391</v>
      </c>
      <c r="E75" s="159">
        <v>45523</v>
      </c>
      <c r="F75" s="159">
        <v>45523</v>
      </c>
      <c r="G75" s="160" t="s">
        <v>3839</v>
      </c>
      <c r="H75" s="160" t="s">
        <v>6798</v>
      </c>
      <c r="I75" s="160" t="s">
        <v>6619</v>
      </c>
      <c r="J75" s="160" t="s">
        <v>6326</v>
      </c>
      <c r="K75" s="189" t="s">
        <v>197</v>
      </c>
      <c r="L75" s="159">
        <v>45525</v>
      </c>
      <c r="M75" s="213"/>
      <c r="N75" s="189"/>
      <c r="O75" s="231"/>
    </row>
    <row r="76" spans="1:15">
      <c r="A76" s="187">
        <v>66</v>
      </c>
      <c r="B76" s="188" t="s">
        <v>147</v>
      </c>
      <c r="C76" s="214" t="s">
        <v>1997</v>
      </c>
      <c r="D76" s="189" t="s">
        <v>6392</v>
      </c>
      <c r="E76" s="159">
        <v>45523</v>
      </c>
      <c r="F76" s="159">
        <v>45523</v>
      </c>
      <c r="G76" s="160" t="s">
        <v>1209</v>
      </c>
      <c r="H76" s="160" t="s">
        <v>6799</v>
      </c>
      <c r="I76" s="160" t="s">
        <v>6792</v>
      </c>
      <c r="J76" s="160" t="s">
        <v>6620</v>
      </c>
      <c r="K76" s="189" t="s">
        <v>197</v>
      </c>
      <c r="L76" s="159">
        <v>45532</v>
      </c>
      <c r="M76" s="213"/>
      <c r="N76" s="189"/>
      <c r="O76" s="231"/>
    </row>
    <row r="77" spans="1:15">
      <c r="A77" s="187">
        <v>67</v>
      </c>
      <c r="B77" s="188" t="s">
        <v>147</v>
      </c>
      <c r="C77" s="214" t="s">
        <v>1997</v>
      </c>
      <c r="D77" s="189" t="s">
        <v>6393</v>
      </c>
      <c r="E77" s="159">
        <v>45532</v>
      </c>
      <c r="F77" s="159">
        <v>45532</v>
      </c>
      <c r="G77" s="160" t="s">
        <v>3550</v>
      </c>
      <c r="H77" s="160" t="s">
        <v>6894</v>
      </c>
      <c r="I77" s="160" t="s">
        <v>6792</v>
      </c>
      <c r="J77" s="160" t="s">
        <v>6895</v>
      </c>
      <c r="K77" s="213" t="s">
        <v>195</v>
      </c>
      <c r="L77" s="159">
        <v>45538</v>
      </c>
      <c r="M77" s="213"/>
      <c r="N77" s="189"/>
      <c r="O77" s="231"/>
    </row>
    <row r="78" spans="1:15">
      <c r="A78" s="187">
        <v>68</v>
      </c>
      <c r="B78" s="284" t="s">
        <v>147</v>
      </c>
      <c r="C78" s="214" t="s">
        <v>1997</v>
      </c>
      <c r="D78" s="189" t="s">
        <v>6394</v>
      </c>
      <c r="E78" s="159">
        <v>45532</v>
      </c>
      <c r="F78" s="159">
        <v>45532</v>
      </c>
      <c r="G78" s="160" t="s">
        <v>3550</v>
      </c>
      <c r="H78" s="160" t="s">
        <v>6894</v>
      </c>
      <c r="I78" s="160" t="s">
        <v>6792</v>
      </c>
      <c r="J78" s="160" t="s">
        <v>6896</v>
      </c>
      <c r="K78" s="189" t="s">
        <v>195</v>
      </c>
      <c r="L78" s="159">
        <v>45538</v>
      </c>
      <c r="M78" s="213"/>
      <c r="N78" s="189"/>
      <c r="O78" s="231"/>
    </row>
    <row r="79" spans="1:15">
      <c r="A79" s="187">
        <v>69</v>
      </c>
      <c r="B79" s="285" t="s">
        <v>147</v>
      </c>
      <c r="C79" s="187" t="s">
        <v>1997</v>
      </c>
      <c r="D79" s="189" t="s">
        <v>6395</v>
      </c>
      <c r="E79" s="191">
        <v>45533</v>
      </c>
      <c r="F79" s="191">
        <v>45533</v>
      </c>
      <c r="G79" s="192" t="s">
        <v>5331</v>
      </c>
      <c r="H79" s="192" t="s">
        <v>7014</v>
      </c>
      <c r="I79" s="160" t="s">
        <v>6792</v>
      </c>
      <c r="J79" s="192" t="s">
        <v>7015</v>
      </c>
      <c r="K79" s="190" t="s">
        <v>195</v>
      </c>
      <c r="L79" s="159">
        <v>45538</v>
      </c>
      <c r="M79" s="217"/>
      <c r="N79" s="190"/>
      <c r="O79" s="231"/>
    </row>
    <row r="80" spans="1:15">
      <c r="A80" s="187">
        <v>70</v>
      </c>
      <c r="B80" s="284" t="s">
        <v>147</v>
      </c>
      <c r="C80" s="187" t="s">
        <v>3596</v>
      </c>
      <c r="D80" s="189" t="s">
        <v>6396</v>
      </c>
      <c r="E80" s="191">
        <v>45534</v>
      </c>
      <c r="F80" s="191">
        <v>45534</v>
      </c>
      <c r="G80" s="160" t="s">
        <v>5331</v>
      </c>
      <c r="H80" s="160" t="s">
        <v>7049</v>
      </c>
      <c r="I80" s="192" t="s">
        <v>5871</v>
      </c>
      <c r="J80" s="160" t="s">
        <v>7050</v>
      </c>
      <c r="K80" s="189" t="s">
        <v>195</v>
      </c>
      <c r="L80" s="159">
        <v>45538</v>
      </c>
      <c r="M80" s="213"/>
      <c r="N80" s="189"/>
      <c r="O80" s="231"/>
    </row>
    <row r="81" spans="1:15">
      <c r="A81" s="187">
        <v>71</v>
      </c>
      <c r="B81" s="284" t="s">
        <v>147</v>
      </c>
      <c r="C81" s="187" t="s">
        <v>1997</v>
      </c>
      <c r="D81" s="189" t="s">
        <v>6397</v>
      </c>
      <c r="E81" s="159">
        <v>45535</v>
      </c>
      <c r="F81" s="159">
        <v>45535</v>
      </c>
      <c r="G81" s="160" t="s">
        <v>5331</v>
      </c>
      <c r="H81" s="160" t="s">
        <v>7021</v>
      </c>
      <c r="I81" s="160" t="s">
        <v>6792</v>
      </c>
      <c r="J81" s="160" t="s">
        <v>7022</v>
      </c>
      <c r="K81" s="189" t="s">
        <v>195</v>
      </c>
      <c r="L81" s="159">
        <v>45538</v>
      </c>
      <c r="M81" s="213"/>
      <c r="N81" s="189"/>
      <c r="O81" s="231"/>
    </row>
    <row r="82" spans="1:15">
      <c r="A82" s="187">
        <v>72</v>
      </c>
      <c r="B82" s="284" t="s">
        <v>147</v>
      </c>
      <c r="C82" s="187" t="s">
        <v>1997</v>
      </c>
      <c r="D82" s="189" t="s">
        <v>6398</v>
      </c>
      <c r="E82" s="159">
        <v>45535</v>
      </c>
      <c r="F82" s="159">
        <v>45535</v>
      </c>
      <c r="G82" s="160" t="s">
        <v>5331</v>
      </c>
      <c r="H82" s="160" t="s">
        <v>7023</v>
      </c>
      <c r="I82" s="160" t="s">
        <v>6792</v>
      </c>
      <c r="J82" s="160" t="s">
        <v>7024</v>
      </c>
      <c r="K82" s="189" t="s">
        <v>195</v>
      </c>
      <c r="L82" s="159">
        <v>45538</v>
      </c>
      <c r="M82" s="213"/>
      <c r="N82" s="189"/>
      <c r="O82" s="231"/>
    </row>
    <row r="83" spans="1:15">
      <c r="A83" s="187">
        <v>73</v>
      </c>
      <c r="B83" s="285" t="s">
        <v>147</v>
      </c>
      <c r="C83" s="187" t="s">
        <v>1997</v>
      </c>
      <c r="D83" s="189" t="s">
        <v>6399</v>
      </c>
      <c r="E83" s="159">
        <v>45536</v>
      </c>
      <c r="F83" s="159">
        <v>45536</v>
      </c>
      <c r="G83" s="160" t="s">
        <v>5331</v>
      </c>
      <c r="H83" s="160" t="s">
        <v>7051</v>
      </c>
      <c r="I83" s="160" t="s">
        <v>6792</v>
      </c>
      <c r="J83" s="160" t="s">
        <v>7052</v>
      </c>
      <c r="K83" s="189" t="s">
        <v>197</v>
      </c>
      <c r="L83" s="159">
        <v>45538</v>
      </c>
      <c r="M83" s="160"/>
      <c r="N83" s="160"/>
      <c r="O83" s="231"/>
    </row>
    <row r="84" spans="1:15">
      <c r="A84" s="187">
        <v>74</v>
      </c>
      <c r="B84" s="284" t="s">
        <v>147</v>
      </c>
      <c r="C84" s="187" t="s">
        <v>1997</v>
      </c>
      <c r="D84" s="189" t="s">
        <v>6400</v>
      </c>
      <c r="E84" s="159">
        <v>45536</v>
      </c>
      <c r="F84" s="159">
        <v>45536</v>
      </c>
      <c r="G84" s="160" t="s">
        <v>5331</v>
      </c>
      <c r="H84" s="160" t="s">
        <v>7053</v>
      </c>
      <c r="I84" s="160" t="s">
        <v>6792</v>
      </c>
      <c r="J84" s="160" t="s">
        <v>7054</v>
      </c>
      <c r="K84" s="189" t="s">
        <v>195</v>
      </c>
      <c r="L84" s="159">
        <v>45538</v>
      </c>
      <c r="M84" s="213"/>
      <c r="N84" s="189"/>
      <c r="O84" s="231"/>
    </row>
    <row r="85" spans="1:15">
      <c r="A85" s="187">
        <v>75</v>
      </c>
      <c r="B85" s="284" t="s">
        <v>147</v>
      </c>
      <c r="C85" s="187" t="s">
        <v>1997</v>
      </c>
      <c r="D85" s="189" t="s">
        <v>6401</v>
      </c>
      <c r="E85" s="159">
        <v>45537</v>
      </c>
      <c r="F85" s="159">
        <v>45537</v>
      </c>
      <c r="G85" s="160" t="s">
        <v>5331</v>
      </c>
      <c r="H85" s="160" t="s">
        <v>6757</v>
      </c>
      <c r="I85" s="160" t="s">
        <v>6792</v>
      </c>
      <c r="J85" s="160" t="s">
        <v>7045</v>
      </c>
      <c r="K85" s="189" t="s">
        <v>195</v>
      </c>
      <c r="L85" s="159">
        <v>45541</v>
      </c>
      <c r="M85" s="213"/>
      <c r="N85" s="189"/>
      <c r="O85" s="231"/>
    </row>
    <row r="86" spans="1:15">
      <c r="A86" s="187">
        <v>76</v>
      </c>
      <c r="B86" s="284" t="s">
        <v>147</v>
      </c>
      <c r="C86" s="187" t="s">
        <v>1997</v>
      </c>
      <c r="D86" s="189" t="s">
        <v>6402</v>
      </c>
      <c r="E86" s="159">
        <v>45539</v>
      </c>
      <c r="F86" s="159">
        <v>45539</v>
      </c>
      <c r="G86" s="160" t="s">
        <v>5331</v>
      </c>
      <c r="H86" s="160" t="s">
        <v>7059</v>
      </c>
      <c r="I86" s="160" t="s">
        <v>6792</v>
      </c>
      <c r="J86" s="160" t="s">
        <v>6533</v>
      </c>
      <c r="K86" s="189" t="s">
        <v>195</v>
      </c>
      <c r="L86" s="159">
        <v>45544</v>
      </c>
      <c r="M86" s="213"/>
      <c r="N86" s="189"/>
      <c r="O86" s="231"/>
    </row>
    <row r="87" spans="1:15">
      <c r="A87" s="187">
        <v>77</v>
      </c>
      <c r="B87" s="284" t="s">
        <v>147</v>
      </c>
      <c r="C87" s="187" t="s">
        <v>1997</v>
      </c>
      <c r="D87" s="189" t="s">
        <v>6403</v>
      </c>
      <c r="E87" s="159">
        <v>45539</v>
      </c>
      <c r="F87" s="159">
        <v>45539</v>
      </c>
      <c r="G87" s="160" t="s">
        <v>5331</v>
      </c>
      <c r="H87" s="160" t="s">
        <v>7060</v>
      </c>
      <c r="I87" s="160" t="s">
        <v>6792</v>
      </c>
      <c r="J87" s="160" t="s">
        <v>6326</v>
      </c>
      <c r="K87" s="189" t="s">
        <v>197</v>
      </c>
      <c r="L87" s="159">
        <v>45544</v>
      </c>
      <c r="M87" s="213"/>
      <c r="N87" s="189"/>
      <c r="O87" s="231"/>
    </row>
    <row r="88" spans="1:15">
      <c r="A88" s="187">
        <v>78</v>
      </c>
      <c r="B88" s="284" t="s">
        <v>147</v>
      </c>
      <c r="C88" s="187" t="s">
        <v>1997</v>
      </c>
      <c r="D88" s="189" t="s">
        <v>6404</v>
      </c>
      <c r="E88" s="159">
        <v>45539</v>
      </c>
      <c r="F88" s="159">
        <v>45539</v>
      </c>
      <c r="G88" s="160" t="s">
        <v>5331</v>
      </c>
      <c r="H88" s="160" t="s">
        <v>7061</v>
      </c>
      <c r="I88" s="160" t="s">
        <v>6792</v>
      </c>
      <c r="J88" s="160" t="s">
        <v>7062</v>
      </c>
      <c r="K88" s="189" t="s">
        <v>197</v>
      </c>
      <c r="L88" s="159">
        <v>45544</v>
      </c>
      <c r="M88" s="213"/>
      <c r="N88" s="189"/>
      <c r="O88" s="231"/>
    </row>
    <row r="89" spans="1:15">
      <c r="A89" s="187">
        <v>79</v>
      </c>
      <c r="B89" s="284" t="s">
        <v>147</v>
      </c>
      <c r="C89" s="187" t="s">
        <v>2150</v>
      </c>
      <c r="D89" s="189" t="s">
        <v>6405</v>
      </c>
      <c r="E89" s="159">
        <v>45540</v>
      </c>
      <c r="F89" s="159">
        <v>45540</v>
      </c>
      <c r="G89" s="160" t="s">
        <v>5331</v>
      </c>
      <c r="H89" s="160" t="s">
        <v>7063</v>
      </c>
      <c r="I89" s="160" t="s">
        <v>5645</v>
      </c>
      <c r="J89" s="160" t="s">
        <v>7064</v>
      </c>
      <c r="K89" s="189" t="s">
        <v>197</v>
      </c>
      <c r="L89" s="159">
        <v>45545</v>
      </c>
      <c r="M89" s="213"/>
      <c r="N89" s="189"/>
      <c r="O89" s="231"/>
    </row>
    <row r="90" spans="1:15">
      <c r="A90" s="187">
        <v>80</v>
      </c>
      <c r="B90" s="284" t="s">
        <v>147</v>
      </c>
      <c r="C90" s="187" t="s">
        <v>1997</v>
      </c>
      <c r="D90" s="189" t="s">
        <v>6406</v>
      </c>
      <c r="E90" s="159">
        <v>45541</v>
      </c>
      <c r="F90" s="159">
        <v>45541</v>
      </c>
      <c r="G90" s="160" t="s">
        <v>5331</v>
      </c>
      <c r="H90" s="160" t="s">
        <v>7072</v>
      </c>
      <c r="I90" s="160" t="s">
        <v>6792</v>
      </c>
      <c r="J90" s="160" t="s">
        <v>7073</v>
      </c>
      <c r="K90" s="189" t="s">
        <v>195</v>
      </c>
      <c r="L90" s="159">
        <v>45542</v>
      </c>
      <c r="M90" s="213"/>
      <c r="N90" s="189"/>
      <c r="O90" s="231"/>
    </row>
    <row r="91" spans="1:15">
      <c r="A91" s="187">
        <v>81</v>
      </c>
      <c r="B91" s="284" t="s">
        <v>147</v>
      </c>
      <c r="C91" s="187" t="s">
        <v>2183</v>
      </c>
      <c r="D91" s="189" t="s">
        <v>6407</v>
      </c>
      <c r="E91" s="159">
        <v>45541</v>
      </c>
      <c r="F91" s="159">
        <v>45541</v>
      </c>
      <c r="G91" s="160" t="s">
        <v>5369</v>
      </c>
      <c r="H91" s="160" t="s">
        <v>7100</v>
      </c>
      <c r="I91" s="160" t="s">
        <v>5915</v>
      </c>
      <c r="J91" s="160" t="s">
        <v>6616</v>
      </c>
      <c r="K91" s="189" t="s">
        <v>195</v>
      </c>
      <c r="L91" s="159">
        <v>45545</v>
      </c>
      <c r="M91" s="213"/>
      <c r="N91" s="189"/>
      <c r="O91" s="231"/>
    </row>
    <row r="92" spans="1:15">
      <c r="A92" s="187">
        <v>82</v>
      </c>
      <c r="B92" s="284" t="s">
        <v>147</v>
      </c>
      <c r="C92" s="187" t="s">
        <v>1997</v>
      </c>
      <c r="D92" s="189" t="s">
        <v>6408</v>
      </c>
      <c r="E92" s="159">
        <v>45542</v>
      </c>
      <c r="F92" s="159">
        <v>45542</v>
      </c>
      <c r="G92" s="160" t="s">
        <v>5331</v>
      </c>
      <c r="H92" s="160" t="s">
        <v>7131</v>
      </c>
      <c r="I92" s="160" t="s">
        <v>6792</v>
      </c>
      <c r="J92" s="160" t="s">
        <v>7132</v>
      </c>
      <c r="K92" s="189" t="s">
        <v>195</v>
      </c>
      <c r="L92" s="159">
        <v>45547</v>
      </c>
      <c r="M92" s="213"/>
      <c r="N92" s="189"/>
      <c r="O92" s="231"/>
    </row>
    <row r="93" spans="1:15">
      <c r="A93" s="187">
        <v>83</v>
      </c>
      <c r="B93" s="284" t="s">
        <v>147</v>
      </c>
      <c r="C93" s="187" t="s">
        <v>1997</v>
      </c>
      <c r="D93" s="189" t="s">
        <v>6409</v>
      </c>
      <c r="E93" s="159">
        <v>45542</v>
      </c>
      <c r="F93" s="159">
        <v>45542</v>
      </c>
      <c r="G93" s="160" t="s">
        <v>5331</v>
      </c>
      <c r="H93" s="160" t="s">
        <v>7101</v>
      </c>
      <c r="I93" s="160" t="s">
        <v>6792</v>
      </c>
      <c r="J93" s="160" t="s">
        <v>5523</v>
      </c>
      <c r="K93" s="189" t="s">
        <v>195</v>
      </c>
      <c r="L93" s="159">
        <v>45545</v>
      </c>
      <c r="M93" s="213"/>
      <c r="N93" s="189"/>
      <c r="O93" s="231"/>
    </row>
    <row r="94" spans="1:15">
      <c r="A94" s="187">
        <v>84</v>
      </c>
      <c r="B94" s="284" t="s">
        <v>147</v>
      </c>
      <c r="C94" s="187" t="s">
        <v>2150</v>
      </c>
      <c r="D94" s="189" t="s">
        <v>6410</v>
      </c>
      <c r="E94" s="159">
        <v>45544</v>
      </c>
      <c r="F94" s="159">
        <v>45544</v>
      </c>
      <c r="G94" s="160" t="s">
        <v>5331</v>
      </c>
      <c r="H94" s="160" t="s">
        <v>7163</v>
      </c>
      <c r="I94" s="160" t="s">
        <v>5645</v>
      </c>
      <c r="J94" s="160" t="s">
        <v>7130</v>
      </c>
      <c r="K94" s="189" t="s">
        <v>197</v>
      </c>
      <c r="L94" s="159">
        <v>45553</v>
      </c>
      <c r="M94" s="213"/>
      <c r="N94" s="189"/>
      <c r="O94" s="231"/>
    </row>
    <row r="95" spans="1:15">
      <c r="A95" s="187">
        <v>85</v>
      </c>
      <c r="B95" s="284" t="s">
        <v>147</v>
      </c>
      <c r="C95" s="187" t="s">
        <v>1997</v>
      </c>
      <c r="D95" s="189" t="s">
        <v>6411</v>
      </c>
      <c r="E95" s="159">
        <v>45546</v>
      </c>
      <c r="F95" s="159">
        <v>45546</v>
      </c>
      <c r="G95" s="160" t="s">
        <v>7111</v>
      </c>
      <c r="H95" s="160" t="s">
        <v>7112</v>
      </c>
      <c r="I95" s="160" t="s">
        <v>7113</v>
      </c>
      <c r="J95" s="160" t="s">
        <v>7114</v>
      </c>
      <c r="K95" s="189" t="s">
        <v>195</v>
      </c>
      <c r="L95" s="159">
        <v>45547</v>
      </c>
      <c r="M95" s="213"/>
      <c r="N95" s="189"/>
      <c r="O95" s="231"/>
    </row>
    <row r="96" spans="1:15">
      <c r="A96" s="187">
        <v>86</v>
      </c>
      <c r="B96" s="284" t="s">
        <v>147</v>
      </c>
      <c r="C96" s="187" t="s">
        <v>2150</v>
      </c>
      <c r="D96" s="189" t="s">
        <v>6412</v>
      </c>
      <c r="E96" s="159">
        <v>45546</v>
      </c>
      <c r="F96" s="159">
        <v>45546</v>
      </c>
      <c r="G96" s="160" t="s">
        <v>5331</v>
      </c>
      <c r="H96" s="160" t="s">
        <v>7164</v>
      </c>
      <c r="I96" s="160" t="s">
        <v>7165</v>
      </c>
      <c r="J96" s="160" t="s">
        <v>7166</v>
      </c>
      <c r="K96" s="189" t="s">
        <v>195</v>
      </c>
      <c r="L96" s="159">
        <v>45551</v>
      </c>
      <c r="M96" s="213"/>
      <c r="N96" s="189"/>
      <c r="O96" s="231"/>
    </row>
    <row r="97" spans="1:15">
      <c r="A97" s="187">
        <v>87</v>
      </c>
      <c r="B97" s="284" t="s">
        <v>147</v>
      </c>
      <c r="C97" s="214" t="s">
        <v>3596</v>
      </c>
      <c r="D97" s="189" t="s">
        <v>6413</v>
      </c>
      <c r="E97" s="159">
        <v>45547</v>
      </c>
      <c r="F97" s="159">
        <v>45547</v>
      </c>
      <c r="G97" s="160" t="s">
        <v>5331</v>
      </c>
      <c r="H97" s="160" t="s">
        <v>7121</v>
      </c>
      <c r="I97" s="160" t="s">
        <v>7122</v>
      </c>
      <c r="J97" s="160" t="s">
        <v>7050</v>
      </c>
      <c r="K97" s="189" t="s">
        <v>195</v>
      </c>
      <c r="L97" s="159">
        <v>45555</v>
      </c>
      <c r="M97" s="213"/>
      <c r="N97" s="189"/>
      <c r="O97" s="231"/>
    </row>
    <row r="98" spans="1:15">
      <c r="A98" s="187">
        <v>88</v>
      </c>
      <c r="B98" s="285" t="s">
        <v>147</v>
      </c>
      <c r="C98" s="187" t="s">
        <v>2150</v>
      </c>
      <c r="D98" s="189" t="s">
        <v>6414</v>
      </c>
      <c r="E98" s="159">
        <v>45547</v>
      </c>
      <c r="F98" s="159">
        <v>45547</v>
      </c>
      <c r="G98" s="192" t="s">
        <v>5331</v>
      </c>
      <c r="H98" s="212" t="s">
        <v>7126</v>
      </c>
      <c r="I98" s="212" t="s">
        <v>7127</v>
      </c>
      <c r="J98" s="192" t="s">
        <v>7128</v>
      </c>
      <c r="K98" s="190" t="s">
        <v>195</v>
      </c>
      <c r="L98" s="159">
        <v>45553</v>
      </c>
      <c r="M98" s="213"/>
      <c r="N98" s="189"/>
      <c r="O98" s="231"/>
    </row>
    <row r="99" spans="1:15">
      <c r="A99" s="187">
        <v>89</v>
      </c>
      <c r="B99" s="284" t="s">
        <v>147</v>
      </c>
      <c r="C99" s="214" t="s">
        <v>2183</v>
      </c>
      <c r="D99" s="189" t="s">
        <v>6415</v>
      </c>
      <c r="E99" s="159">
        <v>45548</v>
      </c>
      <c r="F99" s="159">
        <v>45548</v>
      </c>
      <c r="G99" s="160" t="s">
        <v>5406</v>
      </c>
      <c r="H99" s="160" t="s">
        <v>7134</v>
      </c>
      <c r="I99" s="212" t="s">
        <v>5915</v>
      </c>
      <c r="J99" s="160" t="s">
        <v>6288</v>
      </c>
      <c r="K99" s="189" t="s">
        <v>195</v>
      </c>
      <c r="L99" s="159">
        <v>45553</v>
      </c>
      <c r="M99" s="213"/>
      <c r="N99" s="189"/>
      <c r="O99" s="231"/>
    </row>
    <row r="100" spans="1:15">
      <c r="A100" s="187">
        <v>90</v>
      </c>
      <c r="B100" s="284" t="s">
        <v>147</v>
      </c>
      <c r="C100" s="214" t="s">
        <v>2183</v>
      </c>
      <c r="D100" s="189" t="s">
        <v>6416</v>
      </c>
      <c r="E100" s="159">
        <v>45548</v>
      </c>
      <c r="F100" s="159">
        <v>45548</v>
      </c>
      <c r="G100" s="160" t="s">
        <v>7135</v>
      </c>
      <c r="H100" s="160" t="s">
        <v>7136</v>
      </c>
      <c r="I100" s="160" t="s">
        <v>5915</v>
      </c>
      <c r="J100" s="160" t="s">
        <v>7114</v>
      </c>
      <c r="K100" s="189" t="s">
        <v>195</v>
      </c>
      <c r="L100" s="159">
        <v>45553</v>
      </c>
      <c r="M100" s="213"/>
      <c r="N100" s="189"/>
      <c r="O100" s="231"/>
    </row>
    <row r="101" spans="1:15">
      <c r="A101" s="187">
        <v>91</v>
      </c>
      <c r="B101" s="284" t="s">
        <v>147</v>
      </c>
      <c r="C101" s="214" t="s">
        <v>2183</v>
      </c>
      <c r="D101" s="189" t="s">
        <v>6417</v>
      </c>
      <c r="E101" s="159">
        <v>45548</v>
      </c>
      <c r="F101" s="159">
        <v>45548</v>
      </c>
      <c r="G101" s="160" t="s">
        <v>7111</v>
      </c>
      <c r="H101" s="160" t="s">
        <v>7148</v>
      </c>
      <c r="I101" s="160" t="s">
        <v>7149</v>
      </c>
      <c r="J101" s="160" t="s">
        <v>7150</v>
      </c>
      <c r="K101" s="189" t="s">
        <v>195</v>
      </c>
      <c r="L101" s="159">
        <v>45553</v>
      </c>
      <c r="M101" s="213"/>
      <c r="N101" s="189"/>
      <c r="O101" s="231"/>
    </row>
    <row r="102" spans="1:15">
      <c r="A102" s="187">
        <v>92</v>
      </c>
      <c r="B102" s="284" t="s">
        <v>147</v>
      </c>
      <c r="C102" s="214" t="s">
        <v>2150</v>
      </c>
      <c r="D102" s="189" t="s">
        <v>6418</v>
      </c>
      <c r="E102" s="159">
        <v>45548</v>
      </c>
      <c r="F102" s="159">
        <v>45549</v>
      </c>
      <c r="G102" s="160" t="s">
        <v>5331</v>
      </c>
      <c r="H102" s="160" t="s">
        <v>7146</v>
      </c>
      <c r="I102" s="160" t="s">
        <v>5645</v>
      </c>
      <c r="J102" s="160" t="s">
        <v>7147</v>
      </c>
      <c r="K102" s="189" t="s">
        <v>195</v>
      </c>
      <c r="L102" s="159">
        <v>45553</v>
      </c>
      <c r="M102" s="213"/>
      <c r="N102" s="189"/>
      <c r="O102" s="231"/>
    </row>
    <row r="103" spans="1:15">
      <c r="A103" s="187">
        <v>93</v>
      </c>
      <c r="B103" s="285" t="s">
        <v>147</v>
      </c>
      <c r="C103" s="187" t="s">
        <v>2150</v>
      </c>
      <c r="D103" s="189" t="s">
        <v>6419</v>
      </c>
      <c r="E103" s="159">
        <v>45550</v>
      </c>
      <c r="F103" s="159">
        <v>45550</v>
      </c>
      <c r="G103" s="160" t="s">
        <v>5331</v>
      </c>
      <c r="H103" s="160" t="s">
        <v>7204</v>
      </c>
      <c r="I103" s="160" t="s">
        <v>7165</v>
      </c>
      <c r="J103" s="160" t="s">
        <v>7205</v>
      </c>
      <c r="K103" s="189" t="s">
        <v>195</v>
      </c>
      <c r="L103" s="159">
        <v>45555</v>
      </c>
      <c r="M103" s="213"/>
      <c r="N103" s="189"/>
      <c r="O103" s="231"/>
    </row>
    <row r="104" spans="1:15">
      <c r="A104" s="187">
        <v>94</v>
      </c>
      <c r="B104" s="285" t="s">
        <v>147</v>
      </c>
      <c r="C104" s="187" t="s">
        <v>2150</v>
      </c>
      <c r="D104" s="189" t="s">
        <v>6420</v>
      </c>
      <c r="E104" s="159">
        <v>45550</v>
      </c>
      <c r="F104" s="159">
        <v>45550</v>
      </c>
      <c r="G104" s="160" t="s">
        <v>5331</v>
      </c>
      <c r="H104" s="160" t="s">
        <v>7204</v>
      </c>
      <c r="I104" s="160" t="s">
        <v>7165</v>
      </c>
      <c r="J104" s="160" t="s">
        <v>7206</v>
      </c>
      <c r="K104" s="189" t="s">
        <v>195</v>
      </c>
      <c r="L104" s="159">
        <v>45555</v>
      </c>
      <c r="M104" s="213"/>
      <c r="N104" s="189"/>
      <c r="O104" s="231"/>
    </row>
    <row r="105" spans="1:15">
      <c r="A105" s="187">
        <v>95</v>
      </c>
      <c r="B105" s="285" t="s">
        <v>147</v>
      </c>
      <c r="C105" s="187" t="s">
        <v>2150</v>
      </c>
      <c r="D105" s="189" t="s">
        <v>6421</v>
      </c>
      <c r="E105" s="159">
        <v>45551</v>
      </c>
      <c r="F105" s="159">
        <v>45551</v>
      </c>
      <c r="G105" s="160" t="s">
        <v>5331</v>
      </c>
      <c r="H105" s="160" t="s">
        <v>7207</v>
      </c>
      <c r="I105" s="160" t="s">
        <v>7165</v>
      </c>
      <c r="J105" s="160" t="s">
        <v>7208</v>
      </c>
      <c r="K105" s="189" t="s">
        <v>195</v>
      </c>
      <c r="L105" s="159">
        <v>45555</v>
      </c>
      <c r="M105" s="213"/>
      <c r="N105" s="189"/>
      <c r="O105" s="231"/>
    </row>
    <row r="106" spans="1:15">
      <c r="A106" s="187">
        <v>96</v>
      </c>
      <c r="B106" s="285" t="s">
        <v>147</v>
      </c>
      <c r="C106" s="187" t="s">
        <v>2150</v>
      </c>
      <c r="D106" s="189" t="s">
        <v>6422</v>
      </c>
      <c r="E106" s="159">
        <v>45551</v>
      </c>
      <c r="F106" s="159">
        <v>45551</v>
      </c>
      <c r="G106" s="160" t="s">
        <v>5331</v>
      </c>
      <c r="H106" s="160" t="s">
        <v>7209</v>
      </c>
      <c r="I106" s="160" t="s">
        <v>7183</v>
      </c>
      <c r="J106" s="160" t="s">
        <v>7210</v>
      </c>
      <c r="K106" s="189" t="s">
        <v>195</v>
      </c>
      <c r="L106" s="159">
        <v>45555</v>
      </c>
      <c r="M106" s="213"/>
      <c r="N106" s="189"/>
      <c r="O106" s="231"/>
    </row>
    <row r="107" spans="1:15">
      <c r="A107" s="187">
        <v>97</v>
      </c>
      <c r="B107" s="285" t="s">
        <v>147</v>
      </c>
      <c r="C107" s="187" t="s">
        <v>2150</v>
      </c>
      <c r="D107" s="189" t="s">
        <v>6423</v>
      </c>
      <c r="E107" s="159">
        <v>45553</v>
      </c>
      <c r="F107" s="159">
        <v>45553</v>
      </c>
      <c r="G107" s="160" t="s">
        <v>5331</v>
      </c>
      <c r="H107" s="160" t="s">
        <v>6751</v>
      </c>
      <c r="I107" s="160" t="s">
        <v>7165</v>
      </c>
      <c r="J107" s="160" t="s">
        <v>7223</v>
      </c>
      <c r="K107" s="189" t="s">
        <v>195</v>
      </c>
      <c r="L107" s="159">
        <v>45559</v>
      </c>
      <c r="M107" s="213"/>
      <c r="N107" s="189"/>
      <c r="O107" s="231"/>
    </row>
    <row r="108" spans="1:15">
      <c r="A108" s="187">
        <v>98</v>
      </c>
      <c r="B108" s="285" t="s">
        <v>147</v>
      </c>
      <c r="C108" s="187" t="s">
        <v>2292</v>
      </c>
      <c r="D108" s="189" t="s">
        <v>6424</v>
      </c>
      <c r="E108" s="159">
        <v>45553</v>
      </c>
      <c r="F108" s="159">
        <v>45553</v>
      </c>
      <c r="G108" s="160" t="s">
        <v>5331</v>
      </c>
      <c r="H108" s="160" t="s">
        <v>6287</v>
      </c>
      <c r="I108" s="160" t="s">
        <v>5658</v>
      </c>
      <c r="J108" s="160" t="s">
        <v>7103</v>
      </c>
      <c r="K108" s="189" t="s">
        <v>197</v>
      </c>
      <c r="L108" s="159">
        <v>45561</v>
      </c>
      <c r="M108" s="213"/>
      <c r="N108" s="189"/>
      <c r="O108" s="231"/>
    </row>
    <row r="109" spans="1:15">
      <c r="A109" s="187">
        <v>99</v>
      </c>
      <c r="B109" s="285" t="s">
        <v>147</v>
      </c>
      <c r="C109" s="187" t="s">
        <v>2150</v>
      </c>
      <c r="D109" s="189" t="s">
        <v>6425</v>
      </c>
      <c r="E109" s="159">
        <v>45554</v>
      </c>
      <c r="F109" s="159">
        <v>45554</v>
      </c>
      <c r="G109" s="160" t="s">
        <v>5331</v>
      </c>
      <c r="H109" s="160" t="s">
        <v>7171</v>
      </c>
      <c r="I109" s="160" t="s">
        <v>7165</v>
      </c>
      <c r="J109" s="160" t="s">
        <v>7172</v>
      </c>
      <c r="K109" s="189" t="s">
        <v>195</v>
      </c>
      <c r="L109" s="159">
        <v>45559</v>
      </c>
      <c r="M109" s="213"/>
      <c r="N109" s="189"/>
      <c r="O109" s="231"/>
    </row>
    <row r="110" spans="1:15">
      <c r="A110" s="187">
        <v>100</v>
      </c>
      <c r="B110" s="285" t="s">
        <v>147</v>
      </c>
      <c r="C110" s="187" t="s">
        <v>2292</v>
      </c>
      <c r="D110" s="189" t="s">
        <v>6426</v>
      </c>
      <c r="E110" s="159">
        <v>45554</v>
      </c>
      <c r="F110" s="159">
        <v>45554</v>
      </c>
      <c r="G110" s="160" t="s">
        <v>5331</v>
      </c>
      <c r="H110" s="160" t="s">
        <v>7178</v>
      </c>
      <c r="I110" s="160" t="s">
        <v>5658</v>
      </c>
      <c r="J110" s="160" t="s">
        <v>7179</v>
      </c>
      <c r="K110" s="189" t="s">
        <v>195</v>
      </c>
      <c r="L110" s="159">
        <v>45561</v>
      </c>
      <c r="M110" s="213"/>
      <c r="N110" s="189"/>
      <c r="O110" s="231"/>
    </row>
    <row r="111" spans="1:15">
      <c r="A111" s="187">
        <v>101</v>
      </c>
      <c r="B111" s="285" t="s">
        <v>147</v>
      </c>
      <c r="C111" s="187" t="s">
        <v>2150</v>
      </c>
      <c r="D111" s="189" t="s">
        <v>6427</v>
      </c>
      <c r="E111" s="159">
        <v>45555</v>
      </c>
      <c r="F111" s="159">
        <v>45556</v>
      </c>
      <c r="G111" s="160" t="s">
        <v>5331</v>
      </c>
      <c r="H111" s="160" t="s">
        <v>7182</v>
      </c>
      <c r="I111" s="160" t="s">
        <v>7183</v>
      </c>
      <c r="J111" s="160" t="s">
        <v>7184</v>
      </c>
      <c r="K111" s="189" t="s">
        <v>195</v>
      </c>
      <c r="L111" s="159">
        <v>45565</v>
      </c>
      <c r="M111" s="213"/>
      <c r="N111" s="189"/>
      <c r="O111" s="231"/>
    </row>
    <row r="112" spans="1:15">
      <c r="A112" s="187">
        <v>102</v>
      </c>
      <c r="B112" s="285" t="s">
        <v>147</v>
      </c>
      <c r="C112" s="187" t="s">
        <v>2150</v>
      </c>
      <c r="D112" s="189" t="s">
        <v>6428</v>
      </c>
      <c r="E112" s="159">
        <v>45558</v>
      </c>
      <c r="F112" s="159">
        <v>45558</v>
      </c>
      <c r="G112" s="160" t="s">
        <v>5331</v>
      </c>
      <c r="H112" s="160" t="s">
        <v>7211</v>
      </c>
      <c r="I112" s="160" t="s">
        <v>7183</v>
      </c>
      <c r="J112" s="160" t="s">
        <v>5523</v>
      </c>
      <c r="K112" s="189" t="s">
        <v>195</v>
      </c>
      <c r="L112" s="159">
        <v>45561</v>
      </c>
      <c r="M112" s="213"/>
      <c r="N112" s="189"/>
      <c r="O112" s="231"/>
    </row>
    <row r="113" spans="1:15">
      <c r="A113" s="187">
        <v>103</v>
      </c>
      <c r="B113" s="285" t="s">
        <v>147</v>
      </c>
      <c r="C113" s="187" t="s">
        <v>4165</v>
      </c>
      <c r="D113" s="189" t="s">
        <v>6429</v>
      </c>
      <c r="E113" s="159">
        <v>45558</v>
      </c>
      <c r="F113" s="159">
        <v>45558</v>
      </c>
      <c r="G113" s="160" t="s">
        <v>5331</v>
      </c>
      <c r="H113" s="160" t="s">
        <v>7212</v>
      </c>
      <c r="I113" s="160" t="s">
        <v>6270</v>
      </c>
      <c r="J113" s="160" t="s">
        <v>7050</v>
      </c>
      <c r="K113" s="189" t="s">
        <v>195</v>
      </c>
      <c r="L113" s="159">
        <v>45565</v>
      </c>
      <c r="M113" s="213"/>
      <c r="N113" s="189"/>
      <c r="O113" s="231"/>
    </row>
    <row r="114" spans="1:15">
      <c r="A114" s="187">
        <v>104</v>
      </c>
      <c r="B114" s="285" t="s">
        <v>147</v>
      </c>
      <c r="C114" s="187" t="s">
        <v>2292</v>
      </c>
      <c r="D114" s="189" t="s">
        <v>6430</v>
      </c>
      <c r="E114" s="159">
        <v>45559</v>
      </c>
      <c r="F114" s="159">
        <v>45559</v>
      </c>
      <c r="G114" s="160" t="s">
        <v>5331</v>
      </c>
      <c r="H114" s="160" t="s">
        <v>7213</v>
      </c>
      <c r="I114" s="160" t="s">
        <v>5658</v>
      </c>
      <c r="J114" s="160" t="s">
        <v>7130</v>
      </c>
      <c r="K114" s="189" t="s">
        <v>197</v>
      </c>
      <c r="L114" s="159">
        <v>45567</v>
      </c>
      <c r="M114" s="213"/>
      <c r="N114" s="189"/>
      <c r="O114" s="231"/>
    </row>
    <row r="115" spans="1:15">
      <c r="A115" s="187">
        <v>105</v>
      </c>
      <c r="B115" s="285" t="s">
        <v>147</v>
      </c>
      <c r="C115" s="187" t="s">
        <v>2292</v>
      </c>
      <c r="D115" s="189" t="s">
        <v>6431</v>
      </c>
      <c r="E115" s="159">
        <v>45559</v>
      </c>
      <c r="F115" s="159">
        <v>45559</v>
      </c>
      <c r="G115" s="160" t="s">
        <v>5331</v>
      </c>
      <c r="H115" s="160" t="s">
        <v>7226</v>
      </c>
      <c r="I115" s="160" t="s">
        <v>5658</v>
      </c>
      <c r="J115" s="160" t="s">
        <v>7227</v>
      </c>
      <c r="K115" s="189" t="s">
        <v>459</v>
      </c>
      <c r="L115" s="159"/>
      <c r="M115" s="213"/>
      <c r="N115" s="189"/>
      <c r="O115" s="231"/>
    </row>
    <row r="116" spans="1:15">
      <c r="A116" s="187">
        <v>106</v>
      </c>
      <c r="B116" s="285" t="s">
        <v>147</v>
      </c>
      <c r="C116" s="187" t="s">
        <v>2292</v>
      </c>
      <c r="D116" s="189" t="s">
        <v>6432</v>
      </c>
      <c r="E116" s="159">
        <v>45560</v>
      </c>
      <c r="F116" s="159">
        <v>45560</v>
      </c>
      <c r="G116" s="160" t="s">
        <v>5331</v>
      </c>
      <c r="H116" s="160" t="s">
        <v>7234</v>
      </c>
      <c r="I116" s="160" t="s">
        <v>7235</v>
      </c>
      <c r="J116" s="160" t="s">
        <v>7236</v>
      </c>
      <c r="K116" s="189" t="s">
        <v>195</v>
      </c>
      <c r="L116" s="159">
        <v>45565</v>
      </c>
      <c r="M116" s="213"/>
      <c r="N116" s="189"/>
      <c r="O116" s="231"/>
    </row>
    <row r="117" spans="1:15">
      <c r="A117" s="187">
        <v>107</v>
      </c>
      <c r="B117" s="285" t="s">
        <v>147</v>
      </c>
      <c r="C117" s="187" t="s">
        <v>2292</v>
      </c>
      <c r="D117" s="189" t="s">
        <v>6433</v>
      </c>
      <c r="E117" s="159">
        <v>45561</v>
      </c>
      <c r="F117" s="159">
        <v>45561</v>
      </c>
      <c r="G117" s="160" t="s">
        <v>5331</v>
      </c>
      <c r="H117" s="160" t="s">
        <v>7247</v>
      </c>
      <c r="I117" s="160" t="s">
        <v>7235</v>
      </c>
      <c r="J117" s="160" t="s">
        <v>7248</v>
      </c>
      <c r="K117" s="189" t="s">
        <v>195</v>
      </c>
      <c r="L117" s="159">
        <v>45565</v>
      </c>
      <c r="M117" s="213"/>
      <c r="N117" s="189"/>
      <c r="O117" s="231"/>
    </row>
    <row r="118" spans="1:15">
      <c r="A118" s="187">
        <v>108</v>
      </c>
      <c r="B118" s="285" t="s">
        <v>147</v>
      </c>
      <c r="C118" s="187" t="s">
        <v>2292</v>
      </c>
      <c r="D118" s="189" t="s">
        <v>6434</v>
      </c>
      <c r="E118" s="159">
        <v>45565</v>
      </c>
      <c r="F118" s="159">
        <v>45565</v>
      </c>
      <c r="G118" s="160" t="s">
        <v>5331</v>
      </c>
      <c r="H118" s="160" t="s">
        <v>7272</v>
      </c>
      <c r="I118" s="160" t="s">
        <v>7235</v>
      </c>
      <c r="J118" s="160" t="s">
        <v>7273</v>
      </c>
      <c r="K118" s="189" t="s">
        <v>195</v>
      </c>
      <c r="L118" s="159">
        <v>45567</v>
      </c>
      <c r="M118" s="213"/>
      <c r="N118" s="189"/>
      <c r="O118" s="231"/>
    </row>
    <row r="119" spans="1:15">
      <c r="A119" s="187">
        <v>109</v>
      </c>
      <c r="B119" s="285" t="s">
        <v>147</v>
      </c>
      <c r="C119" s="187" t="s">
        <v>2292</v>
      </c>
      <c r="D119" s="189" t="s">
        <v>6435</v>
      </c>
      <c r="E119" s="159">
        <v>45566</v>
      </c>
      <c r="F119" s="159">
        <v>45566</v>
      </c>
      <c r="G119" s="160" t="s">
        <v>5331</v>
      </c>
      <c r="H119" s="160" t="s">
        <v>7234</v>
      </c>
      <c r="I119" s="160" t="s">
        <v>7235</v>
      </c>
      <c r="J119" s="160" t="s">
        <v>7282</v>
      </c>
      <c r="K119" s="189" t="s">
        <v>195</v>
      </c>
      <c r="L119" s="159">
        <v>45569</v>
      </c>
      <c r="M119" s="213"/>
      <c r="N119" s="189"/>
      <c r="O119" s="231"/>
    </row>
    <row r="120" spans="1:15">
      <c r="A120" s="187">
        <v>110</v>
      </c>
      <c r="B120" s="285" t="s">
        <v>147</v>
      </c>
      <c r="C120" s="187" t="s">
        <v>2800</v>
      </c>
      <c r="D120" s="189" t="s">
        <v>6436</v>
      </c>
      <c r="E120" s="159">
        <v>45567</v>
      </c>
      <c r="F120" s="159">
        <v>45567</v>
      </c>
      <c r="G120" s="160" t="s">
        <v>5331</v>
      </c>
      <c r="H120" s="160" t="s">
        <v>7291</v>
      </c>
      <c r="I120" s="160" t="s">
        <v>5672</v>
      </c>
      <c r="J120" s="160" t="s">
        <v>7103</v>
      </c>
      <c r="K120" s="189" t="s">
        <v>197</v>
      </c>
      <c r="L120" s="159">
        <v>45576</v>
      </c>
      <c r="M120" s="213"/>
      <c r="N120" s="189"/>
      <c r="O120" s="231"/>
    </row>
    <row r="121" spans="1:15">
      <c r="A121" s="187">
        <v>111</v>
      </c>
      <c r="B121" s="285" t="s">
        <v>147</v>
      </c>
      <c r="C121" s="187" t="s">
        <v>2292</v>
      </c>
      <c r="D121" s="189" t="s">
        <v>6437</v>
      </c>
      <c r="E121" s="159">
        <v>45567</v>
      </c>
      <c r="F121" s="159">
        <v>45567</v>
      </c>
      <c r="G121" s="160" t="s">
        <v>5331</v>
      </c>
      <c r="H121" s="160" t="s">
        <v>7234</v>
      </c>
      <c r="I121" s="160" t="s">
        <v>7235</v>
      </c>
      <c r="J121" s="160" t="s">
        <v>7293</v>
      </c>
      <c r="K121" s="189" t="s">
        <v>195</v>
      </c>
      <c r="L121" s="159">
        <v>45574</v>
      </c>
      <c r="M121" s="213"/>
      <c r="N121" s="189"/>
      <c r="O121" s="231"/>
    </row>
    <row r="122" spans="1:15">
      <c r="A122" s="187">
        <v>112</v>
      </c>
      <c r="B122" s="285" t="s">
        <v>147</v>
      </c>
      <c r="C122" s="187" t="s">
        <v>2292</v>
      </c>
      <c r="D122" s="189" t="s">
        <v>6438</v>
      </c>
      <c r="E122" s="159">
        <v>45569</v>
      </c>
      <c r="F122" s="159">
        <v>45569</v>
      </c>
      <c r="G122" s="160" t="s">
        <v>5331</v>
      </c>
      <c r="H122" s="160" t="s">
        <v>7300</v>
      </c>
      <c r="I122" s="160" t="s">
        <v>7235</v>
      </c>
      <c r="J122" s="160" t="s">
        <v>7184</v>
      </c>
      <c r="K122" s="189" t="s">
        <v>195</v>
      </c>
      <c r="L122" s="159">
        <v>45574</v>
      </c>
      <c r="M122" s="213"/>
      <c r="N122" s="189"/>
      <c r="O122" s="231"/>
    </row>
    <row r="123" spans="1:15">
      <c r="A123" s="187">
        <v>113</v>
      </c>
      <c r="B123" s="285" t="s">
        <v>147</v>
      </c>
      <c r="C123" s="187" t="s">
        <v>3596</v>
      </c>
      <c r="D123" s="189" t="s">
        <v>7322</v>
      </c>
      <c r="E123" s="159">
        <v>45570</v>
      </c>
      <c r="F123" s="159">
        <v>45570</v>
      </c>
      <c r="G123" s="160" t="s">
        <v>5331</v>
      </c>
      <c r="H123" s="160" t="s">
        <v>7698</v>
      </c>
      <c r="I123" s="160" t="s">
        <v>7891</v>
      </c>
      <c r="J123" s="160" t="s">
        <v>6296</v>
      </c>
      <c r="K123" s="189" t="s">
        <v>197</v>
      </c>
      <c r="L123" s="159">
        <v>45574</v>
      </c>
      <c r="M123" s="213"/>
      <c r="N123" s="189"/>
      <c r="O123" s="231"/>
    </row>
    <row r="124" spans="1:15">
      <c r="A124" s="187">
        <v>114</v>
      </c>
      <c r="B124" s="285" t="s">
        <v>147</v>
      </c>
      <c r="C124" s="187" t="s">
        <v>2418</v>
      </c>
      <c r="D124" s="189" t="s">
        <v>7323</v>
      </c>
      <c r="E124" s="159">
        <v>45572</v>
      </c>
      <c r="F124" s="159">
        <v>45572</v>
      </c>
      <c r="G124" s="160" t="s">
        <v>5331</v>
      </c>
      <c r="H124" s="160" t="s">
        <v>7213</v>
      </c>
      <c r="I124" s="160" t="s">
        <v>7696</v>
      </c>
      <c r="J124" s="160" t="s">
        <v>7130</v>
      </c>
      <c r="K124" s="189" t="s">
        <v>197</v>
      </c>
      <c r="L124" s="159">
        <v>45589</v>
      </c>
      <c r="M124" s="213"/>
      <c r="N124" s="189"/>
      <c r="O124" s="231"/>
    </row>
    <row r="125" spans="1:15">
      <c r="A125" s="187">
        <v>115</v>
      </c>
      <c r="B125" s="285" t="s">
        <v>147</v>
      </c>
      <c r="C125" s="187" t="s">
        <v>2292</v>
      </c>
      <c r="D125" s="189" t="s">
        <v>7324</v>
      </c>
      <c r="E125" s="159">
        <v>45574</v>
      </c>
      <c r="F125" s="159">
        <v>45573</v>
      </c>
      <c r="G125" s="160" t="s">
        <v>5331</v>
      </c>
      <c r="H125" s="160" t="s">
        <v>7338</v>
      </c>
      <c r="I125" s="160" t="s">
        <v>7235</v>
      </c>
      <c r="J125" s="160" t="s">
        <v>5523</v>
      </c>
      <c r="K125" s="189" t="s">
        <v>195</v>
      </c>
      <c r="L125" s="159">
        <v>45576</v>
      </c>
      <c r="M125" s="213"/>
      <c r="N125" s="189"/>
      <c r="O125" s="231"/>
    </row>
    <row r="126" spans="1:15">
      <c r="A126" s="187">
        <v>116</v>
      </c>
      <c r="B126" s="285" t="s">
        <v>147</v>
      </c>
      <c r="C126" s="187" t="s">
        <v>2418</v>
      </c>
      <c r="D126" s="189" t="s">
        <v>7325</v>
      </c>
      <c r="E126" s="159">
        <v>45575</v>
      </c>
      <c r="F126" s="159">
        <v>45575</v>
      </c>
      <c r="G126" s="160" t="s">
        <v>5331</v>
      </c>
      <c r="H126" s="160" t="s">
        <v>7353</v>
      </c>
      <c r="I126" s="160" t="s">
        <v>7354</v>
      </c>
      <c r="J126" s="160" t="s">
        <v>7355</v>
      </c>
      <c r="K126" s="189" t="s">
        <v>195</v>
      </c>
      <c r="L126" s="159">
        <v>45576</v>
      </c>
      <c r="M126" s="213"/>
      <c r="N126" s="189"/>
      <c r="O126" s="231"/>
    </row>
    <row r="127" spans="1:15">
      <c r="A127" s="187">
        <v>117</v>
      </c>
      <c r="B127" s="285" t="s">
        <v>147</v>
      </c>
      <c r="C127" s="187" t="s">
        <v>3596</v>
      </c>
      <c r="D127" s="189" t="s">
        <v>7326</v>
      </c>
      <c r="E127" s="159">
        <v>45575</v>
      </c>
      <c r="F127" s="159">
        <v>45575</v>
      </c>
      <c r="G127" s="192" t="s">
        <v>5331</v>
      </c>
      <c r="H127" s="192" t="s">
        <v>7356</v>
      </c>
      <c r="I127" s="192" t="s">
        <v>7357</v>
      </c>
      <c r="J127" s="192" t="s">
        <v>6296</v>
      </c>
      <c r="K127" s="190" t="s">
        <v>195</v>
      </c>
      <c r="L127" s="159">
        <v>45580</v>
      </c>
      <c r="M127" s="213"/>
      <c r="N127" s="189"/>
      <c r="O127" s="231"/>
    </row>
    <row r="128" spans="1:15">
      <c r="A128" s="187">
        <v>118</v>
      </c>
      <c r="B128" s="285" t="s">
        <v>147</v>
      </c>
      <c r="C128" s="187" t="s">
        <v>2418</v>
      </c>
      <c r="D128" s="189" t="s">
        <v>7327</v>
      </c>
      <c r="E128" s="191">
        <v>45576</v>
      </c>
      <c r="F128" s="191">
        <v>45576</v>
      </c>
      <c r="G128" s="160" t="s">
        <v>5331</v>
      </c>
      <c r="H128" s="160" t="s">
        <v>7362</v>
      </c>
      <c r="I128" s="192" t="s">
        <v>7354</v>
      </c>
      <c r="J128" s="160" t="s">
        <v>7363</v>
      </c>
      <c r="K128" s="189" t="s">
        <v>195</v>
      </c>
      <c r="L128" s="159">
        <v>45580</v>
      </c>
      <c r="M128" s="213"/>
      <c r="N128" s="189"/>
      <c r="O128" s="231"/>
    </row>
    <row r="129" spans="1:15">
      <c r="A129" s="187">
        <v>119</v>
      </c>
      <c r="B129" s="285" t="s">
        <v>147</v>
      </c>
      <c r="C129" s="187" t="s">
        <v>2418</v>
      </c>
      <c r="D129" s="189" t="s">
        <v>7328</v>
      </c>
      <c r="E129" s="159">
        <v>45578</v>
      </c>
      <c r="F129" s="159">
        <v>45578</v>
      </c>
      <c r="G129" s="160" t="s">
        <v>5331</v>
      </c>
      <c r="H129" s="160" t="s">
        <v>7551</v>
      </c>
      <c r="I129" s="192" t="s">
        <v>7354</v>
      </c>
      <c r="J129" s="160" t="s">
        <v>7552</v>
      </c>
      <c r="K129" s="189" t="s">
        <v>195</v>
      </c>
      <c r="L129" s="159">
        <v>45583</v>
      </c>
      <c r="M129" s="213"/>
      <c r="N129" s="189"/>
      <c r="O129" s="231"/>
    </row>
    <row r="130" spans="1:15">
      <c r="A130" s="187">
        <v>120</v>
      </c>
      <c r="B130" s="285" t="s">
        <v>147</v>
      </c>
      <c r="C130" s="187" t="s">
        <v>2418</v>
      </c>
      <c r="D130" s="189" t="s">
        <v>7329</v>
      </c>
      <c r="E130" s="159">
        <v>45579</v>
      </c>
      <c r="F130" s="159">
        <v>45579</v>
      </c>
      <c r="G130" s="160" t="s">
        <v>5331</v>
      </c>
      <c r="H130" s="160" t="s">
        <v>7553</v>
      </c>
      <c r="I130" s="192" t="s">
        <v>7354</v>
      </c>
      <c r="J130" s="160" t="s">
        <v>7554</v>
      </c>
      <c r="K130" s="189" t="s">
        <v>195</v>
      </c>
      <c r="L130" s="159">
        <v>45583</v>
      </c>
      <c r="M130" s="213"/>
      <c r="N130" s="189"/>
      <c r="O130" s="231"/>
    </row>
    <row r="131" spans="1:15">
      <c r="A131" s="187">
        <v>121</v>
      </c>
      <c r="B131" s="285" t="s">
        <v>147</v>
      </c>
      <c r="C131" s="187" t="s">
        <v>2418</v>
      </c>
      <c r="D131" s="189" t="s">
        <v>7330</v>
      </c>
      <c r="E131" s="159">
        <v>45580</v>
      </c>
      <c r="F131" s="159">
        <v>45580</v>
      </c>
      <c r="G131" s="160" t="s">
        <v>5331</v>
      </c>
      <c r="H131" s="160" t="s">
        <v>7504</v>
      </c>
      <c r="I131" s="192" t="s">
        <v>7354</v>
      </c>
      <c r="J131" s="160" t="s">
        <v>7505</v>
      </c>
      <c r="K131" s="189" t="s">
        <v>195</v>
      </c>
      <c r="L131" s="159">
        <v>45583</v>
      </c>
      <c r="M131" s="213"/>
      <c r="N131" s="189"/>
      <c r="O131" s="231"/>
    </row>
    <row r="132" spans="1:15">
      <c r="A132" s="187">
        <v>122</v>
      </c>
      <c r="B132" s="285" t="s">
        <v>147</v>
      </c>
      <c r="C132" s="187" t="s">
        <v>2800</v>
      </c>
      <c r="D132" s="189" t="s">
        <v>7331</v>
      </c>
      <c r="E132" s="159">
        <v>45581</v>
      </c>
      <c r="F132" s="159">
        <v>45581</v>
      </c>
      <c r="G132" s="160" t="s">
        <v>5331</v>
      </c>
      <c r="H132" s="160" t="s">
        <v>7510</v>
      </c>
      <c r="I132" s="160" t="s">
        <v>5696</v>
      </c>
      <c r="J132" s="160" t="s">
        <v>7511</v>
      </c>
      <c r="K132" s="189" t="s">
        <v>197</v>
      </c>
      <c r="L132" s="159">
        <v>45589</v>
      </c>
      <c r="M132" s="213"/>
      <c r="N132" s="189"/>
      <c r="O132" s="231"/>
    </row>
    <row r="133" spans="1:15">
      <c r="A133" s="187">
        <v>123</v>
      </c>
      <c r="B133" s="285" t="s">
        <v>147</v>
      </c>
      <c r="C133" s="187" t="s">
        <v>2418</v>
      </c>
      <c r="D133" s="189" t="s">
        <v>7332</v>
      </c>
      <c r="E133" s="159">
        <v>45581</v>
      </c>
      <c r="F133" s="159">
        <v>45581</v>
      </c>
      <c r="G133" s="160" t="s">
        <v>5331</v>
      </c>
      <c r="H133" s="160" t="s">
        <v>7512</v>
      </c>
      <c r="I133" s="160" t="s">
        <v>7354</v>
      </c>
      <c r="J133" s="160" t="s">
        <v>7513</v>
      </c>
      <c r="K133" s="189" t="s">
        <v>195</v>
      </c>
      <c r="L133" s="159">
        <v>45589</v>
      </c>
      <c r="M133" s="213"/>
      <c r="N133" s="189"/>
      <c r="O133" s="231"/>
    </row>
    <row r="134" spans="1:15">
      <c r="A134" s="187">
        <v>124</v>
      </c>
      <c r="B134" s="285" t="s">
        <v>147</v>
      </c>
      <c r="C134" s="187" t="s">
        <v>3596</v>
      </c>
      <c r="D134" s="189" t="s">
        <v>7333</v>
      </c>
      <c r="E134" s="159">
        <v>45582</v>
      </c>
      <c r="F134" s="159">
        <v>45582</v>
      </c>
      <c r="G134" s="160" t="s">
        <v>5331</v>
      </c>
      <c r="H134" s="160" t="s">
        <v>7531</v>
      </c>
      <c r="I134" s="160" t="s">
        <v>6440</v>
      </c>
      <c r="J134" s="160" t="s">
        <v>6296</v>
      </c>
      <c r="K134" s="189" t="s">
        <v>195</v>
      </c>
      <c r="L134" s="159">
        <v>45589</v>
      </c>
      <c r="M134" s="213"/>
      <c r="N134" s="189"/>
      <c r="O134" s="231"/>
    </row>
    <row r="135" spans="1:15">
      <c r="A135" s="187">
        <v>125</v>
      </c>
      <c r="B135" s="285" t="s">
        <v>147</v>
      </c>
      <c r="C135" s="187" t="s">
        <v>2418</v>
      </c>
      <c r="D135" s="189" t="s">
        <v>7334</v>
      </c>
      <c r="E135" s="159">
        <v>45582</v>
      </c>
      <c r="F135" s="159">
        <v>45582</v>
      </c>
      <c r="G135" s="160" t="s">
        <v>5331</v>
      </c>
      <c r="H135" s="160" t="s">
        <v>7504</v>
      </c>
      <c r="I135" s="160" t="s">
        <v>7354</v>
      </c>
      <c r="J135" s="160" t="s">
        <v>7533</v>
      </c>
      <c r="K135" s="189" t="s">
        <v>195</v>
      </c>
      <c r="L135" s="159">
        <v>45586</v>
      </c>
      <c r="M135" s="213"/>
      <c r="N135" s="189"/>
      <c r="O135" s="231"/>
    </row>
    <row r="136" spans="1:15">
      <c r="A136" s="187">
        <v>126</v>
      </c>
      <c r="B136" s="285" t="s">
        <v>147</v>
      </c>
      <c r="C136" s="187" t="s">
        <v>2418</v>
      </c>
      <c r="D136" s="189" t="s">
        <v>7335</v>
      </c>
      <c r="E136" s="159">
        <v>45583</v>
      </c>
      <c r="F136" s="159">
        <v>45583</v>
      </c>
      <c r="G136" s="160" t="s">
        <v>5331</v>
      </c>
      <c r="H136" s="160" t="s">
        <v>7543</v>
      </c>
      <c r="I136" s="160" t="s">
        <v>7354</v>
      </c>
      <c r="J136" s="160" t="s">
        <v>7184</v>
      </c>
      <c r="K136" s="189" t="s">
        <v>197</v>
      </c>
      <c r="L136" s="159">
        <v>45589</v>
      </c>
      <c r="M136" s="213"/>
      <c r="N136" s="189"/>
      <c r="O136" s="231"/>
    </row>
    <row r="137" spans="1:15">
      <c r="A137" s="187">
        <v>127</v>
      </c>
      <c r="B137" s="284" t="s">
        <v>147</v>
      </c>
      <c r="C137" s="187" t="s">
        <v>3596</v>
      </c>
      <c r="D137" s="189" t="s">
        <v>7336</v>
      </c>
      <c r="E137" s="159">
        <v>45586</v>
      </c>
      <c r="F137" s="159">
        <v>45586</v>
      </c>
      <c r="G137" s="160" t="s">
        <v>7697</v>
      </c>
      <c r="H137" s="160" t="s">
        <v>7698</v>
      </c>
      <c r="I137" s="160" t="s">
        <v>7699</v>
      </c>
      <c r="J137" s="160" t="s">
        <v>7700</v>
      </c>
      <c r="K137" s="189" t="s">
        <v>197</v>
      </c>
      <c r="L137" s="159">
        <v>45589</v>
      </c>
      <c r="M137" s="213"/>
      <c r="N137" s="189"/>
      <c r="O137" s="231"/>
    </row>
    <row r="138" spans="1:15">
      <c r="A138" s="187">
        <v>128</v>
      </c>
      <c r="B138" s="285" t="s">
        <v>147</v>
      </c>
      <c r="C138" s="187" t="s">
        <v>2418</v>
      </c>
      <c r="D138" s="189" t="s">
        <v>7337</v>
      </c>
      <c r="E138" s="159">
        <v>45586</v>
      </c>
      <c r="F138" s="159">
        <v>45586</v>
      </c>
      <c r="G138" s="160" t="s">
        <v>7697</v>
      </c>
      <c r="H138" s="160" t="s">
        <v>7338</v>
      </c>
      <c r="I138" s="160" t="s">
        <v>7354</v>
      </c>
      <c r="J138" s="160" t="s">
        <v>5523</v>
      </c>
      <c r="K138" s="189" t="s">
        <v>195</v>
      </c>
      <c r="L138" s="159">
        <v>45589</v>
      </c>
      <c r="M138" s="213"/>
      <c r="N138" s="189"/>
      <c r="O138" s="231"/>
    </row>
    <row r="139" spans="1:15">
      <c r="A139" s="187">
        <v>129</v>
      </c>
      <c r="B139" s="285" t="s">
        <v>147</v>
      </c>
      <c r="C139" s="187" t="s">
        <v>2800</v>
      </c>
      <c r="D139" s="189" t="s">
        <v>7607</v>
      </c>
      <c r="E139" s="159">
        <v>45588</v>
      </c>
      <c r="F139" s="159">
        <v>45588</v>
      </c>
      <c r="G139" s="160" t="s">
        <v>5331</v>
      </c>
      <c r="H139" s="160" t="s">
        <v>7628</v>
      </c>
      <c r="I139" s="160" t="s">
        <v>5696</v>
      </c>
      <c r="J139" s="160" t="s">
        <v>7130</v>
      </c>
      <c r="K139" s="189" t="s">
        <v>197</v>
      </c>
      <c r="L139" s="159">
        <v>45596</v>
      </c>
      <c r="M139" s="213"/>
      <c r="N139" s="189"/>
      <c r="O139" s="231"/>
    </row>
    <row r="140" spans="1:15">
      <c r="A140" s="187">
        <v>130</v>
      </c>
      <c r="B140" s="285" t="s">
        <v>147</v>
      </c>
      <c r="C140" s="187" t="s">
        <v>2800</v>
      </c>
      <c r="D140" s="189" t="s">
        <v>7608</v>
      </c>
      <c r="E140" s="159">
        <v>45588</v>
      </c>
      <c r="F140" s="159">
        <v>45588</v>
      </c>
      <c r="G140" s="160" t="s">
        <v>5331</v>
      </c>
      <c r="H140" s="160" t="s">
        <v>7629</v>
      </c>
      <c r="I140" s="160" t="s">
        <v>7630</v>
      </c>
      <c r="J140" s="160" t="s">
        <v>7355</v>
      </c>
      <c r="K140" s="189" t="s">
        <v>195</v>
      </c>
      <c r="L140" s="159">
        <v>45596</v>
      </c>
      <c r="M140" s="213"/>
      <c r="N140" s="189"/>
      <c r="O140" s="231"/>
    </row>
    <row r="141" spans="1:15">
      <c r="A141" s="187">
        <v>131</v>
      </c>
      <c r="B141" s="285" t="s">
        <v>147</v>
      </c>
      <c r="C141" s="187" t="s">
        <v>2800</v>
      </c>
      <c r="D141" s="189" t="s">
        <v>7609</v>
      </c>
      <c r="E141" s="159">
        <v>45589</v>
      </c>
      <c r="F141" s="159">
        <v>45589</v>
      </c>
      <c r="G141" s="160" t="s">
        <v>5331</v>
      </c>
      <c r="H141" s="160" t="s">
        <v>7646</v>
      </c>
      <c r="I141" s="160" t="s">
        <v>7630</v>
      </c>
      <c r="J141" s="160" t="s">
        <v>7647</v>
      </c>
      <c r="K141" s="189" t="s">
        <v>195</v>
      </c>
      <c r="L141" s="159">
        <v>45596</v>
      </c>
      <c r="M141" s="213"/>
      <c r="N141" s="189"/>
      <c r="O141" s="231"/>
    </row>
    <row r="142" spans="1:15">
      <c r="A142" s="187">
        <v>132</v>
      </c>
      <c r="B142" s="285" t="s">
        <v>147</v>
      </c>
      <c r="C142" s="187" t="s">
        <v>3596</v>
      </c>
      <c r="D142" s="189" t="s">
        <v>7610</v>
      </c>
      <c r="E142" s="159">
        <v>45591</v>
      </c>
      <c r="F142" s="159">
        <v>45591</v>
      </c>
      <c r="G142" s="160" t="s">
        <v>5331</v>
      </c>
      <c r="H142" s="160" t="s">
        <v>7880</v>
      </c>
      <c r="I142" s="160" t="s">
        <v>7357</v>
      </c>
      <c r="J142" s="160" t="s">
        <v>6249</v>
      </c>
      <c r="K142" s="189" t="s">
        <v>197</v>
      </c>
      <c r="L142" s="159">
        <v>45602</v>
      </c>
      <c r="M142" s="213"/>
      <c r="N142" s="189"/>
      <c r="O142" s="231"/>
    </row>
    <row r="143" spans="1:15">
      <c r="A143" s="187">
        <v>133</v>
      </c>
      <c r="B143" s="285" t="s">
        <v>147</v>
      </c>
      <c r="C143" s="187" t="s">
        <v>2800</v>
      </c>
      <c r="D143" s="189" t="s">
        <v>7611</v>
      </c>
      <c r="E143" s="159">
        <v>45592</v>
      </c>
      <c r="F143" s="159">
        <v>45592</v>
      </c>
      <c r="G143" s="160" t="s">
        <v>5331</v>
      </c>
      <c r="H143" s="160" t="s">
        <v>7784</v>
      </c>
      <c r="I143" s="160" t="s">
        <v>7630</v>
      </c>
      <c r="J143" s="160" t="s">
        <v>7785</v>
      </c>
      <c r="K143" s="189" t="s">
        <v>195</v>
      </c>
      <c r="L143" s="159">
        <v>45596</v>
      </c>
      <c r="M143" s="213"/>
      <c r="N143" s="189"/>
      <c r="O143" s="231"/>
    </row>
    <row r="144" spans="1:15">
      <c r="A144" s="187"/>
      <c r="B144" s="285" t="s">
        <v>147</v>
      </c>
      <c r="C144" s="187" t="s">
        <v>3596</v>
      </c>
      <c r="D144" s="189" t="s">
        <v>7612</v>
      </c>
      <c r="E144" s="159">
        <v>45593</v>
      </c>
      <c r="F144" s="159">
        <v>45593</v>
      </c>
      <c r="G144" s="160" t="s">
        <v>5331</v>
      </c>
      <c r="H144" s="160" t="s">
        <v>7701</v>
      </c>
      <c r="I144" s="160" t="s">
        <v>4405</v>
      </c>
      <c r="J144" s="160" t="s">
        <v>7702</v>
      </c>
      <c r="K144" s="189" t="s">
        <v>195</v>
      </c>
      <c r="L144" s="159">
        <v>45602</v>
      </c>
      <c r="M144" s="213"/>
      <c r="N144" s="189"/>
      <c r="O144" s="231"/>
    </row>
    <row r="145" spans="1:15">
      <c r="A145" s="187"/>
      <c r="B145" s="285" t="s">
        <v>147</v>
      </c>
      <c r="C145" s="187" t="s">
        <v>2800</v>
      </c>
      <c r="D145" s="189" t="s">
        <v>7613</v>
      </c>
      <c r="E145" s="159">
        <v>45593</v>
      </c>
      <c r="F145" s="159">
        <v>45593</v>
      </c>
      <c r="G145" s="160" t="s">
        <v>5331</v>
      </c>
      <c r="H145" s="160" t="s">
        <v>7703</v>
      </c>
      <c r="I145" s="160" t="s">
        <v>7630</v>
      </c>
      <c r="J145" s="160" t="s">
        <v>7704</v>
      </c>
      <c r="K145" s="189" t="s">
        <v>195</v>
      </c>
      <c r="L145" s="159">
        <v>45596</v>
      </c>
      <c r="M145" s="213"/>
      <c r="N145" s="189"/>
      <c r="O145" s="231"/>
    </row>
    <row r="146" spans="1:15">
      <c r="A146" s="187"/>
      <c r="B146" s="285" t="s">
        <v>147</v>
      </c>
      <c r="C146" s="187" t="s">
        <v>2800</v>
      </c>
      <c r="D146" s="189" t="s">
        <v>7614</v>
      </c>
      <c r="E146" s="159">
        <v>45594</v>
      </c>
      <c r="F146" s="159">
        <v>45594</v>
      </c>
      <c r="G146" s="160" t="s">
        <v>5331</v>
      </c>
      <c r="H146" s="160" t="s">
        <v>7703</v>
      </c>
      <c r="I146" s="160" t="s">
        <v>7630</v>
      </c>
      <c r="J146" s="160" t="s">
        <v>7743</v>
      </c>
      <c r="K146" s="189" t="s">
        <v>195</v>
      </c>
      <c r="L146" s="159">
        <v>45602</v>
      </c>
      <c r="M146" s="213"/>
      <c r="N146" s="189"/>
      <c r="O146" s="231"/>
    </row>
    <row r="147" spans="1:15">
      <c r="A147" s="187"/>
      <c r="B147" s="285" t="s">
        <v>147</v>
      </c>
      <c r="C147" s="187" t="s">
        <v>3408</v>
      </c>
      <c r="D147" s="189" t="s">
        <v>7615</v>
      </c>
      <c r="E147" s="159">
        <v>45594</v>
      </c>
      <c r="F147" s="159">
        <v>45594</v>
      </c>
      <c r="G147" s="160" t="s">
        <v>5331</v>
      </c>
      <c r="H147" s="160" t="s">
        <v>7744</v>
      </c>
      <c r="I147" s="160" t="s">
        <v>5706</v>
      </c>
      <c r="J147" s="160" t="s">
        <v>7511</v>
      </c>
      <c r="K147" s="189" t="s">
        <v>197</v>
      </c>
      <c r="L147" s="159">
        <v>45602</v>
      </c>
      <c r="M147" s="213"/>
      <c r="N147" s="189"/>
      <c r="O147" s="231"/>
    </row>
    <row r="148" spans="1:15">
      <c r="A148" s="187"/>
      <c r="B148" s="285" t="s">
        <v>147</v>
      </c>
      <c r="C148" s="187" t="s">
        <v>2800</v>
      </c>
      <c r="D148" s="189" t="s">
        <v>7616</v>
      </c>
      <c r="E148" s="159">
        <v>45595</v>
      </c>
      <c r="F148" s="159">
        <v>45595</v>
      </c>
      <c r="G148" s="160" t="s">
        <v>5331</v>
      </c>
      <c r="H148" s="160" t="s">
        <v>7764</v>
      </c>
      <c r="I148" s="160" t="s">
        <v>7630</v>
      </c>
      <c r="J148" s="160" t="s">
        <v>7765</v>
      </c>
      <c r="K148" s="189" t="s">
        <v>195</v>
      </c>
      <c r="L148" s="159">
        <v>45602</v>
      </c>
      <c r="M148" s="213"/>
      <c r="N148" s="189"/>
      <c r="O148" s="231"/>
    </row>
    <row r="149" spans="1:15">
      <c r="A149" s="163"/>
      <c r="B149" s="285" t="s">
        <v>147</v>
      </c>
      <c r="C149" s="187" t="s">
        <v>2800</v>
      </c>
      <c r="D149" s="189" t="s">
        <v>7617</v>
      </c>
      <c r="E149" s="159">
        <v>45595</v>
      </c>
      <c r="F149" s="159">
        <v>45596</v>
      </c>
      <c r="G149" s="160" t="s">
        <v>5331</v>
      </c>
      <c r="H149" s="160" t="s">
        <v>7766</v>
      </c>
      <c r="I149" s="160" t="s">
        <v>7630</v>
      </c>
      <c r="J149" s="163" t="s">
        <v>7184</v>
      </c>
      <c r="K149" s="164" t="s">
        <v>195</v>
      </c>
      <c r="L149" s="159">
        <v>45602</v>
      </c>
      <c r="M149" s="163"/>
      <c r="N149" s="163"/>
      <c r="O149" s="163"/>
    </row>
    <row r="150" spans="1:15">
      <c r="A150" s="163"/>
      <c r="B150" s="285" t="s">
        <v>147</v>
      </c>
      <c r="C150" s="187" t="s">
        <v>2800</v>
      </c>
      <c r="D150" s="189" t="s">
        <v>7618</v>
      </c>
      <c r="E150" s="165">
        <v>45598</v>
      </c>
      <c r="F150" s="165">
        <v>45598</v>
      </c>
      <c r="G150" s="160" t="s">
        <v>5331</v>
      </c>
      <c r="H150" s="163" t="s">
        <v>7338</v>
      </c>
      <c r="I150" s="160" t="s">
        <v>7630</v>
      </c>
      <c r="J150" s="163" t="s">
        <v>5523</v>
      </c>
      <c r="K150" s="164" t="s">
        <v>195</v>
      </c>
      <c r="L150" s="159">
        <v>45602</v>
      </c>
      <c r="M150" s="163"/>
      <c r="N150" s="163"/>
      <c r="O150" s="163"/>
    </row>
    <row r="151" spans="1:15">
      <c r="A151" s="163"/>
      <c r="B151" s="285" t="s">
        <v>147</v>
      </c>
      <c r="C151" s="187" t="s">
        <v>2800</v>
      </c>
      <c r="D151" s="189" t="s">
        <v>7619</v>
      </c>
      <c r="E151" s="165">
        <v>45598</v>
      </c>
      <c r="F151" s="165">
        <v>45598</v>
      </c>
      <c r="G151" s="160" t="s">
        <v>5331</v>
      </c>
      <c r="H151" s="163" t="s">
        <v>7881</v>
      </c>
      <c r="I151" s="160" t="s">
        <v>7630</v>
      </c>
      <c r="J151" s="163" t="s">
        <v>7882</v>
      </c>
      <c r="K151" s="164" t="s">
        <v>195</v>
      </c>
      <c r="L151" s="159">
        <v>45602</v>
      </c>
      <c r="M151" s="163"/>
      <c r="N151" s="163"/>
      <c r="O151" s="163"/>
    </row>
    <row r="152" spans="1:15">
      <c r="A152" s="163"/>
      <c r="B152" s="285" t="s">
        <v>147</v>
      </c>
      <c r="C152" s="187" t="s">
        <v>3408</v>
      </c>
      <c r="D152" s="189" t="s">
        <v>7620</v>
      </c>
      <c r="E152" s="165">
        <v>45600</v>
      </c>
      <c r="F152" s="165">
        <v>45601</v>
      </c>
      <c r="G152" s="163" t="s">
        <v>5331</v>
      </c>
      <c r="H152" s="163" t="s">
        <v>7213</v>
      </c>
      <c r="I152" s="163" t="s">
        <v>5706</v>
      </c>
      <c r="J152" s="163" t="s">
        <v>7865</v>
      </c>
      <c r="K152" s="164" t="s">
        <v>197</v>
      </c>
      <c r="L152" s="165">
        <v>45605</v>
      </c>
      <c r="M152" s="163"/>
      <c r="N152" s="163"/>
      <c r="O152" s="163"/>
    </row>
    <row r="153" spans="1:15">
      <c r="A153" s="163"/>
      <c r="B153" s="285" t="s">
        <v>147</v>
      </c>
      <c r="C153" s="187" t="s">
        <v>3408</v>
      </c>
      <c r="D153" s="189" t="s">
        <v>7621</v>
      </c>
      <c r="E153" s="165">
        <v>45601</v>
      </c>
      <c r="F153" s="165">
        <v>45601</v>
      </c>
      <c r="G153" s="163" t="s">
        <v>5331</v>
      </c>
      <c r="H153" s="163" t="s">
        <v>7933</v>
      </c>
      <c r="I153" s="163" t="s">
        <v>7934</v>
      </c>
      <c r="J153" s="163" t="s">
        <v>7935</v>
      </c>
      <c r="K153" s="164" t="s">
        <v>195</v>
      </c>
      <c r="L153" s="165">
        <v>45605</v>
      </c>
      <c r="M153" s="163"/>
      <c r="N153" s="163"/>
      <c r="O153" s="163"/>
    </row>
    <row r="154" spans="1:15">
      <c r="A154" s="163"/>
      <c r="B154" s="285" t="s">
        <v>147</v>
      </c>
      <c r="C154" s="187" t="s">
        <v>3408</v>
      </c>
      <c r="D154" s="189" t="s">
        <v>7622</v>
      </c>
      <c r="E154" s="165">
        <v>45602</v>
      </c>
      <c r="F154" s="165">
        <v>45602</v>
      </c>
      <c r="G154" s="163" t="s">
        <v>5331</v>
      </c>
      <c r="H154" s="163" t="s">
        <v>7936</v>
      </c>
      <c r="I154" s="163" t="s">
        <v>7934</v>
      </c>
      <c r="J154" s="163" t="s">
        <v>7937</v>
      </c>
      <c r="K154" s="164" t="s">
        <v>195</v>
      </c>
      <c r="L154" s="165">
        <v>45605</v>
      </c>
      <c r="M154" s="163"/>
      <c r="N154" s="163"/>
      <c r="O154" s="163"/>
    </row>
    <row r="155" spans="1:15">
      <c r="A155" s="163"/>
      <c r="B155" s="285" t="s">
        <v>147</v>
      </c>
      <c r="C155" s="187" t="s">
        <v>3596</v>
      </c>
      <c r="D155" s="189" t="s">
        <v>7623</v>
      </c>
      <c r="E155" s="165">
        <v>45603</v>
      </c>
      <c r="F155" s="165">
        <v>45603</v>
      </c>
      <c r="G155" s="163" t="s">
        <v>5331</v>
      </c>
      <c r="H155" s="163" t="s">
        <v>7905</v>
      </c>
      <c r="I155" s="163" t="s">
        <v>7357</v>
      </c>
      <c r="J155" s="163" t="s">
        <v>7906</v>
      </c>
      <c r="K155" s="164" t="s">
        <v>195</v>
      </c>
      <c r="L155" s="165">
        <v>45610</v>
      </c>
      <c r="M155" s="163"/>
      <c r="N155" s="163"/>
      <c r="O155" s="163"/>
    </row>
    <row r="156" spans="1:15">
      <c r="A156" s="163"/>
      <c r="B156" s="285" t="s">
        <v>147</v>
      </c>
      <c r="C156" s="187" t="s">
        <v>3408</v>
      </c>
      <c r="D156" s="189" t="s">
        <v>7624</v>
      </c>
      <c r="E156" s="165">
        <v>45605</v>
      </c>
      <c r="F156" s="165">
        <v>45605</v>
      </c>
      <c r="G156" s="163" t="s">
        <v>5331</v>
      </c>
      <c r="H156" s="163" t="s">
        <v>7938</v>
      </c>
      <c r="I156" s="163" t="s">
        <v>7934</v>
      </c>
      <c r="J156" s="163" t="s">
        <v>7939</v>
      </c>
      <c r="K156" s="164" t="s">
        <v>195</v>
      </c>
      <c r="L156" s="165">
        <v>45610</v>
      </c>
      <c r="M156" s="163"/>
      <c r="N156" s="163"/>
      <c r="O156" s="163"/>
    </row>
    <row r="157" spans="1:15">
      <c r="A157" s="163"/>
      <c r="B157" s="285" t="s">
        <v>147</v>
      </c>
      <c r="C157" s="187" t="s">
        <v>3408</v>
      </c>
      <c r="D157" s="189" t="s">
        <v>7625</v>
      </c>
      <c r="E157" s="165">
        <v>45606</v>
      </c>
      <c r="F157" s="165">
        <v>45606</v>
      </c>
      <c r="G157" s="163" t="s">
        <v>5331</v>
      </c>
      <c r="H157" s="163" t="s">
        <v>7234</v>
      </c>
      <c r="I157" s="163" t="s">
        <v>7934</v>
      </c>
      <c r="J157" s="163" t="s">
        <v>7282</v>
      </c>
      <c r="K157" s="164" t="s">
        <v>195</v>
      </c>
      <c r="L157" s="165">
        <v>45610</v>
      </c>
      <c r="M157" s="163"/>
      <c r="N157" s="163"/>
      <c r="O157" s="163"/>
    </row>
    <row r="158" spans="1:15">
      <c r="A158" s="163"/>
      <c r="B158" s="285" t="s">
        <v>147</v>
      </c>
      <c r="C158" s="187" t="s">
        <v>3408</v>
      </c>
      <c r="D158" s="189" t="s">
        <v>7626</v>
      </c>
      <c r="E158" s="165">
        <v>45607</v>
      </c>
      <c r="F158" s="165">
        <v>45607</v>
      </c>
      <c r="G158" s="163" t="s">
        <v>5331</v>
      </c>
      <c r="H158" s="163" t="s">
        <v>7961</v>
      </c>
      <c r="I158" s="163" t="s">
        <v>7934</v>
      </c>
      <c r="J158" s="163" t="s">
        <v>7962</v>
      </c>
      <c r="K158" s="164" t="s">
        <v>195</v>
      </c>
      <c r="L158" s="165">
        <v>45610</v>
      </c>
      <c r="M158" s="163"/>
      <c r="N158" s="163"/>
      <c r="O158" s="163"/>
    </row>
    <row r="159" spans="1:15">
      <c r="A159" s="163"/>
      <c r="B159" s="285" t="s">
        <v>147</v>
      </c>
      <c r="C159" s="187" t="s">
        <v>3408</v>
      </c>
      <c r="D159" s="189" t="s">
        <v>7627</v>
      </c>
      <c r="E159" s="165">
        <v>45607</v>
      </c>
      <c r="F159" s="165">
        <v>45607</v>
      </c>
      <c r="G159" s="163" t="s">
        <v>5331</v>
      </c>
      <c r="H159" s="163" t="s">
        <v>7976</v>
      </c>
      <c r="I159" s="163" t="s">
        <v>7934</v>
      </c>
      <c r="J159" s="163" t="s">
        <v>7977</v>
      </c>
      <c r="K159" s="164" t="s">
        <v>195</v>
      </c>
      <c r="L159" s="165">
        <v>45614</v>
      </c>
      <c r="M159" s="163"/>
      <c r="N159" s="163"/>
      <c r="O159" s="163"/>
    </row>
    <row r="160" spans="1:15">
      <c r="A160" s="163"/>
      <c r="B160" s="187" t="s">
        <v>147</v>
      </c>
      <c r="C160" s="292" t="s">
        <v>3440</v>
      </c>
      <c r="D160" s="189" t="s">
        <v>7940</v>
      </c>
      <c r="E160" s="165">
        <v>45608</v>
      </c>
      <c r="F160" s="165">
        <v>45608</v>
      </c>
      <c r="G160" s="163" t="s">
        <v>5331</v>
      </c>
      <c r="H160" s="163" t="s">
        <v>7744</v>
      </c>
      <c r="I160" s="163" t="s">
        <v>5852</v>
      </c>
      <c r="J160" s="163" t="s">
        <v>7511</v>
      </c>
      <c r="K160" s="164" t="s">
        <v>197</v>
      </c>
      <c r="L160" s="165">
        <v>45624</v>
      </c>
      <c r="M160" s="163"/>
      <c r="N160" s="163"/>
      <c r="O160" s="163"/>
    </row>
    <row r="161" spans="1:15">
      <c r="A161" s="163"/>
      <c r="B161" s="187" t="s">
        <v>147</v>
      </c>
      <c r="C161" s="187" t="s">
        <v>3408</v>
      </c>
      <c r="D161" s="189" t="s">
        <v>7941</v>
      </c>
      <c r="E161" s="165">
        <v>45609</v>
      </c>
      <c r="F161" s="165">
        <v>45609</v>
      </c>
      <c r="G161" s="163" t="s">
        <v>5331</v>
      </c>
      <c r="H161" s="163" t="s">
        <v>7978</v>
      </c>
      <c r="I161" s="163" t="s">
        <v>7934</v>
      </c>
      <c r="J161" s="163" t="s">
        <v>7503</v>
      </c>
      <c r="K161" s="164" t="s">
        <v>195</v>
      </c>
      <c r="L161" s="165">
        <v>45614</v>
      </c>
      <c r="M161" s="163"/>
      <c r="N161" s="163"/>
      <c r="O161" s="163"/>
    </row>
    <row r="162" spans="1:15">
      <c r="A162" s="163"/>
      <c r="B162" s="187" t="s">
        <v>147</v>
      </c>
      <c r="C162" s="187" t="s">
        <v>3408</v>
      </c>
      <c r="D162" s="189" t="s">
        <v>7942</v>
      </c>
      <c r="E162" s="165">
        <v>45624</v>
      </c>
      <c r="F162" s="165">
        <v>45624</v>
      </c>
      <c r="G162" s="163" t="s">
        <v>5331</v>
      </c>
      <c r="H162" s="163" t="s">
        <v>7997</v>
      </c>
      <c r="I162" s="163" t="s">
        <v>7934</v>
      </c>
      <c r="J162" s="163" t="s">
        <v>7998</v>
      </c>
      <c r="K162" s="164" t="s">
        <v>195</v>
      </c>
      <c r="L162" s="165">
        <v>45628</v>
      </c>
      <c r="M162" s="163"/>
      <c r="N162" s="163"/>
      <c r="O162" s="163"/>
    </row>
    <row r="163" spans="1:15">
      <c r="A163" s="163"/>
      <c r="B163" s="187" t="s">
        <v>147</v>
      </c>
      <c r="C163" s="187" t="s">
        <v>7806</v>
      </c>
      <c r="D163" s="189" t="s">
        <v>7943</v>
      </c>
      <c r="E163" s="165">
        <v>45625</v>
      </c>
      <c r="F163" s="165">
        <v>45625</v>
      </c>
      <c r="G163" s="163" t="s">
        <v>5331</v>
      </c>
      <c r="H163" s="163" t="s">
        <v>7178</v>
      </c>
      <c r="I163" s="163" t="s">
        <v>5852</v>
      </c>
      <c r="J163" s="163" t="s">
        <v>8013</v>
      </c>
      <c r="K163" s="164" t="s">
        <v>197</v>
      </c>
      <c r="L163" s="165">
        <v>45636</v>
      </c>
      <c r="M163" s="163"/>
      <c r="N163" s="163"/>
      <c r="O163" s="163"/>
    </row>
    <row r="164" spans="1:15">
      <c r="A164" s="163"/>
      <c r="B164" s="187" t="s">
        <v>147</v>
      </c>
      <c r="C164" s="187" t="s">
        <v>3440</v>
      </c>
      <c r="D164" s="189" t="s">
        <v>7944</v>
      </c>
      <c r="E164" s="165">
        <v>45625</v>
      </c>
      <c r="F164" s="165">
        <v>45625</v>
      </c>
      <c r="G164" s="163" t="s">
        <v>5331</v>
      </c>
      <c r="H164" s="163" t="s">
        <v>8016</v>
      </c>
      <c r="I164" s="163" t="s">
        <v>8017</v>
      </c>
      <c r="J164" s="163" t="s">
        <v>8018</v>
      </c>
      <c r="K164" s="164" t="s">
        <v>195</v>
      </c>
      <c r="L164" s="165">
        <v>45636</v>
      </c>
      <c r="M164" s="163"/>
      <c r="N164" s="163"/>
      <c r="O164" s="163"/>
    </row>
    <row r="165" spans="1:15">
      <c r="A165" s="163"/>
      <c r="B165" s="187" t="s">
        <v>147</v>
      </c>
      <c r="C165" s="187" t="s">
        <v>3440</v>
      </c>
      <c r="D165" s="189" t="s">
        <v>7945</v>
      </c>
      <c r="E165" s="165">
        <v>45626</v>
      </c>
      <c r="F165" s="165">
        <v>45626</v>
      </c>
      <c r="G165" s="163" t="s">
        <v>5331</v>
      </c>
      <c r="H165" s="163" t="s">
        <v>8028</v>
      </c>
      <c r="I165" s="163" t="s">
        <v>8017</v>
      </c>
      <c r="J165" s="163" t="s">
        <v>8029</v>
      </c>
      <c r="K165" s="164" t="s">
        <v>195</v>
      </c>
      <c r="L165" s="165">
        <v>45636</v>
      </c>
      <c r="M165" s="163"/>
      <c r="N165" s="163"/>
      <c r="O165" s="163"/>
    </row>
    <row r="166" spans="1:15">
      <c r="A166" s="163"/>
      <c r="B166" s="187" t="s">
        <v>147</v>
      </c>
      <c r="C166" s="187" t="s">
        <v>3596</v>
      </c>
      <c r="D166" s="189" t="s">
        <v>7946</v>
      </c>
      <c r="E166" s="165">
        <v>45627</v>
      </c>
      <c r="F166" s="165">
        <v>45627</v>
      </c>
      <c r="G166" s="163" t="s">
        <v>5331</v>
      </c>
      <c r="H166" s="163" t="s">
        <v>8033</v>
      </c>
      <c r="I166" s="163" t="s">
        <v>8034</v>
      </c>
      <c r="J166" s="163" t="s">
        <v>7906</v>
      </c>
      <c r="K166" s="164" t="s">
        <v>195</v>
      </c>
      <c r="L166" s="165">
        <v>45642</v>
      </c>
      <c r="M166" s="163"/>
      <c r="N166" s="163"/>
      <c r="O166" s="163"/>
    </row>
    <row r="167" spans="1:15">
      <c r="A167" s="163"/>
      <c r="B167" s="187" t="s">
        <v>147</v>
      </c>
      <c r="C167" s="187" t="s">
        <v>3440</v>
      </c>
      <c r="D167" s="189" t="s">
        <v>7947</v>
      </c>
      <c r="E167" s="165">
        <v>45627</v>
      </c>
      <c r="F167" s="165">
        <v>45627</v>
      </c>
      <c r="G167" s="163" t="s">
        <v>5331</v>
      </c>
      <c r="H167" s="163" t="s">
        <v>8035</v>
      </c>
      <c r="I167" s="163" t="s">
        <v>6273</v>
      </c>
      <c r="J167" s="163" t="s">
        <v>7147</v>
      </c>
      <c r="K167" s="164" t="s">
        <v>195</v>
      </c>
      <c r="L167" s="165">
        <v>45636</v>
      </c>
      <c r="M167" s="163"/>
      <c r="N167" s="163"/>
      <c r="O167" s="163"/>
    </row>
    <row r="168" spans="1:15">
      <c r="A168" s="163"/>
      <c r="B168" s="187" t="s">
        <v>147</v>
      </c>
      <c r="C168" s="187" t="s">
        <v>3440</v>
      </c>
      <c r="D168" s="189" t="s">
        <v>7948</v>
      </c>
      <c r="E168" s="165" t="s">
        <v>8091</v>
      </c>
      <c r="F168" s="165" t="s">
        <v>8091</v>
      </c>
      <c r="G168" s="163" t="s">
        <v>8092</v>
      </c>
      <c r="H168" s="163" t="s">
        <v>8093</v>
      </c>
      <c r="I168" s="163" t="s">
        <v>8017</v>
      </c>
      <c r="J168" s="163" t="s">
        <v>8094</v>
      </c>
      <c r="K168" s="164" t="s">
        <v>195</v>
      </c>
      <c r="L168" s="165">
        <v>45636</v>
      </c>
      <c r="M168" s="163"/>
      <c r="N168" s="163"/>
      <c r="O168" s="163"/>
    </row>
    <row r="169" spans="1:15">
      <c r="A169" s="163"/>
      <c r="B169" s="187" t="s">
        <v>147</v>
      </c>
      <c r="C169" s="187" t="s">
        <v>3440</v>
      </c>
      <c r="D169" s="189" t="s">
        <v>7949</v>
      </c>
      <c r="E169" s="165">
        <v>45632</v>
      </c>
      <c r="F169" s="165">
        <v>45632</v>
      </c>
      <c r="G169" s="163" t="s">
        <v>5331</v>
      </c>
      <c r="H169" s="163" t="s">
        <v>8087</v>
      </c>
      <c r="I169" s="163" t="s">
        <v>8017</v>
      </c>
      <c r="J169" s="163" t="s">
        <v>8088</v>
      </c>
      <c r="K169" s="164" t="s">
        <v>195</v>
      </c>
      <c r="L169" s="165">
        <v>45636</v>
      </c>
      <c r="M169" s="163"/>
      <c r="N169" s="163"/>
      <c r="O169" s="163"/>
    </row>
    <row r="170" spans="1:15">
      <c r="A170" s="163"/>
      <c r="B170" s="187" t="s">
        <v>147</v>
      </c>
      <c r="C170" s="187" t="s">
        <v>3440</v>
      </c>
      <c r="D170" s="189" t="s">
        <v>7950</v>
      </c>
      <c r="E170" s="165">
        <v>45633</v>
      </c>
      <c r="F170" s="165">
        <v>45633</v>
      </c>
      <c r="G170" s="163" t="s">
        <v>5331</v>
      </c>
      <c r="H170" s="163" t="s">
        <v>8115</v>
      </c>
      <c r="I170" s="163" t="s">
        <v>8017</v>
      </c>
      <c r="J170" s="163" t="s">
        <v>8116</v>
      </c>
      <c r="K170" s="164" t="s">
        <v>195</v>
      </c>
      <c r="L170" s="165">
        <v>45636</v>
      </c>
      <c r="M170" s="163"/>
      <c r="N170" s="163"/>
      <c r="O170" s="163"/>
    </row>
    <row r="171" spans="1:15">
      <c r="A171" s="163"/>
      <c r="B171" s="187" t="s">
        <v>147</v>
      </c>
      <c r="C171" s="187" t="s">
        <v>3596</v>
      </c>
      <c r="D171" s="189" t="s">
        <v>7951</v>
      </c>
      <c r="E171" s="165">
        <v>45635</v>
      </c>
      <c r="F171" s="165">
        <v>45635</v>
      </c>
      <c r="G171" s="163" t="s">
        <v>8092</v>
      </c>
      <c r="H171" s="163" t="s">
        <v>8117</v>
      </c>
      <c r="I171" s="163" t="s">
        <v>7357</v>
      </c>
      <c r="J171" s="163" t="s">
        <v>8118</v>
      </c>
      <c r="K171" s="164" t="s">
        <v>195</v>
      </c>
      <c r="L171" s="165">
        <v>45636</v>
      </c>
      <c r="M171" s="163"/>
      <c r="N171" s="163"/>
      <c r="O171" s="163"/>
    </row>
    <row r="172" spans="1:15">
      <c r="A172" s="163"/>
      <c r="B172" s="187" t="s">
        <v>147</v>
      </c>
      <c r="C172" s="187" t="s">
        <v>3440</v>
      </c>
      <c r="D172" s="189" t="s">
        <v>7952</v>
      </c>
      <c r="E172" s="165">
        <v>45635</v>
      </c>
      <c r="F172" s="165">
        <v>45635</v>
      </c>
      <c r="G172" s="163" t="s">
        <v>5331</v>
      </c>
      <c r="H172" s="163" t="s">
        <v>8119</v>
      </c>
      <c r="I172" s="163" t="s">
        <v>8017</v>
      </c>
      <c r="J172" s="163" t="s">
        <v>8120</v>
      </c>
      <c r="K172" s="164" t="s">
        <v>195</v>
      </c>
      <c r="L172" s="165">
        <v>45636</v>
      </c>
      <c r="M172" s="163"/>
      <c r="N172" s="163"/>
      <c r="O172" s="163"/>
    </row>
    <row r="173" spans="1:15">
      <c r="A173" s="163"/>
      <c r="B173" s="187" t="s">
        <v>147</v>
      </c>
      <c r="C173" s="292" t="s">
        <v>3440</v>
      </c>
      <c r="D173" s="189" t="s">
        <v>7953</v>
      </c>
      <c r="E173" s="165">
        <v>45635</v>
      </c>
      <c r="F173" s="165">
        <v>45635</v>
      </c>
      <c r="G173" s="163" t="s">
        <v>5331</v>
      </c>
      <c r="H173" s="163" t="s">
        <v>8206</v>
      </c>
      <c r="I173" s="163" t="s">
        <v>8017</v>
      </c>
      <c r="J173" s="163" t="s">
        <v>7503</v>
      </c>
      <c r="K173" s="164" t="s">
        <v>195</v>
      </c>
      <c r="L173" s="165">
        <v>45642</v>
      </c>
      <c r="M173" s="163"/>
      <c r="N173" s="163"/>
      <c r="O173" s="163"/>
    </row>
    <row r="174" spans="1:15">
      <c r="A174" s="163"/>
      <c r="B174" s="187" t="s">
        <v>147</v>
      </c>
      <c r="C174" s="187" t="s">
        <v>3641</v>
      </c>
      <c r="D174" s="189" t="s">
        <v>7954</v>
      </c>
      <c r="E174" s="165">
        <v>45635</v>
      </c>
      <c r="F174" s="165">
        <v>45635</v>
      </c>
      <c r="G174" s="163" t="s">
        <v>5331</v>
      </c>
      <c r="H174" s="163" t="s">
        <v>7744</v>
      </c>
      <c r="I174" s="163" t="s">
        <v>5927</v>
      </c>
      <c r="J174" s="163" t="s">
        <v>7511</v>
      </c>
      <c r="K174" s="164" t="s">
        <v>197</v>
      </c>
      <c r="L174" s="165">
        <v>45642</v>
      </c>
      <c r="M174" s="163"/>
      <c r="N174" s="163"/>
      <c r="O174" s="163"/>
    </row>
    <row r="175" spans="1:15">
      <c r="A175" s="163"/>
      <c r="B175" s="187" t="s">
        <v>147</v>
      </c>
      <c r="C175" s="187" t="s">
        <v>3440</v>
      </c>
      <c r="D175" s="189" t="s">
        <v>7955</v>
      </c>
      <c r="E175" s="165">
        <v>45637</v>
      </c>
      <c r="F175" s="165">
        <v>45637</v>
      </c>
      <c r="G175" s="163" t="s">
        <v>5331</v>
      </c>
      <c r="H175" s="163" t="s">
        <v>8108</v>
      </c>
      <c r="I175" s="163" t="s">
        <v>8017</v>
      </c>
      <c r="J175" s="163" t="s">
        <v>8109</v>
      </c>
      <c r="K175" s="164" t="s">
        <v>195</v>
      </c>
      <c r="L175" s="165">
        <v>45642</v>
      </c>
      <c r="M175" s="163"/>
      <c r="N175" s="163"/>
      <c r="O175" s="163"/>
    </row>
    <row r="176" spans="1:15">
      <c r="A176" s="163"/>
      <c r="B176" s="187" t="s">
        <v>147</v>
      </c>
      <c r="C176" s="187" t="s">
        <v>3440</v>
      </c>
      <c r="D176" s="189" t="s">
        <v>7956</v>
      </c>
      <c r="E176" s="165">
        <v>45639</v>
      </c>
      <c r="F176" s="165">
        <v>45639</v>
      </c>
      <c r="G176" s="163" t="s">
        <v>5331</v>
      </c>
      <c r="H176" s="163" t="s">
        <v>5437</v>
      </c>
      <c r="I176" s="163" t="s">
        <v>8017</v>
      </c>
      <c r="J176" s="163" t="s">
        <v>8143</v>
      </c>
      <c r="K176" s="164" t="s">
        <v>195</v>
      </c>
      <c r="L176" s="165">
        <v>45642</v>
      </c>
      <c r="M176" s="163"/>
      <c r="N176" s="163"/>
      <c r="O176" s="163"/>
    </row>
    <row r="177" spans="1:15">
      <c r="A177" s="163"/>
      <c r="B177" s="187" t="s">
        <v>147</v>
      </c>
      <c r="C177" s="187" t="s">
        <v>3641</v>
      </c>
      <c r="D177" s="189" t="s">
        <v>7957</v>
      </c>
      <c r="E177" s="165">
        <v>45641</v>
      </c>
      <c r="F177" s="165">
        <v>45641</v>
      </c>
      <c r="G177" s="163" t="s">
        <v>5331</v>
      </c>
      <c r="H177" s="163" t="s">
        <v>7178</v>
      </c>
      <c r="I177" s="163" t="s">
        <v>5927</v>
      </c>
      <c r="J177" s="163" t="s">
        <v>7130</v>
      </c>
      <c r="K177" s="164" t="s">
        <v>197</v>
      </c>
      <c r="L177" s="165">
        <v>45649</v>
      </c>
      <c r="M177" s="163"/>
      <c r="N177" s="163"/>
      <c r="O177" s="163"/>
    </row>
    <row r="178" spans="1:15">
      <c r="A178" s="163"/>
      <c r="B178" s="187" t="s">
        <v>147</v>
      </c>
      <c r="C178" s="187" t="s">
        <v>3641</v>
      </c>
      <c r="D178" s="189" t="s">
        <v>7958</v>
      </c>
      <c r="E178" s="165">
        <v>45642</v>
      </c>
      <c r="F178" s="165">
        <v>45642</v>
      </c>
      <c r="G178" s="163" t="s">
        <v>5331</v>
      </c>
      <c r="H178" s="163" t="s">
        <v>8152</v>
      </c>
      <c r="I178" s="163" t="s">
        <v>8153</v>
      </c>
      <c r="J178" s="163" t="s">
        <v>7355</v>
      </c>
      <c r="K178" s="164" t="s">
        <v>195</v>
      </c>
      <c r="L178" s="165">
        <v>45645</v>
      </c>
      <c r="M178" s="163"/>
      <c r="N178" s="163"/>
      <c r="O178" s="163"/>
    </row>
    <row r="179" spans="1:15">
      <c r="A179" s="163"/>
      <c r="B179" s="187" t="s">
        <v>147</v>
      </c>
      <c r="C179" s="187" t="s">
        <v>3641</v>
      </c>
      <c r="D179" s="189" t="s">
        <v>7959</v>
      </c>
      <c r="E179" s="165">
        <v>45642</v>
      </c>
      <c r="F179" s="165">
        <v>45642</v>
      </c>
      <c r="G179" s="163" t="s">
        <v>5331</v>
      </c>
      <c r="H179" s="163" t="s">
        <v>8035</v>
      </c>
      <c r="I179" s="163" t="s">
        <v>6698</v>
      </c>
      <c r="J179" s="163" t="s">
        <v>7147</v>
      </c>
      <c r="K179" s="164" t="s">
        <v>195</v>
      </c>
      <c r="L179" s="165">
        <v>45645</v>
      </c>
      <c r="M179" s="163"/>
      <c r="N179" s="163"/>
      <c r="O179" s="163"/>
    </row>
    <row r="180" spans="1:15">
      <c r="A180" s="163"/>
      <c r="B180" s="187" t="s">
        <v>147</v>
      </c>
      <c r="C180" s="187" t="s">
        <v>3641</v>
      </c>
      <c r="D180" s="189" t="s">
        <v>7960</v>
      </c>
      <c r="E180" s="165">
        <v>45643</v>
      </c>
      <c r="F180" s="165">
        <v>45643</v>
      </c>
      <c r="G180" s="163" t="s">
        <v>5331</v>
      </c>
      <c r="H180" s="163" t="s">
        <v>8191</v>
      </c>
      <c r="I180" s="163" t="s">
        <v>8153</v>
      </c>
      <c r="J180" s="163" t="s">
        <v>8192</v>
      </c>
      <c r="K180" s="164" t="s">
        <v>195</v>
      </c>
      <c r="L180" s="165">
        <v>45645</v>
      </c>
      <c r="M180" s="163"/>
      <c r="N180" s="163"/>
      <c r="O180" s="163"/>
    </row>
    <row r="181" spans="1:15">
      <c r="A181" s="163"/>
      <c r="B181" s="187" t="s">
        <v>147</v>
      </c>
      <c r="C181" s="187" t="s">
        <v>3641</v>
      </c>
      <c r="D181" s="189" t="s">
        <v>8227</v>
      </c>
      <c r="E181" s="165">
        <v>45647</v>
      </c>
      <c r="F181" s="165">
        <v>45647</v>
      </c>
      <c r="G181" s="163" t="s">
        <v>5331</v>
      </c>
      <c r="H181" s="163" t="s">
        <v>8152</v>
      </c>
      <c r="I181" s="163" t="s">
        <v>8153</v>
      </c>
      <c r="J181" s="163" t="s">
        <v>8239</v>
      </c>
      <c r="K181" s="164" t="s">
        <v>195</v>
      </c>
      <c r="L181" s="165">
        <v>45657</v>
      </c>
      <c r="M181" s="163"/>
      <c r="N181" s="163"/>
      <c r="O181" s="163"/>
    </row>
    <row r="182" spans="1:15">
      <c r="A182" s="163"/>
      <c r="B182" s="187" t="s">
        <v>147</v>
      </c>
      <c r="C182" s="187" t="s">
        <v>3641</v>
      </c>
      <c r="D182" s="189" t="s">
        <v>8228</v>
      </c>
      <c r="E182" s="165">
        <v>45648</v>
      </c>
      <c r="F182" s="165">
        <v>45648</v>
      </c>
      <c r="G182" s="163" t="s">
        <v>8092</v>
      </c>
      <c r="H182" s="163" t="s">
        <v>8152</v>
      </c>
      <c r="I182" s="163" t="s">
        <v>8153</v>
      </c>
      <c r="J182" s="163" t="s">
        <v>9116</v>
      </c>
      <c r="K182" s="164" t="s">
        <v>195</v>
      </c>
      <c r="L182" s="165">
        <v>45657</v>
      </c>
      <c r="M182" s="163"/>
      <c r="N182" s="163"/>
      <c r="O182" s="163"/>
    </row>
    <row r="183" spans="1:15">
      <c r="A183" s="163"/>
      <c r="B183" s="187" t="s">
        <v>147</v>
      </c>
      <c r="C183" s="187" t="s">
        <v>3596</v>
      </c>
      <c r="D183" s="189" t="s">
        <v>8229</v>
      </c>
      <c r="E183" s="165">
        <v>45648</v>
      </c>
      <c r="F183" s="165">
        <v>45648</v>
      </c>
      <c r="G183" s="163" t="s">
        <v>5331</v>
      </c>
      <c r="H183" s="163" t="s">
        <v>9117</v>
      </c>
      <c r="I183" s="163" t="s">
        <v>7891</v>
      </c>
      <c r="J183" s="163" t="s">
        <v>8118</v>
      </c>
      <c r="K183" s="164" t="s">
        <v>197</v>
      </c>
      <c r="L183" s="165">
        <v>45657</v>
      </c>
      <c r="M183" s="163"/>
      <c r="N183" s="163"/>
      <c r="O183" s="163"/>
    </row>
    <row r="184" spans="1:15">
      <c r="A184" s="163"/>
      <c r="B184" s="187" t="s">
        <v>147</v>
      </c>
      <c r="C184" s="187" t="s">
        <v>3641</v>
      </c>
      <c r="D184" s="189" t="s">
        <v>8230</v>
      </c>
      <c r="E184" s="165">
        <v>45649</v>
      </c>
      <c r="F184" s="165">
        <v>45649</v>
      </c>
      <c r="G184" s="163" t="s">
        <v>5331</v>
      </c>
      <c r="H184" s="163" t="s">
        <v>8244</v>
      </c>
      <c r="I184" s="163" t="s">
        <v>8153</v>
      </c>
      <c r="J184" s="163" t="s">
        <v>8245</v>
      </c>
      <c r="K184" s="164" t="s">
        <v>195</v>
      </c>
      <c r="L184" s="165">
        <v>45657</v>
      </c>
      <c r="M184" s="163"/>
      <c r="N184" s="163"/>
      <c r="O184" s="163"/>
    </row>
    <row r="185" spans="1:15">
      <c r="A185" s="163"/>
      <c r="B185" s="187" t="s">
        <v>147</v>
      </c>
      <c r="C185" s="187" t="s">
        <v>6464</v>
      </c>
      <c r="D185" s="189" t="s">
        <v>8231</v>
      </c>
      <c r="E185" s="165">
        <v>45649</v>
      </c>
      <c r="F185" s="165">
        <v>45650</v>
      </c>
      <c r="G185" s="163" t="s">
        <v>5331</v>
      </c>
      <c r="H185" s="163" t="s">
        <v>8249</v>
      </c>
      <c r="I185" s="163" t="s">
        <v>5912</v>
      </c>
      <c r="J185" s="163" t="s">
        <v>7511</v>
      </c>
      <c r="K185" s="164" t="s">
        <v>197</v>
      </c>
      <c r="L185" s="165">
        <v>45659</v>
      </c>
      <c r="M185" s="163"/>
      <c r="N185" s="163"/>
      <c r="O185" s="163"/>
    </row>
    <row r="186" spans="1:15">
      <c r="A186" s="163"/>
      <c r="B186" s="187" t="s">
        <v>147</v>
      </c>
      <c r="C186" s="187" t="s">
        <v>3641</v>
      </c>
      <c r="D186" s="189" t="s">
        <v>8232</v>
      </c>
      <c r="E186" s="165">
        <v>45650</v>
      </c>
      <c r="F186" s="165">
        <v>45650</v>
      </c>
      <c r="G186" s="163" t="s">
        <v>5331</v>
      </c>
      <c r="H186" s="163" t="s">
        <v>8206</v>
      </c>
      <c r="I186" s="163" t="s">
        <v>8153</v>
      </c>
      <c r="J186" s="163" t="s">
        <v>7503</v>
      </c>
      <c r="K186" s="164" t="s">
        <v>195</v>
      </c>
      <c r="L186" s="165">
        <v>45657</v>
      </c>
      <c r="M186" s="163"/>
      <c r="N186" s="163"/>
      <c r="O186" s="163"/>
    </row>
    <row r="187" spans="1:15">
      <c r="A187" s="163"/>
      <c r="B187" s="187" t="s">
        <v>147</v>
      </c>
      <c r="C187" s="187" t="s">
        <v>3641</v>
      </c>
      <c r="D187" s="189" t="s">
        <v>8233</v>
      </c>
      <c r="E187" s="165">
        <v>45650</v>
      </c>
      <c r="F187" s="165">
        <v>45650</v>
      </c>
      <c r="G187" s="163" t="s">
        <v>5331</v>
      </c>
      <c r="H187" s="163" t="s">
        <v>8304</v>
      </c>
      <c r="I187" s="163" t="s">
        <v>8153</v>
      </c>
      <c r="J187" s="163" t="s">
        <v>8305</v>
      </c>
      <c r="K187" s="164" t="s">
        <v>195</v>
      </c>
      <c r="L187" s="165">
        <v>45657</v>
      </c>
      <c r="M187" s="163"/>
      <c r="N187" s="163"/>
      <c r="O187" s="163"/>
    </row>
    <row r="188" spans="1:15">
      <c r="A188" s="163"/>
      <c r="B188" s="187" t="s">
        <v>147</v>
      </c>
      <c r="C188" s="187" t="s">
        <v>3641</v>
      </c>
      <c r="D188" s="189" t="s">
        <v>8234</v>
      </c>
      <c r="E188" s="165">
        <v>45654</v>
      </c>
      <c r="F188" s="165">
        <v>45655</v>
      </c>
      <c r="G188" s="163" t="s">
        <v>5331</v>
      </c>
      <c r="H188" s="163" t="s">
        <v>7338</v>
      </c>
      <c r="I188" s="163" t="s">
        <v>8153</v>
      </c>
      <c r="J188" s="163" t="s">
        <v>5523</v>
      </c>
      <c r="K188" s="164" t="s">
        <v>197</v>
      </c>
      <c r="L188" s="165">
        <v>45657</v>
      </c>
      <c r="M188" s="163"/>
      <c r="N188" s="163"/>
      <c r="O188" s="163"/>
    </row>
    <row r="189" spans="1:15">
      <c r="A189" s="163"/>
      <c r="B189" s="187" t="s">
        <v>147</v>
      </c>
      <c r="C189" s="187" t="s">
        <v>6464</v>
      </c>
      <c r="D189" s="189" t="s">
        <v>8235</v>
      </c>
      <c r="E189" s="165">
        <v>45656</v>
      </c>
      <c r="F189" s="165">
        <v>45656</v>
      </c>
      <c r="G189" s="163" t="s">
        <v>5331</v>
      </c>
      <c r="H189" s="163" t="s">
        <v>7178</v>
      </c>
      <c r="I189" s="163" t="s">
        <v>5912</v>
      </c>
      <c r="J189" s="163" t="s">
        <v>7108</v>
      </c>
      <c r="K189" s="164" t="s">
        <v>197</v>
      </c>
      <c r="L189" s="165">
        <v>45664</v>
      </c>
      <c r="M189" s="163"/>
      <c r="N189" s="163"/>
      <c r="O189" s="163"/>
    </row>
    <row r="190" spans="1:15">
      <c r="A190" s="163"/>
      <c r="B190" s="187" t="s">
        <v>147</v>
      </c>
      <c r="C190" s="187" t="s">
        <v>6464</v>
      </c>
      <c r="D190" s="189" t="s">
        <v>8236</v>
      </c>
      <c r="E190" s="165">
        <v>45657</v>
      </c>
      <c r="F190" s="165">
        <v>45657</v>
      </c>
      <c r="G190" s="163" t="s">
        <v>5331</v>
      </c>
      <c r="H190" s="163" t="s">
        <v>8618</v>
      </c>
      <c r="I190" s="163" t="s">
        <v>8619</v>
      </c>
      <c r="J190" s="163" t="s">
        <v>7994</v>
      </c>
      <c r="K190" s="164" t="s">
        <v>195</v>
      </c>
      <c r="L190" s="165">
        <v>45662</v>
      </c>
      <c r="M190" s="163"/>
      <c r="N190" s="163"/>
      <c r="O190" s="163"/>
    </row>
    <row r="191" spans="1:15">
      <c r="A191" s="163"/>
      <c r="B191" s="187" t="s">
        <v>147</v>
      </c>
      <c r="C191" s="187" t="s">
        <v>6464</v>
      </c>
      <c r="D191" s="189" t="s">
        <v>8237</v>
      </c>
      <c r="E191" s="165">
        <v>45658</v>
      </c>
      <c r="F191" s="165">
        <v>45658</v>
      </c>
      <c r="G191" s="163" t="s">
        <v>5331</v>
      </c>
      <c r="H191" s="163" t="s">
        <v>9111</v>
      </c>
      <c r="I191" s="163" t="s">
        <v>8619</v>
      </c>
      <c r="J191" s="163" t="s">
        <v>9112</v>
      </c>
      <c r="K191" s="164" t="s">
        <v>195</v>
      </c>
      <c r="L191" s="165">
        <v>45662</v>
      </c>
      <c r="M191" s="163"/>
      <c r="N191" s="163"/>
      <c r="O191" s="163"/>
    </row>
    <row r="192" spans="1:15">
      <c r="A192" s="163"/>
      <c r="B192" s="187" t="s">
        <v>147</v>
      </c>
      <c r="C192" s="187" t="s">
        <v>6464</v>
      </c>
      <c r="D192" s="189" t="s">
        <v>8238</v>
      </c>
      <c r="E192" s="165">
        <v>45659</v>
      </c>
      <c r="F192" s="165">
        <v>45659</v>
      </c>
      <c r="G192" s="163" t="s">
        <v>5331</v>
      </c>
      <c r="H192" s="163" t="s">
        <v>9150</v>
      </c>
      <c r="I192" s="163" t="s">
        <v>8619</v>
      </c>
      <c r="J192" s="163" t="s">
        <v>9151</v>
      </c>
      <c r="K192" s="164" t="s">
        <v>195</v>
      </c>
      <c r="L192" s="165">
        <v>45662</v>
      </c>
      <c r="M192" s="163"/>
      <c r="N192" s="163"/>
      <c r="O192" s="163"/>
    </row>
    <row r="193" spans="1:15">
      <c r="A193" s="163"/>
      <c r="B193" s="187" t="s">
        <v>147</v>
      </c>
      <c r="C193" s="187" t="s">
        <v>6464</v>
      </c>
      <c r="D193" s="189" t="s">
        <v>9123</v>
      </c>
      <c r="E193" s="165">
        <v>45661</v>
      </c>
      <c r="F193" s="165">
        <v>45661</v>
      </c>
      <c r="G193" s="163" t="s">
        <v>5331</v>
      </c>
      <c r="H193" s="163" t="s">
        <v>9184</v>
      </c>
      <c r="I193" s="163" t="s">
        <v>8619</v>
      </c>
      <c r="J193" s="163" t="s">
        <v>7210</v>
      </c>
      <c r="K193" s="164" t="s">
        <v>195</v>
      </c>
      <c r="L193" s="165">
        <v>45664</v>
      </c>
      <c r="M193" s="163"/>
      <c r="N193" s="163"/>
      <c r="O193" s="163"/>
    </row>
    <row r="194" spans="1:15">
      <c r="A194" s="163"/>
      <c r="B194" s="187" t="s">
        <v>147</v>
      </c>
      <c r="C194" s="187" t="s">
        <v>3596</v>
      </c>
      <c r="D194" s="189" t="s">
        <v>9124</v>
      </c>
      <c r="E194" s="165">
        <v>45661</v>
      </c>
      <c r="F194" s="165">
        <v>45661</v>
      </c>
      <c r="G194" s="163" t="s">
        <v>5331</v>
      </c>
      <c r="H194" s="163" t="s">
        <v>9201</v>
      </c>
      <c r="I194" s="163" t="s">
        <v>9202</v>
      </c>
      <c r="J194" s="163" t="s">
        <v>9203</v>
      </c>
      <c r="K194" s="164" t="s">
        <v>197</v>
      </c>
      <c r="L194" s="165">
        <v>45664</v>
      </c>
      <c r="M194" s="163"/>
      <c r="N194" s="163"/>
      <c r="O194" s="163"/>
    </row>
    <row r="195" spans="1:15">
      <c r="A195" s="163"/>
      <c r="B195" s="187" t="s">
        <v>147</v>
      </c>
      <c r="C195" s="187" t="s">
        <v>6464</v>
      </c>
      <c r="D195" s="189" t="s">
        <v>9125</v>
      </c>
      <c r="E195" s="165">
        <v>45662</v>
      </c>
      <c r="F195" s="165">
        <v>45662</v>
      </c>
      <c r="G195" s="163" t="s">
        <v>8092</v>
      </c>
      <c r="H195" s="163" t="s">
        <v>9204</v>
      </c>
      <c r="I195" s="163" t="s">
        <v>8619</v>
      </c>
      <c r="J195" s="163" t="s">
        <v>9205</v>
      </c>
      <c r="K195" s="164" t="s">
        <v>195</v>
      </c>
      <c r="L195" s="165">
        <v>45664</v>
      </c>
      <c r="M195" s="163"/>
      <c r="N195" s="163"/>
      <c r="O195" s="163"/>
    </row>
    <row r="196" spans="1:15">
      <c r="A196" s="163"/>
      <c r="B196" s="187" t="s">
        <v>147</v>
      </c>
      <c r="C196" s="187" t="s">
        <v>6464</v>
      </c>
      <c r="D196" s="189" t="s">
        <v>9126</v>
      </c>
      <c r="E196" s="165">
        <v>45663</v>
      </c>
      <c r="F196" s="165">
        <v>45663</v>
      </c>
      <c r="G196" s="163" t="s">
        <v>5331</v>
      </c>
      <c r="H196" s="163" t="s">
        <v>9186</v>
      </c>
      <c r="I196" s="163" t="s">
        <v>8619</v>
      </c>
      <c r="J196" s="163" t="s">
        <v>9187</v>
      </c>
      <c r="K196" s="164" t="s">
        <v>195</v>
      </c>
      <c r="L196" s="165">
        <v>45664</v>
      </c>
      <c r="M196" s="163"/>
      <c r="N196" s="163"/>
      <c r="O196" s="163"/>
    </row>
    <row r="197" spans="1:15">
      <c r="A197" s="163"/>
      <c r="B197" s="187" t="s">
        <v>147</v>
      </c>
      <c r="C197" s="187" t="s">
        <v>6464</v>
      </c>
      <c r="D197" s="189" t="s">
        <v>9127</v>
      </c>
      <c r="E197" s="165">
        <v>45664</v>
      </c>
      <c r="F197" s="165">
        <v>45664</v>
      </c>
      <c r="G197" s="163" t="s">
        <v>5331</v>
      </c>
      <c r="H197" s="163" t="s">
        <v>8119</v>
      </c>
      <c r="I197" s="163" t="s">
        <v>8619</v>
      </c>
      <c r="J197" s="163" t="s">
        <v>9199</v>
      </c>
      <c r="K197" s="164" t="s">
        <v>195</v>
      </c>
      <c r="L197" s="165">
        <v>45668</v>
      </c>
      <c r="M197" s="163"/>
      <c r="N197" s="163"/>
      <c r="O197" s="163"/>
    </row>
    <row r="198" spans="1:15">
      <c r="A198" s="163"/>
      <c r="B198" s="187" t="s">
        <v>147</v>
      </c>
      <c r="C198" s="187" t="s">
        <v>6245</v>
      </c>
      <c r="D198" s="189" t="s">
        <v>9128</v>
      </c>
      <c r="E198" s="165">
        <v>45665</v>
      </c>
      <c r="F198" s="165">
        <v>45665</v>
      </c>
      <c r="G198" s="163" t="s">
        <v>5331</v>
      </c>
      <c r="H198" s="163" t="s">
        <v>7744</v>
      </c>
      <c r="I198" s="163" t="s">
        <v>9208</v>
      </c>
      <c r="J198" s="163" t="s">
        <v>7511</v>
      </c>
      <c r="K198" s="164" t="s">
        <v>195</v>
      </c>
      <c r="L198" s="165">
        <v>45698</v>
      </c>
      <c r="M198" s="163"/>
      <c r="N198" s="163"/>
      <c r="O198" s="163"/>
    </row>
    <row r="199" spans="1:15">
      <c r="A199" s="163"/>
      <c r="B199" s="187" t="s">
        <v>147</v>
      </c>
      <c r="C199" s="187" t="s">
        <v>6464</v>
      </c>
      <c r="D199" s="189" t="s">
        <v>9129</v>
      </c>
      <c r="E199" s="165">
        <v>45665</v>
      </c>
      <c r="F199" s="165">
        <v>45665</v>
      </c>
      <c r="G199" s="163" t="s">
        <v>8092</v>
      </c>
      <c r="H199" s="163" t="s">
        <v>8087</v>
      </c>
      <c r="I199" s="163" t="s">
        <v>8619</v>
      </c>
      <c r="J199" s="163" t="s">
        <v>9209</v>
      </c>
      <c r="K199" s="164" t="s">
        <v>195</v>
      </c>
      <c r="L199" s="165">
        <v>45668</v>
      </c>
      <c r="M199" s="163"/>
      <c r="N199" s="163"/>
      <c r="O199" s="163"/>
    </row>
    <row r="200" spans="1:15">
      <c r="A200" s="163"/>
      <c r="B200" s="187" t="s">
        <v>147</v>
      </c>
      <c r="C200" s="187" t="s">
        <v>6464</v>
      </c>
      <c r="D200" s="189" t="s">
        <v>9130</v>
      </c>
      <c r="E200" s="165">
        <v>45666</v>
      </c>
      <c r="F200" s="165">
        <v>45667</v>
      </c>
      <c r="G200" s="163" t="s">
        <v>5331</v>
      </c>
      <c r="H200" s="163" t="s">
        <v>8206</v>
      </c>
      <c r="I200" s="163" t="s">
        <v>8619</v>
      </c>
      <c r="J200" s="163" t="s">
        <v>7503</v>
      </c>
      <c r="K200" s="164" t="s">
        <v>197</v>
      </c>
      <c r="L200" s="165">
        <v>45668</v>
      </c>
      <c r="M200" s="163"/>
      <c r="N200" s="163"/>
      <c r="O200" s="163"/>
    </row>
    <row r="201" spans="1:15">
      <c r="A201" s="163"/>
      <c r="B201" s="187" t="s">
        <v>147</v>
      </c>
      <c r="C201" s="187" t="s">
        <v>6245</v>
      </c>
      <c r="D201" s="189" t="s">
        <v>9131</v>
      </c>
      <c r="E201" s="165">
        <v>45671</v>
      </c>
      <c r="F201" s="165">
        <v>45671</v>
      </c>
      <c r="G201" s="163" t="s">
        <v>5331</v>
      </c>
      <c r="H201" s="163" t="s">
        <v>7178</v>
      </c>
      <c r="I201" s="163" t="s">
        <v>9208</v>
      </c>
      <c r="J201" s="163" t="s">
        <v>7108</v>
      </c>
      <c r="K201" s="164" t="s">
        <v>195</v>
      </c>
      <c r="L201" s="165">
        <v>45698</v>
      </c>
      <c r="M201" s="163"/>
      <c r="N201" s="163"/>
      <c r="O201" s="163"/>
    </row>
    <row r="202" spans="1:15">
      <c r="A202" s="163"/>
      <c r="B202" s="187" t="s">
        <v>147</v>
      </c>
      <c r="C202" s="187" t="s">
        <v>6464</v>
      </c>
      <c r="D202" s="189" t="s">
        <v>9132</v>
      </c>
      <c r="E202" s="165">
        <v>45671</v>
      </c>
      <c r="F202" s="165">
        <v>45671</v>
      </c>
      <c r="G202" s="163" t="s">
        <v>5331</v>
      </c>
      <c r="H202" s="163" t="s">
        <v>7338</v>
      </c>
      <c r="I202" s="163" t="s">
        <v>8619</v>
      </c>
      <c r="J202" s="163" t="s">
        <v>5523</v>
      </c>
      <c r="K202" s="164" t="s">
        <v>197</v>
      </c>
      <c r="L202" s="165">
        <v>45674</v>
      </c>
      <c r="M202" s="163"/>
      <c r="N202" s="163"/>
      <c r="O202" s="163"/>
    </row>
    <row r="203" spans="1:15">
      <c r="A203" s="163"/>
      <c r="B203" s="187" t="s">
        <v>147</v>
      </c>
      <c r="C203" s="187" t="s">
        <v>6245</v>
      </c>
      <c r="D203" s="189" t="s">
        <v>9133</v>
      </c>
      <c r="E203" s="165">
        <v>45672</v>
      </c>
      <c r="F203" s="165">
        <v>45672</v>
      </c>
      <c r="G203" s="163" t="s">
        <v>5331</v>
      </c>
      <c r="H203" s="163" t="s">
        <v>8152</v>
      </c>
      <c r="I203" s="163" t="s">
        <v>9497</v>
      </c>
      <c r="J203" s="163" t="s">
        <v>9498</v>
      </c>
      <c r="K203" s="164" t="s">
        <v>197</v>
      </c>
      <c r="L203" s="165">
        <v>45674</v>
      </c>
      <c r="M203" s="163"/>
      <c r="N203" s="163"/>
      <c r="O203" s="163"/>
    </row>
    <row r="204" spans="1:15">
      <c r="A204" s="163"/>
      <c r="B204" s="187" t="s">
        <v>147</v>
      </c>
      <c r="C204" s="187" t="s">
        <v>6245</v>
      </c>
      <c r="D204" s="189" t="s">
        <v>9134</v>
      </c>
      <c r="E204" s="165">
        <v>45672</v>
      </c>
      <c r="F204" s="165">
        <v>45672</v>
      </c>
      <c r="G204" s="163" t="s">
        <v>5331</v>
      </c>
      <c r="H204" s="163" t="s">
        <v>8035</v>
      </c>
      <c r="I204" s="163" t="s">
        <v>9497</v>
      </c>
      <c r="J204" s="163" t="s">
        <v>7147</v>
      </c>
      <c r="K204" s="164" t="s">
        <v>197</v>
      </c>
      <c r="L204" s="165">
        <v>45677</v>
      </c>
      <c r="M204" s="163"/>
      <c r="N204" s="163"/>
      <c r="O204" s="163"/>
    </row>
    <row r="205" spans="1:15">
      <c r="A205" s="163"/>
      <c r="B205" s="187" t="s">
        <v>147</v>
      </c>
      <c r="C205" s="187" t="s">
        <v>2183</v>
      </c>
      <c r="D205" s="189" t="s">
        <v>9135</v>
      </c>
      <c r="E205" s="165">
        <v>45672</v>
      </c>
      <c r="F205" s="165">
        <v>45672</v>
      </c>
      <c r="G205" s="163" t="s">
        <v>5331</v>
      </c>
      <c r="H205" s="163" t="s">
        <v>9499</v>
      </c>
      <c r="I205" s="163" t="s">
        <v>4405</v>
      </c>
      <c r="J205" s="163" t="s">
        <v>9496</v>
      </c>
      <c r="K205" s="164" t="s">
        <v>197</v>
      </c>
      <c r="L205" s="165">
        <v>45674</v>
      </c>
      <c r="M205" s="163"/>
      <c r="N205" s="163"/>
      <c r="O205" s="163"/>
    </row>
    <row r="206" spans="1:15">
      <c r="A206" s="163"/>
      <c r="B206" s="187" t="s">
        <v>147</v>
      </c>
      <c r="C206" s="187" t="s">
        <v>3641</v>
      </c>
      <c r="D206" s="189" t="s">
        <v>9136</v>
      </c>
      <c r="E206" s="165">
        <v>45673</v>
      </c>
      <c r="F206" s="165">
        <v>45673</v>
      </c>
      <c r="G206" s="163" t="s">
        <v>9503</v>
      </c>
      <c r="H206" s="163" t="s">
        <v>9504</v>
      </c>
      <c r="I206" s="163" t="s">
        <v>9505</v>
      </c>
      <c r="J206" s="163" t="s">
        <v>6334</v>
      </c>
      <c r="K206" s="164" t="s">
        <v>195</v>
      </c>
      <c r="L206" s="165">
        <v>45677</v>
      </c>
      <c r="M206" s="163"/>
      <c r="N206" s="163"/>
      <c r="O206" s="163"/>
    </row>
    <row r="207" spans="1:15">
      <c r="A207" s="163"/>
      <c r="B207" s="187" t="s">
        <v>147</v>
      </c>
      <c r="C207" s="187" t="s">
        <v>6245</v>
      </c>
      <c r="D207" s="189" t="s">
        <v>9137</v>
      </c>
      <c r="E207" s="165">
        <v>45674</v>
      </c>
      <c r="F207" s="165">
        <v>45674</v>
      </c>
      <c r="G207" s="163" t="s">
        <v>5331</v>
      </c>
      <c r="H207" s="163" t="s">
        <v>9514</v>
      </c>
      <c r="I207" s="163" t="s">
        <v>9497</v>
      </c>
      <c r="J207" s="163" t="s">
        <v>7210</v>
      </c>
      <c r="K207" s="164" t="s">
        <v>195</v>
      </c>
      <c r="L207" s="165">
        <v>45677</v>
      </c>
      <c r="M207" s="163"/>
      <c r="N207" s="163"/>
      <c r="O207" s="163"/>
    </row>
    <row r="208" spans="1:15">
      <c r="A208" s="163"/>
      <c r="B208" s="187" t="s">
        <v>147</v>
      </c>
      <c r="C208" s="187" t="s">
        <v>6245</v>
      </c>
      <c r="D208" s="189" t="s">
        <v>9138</v>
      </c>
      <c r="E208" s="165">
        <v>45674</v>
      </c>
      <c r="F208" s="165">
        <v>45674</v>
      </c>
      <c r="G208" s="163" t="s">
        <v>5331</v>
      </c>
      <c r="H208" s="163" t="s">
        <v>9515</v>
      </c>
      <c r="I208" s="163" t="s">
        <v>9497</v>
      </c>
      <c r="J208" s="163" t="s">
        <v>9516</v>
      </c>
      <c r="K208" s="164" t="s">
        <v>195</v>
      </c>
      <c r="L208" s="165">
        <v>45677</v>
      </c>
      <c r="M208" s="163"/>
      <c r="N208" s="163"/>
      <c r="O208" s="163"/>
    </row>
    <row r="209" spans="1:15">
      <c r="A209" s="163"/>
      <c r="B209" s="187" t="s">
        <v>147</v>
      </c>
      <c r="C209" s="187" t="s">
        <v>6245</v>
      </c>
      <c r="D209" s="189" t="s">
        <v>9139</v>
      </c>
      <c r="E209" s="165">
        <v>45675</v>
      </c>
      <c r="F209" s="165">
        <v>45675</v>
      </c>
      <c r="G209" s="163" t="s">
        <v>5331</v>
      </c>
      <c r="H209" s="163" t="s">
        <v>9524</v>
      </c>
      <c r="I209" s="163" t="s">
        <v>9497</v>
      </c>
      <c r="J209" s="163" t="s">
        <v>9525</v>
      </c>
      <c r="K209" s="164" t="s">
        <v>195</v>
      </c>
      <c r="L209" s="165">
        <v>45679</v>
      </c>
      <c r="M209" s="163"/>
      <c r="N209" s="163"/>
      <c r="O209" s="163"/>
    </row>
    <row r="210" spans="1:15">
      <c r="A210" s="163"/>
      <c r="B210" s="187" t="s">
        <v>147</v>
      </c>
      <c r="C210" s="187"/>
      <c r="D210" s="189" t="s">
        <v>9140</v>
      </c>
      <c r="E210" s="165">
        <v>45675</v>
      </c>
      <c r="F210" s="165">
        <v>45675</v>
      </c>
      <c r="G210" s="163" t="s">
        <v>5331</v>
      </c>
      <c r="H210" s="163" t="s">
        <v>9526</v>
      </c>
      <c r="I210" s="163" t="s">
        <v>9505</v>
      </c>
      <c r="J210" s="163" t="s">
        <v>9516</v>
      </c>
      <c r="K210" s="164" t="s">
        <v>195</v>
      </c>
      <c r="L210" s="165">
        <v>45679</v>
      </c>
      <c r="M210" s="163"/>
      <c r="N210" s="163"/>
      <c r="O210" s="163"/>
    </row>
    <row r="211" spans="1:15">
      <c r="A211" s="163"/>
      <c r="B211" s="187" t="s">
        <v>147</v>
      </c>
      <c r="C211" s="187" t="s">
        <v>6245</v>
      </c>
      <c r="D211" s="189" t="s">
        <v>9141</v>
      </c>
      <c r="E211" s="165">
        <v>45676</v>
      </c>
      <c r="F211" s="165">
        <v>45676</v>
      </c>
      <c r="G211" s="163" t="s">
        <v>5331</v>
      </c>
      <c r="H211" s="163" t="s">
        <v>9564</v>
      </c>
      <c r="I211" s="163" t="s">
        <v>9505</v>
      </c>
      <c r="J211" s="163" t="s">
        <v>7210</v>
      </c>
      <c r="K211" s="164" t="s">
        <v>195</v>
      </c>
      <c r="L211" s="165">
        <v>45679</v>
      </c>
      <c r="M211" s="163"/>
      <c r="N211" s="163"/>
      <c r="O211" s="163"/>
    </row>
    <row r="212" spans="1:15">
      <c r="A212" s="163"/>
      <c r="B212" s="187" t="s">
        <v>147</v>
      </c>
      <c r="C212" s="187" t="s">
        <v>6245</v>
      </c>
      <c r="D212" s="189" t="s">
        <v>9142</v>
      </c>
      <c r="E212" s="165">
        <v>45676</v>
      </c>
      <c r="F212" s="165">
        <v>45676</v>
      </c>
      <c r="G212" s="163" t="s">
        <v>5331</v>
      </c>
      <c r="H212" s="163" t="s">
        <v>9565</v>
      </c>
      <c r="I212" s="163" t="s">
        <v>9505</v>
      </c>
      <c r="J212" s="163" t="s">
        <v>7147</v>
      </c>
      <c r="K212" s="164" t="s">
        <v>195</v>
      </c>
      <c r="L212" s="165">
        <v>45679</v>
      </c>
      <c r="M212" s="163"/>
      <c r="N212" s="163"/>
      <c r="O212" s="163"/>
    </row>
    <row r="213" spans="1:15">
      <c r="A213" s="163"/>
      <c r="B213" s="187" t="s">
        <v>147</v>
      </c>
      <c r="C213" s="187" t="s">
        <v>6245</v>
      </c>
      <c r="D213" s="189" t="s">
        <v>9143</v>
      </c>
      <c r="E213" s="165">
        <v>45676</v>
      </c>
      <c r="F213" s="165">
        <v>45676</v>
      </c>
      <c r="G213" s="163" t="s">
        <v>5331</v>
      </c>
      <c r="H213" s="163" t="s">
        <v>9524</v>
      </c>
      <c r="I213" s="163" t="s">
        <v>9566</v>
      </c>
      <c r="J213" s="163" t="s">
        <v>9525</v>
      </c>
      <c r="K213" s="164" t="s">
        <v>195</v>
      </c>
      <c r="L213" s="165">
        <v>45679</v>
      </c>
      <c r="M213" s="163"/>
      <c r="N213" s="163"/>
      <c r="O213" s="163"/>
    </row>
    <row r="214" spans="1:15">
      <c r="A214" s="163"/>
      <c r="B214" s="187" t="s">
        <v>147</v>
      </c>
      <c r="C214" s="187" t="s">
        <v>3596</v>
      </c>
      <c r="D214" s="189" t="s">
        <v>9144</v>
      </c>
      <c r="E214" s="165">
        <v>45677</v>
      </c>
      <c r="F214" s="165">
        <v>45678</v>
      </c>
      <c r="G214" s="163" t="s">
        <v>5331</v>
      </c>
      <c r="H214" s="163" t="s">
        <v>9201</v>
      </c>
      <c r="I214" s="163" t="s">
        <v>7357</v>
      </c>
      <c r="J214" s="163" t="s">
        <v>9543</v>
      </c>
      <c r="K214" s="164" t="s">
        <v>195</v>
      </c>
      <c r="L214" s="165">
        <v>45698</v>
      </c>
      <c r="M214" s="163"/>
      <c r="N214" s="163"/>
      <c r="O214" s="163"/>
    </row>
    <row r="215" spans="1:15">
      <c r="A215" s="163"/>
      <c r="B215" s="187" t="s">
        <v>147</v>
      </c>
      <c r="C215" s="187" t="s">
        <v>6245</v>
      </c>
      <c r="D215" s="189" t="s">
        <v>9145</v>
      </c>
      <c r="E215" s="165">
        <v>45678</v>
      </c>
      <c r="F215" s="165">
        <v>45678</v>
      </c>
      <c r="G215" s="163" t="s">
        <v>5331</v>
      </c>
      <c r="H215" s="163" t="s">
        <v>9544</v>
      </c>
      <c r="I215" s="163" t="s">
        <v>9497</v>
      </c>
      <c r="J215" s="163" t="s">
        <v>9545</v>
      </c>
      <c r="K215" s="164" t="s">
        <v>195</v>
      </c>
      <c r="L215" s="165">
        <v>45684</v>
      </c>
      <c r="M215" s="163"/>
      <c r="N215" s="163"/>
      <c r="O215" s="163"/>
    </row>
    <row r="216" spans="1:15">
      <c r="A216" s="163"/>
      <c r="B216" s="187" t="s">
        <v>147</v>
      </c>
      <c r="C216" s="187" t="s">
        <v>6245</v>
      </c>
      <c r="D216" s="189" t="s">
        <v>9146</v>
      </c>
      <c r="E216" s="165">
        <v>45679</v>
      </c>
      <c r="F216" s="165">
        <v>45679</v>
      </c>
      <c r="G216" s="163" t="s">
        <v>5331</v>
      </c>
      <c r="H216" s="163" t="s">
        <v>9549</v>
      </c>
      <c r="I216" s="163" t="s">
        <v>9497</v>
      </c>
      <c r="J216" s="163" t="s">
        <v>9550</v>
      </c>
      <c r="K216" s="164" t="s">
        <v>195</v>
      </c>
      <c r="L216" s="165">
        <v>45684</v>
      </c>
      <c r="M216" s="163"/>
      <c r="N216" s="163"/>
      <c r="O216" s="163"/>
    </row>
    <row r="217" spans="1:15">
      <c r="A217" s="163"/>
      <c r="B217" s="187" t="s">
        <v>147</v>
      </c>
      <c r="C217" s="187" t="s">
        <v>3596</v>
      </c>
      <c r="D217" s="189" t="s">
        <v>9147</v>
      </c>
      <c r="E217" s="165">
        <v>45680</v>
      </c>
      <c r="F217" s="165">
        <v>45680</v>
      </c>
      <c r="G217" s="163" t="s">
        <v>5331</v>
      </c>
      <c r="H217" s="163" t="s">
        <v>9639</v>
      </c>
      <c r="I217" s="163" t="s">
        <v>4405</v>
      </c>
      <c r="J217" s="163" t="s">
        <v>8118</v>
      </c>
      <c r="K217" s="164" t="s">
        <v>195</v>
      </c>
      <c r="L217" s="165">
        <v>45684</v>
      </c>
      <c r="M217" s="163"/>
      <c r="N217" s="163"/>
      <c r="O217" s="163"/>
    </row>
    <row r="218" spans="1:15">
      <c r="A218" s="163"/>
      <c r="B218" s="187" t="s">
        <v>147</v>
      </c>
      <c r="C218" s="187" t="s">
        <v>6245</v>
      </c>
      <c r="D218" s="189" t="s">
        <v>9148</v>
      </c>
      <c r="E218" s="165">
        <v>45680</v>
      </c>
      <c r="F218" s="165">
        <v>45680</v>
      </c>
      <c r="G218" s="163" t="s">
        <v>5331</v>
      </c>
      <c r="H218" s="163" t="s">
        <v>9549</v>
      </c>
      <c r="I218" s="163" t="s">
        <v>9497</v>
      </c>
      <c r="J218" s="163" t="s">
        <v>9567</v>
      </c>
      <c r="K218" s="164" t="s">
        <v>195</v>
      </c>
      <c r="L218" s="165">
        <v>45684</v>
      </c>
      <c r="M218" s="163"/>
      <c r="N218" s="163"/>
      <c r="O218" s="163"/>
    </row>
    <row r="219" spans="1:15">
      <c r="A219" s="163"/>
      <c r="B219" s="187" t="s">
        <v>147</v>
      </c>
      <c r="C219" s="187" t="s">
        <v>6245</v>
      </c>
      <c r="D219" s="189" t="s">
        <v>9149</v>
      </c>
      <c r="E219" s="165">
        <v>45680</v>
      </c>
      <c r="F219" s="165">
        <v>45680</v>
      </c>
      <c r="G219" s="163" t="s">
        <v>5331</v>
      </c>
      <c r="H219" s="163" t="s">
        <v>9568</v>
      </c>
      <c r="I219" s="163" t="s">
        <v>9497</v>
      </c>
      <c r="J219" s="163" t="s">
        <v>9569</v>
      </c>
      <c r="K219" s="164" t="s">
        <v>195</v>
      </c>
      <c r="L219" s="165">
        <v>45684</v>
      </c>
      <c r="M219" s="163"/>
      <c r="N219" s="163"/>
      <c r="O219" s="163"/>
    </row>
    <row r="220" spans="1:15">
      <c r="A220" s="163"/>
      <c r="B220" s="187" t="s">
        <v>147</v>
      </c>
      <c r="C220" s="164" t="s">
        <v>6245</v>
      </c>
      <c r="D220" s="189" t="s">
        <v>9577</v>
      </c>
      <c r="E220" s="165">
        <v>45681</v>
      </c>
      <c r="F220" s="165">
        <v>45681</v>
      </c>
      <c r="G220" s="163" t="s">
        <v>5331</v>
      </c>
      <c r="H220" s="163" t="s">
        <v>9613</v>
      </c>
      <c r="I220" s="163" t="s">
        <v>9497</v>
      </c>
      <c r="J220" s="163" t="s">
        <v>9614</v>
      </c>
      <c r="K220" s="164" t="s">
        <v>195</v>
      </c>
      <c r="L220" s="165">
        <v>45684</v>
      </c>
      <c r="M220" s="163"/>
      <c r="N220" s="163"/>
      <c r="O220" s="163"/>
    </row>
    <row r="221" spans="1:15">
      <c r="A221" s="163"/>
      <c r="B221" s="187" t="s">
        <v>147</v>
      </c>
      <c r="C221" s="164" t="s">
        <v>6245</v>
      </c>
      <c r="D221" s="189" t="s">
        <v>9578</v>
      </c>
      <c r="E221" s="165">
        <v>45681</v>
      </c>
      <c r="F221" s="165">
        <v>45681</v>
      </c>
      <c r="G221" s="163" t="s">
        <v>5331</v>
      </c>
      <c r="H221" s="163" t="s">
        <v>9568</v>
      </c>
      <c r="I221" s="163" t="s">
        <v>9497</v>
      </c>
      <c r="J221" s="163" t="s">
        <v>9615</v>
      </c>
      <c r="K221" s="164" t="s">
        <v>195</v>
      </c>
      <c r="L221" s="165">
        <v>45684</v>
      </c>
      <c r="M221" s="163"/>
      <c r="N221" s="163"/>
      <c r="O221" s="163"/>
    </row>
    <row r="222" spans="1:15">
      <c r="A222" s="163"/>
      <c r="B222" s="187" t="s">
        <v>147</v>
      </c>
      <c r="C222" s="163" t="s">
        <v>6245</v>
      </c>
      <c r="D222" s="189" t="s">
        <v>9579</v>
      </c>
      <c r="E222" s="165">
        <v>45682</v>
      </c>
      <c r="F222" s="165">
        <v>45682</v>
      </c>
      <c r="G222" s="163" t="s">
        <v>5331</v>
      </c>
      <c r="H222" s="163" t="s">
        <v>9654</v>
      </c>
      <c r="I222" s="163" t="s">
        <v>9497</v>
      </c>
      <c r="J222" s="163" t="s">
        <v>9655</v>
      </c>
      <c r="K222" s="164" t="s">
        <v>195</v>
      </c>
      <c r="L222" s="165">
        <v>45686</v>
      </c>
      <c r="M222" s="163"/>
      <c r="N222" s="163"/>
      <c r="O222" s="163"/>
    </row>
    <row r="223" spans="1:15">
      <c r="A223" s="163"/>
      <c r="B223" s="187" t="s">
        <v>147</v>
      </c>
      <c r="C223" s="163" t="s">
        <v>6245</v>
      </c>
      <c r="D223" s="189" t="s">
        <v>9580</v>
      </c>
      <c r="E223" s="165">
        <v>45682</v>
      </c>
      <c r="F223" s="165">
        <v>45682</v>
      </c>
      <c r="G223" s="163" t="s">
        <v>5331</v>
      </c>
      <c r="H223" s="163" t="s">
        <v>9656</v>
      </c>
      <c r="I223" s="163" t="s">
        <v>9497</v>
      </c>
      <c r="J223" s="163" t="s">
        <v>9657</v>
      </c>
      <c r="K223" s="164" t="s">
        <v>195</v>
      </c>
      <c r="L223" s="165">
        <v>45686</v>
      </c>
      <c r="M223" s="163"/>
      <c r="N223" s="163"/>
      <c r="O223" s="163"/>
    </row>
    <row r="224" spans="1:15">
      <c r="A224" s="163"/>
      <c r="B224" s="187" t="s">
        <v>147</v>
      </c>
      <c r="C224" s="163" t="s">
        <v>5252</v>
      </c>
      <c r="D224" s="189" t="s">
        <v>9581</v>
      </c>
      <c r="E224" s="165">
        <v>45682</v>
      </c>
      <c r="F224" s="165">
        <v>45682</v>
      </c>
      <c r="G224" s="163" t="s">
        <v>5331</v>
      </c>
      <c r="H224" s="163" t="s">
        <v>9689</v>
      </c>
      <c r="I224" s="163" t="s">
        <v>9690</v>
      </c>
      <c r="J224" s="163" t="s">
        <v>7511</v>
      </c>
      <c r="K224" s="164" t="s">
        <v>195</v>
      </c>
      <c r="L224" s="165">
        <v>45693</v>
      </c>
      <c r="M224" s="163"/>
      <c r="N224" s="163"/>
      <c r="O224" s="163"/>
    </row>
    <row r="225" spans="1:15">
      <c r="A225" s="163"/>
      <c r="B225" s="187" t="s">
        <v>147</v>
      </c>
      <c r="C225" s="163" t="s">
        <v>6245</v>
      </c>
      <c r="D225" s="189" t="s">
        <v>9582</v>
      </c>
      <c r="E225" s="165">
        <v>45684</v>
      </c>
      <c r="F225" s="165">
        <v>45684</v>
      </c>
      <c r="G225" s="163" t="s">
        <v>5331</v>
      </c>
      <c r="H225" s="163" t="s">
        <v>8206</v>
      </c>
      <c r="I225" s="163" t="s">
        <v>9497</v>
      </c>
      <c r="J225" s="163" t="s">
        <v>7503</v>
      </c>
      <c r="K225" s="164" t="s">
        <v>197</v>
      </c>
      <c r="L225" s="165">
        <v>45686</v>
      </c>
      <c r="M225" s="163"/>
      <c r="N225" s="163"/>
      <c r="O225" s="163"/>
    </row>
    <row r="226" spans="1:15">
      <c r="A226" s="163"/>
      <c r="B226" s="187" t="s">
        <v>147</v>
      </c>
      <c r="C226" s="163" t="s">
        <v>6245</v>
      </c>
      <c r="D226" s="189" t="s">
        <v>9583</v>
      </c>
      <c r="E226" s="165">
        <v>45684</v>
      </c>
      <c r="F226" s="165">
        <v>45684</v>
      </c>
      <c r="G226" s="163" t="s">
        <v>5331</v>
      </c>
      <c r="H226" s="163" t="s">
        <v>8115</v>
      </c>
      <c r="I226" s="163" t="s">
        <v>9497</v>
      </c>
      <c r="J226" s="163" t="s">
        <v>9630</v>
      </c>
      <c r="K226" s="164" t="s">
        <v>195</v>
      </c>
      <c r="L226" s="165">
        <v>45686</v>
      </c>
      <c r="M226" s="163"/>
      <c r="N226" s="163"/>
      <c r="O226" s="163"/>
    </row>
    <row r="227" spans="1:15">
      <c r="A227" s="163"/>
      <c r="B227" s="187" t="s">
        <v>147</v>
      </c>
      <c r="C227" s="163" t="s">
        <v>6245</v>
      </c>
      <c r="D227" s="189" t="s">
        <v>9584</v>
      </c>
      <c r="E227" s="165">
        <v>45684</v>
      </c>
      <c r="F227" s="165">
        <v>45684</v>
      </c>
      <c r="G227" s="163" t="s">
        <v>5331</v>
      </c>
      <c r="H227" s="163" t="s">
        <v>9631</v>
      </c>
      <c r="I227" s="163" t="s">
        <v>9497</v>
      </c>
      <c r="J227" s="163" t="s">
        <v>9632</v>
      </c>
      <c r="K227" s="164" t="s">
        <v>195</v>
      </c>
      <c r="L227" s="165">
        <v>45686</v>
      </c>
      <c r="M227" s="163"/>
      <c r="N227" s="163"/>
      <c r="O227" s="163"/>
    </row>
    <row r="228" spans="1:15">
      <c r="A228" s="163"/>
      <c r="B228" s="187" t="s">
        <v>147</v>
      </c>
      <c r="C228" s="163" t="s">
        <v>6245</v>
      </c>
      <c r="D228" s="189" t="s">
        <v>9585</v>
      </c>
      <c r="E228" s="165">
        <v>45685</v>
      </c>
      <c r="F228" s="165">
        <v>45686</v>
      </c>
      <c r="G228" s="163" t="s">
        <v>5331</v>
      </c>
      <c r="H228" s="163" t="s">
        <v>9650</v>
      </c>
      <c r="I228" s="163" t="s">
        <v>9497</v>
      </c>
      <c r="J228" s="163" t="s">
        <v>9630</v>
      </c>
      <c r="K228" s="164" t="s">
        <v>195</v>
      </c>
      <c r="L228" s="165">
        <v>45688</v>
      </c>
      <c r="M228" s="163"/>
      <c r="N228" s="163"/>
      <c r="O228" s="163"/>
    </row>
    <row r="229" spans="1:15">
      <c r="A229" s="163"/>
      <c r="B229" s="187" t="s">
        <v>147</v>
      </c>
      <c r="C229" s="163" t="s">
        <v>6245</v>
      </c>
      <c r="D229" s="189" t="s">
        <v>9586</v>
      </c>
      <c r="E229" s="165">
        <v>45685</v>
      </c>
      <c r="F229" s="165">
        <v>45686</v>
      </c>
      <c r="G229" s="163" t="s">
        <v>5331</v>
      </c>
      <c r="H229" s="163" t="s">
        <v>9651</v>
      </c>
      <c r="I229" s="163" t="s">
        <v>9497</v>
      </c>
      <c r="J229" s="163" t="s">
        <v>9652</v>
      </c>
      <c r="K229" s="164" t="s">
        <v>195</v>
      </c>
      <c r="L229" s="165">
        <v>45688</v>
      </c>
      <c r="M229" s="163"/>
      <c r="N229" s="163"/>
      <c r="O229" s="163"/>
    </row>
    <row r="230" spans="1:15">
      <c r="A230" s="163"/>
      <c r="B230" s="187" t="s">
        <v>147</v>
      </c>
      <c r="C230" s="163" t="s">
        <v>6245</v>
      </c>
      <c r="D230" s="189" t="s">
        <v>9587</v>
      </c>
      <c r="E230" s="165">
        <v>45687</v>
      </c>
      <c r="F230" s="165">
        <v>45687</v>
      </c>
      <c r="G230" s="163" t="s">
        <v>5331</v>
      </c>
      <c r="H230" s="163" t="s">
        <v>9663</v>
      </c>
      <c r="I230" s="163" t="s">
        <v>9497</v>
      </c>
      <c r="J230" s="163" t="s">
        <v>9652</v>
      </c>
      <c r="K230" s="164" t="s">
        <v>195</v>
      </c>
      <c r="L230" s="165">
        <v>45688</v>
      </c>
      <c r="M230" s="163"/>
      <c r="N230" s="163"/>
      <c r="O230" s="163"/>
    </row>
    <row r="231" spans="1:15">
      <c r="A231" s="163"/>
      <c r="B231" s="187" t="s">
        <v>147</v>
      </c>
      <c r="C231" s="163" t="s">
        <v>6245</v>
      </c>
      <c r="D231" s="189" t="s">
        <v>9588</v>
      </c>
      <c r="E231" s="165">
        <v>45689</v>
      </c>
      <c r="F231" s="165">
        <v>45689</v>
      </c>
      <c r="G231" s="163" t="s">
        <v>5331</v>
      </c>
      <c r="H231" s="163" t="s">
        <v>7338</v>
      </c>
      <c r="I231" s="163" t="s">
        <v>9497</v>
      </c>
      <c r="J231" s="163" t="s">
        <v>5523</v>
      </c>
      <c r="K231" s="164" t="s">
        <v>195</v>
      </c>
      <c r="L231" s="165">
        <v>45693</v>
      </c>
      <c r="M231" s="163"/>
      <c r="N231" s="163"/>
      <c r="O231" s="163"/>
    </row>
    <row r="232" spans="1:15">
      <c r="A232" s="163"/>
      <c r="B232" s="187" t="s">
        <v>147</v>
      </c>
      <c r="C232" s="163" t="s">
        <v>6245</v>
      </c>
      <c r="D232" s="189" t="s">
        <v>9589</v>
      </c>
      <c r="E232" s="165">
        <v>45689</v>
      </c>
      <c r="F232" s="165">
        <v>45689</v>
      </c>
      <c r="G232" s="163" t="s">
        <v>5331</v>
      </c>
      <c r="H232" s="163" t="s">
        <v>7213</v>
      </c>
      <c r="I232" s="163" t="s">
        <v>9208</v>
      </c>
      <c r="J232" s="163" t="s">
        <v>7108</v>
      </c>
      <c r="K232" s="164" t="s">
        <v>195</v>
      </c>
      <c r="L232" s="165">
        <v>45698</v>
      </c>
      <c r="M232" s="163"/>
      <c r="N232" s="163"/>
      <c r="O232" s="163"/>
    </row>
    <row r="233" spans="1:15">
      <c r="A233" s="163"/>
      <c r="B233" s="187" t="s">
        <v>147</v>
      </c>
      <c r="C233" s="163" t="s">
        <v>3596</v>
      </c>
      <c r="D233" s="189" t="s">
        <v>9590</v>
      </c>
      <c r="E233" s="165">
        <v>45694</v>
      </c>
      <c r="F233" s="165">
        <v>45694</v>
      </c>
      <c r="G233" s="163" t="s">
        <v>5331</v>
      </c>
      <c r="H233" s="163" t="s">
        <v>9677</v>
      </c>
      <c r="I233" s="163" t="s">
        <v>7891</v>
      </c>
      <c r="J233" s="163" t="s">
        <v>9678</v>
      </c>
      <c r="K233" s="164" t="s">
        <v>197</v>
      </c>
      <c r="L233" s="165">
        <v>45696</v>
      </c>
      <c r="M233" s="163"/>
      <c r="N233" s="163"/>
      <c r="O233" s="163"/>
    </row>
    <row r="234" spans="1:15">
      <c r="A234" s="163"/>
      <c r="B234" s="187" t="s">
        <v>147</v>
      </c>
      <c r="C234" s="163" t="s">
        <v>5252</v>
      </c>
      <c r="D234" s="189" t="s">
        <v>9591</v>
      </c>
      <c r="E234" s="165">
        <v>45698</v>
      </c>
      <c r="F234" s="165">
        <v>45696</v>
      </c>
      <c r="G234" s="163" t="s">
        <v>5331</v>
      </c>
      <c r="H234" s="163" t="s">
        <v>9705</v>
      </c>
      <c r="I234" s="163"/>
      <c r="J234" s="163" t="s">
        <v>9706</v>
      </c>
      <c r="K234" s="164" t="s">
        <v>197</v>
      </c>
      <c r="L234" s="165">
        <v>45696</v>
      </c>
      <c r="M234" s="163"/>
      <c r="N234" s="163"/>
      <c r="O234" s="163"/>
    </row>
    <row r="235" spans="1:15">
      <c r="A235" s="163"/>
      <c r="B235" s="187" t="s">
        <v>147</v>
      </c>
      <c r="C235" s="163" t="s">
        <v>5252</v>
      </c>
      <c r="D235" s="189" t="s">
        <v>9592</v>
      </c>
      <c r="E235" s="165">
        <v>45698</v>
      </c>
      <c r="F235" s="165">
        <v>45698</v>
      </c>
      <c r="G235" s="163" t="s">
        <v>5331</v>
      </c>
      <c r="H235" s="163" t="s">
        <v>7338</v>
      </c>
      <c r="I235" s="163" t="s">
        <v>9690</v>
      </c>
      <c r="J235" s="163" t="s">
        <v>5523</v>
      </c>
      <c r="K235" s="164" t="s">
        <v>195</v>
      </c>
      <c r="L235" s="165">
        <v>45699</v>
      </c>
      <c r="M235" s="163"/>
      <c r="N235" s="163"/>
      <c r="O235" s="163"/>
    </row>
    <row r="236" spans="1:15">
      <c r="A236" s="163"/>
      <c r="B236" s="187" t="s">
        <v>147</v>
      </c>
      <c r="C236" s="163" t="s">
        <v>7094</v>
      </c>
      <c r="D236" s="189" t="s">
        <v>9593</v>
      </c>
      <c r="E236" s="165">
        <v>45698</v>
      </c>
      <c r="F236" s="165">
        <v>45698</v>
      </c>
      <c r="G236" s="163" t="s">
        <v>5331</v>
      </c>
      <c r="H236" s="163" t="s">
        <v>9663</v>
      </c>
      <c r="I236" s="163" t="s">
        <v>9690</v>
      </c>
      <c r="J236" s="163" t="s">
        <v>9736</v>
      </c>
      <c r="K236" s="164" t="s">
        <v>195</v>
      </c>
      <c r="L236" s="165">
        <v>45699</v>
      </c>
      <c r="M236" s="163"/>
      <c r="N236" s="163"/>
      <c r="O236" s="163"/>
    </row>
    <row r="237" spans="1:15">
      <c r="A237" s="163"/>
      <c r="B237" s="187" t="s">
        <v>147</v>
      </c>
      <c r="C237" s="163" t="s">
        <v>5252</v>
      </c>
      <c r="D237" s="189" t="s">
        <v>9594</v>
      </c>
      <c r="E237" s="165">
        <v>45699</v>
      </c>
      <c r="F237" s="165">
        <v>45698</v>
      </c>
      <c r="G237" s="163" t="s">
        <v>5331</v>
      </c>
      <c r="H237" s="163" t="s">
        <v>9663</v>
      </c>
      <c r="I237" s="163" t="s">
        <v>9690</v>
      </c>
      <c r="J237" s="163" t="s">
        <v>1146</v>
      </c>
      <c r="K237" s="164" t="s">
        <v>195</v>
      </c>
      <c r="L237" s="165">
        <v>45701</v>
      </c>
      <c r="M237" s="163"/>
      <c r="N237" s="163"/>
      <c r="O237" s="163"/>
    </row>
    <row r="238" spans="1:15">
      <c r="A238" s="163"/>
      <c r="B238" s="187" t="s">
        <v>147</v>
      </c>
      <c r="C238" s="163" t="s">
        <v>5252</v>
      </c>
      <c r="D238" s="189" t="s">
        <v>9595</v>
      </c>
      <c r="E238" s="165">
        <v>45698</v>
      </c>
      <c r="F238" s="165">
        <v>45698</v>
      </c>
      <c r="G238" s="163" t="s">
        <v>5331</v>
      </c>
      <c r="H238" s="163" t="s">
        <v>9724</v>
      </c>
      <c r="I238" s="163"/>
      <c r="J238" s="163" t="s">
        <v>9725</v>
      </c>
      <c r="K238" s="164" t="s">
        <v>195</v>
      </c>
      <c r="L238" s="165">
        <v>45701</v>
      </c>
      <c r="M238" s="163"/>
      <c r="N238" s="163"/>
      <c r="O238" s="163"/>
    </row>
    <row r="239" spans="1:15">
      <c r="A239" s="163"/>
      <c r="B239" s="187" t="s">
        <v>147</v>
      </c>
      <c r="C239" s="163" t="s">
        <v>3596</v>
      </c>
      <c r="D239" s="189" t="s">
        <v>9596</v>
      </c>
      <c r="E239" s="165">
        <v>45700</v>
      </c>
      <c r="F239" s="165">
        <v>45700</v>
      </c>
      <c r="G239" s="163" t="s">
        <v>5331</v>
      </c>
      <c r="H239" s="163" t="s">
        <v>9677</v>
      </c>
      <c r="I239" s="163" t="s">
        <v>7891</v>
      </c>
      <c r="J239" s="163" t="s">
        <v>9735</v>
      </c>
      <c r="K239" s="164" t="s">
        <v>195</v>
      </c>
      <c r="L239" s="165">
        <v>45702</v>
      </c>
      <c r="M239" s="163"/>
      <c r="N239" s="163"/>
      <c r="O239" s="163"/>
    </row>
    <row r="240" spans="1:15">
      <c r="A240" s="163"/>
      <c r="B240" s="187" t="s">
        <v>147</v>
      </c>
      <c r="C240" s="163" t="s">
        <v>7094</v>
      </c>
      <c r="D240" s="189" t="s">
        <v>9597</v>
      </c>
      <c r="E240" s="165">
        <v>45701</v>
      </c>
      <c r="F240" s="165">
        <v>45702</v>
      </c>
      <c r="G240" s="163" t="s">
        <v>5331</v>
      </c>
      <c r="H240" s="163" t="s">
        <v>9789</v>
      </c>
      <c r="I240" s="163" t="s">
        <v>7096</v>
      </c>
      <c r="J240" s="163" t="s">
        <v>9752</v>
      </c>
      <c r="K240" s="164" t="s">
        <v>195</v>
      </c>
      <c r="L240" s="165">
        <v>45702</v>
      </c>
      <c r="M240" s="163"/>
      <c r="N240" s="163"/>
      <c r="O240" s="163"/>
    </row>
    <row r="241" spans="1:15">
      <c r="A241" s="163"/>
      <c r="B241" s="187" t="s">
        <v>147</v>
      </c>
      <c r="C241" s="163" t="s">
        <v>7094</v>
      </c>
      <c r="D241" s="189" t="s">
        <v>9598</v>
      </c>
      <c r="E241" s="165">
        <v>45702</v>
      </c>
      <c r="F241" s="165">
        <v>45702</v>
      </c>
      <c r="G241" s="163" t="s">
        <v>5331</v>
      </c>
      <c r="H241" s="163" t="s">
        <v>9850</v>
      </c>
      <c r="I241" s="163" t="s">
        <v>7096</v>
      </c>
      <c r="J241" s="163" t="s">
        <v>9851</v>
      </c>
      <c r="K241" s="164" t="s">
        <v>195</v>
      </c>
      <c r="L241" s="165">
        <v>45715</v>
      </c>
      <c r="M241" s="163"/>
      <c r="N241" s="163"/>
      <c r="O241" s="163"/>
    </row>
    <row r="242" spans="1:15">
      <c r="A242" s="163"/>
      <c r="B242" s="187" t="s">
        <v>147</v>
      </c>
      <c r="C242" s="163" t="s">
        <v>9757</v>
      </c>
      <c r="D242" s="189" t="s">
        <v>9599</v>
      </c>
      <c r="E242" s="165">
        <v>45705</v>
      </c>
      <c r="F242" s="165">
        <v>45705</v>
      </c>
      <c r="G242" s="163" t="s">
        <v>5331</v>
      </c>
      <c r="H242" s="163" t="s">
        <v>9758</v>
      </c>
      <c r="I242" s="163"/>
      <c r="J242" s="163" t="s">
        <v>9759</v>
      </c>
      <c r="K242" s="164" t="s">
        <v>195</v>
      </c>
      <c r="L242" s="165">
        <v>45715</v>
      </c>
      <c r="M242" s="163"/>
      <c r="N242" s="163"/>
      <c r="O242" s="163"/>
    </row>
    <row r="243" spans="1:15">
      <c r="A243" s="163"/>
      <c r="B243" s="187" t="s">
        <v>147</v>
      </c>
      <c r="C243" s="163" t="s">
        <v>7094</v>
      </c>
      <c r="D243" s="189" t="s">
        <v>9600</v>
      </c>
      <c r="E243" s="165">
        <v>45707</v>
      </c>
      <c r="F243" s="165">
        <v>45707</v>
      </c>
      <c r="G243" s="163" t="s">
        <v>5331</v>
      </c>
      <c r="H243" s="163" t="s">
        <v>9770</v>
      </c>
      <c r="I243" s="163"/>
      <c r="J243" s="163" t="s">
        <v>9771</v>
      </c>
      <c r="K243" s="164" t="s">
        <v>195</v>
      </c>
      <c r="L243" s="165">
        <v>45715</v>
      </c>
      <c r="M243" s="163"/>
      <c r="N243" s="163"/>
      <c r="O243" s="163"/>
    </row>
    <row r="244" spans="1:15">
      <c r="A244" s="163"/>
      <c r="B244" s="187" t="s">
        <v>147</v>
      </c>
      <c r="C244" s="163" t="s">
        <v>5252</v>
      </c>
      <c r="D244" s="189" t="s">
        <v>9601</v>
      </c>
      <c r="E244" s="165">
        <v>45710</v>
      </c>
      <c r="F244" s="165">
        <v>45710</v>
      </c>
      <c r="G244" s="163" t="s">
        <v>5331</v>
      </c>
      <c r="H244" s="163" t="s">
        <v>9770</v>
      </c>
      <c r="I244" s="163"/>
      <c r="J244" s="163" t="s">
        <v>6735</v>
      </c>
      <c r="K244" s="164" t="s">
        <v>195</v>
      </c>
      <c r="L244" s="165">
        <v>45715</v>
      </c>
      <c r="M244" s="163"/>
      <c r="N244" s="163"/>
      <c r="O244" s="163"/>
    </row>
    <row r="245" spans="1:15">
      <c r="A245" s="163"/>
      <c r="B245" s="187" t="s">
        <v>147</v>
      </c>
      <c r="C245" s="163" t="s">
        <v>7094</v>
      </c>
      <c r="D245" s="189" t="s">
        <v>9602</v>
      </c>
      <c r="E245" s="165">
        <v>45712</v>
      </c>
      <c r="F245" s="165">
        <v>45712</v>
      </c>
      <c r="G245" s="163" t="s">
        <v>5331</v>
      </c>
      <c r="H245" s="163" t="s">
        <v>9816</v>
      </c>
      <c r="I245" s="163"/>
      <c r="J245" s="163" t="s">
        <v>9817</v>
      </c>
      <c r="K245" s="164" t="s">
        <v>195</v>
      </c>
      <c r="L245" s="165">
        <v>45761</v>
      </c>
      <c r="M245" s="163"/>
      <c r="N245" s="163"/>
      <c r="O245" s="163"/>
    </row>
    <row r="246" spans="1:15">
      <c r="A246" s="163"/>
      <c r="B246" s="187" t="s">
        <v>147</v>
      </c>
      <c r="C246" s="163" t="s">
        <v>7094</v>
      </c>
      <c r="D246" s="189" t="s">
        <v>9603</v>
      </c>
      <c r="E246" s="165">
        <v>45713</v>
      </c>
      <c r="F246" s="165">
        <v>45713</v>
      </c>
      <c r="G246" s="163" t="s">
        <v>5331</v>
      </c>
      <c r="H246" s="163" t="s">
        <v>9770</v>
      </c>
      <c r="I246" s="163"/>
      <c r="J246" s="163" t="s">
        <v>9818</v>
      </c>
      <c r="K246" s="164" t="s">
        <v>195</v>
      </c>
      <c r="L246" s="165">
        <v>45715</v>
      </c>
      <c r="M246" s="163"/>
      <c r="N246" s="163"/>
      <c r="O246" s="163"/>
    </row>
    <row r="247" spans="1:15">
      <c r="A247" s="163"/>
      <c r="B247" s="187" t="s">
        <v>147</v>
      </c>
      <c r="C247" s="163" t="s">
        <v>9757</v>
      </c>
      <c r="D247" s="189" t="s">
        <v>9604</v>
      </c>
      <c r="E247" s="165">
        <v>45716</v>
      </c>
      <c r="F247" s="165">
        <v>45716</v>
      </c>
      <c r="G247" s="163" t="s">
        <v>5331</v>
      </c>
      <c r="H247" s="163" t="s">
        <v>9860</v>
      </c>
      <c r="I247" s="163"/>
      <c r="J247" s="163" t="s">
        <v>6444</v>
      </c>
      <c r="K247" s="164" t="s">
        <v>195</v>
      </c>
      <c r="L247" s="165">
        <v>45722</v>
      </c>
      <c r="M247" s="163"/>
      <c r="N247" s="163"/>
      <c r="O247" s="163"/>
    </row>
    <row r="248" spans="1:15">
      <c r="A248" s="163"/>
      <c r="B248" s="187" t="s">
        <v>147</v>
      </c>
      <c r="C248" s="163" t="s">
        <v>9757</v>
      </c>
      <c r="D248" s="189" t="s">
        <v>9605</v>
      </c>
      <c r="E248" s="165">
        <v>45721</v>
      </c>
      <c r="F248" s="165">
        <v>45721</v>
      </c>
      <c r="G248" s="163" t="s">
        <v>5331</v>
      </c>
      <c r="H248" s="163" t="s">
        <v>9872</v>
      </c>
      <c r="I248" s="163"/>
      <c r="J248" s="163" t="s">
        <v>9873</v>
      </c>
      <c r="K248" s="164" t="s">
        <v>195</v>
      </c>
      <c r="L248" s="165">
        <v>45728</v>
      </c>
      <c r="M248" s="163"/>
      <c r="N248" s="163"/>
      <c r="O248" s="163"/>
    </row>
    <row r="249" spans="1:15">
      <c r="A249" s="163"/>
      <c r="B249" s="187" t="s">
        <v>147</v>
      </c>
      <c r="C249" s="163" t="s">
        <v>8251</v>
      </c>
      <c r="D249" s="189" t="s">
        <v>9606</v>
      </c>
      <c r="E249" s="165">
        <v>45727</v>
      </c>
      <c r="F249" s="165">
        <v>45728</v>
      </c>
      <c r="G249" s="163" t="s">
        <v>5331</v>
      </c>
      <c r="H249" s="163" t="s">
        <v>9968</v>
      </c>
      <c r="I249" s="163"/>
      <c r="J249" s="163" t="s">
        <v>9969</v>
      </c>
      <c r="K249" s="164" t="s">
        <v>195</v>
      </c>
      <c r="L249" s="165">
        <v>45729</v>
      </c>
      <c r="M249" s="163"/>
      <c r="N249" s="163"/>
      <c r="O249" s="163"/>
    </row>
    <row r="250" spans="1:15">
      <c r="A250" s="163"/>
      <c r="B250" s="187" t="s">
        <v>147</v>
      </c>
      <c r="C250" s="163" t="s">
        <v>8251</v>
      </c>
      <c r="D250" s="189" t="s">
        <v>9607</v>
      </c>
      <c r="E250" s="165">
        <v>45728</v>
      </c>
      <c r="F250" s="165">
        <v>45729</v>
      </c>
      <c r="G250" s="163" t="s">
        <v>5331</v>
      </c>
      <c r="H250" s="163" t="s">
        <v>9979</v>
      </c>
      <c r="I250" s="163"/>
      <c r="J250" s="163" t="s">
        <v>9969</v>
      </c>
      <c r="K250" s="164" t="s">
        <v>195</v>
      </c>
      <c r="L250" s="165">
        <v>45731</v>
      </c>
      <c r="M250" s="163"/>
      <c r="N250" s="163"/>
      <c r="O250" s="163"/>
    </row>
    <row r="251" spans="1:15">
      <c r="A251" s="163"/>
      <c r="B251" s="187" t="s">
        <v>147</v>
      </c>
      <c r="C251" s="163" t="s">
        <v>3103</v>
      </c>
      <c r="D251" s="189" t="s">
        <v>9608</v>
      </c>
      <c r="E251" s="165">
        <v>45728</v>
      </c>
      <c r="F251" s="165">
        <v>45729</v>
      </c>
      <c r="G251" s="163" t="s">
        <v>5331</v>
      </c>
      <c r="H251" s="163" t="s">
        <v>9980</v>
      </c>
      <c r="I251" s="163"/>
      <c r="J251" s="163" t="s">
        <v>9981</v>
      </c>
      <c r="K251" s="164" t="s">
        <v>195</v>
      </c>
      <c r="L251" s="165">
        <v>45731</v>
      </c>
      <c r="M251" s="163"/>
      <c r="N251" s="163"/>
      <c r="O251" s="163"/>
    </row>
    <row r="252" spans="1:15">
      <c r="A252" s="163"/>
      <c r="B252" s="187" t="s">
        <v>147</v>
      </c>
      <c r="C252" s="163" t="s">
        <v>9994</v>
      </c>
      <c r="D252" s="189" t="s">
        <v>9609</v>
      </c>
      <c r="E252" s="165">
        <v>45729</v>
      </c>
      <c r="F252" s="165">
        <v>45730</v>
      </c>
      <c r="G252" s="163" t="s">
        <v>5331</v>
      </c>
      <c r="H252" s="163" t="s">
        <v>9995</v>
      </c>
      <c r="I252" s="163"/>
      <c r="J252" s="163" t="s">
        <v>6444</v>
      </c>
      <c r="K252" s="164" t="s">
        <v>195</v>
      </c>
      <c r="L252" s="165">
        <v>45731</v>
      </c>
      <c r="M252" s="163"/>
      <c r="N252" s="163"/>
      <c r="O252" s="163"/>
    </row>
    <row r="253" spans="1:15">
      <c r="A253" s="163"/>
      <c r="B253" s="187" t="s">
        <v>147</v>
      </c>
      <c r="C253" s="163" t="s">
        <v>8251</v>
      </c>
      <c r="D253" s="189" t="s">
        <v>9610</v>
      </c>
      <c r="E253" s="165">
        <v>45730</v>
      </c>
      <c r="F253" s="165">
        <v>45731</v>
      </c>
      <c r="G253" s="163" t="s">
        <v>5331</v>
      </c>
      <c r="H253" s="163" t="s">
        <v>9998</v>
      </c>
      <c r="I253" s="163"/>
      <c r="J253" s="163" t="s">
        <v>9969</v>
      </c>
      <c r="K253" s="164" t="s">
        <v>195</v>
      </c>
      <c r="L253" s="165">
        <v>45734</v>
      </c>
      <c r="M253" s="163"/>
      <c r="N253" s="163"/>
      <c r="O253" s="163"/>
    </row>
    <row r="254" spans="1:15">
      <c r="A254" s="163"/>
      <c r="B254" s="187" t="s">
        <v>147</v>
      </c>
      <c r="C254" s="163" t="s">
        <v>3103</v>
      </c>
      <c r="D254" s="189" t="s">
        <v>9611</v>
      </c>
      <c r="E254" s="165">
        <v>45730</v>
      </c>
      <c r="F254" s="165">
        <v>45731</v>
      </c>
      <c r="G254" s="163" t="s">
        <v>5331</v>
      </c>
      <c r="H254" s="163" t="s">
        <v>9980</v>
      </c>
      <c r="I254" s="163"/>
      <c r="J254" s="163" t="s">
        <v>10000</v>
      </c>
      <c r="K254" s="164" t="s">
        <v>195</v>
      </c>
      <c r="L254" s="165">
        <v>45735</v>
      </c>
      <c r="M254" s="163"/>
      <c r="N254" s="163"/>
      <c r="O254" s="163"/>
    </row>
    <row r="255" spans="1:15">
      <c r="A255" s="163"/>
      <c r="B255" s="187" t="s">
        <v>147</v>
      </c>
      <c r="C255" s="163" t="s">
        <v>10022</v>
      </c>
      <c r="D255" s="189" t="s">
        <v>9612</v>
      </c>
      <c r="E255" s="165">
        <v>45733</v>
      </c>
      <c r="F255" s="165">
        <v>45734</v>
      </c>
      <c r="G255" s="163" t="s">
        <v>5331</v>
      </c>
      <c r="H255" s="163" t="s">
        <v>9789</v>
      </c>
      <c r="I255" s="163"/>
      <c r="J255" s="163" t="s">
        <v>10023</v>
      </c>
      <c r="K255" s="164" t="s">
        <v>195</v>
      </c>
      <c r="L255" s="165">
        <v>45737</v>
      </c>
      <c r="M255" s="163"/>
      <c r="N255" s="163"/>
      <c r="O255" s="163"/>
    </row>
    <row r="256" spans="1:15">
      <c r="A256" s="163"/>
      <c r="B256" s="187" t="s">
        <v>147</v>
      </c>
      <c r="C256" s="163" t="s">
        <v>2064</v>
      </c>
      <c r="D256" s="189" t="s">
        <v>10867</v>
      </c>
      <c r="E256" s="165">
        <v>45733</v>
      </c>
      <c r="F256" s="165">
        <v>45733</v>
      </c>
      <c r="G256" s="163" t="s">
        <v>5331</v>
      </c>
      <c r="H256" s="163" t="s">
        <v>9694</v>
      </c>
      <c r="I256" s="163" t="s">
        <v>5906</v>
      </c>
      <c r="J256" s="163" t="s">
        <v>10894</v>
      </c>
      <c r="K256" s="164" t="s">
        <v>195</v>
      </c>
      <c r="L256" s="165">
        <v>45769</v>
      </c>
      <c r="M256" s="163"/>
      <c r="N256" s="163"/>
      <c r="O256" s="163"/>
    </row>
    <row r="257" spans="1:15">
      <c r="A257" s="163"/>
      <c r="B257" s="187" t="s">
        <v>147</v>
      </c>
      <c r="C257" s="163" t="s">
        <v>2064</v>
      </c>
      <c r="D257" s="189" t="s">
        <v>10868</v>
      </c>
      <c r="E257" s="165">
        <v>45734</v>
      </c>
      <c r="F257" s="165">
        <v>45734</v>
      </c>
      <c r="G257" s="163" t="s">
        <v>5331</v>
      </c>
      <c r="H257" s="163" t="s">
        <v>9694</v>
      </c>
      <c r="I257" s="163" t="s">
        <v>5906</v>
      </c>
      <c r="J257" s="163" t="s">
        <v>10898</v>
      </c>
      <c r="K257" s="164" t="s">
        <v>195</v>
      </c>
      <c r="L257" s="165">
        <v>45769</v>
      </c>
      <c r="M257" s="163"/>
      <c r="N257" s="163"/>
      <c r="O257" s="163"/>
    </row>
    <row r="258" spans="1:15">
      <c r="A258" s="163"/>
      <c r="B258" s="187" t="s">
        <v>147</v>
      </c>
      <c r="C258" s="163" t="s">
        <v>2064</v>
      </c>
      <c r="D258" s="189" t="s">
        <v>10869</v>
      </c>
      <c r="E258" s="165">
        <v>45766</v>
      </c>
      <c r="F258" s="165">
        <v>45766</v>
      </c>
      <c r="G258" s="163" t="s">
        <v>2015</v>
      </c>
      <c r="H258" s="163" t="s">
        <v>10430</v>
      </c>
      <c r="I258" s="163" t="s">
        <v>5906</v>
      </c>
      <c r="J258" s="163" t="s">
        <v>10898</v>
      </c>
      <c r="K258" s="164" t="s">
        <v>195</v>
      </c>
      <c r="L258" s="165">
        <v>45769</v>
      </c>
      <c r="M258" s="163"/>
      <c r="N258" s="163"/>
      <c r="O258" s="163"/>
    </row>
    <row r="259" spans="1:15">
      <c r="A259" s="163"/>
      <c r="B259" s="187" t="s">
        <v>147</v>
      </c>
      <c r="C259" s="163" t="s">
        <v>2064</v>
      </c>
      <c r="D259" s="189" t="s">
        <v>10870</v>
      </c>
      <c r="E259" s="165">
        <v>45765</v>
      </c>
      <c r="F259" s="165">
        <v>45765</v>
      </c>
      <c r="G259" s="163" t="s">
        <v>5331</v>
      </c>
      <c r="H259" s="163" t="s">
        <v>10901</v>
      </c>
      <c r="I259" s="163" t="s">
        <v>5906</v>
      </c>
      <c r="J259" s="163" t="s">
        <v>10894</v>
      </c>
      <c r="K259" s="164" t="s">
        <v>195</v>
      </c>
      <c r="L259" s="165">
        <v>45769</v>
      </c>
      <c r="M259" s="163"/>
      <c r="N259" s="163"/>
      <c r="O259" s="163"/>
    </row>
    <row r="260" spans="1:15">
      <c r="A260" s="163"/>
      <c r="B260" s="187" t="s">
        <v>147</v>
      </c>
      <c r="C260" s="163" t="s">
        <v>10022</v>
      </c>
      <c r="D260" s="189" t="s">
        <v>10871</v>
      </c>
      <c r="E260" s="164"/>
      <c r="F260" s="164"/>
      <c r="G260" s="163"/>
      <c r="H260" s="163"/>
      <c r="I260" s="163"/>
      <c r="J260" s="163"/>
      <c r="K260" s="164"/>
      <c r="L260" s="164"/>
      <c r="M260" s="163"/>
      <c r="N260" s="163"/>
      <c r="O260" s="163"/>
    </row>
    <row r="261" spans="1:15">
      <c r="A261" s="163"/>
      <c r="B261" s="187" t="s">
        <v>147</v>
      </c>
      <c r="C261" s="163" t="s">
        <v>2064</v>
      </c>
      <c r="D261" s="189" t="s">
        <v>10872</v>
      </c>
      <c r="E261" s="165">
        <v>45766</v>
      </c>
      <c r="F261" s="165">
        <v>45766</v>
      </c>
      <c r="G261" s="163" t="s">
        <v>5331</v>
      </c>
      <c r="H261" s="163" t="s">
        <v>10152</v>
      </c>
      <c r="I261" s="163" t="s">
        <v>5906</v>
      </c>
      <c r="J261" s="163" t="s">
        <v>10898</v>
      </c>
      <c r="K261" s="164" t="s">
        <v>195</v>
      </c>
      <c r="L261" s="165">
        <v>45771</v>
      </c>
      <c r="M261" s="163"/>
      <c r="N261" s="163"/>
      <c r="O261" s="163"/>
    </row>
    <row r="262" spans="1:15">
      <c r="A262" s="163"/>
      <c r="B262" s="187" t="s">
        <v>147</v>
      </c>
      <c r="C262" s="163" t="s">
        <v>1997</v>
      </c>
      <c r="D262" s="189" t="s">
        <v>10873</v>
      </c>
      <c r="E262" s="165">
        <v>45767</v>
      </c>
      <c r="F262" s="165">
        <v>45767</v>
      </c>
      <c r="G262" s="163" t="s">
        <v>5331</v>
      </c>
      <c r="H262" s="163" t="s">
        <v>9694</v>
      </c>
      <c r="I262" s="163" t="s">
        <v>5712</v>
      </c>
      <c r="J262" s="163" t="s">
        <v>10894</v>
      </c>
      <c r="K262" s="164" t="s">
        <v>195</v>
      </c>
      <c r="L262" s="165">
        <v>45771</v>
      </c>
      <c r="M262" s="163"/>
      <c r="N262" s="163"/>
      <c r="O262" s="163"/>
    </row>
    <row r="263" spans="1:15">
      <c r="A263" s="163"/>
      <c r="B263" s="187" t="s">
        <v>147</v>
      </c>
      <c r="C263" s="163" t="s">
        <v>1997</v>
      </c>
      <c r="D263" s="189" t="s">
        <v>10874</v>
      </c>
      <c r="E263" s="165">
        <v>45768</v>
      </c>
      <c r="F263" s="165">
        <v>45768</v>
      </c>
      <c r="G263" s="163" t="s">
        <v>2015</v>
      </c>
      <c r="H263" s="163" t="s">
        <v>10430</v>
      </c>
      <c r="I263" s="163" t="s">
        <v>5712</v>
      </c>
      <c r="J263" s="163" t="s">
        <v>10894</v>
      </c>
      <c r="K263" s="164" t="s">
        <v>195</v>
      </c>
      <c r="L263" s="165">
        <v>45771</v>
      </c>
      <c r="M263" s="163"/>
      <c r="N263" s="163"/>
      <c r="O263" s="163"/>
    </row>
    <row r="264" spans="1:15">
      <c r="A264" s="163"/>
      <c r="B264" s="187" t="s">
        <v>147</v>
      </c>
      <c r="C264" s="163" t="s">
        <v>1997</v>
      </c>
      <c r="D264" s="189" t="s">
        <v>10875</v>
      </c>
      <c r="E264" s="165">
        <v>45769</v>
      </c>
      <c r="F264" s="165">
        <v>45769</v>
      </c>
      <c r="G264" s="163" t="s">
        <v>5331</v>
      </c>
      <c r="H264" s="163" t="s">
        <v>9694</v>
      </c>
      <c r="I264" s="163" t="s">
        <v>5712</v>
      </c>
      <c r="J264" s="163" t="s">
        <v>10898</v>
      </c>
      <c r="K264" s="164" t="s">
        <v>195</v>
      </c>
      <c r="L264" s="165">
        <v>45785</v>
      </c>
      <c r="M264" s="163"/>
      <c r="N264" s="163"/>
      <c r="O264" s="163"/>
    </row>
    <row r="265" spans="1:15">
      <c r="A265" s="163"/>
      <c r="B265" s="187" t="s">
        <v>147</v>
      </c>
      <c r="C265" s="163" t="s">
        <v>1997</v>
      </c>
      <c r="D265" s="189" t="s">
        <v>10876</v>
      </c>
      <c r="E265" s="165">
        <v>45769</v>
      </c>
      <c r="F265" s="165">
        <v>45769</v>
      </c>
      <c r="G265" s="163" t="s">
        <v>8092</v>
      </c>
      <c r="H265" s="163" t="s">
        <v>10152</v>
      </c>
      <c r="I265" s="163" t="s">
        <v>5712</v>
      </c>
      <c r="J265" s="163" t="s">
        <v>10894</v>
      </c>
      <c r="K265" s="164" t="s">
        <v>195</v>
      </c>
      <c r="L265" s="165">
        <v>45785</v>
      </c>
      <c r="M265" s="163"/>
      <c r="N265" s="163"/>
      <c r="O265" s="163"/>
    </row>
    <row r="266" spans="1:15">
      <c r="A266" s="163"/>
      <c r="B266" s="190" t="s">
        <v>147</v>
      </c>
      <c r="C266" s="163" t="s">
        <v>2064</v>
      </c>
      <c r="D266" s="189" t="s">
        <v>10877</v>
      </c>
      <c r="E266" s="165">
        <v>45778</v>
      </c>
      <c r="F266" s="165">
        <v>45778</v>
      </c>
      <c r="G266" s="163" t="s">
        <v>11073</v>
      </c>
      <c r="H266" s="163" t="s">
        <v>11074</v>
      </c>
      <c r="I266" s="163" t="s">
        <v>5906</v>
      </c>
      <c r="J266" s="163" t="s">
        <v>11075</v>
      </c>
      <c r="K266" s="164" t="s">
        <v>195</v>
      </c>
      <c r="L266" s="165">
        <v>45798</v>
      </c>
      <c r="M266" s="163"/>
      <c r="N266" s="163"/>
      <c r="O266" s="163"/>
    </row>
    <row r="267" spans="1:15">
      <c r="A267" s="163"/>
      <c r="B267" s="187" t="s">
        <v>147</v>
      </c>
      <c r="C267" s="163" t="s">
        <v>1997</v>
      </c>
      <c r="D267" s="189" t="s">
        <v>10878</v>
      </c>
      <c r="E267" s="165">
        <v>45770</v>
      </c>
      <c r="F267" s="165">
        <v>45770</v>
      </c>
      <c r="G267" s="163" t="s">
        <v>2015</v>
      </c>
      <c r="H267" s="163" t="s">
        <v>10430</v>
      </c>
      <c r="I267" s="163" t="s">
        <v>5712</v>
      </c>
      <c r="J267" s="163" t="s">
        <v>10898</v>
      </c>
      <c r="K267" s="164" t="s">
        <v>195</v>
      </c>
      <c r="L267" s="165">
        <v>45785</v>
      </c>
      <c r="M267" s="163"/>
      <c r="N267" s="163"/>
      <c r="O267" s="163"/>
    </row>
    <row r="268" spans="1:15">
      <c r="A268" s="163"/>
      <c r="B268" s="187" t="s">
        <v>147</v>
      </c>
      <c r="C268" s="163" t="s">
        <v>1997</v>
      </c>
      <c r="D268" s="189" t="s">
        <v>10879</v>
      </c>
      <c r="E268" s="165">
        <v>45770</v>
      </c>
      <c r="F268" s="165">
        <v>45770</v>
      </c>
      <c r="G268" s="163" t="s">
        <v>5331</v>
      </c>
      <c r="H268" s="163" t="s">
        <v>10152</v>
      </c>
      <c r="I268" s="163" t="s">
        <v>5712</v>
      </c>
      <c r="J268" s="163" t="s">
        <v>10898</v>
      </c>
      <c r="K268" s="164" t="s">
        <v>195</v>
      </c>
      <c r="L268" s="165">
        <v>45785</v>
      </c>
      <c r="M268" s="163"/>
      <c r="N268" s="163"/>
      <c r="O268" s="163"/>
    </row>
    <row r="269" spans="1:15">
      <c r="A269" s="163"/>
      <c r="B269" s="187" t="s">
        <v>147</v>
      </c>
      <c r="C269" s="163" t="s">
        <v>2150</v>
      </c>
      <c r="D269" s="189" t="s">
        <v>10880</v>
      </c>
      <c r="E269" s="165">
        <v>45770</v>
      </c>
      <c r="F269" s="165">
        <v>45770</v>
      </c>
      <c r="G269" s="163" t="s">
        <v>8092</v>
      </c>
      <c r="H269" s="163" t="s">
        <v>9694</v>
      </c>
      <c r="I269" s="163" t="s">
        <v>5817</v>
      </c>
      <c r="J269" s="163" t="s">
        <v>10894</v>
      </c>
      <c r="K269" s="164" t="s">
        <v>195</v>
      </c>
      <c r="L269" s="165">
        <v>45785</v>
      </c>
      <c r="M269" s="163"/>
      <c r="N269" s="163"/>
      <c r="O269" s="163"/>
    </row>
    <row r="270" spans="1:15">
      <c r="A270" s="163"/>
      <c r="B270" s="187" t="s">
        <v>147</v>
      </c>
      <c r="C270" s="163" t="s">
        <v>2150</v>
      </c>
      <c r="D270" s="189" t="s">
        <v>10881</v>
      </c>
      <c r="E270" s="165">
        <v>45771</v>
      </c>
      <c r="F270" s="165">
        <v>45771</v>
      </c>
      <c r="G270" s="163" t="s">
        <v>2015</v>
      </c>
      <c r="H270" s="163" t="s">
        <v>9734</v>
      </c>
      <c r="I270" s="163" t="s">
        <v>5817</v>
      </c>
      <c r="J270" s="163" t="s">
        <v>10894</v>
      </c>
      <c r="K270" s="164" t="s">
        <v>195</v>
      </c>
      <c r="L270" s="165">
        <v>45785</v>
      </c>
      <c r="M270" s="163"/>
      <c r="N270" s="163"/>
      <c r="O270" s="163"/>
    </row>
    <row r="271" spans="1:15">
      <c r="A271" s="163"/>
      <c r="B271" s="187" t="s">
        <v>147</v>
      </c>
      <c r="C271" s="163" t="s">
        <v>2150</v>
      </c>
      <c r="D271" s="189" t="s">
        <v>10882</v>
      </c>
      <c r="E271" s="165">
        <v>45771</v>
      </c>
      <c r="F271" s="165">
        <v>45771</v>
      </c>
      <c r="G271" s="163" t="s">
        <v>5331</v>
      </c>
      <c r="H271" s="163" t="s">
        <v>10152</v>
      </c>
      <c r="I271" s="163" t="s">
        <v>5817</v>
      </c>
      <c r="J271" s="163" t="s">
        <v>10894</v>
      </c>
      <c r="K271" s="164" t="s">
        <v>195</v>
      </c>
      <c r="L271" s="165">
        <v>45785</v>
      </c>
      <c r="M271" s="163"/>
      <c r="N271" s="163"/>
      <c r="O271" s="163"/>
    </row>
    <row r="272" spans="1:15">
      <c r="A272" s="163"/>
      <c r="B272" s="187" t="s">
        <v>147</v>
      </c>
      <c r="C272" s="163" t="s">
        <v>2150</v>
      </c>
      <c r="D272" s="189" t="s">
        <v>10883</v>
      </c>
      <c r="E272" s="165">
        <v>45771</v>
      </c>
      <c r="F272" s="165">
        <v>45771</v>
      </c>
      <c r="G272" s="163" t="s">
        <v>5331</v>
      </c>
      <c r="H272" s="163" t="s">
        <v>9694</v>
      </c>
      <c r="I272" s="163" t="s">
        <v>5817</v>
      </c>
      <c r="J272" s="163" t="s">
        <v>10898</v>
      </c>
      <c r="K272" s="164" t="s">
        <v>195</v>
      </c>
      <c r="L272" s="165">
        <v>45785</v>
      </c>
      <c r="M272" s="163"/>
      <c r="N272" s="163"/>
      <c r="O272" s="163"/>
    </row>
    <row r="273" spans="1:15">
      <c r="A273" s="163"/>
      <c r="B273" s="187" t="s">
        <v>147</v>
      </c>
      <c r="C273" s="163" t="s">
        <v>2150</v>
      </c>
      <c r="D273" s="189" t="s">
        <v>10884</v>
      </c>
      <c r="E273" s="165">
        <v>45773</v>
      </c>
      <c r="F273" s="165">
        <v>45773</v>
      </c>
      <c r="G273" s="163" t="s">
        <v>2015</v>
      </c>
      <c r="H273" s="163" t="s">
        <v>10379</v>
      </c>
      <c r="I273" s="163" t="s">
        <v>5817</v>
      </c>
      <c r="J273" s="163" t="s">
        <v>11278</v>
      </c>
      <c r="K273" s="164" t="s">
        <v>195</v>
      </c>
      <c r="L273" s="165">
        <v>45785</v>
      </c>
      <c r="M273" s="163"/>
      <c r="N273" s="163"/>
      <c r="O273" s="163"/>
    </row>
    <row r="274" spans="1:15">
      <c r="A274" s="163"/>
      <c r="B274" s="187" t="s">
        <v>147</v>
      </c>
      <c r="C274" s="163" t="s">
        <v>2150</v>
      </c>
      <c r="D274" s="189" t="s">
        <v>10885</v>
      </c>
      <c r="E274" s="165">
        <v>45773</v>
      </c>
      <c r="F274" s="165">
        <v>45773</v>
      </c>
      <c r="G274" s="163" t="s">
        <v>5331</v>
      </c>
      <c r="H274" s="163" t="s">
        <v>10152</v>
      </c>
      <c r="I274" s="163" t="s">
        <v>5817</v>
      </c>
      <c r="J274" s="163" t="s">
        <v>10898</v>
      </c>
      <c r="K274" s="164" t="s">
        <v>195</v>
      </c>
      <c r="L274" s="165">
        <v>45785</v>
      </c>
      <c r="M274" s="163"/>
      <c r="N274" s="163"/>
      <c r="O274" s="163"/>
    </row>
    <row r="275" spans="1:15">
      <c r="A275" s="163"/>
      <c r="B275" s="187" t="s">
        <v>147</v>
      </c>
      <c r="C275" s="163" t="s">
        <v>2292</v>
      </c>
      <c r="D275" s="189" t="s">
        <v>10886</v>
      </c>
      <c r="E275" s="165">
        <v>45773</v>
      </c>
      <c r="F275" s="165">
        <v>45773</v>
      </c>
      <c r="G275" s="163" t="s">
        <v>5331</v>
      </c>
      <c r="H275" s="163" t="s">
        <v>9502</v>
      </c>
      <c r="I275" s="163" t="s">
        <v>5802</v>
      </c>
      <c r="J275" s="163" t="s">
        <v>10894</v>
      </c>
      <c r="K275" s="164" t="s">
        <v>195</v>
      </c>
      <c r="L275" s="165">
        <v>45785</v>
      </c>
      <c r="M275" s="163"/>
      <c r="N275" s="163"/>
      <c r="O275" s="163"/>
    </row>
    <row r="276" spans="1:15">
      <c r="A276" s="163"/>
      <c r="B276" s="187" t="s">
        <v>147</v>
      </c>
      <c r="C276" s="163" t="s">
        <v>2064</v>
      </c>
      <c r="D276" s="189" t="s">
        <v>10887</v>
      </c>
      <c r="E276" s="165">
        <v>45773</v>
      </c>
      <c r="F276" s="165">
        <v>45773</v>
      </c>
      <c r="G276" s="163" t="s">
        <v>5369</v>
      </c>
      <c r="H276" s="163" t="s">
        <v>11107</v>
      </c>
      <c r="I276" s="163" t="s">
        <v>5906</v>
      </c>
      <c r="J276" s="163" t="s">
        <v>11036</v>
      </c>
      <c r="K276" s="164" t="s">
        <v>195</v>
      </c>
      <c r="L276" s="165">
        <v>45785</v>
      </c>
      <c r="M276" s="163"/>
      <c r="N276" s="163"/>
      <c r="O276" s="163"/>
    </row>
    <row r="277" spans="1:15">
      <c r="A277" s="163"/>
      <c r="B277" s="187" t="s">
        <v>147</v>
      </c>
      <c r="C277" s="163" t="s">
        <v>2292</v>
      </c>
      <c r="D277" s="189" t="s">
        <v>10888</v>
      </c>
      <c r="E277" s="165">
        <v>45773</v>
      </c>
      <c r="F277" s="165">
        <v>45773</v>
      </c>
      <c r="G277" s="163" t="s">
        <v>5331</v>
      </c>
      <c r="H277" s="163" t="s">
        <v>9694</v>
      </c>
      <c r="I277" s="163" t="s">
        <v>5802</v>
      </c>
      <c r="J277" s="163" t="s">
        <v>10898</v>
      </c>
      <c r="K277" s="164" t="s">
        <v>195</v>
      </c>
      <c r="L277" s="165">
        <v>45785</v>
      </c>
      <c r="M277" s="163"/>
      <c r="N277" s="163"/>
      <c r="O277" s="163"/>
    </row>
    <row r="278" spans="1:15">
      <c r="A278" s="163"/>
      <c r="B278" s="187" t="s">
        <v>147</v>
      </c>
      <c r="C278" s="163" t="s">
        <v>2292</v>
      </c>
      <c r="D278" s="189" t="s">
        <v>10889</v>
      </c>
      <c r="E278" s="165">
        <v>45773</v>
      </c>
      <c r="F278" s="165">
        <v>45773</v>
      </c>
      <c r="G278" s="163" t="s">
        <v>2015</v>
      </c>
      <c r="H278" s="163" t="s">
        <v>11279</v>
      </c>
      <c r="I278" s="163" t="s">
        <v>5802</v>
      </c>
      <c r="J278" s="163" t="s">
        <v>10894</v>
      </c>
      <c r="K278" s="164" t="s">
        <v>195</v>
      </c>
      <c r="L278" s="165">
        <v>45785</v>
      </c>
      <c r="M278" s="163"/>
      <c r="N278" s="163"/>
      <c r="O278" s="163"/>
    </row>
    <row r="279" spans="1:15">
      <c r="A279" s="163"/>
      <c r="B279" s="187" t="s">
        <v>147</v>
      </c>
      <c r="C279" s="163" t="s">
        <v>2292</v>
      </c>
      <c r="D279" s="189" t="s">
        <v>10890</v>
      </c>
      <c r="E279" s="165">
        <v>45773</v>
      </c>
      <c r="F279" s="165">
        <v>45773</v>
      </c>
      <c r="G279" s="163" t="s">
        <v>5331</v>
      </c>
      <c r="H279" s="163" t="s">
        <v>10152</v>
      </c>
      <c r="I279" s="163" t="s">
        <v>5802</v>
      </c>
      <c r="J279" s="163" t="s">
        <v>10894</v>
      </c>
      <c r="K279" s="164" t="s">
        <v>195</v>
      </c>
      <c r="L279" s="165">
        <v>45785</v>
      </c>
      <c r="M279" s="163"/>
      <c r="N279" s="163"/>
      <c r="O279" s="163"/>
    </row>
    <row r="280" spans="1:15">
      <c r="A280" s="163"/>
      <c r="B280" s="187" t="s">
        <v>147</v>
      </c>
      <c r="C280" s="163" t="s">
        <v>2064</v>
      </c>
      <c r="D280" s="189" t="s">
        <v>10891</v>
      </c>
      <c r="E280" s="165">
        <v>45773</v>
      </c>
      <c r="F280" s="165">
        <v>45773</v>
      </c>
      <c r="G280" s="163" t="s">
        <v>8092</v>
      </c>
      <c r="H280" s="163" t="s">
        <v>9694</v>
      </c>
      <c r="I280" s="163" t="s">
        <v>5906</v>
      </c>
      <c r="J280" s="163" t="s">
        <v>6712</v>
      </c>
      <c r="K280" s="164" t="s">
        <v>195</v>
      </c>
      <c r="L280" s="165">
        <v>45785</v>
      </c>
      <c r="M280" s="163"/>
      <c r="N280" s="163"/>
      <c r="O280" s="163"/>
    </row>
    <row r="281" spans="1:15">
      <c r="A281" s="163"/>
      <c r="B281" s="187" t="s">
        <v>147</v>
      </c>
      <c r="C281" s="163" t="s">
        <v>2064</v>
      </c>
      <c r="D281" s="189" t="s">
        <v>10892</v>
      </c>
      <c r="E281" s="165">
        <v>45775</v>
      </c>
      <c r="F281" s="165">
        <v>45775</v>
      </c>
      <c r="G281" s="163" t="s">
        <v>2015</v>
      </c>
      <c r="H281" s="163" t="s">
        <v>10430</v>
      </c>
      <c r="I281" s="163" t="s">
        <v>5906</v>
      </c>
      <c r="J281" s="163" t="s">
        <v>10981</v>
      </c>
      <c r="K281" s="164" t="s">
        <v>195</v>
      </c>
      <c r="L281" s="165">
        <v>45785</v>
      </c>
      <c r="M281" s="163"/>
      <c r="N281" s="163"/>
      <c r="O281" s="163"/>
    </row>
    <row r="282" spans="1:15">
      <c r="A282" s="163"/>
      <c r="B282" s="187" t="s">
        <v>147</v>
      </c>
      <c r="C282" s="163" t="s">
        <v>2064</v>
      </c>
      <c r="D282" s="189" t="s">
        <v>10893</v>
      </c>
      <c r="E282" s="165">
        <v>45776</v>
      </c>
      <c r="F282" s="165">
        <v>45776</v>
      </c>
      <c r="G282" s="163" t="s">
        <v>5331</v>
      </c>
      <c r="H282" s="163" t="s">
        <v>10152</v>
      </c>
      <c r="I282" s="163" t="s">
        <v>5906</v>
      </c>
      <c r="J282" s="163" t="s">
        <v>6712</v>
      </c>
      <c r="K282" s="164" t="s">
        <v>195</v>
      </c>
      <c r="L282" s="165">
        <v>45785</v>
      </c>
      <c r="M282" s="163"/>
      <c r="N282" s="163"/>
      <c r="O282" s="163"/>
    </row>
    <row r="283" spans="1:15">
      <c r="A283" s="163"/>
      <c r="B283" s="187" t="s">
        <v>147</v>
      </c>
      <c r="C283" s="163" t="s">
        <v>2064</v>
      </c>
      <c r="D283" s="189" t="s">
        <v>10990</v>
      </c>
      <c r="E283" s="165">
        <v>45776</v>
      </c>
      <c r="F283" s="165">
        <v>45776</v>
      </c>
      <c r="G283" s="163" t="s">
        <v>5331</v>
      </c>
      <c r="H283" s="163" t="s">
        <v>9694</v>
      </c>
      <c r="I283" s="163" t="s">
        <v>5906</v>
      </c>
      <c r="J283" s="163" t="s">
        <v>11026</v>
      </c>
      <c r="K283" s="164" t="s">
        <v>195</v>
      </c>
      <c r="L283" s="165">
        <v>45785</v>
      </c>
      <c r="M283" s="163"/>
      <c r="N283" s="163"/>
      <c r="O283" s="163"/>
    </row>
    <row r="284" spans="1:15">
      <c r="A284" s="163"/>
      <c r="B284" s="187" t="s">
        <v>147</v>
      </c>
      <c r="C284" s="163" t="s">
        <v>2064</v>
      </c>
      <c r="D284" s="189" t="s">
        <v>10991</v>
      </c>
      <c r="E284" s="165">
        <v>45776</v>
      </c>
      <c r="F284" s="165">
        <v>45776</v>
      </c>
      <c r="G284" s="163" t="s">
        <v>5331</v>
      </c>
      <c r="H284" s="163" t="s">
        <v>9694</v>
      </c>
      <c r="I284" s="163" t="s">
        <v>5906</v>
      </c>
      <c r="J284" s="163" t="s">
        <v>11027</v>
      </c>
      <c r="K284" s="164" t="s">
        <v>195</v>
      </c>
      <c r="L284" s="165">
        <v>45785</v>
      </c>
      <c r="M284" s="163"/>
      <c r="N284" s="163"/>
      <c r="O284" s="163"/>
    </row>
    <row r="285" spans="1:15">
      <c r="A285" s="163"/>
      <c r="B285" s="187" t="s">
        <v>147</v>
      </c>
      <c r="C285" s="163" t="s">
        <v>2292</v>
      </c>
      <c r="D285" s="189" t="s">
        <v>10992</v>
      </c>
      <c r="E285" s="165">
        <v>45776</v>
      </c>
      <c r="F285" s="165">
        <v>45776</v>
      </c>
      <c r="G285" s="163" t="s">
        <v>2015</v>
      </c>
      <c r="H285" s="163" t="s">
        <v>10332</v>
      </c>
      <c r="I285" s="163" t="s">
        <v>5802</v>
      </c>
      <c r="J285" s="163" t="s">
        <v>11028</v>
      </c>
      <c r="K285" s="164" t="s">
        <v>195</v>
      </c>
      <c r="L285" s="165">
        <v>45785</v>
      </c>
      <c r="M285" s="163"/>
      <c r="N285" s="163"/>
      <c r="O285" s="163"/>
    </row>
    <row r="286" spans="1:15">
      <c r="A286" s="163"/>
      <c r="B286" s="187" t="s">
        <v>147</v>
      </c>
      <c r="C286" s="163" t="s">
        <v>2292</v>
      </c>
      <c r="D286" s="189" t="s">
        <v>10993</v>
      </c>
      <c r="E286" s="165">
        <v>45776</v>
      </c>
      <c r="F286" s="165">
        <v>45776</v>
      </c>
      <c r="G286" s="163" t="s">
        <v>5331</v>
      </c>
      <c r="H286" s="163" t="s">
        <v>10152</v>
      </c>
      <c r="I286" s="163" t="s">
        <v>5802</v>
      </c>
      <c r="J286" s="163" t="s">
        <v>11028</v>
      </c>
      <c r="K286" s="164" t="s">
        <v>195</v>
      </c>
      <c r="L286" s="165">
        <v>45785</v>
      </c>
      <c r="M286" s="163"/>
      <c r="N286" s="163"/>
      <c r="O286" s="163"/>
    </row>
    <row r="287" spans="1:15">
      <c r="A287" s="163"/>
      <c r="B287" s="187" t="s">
        <v>147</v>
      </c>
      <c r="C287" s="163" t="s">
        <v>2064</v>
      </c>
      <c r="D287" s="189" t="s">
        <v>10994</v>
      </c>
      <c r="E287" s="165">
        <v>45777</v>
      </c>
      <c r="F287" s="165">
        <v>45777</v>
      </c>
      <c r="G287" s="163" t="s">
        <v>5369</v>
      </c>
      <c r="H287" s="163" t="s">
        <v>7100</v>
      </c>
      <c r="I287" s="163" t="s">
        <v>5906</v>
      </c>
      <c r="J287" s="163" t="s">
        <v>11036</v>
      </c>
      <c r="K287" s="164" t="s">
        <v>195</v>
      </c>
      <c r="L287" s="165">
        <v>45785</v>
      </c>
      <c r="M287" s="163"/>
      <c r="N287" s="163"/>
      <c r="O287" s="163"/>
    </row>
    <row r="288" spans="1:15">
      <c r="A288" s="163"/>
      <c r="B288" s="187" t="s">
        <v>147</v>
      </c>
      <c r="C288" s="163" t="s">
        <v>2064</v>
      </c>
      <c r="D288" s="189" t="s">
        <v>10995</v>
      </c>
      <c r="E288" s="165">
        <v>45777</v>
      </c>
      <c r="F288" s="165">
        <v>45777</v>
      </c>
      <c r="G288" s="163" t="s">
        <v>2015</v>
      </c>
      <c r="H288" s="163" t="s">
        <v>10430</v>
      </c>
      <c r="I288" s="163" t="s">
        <v>5906</v>
      </c>
      <c r="J288" s="163" t="s">
        <v>11041</v>
      </c>
      <c r="K288" s="164" t="s">
        <v>195</v>
      </c>
      <c r="L288" s="165">
        <v>45785</v>
      </c>
      <c r="M288" s="163"/>
      <c r="N288" s="163"/>
      <c r="O288" s="163"/>
    </row>
    <row r="289" spans="1:15">
      <c r="A289" s="163"/>
      <c r="B289" s="187" t="s">
        <v>147</v>
      </c>
      <c r="C289" s="163" t="s">
        <v>2064</v>
      </c>
      <c r="D289" s="189" t="s">
        <v>10996</v>
      </c>
      <c r="E289" s="165">
        <v>45777</v>
      </c>
      <c r="F289" s="165">
        <v>45777</v>
      </c>
      <c r="G289" s="163" t="s">
        <v>5331</v>
      </c>
      <c r="H289" s="163" t="s">
        <v>10152</v>
      </c>
      <c r="I289" s="163" t="s">
        <v>5906</v>
      </c>
      <c r="J289" s="163" t="s">
        <v>11041</v>
      </c>
      <c r="K289" s="164" t="s">
        <v>195</v>
      </c>
      <c r="L289" s="165">
        <v>45785</v>
      </c>
      <c r="M289" s="163"/>
      <c r="N289" s="163"/>
      <c r="O289" s="163"/>
    </row>
    <row r="290" spans="1:15">
      <c r="A290" s="163"/>
      <c r="B290" s="187" t="s">
        <v>147</v>
      </c>
      <c r="C290" s="163" t="s">
        <v>1997</v>
      </c>
      <c r="D290" s="189" t="s">
        <v>10997</v>
      </c>
      <c r="E290" s="165">
        <v>45777</v>
      </c>
      <c r="F290" s="165">
        <v>45777</v>
      </c>
      <c r="G290" s="163" t="s">
        <v>5331</v>
      </c>
      <c r="H290" s="163" t="s">
        <v>9694</v>
      </c>
      <c r="I290" s="163" t="s">
        <v>5712</v>
      </c>
      <c r="J290" s="163" t="s">
        <v>6712</v>
      </c>
      <c r="K290" s="164" t="s">
        <v>195</v>
      </c>
      <c r="L290" s="165">
        <v>45785</v>
      </c>
      <c r="M290" s="163"/>
      <c r="N290" s="163"/>
      <c r="O290" s="163"/>
    </row>
    <row r="291" spans="1:15">
      <c r="A291" s="163"/>
      <c r="B291" s="187" t="s">
        <v>147</v>
      </c>
      <c r="C291" s="163" t="s">
        <v>2064</v>
      </c>
      <c r="D291" s="189" t="s">
        <v>10998</v>
      </c>
      <c r="E291" s="165">
        <v>45778</v>
      </c>
      <c r="F291" s="165">
        <v>45778</v>
      </c>
      <c r="G291" s="163" t="s">
        <v>5331</v>
      </c>
      <c r="H291" s="163" t="s">
        <v>9694</v>
      </c>
      <c r="I291" s="163" t="s">
        <v>5906</v>
      </c>
      <c r="J291" s="163" t="s">
        <v>9193</v>
      </c>
      <c r="K291" s="164" t="s">
        <v>195</v>
      </c>
      <c r="L291" s="165">
        <v>45785</v>
      </c>
      <c r="M291" s="163"/>
      <c r="N291" s="163"/>
      <c r="O291" s="163"/>
    </row>
    <row r="292" spans="1:15">
      <c r="A292" s="163"/>
      <c r="B292" s="187" t="s">
        <v>147</v>
      </c>
      <c r="C292" s="163" t="s">
        <v>2064</v>
      </c>
      <c r="D292" s="189" t="s">
        <v>10999</v>
      </c>
      <c r="E292" s="165">
        <v>45778</v>
      </c>
      <c r="F292" s="165">
        <v>45778</v>
      </c>
      <c r="G292" s="163" t="s">
        <v>2015</v>
      </c>
      <c r="H292" s="163" t="s">
        <v>10430</v>
      </c>
      <c r="I292" s="163" t="s">
        <v>5906</v>
      </c>
      <c r="J292" s="163" t="s">
        <v>11027</v>
      </c>
      <c r="K292" s="164" t="s">
        <v>195</v>
      </c>
      <c r="L292" s="165">
        <v>45785</v>
      </c>
      <c r="M292" s="163"/>
      <c r="N292" s="163"/>
      <c r="O292" s="163"/>
    </row>
    <row r="293" spans="1:15">
      <c r="A293" s="163"/>
      <c r="B293" s="187" t="s">
        <v>147</v>
      </c>
      <c r="C293" s="163" t="s">
        <v>2064</v>
      </c>
      <c r="D293" s="189" t="s">
        <v>11000</v>
      </c>
      <c r="E293" s="165">
        <v>45778</v>
      </c>
      <c r="F293" s="165">
        <v>45778</v>
      </c>
      <c r="G293" s="163" t="s">
        <v>5331</v>
      </c>
      <c r="H293" s="163" t="s">
        <v>10152</v>
      </c>
      <c r="I293" s="163" t="s">
        <v>5906</v>
      </c>
      <c r="J293" s="163" t="s">
        <v>11027</v>
      </c>
      <c r="K293" s="164" t="s">
        <v>195</v>
      </c>
      <c r="L293" s="165">
        <v>45785</v>
      </c>
      <c r="M293" s="163"/>
      <c r="N293" s="163"/>
      <c r="O293" s="163"/>
    </row>
    <row r="294" spans="1:15">
      <c r="A294" s="163"/>
      <c r="B294" s="187" t="s">
        <v>147</v>
      </c>
      <c r="C294" s="163" t="s">
        <v>1997</v>
      </c>
      <c r="D294" s="189" t="s">
        <v>11001</v>
      </c>
      <c r="E294" s="165">
        <v>45778</v>
      </c>
      <c r="F294" s="165">
        <v>45778</v>
      </c>
      <c r="G294" s="163" t="s">
        <v>2015</v>
      </c>
      <c r="H294" s="163" t="s">
        <v>11078</v>
      </c>
      <c r="I294" s="163" t="s">
        <v>5712</v>
      </c>
      <c r="J294" s="163" t="s">
        <v>6712</v>
      </c>
      <c r="K294" s="164" t="s">
        <v>195</v>
      </c>
      <c r="L294" s="165">
        <v>45785</v>
      </c>
      <c r="M294" s="163"/>
      <c r="N294" s="163"/>
      <c r="O294" s="163"/>
    </row>
    <row r="295" spans="1:15">
      <c r="A295" s="163"/>
      <c r="B295" s="187" t="s">
        <v>147</v>
      </c>
      <c r="C295" s="163" t="s">
        <v>1997</v>
      </c>
      <c r="D295" s="189" t="s">
        <v>11002</v>
      </c>
      <c r="E295" s="165">
        <v>45779</v>
      </c>
      <c r="F295" s="165">
        <v>45779</v>
      </c>
      <c r="G295" s="163" t="s">
        <v>5331</v>
      </c>
      <c r="H295" s="163" t="s">
        <v>10152</v>
      </c>
      <c r="I295" s="163" t="s">
        <v>5712</v>
      </c>
      <c r="J295" s="163" t="s">
        <v>6712</v>
      </c>
      <c r="K295" s="164" t="s">
        <v>195</v>
      </c>
      <c r="L295" s="165">
        <v>45785</v>
      </c>
      <c r="M295" s="163"/>
      <c r="N295" s="163"/>
      <c r="O295" s="163"/>
    </row>
    <row r="296" spans="1:15">
      <c r="A296" s="163"/>
      <c r="B296" s="187" t="s">
        <v>147</v>
      </c>
      <c r="C296" s="163" t="s">
        <v>1997</v>
      </c>
      <c r="D296" s="189" t="s">
        <v>11003</v>
      </c>
      <c r="E296" s="165">
        <v>45779</v>
      </c>
      <c r="F296" s="165">
        <v>45779</v>
      </c>
      <c r="G296" s="163" t="s">
        <v>5331</v>
      </c>
      <c r="H296" s="163" t="s">
        <v>9694</v>
      </c>
      <c r="I296" s="163" t="s">
        <v>5712</v>
      </c>
      <c r="J296" s="163" t="s">
        <v>11027</v>
      </c>
      <c r="K296" s="164" t="s">
        <v>195</v>
      </c>
      <c r="L296" s="165">
        <v>45785</v>
      </c>
      <c r="M296" s="163"/>
      <c r="N296" s="163"/>
      <c r="O296" s="163"/>
    </row>
    <row r="297" spans="1:15">
      <c r="A297" s="163"/>
      <c r="B297" s="187" t="s">
        <v>147</v>
      </c>
      <c r="C297" s="163" t="s">
        <v>1997</v>
      </c>
      <c r="D297" s="189" t="s">
        <v>11004</v>
      </c>
      <c r="E297" s="165">
        <v>45779</v>
      </c>
      <c r="F297" s="165">
        <v>45779</v>
      </c>
      <c r="G297" s="163" t="s">
        <v>5331</v>
      </c>
      <c r="H297" s="163" t="s">
        <v>9694</v>
      </c>
      <c r="I297" s="163" t="s">
        <v>5712</v>
      </c>
      <c r="J297" s="163" t="s">
        <v>11041</v>
      </c>
      <c r="K297" s="164" t="s">
        <v>195</v>
      </c>
      <c r="L297" s="165">
        <v>45785</v>
      </c>
      <c r="M297" s="163"/>
      <c r="N297" s="163"/>
      <c r="O297" s="163"/>
    </row>
    <row r="298" spans="1:15">
      <c r="A298" s="163"/>
      <c r="B298" s="187" t="s">
        <v>147</v>
      </c>
      <c r="C298" s="163" t="s">
        <v>1997</v>
      </c>
      <c r="D298" s="189" t="s">
        <v>11005</v>
      </c>
      <c r="E298" s="165">
        <v>45780</v>
      </c>
      <c r="F298" s="165">
        <v>45780</v>
      </c>
      <c r="G298" s="163" t="s">
        <v>2015</v>
      </c>
      <c r="H298" s="163" t="s">
        <v>10430</v>
      </c>
      <c r="I298" s="163" t="s">
        <v>5712</v>
      </c>
      <c r="J298" s="163" t="s">
        <v>11027</v>
      </c>
      <c r="K298" s="164" t="s">
        <v>195</v>
      </c>
      <c r="L298" s="165">
        <v>45785</v>
      </c>
      <c r="M298" s="163"/>
      <c r="N298" s="163"/>
      <c r="O298" s="163"/>
    </row>
    <row r="299" spans="1:15">
      <c r="A299" s="163"/>
      <c r="B299" s="187" t="s">
        <v>147</v>
      </c>
      <c r="C299" s="163" t="s">
        <v>2064</v>
      </c>
      <c r="D299" s="189" t="s">
        <v>11006</v>
      </c>
      <c r="E299" s="165">
        <v>45780</v>
      </c>
      <c r="F299" s="165">
        <v>45780</v>
      </c>
      <c r="G299" s="163" t="s">
        <v>2015</v>
      </c>
      <c r="H299" s="163" t="s">
        <v>10164</v>
      </c>
      <c r="I299" s="163" t="s">
        <v>5906</v>
      </c>
      <c r="J299" s="163" t="s">
        <v>11097</v>
      </c>
      <c r="K299" s="164" t="s">
        <v>195</v>
      </c>
      <c r="L299" s="165">
        <v>45785</v>
      </c>
      <c r="M299" s="163"/>
      <c r="N299" s="163"/>
      <c r="O299" s="163"/>
    </row>
    <row r="300" spans="1:15">
      <c r="A300" s="163"/>
      <c r="B300" s="187" t="s">
        <v>147</v>
      </c>
      <c r="C300" s="163" t="s">
        <v>2150</v>
      </c>
      <c r="D300" s="189" t="s">
        <v>11007</v>
      </c>
      <c r="E300" s="165">
        <v>45780</v>
      </c>
      <c r="F300" s="165">
        <v>45780</v>
      </c>
      <c r="G300" s="163" t="s">
        <v>8092</v>
      </c>
      <c r="H300" s="163" t="s">
        <v>9694</v>
      </c>
      <c r="I300" s="163" t="s">
        <v>11144</v>
      </c>
      <c r="J300" s="163" t="s">
        <v>6712</v>
      </c>
      <c r="K300" s="164" t="s">
        <v>195</v>
      </c>
      <c r="L300" s="165">
        <v>45780</v>
      </c>
      <c r="M300" s="163"/>
      <c r="N300" s="163"/>
      <c r="O300" s="163"/>
    </row>
    <row r="301" spans="1:15">
      <c r="A301" s="163"/>
      <c r="B301" s="187" t="s">
        <v>147</v>
      </c>
      <c r="C301" s="163" t="s">
        <v>1997</v>
      </c>
      <c r="D301" s="189" t="s">
        <v>11008</v>
      </c>
      <c r="E301" s="165">
        <v>45780</v>
      </c>
      <c r="F301" s="165">
        <v>45780</v>
      </c>
      <c r="G301" s="163" t="s">
        <v>5331</v>
      </c>
      <c r="H301" s="163" t="s">
        <v>10152</v>
      </c>
      <c r="I301" s="163" t="s">
        <v>5712</v>
      </c>
      <c r="J301" s="163" t="s">
        <v>11027</v>
      </c>
      <c r="K301" s="164" t="s">
        <v>195</v>
      </c>
      <c r="L301" s="165">
        <v>45786</v>
      </c>
      <c r="M301" s="163"/>
      <c r="N301" s="163"/>
      <c r="O301" s="163"/>
    </row>
    <row r="302" spans="1:15">
      <c r="A302" s="163"/>
      <c r="B302" s="187" t="s">
        <v>147</v>
      </c>
      <c r="C302" s="163" t="s">
        <v>2064</v>
      </c>
      <c r="D302" s="189" t="s">
        <v>11009</v>
      </c>
      <c r="E302" s="165">
        <v>45780</v>
      </c>
      <c r="F302" s="165">
        <v>45780</v>
      </c>
      <c r="G302" s="163" t="s">
        <v>5331</v>
      </c>
      <c r="H302" s="163" t="s">
        <v>10152</v>
      </c>
      <c r="I302" s="163" t="s">
        <v>5906</v>
      </c>
      <c r="J302" s="163" t="s">
        <v>11097</v>
      </c>
      <c r="K302" s="164" t="s">
        <v>195</v>
      </c>
      <c r="L302" s="165">
        <v>45786</v>
      </c>
      <c r="M302" s="163"/>
      <c r="N302" s="163"/>
      <c r="O302" s="163"/>
    </row>
    <row r="303" spans="1:15">
      <c r="A303" s="163"/>
      <c r="B303" s="187" t="s">
        <v>147</v>
      </c>
      <c r="C303" s="163" t="s">
        <v>1997</v>
      </c>
      <c r="D303" s="189" t="s">
        <v>11010</v>
      </c>
      <c r="E303" s="165">
        <v>45780</v>
      </c>
      <c r="F303" s="165">
        <v>45780</v>
      </c>
      <c r="G303" s="163" t="s">
        <v>5331</v>
      </c>
      <c r="H303" s="163" t="s">
        <v>9694</v>
      </c>
      <c r="I303" s="163" t="s">
        <v>5712</v>
      </c>
      <c r="J303" s="163" t="s">
        <v>11097</v>
      </c>
      <c r="K303" s="164" t="s">
        <v>195</v>
      </c>
      <c r="L303" s="165">
        <v>45792</v>
      </c>
      <c r="M303" s="163"/>
      <c r="N303" s="163"/>
      <c r="O303" s="163"/>
    </row>
    <row r="304" spans="1:15">
      <c r="A304" s="163"/>
      <c r="B304" s="187" t="s">
        <v>147</v>
      </c>
      <c r="C304" s="163" t="s">
        <v>2150</v>
      </c>
      <c r="D304" s="189" t="s">
        <v>11011</v>
      </c>
      <c r="E304" s="165">
        <v>45780</v>
      </c>
      <c r="F304" s="165">
        <v>45780</v>
      </c>
      <c r="G304" s="163" t="s">
        <v>5331</v>
      </c>
      <c r="H304" s="163" t="s">
        <v>9694</v>
      </c>
      <c r="I304" s="163" t="s">
        <v>11144</v>
      </c>
      <c r="J304" s="163" t="s">
        <v>11027</v>
      </c>
      <c r="K304" s="164" t="s">
        <v>195</v>
      </c>
      <c r="L304" s="165">
        <v>45792</v>
      </c>
      <c r="M304" s="163"/>
      <c r="N304" s="163"/>
      <c r="O304" s="163"/>
    </row>
    <row r="305" spans="1:15">
      <c r="A305" s="163"/>
      <c r="B305" s="187" t="s">
        <v>147</v>
      </c>
      <c r="C305" s="163" t="s">
        <v>2150</v>
      </c>
      <c r="D305" s="189" t="s">
        <v>11012</v>
      </c>
      <c r="E305" s="165">
        <v>45780</v>
      </c>
      <c r="F305" s="165">
        <v>45780</v>
      </c>
      <c r="G305" s="163" t="s">
        <v>5331</v>
      </c>
      <c r="H305" s="163" t="s">
        <v>10332</v>
      </c>
      <c r="I305" s="163" t="s">
        <v>11144</v>
      </c>
      <c r="J305" s="163" t="s">
        <v>6712</v>
      </c>
      <c r="K305" s="164" t="s">
        <v>195</v>
      </c>
      <c r="L305" s="165">
        <v>45785</v>
      </c>
      <c r="M305" s="163"/>
      <c r="N305" s="163"/>
      <c r="O305" s="163"/>
    </row>
    <row r="306" spans="1:15">
      <c r="A306" s="163"/>
      <c r="B306" s="187" t="s">
        <v>147</v>
      </c>
      <c r="C306" s="163" t="s">
        <v>2150</v>
      </c>
      <c r="D306" s="189" t="s">
        <v>11013</v>
      </c>
      <c r="E306" s="165">
        <v>45784</v>
      </c>
      <c r="F306" s="165">
        <v>45784</v>
      </c>
      <c r="G306" s="163" t="s">
        <v>5331</v>
      </c>
      <c r="H306" s="163" t="s">
        <v>10152</v>
      </c>
      <c r="I306" s="163" t="s">
        <v>11144</v>
      </c>
      <c r="J306" s="163" t="s">
        <v>11028</v>
      </c>
      <c r="K306" s="164" t="s">
        <v>195</v>
      </c>
      <c r="L306" s="165">
        <v>45785</v>
      </c>
      <c r="M306" s="163"/>
      <c r="N306" s="163"/>
      <c r="O306" s="163"/>
    </row>
    <row r="307" spans="1:15">
      <c r="A307" s="163"/>
      <c r="B307" s="187" t="s">
        <v>147</v>
      </c>
      <c r="C307" s="163" t="s">
        <v>1997</v>
      </c>
      <c r="D307" s="189" t="s">
        <v>11014</v>
      </c>
      <c r="E307" s="165">
        <v>45780</v>
      </c>
      <c r="F307" s="165">
        <v>45780</v>
      </c>
      <c r="G307" s="163" t="s">
        <v>2015</v>
      </c>
      <c r="H307" s="163" t="s">
        <v>10164</v>
      </c>
      <c r="I307" s="163" t="s">
        <v>5712</v>
      </c>
      <c r="J307" s="163" t="s">
        <v>11041</v>
      </c>
      <c r="K307" s="164" t="s">
        <v>195</v>
      </c>
      <c r="L307" s="165">
        <v>45785</v>
      </c>
      <c r="M307" s="163"/>
      <c r="N307" s="163"/>
      <c r="O307" s="163"/>
    </row>
    <row r="308" spans="1:15">
      <c r="A308" s="163"/>
      <c r="B308" s="187" t="s">
        <v>147</v>
      </c>
      <c r="C308" s="163" t="s">
        <v>1997</v>
      </c>
      <c r="D308" s="189" t="s">
        <v>11015</v>
      </c>
      <c r="E308" s="165">
        <v>45780</v>
      </c>
      <c r="F308" s="165">
        <v>45780</v>
      </c>
      <c r="G308" s="163" t="s">
        <v>5331</v>
      </c>
      <c r="H308" s="163" t="s">
        <v>10152</v>
      </c>
      <c r="I308" s="163" t="s">
        <v>5712</v>
      </c>
      <c r="J308" s="163" t="s">
        <v>11041</v>
      </c>
      <c r="K308" s="164" t="s">
        <v>195</v>
      </c>
      <c r="L308" s="165">
        <v>45792</v>
      </c>
      <c r="M308" s="163"/>
      <c r="N308" s="163"/>
      <c r="O308" s="163"/>
    </row>
    <row r="309" spans="1:15">
      <c r="A309" s="163"/>
      <c r="B309" s="187" t="s">
        <v>147</v>
      </c>
      <c r="C309" s="163" t="s">
        <v>2064</v>
      </c>
      <c r="D309" s="189" t="s">
        <v>11016</v>
      </c>
      <c r="E309" s="165">
        <v>45780</v>
      </c>
      <c r="F309" s="165">
        <v>45780</v>
      </c>
      <c r="G309" s="163" t="s">
        <v>5331</v>
      </c>
      <c r="H309" s="163" t="s">
        <v>9694</v>
      </c>
      <c r="I309" s="163" t="s">
        <v>5906</v>
      </c>
      <c r="J309" s="163" t="s">
        <v>11106</v>
      </c>
      <c r="K309" s="164" t="s">
        <v>195</v>
      </c>
      <c r="L309" s="165">
        <v>45792</v>
      </c>
      <c r="M309" s="163"/>
      <c r="N309" s="163"/>
      <c r="O309" s="163"/>
    </row>
    <row r="310" spans="1:15">
      <c r="A310" s="163"/>
      <c r="B310" s="187" t="s">
        <v>147</v>
      </c>
      <c r="C310" s="163" t="s">
        <v>2064</v>
      </c>
      <c r="D310" s="189" t="s">
        <v>11017</v>
      </c>
      <c r="E310" s="165">
        <v>45782</v>
      </c>
      <c r="F310" s="165">
        <v>45782</v>
      </c>
      <c r="G310" s="163" t="s">
        <v>2015</v>
      </c>
      <c r="H310" s="163" t="s">
        <v>10164</v>
      </c>
      <c r="I310" s="163" t="s">
        <v>5906</v>
      </c>
      <c r="J310" s="163" t="s">
        <v>11106</v>
      </c>
      <c r="K310" s="164" t="s">
        <v>195</v>
      </c>
      <c r="L310" s="165">
        <v>45785</v>
      </c>
      <c r="M310" s="163"/>
      <c r="N310" s="163"/>
      <c r="O310" s="163"/>
    </row>
    <row r="311" spans="1:15">
      <c r="A311" s="163"/>
      <c r="B311" s="187" t="s">
        <v>147</v>
      </c>
      <c r="C311" s="163" t="s">
        <v>1997</v>
      </c>
      <c r="D311" s="189" t="s">
        <v>11018</v>
      </c>
      <c r="E311" s="165">
        <v>45782</v>
      </c>
      <c r="F311" s="165">
        <v>45782</v>
      </c>
      <c r="G311" s="163" t="s">
        <v>2015</v>
      </c>
      <c r="H311" s="163" t="s">
        <v>10164</v>
      </c>
      <c r="I311" s="163" t="s">
        <v>5906</v>
      </c>
      <c r="J311" s="163" t="s">
        <v>11097</v>
      </c>
      <c r="K311" s="164" t="s">
        <v>195</v>
      </c>
      <c r="L311" s="165">
        <v>45785</v>
      </c>
      <c r="M311" s="163"/>
      <c r="N311" s="163"/>
      <c r="O311" s="163"/>
    </row>
    <row r="312" spans="1:15">
      <c r="A312" s="163"/>
      <c r="B312" s="187" t="s">
        <v>147</v>
      </c>
      <c r="C312" s="163" t="s">
        <v>2150</v>
      </c>
      <c r="D312" s="189" t="s">
        <v>11019</v>
      </c>
      <c r="E312" s="165">
        <v>45782</v>
      </c>
      <c r="F312" s="165">
        <v>45782</v>
      </c>
      <c r="G312" s="163" t="s">
        <v>2015</v>
      </c>
      <c r="H312" s="163" t="s">
        <v>10164</v>
      </c>
      <c r="I312" s="163" t="s">
        <v>5817</v>
      </c>
      <c r="J312" s="163" t="s">
        <v>11027</v>
      </c>
      <c r="K312" s="164" t="s">
        <v>195</v>
      </c>
      <c r="L312" s="165">
        <v>45785</v>
      </c>
      <c r="M312" s="163"/>
      <c r="N312" s="163"/>
      <c r="O312" s="163"/>
    </row>
    <row r="313" spans="1:15">
      <c r="A313" s="163"/>
      <c r="B313" s="187" t="s">
        <v>147</v>
      </c>
      <c r="C313" s="163" t="s">
        <v>2150</v>
      </c>
      <c r="D313" s="189" t="s">
        <v>11020</v>
      </c>
      <c r="E313" s="165">
        <v>45782</v>
      </c>
      <c r="F313" s="165">
        <v>45782</v>
      </c>
      <c r="G313" s="163" t="s">
        <v>5369</v>
      </c>
      <c r="H313" s="163" t="s">
        <v>11107</v>
      </c>
      <c r="I313" s="163" t="s">
        <v>11108</v>
      </c>
      <c r="J313" s="163" t="s">
        <v>11036</v>
      </c>
      <c r="K313" s="164" t="s">
        <v>195</v>
      </c>
      <c r="L313" s="165">
        <v>45785</v>
      </c>
      <c r="M313" s="163"/>
      <c r="N313" s="163"/>
      <c r="O313" s="163"/>
    </row>
    <row r="314" spans="1:15">
      <c r="A314" s="163"/>
      <c r="B314" s="187" t="s">
        <v>147</v>
      </c>
      <c r="C314" s="163" t="s">
        <v>2150</v>
      </c>
      <c r="D314" s="189" t="s">
        <v>11021</v>
      </c>
      <c r="E314" s="165">
        <v>45784</v>
      </c>
      <c r="F314" s="165">
        <v>45784</v>
      </c>
      <c r="G314" s="163" t="s">
        <v>5331</v>
      </c>
      <c r="H314" s="163" t="s">
        <v>9694</v>
      </c>
      <c r="I314" s="163" t="s">
        <v>5817</v>
      </c>
      <c r="J314" s="163" t="s">
        <v>11041</v>
      </c>
      <c r="K314" s="164" t="s">
        <v>195</v>
      </c>
      <c r="L314" s="165">
        <v>45785</v>
      </c>
      <c r="M314" s="163"/>
      <c r="N314" s="163"/>
      <c r="O314" s="163"/>
    </row>
    <row r="315" spans="1:15">
      <c r="A315" s="163"/>
      <c r="B315" s="187" t="s">
        <v>147</v>
      </c>
      <c r="C315" s="163" t="s">
        <v>2064</v>
      </c>
      <c r="D315" s="189" t="s">
        <v>11022</v>
      </c>
      <c r="E315" s="165">
        <v>45783</v>
      </c>
      <c r="F315" s="165">
        <v>45783</v>
      </c>
      <c r="G315" s="163" t="s">
        <v>5331</v>
      </c>
      <c r="H315" s="163" t="s">
        <v>11132</v>
      </c>
      <c r="I315" s="163" t="s">
        <v>5906</v>
      </c>
      <c r="J315" s="163" t="s">
        <v>11106</v>
      </c>
      <c r="K315" s="164" t="s">
        <v>195</v>
      </c>
      <c r="L315" s="165">
        <v>45785</v>
      </c>
      <c r="M315" s="163"/>
      <c r="N315" s="163"/>
      <c r="O315" s="163"/>
    </row>
    <row r="316" spans="1:15">
      <c r="A316" s="163"/>
      <c r="B316" s="187" t="s">
        <v>147</v>
      </c>
      <c r="C316" s="163" t="s">
        <v>1997</v>
      </c>
      <c r="D316" s="189" t="s">
        <v>11023</v>
      </c>
      <c r="E316" s="165">
        <v>45783</v>
      </c>
      <c r="F316" s="165">
        <v>45783</v>
      </c>
      <c r="G316" s="163" t="s">
        <v>5331</v>
      </c>
      <c r="H316" s="163" t="s">
        <v>10152</v>
      </c>
      <c r="I316" s="163" t="s">
        <v>5712</v>
      </c>
      <c r="J316" s="163" t="s">
        <v>11097</v>
      </c>
      <c r="K316" s="164" t="s">
        <v>195</v>
      </c>
      <c r="L316" s="165">
        <v>45785</v>
      </c>
      <c r="M316" s="163"/>
      <c r="N316" s="163"/>
      <c r="O316" s="163"/>
    </row>
    <row r="317" spans="1:15">
      <c r="A317" s="163"/>
      <c r="B317" s="187" t="s">
        <v>147</v>
      </c>
      <c r="C317" s="163" t="s">
        <v>2150</v>
      </c>
      <c r="D317" s="189" t="s">
        <v>11024</v>
      </c>
      <c r="E317" s="165">
        <v>45783</v>
      </c>
      <c r="F317" s="165">
        <v>45783</v>
      </c>
      <c r="G317" s="163" t="s">
        <v>5331</v>
      </c>
      <c r="H317" s="163" t="s">
        <v>10152</v>
      </c>
      <c r="I317" s="163" t="s">
        <v>5817</v>
      </c>
      <c r="J317" s="163" t="s">
        <v>11141</v>
      </c>
      <c r="K317" s="164" t="s">
        <v>195</v>
      </c>
      <c r="L317" s="165">
        <v>45785</v>
      </c>
      <c r="M317" s="163"/>
      <c r="N317" s="163"/>
      <c r="O317" s="163"/>
    </row>
    <row r="318" spans="1:15">
      <c r="A318" s="163"/>
      <c r="B318" s="187" t="s">
        <v>147</v>
      </c>
      <c r="C318" s="163" t="s">
        <v>3103</v>
      </c>
      <c r="D318" s="189" t="s">
        <v>11025</v>
      </c>
      <c r="E318" s="165">
        <v>45783</v>
      </c>
      <c r="F318" s="165">
        <v>45783</v>
      </c>
      <c r="G318" s="163" t="s">
        <v>8092</v>
      </c>
      <c r="H318" s="163" t="s">
        <v>11135</v>
      </c>
      <c r="I318" s="163"/>
      <c r="J318" s="163" t="s">
        <v>11136</v>
      </c>
      <c r="K318" s="164" t="s">
        <v>195</v>
      </c>
      <c r="L318" s="165">
        <v>45785</v>
      </c>
      <c r="M318" s="163"/>
      <c r="N318" s="163"/>
      <c r="O318" s="163"/>
    </row>
    <row r="319" spans="1:15">
      <c r="A319" s="163"/>
      <c r="B319" s="163"/>
      <c r="C319" s="163" t="s">
        <v>2292</v>
      </c>
      <c r="D319" s="189" t="s">
        <v>11109</v>
      </c>
      <c r="E319" s="165">
        <v>45784</v>
      </c>
      <c r="F319" s="165">
        <v>45785</v>
      </c>
      <c r="G319" s="163" t="s">
        <v>5331</v>
      </c>
      <c r="H319" s="163" t="s">
        <v>9694</v>
      </c>
      <c r="I319" s="163" t="s">
        <v>5822</v>
      </c>
      <c r="J319" s="163" t="s">
        <v>11145</v>
      </c>
      <c r="K319" s="164" t="s">
        <v>195</v>
      </c>
      <c r="L319" s="165">
        <v>45786</v>
      </c>
      <c r="M319" s="163"/>
      <c r="N319" s="163"/>
      <c r="O319" s="163"/>
    </row>
    <row r="320" spans="1:15">
      <c r="A320" s="163"/>
      <c r="B320" s="163"/>
      <c r="C320" s="163" t="s">
        <v>2292</v>
      </c>
      <c r="D320" s="189" t="s">
        <v>11110</v>
      </c>
      <c r="E320" s="165">
        <v>45784</v>
      </c>
      <c r="F320" s="165">
        <v>45784</v>
      </c>
      <c r="G320" s="163" t="s">
        <v>5331</v>
      </c>
      <c r="H320" s="163" t="s">
        <v>9694</v>
      </c>
      <c r="I320" s="163" t="s">
        <v>5822</v>
      </c>
      <c r="J320" s="163" t="s">
        <v>11146</v>
      </c>
      <c r="K320" s="164" t="s">
        <v>195</v>
      </c>
      <c r="L320" s="165">
        <v>45786</v>
      </c>
      <c r="M320" s="163"/>
      <c r="N320" s="163"/>
      <c r="O320" s="163"/>
    </row>
    <row r="321" spans="1:15">
      <c r="A321" s="163"/>
      <c r="B321" s="163"/>
      <c r="C321" s="163" t="s">
        <v>2150</v>
      </c>
      <c r="D321" s="189" t="s">
        <v>11111</v>
      </c>
      <c r="E321" s="165">
        <v>45784</v>
      </c>
      <c r="F321" s="165">
        <v>45784</v>
      </c>
      <c r="G321" s="163" t="s">
        <v>5331</v>
      </c>
      <c r="H321" s="163" t="s">
        <v>10152</v>
      </c>
      <c r="I321" s="163" t="s">
        <v>5802</v>
      </c>
      <c r="J321" s="163" t="s">
        <v>11147</v>
      </c>
      <c r="K321" s="164" t="s">
        <v>195</v>
      </c>
      <c r="L321" s="165">
        <v>45786</v>
      </c>
      <c r="M321" s="163"/>
      <c r="N321" s="163"/>
      <c r="O321" s="163"/>
    </row>
    <row r="322" spans="1:15">
      <c r="A322" s="163"/>
      <c r="B322" s="163"/>
      <c r="C322" s="163" t="s">
        <v>2150</v>
      </c>
      <c r="D322" s="189" t="s">
        <v>11112</v>
      </c>
      <c r="E322" s="165">
        <v>45783</v>
      </c>
      <c r="F322" s="165">
        <v>45783</v>
      </c>
      <c r="G322" s="163" t="s">
        <v>5331</v>
      </c>
      <c r="H322" s="163" t="s">
        <v>10152</v>
      </c>
      <c r="I322" s="163" t="s">
        <v>5802</v>
      </c>
      <c r="J322" s="163" t="s">
        <v>11145</v>
      </c>
      <c r="K322" s="164" t="s">
        <v>195</v>
      </c>
      <c r="L322" s="165">
        <v>45783</v>
      </c>
      <c r="M322" s="163"/>
      <c r="N322" s="163"/>
      <c r="O322" s="163"/>
    </row>
    <row r="323" spans="1:15">
      <c r="A323" s="163"/>
      <c r="B323" s="163"/>
      <c r="C323" s="163" t="s">
        <v>2150</v>
      </c>
      <c r="D323" s="189" t="s">
        <v>11113</v>
      </c>
      <c r="E323" s="165">
        <v>45784</v>
      </c>
      <c r="F323" s="165">
        <v>45784</v>
      </c>
      <c r="G323" s="163" t="s">
        <v>2015</v>
      </c>
      <c r="H323" s="163" t="s">
        <v>10430</v>
      </c>
      <c r="I323" s="163" t="s">
        <v>5802</v>
      </c>
      <c r="J323" s="163" t="s">
        <v>11041</v>
      </c>
      <c r="K323" s="164" t="s">
        <v>195</v>
      </c>
      <c r="L323" s="165">
        <v>45786</v>
      </c>
      <c r="M323" s="163"/>
      <c r="N323" s="163"/>
      <c r="O323" s="163"/>
    </row>
    <row r="324" spans="1:15">
      <c r="A324" s="163"/>
      <c r="B324" s="163"/>
      <c r="C324" s="163" t="s">
        <v>2292</v>
      </c>
      <c r="D324" s="189" t="s">
        <v>11114</v>
      </c>
      <c r="E324" s="165">
        <v>45784</v>
      </c>
      <c r="F324" s="165">
        <v>45784</v>
      </c>
      <c r="G324" s="163" t="s">
        <v>2015</v>
      </c>
      <c r="H324" s="163" t="s">
        <v>9734</v>
      </c>
      <c r="I324" s="163" t="s">
        <v>5822</v>
      </c>
      <c r="J324" s="163" t="s">
        <v>11145</v>
      </c>
      <c r="K324" s="164" t="s">
        <v>195</v>
      </c>
      <c r="L324" s="165">
        <v>45786</v>
      </c>
      <c r="M324" s="163"/>
      <c r="N324" s="163"/>
      <c r="O324" s="163"/>
    </row>
    <row r="325" spans="1:15">
      <c r="A325" s="163"/>
      <c r="B325" s="163"/>
      <c r="C325" s="163" t="s">
        <v>2150</v>
      </c>
      <c r="D325" s="189" t="s">
        <v>11115</v>
      </c>
      <c r="E325" s="165">
        <v>45784</v>
      </c>
      <c r="F325" s="165">
        <v>45784</v>
      </c>
      <c r="G325" s="163" t="s">
        <v>5331</v>
      </c>
      <c r="H325" s="163" t="s">
        <v>9183</v>
      </c>
      <c r="I325" s="163" t="s">
        <v>5802</v>
      </c>
      <c r="J325" s="163" t="s">
        <v>11041</v>
      </c>
      <c r="K325" s="164" t="s">
        <v>195</v>
      </c>
      <c r="L325" s="165">
        <v>45786</v>
      </c>
      <c r="M325" s="163"/>
      <c r="N325" s="163"/>
      <c r="O325" s="163"/>
    </row>
    <row r="326" spans="1:15">
      <c r="A326" s="163"/>
      <c r="B326" s="163"/>
      <c r="C326" s="163" t="s">
        <v>2292</v>
      </c>
      <c r="D326" s="189" t="s">
        <v>11116</v>
      </c>
      <c r="E326" s="165">
        <v>45785</v>
      </c>
      <c r="F326" s="165">
        <v>45785</v>
      </c>
      <c r="G326" s="163" t="s">
        <v>2015</v>
      </c>
      <c r="H326" s="163" t="s">
        <v>10430</v>
      </c>
      <c r="I326" s="163" t="s">
        <v>5802</v>
      </c>
      <c r="J326" s="163" t="s">
        <v>11027</v>
      </c>
      <c r="K326" s="164" t="s">
        <v>195</v>
      </c>
      <c r="L326" s="165">
        <v>45786</v>
      </c>
      <c r="M326" s="163"/>
      <c r="N326" s="163"/>
      <c r="O326" s="163"/>
    </row>
    <row r="327" spans="1:15">
      <c r="A327" s="163"/>
      <c r="B327" s="163"/>
      <c r="C327" s="163" t="s">
        <v>2292</v>
      </c>
      <c r="D327" s="189" t="s">
        <v>11117</v>
      </c>
      <c r="E327" s="165">
        <v>45785</v>
      </c>
      <c r="F327" s="165">
        <v>45786</v>
      </c>
      <c r="G327" s="163" t="s">
        <v>5331</v>
      </c>
      <c r="H327" s="163" t="s">
        <v>10152</v>
      </c>
      <c r="I327" s="163" t="s">
        <v>5802</v>
      </c>
      <c r="J327" s="163" t="s">
        <v>11027</v>
      </c>
      <c r="K327" s="164" t="s">
        <v>195</v>
      </c>
      <c r="L327" s="165">
        <v>45786</v>
      </c>
      <c r="M327" s="163"/>
      <c r="N327" s="163"/>
      <c r="O327" s="163"/>
    </row>
    <row r="328" spans="1:15">
      <c r="A328" s="163"/>
      <c r="B328" s="163"/>
      <c r="C328" s="163" t="s">
        <v>1997</v>
      </c>
      <c r="D328" s="189" t="s">
        <v>11118</v>
      </c>
      <c r="E328" s="165">
        <v>45785</v>
      </c>
      <c r="F328" s="165">
        <v>45785</v>
      </c>
      <c r="G328" s="163" t="s">
        <v>5331</v>
      </c>
      <c r="H328" s="163" t="s">
        <v>9694</v>
      </c>
      <c r="I328" s="163" t="s">
        <v>5712</v>
      </c>
      <c r="J328" s="163" t="s">
        <v>11106</v>
      </c>
      <c r="K328" s="164" t="s">
        <v>195</v>
      </c>
      <c r="L328" s="165">
        <v>45786</v>
      </c>
      <c r="M328" s="163"/>
      <c r="N328" s="163"/>
      <c r="O328" s="163"/>
    </row>
    <row r="329" spans="1:15">
      <c r="A329" s="163"/>
      <c r="B329" s="163"/>
      <c r="C329" s="163" t="s">
        <v>2150</v>
      </c>
      <c r="D329" s="189" t="s">
        <v>11119</v>
      </c>
      <c r="E329" s="165">
        <v>45785</v>
      </c>
      <c r="F329" s="165">
        <v>45785</v>
      </c>
      <c r="G329" s="163" t="s">
        <v>5331</v>
      </c>
      <c r="H329" s="163" t="s">
        <v>9502</v>
      </c>
      <c r="I329" s="163" t="s">
        <v>5817</v>
      </c>
      <c r="J329" s="163" t="s">
        <v>11097</v>
      </c>
      <c r="K329" s="164" t="s">
        <v>195</v>
      </c>
      <c r="L329" s="165">
        <v>45786</v>
      </c>
      <c r="M329" s="163"/>
      <c r="N329" s="163"/>
      <c r="O329" s="163"/>
    </row>
    <row r="330" spans="1:15">
      <c r="A330" s="163"/>
      <c r="B330" s="163"/>
      <c r="C330" s="163" t="s">
        <v>2292</v>
      </c>
      <c r="D330" s="189" t="s">
        <v>11120</v>
      </c>
      <c r="E330" s="165">
        <v>45785</v>
      </c>
      <c r="F330" s="165">
        <v>45786</v>
      </c>
      <c r="G330" s="163" t="s">
        <v>5331</v>
      </c>
      <c r="H330" s="163" t="s">
        <v>11163</v>
      </c>
      <c r="I330" s="163" t="s">
        <v>5802</v>
      </c>
      <c r="J330" s="163" t="s">
        <v>6712</v>
      </c>
      <c r="K330" s="164" t="s">
        <v>195</v>
      </c>
      <c r="L330" s="165">
        <v>45787</v>
      </c>
      <c r="M330" s="163"/>
      <c r="N330" s="163"/>
      <c r="O330" s="163"/>
    </row>
    <row r="331" spans="1:15">
      <c r="A331" s="163"/>
      <c r="B331" s="163"/>
      <c r="C331" s="163" t="s">
        <v>2418</v>
      </c>
      <c r="D331" s="189" t="s">
        <v>11121</v>
      </c>
      <c r="E331" s="165">
        <v>45786</v>
      </c>
      <c r="F331" s="165">
        <v>45786</v>
      </c>
      <c r="G331" s="163" t="s">
        <v>2015</v>
      </c>
      <c r="H331" s="163" t="s">
        <v>8136</v>
      </c>
      <c r="I331" s="163" t="s">
        <v>5822</v>
      </c>
      <c r="J331" s="163" t="s">
        <v>11166</v>
      </c>
      <c r="K331" s="164" t="s">
        <v>195</v>
      </c>
      <c r="L331" s="165">
        <v>45786</v>
      </c>
      <c r="M331" s="163"/>
      <c r="N331" s="163"/>
      <c r="O331" s="163"/>
    </row>
    <row r="332" spans="1:15">
      <c r="A332" s="163"/>
      <c r="B332" s="163"/>
      <c r="C332" s="163" t="s">
        <v>2150</v>
      </c>
      <c r="D332" s="189" t="s">
        <v>11122</v>
      </c>
      <c r="E332" s="165">
        <v>45786</v>
      </c>
      <c r="F332" s="165">
        <v>45786</v>
      </c>
      <c r="G332" s="163" t="s">
        <v>2015</v>
      </c>
      <c r="H332" s="163" t="s">
        <v>10379</v>
      </c>
      <c r="I332" s="163" t="s">
        <v>5817</v>
      </c>
      <c r="J332" s="163" t="s">
        <v>11097</v>
      </c>
      <c r="K332" s="164" t="s">
        <v>195</v>
      </c>
      <c r="L332" s="165">
        <v>45787</v>
      </c>
      <c r="M332" s="163"/>
      <c r="N332" s="163"/>
      <c r="O332" s="163"/>
    </row>
    <row r="333" spans="1:15">
      <c r="A333" s="163"/>
      <c r="B333" s="163"/>
      <c r="C333" s="163" t="s">
        <v>1997</v>
      </c>
      <c r="D333" s="189" t="s">
        <v>11123</v>
      </c>
      <c r="E333" s="165">
        <v>45786</v>
      </c>
      <c r="F333" s="165">
        <v>45786</v>
      </c>
      <c r="G333" s="163" t="s">
        <v>2015</v>
      </c>
      <c r="H333" s="163" t="s">
        <v>10430</v>
      </c>
      <c r="I333" s="163" t="s">
        <v>5712</v>
      </c>
      <c r="J333" s="163" t="s">
        <v>11106</v>
      </c>
      <c r="K333" s="164" t="s">
        <v>195</v>
      </c>
      <c r="L333" s="165">
        <v>45787</v>
      </c>
      <c r="M333" s="163"/>
      <c r="N333" s="163"/>
      <c r="O333" s="163"/>
    </row>
    <row r="334" spans="1:15">
      <c r="A334" s="163"/>
      <c r="B334" s="163"/>
      <c r="C334" s="163" t="s">
        <v>1997</v>
      </c>
      <c r="D334" s="189" t="s">
        <v>11124</v>
      </c>
      <c r="E334" s="165">
        <v>45786</v>
      </c>
      <c r="F334" s="165">
        <v>45786</v>
      </c>
      <c r="G334" s="163" t="s">
        <v>5331</v>
      </c>
      <c r="H334" s="163" t="s">
        <v>11175</v>
      </c>
      <c r="I334" s="163" t="s">
        <v>5712</v>
      </c>
      <c r="J334" s="163" t="s">
        <v>11106</v>
      </c>
      <c r="K334" s="164" t="s">
        <v>195</v>
      </c>
      <c r="L334" s="165">
        <v>45787</v>
      </c>
      <c r="M334" s="163"/>
      <c r="N334" s="163"/>
      <c r="O334" s="163"/>
    </row>
    <row r="335" spans="1:15">
      <c r="A335" s="163"/>
      <c r="B335" s="163"/>
      <c r="C335" s="163" t="s">
        <v>2150</v>
      </c>
      <c r="D335" s="189" t="s">
        <v>11125</v>
      </c>
      <c r="E335" s="165">
        <v>45786</v>
      </c>
      <c r="F335" s="165">
        <v>45786</v>
      </c>
      <c r="G335" s="163" t="s">
        <v>5331</v>
      </c>
      <c r="H335" s="163" t="s">
        <v>11175</v>
      </c>
      <c r="I335" s="163" t="s">
        <v>5817</v>
      </c>
      <c r="J335" s="163" t="s">
        <v>11097</v>
      </c>
      <c r="K335" s="164" t="s">
        <v>195</v>
      </c>
      <c r="L335" s="165">
        <v>45787</v>
      </c>
      <c r="M335" s="163"/>
      <c r="N335" s="163"/>
      <c r="O335" s="163"/>
    </row>
    <row r="336" spans="1:15">
      <c r="A336" s="163"/>
      <c r="B336" s="163"/>
      <c r="C336" s="163" t="s">
        <v>2292</v>
      </c>
      <c r="D336" s="189" t="s">
        <v>11126</v>
      </c>
      <c r="E336" s="165">
        <v>45786</v>
      </c>
      <c r="F336" s="165">
        <v>45786</v>
      </c>
      <c r="G336" s="163" t="s">
        <v>5331</v>
      </c>
      <c r="H336" s="163" t="s">
        <v>9694</v>
      </c>
      <c r="I336" s="163" t="s">
        <v>5802</v>
      </c>
      <c r="J336" s="163" t="s">
        <v>11041</v>
      </c>
      <c r="K336" s="164" t="s">
        <v>195</v>
      </c>
      <c r="L336" s="165">
        <v>45787</v>
      </c>
      <c r="M336" s="163"/>
      <c r="N336" s="163"/>
      <c r="O336" s="163"/>
    </row>
    <row r="337" spans="1:15">
      <c r="A337" s="163"/>
      <c r="B337" s="163"/>
      <c r="C337" s="163" t="s">
        <v>2418</v>
      </c>
      <c r="D337" s="189" t="s">
        <v>11127</v>
      </c>
      <c r="E337" s="165">
        <v>45787</v>
      </c>
      <c r="F337" s="165">
        <v>45787</v>
      </c>
      <c r="G337" s="163" t="s">
        <v>2015</v>
      </c>
      <c r="H337" s="163" t="s">
        <v>10164</v>
      </c>
      <c r="I337" s="163" t="s">
        <v>5822</v>
      </c>
      <c r="J337" s="163" t="s">
        <v>11166</v>
      </c>
      <c r="K337" s="164" t="s">
        <v>195</v>
      </c>
      <c r="L337" s="165">
        <v>45790</v>
      </c>
      <c r="M337" s="163"/>
      <c r="N337" s="163"/>
      <c r="O337" s="163"/>
    </row>
    <row r="338" spans="1:15">
      <c r="A338" s="163"/>
      <c r="B338" s="163"/>
      <c r="C338" s="163" t="s">
        <v>2064</v>
      </c>
      <c r="D338" s="189" t="s">
        <v>11128</v>
      </c>
      <c r="E338" s="165">
        <v>45787</v>
      </c>
      <c r="F338" s="165">
        <v>45787</v>
      </c>
      <c r="G338" s="163" t="s">
        <v>2015</v>
      </c>
      <c r="H338" s="163" t="s">
        <v>11595</v>
      </c>
      <c r="I338" s="163" t="s">
        <v>5906</v>
      </c>
      <c r="J338" s="163" t="s">
        <v>11370</v>
      </c>
      <c r="K338" s="164" t="s">
        <v>195</v>
      </c>
      <c r="L338" s="165">
        <v>45787</v>
      </c>
      <c r="M338" s="163"/>
      <c r="N338" s="163"/>
      <c r="O338" s="163"/>
    </row>
    <row r="339" spans="1:15">
      <c r="A339" s="163"/>
      <c r="B339" s="163"/>
      <c r="C339" s="163" t="s">
        <v>2418</v>
      </c>
      <c r="D339" s="189" t="s">
        <v>11129</v>
      </c>
      <c r="E339" s="165">
        <v>45787</v>
      </c>
      <c r="F339" s="165">
        <v>45787</v>
      </c>
      <c r="G339" s="163" t="s">
        <v>5331</v>
      </c>
      <c r="H339" s="163" t="s">
        <v>10152</v>
      </c>
      <c r="I339" s="163" t="s">
        <v>5822</v>
      </c>
      <c r="J339" s="163" t="s">
        <v>11166</v>
      </c>
      <c r="K339" s="164" t="s">
        <v>195</v>
      </c>
      <c r="L339" s="165">
        <v>45789</v>
      </c>
      <c r="M339" s="163"/>
      <c r="N339" s="163"/>
      <c r="O339" s="163"/>
    </row>
    <row r="340" spans="1:15">
      <c r="A340" s="163"/>
      <c r="B340" s="163"/>
      <c r="C340" s="163" t="s">
        <v>2150</v>
      </c>
      <c r="D340" s="189" t="s">
        <v>11130</v>
      </c>
      <c r="E340" s="165">
        <v>45787</v>
      </c>
      <c r="F340" s="165">
        <v>45787</v>
      </c>
      <c r="G340" s="163" t="s">
        <v>5331</v>
      </c>
      <c r="H340" s="163" t="s">
        <v>10389</v>
      </c>
      <c r="I340" s="163" t="s">
        <v>5817</v>
      </c>
      <c r="J340" s="163" t="s">
        <v>11106</v>
      </c>
      <c r="K340" s="164" t="s">
        <v>195</v>
      </c>
      <c r="L340" s="165">
        <v>45789</v>
      </c>
      <c r="M340" s="163"/>
      <c r="N340" s="163"/>
      <c r="O340" s="163"/>
    </row>
    <row r="341" spans="1:15">
      <c r="A341" s="163"/>
      <c r="B341" s="163"/>
      <c r="C341" s="163" t="s">
        <v>2292</v>
      </c>
      <c r="D341" s="189" t="s">
        <v>11131</v>
      </c>
      <c r="E341" s="165">
        <v>45789</v>
      </c>
      <c r="F341" s="165">
        <v>45789</v>
      </c>
      <c r="G341" s="163" t="s">
        <v>5331</v>
      </c>
      <c r="H341" s="163" t="s">
        <v>9694</v>
      </c>
      <c r="I341" s="163" t="s">
        <v>5802</v>
      </c>
      <c r="J341" s="163" t="s">
        <v>11097</v>
      </c>
      <c r="K341" s="164" t="s">
        <v>195</v>
      </c>
      <c r="L341" s="165">
        <v>45790</v>
      </c>
      <c r="M341" s="163"/>
      <c r="N341" s="163"/>
      <c r="O341" s="163"/>
    </row>
    <row r="342" spans="1:15">
      <c r="A342" s="163"/>
      <c r="B342" s="163"/>
      <c r="C342" s="163" t="s">
        <v>7094</v>
      </c>
      <c r="D342" s="189" t="s">
        <v>11291</v>
      </c>
      <c r="E342" s="165">
        <v>45787</v>
      </c>
      <c r="F342" s="165">
        <v>45787</v>
      </c>
      <c r="G342" s="163" t="s">
        <v>5331</v>
      </c>
      <c r="H342" s="163" t="s">
        <v>11596</v>
      </c>
      <c r="I342" s="163" t="s">
        <v>7096</v>
      </c>
      <c r="J342" s="163" t="s">
        <v>11272</v>
      </c>
      <c r="K342" s="164" t="s">
        <v>195</v>
      </c>
      <c r="L342" s="165">
        <v>45789</v>
      </c>
      <c r="M342" s="163"/>
      <c r="N342" s="163"/>
      <c r="O342" s="163"/>
    </row>
    <row r="343" spans="1:15">
      <c r="A343" s="163"/>
      <c r="B343" s="163"/>
      <c r="C343" s="163" t="s">
        <v>2064</v>
      </c>
      <c r="D343" s="189" t="s">
        <v>11292</v>
      </c>
      <c r="E343" s="165">
        <v>45789</v>
      </c>
      <c r="F343" s="165">
        <v>45789</v>
      </c>
      <c r="G343" s="163" t="s">
        <v>2015</v>
      </c>
      <c r="H343" s="163" t="s">
        <v>10430</v>
      </c>
      <c r="I343" s="163" t="s">
        <v>5906</v>
      </c>
      <c r="J343" s="163" t="s">
        <v>11370</v>
      </c>
      <c r="K343" s="164" t="s">
        <v>195</v>
      </c>
      <c r="L343" s="165">
        <v>45789</v>
      </c>
      <c r="M343" s="163"/>
      <c r="N343" s="163"/>
      <c r="O343" s="163"/>
    </row>
    <row r="344" spans="1:15">
      <c r="A344" s="163"/>
      <c r="B344" s="163"/>
      <c r="C344" s="163" t="s">
        <v>2292</v>
      </c>
      <c r="D344" s="189" t="s">
        <v>11293</v>
      </c>
      <c r="E344" s="165">
        <v>45789</v>
      </c>
      <c r="F344" s="165">
        <v>45789</v>
      </c>
      <c r="G344" s="163" t="s">
        <v>2015</v>
      </c>
      <c r="H344" s="163" t="s">
        <v>10430</v>
      </c>
      <c r="I344" s="163" t="s">
        <v>5802</v>
      </c>
      <c r="J344" s="163" t="s">
        <v>11597</v>
      </c>
      <c r="K344" s="164" t="s">
        <v>195</v>
      </c>
      <c r="L344" s="165">
        <v>45789</v>
      </c>
      <c r="M344" s="163"/>
      <c r="N344" s="163"/>
      <c r="O344" s="163"/>
    </row>
    <row r="345" spans="1:15">
      <c r="A345" s="163"/>
      <c r="B345" s="163"/>
      <c r="C345" s="163" t="s">
        <v>2064</v>
      </c>
      <c r="D345" s="189" t="s">
        <v>11294</v>
      </c>
      <c r="E345" s="165">
        <v>45789</v>
      </c>
      <c r="F345" s="165">
        <v>45789</v>
      </c>
      <c r="G345" s="163" t="s">
        <v>5331</v>
      </c>
      <c r="H345" s="163" t="s">
        <v>10152</v>
      </c>
      <c r="I345" s="163" t="s">
        <v>5906</v>
      </c>
      <c r="J345" s="163" t="s">
        <v>11370</v>
      </c>
      <c r="K345" s="164" t="s">
        <v>195</v>
      </c>
      <c r="L345" s="165">
        <v>45789</v>
      </c>
      <c r="M345" s="163"/>
      <c r="N345" s="163"/>
      <c r="O345" s="163"/>
    </row>
    <row r="346" spans="1:15">
      <c r="A346" s="163"/>
      <c r="B346" s="163"/>
      <c r="C346" s="163" t="s">
        <v>2292</v>
      </c>
      <c r="D346" s="189" t="s">
        <v>11295</v>
      </c>
      <c r="E346" s="165">
        <v>45789</v>
      </c>
      <c r="F346" s="165">
        <v>45789</v>
      </c>
      <c r="G346" s="163" t="s">
        <v>5331</v>
      </c>
      <c r="H346" s="163" t="s">
        <v>10152</v>
      </c>
      <c r="I346" s="163" t="s">
        <v>5802</v>
      </c>
      <c r="J346" s="163" t="s">
        <v>11028</v>
      </c>
      <c r="K346" s="164" t="s">
        <v>195</v>
      </c>
      <c r="L346" s="165">
        <v>45789</v>
      </c>
      <c r="M346" s="163"/>
      <c r="N346" s="163"/>
      <c r="O346" s="163"/>
    </row>
    <row r="347" spans="1:15">
      <c r="A347" s="163"/>
      <c r="B347" s="163"/>
      <c r="C347" s="163" t="s">
        <v>2800</v>
      </c>
      <c r="D347" s="189" t="s">
        <v>11296</v>
      </c>
      <c r="E347" s="165">
        <v>45789</v>
      </c>
      <c r="F347" s="165">
        <v>45789</v>
      </c>
      <c r="G347" s="163" t="s">
        <v>5331</v>
      </c>
      <c r="H347" s="163" t="s">
        <v>11373</v>
      </c>
      <c r="I347" s="163" t="s">
        <v>5918</v>
      </c>
      <c r="J347" s="163" t="s">
        <v>11166</v>
      </c>
      <c r="K347" s="164" t="s">
        <v>195</v>
      </c>
      <c r="L347" s="165">
        <v>45789</v>
      </c>
      <c r="M347" s="163"/>
      <c r="N347" s="163"/>
      <c r="O347" s="163"/>
    </row>
    <row r="348" spans="1:15">
      <c r="A348" s="163"/>
      <c r="B348" s="163"/>
      <c r="C348" s="163" t="s">
        <v>2150</v>
      </c>
      <c r="D348" s="189" t="s">
        <v>11297</v>
      </c>
      <c r="E348" s="165">
        <v>45789</v>
      </c>
      <c r="F348" s="165">
        <v>45789</v>
      </c>
      <c r="G348" s="163" t="s">
        <v>2015</v>
      </c>
      <c r="H348" s="163" t="s">
        <v>10430</v>
      </c>
      <c r="I348" s="163" t="s">
        <v>5817</v>
      </c>
      <c r="J348" s="163" t="s">
        <v>11106</v>
      </c>
      <c r="K348" s="164" t="s">
        <v>195</v>
      </c>
      <c r="L348" s="165">
        <v>45790</v>
      </c>
      <c r="M348" s="163"/>
      <c r="N348" s="163"/>
      <c r="O348" s="163"/>
    </row>
    <row r="349" spans="1:15">
      <c r="A349" s="163"/>
      <c r="B349" s="163"/>
      <c r="C349" s="163" t="s">
        <v>2800</v>
      </c>
      <c r="D349" s="189" t="s">
        <v>11298</v>
      </c>
      <c r="E349" s="165">
        <v>45790</v>
      </c>
      <c r="F349" s="165">
        <v>45790</v>
      </c>
      <c r="G349" s="163" t="s">
        <v>2015</v>
      </c>
      <c r="H349" s="163" t="s">
        <v>10379</v>
      </c>
      <c r="I349" s="163" t="s">
        <v>5918</v>
      </c>
      <c r="J349" s="163" t="s">
        <v>11166</v>
      </c>
      <c r="K349" s="164" t="s">
        <v>195</v>
      </c>
      <c r="L349" s="165">
        <v>45790</v>
      </c>
      <c r="M349" s="163"/>
      <c r="N349" s="163"/>
      <c r="O349" s="163"/>
    </row>
    <row r="350" spans="1:15">
      <c r="A350" s="163"/>
      <c r="B350" s="163"/>
      <c r="C350" s="163" t="s">
        <v>2292</v>
      </c>
      <c r="D350" s="189" t="s">
        <v>11299</v>
      </c>
      <c r="E350" s="165">
        <v>45790</v>
      </c>
      <c r="F350" s="165">
        <v>45790</v>
      </c>
      <c r="G350" s="163" t="s">
        <v>5331</v>
      </c>
      <c r="H350" s="163" t="s">
        <v>10152</v>
      </c>
      <c r="I350" s="163" t="s">
        <v>5802</v>
      </c>
      <c r="J350" s="163" t="s">
        <v>11147</v>
      </c>
      <c r="K350" s="164" t="s">
        <v>195</v>
      </c>
      <c r="L350" s="165">
        <v>45790</v>
      </c>
      <c r="M350" s="163"/>
      <c r="N350" s="163"/>
      <c r="O350" s="163"/>
    </row>
    <row r="351" spans="1:15">
      <c r="A351" s="163"/>
      <c r="B351" s="163"/>
      <c r="C351" s="163" t="s">
        <v>2800</v>
      </c>
      <c r="D351" s="189" t="s">
        <v>11300</v>
      </c>
      <c r="E351" s="165">
        <v>45790</v>
      </c>
      <c r="F351" s="165">
        <v>45790</v>
      </c>
      <c r="G351" s="163" t="s">
        <v>5331</v>
      </c>
      <c r="H351" s="163" t="s">
        <v>10152</v>
      </c>
      <c r="I351" s="163" t="s">
        <v>5918</v>
      </c>
      <c r="J351" s="163" t="s">
        <v>10894</v>
      </c>
      <c r="K351" s="164" t="s">
        <v>195</v>
      </c>
      <c r="L351" s="165">
        <v>45790</v>
      </c>
      <c r="M351" s="163"/>
      <c r="N351" s="163"/>
      <c r="O351" s="163"/>
    </row>
    <row r="352" spans="1:15">
      <c r="A352" s="163"/>
      <c r="B352" s="163"/>
      <c r="C352" s="163" t="s">
        <v>2800</v>
      </c>
      <c r="D352" s="189" t="s">
        <v>11301</v>
      </c>
      <c r="E352" s="165">
        <v>45790</v>
      </c>
      <c r="F352" s="165">
        <v>45790</v>
      </c>
      <c r="G352" s="163" t="s">
        <v>5331</v>
      </c>
      <c r="H352" s="163" t="s">
        <v>10152</v>
      </c>
      <c r="I352" s="163" t="s">
        <v>5918</v>
      </c>
      <c r="J352" s="163" t="s">
        <v>10898</v>
      </c>
      <c r="K352" s="164" t="s">
        <v>195</v>
      </c>
      <c r="L352" s="165">
        <v>45790</v>
      </c>
      <c r="M352" s="163"/>
      <c r="N352" s="163"/>
      <c r="O352" s="163"/>
    </row>
    <row r="353" spans="1:15">
      <c r="A353" s="163"/>
      <c r="B353" s="163"/>
      <c r="C353" s="163" t="s">
        <v>1997</v>
      </c>
      <c r="D353" s="189" t="s">
        <v>11302</v>
      </c>
      <c r="E353" s="165">
        <v>45791</v>
      </c>
      <c r="F353" s="165">
        <v>45792</v>
      </c>
      <c r="G353" s="163" t="s">
        <v>5369</v>
      </c>
      <c r="H353" s="163" t="s">
        <v>11107</v>
      </c>
      <c r="I353" s="163" t="s">
        <v>11325</v>
      </c>
      <c r="J353" s="163" t="s">
        <v>11036</v>
      </c>
      <c r="K353" s="164" t="s">
        <v>195</v>
      </c>
      <c r="L353" s="165">
        <v>45792</v>
      </c>
      <c r="M353" s="163"/>
      <c r="N353" s="163"/>
      <c r="O353" s="163"/>
    </row>
    <row r="354" spans="1:15">
      <c r="A354" s="163"/>
      <c r="B354" s="163"/>
      <c r="C354" s="163" t="s">
        <v>2418</v>
      </c>
      <c r="D354" s="189" t="s">
        <v>11303</v>
      </c>
      <c r="E354" s="165">
        <v>45791</v>
      </c>
      <c r="F354" s="165">
        <v>45791</v>
      </c>
      <c r="G354" s="163" t="s">
        <v>2015</v>
      </c>
      <c r="H354" s="163" t="s">
        <v>10306</v>
      </c>
      <c r="I354" s="163" t="s">
        <v>5822</v>
      </c>
      <c r="J354" s="163" t="s">
        <v>11027</v>
      </c>
      <c r="K354" s="164" t="s">
        <v>195</v>
      </c>
      <c r="L354" s="165">
        <v>45791</v>
      </c>
      <c r="M354" s="163"/>
      <c r="N354" s="163"/>
      <c r="O354" s="163"/>
    </row>
    <row r="355" spans="1:15">
      <c r="A355" s="163"/>
      <c r="B355" s="163"/>
      <c r="C355" s="163" t="s">
        <v>2150</v>
      </c>
      <c r="D355" s="189" t="s">
        <v>11304</v>
      </c>
      <c r="E355" s="165">
        <v>45791</v>
      </c>
      <c r="F355" s="165">
        <v>45791</v>
      </c>
      <c r="G355" s="163" t="s">
        <v>5331</v>
      </c>
      <c r="H355" s="163" t="s">
        <v>10152</v>
      </c>
      <c r="I355" s="163" t="s">
        <v>5817</v>
      </c>
      <c r="J355" s="163" t="s">
        <v>11106</v>
      </c>
      <c r="K355" s="164" t="s">
        <v>195</v>
      </c>
      <c r="L355" s="165">
        <v>45791</v>
      </c>
      <c r="M355" s="163"/>
      <c r="N355" s="163"/>
      <c r="O355" s="163"/>
    </row>
    <row r="356" spans="1:15">
      <c r="A356" s="163"/>
      <c r="B356" s="163"/>
      <c r="C356" s="163" t="s">
        <v>2292</v>
      </c>
      <c r="D356" s="189" t="s">
        <v>11305</v>
      </c>
      <c r="E356" s="165">
        <v>45791</v>
      </c>
      <c r="F356" s="165">
        <v>45791</v>
      </c>
      <c r="G356" s="163" t="s">
        <v>5331</v>
      </c>
      <c r="H356" s="163" t="s">
        <v>10152</v>
      </c>
      <c r="I356" s="163" t="s">
        <v>5802</v>
      </c>
      <c r="J356" s="163" t="s">
        <v>11041</v>
      </c>
      <c r="K356" s="164" t="s">
        <v>195</v>
      </c>
      <c r="L356" s="165">
        <v>45791</v>
      </c>
      <c r="M356" s="163"/>
      <c r="N356" s="163"/>
      <c r="O356" s="163"/>
    </row>
    <row r="357" spans="1:15">
      <c r="A357" s="163"/>
      <c r="B357" s="163"/>
      <c r="C357" s="163" t="s">
        <v>1997</v>
      </c>
      <c r="D357" s="189" t="s">
        <v>11306</v>
      </c>
      <c r="E357" s="165">
        <v>45791</v>
      </c>
      <c r="F357" s="165">
        <v>45791</v>
      </c>
      <c r="G357" s="163" t="s">
        <v>5331</v>
      </c>
      <c r="H357" s="163" t="s">
        <v>9694</v>
      </c>
      <c r="I357" s="163" t="s">
        <v>5712</v>
      </c>
      <c r="J357" s="163" t="s">
        <v>11332</v>
      </c>
      <c r="K357" s="164" t="s">
        <v>195</v>
      </c>
      <c r="L357" s="165">
        <v>45791</v>
      </c>
      <c r="M357" s="163"/>
      <c r="N357" s="163"/>
      <c r="O357" s="163"/>
    </row>
    <row r="358" spans="1:15">
      <c r="A358" s="163"/>
      <c r="B358" s="163"/>
      <c r="C358" s="163" t="s">
        <v>3408</v>
      </c>
      <c r="D358" s="189" t="s">
        <v>11307</v>
      </c>
      <c r="E358" s="165">
        <v>45792</v>
      </c>
      <c r="F358" s="165">
        <v>45792</v>
      </c>
      <c r="G358" s="163" t="s">
        <v>5331</v>
      </c>
      <c r="H358" s="163" t="s">
        <v>11373</v>
      </c>
      <c r="I358" s="163" t="s">
        <v>5949</v>
      </c>
      <c r="J358" s="163" t="s">
        <v>11166</v>
      </c>
      <c r="K358" s="164" t="s">
        <v>195</v>
      </c>
      <c r="L358" s="165">
        <v>45792</v>
      </c>
      <c r="M358" s="163"/>
      <c r="N358" s="163"/>
      <c r="O358" s="163"/>
    </row>
    <row r="359" spans="1:15">
      <c r="A359" s="163"/>
      <c r="B359" s="163"/>
      <c r="C359" s="163" t="s">
        <v>2292</v>
      </c>
      <c r="D359" s="189" t="s">
        <v>11308</v>
      </c>
      <c r="E359" s="165">
        <v>45792</v>
      </c>
      <c r="F359" s="165">
        <v>45792</v>
      </c>
      <c r="G359" s="163" t="s">
        <v>5331</v>
      </c>
      <c r="H359" s="163" t="s">
        <v>11373</v>
      </c>
      <c r="I359" s="163" t="s">
        <v>5802</v>
      </c>
      <c r="J359" s="163" t="s">
        <v>11106</v>
      </c>
      <c r="K359" s="164" t="s">
        <v>195</v>
      </c>
      <c r="L359" s="165">
        <v>45792</v>
      </c>
      <c r="M359" s="163"/>
      <c r="N359" s="163"/>
      <c r="O359" s="163"/>
    </row>
    <row r="360" spans="1:15">
      <c r="A360" s="163"/>
      <c r="B360" s="163"/>
      <c r="C360" s="163" t="s">
        <v>2418</v>
      </c>
      <c r="D360" s="189" t="s">
        <v>11309</v>
      </c>
      <c r="E360" s="165">
        <v>45792</v>
      </c>
      <c r="F360" s="165">
        <v>45792</v>
      </c>
      <c r="G360" s="163" t="s">
        <v>2015</v>
      </c>
      <c r="H360" s="163" t="s">
        <v>10430</v>
      </c>
      <c r="I360" s="163" t="s">
        <v>5822</v>
      </c>
      <c r="J360" s="163" t="s">
        <v>11027</v>
      </c>
      <c r="K360" s="164" t="s">
        <v>195</v>
      </c>
      <c r="L360" s="165">
        <v>45792</v>
      </c>
      <c r="M360" s="163"/>
      <c r="N360" s="163"/>
      <c r="O360" s="163"/>
    </row>
    <row r="361" spans="1:15">
      <c r="A361" s="163"/>
      <c r="B361" s="163"/>
      <c r="C361" s="163" t="s">
        <v>7094</v>
      </c>
      <c r="D361" s="189" t="s">
        <v>11310</v>
      </c>
      <c r="E361" s="165">
        <v>45794</v>
      </c>
      <c r="F361" s="165">
        <v>45794</v>
      </c>
      <c r="G361" s="163" t="s">
        <v>5331</v>
      </c>
      <c r="H361" s="163" t="s">
        <v>11745</v>
      </c>
      <c r="I361" s="163"/>
      <c r="J361" s="163" t="s">
        <v>9729</v>
      </c>
      <c r="K361" s="164" t="s">
        <v>195</v>
      </c>
      <c r="L361" s="165">
        <v>45796</v>
      </c>
      <c r="M361" s="163"/>
      <c r="N361" s="163"/>
      <c r="O361" s="163"/>
    </row>
    <row r="362" spans="1:15">
      <c r="A362" s="163"/>
      <c r="B362" s="163"/>
      <c r="C362" s="163" t="s">
        <v>2418</v>
      </c>
      <c r="D362" s="189" t="s">
        <v>11311</v>
      </c>
      <c r="E362" s="165">
        <v>45792</v>
      </c>
      <c r="F362" s="165">
        <v>45792</v>
      </c>
      <c r="G362" s="163" t="s">
        <v>8092</v>
      </c>
      <c r="H362" s="163" t="s">
        <v>10152</v>
      </c>
      <c r="I362" s="163" t="s">
        <v>5822</v>
      </c>
      <c r="J362" s="163" t="s">
        <v>11145</v>
      </c>
      <c r="K362" s="164" t="s">
        <v>195</v>
      </c>
      <c r="L362" s="165">
        <v>45792</v>
      </c>
      <c r="M362" s="163"/>
      <c r="N362" s="163"/>
      <c r="O362" s="163"/>
    </row>
    <row r="363" spans="1:15">
      <c r="A363" s="163"/>
      <c r="B363" s="163"/>
      <c r="C363" s="163" t="s">
        <v>2418</v>
      </c>
      <c r="D363" s="189" t="s">
        <v>11312</v>
      </c>
      <c r="E363" s="165">
        <v>45792</v>
      </c>
      <c r="F363" s="165">
        <v>45792</v>
      </c>
      <c r="G363" s="163" t="s">
        <v>5331</v>
      </c>
      <c r="H363" s="163" t="s">
        <v>10152</v>
      </c>
      <c r="I363" s="163" t="s">
        <v>5822</v>
      </c>
      <c r="J363" s="163" t="s">
        <v>11146</v>
      </c>
      <c r="K363" s="164" t="s">
        <v>195</v>
      </c>
      <c r="L363" s="165">
        <v>45793</v>
      </c>
      <c r="M363" s="163"/>
      <c r="N363" s="163"/>
      <c r="O363" s="163"/>
    </row>
    <row r="364" spans="1:15">
      <c r="A364" s="163"/>
      <c r="B364" s="163"/>
      <c r="C364" s="163" t="s">
        <v>1997</v>
      </c>
      <c r="D364" s="189" t="s">
        <v>11313</v>
      </c>
      <c r="E364" s="165">
        <v>45793</v>
      </c>
      <c r="F364" s="165">
        <v>45793</v>
      </c>
      <c r="G364" s="163" t="s">
        <v>2015</v>
      </c>
      <c r="H364" s="163" t="s">
        <v>11369</v>
      </c>
      <c r="I364" s="163" t="s">
        <v>5712</v>
      </c>
      <c r="J364" s="163" t="s">
        <v>11370</v>
      </c>
      <c r="K364" s="164" t="s">
        <v>195</v>
      </c>
      <c r="L364" s="165">
        <v>45793</v>
      </c>
      <c r="M364" s="163"/>
      <c r="N364" s="163"/>
      <c r="O364" s="163"/>
    </row>
    <row r="365" spans="1:15">
      <c r="A365" s="163"/>
      <c r="B365" s="163"/>
      <c r="C365" s="163" t="s">
        <v>1997</v>
      </c>
      <c r="D365" s="189" t="s">
        <v>11314</v>
      </c>
      <c r="E365" s="165">
        <v>45793</v>
      </c>
      <c r="F365" s="165">
        <v>45793</v>
      </c>
      <c r="G365" s="163" t="s">
        <v>5331</v>
      </c>
      <c r="H365" s="163" t="s">
        <v>10152</v>
      </c>
      <c r="I365" s="163" t="s">
        <v>5712</v>
      </c>
      <c r="J365" s="163" t="s">
        <v>11370</v>
      </c>
      <c r="K365" s="164" t="s">
        <v>195</v>
      </c>
      <c r="L365" s="165">
        <v>45793</v>
      </c>
      <c r="M365" s="163"/>
      <c r="N365" s="163"/>
      <c r="O365" s="163"/>
    </row>
    <row r="366" spans="1:15">
      <c r="A366" s="163"/>
      <c r="B366" s="163"/>
      <c r="C366" s="163" t="s">
        <v>2292</v>
      </c>
      <c r="D366" s="189" t="s">
        <v>11315</v>
      </c>
      <c r="E366" s="165">
        <v>45793</v>
      </c>
      <c r="F366" s="165">
        <v>45793</v>
      </c>
      <c r="G366" s="163" t="s">
        <v>2015</v>
      </c>
      <c r="H366" s="163" t="s">
        <v>10430</v>
      </c>
      <c r="I366" s="163" t="s">
        <v>5802</v>
      </c>
      <c r="J366" s="163" t="s">
        <v>11097</v>
      </c>
      <c r="K366" s="164" t="s">
        <v>195</v>
      </c>
      <c r="L366" s="165">
        <v>45793</v>
      </c>
      <c r="M366" s="163"/>
      <c r="N366" s="163"/>
      <c r="O366" s="163"/>
    </row>
    <row r="367" spans="1:15">
      <c r="A367" s="163"/>
      <c r="B367" s="163"/>
      <c r="C367" s="163" t="s">
        <v>2292</v>
      </c>
      <c r="D367" s="189" t="s">
        <v>11316</v>
      </c>
      <c r="E367" s="165">
        <v>45793</v>
      </c>
      <c r="F367" s="165">
        <v>45793</v>
      </c>
      <c r="G367" s="163" t="s">
        <v>11371</v>
      </c>
      <c r="H367" s="163" t="s">
        <v>11372</v>
      </c>
      <c r="I367" s="163" t="s">
        <v>5817</v>
      </c>
      <c r="J367" s="163" t="s">
        <v>11097</v>
      </c>
      <c r="K367" s="164" t="s">
        <v>195</v>
      </c>
      <c r="L367" s="165">
        <v>45793</v>
      </c>
      <c r="M367" s="163"/>
      <c r="N367" s="163"/>
      <c r="O367" s="163"/>
    </row>
    <row r="368" spans="1:15">
      <c r="A368" s="163"/>
      <c r="B368" s="163"/>
      <c r="C368" s="163" t="s">
        <v>2800</v>
      </c>
      <c r="D368" s="189" t="s">
        <v>11317</v>
      </c>
      <c r="E368" s="165">
        <v>45793</v>
      </c>
      <c r="F368" s="165">
        <v>45793</v>
      </c>
      <c r="G368" s="163" t="s">
        <v>11371</v>
      </c>
      <c r="H368" s="163" t="s">
        <v>11373</v>
      </c>
      <c r="I368" s="163" t="s">
        <v>5918</v>
      </c>
      <c r="J368" s="163" t="s">
        <v>11145</v>
      </c>
      <c r="K368" s="164" t="s">
        <v>195</v>
      </c>
      <c r="L368" s="165">
        <v>45793</v>
      </c>
      <c r="M368" s="163"/>
      <c r="N368" s="163"/>
      <c r="O368" s="163"/>
    </row>
    <row r="369" spans="1:15">
      <c r="A369" s="163"/>
      <c r="B369" s="163"/>
      <c r="C369" s="163" t="s">
        <v>3408</v>
      </c>
      <c r="D369" s="189" t="s">
        <v>11318</v>
      </c>
      <c r="E369" s="165">
        <v>45793</v>
      </c>
      <c r="F369" s="165">
        <v>45793</v>
      </c>
      <c r="G369" s="163" t="s">
        <v>2015</v>
      </c>
      <c r="H369" s="163" t="s">
        <v>10430</v>
      </c>
      <c r="I369" s="163" t="s">
        <v>5949</v>
      </c>
      <c r="J369" s="163" t="s">
        <v>11166</v>
      </c>
      <c r="K369" s="164" t="s">
        <v>195</v>
      </c>
      <c r="L369" s="165">
        <v>45793</v>
      </c>
      <c r="M369" s="163"/>
      <c r="N369" s="163"/>
      <c r="O369" s="163"/>
    </row>
    <row r="370" spans="1:15">
      <c r="A370" s="163"/>
      <c r="B370" s="163"/>
      <c r="C370" s="163" t="s">
        <v>3408</v>
      </c>
      <c r="D370" s="189" t="s">
        <v>11319</v>
      </c>
      <c r="E370" s="165">
        <v>45794</v>
      </c>
      <c r="F370" s="165">
        <v>45794</v>
      </c>
      <c r="G370" s="163" t="s">
        <v>5331</v>
      </c>
      <c r="H370" s="163" t="s">
        <v>10396</v>
      </c>
      <c r="I370" s="163" t="s">
        <v>5949</v>
      </c>
      <c r="J370" s="163" t="s">
        <v>10894</v>
      </c>
      <c r="K370" s="164" t="s">
        <v>195</v>
      </c>
      <c r="L370" s="165">
        <v>45794</v>
      </c>
      <c r="M370" s="163"/>
      <c r="N370" s="163"/>
      <c r="O370" s="163"/>
    </row>
    <row r="371" spans="1:15">
      <c r="A371" s="163"/>
      <c r="B371" s="163"/>
      <c r="C371" s="163" t="s">
        <v>2292</v>
      </c>
      <c r="D371" s="189" t="s">
        <v>11383</v>
      </c>
      <c r="E371" s="165">
        <v>45794</v>
      </c>
      <c r="F371" s="165">
        <v>45794</v>
      </c>
      <c r="G371" s="163" t="s">
        <v>5369</v>
      </c>
      <c r="H371" s="163" t="s">
        <v>11588</v>
      </c>
      <c r="I371" s="163" t="s">
        <v>5802</v>
      </c>
      <c r="J371" s="163" t="s">
        <v>11036</v>
      </c>
      <c r="K371" s="164" t="s">
        <v>195</v>
      </c>
      <c r="L371" s="165">
        <v>45796</v>
      </c>
      <c r="M371" s="163"/>
      <c r="N371" s="163"/>
      <c r="O371" s="163"/>
    </row>
    <row r="372" spans="1:15">
      <c r="A372" s="163"/>
      <c r="B372" s="163"/>
      <c r="C372" s="163" t="s">
        <v>2418</v>
      </c>
      <c r="D372" s="189" t="s">
        <v>11384</v>
      </c>
      <c r="E372" s="165">
        <v>45794</v>
      </c>
      <c r="F372" s="165">
        <v>45794</v>
      </c>
      <c r="G372" s="163" t="s">
        <v>5369</v>
      </c>
      <c r="H372" s="163" t="s">
        <v>11107</v>
      </c>
      <c r="I372" s="163" t="s">
        <v>5822</v>
      </c>
      <c r="J372" s="163" t="s">
        <v>11589</v>
      </c>
      <c r="K372" s="164" t="s">
        <v>195</v>
      </c>
      <c r="L372" s="165">
        <v>45796</v>
      </c>
      <c r="M372" s="163"/>
      <c r="N372" s="163"/>
      <c r="O372" s="163"/>
    </row>
    <row r="373" spans="1:15">
      <c r="A373" s="163"/>
      <c r="B373" s="163"/>
      <c r="C373" s="163" t="s">
        <v>2292</v>
      </c>
      <c r="D373" s="189" t="s">
        <v>11385</v>
      </c>
      <c r="E373" s="165">
        <v>45794</v>
      </c>
      <c r="F373" s="165">
        <v>45794</v>
      </c>
      <c r="G373" s="163" t="s">
        <v>2015</v>
      </c>
      <c r="H373" s="163" t="s">
        <v>10164</v>
      </c>
      <c r="I373" s="163" t="s">
        <v>5802</v>
      </c>
      <c r="J373" s="163" t="s">
        <v>11106</v>
      </c>
      <c r="K373" s="164" t="s">
        <v>195</v>
      </c>
      <c r="L373" s="165">
        <v>45794</v>
      </c>
      <c r="M373" s="163"/>
      <c r="N373" s="163"/>
      <c r="O373" s="163"/>
    </row>
    <row r="374" spans="1:15">
      <c r="A374" s="163"/>
      <c r="B374" s="163"/>
      <c r="C374" s="163" t="s">
        <v>2292</v>
      </c>
      <c r="D374" s="189" t="s">
        <v>11386</v>
      </c>
      <c r="E374" s="165">
        <v>45794</v>
      </c>
      <c r="F374" s="165">
        <v>45794</v>
      </c>
      <c r="G374" s="163" t="s">
        <v>5331</v>
      </c>
      <c r="H374" s="163" t="s">
        <v>10396</v>
      </c>
      <c r="I374" s="163" t="s">
        <v>5802</v>
      </c>
      <c r="J374" s="163" t="s">
        <v>11106</v>
      </c>
      <c r="K374" s="164" t="s">
        <v>195</v>
      </c>
      <c r="L374" s="165">
        <v>45794</v>
      </c>
      <c r="M374" s="163"/>
      <c r="N374" s="163"/>
      <c r="O374" s="163"/>
    </row>
    <row r="375" spans="1:15">
      <c r="A375" s="163"/>
      <c r="B375" s="163"/>
      <c r="C375" s="163" t="s">
        <v>2800</v>
      </c>
      <c r="D375" s="189" t="s">
        <v>11387</v>
      </c>
      <c r="E375" s="165">
        <v>45794</v>
      </c>
      <c r="F375" s="165">
        <v>45794</v>
      </c>
      <c r="G375" s="163" t="s">
        <v>5331</v>
      </c>
      <c r="H375" s="163" t="s">
        <v>11373</v>
      </c>
      <c r="I375" s="163" t="s">
        <v>5918</v>
      </c>
      <c r="J375" s="163" t="s">
        <v>11146</v>
      </c>
      <c r="K375" s="164" t="s">
        <v>195</v>
      </c>
      <c r="L375" s="165">
        <v>45794</v>
      </c>
      <c r="M375" s="163"/>
      <c r="N375" s="163"/>
      <c r="O375" s="163"/>
    </row>
    <row r="376" spans="1:15">
      <c r="A376" s="163"/>
      <c r="B376" s="163"/>
      <c r="C376" s="163" t="s">
        <v>3408</v>
      </c>
      <c r="D376" s="189" t="s">
        <v>11388</v>
      </c>
      <c r="E376" s="165">
        <v>45794</v>
      </c>
      <c r="F376" s="165">
        <v>45794</v>
      </c>
      <c r="G376" s="163" t="s">
        <v>2015</v>
      </c>
      <c r="H376" s="163" t="s">
        <v>9734</v>
      </c>
      <c r="I376" s="163" t="s">
        <v>5949</v>
      </c>
      <c r="J376" s="163" t="s">
        <v>10898</v>
      </c>
      <c r="K376" s="164" t="s">
        <v>195</v>
      </c>
      <c r="L376" s="165">
        <v>45794</v>
      </c>
      <c r="M376" s="163"/>
      <c r="N376" s="163"/>
      <c r="O376" s="163"/>
    </row>
    <row r="377" spans="1:15">
      <c r="A377" s="163"/>
      <c r="B377" s="163"/>
      <c r="C377" s="163" t="s">
        <v>3408</v>
      </c>
      <c r="D377" s="189" t="s">
        <v>11389</v>
      </c>
      <c r="E377" s="165">
        <v>45794</v>
      </c>
      <c r="F377" s="165">
        <v>45794</v>
      </c>
      <c r="G377" s="163" t="s">
        <v>5331</v>
      </c>
      <c r="H377" s="163" t="s">
        <v>10396</v>
      </c>
      <c r="I377" s="163" t="s">
        <v>5949</v>
      </c>
      <c r="J377" s="163" t="s">
        <v>10898</v>
      </c>
      <c r="K377" s="164" t="s">
        <v>195</v>
      </c>
      <c r="L377" s="165">
        <v>45796</v>
      </c>
      <c r="M377" s="163"/>
      <c r="N377" s="163"/>
      <c r="O377" s="163"/>
    </row>
    <row r="378" spans="1:15">
      <c r="A378" s="163"/>
      <c r="B378" s="163"/>
      <c r="C378" s="163" t="s">
        <v>2150</v>
      </c>
      <c r="D378" s="189" t="s">
        <v>11390</v>
      </c>
      <c r="E378" s="165">
        <v>45794</v>
      </c>
      <c r="F378" s="165">
        <v>45794</v>
      </c>
      <c r="G378" s="163" t="s">
        <v>5331</v>
      </c>
      <c r="H378" s="163" t="s">
        <v>11163</v>
      </c>
      <c r="I378" s="163" t="s">
        <v>5817</v>
      </c>
      <c r="J378" s="163" t="s">
        <v>11370</v>
      </c>
      <c r="K378" s="164" t="s">
        <v>195</v>
      </c>
      <c r="L378" s="165">
        <v>45797</v>
      </c>
      <c r="M378" s="163"/>
      <c r="N378" s="163"/>
      <c r="O378" s="163"/>
    </row>
    <row r="379" spans="1:15">
      <c r="A379" s="163"/>
      <c r="B379" s="163"/>
      <c r="C379" s="163" t="s">
        <v>2800</v>
      </c>
      <c r="D379" s="189" t="s">
        <v>11391</v>
      </c>
      <c r="E379" s="165">
        <v>45794</v>
      </c>
      <c r="F379" s="165">
        <v>45794</v>
      </c>
      <c r="G379" s="163" t="s">
        <v>2015</v>
      </c>
      <c r="H379" s="163" t="s">
        <v>11697</v>
      </c>
      <c r="I379" s="163" t="s">
        <v>5918</v>
      </c>
      <c r="J379" s="163" t="s">
        <v>11027</v>
      </c>
      <c r="K379" s="164" t="s">
        <v>195</v>
      </c>
      <c r="L379" s="165">
        <v>45796</v>
      </c>
      <c r="M379" s="163"/>
      <c r="N379" s="163"/>
      <c r="O379" s="163"/>
    </row>
    <row r="380" spans="1:15">
      <c r="A380" s="163"/>
      <c r="B380" s="163"/>
      <c r="C380" s="163" t="s">
        <v>2800</v>
      </c>
      <c r="D380" s="189" t="s">
        <v>11392</v>
      </c>
      <c r="E380" s="165">
        <v>45794</v>
      </c>
      <c r="F380" s="165">
        <v>45794</v>
      </c>
      <c r="G380" s="163" t="s">
        <v>5331</v>
      </c>
      <c r="H380" s="163" t="s">
        <v>10396</v>
      </c>
      <c r="I380" s="163" t="s">
        <v>5918</v>
      </c>
      <c r="J380" s="163" t="s">
        <v>11027</v>
      </c>
      <c r="K380" s="164" t="s">
        <v>195</v>
      </c>
      <c r="L380" s="165">
        <v>45796</v>
      </c>
      <c r="M380" s="163"/>
      <c r="N380" s="163"/>
      <c r="O380" s="163"/>
    </row>
    <row r="381" spans="1:15">
      <c r="A381" s="163"/>
      <c r="B381" s="163"/>
      <c r="C381" s="163" t="s">
        <v>2418</v>
      </c>
      <c r="D381" s="189" t="s">
        <v>11393</v>
      </c>
      <c r="E381" s="165">
        <v>45796</v>
      </c>
      <c r="F381" s="165">
        <v>45796</v>
      </c>
      <c r="G381" s="163" t="s">
        <v>5331</v>
      </c>
      <c r="H381" s="163" t="s">
        <v>9694</v>
      </c>
      <c r="I381" s="163" t="s">
        <v>5822</v>
      </c>
      <c r="J381" s="163" t="s">
        <v>11028</v>
      </c>
      <c r="K381" s="164" t="s">
        <v>195</v>
      </c>
      <c r="L381" s="165">
        <v>45796</v>
      </c>
      <c r="M381" s="163"/>
      <c r="N381" s="163"/>
      <c r="O381" s="163"/>
    </row>
    <row r="382" spans="1:15">
      <c r="A382" s="163"/>
      <c r="B382" s="163"/>
      <c r="C382" s="163" t="s">
        <v>3408</v>
      </c>
      <c r="D382" s="189" t="s">
        <v>11394</v>
      </c>
      <c r="E382" s="165">
        <v>45797</v>
      </c>
      <c r="F382" s="165">
        <v>45797</v>
      </c>
      <c r="G382" s="163" t="s">
        <v>5331</v>
      </c>
      <c r="H382" s="163" t="s">
        <v>9694</v>
      </c>
      <c r="I382" s="163" t="s">
        <v>5949</v>
      </c>
      <c r="J382" s="163" t="s">
        <v>11145</v>
      </c>
      <c r="K382" s="164" t="s">
        <v>195</v>
      </c>
      <c r="L382" s="165">
        <v>45798</v>
      </c>
      <c r="M382" s="163"/>
      <c r="N382" s="163"/>
      <c r="O382" s="163"/>
    </row>
    <row r="383" spans="1:15">
      <c r="A383" s="163"/>
      <c r="B383" s="163"/>
      <c r="C383" s="163" t="s">
        <v>2418</v>
      </c>
      <c r="D383" s="189" t="s">
        <v>11395</v>
      </c>
      <c r="E383" s="165">
        <v>45797</v>
      </c>
      <c r="F383" s="165">
        <v>45797</v>
      </c>
      <c r="G383" s="163" t="s">
        <v>2015</v>
      </c>
      <c r="H383" s="163" t="s">
        <v>11595</v>
      </c>
      <c r="I383" s="163" t="s">
        <v>5822</v>
      </c>
      <c r="J383" s="163" t="s">
        <v>11147</v>
      </c>
      <c r="K383" s="164" t="s">
        <v>195</v>
      </c>
      <c r="L383" s="165">
        <v>45798</v>
      </c>
      <c r="M383" s="163"/>
      <c r="N383" s="163"/>
      <c r="O383" s="163"/>
    </row>
    <row r="384" spans="1:15">
      <c r="A384" s="163"/>
      <c r="B384" s="163"/>
      <c r="C384" s="163" t="s">
        <v>7094</v>
      </c>
      <c r="D384" s="189" t="s">
        <v>11396</v>
      </c>
      <c r="E384" s="165">
        <v>45798</v>
      </c>
      <c r="F384" s="165">
        <v>45798</v>
      </c>
      <c r="G384" s="163" t="s">
        <v>5331</v>
      </c>
      <c r="H384" s="163" t="s">
        <v>11675</v>
      </c>
      <c r="I384" s="163"/>
      <c r="J384" s="163" t="s">
        <v>9729</v>
      </c>
      <c r="K384" s="164" t="s">
        <v>195</v>
      </c>
      <c r="L384" s="165">
        <v>45801</v>
      </c>
      <c r="M384" s="163"/>
      <c r="N384" s="163"/>
      <c r="O384" s="163"/>
    </row>
    <row r="385" spans="1:15">
      <c r="A385" s="163"/>
      <c r="B385" s="163"/>
      <c r="C385" s="163" t="s">
        <v>3408</v>
      </c>
      <c r="D385" s="189" t="s">
        <v>11397</v>
      </c>
      <c r="E385" s="165">
        <v>45798</v>
      </c>
      <c r="F385" s="165">
        <v>45798</v>
      </c>
      <c r="G385" s="163" t="s">
        <v>2015</v>
      </c>
      <c r="H385" s="163" t="s">
        <v>10430</v>
      </c>
      <c r="I385" s="163" t="s">
        <v>5949</v>
      </c>
      <c r="J385" s="163" t="s">
        <v>11145</v>
      </c>
      <c r="K385" s="164" t="s">
        <v>195</v>
      </c>
      <c r="L385" s="165">
        <v>45798</v>
      </c>
      <c r="M385" s="163"/>
      <c r="N385" s="163"/>
      <c r="O385" s="163"/>
    </row>
    <row r="386" spans="1:15">
      <c r="A386" s="163"/>
      <c r="B386" s="163"/>
      <c r="C386" s="163" t="s">
        <v>2150</v>
      </c>
      <c r="D386" s="189" t="s">
        <v>11398</v>
      </c>
      <c r="E386" s="165">
        <v>45798</v>
      </c>
      <c r="F386" s="165">
        <v>45798</v>
      </c>
      <c r="G386" s="163" t="s">
        <v>2015</v>
      </c>
      <c r="H386" s="163" t="s">
        <v>10430</v>
      </c>
      <c r="I386" s="163" t="s">
        <v>5817</v>
      </c>
      <c r="J386" s="163" t="s">
        <v>11370</v>
      </c>
      <c r="K386" s="164" t="s">
        <v>195</v>
      </c>
      <c r="L386" s="165">
        <v>45798</v>
      </c>
      <c r="M386" s="163"/>
      <c r="N386" s="163"/>
      <c r="O386" s="163"/>
    </row>
    <row r="387" spans="1:15">
      <c r="A387" s="163"/>
      <c r="B387" s="163"/>
      <c r="C387" s="163" t="s">
        <v>2150</v>
      </c>
      <c r="D387" s="189" t="s">
        <v>11399</v>
      </c>
      <c r="E387" s="165">
        <v>45799</v>
      </c>
      <c r="F387" s="165">
        <v>45799</v>
      </c>
      <c r="G387" s="163" t="s">
        <v>5331</v>
      </c>
      <c r="H387" s="163" t="s">
        <v>10152</v>
      </c>
      <c r="I387" s="163" t="s">
        <v>5817</v>
      </c>
      <c r="J387" s="163" t="s">
        <v>11370</v>
      </c>
      <c r="K387" s="164" t="s">
        <v>195</v>
      </c>
      <c r="L387" s="165">
        <v>45799</v>
      </c>
      <c r="M387" s="163"/>
      <c r="N387" s="163"/>
      <c r="O387" s="163"/>
    </row>
    <row r="388" spans="1:15">
      <c r="A388" s="163"/>
      <c r="B388" s="163"/>
      <c r="C388" s="163" t="s">
        <v>3408</v>
      </c>
      <c r="D388" s="189" t="s">
        <v>11400</v>
      </c>
      <c r="E388" s="165">
        <v>45798</v>
      </c>
      <c r="F388" s="165">
        <v>45798</v>
      </c>
      <c r="G388" s="163" t="s">
        <v>8092</v>
      </c>
      <c r="H388" s="163" t="s">
        <v>10396</v>
      </c>
      <c r="I388" s="163" t="s">
        <v>5949</v>
      </c>
      <c r="J388" s="163" t="s">
        <v>11145</v>
      </c>
      <c r="K388" s="164" t="s">
        <v>195</v>
      </c>
      <c r="L388" s="165">
        <v>45799</v>
      </c>
      <c r="M388" s="163"/>
      <c r="N388" s="163"/>
      <c r="O388" s="163"/>
    </row>
    <row r="389" spans="1:15">
      <c r="A389" s="163"/>
      <c r="B389" s="163"/>
      <c r="C389" s="163" t="s">
        <v>3408</v>
      </c>
      <c r="D389" s="189" t="s">
        <v>11401</v>
      </c>
      <c r="E389" s="165">
        <v>45799</v>
      </c>
      <c r="F389" s="165">
        <v>45799</v>
      </c>
      <c r="G389" s="163" t="s">
        <v>5331</v>
      </c>
      <c r="H389" s="163" t="s">
        <v>9694</v>
      </c>
      <c r="I389" s="163" t="s">
        <v>5949</v>
      </c>
      <c r="J389" s="163" t="s">
        <v>11684</v>
      </c>
      <c r="K389" s="164" t="s">
        <v>195</v>
      </c>
      <c r="L389" s="165">
        <v>45799</v>
      </c>
      <c r="M389" s="163"/>
      <c r="N389" s="163"/>
      <c r="O389" s="163"/>
    </row>
    <row r="390" spans="1:15">
      <c r="A390" s="163"/>
      <c r="B390" s="163"/>
      <c r="C390" s="163" t="s">
        <v>2418</v>
      </c>
      <c r="D390" s="189" t="s">
        <v>11402</v>
      </c>
      <c r="E390" s="165">
        <v>45799</v>
      </c>
      <c r="F390" s="165">
        <v>45799</v>
      </c>
      <c r="G390" s="163" t="s">
        <v>2015</v>
      </c>
      <c r="H390" s="163" t="s">
        <v>10332</v>
      </c>
      <c r="I390" s="163" t="s">
        <v>5802</v>
      </c>
      <c r="J390" s="163" t="s">
        <v>11028</v>
      </c>
      <c r="K390" s="164" t="s">
        <v>195</v>
      </c>
      <c r="L390" s="165">
        <v>45799</v>
      </c>
      <c r="M390" s="163"/>
      <c r="N390" s="163"/>
      <c r="O390" s="163"/>
    </row>
    <row r="391" spans="1:15">
      <c r="A391" s="163"/>
      <c r="B391" s="163"/>
      <c r="C391" s="163" t="s">
        <v>3440</v>
      </c>
      <c r="D391" s="189" t="s">
        <v>11403</v>
      </c>
      <c r="E391" s="165">
        <v>45799</v>
      </c>
      <c r="F391" s="165">
        <v>45799</v>
      </c>
      <c r="G391" s="163" t="s">
        <v>5331</v>
      </c>
      <c r="H391" s="163" t="s">
        <v>11163</v>
      </c>
      <c r="I391" s="163" t="s">
        <v>6273</v>
      </c>
      <c r="J391" s="163" t="s">
        <v>11166</v>
      </c>
      <c r="K391" s="164" t="s">
        <v>195</v>
      </c>
      <c r="L391" s="165">
        <v>45799</v>
      </c>
      <c r="M391" s="163"/>
      <c r="N391" s="163"/>
      <c r="O391" s="163"/>
    </row>
    <row r="392" spans="1:15">
      <c r="A392" s="163"/>
      <c r="B392" s="163"/>
      <c r="C392" s="163" t="s">
        <v>2418</v>
      </c>
      <c r="D392" s="189" t="s">
        <v>11404</v>
      </c>
      <c r="E392" s="165">
        <v>45799</v>
      </c>
      <c r="F392" s="165">
        <v>45799</v>
      </c>
      <c r="G392" s="163" t="s">
        <v>5331</v>
      </c>
      <c r="H392" s="163" t="s">
        <v>10152</v>
      </c>
      <c r="I392" s="163" t="s">
        <v>5802</v>
      </c>
      <c r="J392" s="163" t="s">
        <v>11028</v>
      </c>
      <c r="K392" s="164" t="s">
        <v>195</v>
      </c>
      <c r="L392" s="165">
        <v>45799</v>
      </c>
      <c r="M392" s="163"/>
      <c r="N392" s="163"/>
      <c r="O392" s="163"/>
    </row>
    <row r="393" spans="1:15">
      <c r="A393" s="163"/>
      <c r="B393" s="163"/>
      <c r="C393" s="163" t="s">
        <v>2418</v>
      </c>
      <c r="D393" s="189" t="s">
        <v>11405</v>
      </c>
      <c r="E393" s="165">
        <v>45799</v>
      </c>
      <c r="F393" s="165">
        <v>45799</v>
      </c>
      <c r="G393" s="163" t="s">
        <v>2015</v>
      </c>
      <c r="H393" s="163" t="s">
        <v>10332</v>
      </c>
      <c r="I393" s="163" t="s">
        <v>5802</v>
      </c>
      <c r="J393" s="163" t="s">
        <v>11147</v>
      </c>
      <c r="K393" s="164" t="s">
        <v>195</v>
      </c>
      <c r="L393" s="165">
        <v>45799</v>
      </c>
      <c r="M393" s="163"/>
      <c r="N393" s="163"/>
      <c r="O393" s="163"/>
    </row>
    <row r="394" spans="1:15">
      <c r="A394" s="163"/>
      <c r="B394" s="163"/>
      <c r="C394" s="163" t="s">
        <v>2418</v>
      </c>
      <c r="D394" s="189" t="s">
        <v>11406</v>
      </c>
      <c r="E394" s="165">
        <v>45799</v>
      </c>
      <c r="F394" s="165">
        <v>45799</v>
      </c>
      <c r="G394" s="163" t="s">
        <v>5331</v>
      </c>
      <c r="H394" s="163" t="s">
        <v>11373</v>
      </c>
      <c r="I394" s="163" t="s">
        <v>5822</v>
      </c>
      <c r="J394" s="163" t="s">
        <v>11692</v>
      </c>
      <c r="K394" s="164" t="s">
        <v>195</v>
      </c>
      <c r="L394" s="165">
        <v>45799</v>
      </c>
      <c r="M394" s="163"/>
      <c r="N394" s="163"/>
      <c r="O394" s="163"/>
    </row>
    <row r="395" spans="1:15">
      <c r="A395" s="163"/>
      <c r="B395" s="163"/>
      <c r="C395" s="163" t="s">
        <v>3408</v>
      </c>
      <c r="D395" s="189" t="s">
        <v>11407</v>
      </c>
      <c r="E395" s="165">
        <v>45799</v>
      </c>
      <c r="F395" s="165">
        <v>45799</v>
      </c>
      <c r="G395" s="163" t="s">
        <v>2015</v>
      </c>
      <c r="H395" s="163" t="s">
        <v>10430</v>
      </c>
      <c r="I395" s="163" t="s">
        <v>5949</v>
      </c>
      <c r="J395" s="163" t="s">
        <v>11146</v>
      </c>
      <c r="K395" s="164" t="s">
        <v>195</v>
      </c>
      <c r="L395" s="165">
        <v>45799</v>
      </c>
      <c r="M395" s="163"/>
      <c r="N395" s="163"/>
      <c r="O395" s="163"/>
    </row>
    <row r="396" spans="1:15">
      <c r="A396" s="163"/>
      <c r="B396" s="163"/>
      <c r="C396" s="163" t="s">
        <v>2064</v>
      </c>
      <c r="D396" s="189" t="s">
        <v>11408</v>
      </c>
      <c r="E396" s="165">
        <v>45799</v>
      </c>
      <c r="F396" s="165">
        <v>45799</v>
      </c>
      <c r="G396" s="163" t="s">
        <v>5406</v>
      </c>
      <c r="H396" s="163" t="s">
        <v>11693</v>
      </c>
      <c r="I396" s="163" t="s">
        <v>5906</v>
      </c>
      <c r="J396" s="163" t="s">
        <v>11036</v>
      </c>
      <c r="K396" s="164" t="s">
        <v>195</v>
      </c>
      <c r="L396" s="293">
        <v>45799</v>
      </c>
      <c r="M396" s="163"/>
      <c r="N396" s="163"/>
      <c r="O396" s="163"/>
    </row>
    <row r="397" spans="1:15">
      <c r="A397" s="163"/>
      <c r="B397" s="163"/>
      <c r="C397" s="163" t="s">
        <v>1997</v>
      </c>
      <c r="D397" s="189" t="s">
        <v>11409</v>
      </c>
      <c r="E397" s="165">
        <v>45799</v>
      </c>
      <c r="F397" s="165">
        <v>45799</v>
      </c>
      <c r="G397" s="163" t="s">
        <v>5406</v>
      </c>
      <c r="H397" s="163" t="s">
        <v>11693</v>
      </c>
      <c r="I397" s="163" t="s">
        <v>5712</v>
      </c>
      <c r="J397" s="163" t="s">
        <v>11036</v>
      </c>
      <c r="K397" s="164" t="s">
        <v>195</v>
      </c>
      <c r="L397" s="165">
        <v>45799</v>
      </c>
      <c r="M397" s="163"/>
      <c r="N397" s="163"/>
      <c r="O397" s="163"/>
    </row>
    <row r="398" spans="1:15">
      <c r="A398" s="163"/>
      <c r="B398" s="163"/>
      <c r="C398" s="163" t="s">
        <v>2150</v>
      </c>
      <c r="D398" s="189" t="s">
        <v>11410</v>
      </c>
      <c r="E398" s="165">
        <v>45799</v>
      </c>
      <c r="F398" s="165">
        <v>45799</v>
      </c>
      <c r="G398" s="163" t="s">
        <v>5406</v>
      </c>
      <c r="H398" s="163" t="s">
        <v>11693</v>
      </c>
      <c r="I398" s="163" t="s">
        <v>5817</v>
      </c>
      <c r="J398" s="163" t="s">
        <v>11036</v>
      </c>
      <c r="K398" s="164" t="s">
        <v>195</v>
      </c>
      <c r="L398" s="165">
        <v>45799</v>
      </c>
      <c r="M398" s="163"/>
      <c r="N398" s="163"/>
      <c r="O398" s="163"/>
    </row>
    <row r="399" spans="1:15">
      <c r="A399" s="163"/>
      <c r="B399" s="163"/>
      <c r="C399" s="163" t="s">
        <v>2292</v>
      </c>
      <c r="D399" s="189" t="s">
        <v>11411</v>
      </c>
      <c r="E399" s="165">
        <v>45799</v>
      </c>
      <c r="F399" s="165">
        <v>45799</v>
      </c>
      <c r="G399" s="163" t="s">
        <v>5406</v>
      </c>
      <c r="H399" s="163" t="s">
        <v>11693</v>
      </c>
      <c r="I399" s="163" t="s">
        <v>5802</v>
      </c>
      <c r="J399" s="163" t="s">
        <v>11036</v>
      </c>
      <c r="K399" s="164" t="s">
        <v>298</v>
      </c>
      <c r="L399" s="165">
        <v>45799</v>
      </c>
      <c r="M399" s="163"/>
      <c r="N399" s="163"/>
      <c r="O399" s="163"/>
    </row>
    <row r="400" spans="1:15">
      <c r="A400" s="163"/>
      <c r="B400" s="163"/>
      <c r="C400" s="163" t="s">
        <v>2292</v>
      </c>
      <c r="D400" s="189" t="s">
        <v>15195</v>
      </c>
      <c r="E400" s="165">
        <v>45960</v>
      </c>
      <c r="F400" s="165">
        <v>45960</v>
      </c>
      <c r="G400" s="163" t="s">
        <v>5406</v>
      </c>
      <c r="H400" s="163" t="s">
        <v>11693</v>
      </c>
      <c r="I400" s="163" t="s">
        <v>5802</v>
      </c>
      <c r="J400" s="163" t="s">
        <v>11036</v>
      </c>
      <c r="K400" s="164" t="s">
        <v>195</v>
      </c>
      <c r="L400" s="165">
        <v>45962</v>
      </c>
      <c r="M400" s="163"/>
      <c r="N400" s="163"/>
      <c r="O400" s="163"/>
    </row>
    <row r="401" spans="1:15">
      <c r="A401" s="163"/>
      <c r="B401" s="163"/>
      <c r="C401" s="163" t="s">
        <v>2418</v>
      </c>
      <c r="D401" s="189" t="s">
        <v>11412</v>
      </c>
      <c r="E401" s="165">
        <v>45799</v>
      </c>
      <c r="F401" s="165">
        <v>45799</v>
      </c>
      <c r="G401" s="163" t="s">
        <v>5406</v>
      </c>
      <c r="H401" s="163" t="s">
        <v>11693</v>
      </c>
      <c r="I401" s="163" t="s">
        <v>5822</v>
      </c>
      <c r="J401" s="163" t="s">
        <v>11036</v>
      </c>
      <c r="K401" s="164" t="s">
        <v>298</v>
      </c>
      <c r="L401" s="165">
        <v>45799</v>
      </c>
      <c r="M401" s="163"/>
      <c r="N401" s="163"/>
      <c r="O401" s="163"/>
    </row>
    <row r="402" spans="1:15" s="228" customFormat="1">
      <c r="A402" s="221"/>
      <c r="B402" s="221"/>
      <c r="C402" s="221" t="s">
        <v>2418</v>
      </c>
      <c r="D402" s="215" t="s">
        <v>12015</v>
      </c>
      <c r="E402" s="222">
        <v>45845</v>
      </c>
      <c r="F402" s="222">
        <v>45845</v>
      </c>
      <c r="G402" s="221" t="s">
        <v>5406</v>
      </c>
      <c r="H402" s="221" t="s">
        <v>11693</v>
      </c>
      <c r="I402" s="221" t="s">
        <v>5822</v>
      </c>
      <c r="J402" s="221" t="s">
        <v>11036</v>
      </c>
      <c r="K402" s="229" t="s">
        <v>195</v>
      </c>
      <c r="L402" s="222">
        <v>45846</v>
      </c>
      <c r="M402" s="221"/>
      <c r="N402" s="221"/>
      <c r="O402" s="221"/>
    </row>
    <row r="403" spans="1:15" s="228" customFormat="1">
      <c r="A403" s="221"/>
      <c r="B403" s="221"/>
      <c r="C403" s="221" t="s">
        <v>2418</v>
      </c>
      <c r="D403" s="215" t="s">
        <v>12106</v>
      </c>
      <c r="E403" s="222">
        <v>45845</v>
      </c>
      <c r="F403" s="222">
        <v>45845</v>
      </c>
      <c r="G403" s="221" t="s">
        <v>5406</v>
      </c>
      <c r="H403" s="221" t="s">
        <v>11693</v>
      </c>
      <c r="I403" s="221" t="s">
        <v>5822</v>
      </c>
      <c r="J403" s="221" t="s">
        <v>11036</v>
      </c>
      <c r="K403" s="229" t="s">
        <v>195</v>
      </c>
      <c r="L403" s="222">
        <v>45857</v>
      </c>
      <c r="M403" s="221"/>
      <c r="N403" s="221"/>
      <c r="O403" s="221"/>
    </row>
    <row r="404" spans="1:15" s="228" customFormat="1">
      <c r="A404" s="221"/>
      <c r="B404" s="221"/>
      <c r="C404" s="221" t="s">
        <v>2418</v>
      </c>
      <c r="D404" s="215" t="s">
        <v>15191</v>
      </c>
      <c r="E404" s="222">
        <v>45960</v>
      </c>
      <c r="F404" s="222">
        <v>45960</v>
      </c>
      <c r="G404" s="221" t="s">
        <v>5406</v>
      </c>
      <c r="H404" s="221" t="s">
        <v>11693</v>
      </c>
      <c r="I404" s="221" t="s">
        <v>5822</v>
      </c>
      <c r="J404" s="221" t="s">
        <v>11036</v>
      </c>
      <c r="K404" s="164" t="s">
        <v>195</v>
      </c>
      <c r="L404" s="165">
        <v>45961</v>
      </c>
      <c r="M404" s="221"/>
      <c r="N404" s="221"/>
      <c r="O404" s="221"/>
    </row>
    <row r="405" spans="1:15">
      <c r="A405" s="163"/>
      <c r="B405" s="163"/>
      <c r="C405" s="163" t="s">
        <v>2418</v>
      </c>
      <c r="D405" s="189" t="s">
        <v>11413</v>
      </c>
      <c r="E405" s="165">
        <v>45799</v>
      </c>
      <c r="F405" s="165">
        <v>45799</v>
      </c>
      <c r="G405" s="163" t="s">
        <v>2015</v>
      </c>
      <c r="H405" s="163" t="s">
        <v>11700</v>
      </c>
      <c r="I405" s="163" t="s">
        <v>5822</v>
      </c>
      <c r="J405" s="163" t="s">
        <v>11701</v>
      </c>
      <c r="K405" s="164" t="s">
        <v>459</v>
      </c>
      <c r="L405" s="164"/>
      <c r="M405" s="163"/>
      <c r="N405" s="163"/>
      <c r="O405" s="163"/>
    </row>
    <row r="406" spans="1:15">
      <c r="A406" s="163"/>
      <c r="B406" s="163"/>
      <c r="C406" s="163" t="s">
        <v>3408</v>
      </c>
      <c r="D406" s="189" t="s">
        <v>11414</v>
      </c>
      <c r="E406" s="165">
        <v>45799</v>
      </c>
      <c r="F406" s="165">
        <v>45799</v>
      </c>
      <c r="G406" s="163" t="s">
        <v>2015</v>
      </c>
      <c r="H406" s="163" t="s">
        <v>10430</v>
      </c>
      <c r="I406" s="163" t="s">
        <v>5949</v>
      </c>
      <c r="J406" s="163" t="s">
        <v>11146</v>
      </c>
      <c r="K406" s="164" t="s">
        <v>195</v>
      </c>
      <c r="L406" s="165">
        <v>45800</v>
      </c>
      <c r="M406" s="163"/>
      <c r="N406" s="163"/>
      <c r="O406" s="163"/>
    </row>
    <row r="407" spans="1:15">
      <c r="A407" s="163"/>
      <c r="B407" s="163"/>
      <c r="C407" s="163" t="s">
        <v>3408</v>
      </c>
      <c r="D407" s="189" t="s">
        <v>11415</v>
      </c>
      <c r="E407" s="165">
        <v>45799</v>
      </c>
      <c r="F407" s="165">
        <v>45799</v>
      </c>
      <c r="G407" s="163" t="s">
        <v>5331</v>
      </c>
      <c r="H407" s="163" t="s">
        <v>10396</v>
      </c>
      <c r="I407" s="163" t="s">
        <v>5949</v>
      </c>
      <c r="J407" s="163" t="s">
        <v>11146</v>
      </c>
      <c r="K407" s="164" t="s">
        <v>195</v>
      </c>
      <c r="L407" s="165">
        <v>45800</v>
      </c>
      <c r="M407" s="163"/>
      <c r="N407" s="163"/>
      <c r="O407" s="163"/>
    </row>
    <row r="408" spans="1:15">
      <c r="A408" s="163"/>
      <c r="B408" s="163"/>
      <c r="C408" s="163" t="s">
        <v>2292</v>
      </c>
      <c r="D408" s="189" t="s">
        <v>11416</v>
      </c>
      <c r="E408" s="165">
        <v>45800</v>
      </c>
      <c r="F408" s="165">
        <v>45800</v>
      </c>
      <c r="G408" s="163" t="s">
        <v>5331</v>
      </c>
      <c r="H408" s="163" t="s">
        <v>9694</v>
      </c>
      <c r="I408" s="163" t="s">
        <v>5802</v>
      </c>
      <c r="J408" s="163" t="s">
        <v>11370</v>
      </c>
      <c r="K408" s="164" t="s">
        <v>195</v>
      </c>
      <c r="L408" s="165">
        <v>45801</v>
      </c>
      <c r="M408" s="163"/>
      <c r="N408" s="163"/>
      <c r="O408" s="163"/>
    </row>
    <row r="409" spans="1:15">
      <c r="A409" s="163"/>
      <c r="B409" s="163"/>
      <c r="C409" s="163" t="s">
        <v>3440</v>
      </c>
      <c r="D409" s="189" t="s">
        <v>11417</v>
      </c>
      <c r="E409" s="165">
        <v>45800</v>
      </c>
      <c r="F409" s="165">
        <v>45800</v>
      </c>
      <c r="G409" s="163" t="s">
        <v>2015</v>
      </c>
      <c r="H409" s="163" t="s">
        <v>10430</v>
      </c>
      <c r="I409" s="163" t="s">
        <v>6273</v>
      </c>
      <c r="J409" s="163" t="s">
        <v>11166</v>
      </c>
      <c r="K409" s="164" t="s">
        <v>195</v>
      </c>
      <c r="L409" s="165">
        <v>45800</v>
      </c>
      <c r="M409" s="163"/>
      <c r="N409" s="163"/>
      <c r="O409" s="163"/>
    </row>
    <row r="410" spans="1:15">
      <c r="A410" s="163"/>
      <c r="B410" s="163"/>
      <c r="C410" s="163" t="s">
        <v>3440</v>
      </c>
      <c r="D410" s="189" t="s">
        <v>11418</v>
      </c>
      <c r="E410" s="165">
        <v>45800</v>
      </c>
      <c r="F410" s="165">
        <v>45800</v>
      </c>
      <c r="G410" s="163" t="s">
        <v>5331</v>
      </c>
      <c r="H410" s="163" t="s">
        <v>10396</v>
      </c>
      <c r="I410" s="163" t="s">
        <v>6273</v>
      </c>
      <c r="J410" s="163" t="s">
        <v>10894</v>
      </c>
      <c r="K410" s="164" t="s">
        <v>195</v>
      </c>
      <c r="L410" s="165">
        <v>45801</v>
      </c>
      <c r="M410" s="163"/>
      <c r="N410" s="163"/>
      <c r="O410" s="163"/>
    </row>
    <row r="411" spans="1:15">
      <c r="A411" s="163"/>
      <c r="B411" s="163"/>
      <c r="C411" s="163" t="s">
        <v>3440</v>
      </c>
      <c r="D411" s="189" t="s">
        <v>11419</v>
      </c>
      <c r="E411" s="165">
        <v>45800</v>
      </c>
      <c r="F411" s="165">
        <v>45800</v>
      </c>
      <c r="G411" s="163" t="s">
        <v>5331</v>
      </c>
      <c r="H411" s="163" t="s">
        <v>11372</v>
      </c>
      <c r="I411" s="163" t="s">
        <v>6273</v>
      </c>
      <c r="J411" s="163" t="s">
        <v>10898</v>
      </c>
      <c r="K411" s="164" t="s">
        <v>195</v>
      </c>
      <c r="L411" s="165">
        <v>45801</v>
      </c>
      <c r="M411" s="163"/>
      <c r="N411" s="163"/>
      <c r="O411" s="163"/>
    </row>
    <row r="412" spans="1:15">
      <c r="A412" s="163"/>
      <c r="B412" s="163"/>
      <c r="C412" s="163" t="s">
        <v>2418</v>
      </c>
      <c r="D412" s="189" t="s">
        <v>11420</v>
      </c>
      <c r="E412" s="165">
        <v>45800</v>
      </c>
      <c r="F412" s="165">
        <v>45800</v>
      </c>
      <c r="G412" s="163" t="s">
        <v>5331</v>
      </c>
      <c r="H412" s="163" t="s">
        <v>11163</v>
      </c>
      <c r="I412" s="163" t="s">
        <v>5822</v>
      </c>
      <c r="J412" s="163" t="s">
        <v>9193</v>
      </c>
      <c r="K412" s="164" t="s">
        <v>195</v>
      </c>
      <c r="L412" s="165">
        <v>45801</v>
      </c>
      <c r="M412" s="163"/>
      <c r="N412" s="163"/>
      <c r="O412" s="163"/>
    </row>
    <row r="413" spans="1:15">
      <c r="A413" s="163"/>
      <c r="B413" s="163"/>
      <c r="C413" s="163" t="s">
        <v>2800</v>
      </c>
      <c r="D413" s="189" t="s">
        <v>11421</v>
      </c>
      <c r="E413" s="165">
        <v>45800</v>
      </c>
      <c r="F413" s="165">
        <v>45800</v>
      </c>
      <c r="G413" s="163" t="s">
        <v>5331</v>
      </c>
      <c r="H413" s="163" t="s">
        <v>11163</v>
      </c>
      <c r="I413" s="163" t="s">
        <v>11709</v>
      </c>
      <c r="J413" s="163" t="s">
        <v>11028</v>
      </c>
      <c r="K413" s="164" t="s">
        <v>195</v>
      </c>
      <c r="L413" s="165">
        <v>45801</v>
      </c>
      <c r="M413" s="163"/>
      <c r="N413" s="163"/>
      <c r="O413" s="163"/>
    </row>
    <row r="414" spans="1:15">
      <c r="A414" s="163"/>
      <c r="B414" s="163"/>
      <c r="C414" s="163"/>
      <c r="D414" s="189" t="s">
        <v>11422</v>
      </c>
      <c r="E414" s="164"/>
      <c r="F414" s="164"/>
      <c r="G414" s="163"/>
      <c r="H414" s="163"/>
      <c r="I414" s="163"/>
      <c r="J414" s="163"/>
      <c r="K414" s="164"/>
      <c r="L414" s="164"/>
      <c r="M414" s="163"/>
      <c r="N414" s="163"/>
      <c r="O414" s="163"/>
    </row>
    <row r="415" spans="1:15">
      <c r="A415" s="163"/>
      <c r="B415" s="163"/>
      <c r="C415" s="163" t="s">
        <v>2800</v>
      </c>
      <c r="D415" s="189" t="s">
        <v>11423</v>
      </c>
      <c r="E415" s="165">
        <v>45801</v>
      </c>
      <c r="F415" s="165">
        <v>45801</v>
      </c>
      <c r="G415" s="163" t="s">
        <v>5369</v>
      </c>
      <c r="H415" s="163" t="s">
        <v>11588</v>
      </c>
      <c r="I415" s="163" t="s">
        <v>5918</v>
      </c>
      <c r="J415" s="163" t="s">
        <v>11036</v>
      </c>
      <c r="K415" s="164" t="s">
        <v>195</v>
      </c>
      <c r="L415" s="165">
        <v>45803</v>
      </c>
      <c r="M415" s="163"/>
      <c r="N415" s="163"/>
      <c r="O415" s="163"/>
    </row>
    <row r="416" spans="1:15">
      <c r="A416" s="163"/>
      <c r="B416" s="163"/>
      <c r="C416" s="163"/>
      <c r="D416" s="189" t="s">
        <v>11424</v>
      </c>
      <c r="E416" s="164"/>
      <c r="F416" s="164"/>
      <c r="G416" s="163"/>
      <c r="H416" s="163"/>
      <c r="I416" s="163"/>
      <c r="J416" s="163"/>
      <c r="K416" s="164"/>
      <c r="L416" s="164"/>
      <c r="M416" s="163"/>
      <c r="N416" s="163"/>
      <c r="O416" s="163"/>
    </row>
    <row r="417" spans="1:15">
      <c r="A417" s="163"/>
      <c r="B417" s="163"/>
      <c r="C417" s="163" t="s">
        <v>2418</v>
      </c>
      <c r="D417" s="189" t="s">
        <v>11425</v>
      </c>
      <c r="E417" s="165">
        <v>45801</v>
      </c>
      <c r="F417" s="165">
        <v>45801</v>
      </c>
      <c r="G417" s="163" t="s">
        <v>2015</v>
      </c>
      <c r="H417" s="163" t="s">
        <v>10164</v>
      </c>
      <c r="I417" s="163" t="s">
        <v>5822</v>
      </c>
      <c r="J417" s="163" t="s">
        <v>9771</v>
      </c>
      <c r="K417" s="164" t="s">
        <v>195</v>
      </c>
      <c r="L417" s="165">
        <v>45803</v>
      </c>
      <c r="M417" s="163"/>
      <c r="N417" s="163"/>
      <c r="O417" s="163"/>
    </row>
    <row r="418" spans="1:15">
      <c r="A418" s="163"/>
      <c r="B418" s="163"/>
      <c r="C418" s="163"/>
      <c r="D418" s="189" t="s">
        <v>11426</v>
      </c>
      <c r="E418" s="164"/>
      <c r="F418" s="164"/>
      <c r="G418" s="163"/>
      <c r="H418" s="163"/>
      <c r="I418" s="163"/>
      <c r="J418" s="163"/>
      <c r="K418" s="164"/>
      <c r="L418" s="164"/>
      <c r="M418" s="163"/>
      <c r="N418" s="163"/>
      <c r="O418" s="163"/>
    </row>
    <row r="419" spans="1:15">
      <c r="A419" s="163"/>
      <c r="B419" s="163"/>
      <c r="C419" s="163"/>
      <c r="D419" s="189" t="s">
        <v>11427</v>
      </c>
      <c r="E419" s="164"/>
      <c r="F419" s="164"/>
      <c r="G419" s="163"/>
      <c r="H419" s="163"/>
      <c r="I419" s="163"/>
      <c r="J419" s="163"/>
      <c r="K419" s="164"/>
      <c r="L419" s="164"/>
      <c r="M419" s="163"/>
      <c r="N419" s="163"/>
      <c r="O419" s="163"/>
    </row>
    <row r="420" spans="1:15">
      <c r="A420" s="163"/>
      <c r="B420" s="163"/>
      <c r="C420" s="163"/>
      <c r="D420" s="189" t="s">
        <v>11428</v>
      </c>
      <c r="E420" s="164"/>
      <c r="F420" s="164"/>
      <c r="G420" s="163"/>
      <c r="H420" s="163"/>
      <c r="I420" s="163"/>
      <c r="J420" s="163"/>
      <c r="K420" s="164"/>
      <c r="L420" s="164"/>
      <c r="M420" s="163"/>
      <c r="N420" s="163"/>
      <c r="O420" s="163"/>
    </row>
    <row r="421" spans="1:15">
      <c r="A421" s="163"/>
      <c r="B421" s="163"/>
      <c r="C421" s="163" t="s">
        <v>3103</v>
      </c>
      <c r="D421" s="189" t="s">
        <v>11429</v>
      </c>
      <c r="E421" s="165">
        <v>45801</v>
      </c>
      <c r="F421" s="165">
        <v>45801</v>
      </c>
      <c r="G421" s="163" t="s">
        <v>5331</v>
      </c>
      <c r="H421" s="163" t="s">
        <v>11773</v>
      </c>
      <c r="I421" s="163"/>
      <c r="J421" s="163" t="s">
        <v>11774</v>
      </c>
      <c r="K421" s="164" t="s">
        <v>195</v>
      </c>
      <c r="L421" s="165">
        <v>45803</v>
      </c>
      <c r="M421" s="163"/>
      <c r="N421" s="163"/>
      <c r="O421" s="163"/>
    </row>
    <row r="422" spans="1:15">
      <c r="A422" s="163"/>
      <c r="B422" s="163"/>
      <c r="C422" s="163" t="s">
        <v>2064</v>
      </c>
      <c r="D422" s="189" t="s">
        <v>11430</v>
      </c>
      <c r="E422" s="165">
        <v>45803</v>
      </c>
      <c r="F422" s="165">
        <v>45803</v>
      </c>
      <c r="G422" s="163" t="s">
        <v>5331</v>
      </c>
      <c r="H422" s="163" t="s">
        <v>11373</v>
      </c>
      <c r="I422" s="163" t="s">
        <v>5906</v>
      </c>
      <c r="J422" s="163" t="s">
        <v>11712</v>
      </c>
      <c r="K422" s="164" t="s">
        <v>459</v>
      </c>
      <c r="L422" s="164"/>
      <c r="M422" s="163"/>
      <c r="N422" s="163"/>
      <c r="O422" s="163"/>
    </row>
    <row r="423" spans="1:15">
      <c r="A423" s="163"/>
      <c r="B423" s="163"/>
      <c r="C423" s="163" t="s">
        <v>3641</v>
      </c>
      <c r="D423" s="189" t="s">
        <v>11431</v>
      </c>
      <c r="E423" s="165">
        <v>45803</v>
      </c>
      <c r="F423" s="165">
        <v>45803</v>
      </c>
      <c r="G423" s="163" t="s">
        <v>2015</v>
      </c>
      <c r="H423" s="163" t="s">
        <v>10332</v>
      </c>
      <c r="I423" s="163" t="s">
        <v>6698</v>
      </c>
      <c r="J423" s="163" t="s">
        <v>6712</v>
      </c>
      <c r="K423" s="164" t="s">
        <v>195</v>
      </c>
      <c r="L423" s="165">
        <v>45803</v>
      </c>
      <c r="M423" s="163"/>
      <c r="N423" s="163"/>
      <c r="O423" s="163"/>
    </row>
    <row r="424" spans="1:15">
      <c r="A424" s="163"/>
      <c r="B424" s="163"/>
      <c r="C424" s="163" t="s">
        <v>7094</v>
      </c>
      <c r="D424" s="189" t="s">
        <v>11432</v>
      </c>
      <c r="E424" s="165">
        <v>45803</v>
      </c>
      <c r="F424" s="165">
        <v>45803</v>
      </c>
      <c r="G424" s="163" t="s">
        <v>5331</v>
      </c>
      <c r="H424" s="163" t="s">
        <v>11722</v>
      </c>
      <c r="I424" s="163"/>
      <c r="J424" s="163" t="s">
        <v>9729</v>
      </c>
      <c r="K424" s="164" t="s">
        <v>195</v>
      </c>
      <c r="L424" s="165">
        <v>45803</v>
      </c>
      <c r="M424" s="163"/>
      <c r="N424" s="163"/>
      <c r="O424" s="163"/>
    </row>
    <row r="425" spans="1:15">
      <c r="A425" s="163"/>
      <c r="B425" s="163"/>
      <c r="C425" s="163" t="s">
        <v>3641</v>
      </c>
      <c r="D425" s="189" t="s">
        <v>11433</v>
      </c>
      <c r="E425" s="165">
        <v>45803</v>
      </c>
      <c r="F425" s="165">
        <v>45803</v>
      </c>
      <c r="G425" s="163" t="s">
        <v>5331</v>
      </c>
      <c r="H425" s="163" t="s">
        <v>11723</v>
      </c>
      <c r="I425" s="163" t="s">
        <v>6698</v>
      </c>
      <c r="J425" s="163" t="s">
        <v>11166</v>
      </c>
      <c r="K425" s="164" t="s">
        <v>459</v>
      </c>
      <c r="L425" s="164"/>
      <c r="M425" s="163"/>
      <c r="N425" s="163"/>
      <c r="O425" s="163"/>
    </row>
    <row r="426" spans="1:15">
      <c r="A426" s="163"/>
      <c r="B426" s="163"/>
      <c r="C426" s="163" t="s">
        <v>2292</v>
      </c>
      <c r="D426" s="189" t="s">
        <v>11434</v>
      </c>
      <c r="E426" s="165">
        <v>45803</v>
      </c>
      <c r="F426" s="165">
        <v>45803</v>
      </c>
      <c r="G426" s="163" t="s">
        <v>5331</v>
      </c>
      <c r="H426" s="163" t="s">
        <v>10396</v>
      </c>
      <c r="I426" s="163" t="s">
        <v>5802</v>
      </c>
      <c r="J426" s="163" t="s">
        <v>11370</v>
      </c>
      <c r="K426" s="164" t="s">
        <v>459</v>
      </c>
      <c r="L426" s="164"/>
      <c r="M426" s="163"/>
      <c r="N426" s="163"/>
      <c r="O426" s="163"/>
    </row>
    <row r="427" spans="1:15">
      <c r="A427" s="163"/>
      <c r="B427" s="163"/>
      <c r="C427" s="163" t="s">
        <v>2064</v>
      </c>
      <c r="D427" s="189" t="s">
        <v>11435</v>
      </c>
      <c r="E427" s="165">
        <v>45803</v>
      </c>
      <c r="F427" s="305">
        <v>45803</v>
      </c>
      <c r="G427" s="163" t="s">
        <v>5331</v>
      </c>
      <c r="H427" s="163" t="s">
        <v>11373</v>
      </c>
      <c r="I427" s="163" t="s">
        <v>5906</v>
      </c>
      <c r="J427" s="163" t="s">
        <v>11724</v>
      </c>
      <c r="K427" s="164" t="s">
        <v>195</v>
      </c>
      <c r="L427" s="165">
        <v>45804</v>
      </c>
      <c r="M427" s="163"/>
      <c r="N427" s="163"/>
      <c r="O427" s="163"/>
    </row>
    <row r="428" spans="1:15">
      <c r="A428" s="163"/>
      <c r="B428" s="163"/>
      <c r="C428" s="163" t="s">
        <v>2800</v>
      </c>
      <c r="D428" s="189" t="s">
        <v>11436</v>
      </c>
      <c r="E428" s="165">
        <v>45804</v>
      </c>
      <c r="F428" s="165">
        <v>45804</v>
      </c>
      <c r="G428" s="163" t="s">
        <v>2015</v>
      </c>
      <c r="H428" s="163" t="s">
        <v>10332</v>
      </c>
      <c r="I428" s="163" t="s">
        <v>5918</v>
      </c>
      <c r="J428" s="163" t="s">
        <v>11028</v>
      </c>
      <c r="K428" s="164" t="s">
        <v>195</v>
      </c>
      <c r="L428" s="165">
        <v>45804</v>
      </c>
      <c r="M428" s="163"/>
      <c r="N428" s="163"/>
      <c r="O428" s="163"/>
    </row>
    <row r="429" spans="1:15">
      <c r="A429" s="163"/>
      <c r="B429" s="163"/>
      <c r="C429" s="163"/>
      <c r="D429" s="189" t="s">
        <v>11437</v>
      </c>
      <c r="E429" s="164"/>
      <c r="F429" s="164"/>
      <c r="G429" s="163"/>
      <c r="H429" s="163"/>
      <c r="I429" s="163"/>
      <c r="J429" s="163"/>
      <c r="K429" s="164"/>
      <c r="L429" s="164"/>
      <c r="M429" s="163"/>
      <c r="N429" s="163"/>
      <c r="O429" s="163"/>
    </row>
    <row r="430" spans="1:15">
      <c r="A430" s="163"/>
      <c r="B430" s="163"/>
      <c r="C430" s="163" t="s">
        <v>6464</v>
      </c>
      <c r="D430" s="189" t="s">
        <v>11438</v>
      </c>
      <c r="E430" s="165">
        <v>45804</v>
      </c>
      <c r="F430" s="165">
        <v>45804</v>
      </c>
      <c r="G430" s="163" t="s">
        <v>5331</v>
      </c>
      <c r="H430" s="163" t="s">
        <v>11373</v>
      </c>
      <c r="I430" s="163" t="s">
        <v>6610</v>
      </c>
      <c r="J430" s="163" t="s">
        <v>11166</v>
      </c>
      <c r="K430" s="164" t="s">
        <v>195</v>
      </c>
      <c r="L430" s="165">
        <v>45804</v>
      </c>
      <c r="M430" s="163"/>
      <c r="N430" s="163"/>
      <c r="O430" s="163"/>
    </row>
    <row r="431" spans="1:15">
      <c r="A431" s="163"/>
      <c r="B431" s="163"/>
      <c r="C431" s="163" t="s">
        <v>3440</v>
      </c>
      <c r="D431" s="189" t="s">
        <v>11439</v>
      </c>
      <c r="E431" s="165">
        <v>45804</v>
      </c>
      <c r="F431" s="165">
        <v>45804</v>
      </c>
      <c r="G431" s="163" t="s">
        <v>5331</v>
      </c>
      <c r="H431" s="163" t="s">
        <v>9694</v>
      </c>
      <c r="I431" s="163" t="s">
        <v>6273</v>
      </c>
      <c r="J431" s="163" t="s">
        <v>11146</v>
      </c>
      <c r="K431" s="164" t="s">
        <v>195</v>
      </c>
      <c r="L431" s="165">
        <v>45806</v>
      </c>
      <c r="M431" s="163"/>
      <c r="N431" s="163"/>
      <c r="O431" s="163"/>
    </row>
    <row r="432" spans="1:15">
      <c r="A432" s="163"/>
      <c r="B432" s="163"/>
      <c r="C432" s="163" t="s">
        <v>2800</v>
      </c>
      <c r="D432" s="189" t="s">
        <v>11440</v>
      </c>
      <c r="E432" s="165">
        <v>45805</v>
      </c>
      <c r="F432" s="165">
        <v>45805</v>
      </c>
      <c r="G432" s="163" t="s">
        <v>5331</v>
      </c>
      <c r="H432" s="163" t="s">
        <v>10396</v>
      </c>
      <c r="I432" s="163" t="s">
        <v>5918</v>
      </c>
      <c r="J432" s="163" t="s">
        <v>11028</v>
      </c>
      <c r="K432" s="164" t="s">
        <v>195</v>
      </c>
      <c r="L432" s="165">
        <v>45804</v>
      </c>
      <c r="M432" s="163"/>
      <c r="N432" s="163"/>
      <c r="O432" s="163"/>
    </row>
    <row r="433" spans="1:15">
      <c r="A433" s="163"/>
      <c r="B433" s="163"/>
      <c r="C433" s="163" t="s">
        <v>2800</v>
      </c>
      <c r="D433" s="189" t="s">
        <v>11441</v>
      </c>
      <c r="E433" s="165">
        <v>45804</v>
      </c>
      <c r="F433" s="165">
        <v>45804</v>
      </c>
      <c r="G433" s="163" t="s">
        <v>2015</v>
      </c>
      <c r="H433" s="163" t="s">
        <v>10332</v>
      </c>
      <c r="I433" s="163" t="s">
        <v>5918</v>
      </c>
      <c r="J433" s="163" t="s">
        <v>11147</v>
      </c>
      <c r="K433" s="164" t="s">
        <v>195</v>
      </c>
      <c r="L433" s="165">
        <v>45804</v>
      </c>
      <c r="M433" s="163"/>
      <c r="N433" s="163"/>
      <c r="O433" s="163"/>
    </row>
    <row r="434" spans="1:15">
      <c r="A434" s="163"/>
      <c r="B434" s="163"/>
      <c r="C434" s="163" t="s">
        <v>2800</v>
      </c>
      <c r="D434" s="189" t="s">
        <v>11442</v>
      </c>
      <c r="E434" s="165">
        <v>45805</v>
      </c>
      <c r="F434" s="165">
        <v>45805</v>
      </c>
      <c r="G434" s="163" t="s">
        <v>5331</v>
      </c>
      <c r="H434" s="163" t="s">
        <v>11373</v>
      </c>
      <c r="I434" s="163" t="s">
        <v>5918</v>
      </c>
      <c r="J434" s="163" t="s">
        <v>9771</v>
      </c>
      <c r="K434" s="164" t="s">
        <v>195</v>
      </c>
      <c r="L434" s="165">
        <v>45806</v>
      </c>
      <c r="M434" s="163"/>
      <c r="N434" s="163"/>
      <c r="O434" s="163"/>
    </row>
    <row r="435" spans="1:15">
      <c r="A435" s="163"/>
      <c r="B435" s="163"/>
      <c r="C435" s="163" t="s">
        <v>3440</v>
      </c>
      <c r="D435" s="189" t="s">
        <v>11443</v>
      </c>
      <c r="E435" s="165">
        <v>45805</v>
      </c>
      <c r="F435" s="165">
        <v>45805</v>
      </c>
      <c r="G435" s="163" t="s">
        <v>5331</v>
      </c>
      <c r="H435" s="163" t="s">
        <v>9694</v>
      </c>
      <c r="I435" s="163" t="s">
        <v>6273</v>
      </c>
      <c r="J435" s="163" t="s">
        <v>11145</v>
      </c>
      <c r="K435" s="164" t="s">
        <v>195</v>
      </c>
      <c r="L435" s="165">
        <v>45806</v>
      </c>
      <c r="M435" s="163"/>
      <c r="N435" s="163"/>
      <c r="O435" s="163"/>
    </row>
    <row r="436" spans="1:15">
      <c r="A436" s="163"/>
      <c r="B436" s="163"/>
      <c r="C436" s="163" t="s">
        <v>6464</v>
      </c>
      <c r="D436" s="189" t="s">
        <v>11444</v>
      </c>
      <c r="E436" s="165">
        <v>45805</v>
      </c>
      <c r="F436" s="165">
        <v>45805</v>
      </c>
      <c r="G436" s="163" t="s">
        <v>2015</v>
      </c>
      <c r="H436" s="163" t="s">
        <v>11770</v>
      </c>
      <c r="I436" s="163" t="s">
        <v>6610</v>
      </c>
      <c r="J436" s="163" t="s">
        <v>11166</v>
      </c>
      <c r="K436" s="164" t="s">
        <v>195</v>
      </c>
      <c r="L436" s="165">
        <v>45806</v>
      </c>
      <c r="M436" s="163"/>
      <c r="N436" s="163"/>
      <c r="O436" s="163"/>
    </row>
    <row r="437" spans="1:15">
      <c r="A437" s="163"/>
      <c r="B437" s="163"/>
      <c r="C437" s="163" t="s">
        <v>6464</v>
      </c>
      <c r="D437" s="189" t="s">
        <v>11445</v>
      </c>
      <c r="E437" s="165">
        <v>45805</v>
      </c>
      <c r="F437" s="165">
        <v>45805</v>
      </c>
      <c r="G437" s="163" t="s">
        <v>5331</v>
      </c>
      <c r="H437" s="163" t="s">
        <v>10396</v>
      </c>
      <c r="I437" s="163" t="s">
        <v>6610</v>
      </c>
      <c r="J437" s="163" t="s">
        <v>11166</v>
      </c>
      <c r="K437" s="164" t="s">
        <v>195</v>
      </c>
      <c r="L437" s="165">
        <v>45806</v>
      </c>
      <c r="M437" s="163"/>
      <c r="N437" s="163"/>
      <c r="O437" s="163"/>
    </row>
    <row r="438" spans="1:15">
      <c r="A438" s="163"/>
      <c r="B438" s="163"/>
      <c r="C438" s="163" t="s">
        <v>2800</v>
      </c>
      <c r="D438" s="189" t="s">
        <v>11446</v>
      </c>
      <c r="E438" s="165">
        <v>45805</v>
      </c>
      <c r="F438" s="165">
        <v>45805</v>
      </c>
      <c r="G438" s="163" t="s">
        <v>5331</v>
      </c>
      <c r="H438" s="163" t="s">
        <v>10396</v>
      </c>
      <c r="I438" s="163" t="s">
        <v>5918</v>
      </c>
      <c r="J438" s="163" t="s">
        <v>11147</v>
      </c>
      <c r="K438" s="164" t="s">
        <v>195</v>
      </c>
      <c r="L438" s="165">
        <v>45806</v>
      </c>
      <c r="M438" s="163"/>
      <c r="N438" s="163"/>
      <c r="O438" s="163"/>
    </row>
    <row r="439" spans="1:15">
      <c r="A439" s="163"/>
      <c r="B439" s="163"/>
      <c r="C439" s="163" t="s">
        <v>3440</v>
      </c>
      <c r="D439" s="189" t="s">
        <v>11447</v>
      </c>
      <c r="E439" s="165">
        <v>45805</v>
      </c>
      <c r="F439" s="165">
        <v>45805</v>
      </c>
      <c r="G439" s="163" t="s">
        <v>2015</v>
      </c>
      <c r="H439" s="163" t="s">
        <v>10379</v>
      </c>
      <c r="I439" s="163" t="s">
        <v>6273</v>
      </c>
      <c r="J439" s="163" t="s">
        <v>11027</v>
      </c>
      <c r="K439" s="164" t="s">
        <v>195</v>
      </c>
      <c r="L439" s="165">
        <v>45806</v>
      </c>
      <c r="M439" s="163"/>
      <c r="N439" s="163"/>
      <c r="O439" s="163"/>
    </row>
    <row r="440" spans="1:15">
      <c r="A440" s="163"/>
      <c r="B440" s="163"/>
      <c r="C440" s="163" t="s">
        <v>3440</v>
      </c>
      <c r="D440" s="189" t="s">
        <v>11448</v>
      </c>
      <c r="E440" s="165">
        <v>45806</v>
      </c>
      <c r="F440" s="165">
        <v>45806</v>
      </c>
      <c r="G440" s="163" t="s">
        <v>5331</v>
      </c>
      <c r="H440" s="163" t="s">
        <v>10396</v>
      </c>
      <c r="I440" s="163" t="s">
        <v>6273</v>
      </c>
      <c r="J440" s="163" t="s">
        <v>11764</v>
      </c>
      <c r="K440" s="164" t="s">
        <v>195</v>
      </c>
      <c r="L440" s="165">
        <v>45806</v>
      </c>
      <c r="M440" s="163"/>
      <c r="N440" s="163"/>
      <c r="O440" s="163"/>
    </row>
    <row r="441" spans="1:15">
      <c r="A441" s="163"/>
      <c r="B441" s="163"/>
      <c r="C441" s="163" t="s">
        <v>3408</v>
      </c>
      <c r="D441" s="189" t="s">
        <v>11449</v>
      </c>
      <c r="E441" s="165">
        <v>45806</v>
      </c>
      <c r="F441" s="165">
        <v>45806</v>
      </c>
      <c r="G441" s="163" t="s">
        <v>5331</v>
      </c>
      <c r="H441" s="163" t="s">
        <v>11373</v>
      </c>
      <c r="I441" s="163" t="s">
        <v>5949</v>
      </c>
      <c r="J441" s="163" t="s">
        <v>11028</v>
      </c>
      <c r="K441" s="164" t="s">
        <v>195</v>
      </c>
      <c r="L441" s="165">
        <v>45806</v>
      </c>
      <c r="M441" s="163"/>
      <c r="N441" s="163"/>
      <c r="O441" s="163"/>
    </row>
    <row r="442" spans="1:15">
      <c r="A442" s="163"/>
      <c r="B442" s="163"/>
      <c r="C442" s="163" t="s">
        <v>2800</v>
      </c>
      <c r="D442" s="189" t="s">
        <v>11450</v>
      </c>
      <c r="E442" s="165">
        <v>45807</v>
      </c>
      <c r="F442" s="165">
        <v>45807</v>
      </c>
      <c r="G442" s="163" t="s">
        <v>2015</v>
      </c>
      <c r="H442" s="163" t="s">
        <v>10332</v>
      </c>
      <c r="I442" s="163" t="s">
        <v>5918</v>
      </c>
      <c r="J442" s="163" t="s">
        <v>9771</v>
      </c>
      <c r="K442" s="164" t="s">
        <v>195</v>
      </c>
      <c r="L442" s="165">
        <v>45807</v>
      </c>
      <c r="M442" s="163"/>
      <c r="N442" s="163"/>
      <c r="O442" s="163"/>
    </row>
    <row r="443" spans="1:15">
      <c r="A443" s="163"/>
      <c r="B443" s="163"/>
      <c r="C443" s="163" t="s">
        <v>2800</v>
      </c>
      <c r="D443" s="189" t="s">
        <v>11451</v>
      </c>
      <c r="E443" s="165">
        <v>45807</v>
      </c>
      <c r="F443" s="165">
        <v>45807</v>
      </c>
      <c r="G443" s="163" t="s">
        <v>5331</v>
      </c>
      <c r="H443" s="163" t="s">
        <v>11372</v>
      </c>
      <c r="I443" s="163" t="s">
        <v>5918</v>
      </c>
      <c r="J443" s="163" t="s">
        <v>11041</v>
      </c>
      <c r="K443" s="164" t="s">
        <v>195</v>
      </c>
      <c r="L443" s="165">
        <v>45807</v>
      </c>
      <c r="M443" s="163"/>
      <c r="N443" s="163"/>
      <c r="O443" s="163"/>
    </row>
    <row r="444" spans="1:15">
      <c r="A444" s="163"/>
      <c r="B444" s="163"/>
      <c r="C444" s="163" t="s">
        <v>2064</v>
      </c>
      <c r="D444" s="189" t="s">
        <v>11452</v>
      </c>
      <c r="E444" s="165">
        <v>45807</v>
      </c>
      <c r="F444" s="165">
        <v>45807</v>
      </c>
      <c r="G444" s="163" t="s">
        <v>2015</v>
      </c>
      <c r="H444" s="163" t="s">
        <v>10379</v>
      </c>
      <c r="I444" s="163" t="s">
        <v>5906</v>
      </c>
      <c r="J444" s="163" t="s">
        <v>11765</v>
      </c>
      <c r="K444" s="164" t="s">
        <v>195</v>
      </c>
      <c r="L444" s="165">
        <v>45807</v>
      </c>
      <c r="M444" s="163"/>
      <c r="N444" s="163"/>
      <c r="O444" s="163"/>
    </row>
    <row r="445" spans="1:15">
      <c r="A445" s="163"/>
      <c r="B445" s="163"/>
      <c r="C445" s="163" t="s">
        <v>3641</v>
      </c>
      <c r="D445" s="189" t="s">
        <v>11453</v>
      </c>
      <c r="E445" s="165">
        <v>45807</v>
      </c>
      <c r="F445" s="165">
        <v>45807</v>
      </c>
      <c r="G445" s="163" t="s">
        <v>5331</v>
      </c>
      <c r="H445" s="163" t="s">
        <v>11373</v>
      </c>
      <c r="I445" s="163" t="s">
        <v>6698</v>
      </c>
      <c r="J445" s="163" t="s">
        <v>11027</v>
      </c>
      <c r="K445" s="164" t="s">
        <v>195</v>
      </c>
      <c r="L445" s="165">
        <v>45807</v>
      </c>
      <c r="M445" s="163"/>
      <c r="N445" s="163"/>
      <c r="O445" s="163"/>
    </row>
    <row r="446" spans="1:15">
      <c r="A446" s="163"/>
      <c r="B446" s="163"/>
      <c r="C446" s="163" t="s">
        <v>3408</v>
      </c>
      <c r="D446" s="189" t="s">
        <v>11454</v>
      </c>
      <c r="E446" s="165">
        <v>45808</v>
      </c>
      <c r="F446" s="165">
        <v>45808</v>
      </c>
      <c r="G446" s="163" t="s">
        <v>5331</v>
      </c>
      <c r="H446" s="163" t="s">
        <v>11373</v>
      </c>
      <c r="I446" s="163" t="s">
        <v>5949</v>
      </c>
      <c r="J446" s="163" t="s">
        <v>11147</v>
      </c>
      <c r="K446" s="164" t="s">
        <v>195</v>
      </c>
      <c r="L446" s="165">
        <v>45808</v>
      </c>
      <c r="M446" s="163"/>
      <c r="N446" s="163"/>
      <c r="O446" s="163"/>
    </row>
    <row r="447" spans="1:15">
      <c r="A447" s="163"/>
      <c r="B447" s="163"/>
      <c r="C447" s="163" t="s">
        <v>2800</v>
      </c>
      <c r="D447" s="189" t="s">
        <v>11455</v>
      </c>
      <c r="E447" s="165">
        <v>45808</v>
      </c>
      <c r="F447" s="165">
        <v>45808</v>
      </c>
      <c r="G447" s="163" t="s">
        <v>5331</v>
      </c>
      <c r="H447" s="163" t="s">
        <v>10152</v>
      </c>
      <c r="I447" s="163" t="s">
        <v>5918</v>
      </c>
      <c r="J447" s="163" t="s">
        <v>9193</v>
      </c>
      <c r="K447" s="164" t="s">
        <v>195</v>
      </c>
      <c r="L447" s="165">
        <v>45808</v>
      </c>
      <c r="M447" s="163"/>
      <c r="N447" s="163"/>
      <c r="O447" s="163"/>
    </row>
    <row r="448" spans="1:15">
      <c r="A448" s="163"/>
      <c r="B448" s="163"/>
      <c r="C448" s="163" t="s">
        <v>3641</v>
      </c>
      <c r="D448" s="189" t="s">
        <v>11456</v>
      </c>
      <c r="E448" s="165">
        <v>45808</v>
      </c>
      <c r="F448" s="165">
        <v>45808</v>
      </c>
      <c r="G448" s="163" t="s">
        <v>2015</v>
      </c>
      <c r="H448" s="163" t="s">
        <v>10422</v>
      </c>
      <c r="I448" s="163" t="s">
        <v>6698</v>
      </c>
      <c r="J448" s="163" t="s">
        <v>11027</v>
      </c>
      <c r="K448" s="164" t="s">
        <v>195</v>
      </c>
      <c r="L448" s="165">
        <v>45808</v>
      </c>
      <c r="M448" s="163"/>
      <c r="N448" s="163"/>
      <c r="O448" s="163"/>
    </row>
    <row r="449" spans="1:15">
      <c r="A449" s="163"/>
      <c r="B449" s="163"/>
      <c r="C449" s="163" t="s">
        <v>2418</v>
      </c>
      <c r="D449" s="189" t="s">
        <v>11457</v>
      </c>
      <c r="E449" s="165">
        <v>45808</v>
      </c>
      <c r="F449" s="165">
        <v>45808</v>
      </c>
      <c r="G449" s="163" t="s">
        <v>5369</v>
      </c>
      <c r="H449" s="163" t="s">
        <v>11107</v>
      </c>
      <c r="I449" s="163" t="s">
        <v>5822</v>
      </c>
      <c r="J449" s="163" t="s">
        <v>11036</v>
      </c>
      <c r="K449" s="164" t="s">
        <v>195</v>
      </c>
      <c r="L449" s="165">
        <v>45808</v>
      </c>
      <c r="M449" s="163"/>
      <c r="N449" s="163"/>
      <c r="O449" s="163"/>
    </row>
    <row r="450" spans="1:15">
      <c r="A450" s="163"/>
      <c r="B450" s="163"/>
      <c r="C450" s="163" t="s">
        <v>3641</v>
      </c>
      <c r="D450" s="189" t="s">
        <v>11458</v>
      </c>
      <c r="E450" s="165">
        <v>45808</v>
      </c>
      <c r="F450" s="165">
        <v>45808</v>
      </c>
      <c r="G450" s="163" t="s">
        <v>5331</v>
      </c>
      <c r="H450" s="163" t="s">
        <v>10396</v>
      </c>
      <c r="I450" s="163" t="s">
        <v>6698</v>
      </c>
      <c r="J450" s="163" t="s">
        <v>11027</v>
      </c>
      <c r="K450" s="164" t="s">
        <v>195</v>
      </c>
      <c r="L450" s="165">
        <v>45810</v>
      </c>
      <c r="M450" s="163"/>
      <c r="N450" s="163"/>
      <c r="O450" s="163"/>
    </row>
    <row r="451" spans="1:15">
      <c r="A451" s="163"/>
      <c r="B451" s="163"/>
      <c r="C451" s="163" t="s">
        <v>6245</v>
      </c>
      <c r="D451" s="189" t="s">
        <v>11459</v>
      </c>
      <c r="E451" s="165">
        <v>45808</v>
      </c>
      <c r="F451" s="165">
        <v>45808</v>
      </c>
      <c r="G451" s="163" t="s">
        <v>7697</v>
      </c>
      <c r="H451" s="163" t="s">
        <v>9694</v>
      </c>
      <c r="I451" s="163" t="s">
        <v>6596</v>
      </c>
      <c r="J451" s="163" t="s">
        <v>11166</v>
      </c>
      <c r="K451" s="164" t="s">
        <v>195</v>
      </c>
      <c r="L451" s="165">
        <v>45810</v>
      </c>
      <c r="M451" s="163"/>
      <c r="N451" s="163"/>
      <c r="O451" s="163"/>
    </row>
    <row r="452" spans="1:15">
      <c r="A452" s="163"/>
      <c r="B452" s="163"/>
      <c r="C452" s="163" t="s">
        <v>2064</v>
      </c>
      <c r="D452" s="189" t="s">
        <v>11460</v>
      </c>
      <c r="E452" s="165">
        <v>45808</v>
      </c>
      <c r="F452" s="165">
        <v>45808</v>
      </c>
      <c r="G452" s="163" t="s">
        <v>5331</v>
      </c>
      <c r="H452" s="163" t="s">
        <v>10152</v>
      </c>
      <c r="I452" s="163" t="s">
        <v>5906</v>
      </c>
      <c r="J452" s="163" t="s">
        <v>11801</v>
      </c>
      <c r="K452" s="164" t="s">
        <v>195</v>
      </c>
      <c r="L452" s="165">
        <v>45808</v>
      </c>
      <c r="M452" s="163"/>
      <c r="N452" s="163"/>
      <c r="O452" s="163"/>
    </row>
    <row r="453" spans="1:15">
      <c r="A453" s="163"/>
      <c r="B453" s="163"/>
      <c r="C453" s="163" t="s">
        <v>6464</v>
      </c>
      <c r="D453" s="189" t="s">
        <v>11461</v>
      </c>
      <c r="E453" s="165">
        <v>45808</v>
      </c>
      <c r="F453" s="165">
        <v>45808</v>
      </c>
      <c r="G453" s="163" t="s">
        <v>5331</v>
      </c>
      <c r="H453" s="163" t="s">
        <v>11373</v>
      </c>
      <c r="I453" s="163" t="s">
        <v>6610</v>
      </c>
      <c r="J453" s="163" t="s">
        <v>11764</v>
      </c>
      <c r="K453" s="164" t="s">
        <v>195</v>
      </c>
      <c r="L453" s="165">
        <v>45810</v>
      </c>
      <c r="M453" s="163"/>
      <c r="N453" s="163"/>
      <c r="O453" s="163"/>
    </row>
    <row r="454" spans="1:15">
      <c r="A454" s="163"/>
      <c r="B454" s="163"/>
      <c r="C454" s="163" t="s">
        <v>3408</v>
      </c>
      <c r="D454" s="189" t="s">
        <v>11462</v>
      </c>
      <c r="E454" s="165">
        <v>45808</v>
      </c>
      <c r="F454" s="165">
        <v>45808</v>
      </c>
      <c r="G454" s="163" t="s">
        <v>5331</v>
      </c>
      <c r="H454" s="163" t="s">
        <v>9694</v>
      </c>
      <c r="I454" s="163" t="s">
        <v>5949</v>
      </c>
      <c r="J454" s="163" t="s">
        <v>11041</v>
      </c>
      <c r="K454" s="164" t="s">
        <v>195</v>
      </c>
      <c r="L454" s="165">
        <v>45810</v>
      </c>
      <c r="M454" s="163"/>
      <c r="N454" s="163"/>
      <c r="O454" s="163"/>
    </row>
    <row r="455" spans="1:15">
      <c r="A455" s="163"/>
      <c r="B455" s="163"/>
      <c r="C455" s="163" t="s">
        <v>1997</v>
      </c>
      <c r="D455" s="189" t="s">
        <v>11463</v>
      </c>
      <c r="E455" s="165">
        <v>45808</v>
      </c>
      <c r="F455" s="165">
        <v>45808</v>
      </c>
      <c r="G455" s="163" t="s">
        <v>5331</v>
      </c>
      <c r="H455" s="163" t="s">
        <v>9694</v>
      </c>
      <c r="I455" s="163" t="s">
        <v>5712</v>
      </c>
      <c r="J455" s="163" t="s">
        <v>11801</v>
      </c>
      <c r="K455" s="164" t="s">
        <v>195</v>
      </c>
      <c r="L455" s="165">
        <v>45810</v>
      </c>
      <c r="M455" s="163"/>
      <c r="N455" s="163"/>
      <c r="O455" s="163"/>
    </row>
    <row r="456" spans="1:15">
      <c r="A456" s="163"/>
      <c r="B456" s="163"/>
      <c r="C456" s="163" t="s">
        <v>2064</v>
      </c>
      <c r="D456" s="189" t="s">
        <v>11464</v>
      </c>
      <c r="E456" s="165">
        <v>45808</v>
      </c>
      <c r="F456" s="165">
        <v>45808</v>
      </c>
      <c r="G456" s="163" t="s">
        <v>5331</v>
      </c>
      <c r="H456" s="163" t="s">
        <v>11373</v>
      </c>
      <c r="I456" s="163" t="s">
        <v>5906</v>
      </c>
      <c r="J456" s="163" t="s">
        <v>5413</v>
      </c>
      <c r="K456" s="164" t="s">
        <v>195</v>
      </c>
      <c r="L456" s="165">
        <v>45810</v>
      </c>
      <c r="M456" s="163"/>
      <c r="N456" s="163"/>
      <c r="O456" s="163"/>
    </row>
    <row r="457" spans="1:15">
      <c r="A457" s="163"/>
      <c r="B457" s="163"/>
      <c r="C457" s="163" t="s">
        <v>3408</v>
      </c>
      <c r="D457" s="189" t="s">
        <v>11465</v>
      </c>
      <c r="E457" s="165">
        <v>45808</v>
      </c>
      <c r="F457" s="165">
        <v>45808</v>
      </c>
      <c r="G457" s="163" t="s">
        <v>2015</v>
      </c>
      <c r="H457" s="163" t="s">
        <v>11775</v>
      </c>
      <c r="I457" s="163" t="s">
        <v>5949</v>
      </c>
      <c r="J457" s="163" t="s">
        <v>11028</v>
      </c>
      <c r="K457" s="164" t="s">
        <v>195</v>
      </c>
      <c r="L457" s="165">
        <v>45810</v>
      </c>
      <c r="M457" s="163"/>
      <c r="N457" s="163"/>
      <c r="O457" s="163"/>
    </row>
    <row r="458" spans="1:15">
      <c r="A458" s="163"/>
      <c r="B458" s="163"/>
      <c r="C458" s="163" t="s">
        <v>2064</v>
      </c>
      <c r="D458" s="189" t="s">
        <v>11466</v>
      </c>
      <c r="E458" s="165">
        <v>45808</v>
      </c>
      <c r="F458" s="165">
        <v>45808</v>
      </c>
      <c r="G458" s="163" t="s">
        <v>2015</v>
      </c>
      <c r="H458" s="163" t="s">
        <v>10430</v>
      </c>
      <c r="I458" s="163" t="s">
        <v>5906</v>
      </c>
      <c r="J458" s="163" t="s">
        <v>11798</v>
      </c>
      <c r="K458" s="164" t="s">
        <v>195</v>
      </c>
      <c r="L458" s="165">
        <v>45810</v>
      </c>
      <c r="M458" s="163"/>
      <c r="N458" s="163"/>
      <c r="O458" s="163"/>
    </row>
    <row r="459" spans="1:15">
      <c r="A459" s="163"/>
      <c r="B459" s="163"/>
      <c r="C459" s="163" t="s">
        <v>6464</v>
      </c>
      <c r="D459" s="189" t="s">
        <v>11467</v>
      </c>
      <c r="E459" s="165">
        <v>45808</v>
      </c>
      <c r="F459" s="165">
        <v>45808</v>
      </c>
      <c r="G459" s="163" t="s">
        <v>2015</v>
      </c>
      <c r="H459" s="163" t="s">
        <v>10164</v>
      </c>
      <c r="I459" s="163" t="s">
        <v>11805</v>
      </c>
      <c r="J459" s="163" t="s">
        <v>11166</v>
      </c>
      <c r="K459" s="164" t="s">
        <v>195</v>
      </c>
      <c r="L459" s="165">
        <v>45810</v>
      </c>
      <c r="M459" s="163"/>
      <c r="N459" s="163"/>
      <c r="O459" s="163"/>
    </row>
    <row r="460" spans="1:15">
      <c r="A460" s="163"/>
      <c r="B460" s="163"/>
      <c r="C460" s="163" t="s">
        <v>3408</v>
      </c>
      <c r="D460" s="189" t="s">
        <v>11468</v>
      </c>
      <c r="E460" s="165">
        <v>45808</v>
      </c>
      <c r="F460" s="165">
        <v>45808</v>
      </c>
      <c r="G460" s="163" t="s">
        <v>5331</v>
      </c>
      <c r="H460" s="163" t="s">
        <v>10396</v>
      </c>
      <c r="I460" s="163" t="s">
        <v>5949</v>
      </c>
      <c r="J460" s="163" t="s">
        <v>11028</v>
      </c>
      <c r="K460" s="164" t="s">
        <v>195</v>
      </c>
      <c r="L460" s="165">
        <v>45810</v>
      </c>
      <c r="M460" s="163"/>
      <c r="N460" s="163"/>
      <c r="O460" s="163"/>
    </row>
    <row r="461" spans="1:15">
      <c r="A461" s="163"/>
      <c r="B461" s="163"/>
      <c r="C461" s="163" t="s">
        <v>2064</v>
      </c>
      <c r="D461" s="189" t="s">
        <v>11469</v>
      </c>
      <c r="E461" s="165">
        <v>45808</v>
      </c>
      <c r="F461" s="165">
        <v>45808</v>
      </c>
      <c r="G461" s="163" t="s">
        <v>5331</v>
      </c>
      <c r="H461" s="163" t="s">
        <v>10396</v>
      </c>
      <c r="I461" s="163" t="s">
        <v>5906</v>
      </c>
      <c r="J461" s="163" t="s">
        <v>11798</v>
      </c>
      <c r="K461" s="164" t="s">
        <v>195</v>
      </c>
      <c r="L461" s="165">
        <v>45810</v>
      </c>
      <c r="M461" s="163"/>
      <c r="N461" s="163"/>
      <c r="O461" s="163"/>
    </row>
    <row r="462" spans="1:15">
      <c r="A462" s="163"/>
      <c r="B462" s="163"/>
      <c r="C462" s="163" t="s">
        <v>6245</v>
      </c>
      <c r="D462" s="189" t="s">
        <v>11470</v>
      </c>
      <c r="E462" s="165">
        <v>45810</v>
      </c>
      <c r="F462" s="165">
        <v>45810</v>
      </c>
      <c r="G462" s="163" t="s">
        <v>5331</v>
      </c>
      <c r="H462" s="163" t="s">
        <v>10396</v>
      </c>
      <c r="I462" s="163" t="s">
        <v>6596</v>
      </c>
      <c r="J462" s="163" t="s">
        <v>11166</v>
      </c>
      <c r="K462" s="164" t="s">
        <v>195</v>
      </c>
      <c r="L462" s="165">
        <v>45810</v>
      </c>
      <c r="M462" s="163"/>
      <c r="N462" s="163"/>
      <c r="O462" s="163"/>
    </row>
    <row r="463" spans="1:15">
      <c r="A463" s="163"/>
      <c r="B463" s="163"/>
      <c r="C463" s="163" t="s">
        <v>3408</v>
      </c>
      <c r="D463" s="189" t="s">
        <v>11471</v>
      </c>
      <c r="E463" s="165">
        <v>45808</v>
      </c>
      <c r="F463" s="165">
        <v>45808</v>
      </c>
      <c r="G463" s="163" t="s">
        <v>5331</v>
      </c>
      <c r="H463" s="163" t="s">
        <v>11373</v>
      </c>
      <c r="I463" s="163" t="s">
        <v>5949</v>
      </c>
      <c r="J463" s="163" t="s">
        <v>9193</v>
      </c>
      <c r="K463" s="164" t="s">
        <v>195</v>
      </c>
      <c r="L463" s="165">
        <v>45810</v>
      </c>
      <c r="M463" s="163"/>
      <c r="N463" s="163"/>
      <c r="O463" s="163"/>
    </row>
    <row r="464" spans="1:15">
      <c r="A464" s="163"/>
      <c r="B464" s="163"/>
      <c r="C464" s="163" t="s">
        <v>6245</v>
      </c>
      <c r="D464" s="189" t="s">
        <v>11472</v>
      </c>
      <c r="E464" s="165">
        <v>45810</v>
      </c>
      <c r="F464" s="165">
        <v>45810</v>
      </c>
      <c r="G464" s="163" t="s">
        <v>2015</v>
      </c>
      <c r="H464" s="163" t="s">
        <v>11775</v>
      </c>
      <c r="I464" s="163" t="s">
        <v>6596</v>
      </c>
      <c r="J464" s="163" t="s">
        <v>11166</v>
      </c>
      <c r="K464" s="164" t="s">
        <v>195</v>
      </c>
      <c r="L464" s="165">
        <v>45810</v>
      </c>
      <c r="M464" s="163"/>
      <c r="N464" s="163"/>
      <c r="O464" s="163"/>
    </row>
    <row r="465" spans="1:15">
      <c r="A465" s="163"/>
      <c r="B465" s="163"/>
      <c r="C465" s="163" t="s">
        <v>3408</v>
      </c>
      <c r="D465" s="189" t="s">
        <v>11473</v>
      </c>
      <c r="E465" s="165">
        <v>45810</v>
      </c>
      <c r="F465" s="165">
        <v>45810</v>
      </c>
      <c r="G465" s="163" t="s">
        <v>2015</v>
      </c>
      <c r="H465" s="163" t="s">
        <v>10332</v>
      </c>
      <c r="I465" s="163" t="s">
        <v>5949</v>
      </c>
      <c r="J465" s="163" t="s">
        <v>11147</v>
      </c>
      <c r="K465" s="164" t="s">
        <v>195</v>
      </c>
      <c r="L465" s="165">
        <v>45810</v>
      </c>
      <c r="M465" s="163"/>
      <c r="N465" s="163"/>
      <c r="O465" s="163"/>
    </row>
    <row r="466" spans="1:15">
      <c r="A466" s="163"/>
      <c r="B466" s="163"/>
      <c r="C466" s="163" t="s">
        <v>3408</v>
      </c>
      <c r="D466" s="189" t="s">
        <v>11474</v>
      </c>
      <c r="E466" s="165">
        <v>45810</v>
      </c>
      <c r="F466" s="165">
        <v>45810</v>
      </c>
      <c r="G466" s="163" t="s">
        <v>5331</v>
      </c>
      <c r="H466" s="163" t="s">
        <v>10396</v>
      </c>
      <c r="I466" s="163" t="s">
        <v>6596</v>
      </c>
      <c r="J466" s="163" t="s">
        <v>11147</v>
      </c>
      <c r="K466" s="164" t="s">
        <v>195</v>
      </c>
      <c r="L466" s="165">
        <v>45810</v>
      </c>
      <c r="M466" s="163"/>
      <c r="N466" s="163"/>
      <c r="O466" s="163"/>
    </row>
    <row r="467" spans="1:15">
      <c r="A467" s="163"/>
      <c r="B467" s="163"/>
      <c r="C467" s="163" t="s">
        <v>2064</v>
      </c>
      <c r="D467" s="189" t="s">
        <v>11475</v>
      </c>
      <c r="E467" s="165">
        <v>45811</v>
      </c>
      <c r="F467" s="165">
        <v>45811</v>
      </c>
      <c r="G467" s="163" t="s">
        <v>2015</v>
      </c>
      <c r="H467" s="163" t="s">
        <v>10332</v>
      </c>
      <c r="I467" s="163" t="s">
        <v>5906</v>
      </c>
      <c r="J467" s="163" t="s">
        <v>5413</v>
      </c>
      <c r="K467" s="164" t="s">
        <v>195</v>
      </c>
      <c r="L467" s="165">
        <v>45811</v>
      </c>
      <c r="M467" s="163"/>
      <c r="N467" s="163"/>
      <c r="O467" s="163"/>
    </row>
    <row r="468" spans="1:15">
      <c r="A468" s="163"/>
      <c r="B468" s="163"/>
      <c r="C468" s="163" t="s">
        <v>6464</v>
      </c>
      <c r="D468" s="189" t="s">
        <v>11476</v>
      </c>
      <c r="E468" s="165">
        <v>45811</v>
      </c>
      <c r="F468" s="165">
        <v>45811</v>
      </c>
      <c r="G468" s="163" t="s">
        <v>2015</v>
      </c>
      <c r="H468" s="163" t="s">
        <v>10332</v>
      </c>
      <c r="I468" s="163" t="s">
        <v>6698</v>
      </c>
      <c r="J468" s="163" t="s">
        <v>11027</v>
      </c>
      <c r="K468" s="164" t="s">
        <v>195</v>
      </c>
      <c r="L468" s="165">
        <v>45811</v>
      </c>
      <c r="M468" s="163"/>
      <c r="N468" s="163"/>
      <c r="O468" s="163"/>
    </row>
    <row r="469" spans="1:15">
      <c r="A469" s="163"/>
      <c r="B469" s="163"/>
      <c r="C469" s="163" t="s">
        <v>3408</v>
      </c>
      <c r="D469" s="189" t="s">
        <v>11477</v>
      </c>
      <c r="E469" s="165">
        <v>45811</v>
      </c>
      <c r="F469" s="165">
        <v>45811</v>
      </c>
      <c r="G469" s="163" t="s">
        <v>2015</v>
      </c>
      <c r="H469" s="163" t="s">
        <v>10332</v>
      </c>
      <c r="I469" s="163" t="s">
        <v>5949</v>
      </c>
      <c r="J469" s="163" t="s">
        <v>9771</v>
      </c>
      <c r="K469" s="164" t="s">
        <v>195</v>
      </c>
      <c r="L469" s="165">
        <v>45811</v>
      </c>
      <c r="M469" s="163"/>
      <c r="N469" s="163"/>
      <c r="O469" s="163"/>
    </row>
    <row r="470" spans="1:15">
      <c r="A470" s="163"/>
      <c r="B470" s="163"/>
      <c r="C470" s="163" t="s">
        <v>1997</v>
      </c>
      <c r="D470" s="189" t="s">
        <v>11478</v>
      </c>
      <c r="E470" s="165">
        <v>45811</v>
      </c>
      <c r="F470" s="165">
        <v>45811</v>
      </c>
      <c r="G470" s="163" t="s">
        <v>2015</v>
      </c>
      <c r="H470" s="163" t="s">
        <v>10332</v>
      </c>
      <c r="I470" s="163" t="s">
        <v>5712</v>
      </c>
      <c r="J470" s="163" t="s">
        <v>11724</v>
      </c>
      <c r="K470" s="164" t="s">
        <v>298</v>
      </c>
      <c r="L470" s="165">
        <v>45811</v>
      </c>
      <c r="M470" s="163"/>
      <c r="N470" s="163"/>
      <c r="O470" s="163"/>
    </row>
    <row r="471" spans="1:15">
      <c r="A471" s="163"/>
      <c r="B471" s="163"/>
      <c r="C471" s="163" t="s">
        <v>1997</v>
      </c>
      <c r="D471" s="189" t="s">
        <v>11479</v>
      </c>
      <c r="E471" s="165">
        <v>45811</v>
      </c>
      <c r="F471" s="165">
        <v>45811</v>
      </c>
      <c r="G471" s="163" t="s">
        <v>5331</v>
      </c>
      <c r="H471" s="163" t="s">
        <v>11373</v>
      </c>
      <c r="I471" s="163" t="s">
        <v>5712</v>
      </c>
      <c r="J471" s="163" t="s">
        <v>11798</v>
      </c>
      <c r="K471" s="164" t="s">
        <v>195</v>
      </c>
      <c r="L471" s="165">
        <v>45811</v>
      </c>
      <c r="M471" s="163"/>
      <c r="N471" s="163"/>
      <c r="O471" s="163"/>
    </row>
    <row r="472" spans="1:15">
      <c r="A472" s="163"/>
      <c r="B472" s="163"/>
      <c r="C472" s="163" t="s">
        <v>3408</v>
      </c>
      <c r="D472" s="189" t="s">
        <v>11480</v>
      </c>
      <c r="E472" s="165">
        <v>45811</v>
      </c>
      <c r="F472" s="165">
        <v>45811</v>
      </c>
      <c r="G472" s="163" t="s">
        <v>5331</v>
      </c>
      <c r="H472" s="163" t="s">
        <v>10396</v>
      </c>
      <c r="I472" s="163" t="s">
        <v>5949</v>
      </c>
      <c r="J472" s="163" t="s">
        <v>9771</v>
      </c>
      <c r="K472" s="164" t="s">
        <v>195</v>
      </c>
      <c r="L472" s="165">
        <v>45811</v>
      </c>
      <c r="M472" s="163"/>
      <c r="N472" s="163"/>
      <c r="O472" s="163"/>
    </row>
    <row r="473" spans="1:15">
      <c r="A473" s="163"/>
      <c r="B473" s="163"/>
      <c r="C473" s="163" t="s">
        <v>6464</v>
      </c>
      <c r="D473" s="189" t="s">
        <v>11481</v>
      </c>
      <c r="E473" s="165">
        <v>45811</v>
      </c>
      <c r="F473" s="165">
        <v>45811</v>
      </c>
      <c r="G473" s="163" t="s">
        <v>5331</v>
      </c>
      <c r="H473" s="163" t="s">
        <v>10152</v>
      </c>
      <c r="I473" s="163" t="s">
        <v>6698</v>
      </c>
      <c r="J473" s="163" t="s">
        <v>11027</v>
      </c>
      <c r="K473" s="164" t="s">
        <v>195</v>
      </c>
      <c r="L473" s="165">
        <v>45811</v>
      </c>
      <c r="M473" s="163"/>
      <c r="N473" s="163"/>
      <c r="O473" s="163"/>
    </row>
    <row r="474" spans="1:15">
      <c r="A474" s="163"/>
      <c r="B474" s="163"/>
      <c r="C474" s="163" t="s">
        <v>2064</v>
      </c>
      <c r="D474" s="189" t="s">
        <v>11482</v>
      </c>
      <c r="E474" s="165">
        <v>45811</v>
      </c>
      <c r="F474" s="165">
        <v>45811</v>
      </c>
      <c r="G474" s="163" t="s">
        <v>5331</v>
      </c>
      <c r="H474" s="163" t="s">
        <v>11799</v>
      </c>
      <c r="I474" s="163" t="s">
        <v>5906</v>
      </c>
      <c r="J474" s="163" t="s">
        <v>5413</v>
      </c>
      <c r="K474" s="164" t="s">
        <v>195</v>
      </c>
      <c r="L474" s="165">
        <v>45811</v>
      </c>
      <c r="M474" s="163"/>
      <c r="N474" s="163"/>
      <c r="O474" s="163"/>
    </row>
    <row r="475" spans="1:15">
      <c r="A475" s="163"/>
      <c r="B475" s="163"/>
      <c r="C475" s="163" t="s">
        <v>3408</v>
      </c>
      <c r="D475" s="189" t="s">
        <v>11483</v>
      </c>
      <c r="E475" s="165">
        <v>45811</v>
      </c>
      <c r="F475" s="165">
        <v>45811</v>
      </c>
      <c r="G475" s="163" t="s">
        <v>5331</v>
      </c>
      <c r="H475" s="163" t="s">
        <v>10396</v>
      </c>
      <c r="I475" s="163" t="s">
        <v>5949</v>
      </c>
      <c r="J475" s="163" t="s">
        <v>9193</v>
      </c>
      <c r="K475" s="164" t="s">
        <v>195</v>
      </c>
      <c r="L475" s="165">
        <v>45812</v>
      </c>
      <c r="M475" s="163"/>
      <c r="N475" s="163"/>
      <c r="O475" s="163"/>
    </row>
    <row r="476" spans="1:15">
      <c r="A476" s="163"/>
      <c r="B476" s="163"/>
      <c r="C476" s="163" t="s">
        <v>1997</v>
      </c>
      <c r="D476" s="189" t="s">
        <v>11484</v>
      </c>
      <c r="E476" s="165">
        <v>45812</v>
      </c>
      <c r="F476" s="165">
        <v>45812</v>
      </c>
      <c r="G476" s="163" t="s">
        <v>2015</v>
      </c>
      <c r="H476" s="163" t="s">
        <v>11824</v>
      </c>
      <c r="I476" s="163" t="s">
        <v>5712</v>
      </c>
      <c r="J476" s="163" t="s">
        <v>11801</v>
      </c>
      <c r="K476" s="164" t="s">
        <v>195</v>
      </c>
      <c r="L476" s="165">
        <v>45812</v>
      </c>
      <c r="M476" s="163"/>
      <c r="N476" s="163"/>
      <c r="O476" s="163"/>
    </row>
    <row r="477" spans="1:15">
      <c r="A477" s="163"/>
      <c r="B477" s="163"/>
      <c r="C477" s="163" t="s">
        <v>1997</v>
      </c>
      <c r="D477" s="189" t="s">
        <v>11485</v>
      </c>
      <c r="E477" s="165">
        <v>45812</v>
      </c>
      <c r="F477" s="165">
        <v>45812</v>
      </c>
      <c r="G477" s="163" t="s">
        <v>5331</v>
      </c>
      <c r="H477" s="163" t="s">
        <v>10396</v>
      </c>
      <c r="I477" s="163" t="s">
        <v>5712</v>
      </c>
      <c r="J477" s="163" t="s">
        <v>11801</v>
      </c>
      <c r="K477" s="164" t="s">
        <v>195</v>
      </c>
      <c r="L477" s="165">
        <v>45812</v>
      </c>
      <c r="M477" s="163"/>
      <c r="N477" s="163"/>
      <c r="O477" s="163"/>
    </row>
    <row r="478" spans="1:15">
      <c r="A478" s="163"/>
      <c r="B478" s="163"/>
      <c r="C478" s="163" t="s">
        <v>1997</v>
      </c>
      <c r="D478" s="189" t="s">
        <v>11486</v>
      </c>
      <c r="E478" s="165">
        <v>45812</v>
      </c>
      <c r="F478" s="165">
        <v>45812</v>
      </c>
      <c r="G478" s="163" t="s">
        <v>5331</v>
      </c>
      <c r="H478" s="163" t="s">
        <v>11373</v>
      </c>
      <c r="I478" s="163" t="s">
        <v>5712</v>
      </c>
      <c r="J478" s="163" t="s">
        <v>5413</v>
      </c>
      <c r="K478" s="164" t="s">
        <v>195</v>
      </c>
      <c r="L478" s="165">
        <v>45822</v>
      </c>
      <c r="M478" s="163"/>
      <c r="N478" s="163"/>
      <c r="O478" s="163"/>
    </row>
    <row r="479" spans="1:15">
      <c r="A479" s="163"/>
      <c r="B479" s="163"/>
      <c r="C479" s="163" t="s">
        <v>1997</v>
      </c>
      <c r="D479" s="189" t="s">
        <v>11487</v>
      </c>
      <c r="E479" s="165">
        <v>45824</v>
      </c>
      <c r="F479" s="165">
        <v>45824</v>
      </c>
      <c r="G479" s="163" t="s">
        <v>2015</v>
      </c>
      <c r="H479" s="163" t="s">
        <v>10332</v>
      </c>
      <c r="I479" s="163" t="s">
        <v>5712</v>
      </c>
      <c r="J479" s="163" t="s">
        <v>11798</v>
      </c>
      <c r="K479" s="164" t="s">
        <v>195</v>
      </c>
      <c r="L479" s="165">
        <v>45824</v>
      </c>
      <c r="M479" s="163"/>
      <c r="N479" s="163"/>
      <c r="O479" s="163"/>
    </row>
    <row r="480" spans="1:15">
      <c r="A480" s="163"/>
      <c r="B480" s="163"/>
      <c r="C480" s="163" t="s">
        <v>1997</v>
      </c>
      <c r="D480" s="189" t="s">
        <v>11488</v>
      </c>
      <c r="E480" s="165">
        <v>45824</v>
      </c>
      <c r="F480" s="165">
        <v>45824</v>
      </c>
      <c r="G480" s="163" t="s">
        <v>2015</v>
      </c>
      <c r="H480" s="163" t="s">
        <v>10332</v>
      </c>
      <c r="I480" s="163" t="s">
        <v>5712</v>
      </c>
      <c r="J480" s="163" t="s">
        <v>5413</v>
      </c>
      <c r="K480" s="164" t="s">
        <v>195</v>
      </c>
      <c r="L480" s="165">
        <v>45824</v>
      </c>
      <c r="M480" s="163"/>
      <c r="N480" s="163"/>
      <c r="O480" s="163"/>
    </row>
    <row r="481" spans="1:15">
      <c r="A481" s="163"/>
      <c r="B481" s="163"/>
      <c r="C481" s="163" t="s">
        <v>1997</v>
      </c>
      <c r="D481" s="189" t="s">
        <v>11489</v>
      </c>
      <c r="E481" s="165">
        <v>45824</v>
      </c>
      <c r="F481" s="165">
        <v>45824</v>
      </c>
      <c r="G481" s="163" t="s">
        <v>5331</v>
      </c>
      <c r="H481" s="163" t="s">
        <v>10396</v>
      </c>
      <c r="I481" s="163" t="s">
        <v>5712</v>
      </c>
      <c r="J481" s="163" t="s">
        <v>11798</v>
      </c>
      <c r="K481" s="164" t="s">
        <v>195</v>
      </c>
      <c r="L481" s="165">
        <v>45824</v>
      </c>
      <c r="M481" s="163"/>
      <c r="N481" s="163"/>
      <c r="O481" s="163"/>
    </row>
    <row r="482" spans="1:15">
      <c r="A482" s="163"/>
      <c r="B482" s="163"/>
      <c r="C482" s="163" t="s">
        <v>2150</v>
      </c>
      <c r="D482" s="189" t="s">
        <v>11490</v>
      </c>
      <c r="E482" s="165">
        <v>45824</v>
      </c>
      <c r="F482" s="165">
        <v>45824</v>
      </c>
      <c r="G482" s="163" t="s">
        <v>5331</v>
      </c>
      <c r="H482" s="163" t="s">
        <v>11373</v>
      </c>
      <c r="I482" s="163" t="s">
        <v>5817</v>
      </c>
      <c r="J482" s="163" t="s">
        <v>11801</v>
      </c>
      <c r="K482" s="164" t="s">
        <v>195</v>
      </c>
      <c r="L482" s="165">
        <v>45824</v>
      </c>
      <c r="M482" s="163"/>
      <c r="N482" s="163"/>
      <c r="O482" s="163"/>
    </row>
    <row r="483" spans="1:15">
      <c r="A483" s="163"/>
      <c r="B483" s="163"/>
      <c r="C483" s="163" t="s">
        <v>6245</v>
      </c>
      <c r="D483" s="189" t="s">
        <v>11491</v>
      </c>
      <c r="E483" s="165">
        <v>45824</v>
      </c>
      <c r="F483" s="165">
        <v>45824</v>
      </c>
      <c r="G483" s="163" t="s">
        <v>5331</v>
      </c>
      <c r="H483" s="163" t="s">
        <v>11373</v>
      </c>
      <c r="I483" s="163" t="s">
        <v>6596</v>
      </c>
      <c r="J483" s="163" t="s">
        <v>11027</v>
      </c>
      <c r="K483" s="164" t="s">
        <v>195</v>
      </c>
      <c r="L483" s="165">
        <v>45825</v>
      </c>
      <c r="M483" s="163"/>
      <c r="N483" s="163"/>
      <c r="O483" s="163"/>
    </row>
    <row r="484" spans="1:15">
      <c r="A484" s="163"/>
      <c r="B484" s="163"/>
      <c r="C484" s="163" t="s">
        <v>1997</v>
      </c>
      <c r="D484" s="189" t="s">
        <v>11492</v>
      </c>
      <c r="E484" s="165">
        <v>45825</v>
      </c>
      <c r="F484" s="165">
        <v>45826</v>
      </c>
      <c r="G484" s="163" t="s">
        <v>5331</v>
      </c>
      <c r="H484" s="163" t="s">
        <v>10396</v>
      </c>
      <c r="I484" s="163" t="s">
        <v>5712</v>
      </c>
      <c r="J484" s="163" t="s">
        <v>5413</v>
      </c>
      <c r="K484" s="164" t="s">
        <v>195</v>
      </c>
      <c r="L484" s="165">
        <v>45826</v>
      </c>
      <c r="M484" s="163"/>
      <c r="N484" s="163"/>
      <c r="O484" s="163"/>
    </row>
    <row r="485" spans="1:15">
      <c r="A485" s="163"/>
      <c r="B485" s="163"/>
      <c r="C485" s="163" t="s">
        <v>2150</v>
      </c>
      <c r="D485" s="189" t="s">
        <v>11493</v>
      </c>
      <c r="E485" s="165">
        <v>45825</v>
      </c>
      <c r="F485" s="165">
        <v>45825</v>
      </c>
      <c r="G485" s="163" t="s">
        <v>5331</v>
      </c>
      <c r="H485" s="163" t="s">
        <v>11373</v>
      </c>
      <c r="I485" s="163" t="s">
        <v>5817</v>
      </c>
      <c r="J485" s="163" t="s">
        <v>11798</v>
      </c>
      <c r="K485" s="164" t="s">
        <v>195</v>
      </c>
      <c r="L485" s="165">
        <v>45825</v>
      </c>
      <c r="M485" s="163"/>
      <c r="N485" s="163"/>
      <c r="O485" s="163"/>
    </row>
    <row r="486" spans="1:15">
      <c r="A486" s="163"/>
      <c r="B486" s="163"/>
      <c r="C486" s="163" t="s">
        <v>2150</v>
      </c>
      <c r="D486" s="189" t="s">
        <v>11494</v>
      </c>
      <c r="E486" s="165">
        <v>45825</v>
      </c>
      <c r="F486" s="165">
        <v>45825</v>
      </c>
      <c r="G486" s="163" t="s">
        <v>2015</v>
      </c>
      <c r="H486" s="163" t="s">
        <v>10164</v>
      </c>
      <c r="I486" s="163" t="s">
        <v>5817</v>
      </c>
      <c r="J486" s="163" t="s">
        <v>11801</v>
      </c>
      <c r="K486" s="164" t="s">
        <v>195</v>
      </c>
      <c r="L486" s="165">
        <v>45825</v>
      </c>
      <c r="M486" s="163"/>
      <c r="N486" s="163"/>
      <c r="O486" s="163"/>
    </row>
    <row r="487" spans="1:15">
      <c r="A487" s="163"/>
      <c r="B487" s="163"/>
      <c r="C487" s="163" t="s">
        <v>3440</v>
      </c>
      <c r="D487" s="189" t="s">
        <v>11495</v>
      </c>
      <c r="E487" s="165">
        <v>45825</v>
      </c>
      <c r="F487" s="165">
        <v>45825</v>
      </c>
      <c r="G487" s="163" t="s">
        <v>2015</v>
      </c>
      <c r="H487" s="163" t="s">
        <v>10818</v>
      </c>
      <c r="I487" s="163" t="s">
        <v>6273</v>
      </c>
      <c r="J487" s="163" t="s">
        <v>11701</v>
      </c>
      <c r="K487" s="164" t="s">
        <v>195</v>
      </c>
      <c r="L487" s="165">
        <v>45825</v>
      </c>
      <c r="M487" s="163"/>
      <c r="N487" s="163"/>
      <c r="O487" s="163"/>
    </row>
    <row r="488" spans="1:15">
      <c r="A488" s="163"/>
      <c r="B488" s="163"/>
      <c r="C488" s="163" t="s">
        <v>2150</v>
      </c>
      <c r="D488" s="189" t="s">
        <v>11496</v>
      </c>
      <c r="E488" s="165">
        <v>45825</v>
      </c>
      <c r="F488" s="165">
        <v>45826</v>
      </c>
      <c r="G488" s="163" t="s">
        <v>5331</v>
      </c>
      <c r="H488" s="163" t="s">
        <v>10152</v>
      </c>
      <c r="I488" s="163" t="s">
        <v>5817</v>
      </c>
      <c r="J488" s="163" t="s">
        <v>11801</v>
      </c>
      <c r="K488" s="164" t="s">
        <v>195</v>
      </c>
      <c r="L488" s="165">
        <v>45826</v>
      </c>
      <c r="M488" s="163"/>
      <c r="N488" s="163"/>
      <c r="O488" s="163"/>
    </row>
    <row r="489" spans="1:15">
      <c r="A489" s="163"/>
      <c r="B489" s="163"/>
      <c r="C489" s="163" t="s">
        <v>6245</v>
      </c>
      <c r="D489" s="189" t="s">
        <v>11497</v>
      </c>
      <c r="E489" s="165">
        <v>45826</v>
      </c>
      <c r="F489" s="165">
        <v>45826</v>
      </c>
      <c r="G489" s="163" t="s">
        <v>2015</v>
      </c>
      <c r="H489" s="163" t="s">
        <v>10332</v>
      </c>
      <c r="I489" s="163" t="s">
        <v>6596</v>
      </c>
      <c r="J489" s="163" t="s">
        <v>11027</v>
      </c>
      <c r="K489" s="164" t="s">
        <v>195</v>
      </c>
      <c r="L489" s="165">
        <v>45826</v>
      </c>
      <c r="M489" s="163"/>
      <c r="N489" s="163"/>
      <c r="O489" s="163"/>
    </row>
    <row r="490" spans="1:15">
      <c r="A490" s="163"/>
      <c r="B490" s="163"/>
      <c r="C490" s="163" t="s">
        <v>2150</v>
      </c>
      <c r="D490" s="189" t="s">
        <v>11498</v>
      </c>
      <c r="E490" s="165">
        <v>45827</v>
      </c>
      <c r="F490" s="165">
        <v>45827</v>
      </c>
      <c r="G490" s="163" t="s">
        <v>5331</v>
      </c>
      <c r="H490" s="163" t="s">
        <v>10396</v>
      </c>
      <c r="I490" s="163" t="s">
        <v>5817</v>
      </c>
      <c r="J490" s="163" t="s">
        <v>11724</v>
      </c>
      <c r="K490" s="164" t="s">
        <v>195</v>
      </c>
      <c r="L490" s="165">
        <v>45827</v>
      </c>
      <c r="M490" s="163"/>
      <c r="N490" s="163"/>
      <c r="O490" s="163"/>
    </row>
    <row r="491" spans="1:15">
      <c r="A491" s="163"/>
      <c r="B491" s="163"/>
      <c r="C491" s="163" t="s">
        <v>2418</v>
      </c>
      <c r="D491" s="189" t="s">
        <v>11499</v>
      </c>
      <c r="E491" s="165">
        <v>45826</v>
      </c>
      <c r="F491" s="165">
        <v>45826</v>
      </c>
      <c r="G491" s="163" t="s">
        <v>2015</v>
      </c>
      <c r="H491" s="163" t="s">
        <v>10818</v>
      </c>
      <c r="I491" s="163" t="s">
        <v>5822</v>
      </c>
      <c r="J491" s="163" t="s">
        <v>11841</v>
      </c>
      <c r="K491" s="164" t="s">
        <v>195</v>
      </c>
      <c r="L491" s="165">
        <v>45826</v>
      </c>
      <c r="M491" s="163"/>
      <c r="N491" s="163"/>
      <c r="O491" s="163"/>
    </row>
    <row r="492" spans="1:15">
      <c r="A492" s="163"/>
      <c r="B492" s="163"/>
      <c r="C492" s="163" t="s">
        <v>6245</v>
      </c>
      <c r="D492" s="189" t="s">
        <v>11500</v>
      </c>
      <c r="E492" s="165">
        <v>45827</v>
      </c>
      <c r="F492" s="165">
        <v>45827</v>
      </c>
      <c r="G492" s="163" t="s">
        <v>5331</v>
      </c>
      <c r="H492" s="163" t="s">
        <v>10396</v>
      </c>
      <c r="I492" s="163" t="s">
        <v>6596</v>
      </c>
      <c r="J492" s="163" t="s">
        <v>11027</v>
      </c>
      <c r="K492" s="164" t="s">
        <v>195</v>
      </c>
      <c r="L492" s="165">
        <v>45826</v>
      </c>
      <c r="M492" s="163"/>
      <c r="N492" s="163"/>
      <c r="O492" s="163"/>
    </row>
    <row r="493" spans="1:15">
      <c r="A493" s="163"/>
      <c r="B493" s="163"/>
      <c r="C493" s="163" t="s">
        <v>2150</v>
      </c>
      <c r="D493" s="189" t="s">
        <v>11501</v>
      </c>
      <c r="E493" s="165">
        <v>45827</v>
      </c>
      <c r="F493" s="165">
        <v>45827</v>
      </c>
      <c r="G493" s="163" t="s">
        <v>2015</v>
      </c>
      <c r="H493" s="163" t="s">
        <v>10332</v>
      </c>
      <c r="I493" s="163" t="s">
        <v>5817</v>
      </c>
      <c r="J493" s="163" t="s">
        <v>11798</v>
      </c>
      <c r="K493" s="164" t="s">
        <v>195</v>
      </c>
      <c r="L493" s="165">
        <v>45827</v>
      </c>
      <c r="M493" s="163"/>
      <c r="N493" s="163"/>
      <c r="O493" s="163"/>
    </row>
    <row r="494" spans="1:15">
      <c r="A494" s="163"/>
      <c r="B494" s="163"/>
      <c r="C494" s="163" t="s">
        <v>2150</v>
      </c>
      <c r="D494" s="189" t="s">
        <v>11502</v>
      </c>
      <c r="E494" s="165">
        <v>45827</v>
      </c>
      <c r="F494" s="165">
        <v>45827</v>
      </c>
      <c r="G494" s="163" t="s">
        <v>5331</v>
      </c>
      <c r="H494" s="163" t="s">
        <v>10396</v>
      </c>
      <c r="I494" s="163" t="s">
        <v>5817</v>
      </c>
      <c r="J494" s="163" t="s">
        <v>11798</v>
      </c>
      <c r="K494" s="164" t="s">
        <v>195</v>
      </c>
      <c r="L494" s="165">
        <v>45828</v>
      </c>
      <c r="M494" s="163"/>
      <c r="N494" s="163"/>
      <c r="O494" s="163"/>
    </row>
    <row r="495" spans="1:15">
      <c r="A495" s="163"/>
      <c r="B495" s="163"/>
      <c r="C495" s="163" t="s">
        <v>2150</v>
      </c>
      <c r="D495" s="189" t="s">
        <v>11503</v>
      </c>
      <c r="E495" s="165">
        <v>45827</v>
      </c>
      <c r="F495" s="165">
        <v>45827</v>
      </c>
      <c r="G495" s="163" t="s">
        <v>5331</v>
      </c>
      <c r="H495" s="163" t="s">
        <v>11373</v>
      </c>
      <c r="I495" s="163" t="s">
        <v>5817</v>
      </c>
      <c r="J495" s="163" t="s">
        <v>5413</v>
      </c>
      <c r="K495" s="164" t="s">
        <v>195</v>
      </c>
      <c r="L495" s="165">
        <v>45828</v>
      </c>
      <c r="M495" s="163"/>
      <c r="N495" s="163"/>
      <c r="O495" s="163"/>
    </row>
    <row r="496" spans="1:15">
      <c r="A496" s="163"/>
      <c r="B496" s="163"/>
      <c r="C496" s="163" t="s">
        <v>2292</v>
      </c>
      <c r="D496" s="189" t="s">
        <v>11504</v>
      </c>
      <c r="E496" s="165">
        <v>45827</v>
      </c>
      <c r="F496" s="165">
        <v>45827</v>
      </c>
      <c r="G496" s="163" t="s">
        <v>5331</v>
      </c>
      <c r="H496" s="163" t="s">
        <v>11373</v>
      </c>
      <c r="I496" s="163" t="s">
        <v>5802</v>
      </c>
      <c r="J496" s="163" t="s">
        <v>11712</v>
      </c>
      <c r="K496" s="164" t="s">
        <v>195</v>
      </c>
      <c r="L496" s="165">
        <v>45828</v>
      </c>
      <c r="M496" s="163"/>
      <c r="N496" s="163"/>
      <c r="O496" s="163"/>
    </row>
    <row r="497" spans="1:15">
      <c r="A497" s="163"/>
      <c r="B497" s="163"/>
      <c r="C497" s="163" t="s">
        <v>2292</v>
      </c>
      <c r="D497" s="189" t="s">
        <v>11505</v>
      </c>
      <c r="E497" s="165">
        <v>45828</v>
      </c>
      <c r="F497" s="165">
        <v>45828</v>
      </c>
      <c r="G497" s="163" t="s">
        <v>5331</v>
      </c>
      <c r="H497" s="163" t="s">
        <v>9694</v>
      </c>
      <c r="I497" s="163" t="s">
        <v>5802</v>
      </c>
      <c r="J497" s="163" t="s">
        <v>11724</v>
      </c>
      <c r="K497" s="164" t="s">
        <v>195</v>
      </c>
      <c r="L497" s="165">
        <v>45828</v>
      </c>
      <c r="M497" s="163"/>
      <c r="N497" s="163"/>
      <c r="O497" s="163"/>
    </row>
    <row r="498" spans="1:15">
      <c r="A498" s="163"/>
      <c r="B498" s="163"/>
      <c r="C498" s="163" t="s">
        <v>2150</v>
      </c>
      <c r="D498" s="189" t="s">
        <v>11506</v>
      </c>
      <c r="E498" s="165">
        <v>45828</v>
      </c>
      <c r="F498" s="165">
        <v>45828</v>
      </c>
      <c r="G498" s="163" t="s">
        <v>2015</v>
      </c>
      <c r="H498" s="163" t="s">
        <v>10332</v>
      </c>
      <c r="I498" s="163" t="s">
        <v>5817</v>
      </c>
      <c r="J498" s="163" t="s">
        <v>5413</v>
      </c>
      <c r="K498" s="164" t="s">
        <v>195</v>
      </c>
      <c r="L498" s="165">
        <v>45828</v>
      </c>
      <c r="M498" s="163"/>
      <c r="N498" s="163"/>
      <c r="O498" s="163"/>
    </row>
    <row r="499" spans="1:15">
      <c r="A499" s="163"/>
      <c r="B499" s="163"/>
      <c r="C499" s="163" t="s">
        <v>2292</v>
      </c>
      <c r="D499" s="189" t="s">
        <v>11507</v>
      </c>
      <c r="E499" s="165">
        <v>45828</v>
      </c>
      <c r="F499" s="165">
        <v>45828</v>
      </c>
      <c r="G499" s="163" t="s">
        <v>2015</v>
      </c>
      <c r="H499" s="163" t="s">
        <v>10332</v>
      </c>
      <c r="I499" s="163" t="s">
        <v>5802</v>
      </c>
      <c r="J499" s="163" t="s">
        <v>11712</v>
      </c>
      <c r="K499" s="164" t="s">
        <v>195</v>
      </c>
      <c r="L499" s="165">
        <v>45828</v>
      </c>
      <c r="M499" s="163"/>
      <c r="N499" s="163"/>
      <c r="O499" s="163"/>
    </row>
    <row r="500" spans="1:15">
      <c r="A500" s="163"/>
      <c r="B500" s="163"/>
      <c r="C500" s="163" t="s">
        <v>2150</v>
      </c>
      <c r="D500" s="189" t="s">
        <v>11508</v>
      </c>
      <c r="E500" s="165">
        <v>45828</v>
      </c>
      <c r="F500" s="165">
        <v>45828</v>
      </c>
      <c r="G500" s="163" t="s">
        <v>5331</v>
      </c>
      <c r="H500" s="163" t="s">
        <v>10396</v>
      </c>
      <c r="I500" s="163" t="s">
        <v>5817</v>
      </c>
      <c r="J500" s="163" t="s">
        <v>5413</v>
      </c>
      <c r="K500" s="164" t="s">
        <v>195</v>
      </c>
      <c r="L500" s="165">
        <v>45829</v>
      </c>
      <c r="M500" s="163"/>
      <c r="N500" s="163"/>
      <c r="O500" s="163"/>
    </row>
    <row r="501" spans="1:15">
      <c r="A501" s="163"/>
      <c r="B501" s="163"/>
      <c r="C501" s="163" t="s">
        <v>2292</v>
      </c>
      <c r="D501" s="189" t="s">
        <v>11509</v>
      </c>
      <c r="E501" s="165">
        <v>45828</v>
      </c>
      <c r="F501" s="165">
        <v>45828</v>
      </c>
      <c r="G501" s="163" t="s">
        <v>5331</v>
      </c>
      <c r="H501" s="163" t="s">
        <v>10396</v>
      </c>
      <c r="I501" s="163" t="s">
        <v>5802</v>
      </c>
      <c r="J501" s="163" t="s">
        <v>11712</v>
      </c>
      <c r="K501" s="164" t="s">
        <v>195</v>
      </c>
      <c r="L501" s="165">
        <v>45829</v>
      </c>
      <c r="M501" s="163"/>
      <c r="N501" s="163"/>
      <c r="O501" s="163"/>
    </row>
    <row r="502" spans="1:15">
      <c r="A502" s="163"/>
      <c r="B502" s="163"/>
      <c r="C502" s="163" t="s">
        <v>2292</v>
      </c>
      <c r="D502" s="189" t="s">
        <v>11510</v>
      </c>
      <c r="E502" s="165">
        <v>45828</v>
      </c>
      <c r="F502" s="165">
        <v>45828</v>
      </c>
      <c r="G502" s="163" t="s">
        <v>5331</v>
      </c>
      <c r="H502" s="163" t="s">
        <v>9694</v>
      </c>
      <c r="I502" s="163" t="s">
        <v>5802</v>
      </c>
      <c r="J502" s="163" t="s">
        <v>11798</v>
      </c>
      <c r="K502" s="164" t="s">
        <v>195</v>
      </c>
      <c r="L502" s="165">
        <v>45829</v>
      </c>
      <c r="M502" s="163"/>
      <c r="N502" s="163"/>
      <c r="O502" s="163"/>
    </row>
    <row r="503" spans="1:15">
      <c r="A503" s="163"/>
      <c r="B503" s="163"/>
      <c r="C503" s="163"/>
      <c r="D503" s="189" t="s">
        <v>11511</v>
      </c>
      <c r="E503" s="165">
        <v>45829</v>
      </c>
      <c r="F503" s="165">
        <v>45829</v>
      </c>
      <c r="G503" s="163" t="s">
        <v>5369</v>
      </c>
      <c r="H503" s="163" t="s">
        <v>11588</v>
      </c>
      <c r="I503" s="163" t="s">
        <v>6273</v>
      </c>
      <c r="J503" s="163" t="s">
        <v>11864</v>
      </c>
      <c r="K503" s="164" t="s">
        <v>195</v>
      </c>
      <c r="L503" s="165">
        <v>45829</v>
      </c>
      <c r="M503" s="163"/>
      <c r="N503" s="163"/>
      <c r="O503" s="163"/>
    </row>
    <row r="504" spans="1:15">
      <c r="A504" s="163"/>
      <c r="B504" s="163"/>
      <c r="C504" s="163" t="s">
        <v>2292</v>
      </c>
      <c r="D504" s="189" t="s">
        <v>11512</v>
      </c>
      <c r="E504" s="165">
        <v>45829</v>
      </c>
      <c r="F504" s="165">
        <v>45829</v>
      </c>
      <c r="G504" s="163" t="s">
        <v>2015</v>
      </c>
      <c r="H504" s="163" t="s">
        <v>11775</v>
      </c>
      <c r="I504" s="163" t="s">
        <v>5802</v>
      </c>
      <c r="J504" s="163" t="s">
        <v>11724</v>
      </c>
      <c r="K504" s="164" t="s">
        <v>195</v>
      </c>
      <c r="L504" s="165">
        <v>45829</v>
      </c>
      <c r="M504" s="163"/>
      <c r="N504" s="163"/>
      <c r="O504" s="163"/>
    </row>
    <row r="505" spans="1:15">
      <c r="A505" s="163"/>
      <c r="B505" s="163"/>
      <c r="C505" s="163" t="s">
        <v>2292</v>
      </c>
      <c r="D505" s="189" t="s">
        <v>11513</v>
      </c>
      <c r="E505" s="165">
        <v>45829</v>
      </c>
      <c r="F505" s="165">
        <v>45829</v>
      </c>
      <c r="G505" s="163" t="s">
        <v>5331</v>
      </c>
      <c r="H505" s="163" t="s">
        <v>10396</v>
      </c>
      <c r="I505" s="163" t="s">
        <v>5802</v>
      </c>
      <c r="J505" s="163" t="s">
        <v>11724</v>
      </c>
      <c r="K505" s="164" t="s">
        <v>195</v>
      </c>
      <c r="L505" s="165">
        <v>45829</v>
      </c>
      <c r="M505" s="163"/>
      <c r="N505" s="163"/>
      <c r="O505" s="163"/>
    </row>
    <row r="506" spans="1:15">
      <c r="A506" s="163"/>
      <c r="B506" s="163"/>
      <c r="C506" s="163" t="s">
        <v>3440</v>
      </c>
      <c r="D506" s="189" t="s">
        <v>11514</v>
      </c>
      <c r="E506" s="165">
        <v>45829</v>
      </c>
      <c r="F506" s="165">
        <v>45829</v>
      </c>
      <c r="G506" s="163" t="s">
        <v>5331</v>
      </c>
      <c r="H506" s="163" t="s">
        <v>9694</v>
      </c>
      <c r="I506" s="163" t="s">
        <v>6273</v>
      </c>
      <c r="J506" s="163" t="s">
        <v>11028</v>
      </c>
      <c r="K506" s="164" t="s">
        <v>195</v>
      </c>
      <c r="L506" s="165">
        <v>45831</v>
      </c>
      <c r="M506" s="163"/>
      <c r="N506" s="163"/>
      <c r="O506" s="163"/>
    </row>
    <row r="507" spans="1:15">
      <c r="A507" s="163"/>
      <c r="B507" s="163"/>
      <c r="C507" s="163"/>
      <c r="D507" s="189" t="s">
        <v>11515</v>
      </c>
      <c r="E507" s="165">
        <v>45829</v>
      </c>
      <c r="F507" s="165">
        <v>45829</v>
      </c>
      <c r="G507" s="163" t="s">
        <v>2015</v>
      </c>
      <c r="H507" s="163" t="s">
        <v>11775</v>
      </c>
      <c r="I507" s="163" t="s">
        <v>5802</v>
      </c>
      <c r="J507" s="163" t="s">
        <v>11798</v>
      </c>
      <c r="K507" s="164" t="s">
        <v>195</v>
      </c>
      <c r="L507" s="165">
        <v>45831</v>
      </c>
      <c r="M507" s="163"/>
      <c r="N507" s="163"/>
      <c r="O507" s="163"/>
    </row>
    <row r="508" spans="1:15">
      <c r="A508" s="163"/>
      <c r="B508" s="163"/>
      <c r="C508" s="163" t="s">
        <v>2292</v>
      </c>
      <c r="D508" s="189" t="s">
        <v>11516</v>
      </c>
      <c r="E508" s="165">
        <v>45829</v>
      </c>
      <c r="F508" s="165">
        <v>45829</v>
      </c>
      <c r="G508" s="163" t="s">
        <v>5331</v>
      </c>
      <c r="H508" s="163" t="s">
        <v>10396</v>
      </c>
      <c r="I508" s="163" t="s">
        <v>5802</v>
      </c>
      <c r="J508" s="163" t="s">
        <v>11798</v>
      </c>
      <c r="K508" s="164" t="s">
        <v>195</v>
      </c>
      <c r="L508" s="165">
        <v>45831</v>
      </c>
      <c r="M508" s="163"/>
      <c r="N508" s="163"/>
      <c r="O508" s="163"/>
    </row>
    <row r="509" spans="1:15">
      <c r="A509" s="163"/>
      <c r="B509" s="163"/>
      <c r="C509" s="163" t="s">
        <v>2292</v>
      </c>
      <c r="D509" s="189" t="s">
        <v>11517</v>
      </c>
      <c r="E509" s="165">
        <v>45829</v>
      </c>
      <c r="F509" s="165">
        <v>45829</v>
      </c>
      <c r="G509" s="163" t="s">
        <v>5331</v>
      </c>
      <c r="H509" s="163" t="s">
        <v>9694</v>
      </c>
      <c r="I509" s="163" t="s">
        <v>5802</v>
      </c>
      <c r="J509" s="163" t="s">
        <v>11863</v>
      </c>
      <c r="K509" s="164" t="s">
        <v>195</v>
      </c>
      <c r="L509" s="165">
        <v>45831</v>
      </c>
      <c r="M509" s="163"/>
      <c r="N509" s="163"/>
      <c r="O509" s="163"/>
    </row>
    <row r="510" spans="1:15">
      <c r="A510" s="163"/>
      <c r="B510" s="163"/>
      <c r="C510" s="163" t="s">
        <v>3440</v>
      </c>
      <c r="D510" s="189" t="s">
        <v>11518</v>
      </c>
      <c r="E510" s="165">
        <v>45829</v>
      </c>
      <c r="F510" s="165">
        <v>45829</v>
      </c>
      <c r="G510" s="163" t="s">
        <v>5331</v>
      </c>
      <c r="H510" s="163" t="s">
        <v>9694</v>
      </c>
      <c r="I510" s="163" t="s">
        <v>6273</v>
      </c>
      <c r="J510" s="163" t="s">
        <v>11147</v>
      </c>
      <c r="K510" s="164" t="s">
        <v>195</v>
      </c>
      <c r="L510" s="165">
        <v>45831</v>
      </c>
      <c r="M510" s="163"/>
      <c r="N510" s="163"/>
      <c r="O510" s="163"/>
    </row>
    <row r="511" spans="1:15">
      <c r="A511" s="163"/>
      <c r="B511" s="163"/>
      <c r="C511" s="163" t="s">
        <v>2418</v>
      </c>
      <c r="D511" s="189" t="s">
        <v>11519</v>
      </c>
      <c r="E511" s="165">
        <v>45829</v>
      </c>
      <c r="F511" s="165">
        <v>45829</v>
      </c>
      <c r="G511" s="163" t="s">
        <v>2015</v>
      </c>
      <c r="H511" s="163" t="s">
        <v>11880</v>
      </c>
      <c r="I511" s="163" t="s">
        <v>5822</v>
      </c>
      <c r="J511" s="163" t="s">
        <v>11881</v>
      </c>
      <c r="K511" s="164" t="s">
        <v>195</v>
      </c>
      <c r="L511" s="165">
        <v>45832</v>
      </c>
      <c r="M511" s="163"/>
      <c r="N511" s="163"/>
      <c r="O511" s="163"/>
    </row>
    <row r="512" spans="1:15">
      <c r="A512" s="163"/>
      <c r="B512" s="163"/>
      <c r="C512" s="163" t="s">
        <v>3440</v>
      </c>
      <c r="D512" s="189" t="s">
        <v>11520</v>
      </c>
      <c r="E512" s="165">
        <v>45831</v>
      </c>
      <c r="F512" s="165">
        <v>45831</v>
      </c>
      <c r="G512" s="163" t="s">
        <v>2015</v>
      </c>
      <c r="H512" s="163" t="s">
        <v>10379</v>
      </c>
      <c r="I512" s="163" t="s">
        <v>6273</v>
      </c>
      <c r="J512" s="163" t="s">
        <v>11028</v>
      </c>
      <c r="K512" s="164" t="s">
        <v>195</v>
      </c>
      <c r="L512" s="165">
        <v>45831</v>
      </c>
      <c r="M512" s="163"/>
      <c r="N512" s="163"/>
      <c r="O512" s="163"/>
    </row>
    <row r="513" spans="1:15">
      <c r="A513" s="163"/>
      <c r="B513" s="163"/>
      <c r="C513" s="163" t="s">
        <v>3440</v>
      </c>
      <c r="D513" s="189" t="s">
        <v>11521</v>
      </c>
      <c r="E513" s="165">
        <v>45831</v>
      </c>
      <c r="F513" s="165">
        <v>45831</v>
      </c>
      <c r="G513" s="163" t="s">
        <v>5331</v>
      </c>
      <c r="H513" s="163" t="s">
        <v>9694</v>
      </c>
      <c r="I513" s="163" t="s">
        <v>6273</v>
      </c>
      <c r="J513" s="163" t="s">
        <v>9193</v>
      </c>
      <c r="K513" s="164" t="s">
        <v>459</v>
      </c>
      <c r="L513" s="164"/>
      <c r="M513" s="163"/>
      <c r="N513" s="163"/>
      <c r="O513" s="163"/>
    </row>
    <row r="514" spans="1:15">
      <c r="A514" s="163"/>
      <c r="B514" s="163"/>
      <c r="C514" s="163"/>
      <c r="D514" s="189" t="s">
        <v>11522</v>
      </c>
      <c r="E514" s="164"/>
      <c r="F514" s="164"/>
      <c r="G514" s="163"/>
      <c r="H514" s="163"/>
      <c r="I514" s="163"/>
      <c r="J514" s="163"/>
      <c r="K514" s="164"/>
      <c r="L514" s="164"/>
      <c r="M514" s="163"/>
      <c r="N514" s="163"/>
      <c r="O514" s="163"/>
    </row>
    <row r="515" spans="1:15">
      <c r="A515" s="163"/>
      <c r="B515" s="163"/>
      <c r="C515" s="163" t="s">
        <v>2292</v>
      </c>
      <c r="D515" s="189" t="s">
        <v>11523</v>
      </c>
      <c r="E515" s="165">
        <v>45831</v>
      </c>
      <c r="F515" s="165">
        <v>45831</v>
      </c>
      <c r="G515" s="163" t="s">
        <v>2015</v>
      </c>
      <c r="H515" s="163" t="s">
        <v>10332</v>
      </c>
      <c r="I515" s="163" t="s">
        <v>5802</v>
      </c>
      <c r="J515" s="163" t="s">
        <v>5413</v>
      </c>
      <c r="K515" s="164" t="s">
        <v>195</v>
      </c>
      <c r="L515" s="165">
        <v>45832</v>
      </c>
      <c r="M515" s="163"/>
      <c r="N515" s="163"/>
      <c r="O515" s="163"/>
    </row>
    <row r="516" spans="1:15">
      <c r="A516" s="163"/>
      <c r="B516" s="163"/>
      <c r="C516" s="163" t="s">
        <v>3440</v>
      </c>
      <c r="D516" s="189" t="s">
        <v>11524</v>
      </c>
      <c r="E516" s="165">
        <v>45831</v>
      </c>
      <c r="F516" s="165">
        <v>45831</v>
      </c>
      <c r="G516" s="163" t="s">
        <v>5331</v>
      </c>
      <c r="H516" s="163" t="s">
        <v>10396</v>
      </c>
      <c r="I516" s="163" t="s">
        <v>6273</v>
      </c>
      <c r="J516" s="163" t="s">
        <v>11028</v>
      </c>
      <c r="K516" s="164" t="s">
        <v>195</v>
      </c>
      <c r="L516" s="165">
        <v>45832</v>
      </c>
      <c r="M516" s="163"/>
      <c r="N516" s="163"/>
      <c r="O516" s="163"/>
    </row>
    <row r="517" spans="1:15">
      <c r="A517" s="163"/>
      <c r="B517" s="163"/>
      <c r="C517" s="163" t="s">
        <v>2292</v>
      </c>
      <c r="D517" s="189" t="s">
        <v>11525</v>
      </c>
      <c r="E517" s="165">
        <v>45832</v>
      </c>
      <c r="F517" s="165">
        <v>45832</v>
      </c>
      <c r="G517" s="163" t="s">
        <v>5331</v>
      </c>
      <c r="H517" s="163" t="s">
        <v>10152</v>
      </c>
      <c r="I517" s="163" t="s">
        <v>5802</v>
      </c>
      <c r="J517" s="163" t="s">
        <v>5413</v>
      </c>
      <c r="K517" s="164" t="s">
        <v>195</v>
      </c>
      <c r="L517" s="165">
        <v>45833</v>
      </c>
      <c r="M517" s="163"/>
      <c r="N517" s="163"/>
      <c r="O517" s="163"/>
    </row>
    <row r="518" spans="1:15">
      <c r="A518" s="163"/>
      <c r="B518" s="163"/>
      <c r="C518" s="163" t="s">
        <v>2418</v>
      </c>
      <c r="D518" s="189" t="s">
        <v>11526</v>
      </c>
      <c r="E518" s="165">
        <v>45832</v>
      </c>
      <c r="F518" s="165">
        <v>45832</v>
      </c>
      <c r="G518" s="163" t="s">
        <v>5331</v>
      </c>
      <c r="H518" s="163" t="s">
        <v>9694</v>
      </c>
      <c r="I518" s="163" t="s">
        <v>5822</v>
      </c>
      <c r="J518" s="163" t="s">
        <v>11798</v>
      </c>
      <c r="K518" s="164" t="s">
        <v>459</v>
      </c>
      <c r="L518" s="164"/>
      <c r="M518" s="163"/>
      <c r="N518" s="163"/>
      <c r="O518" s="163"/>
    </row>
    <row r="519" spans="1:15">
      <c r="A519" s="163"/>
      <c r="B519" s="163"/>
      <c r="C519" s="163" t="s">
        <v>3440</v>
      </c>
      <c r="D519" s="189" t="s">
        <v>11527</v>
      </c>
      <c r="E519" s="165">
        <v>45832</v>
      </c>
      <c r="F519" s="165">
        <v>45832</v>
      </c>
      <c r="G519" s="163" t="s">
        <v>5331</v>
      </c>
      <c r="H519" s="163" t="s">
        <v>9694</v>
      </c>
      <c r="I519" s="163" t="s">
        <v>6273</v>
      </c>
      <c r="J519" s="163" t="s">
        <v>11041</v>
      </c>
      <c r="K519" s="164" t="s">
        <v>195</v>
      </c>
      <c r="L519" s="165">
        <v>45833</v>
      </c>
      <c r="M519" s="163"/>
      <c r="N519" s="163"/>
      <c r="O519" s="163"/>
    </row>
    <row r="520" spans="1:15">
      <c r="A520" s="163"/>
      <c r="B520" s="163"/>
      <c r="C520" s="163" t="s">
        <v>3440</v>
      </c>
      <c r="D520" s="189" t="s">
        <v>11528</v>
      </c>
      <c r="E520" s="165">
        <v>45833</v>
      </c>
      <c r="F520" s="165">
        <v>45833</v>
      </c>
      <c r="G520" s="163" t="s">
        <v>2015</v>
      </c>
      <c r="H520" s="163" t="s">
        <v>10379</v>
      </c>
      <c r="I520" s="163" t="s">
        <v>6273</v>
      </c>
      <c r="J520" s="163" t="s">
        <v>11147</v>
      </c>
      <c r="K520" s="164" t="s">
        <v>195</v>
      </c>
      <c r="L520" s="165">
        <v>45833</v>
      </c>
      <c r="M520" s="163"/>
      <c r="N520" s="163"/>
      <c r="O520" s="163"/>
    </row>
    <row r="521" spans="1:15">
      <c r="A521" s="163"/>
      <c r="B521" s="163"/>
      <c r="C521" s="163" t="s">
        <v>3440</v>
      </c>
      <c r="D521" s="189" t="s">
        <v>11529</v>
      </c>
      <c r="E521" s="165">
        <v>45833</v>
      </c>
      <c r="F521" s="165">
        <v>45833</v>
      </c>
      <c r="G521" s="163" t="s">
        <v>5331</v>
      </c>
      <c r="H521" s="163" t="s">
        <v>10152</v>
      </c>
      <c r="I521" s="163" t="s">
        <v>6273</v>
      </c>
      <c r="J521" s="163" t="s">
        <v>11147</v>
      </c>
      <c r="K521" s="164" t="s">
        <v>195</v>
      </c>
      <c r="L521" s="165">
        <v>45833</v>
      </c>
      <c r="M521" s="163"/>
      <c r="N521" s="163"/>
      <c r="O521" s="163"/>
    </row>
    <row r="522" spans="1:15">
      <c r="A522" s="163"/>
      <c r="B522" s="163"/>
      <c r="C522" s="163" t="s">
        <v>7094</v>
      </c>
      <c r="D522" s="189" t="s">
        <v>11530</v>
      </c>
      <c r="E522" s="165">
        <v>45833</v>
      </c>
      <c r="F522" s="165">
        <v>45833</v>
      </c>
      <c r="G522" s="163" t="s">
        <v>5331</v>
      </c>
      <c r="H522" s="163" t="s">
        <v>9694</v>
      </c>
      <c r="I522" s="163" t="s">
        <v>7096</v>
      </c>
      <c r="J522" s="163" t="s">
        <v>10898</v>
      </c>
      <c r="K522" s="164" t="s">
        <v>195</v>
      </c>
      <c r="L522" s="165">
        <v>45834</v>
      </c>
      <c r="M522" s="163"/>
      <c r="N522" s="163"/>
      <c r="O522" s="163"/>
    </row>
    <row r="523" spans="1:15">
      <c r="A523" s="163"/>
      <c r="B523" s="163"/>
      <c r="C523" s="163" t="s">
        <v>3641</v>
      </c>
      <c r="D523" s="189" t="s">
        <v>11531</v>
      </c>
      <c r="E523" s="165">
        <v>45833</v>
      </c>
      <c r="F523" s="165">
        <v>45833</v>
      </c>
      <c r="G523" s="163" t="s">
        <v>5369</v>
      </c>
      <c r="H523" s="163" t="s">
        <v>11882</v>
      </c>
      <c r="I523" s="163" t="s">
        <v>6698</v>
      </c>
      <c r="J523" s="163" t="s">
        <v>11883</v>
      </c>
      <c r="K523" s="164" t="s">
        <v>195</v>
      </c>
      <c r="L523" s="165">
        <v>45836</v>
      </c>
      <c r="M523" s="163"/>
      <c r="N523" s="163"/>
      <c r="O523" s="163"/>
    </row>
    <row r="524" spans="1:15">
      <c r="A524" s="163"/>
      <c r="B524" s="163"/>
      <c r="C524" s="163"/>
      <c r="D524" s="189" t="s">
        <v>11532</v>
      </c>
      <c r="E524" s="164"/>
      <c r="F524" s="164"/>
      <c r="G524" s="163"/>
      <c r="H524" s="163"/>
      <c r="I524" s="163"/>
      <c r="J524" s="163"/>
      <c r="K524" s="164"/>
      <c r="L524" s="164"/>
      <c r="M524" s="163"/>
      <c r="N524" s="163"/>
      <c r="O524" s="163"/>
    </row>
    <row r="525" spans="1:15">
      <c r="A525" s="163"/>
      <c r="B525" s="163"/>
      <c r="C525" s="163"/>
      <c r="D525" s="189" t="s">
        <v>11533</v>
      </c>
      <c r="E525" s="164"/>
      <c r="F525" s="164"/>
      <c r="G525" s="163"/>
      <c r="H525" s="163"/>
      <c r="I525" s="163"/>
      <c r="J525" s="163"/>
      <c r="K525" s="164"/>
      <c r="L525" s="164"/>
      <c r="M525" s="163"/>
      <c r="N525" s="163"/>
      <c r="O525" s="163"/>
    </row>
    <row r="526" spans="1:15">
      <c r="A526" s="163"/>
      <c r="B526" s="163"/>
      <c r="C526" s="163" t="s">
        <v>3440</v>
      </c>
      <c r="D526" s="189" t="s">
        <v>11534</v>
      </c>
      <c r="E526" s="165">
        <v>45835</v>
      </c>
      <c r="F526" s="165">
        <v>45835</v>
      </c>
      <c r="G526" s="163" t="s">
        <v>11858</v>
      </c>
      <c r="H526" s="163" t="s">
        <v>11859</v>
      </c>
      <c r="I526" s="163" t="s">
        <v>6273</v>
      </c>
      <c r="J526" s="163" t="s">
        <v>11860</v>
      </c>
      <c r="K526" s="164" t="s">
        <v>195</v>
      </c>
      <c r="L526" s="165">
        <v>45832</v>
      </c>
      <c r="M526" s="163"/>
      <c r="N526" s="163"/>
      <c r="O526" s="163"/>
    </row>
    <row r="527" spans="1:15">
      <c r="A527" s="163"/>
      <c r="B527" s="163"/>
      <c r="C527" s="163" t="s">
        <v>7094</v>
      </c>
      <c r="D527" s="189" t="s">
        <v>11535</v>
      </c>
      <c r="E527" s="165">
        <v>45835</v>
      </c>
      <c r="F527" s="165">
        <v>45835</v>
      </c>
      <c r="G527" s="163" t="s">
        <v>5331</v>
      </c>
      <c r="H527" s="163" t="s">
        <v>9694</v>
      </c>
      <c r="I527" s="163" t="s">
        <v>7096</v>
      </c>
      <c r="J527" s="163" t="s">
        <v>11861</v>
      </c>
      <c r="K527" s="164" t="s">
        <v>459</v>
      </c>
      <c r="L527" s="164"/>
      <c r="M527" s="163"/>
      <c r="N527" s="163"/>
      <c r="O527" s="163"/>
    </row>
    <row r="528" spans="1:15">
      <c r="A528" s="163"/>
      <c r="B528" s="163"/>
      <c r="C528" s="163" t="s">
        <v>2418</v>
      </c>
      <c r="D528" s="189" t="s">
        <v>11536</v>
      </c>
      <c r="E528" s="165">
        <v>45835</v>
      </c>
      <c r="F528" s="165">
        <v>45835</v>
      </c>
      <c r="G528" s="163" t="s">
        <v>5331</v>
      </c>
      <c r="H528" s="163" t="s">
        <v>9694</v>
      </c>
      <c r="I528" s="163" t="s">
        <v>5822</v>
      </c>
      <c r="J528" s="163" t="s">
        <v>11862</v>
      </c>
      <c r="K528" s="164" t="s">
        <v>195</v>
      </c>
      <c r="L528" s="165">
        <v>45836</v>
      </c>
      <c r="M528" s="163"/>
      <c r="N528" s="163"/>
      <c r="O528" s="163"/>
    </row>
    <row r="529" spans="1:15">
      <c r="A529" s="163"/>
      <c r="B529" s="163"/>
      <c r="C529" s="163" t="s">
        <v>3440</v>
      </c>
      <c r="D529" s="189" t="s">
        <v>11537</v>
      </c>
      <c r="E529" s="165">
        <v>45835</v>
      </c>
      <c r="F529" s="165">
        <v>45835</v>
      </c>
      <c r="G529" s="163" t="s">
        <v>5331</v>
      </c>
      <c r="H529" s="163" t="s">
        <v>10396</v>
      </c>
      <c r="I529" s="163" t="s">
        <v>6273</v>
      </c>
      <c r="J529" s="163" t="s">
        <v>11860</v>
      </c>
      <c r="K529" s="164" t="s">
        <v>195</v>
      </c>
      <c r="L529" s="165">
        <v>45836</v>
      </c>
      <c r="M529" s="163"/>
      <c r="N529" s="163"/>
      <c r="O529" s="163"/>
    </row>
    <row r="530" spans="1:15">
      <c r="A530" s="163"/>
      <c r="B530" s="163"/>
      <c r="C530" s="163" t="s">
        <v>2418</v>
      </c>
      <c r="D530" s="189" t="s">
        <v>11538</v>
      </c>
      <c r="E530" s="165">
        <v>45835</v>
      </c>
      <c r="F530" s="165">
        <v>45835</v>
      </c>
      <c r="G530" s="163" t="s">
        <v>5331</v>
      </c>
      <c r="H530" s="163" t="s">
        <v>9694</v>
      </c>
      <c r="I530" s="163" t="s">
        <v>5822</v>
      </c>
      <c r="J530" s="163" t="s">
        <v>11863</v>
      </c>
      <c r="K530" s="164" t="s">
        <v>195</v>
      </c>
      <c r="L530" s="165">
        <v>45836</v>
      </c>
      <c r="M530" s="163"/>
      <c r="N530" s="163"/>
      <c r="O530" s="163"/>
    </row>
    <row r="531" spans="1:15">
      <c r="A531" s="163"/>
      <c r="B531" s="163"/>
      <c r="C531" s="163" t="s">
        <v>3641</v>
      </c>
      <c r="D531" s="189" t="s">
        <v>11539</v>
      </c>
      <c r="E531" s="165">
        <v>45835</v>
      </c>
      <c r="F531" s="165">
        <v>45835</v>
      </c>
      <c r="G531" s="163" t="s">
        <v>5331</v>
      </c>
      <c r="H531" s="163" t="s">
        <v>9694</v>
      </c>
      <c r="I531" s="163" t="s">
        <v>6698</v>
      </c>
      <c r="J531" s="163" t="s">
        <v>11147</v>
      </c>
      <c r="K531" s="164" t="s">
        <v>195</v>
      </c>
      <c r="L531" s="165">
        <v>45836</v>
      </c>
      <c r="M531" s="163"/>
      <c r="N531" s="163"/>
      <c r="O531" s="163"/>
    </row>
    <row r="532" spans="1:15">
      <c r="A532" s="163"/>
      <c r="B532" s="163"/>
      <c r="C532" s="163"/>
      <c r="D532" s="189" t="s">
        <v>11540</v>
      </c>
      <c r="E532" s="165"/>
      <c r="F532" s="165"/>
      <c r="G532" s="163"/>
      <c r="H532" s="163"/>
      <c r="I532" s="163"/>
      <c r="J532" s="163"/>
      <c r="K532" s="164"/>
      <c r="L532" s="164"/>
      <c r="M532" s="163"/>
      <c r="N532" s="163"/>
      <c r="O532" s="163"/>
    </row>
    <row r="533" spans="1:15">
      <c r="A533" s="163"/>
      <c r="B533" s="163"/>
      <c r="C533" s="163" t="s">
        <v>2418</v>
      </c>
      <c r="D533" s="189" t="s">
        <v>11541</v>
      </c>
      <c r="E533" s="165">
        <v>45836</v>
      </c>
      <c r="F533" s="165">
        <v>45836</v>
      </c>
      <c r="G533" s="163" t="s">
        <v>5331</v>
      </c>
      <c r="H533" s="163" t="s">
        <v>10396</v>
      </c>
      <c r="I533" s="163" t="s">
        <v>5822</v>
      </c>
      <c r="J533" s="163" t="s">
        <v>11370</v>
      </c>
      <c r="K533" s="164" t="s">
        <v>195</v>
      </c>
      <c r="L533" s="165">
        <v>45838</v>
      </c>
      <c r="M533" s="163"/>
      <c r="N533" s="163"/>
      <c r="O533" s="163"/>
    </row>
    <row r="534" spans="1:15">
      <c r="A534" s="163"/>
      <c r="B534" s="163"/>
      <c r="C534" s="163" t="s">
        <v>2418</v>
      </c>
      <c r="D534" s="189" t="s">
        <v>11542</v>
      </c>
      <c r="E534" s="165">
        <v>45836</v>
      </c>
      <c r="F534" s="165">
        <v>45836</v>
      </c>
      <c r="G534" s="163" t="s">
        <v>2015</v>
      </c>
      <c r="H534" s="163" t="s">
        <v>11859</v>
      </c>
      <c r="I534" s="163" t="s">
        <v>5822</v>
      </c>
      <c r="J534" s="163" t="s">
        <v>11876</v>
      </c>
      <c r="K534" s="164" t="s">
        <v>459</v>
      </c>
      <c r="L534" s="164"/>
      <c r="M534" s="163"/>
      <c r="N534" s="163"/>
      <c r="O534" s="163"/>
    </row>
    <row r="535" spans="1:15">
      <c r="A535" s="163"/>
      <c r="B535" s="163"/>
      <c r="C535" s="163" t="s">
        <v>6464</v>
      </c>
      <c r="D535" s="189" t="s">
        <v>11543</v>
      </c>
      <c r="E535" s="165">
        <v>45836</v>
      </c>
      <c r="F535" s="165">
        <v>45836</v>
      </c>
      <c r="G535" s="163" t="s">
        <v>5369</v>
      </c>
      <c r="H535" s="163" t="s">
        <v>11882</v>
      </c>
      <c r="I535" s="163" t="s">
        <v>6610</v>
      </c>
      <c r="J535" s="163" t="s">
        <v>11864</v>
      </c>
      <c r="K535" s="164" t="s">
        <v>195</v>
      </c>
      <c r="L535" s="165">
        <v>45846</v>
      </c>
      <c r="M535" s="163"/>
      <c r="N535" s="163"/>
      <c r="O535" s="163"/>
    </row>
    <row r="536" spans="1:15">
      <c r="A536" s="163"/>
      <c r="B536" s="163"/>
      <c r="C536" s="163" t="s">
        <v>2418</v>
      </c>
      <c r="D536" s="189" t="s">
        <v>11544</v>
      </c>
      <c r="E536" s="165">
        <v>45836</v>
      </c>
      <c r="F536" s="165">
        <v>45836</v>
      </c>
      <c r="G536" s="163" t="s">
        <v>5331</v>
      </c>
      <c r="H536" s="163" t="s">
        <v>10396</v>
      </c>
      <c r="I536" s="163" t="s">
        <v>5822</v>
      </c>
      <c r="J536" s="163" t="s">
        <v>11876</v>
      </c>
      <c r="K536" s="164" t="s">
        <v>195</v>
      </c>
      <c r="L536" s="165">
        <v>45838</v>
      </c>
      <c r="M536" s="163"/>
      <c r="N536" s="163"/>
      <c r="O536" s="163"/>
    </row>
    <row r="537" spans="1:15">
      <c r="A537" s="163"/>
      <c r="B537" s="163"/>
      <c r="C537" s="163"/>
      <c r="D537" s="189"/>
      <c r="E537" s="165"/>
      <c r="F537" s="165"/>
      <c r="G537" s="163"/>
      <c r="H537" s="163"/>
      <c r="I537" s="163"/>
      <c r="J537" s="163"/>
      <c r="K537" s="164"/>
      <c r="L537" s="165"/>
      <c r="M537" s="163"/>
      <c r="N537" s="163"/>
      <c r="O537" s="163"/>
    </row>
    <row r="538" spans="1:15">
      <c r="A538" s="163"/>
      <c r="B538" s="163"/>
      <c r="C538" s="163" t="s">
        <v>2418</v>
      </c>
      <c r="D538" s="189" t="s">
        <v>11545</v>
      </c>
      <c r="E538" s="165">
        <v>45836</v>
      </c>
      <c r="F538" s="165">
        <v>45836</v>
      </c>
      <c r="G538" s="163" t="s">
        <v>2015</v>
      </c>
      <c r="H538" s="163" t="s">
        <v>11859</v>
      </c>
      <c r="I538" s="163" t="s">
        <v>5822</v>
      </c>
      <c r="J538" s="163" t="s">
        <v>11884</v>
      </c>
      <c r="K538" s="164" t="s">
        <v>459</v>
      </c>
      <c r="L538" s="164"/>
      <c r="M538" s="163"/>
      <c r="N538" s="163"/>
      <c r="O538" s="163"/>
    </row>
    <row r="539" spans="1:15">
      <c r="A539" s="163"/>
      <c r="B539" s="163"/>
      <c r="C539" s="163" t="s">
        <v>2418</v>
      </c>
      <c r="D539" s="189" t="s">
        <v>11546</v>
      </c>
      <c r="E539" s="165">
        <v>45836</v>
      </c>
      <c r="F539" s="165">
        <v>45836</v>
      </c>
      <c r="G539" s="163" t="s">
        <v>5331</v>
      </c>
      <c r="H539" s="163" t="s">
        <v>10396</v>
      </c>
      <c r="I539" s="163" t="s">
        <v>5822</v>
      </c>
      <c r="J539" s="163" t="s">
        <v>11884</v>
      </c>
      <c r="K539" s="164" t="s">
        <v>195</v>
      </c>
      <c r="L539" s="165">
        <v>45839</v>
      </c>
      <c r="M539" s="163"/>
      <c r="N539" s="163"/>
      <c r="O539" s="163"/>
    </row>
    <row r="540" spans="1:15" s="228" customFormat="1">
      <c r="A540" s="221"/>
      <c r="B540" s="221"/>
      <c r="C540" s="221" t="s">
        <v>2418</v>
      </c>
      <c r="D540" s="215" t="s">
        <v>11892</v>
      </c>
      <c r="E540" s="222">
        <v>45838</v>
      </c>
      <c r="F540" s="222">
        <v>45838</v>
      </c>
      <c r="G540" s="221" t="s">
        <v>5331</v>
      </c>
      <c r="H540" s="221" t="s">
        <v>10396</v>
      </c>
      <c r="I540" s="221" t="s">
        <v>5822</v>
      </c>
      <c r="J540" s="221" t="s">
        <v>11884</v>
      </c>
      <c r="K540" s="229" t="s">
        <v>459</v>
      </c>
      <c r="L540" s="229"/>
      <c r="M540" s="221"/>
      <c r="N540" s="221"/>
      <c r="O540" s="221"/>
    </row>
    <row r="541" spans="1:15">
      <c r="A541" s="163"/>
      <c r="B541" s="163"/>
      <c r="C541" s="163" t="s">
        <v>3641</v>
      </c>
      <c r="D541" s="189" t="s">
        <v>11547</v>
      </c>
      <c r="E541" s="165">
        <v>45836</v>
      </c>
      <c r="F541" s="165">
        <v>45836</v>
      </c>
      <c r="G541" s="163" t="s">
        <v>5331</v>
      </c>
      <c r="H541" s="163" t="s">
        <v>10396</v>
      </c>
      <c r="I541" s="163" t="s">
        <v>6698</v>
      </c>
      <c r="J541" s="163" t="s">
        <v>11028</v>
      </c>
      <c r="K541" s="164" t="s">
        <v>195</v>
      </c>
      <c r="L541" s="165">
        <v>45839</v>
      </c>
      <c r="M541" s="163"/>
      <c r="N541" s="163"/>
      <c r="O541" s="163"/>
    </row>
    <row r="542" spans="1:15">
      <c r="A542" s="163"/>
      <c r="B542" s="163"/>
      <c r="C542" s="163" t="s">
        <v>3641</v>
      </c>
      <c r="D542" s="189" t="s">
        <v>11548</v>
      </c>
      <c r="E542" s="165">
        <v>45836</v>
      </c>
      <c r="F542" s="165">
        <v>45836</v>
      </c>
      <c r="G542" s="163" t="s">
        <v>2015</v>
      </c>
      <c r="H542" s="163" t="s">
        <v>11859</v>
      </c>
      <c r="I542" s="163" t="s">
        <v>6698</v>
      </c>
      <c r="J542" s="163" t="s">
        <v>11885</v>
      </c>
      <c r="K542" s="164" t="s">
        <v>459</v>
      </c>
      <c r="L542" s="164"/>
      <c r="M542" s="163"/>
      <c r="N542" s="163"/>
      <c r="O542" s="163"/>
    </row>
    <row r="543" spans="1:15">
      <c r="A543" s="163"/>
      <c r="B543" s="163"/>
      <c r="C543" s="163" t="s">
        <v>3641</v>
      </c>
      <c r="D543" s="189" t="s">
        <v>11549</v>
      </c>
      <c r="E543" s="165">
        <v>45836</v>
      </c>
      <c r="F543" s="165">
        <v>45836</v>
      </c>
      <c r="G543" s="163" t="s">
        <v>5331</v>
      </c>
      <c r="H543" s="163" t="s">
        <v>10396</v>
      </c>
      <c r="I543" s="163" t="s">
        <v>6698</v>
      </c>
      <c r="J543" s="163" t="s">
        <v>11885</v>
      </c>
      <c r="K543" s="164" t="s">
        <v>195</v>
      </c>
      <c r="L543" s="165">
        <v>45840</v>
      </c>
      <c r="M543" s="163"/>
      <c r="N543" s="163"/>
      <c r="O543" s="163"/>
    </row>
    <row r="544" spans="1:15" s="228" customFormat="1">
      <c r="A544" s="221"/>
      <c r="B544" s="221"/>
      <c r="C544" s="221" t="s">
        <v>3641</v>
      </c>
      <c r="D544" s="215" t="s">
        <v>11891</v>
      </c>
      <c r="E544" s="222">
        <v>45838</v>
      </c>
      <c r="F544" s="222">
        <v>45838</v>
      </c>
      <c r="G544" s="221" t="s">
        <v>5331</v>
      </c>
      <c r="H544" s="221" t="s">
        <v>10396</v>
      </c>
      <c r="I544" s="221" t="s">
        <v>6698</v>
      </c>
      <c r="J544" s="221" t="s">
        <v>11885</v>
      </c>
      <c r="K544" s="229" t="s">
        <v>459</v>
      </c>
      <c r="L544" s="229"/>
      <c r="M544" s="221"/>
      <c r="N544" s="221"/>
      <c r="O544" s="221"/>
    </row>
    <row r="545" spans="1:15">
      <c r="A545" s="163"/>
      <c r="B545" s="163"/>
      <c r="C545" s="163" t="s">
        <v>2800</v>
      </c>
      <c r="D545" s="189" t="s">
        <v>11550</v>
      </c>
      <c r="E545" s="165">
        <v>45836</v>
      </c>
      <c r="F545" s="165">
        <v>45836</v>
      </c>
      <c r="G545" s="163" t="s">
        <v>5331</v>
      </c>
      <c r="H545" s="163" t="s">
        <v>9694</v>
      </c>
      <c r="I545" s="163" t="s">
        <v>5918</v>
      </c>
      <c r="J545" s="163" t="s">
        <v>11370</v>
      </c>
      <c r="K545" s="164" t="s">
        <v>195</v>
      </c>
      <c r="L545" s="165">
        <v>45838</v>
      </c>
      <c r="M545" s="163"/>
      <c r="N545" s="163"/>
      <c r="O545" s="163"/>
    </row>
    <row r="546" spans="1:15">
      <c r="A546" s="163"/>
      <c r="B546" s="163"/>
      <c r="C546" s="163" t="s">
        <v>3641</v>
      </c>
      <c r="D546" s="189" t="s">
        <v>11551</v>
      </c>
      <c r="E546" s="165">
        <v>45836</v>
      </c>
      <c r="F546" s="165">
        <v>45836</v>
      </c>
      <c r="G546" s="163" t="s">
        <v>5331</v>
      </c>
      <c r="H546" s="163" t="s">
        <v>9694</v>
      </c>
      <c r="I546" s="163" t="s">
        <v>6698</v>
      </c>
      <c r="J546" s="163" t="s">
        <v>11886</v>
      </c>
      <c r="K546" s="164" t="s">
        <v>298</v>
      </c>
      <c r="L546" s="165" t="s">
        <v>11746</v>
      </c>
      <c r="M546" s="163"/>
      <c r="N546" s="163"/>
      <c r="O546" s="163"/>
    </row>
    <row r="547" spans="1:15" s="228" customFormat="1">
      <c r="A547" s="221"/>
      <c r="B547" s="221"/>
      <c r="C547" s="221" t="s">
        <v>3641</v>
      </c>
      <c r="D547" s="215" t="s">
        <v>11551</v>
      </c>
      <c r="E547" s="222">
        <v>45836</v>
      </c>
      <c r="F547" s="222">
        <v>45836</v>
      </c>
      <c r="G547" s="221" t="s">
        <v>5331</v>
      </c>
      <c r="H547" s="221" t="s">
        <v>9694</v>
      </c>
      <c r="I547" s="221" t="s">
        <v>6698</v>
      </c>
      <c r="J547" s="221" t="s">
        <v>11886</v>
      </c>
      <c r="K547" s="164" t="s">
        <v>195</v>
      </c>
      <c r="L547" s="165">
        <v>45839</v>
      </c>
      <c r="M547" s="221"/>
      <c r="N547" s="221"/>
      <c r="O547" s="221"/>
    </row>
    <row r="548" spans="1:15">
      <c r="A548" s="163"/>
      <c r="B548" s="163"/>
      <c r="C548" s="163" t="s">
        <v>3641</v>
      </c>
      <c r="D548" s="189" t="s">
        <v>11552</v>
      </c>
      <c r="E548" s="165">
        <v>45838</v>
      </c>
      <c r="F548" s="165">
        <v>45838</v>
      </c>
      <c r="G548" s="163" t="s">
        <v>5331</v>
      </c>
      <c r="H548" s="163" t="s">
        <v>9694</v>
      </c>
      <c r="I548" s="163" t="s">
        <v>6698</v>
      </c>
      <c r="J548" s="163" t="s">
        <v>11887</v>
      </c>
      <c r="K548" s="164" t="s">
        <v>195</v>
      </c>
      <c r="L548" s="165">
        <v>45838</v>
      </c>
      <c r="M548" s="163"/>
      <c r="N548" s="163"/>
      <c r="O548" s="163"/>
    </row>
    <row r="549" spans="1:15">
      <c r="A549" s="163"/>
      <c r="B549" s="163"/>
      <c r="C549" s="163" t="s">
        <v>3408</v>
      </c>
      <c r="D549" s="189" t="s">
        <v>11553</v>
      </c>
      <c r="E549" s="165">
        <v>45838</v>
      </c>
      <c r="F549" s="165">
        <v>45838</v>
      </c>
      <c r="G549" s="163" t="s">
        <v>5406</v>
      </c>
      <c r="H549" s="163" t="s">
        <v>11893</v>
      </c>
      <c r="I549" s="163" t="s">
        <v>5949</v>
      </c>
      <c r="J549" s="163" t="s">
        <v>11864</v>
      </c>
      <c r="K549" s="164" t="s">
        <v>195</v>
      </c>
      <c r="L549" s="164"/>
      <c r="M549" s="163"/>
      <c r="N549" s="163"/>
      <c r="O549" s="163"/>
    </row>
    <row r="550" spans="1:15">
      <c r="A550" s="163"/>
      <c r="B550" s="163"/>
      <c r="C550" s="163" t="s">
        <v>3408</v>
      </c>
      <c r="D550" s="189" t="s">
        <v>15212</v>
      </c>
      <c r="E550" s="165">
        <v>45961</v>
      </c>
      <c r="F550" s="165">
        <v>45961</v>
      </c>
      <c r="G550" s="163" t="s">
        <v>5406</v>
      </c>
      <c r="H550" s="163" t="s">
        <v>11893</v>
      </c>
      <c r="I550" s="163" t="s">
        <v>5949</v>
      </c>
      <c r="J550" s="163" t="s">
        <v>11864</v>
      </c>
      <c r="K550" s="164" t="s">
        <v>195</v>
      </c>
      <c r="L550" s="165">
        <v>45962</v>
      </c>
      <c r="M550" s="163"/>
      <c r="N550" s="163"/>
      <c r="O550" s="163"/>
    </row>
    <row r="551" spans="1:15">
      <c r="A551" s="163"/>
      <c r="B551" s="163"/>
      <c r="C551" s="163" t="s">
        <v>3440</v>
      </c>
      <c r="D551" s="189" t="s">
        <v>11554</v>
      </c>
      <c r="E551" s="165">
        <v>45838</v>
      </c>
      <c r="F551" s="165">
        <v>45838</v>
      </c>
      <c r="G551" s="163" t="s">
        <v>5406</v>
      </c>
      <c r="H551" s="163" t="s">
        <v>11893</v>
      </c>
      <c r="I551" s="163" t="s">
        <v>6273</v>
      </c>
      <c r="J551" s="163" t="s">
        <v>11864</v>
      </c>
      <c r="K551" s="164" t="s">
        <v>195</v>
      </c>
      <c r="L551" s="164"/>
      <c r="M551" s="163"/>
      <c r="N551" s="163"/>
      <c r="O551" s="163"/>
    </row>
    <row r="552" spans="1:15">
      <c r="A552" s="163"/>
      <c r="B552" s="163"/>
      <c r="C552" s="163" t="s">
        <v>3440</v>
      </c>
      <c r="D552" s="189" t="s">
        <v>15213</v>
      </c>
      <c r="E552" s="165">
        <v>45961</v>
      </c>
      <c r="F552" s="165">
        <v>45961</v>
      </c>
      <c r="G552" s="163" t="s">
        <v>5406</v>
      </c>
      <c r="H552" s="163" t="s">
        <v>11893</v>
      </c>
      <c r="I552" s="163" t="s">
        <v>6273</v>
      </c>
      <c r="J552" s="163" t="s">
        <v>11864</v>
      </c>
      <c r="K552" s="164" t="s">
        <v>195</v>
      </c>
      <c r="L552" s="165">
        <v>45962</v>
      </c>
      <c r="M552" s="163"/>
      <c r="N552" s="163"/>
      <c r="O552" s="163"/>
    </row>
    <row r="553" spans="1:15">
      <c r="A553" s="163"/>
      <c r="B553" s="163"/>
      <c r="C553" s="163" t="s">
        <v>3641</v>
      </c>
      <c r="D553" s="189" t="s">
        <v>11555</v>
      </c>
      <c r="E553" s="165">
        <v>45838</v>
      </c>
      <c r="F553" s="165">
        <v>45838</v>
      </c>
      <c r="G553" s="163" t="s">
        <v>5406</v>
      </c>
      <c r="H553" s="163" t="s">
        <v>11893</v>
      </c>
      <c r="I553" s="163" t="s">
        <v>6698</v>
      </c>
      <c r="J553" s="163" t="s">
        <v>11864</v>
      </c>
      <c r="K553" s="164" t="s">
        <v>195</v>
      </c>
      <c r="L553" s="164"/>
      <c r="M553" s="163"/>
      <c r="N553" s="163"/>
      <c r="O553" s="163"/>
    </row>
    <row r="554" spans="1:15">
      <c r="A554" s="163"/>
      <c r="B554" s="163"/>
      <c r="C554" s="163" t="s">
        <v>3641</v>
      </c>
      <c r="D554" s="189" t="s">
        <v>15199</v>
      </c>
      <c r="E554" s="165">
        <v>45960</v>
      </c>
      <c r="F554" s="165">
        <v>45960</v>
      </c>
      <c r="G554" s="163" t="s">
        <v>5406</v>
      </c>
      <c r="H554" s="163" t="s">
        <v>11893</v>
      </c>
      <c r="I554" s="163" t="s">
        <v>6698</v>
      </c>
      <c r="J554" s="163" t="s">
        <v>11864</v>
      </c>
      <c r="K554" s="164" t="s">
        <v>195</v>
      </c>
      <c r="L554" s="165">
        <v>45962</v>
      </c>
      <c r="M554" s="163"/>
      <c r="N554" s="163"/>
      <c r="O554" s="163"/>
    </row>
    <row r="555" spans="1:15">
      <c r="A555" s="163"/>
      <c r="B555" s="163"/>
      <c r="C555" s="163" t="s">
        <v>2418</v>
      </c>
      <c r="D555" s="189" t="s">
        <v>11556</v>
      </c>
      <c r="E555" s="165">
        <v>45839</v>
      </c>
      <c r="F555" s="165">
        <v>45839</v>
      </c>
      <c r="G555" s="163" t="s">
        <v>5331</v>
      </c>
      <c r="H555" s="163" t="s">
        <v>10396</v>
      </c>
      <c r="I555" s="163" t="s">
        <v>5822</v>
      </c>
      <c r="J555" s="163" t="s">
        <v>11863</v>
      </c>
      <c r="K555" s="164" t="s">
        <v>195</v>
      </c>
      <c r="L555" s="165">
        <v>45840</v>
      </c>
      <c r="M555" s="163"/>
      <c r="N555" s="163"/>
      <c r="O555" s="163"/>
    </row>
    <row r="556" spans="1:15">
      <c r="A556" s="163"/>
      <c r="B556" s="163"/>
      <c r="C556" s="163"/>
      <c r="D556" s="189" t="s">
        <v>11894</v>
      </c>
      <c r="E556" s="164"/>
      <c r="F556" s="164"/>
      <c r="G556" s="163"/>
      <c r="H556" s="163"/>
      <c r="I556" s="163"/>
      <c r="J556" s="163"/>
      <c r="K556" s="164"/>
      <c r="L556" s="164"/>
      <c r="M556" s="163"/>
      <c r="N556" s="163"/>
      <c r="O556" s="163"/>
    </row>
    <row r="557" spans="1:15">
      <c r="A557" s="163"/>
      <c r="B557" s="163"/>
      <c r="C557" s="163" t="s">
        <v>3641</v>
      </c>
      <c r="D557" s="189" t="s">
        <v>11895</v>
      </c>
      <c r="E557" s="165">
        <v>45839</v>
      </c>
      <c r="F557" s="165">
        <v>45839</v>
      </c>
      <c r="G557" s="163" t="s">
        <v>5331</v>
      </c>
      <c r="H557" s="163" t="s">
        <v>10396</v>
      </c>
      <c r="I557" s="163" t="s">
        <v>6698</v>
      </c>
      <c r="J557" s="163" t="s">
        <v>12010</v>
      </c>
      <c r="K557" s="164" t="s">
        <v>195</v>
      </c>
      <c r="L557" s="165">
        <v>45840</v>
      </c>
      <c r="M557" s="163"/>
      <c r="N557" s="163"/>
      <c r="O557" s="163"/>
    </row>
    <row r="558" spans="1:15">
      <c r="A558" s="163"/>
      <c r="B558" s="163"/>
      <c r="C558" s="163" t="s">
        <v>2800</v>
      </c>
      <c r="D558" s="189" t="s">
        <v>11896</v>
      </c>
      <c r="E558" s="165">
        <v>45839</v>
      </c>
      <c r="F558" s="165">
        <v>45839</v>
      </c>
      <c r="G558" s="163" t="s">
        <v>5331</v>
      </c>
      <c r="H558" s="163" t="s">
        <v>9694</v>
      </c>
      <c r="I558" s="163" t="s">
        <v>5918</v>
      </c>
      <c r="J558" s="163" t="s">
        <v>11876</v>
      </c>
      <c r="K558" s="164" t="s">
        <v>195</v>
      </c>
      <c r="L558" s="165">
        <v>45839</v>
      </c>
      <c r="M558" s="163"/>
      <c r="N558" s="163"/>
      <c r="O558" s="163"/>
    </row>
    <row r="559" spans="1:15">
      <c r="A559" s="163"/>
      <c r="B559" s="163"/>
      <c r="C559" s="163" t="s">
        <v>6464</v>
      </c>
      <c r="D559" s="189" t="s">
        <v>11897</v>
      </c>
      <c r="E559" s="165">
        <v>45839</v>
      </c>
      <c r="F559" s="165">
        <v>45839</v>
      </c>
      <c r="G559" s="163" t="s">
        <v>5331</v>
      </c>
      <c r="H559" s="163" t="s">
        <v>9694</v>
      </c>
      <c r="I559" s="163" t="s">
        <v>6610</v>
      </c>
      <c r="J559" s="163" t="s">
        <v>11028</v>
      </c>
      <c r="K559" s="164" t="s">
        <v>195</v>
      </c>
      <c r="L559" s="165">
        <v>45841</v>
      </c>
      <c r="M559" s="163"/>
      <c r="N559" s="163"/>
      <c r="O559" s="163"/>
    </row>
    <row r="560" spans="1:15">
      <c r="A560" s="163"/>
      <c r="B560" s="163"/>
      <c r="C560" s="163"/>
      <c r="D560" s="189" t="s">
        <v>11898</v>
      </c>
      <c r="E560" s="164"/>
      <c r="F560" s="164"/>
      <c r="G560" s="163"/>
      <c r="H560" s="163"/>
      <c r="I560" s="163"/>
      <c r="J560" s="163"/>
      <c r="K560" s="164"/>
      <c r="L560" s="164"/>
      <c r="M560" s="163"/>
      <c r="N560" s="163"/>
      <c r="O560" s="163"/>
    </row>
    <row r="561" spans="1:15">
      <c r="A561" s="163"/>
      <c r="B561" s="163"/>
      <c r="C561" s="163"/>
      <c r="D561" s="189" t="s">
        <v>11899</v>
      </c>
      <c r="E561" s="164"/>
      <c r="F561" s="164"/>
      <c r="G561" s="163"/>
      <c r="H561" s="163"/>
      <c r="I561" s="163"/>
      <c r="J561" s="163"/>
      <c r="K561" s="164"/>
      <c r="L561" s="164"/>
      <c r="M561" s="163"/>
      <c r="N561" s="163"/>
      <c r="O561" s="163"/>
    </row>
    <row r="562" spans="1:15">
      <c r="A562" s="163"/>
      <c r="B562" s="163"/>
      <c r="C562" s="163"/>
      <c r="D562" s="189" t="s">
        <v>15189</v>
      </c>
      <c r="E562" s="165">
        <v>45960</v>
      </c>
      <c r="F562" s="165">
        <v>45960</v>
      </c>
      <c r="G562" s="163" t="s">
        <v>5406</v>
      </c>
      <c r="H562" s="163" t="s">
        <v>15190</v>
      </c>
      <c r="I562" s="163"/>
      <c r="J562" s="163" t="s">
        <v>2800</v>
      </c>
      <c r="K562" s="164" t="s">
        <v>195</v>
      </c>
      <c r="L562" s="165">
        <v>45962</v>
      </c>
      <c r="M562" s="163"/>
      <c r="N562" s="163"/>
      <c r="O562" s="163"/>
    </row>
    <row r="563" spans="1:15">
      <c r="A563" s="163"/>
      <c r="B563" s="163"/>
      <c r="C563" s="163"/>
      <c r="D563" s="189" t="s">
        <v>11900</v>
      </c>
      <c r="E563" s="164"/>
      <c r="F563" s="164"/>
      <c r="G563" s="163"/>
      <c r="H563" s="163"/>
      <c r="I563" s="163"/>
      <c r="J563" s="163"/>
      <c r="K563" s="164"/>
      <c r="L563" s="164"/>
      <c r="M563" s="163"/>
      <c r="N563" s="163"/>
      <c r="O563" s="163"/>
    </row>
    <row r="564" spans="1:15">
      <c r="A564" s="163"/>
      <c r="B564" s="163"/>
      <c r="C564" s="163" t="s">
        <v>2800</v>
      </c>
      <c r="D564" s="189" t="s">
        <v>11901</v>
      </c>
      <c r="E564" s="165">
        <v>45840</v>
      </c>
      <c r="F564" s="165">
        <v>45840</v>
      </c>
      <c r="G564" s="163" t="s">
        <v>5331</v>
      </c>
      <c r="H564" s="163" t="s">
        <v>9694</v>
      </c>
      <c r="I564" s="163" t="s">
        <v>5918</v>
      </c>
      <c r="J564" s="163" t="s">
        <v>11884</v>
      </c>
      <c r="K564" s="164" t="s">
        <v>195</v>
      </c>
      <c r="L564" s="165">
        <v>45841</v>
      </c>
      <c r="M564" s="163"/>
      <c r="N564" s="163"/>
      <c r="O564" s="163"/>
    </row>
    <row r="565" spans="1:15">
      <c r="A565" s="163"/>
      <c r="B565" s="163"/>
      <c r="C565" s="163"/>
      <c r="D565" s="189" t="s">
        <v>11902</v>
      </c>
      <c r="E565" s="164"/>
      <c r="F565" s="164"/>
      <c r="G565" s="163"/>
      <c r="H565" s="163"/>
      <c r="I565" s="163"/>
      <c r="J565" s="163"/>
      <c r="K565" s="164"/>
      <c r="L565" s="164"/>
      <c r="M565" s="163"/>
      <c r="N565" s="163"/>
      <c r="O565" s="163"/>
    </row>
    <row r="566" spans="1:15">
      <c r="A566" s="163"/>
      <c r="B566" s="163"/>
      <c r="C566" s="163" t="s">
        <v>6464</v>
      </c>
      <c r="D566" s="189" t="s">
        <v>11903</v>
      </c>
      <c r="E566" s="165">
        <v>45841</v>
      </c>
      <c r="F566" s="165">
        <v>45841</v>
      </c>
      <c r="G566" s="163" t="s">
        <v>5331</v>
      </c>
      <c r="H566" s="163" t="s">
        <v>9694</v>
      </c>
      <c r="I566" s="163" t="s">
        <v>6596</v>
      </c>
      <c r="J566" s="163" t="s">
        <v>11886</v>
      </c>
      <c r="K566" s="164" t="s">
        <v>195</v>
      </c>
      <c r="L566" s="165">
        <v>45841</v>
      </c>
      <c r="M566" s="163"/>
      <c r="N566" s="163"/>
      <c r="O566" s="163"/>
    </row>
    <row r="567" spans="1:15">
      <c r="A567" s="163"/>
      <c r="B567" s="163"/>
      <c r="C567" s="163"/>
      <c r="D567" s="189" t="s">
        <v>11904</v>
      </c>
      <c r="E567" s="164"/>
      <c r="F567" s="164"/>
      <c r="G567" s="163"/>
      <c r="H567" s="163"/>
      <c r="I567" s="163"/>
      <c r="J567" s="163"/>
      <c r="K567" s="164"/>
      <c r="L567" s="164"/>
      <c r="M567" s="163"/>
      <c r="N567" s="163"/>
      <c r="O567" s="163"/>
    </row>
    <row r="568" spans="1:15">
      <c r="A568" s="163"/>
      <c r="B568" s="163"/>
      <c r="C568" s="163"/>
      <c r="D568" s="189" t="s">
        <v>11905</v>
      </c>
      <c r="E568" s="164"/>
      <c r="F568" s="164"/>
      <c r="G568" s="163"/>
      <c r="H568" s="163"/>
      <c r="I568" s="163"/>
      <c r="J568" s="163"/>
      <c r="K568" s="164"/>
      <c r="L568" s="164"/>
      <c r="M568" s="163"/>
      <c r="N568" s="163"/>
      <c r="O568" s="163"/>
    </row>
    <row r="569" spans="1:15">
      <c r="A569" s="163"/>
      <c r="B569" s="163"/>
      <c r="C569" s="163"/>
      <c r="D569" s="189" t="s">
        <v>11906</v>
      </c>
      <c r="E569" s="164"/>
      <c r="F569" s="164"/>
      <c r="G569" s="163"/>
      <c r="H569" s="163"/>
      <c r="I569" s="163"/>
      <c r="J569" s="163"/>
      <c r="K569" s="164"/>
      <c r="L569" s="164"/>
      <c r="M569" s="163"/>
      <c r="N569" s="163"/>
      <c r="O569" s="163"/>
    </row>
    <row r="570" spans="1:15">
      <c r="A570" s="163"/>
      <c r="B570" s="163"/>
      <c r="C570" s="163" t="s">
        <v>6464</v>
      </c>
      <c r="D570" s="189" t="s">
        <v>11907</v>
      </c>
      <c r="E570" s="165">
        <v>45841</v>
      </c>
      <c r="F570" s="165">
        <v>45841</v>
      </c>
      <c r="G570" s="163" t="s">
        <v>5331</v>
      </c>
      <c r="H570" s="163" t="s">
        <v>9694</v>
      </c>
      <c r="I570" s="163" t="s">
        <v>6596</v>
      </c>
      <c r="J570" s="163" t="s">
        <v>11885</v>
      </c>
      <c r="K570" s="164" t="s">
        <v>195</v>
      </c>
      <c r="L570" s="165">
        <v>45841</v>
      </c>
      <c r="M570" s="163"/>
      <c r="N570" s="163"/>
      <c r="O570" s="163"/>
    </row>
    <row r="571" spans="1:15">
      <c r="A571" s="163"/>
      <c r="B571" s="163"/>
      <c r="C571" s="163" t="s">
        <v>6464</v>
      </c>
      <c r="D571" s="189" t="s">
        <v>11908</v>
      </c>
      <c r="E571" s="165">
        <v>45841</v>
      </c>
      <c r="F571" s="165">
        <v>45841</v>
      </c>
      <c r="G571" s="163" t="s">
        <v>5331</v>
      </c>
      <c r="H571" s="163" t="s">
        <v>9694</v>
      </c>
      <c r="I571" s="163" t="s">
        <v>6596</v>
      </c>
      <c r="J571" s="163" t="s">
        <v>11994</v>
      </c>
      <c r="K571" s="164" t="s">
        <v>195</v>
      </c>
      <c r="L571" s="165">
        <v>45842</v>
      </c>
      <c r="M571" s="163"/>
      <c r="N571" s="163"/>
      <c r="O571" s="163"/>
    </row>
    <row r="572" spans="1:15">
      <c r="A572" s="163"/>
      <c r="B572" s="163"/>
      <c r="C572" s="163" t="s">
        <v>2800</v>
      </c>
      <c r="D572" s="189" t="s">
        <v>11909</v>
      </c>
      <c r="E572" s="165">
        <v>45841</v>
      </c>
      <c r="F572" s="165">
        <v>45841</v>
      </c>
      <c r="G572" s="163" t="s">
        <v>5331</v>
      </c>
      <c r="H572" s="163" t="s">
        <v>9694</v>
      </c>
      <c r="I572" s="163" t="s">
        <v>5918</v>
      </c>
      <c r="J572" s="163" t="s">
        <v>11863</v>
      </c>
      <c r="K572" s="164" t="s">
        <v>195</v>
      </c>
      <c r="L572" s="165">
        <v>45841</v>
      </c>
      <c r="M572" s="163"/>
      <c r="N572" s="163"/>
      <c r="O572" s="163"/>
    </row>
    <row r="573" spans="1:15">
      <c r="A573" s="163"/>
      <c r="B573" s="163"/>
      <c r="C573" s="163" t="s">
        <v>2800</v>
      </c>
      <c r="D573" s="189" t="s">
        <v>11910</v>
      </c>
      <c r="E573" s="165">
        <v>45842</v>
      </c>
      <c r="F573" s="165">
        <v>45842</v>
      </c>
      <c r="G573" s="163" t="s">
        <v>508</v>
      </c>
      <c r="H573" s="163" t="s">
        <v>10396</v>
      </c>
      <c r="I573" s="163" t="s">
        <v>5918</v>
      </c>
      <c r="J573" s="163" t="s">
        <v>11884</v>
      </c>
      <c r="K573" s="164" t="s">
        <v>195</v>
      </c>
      <c r="L573" s="165">
        <v>45842</v>
      </c>
      <c r="M573" s="163"/>
      <c r="N573" s="163"/>
      <c r="O573" s="163"/>
    </row>
    <row r="574" spans="1:15">
      <c r="A574" s="163"/>
      <c r="B574" s="163"/>
      <c r="C574" s="163" t="s">
        <v>6464</v>
      </c>
      <c r="D574" s="189" t="s">
        <v>11911</v>
      </c>
      <c r="E574" s="165">
        <v>45842</v>
      </c>
      <c r="F574" s="165">
        <v>45842</v>
      </c>
      <c r="G574" s="163" t="s">
        <v>508</v>
      </c>
      <c r="H574" s="163" t="s">
        <v>10396</v>
      </c>
      <c r="I574" s="163" t="s">
        <v>6610</v>
      </c>
      <c r="J574" s="163" t="s">
        <v>11885</v>
      </c>
      <c r="K574" s="164" t="s">
        <v>195</v>
      </c>
      <c r="L574" s="165">
        <v>45842</v>
      </c>
      <c r="M574" s="163"/>
      <c r="N574" s="163"/>
      <c r="O574" s="163"/>
    </row>
    <row r="575" spans="1:15">
      <c r="A575" s="163"/>
      <c r="B575" s="163"/>
      <c r="C575" s="163" t="s">
        <v>6464</v>
      </c>
      <c r="D575" s="189" t="s">
        <v>11912</v>
      </c>
      <c r="E575" s="165">
        <v>45842</v>
      </c>
      <c r="F575" s="165">
        <v>45842</v>
      </c>
      <c r="G575" s="163" t="s">
        <v>508</v>
      </c>
      <c r="H575" s="163" t="s">
        <v>10396</v>
      </c>
      <c r="I575" s="163" t="s">
        <v>6610</v>
      </c>
      <c r="J575" s="163" t="s">
        <v>11028</v>
      </c>
      <c r="K575" s="164" t="s">
        <v>195</v>
      </c>
      <c r="L575" s="165">
        <v>45843</v>
      </c>
      <c r="M575" s="163"/>
      <c r="N575" s="163"/>
      <c r="O575" s="163"/>
    </row>
    <row r="576" spans="1:15">
      <c r="A576" s="163"/>
      <c r="B576" s="163"/>
      <c r="C576" s="163"/>
      <c r="D576" s="189" t="s">
        <v>11913</v>
      </c>
      <c r="E576" s="164"/>
      <c r="F576" s="164"/>
      <c r="G576" s="163"/>
      <c r="H576" s="163"/>
      <c r="I576" s="163"/>
      <c r="J576" s="163"/>
      <c r="K576" s="164"/>
      <c r="L576" s="164"/>
      <c r="M576" s="163"/>
      <c r="N576" s="163"/>
      <c r="O576" s="163"/>
    </row>
    <row r="577" spans="1:15">
      <c r="A577" s="163"/>
      <c r="B577" s="163"/>
      <c r="C577" s="163"/>
      <c r="D577" s="189" t="s">
        <v>11914</v>
      </c>
      <c r="E577" s="164"/>
      <c r="F577" s="164"/>
      <c r="G577" s="163"/>
      <c r="H577" s="163"/>
      <c r="I577" s="163"/>
      <c r="J577" s="163"/>
      <c r="K577" s="164"/>
      <c r="L577" s="164"/>
      <c r="M577" s="163"/>
      <c r="N577" s="163"/>
      <c r="O577" s="163"/>
    </row>
    <row r="578" spans="1:15">
      <c r="A578" s="163"/>
      <c r="B578" s="163"/>
      <c r="C578" s="163" t="s">
        <v>3408</v>
      </c>
      <c r="D578" s="189" t="s">
        <v>11915</v>
      </c>
      <c r="E578" s="165">
        <v>45842</v>
      </c>
      <c r="F578" s="165">
        <v>45842</v>
      </c>
      <c r="G578" s="163" t="s">
        <v>5331</v>
      </c>
      <c r="H578" s="163" t="s">
        <v>9694</v>
      </c>
      <c r="I578" s="163" t="s">
        <v>5949</v>
      </c>
      <c r="J578" s="163" t="s">
        <v>11884</v>
      </c>
      <c r="K578" s="164" t="s">
        <v>195</v>
      </c>
      <c r="L578" s="165">
        <v>45845</v>
      </c>
      <c r="M578" s="163"/>
      <c r="N578" s="163"/>
      <c r="O578" s="163"/>
    </row>
    <row r="579" spans="1:15">
      <c r="A579" s="163"/>
      <c r="B579" s="163"/>
      <c r="C579" s="163" t="s">
        <v>3408</v>
      </c>
      <c r="D579" s="189" t="s">
        <v>11916</v>
      </c>
      <c r="E579" s="165">
        <v>45842</v>
      </c>
      <c r="F579" s="165">
        <v>45842</v>
      </c>
      <c r="G579" s="163" t="s">
        <v>5331</v>
      </c>
      <c r="H579" s="163" t="s">
        <v>9694</v>
      </c>
      <c r="I579" s="163" t="s">
        <v>5949</v>
      </c>
      <c r="J579" s="163" t="s">
        <v>11876</v>
      </c>
      <c r="K579" s="164" t="s">
        <v>195</v>
      </c>
      <c r="L579" s="165">
        <v>45843</v>
      </c>
      <c r="M579" s="163"/>
      <c r="N579" s="163"/>
      <c r="O579" s="163"/>
    </row>
    <row r="580" spans="1:15">
      <c r="A580" s="163"/>
      <c r="B580" s="163"/>
      <c r="C580" s="163" t="s">
        <v>3408</v>
      </c>
      <c r="D580" s="189" t="s">
        <v>11917</v>
      </c>
      <c r="E580" s="165">
        <v>45842</v>
      </c>
      <c r="F580" s="165">
        <v>45842</v>
      </c>
      <c r="G580" s="163" t="s">
        <v>5331</v>
      </c>
      <c r="H580" s="163" t="s">
        <v>9694</v>
      </c>
      <c r="I580" s="163" t="s">
        <v>5949</v>
      </c>
      <c r="J580" s="163" t="s">
        <v>11370</v>
      </c>
      <c r="K580" s="164" t="s">
        <v>195</v>
      </c>
      <c r="L580" s="165">
        <v>45843</v>
      </c>
      <c r="M580" s="163"/>
      <c r="N580" s="163"/>
      <c r="O580" s="163"/>
    </row>
    <row r="581" spans="1:15">
      <c r="A581" s="163"/>
      <c r="B581" s="163"/>
      <c r="C581" s="163" t="s">
        <v>2800</v>
      </c>
      <c r="D581" s="189" t="s">
        <v>11918</v>
      </c>
      <c r="E581" s="165">
        <v>45842</v>
      </c>
      <c r="F581" s="165">
        <v>45842</v>
      </c>
      <c r="G581" s="163" t="s">
        <v>2015</v>
      </c>
      <c r="H581" s="163" t="s">
        <v>11859</v>
      </c>
      <c r="I581" s="163" t="s">
        <v>5918</v>
      </c>
      <c r="J581" s="163" t="s">
        <v>5413</v>
      </c>
      <c r="K581" s="164" t="s">
        <v>195</v>
      </c>
      <c r="L581" s="165">
        <v>45855</v>
      </c>
      <c r="M581" s="163"/>
      <c r="N581" s="163"/>
      <c r="O581" s="163"/>
    </row>
    <row r="582" spans="1:15">
      <c r="A582" s="163"/>
      <c r="B582" s="163"/>
      <c r="C582" s="163" t="s">
        <v>6464</v>
      </c>
      <c r="D582" s="189" t="s">
        <v>11919</v>
      </c>
      <c r="E582" s="165">
        <v>45842</v>
      </c>
      <c r="F582" s="165">
        <v>45842</v>
      </c>
      <c r="G582" s="163" t="s">
        <v>5331</v>
      </c>
      <c r="H582" s="163" t="s">
        <v>10396</v>
      </c>
      <c r="I582" s="163" t="s">
        <v>6610</v>
      </c>
      <c r="J582" s="163" t="s">
        <v>11998</v>
      </c>
      <c r="K582" s="164" t="s">
        <v>195</v>
      </c>
      <c r="L582" s="165">
        <v>45855</v>
      </c>
      <c r="M582" s="163"/>
      <c r="N582" s="163"/>
      <c r="O582" s="163"/>
    </row>
    <row r="583" spans="1:15">
      <c r="A583" s="163"/>
      <c r="B583" s="163"/>
      <c r="C583" s="163" t="s">
        <v>6245</v>
      </c>
      <c r="D583" s="189" t="s">
        <v>11920</v>
      </c>
      <c r="E583" s="165">
        <v>45845</v>
      </c>
      <c r="F583" s="165">
        <v>45845</v>
      </c>
      <c r="G583" s="163" t="s">
        <v>5369</v>
      </c>
      <c r="H583" s="163" t="s">
        <v>11882</v>
      </c>
      <c r="I583" s="163" t="s">
        <v>6596</v>
      </c>
      <c r="J583" s="163" t="s">
        <v>11036</v>
      </c>
      <c r="K583" s="164" t="s">
        <v>195</v>
      </c>
      <c r="L583" s="165">
        <v>45846</v>
      </c>
      <c r="M583" s="163"/>
      <c r="N583" s="163"/>
      <c r="O583" s="163"/>
    </row>
    <row r="584" spans="1:15">
      <c r="A584" s="163"/>
      <c r="B584" s="163"/>
      <c r="C584" s="163" t="s">
        <v>3408</v>
      </c>
      <c r="D584" s="189" t="s">
        <v>11921</v>
      </c>
      <c r="E584" s="165">
        <v>45846</v>
      </c>
      <c r="F584" s="165">
        <v>45846</v>
      </c>
      <c r="G584" s="163" t="s">
        <v>2015</v>
      </c>
      <c r="H584" s="163" t="s">
        <v>11859</v>
      </c>
      <c r="I584" s="163" t="s">
        <v>5949</v>
      </c>
      <c r="J584" s="163" t="s">
        <v>11876</v>
      </c>
      <c r="K584" s="164" t="s">
        <v>195</v>
      </c>
      <c r="L584" s="165">
        <v>45846</v>
      </c>
      <c r="M584" s="163"/>
      <c r="N584" s="163"/>
      <c r="O584" s="163"/>
    </row>
    <row r="585" spans="1:15">
      <c r="A585" s="163"/>
      <c r="B585" s="163"/>
      <c r="C585" s="163" t="s">
        <v>3408</v>
      </c>
      <c r="D585" s="189" t="s">
        <v>11922</v>
      </c>
      <c r="E585" s="165">
        <v>45846</v>
      </c>
      <c r="F585" s="165">
        <v>45846</v>
      </c>
      <c r="G585" s="163" t="s">
        <v>12107</v>
      </c>
      <c r="H585" s="163" t="s">
        <v>11880</v>
      </c>
      <c r="I585" s="163" t="s">
        <v>5949</v>
      </c>
      <c r="J585" s="163" t="s">
        <v>12108</v>
      </c>
      <c r="K585" s="164" t="s">
        <v>195</v>
      </c>
      <c r="L585" s="165">
        <v>45855</v>
      </c>
      <c r="M585" s="163"/>
      <c r="N585" s="163"/>
      <c r="O585" s="163"/>
    </row>
    <row r="586" spans="1:15">
      <c r="A586" s="163"/>
      <c r="B586" s="163"/>
      <c r="C586" s="163" t="s">
        <v>2418</v>
      </c>
      <c r="D586" s="189" t="s">
        <v>11923</v>
      </c>
      <c r="E586" s="165">
        <v>45846</v>
      </c>
      <c r="F586" s="165">
        <v>45846</v>
      </c>
      <c r="G586" s="163" t="s">
        <v>12107</v>
      </c>
      <c r="H586" s="163" t="s">
        <v>11880</v>
      </c>
      <c r="I586" s="163" t="s">
        <v>5802</v>
      </c>
      <c r="J586" s="163" t="s">
        <v>12109</v>
      </c>
      <c r="K586" s="164" t="s">
        <v>195</v>
      </c>
      <c r="L586" s="165">
        <v>45855</v>
      </c>
      <c r="M586" s="163"/>
      <c r="N586" s="163"/>
      <c r="O586" s="163"/>
    </row>
    <row r="587" spans="1:15">
      <c r="A587" s="163"/>
      <c r="B587" s="163"/>
      <c r="C587" s="163"/>
      <c r="D587" s="189" t="s">
        <v>11924</v>
      </c>
      <c r="E587" s="164"/>
      <c r="F587" s="164"/>
      <c r="G587" s="163"/>
      <c r="H587" s="163"/>
      <c r="I587" s="163"/>
      <c r="J587" s="163"/>
      <c r="K587" s="164"/>
      <c r="L587" s="164"/>
      <c r="M587" s="163"/>
      <c r="N587" s="163"/>
      <c r="O587" s="163"/>
    </row>
    <row r="588" spans="1:15">
      <c r="A588" s="163"/>
      <c r="B588" s="163"/>
      <c r="C588" s="163" t="s">
        <v>6245</v>
      </c>
      <c r="D588" s="189" t="s">
        <v>11925</v>
      </c>
      <c r="E588" s="165">
        <v>45846</v>
      </c>
      <c r="F588" s="165">
        <v>45846</v>
      </c>
      <c r="G588" s="163" t="s">
        <v>5331</v>
      </c>
      <c r="H588" s="163" t="s">
        <v>9694</v>
      </c>
      <c r="I588" s="163" t="s">
        <v>6596</v>
      </c>
      <c r="J588" s="163" t="s">
        <v>12016</v>
      </c>
      <c r="K588" s="164" t="s">
        <v>195</v>
      </c>
      <c r="L588" s="165">
        <v>45846</v>
      </c>
      <c r="M588" s="163"/>
      <c r="N588" s="163"/>
      <c r="O588" s="163"/>
    </row>
    <row r="589" spans="1:15">
      <c r="A589" s="163"/>
      <c r="B589" s="163"/>
      <c r="C589" s="163" t="s">
        <v>3408</v>
      </c>
      <c r="D589" s="189" t="s">
        <v>11926</v>
      </c>
      <c r="E589" s="165">
        <v>45847</v>
      </c>
      <c r="F589" s="165">
        <v>45847</v>
      </c>
      <c r="G589" s="163" t="s">
        <v>5331</v>
      </c>
      <c r="H589" s="163" t="s">
        <v>10396</v>
      </c>
      <c r="I589" s="163" t="s">
        <v>5949</v>
      </c>
      <c r="J589" s="163" t="s">
        <v>11876</v>
      </c>
      <c r="K589" s="164" t="s">
        <v>195</v>
      </c>
      <c r="L589" s="165">
        <v>45847</v>
      </c>
      <c r="M589" s="163"/>
      <c r="N589" s="163"/>
      <c r="O589" s="163"/>
    </row>
    <row r="590" spans="1:15">
      <c r="A590" s="163"/>
      <c r="B590" s="163"/>
      <c r="C590" s="163" t="s">
        <v>3408</v>
      </c>
      <c r="D590" s="189" t="s">
        <v>11927</v>
      </c>
      <c r="E590" s="165">
        <v>45847</v>
      </c>
      <c r="F590" s="165">
        <v>45847</v>
      </c>
      <c r="G590" s="163" t="s">
        <v>2015</v>
      </c>
      <c r="H590" s="163" t="s">
        <v>11859</v>
      </c>
      <c r="I590" s="163" t="s">
        <v>5949</v>
      </c>
      <c r="J590" s="163" t="s">
        <v>11884</v>
      </c>
      <c r="K590" s="164" t="s">
        <v>195</v>
      </c>
      <c r="L590" s="165">
        <v>45847</v>
      </c>
      <c r="M590" s="163"/>
      <c r="N590" s="163"/>
      <c r="O590" s="163"/>
    </row>
    <row r="591" spans="1:15">
      <c r="A591" s="163"/>
      <c r="B591" s="163"/>
      <c r="C591" s="163" t="s">
        <v>3408</v>
      </c>
      <c r="D591" s="189" t="s">
        <v>11928</v>
      </c>
      <c r="E591" s="165">
        <v>45847</v>
      </c>
      <c r="F591" s="165">
        <v>45848</v>
      </c>
      <c r="G591" s="163" t="s">
        <v>5331</v>
      </c>
      <c r="H591" s="163" t="s">
        <v>10396</v>
      </c>
      <c r="I591" s="163" t="s">
        <v>5949</v>
      </c>
      <c r="J591" s="163" t="s">
        <v>11884</v>
      </c>
      <c r="K591" s="164" t="s">
        <v>195</v>
      </c>
      <c r="L591" s="165">
        <v>45855</v>
      </c>
      <c r="M591" s="163"/>
      <c r="N591" s="163"/>
      <c r="O591" s="163"/>
    </row>
    <row r="592" spans="1:15">
      <c r="A592" s="163"/>
      <c r="B592" s="163"/>
      <c r="C592" s="163" t="s">
        <v>3408</v>
      </c>
      <c r="D592" s="189" t="s">
        <v>11929</v>
      </c>
      <c r="E592" s="165">
        <v>45847</v>
      </c>
      <c r="F592" s="165">
        <v>45848</v>
      </c>
      <c r="G592" s="163" t="s">
        <v>5331</v>
      </c>
      <c r="H592" s="163" t="s">
        <v>9694</v>
      </c>
      <c r="I592" s="163" t="s">
        <v>5949</v>
      </c>
      <c r="J592" s="163" t="s">
        <v>11863</v>
      </c>
      <c r="K592" s="164" t="s">
        <v>195</v>
      </c>
      <c r="L592" s="165">
        <v>45855</v>
      </c>
      <c r="M592" s="163"/>
      <c r="N592" s="163"/>
      <c r="O592" s="163"/>
    </row>
    <row r="593" spans="1:15">
      <c r="A593" s="163"/>
      <c r="B593" s="163"/>
      <c r="C593" s="163" t="s">
        <v>6245</v>
      </c>
      <c r="D593" s="189" t="s">
        <v>11930</v>
      </c>
      <c r="E593" s="165">
        <v>45847</v>
      </c>
      <c r="F593" s="165">
        <v>45847</v>
      </c>
      <c r="G593" s="163" t="s">
        <v>5331</v>
      </c>
      <c r="H593" s="163" t="s">
        <v>9694</v>
      </c>
      <c r="I593" s="163" t="s">
        <v>6596</v>
      </c>
      <c r="J593" s="163" t="s">
        <v>11028</v>
      </c>
      <c r="K593" s="164" t="s">
        <v>195</v>
      </c>
      <c r="L593" s="165">
        <v>45847</v>
      </c>
      <c r="M593" s="163"/>
      <c r="N593" s="163"/>
      <c r="O593" s="163"/>
    </row>
    <row r="594" spans="1:15">
      <c r="A594" s="163"/>
      <c r="B594" s="163"/>
      <c r="C594" s="163" t="s">
        <v>3408</v>
      </c>
      <c r="D594" s="189" t="s">
        <v>11931</v>
      </c>
      <c r="E594" s="165">
        <v>45847</v>
      </c>
      <c r="F594" s="165">
        <v>45847</v>
      </c>
      <c r="G594" s="163" t="s">
        <v>5331</v>
      </c>
      <c r="H594" s="163" t="s">
        <v>10396</v>
      </c>
      <c r="I594" s="163" t="s">
        <v>5949</v>
      </c>
      <c r="J594" s="163" t="s">
        <v>11370</v>
      </c>
      <c r="K594" s="164" t="s">
        <v>195</v>
      </c>
      <c r="L594" s="165">
        <v>45847</v>
      </c>
      <c r="M594" s="163"/>
      <c r="N594" s="163"/>
      <c r="O594" s="163"/>
    </row>
    <row r="595" spans="1:15">
      <c r="A595" s="163"/>
      <c r="B595" s="163"/>
      <c r="C595" s="163" t="s">
        <v>6245</v>
      </c>
      <c r="D595" s="189" t="s">
        <v>11932</v>
      </c>
      <c r="E595" s="165">
        <v>45847</v>
      </c>
      <c r="F595" s="165">
        <v>45848</v>
      </c>
      <c r="G595" s="163" t="s">
        <v>5331</v>
      </c>
      <c r="H595" s="163" t="s">
        <v>9694</v>
      </c>
      <c r="I595" s="163" t="s">
        <v>6596</v>
      </c>
      <c r="J595" s="163" t="s">
        <v>11885</v>
      </c>
      <c r="K595" s="164" t="s">
        <v>195</v>
      </c>
      <c r="L595" s="165">
        <v>45849</v>
      </c>
      <c r="M595" s="163"/>
      <c r="N595" s="163"/>
      <c r="O595" s="163"/>
    </row>
    <row r="596" spans="1:15">
      <c r="A596" s="163"/>
      <c r="B596" s="163"/>
      <c r="C596" s="163" t="s">
        <v>6245</v>
      </c>
      <c r="D596" s="189" t="s">
        <v>11933</v>
      </c>
      <c r="E596" s="165">
        <v>45849</v>
      </c>
      <c r="F596" s="165">
        <v>45849</v>
      </c>
      <c r="G596" s="163" t="s">
        <v>1874</v>
      </c>
      <c r="H596" s="163" t="s">
        <v>11859</v>
      </c>
      <c r="I596" s="163" t="s">
        <v>6596</v>
      </c>
      <c r="J596" s="163" t="s">
        <v>11886</v>
      </c>
      <c r="K596" s="164" t="s">
        <v>195</v>
      </c>
      <c r="L596" s="165">
        <v>45855</v>
      </c>
      <c r="M596" s="163"/>
      <c r="N596" s="163"/>
      <c r="O596" s="163"/>
    </row>
    <row r="597" spans="1:15">
      <c r="A597" s="163"/>
      <c r="B597" s="163"/>
      <c r="C597" s="163" t="s">
        <v>6245</v>
      </c>
      <c r="D597" s="189" t="s">
        <v>11934</v>
      </c>
      <c r="E597" s="165">
        <v>45849</v>
      </c>
      <c r="F597" s="165">
        <v>45849</v>
      </c>
      <c r="G597" s="163" t="s">
        <v>1874</v>
      </c>
      <c r="H597" s="163" t="s">
        <v>11859</v>
      </c>
      <c r="I597" s="163" t="s">
        <v>6596</v>
      </c>
      <c r="J597" s="163" t="s">
        <v>11994</v>
      </c>
      <c r="K597" s="164" t="s">
        <v>195</v>
      </c>
      <c r="L597" s="165">
        <v>45855</v>
      </c>
      <c r="M597" s="163"/>
      <c r="N597" s="163"/>
      <c r="O597" s="163"/>
    </row>
    <row r="598" spans="1:15">
      <c r="A598" s="163"/>
      <c r="B598" s="163"/>
      <c r="C598" s="163"/>
      <c r="D598" s="189" t="s">
        <v>11935</v>
      </c>
      <c r="E598" s="165">
        <v>45849</v>
      </c>
      <c r="F598" s="165">
        <v>45849</v>
      </c>
      <c r="G598" s="163" t="s">
        <v>508</v>
      </c>
      <c r="H598" s="163" t="s">
        <v>9694</v>
      </c>
      <c r="I598" s="163" t="s">
        <v>7096</v>
      </c>
      <c r="J598" s="163" t="s">
        <v>11995</v>
      </c>
      <c r="K598" s="164" t="s">
        <v>195</v>
      </c>
      <c r="L598" s="165">
        <v>45864</v>
      </c>
      <c r="M598" s="163"/>
      <c r="N598" s="163"/>
      <c r="O598" s="163"/>
    </row>
    <row r="599" spans="1:15">
      <c r="A599" s="163"/>
      <c r="B599" s="163"/>
      <c r="C599" s="163" t="s">
        <v>3440</v>
      </c>
      <c r="D599" s="189" t="s">
        <v>11936</v>
      </c>
      <c r="E599" s="165">
        <v>45849</v>
      </c>
      <c r="F599" s="165">
        <v>45849</v>
      </c>
      <c r="G599" s="163" t="s">
        <v>508</v>
      </c>
      <c r="H599" s="163" t="s">
        <v>9694</v>
      </c>
      <c r="I599" s="163" t="s">
        <v>6273</v>
      </c>
      <c r="J599" s="163" t="s">
        <v>7147</v>
      </c>
      <c r="K599" s="164" t="s">
        <v>195</v>
      </c>
      <c r="L599" s="165">
        <v>45855</v>
      </c>
      <c r="M599" s="163"/>
      <c r="N599" s="163"/>
      <c r="O599" s="163"/>
    </row>
    <row r="600" spans="1:15">
      <c r="A600" s="163"/>
      <c r="B600" s="163"/>
      <c r="C600" s="163" t="s">
        <v>3440</v>
      </c>
      <c r="D600" s="189" t="s">
        <v>11937</v>
      </c>
      <c r="E600" s="165">
        <v>45850</v>
      </c>
      <c r="F600" s="165">
        <v>45850</v>
      </c>
      <c r="G600" s="163" t="s">
        <v>12006</v>
      </c>
      <c r="H600" s="163" t="s">
        <v>12007</v>
      </c>
      <c r="I600" s="163" t="s">
        <v>6273</v>
      </c>
      <c r="J600" s="163" t="s">
        <v>12008</v>
      </c>
      <c r="K600" s="164" t="s">
        <v>195</v>
      </c>
      <c r="L600" s="165">
        <v>45855</v>
      </c>
      <c r="M600" s="163"/>
      <c r="N600" s="163"/>
      <c r="O600" s="163"/>
    </row>
    <row r="601" spans="1:15">
      <c r="A601" s="163"/>
      <c r="B601" s="163"/>
      <c r="C601" s="163" t="s">
        <v>3440</v>
      </c>
      <c r="D601" s="189" t="s">
        <v>11938</v>
      </c>
      <c r="E601" s="165">
        <v>45850</v>
      </c>
      <c r="F601" s="165">
        <v>45850</v>
      </c>
      <c r="G601" s="163" t="s">
        <v>12006</v>
      </c>
      <c r="H601" s="163" t="s">
        <v>12007</v>
      </c>
      <c r="I601" s="163" t="s">
        <v>6273</v>
      </c>
      <c r="J601" s="163" t="s">
        <v>12009</v>
      </c>
      <c r="K601" s="164" t="s">
        <v>195</v>
      </c>
      <c r="L601" s="165">
        <v>45855</v>
      </c>
      <c r="M601" s="163"/>
      <c r="N601" s="163"/>
      <c r="O601" s="163"/>
    </row>
    <row r="602" spans="1:15">
      <c r="A602" s="163"/>
      <c r="B602" s="163"/>
      <c r="C602" s="163" t="s">
        <v>3440</v>
      </c>
      <c r="D602" s="189" t="s">
        <v>11939</v>
      </c>
      <c r="E602" s="165">
        <v>45850</v>
      </c>
      <c r="F602" s="165">
        <v>45852</v>
      </c>
      <c r="G602" s="163" t="s">
        <v>508</v>
      </c>
      <c r="H602" s="163" t="s">
        <v>9694</v>
      </c>
      <c r="I602" s="163" t="s">
        <v>6273</v>
      </c>
      <c r="J602" s="163" t="s">
        <v>11370</v>
      </c>
      <c r="K602" s="164" t="s">
        <v>195</v>
      </c>
      <c r="L602" s="165">
        <v>45857</v>
      </c>
      <c r="M602" s="163"/>
      <c r="N602" s="163"/>
      <c r="O602" s="163"/>
    </row>
    <row r="603" spans="1:15">
      <c r="A603" s="163"/>
      <c r="B603" s="163"/>
      <c r="C603" s="163" t="s">
        <v>6245</v>
      </c>
      <c r="D603" s="189" t="s">
        <v>11940</v>
      </c>
      <c r="E603" s="165">
        <v>45850</v>
      </c>
      <c r="F603" s="165">
        <v>45850</v>
      </c>
      <c r="G603" s="163" t="s">
        <v>508</v>
      </c>
      <c r="H603" s="163" t="s">
        <v>11859</v>
      </c>
      <c r="I603" s="163" t="s">
        <v>6596</v>
      </c>
      <c r="J603" s="163" t="s">
        <v>12010</v>
      </c>
      <c r="K603" s="164" t="s">
        <v>195</v>
      </c>
      <c r="L603" s="165">
        <v>45855</v>
      </c>
      <c r="M603" s="163"/>
      <c r="N603" s="163"/>
      <c r="O603" s="163"/>
    </row>
    <row r="604" spans="1:15">
      <c r="A604" s="163"/>
      <c r="B604" s="163"/>
      <c r="C604" s="163" t="s">
        <v>6245</v>
      </c>
      <c r="D604" s="189" t="s">
        <v>11941</v>
      </c>
      <c r="E604" s="165">
        <v>45850</v>
      </c>
      <c r="F604" s="165">
        <v>45850</v>
      </c>
      <c r="G604" s="163" t="s">
        <v>1874</v>
      </c>
      <c r="H604" s="163" t="s">
        <v>11859</v>
      </c>
      <c r="I604" s="163" t="s">
        <v>6596</v>
      </c>
      <c r="J604" s="163" t="s">
        <v>11028</v>
      </c>
      <c r="K604" s="164" t="s">
        <v>195</v>
      </c>
      <c r="L604" s="165">
        <v>45855</v>
      </c>
      <c r="M604" s="163"/>
      <c r="N604" s="163"/>
      <c r="O604" s="163"/>
    </row>
    <row r="605" spans="1:15">
      <c r="A605" s="163"/>
      <c r="B605" s="163"/>
      <c r="C605" s="163" t="s">
        <v>7094</v>
      </c>
      <c r="D605" s="189" t="s">
        <v>11942</v>
      </c>
      <c r="E605" s="165">
        <v>45850</v>
      </c>
      <c r="F605" s="165">
        <v>45850</v>
      </c>
      <c r="G605" s="163" t="s">
        <v>12006</v>
      </c>
      <c r="H605" s="163" t="s">
        <v>12007</v>
      </c>
      <c r="I605" s="163"/>
      <c r="J605" s="163" t="s">
        <v>12011</v>
      </c>
      <c r="K605" s="164" t="s">
        <v>195</v>
      </c>
      <c r="L605" s="165">
        <v>45855</v>
      </c>
      <c r="M605" s="163"/>
      <c r="N605" s="163"/>
      <c r="O605" s="163"/>
    </row>
    <row r="606" spans="1:15">
      <c r="A606" s="163"/>
      <c r="B606" s="163"/>
      <c r="C606" s="163" t="s">
        <v>6245</v>
      </c>
      <c r="D606" s="189" t="s">
        <v>11943</v>
      </c>
      <c r="E606" s="165">
        <v>45850</v>
      </c>
      <c r="F606" s="165">
        <v>45850</v>
      </c>
      <c r="G606" s="163" t="s">
        <v>2015</v>
      </c>
      <c r="H606" s="163" t="s">
        <v>11859</v>
      </c>
      <c r="I606" s="163" t="s">
        <v>6596</v>
      </c>
      <c r="J606" s="163" t="s">
        <v>11885</v>
      </c>
      <c r="K606" s="164" t="s">
        <v>195</v>
      </c>
      <c r="L606" s="165">
        <v>45855</v>
      </c>
      <c r="M606" s="163"/>
      <c r="N606" s="163"/>
      <c r="O606" s="163"/>
    </row>
    <row r="607" spans="1:15">
      <c r="A607" s="163"/>
      <c r="B607" s="163"/>
      <c r="C607" s="163" t="s">
        <v>6245</v>
      </c>
      <c r="D607" s="189" t="s">
        <v>11944</v>
      </c>
      <c r="E607" s="165">
        <v>45850</v>
      </c>
      <c r="F607" s="165">
        <v>45852</v>
      </c>
      <c r="G607" s="163" t="s">
        <v>5331</v>
      </c>
      <c r="H607" s="163" t="s">
        <v>11859</v>
      </c>
      <c r="I607" s="163" t="s">
        <v>6596</v>
      </c>
      <c r="J607" s="163" t="s">
        <v>11885</v>
      </c>
      <c r="K607" s="164" t="s">
        <v>195</v>
      </c>
      <c r="L607" s="165">
        <v>45857</v>
      </c>
      <c r="M607" s="163"/>
      <c r="N607" s="163"/>
      <c r="O607" s="163"/>
    </row>
    <row r="608" spans="1:15">
      <c r="A608" s="163"/>
      <c r="B608" s="163"/>
      <c r="C608" s="163" t="s">
        <v>2418</v>
      </c>
      <c r="D608" s="189" t="s">
        <v>11945</v>
      </c>
      <c r="E608" s="165">
        <v>45852</v>
      </c>
      <c r="F608" s="165">
        <v>45852</v>
      </c>
      <c r="G608" s="163" t="s">
        <v>12006</v>
      </c>
      <c r="H608" s="163" t="s">
        <v>12007</v>
      </c>
      <c r="I608" s="163" t="s">
        <v>5822</v>
      </c>
      <c r="J608" s="163" t="s">
        <v>12021</v>
      </c>
      <c r="K608" s="164" t="s">
        <v>195</v>
      </c>
      <c r="L608" s="165">
        <v>45855</v>
      </c>
      <c r="M608" s="163"/>
      <c r="N608" s="163"/>
      <c r="O608" s="163"/>
    </row>
    <row r="609" spans="1:15">
      <c r="A609" s="163"/>
      <c r="B609" s="163"/>
      <c r="C609" s="163" t="s">
        <v>2418</v>
      </c>
      <c r="D609" s="189" t="s">
        <v>11946</v>
      </c>
      <c r="E609" s="165">
        <v>45852</v>
      </c>
      <c r="F609" s="165">
        <v>45852</v>
      </c>
      <c r="G609" s="163" t="s">
        <v>12006</v>
      </c>
      <c r="H609" s="163" t="s">
        <v>12007</v>
      </c>
      <c r="I609" s="163" t="s">
        <v>5822</v>
      </c>
      <c r="J609" s="163" t="s">
        <v>12022</v>
      </c>
      <c r="K609" s="164" t="s">
        <v>195</v>
      </c>
      <c r="L609" s="165">
        <v>45857</v>
      </c>
      <c r="M609" s="163"/>
      <c r="N609" s="163"/>
      <c r="O609" s="163"/>
    </row>
    <row r="610" spans="1:15">
      <c r="A610" s="163"/>
      <c r="B610" s="163"/>
      <c r="C610" s="163" t="s">
        <v>3440</v>
      </c>
      <c r="D610" s="189" t="s">
        <v>11947</v>
      </c>
      <c r="E610" s="165">
        <v>45852</v>
      </c>
      <c r="F610" s="165">
        <v>45852</v>
      </c>
      <c r="G610" s="163" t="s">
        <v>12006</v>
      </c>
      <c r="H610" s="163" t="s">
        <v>12007</v>
      </c>
      <c r="I610" s="163" t="s">
        <v>6273</v>
      </c>
      <c r="J610" s="163" t="s">
        <v>12023</v>
      </c>
      <c r="K610" s="164" t="s">
        <v>195</v>
      </c>
      <c r="L610" s="165">
        <v>45857</v>
      </c>
      <c r="M610" s="163"/>
      <c r="N610" s="163"/>
      <c r="O610" s="163"/>
    </row>
    <row r="611" spans="1:15">
      <c r="A611" s="163"/>
      <c r="B611" s="163"/>
      <c r="C611" s="163" t="s">
        <v>6245</v>
      </c>
      <c r="D611" s="189" t="s">
        <v>11948</v>
      </c>
      <c r="E611" s="165">
        <v>45853</v>
      </c>
      <c r="F611" s="165">
        <v>45853</v>
      </c>
      <c r="G611" s="163" t="s">
        <v>5331</v>
      </c>
      <c r="H611" s="163" t="s">
        <v>11859</v>
      </c>
      <c r="I611" s="163" t="s">
        <v>6596</v>
      </c>
      <c r="J611" s="163" t="s">
        <v>11147</v>
      </c>
      <c r="K611" s="164" t="s">
        <v>195</v>
      </c>
      <c r="L611" s="165">
        <v>45857</v>
      </c>
      <c r="M611" s="163"/>
      <c r="N611" s="163"/>
      <c r="O611" s="163"/>
    </row>
    <row r="612" spans="1:15">
      <c r="A612" s="163"/>
      <c r="B612" s="163"/>
      <c r="C612" s="163" t="s">
        <v>6245</v>
      </c>
      <c r="D612" s="189" t="s">
        <v>11949</v>
      </c>
      <c r="E612" s="165">
        <v>45853</v>
      </c>
      <c r="F612" s="165">
        <v>45853</v>
      </c>
      <c r="G612" s="163" t="s">
        <v>5331</v>
      </c>
      <c r="H612" s="163" t="s">
        <v>11859</v>
      </c>
      <c r="I612" s="163" t="s">
        <v>6596</v>
      </c>
      <c r="J612" s="163" t="s">
        <v>11863</v>
      </c>
      <c r="K612" s="164" t="s">
        <v>195</v>
      </c>
      <c r="L612" s="165">
        <v>45857</v>
      </c>
      <c r="M612" s="163"/>
      <c r="N612" s="163"/>
      <c r="O612" s="163"/>
    </row>
    <row r="613" spans="1:15">
      <c r="A613" s="163"/>
      <c r="B613" s="163"/>
      <c r="C613" s="163" t="s">
        <v>7094</v>
      </c>
      <c r="D613" s="189" t="s">
        <v>11950</v>
      </c>
      <c r="E613" s="165">
        <v>45855</v>
      </c>
      <c r="F613" s="165">
        <v>45855</v>
      </c>
      <c r="G613" s="163" t="s">
        <v>12006</v>
      </c>
      <c r="H613" s="163" t="s">
        <v>12007</v>
      </c>
      <c r="I613" s="163" t="s">
        <v>7096</v>
      </c>
      <c r="J613" s="163" t="s">
        <v>12049</v>
      </c>
      <c r="K613" s="164" t="s">
        <v>195</v>
      </c>
      <c r="L613" s="165">
        <v>45864</v>
      </c>
      <c r="M613" s="163"/>
      <c r="N613" s="163"/>
      <c r="O613" s="163"/>
    </row>
    <row r="614" spans="1:15">
      <c r="A614" s="163"/>
      <c r="B614" s="163"/>
      <c r="C614" s="163" t="s">
        <v>3440</v>
      </c>
      <c r="D614" s="189" t="s">
        <v>11951</v>
      </c>
      <c r="E614" s="165">
        <v>45855</v>
      </c>
      <c r="F614" s="165">
        <v>45855</v>
      </c>
      <c r="G614" s="163" t="s">
        <v>12006</v>
      </c>
      <c r="H614" s="163" t="s">
        <v>12007</v>
      </c>
      <c r="I614" s="163" t="s">
        <v>6273</v>
      </c>
      <c r="J614" s="163" t="s">
        <v>12022</v>
      </c>
      <c r="K614" s="164" t="s">
        <v>195</v>
      </c>
      <c r="L614" s="165">
        <v>45864</v>
      </c>
      <c r="M614" s="163"/>
      <c r="N614" s="163"/>
      <c r="O614" s="163"/>
    </row>
    <row r="615" spans="1:15">
      <c r="A615" s="163"/>
      <c r="B615" s="163"/>
      <c r="C615" s="316" t="s">
        <v>2418</v>
      </c>
      <c r="D615" s="189" t="s">
        <v>11952</v>
      </c>
      <c r="E615" s="165">
        <v>45859</v>
      </c>
      <c r="F615" s="165">
        <v>45859</v>
      </c>
      <c r="G615" s="163" t="s">
        <v>5331</v>
      </c>
      <c r="H615" s="163" t="s">
        <v>9694</v>
      </c>
      <c r="I615" s="163" t="s">
        <v>5822</v>
      </c>
      <c r="J615" s="163" t="s">
        <v>12110</v>
      </c>
      <c r="K615" s="164" t="s">
        <v>195</v>
      </c>
      <c r="L615" s="165">
        <v>45864</v>
      </c>
      <c r="M615" s="163"/>
      <c r="N615" s="163"/>
      <c r="O615" s="163"/>
    </row>
    <row r="616" spans="1:15">
      <c r="A616" s="163"/>
      <c r="B616" s="163"/>
      <c r="C616" s="163" t="s">
        <v>7094</v>
      </c>
      <c r="D616" s="189" t="s">
        <v>11953</v>
      </c>
      <c r="E616" s="165">
        <v>45859</v>
      </c>
      <c r="F616" s="165">
        <v>45859</v>
      </c>
      <c r="G616" s="163" t="s">
        <v>5331</v>
      </c>
      <c r="H616" s="163" t="s">
        <v>9694</v>
      </c>
      <c r="I616" s="163" t="s">
        <v>7096</v>
      </c>
      <c r="J616" s="163" t="s">
        <v>11028</v>
      </c>
      <c r="K616" s="164" t="s">
        <v>195</v>
      </c>
      <c r="L616" s="165">
        <v>45864</v>
      </c>
      <c r="M616" s="163"/>
      <c r="N616" s="163"/>
      <c r="O616" s="163"/>
    </row>
    <row r="617" spans="1:15">
      <c r="A617" s="163"/>
      <c r="B617" s="163"/>
      <c r="C617" s="163" t="s">
        <v>3440</v>
      </c>
      <c r="D617" s="189" t="s">
        <v>11954</v>
      </c>
      <c r="E617" s="165">
        <v>45860</v>
      </c>
      <c r="F617" s="165">
        <v>45860</v>
      </c>
      <c r="G617" s="163" t="s">
        <v>5331</v>
      </c>
      <c r="H617" s="163" t="s">
        <v>9694</v>
      </c>
      <c r="I617" s="163" t="s">
        <v>6273</v>
      </c>
      <c r="J617" s="163" t="s">
        <v>11876</v>
      </c>
      <c r="K617" s="164" t="s">
        <v>195</v>
      </c>
      <c r="L617" s="165">
        <v>45864</v>
      </c>
      <c r="M617" s="163"/>
      <c r="N617" s="163"/>
      <c r="O617" s="163"/>
    </row>
    <row r="618" spans="1:15">
      <c r="A618" s="163"/>
      <c r="B618" s="163"/>
      <c r="C618" s="163" t="s">
        <v>7094</v>
      </c>
      <c r="D618" s="189" t="s">
        <v>11955</v>
      </c>
      <c r="E618" s="165">
        <v>45860</v>
      </c>
      <c r="F618" s="165">
        <v>45860</v>
      </c>
      <c r="G618" s="163" t="s">
        <v>5331</v>
      </c>
      <c r="H618" s="163" t="s">
        <v>9694</v>
      </c>
      <c r="I618" s="163" t="s">
        <v>7096</v>
      </c>
      <c r="J618" s="163" t="s">
        <v>11885</v>
      </c>
      <c r="K618" s="164" t="s">
        <v>195</v>
      </c>
      <c r="L618" s="165">
        <v>45864</v>
      </c>
      <c r="M618" s="163"/>
      <c r="N618" s="163"/>
      <c r="O618" s="163"/>
    </row>
    <row r="619" spans="1:15">
      <c r="A619" s="163"/>
      <c r="B619" s="163"/>
      <c r="C619" s="163" t="s">
        <v>12131</v>
      </c>
      <c r="D619" s="189" t="s">
        <v>11956</v>
      </c>
      <c r="E619" s="165">
        <v>45860</v>
      </c>
      <c r="F619" s="165">
        <v>45860</v>
      </c>
      <c r="G619" s="163" t="s">
        <v>6842</v>
      </c>
      <c r="H619" s="163" t="s">
        <v>11335</v>
      </c>
      <c r="I619" s="163" t="s">
        <v>12132</v>
      </c>
      <c r="J619" s="163" t="s">
        <v>10898</v>
      </c>
      <c r="K619" s="164" t="s">
        <v>298</v>
      </c>
      <c r="L619" s="165">
        <v>45864</v>
      </c>
      <c r="M619" s="163"/>
      <c r="N619" s="163"/>
      <c r="O619" s="163"/>
    </row>
    <row r="620" spans="1:15" s="228" customFormat="1">
      <c r="A620" s="221"/>
      <c r="B620" s="221"/>
      <c r="C620" s="221" t="s">
        <v>12131</v>
      </c>
      <c r="D620" s="215" t="s">
        <v>12224</v>
      </c>
      <c r="E620" s="222">
        <v>45864</v>
      </c>
      <c r="F620" s="222">
        <v>45864</v>
      </c>
      <c r="G620" s="221" t="s">
        <v>6842</v>
      </c>
      <c r="H620" s="221" t="s">
        <v>11335</v>
      </c>
      <c r="I620" s="221" t="s">
        <v>12132</v>
      </c>
      <c r="J620" s="221" t="s">
        <v>10898</v>
      </c>
      <c r="K620" s="229" t="s">
        <v>195</v>
      </c>
      <c r="L620" s="222">
        <v>45868</v>
      </c>
      <c r="M620" s="221"/>
      <c r="N620" s="221"/>
      <c r="O620" s="221"/>
    </row>
    <row r="621" spans="1:15">
      <c r="A621" s="163"/>
      <c r="B621" s="163"/>
      <c r="C621" s="163" t="s">
        <v>7094</v>
      </c>
      <c r="D621" s="189" t="s">
        <v>11957</v>
      </c>
      <c r="E621" s="165">
        <v>45861</v>
      </c>
      <c r="F621" s="165">
        <v>45861</v>
      </c>
      <c r="G621" s="163" t="s">
        <v>5331</v>
      </c>
      <c r="H621" s="163" t="s">
        <v>9694</v>
      </c>
      <c r="I621" s="163" t="s">
        <v>12138</v>
      </c>
      <c r="J621" s="163" t="s">
        <v>12139</v>
      </c>
      <c r="K621" s="164" t="s">
        <v>195</v>
      </c>
      <c r="L621" s="165">
        <v>45866</v>
      </c>
      <c r="M621" s="163"/>
      <c r="N621" s="163"/>
      <c r="O621" s="163"/>
    </row>
    <row r="622" spans="1:15">
      <c r="A622" s="163"/>
      <c r="B622" s="163"/>
      <c r="C622" s="163" t="s">
        <v>2418</v>
      </c>
      <c r="D622" s="189" t="s">
        <v>11958</v>
      </c>
      <c r="E622" s="165">
        <v>45861</v>
      </c>
      <c r="F622" s="165">
        <v>45861</v>
      </c>
      <c r="G622" s="163" t="s">
        <v>12140</v>
      </c>
      <c r="H622" s="163" t="s">
        <v>12141</v>
      </c>
      <c r="I622" s="163" t="s">
        <v>5683</v>
      </c>
      <c r="J622" s="163" t="s">
        <v>12142</v>
      </c>
      <c r="K622" s="164" t="s">
        <v>195</v>
      </c>
      <c r="L622" s="165">
        <v>45866</v>
      </c>
      <c r="M622" s="163"/>
      <c r="N622" s="163"/>
      <c r="O622" s="163"/>
    </row>
    <row r="623" spans="1:15">
      <c r="A623" s="163"/>
      <c r="B623" s="163"/>
      <c r="C623" s="163" t="s">
        <v>3440</v>
      </c>
      <c r="D623" s="189" t="s">
        <v>11959</v>
      </c>
      <c r="E623" s="165">
        <v>45861</v>
      </c>
      <c r="F623" s="165">
        <v>45861</v>
      </c>
      <c r="G623" s="163" t="s">
        <v>5331</v>
      </c>
      <c r="H623" s="163" t="s">
        <v>9694</v>
      </c>
      <c r="I623" s="163" t="s">
        <v>12149</v>
      </c>
      <c r="J623" s="163" t="s">
        <v>11884</v>
      </c>
      <c r="K623" s="164" t="s">
        <v>195</v>
      </c>
      <c r="L623" s="165">
        <v>45866</v>
      </c>
      <c r="M623" s="163"/>
      <c r="N623" s="163"/>
      <c r="O623" s="163"/>
    </row>
    <row r="624" spans="1:15">
      <c r="A624" s="163"/>
      <c r="B624" s="163"/>
      <c r="C624" s="163" t="s">
        <v>6245</v>
      </c>
      <c r="D624" s="189" t="s">
        <v>11960</v>
      </c>
      <c r="E624" s="165">
        <v>45861</v>
      </c>
      <c r="F624" s="165">
        <v>45861</v>
      </c>
      <c r="G624" s="163" t="s">
        <v>5369</v>
      </c>
      <c r="H624" s="163" t="s">
        <v>12148</v>
      </c>
      <c r="I624" s="163" t="s">
        <v>5734</v>
      </c>
      <c r="J624" s="163" t="s">
        <v>11864</v>
      </c>
      <c r="K624" s="164" t="s">
        <v>195</v>
      </c>
      <c r="L624" s="165">
        <v>45868</v>
      </c>
      <c r="M624" s="163"/>
      <c r="N624" s="163"/>
      <c r="O624" s="163"/>
    </row>
    <row r="625" spans="1:15">
      <c r="A625" s="163"/>
      <c r="B625" s="163"/>
      <c r="C625" s="163" t="s">
        <v>3440</v>
      </c>
      <c r="D625" s="189" t="s">
        <v>11961</v>
      </c>
      <c r="E625" s="165">
        <v>45861</v>
      </c>
      <c r="F625" s="165">
        <v>45861</v>
      </c>
      <c r="G625" s="163" t="s">
        <v>2015</v>
      </c>
      <c r="H625" s="163" t="s">
        <v>10813</v>
      </c>
      <c r="I625" s="163" t="s">
        <v>12149</v>
      </c>
      <c r="J625" s="163" t="s">
        <v>11876</v>
      </c>
      <c r="K625" s="164" t="s">
        <v>195</v>
      </c>
      <c r="L625" s="165">
        <v>45864</v>
      </c>
      <c r="M625" s="163"/>
      <c r="N625" s="163"/>
      <c r="O625" s="163"/>
    </row>
    <row r="626" spans="1:15">
      <c r="A626" s="163"/>
      <c r="B626" s="163"/>
      <c r="C626" s="163" t="s">
        <v>7094</v>
      </c>
      <c r="D626" s="189" t="s">
        <v>11962</v>
      </c>
      <c r="E626" s="165">
        <v>45863</v>
      </c>
      <c r="F626" s="165">
        <v>45863</v>
      </c>
      <c r="G626" s="163" t="s">
        <v>12140</v>
      </c>
      <c r="H626" s="163" t="s">
        <v>12141</v>
      </c>
      <c r="I626" s="163" t="s">
        <v>12138</v>
      </c>
      <c r="J626" s="163" t="s">
        <v>12187</v>
      </c>
      <c r="K626" s="164" t="s">
        <v>195</v>
      </c>
      <c r="L626" s="165">
        <v>45868</v>
      </c>
      <c r="M626" s="163"/>
      <c r="N626" s="163"/>
      <c r="O626" s="163"/>
    </row>
    <row r="627" spans="1:15">
      <c r="A627" s="163"/>
      <c r="B627" s="163"/>
      <c r="C627" s="163" t="s">
        <v>12131</v>
      </c>
      <c r="D627" s="189" t="s">
        <v>11963</v>
      </c>
      <c r="E627" s="165">
        <v>45863</v>
      </c>
      <c r="F627" s="165">
        <v>45863</v>
      </c>
      <c r="G627" s="163" t="s">
        <v>6842</v>
      </c>
      <c r="H627" s="163" t="s">
        <v>12188</v>
      </c>
      <c r="I627" s="163" t="s">
        <v>12189</v>
      </c>
      <c r="J627" s="163" t="s">
        <v>11370</v>
      </c>
      <c r="K627" s="164" t="s">
        <v>195</v>
      </c>
      <c r="L627" s="165">
        <v>45868</v>
      </c>
      <c r="M627" s="163"/>
      <c r="N627" s="163"/>
      <c r="O627" s="163"/>
    </row>
    <row r="628" spans="1:15">
      <c r="A628" s="163"/>
      <c r="B628" s="163"/>
      <c r="C628" s="163" t="s">
        <v>7094</v>
      </c>
      <c r="D628" s="189" t="s">
        <v>11964</v>
      </c>
      <c r="E628" s="165">
        <v>45863</v>
      </c>
      <c r="F628" s="165">
        <v>45863</v>
      </c>
      <c r="G628" s="163" t="s">
        <v>12140</v>
      </c>
      <c r="H628" s="163" t="s">
        <v>12141</v>
      </c>
      <c r="I628" s="163" t="s">
        <v>12138</v>
      </c>
      <c r="J628" s="163" t="s">
        <v>11885</v>
      </c>
      <c r="K628" s="164" t="s">
        <v>195</v>
      </c>
      <c r="L628" s="165">
        <v>45868</v>
      </c>
      <c r="M628" s="163"/>
      <c r="N628" s="163"/>
      <c r="O628" s="163"/>
    </row>
    <row r="629" spans="1:15">
      <c r="A629" s="163"/>
      <c r="B629" s="163"/>
      <c r="C629" s="163" t="s">
        <v>3440</v>
      </c>
      <c r="D629" s="189" t="s">
        <v>11965</v>
      </c>
      <c r="E629" s="165">
        <v>45862</v>
      </c>
      <c r="F629" s="165">
        <v>45862</v>
      </c>
      <c r="G629" s="163" t="s">
        <v>5331</v>
      </c>
      <c r="H629" s="163" t="s">
        <v>9694</v>
      </c>
      <c r="I629" s="163" t="s">
        <v>12149</v>
      </c>
      <c r="J629" s="163" t="s">
        <v>11863</v>
      </c>
      <c r="K629" s="164" t="s">
        <v>195</v>
      </c>
      <c r="L629" s="165">
        <v>45868</v>
      </c>
      <c r="M629" s="163"/>
      <c r="N629" s="163"/>
      <c r="O629" s="163"/>
    </row>
    <row r="630" spans="1:15">
      <c r="A630" s="163"/>
      <c r="B630" s="163"/>
      <c r="C630" s="163" t="s">
        <v>6245</v>
      </c>
      <c r="D630" s="189" t="s">
        <v>11966</v>
      </c>
      <c r="E630" s="165">
        <v>45862</v>
      </c>
      <c r="F630" s="165">
        <v>45862</v>
      </c>
      <c r="G630" s="163" t="s">
        <v>5369</v>
      </c>
      <c r="H630" s="163" t="s">
        <v>12182</v>
      </c>
      <c r="I630" s="163"/>
      <c r="J630" s="163" t="s">
        <v>12183</v>
      </c>
      <c r="K630" s="164" t="s">
        <v>195</v>
      </c>
      <c r="L630" s="165">
        <v>45868</v>
      </c>
      <c r="M630" s="163"/>
      <c r="N630" s="163"/>
      <c r="O630" s="163"/>
    </row>
    <row r="631" spans="1:15">
      <c r="A631" s="163"/>
      <c r="B631" s="163"/>
      <c r="C631" s="163" t="s">
        <v>3440</v>
      </c>
      <c r="D631" s="189" t="s">
        <v>11967</v>
      </c>
      <c r="E631" s="165">
        <v>45862</v>
      </c>
      <c r="F631" s="165">
        <v>45862</v>
      </c>
      <c r="G631" s="163" t="s">
        <v>1874</v>
      </c>
      <c r="H631" s="163" t="s">
        <v>10813</v>
      </c>
      <c r="I631" s="163"/>
      <c r="J631" s="163" t="s">
        <v>11884</v>
      </c>
      <c r="K631" s="164" t="s">
        <v>195</v>
      </c>
      <c r="L631" s="165">
        <v>45866</v>
      </c>
      <c r="M631" s="163"/>
      <c r="N631" s="163"/>
      <c r="O631" s="163"/>
    </row>
    <row r="632" spans="1:15">
      <c r="A632" s="163"/>
      <c r="B632" s="163"/>
      <c r="C632" s="163" t="s">
        <v>3440</v>
      </c>
      <c r="D632" s="189" t="s">
        <v>11968</v>
      </c>
      <c r="E632" s="165">
        <v>45863</v>
      </c>
      <c r="F632" s="165">
        <v>45863</v>
      </c>
      <c r="G632" s="163" t="s">
        <v>5331</v>
      </c>
      <c r="H632" s="163" t="s">
        <v>12190</v>
      </c>
      <c r="I632" s="163"/>
      <c r="J632" s="163" t="s">
        <v>11798</v>
      </c>
      <c r="K632" s="164" t="s">
        <v>195</v>
      </c>
      <c r="L632" s="165">
        <v>45868</v>
      </c>
      <c r="M632" s="163"/>
      <c r="N632" s="163"/>
      <c r="O632" s="163"/>
    </row>
    <row r="633" spans="1:15">
      <c r="A633" s="163"/>
      <c r="B633" s="163"/>
      <c r="C633" s="163" t="s">
        <v>3440</v>
      </c>
      <c r="D633" s="189" t="s">
        <v>11969</v>
      </c>
      <c r="E633" s="165">
        <v>45863</v>
      </c>
      <c r="F633" s="165">
        <v>45863</v>
      </c>
      <c r="G633" s="163" t="s">
        <v>5331</v>
      </c>
      <c r="H633" s="163" t="s">
        <v>12191</v>
      </c>
      <c r="I633" s="163"/>
      <c r="J633" s="163" t="s">
        <v>12192</v>
      </c>
      <c r="K633" s="164" t="s">
        <v>195</v>
      </c>
      <c r="L633" s="165">
        <v>45868</v>
      </c>
      <c r="M633" s="163"/>
      <c r="N633" s="163"/>
      <c r="O633" s="163"/>
    </row>
    <row r="634" spans="1:15">
      <c r="A634" s="163"/>
      <c r="B634" s="163"/>
      <c r="C634" s="163" t="s">
        <v>3440</v>
      </c>
      <c r="D634" s="189" t="s">
        <v>11970</v>
      </c>
      <c r="E634" s="165">
        <v>45864</v>
      </c>
      <c r="F634" s="165">
        <v>45864</v>
      </c>
      <c r="G634" s="163" t="s">
        <v>2015</v>
      </c>
      <c r="H634" s="163" t="s">
        <v>10813</v>
      </c>
      <c r="I634" s="163"/>
      <c r="J634" s="163" t="s">
        <v>11863</v>
      </c>
      <c r="K634" s="164" t="s">
        <v>195</v>
      </c>
      <c r="L634" s="165">
        <v>45866</v>
      </c>
      <c r="M634" s="163"/>
      <c r="N634" s="163"/>
      <c r="O634" s="163"/>
    </row>
    <row r="635" spans="1:15">
      <c r="A635" s="163"/>
      <c r="B635" s="163"/>
      <c r="C635" s="163" t="s">
        <v>3440</v>
      </c>
      <c r="D635" s="189" t="s">
        <v>11971</v>
      </c>
      <c r="E635" s="165">
        <v>45864</v>
      </c>
      <c r="F635" s="165">
        <v>45864</v>
      </c>
      <c r="G635" s="163" t="s">
        <v>5331</v>
      </c>
      <c r="H635" s="163" t="s">
        <v>12201</v>
      </c>
      <c r="I635" s="163" t="s">
        <v>12149</v>
      </c>
      <c r="J635" s="163" t="s">
        <v>11863</v>
      </c>
      <c r="K635" s="164" t="s">
        <v>195</v>
      </c>
      <c r="L635" s="165">
        <v>45868</v>
      </c>
      <c r="M635" s="163"/>
      <c r="N635" s="163"/>
      <c r="O635" s="163"/>
    </row>
    <row r="636" spans="1:15">
      <c r="A636" s="163"/>
      <c r="B636" s="163"/>
      <c r="C636" s="163" t="s">
        <v>3641</v>
      </c>
      <c r="D636" s="189" t="s">
        <v>11972</v>
      </c>
      <c r="E636" s="165">
        <v>45864</v>
      </c>
      <c r="F636" s="165">
        <v>45864</v>
      </c>
      <c r="G636" s="163" t="s">
        <v>5331</v>
      </c>
      <c r="H636" s="163" t="s">
        <v>9694</v>
      </c>
      <c r="I636" s="163" t="s">
        <v>6280</v>
      </c>
      <c r="J636" s="163" t="s">
        <v>12202</v>
      </c>
      <c r="K636" s="164" t="s">
        <v>195</v>
      </c>
      <c r="L636" s="165">
        <v>45868</v>
      </c>
      <c r="M636" s="163"/>
      <c r="N636" s="163"/>
      <c r="O636" s="163"/>
    </row>
    <row r="637" spans="1:15">
      <c r="A637" s="163"/>
      <c r="B637" s="163"/>
      <c r="C637" s="163" t="s">
        <v>7094</v>
      </c>
      <c r="D637" s="189" t="s">
        <v>11973</v>
      </c>
      <c r="E637" s="165">
        <v>45864</v>
      </c>
      <c r="F637" s="165">
        <v>45864</v>
      </c>
      <c r="G637" s="163" t="s">
        <v>12044</v>
      </c>
      <c r="H637" s="163" t="s">
        <v>12141</v>
      </c>
      <c r="I637" s="163" t="s">
        <v>12138</v>
      </c>
      <c r="J637" s="163" t="s">
        <v>12203</v>
      </c>
      <c r="K637" s="164" t="s">
        <v>195</v>
      </c>
      <c r="L637" s="165">
        <v>45868</v>
      </c>
      <c r="M637" s="163"/>
      <c r="N637" s="163"/>
      <c r="O637" s="163"/>
    </row>
    <row r="638" spans="1:15">
      <c r="A638" s="163"/>
      <c r="B638" s="163"/>
      <c r="C638" s="163" t="s">
        <v>12211</v>
      </c>
      <c r="D638" s="189" t="s">
        <v>11974</v>
      </c>
      <c r="E638" s="165">
        <v>45866</v>
      </c>
      <c r="F638" s="165">
        <v>45866</v>
      </c>
      <c r="G638" s="163" t="s">
        <v>6842</v>
      </c>
      <c r="H638" s="163" t="s">
        <v>12188</v>
      </c>
      <c r="I638" s="163"/>
      <c r="J638" s="163" t="s">
        <v>11028</v>
      </c>
      <c r="K638" s="164" t="s">
        <v>195</v>
      </c>
      <c r="L638" s="165">
        <v>45868</v>
      </c>
      <c r="M638" s="163"/>
      <c r="N638" s="163"/>
      <c r="O638" s="163"/>
    </row>
    <row r="639" spans="1:15">
      <c r="A639" s="163"/>
      <c r="B639" s="163"/>
      <c r="C639" s="163" t="s">
        <v>3641</v>
      </c>
      <c r="D639" s="189" t="s">
        <v>11975</v>
      </c>
      <c r="E639" s="165">
        <v>45866</v>
      </c>
      <c r="F639" s="165">
        <v>45866</v>
      </c>
      <c r="G639" s="163" t="s">
        <v>2015</v>
      </c>
      <c r="H639" s="163" t="s">
        <v>10813</v>
      </c>
      <c r="I639" s="163"/>
      <c r="J639" s="163" t="s">
        <v>12202</v>
      </c>
      <c r="K639" s="164" t="s">
        <v>195</v>
      </c>
      <c r="L639" s="165">
        <v>45868</v>
      </c>
      <c r="M639" s="163"/>
      <c r="N639" s="163"/>
      <c r="O639" s="163"/>
    </row>
    <row r="640" spans="1:15">
      <c r="A640" s="163"/>
      <c r="B640" s="163"/>
      <c r="C640" s="163" t="s">
        <v>3641</v>
      </c>
      <c r="D640" s="189" t="s">
        <v>11976</v>
      </c>
      <c r="E640" s="165">
        <v>45866</v>
      </c>
      <c r="F640" s="165">
        <v>45866</v>
      </c>
      <c r="G640" s="163" t="s">
        <v>5331</v>
      </c>
      <c r="H640" s="163" t="s">
        <v>9694</v>
      </c>
      <c r="I640" s="163"/>
      <c r="J640" s="163" t="s">
        <v>11863</v>
      </c>
      <c r="K640" s="164" t="s">
        <v>195</v>
      </c>
      <c r="L640" s="165">
        <v>45868</v>
      </c>
      <c r="M640" s="163"/>
      <c r="N640" s="163"/>
      <c r="O640" s="163"/>
    </row>
    <row r="641" spans="1:15">
      <c r="A641" s="163"/>
      <c r="B641" s="163"/>
      <c r="C641" s="163" t="s">
        <v>3641</v>
      </c>
      <c r="D641" s="189" t="s">
        <v>11977</v>
      </c>
      <c r="E641" s="165">
        <v>45867</v>
      </c>
      <c r="F641" s="165">
        <v>45867</v>
      </c>
      <c r="G641" s="163" t="s">
        <v>5331</v>
      </c>
      <c r="H641" s="163" t="s">
        <v>12221</v>
      </c>
      <c r="I641" s="163"/>
      <c r="J641" s="163" t="s">
        <v>12202</v>
      </c>
      <c r="K641" s="164" t="s">
        <v>195</v>
      </c>
      <c r="L641" s="165">
        <v>45868</v>
      </c>
      <c r="M641" s="163"/>
      <c r="N641" s="163"/>
      <c r="O641" s="163"/>
    </row>
    <row r="642" spans="1:15">
      <c r="A642" s="163"/>
      <c r="B642" s="163"/>
      <c r="C642" s="163" t="s">
        <v>3641</v>
      </c>
      <c r="D642" s="189" t="s">
        <v>11978</v>
      </c>
      <c r="E642" s="165">
        <v>45867</v>
      </c>
      <c r="F642" s="165">
        <v>45867</v>
      </c>
      <c r="G642" s="163" t="s">
        <v>2015</v>
      </c>
      <c r="H642" s="163" t="s">
        <v>10813</v>
      </c>
      <c r="I642" s="163" t="s">
        <v>6280</v>
      </c>
      <c r="J642" s="163" t="s">
        <v>11863</v>
      </c>
      <c r="K642" s="164" t="s">
        <v>195</v>
      </c>
      <c r="L642" s="165">
        <v>45868</v>
      </c>
      <c r="M642" s="163"/>
      <c r="N642" s="163"/>
      <c r="O642" s="163"/>
    </row>
    <row r="643" spans="1:15">
      <c r="A643" s="163"/>
      <c r="B643" s="163"/>
      <c r="C643" s="163" t="s">
        <v>3440</v>
      </c>
      <c r="D643" s="189" t="s">
        <v>11979</v>
      </c>
      <c r="E643" s="165">
        <v>45867</v>
      </c>
      <c r="F643" s="165">
        <v>45867</v>
      </c>
      <c r="G643" s="163" t="s">
        <v>12140</v>
      </c>
      <c r="H643" s="163" t="s">
        <v>12141</v>
      </c>
      <c r="I643" s="163" t="s">
        <v>12149</v>
      </c>
      <c r="J643" s="163" t="s">
        <v>12108</v>
      </c>
      <c r="K643" s="164" t="s">
        <v>195</v>
      </c>
      <c r="L643" s="165">
        <v>45868</v>
      </c>
      <c r="M643" s="163"/>
      <c r="N643" s="163"/>
      <c r="O643" s="163"/>
    </row>
    <row r="644" spans="1:15">
      <c r="A644" s="163"/>
      <c r="B644" s="163"/>
      <c r="C644" s="163" t="s">
        <v>6464</v>
      </c>
      <c r="D644" s="189" t="s">
        <v>11980</v>
      </c>
      <c r="E644" s="165">
        <v>45868</v>
      </c>
      <c r="F644" s="165">
        <v>45868</v>
      </c>
      <c r="G644" s="163" t="s">
        <v>5406</v>
      </c>
      <c r="H644" s="163" t="s">
        <v>12232</v>
      </c>
      <c r="I644" s="163"/>
      <c r="J644" s="163" t="s">
        <v>11036</v>
      </c>
      <c r="K644" s="164" t="s">
        <v>195</v>
      </c>
      <c r="L644" s="165">
        <v>45868</v>
      </c>
      <c r="M644" s="163"/>
      <c r="N644" s="163"/>
      <c r="O644" s="163"/>
    </row>
    <row r="645" spans="1:15">
      <c r="A645" s="163"/>
      <c r="B645" s="163"/>
      <c r="C645" s="163" t="s">
        <v>6245</v>
      </c>
      <c r="D645" s="189" t="s">
        <v>11981</v>
      </c>
      <c r="E645" s="165">
        <v>45868</v>
      </c>
      <c r="F645" s="165">
        <v>45868</v>
      </c>
      <c r="G645" s="163" t="s">
        <v>5406</v>
      </c>
      <c r="H645" s="163" t="s">
        <v>12232</v>
      </c>
      <c r="I645" s="163"/>
      <c r="J645" s="163" t="s">
        <v>11036</v>
      </c>
      <c r="K645" s="164" t="s">
        <v>195</v>
      </c>
      <c r="L645" s="165">
        <v>45868</v>
      </c>
      <c r="M645" s="163"/>
      <c r="N645" s="163"/>
      <c r="O645" s="163"/>
    </row>
    <row r="646" spans="1:15">
      <c r="A646" s="163"/>
      <c r="B646" s="163"/>
      <c r="C646" s="163" t="s">
        <v>3641</v>
      </c>
      <c r="D646" s="189" t="s">
        <v>11982</v>
      </c>
      <c r="E646" s="165">
        <v>45868</v>
      </c>
      <c r="F646" s="165">
        <v>45868</v>
      </c>
      <c r="G646" s="163" t="s">
        <v>5331</v>
      </c>
      <c r="H646" s="163" t="s">
        <v>12221</v>
      </c>
      <c r="I646" s="163"/>
      <c r="J646" s="163" t="s">
        <v>5413</v>
      </c>
      <c r="K646" s="164" t="s">
        <v>195</v>
      </c>
      <c r="L646" s="165">
        <v>45869</v>
      </c>
      <c r="M646" s="163"/>
      <c r="N646" s="163"/>
      <c r="O646" s="163"/>
    </row>
    <row r="647" spans="1:15">
      <c r="A647" s="163"/>
      <c r="B647" s="163"/>
      <c r="C647" s="163" t="s">
        <v>6464</v>
      </c>
      <c r="D647" s="189" t="s">
        <v>11983</v>
      </c>
      <c r="E647" s="165">
        <v>45868</v>
      </c>
      <c r="F647" s="165">
        <v>45868</v>
      </c>
      <c r="G647" s="163" t="s">
        <v>5331</v>
      </c>
      <c r="H647" s="163" t="s">
        <v>9694</v>
      </c>
      <c r="I647" s="163"/>
      <c r="J647" s="163" t="s">
        <v>12233</v>
      </c>
      <c r="K647" s="164" t="s">
        <v>195</v>
      </c>
      <c r="L647" s="165">
        <v>45869</v>
      </c>
      <c r="M647" s="163"/>
      <c r="N647" s="163"/>
      <c r="O647" s="163"/>
    </row>
    <row r="648" spans="1:15">
      <c r="A648" s="163"/>
      <c r="B648" s="163"/>
      <c r="C648" s="163" t="s">
        <v>2800</v>
      </c>
      <c r="D648" s="189" t="s">
        <v>11984</v>
      </c>
      <c r="E648" s="165">
        <v>45869</v>
      </c>
      <c r="F648" s="165">
        <v>45869</v>
      </c>
      <c r="G648" s="163" t="s">
        <v>5331</v>
      </c>
      <c r="H648" s="163" t="s">
        <v>9694</v>
      </c>
      <c r="I648" s="163"/>
      <c r="J648" s="163" t="s">
        <v>11798</v>
      </c>
      <c r="K648" s="164" t="s">
        <v>195</v>
      </c>
      <c r="L648" s="165">
        <v>45869</v>
      </c>
      <c r="M648" s="163"/>
      <c r="N648" s="163"/>
      <c r="O648" s="163"/>
    </row>
    <row r="649" spans="1:15">
      <c r="A649" s="163"/>
      <c r="B649" s="163"/>
      <c r="C649" s="163" t="s">
        <v>3440</v>
      </c>
      <c r="D649" s="189" t="s">
        <v>11985</v>
      </c>
      <c r="E649" s="165">
        <v>45869</v>
      </c>
      <c r="F649" s="165">
        <v>45869</v>
      </c>
      <c r="G649" s="163" t="s">
        <v>5331</v>
      </c>
      <c r="H649" s="163" t="s">
        <v>9694</v>
      </c>
      <c r="I649" s="163"/>
      <c r="J649" s="163" t="s">
        <v>12110</v>
      </c>
      <c r="K649" s="164" t="s">
        <v>195</v>
      </c>
      <c r="L649" s="165">
        <v>45869</v>
      </c>
      <c r="M649" s="163"/>
      <c r="N649" s="163"/>
      <c r="O649" s="163"/>
    </row>
    <row r="650" spans="1:15">
      <c r="A650" s="163"/>
      <c r="B650" s="163"/>
      <c r="C650" s="163" t="s">
        <v>6464</v>
      </c>
      <c r="D650" s="189" t="s">
        <v>11986</v>
      </c>
      <c r="E650" s="165">
        <v>45869</v>
      </c>
      <c r="F650" s="165">
        <v>45869</v>
      </c>
      <c r="G650" s="163" t="s">
        <v>2015</v>
      </c>
      <c r="H650" s="163" t="s">
        <v>10813</v>
      </c>
      <c r="I650" s="163"/>
      <c r="J650" s="163" t="s">
        <v>12202</v>
      </c>
      <c r="K650" s="164" t="s">
        <v>195</v>
      </c>
      <c r="L650" s="165">
        <v>45869</v>
      </c>
      <c r="M650" s="163"/>
      <c r="N650" s="163"/>
      <c r="O650" s="163"/>
    </row>
    <row r="651" spans="1:15">
      <c r="A651" s="163"/>
      <c r="B651" s="163"/>
      <c r="C651" s="163" t="s">
        <v>3440</v>
      </c>
      <c r="D651" s="189" t="s">
        <v>11987</v>
      </c>
      <c r="E651" s="165">
        <v>45869</v>
      </c>
      <c r="F651" s="165">
        <v>45869</v>
      </c>
      <c r="G651" s="163" t="s">
        <v>12140</v>
      </c>
      <c r="H651" s="163" t="s">
        <v>12141</v>
      </c>
      <c r="I651" s="163"/>
      <c r="J651" s="163" t="s">
        <v>12021</v>
      </c>
      <c r="K651" s="164" t="s">
        <v>195</v>
      </c>
      <c r="L651" s="165">
        <v>45869</v>
      </c>
      <c r="M651" s="163"/>
      <c r="N651" s="163"/>
      <c r="O651" s="163"/>
    </row>
    <row r="652" spans="1:15">
      <c r="A652" s="163"/>
      <c r="B652" s="163"/>
      <c r="C652" s="163" t="s">
        <v>6464</v>
      </c>
      <c r="D652" s="189" t="s">
        <v>11988</v>
      </c>
      <c r="E652" s="165">
        <v>45870</v>
      </c>
      <c r="F652" s="165">
        <v>45870</v>
      </c>
      <c r="G652" s="163" t="s">
        <v>5331</v>
      </c>
      <c r="H652" s="163" t="s">
        <v>9694</v>
      </c>
      <c r="I652" s="163"/>
      <c r="J652" s="163" t="s">
        <v>11863</v>
      </c>
      <c r="K652" s="164" t="s">
        <v>195</v>
      </c>
      <c r="L652" s="165">
        <v>45871</v>
      </c>
      <c r="M652" s="163"/>
      <c r="N652" s="163"/>
      <c r="O652" s="163"/>
    </row>
    <row r="653" spans="1:15">
      <c r="A653" s="163"/>
      <c r="B653" s="163"/>
      <c r="C653" s="163" t="s">
        <v>6464</v>
      </c>
      <c r="D653" s="189" t="s">
        <v>11989</v>
      </c>
      <c r="E653" s="165">
        <v>45870</v>
      </c>
      <c r="F653" s="165">
        <v>45870</v>
      </c>
      <c r="G653" s="163" t="s">
        <v>5331</v>
      </c>
      <c r="H653" s="163" t="s">
        <v>12201</v>
      </c>
      <c r="I653" s="163"/>
      <c r="J653" s="163" t="s">
        <v>11884</v>
      </c>
      <c r="K653" s="164" t="s">
        <v>195</v>
      </c>
      <c r="L653" s="165">
        <v>45871</v>
      </c>
      <c r="M653" s="163"/>
      <c r="N653" s="163"/>
      <c r="O653" s="163"/>
    </row>
    <row r="654" spans="1:15">
      <c r="A654" s="163"/>
      <c r="B654" s="163"/>
      <c r="C654" s="163" t="s">
        <v>6464</v>
      </c>
      <c r="D654" s="189" t="s">
        <v>12277</v>
      </c>
      <c r="E654" s="165">
        <v>45870</v>
      </c>
      <c r="F654" s="165">
        <v>45870</v>
      </c>
      <c r="G654" s="163" t="s">
        <v>5331</v>
      </c>
      <c r="H654" s="163" t="s">
        <v>12201</v>
      </c>
      <c r="I654" s="163"/>
      <c r="J654" s="163" t="s">
        <v>11876</v>
      </c>
      <c r="K654" s="164" t="s">
        <v>195</v>
      </c>
      <c r="L654" s="165">
        <v>45871</v>
      </c>
      <c r="M654" s="163"/>
      <c r="N654" s="163"/>
      <c r="O654" s="163"/>
    </row>
    <row r="655" spans="1:15">
      <c r="A655" s="163"/>
      <c r="B655" s="163"/>
      <c r="C655" s="163" t="s">
        <v>6464</v>
      </c>
      <c r="D655" s="189" t="s">
        <v>12278</v>
      </c>
      <c r="E655" s="165">
        <v>45870</v>
      </c>
      <c r="F655" s="165">
        <v>45870</v>
      </c>
      <c r="G655" s="163" t="s">
        <v>5331</v>
      </c>
      <c r="H655" s="163" t="s">
        <v>12221</v>
      </c>
      <c r="I655" s="163"/>
      <c r="J655" s="163" t="s">
        <v>11863</v>
      </c>
      <c r="K655" s="164" t="s">
        <v>459</v>
      </c>
      <c r="L655" s="164"/>
      <c r="M655" s="163"/>
      <c r="N655" s="163"/>
      <c r="O655" s="163"/>
    </row>
    <row r="656" spans="1:15">
      <c r="A656" s="163"/>
      <c r="B656" s="163"/>
      <c r="C656" s="163" t="s">
        <v>6464</v>
      </c>
      <c r="D656" s="189" t="s">
        <v>12282</v>
      </c>
      <c r="E656" s="165">
        <v>45870</v>
      </c>
      <c r="F656" s="165">
        <v>45870</v>
      </c>
      <c r="G656" s="163" t="s">
        <v>5331</v>
      </c>
      <c r="H656" s="163" t="s">
        <v>12221</v>
      </c>
      <c r="I656" s="163"/>
      <c r="J656" s="163" t="s">
        <v>11863</v>
      </c>
      <c r="K656" s="164" t="s">
        <v>195</v>
      </c>
      <c r="L656" s="165">
        <v>45873</v>
      </c>
      <c r="M656" s="163"/>
      <c r="N656" s="163"/>
      <c r="O656" s="163"/>
    </row>
    <row r="657" spans="1:15">
      <c r="A657" s="163"/>
      <c r="B657" s="163"/>
      <c r="C657" s="163" t="s">
        <v>6245</v>
      </c>
      <c r="D657" s="189" t="s">
        <v>12283</v>
      </c>
      <c r="E657" s="165">
        <v>45871</v>
      </c>
      <c r="F657" s="165">
        <v>45871</v>
      </c>
      <c r="G657" s="163" t="s">
        <v>5331</v>
      </c>
      <c r="H657" s="163" t="s">
        <v>9694</v>
      </c>
      <c r="I657" s="163"/>
      <c r="J657" s="163" t="s">
        <v>12202</v>
      </c>
      <c r="K657" s="164" t="s">
        <v>195</v>
      </c>
      <c r="L657" s="165">
        <v>45873</v>
      </c>
      <c r="M657" s="163"/>
      <c r="N657" s="163"/>
      <c r="O657" s="163"/>
    </row>
    <row r="658" spans="1:15">
      <c r="A658" s="163"/>
      <c r="B658" s="163"/>
      <c r="C658" s="163" t="s">
        <v>6245</v>
      </c>
      <c r="D658" s="189" t="s">
        <v>12284</v>
      </c>
      <c r="E658" s="165">
        <v>45873</v>
      </c>
      <c r="F658" s="165">
        <v>45873</v>
      </c>
      <c r="G658" s="163" t="s">
        <v>5331</v>
      </c>
      <c r="H658" s="163" t="s">
        <v>9694</v>
      </c>
      <c r="I658" s="163"/>
      <c r="J658" s="163" t="s">
        <v>11863</v>
      </c>
      <c r="K658" s="164" t="s">
        <v>195</v>
      </c>
      <c r="L658" s="165">
        <v>45874</v>
      </c>
      <c r="M658" s="163"/>
      <c r="N658" s="163"/>
      <c r="O658" s="163"/>
    </row>
    <row r="659" spans="1:15">
      <c r="A659" s="163"/>
      <c r="B659" s="163"/>
      <c r="C659" s="163" t="s">
        <v>6245</v>
      </c>
      <c r="D659" s="189" t="s">
        <v>12285</v>
      </c>
      <c r="E659" s="165">
        <v>45873</v>
      </c>
      <c r="F659" s="165">
        <v>45873</v>
      </c>
      <c r="G659" s="163" t="s">
        <v>2015</v>
      </c>
      <c r="H659" s="163" t="s">
        <v>10813</v>
      </c>
      <c r="I659" s="163"/>
      <c r="J659" s="163" t="s">
        <v>12202</v>
      </c>
      <c r="K659" s="164" t="s">
        <v>195</v>
      </c>
      <c r="L659" s="165">
        <v>45874</v>
      </c>
      <c r="M659" s="163"/>
      <c r="N659" s="163"/>
      <c r="O659" s="163"/>
    </row>
    <row r="660" spans="1:15">
      <c r="A660" s="163"/>
      <c r="B660" s="163"/>
      <c r="C660" s="163" t="s">
        <v>6245</v>
      </c>
      <c r="D660" s="189" t="s">
        <v>12286</v>
      </c>
      <c r="E660" s="165">
        <v>45873</v>
      </c>
      <c r="F660" s="165">
        <v>45873</v>
      </c>
      <c r="G660" s="163" t="s">
        <v>5331</v>
      </c>
      <c r="H660" s="163" t="s">
        <v>12221</v>
      </c>
      <c r="I660" s="163"/>
      <c r="J660" s="163" t="s">
        <v>11876</v>
      </c>
      <c r="K660" s="164" t="s">
        <v>195</v>
      </c>
      <c r="L660" s="165">
        <v>45874</v>
      </c>
      <c r="M660" s="163"/>
      <c r="N660" s="163"/>
      <c r="O660" s="163"/>
    </row>
    <row r="661" spans="1:15">
      <c r="A661" s="163"/>
      <c r="B661" s="163"/>
      <c r="C661" s="163" t="s">
        <v>6245</v>
      </c>
      <c r="D661" s="189" t="s">
        <v>12287</v>
      </c>
      <c r="E661" s="165">
        <v>45873</v>
      </c>
      <c r="F661" s="165">
        <v>45873</v>
      </c>
      <c r="G661" s="163" t="s">
        <v>5331</v>
      </c>
      <c r="H661" s="163" t="s">
        <v>12221</v>
      </c>
      <c r="I661" s="163"/>
      <c r="J661" s="163" t="s">
        <v>11884</v>
      </c>
      <c r="K661" s="164" t="s">
        <v>195</v>
      </c>
      <c r="L661" s="165">
        <v>45874</v>
      </c>
      <c r="M661" s="163"/>
      <c r="N661" s="163"/>
      <c r="O661" s="163"/>
    </row>
    <row r="662" spans="1:15">
      <c r="A662" s="163"/>
      <c r="B662" s="163"/>
      <c r="C662" s="163" t="s">
        <v>9539</v>
      </c>
      <c r="D662" s="189" t="s">
        <v>12288</v>
      </c>
      <c r="E662" s="165">
        <v>45873</v>
      </c>
      <c r="F662" s="165">
        <v>45873</v>
      </c>
      <c r="G662" s="163" t="s">
        <v>7135</v>
      </c>
      <c r="H662" s="163" t="s">
        <v>12342</v>
      </c>
      <c r="I662" s="163"/>
      <c r="J662" s="163" t="s">
        <v>10898</v>
      </c>
      <c r="K662" s="164" t="s">
        <v>298</v>
      </c>
      <c r="L662" s="165">
        <v>45892</v>
      </c>
      <c r="M662" s="163"/>
      <c r="N662" s="163"/>
      <c r="O662" s="163"/>
    </row>
    <row r="663" spans="1:15">
      <c r="A663" s="163"/>
      <c r="B663" s="163"/>
      <c r="C663" s="163" t="s">
        <v>9539</v>
      </c>
      <c r="D663" s="189" t="s">
        <v>12842</v>
      </c>
      <c r="E663" s="165">
        <v>45902</v>
      </c>
      <c r="F663" s="165">
        <v>45902</v>
      </c>
      <c r="G663" s="163" t="s">
        <v>7135</v>
      </c>
      <c r="H663" s="163" t="s">
        <v>12342</v>
      </c>
      <c r="I663" s="163"/>
      <c r="J663" s="163" t="s">
        <v>10898</v>
      </c>
      <c r="K663" s="164" t="s">
        <v>195</v>
      </c>
      <c r="L663" s="165">
        <v>45905</v>
      </c>
      <c r="M663" s="163"/>
      <c r="N663" s="163"/>
      <c r="O663" s="163"/>
    </row>
    <row r="664" spans="1:15">
      <c r="A664" s="163"/>
      <c r="B664" s="163"/>
      <c r="C664" s="163" t="s">
        <v>9539</v>
      </c>
      <c r="D664" s="189" t="s">
        <v>12289</v>
      </c>
      <c r="E664" s="165">
        <v>45874</v>
      </c>
      <c r="F664" s="165">
        <v>45874</v>
      </c>
      <c r="G664" s="163" t="s">
        <v>6842</v>
      </c>
      <c r="H664" s="163" t="s">
        <v>12343</v>
      </c>
      <c r="I664" s="163"/>
      <c r="J664" s="163" t="s">
        <v>11861</v>
      </c>
      <c r="K664" s="164" t="s">
        <v>195</v>
      </c>
      <c r="L664" s="165">
        <v>45877</v>
      </c>
      <c r="M664" s="163"/>
      <c r="N664" s="163"/>
      <c r="O664" s="163"/>
    </row>
    <row r="665" spans="1:15">
      <c r="A665" s="163"/>
      <c r="B665" s="163"/>
      <c r="C665" s="163" t="s">
        <v>6245</v>
      </c>
      <c r="D665" s="189" t="s">
        <v>12290</v>
      </c>
      <c r="E665" s="165">
        <v>45874</v>
      </c>
      <c r="F665" s="165">
        <v>45874</v>
      </c>
      <c r="G665" s="163" t="s">
        <v>2015</v>
      </c>
      <c r="H665" s="163" t="s">
        <v>10813</v>
      </c>
      <c r="I665" s="163"/>
      <c r="J665" s="163" t="s">
        <v>11863</v>
      </c>
      <c r="K665" s="164" t="s">
        <v>195</v>
      </c>
      <c r="L665" s="165">
        <v>45876</v>
      </c>
      <c r="M665" s="163"/>
      <c r="N665" s="163"/>
      <c r="O665" s="163"/>
    </row>
    <row r="666" spans="1:15">
      <c r="A666" s="163"/>
      <c r="B666" s="163"/>
      <c r="C666" s="163" t="s">
        <v>9539</v>
      </c>
      <c r="D666" s="189" t="s">
        <v>12291</v>
      </c>
      <c r="E666" s="165">
        <v>45874</v>
      </c>
      <c r="F666" s="165">
        <v>45874</v>
      </c>
      <c r="G666" s="163" t="s">
        <v>6842</v>
      </c>
      <c r="H666" s="163" t="s">
        <v>12343</v>
      </c>
      <c r="I666" s="163"/>
      <c r="J666" s="163" t="s">
        <v>11885</v>
      </c>
      <c r="K666" s="164" t="s">
        <v>195</v>
      </c>
      <c r="L666" s="165">
        <v>45877</v>
      </c>
      <c r="M666" s="163"/>
      <c r="N666" s="163"/>
      <c r="O666" s="163"/>
    </row>
    <row r="667" spans="1:15">
      <c r="A667" s="163"/>
      <c r="B667" s="163"/>
      <c r="C667" s="163" t="s">
        <v>9539</v>
      </c>
      <c r="D667" s="189" t="s">
        <v>12292</v>
      </c>
      <c r="E667" s="165">
        <v>45875</v>
      </c>
      <c r="F667" s="165">
        <v>45875</v>
      </c>
      <c r="G667" s="163" t="s">
        <v>6842</v>
      </c>
      <c r="H667" s="163" t="s">
        <v>12343</v>
      </c>
      <c r="I667" s="163"/>
      <c r="J667" s="163" t="s">
        <v>12344</v>
      </c>
      <c r="K667" s="164" t="s">
        <v>298</v>
      </c>
      <c r="L667" s="165">
        <v>45877</v>
      </c>
      <c r="M667" s="163"/>
      <c r="N667" s="163"/>
      <c r="O667" s="163"/>
    </row>
    <row r="668" spans="1:15">
      <c r="A668" s="163"/>
      <c r="B668" s="163"/>
      <c r="C668" s="163" t="s">
        <v>6245</v>
      </c>
      <c r="D668" s="189" t="s">
        <v>12293</v>
      </c>
      <c r="E668" s="165">
        <v>45875</v>
      </c>
      <c r="F668" s="165">
        <v>45875</v>
      </c>
      <c r="G668" s="163" t="s">
        <v>5331</v>
      </c>
      <c r="H668" s="163" t="s">
        <v>12221</v>
      </c>
      <c r="I668" s="163"/>
      <c r="J668" s="163" t="s">
        <v>11863</v>
      </c>
      <c r="K668" s="164" t="s">
        <v>195</v>
      </c>
      <c r="L668" s="165">
        <v>45881</v>
      </c>
      <c r="M668" s="163"/>
      <c r="N668" s="163"/>
      <c r="O668" s="163"/>
    </row>
    <row r="669" spans="1:15">
      <c r="A669" s="163"/>
      <c r="B669" s="163"/>
      <c r="C669" s="163" t="s">
        <v>12345</v>
      </c>
      <c r="D669" s="189" t="s">
        <v>12294</v>
      </c>
      <c r="E669" s="165">
        <v>45875</v>
      </c>
      <c r="F669" s="165">
        <v>45875</v>
      </c>
      <c r="G669" s="163" t="s">
        <v>7135</v>
      </c>
      <c r="H669" s="163" t="s">
        <v>12346</v>
      </c>
      <c r="I669" s="163"/>
      <c r="J669" s="163" t="s">
        <v>11798</v>
      </c>
      <c r="K669" s="164" t="s">
        <v>195</v>
      </c>
      <c r="L669" s="165">
        <v>45877</v>
      </c>
      <c r="M669" s="163"/>
      <c r="N669" s="163"/>
      <c r="O669" s="163"/>
    </row>
    <row r="670" spans="1:15">
      <c r="A670" s="163"/>
      <c r="B670" s="163"/>
      <c r="C670" s="163" t="s">
        <v>12319</v>
      </c>
      <c r="D670" s="189" t="s">
        <v>12295</v>
      </c>
      <c r="E670" s="165">
        <v>45877</v>
      </c>
      <c r="F670" s="165">
        <v>45877</v>
      </c>
      <c r="G670" s="163" t="s">
        <v>6842</v>
      </c>
      <c r="H670" s="163" t="s">
        <v>12188</v>
      </c>
      <c r="I670" s="163"/>
      <c r="J670" s="163" t="s">
        <v>11994</v>
      </c>
      <c r="K670" s="164" t="s">
        <v>298</v>
      </c>
      <c r="L670" s="165">
        <v>45881</v>
      </c>
      <c r="M670" s="163"/>
      <c r="N670" s="163"/>
      <c r="O670" s="163"/>
    </row>
    <row r="671" spans="1:15" s="228" customFormat="1">
      <c r="A671" s="221"/>
      <c r="B671" s="221"/>
      <c r="C671" s="221" t="s">
        <v>12319</v>
      </c>
      <c r="D671" s="215" t="s">
        <v>12384</v>
      </c>
      <c r="E671" s="222">
        <v>45882</v>
      </c>
      <c r="F671" s="222">
        <v>45882</v>
      </c>
      <c r="G671" s="221" t="s">
        <v>6842</v>
      </c>
      <c r="H671" s="221" t="s">
        <v>12188</v>
      </c>
      <c r="I671" s="221"/>
      <c r="J671" s="221" t="s">
        <v>11994</v>
      </c>
      <c r="K671" s="229" t="s">
        <v>195</v>
      </c>
      <c r="L671" s="165">
        <v>45884</v>
      </c>
      <c r="M671" s="221"/>
      <c r="N671" s="221"/>
      <c r="O671" s="221"/>
    </row>
    <row r="672" spans="1:15">
      <c r="A672" s="163"/>
      <c r="B672" s="163"/>
      <c r="C672" s="163" t="s">
        <v>12325</v>
      </c>
      <c r="D672" s="189" t="s">
        <v>12296</v>
      </c>
      <c r="E672" s="165">
        <v>45878</v>
      </c>
      <c r="F672" s="165">
        <v>45878</v>
      </c>
      <c r="G672" s="163" t="s">
        <v>12323</v>
      </c>
      <c r="H672" s="163" t="s">
        <v>12324</v>
      </c>
      <c r="I672" s="163"/>
      <c r="J672" s="163" t="s">
        <v>12326</v>
      </c>
      <c r="K672" s="164" t="s">
        <v>195</v>
      </c>
      <c r="L672" s="165">
        <v>45881</v>
      </c>
      <c r="M672" s="163"/>
      <c r="N672" s="163"/>
      <c r="O672" s="163"/>
    </row>
    <row r="673" spans="1:15">
      <c r="A673" s="163"/>
      <c r="B673" s="163"/>
      <c r="C673" s="163"/>
      <c r="D673" s="189" t="s">
        <v>12297</v>
      </c>
      <c r="E673" s="165">
        <v>45879</v>
      </c>
      <c r="F673" s="165">
        <v>45879</v>
      </c>
      <c r="G673" s="163" t="s">
        <v>5369</v>
      </c>
      <c r="H673" s="163" t="s">
        <v>12328</v>
      </c>
      <c r="I673" s="163"/>
      <c r="J673" s="163" t="s">
        <v>12329</v>
      </c>
      <c r="K673" s="164" t="s">
        <v>195</v>
      </c>
      <c r="L673" s="165">
        <v>45881</v>
      </c>
      <c r="M673" s="163"/>
      <c r="N673" s="163"/>
      <c r="O673" s="163"/>
    </row>
    <row r="674" spans="1:15">
      <c r="A674" s="163"/>
      <c r="B674" s="163"/>
      <c r="C674" s="163"/>
      <c r="D674" s="189" t="s">
        <v>12298</v>
      </c>
      <c r="E674" s="165">
        <v>45878</v>
      </c>
      <c r="F674" s="165">
        <v>45878</v>
      </c>
      <c r="G674" s="163" t="s">
        <v>5331</v>
      </c>
      <c r="H674" s="163" t="s">
        <v>9694</v>
      </c>
      <c r="I674" s="163"/>
      <c r="J674" s="163" t="s">
        <v>11876</v>
      </c>
      <c r="K674" s="164" t="s">
        <v>195</v>
      </c>
      <c r="L674" s="165">
        <v>45881</v>
      </c>
      <c r="M674" s="163"/>
      <c r="N674" s="163"/>
      <c r="O674" s="163"/>
    </row>
    <row r="675" spans="1:15">
      <c r="A675" s="163"/>
      <c r="B675" s="163"/>
      <c r="C675" s="163" t="s">
        <v>2064</v>
      </c>
      <c r="D675" s="189" t="s">
        <v>12299</v>
      </c>
      <c r="E675" s="165">
        <v>45880</v>
      </c>
      <c r="F675" s="165">
        <v>45880</v>
      </c>
      <c r="G675" s="163" t="s">
        <v>5369</v>
      </c>
      <c r="H675" s="163" t="s">
        <v>12347</v>
      </c>
      <c r="I675" s="163"/>
      <c r="J675" s="163" t="s">
        <v>12348</v>
      </c>
      <c r="K675" s="164" t="s">
        <v>195</v>
      </c>
      <c r="L675" s="165">
        <v>45881</v>
      </c>
      <c r="M675" s="163"/>
      <c r="N675" s="163"/>
      <c r="O675" s="163"/>
    </row>
    <row r="676" spans="1:15">
      <c r="A676" s="163"/>
      <c r="B676" s="163"/>
      <c r="C676" s="163" t="s">
        <v>3408</v>
      </c>
      <c r="D676" s="189" t="s">
        <v>12300</v>
      </c>
      <c r="E676" s="165">
        <v>45880</v>
      </c>
      <c r="F676" s="165">
        <v>45880</v>
      </c>
      <c r="G676" s="163" t="s">
        <v>5406</v>
      </c>
      <c r="H676" s="163" t="s">
        <v>12349</v>
      </c>
      <c r="I676" s="163"/>
      <c r="J676" s="163" t="s">
        <v>12350</v>
      </c>
      <c r="K676" s="164" t="s">
        <v>195</v>
      </c>
      <c r="L676" s="165">
        <v>45881</v>
      </c>
      <c r="M676" s="163"/>
      <c r="N676" s="163"/>
      <c r="O676" s="163"/>
    </row>
    <row r="677" spans="1:15">
      <c r="A677" s="163"/>
      <c r="B677" s="163"/>
      <c r="C677" s="163" t="s">
        <v>9539</v>
      </c>
      <c r="D677" s="189" t="s">
        <v>12301</v>
      </c>
      <c r="E677" s="165">
        <v>45880</v>
      </c>
      <c r="F677" s="165">
        <v>45880</v>
      </c>
      <c r="G677" s="163" t="s">
        <v>5406</v>
      </c>
      <c r="H677" s="163" t="s">
        <v>12349</v>
      </c>
      <c r="I677" s="163"/>
      <c r="J677" s="163" t="s">
        <v>11886</v>
      </c>
      <c r="K677" s="164" t="s">
        <v>195</v>
      </c>
      <c r="L677" s="165">
        <v>45881</v>
      </c>
      <c r="M677" s="163"/>
      <c r="N677" s="163"/>
      <c r="O677" s="163"/>
    </row>
    <row r="678" spans="1:15">
      <c r="A678" s="163"/>
      <c r="B678" s="163"/>
      <c r="C678" s="163" t="s">
        <v>12325</v>
      </c>
      <c r="D678" s="189" t="s">
        <v>12302</v>
      </c>
      <c r="E678" s="165">
        <v>45880</v>
      </c>
      <c r="F678" s="165">
        <v>45880</v>
      </c>
      <c r="G678" s="163" t="s">
        <v>12351</v>
      </c>
      <c r="H678" s="163" t="s">
        <v>12352</v>
      </c>
      <c r="I678" s="163"/>
      <c r="J678" s="163" t="s">
        <v>11884</v>
      </c>
      <c r="K678" s="164" t="s">
        <v>195</v>
      </c>
      <c r="L678" s="165">
        <v>45881</v>
      </c>
      <c r="M678" s="163"/>
      <c r="N678" s="163"/>
      <c r="O678" s="163"/>
    </row>
    <row r="679" spans="1:15">
      <c r="A679" s="163"/>
      <c r="B679" s="163"/>
      <c r="C679" s="163" t="s">
        <v>9539</v>
      </c>
      <c r="D679" s="189" t="s">
        <v>12303</v>
      </c>
      <c r="E679" s="165">
        <v>45880</v>
      </c>
      <c r="F679" s="165">
        <v>45880</v>
      </c>
      <c r="G679" s="163" t="s">
        <v>7135</v>
      </c>
      <c r="H679" s="163" t="s">
        <v>12353</v>
      </c>
      <c r="I679" s="163"/>
      <c r="J679" s="163" t="s">
        <v>11028</v>
      </c>
      <c r="K679" s="164" t="s">
        <v>195</v>
      </c>
      <c r="L679" s="165">
        <v>45881</v>
      </c>
      <c r="M679" s="163"/>
      <c r="N679" s="163"/>
      <c r="O679" s="163"/>
    </row>
    <row r="680" spans="1:15">
      <c r="A680" s="163"/>
      <c r="B680" s="163"/>
      <c r="C680" s="163"/>
      <c r="D680" s="189" t="s">
        <v>12304</v>
      </c>
      <c r="E680" s="165">
        <v>45881</v>
      </c>
      <c r="F680" s="165">
        <v>45881</v>
      </c>
      <c r="G680" s="163" t="s">
        <v>12140</v>
      </c>
      <c r="H680" s="163" t="s">
        <v>12141</v>
      </c>
      <c r="I680" s="163"/>
      <c r="J680" s="163" t="s">
        <v>12360</v>
      </c>
      <c r="K680" s="164" t="s">
        <v>195</v>
      </c>
      <c r="L680" s="165">
        <v>45884</v>
      </c>
      <c r="M680" s="163"/>
      <c r="N680" s="163"/>
      <c r="O680" s="163"/>
    </row>
    <row r="681" spans="1:15">
      <c r="A681" s="163"/>
      <c r="B681" s="163"/>
      <c r="C681" s="163"/>
      <c r="D681" s="189" t="s">
        <v>12305</v>
      </c>
      <c r="E681" s="165">
        <v>45882</v>
      </c>
      <c r="F681" s="165">
        <v>45882</v>
      </c>
      <c r="G681" s="163" t="s">
        <v>12140</v>
      </c>
      <c r="H681" s="163" t="s">
        <v>12141</v>
      </c>
      <c r="I681" s="163"/>
      <c r="J681" s="163" t="s">
        <v>11863</v>
      </c>
      <c r="K681" s="164" t="s">
        <v>195</v>
      </c>
      <c r="L681" s="165">
        <v>45884</v>
      </c>
      <c r="M681" s="163"/>
      <c r="N681" s="163"/>
      <c r="O681" s="163"/>
    </row>
    <row r="682" spans="1:15">
      <c r="A682" s="163"/>
      <c r="B682" s="163"/>
      <c r="C682" s="163" t="s">
        <v>12380</v>
      </c>
      <c r="D682" s="189" t="s">
        <v>12306</v>
      </c>
      <c r="E682" s="165">
        <v>45882</v>
      </c>
      <c r="F682" s="165">
        <v>45882</v>
      </c>
      <c r="G682" s="163" t="s">
        <v>813</v>
      </c>
      <c r="H682" s="163" t="s">
        <v>12188</v>
      </c>
      <c r="I682" s="163"/>
      <c r="J682" s="163" t="s">
        <v>12350</v>
      </c>
      <c r="K682" s="164" t="s">
        <v>195</v>
      </c>
      <c r="L682" s="165">
        <v>45884</v>
      </c>
      <c r="M682" s="163"/>
      <c r="N682" s="163"/>
      <c r="O682" s="163"/>
    </row>
    <row r="683" spans="1:15">
      <c r="A683" s="163"/>
      <c r="B683" s="163"/>
      <c r="C683" s="163"/>
      <c r="D683" s="189" t="s">
        <v>12307</v>
      </c>
      <c r="E683" s="165">
        <v>45882</v>
      </c>
      <c r="F683" s="165">
        <v>45882</v>
      </c>
      <c r="G683" s="163" t="s">
        <v>813</v>
      </c>
      <c r="H683" s="163" t="s">
        <v>12188</v>
      </c>
      <c r="I683" s="163"/>
      <c r="J683" s="163" t="s">
        <v>11886</v>
      </c>
      <c r="K683" s="164" t="s">
        <v>195</v>
      </c>
      <c r="L683" s="165">
        <v>45884</v>
      </c>
      <c r="M683" s="163"/>
      <c r="N683" s="163"/>
      <c r="O683" s="163"/>
    </row>
    <row r="684" spans="1:15">
      <c r="A684" s="163"/>
      <c r="B684" s="163"/>
      <c r="C684" s="163"/>
      <c r="D684" s="189" t="s">
        <v>12308</v>
      </c>
      <c r="E684" s="165">
        <v>45882</v>
      </c>
      <c r="F684" s="165">
        <v>45882</v>
      </c>
      <c r="G684" s="163" t="s">
        <v>813</v>
      </c>
      <c r="H684" s="163" t="s">
        <v>12188</v>
      </c>
      <c r="I684" s="163"/>
      <c r="J684" s="163" t="s">
        <v>12381</v>
      </c>
      <c r="K684" s="164" t="s">
        <v>298</v>
      </c>
      <c r="L684" s="165">
        <v>45884</v>
      </c>
      <c r="M684" s="163"/>
      <c r="N684" s="163"/>
      <c r="O684" s="163"/>
    </row>
    <row r="685" spans="1:15">
      <c r="A685" s="163"/>
      <c r="B685" s="163"/>
      <c r="C685" s="163"/>
      <c r="D685" s="189" t="s">
        <v>12309</v>
      </c>
      <c r="E685" s="165">
        <v>45884</v>
      </c>
      <c r="F685" s="165">
        <v>45884</v>
      </c>
      <c r="G685" s="163" t="s">
        <v>7135</v>
      </c>
      <c r="H685" s="163" t="s">
        <v>12390</v>
      </c>
      <c r="I685" s="163"/>
      <c r="J685" s="163" t="s">
        <v>11370</v>
      </c>
      <c r="K685" s="164" t="s">
        <v>195</v>
      </c>
      <c r="L685" s="165">
        <v>45884</v>
      </c>
      <c r="M685" s="163"/>
      <c r="N685" s="163"/>
      <c r="O685" s="163"/>
    </row>
    <row r="686" spans="1:15">
      <c r="A686" s="163"/>
      <c r="B686" s="163"/>
      <c r="C686" s="163"/>
      <c r="D686" s="189" t="s">
        <v>12310</v>
      </c>
      <c r="E686" s="165">
        <v>45884</v>
      </c>
      <c r="F686" s="165">
        <v>45884</v>
      </c>
      <c r="G686" s="163" t="s">
        <v>7135</v>
      </c>
      <c r="H686" s="163" t="s">
        <v>12389</v>
      </c>
      <c r="I686" s="163"/>
      <c r="J686" s="163" t="s">
        <v>11861</v>
      </c>
      <c r="K686" s="164" t="s">
        <v>195</v>
      </c>
      <c r="L686" s="165">
        <v>45884</v>
      </c>
      <c r="M686" s="163"/>
      <c r="N686" s="163"/>
      <c r="O686" s="163"/>
    </row>
    <row r="687" spans="1:15">
      <c r="A687" s="163"/>
      <c r="B687" s="163"/>
      <c r="C687" s="163" t="s">
        <v>12325</v>
      </c>
      <c r="D687" s="189" t="s">
        <v>12311</v>
      </c>
      <c r="E687" s="165">
        <v>45885</v>
      </c>
      <c r="F687" s="165">
        <v>45885</v>
      </c>
      <c r="G687" s="163" t="s">
        <v>12044</v>
      </c>
      <c r="H687" s="163" t="s">
        <v>12141</v>
      </c>
      <c r="I687" s="163"/>
      <c r="J687" s="163" t="s">
        <v>12838</v>
      </c>
      <c r="K687" s="164" t="s">
        <v>195</v>
      </c>
      <c r="L687" s="165">
        <v>45901</v>
      </c>
      <c r="M687" s="163"/>
      <c r="N687" s="163"/>
      <c r="O687" s="163"/>
    </row>
    <row r="688" spans="1:15">
      <c r="A688" s="163"/>
      <c r="B688" s="163"/>
      <c r="C688" s="163" t="s">
        <v>12325</v>
      </c>
      <c r="D688" s="189" t="s">
        <v>12312</v>
      </c>
      <c r="E688" s="165">
        <v>45885</v>
      </c>
      <c r="F688" s="165">
        <v>45885</v>
      </c>
      <c r="G688" s="163" t="s">
        <v>5406</v>
      </c>
      <c r="H688" s="163" t="s">
        <v>12836</v>
      </c>
      <c r="I688" s="163"/>
      <c r="J688" s="163" t="s">
        <v>12049</v>
      </c>
      <c r="K688" s="164" t="s">
        <v>195</v>
      </c>
      <c r="L688" s="165">
        <v>45901</v>
      </c>
      <c r="M688" s="163"/>
      <c r="N688" s="163"/>
      <c r="O688" s="163"/>
    </row>
    <row r="689" spans="1:15">
      <c r="A689" s="163"/>
      <c r="B689" s="163"/>
      <c r="C689" s="163" t="s">
        <v>12839</v>
      </c>
      <c r="D689" s="189" t="s">
        <v>12313</v>
      </c>
      <c r="E689" s="165">
        <v>45885</v>
      </c>
      <c r="F689" s="165">
        <v>45885</v>
      </c>
      <c r="G689" s="163" t="s">
        <v>7135</v>
      </c>
      <c r="H689" s="163" t="s">
        <v>12389</v>
      </c>
      <c r="I689" s="163"/>
      <c r="J689" s="163" t="s">
        <v>11885</v>
      </c>
      <c r="K689" s="164" t="s">
        <v>195</v>
      </c>
      <c r="L689" s="165">
        <v>45885</v>
      </c>
      <c r="M689" s="163"/>
      <c r="N689" s="163"/>
      <c r="O689" s="163"/>
    </row>
    <row r="690" spans="1:15">
      <c r="A690" s="163"/>
      <c r="B690" s="163"/>
      <c r="C690" s="163"/>
      <c r="D690" s="189" t="s">
        <v>12314</v>
      </c>
      <c r="E690" s="165">
        <v>45885</v>
      </c>
      <c r="F690" s="165">
        <v>45885</v>
      </c>
      <c r="G690" s="163" t="s">
        <v>7135</v>
      </c>
      <c r="H690" s="163" t="s">
        <v>12389</v>
      </c>
      <c r="I690" s="163"/>
      <c r="J690" s="163" t="s">
        <v>11994</v>
      </c>
      <c r="K690" s="164" t="s">
        <v>195</v>
      </c>
      <c r="L690" s="165">
        <v>45885</v>
      </c>
      <c r="M690" s="163"/>
      <c r="N690" s="163"/>
      <c r="O690" s="163"/>
    </row>
    <row r="691" spans="1:15">
      <c r="A691" s="163"/>
      <c r="B691" s="163"/>
      <c r="C691" s="163" t="s">
        <v>12483</v>
      </c>
      <c r="D691" s="189" t="s">
        <v>12315</v>
      </c>
      <c r="E691" s="165">
        <v>45885</v>
      </c>
      <c r="F691" s="165">
        <v>45885</v>
      </c>
      <c r="G691" s="163" t="s">
        <v>7135</v>
      </c>
      <c r="H691" s="163" t="s">
        <v>12389</v>
      </c>
      <c r="I691" s="163"/>
      <c r="J691" s="163" t="s">
        <v>11145</v>
      </c>
      <c r="K691" s="164" t="s">
        <v>195</v>
      </c>
      <c r="L691" s="165">
        <v>45892</v>
      </c>
      <c r="M691" s="163"/>
      <c r="N691" s="163"/>
      <c r="O691" s="163"/>
    </row>
    <row r="692" spans="1:15">
      <c r="A692" s="163"/>
      <c r="B692" s="163"/>
      <c r="C692" s="163"/>
      <c r="D692" s="189" t="s">
        <v>12316</v>
      </c>
      <c r="E692" s="165">
        <v>45885</v>
      </c>
      <c r="F692" s="165">
        <v>45885</v>
      </c>
      <c r="G692" s="163" t="s">
        <v>5406</v>
      </c>
      <c r="H692" s="163" t="s">
        <v>12836</v>
      </c>
      <c r="I692" s="163"/>
      <c r="J692" s="163" t="s">
        <v>11679</v>
      </c>
      <c r="K692" s="164" t="s">
        <v>195</v>
      </c>
      <c r="L692" s="165">
        <v>45901</v>
      </c>
      <c r="M692" s="163"/>
      <c r="N692" s="163"/>
      <c r="O692" s="163"/>
    </row>
    <row r="693" spans="1:15">
      <c r="A693" s="163"/>
      <c r="B693" s="163"/>
      <c r="C693" s="163" t="s">
        <v>2418</v>
      </c>
      <c r="D693" s="189" t="s">
        <v>12317</v>
      </c>
      <c r="E693" s="165">
        <v>45885</v>
      </c>
      <c r="F693" s="165">
        <v>45885</v>
      </c>
      <c r="G693" s="163" t="s">
        <v>5406</v>
      </c>
      <c r="H693" s="163" t="s">
        <v>12836</v>
      </c>
      <c r="I693" s="163"/>
      <c r="J693" s="163" t="s">
        <v>11679</v>
      </c>
      <c r="K693" s="164" t="s">
        <v>195</v>
      </c>
      <c r="L693" s="165">
        <v>45901</v>
      </c>
      <c r="M693" s="163"/>
      <c r="N693" s="163"/>
      <c r="O693" s="163"/>
    </row>
    <row r="694" spans="1:15">
      <c r="A694" s="163"/>
      <c r="B694" s="163"/>
      <c r="C694" s="163" t="s">
        <v>2418</v>
      </c>
      <c r="D694" s="189" t="s">
        <v>12318</v>
      </c>
      <c r="E694" s="165">
        <v>45885</v>
      </c>
      <c r="F694" s="165">
        <v>45885</v>
      </c>
      <c r="G694" s="163" t="s">
        <v>5406</v>
      </c>
      <c r="H694" s="163" t="s">
        <v>12836</v>
      </c>
      <c r="I694" s="163"/>
      <c r="J694" s="163" t="s">
        <v>11883</v>
      </c>
      <c r="K694" s="164" t="s">
        <v>195</v>
      </c>
      <c r="L694" s="165">
        <v>45901</v>
      </c>
      <c r="M694" s="163"/>
      <c r="N694" s="163"/>
      <c r="O694" s="163"/>
    </row>
    <row r="695" spans="1:15">
      <c r="A695" s="163"/>
      <c r="B695" s="163"/>
      <c r="C695" s="163" t="s">
        <v>2418</v>
      </c>
      <c r="D695" s="189" t="s">
        <v>12927</v>
      </c>
      <c r="E695" s="165">
        <v>45909</v>
      </c>
      <c r="F695" s="165">
        <v>45909</v>
      </c>
      <c r="G695" s="163" t="s">
        <v>5406</v>
      </c>
      <c r="H695" s="163" t="s">
        <v>12930</v>
      </c>
      <c r="I695" s="163"/>
      <c r="J695" s="163" t="s">
        <v>11883</v>
      </c>
      <c r="K695" s="164" t="s">
        <v>195</v>
      </c>
      <c r="L695" s="165">
        <v>45911</v>
      </c>
      <c r="M695" s="163"/>
      <c r="N695" s="163"/>
      <c r="O695" s="163"/>
    </row>
    <row r="696" spans="1:15">
      <c r="A696" s="163"/>
      <c r="B696" s="163"/>
      <c r="C696" s="163" t="s">
        <v>3440</v>
      </c>
      <c r="D696" s="189" t="s">
        <v>12397</v>
      </c>
      <c r="E696" s="165">
        <v>45885</v>
      </c>
      <c r="F696" s="165">
        <v>45885</v>
      </c>
      <c r="G696" s="163" t="s">
        <v>5406</v>
      </c>
      <c r="H696" s="163" t="s">
        <v>12836</v>
      </c>
      <c r="I696" s="163"/>
      <c r="J696" s="163" t="s">
        <v>12837</v>
      </c>
      <c r="K696" s="164" t="s">
        <v>195</v>
      </c>
      <c r="L696" s="165">
        <v>45901</v>
      </c>
      <c r="M696" s="163"/>
      <c r="N696" s="163"/>
      <c r="O696" s="163"/>
    </row>
    <row r="697" spans="1:15">
      <c r="A697" s="163"/>
      <c r="B697" s="163"/>
      <c r="C697" s="163"/>
      <c r="D697" s="189" t="s">
        <v>12951</v>
      </c>
      <c r="E697" s="165">
        <v>45910</v>
      </c>
      <c r="F697" s="165">
        <v>45910</v>
      </c>
      <c r="G697" s="163" t="s">
        <v>5406</v>
      </c>
      <c r="H697" s="163" t="s">
        <v>12930</v>
      </c>
      <c r="I697" s="163"/>
      <c r="J697" s="163" t="s">
        <v>12837</v>
      </c>
      <c r="K697" s="164" t="s">
        <v>195</v>
      </c>
      <c r="L697" s="165">
        <v>45912</v>
      </c>
      <c r="M697" s="163"/>
      <c r="N697" s="163"/>
      <c r="O697" s="163"/>
    </row>
    <row r="698" spans="1:15">
      <c r="A698" s="163"/>
      <c r="B698" s="163"/>
      <c r="C698" s="163"/>
      <c r="D698" s="189" t="s">
        <v>12398</v>
      </c>
      <c r="E698" s="165">
        <v>45887</v>
      </c>
      <c r="F698" s="165">
        <v>45887</v>
      </c>
      <c r="G698" s="163" t="s">
        <v>813</v>
      </c>
      <c r="H698" s="163" t="s">
        <v>12188</v>
      </c>
      <c r="I698" s="163"/>
      <c r="J698" s="163"/>
      <c r="K698" s="164" t="s">
        <v>195</v>
      </c>
      <c r="L698" s="165">
        <v>45892</v>
      </c>
      <c r="M698" s="163"/>
      <c r="N698" s="163"/>
      <c r="O698" s="163"/>
    </row>
    <row r="699" spans="1:15">
      <c r="A699" s="163"/>
      <c r="B699" s="163"/>
      <c r="C699" s="163"/>
      <c r="D699" s="189" t="s">
        <v>12399</v>
      </c>
      <c r="E699" s="165">
        <v>45889</v>
      </c>
      <c r="F699" s="165">
        <v>45889</v>
      </c>
      <c r="G699" s="163" t="s">
        <v>813</v>
      </c>
      <c r="H699" s="163" t="s">
        <v>12188</v>
      </c>
      <c r="I699" s="163"/>
      <c r="J699" s="163" t="s">
        <v>11884</v>
      </c>
      <c r="K699" s="164" t="s">
        <v>195</v>
      </c>
      <c r="L699" s="165">
        <v>45892</v>
      </c>
      <c r="M699" s="163"/>
      <c r="N699" s="163"/>
      <c r="O699" s="163"/>
    </row>
    <row r="700" spans="1:15">
      <c r="A700" s="163"/>
      <c r="B700" s="163"/>
      <c r="C700" s="163"/>
      <c r="D700" s="189" t="s">
        <v>12400</v>
      </c>
      <c r="E700" s="165">
        <v>45889</v>
      </c>
      <c r="F700" s="165">
        <v>45889</v>
      </c>
      <c r="G700" s="163" t="s">
        <v>5406</v>
      </c>
      <c r="H700" s="163" t="s">
        <v>12435</v>
      </c>
      <c r="I700" s="163"/>
      <c r="J700" s="163" t="s">
        <v>11028</v>
      </c>
      <c r="K700" s="164" t="s">
        <v>195</v>
      </c>
      <c r="L700" s="165">
        <v>45893</v>
      </c>
      <c r="M700" s="163"/>
      <c r="N700" s="163"/>
      <c r="O700" s="163"/>
    </row>
    <row r="701" spans="1:15">
      <c r="A701" s="163"/>
      <c r="B701" s="163"/>
      <c r="C701" s="163" t="s">
        <v>3103</v>
      </c>
      <c r="D701" s="189" t="s">
        <v>12401</v>
      </c>
      <c r="E701" s="165">
        <v>45889</v>
      </c>
      <c r="F701" s="165">
        <v>45889</v>
      </c>
      <c r="G701" s="163" t="s">
        <v>5369</v>
      </c>
      <c r="H701" s="163" t="s">
        <v>12490</v>
      </c>
      <c r="I701" s="163"/>
      <c r="J701" s="163" t="s">
        <v>12495</v>
      </c>
      <c r="K701" s="164" t="s">
        <v>195</v>
      </c>
      <c r="L701" s="165">
        <v>45893</v>
      </c>
      <c r="M701" s="163"/>
      <c r="N701" s="163"/>
      <c r="O701" s="163"/>
    </row>
    <row r="702" spans="1:15">
      <c r="A702" s="163"/>
      <c r="B702" s="163"/>
      <c r="C702" s="163" t="s">
        <v>5252</v>
      </c>
      <c r="D702" s="189" t="s">
        <v>12402</v>
      </c>
      <c r="E702" s="165">
        <v>45892</v>
      </c>
      <c r="F702" s="165">
        <v>45892</v>
      </c>
      <c r="G702" s="163" t="s">
        <v>5369</v>
      </c>
      <c r="H702" s="163" t="s">
        <v>12490</v>
      </c>
      <c r="I702" s="163"/>
      <c r="J702" s="163" t="s">
        <v>12492</v>
      </c>
      <c r="K702" s="164" t="s">
        <v>195</v>
      </c>
      <c r="L702" s="165">
        <v>45892</v>
      </c>
      <c r="M702" s="163"/>
      <c r="N702" s="163"/>
      <c r="O702" s="163"/>
    </row>
    <row r="703" spans="1:15">
      <c r="A703" s="163"/>
      <c r="B703" s="163"/>
      <c r="C703" s="163" t="s">
        <v>9539</v>
      </c>
      <c r="D703" s="189" t="s">
        <v>12403</v>
      </c>
      <c r="E703" s="165">
        <v>45892</v>
      </c>
      <c r="F703" s="165">
        <v>45892</v>
      </c>
      <c r="G703" s="163" t="s">
        <v>813</v>
      </c>
      <c r="H703" s="163" t="s">
        <v>12188</v>
      </c>
      <c r="I703" s="163"/>
      <c r="J703" s="163" t="s">
        <v>11863</v>
      </c>
      <c r="K703" s="164" t="s">
        <v>195</v>
      </c>
      <c r="L703" s="165">
        <v>45894</v>
      </c>
      <c r="M703" s="163"/>
      <c r="N703" s="163"/>
      <c r="O703" s="163"/>
    </row>
    <row r="704" spans="1:15">
      <c r="A704" s="163"/>
      <c r="B704" s="163"/>
      <c r="C704" s="163"/>
      <c r="D704" s="189" t="s">
        <v>12404</v>
      </c>
      <c r="E704" s="165">
        <v>45895</v>
      </c>
      <c r="F704" s="165">
        <v>45895</v>
      </c>
      <c r="G704" s="163" t="s">
        <v>5369</v>
      </c>
      <c r="H704" s="163" t="s">
        <v>12490</v>
      </c>
      <c r="I704" s="163"/>
      <c r="J704" s="163" t="s">
        <v>12491</v>
      </c>
      <c r="K704" s="164" t="s">
        <v>195</v>
      </c>
      <c r="L704" s="165">
        <v>45895</v>
      </c>
      <c r="M704" s="163"/>
      <c r="N704" s="163"/>
      <c r="O704" s="163"/>
    </row>
    <row r="705" spans="1:15">
      <c r="A705" s="163"/>
      <c r="B705" s="163"/>
      <c r="C705" s="163"/>
      <c r="D705" s="189" t="s">
        <v>12405</v>
      </c>
      <c r="E705" s="165">
        <v>45897</v>
      </c>
      <c r="F705" s="165">
        <v>45897</v>
      </c>
      <c r="G705" s="163" t="s">
        <v>6842</v>
      </c>
      <c r="H705" s="163" t="s">
        <v>11848</v>
      </c>
      <c r="I705" s="163"/>
      <c r="J705" s="163"/>
      <c r="K705" s="164" t="s">
        <v>298</v>
      </c>
      <c r="L705" s="165">
        <v>45901</v>
      </c>
      <c r="M705" s="163"/>
      <c r="N705" s="163"/>
      <c r="O705" s="163"/>
    </row>
    <row r="706" spans="1:15">
      <c r="A706" s="163"/>
      <c r="B706" s="163"/>
      <c r="C706" s="163" t="s">
        <v>9539</v>
      </c>
      <c r="D706" s="189" t="s">
        <v>12406</v>
      </c>
      <c r="E706" s="165">
        <v>45898</v>
      </c>
      <c r="F706" s="165">
        <v>45898</v>
      </c>
      <c r="G706" s="163" t="s">
        <v>7135</v>
      </c>
      <c r="H706" s="163" t="s">
        <v>12780</v>
      </c>
      <c r="I706" s="163"/>
      <c r="J706" s="163" t="s">
        <v>11876</v>
      </c>
      <c r="K706" s="164" t="s">
        <v>195</v>
      </c>
      <c r="L706" s="165">
        <v>45901</v>
      </c>
      <c r="M706" s="163"/>
      <c r="N706" s="163"/>
      <c r="O706" s="163"/>
    </row>
    <row r="707" spans="1:15">
      <c r="A707" s="163"/>
      <c r="B707" s="163"/>
      <c r="C707" s="163"/>
      <c r="D707" s="189" t="s">
        <v>12407</v>
      </c>
      <c r="E707" s="165">
        <v>45899</v>
      </c>
      <c r="F707" s="165">
        <v>45899</v>
      </c>
      <c r="G707" s="163" t="s">
        <v>6842</v>
      </c>
      <c r="H707" s="163" t="s">
        <v>11848</v>
      </c>
      <c r="I707" s="163"/>
      <c r="J707" s="163" t="s">
        <v>12822</v>
      </c>
      <c r="K707" s="164" t="s">
        <v>298</v>
      </c>
      <c r="L707" s="165">
        <v>45901</v>
      </c>
      <c r="M707" s="163"/>
      <c r="N707" s="163"/>
      <c r="O707" s="163"/>
    </row>
    <row r="708" spans="1:15">
      <c r="A708" s="163"/>
      <c r="B708" s="163"/>
      <c r="C708" s="163" t="s">
        <v>9539</v>
      </c>
      <c r="D708" s="189" t="s">
        <v>12408</v>
      </c>
      <c r="E708" s="165">
        <v>45901</v>
      </c>
      <c r="F708" s="165">
        <v>45901</v>
      </c>
      <c r="G708" s="163" t="s">
        <v>7135</v>
      </c>
      <c r="H708" s="163" t="s">
        <v>12780</v>
      </c>
      <c r="I708" s="163"/>
      <c r="J708" s="163" t="s">
        <v>11884</v>
      </c>
      <c r="K708" s="164" t="s">
        <v>197</v>
      </c>
      <c r="L708" s="165">
        <v>45903</v>
      </c>
      <c r="M708" s="163"/>
      <c r="N708" s="163"/>
      <c r="O708" s="163"/>
    </row>
    <row r="709" spans="1:15">
      <c r="A709" s="163"/>
      <c r="B709" s="163"/>
      <c r="C709" s="163" t="s">
        <v>9539</v>
      </c>
      <c r="D709" s="189" t="s">
        <v>12989</v>
      </c>
      <c r="E709" s="165">
        <v>45913</v>
      </c>
      <c r="F709" s="165">
        <v>45913</v>
      </c>
      <c r="G709" s="163" t="s">
        <v>7135</v>
      </c>
      <c r="H709" s="163" t="s">
        <v>12780</v>
      </c>
      <c r="I709" s="163"/>
      <c r="J709" s="163" t="s">
        <v>11884</v>
      </c>
      <c r="K709" s="164" t="s">
        <v>195</v>
      </c>
      <c r="L709" s="165">
        <v>45916</v>
      </c>
      <c r="M709" s="163"/>
      <c r="N709" s="163"/>
      <c r="O709" s="163"/>
    </row>
    <row r="710" spans="1:15">
      <c r="A710" s="163"/>
      <c r="B710" s="163"/>
      <c r="C710" s="163" t="s">
        <v>12854</v>
      </c>
      <c r="D710" s="189" t="s">
        <v>12409</v>
      </c>
      <c r="E710" s="165">
        <v>45903</v>
      </c>
      <c r="F710" s="165">
        <v>45903</v>
      </c>
      <c r="G710" s="163" t="s">
        <v>7135</v>
      </c>
      <c r="H710" s="163" t="s">
        <v>12780</v>
      </c>
      <c r="I710" s="163"/>
      <c r="J710" s="163" t="s">
        <v>12855</v>
      </c>
      <c r="K710" s="164" t="s">
        <v>298</v>
      </c>
      <c r="L710" s="165">
        <v>45903</v>
      </c>
      <c r="M710" s="163"/>
      <c r="N710" s="163"/>
      <c r="O710" s="163"/>
    </row>
    <row r="711" spans="1:15">
      <c r="A711" s="163"/>
      <c r="B711" s="163"/>
      <c r="C711" s="163" t="s">
        <v>12854</v>
      </c>
      <c r="D711" s="189" t="s">
        <v>12988</v>
      </c>
      <c r="E711" s="165">
        <v>45913</v>
      </c>
      <c r="F711" s="165">
        <v>45913</v>
      </c>
      <c r="G711" s="163" t="s">
        <v>7135</v>
      </c>
      <c r="H711" s="163" t="s">
        <v>12780</v>
      </c>
      <c r="I711" s="163"/>
      <c r="J711" s="163" t="s">
        <v>12855</v>
      </c>
      <c r="K711" s="164" t="s">
        <v>298</v>
      </c>
      <c r="L711" s="165">
        <v>45913</v>
      </c>
      <c r="M711" s="163" t="s">
        <v>12956</v>
      </c>
      <c r="N711" s="163"/>
      <c r="O711" s="163"/>
    </row>
    <row r="712" spans="1:15">
      <c r="A712" s="163"/>
      <c r="B712" s="163"/>
      <c r="C712" s="163" t="s">
        <v>12854</v>
      </c>
      <c r="D712" s="189" t="s">
        <v>13095</v>
      </c>
      <c r="E712" s="165">
        <v>45917</v>
      </c>
      <c r="F712" s="165">
        <v>45917</v>
      </c>
      <c r="G712" s="163" t="s">
        <v>7135</v>
      </c>
      <c r="H712" s="163" t="s">
        <v>12780</v>
      </c>
      <c r="I712" s="163"/>
      <c r="J712" s="163" t="s">
        <v>12855</v>
      </c>
      <c r="K712" s="164" t="s">
        <v>195</v>
      </c>
      <c r="L712" s="165">
        <v>45918</v>
      </c>
      <c r="M712" s="163" t="s">
        <v>12956</v>
      </c>
      <c r="N712" s="163"/>
      <c r="O712" s="163"/>
    </row>
    <row r="713" spans="1:15">
      <c r="A713" s="163"/>
      <c r="B713" s="163"/>
      <c r="C713" s="163" t="s">
        <v>9539</v>
      </c>
      <c r="D713" s="189" t="s">
        <v>12410</v>
      </c>
      <c r="E713" s="165">
        <v>45903</v>
      </c>
      <c r="F713" s="165">
        <v>45903</v>
      </c>
      <c r="G713" s="163" t="s">
        <v>7135</v>
      </c>
      <c r="H713" s="163" t="s">
        <v>12780</v>
      </c>
      <c r="I713" s="163"/>
      <c r="J713" s="163" t="s">
        <v>12856</v>
      </c>
      <c r="K713" s="164" t="s">
        <v>195</v>
      </c>
      <c r="L713" s="165">
        <v>45905</v>
      </c>
      <c r="M713" s="163"/>
      <c r="N713" s="163"/>
      <c r="O713" s="163"/>
    </row>
    <row r="714" spans="1:15">
      <c r="A714" s="163"/>
      <c r="B714" s="163"/>
      <c r="C714" s="163" t="s">
        <v>9539</v>
      </c>
      <c r="D714" s="189" t="s">
        <v>12411</v>
      </c>
      <c r="E714" s="165">
        <v>45903</v>
      </c>
      <c r="F714" s="165">
        <v>45903</v>
      </c>
      <c r="G714" s="163" t="s">
        <v>7135</v>
      </c>
      <c r="H714" s="163" t="s">
        <v>12780</v>
      </c>
      <c r="I714" s="163"/>
      <c r="J714" s="163" t="s">
        <v>12857</v>
      </c>
      <c r="K714" s="164" t="s">
        <v>195</v>
      </c>
      <c r="L714" s="165">
        <v>45905</v>
      </c>
      <c r="M714" s="163"/>
      <c r="N714" s="163"/>
      <c r="O714" s="163"/>
    </row>
    <row r="715" spans="1:15">
      <c r="A715" s="163"/>
      <c r="B715" s="163"/>
      <c r="C715" s="163" t="s">
        <v>12921</v>
      </c>
      <c r="D715" s="189" t="s">
        <v>12412</v>
      </c>
      <c r="E715" s="165">
        <v>45909</v>
      </c>
      <c r="F715" s="165">
        <v>45909</v>
      </c>
      <c r="G715" s="163" t="s">
        <v>6842</v>
      </c>
      <c r="H715" s="163" t="s">
        <v>12922</v>
      </c>
      <c r="I715" s="163"/>
      <c r="J715" s="163" t="s">
        <v>12142</v>
      </c>
      <c r="K715" s="164" t="s">
        <v>195</v>
      </c>
      <c r="L715" s="165">
        <v>45911</v>
      </c>
      <c r="M715" s="163"/>
      <c r="N715" s="163"/>
      <c r="O715" s="163"/>
    </row>
    <row r="716" spans="1:15">
      <c r="A716" s="163"/>
      <c r="B716" s="163"/>
      <c r="C716" s="163" t="s">
        <v>2064</v>
      </c>
      <c r="D716" s="189" t="s">
        <v>12413</v>
      </c>
      <c r="E716" s="165">
        <v>45909</v>
      </c>
      <c r="F716" s="165">
        <v>45909</v>
      </c>
      <c r="G716" s="163" t="s">
        <v>5406</v>
      </c>
      <c r="H716" s="163" t="s">
        <v>12930</v>
      </c>
      <c r="I716" s="163"/>
      <c r="J716" s="163" t="s">
        <v>12928</v>
      </c>
      <c r="K716" s="164" t="s">
        <v>195</v>
      </c>
      <c r="L716" s="165">
        <v>45911</v>
      </c>
      <c r="M716" s="163"/>
      <c r="N716" s="163"/>
      <c r="O716" s="163"/>
    </row>
    <row r="717" spans="1:15">
      <c r="A717" s="163"/>
      <c r="B717" s="163"/>
      <c r="C717" s="163" t="s">
        <v>2064</v>
      </c>
      <c r="D717" s="189" t="s">
        <v>12414</v>
      </c>
      <c r="E717" s="165">
        <v>45909</v>
      </c>
      <c r="F717" s="165">
        <v>45909</v>
      </c>
      <c r="G717" s="163" t="s">
        <v>5406</v>
      </c>
      <c r="H717" s="163" t="s">
        <v>12930</v>
      </c>
      <c r="I717" s="163"/>
      <c r="J717" s="163" t="s">
        <v>12929</v>
      </c>
      <c r="K717" s="164" t="s">
        <v>195</v>
      </c>
      <c r="L717" s="165">
        <v>45912</v>
      </c>
      <c r="M717" s="163"/>
      <c r="N717" s="163"/>
      <c r="O717" s="163"/>
    </row>
    <row r="718" spans="1:15">
      <c r="A718" s="163"/>
      <c r="B718" s="163"/>
      <c r="C718" s="163" t="s">
        <v>2418</v>
      </c>
      <c r="D718" s="189" t="s">
        <v>12415</v>
      </c>
      <c r="E718" s="165">
        <v>45909</v>
      </c>
      <c r="F718" s="165">
        <v>45909</v>
      </c>
      <c r="G718" s="163" t="s">
        <v>5406</v>
      </c>
      <c r="H718" s="163" t="s">
        <v>12930</v>
      </c>
      <c r="I718" s="163"/>
      <c r="J718" s="163" t="s">
        <v>12928</v>
      </c>
      <c r="K718" s="164" t="s">
        <v>195</v>
      </c>
      <c r="L718" s="165">
        <v>45911</v>
      </c>
      <c r="M718" s="163"/>
      <c r="N718" s="163"/>
      <c r="O718" s="163"/>
    </row>
    <row r="719" spans="1:15">
      <c r="A719" s="163"/>
      <c r="B719" s="163"/>
      <c r="C719" s="163"/>
      <c r="D719" s="189" t="s">
        <v>12416</v>
      </c>
      <c r="E719" s="165">
        <v>45910</v>
      </c>
      <c r="F719" s="165">
        <v>45910</v>
      </c>
      <c r="G719" s="163" t="s">
        <v>5369</v>
      </c>
      <c r="H719" s="163" t="s">
        <v>12937</v>
      </c>
      <c r="I719" s="163"/>
      <c r="J719" s="163" t="s">
        <v>12938</v>
      </c>
      <c r="K719" s="164" t="s">
        <v>195</v>
      </c>
      <c r="L719" s="165">
        <v>45911</v>
      </c>
      <c r="M719" s="163"/>
      <c r="N719" s="163"/>
      <c r="O719" s="163"/>
    </row>
    <row r="720" spans="1:15">
      <c r="A720" s="163"/>
      <c r="B720" s="163"/>
      <c r="C720" s="163"/>
      <c r="D720" s="189" t="s">
        <v>12417</v>
      </c>
      <c r="E720" s="165">
        <v>45910</v>
      </c>
      <c r="F720" s="165">
        <v>45910</v>
      </c>
      <c r="G720" s="163" t="s">
        <v>6842</v>
      </c>
      <c r="H720" s="163" t="s">
        <v>11848</v>
      </c>
      <c r="I720" s="163"/>
      <c r="J720" s="163" t="s">
        <v>12142</v>
      </c>
      <c r="K720" s="164" t="s">
        <v>195</v>
      </c>
      <c r="L720" s="165">
        <v>45912</v>
      </c>
      <c r="M720" s="163"/>
      <c r="N720" s="163"/>
      <c r="O720" s="163"/>
    </row>
    <row r="721" spans="1:15">
      <c r="A721" s="163"/>
      <c r="B721" s="163"/>
      <c r="C721" s="163" t="s">
        <v>3440</v>
      </c>
      <c r="D721" s="189" t="s">
        <v>12418</v>
      </c>
      <c r="E721" s="165">
        <v>45910</v>
      </c>
      <c r="F721" s="165">
        <v>45910</v>
      </c>
      <c r="G721" s="163" t="s">
        <v>5406</v>
      </c>
      <c r="H721" s="163" t="s">
        <v>12930</v>
      </c>
      <c r="I721" s="163"/>
      <c r="J721" s="163" t="s">
        <v>12928</v>
      </c>
      <c r="K721" s="164" t="s">
        <v>195</v>
      </c>
      <c r="L721" s="165">
        <v>45916</v>
      </c>
      <c r="M721" s="163"/>
      <c r="N721" s="163"/>
      <c r="O721" s="163"/>
    </row>
    <row r="722" spans="1:15">
      <c r="A722" s="163"/>
      <c r="B722" s="163"/>
      <c r="C722" s="163" t="s">
        <v>7238</v>
      </c>
      <c r="D722" s="189" t="s">
        <v>12419</v>
      </c>
      <c r="E722" s="165">
        <v>45910</v>
      </c>
      <c r="F722" s="165">
        <v>45910</v>
      </c>
      <c r="G722" s="163" t="s">
        <v>5406</v>
      </c>
      <c r="H722" s="163" t="s">
        <v>12930</v>
      </c>
      <c r="I722" s="163"/>
      <c r="J722" s="163" t="s">
        <v>12928</v>
      </c>
      <c r="K722" s="164" t="s">
        <v>195</v>
      </c>
      <c r="L722" s="165">
        <v>45916</v>
      </c>
      <c r="M722" s="163"/>
      <c r="N722" s="163"/>
      <c r="O722" s="163"/>
    </row>
    <row r="723" spans="1:15">
      <c r="A723" s="163"/>
      <c r="B723" s="163"/>
      <c r="C723" s="163"/>
      <c r="D723" s="189" t="s">
        <v>12420</v>
      </c>
      <c r="E723" s="165">
        <v>45911</v>
      </c>
      <c r="F723" s="165">
        <v>45911</v>
      </c>
      <c r="G723" s="163" t="s">
        <v>6842</v>
      </c>
      <c r="H723" s="163" t="s">
        <v>11848</v>
      </c>
      <c r="I723" s="163"/>
      <c r="J723" s="163" t="s">
        <v>12142</v>
      </c>
      <c r="K723" s="164" t="s">
        <v>195</v>
      </c>
      <c r="L723" s="165">
        <v>45915</v>
      </c>
      <c r="M723" s="163"/>
      <c r="N723" s="163"/>
      <c r="O723" s="163"/>
    </row>
    <row r="724" spans="1:15">
      <c r="A724" s="163"/>
      <c r="B724" s="163"/>
      <c r="C724" s="163"/>
      <c r="D724" s="189" t="s">
        <v>12421</v>
      </c>
      <c r="E724" s="165">
        <v>45913</v>
      </c>
      <c r="F724" s="165">
        <v>45913</v>
      </c>
      <c r="G724" s="163" t="s">
        <v>6842</v>
      </c>
      <c r="H724" s="163" t="s">
        <v>11848</v>
      </c>
      <c r="I724" s="163"/>
      <c r="J724" s="163" t="s">
        <v>12183</v>
      </c>
      <c r="K724" s="164" t="s">
        <v>298</v>
      </c>
      <c r="L724" s="165">
        <v>45913</v>
      </c>
      <c r="M724" s="163" t="s">
        <v>12996</v>
      </c>
      <c r="N724" s="163"/>
      <c r="O724" s="163"/>
    </row>
    <row r="725" spans="1:15">
      <c r="A725" s="163"/>
      <c r="B725" s="163"/>
      <c r="C725" s="163"/>
      <c r="D725" s="189" t="s">
        <v>13094</v>
      </c>
      <c r="E725" s="165">
        <v>45917</v>
      </c>
      <c r="F725" s="165">
        <v>45917</v>
      </c>
      <c r="G725" s="163" t="s">
        <v>6842</v>
      </c>
      <c r="H725" s="163" t="s">
        <v>11848</v>
      </c>
      <c r="I725" s="163"/>
      <c r="J725" s="163" t="s">
        <v>12183</v>
      </c>
      <c r="K725" s="164" t="s">
        <v>195</v>
      </c>
      <c r="L725" s="165">
        <v>45918</v>
      </c>
      <c r="M725" s="163" t="s">
        <v>12996</v>
      </c>
      <c r="N725" s="163"/>
      <c r="O725" s="163"/>
    </row>
    <row r="726" spans="1:15">
      <c r="A726" s="163"/>
      <c r="B726" s="163"/>
      <c r="C726" s="163"/>
      <c r="D726" s="189" t="s">
        <v>12422</v>
      </c>
      <c r="E726" s="165">
        <v>45913</v>
      </c>
      <c r="F726" s="165">
        <v>45913</v>
      </c>
      <c r="G726" s="163" t="s">
        <v>6842</v>
      </c>
      <c r="H726" s="163" t="s">
        <v>11848</v>
      </c>
      <c r="I726" s="163"/>
      <c r="J726" s="163" t="s">
        <v>12997</v>
      </c>
      <c r="K726" s="164" t="s">
        <v>298</v>
      </c>
      <c r="L726" s="165">
        <v>45913</v>
      </c>
      <c r="M726" s="163" t="s">
        <v>12996</v>
      </c>
      <c r="N726" s="163"/>
      <c r="O726" s="163"/>
    </row>
    <row r="727" spans="1:15">
      <c r="A727" s="163"/>
      <c r="B727" s="163"/>
      <c r="C727" s="163"/>
      <c r="D727" s="189" t="s">
        <v>13015</v>
      </c>
      <c r="E727" s="165">
        <v>45915</v>
      </c>
      <c r="F727" s="165">
        <v>45915</v>
      </c>
      <c r="G727" s="163" t="s">
        <v>6842</v>
      </c>
      <c r="H727" s="163" t="s">
        <v>11848</v>
      </c>
      <c r="I727" s="163"/>
      <c r="J727" s="163" t="s">
        <v>12997</v>
      </c>
      <c r="K727" s="164" t="s">
        <v>298</v>
      </c>
      <c r="L727" s="165">
        <v>45913</v>
      </c>
      <c r="M727" s="163" t="s">
        <v>12996</v>
      </c>
      <c r="N727" s="163"/>
      <c r="O727" s="163"/>
    </row>
    <row r="728" spans="1:15">
      <c r="A728" s="163"/>
      <c r="B728" s="163"/>
      <c r="C728" s="163"/>
      <c r="D728" s="189" t="s">
        <v>12423</v>
      </c>
      <c r="E728" s="165">
        <v>45913</v>
      </c>
      <c r="F728" s="165">
        <v>45913</v>
      </c>
      <c r="G728" s="163" t="s">
        <v>5369</v>
      </c>
      <c r="H728" s="163" t="s">
        <v>12998</v>
      </c>
      <c r="I728" s="163"/>
      <c r="J728" s="163" t="s">
        <v>12999</v>
      </c>
      <c r="K728" s="164" t="s">
        <v>298</v>
      </c>
      <c r="L728" s="165">
        <v>45913</v>
      </c>
      <c r="M728" s="163" t="s">
        <v>12996</v>
      </c>
      <c r="N728" s="163"/>
      <c r="O728" s="163"/>
    </row>
    <row r="729" spans="1:15">
      <c r="A729" s="163"/>
      <c r="B729" s="163"/>
      <c r="C729" s="163"/>
      <c r="D729" s="189" t="s">
        <v>13026</v>
      </c>
      <c r="E729" s="165">
        <v>45915</v>
      </c>
      <c r="F729" s="165">
        <v>45915</v>
      </c>
      <c r="G729" s="163" t="s">
        <v>5369</v>
      </c>
      <c r="H729" s="163" t="s">
        <v>12998</v>
      </c>
      <c r="I729" s="163"/>
      <c r="J729" s="163" t="s">
        <v>12999</v>
      </c>
      <c r="K729" s="164" t="s">
        <v>298</v>
      </c>
      <c r="L729" s="165">
        <v>45915</v>
      </c>
      <c r="M729" s="163" t="s">
        <v>12996</v>
      </c>
      <c r="N729" s="163"/>
      <c r="O729" s="163"/>
    </row>
    <row r="730" spans="1:15">
      <c r="A730" s="163"/>
      <c r="B730" s="163"/>
      <c r="C730" s="163"/>
      <c r="D730" s="189" t="s">
        <v>13126</v>
      </c>
      <c r="E730" s="165">
        <v>45917</v>
      </c>
      <c r="F730" s="165">
        <v>45917</v>
      </c>
      <c r="G730" s="163" t="s">
        <v>5369</v>
      </c>
      <c r="H730" s="163" t="s">
        <v>12998</v>
      </c>
      <c r="I730" s="163"/>
      <c r="J730" s="163" t="s">
        <v>12999</v>
      </c>
      <c r="K730" s="164" t="s">
        <v>195</v>
      </c>
      <c r="L730" s="165">
        <v>45918</v>
      </c>
      <c r="M730" s="163" t="s">
        <v>12996</v>
      </c>
      <c r="N730" s="163"/>
      <c r="O730" s="163"/>
    </row>
    <row r="731" spans="1:15">
      <c r="A731" s="163"/>
      <c r="B731" s="163"/>
      <c r="C731" s="163"/>
      <c r="D731" s="189" t="s">
        <v>12424</v>
      </c>
      <c r="E731" s="165">
        <v>45915</v>
      </c>
      <c r="F731" s="165">
        <v>45915</v>
      </c>
      <c r="G731" s="163" t="s">
        <v>7135</v>
      </c>
      <c r="H731" s="163" t="s">
        <v>12780</v>
      </c>
      <c r="I731" s="163"/>
      <c r="J731" s="163" t="s">
        <v>11863</v>
      </c>
      <c r="K731" s="164" t="s">
        <v>195</v>
      </c>
      <c r="L731" s="165">
        <v>45916</v>
      </c>
      <c r="M731" s="163" t="s">
        <v>12974</v>
      </c>
      <c r="N731" s="163"/>
      <c r="O731" s="163"/>
    </row>
    <row r="732" spans="1:15">
      <c r="A732" s="163"/>
      <c r="B732" s="163"/>
      <c r="C732" s="163"/>
      <c r="D732" s="189" t="s">
        <v>12425</v>
      </c>
      <c r="E732" s="165">
        <v>45915</v>
      </c>
      <c r="F732" s="165">
        <v>45915</v>
      </c>
      <c r="G732" s="163" t="s">
        <v>6842</v>
      </c>
      <c r="H732" s="163" t="s">
        <v>11848</v>
      </c>
      <c r="I732" s="163"/>
      <c r="J732" s="163" t="s">
        <v>12997</v>
      </c>
      <c r="K732" s="164" t="s">
        <v>195</v>
      </c>
      <c r="L732" s="165">
        <v>45916</v>
      </c>
      <c r="M732" s="163" t="s">
        <v>13025</v>
      </c>
      <c r="N732" s="163"/>
      <c r="O732" s="163"/>
    </row>
    <row r="733" spans="1:15">
      <c r="A733" s="163"/>
      <c r="B733" s="163"/>
      <c r="C733" s="163"/>
      <c r="D733" s="189" t="s">
        <v>12426</v>
      </c>
      <c r="E733" s="165">
        <v>45915</v>
      </c>
      <c r="F733" s="165">
        <v>45915</v>
      </c>
      <c r="G733" s="163" t="s">
        <v>5369</v>
      </c>
      <c r="H733" s="163" t="s">
        <v>12998</v>
      </c>
      <c r="I733" s="163"/>
      <c r="J733" s="163" t="s">
        <v>13003</v>
      </c>
      <c r="K733" s="164" t="s">
        <v>195</v>
      </c>
      <c r="L733" s="165">
        <v>45916</v>
      </c>
      <c r="M733" s="163"/>
      <c r="N733" s="163"/>
      <c r="O733" s="163"/>
    </row>
    <row r="734" spans="1:15">
      <c r="A734" s="163"/>
      <c r="B734" s="163"/>
      <c r="C734" s="163"/>
      <c r="D734" s="189" t="s">
        <v>12427</v>
      </c>
      <c r="E734" s="164"/>
      <c r="F734" s="164"/>
      <c r="G734" s="163"/>
      <c r="H734" s="163"/>
      <c r="I734" s="163"/>
      <c r="J734" s="163"/>
      <c r="K734" s="164"/>
      <c r="L734" s="164"/>
      <c r="M734" s="163"/>
      <c r="N734" s="163"/>
      <c r="O734" s="163"/>
    </row>
    <row r="735" spans="1:15">
      <c r="A735" s="163"/>
      <c r="B735" s="163"/>
      <c r="C735" s="163"/>
      <c r="D735" s="189" t="s">
        <v>12428</v>
      </c>
      <c r="E735" s="165">
        <v>45916</v>
      </c>
      <c r="F735" s="165">
        <v>45916</v>
      </c>
      <c r="G735" s="163" t="s">
        <v>5369</v>
      </c>
      <c r="H735" s="163" t="s">
        <v>12998</v>
      </c>
      <c r="I735" s="163"/>
      <c r="J735" s="163" t="s">
        <v>13077</v>
      </c>
      <c r="K735" s="164" t="s">
        <v>195</v>
      </c>
      <c r="L735" s="165">
        <v>45918</v>
      </c>
      <c r="M735" s="163"/>
      <c r="N735" s="163"/>
      <c r="O735" s="163"/>
    </row>
    <row r="736" spans="1:15">
      <c r="A736" s="163"/>
      <c r="B736" s="163"/>
      <c r="C736" s="163"/>
      <c r="D736" s="189" t="s">
        <v>12429</v>
      </c>
      <c r="E736" s="165">
        <v>45916</v>
      </c>
      <c r="F736" s="165">
        <v>45916</v>
      </c>
      <c r="G736" s="163" t="s">
        <v>6842</v>
      </c>
      <c r="H736" s="163" t="s">
        <v>11848</v>
      </c>
      <c r="I736" s="163"/>
      <c r="J736" s="163" t="s">
        <v>12997</v>
      </c>
      <c r="K736" s="164" t="s">
        <v>195</v>
      </c>
      <c r="L736" s="165">
        <v>45918</v>
      </c>
      <c r="M736" s="163"/>
      <c r="N736" s="163"/>
      <c r="O736" s="163"/>
    </row>
    <row r="737" spans="1:15">
      <c r="A737" s="163"/>
      <c r="B737" s="163"/>
      <c r="C737" s="163"/>
      <c r="D737" s="189" t="s">
        <v>12430</v>
      </c>
      <c r="E737" s="165">
        <v>45917</v>
      </c>
      <c r="F737" s="165">
        <v>45917</v>
      </c>
      <c r="G737" s="163" t="s">
        <v>6842</v>
      </c>
      <c r="H737" s="163" t="s">
        <v>11848</v>
      </c>
      <c r="I737" s="163"/>
      <c r="J737" s="163" t="s">
        <v>12997</v>
      </c>
      <c r="K737" s="164" t="s">
        <v>195</v>
      </c>
      <c r="L737" s="165">
        <v>45918</v>
      </c>
      <c r="M737" s="163"/>
      <c r="N737" s="163"/>
      <c r="O737" s="163"/>
    </row>
    <row r="738" spans="1:15">
      <c r="A738" s="163"/>
      <c r="B738" s="163"/>
      <c r="C738" s="163"/>
      <c r="D738" s="189" t="s">
        <v>12431</v>
      </c>
      <c r="E738" s="165">
        <v>45918</v>
      </c>
      <c r="F738" s="165">
        <v>45918</v>
      </c>
      <c r="G738" s="163" t="s">
        <v>6842</v>
      </c>
      <c r="H738" s="163" t="s">
        <v>11848</v>
      </c>
      <c r="I738" s="163"/>
      <c r="J738" s="163" t="s">
        <v>11861</v>
      </c>
      <c r="K738" s="164" t="s">
        <v>195</v>
      </c>
      <c r="L738" s="165">
        <v>45919</v>
      </c>
      <c r="M738" s="163"/>
      <c r="N738" s="163"/>
      <c r="O738" s="163"/>
    </row>
    <row r="739" spans="1:15">
      <c r="A739" s="163"/>
      <c r="B739" s="163"/>
      <c r="C739" s="163"/>
      <c r="D739" s="189" t="s">
        <v>12432</v>
      </c>
      <c r="E739" s="165">
        <v>45920</v>
      </c>
      <c r="F739" s="165">
        <v>45920</v>
      </c>
      <c r="G739" s="163" t="s">
        <v>6842</v>
      </c>
      <c r="H739" s="163" t="s">
        <v>11848</v>
      </c>
      <c r="I739" s="163"/>
      <c r="J739" s="163" t="s">
        <v>14669</v>
      </c>
      <c r="K739" s="164" t="s">
        <v>195</v>
      </c>
      <c r="L739" s="165">
        <v>45923</v>
      </c>
      <c r="M739" s="163"/>
      <c r="N739" s="163"/>
      <c r="O739" s="163"/>
    </row>
    <row r="740" spans="1:15">
      <c r="A740" s="163"/>
      <c r="B740" s="163"/>
      <c r="C740" s="163"/>
      <c r="D740" s="189" t="s">
        <v>12433</v>
      </c>
      <c r="E740" s="165">
        <v>45922</v>
      </c>
      <c r="F740" s="165">
        <v>45922</v>
      </c>
      <c r="G740" s="163" t="s">
        <v>6842</v>
      </c>
      <c r="H740" s="163" t="s">
        <v>11848</v>
      </c>
      <c r="I740" s="163"/>
      <c r="J740" s="163" t="s">
        <v>14650</v>
      </c>
      <c r="K740" s="164" t="s">
        <v>298</v>
      </c>
      <c r="L740" s="165">
        <v>45929</v>
      </c>
      <c r="M740" s="163"/>
      <c r="N740" s="163"/>
      <c r="O740" s="163"/>
    </row>
    <row r="741" spans="1:15">
      <c r="A741" s="163"/>
      <c r="B741" s="163"/>
      <c r="C741" s="163"/>
      <c r="D741" s="189" t="s">
        <v>14666</v>
      </c>
      <c r="E741" s="165">
        <v>45933</v>
      </c>
      <c r="F741" s="165">
        <v>45933</v>
      </c>
      <c r="G741" s="163" t="s">
        <v>6842</v>
      </c>
      <c r="H741" s="163" t="s">
        <v>11848</v>
      </c>
      <c r="I741" s="163"/>
      <c r="J741" s="163" t="s">
        <v>14650</v>
      </c>
      <c r="K741" s="164" t="s">
        <v>195</v>
      </c>
      <c r="L741" s="165">
        <v>45939</v>
      </c>
      <c r="M741" s="163"/>
      <c r="N741" s="163"/>
      <c r="O741" s="163"/>
    </row>
    <row r="742" spans="1:15">
      <c r="A742" s="163"/>
      <c r="B742" s="163"/>
      <c r="C742" s="163"/>
      <c r="D742" s="189" t="s">
        <v>12434</v>
      </c>
      <c r="E742" s="165">
        <v>45923</v>
      </c>
      <c r="F742" s="165">
        <v>45923</v>
      </c>
      <c r="G742" s="163" t="s">
        <v>5406</v>
      </c>
      <c r="H742" s="163" t="s">
        <v>14659</v>
      </c>
      <c r="I742" s="163"/>
      <c r="J742" s="163" t="s">
        <v>14660</v>
      </c>
      <c r="K742" s="164" t="s">
        <v>195</v>
      </c>
      <c r="L742" s="165">
        <v>45929</v>
      </c>
      <c r="M742" s="163"/>
      <c r="N742" s="163"/>
      <c r="O742" s="163"/>
    </row>
    <row r="743" spans="1:15">
      <c r="A743" s="163"/>
      <c r="B743" s="163"/>
      <c r="C743" s="163"/>
      <c r="D743" s="189" t="s">
        <v>13127</v>
      </c>
      <c r="E743" s="165">
        <v>45923</v>
      </c>
      <c r="F743" s="165">
        <v>45923</v>
      </c>
      <c r="G743" s="163" t="s">
        <v>5406</v>
      </c>
      <c r="H743" s="163" t="s">
        <v>14659</v>
      </c>
      <c r="I743" s="163"/>
      <c r="J743" s="163" t="s">
        <v>14661</v>
      </c>
      <c r="K743" s="164" t="s">
        <v>195</v>
      </c>
      <c r="L743" s="165">
        <v>45929</v>
      </c>
      <c r="M743" s="163"/>
      <c r="N743" s="163"/>
      <c r="O743" s="163"/>
    </row>
    <row r="744" spans="1:15">
      <c r="A744" s="163"/>
      <c r="B744" s="163"/>
      <c r="C744" s="163"/>
      <c r="D744" s="189" t="s">
        <v>13128</v>
      </c>
      <c r="E744" s="165">
        <v>45923</v>
      </c>
      <c r="F744" s="165">
        <v>45923</v>
      </c>
      <c r="G744" s="163" t="s">
        <v>5406</v>
      </c>
      <c r="H744" s="163" t="s">
        <v>14659</v>
      </c>
      <c r="I744" s="163"/>
      <c r="J744" s="163" t="s">
        <v>14662</v>
      </c>
      <c r="K744" s="164" t="s">
        <v>195</v>
      </c>
      <c r="L744" s="165">
        <v>45929</v>
      </c>
      <c r="M744" s="163"/>
      <c r="N744" s="163"/>
      <c r="O744" s="163"/>
    </row>
    <row r="745" spans="1:15">
      <c r="A745" s="163"/>
      <c r="B745" s="163"/>
      <c r="C745" s="163"/>
      <c r="D745" s="189" t="s">
        <v>13129</v>
      </c>
      <c r="E745" s="165">
        <v>45923</v>
      </c>
      <c r="F745" s="165">
        <v>45923</v>
      </c>
      <c r="G745" s="163" t="s">
        <v>5369</v>
      </c>
      <c r="H745" s="163" t="s">
        <v>12347</v>
      </c>
      <c r="I745" s="163"/>
      <c r="J745" s="163" t="s">
        <v>14663</v>
      </c>
      <c r="K745" s="164" t="s">
        <v>195</v>
      </c>
      <c r="L745" s="165">
        <v>45929</v>
      </c>
      <c r="M745" s="163"/>
      <c r="N745" s="163"/>
      <c r="O745" s="163"/>
    </row>
    <row r="746" spans="1:15" ht="25.5">
      <c r="A746" s="163"/>
      <c r="B746" s="163"/>
      <c r="C746" s="163"/>
      <c r="D746" s="189" t="s">
        <v>13130</v>
      </c>
      <c r="E746" s="165">
        <v>45924</v>
      </c>
      <c r="F746" s="165">
        <v>45924</v>
      </c>
      <c r="G746" s="163" t="s">
        <v>7135</v>
      </c>
      <c r="H746" s="329" t="s">
        <v>14775</v>
      </c>
      <c r="I746" s="163"/>
      <c r="J746" s="330" t="s">
        <v>14781</v>
      </c>
      <c r="K746" s="164" t="s">
        <v>195</v>
      </c>
      <c r="L746" s="165">
        <v>45930</v>
      </c>
      <c r="M746" s="163"/>
      <c r="N746" s="163"/>
      <c r="O746" s="163"/>
    </row>
    <row r="747" spans="1:15" ht="25.5">
      <c r="A747" s="163"/>
      <c r="B747" s="163"/>
      <c r="C747" s="163"/>
      <c r="D747" s="189" t="s">
        <v>13131</v>
      </c>
      <c r="E747" s="165">
        <v>45924</v>
      </c>
      <c r="F747" s="165">
        <v>45924</v>
      </c>
      <c r="G747" s="163" t="s">
        <v>7135</v>
      </c>
      <c r="H747" s="329" t="s">
        <v>14775</v>
      </c>
      <c r="I747" s="163"/>
      <c r="J747" s="330" t="s">
        <v>14781</v>
      </c>
      <c r="K747" s="164" t="s">
        <v>195</v>
      </c>
      <c r="L747" s="165">
        <v>45930</v>
      </c>
      <c r="M747" s="163"/>
      <c r="N747" s="163"/>
      <c r="O747" s="163"/>
    </row>
    <row r="748" spans="1:15" ht="38.25">
      <c r="A748" s="163"/>
      <c r="B748" s="163"/>
      <c r="C748" s="163"/>
      <c r="D748" s="189" t="s">
        <v>13132</v>
      </c>
      <c r="E748" s="165">
        <v>45926</v>
      </c>
      <c r="F748" s="165">
        <v>45926</v>
      </c>
      <c r="G748" s="163" t="s">
        <v>813</v>
      </c>
      <c r="H748" s="329" t="s">
        <v>14776</v>
      </c>
      <c r="I748" s="163"/>
      <c r="J748" s="331" t="s">
        <v>14782</v>
      </c>
      <c r="K748" s="164" t="s">
        <v>195</v>
      </c>
      <c r="L748" s="165">
        <v>45939</v>
      </c>
      <c r="M748" s="163"/>
      <c r="N748" s="163"/>
      <c r="O748" s="163"/>
    </row>
    <row r="749" spans="1:15" ht="25.5">
      <c r="A749" s="163"/>
      <c r="B749" s="163"/>
      <c r="C749" s="163"/>
      <c r="D749" s="189" t="s">
        <v>13133</v>
      </c>
      <c r="E749" s="165">
        <v>45927</v>
      </c>
      <c r="F749" s="165">
        <v>45927</v>
      </c>
      <c r="G749" s="163" t="s">
        <v>813</v>
      </c>
      <c r="H749" s="329" t="s">
        <v>14777</v>
      </c>
      <c r="I749" s="163"/>
      <c r="J749" s="330" t="s">
        <v>14783</v>
      </c>
      <c r="K749" s="164" t="s">
        <v>195</v>
      </c>
      <c r="L749" s="165">
        <v>45930</v>
      </c>
      <c r="M749" s="163"/>
      <c r="N749" s="163"/>
      <c r="O749" s="163"/>
    </row>
    <row r="750" spans="1:15" ht="25.5">
      <c r="A750" s="163"/>
      <c r="B750" s="163"/>
      <c r="C750" s="163"/>
      <c r="D750" s="189" t="s">
        <v>13134</v>
      </c>
      <c r="E750" s="165">
        <v>45927</v>
      </c>
      <c r="F750" s="165">
        <v>45927</v>
      </c>
      <c r="G750" s="163" t="s">
        <v>813</v>
      </c>
      <c r="H750" s="329" t="s">
        <v>14778</v>
      </c>
      <c r="I750" s="163"/>
      <c r="J750" s="330" t="s">
        <v>14781</v>
      </c>
      <c r="K750" s="164" t="s">
        <v>195</v>
      </c>
      <c r="L750" s="165">
        <v>45930</v>
      </c>
      <c r="M750" s="163"/>
      <c r="N750" s="163"/>
      <c r="O750" s="163"/>
    </row>
    <row r="751" spans="1:15" ht="25.5">
      <c r="A751" s="163"/>
      <c r="B751" s="163"/>
      <c r="C751" s="163"/>
      <c r="D751" s="189" t="s">
        <v>13135</v>
      </c>
      <c r="E751" s="165">
        <v>45927</v>
      </c>
      <c r="F751" s="165">
        <v>45927</v>
      </c>
      <c r="G751" s="163" t="s">
        <v>813</v>
      </c>
      <c r="H751" s="329" t="s">
        <v>14779</v>
      </c>
      <c r="I751" s="163"/>
      <c r="J751" s="330" t="s">
        <v>14784</v>
      </c>
      <c r="K751" s="164" t="s">
        <v>195</v>
      </c>
      <c r="L751" s="165">
        <v>45930</v>
      </c>
      <c r="M751" s="163"/>
      <c r="N751" s="163"/>
      <c r="O751" s="163"/>
    </row>
    <row r="752" spans="1:15" ht="25.5">
      <c r="A752" s="163"/>
      <c r="B752" s="163"/>
      <c r="C752" s="163"/>
      <c r="D752" s="189" t="s">
        <v>13136</v>
      </c>
      <c r="E752" s="165">
        <v>45929</v>
      </c>
      <c r="F752" s="165">
        <v>45929</v>
      </c>
      <c r="G752" s="163" t="s">
        <v>813</v>
      </c>
      <c r="H752" s="329" t="s">
        <v>14780</v>
      </c>
      <c r="I752" s="163"/>
      <c r="J752" s="330" t="s">
        <v>14785</v>
      </c>
      <c r="K752" s="164" t="s">
        <v>195</v>
      </c>
      <c r="L752" s="165">
        <v>45930</v>
      </c>
      <c r="M752" s="163"/>
      <c r="N752" s="163"/>
      <c r="O752" s="163"/>
    </row>
    <row r="753" spans="1:15">
      <c r="A753" s="163"/>
      <c r="B753" s="163"/>
      <c r="C753" s="163"/>
      <c r="D753" s="189" t="s">
        <v>13137</v>
      </c>
      <c r="E753" s="165">
        <v>45931</v>
      </c>
      <c r="F753" s="165">
        <v>45931</v>
      </c>
      <c r="G753" s="163" t="s">
        <v>7135</v>
      </c>
      <c r="H753" s="163" t="s">
        <v>14897</v>
      </c>
      <c r="I753" s="163"/>
      <c r="J753" s="163" t="s">
        <v>12483</v>
      </c>
      <c r="K753" s="164" t="s">
        <v>195</v>
      </c>
      <c r="L753" s="165">
        <v>45939</v>
      </c>
      <c r="M753" s="163"/>
      <c r="N753" s="163"/>
      <c r="O753" s="163"/>
    </row>
    <row r="754" spans="1:15">
      <c r="A754" s="163"/>
      <c r="B754" s="163"/>
      <c r="C754" s="163"/>
      <c r="D754" s="189" t="s">
        <v>15234</v>
      </c>
      <c r="E754" s="165">
        <v>45964</v>
      </c>
      <c r="F754" s="165">
        <v>45964</v>
      </c>
      <c r="G754" s="163" t="s">
        <v>7135</v>
      </c>
      <c r="H754" s="163" t="s">
        <v>14897</v>
      </c>
      <c r="I754" s="163"/>
      <c r="J754" s="163" t="s">
        <v>12483</v>
      </c>
      <c r="K754" s="164" t="s">
        <v>195</v>
      </c>
      <c r="L754" s="165">
        <v>45967</v>
      </c>
      <c r="M754" s="163"/>
      <c r="N754" s="163"/>
      <c r="O754" s="163"/>
    </row>
    <row r="755" spans="1:15">
      <c r="A755" s="163"/>
      <c r="B755" s="163"/>
      <c r="C755" s="163"/>
      <c r="D755" s="189" t="s">
        <v>13138</v>
      </c>
      <c r="E755" s="165">
        <v>45931</v>
      </c>
      <c r="F755" s="165">
        <v>45931</v>
      </c>
      <c r="G755" s="163" t="s">
        <v>7135</v>
      </c>
      <c r="H755" s="163" t="s">
        <v>14897</v>
      </c>
      <c r="I755" s="163"/>
      <c r="J755" s="163" t="s">
        <v>12483</v>
      </c>
      <c r="K755" s="164" t="s">
        <v>195</v>
      </c>
      <c r="L755" s="165">
        <v>45939</v>
      </c>
      <c r="M755" s="163"/>
      <c r="N755" s="163"/>
      <c r="O755" s="163"/>
    </row>
    <row r="756" spans="1:15">
      <c r="A756" s="163"/>
      <c r="B756" s="163"/>
      <c r="C756" s="163"/>
      <c r="D756" s="189" t="s">
        <v>15348</v>
      </c>
      <c r="E756" s="165">
        <v>45969</v>
      </c>
      <c r="F756" s="165">
        <v>45969</v>
      </c>
      <c r="G756" s="163" t="s">
        <v>7135</v>
      </c>
      <c r="H756" s="163" t="s">
        <v>14897</v>
      </c>
      <c r="I756" s="163"/>
      <c r="J756" s="163" t="s">
        <v>12483</v>
      </c>
      <c r="K756" s="164" t="s">
        <v>195</v>
      </c>
      <c r="L756" s="165">
        <v>45941</v>
      </c>
      <c r="M756" s="163"/>
      <c r="N756" s="163"/>
      <c r="O756" s="163"/>
    </row>
    <row r="757" spans="1:15">
      <c r="A757" s="163"/>
      <c r="B757" s="163"/>
      <c r="C757" s="163"/>
      <c r="D757" s="189" t="s">
        <v>13139</v>
      </c>
      <c r="E757" s="165">
        <v>45933</v>
      </c>
      <c r="F757" s="165">
        <v>45933</v>
      </c>
      <c r="G757" s="163" t="s">
        <v>7135</v>
      </c>
      <c r="H757" s="163" t="s">
        <v>14791</v>
      </c>
      <c r="I757" s="163"/>
      <c r="J757" s="163" t="s">
        <v>14793</v>
      </c>
      <c r="K757" s="164" t="s">
        <v>195</v>
      </c>
      <c r="L757" s="165">
        <v>45939</v>
      </c>
      <c r="M757" s="163" t="s">
        <v>14792</v>
      </c>
      <c r="N757" s="163"/>
      <c r="O757" s="163"/>
    </row>
    <row r="758" spans="1:15">
      <c r="A758" s="163"/>
      <c r="B758" s="163"/>
      <c r="C758" s="163"/>
      <c r="D758" s="189" t="s">
        <v>15233</v>
      </c>
      <c r="E758" s="165">
        <v>45964</v>
      </c>
      <c r="F758" s="165">
        <v>45964</v>
      </c>
      <c r="G758" s="163" t="s">
        <v>7135</v>
      </c>
      <c r="H758" s="163" t="s">
        <v>14791</v>
      </c>
      <c r="I758" s="163"/>
      <c r="J758" s="163" t="s">
        <v>14793</v>
      </c>
      <c r="K758" s="164" t="s">
        <v>195</v>
      </c>
      <c r="L758" s="165">
        <v>45967</v>
      </c>
      <c r="M758" s="163" t="s">
        <v>14792</v>
      </c>
      <c r="N758" s="163"/>
      <c r="O758" s="163"/>
    </row>
    <row r="759" spans="1:15">
      <c r="A759" s="163"/>
      <c r="B759" s="163"/>
      <c r="C759" s="163"/>
      <c r="D759" s="189" t="s">
        <v>13140</v>
      </c>
      <c r="E759" s="165">
        <v>45933</v>
      </c>
      <c r="F759" s="165">
        <v>45933</v>
      </c>
      <c r="G759" s="163" t="s">
        <v>7135</v>
      </c>
      <c r="H759" s="163" t="s">
        <v>14791</v>
      </c>
      <c r="I759" s="163"/>
      <c r="J759" s="163" t="s">
        <v>14794</v>
      </c>
      <c r="K759" s="164" t="s">
        <v>195</v>
      </c>
      <c r="L759" s="165">
        <v>45939</v>
      </c>
      <c r="M759" s="163"/>
      <c r="N759" s="163"/>
      <c r="O759" s="163"/>
    </row>
    <row r="760" spans="1:15">
      <c r="A760" s="163"/>
      <c r="B760" s="163"/>
      <c r="C760" s="163"/>
      <c r="D760" s="189" t="s">
        <v>15235</v>
      </c>
      <c r="E760" s="165">
        <v>45964</v>
      </c>
      <c r="F760" s="165">
        <v>45964</v>
      </c>
      <c r="G760" s="163" t="s">
        <v>7135</v>
      </c>
      <c r="H760" s="163" t="s">
        <v>14791</v>
      </c>
      <c r="I760" s="163"/>
      <c r="J760" s="163" t="s">
        <v>14794</v>
      </c>
      <c r="K760" s="164" t="s">
        <v>195</v>
      </c>
      <c r="L760" s="165">
        <v>45967</v>
      </c>
      <c r="M760" s="163"/>
      <c r="N760" s="163"/>
      <c r="O760" s="163"/>
    </row>
    <row r="761" spans="1:15">
      <c r="A761" s="163"/>
      <c r="B761" s="163"/>
      <c r="C761" s="163"/>
      <c r="D761" s="189" t="s">
        <v>13141</v>
      </c>
      <c r="E761" s="165">
        <v>45933</v>
      </c>
      <c r="F761" s="165">
        <v>45933</v>
      </c>
      <c r="G761" s="163" t="s">
        <v>813</v>
      </c>
      <c r="H761" s="163" t="s">
        <v>14795</v>
      </c>
      <c r="I761" s="163"/>
      <c r="J761" s="163" t="s">
        <v>14796</v>
      </c>
      <c r="K761" s="164" t="s">
        <v>195</v>
      </c>
      <c r="L761" s="165">
        <v>45939</v>
      </c>
      <c r="M761" s="163"/>
      <c r="N761" s="163"/>
      <c r="O761" s="163"/>
    </row>
    <row r="762" spans="1:15">
      <c r="A762" s="163"/>
      <c r="B762" s="163"/>
      <c r="C762" s="163"/>
      <c r="D762" s="189" t="s">
        <v>13142</v>
      </c>
      <c r="E762" s="165">
        <v>45933</v>
      </c>
      <c r="F762" s="165">
        <v>45933</v>
      </c>
      <c r="G762" s="163" t="s">
        <v>6842</v>
      </c>
      <c r="H762" s="163" t="s">
        <v>11848</v>
      </c>
      <c r="I762" s="163"/>
      <c r="J762" s="163" t="s">
        <v>14797</v>
      </c>
      <c r="K762" s="164" t="s">
        <v>195</v>
      </c>
      <c r="L762" s="165">
        <v>45939</v>
      </c>
      <c r="M762" s="163"/>
      <c r="N762" s="163"/>
      <c r="O762" s="163"/>
    </row>
    <row r="763" spans="1:15">
      <c r="A763" s="163"/>
      <c r="B763" s="163"/>
      <c r="C763" s="163"/>
      <c r="D763" s="189" t="s">
        <v>13143</v>
      </c>
      <c r="E763" s="165">
        <v>45934</v>
      </c>
      <c r="F763" s="165">
        <v>45934</v>
      </c>
      <c r="G763" s="163" t="s">
        <v>6842</v>
      </c>
      <c r="H763" s="163" t="s">
        <v>11848</v>
      </c>
      <c r="I763" s="163"/>
      <c r="J763" s="163" t="s">
        <v>14797</v>
      </c>
      <c r="K763" s="164" t="s">
        <v>195</v>
      </c>
      <c r="L763" s="165">
        <v>45939</v>
      </c>
      <c r="M763" s="163"/>
      <c r="N763" s="163"/>
      <c r="O763" s="163"/>
    </row>
    <row r="764" spans="1:15">
      <c r="A764" s="163"/>
      <c r="B764" s="163"/>
      <c r="C764" s="163"/>
      <c r="D764" s="189" t="s">
        <v>13144</v>
      </c>
      <c r="E764" s="165">
        <v>45934</v>
      </c>
      <c r="F764" s="165">
        <v>45934</v>
      </c>
      <c r="G764" s="163" t="s">
        <v>6842</v>
      </c>
      <c r="H764" s="163" t="s">
        <v>14812</v>
      </c>
      <c r="I764" s="163"/>
      <c r="J764" s="163" t="s">
        <v>14796</v>
      </c>
      <c r="K764" s="164" t="s">
        <v>195</v>
      </c>
      <c r="L764" s="165">
        <v>45939</v>
      </c>
      <c r="M764" s="163"/>
      <c r="N764" s="163"/>
      <c r="O764" s="163"/>
    </row>
    <row r="765" spans="1:15">
      <c r="A765" s="163"/>
      <c r="B765" s="163"/>
      <c r="C765" s="163"/>
      <c r="D765" s="189" t="s">
        <v>13145</v>
      </c>
      <c r="E765" s="165">
        <v>45936</v>
      </c>
      <c r="F765" s="165">
        <v>45936</v>
      </c>
      <c r="G765" s="163" t="s">
        <v>6842</v>
      </c>
      <c r="H765" s="163" t="s">
        <v>11848</v>
      </c>
      <c r="I765" s="163"/>
      <c r="J765" s="163" t="s">
        <v>14816</v>
      </c>
      <c r="K765" s="164" t="s">
        <v>195</v>
      </c>
      <c r="L765" s="165">
        <v>45939</v>
      </c>
      <c r="M765" s="163"/>
      <c r="N765" s="163"/>
      <c r="O765" s="163"/>
    </row>
    <row r="766" spans="1:15">
      <c r="A766" s="163"/>
      <c r="B766" s="163"/>
      <c r="C766" s="163"/>
      <c r="D766" s="189" t="s">
        <v>13146</v>
      </c>
      <c r="E766" s="165">
        <v>45945</v>
      </c>
      <c r="F766" s="165">
        <v>45941</v>
      </c>
      <c r="G766" s="163" t="s">
        <v>5406</v>
      </c>
      <c r="H766" s="163" t="s">
        <v>14998</v>
      </c>
      <c r="I766" s="163"/>
      <c r="J766" s="163">
        <v>201</v>
      </c>
      <c r="K766" s="164" t="s">
        <v>195</v>
      </c>
      <c r="L766" s="165">
        <v>45946</v>
      </c>
      <c r="M766" s="163"/>
      <c r="N766" s="163"/>
      <c r="O766" s="163"/>
    </row>
    <row r="767" spans="1:15">
      <c r="A767" s="163"/>
      <c r="B767" s="163"/>
      <c r="C767" s="163"/>
      <c r="D767" s="189" t="s">
        <v>13147</v>
      </c>
      <c r="E767" s="165">
        <v>45945</v>
      </c>
      <c r="F767" s="165">
        <v>45941</v>
      </c>
      <c r="G767" s="163" t="s">
        <v>5406</v>
      </c>
      <c r="H767" s="163" t="s">
        <v>14998</v>
      </c>
      <c r="I767" s="163"/>
      <c r="J767" s="163">
        <v>202</v>
      </c>
      <c r="K767" s="164" t="s">
        <v>195</v>
      </c>
      <c r="L767" s="165">
        <v>45946</v>
      </c>
      <c r="M767" s="163"/>
      <c r="N767" s="163"/>
      <c r="O767" s="163"/>
    </row>
    <row r="768" spans="1:15">
      <c r="A768" s="163"/>
      <c r="B768" s="163"/>
      <c r="C768" s="163"/>
      <c r="D768" s="189" t="s">
        <v>13148</v>
      </c>
      <c r="E768" s="165">
        <v>45945</v>
      </c>
      <c r="F768" s="165">
        <v>45941</v>
      </c>
      <c r="G768" s="163" t="s">
        <v>5406</v>
      </c>
      <c r="H768" s="163" t="s">
        <v>14998</v>
      </c>
      <c r="I768" s="163"/>
      <c r="J768" s="163">
        <v>203</v>
      </c>
      <c r="K768" s="164" t="s">
        <v>197</v>
      </c>
      <c r="L768" s="165">
        <v>45946</v>
      </c>
      <c r="M768" s="163"/>
      <c r="N768" s="163"/>
      <c r="O768" s="163"/>
    </row>
    <row r="769" spans="1:15">
      <c r="A769" s="163"/>
      <c r="B769" s="163"/>
      <c r="C769" s="163"/>
      <c r="D769" s="189" t="s">
        <v>15059</v>
      </c>
      <c r="E769" s="165">
        <v>45951</v>
      </c>
      <c r="F769" s="165">
        <v>45951</v>
      </c>
      <c r="G769" s="163" t="s">
        <v>5406</v>
      </c>
      <c r="H769" s="163" t="s">
        <v>14998</v>
      </c>
      <c r="I769" s="163"/>
      <c r="J769" s="163">
        <v>203</v>
      </c>
      <c r="K769" s="164" t="s">
        <v>195</v>
      </c>
      <c r="L769" s="165">
        <v>45954</v>
      </c>
      <c r="M769" s="163"/>
      <c r="N769" s="163"/>
      <c r="O769" s="163"/>
    </row>
    <row r="770" spans="1:15">
      <c r="A770" s="163"/>
      <c r="B770" s="163"/>
      <c r="C770" s="163"/>
      <c r="D770" s="189" t="s">
        <v>13149</v>
      </c>
      <c r="E770" s="165">
        <v>45945</v>
      </c>
      <c r="F770" s="165">
        <v>45941</v>
      </c>
      <c r="G770" s="163" t="s">
        <v>5406</v>
      </c>
      <c r="H770" s="163" t="s">
        <v>14998</v>
      </c>
      <c r="I770" s="163"/>
      <c r="J770" s="163">
        <v>204</v>
      </c>
      <c r="K770" s="164" t="s">
        <v>195</v>
      </c>
      <c r="L770" s="165">
        <v>45946</v>
      </c>
      <c r="M770" s="163"/>
      <c r="N770" s="163"/>
      <c r="O770" s="163"/>
    </row>
    <row r="771" spans="1:15">
      <c r="A771" s="163"/>
      <c r="B771" s="163"/>
      <c r="C771" s="163"/>
      <c r="D771" s="189" t="s">
        <v>15061</v>
      </c>
      <c r="E771" s="165">
        <v>45951</v>
      </c>
      <c r="F771" s="165">
        <v>45951</v>
      </c>
      <c r="G771" s="163" t="s">
        <v>5406</v>
      </c>
      <c r="H771" s="163" t="s">
        <v>14998</v>
      </c>
      <c r="I771" s="163"/>
      <c r="J771" s="163">
        <v>204</v>
      </c>
      <c r="K771" s="164" t="s">
        <v>195</v>
      </c>
      <c r="L771" s="165">
        <v>45954</v>
      </c>
      <c r="M771" s="163"/>
      <c r="N771" s="163"/>
      <c r="O771" s="163"/>
    </row>
    <row r="772" spans="1:15">
      <c r="A772" s="163"/>
      <c r="B772" s="163"/>
      <c r="C772" s="163"/>
      <c r="D772" s="189" t="s">
        <v>13150</v>
      </c>
      <c r="E772" s="165">
        <v>45943</v>
      </c>
      <c r="F772" s="165">
        <v>45943</v>
      </c>
      <c r="G772" s="163" t="s">
        <v>5369</v>
      </c>
      <c r="H772" s="163" t="s">
        <v>12490</v>
      </c>
      <c r="I772" s="163"/>
      <c r="J772" s="163" t="s">
        <v>14988</v>
      </c>
      <c r="K772" s="164" t="s">
        <v>195</v>
      </c>
      <c r="L772" s="165">
        <v>45944</v>
      </c>
      <c r="M772" s="163"/>
      <c r="N772" s="163"/>
      <c r="O772" s="163"/>
    </row>
    <row r="773" spans="1:15">
      <c r="A773" s="163"/>
      <c r="B773" s="163"/>
      <c r="C773" s="163"/>
      <c r="D773" s="189" t="s">
        <v>13151</v>
      </c>
      <c r="E773" s="165">
        <v>45945</v>
      </c>
      <c r="F773" s="165">
        <v>45945</v>
      </c>
      <c r="G773" s="163" t="s">
        <v>5369</v>
      </c>
      <c r="H773" s="163" t="s">
        <v>12490</v>
      </c>
      <c r="I773" s="163"/>
      <c r="J773" s="163">
        <v>208</v>
      </c>
      <c r="K773" s="164" t="s">
        <v>195</v>
      </c>
      <c r="L773" s="165">
        <v>45946</v>
      </c>
      <c r="M773" s="163"/>
      <c r="N773" s="163"/>
      <c r="O773" s="163"/>
    </row>
    <row r="774" spans="1:15">
      <c r="A774" s="163"/>
      <c r="B774" s="163"/>
      <c r="C774" s="163"/>
      <c r="D774" s="189" t="s">
        <v>13152</v>
      </c>
      <c r="E774" s="165">
        <v>45946</v>
      </c>
      <c r="F774" s="165">
        <v>45946</v>
      </c>
      <c r="G774" s="163" t="s">
        <v>5369</v>
      </c>
      <c r="H774" s="163" t="s">
        <v>12490</v>
      </c>
      <c r="I774" s="163"/>
      <c r="J774" s="163" t="s">
        <v>15010</v>
      </c>
      <c r="K774" s="164" t="s">
        <v>195</v>
      </c>
      <c r="L774" s="165">
        <v>45947</v>
      </c>
      <c r="M774" s="163"/>
      <c r="N774" s="163"/>
      <c r="O774" s="163"/>
    </row>
    <row r="775" spans="1:15">
      <c r="A775" s="163"/>
      <c r="B775" s="163"/>
      <c r="C775" s="163"/>
      <c r="D775" s="189" t="s">
        <v>13153</v>
      </c>
      <c r="E775" s="165">
        <v>45950</v>
      </c>
      <c r="F775" s="165">
        <v>45950</v>
      </c>
      <c r="G775" s="163" t="s">
        <v>5369</v>
      </c>
      <c r="H775" s="163" t="s">
        <v>11848</v>
      </c>
      <c r="I775" s="163"/>
      <c r="J775" s="163" t="s">
        <v>15022</v>
      </c>
      <c r="K775" s="164" t="s">
        <v>195</v>
      </c>
      <c r="L775" s="165">
        <v>45950</v>
      </c>
      <c r="M775" s="163"/>
      <c r="N775" s="163"/>
      <c r="O775" s="163"/>
    </row>
    <row r="776" spans="1:15">
      <c r="A776" s="163"/>
      <c r="B776" s="163"/>
      <c r="C776" s="163"/>
      <c r="D776" s="189" t="s">
        <v>13154</v>
      </c>
      <c r="E776" s="165">
        <v>45951</v>
      </c>
      <c r="F776" s="165">
        <v>45951</v>
      </c>
      <c r="G776" s="163" t="s">
        <v>6842</v>
      </c>
      <c r="H776" s="163" t="s">
        <v>11848</v>
      </c>
      <c r="I776" s="163"/>
      <c r="J776" s="163" t="s">
        <v>15138</v>
      </c>
      <c r="K776" s="164" t="s">
        <v>195</v>
      </c>
      <c r="L776" s="165">
        <v>45953</v>
      </c>
      <c r="M776" s="163"/>
      <c r="N776" s="163"/>
      <c r="O776" s="163"/>
    </row>
    <row r="777" spans="1:15">
      <c r="A777" s="163"/>
      <c r="B777" s="163"/>
      <c r="C777" s="163"/>
      <c r="D777" s="189" t="s">
        <v>13155</v>
      </c>
      <c r="E777" s="165">
        <v>45952</v>
      </c>
      <c r="F777" s="165">
        <v>45952</v>
      </c>
      <c r="G777" s="163" t="s">
        <v>5406</v>
      </c>
      <c r="H777" s="163" t="s">
        <v>14998</v>
      </c>
      <c r="I777" s="163"/>
      <c r="J777" s="163">
        <v>103</v>
      </c>
      <c r="K777" s="164" t="s">
        <v>195</v>
      </c>
      <c r="L777" s="165">
        <v>45954</v>
      </c>
      <c r="M777" s="163"/>
      <c r="N777" s="163"/>
      <c r="O777" s="163"/>
    </row>
    <row r="778" spans="1:15">
      <c r="A778" s="163"/>
      <c r="B778" s="163"/>
      <c r="C778" s="163"/>
      <c r="D778" s="189" t="s">
        <v>13156</v>
      </c>
      <c r="E778" s="165">
        <v>45952</v>
      </c>
      <c r="F778" s="165">
        <v>45952</v>
      </c>
      <c r="G778" s="163" t="s">
        <v>7135</v>
      </c>
      <c r="H778" s="163" t="s">
        <v>15065</v>
      </c>
      <c r="I778" s="163"/>
      <c r="J778" s="163"/>
      <c r="K778" s="164" t="s">
        <v>195</v>
      </c>
      <c r="L778" s="165">
        <v>45953</v>
      </c>
      <c r="M778" s="163"/>
      <c r="N778" s="163"/>
      <c r="O778" s="163"/>
    </row>
    <row r="779" spans="1:15">
      <c r="A779" s="163"/>
      <c r="B779" s="163"/>
      <c r="C779" s="163"/>
      <c r="D779" s="189" t="s">
        <v>13157</v>
      </c>
      <c r="E779" s="165">
        <v>45952</v>
      </c>
      <c r="F779" s="165">
        <v>45952</v>
      </c>
      <c r="G779" s="163" t="s">
        <v>7135</v>
      </c>
      <c r="H779" s="163" t="s">
        <v>15066</v>
      </c>
      <c r="I779" s="163"/>
      <c r="J779" s="163"/>
      <c r="K779" s="164" t="s">
        <v>195</v>
      </c>
      <c r="L779" s="165">
        <v>45953</v>
      </c>
      <c r="M779" s="163"/>
      <c r="N779" s="163"/>
      <c r="O779" s="163"/>
    </row>
    <row r="780" spans="1:15">
      <c r="A780" s="163"/>
      <c r="B780" s="163"/>
      <c r="C780" s="163"/>
      <c r="D780" s="189" t="s">
        <v>13158</v>
      </c>
      <c r="E780" s="165">
        <v>45955</v>
      </c>
      <c r="F780" s="165">
        <v>45955</v>
      </c>
      <c r="G780" s="163" t="s">
        <v>6842</v>
      </c>
      <c r="H780" s="163" t="s">
        <v>11848</v>
      </c>
      <c r="I780" s="163"/>
      <c r="J780" s="163" t="s">
        <v>15133</v>
      </c>
      <c r="K780" s="164" t="s">
        <v>195</v>
      </c>
      <c r="L780" s="165">
        <v>45958</v>
      </c>
      <c r="M780" s="163"/>
      <c r="N780" s="163"/>
      <c r="O780" s="163"/>
    </row>
    <row r="781" spans="1:15">
      <c r="A781" s="163"/>
      <c r="B781" s="163"/>
      <c r="C781" s="163"/>
      <c r="D781" s="189" t="s">
        <v>13159</v>
      </c>
      <c r="E781" s="165">
        <v>45958</v>
      </c>
      <c r="F781" s="165">
        <v>45958</v>
      </c>
      <c r="G781" s="163" t="s">
        <v>7135</v>
      </c>
      <c r="H781" s="163" t="s">
        <v>15066</v>
      </c>
      <c r="I781" s="163"/>
      <c r="J781" s="163" t="s">
        <v>15179</v>
      </c>
      <c r="K781" s="164" t="s">
        <v>195</v>
      </c>
      <c r="L781" s="165">
        <v>45961</v>
      </c>
      <c r="M781" s="163"/>
      <c r="N781" s="163"/>
      <c r="O781" s="163"/>
    </row>
    <row r="782" spans="1:15">
      <c r="A782" s="163"/>
      <c r="B782" s="163"/>
      <c r="C782" s="163"/>
      <c r="D782" s="189" t="s">
        <v>13160</v>
      </c>
      <c r="E782" s="165">
        <v>45959</v>
      </c>
      <c r="F782" s="165">
        <v>45959</v>
      </c>
      <c r="G782" s="163" t="s">
        <v>5406</v>
      </c>
      <c r="H782" s="163" t="s">
        <v>15186</v>
      </c>
      <c r="I782" s="163"/>
      <c r="J782" s="163">
        <v>207</v>
      </c>
      <c r="K782" s="164" t="s">
        <v>195</v>
      </c>
      <c r="L782" s="165">
        <v>45960</v>
      </c>
      <c r="M782" s="163"/>
      <c r="N782" s="163"/>
      <c r="O782" s="163"/>
    </row>
    <row r="783" spans="1:15">
      <c r="A783" s="163"/>
      <c r="B783" s="163"/>
      <c r="C783" s="163"/>
      <c r="D783" s="189" t="s">
        <v>13161</v>
      </c>
      <c r="E783" s="165">
        <v>45959</v>
      </c>
      <c r="F783" s="165">
        <v>45959</v>
      </c>
      <c r="G783" s="163" t="s">
        <v>5406</v>
      </c>
      <c r="H783" s="163" t="s">
        <v>15186</v>
      </c>
      <c r="I783" s="163"/>
      <c r="J783" s="163">
        <v>206</v>
      </c>
      <c r="K783" s="164" t="s">
        <v>195</v>
      </c>
      <c r="L783" s="165">
        <v>45961</v>
      </c>
      <c r="M783" s="163"/>
      <c r="N783" s="163"/>
      <c r="O783" s="163"/>
    </row>
    <row r="784" spans="1:15">
      <c r="A784" s="163"/>
      <c r="B784" s="163"/>
      <c r="C784" s="163"/>
      <c r="D784" s="189" t="s">
        <v>13162</v>
      </c>
      <c r="E784" s="165">
        <v>45959</v>
      </c>
      <c r="F784" s="165">
        <v>45959</v>
      </c>
      <c r="G784" s="163" t="s">
        <v>5406</v>
      </c>
      <c r="H784" s="163" t="s">
        <v>15186</v>
      </c>
      <c r="I784" s="163"/>
      <c r="J784" s="163">
        <v>208</v>
      </c>
      <c r="K784" s="164" t="s">
        <v>195</v>
      </c>
      <c r="L784" s="165">
        <v>45960</v>
      </c>
      <c r="M784" s="163"/>
      <c r="N784" s="163"/>
      <c r="O784" s="163"/>
    </row>
    <row r="785" spans="1:15">
      <c r="A785" s="163"/>
      <c r="B785" s="163"/>
      <c r="C785" s="163"/>
      <c r="D785" s="189" t="s">
        <v>13163</v>
      </c>
      <c r="E785" s="165">
        <v>45960</v>
      </c>
      <c r="F785" s="165">
        <v>45960</v>
      </c>
      <c r="G785" s="163" t="s">
        <v>5406</v>
      </c>
      <c r="H785" s="163" t="s">
        <v>15186</v>
      </c>
      <c r="I785" s="163"/>
      <c r="J785" s="163">
        <v>205</v>
      </c>
      <c r="K785" s="164" t="s">
        <v>195</v>
      </c>
      <c r="L785" s="165">
        <v>45961</v>
      </c>
      <c r="M785" s="163"/>
      <c r="N785" s="163"/>
      <c r="O785" s="163"/>
    </row>
    <row r="786" spans="1:15">
      <c r="A786" s="163"/>
      <c r="B786" s="163"/>
      <c r="C786" s="163"/>
      <c r="D786" s="189" t="s">
        <v>13164</v>
      </c>
      <c r="E786" s="165">
        <v>45965</v>
      </c>
      <c r="F786" s="165">
        <v>45965</v>
      </c>
      <c r="G786" s="163" t="s">
        <v>5369</v>
      </c>
      <c r="H786" s="163" t="s">
        <v>12490</v>
      </c>
      <c r="I786" s="163"/>
      <c r="J786" s="300">
        <v>301303</v>
      </c>
      <c r="K786" s="164" t="s">
        <v>459</v>
      </c>
      <c r="L786" s="164"/>
      <c r="M786" s="163"/>
      <c r="N786" s="163"/>
      <c r="O786" s="163"/>
    </row>
    <row r="787" spans="1:15">
      <c r="A787" s="163"/>
      <c r="B787" s="163"/>
      <c r="C787" s="163"/>
      <c r="D787" s="189" t="s">
        <v>13165</v>
      </c>
      <c r="E787" s="165">
        <v>45967</v>
      </c>
      <c r="F787" s="165">
        <v>45967</v>
      </c>
      <c r="G787" s="163" t="s">
        <v>5369</v>
      </c>
      <c r="H787" s="163" t="s">
        <v>12490</v>
      </c>
      <c r="I787" s="163"/>
      <c r="J787" s="300">
        <v>302304</v>
      </c>
      <c r="K787" s="164" t="s">
        <v>195</v>
      </c>
      <c r="L787" s="165">
        <v>45972</v>
      </c>
      <c r="M787" s="163"/>
      <c r="N787" s="163"/>
      <c r="O787" s="163"/>
    </row>
    <row r="788" spans="1:15">
      <c r="A788" s="163"/>
      <c r="B788" s="163"/>
      <c r="C788" s="163"/>
      <c r="D788" s="189" t="s">
        <v>13166</v>
      </c>
      <c r="E788" s="165">
        <v>45967</v>
      </c>
      <c r="F788" s="165">
        <v>45967</v>
      </c>
      <c r="G788" s="163" t="s">
        <v>5369</v>
      </c>
      <c r="H788" s="163" t="s">
        <v>12490</v>
      </c>
      <c r="I788" s="163"/>
      <c r="J788" s="300">
        <v>402404406408</v>
      </c>
      <c r="K788" s="164" t="s">
        <v>195</v>
      </c>
      <c r="L788" s="165">
        <v>45972</v>
      </c>
      <c r="M788" s="163"/>
      <c r="N788" s="163"/>
      <c r="O788" s="163"/>
    </row>
    <row r="789" spans="1:15">
      <c r="A789" s="163"/>
      <c r="B789" s="163"/>
      <c r="C789" s="163"/>
      <c r="D789" s="189" t="s">
        <v>13167</v>
      </c>
      <c r="E789" s="165">
        <v>45967</v>
      </c>
      <c r="F789" s="165">
        <v>45967</v>
      </c>
      <c r="G789" s="163" t="s">
        <v>5369</v>
      </c>
      <c r="H789" s="163" t="s">
        <v>12490</v>
      </c>
      <c r="I789" s="163"/>
      <c r="J789" s="163">
        <v>306</v>
      </c>
      <c r="K789" s="164" t="s">
        <v>195</v>
      </c>
      <c r="L789" s="165">
        <v>45972</v>
      </c>
      <c r="M789" s="163"/>
      <c r="N789" s="163"/>
      <c r="O789" s="163"/>
    </row>
    <row r="790" spans="1:15">
      <c r="A790" s="163"/>
      <c r="B790" s="163"/>
      <c r="C790" s="163"/>
      <c r="D790" s="189" t="s">
        <v>13168</v>
      </c>
      <c r="E790" s="165">
        <v>45967</v>
      </c>
      <c r="F790" s="165">
        <v>45967</v>
      </c>
      <c r="G790" s="163" t="s">
        <v>5406</v>
      </c>
      <c r="H790" s="163" t="s">
        <v>15284</v>
      </c>
      <c r="I790" s="163"/>
      <c r="J790" s="163">
        <v>209</v>
      </c>
      <c r="K790" s="164" t="s">
        <v>195</v>
      </c>
      <c r="L790" s="165">
        <v>45941</v>
      </c>
      <c r="M790" s="163"/>
      <c r="N790" s="163"/>
      <c r="O790" s="163"/>
    </row>
    <row r="791" spans="1:15">
      <c r="A791" s="163"/>
      <c r="B791" s="163"/>
      <c r="C791" s="163"/>
      <c r="D791" s="189" t="s">
        <v>13169</v>
      </c>
      <c r="E791" s="165">
        <v>45967</v>
      </c>
      <c r="F791" s="165">
        <v>45967</v>
      </c>
      <c r="G791" s="163" t="s">
        <v>5406</v>
      </c>
      <c r="H791" s="163" t="s">
        <v>15284</v>
      </c>
      <c r="I791" s="163"/>
      <c r="J791" s="163">
        <v>210</v>
      </c>
      <c r="K791" s="164" t="s">
        <v>195</v>
      </c>
      <c r="L791" s="165">
        <v>45941</v>
      </c>
      <c r="M791" s="163"/>
      <c r="N791" s="163"/>
      <c r="O791" s="163"/>
    </row>
    <row r="792" spans="1:15">
      <c r="A792" s="163"/>
      <c r="B792" s="163"/>
      <c r="C792" s="163"/>
      <c r="D792" s="189" t="s">
        <v>13170</v>
      </c>
      <c r="E792" s="165">
        <v>45967</v>
      </c>
      <c r="F792" s="165">
        <v>45967</v>
      </c>
      <c r="G792" s="163" t="s">
        <v>5406</v>
      </c>
      <c r="H792" s="163" t="s">
        <v>15284</v>
      </c>
      <c r="I792" s="163"/>
      <c r="J792" s="163">
        <v>101</v>
      </c>
      <c r="K792" s="164" t="s">
        <v>195</v>
      </c>
      <c r="L792" s="165">
        <v>45941</v>
      </c>
      <c r="M792" s="163"/>
      <c r="N792" s="163"/>
      <c r="O792" s="163"/>
    </row>
    <row r="793" spans="1:15">
      <c r="A793" s="163"/>
      <c r="B793" s="163"/>
      <c r="C793" s="163"/>
      <c r="D793" s="189" t="s">
        <v>13171</v>
      </c>
      <c r="E793" s="165">
        <v>45968</v>
      </c>
      <c r="F793" s="165">
        <v>45968</v>
      </c>
      <c r="G793" s="163" t="s">
        <v>5369</v>
      </c>
      <c r="H793" s="163" t="s">
        <v>12490</v>
      </c>
      <c r="I793" s="163"/>
      <c r="J793" s="163" t="s">
        <v>15309</v>
      </c>
      <c r="K793" s="164" t="s">
        <v>195</v>
      </c>
      <c r="L793" s="165">
        <v>45972</v>
      </c>
      <c r="M793" s="163"/>
      <c r="N793" s="163"/>
      <c r="O793" s="163"/>
    </row>
    <row r="794" spans="1:15">
      <c r="A794" s="163"/>
      <c r="B794" s="163"/>
      <c r="C794" s="163"/>
      <c r="D794" s="189" t="s">
        <v>13172</v>
      </c>
      <c r="E794" s="165">
        <v>45969</v>
      </c>
      <c r="F794" s="165">
        <v>45969</v>
      </c>
      <c r="G794" s="163" t="s">
        <v>7135</v>
      </c>
      <c r="H794" s="163" t="s">
        <v>15349</v>
      </c>
      <c r="I794" s="163"/>
      <c r="J794" s="163" t="s">
        <v>6245</v>
      </c>
      <c r="K794" s="164" t="s">
        <v>195</v>
      </c>
      <c r="L794" s="165">
        <v>45941</v>
      </c>
      <c r="M794" s="163"/>
      <c r="N794" s="163"/>
      <c r="O794" s="163"/>
    </row>
    <row r="795" spans="1:15">
      <c r="A795" s="163"/>
      <c r="B795" s="163"/>
      <c r="C795" s="163"/>
      <c r="D795" s="189" t="s">
        <v>13173</v>
      </c>
      <c r="E795" s="165">
        <v>45969</v>
      </c>
      <c r="F795" s="165">
        <v>45969</v>
      </c>
      <c r="G795" s="163" t="s">
        <v>7135</v>
      </c>
      <c r="H795" s="163" t="s">
        <v>15349</v>
      </c>
      <c r="I795" s="163"/>
      <c r="J795" s="163" t="s">
        <v>15350</v>
      </c>
      <c r="K795" s="164" t="s">
        <v>195</v>
      </c>
      <c r="L795" s="165">
        <v>45941</v>
      </c>
      <c r="M795" s="163"/>
      <c r="N795" s="163"/>
      <c r="O795" s="163"/>
    </row>
    <row r="796" spans="1:15">
      <c r="A796" s="163"/>
      <c r="B796" s="163"/>
      <c r="C796" s="163"/>
      <c r="D796" s="189" t="s">
        <v>13174</v>
      </c>
      <c r="E796" s="165">
        <v>45969</v>
      </c>
      <c r="F796" s="165">
        <v>45969</v>
      </c>
      <c r="G796" s="163" t="s">
        <v>5406</v>
      </c>
      <c r="H796" s="163" t="s">
        <v>15351</v>
      </c>
      <c r="I796" s="163"/>
      <c r="J796" s="163">
        <v>105</v>
      </c>
      <c r="K796" s="189" t="s">
        <v>195</v>
      </c>
      <c r="L796" s="159">
        <v>45975</v>
      </c>
      <c r="M796" s="163"/>
      <c r="N796" s="163"/>
      <c r="O796" s="163"/>
    </row>
    <row r="797" spans="1:15">
      <c r="A797" s="163"/>
      <c r="B797" s="163"/>
      <c r="C797" s="163"/>
      <c r="D797" s="189" t="s">
        <v>13175</v>
      </c>
      <c r="E797" s="165">
        <v>45969</v>
      </c>
      <c r="F797" s="165">
        <v>45969</v>
      </c>
      <c r="G797" s="163" t="s">
        <v>5406</v>
      </c>
      <c r="H797" s="163" t="s">
        <v>15351</v>
      </c>
      <c r="I797" s="163"/>
      <c r="J797" s="163">
        <v>107</v>
      </c>
      <c r="K797" s="164" t="s">
        <v>195</v>
      </c>
      <c r="L797" s="165">
        <v>45941</v>
      </c>
      <c r="M797" s="163"/>
      <c r="N797" s="163"/>
      <c r="O797" s="163"/>
    </row>
    <row r="798" spans="1:15">
      <c r="A798" s="163"/>
      <c r="B798" s="163"/>
      <c r="C798" s="163"/>
      <c r="D798" s="189" t="s">
        <v>13176</v>
      </c>
      <c r="E798" s="165">
        <v>45971</v>
      </c>
      <c r="F798" s="165">
        <v>45971</v>
      </c>
      <c r="G798" s="163" t="s">
        <v>7135</v>
      </c>
      <c r="H798" s="163" t="s">
        <v>15353</v>
      </c>
      <c r="I798" s="163"/>
      <c r="J798" s="163" t="s">
        <v>15354</v>
      </c>
      <c r="K798" s="164" t="s">
        <v>195</v>
      </c>
      <c r="L798" s="165">
        <v>45941</v>
      </c>
      <c r="M798" s="163"/>
      <c r="N798" s="163"/>
      <c r="O798" s="163"/>
    </row>
    <row r="799" spans="1:15">
      <c r="A799" s="163"/>
      <c r="B799" s="163"/>
      <c r="C799" s="163"/>
      <c r="D799" s="189" t="s">
        <v>13177</v>
      </c>
      <c r="E799" s="164"/>
      <c r="F799" s="164"/>
      <c r="G799" s="163"/>
      <c r="H799" s="163"/>
      <c r="I799" s="163"/>
      <c r="J799" s="163"/>
      <c r="K799" s="164"/>
      <c r="L799" s="164"/>
      <c r="M799" s="163"/>
      <c r="N799" s="163"/>
      <c r="O799" s="163"/>
    </row>
    <row r="800" spans="1:15">
      <c r="A800" s="163"/>
      <c r="B800" s="163"/>
      <c r="C800" s="163"/>
      <c r="D800" s="189" t="s">
        <v>13178</v>
      </c>
      <c r="E800" s="165">
        <v>45987</v>
      </c>
      <c r="F800" s="165">
        <v>45987</v>
      </c>
      <c r="G800" s="163" t="s">
        <v>5406</v>
      </c>
      <c r="H800" s="163" t="s">
        <v>15351</v>
      </c>
      <c r="I800" s="163"/>
      <c r="J800" s="163">
        <v>304</v>
      </c>
      <c r="K800" s="164" t="s">
        <v>459</v>
      </c>
      <c r="L800" s="164"/>
      <c r="M800" s="163"/>
      <c r="N800" s="163"/>
      <c r="O800" s="163"/>
    </row>
    <row r="801" spans="1:15">
      <c r="A801" s="163"/>
      <c r="B801" s="163"/>
      <c r="C801" s="163"/>
      <c r="D801" s="189" t="s">
        <v>13179</v>
      </c>
      <c r="E801" s="165">
        <v>45987</v>
      </c>
      <c r="F801" s="165">
        <v>45987</v>
      </c>
      <c r="G801" s="163" t="s">
        <v>5406</v>
      </c>
      <c r="H801" s="163" t="s">
        <v>15351</v>
      </c>
      <c r="I801" s="163"/>
      <c r="J801" s="163">
        <v>306</v>
      </c>
      <c r="K801" s="164" t="s">
        <v>459</v>
      </c>
      <c r="L801" s="164"/>
      <c r="M801" s="163"/>
      <c r="N801" s="163"/>
      <c r="O801" s="163"/>
    </row>
    <row r="802" spans="1:15">
      <c r="A802" s="163"/>
      <c r="B802" s="163"/>
      <c r="C802" s="163"/>
      <c r="D802" s="189" t="s">
        <v>13180</v>
      </c>
      <c r="E802" s="165">
        <v>45987</v>
      </c>
      <c r="F802" s="165">
        <v>45987</v>
      </c>
      <c r="G802" s="163" t="s">
        <v>5406</v>
      </c>
      <c r="H802" s="163" t="s">
        <v>15351</v>
      </c>
      <c r="I802" s="163"/>
      <c r="J802" s="163">
        <v>402</v>
      </c>
      <c r="K802" s="164" t="s">
        <v>459</v>
      </c>
      <c r="L802" s="164"/>
      <c r="M802" s="163"/>
      <c r="N802" s="163"/>
      <c r="O802" s="163"/>
    </row>
    <row r="803" spans="1:15">
      <c r="A803" s="163"/>
      <c r="B803" s="163"/>
      <c r="C803" s="163"/>
      <c r="D803" s="189" t="s">
        <v>13181</v>
      </c>
      <c r="E803" s="165">
        <v>45987</v>
      </c>
      <c r="F803" s="165">
        <v>45987</v>
      </c>
      <c r="G803" s="163" t="s">
        <v>5406</v>
      </c>
      <c r="H803" s="163" t="s">
        <v>15351</v>
      </c>
      <c r="I803" s="163"/>
      <c r="J803" s="163">
        <v>404</v>
      </c>
      <c r="K803" s="164" t="s">
        <v>459</v>
      </c>
      <c r="L803" s="164"/>
      <c r="M803" s="163"/>
      <c r="N803" s="163"/>
      <c r="O803" s="163"/>
    </row>
    <row r="804" spans="1:15">
      <c r="A804" s="163"/>
      <c r="B804" s="163"/>
      <c r="C804" s="163"/>
      <c r="D804" s="189" t="s">
        <v>13182</v>
      </c>
      <c r="E804" s="165">
        <v>45993</v>
      </c>
      <c r="F804" s="165">
        <v>45996</v>
      </c>
      <c r="G804" s="163" t="s">
        <v>5406</v>
      </c>
      <c r="H804" s="163" t="s">
        <v>15351</v>
      </c>
      <c r="I804" s="163"/>
      <c r="J804" s="163" t="s">
        <v>15627</v>
      </c>
      <c r="K804" s="164" t="s">
        <v>195</v>
      </c>
      <c r="L804" s="165">
        <v>45997</v>
      </c>
      <c r="M804" s="163"/>
      <c r="N804" s="163"/>
      <c r="O804" s="163"/>
    </row>
    <row r="805" spans="1:15">
      <c r="A805" s="163"/>
      <c r="B805" s="163"/>
      <c r="C805" s="163"/>
      <c r="D805" s="189" t="s">
        <v>13183</v>
      </c>
      <c r="E805" s="165">
        <v>46000</v>
      </c>
      <c r="F805" s="165">
        <v>46001</v>
      </c>
      <c r="G805" s="163" t="s">
        <v>5406</v>
      </c>
      <c r="H805" s="163" t="s">
        <v>15351</v>
      </c>
      <c r="I805" s="163"/>
      <c r="J805" s="163" t="s">
        <v>15684</v>
      </c>
      <c r="K805" s="164" t="s">
        <v>195</v>
      </c>
      <c r="L805" s="165">
        <v>46001</v>
      </c>
      <c r="M805" s="163"/>
      <c r="N805" s="163"/>
      <c r="O805" s="163"/>
    </row>
    <row r="806" spans="1:15">
      <c r="A806" s="163"/>
      <c r="B806" s="163"/>
      <c r="C806" s="163"/>
      <c r="D806" s="189" t="s">
        <v>13184</v>
      </c>
      <c r="E806" s="165">
        <v>46000</v>
      </c>
      <c r="F806" s="165">
        <v>46001</v>
      </c>
      <c r="G806" s="163" t="s">
        <v>5406</v>
      </c>
      <c r="H806" s="163" t="s">
        <v>15351</v>
      </c>
      <c r="I806" s="163"/>
      <c r="J806" s="163" t="s">
        <v>15685</v>
      </c>
      <c r="K806" s="164" t="s">
        <v>195</v>
      </c>
      <c r="L806" s="165">
        <v>46001</v>
      </c>
      <c r="M806" s="163"/>
      <c r="N806" s="163"/>
      <c r="O806" s="163"/>
    </row>
    <row r="807" spans="1:15">
      <c r="A807" s="163"/>
      <c r="B807" s="163"/>
      <c r="C807" s="163"/>
      <c r="D807" s="189" t="s">
        <v>13185</v>
      </c>
      <c r="E807" s="165">
        <v>46000</v>
      </c>
      <c r="F807" s="165">
        <v>46001</v>
      </c>
      <c r="G807" s="163" t="s">
        <v>5406</v>
      </c>
      <c r="H807" s="163" t="s">
        <v>15351</v>
      </c>
      <c r="I807" s="163"/>
      <c r="J807" s="163" t="s">
        <v>15686</v>
      </c>
      <c r="K807" s="164" t="s">
        <v>195</v>
      </c>
      <c r="L807" s="165">
        <v>46001</v>
      </c>
      <c r="M807" s="163"/>
      <c r="N807" s="163"/>
      <c r="O807" s="163"/>
    </row>
    <row r="808" spans="1:15">
      <c r="A808" s="163"/>
      <c r="B808" s="163"/>
      <c r="C808" s="163"/>
      <c r="D808" s="189" t="s">
        <v>13186</v>
      </c>
      <c r="E808" s="165">
        <v>46000</v>
      </c>
      <c r="F808" s="165">
        <v>46001</v>
      </c>
      <c r="G808" s="163" t="s">
        <v>5406</v>
      </c>
      <c r="H808" s="163" t="s">
        <v>15351</v>
      </c>
      <c r="I808" s="163"/>
      <c r="J808" s="163" t="s">
        <v>15687</v>
      </c>
      <c r="K808" s="164" t="s">
        <v>195</v>
      </c>
      <c r="L808" s="165">
        <v>46001</v>
      </c>
      <c r="M808" s="163"/>
      <c r="N808" s="163"/>
      <c r="O808" s="163"/>
    </row>
    <row r="809" spans="1:15">
      <c r="A809" s="163"/>
      <c r="B809" s="163"/>
      <c r="C809" s="163"/>
      <c r="D809" s="189" t="s">
        <v>13187</v>
      </c>
      <c r="E809" s="165">
        <v>46002</v>
      </c>
      <c r="F809" s="165">
        <v>46002</v>
      </c>
      <c r="G809" s="163" t="s">
        <v>5406</v>
      </c>
      <c r="H809" s="163" t="s">
        <v>15351</v>
      </c>
      <c r="I809" s="163"/>
      <c r="J809" s="163" t="s">
        <v>15798</v>
      </c>
      <c r="K809" s="164" t="s">
        <v>195</v>
      </c>
      <c r="L809" s="165">
        <v>46009</v>
      </c>
      <c r="M809" s="163"/>
      <c r="N809" s="163"/>
      <c r="O809" s="163"/>
    </row>
    <row r="810" spans="1:15">
      <c r="A810" s="163"/>
      <c r="B810" s="163"/>
      <c r="C810" s="163"/>
      <c r="D810" s="189" t="s">
        <v>13188</v>
      </c>
      <c r="E810" s="165">
        <v>46002</v>
      </c>
      <c r="F810" s="165">
        <v>46002</v>
      </c>
      <c r="G810" s="163" t="s">
        <v>5369</v>
      </c>
      <c r="H810" s="163" t="s">
        <v>12490</v>
      </c>
      <c r="I810" s="163" t="s">
        <v>11091</v>
      </c>
      <c r="J810" s="163" t="s">
        <v>15797</v>
      </c>
      <c r="K810" s="164" t="s">
        <v>195</v>
      </c>
      <c r="L810" s="165">
        <v>46009</v>
      </c>
      <c r="M810" s="163"/>
      <c r="N810" s="163"/>
      <c r="O810" s="163"/>
    </row>
    <row r="811" spans="1:15">
      <c r="A811" s="163"/>
      <c r="B811" s="163"/>
      <c r="C811" s="163"/>
      <c r="D811" s="189" t="s">
        <v>13189</v>
      </c>
      <c r="E811" s="165">
        <v>46002</v>
      </c>
      <c r="F811" s="165">
        <v>46002</v>
      </c>
      <c r="G811" s="163" t="s">
        <v>5406</v>
      </c>
      <c r="H811" s="163" t="s">
        <v>15351</v>
      </c>
      <c r="I811" s="163"/>
      <c r="J811" s="300">
        <v>405407</v>
      </c>
      <c r="K811" s="164" t="s">
        <v>195</v>
      </c>
      <c r="L811" s="165">
        <v>46003</v>
      </c>
      <c r="M811" s="163"/>
      <c r="N811" s="163"/>
      <c r="O811" s="163"/>
    </row>
    <row r="812" spans="1:15">
      <c r="A812" s="163"/>
      <c r="B812" s="163"/>
      <c r="C812" s="163"/>
      <c r="D812" s="189" t="s">
        <v>13190</v>
      </c>
      <c r="E812" s="165">
        <v>46010</v>
      </c>
      <c r="F812" s="165">
        <v>46010</v>
      </c>
      <c r="G812" s="163" t="s">
        <v>5406</v>
      </c>
      <c r="H812" s="163" t="s">
        <v>15351</v>
      </c>
      <c r="I812" s="163" t="s">
        <v>2292</v>
      </c>
      <c r="J812" s="163">
        <v>408</v>
      </c>
      <c r="K812" s="164"/>
      <c r="L812" s="164"/>
      <c r="M812" s="163"/>
      <c r="N812" s="163"/>
      <c r="O812" s="163"/>
    </row>
    <row r="813" spans="1:15">
      <c r="A813" s="163"/>
      <c r="B813" s="163"/>
      <c r="C813" s="163"/>
      <c r="D813" s="189" t="s">
        <v>13191</v>
      </c>
      <c r="E813" s="164"/>
      <c r="F813" s="164"/>
      <c r="G813" s="163"/>
      <c r="H813" s="163"/>
      <c r="I813" s="163"/>
      <c r="J813" s="163"/>
      <c r="K813" s="164"/>
      <c r="L813" s="164"/>
      <c r="M813" s="163"/>
      <c r="N813" s="163"/>
      <c r="O813" s="163"/>
    </row>
    <row r="814" spans="1:15">
      <c r="A814" s="163"/>
      <c r="B814" s="163"/>
      <c r="C814" s="163"/>
      <c r="D814" s="189" t="s">
        <v>13192</v>
      </c>
      <c r="E814" s="164"/>
      <c r="F814" s="164"/>
      <c r="G814" s="163"/>
      <c r="H814" s="163"/>
      <c r="I814" s="163"/>
      <c r="J814" s="163"/>
      <c r="K814" s="164"/>
      <c r="L814" s="164"/>
      <c r="M814" s="163"/>
      <c r="N814" s="163"/>
      <c r="O814" s="163"/>
    </row>
    <row r="815" spans="1:15">
      <c r="A815" s="163"/>
      <c r="B815" s="163"/>
      <c r="C815" s="163"/>
      <c r="D815" s="189" t="s">
        <v>13193</v>
      </c>
      <c r="E815" s="164"/>
      <c r="F815" s="164"/>
      <c r="G815" s="163"/>
      <c r="H815" s="163"/>
      <c r="I815" s="163"/>
      <c r="J815" s="163"/>
      <c r="K815" s="164"/>
      <c r="L815" s="164"/>
      <c r="M815" s="163"/>
      <c r="N815" s="163"/>
      <c r="O815" s="163"/>
    </row>
    <row r="816" spans="1:15">
      <c r="A816" s="163"/>
      <c r="B816" s="163"/>
      <c r="C816" s="163"/>
      <c r="D816" s="189" t="s">
        <v>13194</v>
      </c>
      <c r="E816" s="164"/>
      <c r="F816" s="164"/>
      <c r="G816" s="163"/>
      <c r="H816" s="163"/>
      <c r="I816" s="163"/>
      <c r="J816" s="163"/>
      <c r="K816" s="164"/>
      <c r="L816" s="164"/>
      <c r="M816" s="163"/>
      <c r="N816" s="163"/>
      <c r="O816" s="163"/>
    </row>
    <row r="817" spans="1:15">
      <c r="A817" s="163"/>
      <c r="B817" s="163"/>
      <c r="C817" s="163"/>
      <c r="D817" s="189" t="s">
        <v>13195</v>
      </c>
      <c r="E817" s="164"/>
      <c r="F817" s="164"/>
      <c r="G817" s="163"/>
      <c r="H817" s="163"/>
      <c r="I817" s="163"/>
      <c r="J817" s="163"/>
      <c r="K817" s="164"/>
      <c r="L817" s="164"/>
      <c r="M817" s="163"/>
      <c r="N817" s="163"/>
      <c r="O817" s="163"/>
    </row>
    <row r="818" spans="1:15">
      <c r="A818" s="163"/>
      <c r="B818" s="163"/>
      <c r="C818" s="163"/>
      <c r="D818" s="189" t="s">
        <v>13196</v>
      </c>
      <c r="E818" s="164"/>
      <c r="F818" s="164"/>
      <c r="G818" s="163"/>
      <c r="H818" s="163"/>
      <c r="I818" s="163"/>
      <c r="J818" s="163"/>
      <c r="K818" s="164"/>
      <c r="L818" s="164"/>
      <c r="M818" s="163"/>
      <c r="N818" s="163"/>
      <c r="O818" s="163"/>
    </row>
    <row r="819" spans="1:15">
      <c r="A819" s="163"/>
      <c r="B819" s="163"/>
      <c r="C819" s="163"/>
      <c r="D819" s="189" t="s">
        <v>13197</v>
      </c>
      <c r="E819" s="164"/>
      <c r="F819" s="164"/>
      <c r="G819" s="163"/>
      <c r="H819" s="163"/>
      <c r="I819" s="163"/>
      <c r="J819" s="163"/>
      <c r="K819" s="164"/>
      <c r="L819" s="164"/>
      <c r="M819" s="163"/>
      <c r="N819" s="163"/>
      <c r="O819" s="163"/>
    </row>
    <row r="820" spans="1:15">
      <c r="A820" s="163"/>
      <c r="B820" s="163"/>
      <c r="C820" s="163"/>
      <c r="D820" s="189" t="s">
        <v>13198</v>
      </c>
      <c r="E820" s="164"/>
      <c r="F820" s="164"/>
      <c r="G820" s="163"/>
      <c r="H820" s="163"/>
      <c r="I820" s="163"/>
      <c r="J820" s="163"/>
      <c r="K820" s="164"/>
      <c r="L820" s="164"/>
      <c r="M820" s="163"/>
      <c r="N820" s="163"/>
      <c r="O820" s="163"/>
    </row>
    <row r="821" spans="1:15">
      <c r="A821" s="163"/>
      <c r="B821" s="163"/>
      <c r="C821" s="163"/>
      <c r="D821" s="189" t="s">
        <v>13199</v>
      </c>
      <c r="E821" s="164"/>
      <c r="F821" s="164"/>
      <c r="G821" s="163"/>
      <c r="H821" s="163"/>
      <c r="I821" s="163"/>
      <c r="J821" s="163"/>
      <c r="K821" s="164"/>
      <c r="L821" s="164"/>
      <c r="M821" s="163"/>
      <c r="N821" s="163"/>
      <c r="O821" s="163"/>
    </row>
    <row r="822" spans="1:15">
      <c r="A822" s="163"/>
      <c r="B822" s="163"/>
      <c r="C822" s="163"/>
      <c r="D822" s="189" t="s">
        <v>13200</v>
      </c>
      <c r="E822" s="164"/>
      <c r="F822" s="164"/>
      <c r="G822" s="163"/>
      <c r="H822" s="163"/>
      <c r="I822" s="163"/>
      <c r="J822" s="163"/>
      <c r="K822" s="164"/>
      <c r="L822" s="164"/>
      <c r="M822" s="163"/>
      <c r="N822" s="163"/>
      <c r="O822" s="163"/>
    </row>
    <row r="823" spans="1:15">
      <c r="A823" s="163"/>
      <c r="B823" s="163"/>
      <c r="C823" s="163"/>
      <c r="D823" s="189" t="s">
        <v>13201</v>
      </c>
      <c r="E823" s="164"/>
      <c r="F823" s="164"/>
      <c r="G823" s="163"/>
      <c r="H823" s="163"/>
      <c r="I823" s="163"/>
      <c r="J823" s="163"/>
      <c r="K823" s="164"/>
      <c r="L823" s="164"/>
      <c r="M823" s="163"/>
      <c r="N823" s="163"/>
      <c r="O823" s="163"/>
    </row>
    <row r="824" spans="1:15">
      <c r="A824" s="163"/>
      <c r="B824" s="163"/>
      <c r="C824" s="163"/>
      <c r="D824" s="189" t="s">
        <v>13202</v>
      </c>
      <c r="E824" s="164"/>
      <c r="F824" s="164"/>
      <c r="G824" s="163"/>
      <c r="H824" s="163"/>
      <c r="I824" s="163"/>
      <c r="J824" s="163"/>
      <c r="K824" s="164"/>
      <c r="L824" s="164"/>
      <c r="M824" s="163"/>
      <c r="N824" s="163"/>
      <c r="O824" s="163"/>
    </row>
    <row r="825" spans="1:15">
      <c r="A825" s="163"/>
      <c r="B825" s="163"/>
      <c r="C825" s="163"/>
      <c r="D825" s="189" t="s">
        <v>13203</v>
      </c>
      <c r="E825" s="164"/>
      <c r="F825" s="164"/>
      <c r="G825" s="163"/>
      <c r="H825" s="163"/>
      <c r="I825" s="163"/>
      <c r="J825" s="163"/>
      <c r="K825" s="164"/>
      <c r="L825" s="164"/>
      <c r="M825" s="163"/>
      <c r="N825" s="163"/>
      <c r="O825" s="163"/>
    </row>
    <row r="826" spans="1:15">
      <c r="A826" s="163"/>
      <c r="B826" s="163"/>
      <c r="C826" s="163"/>
      <c r="D826" s="189" t="s">
        <v>13204</v>
      </c>
      <c r="E826" s="164"/>
      <c r="F826" s="164"/>
      <c r="G826" s="163"/>
      <c r="H826" s="163"/>
      <c r="I826" s="163"/>
      <c r="J826" s="163"/>
      <c r="K826" s="164"/>
      <c r="L826" s="164"/>
      <c r="M826" s="163"/>
      <c r="N826" s="163"/>
      <c r="O826" s="163"/>
    </row>
    <row r="827" spans="1:15">
      <c r="A827" s="163"/>
      <c r="B827" s="163"/>
      <c r="C827" s="163"/>
      <c r="D827" s="189" t="s">
        <v>13205</v>
      </c>
      <c r="E827" s="164"/>
      <c r="F827" s="164"/>
      <c r="G827" s="163"/>
      <c r="H827" s="163"/>
      <c r="I827" s="163"/>
      <c r="J827" s="163"/>
      <c r="K827" s="164"/>
      <c r="L827" s="164"/>
      <c r="M827" s="163"/>
      <c r="N827" s="163"/>
      <c r="O827" s="163"/>
    </row>
    <row r="828" spans="1:15">
      <c r="A828" s="163"/>
      <c r="B828" s="163"/>
      <c r="C828" s="163"/>
      <c r="D828" s="189" t="s">
        <v>13206</v>
      </c>
      <c r="E828" s="164"/>
      <c r="F828" s="164"/>
      <c r="G828" s="163"/>
      <c r="H828" s="163"/>
      <c r="I828" s="163"/>
      <c r="J828" s="163"/>
      <c r="K828" s="164"/>
      <c r="L828" s="164"/>
      <c r="M828" s="163"/>
      <c r="N828" s="163"/>
      <c r="O828" s="163"/>
    </row>
    <row r="829" spans="1:15">
      <c r="A829" s="163"/>
      <c r="B829" s="163"/>
      <c r="C829" s="163"/>
      <c r="D829" s="189" t="s">
        <v>13207</v>
      </c>
      <c r="E829" s="164"/>
      <c r="F829" s="164"/>
      <c r="G829" s="163"/>
      <c r="H829" s="163"/>
      <c r="I829" s="163"/>
      <c r="J829" s="163"/>
      <c r="K829" s="164"/>
      <c r="L829" s="164"/>
      <c r="M829" s="163"/>
      <c r="N829" s="163"/>
      <c r="O829" s="163"/>
    </row>
    <row r="830" spans="1:15">
      <c r="A830" s="163"/>
      <c r="B830" s="163"/>
      <c r="C830" s="163"/>
      <c r="D830" s="189" t="s">
        <v>13208</v>
      </c>
      <c r="E830" s="164"/>
      <c r="F830" s="164"/>
      <c r="G830" s="163"/>
      <c r="H830" s="163"/>
      <c r="I830" s="163"/>
      <c r="J830" s="163"/>
      <c r="K830" s="164"/>
      <c r="L830" s="164"/>
      <c r="M830" s="163"/>
      <c r="N830" s="163"/>
      <c r="O830" s="163"/>
    </row>
    <row r="831" spans="1:15">
      <c r="A831" s="163"/>
      <c r="B831" s="163"/>
      <c r="C831" s="163"/>
      <c r="D831" s="189" t="s">
        <v>13209</v>
      </c>
      <c r="E831" s="164"/>
      <c r="F831" s="164"/>
      <c r="G831" s="163"/>
      <c r="H831" s="163"/>
      <c r="I831" s="163"/>
      <c r="J831" s="163"/>
      <c r="K831" s="164"/>
      <c r="L831" s="164"/>
      <c r="M831" s="163"/>
      <c r="N831" s="163"/>
      <c r="O831" s="163"/>
    </row>
    <row r="832" spans="1:15">
      <c r="A832" s="163"/>
      <c r="B832" s="163"/>
      <c r="C832" s="163"/>
      <c r="D832" s="189" t="s">
        <v>13210</v>
      </c>
      <c r="E832" s="164"/>
      <c r="F832" s="164"/>
      <c r="G832" s="163"/>
      <c r="H832" s="163"/>
      <c r="I832" s="163"/>
      <c r="J832" s="163"/>
      <c r="K832" s="164"/>
      <c r="L832" s="164"/>
      <c r="M832" s="163"/>
      <c r="N832" s="163"/>
      <c r="O832" s="163"/>
    </row>
    <row r="833" spans="1:15">
      <c r="A833" s="163"/>
      <c r="B833" s="163"/>
      <c r="C833" s="163"/>
      <c r="D833" s="189" t="s">
        <v>13211</v>
      </c>
      <c r="E833" s="164"/>
      <c r="F833" s="164"/>
      <c r="G833" s="163"/>
      <c r="H833" s="163"/>
      <c r="I833" s="163"/>
      <c r="J833" s="163"/>
      <c r="K833" s="164"/>
      <c r="L833" s="164"/>
      <c r="M833" s="163"/>
      <c r="N833" s="163"/>
      <c r="O833" s="163"/>
    </row>
    <row r="834" spans="1:15">
      <c r="A834" s="163"/>
      <c r="B834" s="163"/>
      <c r="C834" s="163"/>
      <c r="D834" s="189" t="s">
        <v>13212</v>
      </c>
      <c r="E834" s="164"/>
      <c r="F834" s="164"/>
      <c r="G834" s="163"/>
      <c r="H834" s="163"/>
      <c r="I834" s="163"/>
      <c r="J834" s="163"/>
      <c r="K834" s="164"/>
      <c r="L834" s="164"/>
      <c r="M834" s="163"/>
      <c r="N834" s="163"/>
      <c r="O834" s="163"/>
    </row>
    <row r="835" spans="1:15">
      <c r="A835" s="163"/>
      <c r="B835" s="163"/>
      <c r="C835" s="163"/>
      <c r="D835" s="189" t="s">
        <v>13213</v>
      </c>
      <c r="E835" s="164"/>
      <c r="F835" s="164"/>
      <c r="G835" s="163"/>
      <c r="H835" s="163"/>
      <c r="I835" s="163"/>
      <c r="J835" s="163"/>
      <c r="K835" s="164"/>
      <c r="L835" s="164"/>
      <c r="M835" s="163"/>
      <c r="N835" s="163"/>
      <c r="O835" s="163"/>
    </row>
    <row r="836" spans="1:15">
      <c r="A836" s="163"/>
      <c r="B836" s="163"/>
      <c r="C836" s="163"/>
      <c r="D836" s="189" t="s">
        <v>13214</v>
      </c>
      <c r="E836" s="164"/>
      <c r="F836" s="164"/>
      <c r="G836" s="163"/>
      <c r="H836" s="163"/>
      <c r="I836" s="163"/>
      <c r="J836" s="163"/>
      <c r="K836" s="164"/>
      <c r="L836" s="164"/>
      <c r="M836" s="163"/>
      <c r="N836" s="163"/>
      <c r="O836" s="163"/>
    </row>
    <row r="837" spans="1:15">
      <c r="A837" s="163"/>
      <c r="B837" s="163"/>
      <c r="C837" s="163"/>
      <c r="D837" s="189" t="s">
        <v>13215</v>
      </c>
      <c r="E837" s="164"/>
      <c r="F837" s="164"/>
      <c r="G837" s="163"/>
      <c r="H837" s="163"/>
      <c r="I837" s="163"/>
      <c r="J837" s="163"/>
      <c r="K837" s="164"/>
      <c r="L837" s="164"/>
      <c r="M837" s="163"/>
      <c r="N837" s="163"/>
      <c r="O837" s="163"/>
    </row>
    <row r="838" spans="1:15">
      <c r="A838" s="163"/>
      <c r="B838" s="163"/>
      <c r="C838" s="163"/>
      <c r="D838" s="189" t="s">
        <v>13216</v>
      </c>
      <c r="E838" s="164"/>
      <c r="F838" s="164"/>
      <c r="G838" s="163"/>
      <c r="H838" s="163"/>
      <c r="I838" s="163"/>
      <c r="J838" s="163"/>
      <c r="K838" s="164"/>
      <c r="L838" s="164"/>
      <c r="M838" s="163"/>
      <c r="N838" s="163"/>
      <c r="O838" s="163"/>
    </row>
    <row r="839" spans="1:15">
      <c r="A839" s="163"/>
      <c r="B839" s="163"/>
      <c r="C839" s="163"/>
      <c r="D839" s="189" t="s">
        <v>13217</v>
      </c>
      <c r="E839" s="164"/>
      <c r="F839" s="164"/>
      <c r="G839" s="163"/>
      <c r="H839" s="163"/>
      <c r="I839" s="163"/>
      <c r="J839" s="163"/>
      <c r="K839" s="164"/>
      <c r="L839" s="164"/>
      <c r="M839" s="163"/>
      <c r="N839" s="163"/>
      <c r="O839" s="163"/>
    </row>
    <row r="840" spans="1:15">
      <c r="A840" s="163"/>
      <c r="B840" s="163"/>
      <c r="C840" s="163"/>
      <c r="D840" s="189" t="s">
        <v>13218</v>
      </c>
      <c r="E840" s="164"/>
      <c r="F840" s="164"/>
      <c r="G840" s="163"/>
      <c r="H840" s="163"/>
      <c r="I840" s="163"/>
      <c r="J840" s="163"/>
      <c r="K840" s="164"/>
      <c r="L840" s="164"/>
      <c r="M840" s="163"/>
      <c r="N840" s="163"/>
      <c r="O840" s="163"/>
    </row>
    <row r="841" spans="1:15">
      <c r="A841" s="163"/>
      <c r="B841" s="163"/>
      <c r="C841" s="163"/>
      <c r="D841" s="189" t="s">
        <v>13219</v>
      </c>
      <c r="E841" s="164"/>
      <c r="F841" s="164"/>
      <c r="G841" s="163"/>
      <c r="H841" s="163"/>
      <c r="I841" s="163"/>
      <c r="J841" s="163"/>
      <c r="K841" s="164"/>
      <c r="L841" s="164"/>
      <c r="M841" s="163"/>
      <c r="N841" s="163"/>
      <c r="O841" s="163"/>
    </row>
    <row r="842" spans="1:15">
      <c r="A842" s="163"/>
      <c r="B842" s="163"/>
      <c r="C842" s="163"/>
      <c r="D842" s="189" t="s">
        <v>13220</v>
      </c>
      <c r="E842" s="164"/>
      <c r="F842" s="164"/>
      <c r="G842" s="163"/>
      <c r="H842" s="163"/>
      <c r="I842" s="163"/>
      <c r="J842" s="163"/>
      <c r="K842" s="164"/>
      <c r="L842" s="164"/>
      <c r="M842" s="163"/>
      <c r="N842" s="163"/>
      <c r="O842" s="163"/>
    </row>
    <row r="843" spans="1:15">
      <c r="A843" s="163"/>
      <c r="B843" s="163"/>
      <c r="C843" s="163"/>
      <c r="D843" s="189" t="s">
        <v>13221</v>
      </c>
      <c r="E843" s="164"/>
      <c r="F843" s="164"/>
      <c r="G843" s="163"/>
      <c r="H843" s="163"/>
      <c r="I843" s="163"/>
      <c r="J843" s="163"/>
      <c r="K843" s="164"/>
      <c r="L843" s="164"/>
      <c r="M843" s="163"/>
      <c r="N843" s="163"/>
      <c r="O843" s="163"/>
    </row>
    <row r="844" spans="1:15">
      <c r="A844" s="163"/>
      <c r="B844" s="163"/>
      <c r="C844" s="163"/>
      <c r="D844" s="189" t="s">
        <v>13222</v>
      </c>
      <c r="E844" s="164"/>
      <c r="F844" s="164"/>
      <c r="G844" s="163"/>
      <c r="H844" s="163"/>
      <c r="I844" s="163"/>
      <c r="J844" s="163"/>
      <c r="K844" s="164"/>
      <c r="L844" s="164"/>
      <c r="M844" s="163"/>
      <c r="N844" s="163"/>
      <c r="O844" s="163"/>
    </row>
    <row r="845" spans="1:15">
      <c r="A845" s="163"/>
      <c r="B845" s="163"/>
      <c r="C845" s="163"/>
      <c r="D845" s="189" t="s">
        <v>13223</v>
      </c>
      <c r="E845" s="164"/>
      <c r="F845" s="164"/>
      <c r="G845" s="163"/>
      <c r="H845" s="163"/>
      <c r="I845" s="163"/>
      <c r="J845" s="163"/>
      <c r="K845" s="164"/>
      <c r="L845" s="164"/>
      <c r="M845" s="163"/>
      <c r="N845" s="163"/>
      <c r="O845" s="163"/>
    </row>
    <row r="846" spans="1:15">
      <c r="A846" s="163"/>
      <c r="B846" s="163"/>
      <c r="C846" s="163"/>
      <c r="D846" s="189" t="s">
        <v>13224</v>
      </c>
      <c r="E846" s="164"/>
      <c r="F846" s="164"/>
      <c r="G846" s="163"/>
      <c r="H846" s="163"/>
      <c r="I846" s="163"/>
      <c r="J846" s="163"/>
      <c r="K846" s="164"/>
      <c r="L846" s="164"/>
      <c r="M846" s="163"/>
      <c r="N846" s="163"/>
      <c r="O846" s="163"/>
    </row>
    <row r="847" spans="1:15">
      <c r="A847" s="163"/>
      <c r="B847" s="163"/>
      <c r="C847" s="163"/>
      <c r="D847" s="189" t="s">
        <v>13225</v>
      </c>
      <c r="E847" s="164"/>
      <c r="F847" s="164"/>
      <c r="G847" s="163"/>
      <c r="H847" s="163"/>
      <c r="I847" s="163"/>
      <c r="J847" s="163"/>
      <c r="K847" s="164"/>
      <c r="L847" s="164"/>
      <c r="M847" s="163"/>
      <c r="N847" s="163"/>
      <c r="O847" s="163"/>
    </row>
    <row r="848" spans="1:15">
      <c r="A848" s="163"/>
      <c r="B848" s="163"/>
      <c r="C848" s="163"/>
      <c r="D848" s="189" t="s">
        <v>13226</v>
      </c>
      <c r="E848" s="164"/>
      <c r="F848" s="164"/>
      <c r="G848" s="163"/>
      <c r="H848" s="163"/>
      <c r="I848" s="163"/>
      <c r="J848" s="163"/>
      <c r="K848" s="164"/>
      <c r="L848" s="164"/>
      <c r="M848" s="163"/>
      <c r="N848" s="163"/>
      <c r="O848" s="163"/>
    </row>
    <row r="849" spans="1:15">
      <c r="A849" s="163"/>
      <c r="B849" s="163"/>
      <c r="C849" s="163"/>
      <c r="D849" s="189" t="s">
        <v>13227</v>
      </c>
      <c r="E849" s="164"/>
      <c r="F849" s="164"/>
      <c r="G849" s="163"/>
      <c r="H849" s="163"/>
      <c r="I849" s="163"/>
      <c r="J849" s="163"/>
      <c r="K849" s="164"/>
      <c r="L849" s="164"/>
      <c r="M849" s="163"/>
      <c r="N849" s="163"/>
      <c r="O849" s="163"/>
    </row>
    <row r="850" spans="1:15">
      <c r="A850" s="163"/>
      <c r="B850" s="163"/>
      <c r="C850" s="163"/>
      <c r="D850" s="189" t="s">
        <v>13228</v>
      </c>
      <c r="E850" s="164"/>
      <c r="F850" s="164"/>
      <c r="G850" s="163"/>
      <c r="H850" s="163"/>
      <c r="I850" s="163"/>
      <c r="J850" s="163"/>
      <c r="K850" s="164"/>
      <c r="L850" s="164"/>
      <c r="M850" s="163"/>
      <c r="N850" s="163"/>
      <c r="O850" s="163"/>
    </row>
    <row r="851" spans="1:15">
      <c r="A851" s="163"/>
      <c r="B851" s="163"/>
      <c r="C851" s="163"/>
      <c r="D851" s="189" t="s">
        <v>13229</v>
      </c>
      <c r="E851" s="164"/>
      <c r="F851" s="164"/>
      <c r="G851" s="163"/>
      <c r="H851" s="163"/>
      <c r="I851" s="163"/>
      <c r="J851" s="163"/>
      <c r="K851" s="164"/>
      <c r="L851" s="164"/>
      <c r="M851" s="163"/>
      <c r="N851" s="163"/>
      <c r="O851" s="163"/>
    </row>
    <row r="852" spans="1:15">
      <c r="A852" s="163"/>
      <c r="B852" s="163"/>
      <c r="C852" s="163"/>
      <c r="D852" s="189" t="s">
        <v>13230</v>
      </c>
      <c r="E852" s="164"/>
      <c r="F852" s="164"/>
      <c r="G852" s="163"/>
      <c r="H852" s="163"/>
      <c r="I852" s="163"/>
      <c r="J852" s="163"/>
      <c r="K852" s="164"/>
      <c r="L852" s="164"/>
      <c r="M852" s="163"/>
      <c r="N852" s="163"/>
      <c r="O852" s="163"/>
    </row>
    <row r="853" spans="1:15">
      <c r="A853" s="163"/>
      <c r="B853" s="163"/>
      <c r="C853" s="163"/>
      <c r="D853" s="189" t="s">
        <v>13231</v>
      </c>
      <c r="E853" s="164"/>
      <c r="F853" s="164"/>
      <c r="G853" s="163"/>
      <c r="H853" s="163"/>
      <c r="I853" s="163"/>
      <c r="J853" s="163"/>
      <c r="K853" s="164"/>
      <c r="L853" s="164"/>
      <c r="M853" s="163"/>
      <c r="N853" s="163"/>
      <c r="O853" s="163"/>
    </row>
    <row r="854" spans="1:15">
      <c r="A854" s="163"/>
      <c r="B854" s="163"/>
      <c r="C854" s="163"/>
      <c r="D854" s="189" t="s">
        <v>13232</v>
      </c>
      <c r="E854" s="164"/>
      <c r="F854" s="164"/>
      <c r="G854" s="163"/>
      <c r="H854" s="163"/>
      <c r="I854" s="163"/>
      <c r="J854" s="163"/>
      <c r="K854" s="164"/>
      <c r="L854" s="164"/>
      <c r="M854" s="163"/>
      <c r="N854" s="163"/>
      <c r="O854" s="163"/>
    </row>
    <row r="855" spans="1:15">
      <c r="A855" s="163"/>
      <c r="B855" s="163"/>
      <c r="C855" s="163"/>
      <c r="D855" s="189" t="s">
        <v>13233</v>
      </c>
      <c r="E855" s="164"/>
      <c r="F855" s="164"/>
      <c r="G855" s="163"/>
      <c r="H855" s="163"/>
      <c r="I855" s="163"/>
      <c r="J855" s="163"/>
      <c r="K855" s="164"/>
      <c r="L855" s="164"/>
      <c r="M855" s="163"/>
      <c r="N855" s="163"/>
      <c r="O855" s="163"/>
    </row>
    <row r="856" spans="1:15">
      <c r="A856" s="163"/>
      <c r="B856" s="163"/>
      <c r="C856" s="163"/>
      <c r="D856" s="189" t="s">
        <v>13234</v>
      </c>
      <c r="E856" s="164"/>
      <c r="F856" s="164"/>
      <c r="G856" s="163"/>
      <c r="H856" s="163"/>
      <c r="I856" s="163"/>
      <c r="J856" s="163"/>
      <c r="K856" s="164"/>
      <c r="L856" s="164"/>
      <c r="M856" s="163"/>
      <c r="N856" s="163"/>
      <c r="O856" s="163"/>
    </row>
    <row r="857" spans="1:15">
      <c r="A857" s="163"/>
      <c r="B857" s="163"/>
      <c r="C857" s="163"/>
      <c r="D857" s="189" t="s">
        <v>13235</v>
      </c>
      <c r="E857" s="164"/>
      <c r="F857" s="164"/>
      <c r="G857" s="163"/>
      <c r="H857" s="163"/>
      <c r="I857" s="163"/>
      <c r="J857" s="163"/>
      <c r="K857" s="164"/>
      <c r="L857" s="164"/>
      <c r="M857" s="163"/>
      <c r="N857" s="163"/>
      <c r="O857" s="163"/>
    </row>
    <row r="858" spans="1:15">
      <c r="A858" s="163"/>
      <c r="B858" s="163"/>
      <c r="C858" s="163"/>
      <c r="D858" s="189" t="s">
        <v>13236</v>
      </c>
      <c r="E858" s="164"/>
      <c r="F858" s="164"/>
      <c r="G858" s="163"/>
      <c r="H858" s="163"/>
      <c r="I858" s="163"/>
      <c r="J858" s="163"/>
      <c r="K858" s="164"/>
      <c r="L858" s="164"/>
      <c r="M858" s="163"/>
      <c r="N858" s="163"/>
      <c r="O858" s="163"/>
    </row>
    <row r="859" spans="1:15">
      <c r="A859" s="163"/>
      <c r="B859" s="163"/>
      <c r="C859" s="163"/>
      <c r="D859" s="189" t="s">
        <v>13237</v>
      </c>
      <c r="E859" s="164"/>
      <c r="F859" s="164"/>
      <c r="G859" s="163"/>
      <c r="H859" s="163"/>
      <c r="I859" s="163"/>
      <c r="J859" s="163"/>
      <c r="K859" s="164"/>
      <c r="L859" s="164"/>
      <c r="M859" s="163"/>
      <c r="N859" s="163"/>
      <c r="O859" s="163"/>
    </row>
    <row r="860" spans="1:15">
      <c r="A860" s="163"/>
      <c r="B860" s="163"/>
      <c r="C860" s="163"/>
      <c r="D860" s="189" t="s">
        <v>13238</v>
      </c>
      <c r="E860" s="164"/>
      <c r="F860" s="164"/>
      <c r="G860" s="163"/>
      <c r="H860" s="163"/>
      <c r="I860" s="163"/>
      <c r="J860" s="163"/>
      <c r="K860" s="164"/>
      <c r="L860" s="164"/>
      <c r="M860" s="163"/>
      <c r="N860" s="163"/>
      <c r="O860" s="163"/>
    </row>
    <row r="861" spans="1:15">
      <c r="A861" s="163"/>
      <c r="B861" s="163"/>
      <c r="C861" s="163"/>
      <c r="D861" s="189" t="s">
        <v>13239</v>
      </c>
      <c r="E861" s="164"/>
      <c r="F861" s="164"/>
      <c r="G861" s="163"/>
      <c r="H861" s="163"/>
      <c r="I861" s="163"/>
      <c r="J861" s="163"/>
      <c r="K861" s="164"/>
      <c r="L861" s="164"/>
      <c r="M861" s="163"/>
      <c r="N861" s="163"/>
      <c r="O861" s="163"/>
    </row>
    <row r="862" spans="1:15">
      <c r="A862" s="163"/>
      <c r="B862" s="163"/>
      <c r="C862" s="163"/>
      <c r="D862" s="189" t="s">
        <v>13240</v>
      </c>
      <c r="E862" s="164"/>
      <c r="F862" s="164"/>
      <c r="G862" s="163"/>
      <c r="H862" s="163"/>
      <c r="I862" s="163"/>
      <c r="J862" s="163"/>
      <c r="K862" s="164"/>
      <c r="L862" s="164"/>
      <c r="M862" s="163"/>
      <c r="N862" s="163"/>
      <c r="O862" s="163"/>
    </row>
    <row r="863" spans="1:15">
      <c r="A863" s="163"/>
      <c r="B863" s="163"/>
      <c r="C863" s="163"/>
      <c r="D863" s="189" t="s">
        <v>13241</v>
      </c>
      <c r="E863" s="164"/>
      <c r="F863" s="164"/>
      <c r="G863" s="163"/>
      <c r="H863" s="163"/>
      <c r="I863" s="163"/>
      <c r="J863" s="163"/>
      <c r="K863" s="164"/>
      <c r="L863" s="164"/>
      <c r="M863" s="163"/>
      <c r="N863" s="163"/>
      <c r="O863" s="163"/>
    </row>
    <row r="864" spans="1:15">
      <c r="A864" s="163"/>
      <c r="B864" s="163"/>
      <c r="C864" s="163"/>
      <c r="D864" s="189" t="s">
        <v>13242</v>
      </c>
      <c r="E864" s="164"/>
      <c r="F864" s="164"/>
      <c r="G864" s="163"/>
      <c r="H864" s="163"/>
      <c r="I864" s="163"/>
      <c r="J864" s="163"/>
      <c r="K864" s="164"/>
      <c r="L864" s="164"/>
      <c r="M864" s="163"/>
      <c r="N864" s="163"/>
      <c r="O864" s="163"/>
    </row>
    <row r="865" spans="1:15">
      <c r="A865" s="163"/>
      <c r="B865" s="163"/>
      <c r="C865" s="163"/>
      <c r="D865" s="189" t="s">
        <v>13243</v>
      </c>
      <c r="E865" s="164"/>
      <c r="F865" s="164"/>
      <c r="G865" s="163"/>
      <c r="H865" s="163"/>
      <c r="I865" s="163"/>
      <c r="J865" s="163"/>
      <c r="K865" s="164"/>
      <c r="L865" s="164"/>
      <c r="M865" s="163"/>
      <c r="N865" s="163"/>
      <c r="O865" s="163"/>
    </row>
    <row r="866" spans="1:15">
      <c r="A866" s="163"/>
      <c r="B866" s="163"/>
      <c r="C866" s="163"/>
      <c r="D866" s="189" t="s">
        <v>13244</v>
      </c>
      <c r="E866" s="164"/>
      <c r="F866" s="164"/>
      <c r="G866" s="163"/>
      <c r="H866" s="163"/>
      <c r="I866" s="163"/>
      <c r="J866" s="163"/>
      <c r="K866" s="164"/>
      <c r="L866" s="164"/>
      <c r="M866" s="163"/>
      <c r="N866" s="163"/>
      <c r="O866" s="163"/>
    </row>
    <row r="867" spans="1:15">
      <c r="A867" s="163"/>
      <c r="B867" s="163"/>
      <c r="C867" s="163"/>
      <c r="D867" s="189" t="s">
        <v>13245</v>
      </c>
      <c r="E867" s="164"/>
      <c r="F867" s="164"/>
      <c r="G867" s="163"/>
      <c r="H867" s="163"/>
      <c r="I867" s="163"/>
      <c r="J867" s="163"/>
      <c r="K867" s="164"/>
      <c r="L867" s="164"/>
      <c r="M867" s="163"/>
      <c r="N867" s="163"/>
      <c r="O867" s="163"/>
    </row>
    <row r="868" spans="1:15">
      <c r="A868" s="163"/>
      <c r="B868" s="163"/>
      <c r="C868" s="163"/>
      <c r="D868" s="189" t="s">
        <v>13246</v>
      </c>
      <c r="E868" s="164"/>
      <c r="F868" s="164"/>
      <c r="G868" s="163"/>
      <c r="H868" s="163"/>
      <c r="I868" s="163"/>
      <c r="J868" s="163"/>
      <c r="K868" s="164"/>
      <c r="L868" s="164"/>
      <c r="M868" s="163"/>
      <c r="N868" s="163"/>
      <c r="O868" s="163"/>
    </row>
    <row r="869" spans="1:15">
      <c r="A869" s="163"/>
      <c r="B869" s="163"/>
      <c r="C869" s="163"/>
      <c r="D869" s="189" t="s">
        <v>13247</v>
      </c>
      <c r="E869" s="164"/>
      <c r="F869" s="164"/>
      <c r="G869" s="163"/>
      <c r="H869" s="163"/>
      <c r="I869" s="163"/>
      <c r="J869" s="163"/>
      <c r="K869" s="164"/>
      <c r="L869" s="164"/>
      <c r="M869" s="163"/>
      <c r="N869" s="163"/>
      <c r="O869" s="163"/>
    </row>
    <row r="870" spans="1:15">
      <c r="A870" s="163"/>
      <c r="B870" s="163"/>
      <c r="C870" s="163"/>
      <c r="D870" s="189" t="s">
        <v>13248</v>
      </c>
      <c r="E870" s="164"/>
      <c r="F870" s="164"/>
      <c r="G870" s="163"/>
      <c r="H870" s="163"/>
      <c r="I870" s="163"/>
      <c r="J870" s="163"/>
      <c r="K870" s="164"/>
      <c r="L870" s="164"/>
      <c r="M870" s="163"/>
      <c r="N870" s="163"/>
      <c r="O870" s="163"/>
    </row>
    <row r="871" spans="1:15">
      <c r="A871" s="163"/>
      <c r="B871" s="163"/>
      <c r="C871" s="163"/>
      <c r="D871" s="189" t="s">
        <v>13249</v>
      </c>
      <c r="E871" s="164"/>
      <c r="F871" s="164"/>
      <c r="G871" s="163"/>
      <c r="H871" s="163"/>
      <c r="I871" s="163"/>
      <c r="J871" s="163"/>
      <c r="K871" s="164"/>
      <c r="L871" s="164"/>
      <c r="M871" s="163"/>
      <c r="N871" s="163"/>
      <c r="O871" s="163"/>
    </row>
    <row r="872" spans="1:15">
      <c r="A872" s="163"/>
      <c r="B872" s="163"/>
      <c r="C872" s="163"/>
      <c r="D872" s="189" t="s">
        <v>13250</v>
      </c>
      <c r="E872" s="164"/>
      <c r="F872" s="164"/>
      <c r="G872" s="163"/>
      <c r="H872" s="163"/>
      <c r="I872" s="163"/>
      <c r="J872" s="163"/>
      <c r="K872" s="164"/>
      <c r="L872" s="164"/>
      <c r="M872" s="163"/>
      <c r="N872" s="163"/>
      <c r="O872" s="163"/>
    </row>
    <row r="873" spans="1:15">
      <c r="A873" s="163"/>
      <c r="B873" s="163"/>
      <c r="C873" s="163"/>
      <c r="D873" s="189" t="s">
        <v>13251</v>
      </c>
      <c r="E873" s="164"/>
      <c r="F873" s="164"/>
      <c r="G873" s="163"/>
      <c r="H873" s="163"/>
      <c r="I873" s="163"/>
      <c r="J873" s="163"/>
      <c r="K873" s="164"/>
      <c r="L873" s="164"/>
      <c r="M873" s="163"/>
      <c r="N873" s="163"/>
      <c r="O873" s="163"/>
    </row>
    <row r="874" spans="1:15">
      <c r="A874" s="163"/>
      <c r="B874" s="163"/>
      <c r="C874" s="163"/>
      <c r="D874" s="189" t="s">
        <v>13252</v>
      </c>
      <c r="E874" s="164"/>
      <c r="F874" s="164"/>
      <c r="G874" s="163"/>
      <c r="H874" s="163"/>
      <c r="I874" s="163"/>
      <c r="J874" s="163"/>
      <c r="K874" s="164"/>
      <c r="L874" s="164"/>
      <c r="M874" s="163"/>
      <c r="N874" s="163"/>
      <c r="O874" s="163"/>
    </row>
    <row r="875" spans="1:15">
      <c r="A875" s="163"/>
      <c r="B875" s="163"/>
      <c r="C875" s="163"/>
      <c r="D875" s="189" t="s">
        <v>13253</v>
      </c>
      <c r="E875" s="164"/>
      <c r="F875" s="164"/>
      <c r="G875" s="163"/>
      <c r="H875" s="163"/>
      <c r="I875" s="163"/>
      <c r="J875" s="163"/>
      <c r="K875" s="164"/>
      <c r="L875" s="164"/>
      <c r="M875" s="163"/>
      <c r="N875" s="163"/>
      <c r="O875" s="163"/>
    </row>
    <row r="876" spans="1:15">
      <c r="A876" s="163"/>
      <c r="B876" s="163"/>
      <c r="C876" s="163"/>
      <c r="D876" s="189" t="s">
        <v>13254</v>
      </c>
      <c r="E876" s="164"/>
      <c r="F876" s="164"/>
      <c r="G876" s="163"/>
      <c r="H876" s="163"/>
      <c r="I876" s="163"/>
      <c r="J876" s="163"/>
      <c r="K876" s="164"/>
      <c r="L876" s="164"/>
      <c r="M876" s="163"/>
      <c r="N876" s="163"/>
      <c r="O876" s="163"/>
    </row>
    <row r="877" spans="1:15">
      <c r="A877" s="163"/>
      <c r="B877" s="163"/>
      <c r="C877" s="163"/>
      <c r="D877" s="189" t="s">
        <v>13255</v>
      </c>
      <c r="E877" s="164"/>
      <c r="F877" s="164"/>
      <c r="G877" s="163"/>
      <c r="H877" s="163"/>
      <c r="I877" s="163"/>
      <c r="J877" s="163"/>
      <c r="K877" s="164"/>
      <c r="L877" s="164"/>
      <c r="M877" s="163"/>
      <c r="N877" s="163"/>
      <c r="O877" s="163"/>
    </row>
    <row r="878" spans="1:15">
      <c r="A878" s="163"/>
      <c r="B878" s="163"/>
      <c r="C878" s="163"/>
      <c r="D878" s="189" t="s">
        <v>13256</v>
      </c>
      <c r="E878" s="164"/>
      <c r="F878" s="164"/>
      <c r="G878" s="163"/>
      <c r="H878" s="163"/>
      <c r="I878" s="163"/>
      <c r="J878" s="163"/>
      <c r="K878" s="164"/>
      <c r="L878" s="164"/>
      <c r="M878" s="163"/>
      <c r="N878" s="163"/>
      <c r="O878" s="163"/>
    </row>
    <row r="879" spans="1:15">
      <c r="A879" s="163"/>
      <c r="B879" s="163"/>
      <c r="C879" s="163"/>
      <c r="D879" s="189" t="s">
        <v>13257</v>
      </c>
      <c r="E879" s="164"/>
      <c r="F879" s="164"/>
      <c r="G879" s="163"/>
      <c r="H879" s="163"/>
      <c r="I879" s="163"/>
      <c r="J879" s="163"/>
      <c r="K879" s="164"/>
      <c r="L879" s="164"/>
      <c r="M879" s="163"/>
      <c r="N879" s="163"/>
      <c r="O879" s="163"/>
    </row>
    <row r="880" spans="1:15">
      <c r="A880" s="163"/>
      <c r="B880" s="163"/>
      <c r="C880" s="163"/>
      <c r="D880" s="189" t="s">
        <v>13258</v>
      </c>
      <c r="E880" s="164"/>
      <c r="F880" s="164"/>
      <c r="G880" s="163"/>
      <c r="H880" s="163"/>
      <c r="I880" s="163"/>
      <c r="J880" s="163"/>
      <c r="K880" s="164"/>
      <c r="L880" s="164"/>
      <c r="M880" s="163"/>
      <c r="N880" s="163"/>
      <c r="O880" s="163"/>
    </row>
    <row r="881" spans="1:15">
      <c r="A881" s="163"/>
      <c r="B881" s="163"/>
      <c r="C881" s="163"/>
      <c r="D881" s="189" t="s">
        <v>13259</v>
      </c>
      <c r="E881" s="164"/>
      <c r="F881" s="164"/>
      <c r="G881" s="163"/>
      <c r="H881" s="163"/>
      <c r="I881" s="163"/>
      <c r="J881" s="163"/>
      <c r="K881" s="164"/>
      <c r="L881" s="164"/>
      <c r="M881" s="163"/>
      <c r="N881" s="163"/>
      <c r="O881" s="163"/>
    </row>
    <row r="882" spans="1:15">
      <c r="A882" s="163"/>
      <c r="B882" s="163"/>
      <c r="C882" s="163"/>
      <c r="D882" s="189" t="s">
        <v>13260</v>
      </c>
      <c r="E882" s="164"/>
      <c r="F882" s="164"/>
      <c r="G882" s="163"/>
      <c r="H882" s="163"/>
      <c r="I882" s="163"/>
      <c r="J882" s="163"/>
      <c r="K882" s="164"/>
      <c r="L882" s="164"/>
      <c r="M882" s="163"/>
      <c r="N882" s="163"/>
      <c r="O882" s="163"/>
    </row>
    <row r="883" spans="1:15">
      <c r="A883" s="163"/>
      <c r="B883" s="163"/>
      <c r="C883" s="163"/>
      <c r="D883" s="189" t="s">
        <v>13261</v>
      </c>
      <c r="E883" s="164"/>
      <c r="F883" s="164"/>
      <c r="G883" s="163"/>
      <c r="H883" s="163"/>
      <c r="I883" s="163"/>
      <c r="J883" s="163"/>
      <c r="K883" s="164"/>
      <c r="L883" s="164"/>
      <c r="M883" s="163"/>
      <c r="N883" s="163"/>
      <c r="O883" s="163"/>
    </row>
    <row r="884" spans="1:15">
      <c r="A884" s="163"/>
      <c r="B884" s="163"/>
      <c r="C884" s="163"/>
      <c r="D884" s="189" t="s">
        <v>13262</v>
      </c>
      <c r="E884" s="164"/>
      <c r="F884" s="164"/>
      <c r="G884" s="163"/>
      <c r="H884" s="163"/>
      <c r="I884" s="163"/>
      <c r="J884" s="163"/>
      <c r="K884" s="164"/>
      <c r="L884" s="164"/>
      <c r="M884" s="163"/>
      <c r="N884" s="163"/>
      <c r="O884" s="163"/>
    </row>
    <row r="885" spans="1:15">
      <c r="A885" s="163"/>
      <c r="B885" s="163"/>
      <c r="C885" s="163"/>
      <c r="D885" s="189" t="s">
        <v>13263</v>
      </c>
      <c r="E885" s="164"/>
      <c r="F885" s="164"/>
      <c r="G885" s="163"/>
      <c r="H885" s="163"/>
      <c r="I885" s="163"/>
      <c r="J885" s="163"/>
      <c r="K885" s="164"/>
      <c r="L885" s="164"/>
      <c r="M885" s="163"/>
      <c r="N885" s="163"/>
      <c r="O885" s="163"/>
    </row>
    <row r="886" spans="1:15">
      <c r="A886" s="163"/>
      <c r="B886" s="163"/>
      <c r="C886" s="163"/>
      <c r="D886" s="189" t="s">
        <v>13264</v>
      </c>
      <c r="E886" s="164"/>
      <c r="F886" s="164"/>
      <c r="G886" s="163"/>
      <c r="H886" s="163"/>
      <c r="I886" s="163"/>
      <c r="J886" s="163"/>
      <c r="K886" s="164"/>
      <c r="L886" s="164"/>
      <c r="M886" s="163"/>
      <c r="N886" s="163"/>
      <c r="O886" s="163"/>
    </row>
    <row r="887" spans="1:15">
      <c r="A887" s="163"/>
      <c r="B887" s="163"/>
      <c r="C887" s="163"/>
      <c r="D887" s="189" t="s">
        <v>13265</v>
      </c>
      <c r="E887" s="164"/>
      <c r="F887" s="164"/>
      <c r="G887" s="163"/>
      <c r="H887" s="163"/>
      <c r="I887" s="163"/>
      <c r="J887" s="163"/>
      <c r="K887" s="164"/>
      <c r="L887" s="164"/>
      <c r="M887" s="163"/>
      <c r="N887" s="163"/>
      <c r="O887" s="163"/>
    </row>
    <row r="888" spans="1:15">
      <c r="A888" s="163"/>
      <c r="B888" s="163"/>
      <c r="C888" s="163"/>
      <c r="D888" s="189" t="s">
        <v>13266</v>
      </c>
      <c r="E888" s="164"/>
      <c r="F888" s="164"/>
      <c r="G888" s="163"/>
      <c r="H888" s="163"/>
      <c r="I888" s="163"/>
      <c r="J888" s="163"/>
      <c r="K888" s="164"/>
      <c r="L888" s="164"/>
      <c r="M888" s="163"/>
      <c r="N888" s="163"/>
      <c r="O888" s="163"/>
    </row>
    <row r="889" spans="1:15">
      <c r="A889" s="163"/>
      <c r="B889" s="163"/>
      <c r="C889" s="163"/>
      <c r="D889" s="189" t="s">
        <v>13267</v>
      </c>
      <c r="E889" s="164"/>
      <c r="F889" s="164"/>
      <c r="G889" s="163"/>
      <c r="H889" s="163"/>
      <c r="I889" s="163"/>
      <c r="J889" s="163"/>
      <c r="K889" s="164"/>
      <c r="L889" s="164"/>
      <c r="M889" s="163"/>
      <c r="N889" s="163"/>
      <c r="O889" s="163"/>
    </row>
    <row r="890" spans="1:15">
      <c r="A890" s="163"/>
      <c r="B890" s="163"/>
      <c r="C890" s="163"/>
      <c r="D890" s="189" t="s">
        <v>13268</v>
      </c>
      <c r="E890" s="164"/>
      <c r="F890" s="164"/>
      <c r="G890" s="163"/>
      <c r="H890" s="163"/>
      <c r="I890" s="163"/>
      <c r="J890" s="163"/>
      <c r="K890" s="164"/>
      <c r="L890" s="164"/>
      <c r="M890" s="163"/>
      <c r="N890" s="163"/>
      <c r="O890" s="163"/>
    </row>
    <row r="891" spans="1:15">
      <c r="A891" s="163"/>
      <c r="B891" s="163"/>
      <c r="C891" s="163"/>
      <c r="D891" s="189" t="s">
        <v>13269</v>
      </c>
      <c r="E891" s="164"/>
      <c r="F891" s="164"/>
      <c r="G891" s="163"/>
      <c r="H891" s="163"/>
      <c r="I891" s="163"/>
      <c r="J891" s="163"/>
      <c r="K891" s="164"/>
      <c r="L891" s="164"/>
      <c r="M891" s="163"/>
      <c r="N891" s="163"/>
      <c r="O891" s="163"/>
    </row>
    <row r="892" spans="1:15">
      <c r="A892" s="163"/>
      <c r="B892" s="163"/>
      <c r="C892" s="163"/>
      <c r="D892" s="189" t="s">
        <v>13270</v>
      </c>
      <c r="E892" s="164"/>
      <c r="F892" s="164"/>
      <c r="G892" s="163"/>
      <c r="H892" s="163"/>
      <c r="I892" s="163"/>
      <c r="J892" s="163"/>
      <c r="K892" s="164"/>
      <c r="L892" s="164"/>
      <c r="M892" s="163"/>
      <c r="N892" s="163"/>
      <c r="O892" s="163"/>
    </row>
    <row r="893" spans="1:15">
      <c r="A893" s="163"/>
      <c r="B893" s="163"/>
      <c r="C893" s="163"/>
      <c r="D893" s="189" t="s">
        <v>13271</v>
      </c>
      <c r="E893" s="164"/>
      <c r="F893" s="164"/>
      <c r="G893" s="163"/>
      <c r="H893" s="163"/>
      <c r="I893" s="163"/>
      <c r="J893" s="163"/>
      <c r="K893" s="164"/>
      <c r="L893" s="164"/>
      <c r="M893" s="163"/>
      <c r="N893" s="163"/>
      <c r="O893" s="163"/>
    </row>
    <row r="894" spans="1:15">
      <c r="A894" s="163"/>
      <c r="B894" s="163"/>
      <c r="C894" s="163"/>
      <c r="D894" s="189" t="s">
        <v>13272</v>
      </c>
      <c r="E894" s="164"/>
      <c r="F894" s="164"/>
      <c r="G894" s="163"/>
      <c r="H894" s="163"/>
      <c r="I894" s="163"/>
      <c r="J894" s="163"/>
      <c r="K894" s="164"/>
      <c r="L894" s="164"/>
      <c r="M894" s="163"/>
      <c r="N894" s="163"/>
      <c r="O894" s="163"/>
    </row>
    <row r="895" spans="1:15">
      <c r="A895" s="163"/>
      <c r="B895" s="163"/>
      <c r="C895" s="163"/>
      <c r="D895" s="189" t="s">
        <v>13273</v>
      </c>
      <c r="E895" s="164"/>
      <c r="F895" s="164"/>
      <c r="G895" s="163"/>
      <c r="H895" s="163"/>
      <c r="I895" s="163"/>
      <c r="J895" s="163"/>
      <c r="K895" s="164"/>
      <c r="L895" s="164"/>
      <c r="M895" s="163"/>
      <c r="N895" s="163"/>
      <c r="O895" s="163"/>
    </row>
    <row r="896" spans="1:15">
      <c r="A896" s="163"/>
      <c r="B896" s="163"/>
      <c r="C896" s="163"/>
      <c r="D896" s="189" t="s">
        <v>13274</v>
      </c>
      <c r="E896" s="164"/>
      <c r="F896" s="164"/>
      <c r="G896" s="163"/>
      <c r="H896" s="163"/>
      <c r="I896" s="163"/>
      <c r="J896" s="163"/>
      <c r="K896" s="164"/>
      <c r="L896" s="164"/>
      <c r="M896" s="163"/>
      <c r="N896" s="163"/>
      <c r="O896" s="163"/>
    </row>
    <row r="897" spans="1:15">
      <c r="A897" s="163"/>
      <c r="B897" s="163"/>
      <c r="C897" s="163"/>
      <c r="D897" s="189" t="s">
        <v>13275</v>
      </c>
      <c r="E897" s="164"/>
      <c r="F897" s="164"/>
      <c r="G897" s="163"/>
      <c r="H897" s="163"/>
      <c r="I897" s="163"/>
      <c r="J897" s="163"/>
      <c r="K897" s="164"/>
      <c r="L897" s="164"/>
      <c r="M897" s="163"/>
      <c r="N897" s="163"/>
      <c r="O897" s="163"/>
    </row>
    <row r="898" spans="1:15">
      <c r="A898" s="163"/>
      <c r="B898" s="163"/>
      <c r="C898" s="163"/>
      <c r="D898" s="189" t="s">
        <v>13276</v>
      </c>
      <c r="E898" s="164"/>
      <c r="F898" s="164"/>
      <c r="G898" s="163"/>
      <c r="H898" s="163"/>
      <c r="I898" s="163"/>
      <c r="J898" s="163"/>
      <c r="K898" s="164"/>
      <c r="L898" s="164"/>
      <c r="M898" s="163"/>
      <c r="N898" s="163"/>
      <c r="O898" s="163"/>
    </row>
    <row r="899" spans="1:15">
      <c r="A899" s="163"/>
      <c r="B899" s="163"/>
      <c r="C899" s="163"/>
      <c r="D899" s="189" t="s">
        <v>13277</v>
      </c>
      <c r="E899" s="164"/>
      <c r="F899" s="164"/>
      <c r="G899" s="163"/>
      <c r="H899" s="163"/>
      <c r="I899" s="163"/>
      <c r="J899" s="163"/>
      <c r="K899" s="164"/>
      <c r="L899" s="164"/>
      <c r="M899" s="163"/>
      <c r="N899" s="163"/>
      <c r="O899" s="163"/>
    </row>
    <row r="900" spans="1:15">
      <c r="A900" s="163"/>
      <c r="B900" s="163"/>
      <c r="C900" s="163"/>
      <c r="D900" s="189" t="s">
        <v>13278</v>
      </c>
      <c r="E900" s="164"/>
      <c r="F900" s="164"/>
      <c r="G900" s="163"/>
      <c r="H900" s="163"/>
      <c r="I900" s="163"/>
      <c r="J900" s="163"/>
      <c r="K900" s="164"/>
      <c r="L900" s="164"/>
      <c r="M900" s="163"/>
      <c r="N900" s="163"/>
      <c r="O900" s="163"/>
    </row>
    <row r="901" spans="1:15">
      <c r="A901" s="163"/>
      <c r="B901" s="163"/>
      <c r="C901" s="163"/>
      <c r="D901" s="189" t="s">
        <v>13279</v>
      </c>
      <c r="E901" s="164"/>
      <c r="F901" s="164"/>
      <c r="G901" s="163"/>
      <c r="H901" s="163"/>
      <c r="I901" s="163"/>
      <c r="J901" s="163"/>
      <c r="K901" s="164"/>
      <c r="L901" s="164"/>
      <c r="M901" s="163"/>
      <c r="N901" s="163"/>
      <c r="O901" s="163"/>
    </row>
    <row r="902" spans="1:15">
      <c r="A902" s="163"/>
      <c r="B902" s="163"/>
      <c r="C902" s="163"/>
      <c r="D902" s="189" t="s">
        <v>13280</v>
      </c>
      <c r="E902" s="164"/>
      <c r="F902" s="164"/>
      <c r="G902" s="163"/>
      <c r="H902" s="163"/>
      <c r="I902" s="163"/>
      <c r="J902" s="163"/>
      <c r="K902" s="164"/>
      <c r="L902" s="164"/>
      <c r="M902" s="163"/>
      <c r="N902" s="163"/>
      <c r="O902" s="163"/>
    </row>
    <row r="903" spans="1:15">
      <c r="A903" s="163"/>
      <c r="B903" s="163"/>
      <c r="C903" s="163"/>
      <c r="D903" s="189" t="s">
        <v>13281</v>
      </c>
      <c r="E903" s="164"/>
      <c r="F903" s="164"/>
      <c r="G903" s="163"/>
      <c r="H903" s="163"/>
      <c r="I903" s="163"/>
      <c r="J903" s="163"/>
      <c r="K903" s="164"/>
      <c r="L903" s="164"/>
      <c r="M903" s="163"/>
      <c r="N903" s="163"/>
      <c r="O903" s="163"/>
    </row>
    <row r="904" spans="1:15">
      <c r="A904" s="163"/>
      <c r="B904" s="163"/>
      <c r="C904" s="163"/>
      <c r="D904" s="189" t="s">
        <v>13282</v>
      </c>
      <c r="E904" s="164"/>
      <c r="F904" s="164"/>
      <c r="G904" s="163"/>
      <c r="H904" s="163"/>
      <c r="I904" s="163"/>
      <c r="J904" s="163"/>
      <c r="K904" s="164"/>
      <c r="L904" s="164"/>
      <c r="M904" s="163"/>
      <c r="N904" s="163"/>
      <c r="O904" s="163"/>
    </row>
    <row r="905" spans="1:15">
      <c r="A905" s="163"/>
      <c r="B905" s="163"/>
      <c r="C905" s="163"/>
      <c r="D905" s="189" t="s">
        <v>13283</v>
      </c>
      <c r="E905" s="164"/>
      <c r="F905" s="164"/>
      <c r="G905" s="163"/>
      <c r="H905" s="163"/>
      <c r="I905" s="163"/>
      <c r="J905" s="163"/>
      <c r="K905" s="164"/>
      <c r="L905" s="164"/>
      <c r="M905" s="163"/>
      <c r="N905" s="163"/>
      <c r="O905" s="163"/>
    </row>
    <row r="906" spans="1:15">
      <c r="A906" s="163"/>
      <c r="B906" s="163"/>
      <c r="C906" s="163"/>
      <c r="D906" s="189" t="s">
        <v>13284</v>
      </c>
      <c r="E906" s="164"/>
      <c r="F906" s="164"/>
      <c r="G906" s="163"/>
      <c r="H906" s="163"/>
      <c r="I906" s="163"/>
      <c r="J906" s="163"/>
      <c r="K906" s="164"/>
      <c r="L906" s="164"/>
      <c r="M906" s="163"/>
      <c r="N906" s="163"/>
      <c r="O906" s="163"/>
    </row>
    <row r="907" spans="1:15">
      <c r="A907" s="163"/>
      <c r="B907" s="163"/>
      <c r="C907" s="163"/>
      <c r="D907" s="189" t="s">
        <v>13285</v>
      </c>
      <c r="E907" s="164"/>
      <c r="F907" s="164"/>
      <c r="G907" s="163"/>
      <c r="H907" s="163"/>
      <c r="I907" s="163"/>
      <c r="J907" s="163"/>
      <c r="K907" s="164"/>
      <c r="L907" s="164"/>
      <c r="M907" s="163"/>
      <c r="N907" s="163"/>
      <c r="O907" s="163"/>
    </row>
    <row r="908" spans="1:15">
      <c r="A908" s="163"/>
      <c r="B908" s="163"/>
      <c r="C908" s="163"/>
      <c r="D908" s="189" t="s">
        <v>13286</v>
      </c>
      <c r="E908" s="164"/>
      <c r="F908" s="164"/>
      <c r="G908" s="163"/>
      <c r="H908" s="163"/>
      <c r="I908" s="163"/>
      <c r="J908" s="163"/>
      <c r="K908" s="164"/>
      <c r="L908" s="164"/>
      <c r="M908" s="163"/>
      <c r="N908" s="163"/>
      <c r="O908" s="163"/>
    </row>
    <row r="909" spans="1:15">
      <c r="A909" s="163"/>
      <c r="B909" s="163"/>
      <c r="C909" s="163"/>
      <c r="D909" s="189" t="s">
        <v>13287</v>
      </c>
      <c r="E909" s="164"/>
      <c r="F909" s="164"/>
      <c r="G909" s="163"/>
      <c r="H909" s="163"/>
      <c r="I909" s="163"/>
      <c r="J909" s="163"/>
      <c r="K909" s="164"/>
      <c r="L909" s="164"/>
      <c r="M909" s="163"/>
      <c r="N909" s="163"/>
      <c r="O909" s="163"/>
    </row>
    <row r="910" spans="1:15">
      <c r="A910" s="163"/>
      <c r="B910" s="163"/>
      <c r="C910" s="163"/>
      <c r="D910" s="189" t="s">
        <v>13288</v>
      </c>
      <c r="E910" s="164"/>
      <c r="F910" s="164"/>
      <c r="G910" s="163"/>
      <c r="H910" s="163"/>
      <c r="I910" s="163"/>
      <c r="J910" s="163"/>
      <c r="K910" s="164"/>
      <c r="L910" s="164"/>
      <c r="M910" s="163"/>
      <c r="N910" s="163"/>
      <c r="O910" s="163"/>
    </row>
    <row r="911" spans="1:15">
      <c r="A911" s="163"/>
      <c r="B911" s="163"/>
      <c r="C911" s="163"/>
      <c r="D911" s="189" t="s">
        <v>13289</v>
      </c>
      <c r="E911" s="164"/>
      <c r="F911" s="164"/>
      <c r="G911" s="163"/>
      <c r="H911" s="163"/>
      <c r="I911" s="163"/>
      <c r="J911" s="163"/>
      <c r="K911" s="164"/>
      <c r="L911" s="164"/>
      <c r="M911" s="163"/>
      <c r="N911" s="163"/>
      <c r="O911" s="163"/>
    </row>
    <row r="912" spans="1:15">
      <c r="A912" s="163"/>
      <c r="B912" s="163"/>
      <c r="C912" s="163"/>
      <c r="D912" s="189" t="s">
        <v>13290</v>
      </c>
      <c r="E912" s="164"/>
      <c r="F912" s="164"/>
      <c r="G912" s="163"/>
      <c r="H912" s="163"/>
      <c r="I912" s="163"/>
      <c r="J912" s="163"/>
      <c r="K912" s="164"/>
      <c r="L912" s="164"/>
      <c r="M912" s="163"/>
      <c r="N912" s="163"/>
      <c r="O912" s="163"/>
    </row>
    <row r="913" spans="1:15">
      <c r="A913" s="163"/>
      <c r="B913" s="163"/>
      <c r="C913" s="163"/>
      <c r="D913" s="189" t="s">
        <v>13291</v>
      </c>
      <c r="E913" s="164"/>
      <c r="F913" s="164"/>
      <c r="G913" s="163"/>
      <c r="H913" s="163"/>
      <c r="I913" s="163"/>
      <c r="J913" s="163"/>
      <c r="K913" s="164"/>
      <c r="L913" s="164"/>
      <c r="M913" s="163"/>
      <c r="N913" s="163"/>
      <c r="O913" s="163"/>
    </row>
    <row r="914" spans="1:15">
      <c r="A914" s="163"/>
      <c r="B914" s="163"/>
      <c r="C914" s="163"/>
      <c r="D914" s="189" t="s">
        <v>13292</v>
      </c>
      <c r="E914" s="164"/>
      <c r="F914" s="164"/>
      <c r="G914" s="163"/>
      <c r="H914" s="163"/>
      <c r="I914" s="163"/>
      <c r="J914" s="163"/>
      <c r="K914" s="164"/>
      <c r="L914" s="164"/>
      <c r="M914" s="163"/>
      <c r="N914" s="163"/>
      <c r="O914" s="163"/>
    </row>
    <row r="915" spans="1:15">
      <c r="A915" s="163"/>
      <c r="B915" s="163"/>
      <c r="C915" s="163"/>
      <c r="D915" s="189" t="s">
        <v>13293</v>
      </c>
      <c r="E915" s="164"/>
      <c r="F915" s="164"/>
      <c r="G915" s="163"/>
      <c r="H915" s="163"/>
      <c r="I915" s="163"/>
      <c r="J915" s="163"/>
      <c r="K915" s="164"/>
      <c r="L915" s="164"/>
      <c r="M915" s="163"/>
      <c r="N915" s="163"/>
      <c r="O915" s="163"/>
    </row>
    <row r="916" spans="1:15">
      <c r="A916" s="163"/>
      <c r="B916" s="163"/>
      <c r="C916" s="163"/>
      <c r="D916" s="189" t="s">
        <v>13294</v>
      </c>
      <c r="E916" s="164"/>
      <c r="F916" s="164"/>
      <c r="G916" s="163"/>
      <c r="H916" s="163"/>
      <c r="I916" s="163"/>
      <c r="J916" s="163"/>
      <c r="K916" s="164"/>
      <c r="L916" s="164"/>
      <c r="M916" s="163"/>
      <c r="N916" s="163"/>
      <c r="O916" s="163"/>
    </row>
    <row r="917" spans="1:15">
      <c r="A917" s="163"/>
      <c r="B917" s="163"/>
      <c r="C917" s="163"/>
      <c r="D917" s="189" t="s">
        <v>13295</v>
      </c>
      <c r="E917" s="164"/>
      <c r="F917" s="164"/>
      <c r="G917" s="163"/>
      <c r="H917" s="163"/>
      <c r="I917" s="163"/>
      <c r="J917" s="163"/>
      <c r="K917" s="164"/>
      <c r="L917" s="164"/>
      <c r="M917" s="163"/>
      <c r="N917" s="163"/>
      <c r="O917" s="163"/>
    </row>
    <row r="918" spans="1:15">
      <c r="A918" s="163"/>
      <c r="B918" s="163"/>
      <c r="C918" s="163"/>
      <c r="D918" s="189" t="s">
        <v>13296</v>
      </c>
      <c r="E918" s="164"/>
      <c r="F918" s="164"/>
      <c r="G918" s="163"/>
      <c r="H918" s="163"/>
      <c r="I918" s="163"/>
      <c r="J918" s="163"/>
      <c r="K918" s="164"/>
      <c r="L918" s="164"/>
      <c r="M918" s="163"/>
      <c r="N918" s="163"/>
      <c r="O918" s="163"/>
    </row>
    <row r="919" spans="1:15">
      <c r="A919" s="163"/>
      <c r="B919" s="163"/>
      <c r="C919" s="163"/>
      <c r="D919" s="189" t="s">
        <v>13297</v>
      </c>
      <c r="E919" s="164"/>
      <c r="F919" s="164"/>
      <c r="G919" s="163"/>
      <c r="H919" s="163"/>
      <c r="I919" s="163"/>
      <c r="J919" s="163"/>
      <c r="K919" s="164"/>
      <c r="L919" s="164"/>
      <c r="M919" s="163"/>
      <c r="N919" s="163"/>
      <c r="O919" s="163"/>
    </row>
    <row r="920" spans="1:15">
      <c r="A920" s="163"/>
      <c r="B920" s="163"/>
      <c r="C920" s="163"/>
      <c r="D920" s="189" t="s">
        <v>13298</v>
      </c>
      <c r="E920" s="164"/>
      <c r="F920" s="164"/>
      <c r="G920" s="163"/>
      <c r="H920" s="163"/>
      <c r="I920" s="163"/>
      <c r="J920" s="163"/>
      <c r="K920" s="164"/>
      <c r="L920" s="164"/>
      <c r="M920" s="163"/>
      <c r="N920" s="163"/>
      <c r="O920" s="163"/>
    </row>
    <row r="921" spans="1:15">
      <c r="A921" s="163"/>
      <c r="B921" s="163"/>
      <c r="C921" s="163"/>
      <c r="D921" s="189" t="s">
        <v>13299</v>
      </c>
      <c r="E921" s="164"/>
      <c r="F921" s="164"/>
      <c r="G921" s="163"/>
      <c r="H921" s="163"/>
      <c r="I921" s="163"/>
      <c r="J921" s="163"/>
      <c r="K921" s="164"/>
      <c r="L921" s="164"/>
      <c r="M921" s="163"/>
      <c r="N921" s="163"/>
      <c r="O921" s="163"/>
    </row>
    <row r="922" spans="1:15">
      <c r="A922" s="163"/>
      <c r="B922" s="163"/>
      <c r="C922" s="163"/>
      <c r="D922" s="189" t="s">
        <v>13300</v>
      </c>
      <c r="E922" s="164"/>
      <c r="F922" s="164"/>
      <c r="G922" s="163"/>
      <c r="H922" s="163"/>
      <c r="I922" s="163"/>
      <c r="J922" s="163"/>
      <c r="K922" s="164"/>
      <c r="L922" s="164"/>
      <c r="M922" s="163"/>
      <c r="N922" s="163"/>
      <c r="O922" s="163"/>
    </row>
    <row r="923" spans="1:15">
      <c r="A923" s="163"/>
      <c r="B923" s="163"/>
      <c r="C923" s="163"/>
      <c r="D923" s="189" t="s">
        <v>13301</v>
      </c>
      <c r="E923" s="164"/>
      <c r="F923" s="164"/>
      <c r="G923" s="163"/>
      <c r="H923" s="163"/>
      <c r="I923" s="163"/>
      <c r="J923" s="163"/>
      <c r="K923" s="164"/>
      <c r="L923" s="164"/>
      <c r="M923" s="163"/>
      <c r="N923" s="163"/>
      <c r="O923" s="163"/>
    </row>
    <row r="924" spans="1:15">
      <c r="A924" s="163"/>
      <c r="B924" s="163"/>
      <c r="C924" s="163"/>
      <c r="D924" s="189" t="s">
        <v>13302</v>
      </c>
      <c r="E924" s="164"/>
      <c r="F924" s="164"/>
      <c r="G924" s="163"/>
      <c r="H924" s="163"/>
      <c r="I924" s="163"/>
      <c r="J924" s="163"/>
      <c r="K924" s="164"/>
      <c r="L924" s="164"/>
      <c r="M924" s="163"/>
      <c r="N924" s="163"/>
      <c r="O924" s="163"/>
    </row>
    <row r="925" spans="1:15">
      <c r="A925" s="163"/>
      <c r="B925" s="163"/>
      <c r="C925" s="163"/>
      <c r="D925" s="189" t="s">
        <v>13303</v>
      </c>
      <c r="E925" s="164"/>
      <c r="F925" s="164"/>
      <c r="G925" s="163"/>
      <c r="H925" s="163"/>
      <c r="I925" s="163"/>
      <c r="J925" s="163"/>
      <c r="K925" s="164"/>
      <c r="L925" s="164"/>
      <c r="M925" s="163"/>
      <c r="N925" s="163"/>
      <c r="O925" s="163"/>
    </row>
    <row r="926" spans="1:15">
      <c r="A926" s="163"/>
      <c r="B926" s="163"/>
      <c r="C926" s="163"/>
      <c r="D926" s="189" t="s">
        <v>13304</v>
      </c>
      <c r="E926" s="164"/>
      <c r="F926" s="164"/>
      <c r="G926" s="163"/>
      <c r="H926" s="163"/>
      <c r="I926" s="163"/>
      <c r="J926" s="163"/>
      <c r="K926" s="164"/>
      <c r="L926" s="164"/>
      <c r="M926" s="163"/>
      <c r="N926" s="163"/>
      <c r="O926" s="163"/>
    </row>
    <row r="927" spans="1:15">
      <c r="A927" s="163"/>
      <c r="B927" s="163"/>
      <c r="C927" s="163"/>
      <c r="D927" s="189" t="s">
        <v>13305</v>
      </c>
      <c r="E927" s="164"/>
      <c r="F927" s="164"/>
      <c r="G927" s="163"/>
      <c r="H927" s="163"/>
      <c r="I927" s="163"/>
      <c r="J927" s="163"/>
      <c r="K927" s="164"/>
      <c r="L927" s="164"/>
      <c r="M927" s="163"/>
      <c r="N927" s="163"/>
      <c r="O927" s="163"/>
    </row>
    <row r="928" spans="1:15">
      <c r="A928" s="163"/>
      <c r="B928" s="163"/>
      <c r="C928" s="163"/>
      <c r="D928" s="189" t="s">
        <v>13306</v>
      </c>
      <c r="E928" s="164"/>
      <c r="F928" s="164"/>
      <c r="G928" s="163"/>
      <c r="H928" s="163"/>
      <c r="I928" s="163"/>
      <c r="J928" s="163"/>
      <c r="K928" s="164"/>
      <c r="L928" s="164"/>
      <c r="M928" s="163"/>
      <c r="N928" s="163"/>
      <c r="O928" s="163"/>
    </row>
    <row r="929" spans="1:15">
      <c r="A929" s="163"/>
      <c r="B929" s="163"/>
      <c r="C929" s="163"/>
      <c r="D929" s="189" t="s">
        <v>13307</v>
      </c>
      <c r="E929" s="164"/>
      <c r="F929" s="164"/>
      <c r="G929" s="163"/>
      <c r="H929" s="163"/>
      <c r="I929" s="163"/>
      <c r="J929" s="163"/>
      <c r="K929" s="164"/>
      <c r="L929" s="164"/>
      <c r="M929" s="163"/>
      <c r="N929" s="163"/>
      <c r="O929" s="163"/>
    </row>
    <row r="930" spans="1:15">
      <c r="A930" s="163"/>
      <c r="B930" s="163"/>
      <c r="C930" s="163"/>
      <c r="D930" s="189" t="s">
        <v>13308</v>
      </c>
      <c r="E930" s="164"/>
      <c r="F930" s="164"/>
      <c r="G930" s="163"/>
      <c r="H930" s="163"/>
      <c r="I930" s="163"/>
      <c r="J930" s="163"/>
      <c r="K930" s="164"/>
      <c r="L930" s="164"/>
      <c r="M930" s="163"/>
      <c r="N930" s="163"/>
      <c r="O930" s="163"/>
    </row>
    <row r="931" spans="1:15">
      <c r="A931" s="163"/>
      <c r="B931" s="163"/>
      <c r="C931" s="163"/>
      <c r="D931" s="189" t="s">
        <v>13309</v>
      </c>
      <c r="E931" s="164"/>
      <c r="F931" s="164"/>
      <c r="G931" s="163"/>
      <c r="H931" s="163"/>
      <c r="I931" s="163"/>
      <c r="J931" s="163"/>
      <c r="K931" s="164"/>
      <c r="L931" s="164"/>
      <c r="M931" s="163"/>
      <c r="N931" s="163"/>
      <c r="O931" s="163"/>
    </row>
    <row r="932" spans="1:15">
      <c r="A932" s="163"/>
      <c r="B932" s="163"/>
      <c r="C932" s="163"/>
      <c r="D932" s="189" t="s">
        <v>13310</v>
      </c>
      <c r="E932" s="164"/>
      <c r="F932" s="164"/>
      <c r="G932" s="163"/>
      <c r="H932" s="163"/>
      <c r="I932" s="163"/>
      <c r="J932" s="163"/>
      <c r="K932" s="164"/>
      <c r="L932" s="164"/>
      <c r="M932" s="163"/>
      <c r="N932" s="163"/>
      <c r="O932" s="163"/>
    </row>
    <row r="933" spans="1:15">
      <c r="A933" s="163"/>
      <c r="B933" s="163"/>
      <c r="C933" s="163"/>
      <c r="D933" s="189" t="s">
        <v>13311</v>
      </c>
      <c r="E933" s="164"/>
      <c r="F933" s="164"/>
      <c r="G933" s="163"/>
      <c r="H933" s="163"/>
      <c r="I933" s="163"/>
      <c r="J933" s="163"/>
      <c r="K933" s="164"/>
      <c r="L933" s="164"/>
      <c r="M933" s="163"/>
      <c r="N933" s="163"/>
      <c r="O933" s="163"/>
    </row>
    <row r="934" spans="1:15">
      <c r="A934" s="163"/>
      <c r="B934" s="163"/>
      <c r="C934" s="163"/>
      <c r="D934" s="189" t="s">
        <v>13312</v>
      </c>
      <c r="E934" s="164"/>
      <c r="F934" s="164"/>
      <c r="G934" s="163"/>
      <c r="H934" s="163"/>
      <c r="I934" s="163"/>
      <c r="J934" s="163"/>
      <c r="K934" s="164"/>
      <c r="L934" s="164"/>
      <c r="M934" s="163"/>
      <c r="N934" s="163"/>
      <c r="O934" s="163"/>
    </row>
    <row r="935" spans="1:15">
      <c r="A935" s="163"/>
      <c r="B935" s="163"/>
      <c r="C935" s="163"/>
      <c r="D935" s="189" t="s">
        <v>13313</v>
      </c>
      <c r="E935" s="164"/>
      <c r="F935" s="164"/>
      <c r="G935" s="163"/>
      <c r="H935" s="163"/>
      <c r="I935" s="163"/>
      <c r="J935" s="163"/>
      <c r="K935" s="164"/>
      <c r="L935" s="164"/>
      <c r="M935" s="163"/>
      <c r="N935" s="163"/>
      <c r="O935" s="163"/>
    </row>
    <row r="936" spans="1:15">
      <c r="A936" s="163"/>
      <c r="B936" s="163"/>
      <c r="C936" s="163"/>
      <c r="D936" s="189" t="s">
        <v>13314</v>
      </c>
      <c r="E936" s="164"/>
      <c r="F936" s="164"/>
      <c r="G936" s="163"/>
      <c r="H936" s="163"/>
      <c r="I936" s="163"/>
      <c r="J936" s="163"/>
      <c r="K936" s="164"/>
      <c r="L936" s="164"/>
      <c r="M936" s="163"/>
      <c r="N936" s="163"/>
      <c r="O936" s="163"/>
    </row>
    <row r="937" spans="1:15">
      <c r="A937" s="163"/>
      <c r="B937" s="163"/>
      <c r="C937" s="163"/>
      <c r="D937" s="189" t="s">
        <v>13315</v>
      </c>
      <c r="E937" s="164"/>
      <c r="F937" s="164"/>
      <c r="G937" s="163"/>
      <c r="H937" s="163"/>
      <c r="I937" s="163"/>
      <c r="J937" s="163"/>
      <c r="K937" s="164"/>
      <c r="L937" s="164"/>
      <c r="M937" s="163"/>
      <c r="N937" s="163"/>
      <c r="O937" s="163"/>
    </row>
    <row r="938" spans="1:15">
      <c r="A938" s="163"/>
      <c r="B938" s="163"/>
      <c r="C938" s="163"/>
      <c r="D938" s="189" t="s">
        <v>13316</v>
      </c>
      <c r="E938" s="164"/>
      <c r="F938" s="164"/>
      <c r="G938" s="163"/>
      <c r="H938" s="163"/>
      <c r="I938" s="163"/>
      <c r="J938" s="163"/>
      <c r="K938" s="164"/>
      <c r="L938" s="164"/>
      <c r="M938" s="163"/>
      <c r="N938" s="163"/>
      <c r="O938" s="163"/>
    </row>
    <row r="939" spans="1:15">
      <c r="A939" s="163"/>
      <c r="B939" s="163"/>
      <c r="C939" s="163"/>
      <c r="D939" s="189" t="s">
        <v>13317</v>
      </c>
      <c r="E939" s="164"/>
      <c r="F939" s="164"/>
      <c r="G939" s="163"/>
      <c r="H939" s="163"/>
      <c r="I939" s="163"/>
      <c r="J939" s="163"/>
      <c r="K939" s="164"/>
      <c r="L939" s="164"/>
      <c r="M939" s="163"/>
      <c r="N939" s="163"/>
      <c r="O939" s="163"/>
    </row>
    <row r="940" spans="1:15">
      <c r="A940" s="163"/>
      <c r="B940" s="163"/>
      <c r="C940" s="163"/>
      <c r="D940" s="189" t="s">
        <v>13318</v>
      </c>
      <c r="E940" s="164"/>
      <c r="F940" s="164"/>
      <c r="G940" s="163"/>
      <c r="H940" s="163"/>
      <c r="I940" s="163"/>
      <c r="J940" s="163"/>
      <c r="K940" s="164"/>
      <c r="L940" s="164"/>
      <c r="M940" s="163"/>
      <c r="N940" s="163"/>
      <c r="O940" s="163"/>
    </row>
    <row r="941" spans="1:15">
      <c r="A941" s="163"/>
      <c r="B941" s="163"/>
      <c r="C941" s="163"/>
      <c r="D941" s="189" t="s">
        <v>13319</v>
      </c>
      <c r="E941" s="164"/>
      <c r="F941" s="164"/>
      <c r="G941" s="163"/>
      <c r="H941" s="163"/>
      <c r="I941" s="163"/>
      <c r="J941" s="163"/>
      <c r="K941" s="164"/>
      <c r="L941" s="164"/>
      <c r="M941" s="163"/>
      <c r="N941" s="163"/>
      <c r="O941" s="163"/>
    </row>
    <row r="942" spans="1:15">
      <c r="A942" s="163"/>
      <c r="B942" s="163"/>
      <c r="C942" s="163"/>
      <c r="D942" s="189" t="s">
        <v>13320</v>
      </c>
      <c r="E942" s="164"/>
      <c r="F942" s="164"/>
      <c r="G942" s="163"/>
      <c r="H942" s="163"/>
      <c r="I942" s="163"/>
      <c r="J942" s="163"/>
      <c r="K942" s="164"/>
      <c r="L942" s="164"/>
      <c r="M942" s="163"/>
      <c r="N942" s="163"/>
      <c r="O942" s="163"/>
    </row>
    <row r="943" spans="1:15">
      <c r="A943" s="163"/>
      <c r="B943" s="163"/>
      <c r="C943" s="163"/>
      <c r="D943" s="189" t="s">
        <v>13321</v>
      </c>
      <c r="E943" s="164"/>
      <c r="F943" s="164"/>
      <c r="G943" s="163"/>
      <c r="H943" s="163"/>
      <c r="I943" s="163"/>
      <c r="J943" s="163"/>
      <c r="K943" s="164"/>
      <c r="L943" s="164"/>
      <c r="M943" s="163"/>
      <c r="N943" s="163"/>
      <c r="O943" s="163"/>
    </row>
    <row r="944" spans="1:15">
      <c r="A944" s="163"/>
      <c r="B944" s="163"/>
      <c r="C944" s="163"/>
      <c r="D944" s="189" t="s">
        <v>13322</v>
      </c>
      <c r="E944" s="164"/>
      <c r="F944" s="164"/>
      <c r="G944" s="163"/>
      <c r="H944" s="163"/>
      <c r="I944" s="163"/>
      <c r="J944" s="163"/>
      <c r="K944" s="164"/>
      <c r="L944" s="164"/>
      <c r="M944" s="163"/>
      <c r="N944" s="163"/>
      <c r="O944" s="163"/>
    </row>
    <row r="945" spans="1:15">
      <c r="A945" s="163"/>
      <c r="B945" s="163"/>
      <c r="C945" s="163"/>
      <c r="D945" s="189" t="s">
        <v>13323</v>
      </c>
      <c r="E945" s="164"/>
      <c r="F945" s="164"/>
      <c r="G945" s="163"/>
      <c r="H945" s="163"/>
      <c r="I945" s="163"/>
      <c r="J945" s="163"/>
      <c r="K945" s="164"/>
      <c r="L945" s="164"/>
      <c r="M945" s="163"/>
      <c r="N945" s="163"/>
      <c r="O945" s="163"/>
    </row>
    <row r="946" spans="1:15">
      <c r="A946" s="163"/>
      <c r="B946" s="163"/>
      <c r="C946" s="163"/>
      <c r="D946" s="189" t="s">
        <v>13324</v>
      </c>
      <c r="E946" s="164"/>
      <c r="F946" s="164"/>
      <c r="G946" s="163"/>
      <c r="H946" s="163"/>
      <c r="I946" s="163"/>
      <c r="J946" s="163"/>
      <c r="K946" s="164"/>
      <c r="L946" s="164"/>
      <c r="M946" s="163"/>
      <c r="N946" s="163"/>
      <c r="O946" s="163"/>
    </row>
    <row r="947" spans="1:15">
      <c r="A947" s="163"/>
      <c r="B947" s="163"/>
      <c r="C947" s="163"/>
      <c r="D947" s="189" t="s">
        <v>13325</v>
      </c>
      <c r="E947" s="164"/>
      <c r="F947" s="164"/>
      <c r="G947" s="163"/>
      <c r="H947" s="163"/>
      <c r="I947" s="163"/>
      <c r="J947" s="163"/>
      <c r="K947" s="164"/>
      <c r="L947" s="164"/>
      <c r="M947" s="163"/>
      <c r="N947" s="163"/>
      <c r="O947" s="163"/>
    </row>
    <row r="948" spans="1:15">
      <c r="A948" s="163"/>
      <c r="B948" s="163"/>
      <c r="C948" s="163"/>
      <c r="D948" s="189" t="s">
        <v>13326</v>
      </c>
      <c r="E948" s="164"/>
      <c r="F948" s="164"/>
      <c r="G948" s="163"/>
      <c r="H948" s="163"/>
      <c r="I948" s="163"/>
      <c r="J948" s="163"/>
      <c r="K948" s="164"/>
      <c r="L948" s="164"/>
      <c r="M948" s="163"/>
      <c r="N948" s="163"/>
      <c r="O948" s="163"/>
    </row>
    <row r="949" spans="1:15">
      <c r="A949" s="163"/>
      <c r="B949" s="163"/>
      <c r="C949" s="163"/>
      <c r="D949" s="189" t="s">
        <v>13327</v>
      </c>
      <c r="E949" s="164"/>
      <c r="F949" s="164"/>
      <c r="G949" s="163"/>
      <c r="H949" s="163"/>
      <c r="I949" s="163"/>
      <c r="J949" s="163"/>
      <c r="K949" s="164"/>
      <c r="L949" s="164"/>
      <c r="M949" s="163"/>
      <c r="N949" s="163"/>
      <c r="O949" s="163"/>
    </row>
    <row r="950" spans="1:15">
      <c r="A950" s="163"/>
      <c r="B950" s="163"/>
      <c r="C950" s="163"/>
      <c r="D950" s="189" t="s">
        <v>13328</v>
      </c>
      <c r="E950" s="164"/>
      <c r="F950" s="164"/>
      <c r="G950" s="163"/>
      <c r="H950" s="163"/>
      <c r="I950" s="163"/>
      <c r="J950" s="163"/>
      <c r="K950" s="164"/>
      <c r="L950" s="164"/>
      <c r="M950" s="163"/>
      <c r="N950" s="163"/>
      <c r="O950" s="163"/>
    </row>
    <row r="951" spans="1:15">
      <c r="A951" s="163"/>
      <c r="B951" s="163"/>
      <c r="C951" s="163"/>
      <c r="D951" s="189" t="s">
        <v>13329</v>
      </c>
      <c r="E951" s="164"/>
      <c r="F951" s="164"/>
      <c r="G951" s="163"/>
      <c r="H951" s="163"/>
      <c r="I951" s="163"/>
      <c r="J951" s="163"/>
      <c r="K951" s="164"/>
      <c r="L951" s="164"/>
      <c r="M951" s="163"/>
      <c r="N951" s="163"/>
      <c r="O951" s="163"/>
    </row>
    <row r="952" spans="1:15">
      <c r="A952" s="163"/>
      <c r="B952" s="163"/>
      <c r="C952" s="163"/>
      <c r="D952" s="189" t="s">
        <v>13330</v>
      </c>
      <c r="E952" s="164"/>
      <c r="F952" s="164"/>
      <c r="G952" s="163"/>
      <c r="H952" s="163"/>
      <c r="I952" s="163"/>
      <c r="J952" s="163"/>
      <c r="K952" s="164"/>
      <c r="L952" s="164"/>
      <c r="M952" s="163"/>
      <c r="N952" s="163"/>
      <c r="O952" s="163"/>
    </row>
    <row r="953" spans="1:15">
      <c r="A953" s="163"/>
      <c r="B953" s="163"/>
      <c r="C953" s="163"/>
      <c r="D953" s="189" t="s">
        <v>13331</v>
      </c>
      <c r="E953" s="164"/>
      <c r="F953" s="164"/>
      <c r="G953" s="163"/>
      <c r="H953" s="163"/>
      <c r="I953" s="163"/>
      <c r="J953" s="163"/>
      <c r="K953" s="164"/>
      <c r="L953" s="164"/>
      <c r="M953" s="163"/>
      <c r="N953" s="163"/>
      <c r="O953" s="163"/>
    </row>
    <row r="954" spans="1:15">
      <c r="A954" s="163"/>
      <c r="B954" s="163"/>
      <c r="C954" s="163"/>
      <c r="D954" s="189" t="s">
        <v>13332</v>
      </c>
      <c r="E954" s="164"/>
      <c r="F954" s="164"/>
      <c r="G954" s="163"/>
      <c r="H954" s="163"/>
      <c r="I954" s="163"/>
      <c r="J954" s="163"/>
      <c r="K954" s="164"/>
      <c r="L954" s="164"/>
      <c r="M954" s="163"/>
      <c r="N954" s="163"/>
      <c r="O954" s="163"/>
    </row>
    <row r="955" spans="1:15">
      <c r="A955" s="163"/>
      <c r="B955" s="163"/>
      <c r="C955" s="163"/>
      <c r="D955" s="189" t="s">
        <v>13333</v>
      </c>
      <c r="E955" s="164"/>
      <c r="F955" s="164"/>
      <c r="G955" s="163"/>
      <c r="H955" s="163"/>
      <c r="I955" s="163"/>
      <c r="J955" s="163"/>
      <c r="K955" s="164"/>
      <c r="L955" s="164"/>
      <c r="M955" s="163"/>
      <c r="N955" s="163"/>
      <c r="O955" s="163"/>
    </row>
    <row r="956" spans="1:15">
      <c r="A956" s="163"/>
      <c r="B956" s="163"/>
      <c r="C956" s="163"/>
      <c r="D956" s="189" t="s">
        <v>13334</v>
      </c>
      <c r="E956" s="164"/>
      <c r="F956" s="164"/>
      <c r="G956" s="163"/>
      <c r="H956" s="163"/>
      <c r="I956" s="163"/>
      <c r="J956" s="163"/>
      <c r="K956" s="164"/>
      <c r="L956" s="164"/>
      <c r="M956" s="163"/>
      <c r="N956" s="163"/>
      <c r="O956" s="163"/>
    </row>
    <row r="957" spans="1:15">
      <c r="A957" s="163"/>
      <c r="B957" s="163"/>
      <c r="C957" s="163"/>
      <c r="D957" s="189" t="s">
        <v>13335</v>
      </c>
      <c r="E957" s="164"/>
      <c r="F957" s="164"/>
      <c r="G957" s="163"/>
      <c r="H957" s="163"/>
      <c r="I957" s="163"/>
      <c r="J957" s="163"/>
      <c r="K957" s="164"/>
      <c r="L957" s="164"/>
      <c r="M957" s="163"/>
      <c r="N957" s="163"/>
      <c r="O957" s="163"/>
    </row>
    <row r="958" spans="1:15">
      <c r="A958" s="163"/>
      <c r="B958" s="163"/>
      <c r="C958" s="163"/>
      <c r="D958" s="189" t="s">
        <v>13336</v>
      </c>
      <c r="E958" s="164"/>
      <c r="F958" s="164"/>
      <c r="G958" s="163"/>
      <c r="H958" s="163"/>
      <c r="I958" s="163"/>
      <c r="J958" s="163"/>
      <c r="K958" s="164"/>
      <c r="L958" s="164"/>
      <c r="M958" s="163"/>
      <c r="N958" s="163"/>
      <c r="O958" s="163"/>
    </row>
    <row r="959" spans="1:15">
      <c r="A959" s="163"/>
      <c r="B959" s="163"/>
      <c r="C959" s="163"/>
      <c r="D959" s="189" t="s">
        <v>13337</v>
      </c>
      <c r="E959" s="164"/>
      <c r="F959" s="164"/>
      <c r="G959" s="163"/>
      <c r="H959" s="163"/>
      <c r="I959" s="163"/>
      <c r="J959" s="163"/>
      <c r="K959" s="164"/>
      <c r="L959" s="164"/>
      <c r="M959" s="163"/>
      <c r="N959" s="163"/>
      <c r="O959" s="163"/>
    </row>
    <row r="960" spans="1:15">
      <c r="A960" s="163"/>
      <c r="B960" s="163"/>
      <c r="C960" s="163"/>
      <c r="D960" s="189" t="s">
        <v>13338</v>
      </c>
      <c r="E960" s="164"/>
      <c r="F960" s="164"/>
      <c r="G960" s="163"/>
      <c r="H960" s="163"/>
      <c r="I960" s="163"/>
      <c r="J960" s="163"/>
      <c r="K960" s="164"/>
      <c r="L960" s="164"/>
      <c r="M960" s="163"/>
      <c r="N960" s="163"/>
      <c r="O960" s="163"/>
    </row>
    <row r="961" spans="1:15">
      <c r="A961" s="163"/>
      <c r="B961" s="163"/>
      <c r="C961" s="163"/>
      <c r="D961" s="189" t="s">
        <v>13339</v>
      </c>
      <c r="E961" s="164"/>
      <c r="F961" s="164"/>
      <c r="G961" s="163"/>
      <c r="H961" s="163"/>
      <c r="I961" s="163"/>
      <c r="J961" s="163"/>
      <c r="K961" s="164"/>
      <c r="L961" s="164"/>
      <c r="M961" s="163"/>
      <c r="N961" s="163"/>
      <c r="O961" s="163"/>
    </row>
    <row r="962" spans="1:15">
      <c r="A962" s="163"/>
      <c r="B962" s="163"/>
      <c r="C962" s="163"/>
      <c r="D962" s="189" t="s">
        <v>13340</v>
      </c>
      <c r="E962" s="164"/>
      <c r="F962" s="164"/>
      <c r="G962" s="163"/>
      <c r="H962" s="163"/>
      <c r="I962" s="163"/>
      <c r="J962" s="163"/>
      <c r="K962" s="164"/>
      <c r="L962" s="164"/>
      <c r="M962" s="163"/>
      <c r="N962" s="163"/>
      <c r="O962" s="163"/>
    </row>
    <row r="963" spans="1:15">
      <c r="A963" s="163"/>
      <c r="B963" s="163"/>
      <c r="C963" s="163"/>
      <c r="D963" s="189" t="s">
        <v>13341</v>
      </c>
      <c r="E963" s="164"/>
      <c r="F963" s="164"/>
      <c r="G963" s="163"/>
      <c r="H963" s="163"/>
      <c r="I963" s="163"/>
      <c r="J963" s="163"/>
      <c r="K963" s="164"/>
      <c r="L963" s="164"/>
      <c r="M963" s="163"/>
      <c r="N963" s="163"/>
      <c r="O963" s="163"/>
    </row>
    <row r="964" spans="1:15">
      <c r="A964" s="163"/>
      <c r="B964" s="163"/>
      <c r="C964" s="163"/>
      <c r="D964" s="189" t="s">
        <v>13342</v>
      </c>
      <c r="E964" s="164"/>
      <c r="F964" s="164"/>
      <c r="G964" s="163"/>
      <c r="H964" s="163"/>
      <c r="I964" s="163"/>
      <c r="J964" s="163"/>
      <c r="K964" s="164"/>
      <c r="L964" s="164"/>
      <c r="M964" s="163"/>
      <c r="N964" s="163"/>
      <c r="O964" s="163"/>
    </row>
    <row r="965" spans="1:15">
      <c r="A965" s="163"/>
      <c r="B965" s="163"/>
      <c r="C965" s="163"/>
      <c r="D965" s="189" t="s">
        <v>13343</v>
      </c>
      <c r="E965" s="164"/>
      <c r="F965" s="164"/>
      <c r="G965" s="163"/>
      <c r="H965" s="163"/>
      <c r="I965" s="163"/>
      <c r="J965" s="163"/>
      <c r="K965" s="164"/>
      <c r="L965" s="164"/>
      <c r="M965" s="163"/>
      <c r="N965" s="163"/>
      <c r="O965" s="163"/>
    </row>
    <row r="966" spans="1:15">
      <c r="A966" s="163"/>
      <c r="B966" s="163"/>
      <c r="C966" s="163"/>
      <c r="D966" s="189" t="s">
        <v>13344</v>
      </c>
      <c r="E966" s="164"/>
      <c r="F966" s="164"/>
      <c r="G966" s="163"/>
      <c r="H966" s="163"/>
      <c r="I966" s="163"/>
      <c r="J966" s="163"/>
      <c r="K966" s="164"/>
      <c r="L966" s="164"/>
      <c r="M966" s="163"/>
      <c r="N966" s="163"/>
      <c r="O966" s="163"/>
    </row>
    <row r="967" spans="1:15">
      <c r="A967" s="163"/>
      <c r="B967" s="163"/>
      <c r="C967" s="163"/>
      <c r="D967" s="189" t="s">
        <v>13345</v>
      </c>
      <c r="E967" s="164"/>
      <c r="F967" s="164"/>
      <c r="G967" s="163"/>
      <c r="H967" s="163"/>
      <c r="I967" s="163"/>
      <c r="J967" s="163"/>
      <c r="K967" s="164"/>
      <c r="L967" s="164"/>
      <c r="M967" s="163"/>
      <c r="N967" s="163"/>
      <c r="O967" s="163"/>
    </row>
    <row r="968" spans="1:15">
      <c r="A968" s="163"/>
      <c r="B968" s="163"/>
      <c r="C968" s="163"/>
      <c r="D968" s="189" t="s">
        <v>13346</v>
      </c>
      <c r="E968" s="164"/>
      <c r="F968" s="164"/>
      <c r="G968" s="163"/>
      <c r="H968" s="163"/>
      <c r="I968" s="163"/>
      <c r="J968" s="163"/>
      <c r="K968" s="164"/>
      <c r="L968" s="164"/>
      <c r="M968" s="163"/>
      <c r="N968" s="163"/>
      <c r="O968" s="163"/>
    </row>
    <row r="969" spans="1:15">
      <c r="A969" s="163"/>
      <c r="B969" s="163"/>
      <c r="C969" s="163"/>
      <c r="D969" s="189" t="s">
        <v>13347</v>
      </c>
      <c r="E969" s="164"/>
      <c r="F969" s="164"/>
      <c r="G969" s="163"/>
      <c r="H969" s="163"/>
      <c r="I969" s="163"/>
      <c r="J969" s="163"/>
      <c r="K969" s="164"/>
      <c r="L969" s="164"/>
      <c r="M969" s="163"/>
      <c r="N969" s="163"/>
      <c r="O969" s="163"/>
    </row>
    <row r="970" spans="1:15">
      <c r="A970" s="163"/>
      <c r="B970" s="163"/>
      <c r="C970" s="163"/>
      <c r="D970" s="189" t="s">
        <v>13348</v>
      </c>
      <c r="E970" s="164"/>
      <c r="F970" s="164"/>
      <c r="G970" s="163"/>
      <c r="H970" s="163"/>
      <c r="I970" s="163"/>
      <c r="J970" s="163"/>
      <c r="K970" s="164"/>
      <c r="L970" s="164"/>
      <c r="M970" s="163"/>
      <c r="N970" s="163"/>
      <c r="O970" s="163"/>
    </row>
    <row r="971" spans="1:15">
      <c r="A971" s="163"/>
      <c r="B971" s="163"/>
      <c r="C971" s="163"/>
      <c r="D971" s="189" t="s">
        <v>13349</v>
      </c>
      <c r="E971" s="164"/>
      <c r="F971" s="164"/>
      <c r="G971" s="163"/>
      <c r="H971" s="163"/>
      <c r="I971" s="163"/>
      <c r="J971" s="163"/>
      <c r="K971" s="164"/>
      <c r="L971" s="164"/>
      <c r="M971" s="163"/>
      <c r="N971" s="163"/>
      <c r="O971" s="163"/>
    </row>
    <row r="972" spans="1:15">
      <c r="A972" s="163"/>
      <c r="B972" s="163"/>
      <c r="C972" s="163"/>
      <c r="D972" s="189" t="s">
        <v>13350</v>
      </c>
      <c r="E972" s="164"/>
      <c r="F972" s="164"/>
      <c r="G972" s="163"/>
      <c r="H972" s="163"/>
      <c r="I972" s="163"/>
      <c r="J972" s="163"/>
      <c r="K972" s="164"/>
      <c r="L972" s="164"/>
      <c r="M972" s="163"/>
      <c r="N972" s="163"/>
      <c r="O972" s="163"/>
    </row>
    <row r="973" spans="1:15">
      <c r="A973" s="163"/>
      <c r="B973" s="163"/>
      <c r="C973" s="163"/>
      <c r="D973" s="189" t="s">
        <v>13351</v>
      </c>
      <c r="E973" s="164"/>
      <c r="F973" s="164"/>
      <c r="G973" s="163"/>
      <c r="H973" s="163"/>
      <c r="I973" s="163"/>
      <c r="J973" s="163"/>
      <c r="K973" s="164"/>
      <c r="L973" s="164"/>
      <c r="M973" s="163"/>
      <c r="N973" s="163"/>
      <c r="O973" s="163"/>
    </row>
    <row r="974" spans="1:15">
      <c r="A974" s="163"/>
      <c r="B974" s="163"/>
      <c r="C974" s="163"/>
      <c r="D974" s="189" t="s">
        <v>13352</v>
      </c>
      <c r="E974" s="164"/>
      <c r="F974" s="164"/>
      <c r="G974" s="163"/>
      <c r="H974" s="163"/>
      <c r="I974" s="163"/>
      <c r="J974" s="163"/>
      <c r="K974" s="164"/>
      <c r="L974" s="164"/>
      <c r="M974" s="163"/>
      <c r="N974" s="163"/>
      <c r="O974" s="163"/>
    </row>
    <row r="975" spans="1:15">
      <c r="A975" s="163"/>
      <c r="B975" s="163"/>
      <c r="C975" s="163"/>
      <c r="D975" s="189" t="s">
        <v>13353</v>
      </c>
      <c r="E975" s="164"/>
      <c r="F975" s="164"/>
      <c r="G975" s="163"/>
      <c r="H975" s="163"/>
      <c r="I975" s="163"/>
      <c r="J975" s="163"/>
      <c r="K975" s="164"/>
      <c r="L975" s="164"/>
      <c r="M975" s="163"/>
      <c r="N975" s="163"/>
      <c r="O975" s="163"/>
    </row>
    <row r="976" spans="1:15">
      <c r="A976" s="163"/>
      <c r="B976" s="163"/>
      <c r="C976" s="163"/>
      <c r="D976" s="189" t="s">
        <v>13354</v>
      </c>
      <c r="E976" s="164"/>
      <c r="F976" s="164"/>
      <c r="G976" s="163"/>
      <c r="H976" s="163"/>
      <c r="I976" s="163"/>
      <c r="J976" s="163"/>
      <c r="K976" s="164"/>
      <c r="L976" s="164"/>
      <c r="M976" s="163"/>
      <c r="N976" s="163"/>
      <c r="O976" s="163"/>
    </row>
    <row r="977" spans="1:15">
      <c r="A977" s="163"/>
      <c r="B977" s="163"/>
      <c r="C977" s="163"/>
      <c r="D977" s="189" t="s">
        <v>13355</v>
      </c>
      <c r="E977" s="164"/>
      <c r="F977" s="164"/>
      <c r="G977" s="163"/>
      <c r="H977" s="163"/>
      <c r="I977" s="163"/>
      <c r="J977" s="163"/>
      <c r="K977" s="164"/>
      <c r="L977" s="164"/>
      <c r="M977" s="163"/>
      <c r="N977" s="163"/>
      <c r="O977" s="163"/>
    </row>
    <row r="978" spans="1:15">
      <c r="A978" s="163"/>
      <c r="B978" s="163"/>
      <c r="C978" s="163"/>
      <c r="D978" s="189" t="s">
        <v>13356</v>
      </c>
      <c r="E978" s="164"/>
      <c r="F978" s="164"/>
      <c r="G978" s="163"/>
      <c r="H978" s="163"/>
      <c r="I978" s="163"/>
      <c r="J978" s="163"/>
      <c r="K978" s="164"/>
      <c r="L978" s="164"/>
      <c r="M978" s="163"/>
      <c r="N978" s="163"/>
      <c r="O978" s="163"/>
    </row>
    <row r="979" spans="1:15">
      <c r="A979" s="163"/>
      <c r="B979" s="163"/>
      <c r="C979" s="163"/>
      <c r="D979" s="189" t="s">
        <v>13357</v>
      </c>
      <c r="E979" s="164"/>
      <c r="F979" s="164"/>
      <c r="G979" s="163"/>
      <c r="H979" s="163"/>
      <c r="I979" s="163"/>
      <c r="J979" s="163"/>
      <c r="K979" s="164"/>
      <c r="L979" s="164"/>
      <c r="M979" s="163"/>
      <c r="N979" s="163"/>
      <c r="O979" s="163"/>
    </row>
    <row r="980" spans="1:15">
      <c r="A980" s="163"/>
      <c r="B980" s="163"/>
      <c r="C980" s="163"/>
      <c r="D980" s="189" t="s">
        <v>13358</v>
      </c>
      <c r="E980" s="164"/>
      <c r="F980" s="164"/>
      <c r="G980" s="163"/>
      <c r="H980" s="163"/>
      <c r="I980" s="163"/>
      <c r="J980" s="163"/>
      <c r="K980" s="164"/>
      <c r="L980" s="164"/>
      <c r="M980" s="163"/>
      <c r="N980" s="163"/>
      <c r="O980" s="163"/>
    </row>
    <row r="981" spans="1:15">
      <c r="A981" s="163"/>
      <c r="B981" s="163"/>
      <c r="C981" s="163"/>
      <c r="D981" s="189" t="s">
        <v>13359</v>
      </c>
      <c r="E981" s="164"/>
      <c r="F981" s="164"/>
      <c r="G981" s="163"/>
      <c r="H981" s="163"/>
      <c r="I981" s="163"/>
      <c r="J981" s="163"/>
      <c r="K981" s="164"/>
      <c r="L981" s="164"/>
      <c r="M981" s="163"/>
      <c r="N981" s="163"/>
      <c r="O981" s="163"/>
    </row>
    <row r="982" spans="1:15">
      <c r="A982" s="163"/>
      <c r="B982" s="163"/>
      <c r="C982" s="163"/>
      <c r="D982" s="189" t="s">
        <v>13360</v>
      </c>
      <c r="E982" s="164"/>
      <c r="F982" s="164"/>
      <c r="G982" s="163"/>
      <c r="H982" s="163"/>
      <c r="I982" s="163"/>
      <c r="J982" s="163"/>
      <c r="K982" s="164"/>
      <c r="L982" s="164"/>
      <c r="M982" s="163"/>
      <c r="N982" s="163"/>
      <c r="O982" s="163"/>
    </row>
    <row r="983" spans="1:15">
      <c r="A983" s="163"/>
      <c r="B983" s="163"/>
      <c r="C983" s="163"/>
      <c r="D983" s="189" t="s">
        <v>13361</v>
      </c>
      <c r="E983" s="164"/>
      <c r="F983" s="164"/>
      <c r="G983" s="163"/>
      <c r="H983" s="163"/>
      <c r="I983" s="163"/>
      <c r="J983" s="163"/>
      <c r="K983" s="164"/>
      <c r="L983" s="164"/>
      <c r="M983" s="163"/>
      <c r="N983" s="163"/>
      <c r="O983" s="163"/>
    </row>
    <row r="984" spans="1:15">
      <c r="A984" s="163"/>
      <c r="B984" s="163"/>
      <c r="C984" s="163"/>
      <c r="D984" s="189" t="s">
        <v>13362</v>
      </c>
      <c r="E984" s="164"/>
      <c r="F984" s="164"/>
      <c r="G984" s="163"/>
      <c r="H984" s="163"/>
      <c r="I984" s="163"/>
      <c r="J984" s="163"/>
      <c r="K984" s="164"/>
      <c r="L984" s="164"/>
      <c r="M984" s="163"/>
      <c r="N984" s="163"/>
      <c r="O984" s="163"/>
    </row>
    <row r="985" spans="1:15">
      <c r="A985" s="163"/>
      <c r="B985" s="163"/>
      <c r="C985" s="163"/>
      <c r="D985" s="189" t="s">
        <v>13363</v>
      </c>
      <c r="E985" s="164"/>
      <c r="F985" s="164"/>
      <c r="G985" s="163"/>
      <c r="H985" s="163"/>
      <c r="I985" s="163"/>
      <c r="J985" s="163"/>
      <c r="K985" s="164"/>
      <c r="L985" s="164"/>
      <c r="M985" s="163"/>
      <c r="N985" s="163"/>
      <c r="O985" s="163"/>
    </row>
    <row r="986" spans="1:15">
      <c r="A986" s="163"/>
      <c r="B986" s="163"/>
      <c r="C986" s="163"/>
      <c r="D986" s="189" t="s">
        <v>13364</v>
      </c>
      <c r="E986" s="164"/>
      <c r="F986" s="164"/>
      <c r="G986" s="163"/>
      <c r="H986" s="163"/>
      <c r="I986" s="163"/>
      <c r="J986" s="163"/>
      <c r="K986" s="164"/>
      <c r="L986" s="164"/>
      <c r="M986" s="163"/>
      <c r="N986" s="163"/>
      <c r="O986" s="163"/>
    </row>
    <row r="987" spans="1:15">
      <c r="A987" s="163"/>
      <c r="B987" s="163"/>
      <c r="C987" s="163"/>
      <c r="D987" s="189" t="s">
        <v>13365</v>
      </c>
      <c r="E987" s="164"/>
      <c r="F987" s="164"/>
      <c r="G987" s="163"/>
      <c r="H987" s="163"/>
      <c r="I987" s="163"/>
      <c r="J987" s="163"/>
      <c r="K987" s="164"/>
      <c r="L987" s="164"/>
      <c r="M987" s="163"/>
      <c r="N987" s="163"/>
      <c r="O987" s="163"/>
    </row>
    <row r="988" spans="1:15">
      <c r="A988" s="163"/>
      <c r="B988" s="163"/>
      <c r="C988" s="163"/>
      <c r="D988" s="189" t="s">
        <v>13366</v>
      </c>
      <c r="E988" s="164"/>
      <c r="F988" s="164"/>
      <c r="G988" s="163"/>
      <c r="H988" s="163"/>
      <c r="I988" s="163"/>
      <c r="J988" s="163"/>
      <c r="K988" s="164"/>
      <c r="L988" s="164"/>
      <c r="M988" s="163"/>
      <c r="N988" s="163"/>
      <c r="O988" s="163"/>
    </row>
    <row r="989" spans="1:15">
      <c r="A989" s="163"/>
      <c r="B989" s="163"/>
      <c r="C989" s="163"/>
      <c r="D989" s="189" t="s">
        <v>13367</v>
      </c>
      <c r="E989" s="164"/>
      <c r="F989" s="164"/>
      <c r="G989" s="163"/>
      <c r="H989" s="163"/>
      <c r="I989" s="163"/>
      <c r="J989" s="163"/>
      <c r="K989" s="164"/>
      <c r="L989" s="164"/>
      <c r="M989" s="163"/>
      <c r="N989" s="163"/>
      <c r="O989" s="163"/>
    </row>
    <row r="990" spans="1:15">
      <c r="A990" s="163"/>
      <c r="B990" s="163"/>
      <c r="C990" s="163"/>
      <c r="D990" s="189" t="s">
        <v>13368</v>
      </c>
      <c r="E990" s="164"/>
      <c r="F990" s="164"/>
      <c r="G990" s="163"/>
      <c r="H990" s="163"/>
      <c r="I990" s="163"/>
      <c r="J990" s="163"/>
      <c r="K990" s="164"/>
      <c r="L990" s="164"/>
      <c r="M990" s="163"/>
      <c r="N990" s="163"/>
      <c r="O990" s="163"/>
    </row>
    <row r="991" spans="1:15">
      <c r="A991" s="163"/>
      <c r="B991" s="163"/>
      <c r="C991" s="163"/>
      <c r="D991" s="189" t="s">
        <v>13369</v>
      </c>
      <c r="E991" s="164"/>
      <c r="F991" s="164"/>
      <c r="G991" s="163"/>
      <c r="H991" s="163"/>
      <c r="I991" s="163"/>
      <c r="J991" s="163"/>
      <c r="K991" s="164"/>
      <c r="L991" s="164"/>
      <c r="M991" s="163"/>
      <c r="N991" s="163"/>
      <c r="O991" s="163"/>
    </row>
    <row r="992" spans="1:15">
      <c r="A992" s="163"/>
      <c r="B992" s="163"/>
      <c r="C992" s="163"/>
      <c r="D992" s="189" t="s">
        <v>13370</v>
      </c>
      <c r="E992" s="164"/>
      <c r="F992" s="164"/>
      <c r="G992" s="163"/>
      <c r="H992" s="163"/>
      <c r="I992" s="163"/>
      <c r="J992" s="163"/>
      <c r="K992" s="164"/>
      <c r="L992" s="164"/>
      <c r="M992" s="163"/>
      <c r="N992" s="163"/>
      <c r="O992" s="163"/>
    </row>
    <row r="993" spans="1:15">
      <c r="A993" s="163"/>
      <c r="B993" s="163"/>
      <c r="C993" s="163"/>
      <c r="D993" s="189" t="s">
        <v>13371</v>
      </c>
      <c r="E993" s="164"/>
      <c r="F993" s="164"/>
      <c r="G993" s="163"/>
      <c r="H993" s="163"/>
      <c r="I993" s="163"/>
      <c r="J993" s="163"/>
      <c r="K993" s="164"/>
      <c r="L993" s="164"/>
      <c r="M993" s="163"/>
      <c r="N993" s="163"/>
      <c r="O993" s="163"/>
    </row>
    <row r="994" spans="1:15">
      <c r="A994" s="163"/>
      <c r="B994" s="163"/>
      <c r="C994" s="163"/>
      <c r="D994" s="189" t="s">
        <v>13372</v>
      </c>
      <c r="E994" s="164"/>
      <c r="F994" s="164"/>
      <c r="G994" s="163"/>
      <c r="H994" s="163"/>
      <c r="I994" s="163"/>
      <c r="J994" s="163"/>
      <c r="K994" s="164"/>
      <c r="L994" s="164"/>
      <c r="M994" s="163"/>
      <c r="N994" s="163"/>
      <c r="O994" s="163"/>
    </row>
    <row r="995" spans="1:15">
      <c r="A995" s="163"/>
      <c r="B995" s="163"/>
      <c r="C995" s="163"/>
      <c r="D995" s="189" t="s">
        <v>13373</v>
      </c>
      <c r="E995" s="164"/>
      <c r="F995" s="164"/>
      <c r="G995" s="163"/>
      <c r="H995" s="163"/>
      <c r="I995" s="163"/>
      <c r="J995" s="163"/>
      <c r="K995" s="164"/>
      <c r="L995" s="164"/>
      <c r="M995" s="163"/>
      <c r="N995" s="163"/>
      <c r="O995" s="163"/>
    </row>
    <row r="996" spans="1:15">
      <c r="A996" s="163"/>
      <c r="B996" s="163"/>
      <c r="C996" s="163"/>
      <c r="D996" s="189" t="s">
        <v>13374</v>
      </c>
      <c r="E996" s="164"/>
      <c r="F996" s="164"/>
      <c r="G996" s="163"/>
      <c r="H996" s="163"/>
      <c r="I996" s="163"/>
      <c r="J996" s="163"/>
      <c r="K996" s="164"/>
      <c r="L996" s="164"/>
      <c r="M996" s="163"/>
      <c r="N996" s="163"/>
      <c r="O996" s="163"/>
    </row>
    <row r="997" spans="1:15">
      <c r="A997" s="163"/>
      <c r="B997" s="163"/>
      <c r="C997" s="163"/>
      <c r="D997" s="189" t="s">
        <v>13375</v>
      </c>
      <c r="E997" s="164"/>
      <c r="F997" s="164"/>
      <c r="G997" s="163"/>
      <c r="H997" s="163"/>
      <c r="I997" s="163"/>
      <c r="J997" s="163"/>
      <c r="K997" s="164"/>
      <c r="L997" s="164"/>
      <c r="M997" s="163"/>
      <c r="N997" s="163"/>
      <c r="O997" s="163"/>
    </row>
    <row r="998" spans="1:15">
      <c r="A998" s="163"/>
      <c r="B998" s="163"/>
      <c r="C998" s="163"/>
      <c r="D998" s="189" t="s">
        <v>13376</v>
      </c>
      <c r="E998" s="164"/>
      <c r="F998" s="164"/>
      <c r="G998" s="163"/>
      <c r="H998" s="163"/>
      <c r="I998" s="163"/>
      <c r="J998" s="163"/>
      <c r="K998" s="164"/>
      <c r="L998" s="164"/>
      <c r="M998" s="163"/>
      <c r="N998" s="163"/>
      <c r="O998" s="163"/>
    </row>
    <row r="999" spans="1:15">
      <c r="A999" s="163"/>
      <c r="B999" s="163"/>
      <c r="C999" s="163"/>
      <c r="D999" s="189" t="s">
        <v>13377</v>
      </c>
      <c r="E999" s="164"/>
      <c r="F999" s="164"/>
      <c r="G999" s="163"/>
      <c r="H999" s="163"/>
      <c r="I999" s="163"/>
      <c r="J999" s="163"/>
      <c r="K999" s="164"/>
      <c r="L999" s="164"/>
      <c r="M999" s="163"/>
      <c r="N999" s="163"/>
      <c r="O999" s="163"/>
    </row>
    <row r="1000" spans="1:15">
      <c r="A1000" s="163"/>
      <c r="B1000" s="163"/>
      <c r="C1000" s="163"/>
      <c r="D1000" s="189" t="s">
        <v>13378</v>
      </c>
      <c r="E1000" s="164"/>
      <c r="F1000" s="164"/>
      <c r="G1000" s="163"/>
      <c r="H1000" s="163"/>
      <c r="I1000" s="163"/>
      <c r="J1000" s="163"/>
      <c r="K1000" s="164"/>
      <c r="L1000" s="164"/>
      <c r="M1000" s="163"/>
      <c r="N1000" s="163"/>
      <c r="O1000" s="163"/>
    </row>
    <row r="1001" spans="1:15">
      <c r="A1001" s="163"/>
      <c r="B1001" s="163"/>
      <c r="C1001" s="163"/>
      <c r="D1001" s="189" t="s">
        <v>13379</v>
      </c>
      <c r="E1001" s="164"/>
      <c r="F1001" s="164"/>
      <c r="G1001" s="163"/>
      <c r="H1001" s="163"/>
      <c r="I1001" s="163"/>
      <c r="J1001" s="163"/>
      <c r="K1001" s="164"/>
      <c r="L1001" s="164"/>
      <c r="M1001" s="163"/>
      <c r="N1001" s="163"/>
      <c r="O1001" s="163"/>
    </row>
    <row r="1002" spans="1:15">
      <c r="A1002" s="163"/>
      <c r="B1002" s="163"/>
      <c r="C1002" s="163"/>
      <c r="D1002" s="189" t="s">
        <v>13380</v>
      </c>
      <c r="E1002" s="164"/>
      <c r="F1002" s="164"/>
      <c r="G1002" s="163"/>
      <c r="H1002" s="163"/>
      <c r="I1002" s="163"/>
      <c r="J1002" s="163"/>
      <c r="K1002" s="164"/>
      <c r="L1002" s="164"/>
      <c r="M1002" s="163"/>
      <c r="N1002" s="163"/>
      <c r="O1002" s="163"/>
    </row>
    <row r="1003" spans="1:15">
      <c r="A1003" s="163"/>
      <c r="B1003" s="163"/>
      <c r="C1003" s="163"/>
      <c r="D1003" s="189" t="s">
        <v>13381</v>
      </c>
      <c r="E1003" s="164"/>
      <c r="F1003" s="164"/>
      <c r="G1003" s="163"/>
      <c r="H1003" s="163"/>
      <c r="I1003" s="163"/>
      <c r="J1003" s="163"/>
      <c r="K1003" s="164"/>
      <c r="L1003" s="164"/>
      <c r="M1003" s="163"/>
      <c r="N1003" s="163"/>
      <c r="O1003" s="163"/>
    </row>
    <row r="1004" spans="1:15">
      <c r="A1004" s="163"/>
      <c r="B1004" s="163"/>
      <c r="C1004" s="163"/>
      <c r="D1004" s="189" t="s">
        <v>13382</v>
      </c>
      <c r="E1004" s="164"/>
      <c r="F1004" s="164"/>
      <c r="G1004" s="163"/>
      <c r="H1004" s="163"/>
      <c r="I1004" s="163"/>
      <c r="J1004" s="163"/>
      <c r="K1004" s="164"/>
      <c r="L1004" s="164"/>
      <c r="M1004" s="163"/>
      <c r="N1004" s="163"/>
      <c r="O1004" s="163"/>
    </row>
    <row r="1005" spans="1:15">
      <c r="A1005" s="163"/>
      <c r="B1005" s="163"/>
      <c r="C1005" s="163"/>
      <c r="D1005" s="189" t="s">
        <v>13383</v>
      </c>
      <c r="E1005" s="164"/>
      <c r="F1005" s="164"/>
      <c r="G1005" s="163"/>
      <c r="H1005" s="163"/>
      <c r="I1005" s="163"/>
      <c r="J1005" s="163"/>
      <c r="K1005" s="164"/>
      <c r="L1005" s="164"/>
      <c r="M1005" s="163"/>
      <c r="N1005" s="163"/>
      <c r="O1005" s="163"/>
    </row>
    <row r="1006" spans="1:15">
      <c r="A1006" s="163"/>
      <c r="B1006" s="163"/>
      <c r="C1006" s="163"/>
      <c r="D1006" s="189" t="s">
        <v>13384</v>
      </c>
      <c r="E1006" s="164"/>
      <c r="F1006" s="164"/>
      <c r="G1006" s="163"/>
      <c r="H1006" s="163"/>
      <c r="I1006" s="163"/>
      <c r="J1006" s="163"/>
      <c r="K1006" s="164"/>
      <c r="L1006" s="164"/>
      <c r="M1006" s="163"/>
      <c r="N1006" s="163"/>
      <c r="O1006" s="163"/>
    </row>
    <row r="1007" spans="1:15">
      <c r="A1007" s="163"/>
      <c r="B1007" s="163"/>
      <c r="C1007" s="163"/>
      <c r="D1007" s="189" t="s">
        <v>13385</v>
      </c>
      <c r="E1007" s="164"/>
      <c r="F1007" s="164"/>
      <c r="G1007" s="163"/>
      <c r="H1007" s="163"/>
      <c r="I1007" s="163"/>
      <c r="J1007" s="163"/>
      <c r="K1007" s="164"/>
      <c r="L1007" s="164"/>
      <c r="M1007" s="163"/>
      <c r="N1007" s="163"/>
      <c r="O1007" s="163"/>
    </row>
    <row r="1008" spans="1:15">
      <c r="A1008" s="163"/>
      <c r="B1008" s="163"/>
      <c r="C1008" s="163"/>
      <c r="D1008" s="189" t="s">
        <v>13386</v>
      </c>
      <c r="E1008" s="164"/>
      <c r="F1008" s="164"/>
      <c r="G1008" s="163"/>
      <c r="H1008" s="163"/>
      <c r="I1008" s="163"/>
      <c r="J1008" s="163"/>
      <c r="K1008" s="164"/>
      <c r="L1008" s="164"/>
      <c r="M1008" s="163"/>
      <c r="N1008" s="163"/>
      <c r="O1008" s="163"/>
    </row>
    <row r="1009" spans="1:15">
      <c r="A1009" s="163"/>
      <c r="B1009" s="163"/>
      <c r="C1009" s="163"/>
      <c r="D1009" s="189" t="s">
        <v>13387</v>
      </c>
      <c r="E1009" s="164"/>
      <c r="F1009" s="164"/>
      <c r="G1009" s="163"/>
      <c r="H1009" s="163"/>
      <c r="I1009" s="163"/>
      <c r="J1009" s="163"/>
      <c r="K1009" s="164"/>
      <c r="L1009" s="164"/>
      <c r="M1009" s="163"/>
      <c r="N1009" s="163"/>
      <c r="O1009" s="163"/>
    </row>
    <row r="1010" spans="1:15">
      <c r="A1010" s="163"/>
      <c r="B1010" s="163"/>
      <c r="C1010" s="163"/>
      <c r="D1010" s="189" t="s">
        <v>13388</v>
      </c>
      <c r="E1010" s="164"/>
      <c r="F1010" s="164"/>
      <c r="G1010" s="163"/>
      <c r="H1010" s="163"/>
      <c r="I1010" s="163"/>
      <c r="J1010" s="163"/>
      <c r="K1010" s="164"/>
      <c r="L1010" s="164"/>
      <c r="M1010" s="163"/>
      <c r="N1010" s="163"/>
      <c r="O1010" s="163"/>
    </row>
    <row r="1011" spans="1:15">
      <c r="A1011" s="163"/>
      <c r="B1011" s="163"/>
      <c r="C1011" s="163"/>
      <c r="D1011" s="189" t="s">
        <v>13389</v>
      </c>
      <c r="E1011" s="164"/>
      <c r="F1011" s="164"/>
      <c r="G1011" s="163"/>
      <c r="H1011" s="163"/>
      <c r="I1011" s="163"/>
      <c r="J1011" s="163"/>
      <c r="K1011" s="164"/>
      <c r="L1011" s="164"/>
      <c r="M1011" s="163"/>
      <c r="N1011" s="163"/>
      <c r="O1011" s="163"/>
    </row>
    <row r="1012" spans="1:15">
      <c r="A1012" s="163"/>
      <c r="B1012" s="163"/>
      <c r="C1012" s="163"/>
      <c r="D1012" s="189" t="s">
        <v>13390</v>
      </c>
      <c r="E1012" s="164"/>
      <c r="F1012" s="164"/>
      <c r="G1012" s="163"/>
      <c r="H1012" s="163"/>
      <c r="I1012" s="163"/>
      <c r="J1012" s="163"/>
      <c r="K1012" s="164"/>
      <c r="L1012" s="164"/>
      <c r="M1012" s="163"/>
      <c r="N1012" s="163"/>
      <c r="O1012" s="163"/>
    </row>
    <row r="1013" spans="1:15">
      <c r="A1013" s="163"/>
      <c r="B1013" s="163"/>
      <c r="C1013" s="163"/>
      <c r="D1013" s="189" t="s">
        <v>13391</v>
      </c>
      <c r="E1013" s="164"/>
      <c r="F1013" s="164"/>
      <c r="G1013" s="163"/>
      <c r="H1013" s="163"/>
      <c r="I1013" s="163"/>
      <c r="J1013" s="163"/>
      <c r="K1013" s="164"/>
      <c r="L1013" s="164"/>
      <c r="M1013" s="163"/>
      <c r="N1013" s="163"/>
      <c r="O1013" s="163"/>
    </row>
    <row r="1014" spans="1:15">
      <c r="A1014" s="163"/>
      <c r="B1014" s="163"/>
      <c r="C1014" s="163"/>
      <c r="D1014" s="189" t="s">
        <v>13392</v>
      </c>
      <c r="E1014" s="164"/>
      <c r="F1014" s="164"/>
      <c r="G1014" s="163"/>
      <c r="H1014" s="163"/>
      <c r="I1014" s="163"/>
      <c r="J1014" s="163"/>
      <c r="K1014" s="164"/>
      <c r="L1014" s="164"/>
      <c r="M1014" s="163"/>
      <c r="N1014" s="163"/>
      <c r="O1014" s="163"/>
    </row>
    <row r="1015" spans="1:15">
      <c r="A1015" s="163"/>
      <c r="B1015" s="163"/>
      <c r="C1015" s="163"/>
      <c r="D1015" s="189" t="s">
        <v>13393</v>
      </c>
      <c r="E1015" s="164"/>
      <c r="F1015" s="164"/>
      <c r="G1015" s="163"/>
      <c r="H1015" s="163"/>
      <c r="I1015" s="163"/>
      <c r="J1015" s="163"/>
      <c r="K1015" s="164"/>
      <c r="L1015" s="164"/>
      <c r="M1015" s="163"/>
      <c r="N1015" s="163"/>
      <c r="O1015" s="163"/>
    </row>
    <row r="1016" spans="1:15">
      <c r="A1016" s="163"/>
      <c r="B1016" s="163"/>
      <c r="C1016" s="163"/>
      <c r="D1016" s="189" t="s">
        <v>13394</v>
      </c>
      <c r="E1016" s="164"/>
      <c r="F1016" s="164"/>
      <c r="G1016" s="163"/>
      <c r="H1016" s="163"/>
      <c r="I1016" s="163"/>
      <c r="J1016" s="163"/>
      <c r="K1016" s="164"/>
      <c r="L1016" s="164"/>
      <c r="M1016" s="163"/>
      <c r="N1016" s="163"/>
      <c r="O1016" s="163"/>
    </row>
    <row r="1017" spans="1:15">
      <c r="A1017" s="163"/>
      <c r="B1017" s="163"/>
      <c r="C1017" s="163"/>
      <c r="D1017" s="189" t="s">
        <v>13395</v>
      </c>
      <c r="E1017" s="164"/>
      <c r="F1017" s="164"/>
      <c r="G1017" s="163"/>
      <c r="H1017" s="163"/>
      <c r="I1017" s="163"/>
      <c r="J1017" s="163"/>
      <c r="K1017" s="164"/>
      <c r="L1017" s="164"/>
      <c r="M1017" s="163"/>
      <c r="N1017" s="163"/>
      <c r="O1017" s="163"/>
    </row>
    <row r="1018" spans="1:15">
      <c r="A1018" s="163"/>
      <c r="B1018" s="163"/>
      <c r="C1018" s="163"/>
      <c r="D1018" s="189" t="s">
        <v>13396</v>
      </c>
      <c r="E1018" s="164"/>
      <c r="F1018" s="164"/>
      <c r="G1018" s="163"/>
      <c r="H1018" s="163"/>
      <c r="I1018" s="163"/>
      <c r="J1018" s="163"/>
      <c r="K1018" s="164"/>
      <c r="L1018" s="164"/>
      <c r="M1018" s="163"/>
      <c r="N1018" s="163"/>
      <c r="O1018" s="163"/>
    </row>
    <row r="1019" spans="1:15">
      <c r="A1019" s="163"/>
      <c r="B1019" s="163"/>
      <c r="C1019" s="163"/>
      <c r="D1019" s="189" t="s">
        <v>13397</v>
      </c>
      <c r="E1019" s="164"/>
      <c r="F1019" s="164"/>
      <c r="G1019" s="163"/>
      <c r="H1019" s="163"/>
      <c r="I1019" s="163"/>
      <c r="J1019" s="163"/>
      <c r="K1019" s="164"/>
      <c r="L1019" s="164"/>
      <c r="M1019" s="163"/>
      <c r="N1019" s="163"/>
      <c r="O1019" s="163"/>
    </row>
    <row r="1020" spans="1:15">
      <c r="A1020" s="163"/>
      <c r="B1020" s="163"/>
      <c r="C1020" s="163"/>
      <c r="D1020" s="189" t="s">
        <v>13398</v>
      </c>
      <c r="E1020" s="164"/>
      <c r="F1020" s="164"/>
      <c r="G1020" s="163"/>
      <c r="H1020" s="163"/>
      <c r="I1020" s="163"/>
      <c r="J1020" s="163"/>
      <c r="K1020" s="164"/>
      <c r="L1020" s="164"/>
      <c r="M1020" s="163"/>
      <c r="N1020" s="163"/>
      <c r="O1020" s="163"/>
    </row>
    <row r="1021" spans="1:15">
      <c r="A1021" s="163"/>
      <c r="B1021" s="163"/>
      <c r="C1021" s="163"/>
      <c r="D1021" s="189" t="s">
        <v>13399</v>
      </c>
      <c r="E1021" s="164"/>
      <c r="F1021" s="164"/>
      <c r="G1021" s="163"/>
      <c r="H1021" s="163"/>
      <c r="I1021" s="163"/>
      <c r="J1021" s="163"/>
      <c r="K1021" s="164"/>
      <c r="L1021" s="164"/>
      <c r="M1021" s="163"/>
      <c r="N1021" s="163"/>
      <c r="O1021" s="163"/>
    </row>
    <row r="1022" spans="1:15">
      <c r="A1022" s="163"/>
      <c r="B1022" s="163"/>
      <c r="C1022" s="163"/>
      <c r="D1022" s="189" t="s">
        <v>13400</v>
      </c>
      <c r="E1022" s="164"/>
      <c r="F1022" s="164"/>
      <c r="G1022" s="163"/>
      <c r="H1022" s="163"/>
      <c r="I1022" s="163"/>
      <c r="J1022" s="163"/>
      <c r="K1022" s="164"/>
      <c r="L1022" s="164"/>
      <c r="M1022" s="163"/>
      <c r="N1022" s="163"/>
      <c r="O1022" s="163"/>
    </row>
    <row r="1023" spans="1:15">
      <c r="A1023" s="163"/>
      <c r="B1023" s="163"/>
      <c r="C1023" s="163"/>
      <c r="D1023" s="189" t="s">
        <v>13401</v>
      </c>
      <c r="E1023" s="164"/>
      <c r="F1023" s="164"/>
      <c r="G1023" s="163"/>
      <c r="H1023" s="163"/>
      <c r="I1023" s="163"/>
      <c r="J1023" s="163"/>
      <c r="K1023" s="164"/>
      <c r="L1023" s="164"/>
      <c r="M1023" s="163"/>
      <c r="N1023" s="163"/>
      <c r="O1023" s="163"/>
    </row>
    <row r="1024" spans="1:15">
      <c r="A1024" s="163"/>
      <c r="B1024" s="163"/>
      <c r="C1024" s="163"/>
      <c r="D1024" s="189" t="s">
        <v>13402</v>
      </c>
      <c r="E1024" s="164"/>
      <c r="F1024" s="164"/>
      <c r="G1024" s="163"/>
      <c r="H1024" s="163"/>
      <c r="I1024" s="163"/>
      <c r="J1024" s="163"/>
      <c r="K1024" s="164"/>
      <c r="L1024" s="164"/>
      <c r="M1024" s="163"/>
      <c r="N1024" s="163"/>
      <c r="O1024" s="163"/>
    </row>
    <row r="1025" spans="1:15">
      <c r="A1025" s="163"/>
      <c r="B1025" s="163"/>
      <c r="C1025" s="163"/>
      <c r="D1025" s="189" t="s">
        <v>13403</v>
      </c>
      <c r="E1025" s="164"/>
      <c r="F1025" s="164"/>
      <c r="G1025" s="163"/>
      <c r="H1025" s="163"/>
      <c r="I1025" s="163"/>
      <c r="J1025" s="163"/>
      <c r="K1025" s="164"/>
      <c r="L1025" s="164"/>
      <c r="M1025" s="163"/>
      <c r="N1025" s="163"/>
      <c r="O1025" s="163"/>
    </row>
    <row r="1026" spans="1:15">
      <c r="A1026" s="163"/>
      <c r="B1026" s="163"/>
      <c r="C1026" s="163"/>
      <c r="D1026" s="189" t="s">
        <v>13404</v>
      </c>
      <c r="E1026" s="164"/>
      <c r="F1026" s="164"/>
      <c r="G1026" s="163"/>
      <c r="H1026" s="163"/>
      <c r="I1026" s="163"/>
      <c r="J1026" s="163"/>
      <c r="K1026" s="164"/>
      <c r="L1026" s="164"/>
      <c r="M1026" s="163"/>
      <c r="N1026" s="163"/>
      <c r="O1026" s="163"/>
    </row>
    <row r="1027" spans="1:15">
      <c r="A1027" s="163"/>
      <c r="B1027" s="163"/>
      <c r="C1027" s="163"/>
      <c r="D1027" s="189" t="s">
        <v>13405</v>
      </c>
      <c r="E1027" s="164"/>
      <c r="F1027" s="164"/>
      <c r="G1027" s="163"/>
      <c r="H1027" s="163"/>
      <c r="I1027" s="163"/>
      <c r="J1027" s="163"/>
      <c r="K1027" s="164"/>
      <c r="L1027" s="164"/>
      <c r="M1027" s="163"/>
      <c r="N1027" s="163"/>
      <c r="O1027" s="163"/>
    </row>
    <row r="1028" spans="1:15">
      <c r="A1028" s="163"/>
      <c r="B1028" s="163"/>
      <c r="C1028" s="163"/>
      <c r="D1028" s="189" t="s">
        <v>13406</v>
      </c>
      <c r="E1028" s="164"/>
      <c r="F1028" s="164"/>
      <c r="G1028" s="163"/>
      <c r="H1028" s="163"/>
      <c r="I1028" s="163"/>
      <c r="J1028" s="163"/>
      <c r="K1028" s="164"/>
      <c r="L1028" s="164"/>
      <c r="M1028" s="163"/>
      <c r="N1028" s="163"/>
      <c r="O1028" s="163"/>
    </row>
    <row r="1029" spans="1:15">
      <c r="A1029" s="163"/>
      <c r="B1029" s="163"/>
      <c r="C1029" s="163"/>
      <c r="D1029" s="189" t="s">
        <v>13407</v>
      </c>
      <c r="E1029" s="164"/>
      <c r="F1029" s="164"/>
      <c r="G1029" s="163"/>
      <c r="H1029" s="163"/>
      <c r="I1029" s="163"/>
      <c r="J1029" s="163"/>
      <c r="K1029" s="164"/>
      <c r="L1029" s="164"/>
      <c r="M1029" s="163"/>
      <c r="N1029" s="163"/>
      <c r="O1029" s="163"/>
    </row>
    <row r="1030" spans="1:15">
      <c r="A1030" s="163"/>
      <c r="B1030" s="163"/>
      <c r="C1030" s="163"/>
      <c r="D1030" s="189" t="s">
        <v>13408</v>
      </c>
      <c r="E1030" s="164"/>
      <c r="F1030" s="164"/>
      <c r="G1030" s="163"/>
      <c r="H1030" s="163"/>
      <c r="I1030" s="163"/>
      <c r="J1030" s="163"/>
      <c r="K1030" s="164"/>
      <c r="L1030" s="164"/>
      <c r="M1030" s="163"/>
      <c r="N1030" s="163"/>
      <c r="O1030" s="163"/>
    </row>
    <row r="1031" spans="1:15">
      <c r="A1031" s="163"/>
      <c r="B1031" s="163"/>
      <c r="C1031" s="163"/>
      <c r="D1031" s="189" t="s">
        <v>13409</v>
      </c>
      <c r="E1031" s="164"/>
      <c r="F1031" s="164"/>
      <c r="G1031" s="163"/>
      <c r="H1031" s="163"/>
      <c r="I1031" s="163"/>
      <c r="J1031" s="163"/>
      <c r="K1031" s="164"/>
      <c r="L1031" s="164"/>
      <c r="M1031" s="163"/>
      <c r="N1031" s="163"/>
      <c r="O1031" s="163"/>
    </row>
    <row r="1032" spans="1:15">
      <c r="A1032" s="163"/>
      <c r="B1032" s="163"/>
      <c r="C1032" s="163"/>
      <c r="D1032" s="189" t="s">
        <v>13410</v>
      </c>
      <c r="E1032" s="164"/>
      <c r="F1032" s="164"/>
      <c r="G1032" s="163"/>
      <c r="H1032" s="163"/>
      <c r="I1032" s="163"/>
      <c r="J1032" s="163"/>
      <c r="K1032" s="164"/>
      <c r="L1032" s="164"/>
      <c r="M1032" s="163"/>
      <c r="N1032" s="163"/>
      <c r="O1032" s="163"/>
    </row>
    <row r="1033" spans="1:15">
      <c r="A1033" s="163"/>
      <c r="B1033" s="163"/>
      <c r="C1033" s="163"/>
      <c r="D1033" s="189" t="s">
        <v>13411</v>
      </c>
      <c r="E1033" s="164"/>
      <c r="F1033" s="164"/>
      <c r="G1033" s="163"/>
      <c r="H1033" s="163"/>
      <c r="I1033" s="163"/>
      <c r="J1033" s="163"/>
      <c r="K1033" s="164"/>
      <c r="L1033" s="164"/>
      <c r="M1033" s="163"/>
      <c r="N1033" s="163"/>
      <c r="O1033" s="163"/>
    </row>
    <row r="1034" spans="1:15">
      <c r="A1034" s="163"/>
      <c r="B1034" s="163"/>
      <c r="C1034" s="163"/>
      <c r="D1034" s="189" t="s">
        <v>13412</v>
      </c>
      <c r="E1034" s="164"/>
      <c r="F1034" s="164"/>
      <c r="G1034" s="163"/>
      <c r="H1034" s="163"/>
      <c r="I1034" s="163"/>
      <c r="J1034" s="163"/>
      <c r="K1034" s="164"/>
      <c r="L1034" s="164"/>
      <c r="M1034" s="163"/>
      <c r="N1034" s="163"/>
      <c r="O1034" s="163"/>
    </row>
    <row r="1035" spans="1:15">
      <c r="A1035" s="163"/>
      <c r="B1035" s="163"/>
      <c r="C1035" s="163"/>
      <c r="D1035" s="189" t="s">
        <v>13413</v>
      </c>
      <c r="E1035" s="164"/>
      <c r="F1035" s="164"/>
      <c r="G1035" s="163"/>
      <c r="H1035" s="163"/>
      <c r="I1035" s="163"/>
      <c r="J1035" s="163"/>
      <c r="K1035" s="164"/>
      <c r="L1035" s="164"/>
      <c r="M1035" s="163"/>
      <c r="N1035" s="163"/>
      <c r="O1035" s="163"/>
    </row>
    <row r="1036" spans="1:15">
      <c r="A1036" s="163"/>
      <c r="B1036" s="163"/>
      <c r="C1036" s="163"/>
      <c r="D1036" s="189" t="s">
        <v>13414</v>
      </c>
      <c r="E1036" s="164"/>
      <c r="F1036" s="164"/>
      <c r="G1036" s="163"/>
      <c r="H1036" s="163"/>
      <c r="I1036" s="163"/>
      <c r="J1036" s="163"/>
      <c r="K1036" s="164"/>
      <c r="L1036" s="164"/>
      <c r="M1036" s="163"/>
      <c r="N1036" s="163"/>
      <c r="O1036" s="163"/>
    </row>
    <row r="1037" spans="1:15">
      <c r="A1037" s="163"/>
      <c r="B1037" s="163"/>
      <c r="C1037" s="163"/>
      <c r="D1037" s="189" t="s">
        <v>13415</v>
      </c>
      <c r="E1037" s="164"/>
      <c r="F1037" s="164"/>
      <c r="G1037" s="163"/>
      <c r="H1037" s="163"/>
      <c r="I1037" s="163"/>
      <c r="J1037" s="163"/>
      <c r="K1037" s="164"/>
      <c r="L1037" s="164"/>
      <c r="M1037" s="163"/>
      <c r="N1037" s="163"/>
      <c r="O1037" s="163"/>
    </row>
    <row r="1038" spans="1:15">
      <c r="A1038" s="163"/>
      <c r="B1038" s="163"/>
      <c r="C1038" s="163"/>
      <c r="D1038" s="189" t="s">
        <v>13416</v>
      </c>
      <c r="E1038" s="164"/>
      <c r="F1038" s="164"/>
      <c r="G1038" s="163"/>
      <c r="H1038" s="163"/>
      <c r="I1038" s="163"/>
      <c r="J1038" s="163"/>
      <c r="K1038" s="164"/>
      <c r="L1038" s="164"/>
      <c r="M1038" s="163"/>
      <c r="N1038" s="163"/>
      <c r="O1038" s="163"/>
    </row>
    <row r="1039" spans="1:15">
      <c r="A1039" s="163"/>
      <c r="B1039" s="163"/>
      <c r="C1039" s="163"/>
      <c r="D1039" s="189" t="s">
        <v>13417</v>
      </c>
      <c r="E1039" s="164"/>
      <c r="F1039" s="164"/>
      <c r="G1039" s="163"/>
      <c r="H1039" s="163"/>
      <c r="I1039" s="163"/>
      <c r="J1039" s="163"/>
      <c r="K1039" s="164"/>
      <c r="L1039" s="164"/>
      <c r="M1039" s="163"/>
      <c r="N1039" s="163"/>
      <c r="O1039" s="163"/>
    </row>
    <row r="1040" spans="1:15">
      <c r="A1040" s="163"/>
      <c r="B1040" s="163"/>
      <c r="C1040" s="163"/>
      <c r="D1040" s="189" t="s">
        <v>13418</v>
      </c>
      <c r="E1040" s="164"/>
      <c r="F1040" s="164"/>
      <c r="G1040" s="163"/>
      <c r="H1040" s="163"/>
      <c r="I1040" s="163"/>
      <c r="J1040" s="163"/>
      <c r="K1040" s="164"/>
      <c r="L1040" s="164"/>
      <c r="M1040" s="163"/>
      <c r="N1040" s="163"/>
      <c r="O1040" s="163"/>
    </row>
    <row r="1041" spans="1:15">
      <c r="A1041" s="163"/>
      <c r="B1041" s="163"/>
      <c r="C1041" s="163"/>
      <c r="D1041" s="189" t="s">
        <v>13419</v>
      </c>
      <c r="E1041" s="164"/>
      <c r="F1041" s="164"/>
      <c r="G1041" s="163"/>
      <c r="H1041" s="163"/>
      <c r="I1041" s="163"/>
      <c r="J1041" s="163"/>
      <c r="K1041" s="164"/>
      <c r="L1041" s="164"/>
      <c r="M1041" s="163"/>
      <c r="N1041" s="163"/>
      <c r="O1041" s="163"/>
    </row>
    <row r="1042" spans="1:15">
      <c r="A1042" s="163"/>
      <c r="B1042" s="163"/>
      <c r="C1042" s="163"/>
      <c r="D1042" s="189" t="s">
        <v>13420</v>
      </c>
      <c r="E1042" s="164"/>
      <c r="F1042" s="164"/>
      <c r="G1042" s="163"/>
      <c r="H1042" s="163"/>
      <c r="I1042" s="163"/>
      <c r="J1042" s="163"/>
      <c r="K1042" s="164"/>
      <c r="L1042" s="164"/>
      <c r="M1042" s="163"/>
      <c r="N1042" s="163"/>
      <c r="O1042" s="163"/>
    </row>
    <row r="1043" spans="1:15">
      <c r="A1043" s="163"/>
      <c r="B1043" s="163"/>
      <c r="C1043" s="163"/>
      <c r="D1043" s="189" t="s">
        <v>13421</v>
      </c>
      <c r="E1043" s="164"/>
      <c r="F1043" s="164"/>
      <c r="G1043" s="163"/>
      <c r="H1043" s="163"/>
      <c r="I1043" s="163"/>
      <c r="J1043" s="163"/>
      <c r="K1043" s="164"/>
      <c r="L1043" s="164"/>
      <c r="M1043" s="163"/>
      <c r="N1043" s="163"/>
      <c r="O1043" s="163"/>
    </row>
    <row r="1044" spans="1:15">
      <c r="A1044" s="163"/>
      <c r="B1044" s="163"/>
      <c r="C1044" s="163"/>
      <c r="D1044" s="189" t="s">
        <v>13422</v>
      </c>
      <c r="E1044" s="164"/>
      <c r="F1044" s="164"/>
      <c r="G1044" s="163"/>
      <c r="H1044" s="163"/>
      <c r="I1044" s="163"/>
      <c r="J1044" s="163"/>
      <c r="K1044" s="164"/>
      <c r="L1044" s="164"/>
      <c r="M1044" s="163"/>
      <c r="N1044" s="163"/>
      <c r="O1044" s="163"/>
    </row>
    <row r="1045" spans="1:15">
      <c r="A1045" s="163"/>
      <c r="B1045" s="163"/>
      <c r="C1045" s="163"/>
      <c r="D1045" s="189" t="s">
        <v>13423</v>
      </c>
      <c r="E1045" s="164"/>
      <c r="F1045" s="164"/>
      <c r="G1045" s="163"/>
      <c r="H1045" s="163"/>
      <c r="I1045" s="163"/>
      <c r="J1045" s="163"/>
      <c r="K1045" s="164"/>
      <c r="L1045" s="164"/>
      <c r="M1045" s="163"/>
      <c r="N1045" s="163"/>
      <c r="O1045" s="163"/>
    </row>
    <row r="1046" spans="1:15">
      <c r="A1046" s="163"/>
      <c r="B1046" s="163"/>
      <c r="C1046" s="163"/>
      <c r="D1046" s="189" t="s">
        <v>13424</v>
      </c>
      <c r="E1046" s="164"/>
      <c r="F1046" s="164"/>
      <c r="G1046" s="163"/>
      <c r="H1046" s="163"/>
      <c r="I1046" s="163"/>
      <c r="J1046" s="163"/>
      <c r="K1046" s="164"/>
      <c r="L1046" s="164"/>
      <c r="M1046" s="163"/>
      <c r="N1046" s="163"/>
      <c r="O1046" s="163"/>
    </row>
    <row r="1047" spans="1:15">
      <c r="A1047" s="163"/>
      <c r="B1047" s="163"/>
      <c r="C1047" s="163"/>
      <c r="D1047" s="189" t="s">
        <v>13425</v>
      </c>
      <c r="E1047" s="164"/>
      <c r="F1047" s="164"/>
      <c r="G1047" s="163"/>
      <c r="H1047" s="163"/>
      <c r="I1047" s="163"/>
      <c r="J1047" s="163"/>
      <c r="K1047" s="164"/>
      <c r="L1047" s="164"/>
      <c r="M1047" s="163"/>
      <c r="N1047" s="163"/>
      <c r="O1047" s="163"/>
    </row>
    <row r="1048" spans="1:15">
      <c r="A1048" s="163"/>
      <c r="B1048" s="163"/>
      <c r="C1048" s="163"/>
      <c r="D1048" s="189" t="s">
        <v>13426</v>
      </c>
      <c r="E1048" s="164"/>
      <c r="F1048" s="164"/>
      <c r="G1048" s="163"/>
      <c r="H1048" s="163"/>
      <c r="I1048" s="163"/>
      <c r="J1048" s="163"/>
      <c r="K1048" s="164"/>
      <c r="L1048" s="164"/>
      <c r="M1048" s="163"/>
      <c r="N1048" s="163"/>
      <c r="O1048" s="163"/>
    </row>
    <row r="1049" spans="1:15">
      <c r="A1049" s="163"/>
      <c r="B1049" s="163"/>
      <c r="C1049" s="163"/>
      <c r="D1049" s="189" t="s">
        <v>13427</v>
      </c>
      <c r="E1049" s="164"/>
      <c r="F1049" s="164"/>
      <c r="G1049" s="163"/>
      <c r="H1049" s="163"/>
      <c r="I1049" s="163"/>
      <c r="J1049" s="163"/>
      <c r="K1049" s="164"/>
      <c r="L1049" s="164"/>
      <c r="M1049" s="163"/>
      <c r="N1049" s="163"/>
      <c r="O1049" s="163"/>
    </row>
    <row r="1050" spans="1:15">
      <c r="A1050" s="163"/>
      <c r="B1050" s="163"/>
      <c r="C1050" s="163"/>
      <c r="D1050" s="189" t="s">
        <v>13428</v>
      </c>
      <c r="E1050" s="164"/>
      <c r="F1050" s="164"/>
      <c r="G1050" s="163"/>
      <c r="H1050" s="163"/>
      <c r="I1050" s="163"/>
      <c r="J1050" s="163"/>
      <c r="K1050" s="164"/>
      <c r="L1050" s="164"/>
      <c r="M1050" s="163"/>
      <c r="N1050" s="163"/>
      <c r="O1050" s="163"/>
    </row>
    <row r="1051" spans="1:15">
      <c r="A1051" s="163"/>
      <c r="B1051" s="163"/>
      <c r="C1051" s="163"/>
      <c r="D1051" s="189" t="s">
        <v>13429</v>
      </c>
      <c r="E1051" s="164"/>
      <c r="F1051" s="164"/>
      <c r="G1051" s="163"/>
      <c r="H1051" s="163"/>
      <c r="I1051" s="163"/>
      <c r="J1051" s="163"/>
      <c r="K1051" s="164"/>
      <c r="L1051" s="164"/>
      <c r="M1051" s="163"/>
      <c r="N1051" s="163"/>
      <c r="O1051" s="163"/>
    </row>
    <row r="1052" spans="1:15">
      <c r="A1052" s="163"/>
      <c r="B1052" s="163"/>
      <c r="C1052" s="163"/>
      <c r="D1052" s="189" t="s">
        <v>13430</v>
      </c>
      <c r="E1052" s="164"/>
      <c r="F1052" s="164"/>
      <c r="G1052" s="163"/>
      <c r="H1052" s="163"/>
      <c r="I1052" s="163"/>
      <c r="J1052" s="163"/>
      <c r="K1052" s="164"/>
      <c r="L1052" s="164"/>
      <c r="M1052" s="163"/>
      <c r="N1052" s="163"/>
      <c r="O1052" s="163"/>
    </row>
    <row r="1053" spans="1:15">
      <c r="A1053" s="163"/>
      <c r="B1053" s="163"/>
      <c r="C1053" s="163"/>
      <c r="D1053" s="189" t="s">
        <v>13431</v>
      </c>
      <c r="E1053" s="164"/>
      <c r="F1053" s="164"/>
      <c r="G1053" s="163"/>
      <c r="H1053" s="163"/>
      <c r="I1053" s="163"/>
      <c r="J1053" s="163"/>
      <c r="K1053" s="164"/>
      <c r="L1053" s="164"/>
      <c r="M1053" s="163"/>
      <c r="N1053" s="163"/>
      <c r="O1053" s="163"/>
    </row>
    <row r="1054" spans="1:15">
      <c r="A1054" s="163"/>
      <c r="B1054" s="163"/>
      <c r="C1054" s="163"/>
      <c r="D1054" s="189" t="s">
        <v>13432</v>
      </c>
      <c r="E1054" s="164"/>
      <c r="F1054" s="164"/>
      <c r="G1054" s="163"/>
      <c r="H1054" s="163"/>
      <c r="I1054" s="163"/>
      <c r="J1054" s="163"/>
      <c r="K1054" s="164"/>
      <c r="L1054" s="164"/>
      <c r="M1054" s="163"/>
      <c r="N1054" s="163"/>
      <c r="O1054" s="163"/>
    </row>
    <row r="1055" spans="1:15">
      <c r="A1055" s="163"/>
      <c r="B1055" s="163"/>
      <c r="C1055" s="163"/>
      <c r="D1055" s="189" t="s">
        <v>13433</v>
      </c>
      <c r="E1055" s="164"/>
      <c r="F1055" s="164"/>
      <c r="G1055" s="163"/>
      <c r="H1055" s="163"/>
      <c r="I1055" s="163"/>
      <c r="J1055" s="163"/>
      <c r="K1055" s="164"/>
      <c r="L1055" s="164"/>
      <c r="M1055" s="163"/>
      <c r="N1055" s="163"/>
      <c r="O1055" s="163"/>
    </row>
    <row r="1056" spans="1:15">
      <c r="A1056" s="163"/>
      <c r="B1056" s="163"/>
      <c r="C1056" s="163"/>
      <c r="D1056" s="189" t="s">
        <v>13434</v>
      </c>
      <c r="E1056" s="164"/>
      <c r="F1056" s="164"/>
      <c r="G1056" s="163"/>
      <c r="H1056" s="163"/>
      <c r="I1056" s="163"/>
      <c r="J1056" s="163"/>
      <c r="K1056" s="164"/>
      <c r="L1056" s="164"/>
      <c r="M1056" s="163"/>
      <c r="N1056" s="163"/>
      <c r="O1056" s="163"/>
    </row>
    <row r="1057" spans="1:15">
      <c r="A1057" s="163"/>
      <c r="B1057" s="163"/>
      <c r="C1057" s="163"/>
      <c r="D1057" s="189" t="s">
        <v>13435</v>
      </c>
      <c r="E1057" s="164"/>
      <c r="F1057" s="164"/>
      <c r="G1057" s="163"/>
      <c r="H1057" s="163"/>
      <c r="I1057" s="163"/>
      <c r="J1057" s="163"/>
      <c r="K1057" s="164"/>
      <c r="L1057" s="164"/>
      <c r="M1057" s="163"/>
      <c r="N1057" s="163"/>
      <c r="O1057" s="163"/>
    </row>
    <row r="1058" spans="1:15">
      <c r="A1058" s="163"/>
      <c r="B1058" s="163"/>
      <c r="C1058" s="163"/>
      <c r="D1058" s="189" t="s">
        <v>13436</v>
      </c>
      <c r="E1058" s="164"/>
      <c r="F1058" s="164"/>
      <c r="G1058" s="163"/>
      <c r="H1058" s="163"/>
      <c r="I1058" s="163"/>
      <c r="J1058" s="163"/>
      <c r="K1058" s="164"/>
      <c r="L1058" s="164"/>
      <c r="M1058" s="163"/>
      <c r="N1058" s="163"/>
      <c r="O1058" s="163"/>
    </row>
    <row r="1059" spans="1:15">
      <c r="A1059" s="163"/>
      <c r="B1059" s="163"/>
      <c r="C1059" s="163"/>
      <c r="D1059" s="189" t="s">
        <v>13437</v>
      </c>
      <c r="E1059" s="164"/>
      <c r="F1059" s="164"/>
      <c r="G1059" s="163"/>
      <c r="H1059" s="163"/>
      <c r="I1059" s="163"/>
      <c r="J1059" s="163"/>
      <c r="K1059" s="164"/>
      <c r="L1059" s="164"/>
      <c r="M1059" s="163"/>
      <c r="N1059" s="163"/>
      <c r="O1059" s="163"/>
    </row>
    <row r="1060" spans="1:15">
      <c r="A1060" s="163"/>
      <c r="B1060" s="163"/>
      <c r="C1060" s="163"/>
      <c r="D1060" s="189" t="s">
        <v>13438</v>
      </c>
      <c r="E1060" s="164"/>
      <c r="F1060" s="164"/>
      <c r="G1060" s="163"/>
      <c r="H1060" s="163"/>
      <c r="I1060" s="163"/>
      <c r="J1060" s="163"/>
      <c r="K1060" s="164"/>
      <c r="L1060" s="164"/>
      <c r="M1060" s="163"/>
      <c r="N1060" s="163"/>
      <c r="O1060" s="163"/>
    </row>
    <row r="1061" spans="1:15">
      <c r="A1061" s="163"/>
      <c r="B1061" s="163"/>
      <c r="C1061" s="163"/>
      <c r="D1061" s="189" t="s">
        <v>13439</v>
      </c>
      <c r="E1061" s="164"/>
      <c r="F1061" s="164"/>
      <c r="G1061" s="163"/>
      <c r="H1061" s="163"/>
      <c r="I1061" s="163"/>
      <c r="J1061" s="163"/>
      <c r="K1061" s="164"/>
      <c r="L1061" s="164"/>
      <c r="M1061" s="163"/>
      <c r="N1061" s="163"/>
      <c r="O1061" s="163"/>
    </row>
    <row r="1062" spans="1:15">
      <c r="A1062" s="163"/>
      <c r="B1062" s="163"/>
      <c r="C1062" s="163"/>
      <c r="D1062" s="189" t="s">
        <v>13440</v>
      </c>
      <c r="E1062" s="164"/>
      <c r="F1062" s="164"/>
      <c r="G1062" s="163"/>
      <c r="H1062" s="163"/>
      <c r="I1062" s="163"/>
      <c r="J1062" s="163"/>
      <c r="K1062" s="164"/>
      <c r="L1062" s="164"/>
      <c r="M1062" s="163"/>
      <c r="N1062" s="163"/>
      <c r="O1062" s="163"/>
    </row>
    <row r="1063" spans="1:15">
      <c r="A1063" s="163"/>
      <c r="B1063" s="163"/>
      <c r="C1063" s="163"/>
      <c r="D1063" s="189" t="s">
        <v>13441</v>
      </c>
      <c r="E1063" s="164"/>
      <c r="F1063" s="164"/>
      <c r="G1063" s="163"/>
      <c r="H1063" s="163"/>
      <c r="I1063" s="163"/>
      <c r="J1063" s="163"/>
      <c r="K1063" s="164"/>
      <c r="L1063" s="164"/>
      <c r="M1063" s="163"/>
      <c r="N1063" s="163"/>
      <c r="O1063" s="163"/>
    </row>
    <row r="1064" spans="1:15">
      <c r="A1064" s="163"/>
      <c r="B1064" s="163"/>
      <c r="C1064" s="163"/>
      <c r="D1064" s="189" t="s">
        <v>13442</v>
      </c>
      <c r="E1064" s="164"/>
      <c r="F1064" s="164"/>
      <c r="G1064" s="163"/>
      <c r="H1064" s="163"/>
      <c r="I1064" s="163"/>
      <c r="J1064" s="163"/>
      <c r="K1064" s="164"/>
      <c r="L1064" s="164"/>
      <c r="M1064" s="163"/>
      <c r="N1064" s="163"/>
      <c r="O1064" s="163"/>
    </row>
    <row r="1065" spans="1:15">
      <c r="A1065" s="163"/>
      <c r="B1065" s="163"/>
      <c r="C1065" s="163"/>
      <c r="D1065" s="189" t="s">
        <v>13443</v>
      </c>
      <c r="E1065" s="164"/>
      <c r="F1065" s="164"/>
      <c r="G1065" s="163"/>
      <c r="H1065" s="163"/>
      <c r="I1065" s="163"/>
      <c r="J1065" s="163"/>
      <c r="K1065" s="164"/>
      <c r="L1065" s="164"/>
      <c r="M1065" s="163"/>
      <c r="N1065" s="163"/>
      <c r="O1065" s="163"/>
    </row>
    <row r="1066" spans="1:15">
      <c r="A1066" s="163"/>
      <c r="B1066" s="163"/>
      <c r="C1066" s="163"/>
      <c r="D1066" s="189" t="s">
        <v>13444</v>
      </c>
      <c r="E1066" s="164"/>
      <c r="F1066" s="164"/>
      <c r="G1066" s="163"/>
      <c r="H1066" s="163"/>
      <c r="I1066" s="163"/>
      <c r="J1066" s="163"/>
      <c r="K1066" s="164"/>
      <c r="L1066" s="164"/>
      <c r="M1066" s="163"/>
      <c r="N1066" s="163"/>
      <c r="O1066" s="163"/>
    </row>
    <row r="1067" spans="1:15">
      <c r="A1067" s="163"/>
      <c r="B1067" s="163"/>
      <c r="C1067" s="163"/>
      <c r="D1067" s="189" t="s">
        <v>13445</v>
      </c>
      <c r="E1067" s="164"/>
      <c r="F1067" s="164"/>
      <c r="G1067" s="163"/>
      <c r="H1067" s="163"/>
      <c r="I1067" s="163"/>
      <c r="J1067" s="163"/>
      <c r="K1067" s="164"/>
      <c r="L1067" s="164"/>
      <c r="M1067" s="163"/>
      <c r="N1067" s="163"/>
      <c r="O1067" s="163"/>
    </row>
    <row r="1068" spans="1:15">
      <c r="A1068" s="163"/>
      <c r="B1068" s="163"/>
      <c r="C1068" s="163"/>
      <c r="D1068" s="189" t="s">
        <v>13446</v>
      </c>
      <c r="E1068" s="164"/>
      <c r="F1068" s="164"/>
      <c r="G1068" s="163"/>
      <c r="H1068" s="163"/>
      <c r="I1068" s="163"/>
      <c r="J1068" s="163"/>
      <c r="K1068" s="164"/>
      <c r="L1068" s="164"/>
      <c r="M1068" s="163"/>
      <c r="N1068" s="163"/>
      <c r="O1068" s="163"/>
    </row>
    <row r="1069" spans="1:15">
      <c r="A1069" s="163"/>
      <c r="B1069" s="163"/>
      <c r="C1069" s="163"/>
      <c r="D1069" s="189" t="s">
        <v>13447</v>
      </c>
      <c r="E1069" s="164"/>
      <c r="F1069" s="164"/>
      <c r="G1069" s="163"/>
      <c r="H1069" s="163"/>
      <c r="I1069" s="163"/>
      <c r="J1069" s="163"/>
      <c r="K1069" s="164"/>
      <c r="L1069" s="164"/>
      <c r="M1069" s="163"/>
      <c r="N1069" s="163"/>
      <c r="O1069" s="163"/>
    </row>
    <row r="1070" spans="1:15">
      <c r="A1070" s="163"/>
      <c r="B1070" s="163"/>
      <c r="C1070" s="163"/>
      <c r="D1070" s="189" t="s">
        <v>13448</v>
      </c>
      <c r="E1070" s="164"/>
      <c r="F1070" s="164"/>
      <c r="G1070" s="163"/>
      <c r="H1070" s="163"/>
      <c r="I1070" s="163"/>
      <c r="J1070" s="163"/>
      <c r="K1070" s="164"/>
      <c r="L1070" s="164"/>
      <c r="M1070" s="163"/>
      <c r="N1070" s="163"/>
      <c r="O1070" s="163"/>
    </row>
    <row r="1071" spans="1:15">
      <c r="A1071" s="163"/>
      <c r="B1071" s="163"/>
      <c r="C1071" s="163"/>
      <c r="D1071" s="189" t="s">
        <v>13449</v>
      </c>
      <c r="E1071" s="164"/>
      <c r="F1071" s="164"/>
      <c r="G1071" s="163"/>
      <c r="H1071" s="163"/>
      <c r="I1071" s="163"/>
      <c r="J1071" s="163"/>
      <c r="K1071" s="164"/>
      <c r="L1071" s="164"/>
      <c r="M1071" s="163"/>
      <c r="N1071" s="163"/>
      <c r="O1071" s="163"/>
    </row>
    <row r="1072" spans="1:15">
      <c r="A1072" s="163"/>
      <c r="B1072" s="163"/>
      <c r="C1072" s="163"/>
      <c r="D1072" s="189" t="s">
        <v>13450</v>
      </c>
      <c r="E1072" s="164"/>
      <c r="F1072" s="164"/>
      <c r="G1072" s="163"/>
      <c r="H1072" s="163"/>
      <c r="I1072" s="163"/>
      <c r="J1072" s="163"/>
      <c r="K1072" s="164"/>
      <c r="L1072" s="164"/>
      <c r="M1072" s="163"/>
      <c r="N1072" s="163"/>
      <c r="O1072" s="163"/>
    </row>
    <row r="1073" spans="1:15">
      <c r="A1073" s="163"/>
      <c r="B1073" s="163"/>
      <c r="C1073" s="163"/>
      <c r="D1073" s="189" t="s">
        <v>13451</v>
      </c>
      <c r="E1073" s="164"/>
      <c r="F1073" s="164"/>
      <c r="G1073" s="163"/>
      <c r="H1073" s="163"/>
      <c r="I1073" s="163"/>
      <c r="J1073" s="163"/>
      <c r="K1073" s="164"/>
      <c r="L1073" s="164"/>
      <c r="M1073" s="163"/>
      <c r="N1073" s="163"/>
      <c r="O1073" s="163"/>
    </row>
    <row r="1074" spans="1:15">
      <c r="A1074" s="163"/>
      <c r="B1074" s="163"/>
      <c r="C1074" s="163"/>
      <c r="D1074" s="189" t="s">
        <v>13452</v>
      </c>
      <c r="E1074" s="164"/>
      <c r="F1074" s="164"/>
      <c r="G1074" s="163"/>
      <c r="H1074" s="163"/>
      <c r="I1074" s="163"/>
      <c r="J1074" s="163"/>
      <c r="K1074" s="164"/>
      <c r="L1074" s="164"/>
      <c r="M1074" s="163"/>
      <c r="N1074" s="163"/>
      <c r="O1074" s="163"/>
    </row>
    <row r="1075" spans="1:15">
      <c r="A1075" s="163"/>
      <c r="B1075" s="163"/>
      <c r="C1075" s="163"/>
      <c r="D1075" s="189" t="s">
        <v>13453</v>
      </c>
      <c r="E1075" s="164"/>
      <c r="F1075" s="164"/>
      <c r="G1075" s="163"/>
      <c r="H1075" s="163"/>
      <c r="I1075" s="163"/>
      <c r="J1075" s="163"/>
      <c r="K1075" s="164"/>
      <c r="L1075" s="164"/>
      <c r="M1075" s="163"/>
      <c r="N1075" s="163"/>
      <c r="O1075" s="163"/>
    </row>
    <row r="1076" spans="1:15">
      <c r="A1076" s="163"/>
      <c r="B1076" s="163"/>
      <c r="C1076" s="163"/>
      <c r="D1076" s="189" t="s">
        <v>13454</v>
      </c>
      <c r="E1076" s="164"/>
      <c r="F1076" s="164"/>
      <c r="G1076" s="163"/>
      <c r="H1076" s="163"/>
      <c r="I1076" s="163"/>
      <c r="J1076" s="163"/>
      <c r="K1076" s="164"/>
      <c r="L1076" s="164"/>
      <c r="M1076" s="163"/>
      <c r="N1076" s="163"/>
      <c r="O1076" s="163"/>
    </row>
    <row r="1077" spans="1:15">
      <c r="A1077" s="163"/>
      <c r="B1077" s="163"/>
      <c r="C1077" s="163"/>
      <c r="D1077" s="189" t="s">
        <v>13455</v>
      </c>
      <c r="E1077" s="164"/>
      <c r="F1077" s="164"/>
      <c r="G1077" s="163"/>
      <c r="H1077" s="163"/>
      <c r="I1077" s="163"/>
      <c r="J1077" s="163"/>
      <c r="K1077" s="164"/>
      <c r="L1077" s="164"/>
      <c r="M1077" s="163"/>
      <c r="N1077" s="163"/>
      <c r="O1077" s="163"/>
    </row>
    <row r="1078" spans="1:15">
      <c r="A1078" s="163"/>
      <c r="B1078" s="163"/>
      <c r="C1078" s="163"/>
      <c r="D1078" s="189" t="s">
        <v>13456</v>
      </c>
      <c r="E1078" s="164"/>
      <c r="F1078" s="164"/>
      <c r="G1078" s="163"/>
      <c r="H1078" s="163"/>
      <c r="I1078" s="163"/>
      <c r="J1078" s="163"/>
      <c r="K1078" s="164"/>
      <c r="L1078" s="164"/>
      <c r="M1078" s="163"/>
      <c r="N1078" s="163"/>
      <c r="O1078" s="163"/>
    </row>
    <row r="1079" spans="1:15">
      <c r="A1079" s="163"/>
      <c r="B1079" s="163"/>
      <c r="C1079" s="163"/>
      <c r="D1079" s="189" t="s">
        <v>13457</v>
      </c>
      <c r="E1079" s="164"/>
      <c r="F1079" s="164"/>
      <c r="G1079" s="163"/>
      <c r="H1079" s="163"/>
      <c r="I1079" s="163"/>
      <c r="J1079" s="163"/>
      <c r="K1079" s="164"/>
      <c r="L1079" s="164"/>
      <c r="M1079" s="163"/>
      <c r="N1079" s="163"/>
      <c r="O1079" s="163"/>
    </row>
    <row r="1080" spans="1:15">
      <c r="A1080" s="163"/>
      <c r="B1080" s="163"/>
      <c r="C1080" s="163"/>
      <c r="D1080" s="189" t="s">
        <v>13458</v>
      </c>
      <c r="E1080" s="164"/>
      <c r="F1080" s="164"/>
      <c r="G1080" s="163"/>
      <c r="H1080" s="163"/>
      <c r="I1080" s="163"/>
      <c r="J1080" s="163"/>
      <c r="K1080" s="164"/>
      <c r="L1080" s="164"/>
      <c r="M1080" s="163"/>
      <c r="N1080" s="163"/>
      <c r="O1080" s="163"/>
    </row>
    <row r="1081" spans="1:15">
      <c r="A1081" s="163"/>
      <c r="B1081" s="163"/>
      <c r="C1081" s="163"/>
      <c r="D1081" s="189" t="s">
        <v>13459</v>
      </c>
      <c r="E1081" s="164"/>
      <c r="F1081" s="164"/>
      <c r="G1081" s="163"/>
      <c r="H1081" s="163"/>
      <c r="I1081" s="163"/>
      <c r="J1081" s="163"/>
      <c r="K1081" s="164"/>
      <c r="L1081" s="164"/>
      <c r="M1081" s="163"/>
      <c r="N1081" s="163"/>
      <c r="O1081" s="163"/>
    </row>
    <row r="1082" spans="1:15">
      <c r="A1082" s="163"/>
      <c r="B1082" s="163"/>
      <c r="C1082" s="163"/>
      <c r="D1082" s="189" t="s">
        <v>13460</v>
      </c>
      <c r="E1082" s="164"/>
      <c r="F1082" s="164"/>
      <c r="G1082" s="163"/>
      <c r="H1082" s="163"/>
      <c r="I1082" s="163"/>
      <c r="J1082" s="163"/>
      <c r="K1082" s="164"/>
      <c r="L1082" s="164"/>
      <c r="M1082" s="163"/>
      <c r="N1082" s="163"/>
      <c r="O1082" s="163"/>
    </row>
    <row r="1083" spans="1:15">
      <c r="A1083" s="163"/>
      <c r="B1083" s="163"/>
      <c r="C1083" s="163"/>
      <c r="D1083" s="189" t="s">
        <v>13461</v>
      </c>
      <c r="E1083" s="164"/>
      <c r="F1083" s="164"/>
      <c r="G1083" s="163"/>
      <c r="H1083" s="163"/>
      <c r="I1083" s="163"/>
      <c r="J1083" s="163"/>
      <c r="K1083" s="164"/>
      <c r="L1083" s="164"/>
      <c r="M1083" s="163"/>
      <c r="N1083" s="163"/>
      <c r="O1083" s="163"/>
    </row>
    <row r="1084" spans="1:15">
      <c r="A1084" s="163"/>
      <c r="B1084" s="163"/>
      <c r="C1084" s="163"/>
      <c r="D1084" s="189" t="s">
        <v>13462</v>
      </c>
      <c r="E1084" s="164"/>
      <c r="F1084" s="164"/>
      <c r="G1084" s="163"/>
      <c r="H1084" s="163"/>
      <c r="I1084" s="163"/>
      <c r="J1084" s="163"/>
      <c r="K1084" s="164"/>
      <c r="L1084" s="164"/>
      <c r="M1084" s="163"/>
      <c r="N1084" s="163"/>
      <c r="O1084" s="163"/>
    </row>
    <row r="1085" spans="1:15">
      <c r="A1085" s="163"/>
      <c r="B1085" s="163"/>
      <c r="C1085" s="163"/>
      <c r="D1085" s="189" t="s">
        <v>13463</v>
      </c>
      <c r="E1085" s="164"/>
      <c r="F1085" s="164"/>
      <c r="G1085" s="163"/>
      <c r="H1085" s="163"/>
      <c r="I1085" s="163"/>
      <c r="J1085" s="163"/>
      <c r="K1085" s="164"/>
      <c r="L1085" s="164"/>
      <c r="M1085" s="163"/>
      <c r="N1085" s="163"/>
      <c r="O1085" s="163"/>
    </row>
    <row r="1086" spans="1:15">
      <c r="A1086" s="163"/>
      <c r="B1086" s="163"/>
      <c r="C1086" s="163"/>
      <c r="D1086" s="189" t="s">
        <v>13464</v>
      </c>
      <c r="E1086" s="164"/>
      <c r="F1086" s="164"/>
      <c r="G1086" s="163"/>
      <c r="H1086" s="163"/>
      <c r="I1086" s="163"/>
      <c r="J1086" s="163"/>
      <c r="K1086" s="164"/>
      <c r="L1086" s="164"/>
      <c r="M1086" s="163"/>
      <c r="N1086" s="163"/>
      <c r="O1086" s="163"/>
    </row>
    <row r="1087" spans="1:15">
      <c r="A1087" s="163"/>
      <c r="B1087" s="163"/>
      <c r="C1087" s="163"/>
      <c r="D1087" s="189" t="s">
        <v>13465</v>
      </c>
      <c r="E1087" s="164"/>
      <c r="F1087" s="164"/>
      <c r="G1087" s="163"/>
      <c r="H1087" s="163"/>
      <c r="I1087" s="163"/>
      <c r="J1087" s="163"/>
      <c r="K1087" s="164"/>
      <c r="L1087" s="164"/>
      <c r="M1087" s="163"/>
      <c r="N1087" s="163"/>
      <c r="O1087" s="163"/>
    </row>
    <row r="1088" spans="1:15">
      <c r="A1088" s="163"/>
      <c r="B1088" s="163"/>
      <c r="C1088" s="163"/>
      <c r="D1088" s="189" t="s">
        <v>13466</v>
      </c>
      <c r="E1088" s="164"/>
      <c r="F1088" s="164"/>
      <c r="G1088" s="163"/>
      <c r="H1088" s="163"/>
      <c r="I1088" s="163"/>
      <c r="J1088" s="163"/>
      <c r="K1088" s="164"/>
      <c r="L1088" s="164"/>
      <c r="M1088" s="163"/>
      <c r="N1088" s="163"/>
      <c r="O1088" s="163"/>
    </row>
    <row r="1089" spans="1:15">
      <c r="A1089" s="163"/>
      <c r="B1089" s="163"/>
      <c r="C1089" s="163"/>
      <c r="D1089" s="189" t="s">
        <v>13467</v>
      </c>
      <c r="E1089" s="164"/>
      <c r="F1089" s="164"/>
      <c r="G1089" s="163"/>
      <c r="H1089" s="163"/>
      <c r="I1089" s="163"/>
      <c r="J1089" s="163"/>
      <c r="K1089" s="164"/>
      <c r="L1089" s="164"/>
      <c r="M1089" s="163"/>
      <c r="N1089" s="163"/>
      <c r="O1089" s="163"/>
    </row>
    <row r="1090" spans="1:15">
      <c r="A1090" s="163"/>
      <c r="B1090" s="163"/>
      <c r="C1090" s="163"/>
      <c r="D1090" s="189" t="s">
        <v>13468</v>
      </c>
      <c r="E1090" s="164"/>
      <c r="F1090" s="164"/>
      <c r="G1090" s="163"/>
      <c r="H1090" s="163"/>
      <c r="I1090" s="163"/>
      <c r="J1090" s="163"/>
      <c r="K1090" s="164"/>
      <c r="L1090" s="164"/>
      <c r="M1090" s="163"/>
      <c r="N1090" s="163"/>
      <c r="O1090" s="163"/>
    </row>
    <row r="1091" spans="1:15">
      <c r="A1091" s="163"/>
      <c r="B1091" s="163"/>
      <c r="C1091" s="163"/>
      <c r="D1091" s="189" t="s">
        <v>13469</v>
      </c>
      <c r="E1091" s="164"/>
      <c r="F1091" s="164"/>
      <c r="G1091" s="163"/>
      <c r="H1091" s="163"/>
      <c r="I1091" s="163"/>
      <c r="J1091" s="163"/>
      <c r="K1091" s="164"/>
      <c r="L1091" s="164"/>
      <c r="M1091" s="163"/>
      <c r="N1091" s="163"/>
      <c r="O1091" s="163"/>
    </row>
    <row r="1092" spans="1:15">
      <c r="A1092" s="163"/>
      <c r="B1092" s="163"/>
      <c r="C1092" s="163"/>
      <c r="D1092" s="189" t="s">
        <v>13470</v>
      </c>
      <c r="E1092" s="164"/>
      <c r="F1092" s="164"/>
      <c r="G1092" s="163"/>
      <c r="H1092" s="163"/>
      <c r="I1092" s="163"/>
      <c r="J1092" s="163"/>
      <c r="K1092" s="164"/>
      <c r="L1092" s="164"/>
      <c r="M1092" s="163"/>
      <c r="N1092" s="163"/>
      <c r="O1092" s="163"/>
    </row>
    <row r="1093" spans="1:15">
      <c r="A1093" s="163"/>
      <c r="B1093" s="163"/>
      <c r="C1093" s="163"/>
      <c r="D1093" s="189" t="s">
        <v>13471</v>
      </c>
      <c r="E1093" s="164"/>
      <c r="F1093" s="164"/>
      <c r="G1093" s="163"/>
      <c r="H1093" s="163"/>
      <c r="I1093" s="163"/>
      <c r="J1093" s="163"/>
      <c r="K1093" s="164"/>
      <c r="L1093" s="164"/>
      <c r="M1093" s="163"/>
      <c r="N1093" s="163"/>
      <c r="O1093" s="163"/>
    </row>
    <row r="1094" spans="1:15">
      <c r="A1094" s="163"/>
      <c r="B1094" s="163"/>
      <c r="C1094" s="163"/>
      <c r="D1094" s="189" t="s">
        <v>13472</v>
      </c>
      <c r="E1094" s="164"/>
      <c r="F1094" s="164"/>
      <c r="G1094" s="163"/>
      <c r="H1094" s="163"/>
      <c r="I1094" s="163"/>
      <c r="J1094" s="163"/>
      <c r="K1094" s="164"/>
      <c r="L1094" s="164"/>
      <c r="M1094" s="163"/>
      <c r="N1094" s="163"/>
      <c r="O1094" s="163"/>
    </row>
    <row r="1095" spans="1:15">
      <c r="A1095" s="163"/>
      <c r="B1095" s="163"/>
      <c r="C1095" s="163"/>
      <c r="D1095" s="189" t="s">
        <v>13473</v>
      </c>
      <c r="E1095" s="164"/>
      <c r="F1095" s="164"/>
      <c r="G1095" s="163"/>
      <c r="H1095" s="163"/>
      <c r="I1095" s="163"/>
      <c r="J1095" s="163"/>
      <c r="K1095" s="164"/>
      <c r="L1095" s="164"/>
      <c r="M1095" s="163"/>
      <c r="N1095" s="163"/>
      <c r="O1095" s="163"/>
    </row>
    <row r="1096" spans="1:15">
      <c r="A1096" s="163"/>
      <c r="B1096" s="163"/>
      <c r="C1096" s="163"/>
      <c r="D1096" s="189" t="s">
        <v>13474</v>
      </c>
      <c r="E1096" s="164"/>
      <c r="F1096" s="164"/>
      <c r="G1096" s="163"/>
      <c r="H1096" s="163"/>
      <c r="I1096" s="163"/>
      <c r="J1096" s="163"/>
      <c r="K1096" s="164"/>
      <c r="L1096" s="164"/>
      <c r="M1096" s="163"/>
      <c r="N1096" s="163"/>
      <c r="O1096" s="163"/>
    </row>
    <row r="1097" spans="1:15">
      <c r="A1097" s="163"/>
      <c r="B1097" s="163"/>
      <c r="C1097" s="163"/>
      <c r="D1097" s="189" t="s">
        <v>13475</v>
      </c>
      <c r="E1097" s="164"/>
      <c r="F1097" s="164"/>
      <c r="G1097" s="163"/>
      <c r="H1097" s="163"/>
      <c r="I1097" s="163"/>
      <c r="J1097" s="163"/>
      <c r="K1097" s="164"/>
      <c r="L1097" s="164"/>
      <c r="M1097" s="163"/>
      <c r="N1097" s="163"/>
      <c r="O1097" s="163"/>
    </row>
    <row r="1098" spans="1:15">
      <c r="A1098" s="163"/>
      <c r="B1098" s="163"/>
      <c r="C1098" s="163"/>
      <c r="D1098" s="189" t="s">
        <v>13476</v>
      </c>
      <c r="E1098" s="164"/>
      <c r="F1098" s="164"/>
      <c r="G1098" s="163"/>
      <c r="H1098" s="163"/>
      <c r="I1098" s="163"/>
      <c r="J1098" s="163"/>
      <c r="K1098" s="164"/>
      <c r="L1098" s="164"/>
      <c r="M1098" s="163"/>
      <c r="N1098" s="163"/>
      <c r="O1098" s="163"/>
    </row>
    <row r="1099" spans="1:15">
      <c r="A1099" s="163"/>
      <c r="B1099" s="163"/>
      <c r="C1099" s="163"/>
      <c r="D1099" s="189" t="s">
        <v>13477</v>
      </c>
      <c r="E1099" s="164"/>
      <c r="F1099" s="164"/>
      <c r="G1099" s="163"/>
      <c r="H1099" s="163"/>
      <c r="I1099" s="163"/>
      <c r="J1099" s="163"/>
      <c r="K1099" s="164"/>
      <c r="L1099" s="164"/>
      <c r="M1099" s="163"/>
      <c r="N1099" s="163"/>
      <c r="O1099" s="163"/>
    </row>
    <row r="1100" spans="1:15">
      <c r="A1100" s="163"/>
      <c r="B1100" s="163"/>
      <c r="C1100" s="163"/>
      <c r="D1100" s="189" t="s">
        <v>13478</v>
      </c>
      <c r="E1100" s="164"/>
      <c r="F1100" s="164"/>
      <c r="G1100" s="163"/>
      <c r="H1100" s="163"/>
      <c r="I1100" s="163"/>
      <c r="J1100" s="163"/>
      <c r="K1100" s="164"/>
      <c r="L1100" s="164"/>
      <c r="M1100" s="163"/>
      <c r="N1100" s="163"/>
      <c r="O1100" s="163"/>
    </row>
    <row r="1101" spans="1:15">
      <c r="A1101" s="163"/>
      <c r="B1101" s="163"/>
      <c r="C1101" s="163"/>
      <c r="D1101" s="189" t="s">
        <v>13479</v>
      </c>
      <c r="E1101" s="164"/>
      <c r="F1101" s="164"/>
      <c r="G1101" s="163"/>
      <c r="H1101" s="163"/>
      <c r="I1101" s="163"/>
      <c r="J1101" s="163"/>
      <c r="K1101" s="164"/>
      <c r="L1101" s="164"/>
      <c r="M1101" s="163"/>
      <c r="N1101" s="163"/>
      <c r="O1101" s="163"/>
    </row>
    <row r="1102" spans="1:15">
      <c r="A1102" s="163"/>
      <c r="B1102" s="163"/>
      <c r="C1102" s="163"/>
      <c r="D1102" s="189" t="s">
        <v>13480</v>
      </c>
      <c r="E1102" s="164"/>
      <c r="F1102" s="164"/>
      <c r="G1102" s="163"/>
      <c r="H1102" s="163"/>
      <c r="I1102" s="163"/>
      <c r="J1102" s="163"/>
      <c r="K1102" s="164"/>
      <c r="L1102" s="164"/>
      <c r="M1102" s="163"/>
      <c r="N1102" s="163"/>
      <c r="O1102" s="163"/>
    </row>
    <row r="1103" spans="1:15">
      <c r="A1103" s="163"/>
      <c r="B1103" s="163"/>
      <c r="C1103" s="163"/>
      <c r="D1103" s="189" t="s">
        <v>13481</v>
      </c>
      <c r="E1103" s="164"/>
      <c r="F1103" s="164"/>
      <c r="G1103" s="163"/>
      <c r="H1103" s="163"/>
      <c r="I1103" s="163"/>
      <c r="J1103" s="163"/>
      <c r="K1103" s="164"/>
      <c r="L1103" s="164"/>
      <c r="M1103" s="163"/>
      <c r="N1103" s="163"/>
      <c r="O1103" s="163"/>
    </row>
    <row r="1104" spans="1:15">
      <c r="A1104" s="163"/>
      <c r="B1104" s="163"/>
      <c r="C1104" s="163"/>
      <c r="D1104" s="189" t="s">
        <v>13482</v>
      </c>
      <c r="E1104" s="164"/>
      <c r="F1104" s="164"/>
      <c r="G1104" s="163"/>
      <c r="H1104" s="163"/>
      <c r="I1104" s="163"/>
      <c r="J1104" s="163"/>
      <c r="K1104" s="164"/>
      <c r="L1104" s="164"/>
      <c r="M1104" s="163"/>
      <c r="N1104" s="163"/>
      <c r="O1104" s="163"/>
    </row>
    <row r="1105" spans="1:15">
      <c r="A1105" s="163"/>
      <c r="B1105" s="163"/>
      <c r="C1105" s="163"/>
      <c r="D1105" s="189" t="s">
        <v>13483</v>
      </c>
      <c r="E1105" s="164"/>
      <c r="F1105" s="164"/>
      <c r="G1105" s="163"/>
      <c r="H1105" s="163"/>
      <c r="I1105" s="163"/>
      <c r="J1105" s="163"/>
      <c r="K1105" s="164"/>
      <c r="L1105" s="164"/>
      <c r="M1105" s="163"/>
      <c r="N1105" s="163"/>
      <c r="O1105" s="163"/>
    </row>
    <row r="1106" spans="1:15">
      <c r="A1106" s="163"/>
      <c r="B1106" s="163"/>
      <c r="C1106" s="163"/>
      <c r="D1106" s="189" t="s">
        <v>13484</v>
      </c>
      <c r="E1106" s="164"/>
      <c r="F1106" s="164"/>
      <c r="G1106" s="163"/>
      <c r="H1106" s="163"/>
      <c r="I1106" s="163"/>
      <c r="J1106" s="163"/>
      <c r="K1106" s="164"/>
      <c r="L1106" s="164"/>
      <c r="M1106" s="163"/>
      <c r="N1106" s="163"/>
      <c r="O1106" s="163"/>
    </row>
    <row r="1107" spans="1:15">
      <c r="A1107" s="163"/>
      <c r="B1107" s="163"/>
      <c r="C1107" s="163"/>
      <c r="D1107" s="189" t="s">
        <v>13485</v>
      </c>
      <c r="E1107" s="164"/>
      <c r="F1107" s="164"/>
      <c r="G1107" s="163"/>
      <c r="H1107" s="163"/>
      <c r="I1107" s="163"/>
      <c r="J1107" s="163"/>
      <c r="K1107" s="164"/>
      <c r="L1107" s="164"/>
      <c r="M1107" s="163"/>
      <c r="N1107" s="163"/>
      <c r="O1107" s="163"/>
    </row>
    <row r="1108" spans="1:15">
      <c r="A1108" s="163"/>
      <c r="B1108" s="163"/>
      <c r="C1108" s="163"/>
      <c r="D1108" s="189" t="s">
        <v>13486</v>
      </c>
      <c r="E1108" s="164"/>
      <c r="F1108" s="164"/>
      <c r="G1108" s="163"/>
      <c r="H1108" s="163"/>
      <c r="I1108" s="163"/>
      <c r="J1108" s="163"/>
      <c r="K1108" s="164"/>
      <c r="L1108" s="164"/>
      <c r="M1108" s="163"/>
      <c r="N1108" s="163"/>
      <c r="O1108" s="163"/>
    </row>
    <row r="1109" spans="1:15">
      <c r="A1109" s="163"/>
      <c r="B1109" s="163"/>
      <c r="C1109" s="163"/>
      <c r="D1109" s="189" t="s">
        <v>13487</v>
      </c>
      <c r="E1109" s="164"/>
      <c r="F1109" s="164"/>
      <c r="G1109" s="163"/>
      <c r="H1109" s="163"/>
      <c r="I1109" s="163"/>
      <c r="J1109" s="163"/>
      <c r="K1109" s="164"/>
      <c r="L1109" s="164"/>
      <c r="M1109" s="163"/>
      <c r="N1109" s="163"/>
      <c r="O1109" s="163"/>
    </row>
    <row r="1110" spans="1:15">
      <c r="A1110" s="163"/>
      <c r="B1110" s="163"/>
      <c r="C1110" s="163"/>
      <c r="D1110" s="189" t="s">
        <v>13488</v>
      </c>
      <c r="E1110" s="164"/>
      <c r="F1110" s="164"/>
      <c r="G1110" s="163"/>
      <c r="H1110" s="163"/>
      <c r="I1110" s="163"/>
      <c r="J1110" s="163"/>
      <c r="K1110" s="164"/>
      <c r="L1110" s="164"/>
      <c r="M1110" s="163"/>
      <c r="N1110" s="163"/>
      <c r="O1110" s="163"/>
    </row>
    <row r="1111" spans="1:15">
      <c r="A1111" s="163"/>
      <c r="B1111" s="163"/>
      <c r="C1111" s="163"/>
      <c r="D1111" s="189" t="s">
        <v>13489</v>
      </c>
      <c r="E1111" s="164"/>
      <c r="F1111" s="164"/>
      <c r="G1111" s="163"/>
      <c r="H1111" s="163"/>
      <c r="I1111" s="163"/>
      <c r="J1111" s="163"/>
      <c r="K1111" s="164"/>
      <c r="L1111" s="164"/>
      <c r="M1111" s="163"/>
      <c r="N1111" s="163"/>
      <c r="O1111" s="163"/>
    </row>
    <row r="1112" spans="1:15">
      <c r="A1112" s="163"/>
      <c r="B1112" s="163"/>
      <c r="C1112" s="163"/>
      <c r="D1112" s="189" t="s">
        <v>13490</v>
      </c>
      <c r="E1112" s="164"/>
      <c r="F1112" s="164"/>
      <c r="G1112" s="163"/>
      <c r="H1112" s="163"/>
      <c r="I1112" s="163"/>
      <c r="J1112" s="163"/>
      <c r="K1112" s="164"/>
      <c r="L1112" s="164"/>
      <c r="M1112" s="163"/>
      <c r="N1112" s="163"/>
      <c r="O1112" s="163"/>
    </row>
    <row r="1113" spans="1:15">
      <c r="A1113" s="163"/>
      <c r="B1113" s="163"/>
      <c r="C1113" s="163"/>
      <c r="D1113" s="189" t="s">
        <v>13491</v>
      </c>
      <c r="E1113" s="164"/>
      <c r="F1113" s="164"/>
      <c r="G1113" s="163"/>
      <c r="H1113" s="163"/>
      <c r="I1113" s="163"/>
      <c r="J1113" s="163"/>
      <c r="K1113" s="164"/>
      <c r="L1113" s="164"/>
      <c r="M1113" s="163"/>
      <c r="N1113" s="163"/>
      <c r="O1113" s="163"/>
    </row>
    <row r="1114" spans="1:15">
      <c r="A1114" s="163"/>
      <c r="B1114" s="163"/>
      <c r="C1114" s="163"/>
      <c r="D1114" s="189" t="s">
        <v>13492</v>
      </c>
      <c r="E1114" s="164"/>
      <c r="F1114" s="164"/>
      <c r="G1114" s="163"/>
      <c r="H1114" s="163"/>
      <c r="I1114" s="163"/>
      <c r="J1114" s="163"/>
      <c r="K1114" s="164"/>
      <c r="L1114" s="164"/>
      <c r="M1114" s="163"/>
      <c r="N1114" s="163"/>
      <c r="O1114" s="163"/>
    </row>
    <row r="1115" spans="1:15">
      <c r="A1115" s="163"/>
      <c r="B1115" s="163"/>
      <c r="C1115" s="163"/>
      <c r="D1115" s="189" t="s">
        <v>13493</v>
      </c>
      <c r="E1115" s="164"/>
      <c r="F1115" s="164"/>
      <c r="G1115" s="163"/>
      <c r="H1115" s="163"/>
      <c r="I1115" s="163"/>
      <c r="J1115" s="163"/>
      <c r="K1115" s="164"/>
      <c r="L1115" s="164"/>
      <c r="M1115" s="163"/>
      <c r="N1115" s="163"/>
      <c r="O1115" s="163"/>
    </row>
    <row r="1116" spans="1:15">
      <c r="A1116" s="163"/>
      <c r="B1116" s="163"/>
      <c r="C1116" s="163"/>
      <c r="D1116" s="189" t="s">
        <v>13494</v>
      </c>
      <c r="E1116" s="164"/>
      <c r="F1116" s="164"/>
      <c r="G1116" s="163"/>
      <c r="H1116" s="163"/>
      <c r="I1116" s="163"/>
      <c r="J1116" s="163"/>
      <c r="K1116" s="164"/>
      <c r="L1116" s="164"/>
      <c r="M1116" s="163"/>
      <c r="N1116" s="163"/>
      <c r="O1116" s="163"/>
    </row>
    <row r="1117" spans="1:15">
      <c r="A1117" s="163"/>
      <c r="B1117" s="163"/>
      <c r="C1117" s="163"/>
      <c r="D1117" s="189" t="s">
        <v>13495</v>
      </c>
      <c r="E1117" s="164"/>
      <c r="F1117" s="164"/>
      <c r="G1117" s="163"/>
      <c r="H1117" s="163"/>
      <c r="I1117" s="163"/>
      <c r="J1117" s="163"/>
      <c r="K1117" s="164"/>
      <c r="L1117" s="164"/>
      <c r="M1117" s="163"/>
      <c r="N1117" s="163"/>
      <c r="O1117" s="163"/>
    </row>
    <row r="1118" spans="1:15">
      <c r="A1118" s="163"/>
      <c r="B1118" s="163"/>
      <c r="C1118" s="163"/>
      <c r="D1118" s="189" t="s">
        <v>13496</v>
      </c>
      <c r="E1118" s="164"/>
      <c r="F1118" s="164"/>
      <c r="G1118" s="163"/>
      <c r="H1118" s="163"/>
      <c r="I1118" s="163"/>
      <c r="J1118" s="163"/>
      <c r="K1118" s="164"/>
      <c r="L1118" s="164"/>
      <c r="M1118" s="163"/>
      <c r="N1118" s="163"/>
      <c r="O1118" s="163"/>
    </row>
    <row r="1119" spans="1:15">
      <c r="A1119" s="163"/>
      <c r="B1119" s="163"/>
      <c r="C1119" s="163"/>
      <c r="D1119" s="189" t="s">
        <v>13497</v>
      </c>
      <c r="E1119" s="164"/>
      <c r="F1119" s="164"/>
      <c r="G1119" s="163"/>
      <c r="H1119" s="163"/>
      <c r="I1119" s="163"/>
      <c r="J1119" s="163"/>
      <c r="K1119" s="164"/>
      <c r="L1119" s="164"/>
      <c r="M1119" s="163"/>
      <c r="N1119" s="163"/>
      <c r="O1119" s="163"/>
    </row>
    <row r="1120" spans="1:15">
      <c r="A1120" s="163"/>
      <c r="B1120" s="163"/>
      <c r="C1120" s="163"/>
      <c r="D1120" s="189" t="s">
        <v>13498</v>
      </c>
      <c r="E1120" s="164"/>
      <c r="F1120" s="164"/>
      <c r="G1120" s="163"/>
      <c r="H1120" s="163"/>
      <c r="I1120" s="163"/>
      <c r="J1120" s="163"/>
      <c r="K1120" s="164"/>
      <c r="L1120" s="164"/>
      <c r="M1120" s="163"/>
      <c r="N1120" s="163"/>
      <c r="O1120" s="163"/>
    </row>
    <row r="1121" spans="1:15">
      <c r="A1121" s="163"/>
      <c r="B1121" s="163"/>
      <c r="C1121" s="163"/>
      <c r="D1121" s="189" t="s">
        <v>13499</v>
      </c>
      <c r="E1121" s="164"/>
      <c r="F1121" s="164"/>
      <c r="G1121" s="163"/>
      <c r="H1121" s="163"/>
      <c r="I1121" s="163"/>
      <c r="J1121" s="163"/>
      <c r="K1121" s="164"/>
      <c r="L1121" s="164"/>
      <c r="M1121" s="163"/>
      <c r="N1121" s="163"/>
      <c r="O1121" s="163"/>
    </row>
    <row r="1122" spans="1:15">
      <c r="A1122" s="163"/>
      <c r="B1122" s="163"/>
      <c r="C1122" s="163"/>
      <c r="D1122" s="189" t="s">
        <v>13500</v>
      </c>
      <c r="E1122" s="164"/>
      <c r="F1122" s="164"/>
      <c r="G1122" s="163"/>
      <c r="H1122" s="163"/>
      <c r="I1122" s="163"/>
      <c r="J1122" s="163"/>
      <c r="K1122" s="164"/>
      <c r="L1122" s="164"/>
      <c r="M1122" s="163"/>
      <c r="N1122" s="163"/>
      <c r="O1122" s="163"/>
    </row>
    <row r="1123" spans="1:15">
      <c r="A1123" s="163"/>
      <c r="B1123" s="163"/>
      <c r="C1123" s="163"/>
      <c r="D1123" s="189" t="s">
        <v>13501</v>
      </c>
      <c r="E1123" s="164"/>
      <c r="F1123" s="164"/>
      <c r="G1123" s="163"/>
      <c r="H1123" s="163"/>
      <c r="I1123" s="163"/>
      <c r="J1123" s="163"/>
      <c r="K1123" s="164"/>
      <c r="L1123" s="164"/>
      <c r="M1123" s="163"/>
      <c r="N1123" s="163"/>
      <c r="O1123" s="163"/>
    </row>
    <row r="1124" spans="1:15">
      <c r="A1124" s="163"/>
      <c r="B1124" s="163"/>
      <c r="C1124" s="163"/>
      <c r="D1124" s="189" t="s">
        <v>13502</v>
      </c>
      <c r="E1124" s="164"/>
      <c r="F1124" s="164"/>
      <c r="G1124" s="163"/>
      <c r="H1124" s="163"/>
      <c r="I1124" s="163"/>
      <c r="J1124" s="163"/>
      <c r="K1124" s="164"/>
      <c r="L1124" s="164"/>
      <c r="M1124" s="163"/>
      <c r="N1124" s="163"/>
      <c r="O1124" s="163"/>
    </row>
    <row r="1125" spans="1:15">
      <c r="A1125" s="163"/>
      <c r="B1125" s="163"/>
      <c r="C1125" s="163"/>
      <c r="D1125" s="189" t="s">
        <v>13503</v>
      </c>
      <c r="E1125" s="164"/>
      <c r="F1125" s="164"/>
      <c r="G1125" s="163"/>
      <c r="H1125" s="163"/>
      <c r="I1125" s="163"/>
      <c r="J1125" s="163"/>
      <c r="K1125" s="164"/>
      <c r="L1125" s="164"/>
      <c r="M1125" s="163"/>
      <c r="N1125" s="163"/>
      <c r="O1125" s="163"/>
    </row>
    <row r="1126" spans="1:15">
      <c r="A1126" s="163"/>
      <c r="B1126" s="163"/>
      <c r="C1126" s="163"/>
      <c r="D1126" s="189" t="s">
        <v>13504</v>
      </c>
      <c r="E1126" s="164"/>
      <c r="F1126" s="164"/>
      <c r="G1126" s="163"/>
      <c r="H1126" s="163"/>
      <c r="I1126" s="163"/>
      <c r="J1126" s="163"/>
      <c r="K1126" s="164"/>
      <c r="L1126" s="164"/>
      <c r="M1126" s="163"/>
      <c r="N1126" s="163"/>
      <c r="O1126" s="163"/>
    </row>
    <row r="1127" spans="1:15">
      <c r="A1127" s="163"/>
      <c r="B1127" s="163"/>
      <c r="C1127" s="163"/>
      <c r="D1127" s="189" t="s">
        <v>13505</v>
      </c>
      <c r="E1127" s="164"/>
      <c r="F1127" s="164"/>
      <c r="G1127" s="163"/>
      <c r="H1127" s="163"/>
      <c r="I1127" s="163"/>
      <c r="J1127" s="163"/>
      <c r="K1127" s="164"/>
      <c r="L1127" s="164"/>
      <c r="M1127" s="163"/>
      <c r="N1127" s="163"/>
      <c r="O1127" s="163"/>
    </row>
    <row r="1128" spans="1:15">
      <c r="A1128" s="163"/>
      <c r="B1128" s="163"/>
      <c r="C1128" s="163"/>
      <c r="D1128" s="189" t="s">
        <v>13506</v>
      </c>
      <c r="E1128" s="164"/>
      <c r="F1128" s="164"/>
      <c r="G1128" s="163"/>
      <c r="H1128" s="163"/>
      <c r="I1128" s="163"/>
      <c r="J1128" s="163"/>
      <c r="K1128" s="164"/>
      <c r="L1128" s="164"/>
      <c r="M1128" s="163"/>
      <c r="N1128" s="163"/>
      <c r="O1128" s="163"/>
    </row>
    <row r="1129" spans="1:15">
      <c r="A1129" s="163"/>
      <c r="B1129" s="163"/>
      <c r="C1129" s="163"/>
      <c r="D1129" s="189" t="s">
        <v>13507</v>
      </c>
      <c r="E1129" s="164"/>
      <c r="F1129" s="164"/>
      <c r="G1129" s="163"/>
      <c r="H1129" s="163"/>
      <c r="I1129" s="163"/>
      <c r="J1129" s="163"/>
      <c r="K1129" s="164"/>
      <c r="L1129" s="164"/>
      <c r="M1129" s="163"/>
      <c r="N1129" s="163"/>
      <c r="O1129" s="163"/>
    </row>
    <row r="1130" spans="1:15">
      <c r="A1130" s="163"/>
      <c r="B1130" s="163"/>
      <c r="C1130" s="163"/>
      <c r="D1130" s="189" t="s">
        <v>13508</v>
      </c>
      <c r="E1130" s="164"/>
      <c r="F1130" s="164"/>
      <c r="G1130" s="163"/>
      <c r="H1130" s="163"/>
      <c r="I1130" s="163"/>
      <c r="J1130" s="163"/>
      <c r="K1130" s="164"/>
      <c r="L1130" s="164"/>
      <c r="M1130" s="163"/>
      <c r="N1130" s="163"/>
      <c r="O1130" s="163"/>
    </row>
    <row r="1131" spans="1:15">
      <c r="A1131" s="163"/>
      <c r="B1131" s="163"/>
      <c r="C1131" s="163"/>
      <c r="D1131" s="189" t="s">
        <v>13509</v>
      </c>
      <c r="E1131" s="164"/>
      <c r="F1131" s="164"/>
      <c r="G1131" s="163"/>
      <c r="H1131" s="163"/>
      <c r="I1131" s="163"/>
      <c r="J1131" s="163"/>
      <c r="K1131" s="164"/>
      <c r="L1131" s="164"/>
      <c r="M1131" s="163"/>
      <c r="N1131" s="163"/>
      <c r="O1131" s="163"/>
    </row>
    <row r="1132" spans="1:15">
      <c r="A1132" s="163"/>
      <c r="B1132" s="163"/>
      <c r="C1132" s="163"/>
      <c r="D1132" s="189" t="s">
        <v>13510</v>
      </c>
      <c r="E1132" s="164"/>
      <c r="F1132" s="164"/>
      <c r="G1132" s="163"/>
      <c r="H1132" s="163"/>
      <c r="I1132" s="163"/>
      <c r="J1132" s="163"/>
      <c r="K1132" s="164"/>
      <c r="L1132" s="164"/>
      <c r="M1132" s="163"/>
      <c r="N1132" s="163"/>
      <c r="O1132" s="163"/>
    </row>
    <row r="1133" spans="1:15">
      <c r="A1133" s="163"/>
      <c r="B1133" s="163"/>
      <c r="C1133" s="163"/>
      <c r="D1133" s="189" t="s">
        <v>13511</v>
      </c>
      <c r="E1133" s="164"/>
      <c r="F1133" s="164"/>
      <c r="G1133" s="163"/>
      <c r="H1133" s="163"/>
      <c r="I1133" s="163"/>
      <c r="J1133" s="163"/>
      <c r="K1133" s="164"/>
      <c r="L1133" s="164"/>
      <c r="M1133" s="163"/>
      <c r="N1133" s="163"/>
      <c r="O1133" s="163"/>
    </row>
    <row r="1134" spans="1:15">
      <c r="A1134" s="163"/>
      <c r="B1134" s="163"/>
      <c r="C1134" s="163"/>
      <c r="D1134" s="189" t="s">
        <v>13512</v>
      </c>
      <c r="E1134" s="164"/>
      <c r="F1134" s="164"/>
      <c r="G1134" s="163"/>
      <c r="H1134" s="163"/>
      <c r="I1134" s="163"/>
      <c r="J1134" s="163"/>
      <c r="K1134" s="164"/>
      <c r="L1134" s="164"/>
      <c r="M1134" s="163"/>
      <c r="N1134" s="163"/>
      <c r="O1134" s="163"/>
    </row>
    <row r="1135" spans="1:15">
      <c r="A1135" s="163"/>
      <c r="B1135" s="163"/>
      <c r="C1135" s="163"/>
      <c r="D1135" s="189" t="s">
        <v>13513</v>
      </c>
      <c r="E1135" s="164"/>
      <c r="F1135" s="164"/>
      <c r="G1135" s="163"/>
      <c r="H1135" s="163"/>
      <c r="I1135" s="163"/>
      <c r="J1135" s="163"/>
      <c r="K1135" s="164"/>
      <c r="L1135" s="164"/>
      <c r="M1135" s="163"/>
      <c r="N1135" s="163"/>
      <c r="O1135" s="163"/>
    </row>
    <row r="1136" spans="1:15">
      <c r="A1136" s="163"/>
      <c r="B1136" s="163"/>
      <c r="C1136" s="163"/>
      <c r="D1136" s="189" t="s">
        <v>13514</v>
      </c>
      <c r="E1136" s="164"/>
      <c r="F1136" s="164"/>
      <c r="G1136" s="163"/>
      <c r="H1136" s="163"/>
      <c r="I1136" s="163"/>
      <c r="J1136" s="163"/>
      <c r="K1136" s="164"/>
      <c r="L1136" s="164"/>
      <c r="M1136" s="163"/>
      <c r="N1136" s="163"/>
      <c r="O1136" s="163"/>
    </row>
    <row r="1137" spans="1:15">
      <c r="A1137" s="163"/>
      <c r="B1137" s="163"/>
      <c r="C1137" s="163"/>
      <c r="D1137" s="189" t="s">
        <v>13515</v>
      </c>
      <c r="E1137" s="164"/>
      <c r="F1137" s="164"/>
      <c r="G1137" s="163"/>
      <c r="H1137" s="163"/>
      <c r="I1137" s="163"/>
      <c r="J1137" s="163"/>
      <c r="K1137" s="164"/>
      <c r="L1137" s="164"/>
      <c r="M1137" s="163"/>
      <c r="N1137" s="163"/>
      <c r="O1137" s="163"/>
    </row>
    <row r="1138" spans="1:15">
      <c r="A1138" s="163"/>
      <c r="B1138" s="163"/>
      <c r="C1138" s="163"/>
      <c r="D1138" s="189" t="s">
        <v>13516</v>
      </c>
      <c r="E1138" s="164"/>
      <c r="F1138" s="164"/>
      <c r="G1138" s="163"/>
      <c r="H1138" s="163"/>
      <c r="I1138" s="163"/>
      <c r="J1138" s="163"/>
      <c r="K1138" s="164"/>
      <c r="L1138" s="164"/>
      <c r="M1138" s="163"/>
      <c r="N1138" s="163"/>
      <c r="O1138" s="163"/>
    </row>
    <row r="1139" spans="1:15">
      <c r="A1139" s="163"/>
      <c r="B1139" s="163"/>
      <c r="C1139" s="163"/>
      <c r="D1139" s="189" t="s">
        <v>13517</v>
      </c>
      <c r="E1139" s="164"/>
      <c r="F1139" s="164"/>
      <c r="G1139" s="163"/>
      <c r="H1139" s="163"/>
      <c r="I1139" s="163"/>
      <c r="J1139" s="163"/>
      <c r="K1139" s="164"/>
      <c r="L1139" s="164"/>
      <c r="M1139" s="163"/>
      <c r="N1139" s="163"/>
      <c r="O1139" s="163"/>
    </row>
    <row r="1140" spans="1:15">
      <c r="A1140" s="163"/>
      <c r="B1140" s="163"/>
      <c r="C1140" s="163"/>
      <c r="D1140" s="189" t="s">
        <v>13518</v>
      </c>
      <c r="E1140" s="164"/>
      <c r="F1140" s="164"/>
      <c r="G1140" s="163"/>
      <c r="H1140" s="163"/>
      <c r="I1140" s="163"/>
      <c r="J1140" s="163"/>
      <c r="K1140" s="164"/>
      <c r="L1140" s="164"/>
      <c r="M1140" s="163"/>
      <c r="N1140" s="163"/>
      <c r="O1140" s="163"/>
    </row>
    <row r="1141" spans="1:15">
      <c r="A1141" s="163"/>
      <c r="B1141" s="163"/>
      <c r="C1141" s="163"/>
      <c r="D1141" s="189" t="s">
        <v>13519</v>
      </c>
      <c r="E1141" s="164"/>
      <c r="F1141" s="164"/>
      <c r="G1141" s="163"/>
      <c r="H1141" s="163"/>
      <c r="I1141" s="163"/>
      <c r="J1141" s="163"/>
      <c r="K1141" s="164"/>
      <c r="L1141" s="164"/>
      <c r="M1141" s="163"/>
      <c r="N1141" s="163"/>
      <c r="O1141" s="163"/>
    </row>
    <row r="1142" spans="1:15">
      <c r="A1142" s="163"/>
      <c r="B1142" s="163"/>
      <c r="C1142" s="163"/>
      <c r="D1142" s="189" t="s">
        <v>13520</v>
      </c>
      <c r="E1142" s="164"/>
      <c r="F1142" s="164"/>
      <c r="G1142" s="163"/>
      <c r="H1142" s="163"/>
      <c r="I1142" s="163"/>
      <c r="J1142" s="163"/>
      <c r="K1142" s="164"/>
      <c r="L1142" s="164"/>
      <c r="M1142" s="163"/>
      <c r="N1142" s="163"/>
      <c r="O1142" s="163"/>
    </row>
    <row r="1143" spans="1:15">
      <c r="A1143" s="163"/>
      <c r="B1143" s="163"/>
      <c r="C1143" s="163"/>
      <c r="D1143" s="189" t="s">
        <v>13521</v>
      </c>
      <c r="E1143" s="164"/>
      <c r="F1143" s="164"/>
      <c r="G1143" s="163"/>
      <c r="H1143" s="163"/>
      <c r="I1143" s="163"/>
      <c r="J1143" s="163"/>
      <c r="K1143" s="164"/>
      <c r="L1143" s="164"/>
      <c r="M1143" s="163"/>
      <c r="N1143" s="163"/>
      <c r="O1143" s="163"/>
    </row>
    <row r="1144" spans="1:15">
      <c r="A1144" s="163"/>
      <c r="B1144" s="163"/>
      <c r="C1144" s="163"/>
      <c r="D1144" s="189" t="s">
        <v>13522</v>
      </c>
      <c r="E1144" s="164"/>
      <c r="F1144" s="164"/>
      <c r="G1144" s="163"/>
      <c r="H1144" s="163"/>
      <c r="I1144" s="163"/>
      <c r="J1144" s="163"/>
      <c r="K1144" s="164"/>
      <c r="L1144" s="164"/>
      <c r="M1144" s="163"/>
      <c r="N1144" s="163"/>
      <c r="O1144" s="163"/>
    </row>
    <row r="1145" spans="1:15">
      <c r="A1145" s="163"/>
      <c r="B1145" s="163"/>
      <c r="C1145" s="163"/>
      <c r="D1145" s="189" t="s">
        <v>13523</v>
      </c>
      <c r="E1145" s="164"/>
      <c r="F1145" s="164"/>
      <c r="G1145" s="163"/>
      <c r="H1145" s="163"/>
      <c r="I1145" s="163"/>
      <c r="J1145" s="163"/>
      <c r="K1145" s="164"/>
      <c r="L1145" s="164"/>
      <c r="M1145" s="163"/>
      <c r="N1145" s="163"/>
      <c r="O1145" s="163"/>
    </row>
    <row r="1146" spans="1:15">
      <c r="A1146" s="163"/>
      <c r="B1146" s="163"/>
      <c r="C1146" s="163"/>
      <c r="D1146" s="189" t="s">
        <v>13524</v>
      </c>
      <c r="E1146" s="164"/>
      <c r="F1146" s="164"/>
      <c r="G1146" s="163"/>
      <c r="H1146" s="163"/>
      <c r="I1146" s="163"/>
      <c r="J1146" s="163"/>
      <c r="K1146" s="164"/>
      <c r="L1146" s="164"/>
      <c r="M1146" s="163"/>
      <c r="N1146" s="163"/>
      <c r="O1146" s="163"/>
    </row>
    <row r="1147" spans="1:15">
      <c r="A1147" s="163"/>
      <c r="B1147" s="163"/>
      <c r="C1147" s="163"/>
      <c r="D1147" s="189" t="s">
        <v>13525</v>
      </c>
      <c r="E1147" s="164"/>
      <c r="F1147" s="164"/>
      <c r="G1147" s="163"/>
      <c r="H1147" s="163"/>
      <c r="I1147" s="163"/>
      <c r="J1147" s="163"/>
      <c r="K1147" s="164"/>
      <c r="L1147" s="164"/>
      <c r="M1147" s="163"/>
      <c r="N1147" s="163"/>
      <c r="O1147" s="163"/>
    </row>
    <row r="1148" spans="1:15">
      <c r="A1148" s="163"/>
      <c r="B1148" s="163"/>
      <c r="C1148" s="163"/>
      <c r="D1148" s="189" t="s">
        <v>13526</v>
      </c>
      <c r="E1148" s="164"/>
      <c r="F1148" s="164"/>
      <c r="G1148" s="163"/>
      <c r="H1148" s="163"/>
      <c r="I1148" s="163"/>
      <c r="J1148" s="163"/>
      <c r="K1148" s="164"/>
      <c r="L1148" s="164"/>
      <c r="M1148" s="163"/>
      <c r="N1148" s="163"/>
      <c r="O1148" s="163"/>
    </row>
    <row r="1149" spans="1:15">
      <c r="A1149" s="163"/>
      <c r="B1149" s="163"/>
      <c r="C1149" s="163"/>
      <c r="D1149" s="189" t="s">
        <v>13527</v>
      </c>
      <c r="E1149" s="164"/>
      <c r="F1149" s="164"/>
      <c r="G1149" s="163"/>
      <c r="H1149" s="163"/>
      <c r="I1149" s="163"/>
      <c r="J1149" s="163"/>
      <c r="K1149" s="164"/>
      <c r="L1149" s="164"/>
      <c r="M1149" s="163"/>
      <c r="N1149" s="163"/>
      <c r="O1149" s="163"/>
    </row>
    <row r="1150" spans="1:15">
      <c r="A1150" s="163"/>
      <c r="B1150" s="163"/>
      <c r="C1150" s="163"/>
      <c r="D1150" s="189" t="s">
        <v>13528</v>
      </c>
      <c r="E1150" s="164"/>
      <c r="F1150" s="164"/>
      <c r="G1150" s="163"/>
      <c r="H1150" s="163"/>
      <c r="I1150" s="163"/>
      <c r="J1150" s="163"/>
      <c r="K1150" s="164"/>
      <c r="L1150" s="164"/>
      <c r="M1150" s="163"/>
      <c r="N1150" s="163"/>
      <c r="O1150" s="163"/>
    </row>
    <row r="1151" spans="1:15">
      <c r="A1151" s="163"/>
      <c r="B1151" s="163"/>
      <c r="C1151" s="163"/>
      <c r="D1151" s="189" t="s">
        <v>13529</v>
      </c>
      <c r="E1151" s="164"/>
      <c r="F1151" s="164"/>
      <c r="G1151" s="163"/>
      <c r="H1151" s="163"/>
      <c r="I1151" s="163"/>
      <c r="J1151" s="163"/>
      <c r="K1151" s="164"/>
      <c r="L1151" s="164"/>
      <c r="M1151" s="163"/>
      <c r="N1151" s="163"/>
      <c r="O1151" s="163"/>
    </row>
    <row r="1152" spans="1:15">
      <c r="A1152" s="163"/>
      <c r="B1152" s="163"/>
      <c r="C1152" s="163"/>
      <c r="D1152" s="189" t="s">
        <v>13530</v>
      </c>
      <c r="E1152" s="164"/>
      <c r="F1152" s="164"/>
      <c r="G1152" s="163"/>
      <c r="H1152" s="163"/>
      <c r="I1152" s="163"/>
      <c r="J1152" s="163"/>
      <c r="K1152" s="164"/>
      <c r="L1152" s="164"/>
      <c r="M1152" s="163"/>
      <c r="N1152" s="163"/>
      <c r="O1152" s="163"/>
    </row>
    <row r="1153" spans="1:15">
      <c r="A1153" s="163"/>
      <c r="B1153" s="163"/>
      <c r="C1153" s="163"/>
      <c r="D1153" s="189" t="s">
        <v>13531</v>
      </c>
      <c r="E1153" s="164"/>
      <c r="F1153" s="164"/>
      <c r="G1153" s="163"/>
      <c r="H1153" s="163"/>
      <c r="I1153" s="163"/>
      <c r="J1153" s="163"/>
      <c r="K1153" s="164"/>
      <c r="L1153" s="164"/>
      <c r="M1153" s="163"/>
      <c r="N1153" s="163"/>
      <c r="O1153" s="163"/>
    </row>
    <row r="1154" spans="1:15">
      <c r="A1154" s="163"/>
      <c r="B1154" s="163"/>
      <c r="C1154" s="163"/>
      <c r="D1154" s="189" t="s">
        <v>13532</v>
      </c>
      <c r="E1154" s="164"/>
      <c r="F1154" s="164"/>
      <c r="G1154" s="163"/>
      <c r="H1154" s="163"/>
      <c r="I1154" s="163"/>
      <c r="J1154" s="163"/>
      <c r="K1154" s="164"/>
      <c r="L1154" s="164"/>
      <c r="M1154" s="163"/>
      <c r="N1154" s="163"/>
      <c r="O1154" s="163"/>
    </row>
    <row r="1155" spans="1:15">
      <c r="A1155" s="163"/>
      <c r="B1155" s="163"/>
      <c r="C1155" s="163"/>
      <c r="D1155" s="189" t="s">
        <v>13533</v>
      </c>
      <c r="E1155" s="164"/>
      <c r="F1155" s="164"/>
      <c r="G1155" s="163"/>
      <c r="H1155" s="163"/>
      <c r="I1155" s="163"/>
      <c r="J1155" s="163"/>
      <c r="K1155" s="164"/>
      <c r="L1155" s="164"/>
      <c r="M1155" s="163"/>
      <c r="N1155" s="163"/>
      <c r="O1155" s="163"/>
    </row>
    <row r="1156" spans="1:15">
      <c r="A1156" s="163"/>
      <c r="B1156" s="163"/>
      <c r="C1156" s="163"/>
      <c r="D1156" s="189" t="s">
        <v>13534</v>
      </c>
      <c r="E1156" s="164"/>
      <c r="F1156" s="164"/>
      <c r="G1156" s="163"/>
      <c r="H1156" s="163"/>
      <c r="I1156" s="163"/>
      <c r="J1156" s="163"/>
      <c r="K1156" s="164"/>
      <c r="L1156" s="164"/>
      <c r="M1156" s="163"/>
      <c r="N1156" s="163"/>
      <c r="O1156" s="163"/>
    </row>
    <row r="1157" spans="1:15">
      <c r="A1157" s="163"/>
      <c r="B1157" s="163"/>
      <c r="C1157" s="163"/>
      <c r="D1157" s="189" t="s">
        <v>13535</v>
      </c>
      <c r="E1157" s="164"/>
      <c r="F1157" s="164"/>
      <c r="G1157" s="163"/>
      <c r="H1157" s="163"/>
      <c r="I1157" s="163"/>
      <c r="J1157" s="163"/>
      <c r="K1157" s="164"/>
      <c r="L1157" s="164"/>
      <c r="M1157" s="163"/>
      <c r="N1157" s="163"/>
      <c r="O1157" s="163"/>
    </row>
    <row r="1158" spans="1:15">
      <c r="A1158" s="163"/>
      <c r="B1158" s="163"/>
      <c r="C1158" s="163"/>
      <c r="D1158" s="189" t="s">
        <v>13536</v>
      </c>
      <c r="E1158" s="164"/>
      <c r="F1158" s="164"/>
      <c r="G1158" s="163"/>
      <c r="H1158" s="163"/>
      <c r="I1158" s="163"/>
      <c r="J1158" s="163"/>
      <c r="K1158" s="164"/>
      <c r="L1158" s="164"/>
      <c r="M1158" s="163"/>
      <c r="N1158" s="163"/>
      <c r="O1158" s="163"/>
    </row>
    <row r="1159" spans="1:15">
      <c r="A1159" s="163"/>
      <c r="B1159" s="163"/>
      <c r="C1159" s="163"/>
      <c r="D1159" s="189" t="s">
        <v>13537</v>
      </c>
      <c r="E1159" s="164"/>
      <c r="F1159" s="164"/>
      <c r="G1159" s="163"/>
      <c r="H1159" s="163"/>
      <c r="I1159" s="163"/>
      <c r="J1159" s="163"/>
      <c r="K1159" s="164"/>
      <c r="L1159" s="164"/>
      <c r="M1159" s="163"/>
      <c r="N1159" s="163"/>
      <c r="O1159" s="163"/>
    </row>
    <row r="1160" spans="1:15">
      <c r="A1160" s="163"/>
      <c r="B1160" s="163"/>
      <c r="C1160" s="163"/>
      <c r="D1160" s="189" t="s">
        <v>13538</v>
      </c>
      <c r="E1160" s="164"/>
      <c r="F1160" s="164"/>
      <c r="G1160" s="163"/>
      <c r="H1160" s="163"/>
      <c r="I1160" s="163"/>
      <c r="J1160" s="163"/>
      <c r="K1160" s="164"/>
      <c r="L1160" s="164"/>
      <c r="M1160" s="163"/>
      <c r="N1160" s="163"/>
      <c r="O1160" s="163"/>
    </row>
    <row r="1161" spans="1:15">
      <c r="A1161" s="163"/>
      <c r="B1161" s="163"/>
      <c r="C1161" s="163"/>
      <c r="D1161" s="189" t="s">
        <v>13539</v>
      </c>
      <c r="E1161" s="164"/>
      <c r="F1161" s="164"/>
      <c r="G1161" s="163"/>
      <c r="H1161" s="163"/>
      <c r="I1161" s="163"/>
      <c r="J1161" s="163"/>
      <c r="K1161" s="164"/>
      <c r="L1161" s="164"/>
      <c r="M1161" s="163"/>
      <c r="N1161" s="163"/>
      <c r="O1161" s="163"/>
    </row>
    <row r="1162" spans="1:15">
      <c r="A1162" s="163"/>
      <c r="B1162" s="163"/>
      <c r="C1162" s="163"/>
      <c r="D1162" s="189" t="s">
        <v>13540</v>
      </c>
      <c r="E1162" s="164"/>
      <c r="F1162" s="164"/>
      <c r="G1162" s="163"/>
      <c r="H1162" s="163"/>
      <c r="I1162" s="163"/>
      <c r="J1162" s="163"/>
      <c r="K1162" s="164"/>
      <c r="L1162" s="164"/>
      <c r="M1162" s="163"/>
      <c r="N1162" s="163"/>
      <c r="O1162" s="163"/>
    </row>
    <row r="1163" spans="1:15">
      <c r="A1163" s="163"/>
      <c r="B1163" s="163"/>
      <c r="C1163" s="163"/>
      <c r="D1163" s="189" t="s">
        <v>13541</v>
      </c>
      <c r="E1163" s="164"/>
      <c r="F1163" s="164"/>
      <c r="G1163" s="163"/>
      <c r="H1163" s="163"/>
      <c r="I1163" s="163"/>
      <c r="J1163" s="163"/>
      <c r="K1163" s="164"/>
      <c r="L1163" s="164"/>
      <c r="M1163" s="163"/>
      <c r="N1163" s="163"/>
      <c r="O1163" s="163"/>
    </row>
    <row r="1164" spans="1:15">
      <c r="A1164" s="163"/>
      <c r="B1164" s="163"/>
      <c r="C1164" s="163"/>
      <c r="D1164" s="189" t="s">
        <v>13542</v>
      </c>
      <c r="E1164" s="164"/>
      <c r="F1164" s="164"/>
      <c r="G1164" s="163"/>
      <c r="H1164" s="163"/>
      <c r="I1164" s="163"/>
      <c r="J1164" s="163"/>
      <c r="K1164" s="164"/>
      <c r="L1164" s="164"/>
      <c r="M1164" s="163"/>
      <c r="N1164" s="163"/>
      <c r="O1164" s="163"/>
    </row>
    <row r="1165" spans="1:15">
      <c r="A1165" s="163"/>
      <c r="B1165" s="163"/>
      <c r="C1165" s="163"/>
      <c r="D1165" s="189" t="s">
        <v>13543</v>
      </c>
      <c r="E1165" s="164"/>
      <c r="F1165" s="164"/>
      <c r="G1165" s="163"/>
      <c r="H1165" s="163"/>
      <c r="I1165" s="163"/>
      <c r="J1165" s="163"/>
      <c r="K1165" s="164"/>
      <c r="L1165" s="164"/>
      <c r="M1165" s="163"/>
      <c r="N1165" s="163"/>
      <c r="O1165" s="163"/>
    </row>
    <row r="1166" spans="1:15">
      <c r="A1166" s="163"/>
      <c r="B1166" s="163"/>
      <c r="C1166" s="163"/>
      <c r="D1166" s="189" t="s">
        <v>13544</v>
      </c>
      <c r="E1166" s="164"/>
      <c r="F1166" s="164"/>
      <c r="G1166" s="163"/>
      <c r="H1166" s="163"/>
      <c r="I1166" s="163"/>
      <c r="J1166" s="163"/>
      <c r="K1166" s="164"/>
      <c r="L1166" s="164"/>
      <c r="M1166" s="163"/>
      <c r="N1166" s="163"/>
      <c r="O1166" s="163"/>
    </row>
    <row r="1167" spans="1:15">
      <c r="A1167" s="163"/>
      <c r="B1167" s="163"/>
      <c r="C1167" s="163"/>
      <c r="D1167" s="189" t="s">
        <v>13545</v>
      </c>
      <c r="E1167" s="164"/>
      <c r="F1167" s="164"/>
      <c r="G1167" s="163"/>
      <c r="H1167" s="163"/>
      <c r="I1167" s="163"/>
      <c r="J1167" s="163"/>
      <c r="K1167" s="164"/>
      <c r="L1167" s="164"/>
      <c r="M1167" s="163"/>
      <c r="N1167" s="163"/>
      <c r="O1167" s="163"/>
    </row>
    <row r="1168" spans="1:15">
      <c r="A1168" s="163"/>
      <c r="B1168" s="163"/>
      <c r="C1168" s="163"/>
      <c r="D1168" s="189" t="s">
        <v>13546</v>
      </c>
      <c r="E1168" s="164"/>
      <c r="F1168" s="164"/>
      <c r="G1168" s="163"/>
      <c r="H1168" s="163"/>
      <c r="I1168" s="163"/>
      <c r="J1168" s="163"/>
      <c r="K1168" s="164"/>
      <c r="L1168" s="164"/>
      <c r="M1168" s="163"/>
      <c r="N1168" s="163"/>
      <c r="O1168" s="163"/>
    </row>
    <row r="1169" spans="1:15">
      <c r="A1169" s="163"/>
      <c r="B1169" s="163"/>
      <c r="C1169" s="163"/>
      <c r="D1169" s="189" t="s">
        <v>13547</v>
      </c>
      <c r="E1169" s="164"/>
      <c r="F1169" s="164"/>
      <c r="G1169" s="163"/>
      <c r="H1169" s="163"/>
      <c r="I1169" s="163"/>
      <c r="J1169" s="163"/>
      <c r="K1169" s="164"/>
      <c r="L1169" s="164"/>
      <c r="M1169" s="163"/>
      <c r="N1169" s="163"/>
      <c r="O1169" s="163"/>
    </row>
    <row r="1170" spans="1:15">
      <c r="A1170" s="163"/>
      <c r="B1170" s="163"/>
      <c r="C1170" s="163"/>
      <c r="D1170" s="189" t="s">
        <v>13548</v>
      </c>
      <c r="E1170" s="164"/>
      <c r="F1170" s="164"/>
      <c r="G1170" s="163"/>
      <c r="H1170" s="163"/>
      <c r="I1170" s="163"/>
      <c r="J1170" s="163"/>
      <c r="K1170" s="164"/>
      <c r="L1170" s="164"/>
      <c r="M1170" s="163"/>
      <c r="N1170" s="163"/>
      <c r="O1170" s="163"/>
    </row>
    <row r="1171" spans="1:15">
      <c r="A1171" s="163"/>
      <c r="B1171" s="163"/>
      <c r="C1171" s="163"/>
      <c r="D1171" s="189" t="s">
        <v>13549</v>
      </c>
      <c r="E1171" s="164"/>
      <c r="F1171" s="164"/>
      <c r="G1171" s="163"/>
      <c r="H1171" s="163"/>
      <c r="I1171" s="163"/>
      <c r="J1171" s="163"/>
      <c r="K1171" s="164"/>
      <c r="L1171" s="164"/>
      <c r="M1171" s="163"/>
      <c r="N1171" s="163"/>
      <c r="O1171" s="163"/>
    </row>
    <row r="1172" spans="1:15">
      <c r="A1172" s="163"/>
      <c r="B1172" s="163"/>
      <c r="C1172" s="163"/>
      <c r="D1172" s="189" t="s">
        <v>13550</v>
      </c>
      <c r="E1172" s="164"/>
      <c r="F1172" s="164"/>
      <c r="G1172" s="163"/>
      <c r="H1172" s="163"/>
      <c r="I1172" s="163"/>
      <c r="J1172" s="163"/>
      <c r="K1172" s="164"/>
      <c r="L1172" s="164"/>
      <c r="M1172" s="163"/>
      <c r="N1172" s="163"/>
      <c r="O1172" s="163"/>
    </row>
    <row r="1173" spans="1:15">
      <c r="A1173" s="163"/>
      <c r="B1173" s="163"/>
      <c r="C1173" s="163"/>
      <c r="D1173" s="189" t="s">
        <v>13551</v>
      </c>
      <c r="E1173" s="164"/>
      <c r="F1173" s="164"/>
      <c r="G1173" s="163"/>
      <c r="H1173" s="163"/>
      <c r="I1173" s="163"/>
      <c r="J1173" s="163"/>
      <c r="K1173" s="164"/>
      <c r="L1173" s="164"/>
      <c r="M1173" s="163"/>
      <c r="N1173" s="163"/>
      <c r="O1173" s="163"/>
    </row>
    <row r="1174" spans="1:15">
      <c r="A1174" s="163"/>
      <c r="B1174" s="163"/>
      <c r="C1174" s="163"/>
      <c r="D1174" s="189" t="s">
        <v>13552</v>
      </c>
      <c r="E1174" s="164"/>
      <c r="F1174" s="164"/>
      <c r="G1174" s="163"/>
      <c r="H1174" s="163"/>
      <c r="I1174" s="163"/>
      <c r="J1174" s="163"/>
      <c r="K1174" s="164"/>
      <c r="L1174" s="164"/>
      <c r="M1174" s="163"/>
      <c r="N1174" s="163"/>
      <c r="O1174" s="163"/>
    </row>
    <row r="1175" spans="1:15">
      <c r="A1175" s="163"/>
      <c r="B1175" s="163"/>
      <c r="C1175" s="163"/>
      <c r="D1175" s="189" t="s">
        <v>13553</v>
      </c>
      <c r="E1175" s="164"/>
      <c r="F1175" s="164"/>
      <c r="G1175" s="163"/>
      <c r="H1175" s="163"/>
      <c r="I1175" s="163"/>
      <c r="J1175" s="163"/>
      <c r="K1175" s="164"/>
      <c r="L1175" s="164"/>
      <c r="M1175" s="163"/>
      <c r="N1175" s="163"/>
      <c r="O1175" s="163"/>
    </row>
    <row r="1176" spans="1:15">
      <c r="A1176" s="163"/>
      <c r="B1176" s="163"/>
      <c r="C1176" s="163"/>
      <c r="D1176" s="189" t="s">
        <v>13554</v>
      </c>
      <c r="E1176" s="164"/>
      <c r="F1176" s="164"/>
      <c r="G1176" s="163"/>
      <c r="H1176" s="163"/>
      <c r="I1176" s="163"/>
      <c r="J1176" s="163"/>
      <c r="K1176" s="164"/>
      <c r="L1176" s="164"/>
      <c r="M1176" s="163"/>
      <c r="N1176" s="163"/>
      <c r="O1176" s="163"/>
    </row>
    <row r="1177" spans="1:15">
      <c r="A1177" s="163"/>
      <c r="B1177" s="163"/>
      <c r="C1177" s="163"/>
      <c r="D1177" s="189" t="s">
        <v>13555</v>
      </c>
      <c r="E1177" s="164"/>
      <c r="F1177" s="164"/>
      <c r="G1177" s="163"/>
      <c r="H1177" s="163"/>
      <c r="I1177" s="163"/>
      <c r="J1177" s="163"/>
      <c r="K1177" s="164"/>
      <c r="L1177" s="164"/>
      <c r="M1177" s="163"/>
      <c r="N1177" s="163"/>
      <c r="O1177" s="163"/>
    </row>
    <row r="1178" spans="1:15">
      <c r="A1178" s="163"/>
      <c r="B1178" s="163"/>
      <c r="C1178" s="163"/>
      <c r="D1178" s="189" t="s">
        <v>13556</v>
      </c>
      <c r="E1178" s="164"/>
      <c r="F1178" s="164"/>
      <c r="G1178" s="163"/>
      <c r="H1178" s="163"/>
      <c r="I1178" s="163"/>
      <c r="J1178" s="163"/>
      <c r="K1178" s="164"/>
      <c r="L1178" s="164"/>
      <c r="M1178" s="163"/>
      <c r="N1178" s="163"/>
      <c r="O1178" s="163"/>
    </row>
    <row r="1179" spans="1:15">
      <c r="A1179" s="163"/>
      <c r="B1179" s="163"/>
      <c r="C1179" s="163"/>
      <c r="D1179" s="189" t="s">
        <v>13557</v>
      </c>
      <c r="E1179" s="164"/>
      <c r="F1179" s="164"/>
      <c r="G1179" s="163"/>
      <c r="H1179" s="163"/>
      <c r="I1179" s="163"/>
      <c r="J1179" s="163"/>
      <c r="K1179" s="164"/>
      <c r="L1179" s="164"/>
      <c r="M1179" s="163"/>
      <c r="N1179" s="163"/>
      <c r="O1179" s="163"/>
    </row>
    <row r="1180" spans="1:15">
      <c r="A1180" s="163"/>
      <c r="B1180" s="163"/>
      <c r="C1180" s="163"/>
      <c r="D1180" s="189" t="s">
        <v>13558</v>
      </c>
      <c r="E1180" s="164"/>
      <c r="F1180" s="164"/>
      <c r="G1180" s="163"/>
      <c r="H1180" s="163"/>
      <c r="I1180" s="163"/>
      <c r="J1180" s="163"/>
      <c r="K1180" s="164"/>
      <c r="L1180" s="164"/>
      <c r="M1180" s="163"/>
      <c r="N1180" s="163"/>
      <c r="O1180" s="163"/>
    </row>
    <row r="1181" spans="1:15">
      <c r="A1181" s="163"/>
      <c r="B1181" s="163"/>
      <c r="C1181" s="163"/>
      <c r="D1181" s="189" t="s">
        <v>13559</v>
      </c>
      <c r="E1181" s="164"/>
      <c r="F1181" s="164"/>
      <c r="G1181" s="163"/>
      <c r="H1181" s="163"/>
      <c r="I1181" s="163"/>
      <c r="J1181" s="163"/>
      <c r="K1181" s="164"/>
      <c r="L1181" s="164"/>
      <c r="M1181" s="163"/>
      <c r="N1181" s="163"/>
      <c r="O1181" s="163"/>
    </row>
    <row r="1182" spans="1:15">
      <c r="A1182" s="163"/>
      <c r="B1182" s="163"/>
      <c r="C1182" s="163"/>
      <c r="D1182" s="189" t="s">
        <v>13560</v>
      </c>
      <c r="E1182" s="164"/>
      <c r="F1182" s="164"/>
      <c r="G1182" s="163"/>
      <c r="H1182" s="163"/>
      <c r="I1182" s="163"/>
      <c r="J1182" s="163"/>
      <c r="K1182" s="164"/>
      <c r="L1182" s="164"/>
      <c r="M1182" s="163"/>
      <c r="N1182" s="163"/>
      <c r="O1182" s="163"/>
    </row>
    <row r="1183" spans="1:15">
      <c r="A1183" s="163"/>
      <c r="B1183" s="163"/>
      <c r="C1183" s="163"/>
      <c r="D1183" s="189" t="s">
        <v>13561</v>
      </c>
      <c r="E1183" s="164"/>
      <c r="F1183" s="164"/>
      <c r="G1183" s="163"/>
      <c r="H1183" s="163"/>
      <c r="I1183" s="163"/>
      <c r="J1183" s="163"/>
      <c r="K1183" s="164"/>
      <c r="L1183" s="164"/>
      <c r="M1183" s="163"/>
      <c r="N1183" s="163"/>
      <c r="O1183" s="163"/>
    </row>
    <row r="1184" spans="1:15">
      <c r="A1184" s="163"/>
      <c r="B1184" s="163"/>
      <c r="C1184" s="163"/>
      <c r="D1184" s="189" t="s">
        <v>13562</v>
      </c>
      <c r="E1184" s="164"/>
      <c r="F1184" s="164"/>
      <c r="G1184" s="163"/>
      <c r="H1184" s="163"/>
      <c r="I1184" s="163"/>
      <c r="J1184" s="163"/>
      <c r="K1184" s="164"/>
      <c r="L1184" s="164"/>
      <c r="M1184" s="163"/>
      <c r="N1184" s="163"/>
      <c r="O1184" s="163"/>
    </row>
    <row r="1185" spans="1:15">
      <c r="A1185" s="163"/>
      <c r="B1185" s="163"/>
      <c r="C1185" s="163"/>
      <c r="D1185" s="189" t="s">
        <v>13563</v>
      </c>
      <c r="E1185" s="164"/>
      <c r="F1185" s="164"/>
      <c r="G1185" s="163"/>
      <c r="H1185" s="163"/>
      <c r="I1185" s="163"/>
      <c r="J1185" s="163"/>
      <c r="K1185" s="164"/>
      <c r="L1185" s="164"/>
      <c r="M1185" s="163"/>
      <c r="N1185" s="163"/>
      <c r="O1185" s="163"/>
    </row>
    <row r="1186" spans="1:15">
      <c r="A1186" s="163"/>
      <c r="B1186" s="163"/>
      <c r="C1186" s="163"/>
      <c r="D1186" s="189" t="s">
        <v>13564</v>
      </c>
      <c r="E1186" s="164"/>
      <c r="F1186" s="164"/>
      <c r="G1186" s="163"/>
      <c r="H1186" s="163"/>
      <c r="I1186" s="163"/>
      <c r="J1186" s="163"/>
      <c r="K1186" s="164"/>
      <c r="L1186" s="164"/>
      <c r="M1186" s="163"/>
      <c r="N1186" s="163"/>
      <c r="O1186" s="163"/>
    </row>
    <row r="1187" spans="1:15">
      <c r="A1187" s="163"/>
      <c r="B1187" s="163"/>
      <c r="C1187" s="163"/>
      <c r="D1187" s="189" t="s">
        <v>13565</v>
      </c>
      <c r="E1187" s="164"/>
      <c r="F1187" s="164"/>
      <c r="G1187" s="163"/>
      <c r="H1187" s="163"/>
      <c r="I1187" s="163"/>
      <c r="J1187" s="163"/>
      <c r="K1187" s="164"/>
      <c r="L1187" s="164"/>
      <c r="M1187" s="163"/>
      <c r="N1187" s="163"/>
      <c r="O1187" s="163"/>
    </row>
    <row r="1188" spans="1:15">
      <c r="A1188" s="163"/>
      <c r="B1188" s="163"/>
      <c r="C1188" s="163"/>
      <c r="D1188" s="189" t="s">
        <v>13566</v>
      </c>
      <c r="E1188" s="164"/>
      <c r="F1188" s="164"/>
      <c r="G1188" s="163"/>
      <c r="H1188" s="163"/>
      <c r="I1188" s="163"/>
      <c r="J1188" s="163"/>
      <c r="K1188" s="164"/>
      <c r="L1188" s="164"/>
      <c r="M1188" s="163"/>
      <c r="N1188" s="163"/>
      <c r="O1188" s="163"/>
    </row>
    <row r="1189" spans="1:15">
      <c r="A1189" s="163"/>
      <c r="B1189" s="163"/>
      <c r="C1189" s="163"/>
      <c r="D1189" s="189" t="s">
        <v>13567</v>
      </c>
      <c r="E1189" s="164"/>
      <c r="F1189" s="164"/>
      <c r="G1189" s="163"/>
      <c r="H1189" s="163"/>
      <c r="I1189" s="163"/>
      <c r="J1189" s="163"/>
      <c r="K1189" s="164"/>
      <c r="L1189" s="164"/>
      <c r="M1189" s="163"/>
      <c r="N1189" s="163"/>
      <c r="O1189" s="163"/>
    </row>
    <row r="1190" spans="1:15">
      <c r="A1190" s="163"/>
      <c r="B1190" s="163"/>
      <c r="C1190" s="163"/>
      <c r="D1190" s="189" t="s">
        <v>13568</v>
      </c>
      <c r="E1190" s="164"/>
      <c r="F1190" s="164"/>
      <c r="G1190" s="163"/>
      <c r="H1190" s="163"/>
      <c r="I1190" s="163"/>
      <c r="J1190" s="163"/>
      <c r="K1190" s="164"/>
      <c r="L1190" s="164"/>
      <c r="M1190" s="163"/>
      <c r="N1190" s="163"/>
      <c r="O1190" s="163"/>
    </row>
    <row r="1191" spans="1:15">
      <c r="A1191" s="163"/>
      <c r="B1191" s="163"/>
      <c r="C1191" s="163"/>
      <c r="D1191" s="189" t="s">
        <v>13569</v>
      </c>
      <c r="E1191" s="164"/>
      <c r="F1191" s="164"/>
      <c r="G1191" s="163"/>
      <c r="H1191" s="163"/>
      <c r="I1191" s="163"/>
      <c r="J1191" s="163"/>
      <c r="K1191" s="164"/>
      <c r="L1191" s="164"/>
      <c r="M1191" s="163"/>
      <c r="N1191" s="163"/>
      <c r="O1191" s="163"/>
    </row>
    <row r="1192" spans="1:15">
      <c r="A1192" s="163"/>
      <c r="B1192" s="163"/>
      <c r="C1192" s="163"/>
      <c r="D1192" s="189" t="s">
        <v>13570</v>
      </c>
      <c r="E1192" s="164"/>
      <c r="F1192" s="164"/>
      <c r="G1192" s="163"/>
      <c r="H1192" s="163"/>
      <c r="I1192" s="163"/>
      <c r="J1192" s="163"/>
      <c r="K1192" s="164"/>
      <c r="L1192" s="164"/>
      <c r="M1192" s="163"/>
      <c r="N1192" s="163"/>
      <c r="O1192" s="163"/>
    </row>
    <row r="1193" spans="1:15">
      <c r="A1193" s="163"/>
      <c r="B1193" s="163"/>
      <c r="C1193" s="163"/>
      <c r="D1193" s="189" t="s">
        <v>13571</v>
      </c>
      <c r="E1193" s="164"/>
      <c r="F1193" s="164"/>
      <c r="G1193" s="163"/>
      <c r="H1193" s="163"/>
      <c r="I1193" s="163"/>
      <c r="J1193" s="163"/>
      <c r="K1193" s="164"/>
      <c r="L1193" s="164"/>
      <c r="M1193" s="163"/>
      <c r="N1193" s="163"/>
      <c r="O1193" s="163"/>
    </row>
    <row r="1194" spans="1:15">
      <c r="A1194" s="163"/>
      <c r="B1194" s="163"/>
      <c r="C1194" s="163"/>
      <c r="D1194" s="189" t="s">
        <v>13572</v>
      </c>
      <c r="E1194" s="164"/>
      <c r="F1194" s="164"/>
      <c r="G1194" s="163"/>
      <c r="H1194" s="163"/>
      <c r="I1194" s="163"/>
      <c r="J1194" s="163"/>
      <c r="K1194" s="164"/>
      <c r="L1194" s="164"/>
      <c r="M1194" s="163"/>
      <c r="N1194" s="163"/>
      <c r="O1194" s="163"/>
    </row>
    <row r="1195" spans="1:15">
      <c r="A1195" s="163"/>
      <c r="B1195" s="163"/>
      <c r="C1195" s="163"/>
      <c r="D1195" s="189" t="s">
        <v>13573</v>
      </c>
      <c r="E1195" s="164"/>
      <c r="F1195" s="164"/>
      <c r="G1195" s="163"/>
      <c r="H1195" s="163"/>
      <c r="I1195" s="163"/>
      <c r="J1195" s="163"/>
      <c r="K1195" s="164"/>
      <c r="L1195" s="164"/>
      <c r="M1195" s="163"/>
      <c r="N1195" s="163"/>
      <c r="O1195" s="163"/>
    </row>
    <row r="1196" spans="1:15">
      <c r="A1196" s="163"/>
      <c r="B1196" s="163"/>
      <c r="C1196" s="163"/>
      <c r="D1196" s="189" t="s">
        <v>13574</v>
      </c>
      <c r="E1196" s="164"/>
      <c r="F1196" s="164"/>
      <c r="G1196" s="163"/>
      <c r="H1196" s="163"/>
      <c r="I1196" s="163"/>
      <c r="J1196" s="163"/>
      <c r="K1196" s="164"/>
      <c r="L1196" s="164"/>
      <c r="M1196" s="163"/>
      <c r="N1196" s="163"/>
      <c r="O1196" s="163"/>
    </row>
    <row r="1197" spans="1:15">
      <c r="A1197" s="163"/>
      <c r="B1197" s="163"/>
      <c r="C1197" s="163"/>
      <c r="D1197" s="189" t="s">
        <v>13575</v>
      </c>
      <c r="E1197" s="164"/>
      <c r="F1197" s="164"/>
      <c r="G1197" s="163"/>
      <c r="H1197" s="163"/>
      <c r="I1197" s="163"/>
      <c r="J1197" s="163"/>
      <c r="K1197" s="164"/>
      <c r="L1197" s="164"/>
      <c r="M1197" s="163"/>
      <c r="N1197" s="163"/>
      <c r="O1197" s="163"/>
    </row>
    <row r="1198" spans="1:15">
      <c r="A1198" s="163"/>
      <c r="B1198" s="163"/>
      <c r="C1198" s="163"/>
      <c r="D1198" s="189" t="s">
        <v>13576</v>
      </c>
      <c r="E1198" s="164"/>
      <c r="F1198" s="164"/>
      <c r="G1198" s="163"/>
      <c r="H1198" s="163"/>
      <c r="I1198" s="163"/>
      <c r="J1198" s="163"/>
      <c r="K1198" s="164"/>
      <c r="L1198" s="164"/>
      <c r="M1198" s="163"/>
      <c r="N1198" s="163"/>
      <c r="O1198" s="163"/>
    </row>
    <row r="1199" spans="1:15">
      <c r="A1199" s="163"/>
      <c r="B1199" s="163"/>
      <c r="C1199" s="163"/>
      <c r="D1199" s="189" t="s">
        <v>13577</v>
      </c>
      <c r="E1199" s="164"/>
      <c r="F1199" s="164"/>
      <c r="G1199" s="163"/>
      <c r="H1199" s="163"/>
      <c r="I1199" s="163"/>
      <c r="J1199" s="163"/>
      <c r="K1199" s="164"/>
      <c r="L1199" s="164"/>
      <c r="M1199" s="163"/>
      <c r="N1199" s="163"/>
      <c r="O1199" s="163"/>
    </row>
    <row r="1200" spans="1:15">
      <c r="A1200" s="163"/>
      <c r="B1200" s="163"/>
      <c r="C1200" s="163"/>
      <c r="D1200" s="189" t="s">
        <v>13578</v>
      </c>
      <c r="E1200" s="164"/>
      <c r="F1200" s="164"/>
      <c r="G1200" s="163"/>
      <c r="H1200" s="163"/>
      <c r="I1200" s="163"/>
      <c r="J1200" s="163"/>
      <c r="K1200" s="164"/>
      <c r="L1200" s="164"/>
      <c r="M1200" s="163"/>
      <c r="N1200" s="163"/>
      <c r="O1200" s="163"/>
    </row>
    <row r="1201" spans="1:15">
      <c r="A1201" s="163"/>
      <c r="B1201" s="163"/>
      <c r="C1201" s="163"/>
      <c r="D1201" s="189" t="s">
        <v>13579</v>
      </c>
      <c r="E1201" s="164"/>
      <c r="F1201" s="164"/>
      <c r="G1201" s="163"/>
      <c r="H1201" s="163"/>
      <c r="I1201" s="163"/>
      <c r="J1201" s="163"/>
      <c r="K1201" s="164"/>
      <c r="L1201" s="164"/>
      <c r="M1201" s="163"/>
      <c r="N1201" s="163"/>
      <c r="O1201" s="163"/>
    </row>
    <row r="1202" spans="1:15">
      <c r="A1202" s="163"/>
      <c r="B1202" s="163"/>
      <c r="C1202" s="163"/>
      <c r="D1202" s="189" t="s">
        <v>13580</v>
      </c>
      <c r="E1202" s="164"/>
      <c r="F1202" s="164"/>
      <c r="G1202" s="163"/>
      <c r="H1202" s="163"/>
      <c r="I1202" s="163"/>
      <c r="J1202" s="163"/>
      <c r="K1202" s="164"/>
      <c r="L1202" s="164"/>
      <c r="M1202" s="163"/>
      <c r="N1202" s="163"/>
      <c r="O1202" s="163"/>
    </row>
    <row r="1203" spans="1:15">
      <c r="A1203" s="163"/>
      <c r="B1203" s="163"/>
      <c r="C1203" s="163"/>
      <c r="D1203" s="189" t="s">
        <v>13581</v>
      </c>
      <c r="E1203" s="164"/>
      <c r="F1203" s="164"/>
      <c r="G1203" s="163"/>
      <c r="H1203" s="163"/>
      <c r="I1203" s="163"/>
      <c r="J1203" s="163"/>
      <c r="K1203" s="164"/>
      <c r="L1203" s="164"/>
      <c r="M1203" s="163"/>
      <c r="N1203" s="163"/>
      <c r="O1203" s="163"/>
    </row>
    <row r="1204" spans="1:15">
      <c r="A1204" s="163"/>
      <c r="B1204" s="163"/>
      <c r="C1204" s="163"/>
      <c r="D1204" s="189" t="s">
        <v>13582</v>
      </c>
      <c r="E1204" s="164"/>
      <c r="F1204" s="164"/>
      <c r="G1204" s="163"/>
      <c r="H1204" s="163"/>
      <c r="I1204" s="163"/>
      <c r="J1204" s="163"/>
      <c r="K1204" s="164"/>
      <c r="L1204" s="164"/>
      <c r="M1204" s="163"/>
      <c r="N1204" s="163"/>
      <c r="O1204" s="163"/>
    </row>
    <row r="1205" spans="1:15">
      <c r="A1205" s="163"/>
      <c r="B1205" s="163"/>
      <c r="C1205" s="163"/>
      <c r="D1205" s="189" t="s">
        <v>13583</v>
      </c>
      <c r="E1205" s="164"/>
      <c r="F1205" s="164"/>
      <c r="G1205" s="163"/>
      <c r="H1205" s="163"/>
      <c r="I1205" s="163"/>
      <c r="J1205" s="163"/>
      <c r="K1205" s="164"/>
      <c r="L1205" s="164"/>
      <c r="M1205" s="163"/>
      <c r="N1205" s="163"/>
      <c r="O1205" s="163"/>
    </row>
    <row r="1206" spans="1:15">
      <c r="A1206" s="163"/>
      <c r="B1206" s="163"/>
      <c r="C1206" s="163"/>
      <c r="D1206" s="189" t="s">
        <v>13584</v>
      </c>
      <c r="E1206" s="164"/>
      <c r="F1206" s="164"/>
      <c r="G1206" s="163"/>
      <c r="H1206" s="163"/>
      <c r="I1206" s="163"/>
      <c r="J1206" s="163"/>
      <c r="K1206" s="164"/>
      <c r="L1206" s="164"/>
      <c r="M1206" s="163"/>
      <c r="N1206" s="163"/>
      <c r="O1206" s="163"/>
    </row>
    <row r="1207" spans="1:15">
      <c r="A1207" s="163"/>
      <c r="B1207" s="163"/>
      <c r="C1207" s="163"/>
      <c r="D1207" s="189" t="s">
        <v>13585</v>
      </c>
      <c r="E1207" s="164"/>
      <c r="F1207" s="164"/>
      <c r="G1207" s="163"/>
      <c r="H1207" s="163"/>
      <c r="I1207" s="163"/>
      <c r="J1207" s="163"/>
      <c r="K1207" s="164"/>
      <c r="L1207" s="164"/>
      <c r="M1207" s="163"/>
      <c r="N1207" s="163"/>
      <c r="O1207" s="163"/>
    </row>
    <row r="1208" spans="1:15">
      <c r="A1208" s="163"/>
      <c r="B1208" s="163"/>
      <c r="C1208" s="163"/>
      <c r="D1208" s="189" t="s">
        <v>13586</v>
      </c>
      <c r="E1208" s="164"/>
      <c r="F1208" s="164"/>
      <c r="G1208" s="163"/>
      <c r="H1208" s="163"/>
      <c r="I1208" s="163"/>
      <c r="J1208" s="163"/>
      <c r="K1208" s="164"/>
      <c r="L1208" s="164"/>
      <c r="M1208" s="163"/>
      <c r="N1208" s="163"/>
      <c r="O1208" s="163"/>
    </row>
    <row r="1209" spans="1:15">
      <c r="A1209" s="163"/>
      <c r="B1209" s="163"/>
      <c r="C1209" s="163"/>
      <c r="D1209" s="189" t="s">
        <v>13587</v>
      </c>
      <c r="E1209" s="164"/>
      <c r="F1209" s="164"/>
      <c r="G1209" s="163"/>
      <c r="H1209" s="163"/>
      <c r="I1209" s="163"/>
      <c r="J1209" s="163"/>
      <c r="K1209" s="164"/>
      <c r="L1209" s="164"/>
      <c r="M1209" s="163"/>
      <c r="N1209" s="163"/>
      <c r="O1209" s="163"/>
    </row>
    <row r="1210" spans="1:15">
      <c r="A1210" s="163"/>
      <c r="B1210" s="163"/>
      <c r="C1210" s="163"/>
      <c r="D1210" s="189" t="s">
        <v>13588</v>
      </c>
      <c r="E1210" s="164"/>
      <c r="F1210" s="164"/>
      <c r="G1210" s="163"/>
      <c r="H1210" s="163"/>
      <c r="I1210" s="163"/>
      <c r="J1210" s="163"/>
      <c r="K1210" s="164"/>
      <c r="L1210" s="164"/>
      <c r="M1210" s="163"/>
      <c r="N1210" s="163"/>
      <c r="O1210" s="163"/>
    </row>
    <row r="1211" spans="1:15">
      <c r="A1211" s="163"/>
      <c r="B1211" s="163"/>
      <c r="C1211" s="163"/>
      <c r="D1211" s="189" t="s">
        <v>13589</v>
      </c>
      <c r="E1211" s="164"/>
      <c r="F1211" s="164"/>
      <c r="G1211" s="163"/>
      <c r="H1211" s="163"/>
      <c r="I1211" s="163"/>
      <c r="J1211" s="163"/>
      <c r="K1211" s="164"/>
      <c r="L1211" s="164"/>
      <c r="M1211" s="163"/>
      <c r="N1211" s="163"/>
      <c r="O1211" s="163"/>
    </row>
    <row r="1212" spans="1:15">
      <c r="A1212" s="163"/>
      <c r="B1212" s="163"/>
      <c r="C1212" s="163"/>
      <c r="D1212" s="189" t="s">
        <v>13590</v>
      </c>
      <c r="E1212" s="164"/>
      <c r="F1212" s="164"/>
      <c r="G1212" s="163"/>
      <c r="H1212" s="163"/>
      <c r="I1212" s="163"/>
      <c r="J1212" s="163"/>
      <c r="K1212" s="164"/>
      <c r="L1212" s="164"/>
      <c r="M1212" s="163"/>
      <c r="N1212" s="163"/>
      <c r="O1212" s="163"/>
    </row>
    <row r="1213" spans="1:15">
      <c r="A1213" s="163"/>
      <c r="B1213" s="163"/>
      <c r="C1213" s="163"/>
      <c r="D1213" s="189" t="s">
        <v>13591</v>
      </c>
      <c r="E1213" s="164"/>
      <c r="F1213" s="164"/>
      <c r="G1213" s="163"/>
      <c r="H1213" s="163"/>
      <c r="I1213" s="163"/>
      <c r="J1213" s="163"/>
      <c r="K1213" s="164"/>
      <c r="L1213" s="164"/>
      <c r="M1213" s="163"/>
      <c r="N1213" s="163"/>
      <c r="O1213" s="163"/>
    </row>
    <row r="1214" spans="1:15">
      <c r="A1214" s="163"/>
      <c r="B1214" s="163"/>
      <c r="C1214" s="163"/>
      <c r="D1214" s="189" t="s">
        <v>13592</v>
      </c>
      <c r="E1214" s="164"/>
      <c r="F1214" s="164"/>
      <c r="G1214" s="163"/>
      <c r="H1214" s="163"/>
      <c r="I1214" s="163"/>
      <c r="J1214" s="163"/>
      <c r="K1214" s="164"/>
      <c r="L1214" s="164"/>
      <c r="M1214" s="163"/>
      <c r="N1214" s="163"/>
      <c r="O1214" s="163"/>
    </row>
    <row r="1215" spans="1:15">
      <c r="A1215" s="163"/>
      <c r="B1215" s="163"/>
      <c r="C1215" s="163"/>
      <c r="D1215" s="189" t="s">
        <v>13593</v>
      </c>
      <c r="E1215" s="164"/>
      <c r="F1215" s="164"/>
      <c r="G1215" s="163"/>
      <c r="H1215" s="163"/>
      <c r="I1215" s="163"/>
      <c r="J1215" s="163"/>
      <c r="K1215" s="164"/>
      <c r="L1215" s="164"/>
      <c r="M1215" s="163"/>
      <c r="N1215" s="163"/>
      <c r="O1215" s="163"/>
    </row>
    <row r="1216" spans="1:15">
      <c r="A1216" s="163"/>
      <c r="B1216" s="163"/>
      <c r="C1216" s="163"/>
      <c r="D1216" s="189" t="s">
        <v>13594</v>
      </c>
      <c r="E1216" s="164"/>
      <c r="F1216" s="164"/>
      <c r="G1216" s="163"/>
      <c r="H1216" s="163"/>
      <c r="I1216" s="163"/>
      <c r="J1216" s="163"/>
      <c r="K1216" s="164"/>
      <c r="L1216" s="164"/>
      <c r="M1216" s="163"/>
      <c r="N1216" s="163"/>
      <c r="O1216" s="163"/>
    </row>
    <row r="1217" spans="1:15">
      <c r="A1217" s="163"/>
      <c r="B1217" s="163"/>
      <c r="C1217" s="163"/>
      <c r="D1217" s="189" t="s">
        <v>13595</v>
      </c>
      <c r="E1217" s="164"/>
      <c r="F1217" s="164"/>
      <c r="G1217" s="163"/>
      <c r="H1217" s="163"/>
      <c r="I1217" s="163"/>
      <c r="J1217" s="163"/>
      <c r="K1217" s="164"/>
      <c r="L1217" s="164"/>
      <c r="M1217" s="163"/>
      <c r="N1217" s="163"/>
      <c r="O1217" s="163"/>
    </row>
    <row r="1218" spans="1:15">
      <c r="A1218" s="163"/>
      <c r="B1218" s="163"/>
      <c r="C1218" s="163"/>
      <c r="D1218" s="189" t="s">
        <v>13596</v>
      </c>
      <c r="E1218" s="164"/>
      <c r="F1218" s="164"/>
      <c r="G1218" s="163"/>
      <c r="H1218" s="163"/>
      <c r="I1218" s="163"/>
      <c r="J1218" s="163"/>
      <c r="K1218" s="164"/>
      <c r="L1218" s="164"/>
      <c r="M1218" s="163"/>
      <c r="N1218" s="163"/>
      <c r="O1218" s="163"/>
    </row>
    <row r="1219" spans="1:15">
      <c r="A1219" s="163"/>
      <c r="B1219" s="163"/>
      <c r="C1219" s="163"/>
      <c r="D1219" s="189" t="s">
        <v>13597</v>
      </c>
      <c r="E1219" s="164"/>
      <c r="F1219" s="164"/>
      <c r="G1219" s="163"/>
      <c r="H1219" s="163"/>
      <c r="I1219" s="163"/>
      <c r="J1219" s="163"/>
      <c r="K1219" s="164"/>
      <c r="L1219" s="164"/>
      <c r="M1219" s="163"/>
      <c r="N1219" s="163"/>
      <c r="O1219" s="163"/>
    </row>
    <row r="1220" spans="1:15">
      <c r="A1220" s="163"/>
      <c r="B1220" s="163"/>
      <c r="C1220" s="163"/>
      <c r="D1220" s="189" t="s">
        <v>13598</v>
      </c>
      <c r="E1220" s="164"/>
      <c r="F1220" s="164"/>
      <c r="G1220" s="163"/>
      <c r="H1220" s="163"/>
      <c r="I1220" s="163"/>
      <c r="J1220" s="163"/>
      <c r="K1220" s="164"/>
      <c r="L1220" s="164"/>
      <c r="M1220" s="163"/>
      <c r="N1220" s="163"/>
      <c r="O1220" s="163"/>
    </row>
    <row r="1221" spans="1:15">
      <c r="A1221" s="163"/>
      <c r="B1221" s="163"/>
      <c r="C1221" s="163"/>
      <c r="D1221" s="189" t="s">
        <v>13599</v>
      </c>
      <c r="E1221" s="164"/>
      <c r="F1221" s="164"/>
      <c r="G1221" s="163"/>
      <c r="H1221" s="163"/>
      <c r="I1221" s="163"/>
      <c r="J1221" s="163"/>
      <c r="K1221" s="164"/>
      <c r="L1221" s="164"/>
      <c r="M1221" s="163"/>
      <c r="N1221" s="163"/>
      <c r="O1221" s="163"/>
    </row>
    <row r="1222" spans="1:15">
      <c r="A1222" s="163"/>
      <c r="B1222" s="163"/>
      <c r="C1222" s="163"/>
      <c r="D1222" s="189" t="s">
        <v>13600</v>
      </c>
      <c r="E1222" s="164"/>
      <c r="F1222" s="164"/>
      <c r="G1222" s="163"/>
      <c r="H1222" s="163"/>
      <c r="I1222" s="163"/>
      <c r="J1222" s="163"/>
      <c r="K1222" s="164"/>
      <c r="L1222" s="164"/>
      <c r="M1222" s="163"/>
      <c r="N1222" s="163"/>
      <c r="O1222" s="163"/>
    </row>
    <row r="1223" spans="1:15">
      <c r="A1223" s="163"/>
      <c r="B1223" s="163"/>
      <c r="C1223" s="163"/>
      <c r="D1223" s="189" t="s">
        <v>13601</v>
      </c>
      <c r="E1223" s="164"/>
      <c r="F1223" s="164"/>
      <c r="G1223" s="163"/>
      <c r="H1223" s="163"/>
      <c r="I1223" s="163"/>
      <c r="J1223" s="163"/>
      <c r="K1223" s="164"/>
      <c r="L1223" s="164"/>
      <c r="M1223" s="163"/>
      <c r="N1223" s="163"/>
      <c r="O1223" s="163"/>
    </row>
    <row r="1224" spans="1:15">
      <c r="A1224" s="163"/>
      <c r="B1224" s="163"/>
      <c r="C1224" s="163"/>
      <c r="D1224" s="189" t="s">
        <v>13602</v>
      </c>
      <c r="E1224" s="164"/>
      <c r="F1224" s="164"/>
      <c r="G1224" s="163"/>
      <c r="H1224" s="163"/>
      <c r="I1224" s="163"/>
      <c r="J1224" s="163"/>
      <c r="K1224" s="164"/>
      <c r="L1224" s="164"/>
      <c r="M1224" s="163"/>
      <c r="N1224" s="163"/>
      <c r="O1224" s="163"/>
    </row>
    <row r="1225" spans="1:15">
      <c r="A1225" s="163"/>
      <c r="B1225" s="163"/>
      <c r="C1225" s="163"/>
      <c r="D1225" s="189" t="s">
        <v>13603</v>
      </c>
      <c r="E1225" s="164"/>
      <c r="F1225" s="164"/>
      <c r="G1225" s="163"/>
      <c r="H1225" s="163"/>
      <c r="I1225" s="163"/>
      <c r="J1225" s="163"/>
      <c r="K1225" s="164"/>
      <c r="L1225" s="164"/>
      <c r="M1225" s="163"/>
      <c r="N1225" s="163"/>
      <c r="O1225" s="163"/>
    </row>
    <row r="1226" spans="1:15">
      <c r="A1226" s="163"/>
      <c r="B1226" s="163"/>
      <c r="C1226" s="163"/>
      <c r="D1226" s="189" t="s">
        <v>13604</v>
      </c>
      <c r="E1226" s="164"/>
      <c r="F1226" s="164"/>
      <c r="G1226" s="163"/>
      <c r="H1226" s="163"/>
      <c r="I1226" s="163"/>
      <c r="J1226" s="163"/>
      <c r="K1226" s="164"/>
      <c r="L1226" s="164"/>
      <c r="M1226" s="163"/>
      <c r="N1226" s="163"/>
      <c r="O1226" s="163"/>
    </row>
    <row r="1227" spans="1:15">
      <c r="A1227" s="163"/>
      <c r="B1227" s="163"/>
      <c r="C1227" s="163"/>
      <c r="D1227" s="189" t="s">
        <v>13605</v>
      </c>
      <c r="E1227" s="164"/>
      <c r="F1227" s="164"/>
      <c r="G1227" s="163"/>
      <c r="H1227" s="163"/>
      <c r="I1227" s="163"/>
      <c r="J1227" s="163"/>
      <c r="K1227" s="164"/>
      <c r="L1227" s="164"/>
      <c r="M1227" s="163"/>
      <c r="N1227" s="163"/>
      <c r="O1227" s="163"/>
    </row>
    <row r="1228" spans="1:15">
      <c r="A1228" s="163"/>
      <c r="B1228" s="163"/>
      <c r="C1228" s="163"/>
      <c r="D1228" s="189" t="s">
        <v>13606</v>
      </c>
      <c r="E1228" s="164"/>
      <c r="F1228" s="164"/>
      <c r="G1228" s="163"/>
      <c r="H1228" s="163"/>
      <c r="I1228" s="163"/>
      <c r="J1228" s="163"/>
      <c r="K1228" s="164"/>
      <c r="L1228" s="164"/>
      <c r="M1228" s="163"/>
      <c r="N1228" s="163"/>
      <c r="O1228" s="163"/>
    </row>
    <row r="1229" spans="1:15">
      <c r="A1229" s="163"/>
      <c r="B1229" s="163"/>
      <c r="C1229" s="163"/>
      <c r="D1229" s="189" t="s">
        <v>13607</v>
      </c>
      <c r="E1229" s="164"/>
      <c r="F1229" s="164"/>
      <c r="G1229" s="163"/>
      <c r="H1229" s="163"/>
      <c r="I1229" s="163"/>
      <c r="J1229" s="163"/>
      <c r="K1229" s="164"/>
      <c r="L1229" s="164"/>
      <c r="M1229" s="163"/>
      <c r="N1229" s="163"/>
      <c r="O1229" s="163"/>
    </row>
    <row r="1230" spans="1:15">
      <c r="A1230" s="163"/>
      <c r="B1230" s="163"/>
      <c r="C1230" s="163"/>
      <c r="D1230" s="189" t="s">
        <v>13608</v>
      </c>
      <c r="E1230" s="164"/>
      <c r="F1230" s="164"/>
      <c r="G1230" s="163"/>
      <c r="H1230" s="163"/>
      <c r="I1230" s="163"/>
      <c r="J1230" s="163"/>
      <c r="K1230" s="164"/>
      <c r="L1230" s="164"/>
      <c r="M1230" s="163"/>
      <c r="N1230" s="163"/>
      <c r="O1230" s="163"/>
    </row>
    <row r="1231" spans="1:15">
      <c r="A1231" s="163"/>
      <c r="B1231" s="163"/>
      <c r="C1231" s="163"/>
      <c r="D1231" s="189" t="s">
        <v>13609</v>
      </c>
      <c r="E1231" s="164"/>
      <c r="F1231" s="164"/>
      <c r="G1231" s="163"/>
      <c r="H1231" s="163"/>
      <c r="I1231" s="163"/>
      <c r="J1231" s="163"/>
      <c r="K1231" s="164"/>
      <c r="L1231" s="164"/>
      <c r="M1231" s="163"/>
      <c r="N1231" s="163"/>
      <c r="O1231" s="163"/>
    </row>
    <row r="1232" spans="1:15">
      <c r="A1232" s="163"/>
      <c r="B1232" s="163"/>
      <c r="C1232" s="163"/>
      <c r="D1232" s="189" t="s">
        <v>13610</v>
      </c>
      <c r="E1232" s="164"/>
      <c r="F1232" s="164"/>
      <c r="G1232" s="163"/>
      <c r="H1232" s="163"/>
      <c r="I1232" s="163"/>
      <c r="J1232" s="163"/>
      <c r="K1232" s="164"/>
      <c r="L1232" s="164"/>
      <c r="M1232" s="163"/>
      <c r="N1232" s="163"/>
      <c r="O1232" s="163"/>
    </row>
    <row r="1233" spans="1:15">
      <c r="A1233" s="163"/>
      <c r="B1233" s="163"/>
      <c r="C1233" s="163"/>
      <c r="D1233" s="189" t="s">
        <v>13611</v>
      </c>
      <c r="E1233" s="164"/>
      <c r="F1233" s="164"/>
      <c r="G1233" s="163"/>
      <c r="H1233" s="163"/>
      <c r="I1233" s="163"/>
      <c r="J1233" s="163"/>
      <c r="K1233" s="164"/>
      <c r="L1233" s="164"/>
      <c r="M1233" s="163"/>
      <c r="N1233" s="163"/>
      <c r="O1233" s="163"/>
    </row>
    <row r="1234" spans="1:15">
      <c r="A1234" s="163"/>
      <c r="B1234" s="163"/>
      <c r="C1234" s="163"/>
      <c r="D1234" s="189" t="s">
        <v>13612</v>
      </c>
      <c r="E1234" s="164"/>
      <c r="F1234" s="164"/>
      <c r="G1234" s="163"/>
      <c r="H1234" s="163"/>
      <c r="I1234" s="163"/>
      <c r="J1234" s="163"/>
      <c r="K1234" s="164"/>
      <c r="L1234" s="164"/>
      <c r="M1234" s="163"/>
      <c r="N1234" s="163"/>
      <c r="O1234" s="163"/>
    </row>
    <row r="1235" spans="1:15">
      <c r="A1235" s="163"/>
      <c r="B1235" s="163"/>
      <c r="C1235" s="163"/>
      <c r="D1235" s="189" t="s">
        <v>13613</v>
      </c>
      <c r="E1235" s="164"/>
      <c r="F1235" s="164"/>
      <c r="G1235" s="163"/>
      <c r="H1235" s="163"/>
      <c r="I1235" s="163"/>
      <c r="J1235" s="163"/>
      <c r="K1235" s="164"/>
      <c r="L1235" s="164"/>
      <c r="M1235" s="163"/>
      <c r="N1235" s="163"/>
      <c r="O1235" s="163"/>
    </row>
    <row r="1236" spans="1:15">
      <c r="A1236" s="163"/>
      <c r="B1236" s="163"/>
      <c r="C1236" s="163"/>
      <c r="D1236" s="189" t="s">
        <v>13614</v>
      </c>
      <c r="E1236" s="164"/>
      <c r="F1236" s="164"/>
      <c r="G1236" s="163"/>
      <c r="H1236" s="163"/>
      <c r="I1236" s="163"/>
      <c r="J1236" s="163"/>
      <c r="K1236" s="164"/>
      <c r="L1236" s="164"/>
      <c r="M1236" s="163"/>
      <c r="N1236" s="163"/>
      <c r="O1236" s="163"/>
    </row>
    <row r="1237" spans="1:15">
      <c r="A1237" s="163"/>
      <c r="B1237" s="163"/>
      <c r="C1237" s="163"/>
      <c r="D1237" s="189" t="s">
        <v>13615</v>
      </c>
      <c r="E1237" s="164"/>
      <c r="F1237" s="164"/>
      <c r="G1237" s="163"/>
      <c r="H1237" s="163"/>
      <c r="I1237" s="163"/>
      <c r="J1237" s="163"/>
      <c r="K1237" s="164"/>
      <c r="L1237" s="164"/>
      <c r="M1237" s="163"/>
      <c r="N1237" s="163"/>
      <c r="O1237" s="163"/>
    </row>
    <row r="1238" spans="1:15">
      <c r="A1238" s="163"/>
      <c r="B1238" s="163"/>
      <c r="C1238" s="163"/>
      <c r="D1238" s="189" t="s">
        <v>13616</v>
      </c>
      <c r="E1238" s="164"/>
      <c r="F1238" s="164"/>
      <c r="G1238" s="163"/>
      <c r="H1238" s="163"/>
      <c r="I1238" s="163"/>
      <c r="J1238" s="163"/>
      <c r="K1238" s="164"/>
      <c r="L1238" s="164"/>
      <c r="M1238" s="163"/>
      <c r="N1238" s="163"/>
      <c r="O1238" s="163"/>
    </row>
    <row r="1239" spans="1:15">
      <c r="A1239" s="163"/>
      <c r="B1239" s="163"/>
      <c r="C1239" s="163"/>
      <c r="D1239" s="189" t="s">
        <v>13617</v>
      </c>
      <c r="E1239" s="164"/>
      <c r="F1239" s="164"/>
      <c r="G1239" s="163"/>
      <c r="H1239" s="163"/>
      <c r="I1239" s="163"/>
      <c r="J1239" s="163"/>
      <c r="K1239" s="164"/>
      <c r="L1239" s="164"/>
      <c r="M1239" s="163"/>
      <c r="N1239" s="163"/>
      <c r="O1239" s="163"/>
    </row>
    <row r="1240" spans="1:15">
      <c r="A1240" s="163"/>
      <c r="B1240" s="163"/>
      <c r="C1240" s="163"/>
      <c r="D1240" s="189" t="s">
        <v>13618</v>
      </c>
      <c r="E1240" s="164"/>
      <c r="F1240" s="164"/>
      <c r="G1240" s="163"/>
      <c r="H1240" s="163"/>
      <c r="I1240" s="163"/>
      <c r="J1240" s="163"/>
      <c r="K1240" s="164"/>
      <c r="L1240" s="164"/>
      <c r="M1240" s="163"/>
      <c r="N1240" s="163"/>
      <c r="O1240" s="163"/>
    </row>
    <row r="1241" spans="1:15">
      <c r="A1241" s="163"/>
      <c r="B1241" s="163"/>
      <c r="C1241" s="163"/>
      <c r="D1241" s="189" t="s">
        <v>13619</v>
      </c>
      <c r="E1241" s="164"/>
      <c r="F1241" s="164"/>
      <c r="G1241" s="163"/>
      <c r="H1241" s="163"/>
      <c r="I1241" s="163"/>
      <c r="J1241" s="163"/>
      <c r="K1241" s="164"/>
      <c r="L1241" s="164"/>
      <c r="M1241" s="163"/>
      <c r="N1241" s="163"/>
      <c r="O1241" s="163"/>
    </row>
    <row r="1242" spans="1:15">
      <c r="A1242" s="163"/>
      <c r="B1242" s="163"/>
      <c r="C1242" s="163"/>
      <c r="D1242" s="189" t="s">
        <v>13620</v>
      </c>
      <c r="E1242" s="164"/>
      <c r="F1242" s="164"/>
      <c r="G1242" s="163"/>
      <c r="H1242" s="163"/>
      <c r="I1242" s="163"/>
      <c r="J1242" s="163"/>
      <c r="K1242" s="164"/>
      <c r="L1242" s="164"/>
      <c r="M1242" s="163"/>
      <c r="N1242" s="163"/>
      <c r="O1242" s="163"/>
    </row>
    <row r="1243" spans="1:15">
      <c r="A1243" s="163"/>
      <c r="B1243" s="163"/>
      <c r="C1243" s="163"/>
      <c r="D1243" s="189" t="s">
        <v>13621</v>
      </c>
      <c r="E1243" s="164"/>
      <c r="F1243" s="164"/>
      <c r="G1243" s="163"/>
      <c r="H1243" s="163"/>
      <c r="I1243" s="163"/>
      <c r="J1243" s="163"/>
      <c r="K1243" s="164"/>
      <c r="L1243" s="164"/>
      <c r="M1243" s="163"/>
      <c r="N1243" s="163"/>
      <c r="O1243" s="163"/>
    </row>
    <row r="1244" spans="1:15">
      <c r="A1244" s="163"/>
      <c r="B1244" s="163"/>
      <c r="C1244" s="163"/>
      <c r="D1244" s="189" t="s">
        <v>13622</v>
      </c>
      <c r="E1244" s="164"/>
      <c r="F1244" s="164"/>
      <c r="G1244" s="163"/>
      <c r="H1244" s="163"/>
      <c r="I1244" s="163"/>
      <c r="J1244" s="163"/>
      <c r="K1244" s="164"/>
      <c r="L1244" s="164"/>
      <c r="M1244" s="163"/>
      <c r="N1244" s="163"/>
      <c r="O1244" s="163"/>
    </row>
    <row r="1245" spans="1:15">
      <c r="A1245" s="163"/>
      <c r="B1245" s="163"/>
      <c r="C1245" s="163"/>
      <c r="D1245" s="189" t="s">
        <v>13623</v>
      </c>
      <c r="E1245" s="164"/>
      <c r="F1245" s="164"/>
      <c r="G1245" s="163"/>
      <c r="H1245" s="163"/>
      <c r="I1245" s="163"/>
      <c r="J1245" s="163"/>
      <c r="K1245" s="164"/>
      <c r="L1245" s="164"/>
      <c r="M1245" s="163"/>
      <c r="N1245" s="163"/>
      <c r="O1245" s="163"/>
    </row>
    <row r="1246" spans="1:15">
      <c r="A1246" s="163"/>
      <c r="B1246" s="163"/>
      <c r="C1246" s="163"/>
      <c r="D1246" s="189" t="s">
        <v>13624</v>
      </c>
      <c r="E1246" s="164"/>
      <c r="F1246" s="164"/>
      <c r="G1246" s="163"/>
      <c r="H1246" s="163"/>
      <c r="I1246" s="163"/>
      <c r="J1246" s="163"/>
      <c r="K1246" s="164"/>
      <c r="L1246" s="164"/>
      <c r="M1246" s="163"/>
      <c r="N1246" s="163"/>
      <c r="O1246" s="163"/>
    </row>
    <row r="1247" spans="1:15">
      <c r="A1247" s="163"/>
      <c r="B1247" s="163"/>
      <c r="C1247" s="163"/>
      <c r="D1247" s="189" t="s">
        <v>13625</v>
      </c>
      <c r="E1247" s="164"/>
      <c r="F1247" s="164"/>
      <c r="G1247" s="163"/>
      <c r="H1247" s="163"/>
      <c r="I1247" s="163"/>
      <c r="J1247" s="163"/>
      <c r="K1247" s="164"/>
      <c r="L1247" s="164"/>
      <c r="M1247" s="163"/>
      <c r="N1247" s="163"/>
      <c r="O1247" s="163"/>
    </row>
    <row r="1248" spans="1:15">
      <c r="A1248" s="163"/>
      <c r="B1248" s="163"/>
      <c r="C1248" s="163"/>
      <c r="D1248" s="189" t="s">
        <v>13626</v>
      </c>
      <c r="E1248" s="164"/>
      <c r="F1248" s="164"/>
      <c r="G1248" s="163"/>
      <c r="H1248" s="163"/>
      <c r="I1248" s="163"/>
      <c r="J1248" s="163"/>
      <c r="K1248" s="164"/>
      <c r="L1248" s="164"/>
      <c r="M1248" s="163"/>
      <c r="N1248" s="163"/>
      <c r="O1248" s="163"/>
    </row>
    <row r="1249" spans="1:15">
      <c r="A1249" s="163"/>
      <c r="B1249" s="163"/>
      <c r="C1249" s="163"/>
      <c r="D1249" s="189" t="s">
        <v>13627</v>
      </c>
      <c r="E1249" s="164"/>
      <c r="F1249" s="164"/>
      <c r="G1249" s="163"/>
      <c r="H1249" s="163"/>
      <c r="I1249" s="163"/>
      <c r="J1249" s="163"/>
      <c r="K1249" s="164"/>
      <c r="L1249" s="164"/>
      <c r="M1249" s="163"/>
      <c r="N1249" s="163"/>
      <c r="O1249" s="163"/>
    </row>
    <row r="1250" spans="1:15">
      <c r="A1250" s="163"/>
      <c r="B1250" s="163"/>
      <c r="C1250" s="163"/>
      <c r="D1250" s="189" t="s">
        <v>13628</v>
      </c>
      <c r="E1250" s="164"/>
      <c r="F1250" s="164"/>
      <c r="G1250" s="163"/>
      <c r="H1250" s="163"/>
      <c r="I1250" s="163"/>
      <c r="J1250" s="163"/>
      <c r="K1250" s="164"/>
      <c r="L1250" s="164"/>
      <c r="M1250" s="163"/>
      <c r="N1250" s="163"/>
      <c r="O1250" s="163"/>
    </row>
    <row r="1251" spans="1:15">
      <c r="A1251" s="163"/>
      <c r="B1251" s="163"/>
      <c r="C1251" s="163"/>
      <c r="D1251" s="189" t="s">
        <v>13629</v>
      </c>
      <c r="E1251" s="164"/>
      <c r="F1251" s="164"/>
      <c r="G1251" s="163"/>
      <c r="H1251" s="163"/>
      <c r="I1251" s="163"/>
      <c r="J1251" s="163"/>
      <c r="K1251" s="164"/>
      <c r="L1251" s="164"/>
      <c r="M1251" s="163"/>
      <c r="N1251" s="163"/>
      <c r="O1251" s="163"/>
    </row>
    <row r="1252" spans="1:15">
      <c r="A1252" s="163"/>
      <c r="B1252" s="163"/>
      <c r="C1252" s="163"/>
      <c r="D1252" s="189" t="s">
        <v>13630</v>
      </c>
      <c r="E1252" s="164"/>
      <c r="F1252" s="164"/>
      <c r="G1252" s="163"/>
      <c r="H1252" s="163"/>
      <c r="I1252" s="163"/>
      <c r="J1252" s="163"/>
      <c r="K1252" s="164"/>
      <c r="L1252" s="164"/>
      <c r="M1252" s="163"/>
      <c r="N1252" s="163"/>
      <c r="O1252" s="163"/>
    </row>
    <row r="1253" spans="1:15">
      <c r="A1253" s="163"/>
      <c r="B1253" s="163"/>
      <c r="C1253" s="163"/>
      <c r="D1253" s="189" t="s">
        <v>13631</v>
      </c>
      <c r="E1253" s="164"/>
      <c r="F1253" s="164"/>
      <c r="G1253" s="163"/>
      <c r="H1253" s="163"/>
      <c r="I1253" s="163"/>
      <c r="J1253" s="163"/>
      <c r="K1253" s="164"/>
      <c r="L1253" s="164"/>
      <c r="M1253" s="163"/>
      <c r="N1253" s="163"/>
      <c r="O1253" s="163"/>
    </row>
    <row r="1254" spans="1:15">
      <c r="A1254" s="163"/>
      <c r="B1254" s="163"/>
      <c r="C1254" s="163"/>
      <c r="D1254" s="189" t="s">
        <v>13632</v>
      </c>
      <c r="E1254" s="164"/>
      <c r="F1254" s="164"/>
      <c r="G1254" s="163"/>
      <c r="H1254" s="163"/>
      <c r="I1254" s="163"/>
      <c r="J1254" s="163"/>
      <c r="K1254" s="164"/>
      <c r="L1254" s="164"/>
      <c r="M1254" s="163"/>
      <c r="N1254" s="163"/>
      <c r="O1254" s="163"/>
    </row>
    <row r="1255" spans="1:15">
      <c r="A1255" s="163"/>
      <c r="B1255" s="163"/>
      <c r="C1255" s="163"/>
      <c r="D1255" s="189" t="s">
        <v>13633</v>
      </c>
      <c r="E1255" s="164"/>
      <c r="F1255" s="164"/>
      <c r="G1255" s="163"/>
      <c r="H1255" s="163"/>
      <c r="I1255" s="163"/>
      <c r="J1255" s="163"/>
      <c r="K1255" s="164"/>
      <c r="L1255" s="164"/>
      <c r="M1255" s="163"/>
      <c r="N1255" s="163"/>
      <c r="O1255" s="163"/>
    </row>
    <row r="1256" spans="1:15">
      <c r="A1256" s="163"/>
      <c r="B1256" s="163"/>
      <c r="C1256" s="163"/>
      <c r="D1256" s="189" t="s">
        <v>13634</v>
      </c>
      <c r="E1256" s="164"/>
      <c r="F1256" s="164"/>
      <c r="G1256" s="163"/>
      <c r="H1256" s="163"/>
      <c r="I1256" s="163"/>
      <c r="J1256" s="163"/>
      <c r="K1256" s="164"/>
      <c r="L1256" s="164"/>
      <c r="M1256" s="163"/>
      <c r="N1256" s="163"/>
      <c r="O1256" s="163"/>
    </row>
    <row r="1257" spans="1:15">
      <c r="A1257" s="163"/>
      <c r="B1257" s="163"/>
      <c r="C1257" s="163"/>
      <c r="D1257" s="189" t="s">
        <v>13635</v>
      </c>
      <c r="E1257" s="164"/>
      <c r="F1257" s="164"/>
      <c r="G1257" s="163"/>
      <c r="H1257" s="163"/>
      <c r="I1257" s="163"/>
      <c r="J1257" s="163"/>
      <c r="K1257" s="164"/>
      <c r="L1257" s="164"/>
      <c r="M1257" s="163"/>
      <c r="N1257" s="163"/>
      <c r="O1257" s="163"/>
    </row>
    <row r="1258" spans="1:15">
      <c r="A1258" s="163"/>
      <c r="B1258" s="163"/>
      <c r="C1258" s="163"/>
      <c r="D1258" s="189" t="s">
        <v>13636</v>
      </c>
      <c r="E1258" s="164"/>
      <c r="F1258" s="164"/>
      <c r="G1258" s="163"/>
      <c r="H1258" s="163"/>
      <c r="I1258" s="163"/>
      <c r="J1258" s="163"/>
      <c r="K1258" s="164"/>
      <c r="L1258" s="164"/>
      <c r="M1258" s="163"/>
      <c r="N1258" s="163"/>
      <c r="O1258" s="163"/>
    </row>
    <row r="1259" spans="1:15">
      <c r="A1259" s="163"/>
      <c r="B1259" s="163"/>
      <c r="C1259" s="163"/>
      <c r="D1259" s="189" t="s">
        <v>13637</v>
      </c>
      <c r="E1259" s="164"/>
      <c r="F1259" s="164"/>
      <c r="G1259" s="163"/>
      <c r="H1259" s="163"/>
      <c r="I1259" s="163"/>
      <c r="J1259" s="163"/>
      <c r="K1259" s="164"/>
      <c r="L1259" s="164"/>
      <c r="M1259" s="163"/>
      <c r="N1259" s="163"/>
      <c r="O1259" s="163"/>
    </row>
    <row r="1260" spans="1:15">
      <c r="A1260" s="163"/>
      <c r="B1260" s="163"/>
      <c r="C1260" s="163"/>
      <c r="D1260" s="189" t="s">
        <v>13638</v>
      </c>
      <c r="E1260" s="164"/>
      <c r="F1260" s="164"/>
      <c r="G1260" s="163"/>
      <c r="H1260" s="163"/>
      <c r="I1260" s="163"/>
      <c r="J1260" s="163"/>
      <c r="K1260" s="164"/>
      <c r="L1260" s="164"/>
      <c r="M1260" s="163"/>
      <c r="N1260" s="163"/>
      <c r="O1260" s="163"/>
    </row>
    <row r="1261" spans="1:15">
      <c r="A1261" s="163"/>
      <c r="B1261" s="163"/>
      <c r="C1261" s="163"/>
      <c r="D1261" s="189" t="s">
        <v>13639</v>
      </c>
      <c r="E1261" s="164"/>
      <c r="F1261" s="164"/>
      <c r="G1261" s="163"/>
      <c r="H1261" s="163"/>
      <c r="I1261" s="163"/>
      <c r="J1261" s="163"/>
      <c r="K1261" s="164"/>
      <c r="L1261" s="164"/>
      <c r="M1261" s="163"/>
      <c r="N1261" s="163"/>
      <c r="O1261" s="163"/>
    </row>
    <row r="1262" spans="1:15">
      <c r="A1262" s="163"/>
      <c r="B1262" s="163"/>
      <c r="C1262" s="163"/>
      <c r="D1262" s="189" t="s">
        <v>13640</v>
      </c>
      <c r="E1262" s="164"/>
      <c r="F1262" s="164"/>
      <c r="G1262" s="163"/>
      <c r="H1262" s="163"/>
      <c r="I1262" s="163"/>
      <c r="J1262" s="163"/>
      <c r="K1262" s="164"/>
      <c r="L1262" s="164"/>
      <c r="M1262" s="163"/>
      <c r="N1262" s="163"/>
      <c r="O1262" s="163"/>
    </row>
    <row r="1263" spans="1:15">
      <c r="A1263" s="163"/>
      <c r="B1263" s="163"/>
      <c r="C1263" s="163"/>
      <c r="D1263" s="189" t="s">
        <v>13641</v>
      </c>
      <c r="E1263" s="164"/>
      <c r="F1263" s="164"/>
      <c r="G1263" s="163"/>
      <c r="H1263" s="163"/>
      <c r="I1263" s="163"/>
      <c r="J1263" s="163"/>
      <c r="K1263" s="164"/>
      <c r="L1263" s="164"/>
      <c r="M1263" s="163"/>
      <c r="N1263" s="163"/>
      <c r="O1263" s="163"/>
    </row>
    <row r="1264" spans="1:15">
      <c r="A1264" s="163"/>
      <c r="B1264" s="163"/>
      <c r="C1264" s="163"/>
      <c r="D1264" s="189" t="s">
        <v>13642</v>
      </c>
      <c r="E1264" s="164"/>
      <c r="F1264" s="164"/>
      <c r="G1264" s="163"/>
      <c r="H1264" s="163"/>
      <c r="I1264" s="163"/>
      <c r="J1264" s="163"/>
      <c r="K1264" s="164"/>
      <c r="L1264" s="164"/>
      <c r="M1264" s="163"/>
      <c r="N1264" s="163"/>
      <c r="O1264" s="163"/>
    </row>
    <row r="1265" spans="1:15">
      <c r="A1265" s="163"/>
      <c r="B1265" s="163"/>
      <c r="C1265" s="163"/>
      <c r="D1265" s="189" t="s">
        <v>13643</v>
      </c>
      <c r="E1265" s="164"/>
      <c r="F1265" s="164"/>
      <c r="G1265" s="163"/>
      <c r="H1265" s="163"/>
      <c r="I1265" s="163"/>
      <c r="J1265" s="163"/>
      <c r="K1265" s="164"/>
      <c r="L1265" s="164"/>
      <c r="M1265" s="163"/>
      <c r="N1265" s="163"/>
      <c r="O1265" s="163"/>
    </row>
    <row r="1266" spans="1:15">
      <c r="A1266" s="163"/>
      <c r="B1266" s="163"/>
      <c r="C1266" s="163"/>
      <c r="D1266" s="189" t="s">
        <v>13644</v>
      </c>
      <c r="E1266" s="164"/>
      <c r="F1266" s="164"/>
      <c r="G1266" s="163"/>
      <c r="H1266" s="163"/>
      <c r="I1266" s="163"/>
      <c r="J1266" s="163"/>
      <c r="K1266" s="164"/>
      <c r="L1266" s="164"/>
      <c r="M1266" s="163"/>
      <c r="N1266" s="163"/>
      <c r="O1266" s="163"/>
    </row>
    <row r="1267" spans="1:15">
      <c r="A1267" s="163"/>
      <c r="B1267" s="163"/>
      <c r="C1267" s="163"/>
      <c r="D1267" s="189" t="s">
        <v>13645</v>
      </c>
      <c r="E1267" s="164"/>
      <c r="F1267" s="164"/>
      <c r="G1267" s="163"/>
      <c r="H1267" s="163"/>
      <c r="I1267" s="163"/>
      <c r="J1267" s="163"/>
      <c r="K1267" s="164"/>
      <c r="L1267" s="164"/>
      <c r="M1267" s="163"/>
      <c r="N1267" s="163"/>
      <c r="O1267" s="163"/>
    </row>
    <row r="1268" spans="1:15">
      <c r="A1268" s="163"/>
      <c r="B1268" s="163"/>
      <c r="C1268" s="163"/>
      <c r="D1268" s="189" t="s">
        <v>13646</v>
      </c>
      <c r="E1268" s="164"/>
      <c r="F1268" s="164"/>
      <c r="G1268" s="163"/>
      <c r="H1268" s="163"/>
      <c r="I1268" s="163"/>
      <c r="J1268" s="163"/>
      <c r="K1268" s="164"/>
      <c r="L1268" s="164"/>
      <c r="M1268" s="163"/>
      <c r="N1268" s="163"/>
      <c r="O1268" s="163"/>
    </row>
    <row r="1269" spans="1:15">
      <c r="A1269" s="163"/>
      <c r="B1269" s="163"/>
      <c r="C1269" s="163"/>
      <c r="D1269" s="189" t="s">
        <v>13647</v>
      </c>
      <c r="E1269" s="164"/>
      <c r="F1269" s="164"/>
      <c r="G1269" s="163"/>
      <c r="H1269" s="163"/>
      <c r="I1269" s="163"/>
      <c r="J1269" s="163"/>
      <c r="K1269" s="164"/>
      <c r="L1269" s="164"/>
      <c r="M1269" s="163"/>
      <c r="N1269" s="163"/>
      <c r="O1269" s="163"/>
    </row>
    <row r="1270" spans="1:15">
      <c r="A1270" s="163"/>
      <c r="B1270" s="163"/>
      <c r="C1270" s="163"/>
      <c r="D1270" s="189" t="s">
        <v>13648</v>
      </c>
      <c r="E1270" s="164"/>
      <c r="F1270" s="164"/>
      <c r="G1270" s="163"/>
      <c r="H1270" s="163"/>
      <c r="I1270" s="163"/>
      <c r="J1270" s="163"/>
      <c r="K1270" s="164"/>
      <c r="L1270" s="164"/>
      <c r="M1270" s="163"/>
      <c r="N1270" s="163"/>
      <c r="O1270" s="163"/>
    </row>
    <row r="1271" spans="1:15">
      <c r="A1271" s="163"/>
      <c r="B1271" s="163"/>
      <c r="C1271" s="163"/>
      <c r="D1271" s="189" t="s">
        <v>13649</v>
      </c>
      <c r="E1271" s="164"/>
      <c r="F1271" s="164"/>
      <c r="G1271" s="163"/>
      <c r="H1271" s="163"/>
      <c r="I1271" s="163"/>
      <c r="J1271" s="163"/>
      <c r="K1271" s="164"/>
      <c r="L1271" s="164"/>
      <c r="M1271" s="163"/>
      <c r="N1271" s="163"/>
      <c r="O1271" s="163"/>
    </row>
    <row r="1272" spans="1:15">
      <c r="A1272" s="163"/>
      <c r="B1272" s="163"/>
      <c r="C1272" s="163"/>
      <c r="D1272" s="189" t="s">
        <v>13650</v>
      </c>
      <c r="E1272" s="164"/>
      <c r="F1272" s="164"/>
      <c r="G1272" s="163"/>
      <c r="H1272" s="163"/>
      <c r="I1272" s="163"/>
      <c r="J1272" s="163"/>
      <c r="K1272" s="164"/>
      <c r="L1272" s="164"/>
      <c r="M1272" s="163"/>
      <c r="N1272" s="163"/>
      <c r="O1272" s="163"/>
    </row>
    <row r="1273" spans="1:15">
      <c r="A1273" s="163"/>
      <c r="B1273" s="163"/>
      <c r="C1273" s="163"/>
      <c r="D1273" s="189" t="s">
        <v>13651</v>
      </c>
      <c r="E1273" s="164"/>
      <c r="F1273" s="164"/>
      <c r="G1273" s="163"/>
      <c r="H1273" s="163"/>
      <c r="I1273" s="163"/>
      <c r="J1273" s="163"/>
      <c r="K1273" s="164"/>
      <c r="L1273" s="164"/>
      <c r="M1273" s="163"/>
      <c r="N1273" s="163"/>
      <c r="O1273" s="163"/>
    </row>
    <row r="1274" spans="1:15">
      <c r="A1274" s="163"/>
      <c r="B1274" s="163"/>
      <c r="C1274" s="163"/>
      <c r="D1274" s="189" t="s">
        <v>13652</v>
      </c>
      <c r="E1274" s="164"/>
      <c r="F1274" s="164"/>
      <c r="G1274" s="163"/>
      <c r="H1274" s="163"/>
      <c r="I1274" s="163"/>
      <c r="J1274" s="163"/>
      <c r="K1274" s="164"/>
      <c r="L1274" s="164"/>
      <c r="M1274" s="163"/>
      <c r="N1274" s="163"/>
      <c r="O1274" s="163"/>
    </row>
    <row r="1275" spans="1:15">
      <c r="A1275" s="163"/>
      <c r="B1275" s="163"/>
      <c r="C1275" s="163"/>
      <c r="D1275" s="189" t="s">
        <v>13653</v>
      </c>
      <c r="E1275" s="164"/>
      <c r="F1275" s="164"/>
      <c r="G1275" s="163"/>
      <c r="H1275" s="163"/>
      <c r="I1275" s="163"/>
      <c r="J1275" s="163"/>
      <c r="K1275" s="164"/>
      <c r="L1275" s="164"/>
      <c r="M1275" s="163"/>
      <c r="N1275" s="163"/>
      <c r="O1275" s="163"/>
    </row>
    <row r="1276" spans="1:15">
      <c r="A1276" s="163"/>
      <c r="B1276" s="163"/>
      <c r="C1276" s="163"/>
      <c r="D1276" s="189" t="s">
        <v>13654</v>
      </c>
      <c r="E1276" s="164"/>
      <c r="F1276" s="164"/>
      <c r="G1276" s="163"/>
      <c r="H1276" s="163"/>
      <c r="I1276" s="163"/>
      <c r="J1276" s="163"/>
      <c r="K1276" s="164"/>
      <c r="L1276" s="164"/>
      <c r="M1276" s="163"/>
      <c r="N1276" s="163"/>
      <c r="O1276" s="163"/>
    </row>
    <row r="1277" spans="1:15">
      <c r="A1277" s="163"/>
      <c r="B1277" s="163"/>
      <c r="C1277" s="163"/>
      <c r="D1277" s="189" t="s">
        <v>13655</v>
      </c>
      <c r="E1277" s="164"/>
      <c r="F1277" s="164"/>
      <c r="G1277" s="163"/>
      <c r="H1277" s="163"/>
      <c r="I1277" s="163"/>
      <c r="J1277" s="163"/>
      <c r="K1277" s="164"/>
      <c r="L1277" s="164"/>
      <c r="M1277" s="163"/>
      <c r="N1277" s="163"/>
      <c r="O1277" s="163"/>
    </row>
    <row r="1278" spans="1:15">
      <c r="A1278" s="163"/>
      <c r="B1278" s="163"/>
      <c r="C1278" s="163"/>
      <c r="D1278" s="189" t="s">
        <v>13656</v>
      </c>
      <c r="E1278" s="164"/>
      <c r="F1278" s="164"/>
      <c r="G1278" s="163"/>
      <c r="H1278" s="163"/>
      <c r="I1278" s="163"/>
      <c r="J1278" s="163"/>
      <c r="K1278" s="164"/>
      <c r="L1278" s="164"/>
      <c r="M1278" s="163"/>
      <c r="N1278" s="163"/>
      <c r="O1278" s="163"/>
    </row>
    <row r="1279" spans="1:15">
      <c r="A1279" s="163"/>
      <c r="B1279" s="163"/>
      <c r="C1279" s="163"/>
      <c r="D1279" s="189" t="s">
        <v>13657</v>
      </c>
      <c r="E1279" s="164"/>
      <c r="F1279" s="164"/>
      <c r="G1279" s="163"/>
      <c r="H1279" s="163"/>
      <c r="I1279" s="163"/>
      <c r="J1279" s="163"/>
      <c r="K1279" s="164"/>
      <c r="L1279" s="164"/>
      <c r="M1279" s="163"/>
      <c r="N1279" s="163"/>
      <c r="O1279" s="163"/>
    </row>
    <row r="1280" spans="1:15">
      <c r="A1280" s="163"/>
      <c r="B1280" s="163"/>
      <c r="C1280" s="163"/>
      <c r="D1280" s="189" t="s">
        <v>13658</v>
      </c>
      <c r="E1280" s="164"/>
      <c r="F1280" s="164"/>
      <c r="G1280" s="163"/>
      <c r="H1280" s="163"/>
      <c r="I1280" s="163"/>
      <c r="J1280" s="163"/>
      <c r="K1280" s="164"/>
      <c r="L1280" s="164"/>
      <c r="M1280" s="163"/>
      <c r="N1280" s="163"/>
      <c r="O1280" s="163"/>
    </row>
    <row r="1281" spans="1:15">
      <c r="A1281" s="163"/>
      <c r="B1281" s="163"/>
      <c r="C1281" s="163"/>
      <c r="D1281" s="189" t="s">
        <v>13659</v>
      </c>
      <c r="E1281" s="164"/>
      <c r="F1281" s="164"/>
      <c r="G1281" s="163"/>
      <c r="H1281" s="163"/>
      <c r="I1281" s="163"/>
      <c r="J1281" s="163"/>
      <c r="K1281" s="164"/>
      <c r="L1281" s="164"/>
      <c r="M1281" s="163"/>
      <c r="N1281" s="163"/>
      <c r="O1281" s="163"/>
    </row>
    <row r="1282" spans="1:15">
      <c r="A1282" s="163"/>
      <c r="B1282" s="163"/>
      <c r="C1282" s="163"/>
      <c r="D1282" s="189" t="s">
        <v>13660</v>
      </c>
      <c r="E1282" s="164"/>
      <c r="F1282" s="164"/>
      <c r="G1282" s="163"/>
      <c r="H1282" s="163"/>
      <c r="I1282" s="163"/>
      <c r="J1282" s="163"/>
      <c r="K1282" s="164"/>
      <c r="L1282" s="164"/>
      <c r="M1282" s="163"/>
      <c r="N1282" s="163"/>
      <c r="O1282" s="163"/>
    </row>
    <row r="1283" spans="1:15">
      <c r="A1283" s="163"/>
      <c r="B1283" s="163"/>
      <c r="C1283" s="163"/>
      <c r="D1283" s="189" t="s">
        <v>13661</v>
      </c>
      <c r="E1283" s="164"/>
      <c r="F1283" s="164"/>
      <c r="G1283" s="163"/>
      <c r="H1283" s="163"/>
      <c r="I1283" s="163"/>
      <c r="J1283" s="163"/>
      <c r="K1283" s="164"/>
      <c r="L1283" s="164"/>
      <c r="M1283" s="163"/>
      <c r="N1283" s="163"/>
      <c r="O1283" s="163"/>
    </row>
    <row r="1284" spans="1:15">
      <c r="A1284" s="163"/>
      <c r="B1284" s="163"/>
      <c r="C1284" s="163"/>
      <c r="D1284" s="189" t="s">
        <v>13662</v>
      </c>
      <c r="E1284" s="164"/>
      <c r="F1284" s="164"/>
      <c r="G1284" s="163"/>
      <c r="H1284" s="163"/>
      <c r="I1284" s="163"/>
      <c r="J1284" s="163"/>
      <c r="K1284" s="164"/>
      <c r="L1284" s="164"/>
      <c r="M1284" s="163"/>
      <c r="N1284" s="163"/>
      <c r="O1284" s="163"/>
    </row>
    <row r="1285" spans="1:15">
      <c r="A1285" s="163"/>
      <c r="B1285" s="163"/>
      <c r="C1285" s="163"/>
      <c r="D1285" s="189" t="s">
        <v>13663</v>
      </c>
      <c r="E1285" s="164"/>
      <c r="F1285" s="164"/>
      <c r="G1285" s="163"/>
      <c r="H1285" s="163"/>
      <c r="I1285" s="163"/>
      <c r="J1285" s="163"/>
      <c r="K1285" s="164"/>
      <c r="L1285" s="164"/>
      <c r="M1285" s="163"/>
      <c r="N1285" s="163"/>
      <c r="O1285" s="163"/>
    </row>
    <row r="1286" spans="1:15">
      <c r="A1286" s="163"/>
      <c r="B1286" s="163"/>
      <c r="C1286" s="163"/>
      <c r="D1286" s="189" t="s">
        <v>13664</v>
      </c>
      <c r="E1286" s="164"/>
      <c r="F1286" s="164"/>
      <c r="G1286" s="163"/>
      <c r="H1286" s="163"/>
      <c r="I1286" s="163"/>
      <c r="J1286" s="163"/>
      <c r="K1286" s="164"/>
      <c r="L1286" s="164"/>
      <c r="M1286" s="163"/>
      <c r="N1286" s="163"/>
      <c r="O1286" s="163"/>
    </row>
    <row r="1287" spans="1:15">
      <c r="A1287" s="163"/>
      <c r="B1287" s="163"/>
      <c r="C1287" s="163"/>
      <c r="D1287" s="189" t="s">
        <v>13665</v>
      </c>
      <c r="E1287" s="164"/>
      <c r="F1287" s="164"/>
      <c r="G1287" s="163"/>
      <c r="H1287" s="163"/>
      <c r="I1287" s="163"/>
      <c r="J1287" s="163"/>
      <c r="K1287" s="164"/>
      <c r="L1287" s="164"/>
      <c r="M1287" s="163"/>
      <c r="N1287" s="163"/>
      <c r="O1287" s="163"/>
    </row>
    <row r="1288" spans="1:15">
      <c r="A1288" s="163"/>
      <c r="B1288" s="163"/>
      <c r="C1288" s="163"/>
      <c r="D1288" s="189" t="s">
        <v>13666</v>
      </c>
      <c r="E1288" s="164"/>
      <c r="F1288" s="164"/>
      <c r="G1288" s="163"/>
      <c r="H1288" s="163"/>
      <c r="I1288" s="163"/>
      <c r="J1288" s="163"/>
      <c r="K1288" s="164"/>
      <c r="L1288" s="164"/>
      <c r="M1288" s="163"/>
      <c r="N1288" s="163"/>
      <c r="O1288" s="163"/>
    </row>
    <row r="1289" spans="1:15">
      <c r="A1289" s="163"/>
      <c r="B1289" s="163"/>
      <c r="C1289" s="163"/>
      <c r="D1289" s="189" t="s">
        <v>13667</v>
      </c>
      <c r="E1289" s="164"/>
      <c r="F1289" s="164"/>
      <c r="G1289" s="163"/>
      <c r="H1289" s="163"/>
      <c r="I1289" s="163"/>
      <c r="J1289" s="163"/>
      <c r="K1289" s="164"/>
      <c r="L1289" s="164"/>
      <c r="M1289" s="163"/>
      <c r="N1289" s="163"/>
      <c r="O1289" s="163"/>
    </row>
    <row r="1290" spans="1:15">
      <c r="A1290" s="163"/>
      <c r="B1290" s="163"/>
      <c r="C1290" s="163"/>
      <c r="D1290" s="189" t="s">
        <v>13668</v>
      </c>
      <c r="E1290" s="164"/>
      <c r="F1290" s="164"/>
      <c r="G1290" s="163"/>
      <c r="H1290" s="163"/>
      <c r="I1290" s="163"/>
      <c r="J1290" s="163"/>
      <c r="K1290" s="164"/>
      <c r="L1290" s="164"/>
      <c r="M1290" s="163"/>
      <c r="N1290" s="163"/>
      <c r="O1290" s="163"/>
    </row>
    <row r="1291" spans="1:15">
      <c r="A1291" s="163"/>
      <c r="B1291" s="163"/>
      <c r="C1291" s="163"/>
      <c r="D1291" s="189" t="s">
        <v>13669</v>
      </c>
      <c r="E1291" s="164"/>
      <c r="F1291" s="164"/>
      <c r="G1291" s="163"/>
      <c r="H1291" s="163"/>
      <c r="I1291" s="163"/>
      <c r="J1291" s="163"/>
      <c r="K1291" s="164"/>
      <c r="L1291" s="164"/>
      <c r="M1291" s="163"/>
      <c r="N1291" s="163"/>
      <c r="O1291" s="163"/>
    </row>
    <row r="1292" spans="1:15">
      <c r="A1292" s="163"/>
      <c r="B1292" s="163"/>
      <c r="C1292" s="163"/>
      <c r="D1292" s="189" t="s">
        <v>13670</v>
      </c>
      <c r="E1292" s="164"/>
      <c r="F1292" s="164"/>
      <c r="G1292" s="163"/>
      <c r="H1292" s="163"/>
      <c r="I1292" s="163"/>
      <c r="J1292" s="163"/>
      <c r="K1292" s="164"/>
      <c r="L1292" s="164"/>
      <c r="M1292" s="163"/>
      <c r="N1292" s="163"/>
      <c r="O1292" s="163"/>
    </row>
    <row r="1293" spans="1:15">
      <c r="A1293" s="163"/>
      <c r="B1293" s="163"/>
      <c r="C1293" s="163"/>
      <c r="D1293" s="189" t="s">
        <v>13671</v>
      </c>
      <c r="E1293" s="164"/>
      <c r="F1293" s="164"/>
      <c r="G1293" s="163"/>
      <c r="H1293" s="163"/>
      <c r="I1293" s="163"/>
      <c r="J1293" s="163"/>
      <c r="K1293" s="164"/>
      <c r="L1293" s="164"/>
      <c r="M1293" s="163"/>
      <c r="N1293" s="163"/>
      <c r="O1293" s="163"/>
    </row>
    <row r="1294" spans="1:15">
      <c r="A1294" s="163"/>
      <c r="B1294" s="163"/>
      <c r="C1294" s="163"/>
      <c r="D1294" s="189" t="s">
        <v>13672</v>
      </c>
      <c r="E1294" s="164"/>
      <c r="F1294" s="164"/>
      <c r="G1294" s="163"/>
      <c r="H1294" s="163"/>
      <c r="I1294" s="163"/>
      <c r="J1294" s="163"/>
      <c r="K1294" s="164"/>
      <c r="L1294" s="164"/>
      <c r="M1294" s="163"/>
      <c r="N1294" s="163"/>
      <c r="O1294" s="163"/>
    </row>
    <row r="1295" spans="1:15">
      <c r="A1295" s="163"/>
      <c r="B1295" s="163"/>
      <c r="C1295" s="163"/>
      <c r="D1295" s="189" t="s">
        <v>13673</v>
      </c>
      <c r="E1295" s="164"/>
      <c r="F1295" s="164"/>
      <c r="G1295" s="163"/>
      <c r="H1295" s="163"/>
      <c r="I1295" s="163"/>
      <c r="J1295" s="163"/>
      <c r="K1295" s="164"/>
      <c r="L1295" s="164"/>
      <c r="M1295" s="163"/>
      <c r="N1295" s="163"/>
      <c r="O1295" s="163"/>
    </row>
    <row r="1296" spans="1:15">
      <c r="A1296" s="163"/>
      <c r="B1296" s="163"/>
      <c r="C1296" s="163"/>
      <c r="D1296" s="189" t="s">
        <v>13674</v>
      </c>
      <c r="E1296" s="164"/>
      <c r="F1296" s="164"/>
      <c r="G1296" s="163"/>
      <c r="H1296" s="163"/>
      <c r="I1296" s="163"/>
      <c r="J1296" s="163"/>
      <c r="K1296" s="164"/>
      <c r="L1296" s="164"/>
      <c r="M1296" s="163"/>
      <c r="N1296" s="163"/>
      <c r="O1296" s="163"/>
    </row>
    <row r="1297" spans="1:15">
      <c r="A1297" s="163"/>
      <c r="B1297" s="163"/>
      <c r="C1297" s="163"/>
      <c r="D1297" s="189" t="s">
        <v>13675</v>
      </c>
      <c r="E1297" s="164"/>
      <c r="F1297" s="164"/>
      <c r="G1297" s="163"/>
      <c r="H1297" s="163"/>
      <c r="I1297" s="163"/>
      <c r="J1297" s="163"/>
      <c r="K1297" s="164"/>
      <c r="L1297" s="164"/>
      <c r="M1297" s="163"/>
      <c r="N1297" s="163"/>
      <c r="O1297" s="163"/>
    </row>
    <row r="1298" spans="1:15">
      <c r="A1298" s="163"/>
      <c r="B1298" s="163"/>
      <c r="C1298" s="163"/>
      <c r="D1298" s="189" t="s">
        <v>13676</v>
      </c>
      <c r="E1298" s="164"/>
      <c r="F1298" s="164"/>
      <c r="G1298" s="163"/>
      <c r="H1298" s="163"/>
      <c r="I1298" s="163"/>
      <c r="J1298" s="163"/>
      <c r="K1298" s="164"/>
      <c r="L1298" s="164"/>
      <c r="M1298" s="163"/>
      <c r="N1298" s="163"/>
      <c r="O1298" s="163"/>
    </row>
    <row r="1299" spans="1:15">
      <c r="A1299" s="163"/>
      <c r="B1299" s="163"/>
      <c r="C1299" s="163"/>
      <c r="D1299" s="189" t="s">
        <v>13677</v>
      </c>
      <c r="E1299" s="164"/>
      <c r="F1299" s="164"/>
      <c r="G1299" s="163"/>
      <c r="H1299" s="163"/>
      <c r="I1299" s="163"/>
      <c r="J1299" s="163"/>
      <c r="K1299" s="164"/>
      <c r="L1299" s="164"/>
      <c r="M1299" s="163"/>
      <c r="N1299" s="163"/>
      <c r="O1299" s="163"/>
    </row>
    <row r="1300" spans="1:15">
      <c r="A1300" s="163"/>
      <c r="B1300" s="163"/>
      <c r="C1300" s="163"/>
      <c r="D1300" s="189" t="s">
        <v>13678</v>
      </c>
      <c r="E1300" s="164"/>
      <c r="F1300" s="164"/>
      <c r="G1300" s="163"/>
      <c r="H1300" s="163"/>
      <c r="I1300" s="163"/>
      <c r="J1300" s="163"/>
      <c r="K1300" s="164"/>
      <c r="L1300" s="164"/>
      <c r="M1300" s="163"/>
      <c r="N1300" s="163"/>
      <c r="O1300" s="163"/>
    </row>
    <row r="1301" spans="1:15">
      <c r="A1301" s="163"/>
      <c r="B1301" s="163"/>
      <c r="C1301" s="163"/>
      <c r="D1301" s="189" t="s">
        <v>13679</v>
      </c>
      <c r="E1301" s="164"/>
      <c r="F1301" s="164"/>
      <c r="G1301" s="163"/>
      <c r="H1301" s="163"/>
      <c r="I1301" s="163"/>
      <c r="J1301" s="163"/>
      <c r="K1301" s="164"/>
      <c r="L1301" s="164"/>
      <c r="M1301" s="163"/>
      <c r="N1301" s="163"/>
      <c r="O1301" s="163"/>
    </row>
    <row r="1302" spans="1:15">
      <c r="A1302" s="163"/>
      <c r="B1302" s="163"/>
      <c r="C1302" s="163"/>
      <c r="D1302" s="189" t="s">
        <v>13680</v>
      </c>
      <c r="E1302" s="164"/>
      <c r="F1302" s="164"/>
      <c r="G1302" s="163"/>
      <c r="H1302" s="163"/>
      <c r="I1302" s="163"/>
      <c r="J1302" s="163"/>
      <c r="K1302" s="164"/>
      <c r="L1302" s="164"/>
      <c r="M1302" s="163"/>
      <c r="N1302" s="163"/>
      <c r="O1302" s="163"/>
    </row>
    <row r="1303" spans="1:15">
      <c r="A1303" s="163"/>
      <c r="B1303" s="163"/>
      <c r="C1303" s="163"/>
      <c r="D1303" s="189" t="s">
        <v>13681</v>
      </c>
      <c r="E1303" s="164"/>
      <c r="F1303" s="164"/>
      <c r="G1303" s="163"/>
      <c r="H1303" s="163"/>
      <c r="I1303" s="163"/>
      <c r="J1303" s="163"/>
      <c r="K1303" s="164"/>
      <c r="L1303" s="164"/>
      <c r="M1303" s="163"/>
      <c r="N1303" s="163"/>
      <c r="O1303" s="163"/>
    </row>
    <row r="1304" spans="1:15">
      <c r="A1304" s="163"/>
      <c r="B1304" s="163"/>
      <c r="C1304" s="163"/>
      <c r="D1304" s="189" t="s">
        <v>13682</v>
      </c>
      <c r="E1304" s="164"/>
      <c r="F1304" s="164"/>
      <c r="G1304" s="163"/>
      <c r="H1304" s="163"/>
      <c r="I1304" s="163"/>
      <c r="J1304" s="163"/>
      <c r="K1304" s="164"/>
      <c r="L1304" s="164"/>
      <c r="M1304" s="163"/>
      <c r="N1304" s="163"/>
      <c r="O1304" s="163"/>
    </row>
    <row r="1305" spans="1:15">
      <c r="A1305" s="163"/>
      <c r="B1305" s="163"/>
      <c r="C1305" s="163"/>
      <c r="D1305" s="189" t="s">
        <v>13683</v>
      </c>
      <c r="E1305" s="164"/>
      <c r="F1305" s="164"/>
      <c r="G1305" s="163"/>
      <c r="H1305" s="163"/>
      <c r="I1305" s="163"/>
      <c r="J1305" s="163"/>
      <c r="K1305" s="164"/>
      <c r="L1305" s="164"/>
      <c r="M1305" s="163"/>
      <c r="N1305" s="163"/>
      <c r="O1305" s="163"/>
    </row>
    <row r="1306" spans="1:15">
      <c r="A1306" s="163"/>
      <c r="B1306" s="163"/>
      <c r="C1306" s="163"/>
      <c r="D1306" s="189" t="s">
        <v>13684</v>
      </c>
      <c r="E1306" s="164"/>
      <c r="F1306" s="164"/>
      <c r="G1306" s="163"/>
      <c r="H1306" s="163"/>
      <c r="I1306" s="163"/>
      <c r="J1306" s="163"/>
      <c r="K1306" s="164"/>
      <c r="L1306" s="164"/>
      <c r="M1306" s="163"/>
      <c r="N1306" s="163"/>
      <c r="O1306" s="163"/>
    </row>
    <row r="1307" spans="1:15">
      <c r="A1307" s="163"/>
      <c r="B1307" s="163"/>
      <c r="C1307" s="163"/>
      <c r="D1307" s="189" t="s">
        <v>13685</v>
      </c>
      <c r="E1307" s="164"/>
      <c r="F1307" s="164"/>
      <c r="G1307" s="163"/>
      <c r="H1307" s="163"/>
      <c r="I1307" s="163"/>
      <c r="J1307" s="163"/>
      <c r="K1307" s="164"/>
      <c r="L1307" s="164"/>
      <c r="M1307" s="163"/>
      <c r="N1307" s="163"/>
      <c r="O1307" s="163"/>
    </row>
    <row r="1308" spans="1:15">
      <c r="A1308" s="163"/>
      <c r="B1308" s="163"/>
      <c r="C1308" s="163"/>
      <c r="D1308" s="189" t="s">
        <v>13686</v>
      </c>
      <c r="E1308" s="164"/>
      <c r="F1308" s="164"/>
      <c r="G1308" s="163"/>
      <c r="H1308" s="163"/>
      <c r="I1308" s="163"/>
      <c r="J1308" s="163"/>
      <c r="K1308" s="164"/>
      <c r="L1308" s="164"/>
      <c r="M1308" s="163"/>
      <c r="N1308" s="163"/>
      <c r="O1308" s="163"/>
    </row>
    <row r="1309" spans="1:15">
      <c r="A1309" s="163"/>
      <c r="B1309" s="163"/>
      <c r="C1309" s="163"/>
      <c r="D1309" s="189" t="s">
        <v>13687</v>
      </c>
      <c r="E1309" s="164"/>
      <c r="F1309" s="164"/>
      <c r="G1309" s="163"/>
      <c r="H1309" s="163"/>
      <c r="I1309" s="163"/>
      <c r="J1309" s="163"/>
      <c r="K1309" s="164"/>
      <c r="L1309" s="164"/>
      <c r="M1309" s="163"/>
      <c r="N1309" s="163"/>
      <c r="O1309" s="163"/>
    </row>
    <row r="1310" spans="1:15">
      <c r="A1310" s="163"/>
      <c r="B1310" s="163"/>
      <c r="C1310" s="163"/>
      <c r="D1310" s="189" t="s">
        <v>13688</v>
      </c>
      <c r="E1310" s="164"/>
      <c r="F1310" s="164"/>
      <c r="G1310" s="163"/>
      <c r="H1310" s="163"/>
      <c r="I1310" s="163"/>
      <c r="J1310" s="163"/>
      <c r="K1310" s="164"/>
      <c r="L1310" s="164"/>
      <c r="M1310" s="163"/>
      <c r="N1310" s="163"/>
      <c r="O1310" s="163"/>
    </row>
    <row r="1311" spans="1:15">
      <c r="A1311" s="163"/>
      <c r="B1311" s="163"/>
      <c r="C1311" s="163"/>
      <c r="D1311" s="189" t="s">
        <v>13689</v>
      </c>
      <c r="E1311" s="164"/>
      <c r="F1311" s="164"/>
      <c r="G1311" s="163"/>
      <c r="H1311" s="163"/>
      <c r="I1311" s="163"/>
      <c r="J1311" s="163"/>
      <c r="K1311" s="164"/>
      <c r="L1311" s="164"/>
      <c r="M1311" s="163"/>
      <c r="N1311" s="163"/>
      <c r="O1311" s="163"/>
    </row>
    <row r="1312" spans="1:15">
      <c r="A1312" s="163"/>
      <c r="B1312" s="163"/>
      <c r="C1312" s="163"/>
      <c r="D1312" s="189" t="s">
        <v>13690</v>
      </c>
      <c r="E1312" s="164"/>
      <c r="F1312" s="164"/>
      <c r="G1312" s="163"/>
      <c r="H1312" s="163"/>
      <c r="I1312" s="163"/>
      <c r="J1312" s="163"/>
      <c r="K1312" s="164"/>
      <c r="L1312" s="164"/>
      <c r="M1312" s="163"/>
      <c r="N1312" s="163"/>
      <c r="O1312" s="163"/>
    </row>
    <row r="1313" spans="1:15">
      <c r="A1313" s="163"/>
      <c r="B1313" s="163"/>
      <c r="C1313" s="163"/>
      <c r="D1313" s="189" t="s">
        <v>13691</v>
      </c>
      <c r="E1313" s="164"/>
      <c r="F1313" s="164"/>
      <c r="G1313" s="163"/>
      <c r="H1313" s="163"/>
      <c r="I1313" s="163"/>
      <c r="J1313" s="163"/>
      <c r="K1313" s="164"/>
      <c r="L1313" s="164"/>
      <c r="M1313" s="163"/>
      <c r="N1313" s="163"/>
      <c r="O1313" s="163"/>
    </row>
    <row r="1314" spans="1:15">
      <c r="A1314" s="163"/>
      <c r="B1314" s="163"/>
      <c r="C1314" s="163"/>
      <c r="D1314" s="189" t="s">
        <v>13692</v>
      </c>
      <c r="E1314" s="164"/>
      <c r="F1314" s="164"/>
      <c r="G1314" s="163"/>
      <c r="H1314" s="163"/>
      <c r="I1314" s="163"/>
      <c r="J1314" s="163"/>
      <c r="K1314" s="164"/>
      <c r="L1314" s="164"/>
      <c r="M1314" s="163"/>
      <c r="N1314" s="163"/>
      <c r="O1314" s="163"/>
    </row>
    <row r="1315" spans="1:15">
      <c r="A1315" s="163"/>
      <c r="B1315" s="163"/>
      <c r="C1315" s="163"/>
      <c r="D1315" s="189" t="s">
        <v>13693</v>
      </c>
      <c r="E1315" s="164"/>
      <c r="F1315" s="164"/>
      <c r="G1315" s="163"/>
      <c r="H1315" s="163"/>
      <c r="I1315" s="163"/>
      <c r="J1315" s="163"/>
      <c r="K1315" s="164"/>
      <c r="L1315" s="164"/>
      <c r="M1315" s="163"/>
      <c r="N1315" s="163"/>
      <c r="O1315" s="163"/>
    </row>
    <row r="1316" spans="1:15">
      <c r="A1316" s="163"/>
      <c r="B1316" s="163"/>
      <c r="C1316" s="163"/>
      <c r="D1316" s="189" t="s">
        <v>13694</v>
      </c>
      <c r="E1316" s="164"/>
      <c r="F1316" s="164"/>
      <c r="G1316" s="163"/>
      <c r="H1316" s="163"/>
      <c r="I1316" s="163"/>
      <c r="J1316" s="163"/>
      <c r="K1316" s="164"/>
      <c r="L1316" s="164"/>
      <c r="M1316" s="163"/>
      <c r="N1316" s="163"/>
      <c r="O1316" s="163"/>
    </row>
    <row r="1317" spans="1:15">
      <c r="A1317" s="163"/>
      <c r="B1317" s="163"/>
      <c r="C1317" s="163"/>
      <c r="D1317" s="189" t="s">
        <v>13695</v>
      </c>
      <c r="E1317" s="164"/>
      <c r="F1317" s="164"/>
      <c r="G1317" s="163"/>
      <c r="H1317" s="163"/>
      <c r="I1317" s="163"/>
      <c r="J1317" s="163"/>
      <c r="K1317" s="164"/>
      <c r="L1317" s="164"/>
      <c r="M1317" s="163"/>
      <c r="N1317" s="163"/>
      <c r="O1317" s="163"/>
    </row>
    <row r="1318" spans="1:15">
      <c r="A1318" s="163"/>
      <c r="B1318" s="163"/>
      <c r="C1318" s="163"/>
      <c r="D1318" s="189" t="s">
        <v>13696</v>
      </c>
      <c r="E1318" s="164"/>
      <c r="F1318" s="164"/>
      <c r="G1318" s="163"/>
      <c r="H1318" s="163"/>
      <c r="I1318" s="163"/>
      <c r="J1318" s="163"/>
      <c r="K1318" s="164"/>
      <c r="L1318" s="164"/>
      <c r="M1318" s="163"/>
      <c r="N1318" s="163"/>
      <c r="O1318" s="163"/>
    </row>
    <row r="1319" spans="1:15">
      <c r="A1319" s="163"/>
      <c r="B1319" s="163"/>
      <c r="C1319" s="163"/>
      <c r="D1319" s="189" t="s">
        <v>13697</v>
      </c>
      <c r="E1319" s="164"/>
      <c r="F1319" s="164"/>
      <c r="G1319" s="163"/>
      <c r="H1319" s="163"/>
      <c r="I1319" s="163"/>
      <c r="J1319" s="163"/>
      <c r="K1319" s="164"/>
      <c r="L1319" s="164"/>
      <c r="M1319" s="163"/>
      <c r="N1319" s="163"/>
      <c r="O1319" s="163"/>
    </row>
    <row r="1320" spans="1:15">
      <c r="A1320" s="163"/>
      <c r="B1320" s="163"/>
      <c r="C1320" s="163"/>
      <c r="D1320" s="189" t="s">
        <v>13698</v>
      </c>
      <c r="E1320" s="164"/>
      <c r="F1320" s="164"/>
      <c r="G1320" s="163"/>
      <c r="H1320" s="163"/>
      <c r="I1320" s="163"/>
      <c r="J1320" s="163"/>
      <c r="K1320" s="164"/>
      <c r="L1320" s="164"/>
      <c r="M1320" s="163"/>
      <c r="N1320" s="163"/>
      <c r="O1320" s="163"/>
    </row>
    <row r="1321" spans="1:15">
      <c r="A1321" s="163"/>
      <c r="B1321" s="163"/>
      <c r="C1321" s="163"/>
      <c r="D1321" s="189" t="s">
        <v>13699</v>
      </c>
      <c r="E1321" s="164"/>
      <c r="F1321" s="164"/>
      <c r="G1321" s="163"/>
      <c r="H1321" s="163"/>
      <c r="I1321" s="163"/>
      <c r="J1321" s="163"/>
      <c r="K1321" s="164"/>
      <c r="L1321" s="164"/>
      <c r="M1321" s="163"/>
      <c r="N1321" s="163"/>
      <c r="O1321" s="163"/>
    </row>
    <row r="1322" spans="1:15">
      <c r="A1322" s="163"/>
      <c r="B1322" s="163"/>
      <c r="C1322" s="163"/>
      <c r="D1322" s="189" t="s">
        <v>13700</v>
      </c>
      <c r="E1322" s="164"/>
      <c r="F1322" s="164"/>
      <c r="G1322" s="163"/>
      <c r="H1322" s="163"/>
      <c r="I1322" s="163"/>
      <c r="J1322" s="163"/>
      <c r="K1322" s="164"/>
      <c r="L1322" s="164"/>
      <c r="M1322" s="163"/>
      <c r="N1322" s="163"/>
      <c r="O1322" s="163"/>
    </row>
    <row r="1323" spans="1:15">
      <c r="A1323" s="163"/>
      <c r="B1323" s="163"/>
      <c r="C1323" s="163"/>
      <c r="D1323" s="189" t="s">
        <v>13701</v>
      </c>
      <c r="E1323" s="164"/>
      <c r="F1323" s="164"/>
      <c r="G1323" s="163"/>
      <c r="H1323" s="163"/>
      <c r="I1323" s="163"/>
      <c r="J1323" s="163"/>
      <c r="K1323" s="164"/>
      <c r="L1323" s="164"/>
      <c r="M1323" s="163"/>
      <c r="N1323" s="163"/>
      <c r="O1323" s="163"/>
    </row>
    <row r="1324" spans="1:15">
      <c r="A1324" s="163"/>
      <c r="B1324" s="163"/>
      <c r="C1324" s="163"/>
      <c r="D1324" s="189" t="s">
        <v>13702</v>
      </c>
      <c r="E1324" s="164"/>
      <c r="F1324" s="164"/>
      <c r="G1324" s="163"/>
      <c r="H1324" s="163"/>
      <c r="I1324" s="163"/>
      <c r="J1324" s="163"/>
      <c r="K1324" s="164"/>
      <c r="L1324" s="164"/>
      <c r="M1324" s="163"/>
      <c r="N1324" s="163"/>
      <c r="O1324" s="163"/>
    </row>
    <row r="1325" spans="1:15">
      <c r="A1325" s="163"/>
      <c r="B1325" s="163"/>
      <c r="C1325" s="163"/>
      <c r="D1325" s="189" t="s">
        <v>13703</v>
      </c>
      <c r="E1325" s="164"/>
      <c r="F1325" s="164"/>
      <c r="G1325" s="163"/>
      <c r="H1325" s="163"/>
      <c r="I1325" s="163"/>
      <c r="J1325" s="163"/>
      <c r="K1325" s="164"/>
      <c r="L1325" s="164"/>
      <c r="M1325" s="163"/>
      <c r="N1325" s="163"/>
      <c r="O1325" s="163"/>
    </row>
    <row r="1326" spans="1:15">
      <c r="A1326" s="163"/>
      <c r="B1326" s="163"/>
      <c r="C1326" s="163"/>
      <c r="D1326" s="189" t="s">
        <v>13704</v>
      </c>
      <c r="E1326" s="164"/>
      <c r="F1326" s="164"/>
      <c r="G1326" s="163"/>
      <c r="H1326" s="163"/>
      <c r="I1326" s="163"/>
      <c r="J1326" s="163"/>
      <c r="K1326" s="164"/>
      <c r="L1326" s="164"/>
      <c r="M1326" s="163"/>
      <c r="N1326" s="163"/>
      <c r="O1326" s="163"/>
    </row>
    <row r="1327" spans="1:15">
      <c r="A1327" s="163"/>
      <c r="B1327" s="163"/>
      <c r="C1327" s="163"/>
      <c r="D1327" s="189" t="s">
        <v>13705</v>
      </c>
      <c r="E1327" s="164"/>
      <c r="F1327" s="164"/>
      <c r="G1327" s="163"/>
      <c r="H1327" s="163"/>
      <c r="I1327" s="163"/>
      <c r="J1327" s="163"/>
      <c r="K1327" s="164"/>
      <c r="L1327" s="164"/>
      <c r="M1327" s="163"/>
      <c r="N1327" s="163"/>
      <c r="O1327" s="163"/>
    </row>
    <row r="1328" spans="1:15">
      <c r="A1328" s="163"/>
      <c r="B1328" s="163"/>
      <c r="C1328" s="163"/>
      <c r="D1328" s="189" t="s">
        <v>13706</v>
      </c>
      <c r="E1328" s="164"/>
      <c r="F1328" s="164"/>
      <c r="G1328" s="163"/>
      <c r="H1328" s="163"/>
      <c r="I1328" s="163"/>
      <c r="J1328" s="163"/>
      <c r="K1328" s="164"/>
      <c r="L1328" s="164"/>
      <c r="M1328" s="163"/>
      <c r="N1328" s="163"/>
      <c r="O1328" s="163"/>
    </row>
    <row r="1329" spans="1:15">
      <c r="A1329" s="163"/>
      <c r="B1329" s="163"/>
      <c r="C1329" s="163"/>
      <c r="D1329" s="189" t="s">
        <v>13707</v>
      </c>
      <c r="E1329" s="164"/>
      <c r="F1329" s="164"/>
      <c r="G1329" s="163"/>
      <c r="H1329" s="163"/>
      <c r="I1329" s="163"/>
      <c r="J1329" s="163"/>
      <c r="K1329" s="164"/>
      <c r="L1329" s="164"/>
      <c r="M1329" s="163"/>
      <c r="N1329" s="163"/>
      <c r="O1329" s="163"/>
    </row>
    <row r="1330" spans="1:15">
      <c r="A1330" s="163"/>
      <c r="B1330" s="163"/>
      <c r="C1330" s="163"/>
      <c r="D1330" s="189" t="s">
        <v>13708</v>
      </c>
      <c r="E1330" s="164"/>
      <c r="F1330" s="164"/>
      <c r="G1330" s="163"/>
      <c r="H1330" s="163"/>
      <c r="I1330" s="163"/>
      <c r="J1330" s="163"/>
      <c r="K1330" s="164"/>
      <c r="L1330" s="164"/>
      <c r="M1330" s="163"/>
      <c r="N1330" s="163"/>
      <c r="O1330" s="163"/>
    </row>
    <row r="1331" spans="1:15">
      <c r="A1331" s="163"/>
      <c r="B1331" s="163"/>
      <c r="C1331" s="163"/>
      <c r="D1331" s="163"/>
      <c r="E1331" s="164"/>
      <c r="F1331" s="164"/>
      <c r="G1331" s="163"/>
      <c r="H1331" s="163"/>
      <c r="I1331" s="163"/>
      <c r="J1331" s="163"/>
      <c r="K1331" s="164"/>
      <c r="L1331" s="164"/>
      <c r="M1331" s="163"/>
      <c r="N1331" s="163"/>
      <c r="O1331" s="163"/>
    </row>
    <row r="1332" spans="1:15">
      <c r="A1332" s="163"/>
      <c r="B1332" s="163"/>
      <c r="C1332" s="163"/>
      <c r="D1332" s="163"/>
      <c r="E1332" s="164"/>
      <c r="F1332" s="164"/>
      <c r="G1332" s="163"/>
      <c r="H1332" s="163"/>
      <c r="I1332" s="163"/>
      <c r="J1332" s="163"/>
      <c r="K1332" s="164"/>
      <c r="L1332" s="164"/>
      <c r="M1332" s="163"/>
      <c r="N1332" s="163"/>
      <c r="O1332" s="163"/>
    </row>
    <row r="1333" spans="1:15">
      <c r="A1333" s="163"/>
      <c r="B1333" s="163"/>
      <c r="C1333" s="163"/>
      <c r="D1333" s="163"/>
      <c r="E1333" s="164"/>
      <c r="F1333" s="164"/>
      <c r="G1333" s="163"/>
      <c r="H1333" s="163"/>
      <c r="I1333" s="163"/>
      <c r="J1333" s="163"/>
      <c r="K1333" s="164"/>
      <c r="L1333" s="164"/>
      <c r="M1333" s="163"/>
      <c r="N1333" s="163"/>
      <c r="O1333" s="163"/>
    </row>
    <row r="1334" spans="1:15">
      <c r="A1334" s="163"/>
      <c r="B1334" s="163"/>
      <c r="C1334" s="163"/>
      <c r="D1334" s="163"/>
      <c r="E1334" s="164"/>
      <c r="F1334" s="164"/>
      <c r="G1334" s="163"/>
      <c r="H1334" s="163"/>
      <c r="I1334" s="163"/>
      <c r="J1334" s="163"/>
      <c r="K1334" s="164"/>
      <c r="L1334" s="164"/>
      <c r="M1334" s="163"/>
      <c r="N1334" s="163"/>
      <c r="O1334" s="163"/>
    </row>
    <row r="1335" spans="1:15">
      <c r="A1335" s="163"/>
      <c r="B1335" s="163"/>
      <c r="C1335" s="163"/>
      <c r="D1335" s="163"/>
      <c r="E1335" s="164"/>
      <c r="F1335" s="164"/>
      <c r="G1335" s="163"/>
      <c r="H1335" s="163"/>
      <c r="I1335" s="163"/>
      <c r="J1335" s="163"/>
      <c r="K1335" s="164"/>
      <c r="L1335" s="164"/>
      <c r="M1335" s="163"/>
      <c r="N1335" s="163"/>
      <c r="O1335" s="163"/>
    </row>
    <row r="1336" spans="1:15">
      <c r="A1336" s="163"/>
      <c r="B1336" s="163"/>
      <c r="C1336" s="163"/>
      <c r="D1336" s="163"/>
      <c r="E1336" s="164"/>
      <c r="F1336" s="164"/>
      <c r="G1336" s="163"/>
      <c r="H1336" s="163"/>
      <c r="I1336" s="163"/>
      <c r="J1336" s="163"/>
      <c r="K1336" s="164"/>
      <c r="L1336" s="164"/>
      <c r="M1336" s="163"/>
      <c r="N1336" s="163"/>
      <c r="O1336" s="163"/>
    </row>
    <row r="1337" spans="1:15">
      <c r="A1337" s="163"/>
      <c r="B1337" s="163"/>
      <c r="C1337" s="163"/>
      <c r="D1337" s="163"/>
      <c r="E1337" s="164"/>
      <c r="F1337" s="164"/>
      <c r="G1337" s="163"/>
      <c r="H1337" s="163"/>
      <c r="I1337" s="163"/>
      <c r="J1337" s="163"/>
      <c r="K1337" s="164"/>
      <c r="L1337" s="164"/>
      <c r="M1337" s="163"/>
      <c r="N1337" s="163"/>
      <c r="O1337" s="163"/>
    </row>
    <row r="1338" spans="1:15">
      <c r="A1338" s="163"/>
      <c r="B1338" s="163"/>
      <c r="C1338" s="163"/>
      <c r="D1338" s="163"/>
      <c r="E1338" s="164"/>
      <c r="F1338" s="164"/>
      <c r="G1338" s="163"/>
      <c r="H1338" s="163"/>
      <c r="I1338" s="163"/>
      <c r="J1338" s="163"/>
      <c r="K1338" s="164"/>
      <c r="L1338" s="164"/>
      <c r="M1338" s="163"/>
      <c r="N1338" s="163"/>
      <c r="O1338" s="163"/>
    </row>
    <row r="1339" spans="1:15">
      <c r="A1339" s="163"/>
      <c r="B1339" s="163"/>
      <c r="C1339" s="163"/>
      <c r="D1339" s="163"/>
      <c r="E1339" s="164"/>
      <c r="F1339" s="164"/>
      <c r="G1339" s="163"/>
      <c r="H1339" s="163"/>
      <c r="I1339" s="163"/>
      <c r="J1339" s="163"/>
      <c r="K1339" s="164"/>
      <c r="L1339" s="164"/>
      <c r="M1339" s="163"/>
      <c r="N1339" s="163"/>
      <c r="O1339" s="163"/>
    </row>
    <row r="1340" spans="1:15">
      <c r="A1340" s="163"/>
      <c r="B1340" s="163"/>
      <c r="C1340" s="163"/>
      <c r="D1340" s="163"/>
      <c r="E1340" s="164"/>
      <c r="F1340" s="164"/>
      <c r="G1340" s="163"/>
      <c r="H1340" s="163"/>
      <c r="I1340" s="163"/>
      <c r="J1340" s="163"/>
      <c r="K1340" s="164"/>
      <c r="L1340" s="164"/>
      <c r="M1340" s="163"/>
      <c r="N1340" s="163"/>
      <c r="O1340" s="163"/>
    </row>
    <row r="1341" spans="1:15">
      <c r="A1341" s="163"/>
      <c r="B1341" s="163"/>
      <c r="C1341" s="163"/>
      <c r="D1341" s="163"/>
      <c r="E1341" s="164"/>
      <c r="F1341" s="164"/>
      <c r="G1341" s="163"/>
      <c r="H1341" s="163"/>
      <c r="I1341" s="163"/>
      <c r="J1341" s="163"/>
      <c r="K1341" s="164"/>
      <c r="L1341" s="164"/>
      <c r="M1341" s="163"/>
      <c r="N1341" s="163"/>
      <c r="O1341" s="163"/>
    </row>
    <row r="1342" spans="1:15">
      <c r="A1342" s="163"/>
      <c r="B1342" s="163"/>
      <c r="C1342" s="163"/>
      <c r="D1342" s="163"/>
      <c r="E1342" s="164"/>
      <c r="F1342" s="164"/>
      <c r="G1342" s="163"/>
      <c r="H1342" s="163"/>
      <c r="I1342" s="163"/>
      <c r="J1342" s="163"/>
      <c r="K1342" s="164"/>
      <c r="L1342" s="164"/>
      <c r="M1342" s="163"/>
      <c r="N1342" s="163"/>
      <c r="O1342" s="163"/>
    </row>
    <row r="1343" spans="1:15">
      <c r="A1343" s="163"/>
      <c r="B1343" s="163"/>
      <c r="C1343" s="163"/>
      <c r="D1343" s="163"/>
      <c r="E1343" s="164"/>
      <c r="F1343" s="164"/>
      <c r="G1343" s="163"/>
      <c r="H1343" s="163"/>
      <c r="I1343" s="163"/>
      <c r="J1343" s="163"/>
      <c r="K1343" s="164"/>
      <c r="L1343" s="164"/>
      <c r="M1343" s="163"/>
      <c r="N1343" s="163"/>
      <c r="O1343" s="163"/>
    </row>
    <row r="1344" spans="1:15">
      <c r="A1344" s="163"/>
      <c r="B1344" s="163"/>
      <c r="C1344" s="163"/>
      <c r="D1344" s="163"/>
      <c r="E1344" s="164"/>
      <c r="F1344" s="164"/>
      <c r="G1344" s="163"/>
      <c r="H1344" s="163"/>
      <c r="I1344" s="163"/>
      <c r="J1344" s="163"/>
      <c r="K1344" s="164"/>
      <c r="L1344" s="164"/>
      <c r="M1344" s="163"/>
      <c r="N1344" s="163"/>
      <c r="O1344" s="163"/>
    </row>
    <row r="1345" spans="1:15">
      <c r="A1345" s="163"/>
      <c r="B1345" s="163"/>
      <c r="C1345" s="163"/>
      <c r="D1345" s="163"/>
      <c r="E1345" s="164"/>
      <c r="F1345" s="164"/>
      <c r="G1345" s="163"/>
      <c r="H1345" s="163"/>
      <c r="I1345" s="163"/>
      <c r="J1345" s="163"/>
      <c r="K1345" s="164"/>
      <c r="L1345" s="164"/>
      <c r="M1345" s="163"/>
      <c r="N1345" s="163"/>
      <c r="O1345" s="163"/>
    </row>
    <row r="1346" spans="1:15">
      <c r="A1346" s="163"/>
      <c r="B1346" s="163"/>
      <c r="C1346" s="163"/>
      <c r="D1346" s="163"/>
      <c r="E1346" s="164"/>
      <c r="F1346" s="164"/>
      <c r="G1346" s="163"/>
      <c r="H1346" s="163"/>
      <c r="I1346" s="163"/>
      <c r="J1346" s="163"/>
      <c r="K1346" s="164"/>
      <c r="L1346" s="164"/>
      <c r="M1346" s="163"/>
      <c r="N1346" s="163"/>
      <c r="O1346" s="163"/>
    </row>
    <row r="1347" spans="1:15">
      <c r="A1347" s="163"/>
      <c r="B1347" s="163"/>
      <c r="C1347" s="163"/>
      <c r="D1347" s="163"/>
      <c r="E1347" s="164"/>
      <c r="F1347" s="164"/>
      <c r="G1347" s="163"/>
      <c r="H1347" s="163"/>
      <c r="I1347" s="163"/>
      <c r="J1347" s="163"/>
      <c r="K1347" s="164"/>
      <c r="L1347" s="164"/>
      <c r="M1347" s="163"/>
      <c r="N1347" s="163"/>
      <c r="O1347" s="163"/>
    </row>
    <row r="1348" spans="1:15">
      <c r="A1348" s="163"/>
      <c r="B1348" s="163"/>
      <c r="C1348" s="163"/>
      <c r="D1348" s="163"/>
      <c r="E1348" s="164"/>
      <c r="F1348" s="164"/>
      <c r="G1348" s="163"/>
      <c r="H1348" s="163"/>
      <c r="I1348" s="163"/>
      <c r="J1348" s="163"/>
      <c r="K1348" s="164"/>
      <c r="L1348" s="164"/>
      <c r="M1348" s="163"/>
      <c r="N1348" s="163"/>
      <c r="O1348" s="163"/>
    </row>
    <row r="1349" spans="1:15">
      <c r="A1349" s="163"/>
      <c r="B1349" s="163"/>
      <c r="C1349" s="163"/>
      <c r="D1349" s="163"/>
      <c r="E1349" s="164"/>
      <c r="F1349" s="164"/>
      <c r="G1349" s="163"/>
      <c r="H1349" s="163"/>
      <c r="I1349" s="163"/>
      <c r="J1349" s="163"/>
      <c r="K1349" s="164"/>
      <c r="L1349" s="164"/>
      <c r="M1349" s="163"/>
      <c r="N1349" s="163"/>
      <c r="O1349" s="163"/>
    </row>
    <row r="1350" spans="1:15">
      <c r="A1350" s="163"/>
      <c r="B1350" s="163"/>
      <c r="C1350" s="163"/>
      <c r="D1350" s="163"/>
      <c r="E1350" s="164"/>
      <c r="F1350" s="164"/>
      <c r="G1350" s="163"/>
      <c r="H1350" s="163"/>
      <c r="I1350" s="163"/>
      <c r="J1350" s="163"/>
      <c r="K1350" s="164"/>
      <c r="L1350" s="164"/>
      <c r="M1350" s="163"/>
      <c r="N1350" s="163"/>
      <c r="O1350" s="163"/>
    </row>
    <row r="1351" spans="1:15">
      <c r="A1351" s="163"/>
      <c r="B1351" s="163"/>
      <c r="C1351" s="163"/>
      <c r="D1351" s="163"/>
      <c r="E1351" s="164"/>
      <c r="F1351" s="164"/>
      <c r="G1351" s="163"/>
      <c r="H1351" s="163"/>
      <c r="I1351" s="163"/>
      <c r="J1351" s="163"/>
      <c r="K1351" s="164"/>
      <c r="L1351" s="164"/>
      <c r="M1351" s="163"/>
      <c r="N1351" s="163"/>
      <c r="O1351" s="163"/>
    </row>
    <row r="1352" spans="1:15">
      <c r="A1352" s="163"/>
      <c r="B1352" s="163"/>
      <c r="C1352" s="163"/>
      <c r="D1352" s="163"/>
      <c r="E1352" s="164"/>
      <c r="F1352" s="164"/>
      <c r="G1352" s="163"/>
      <c r="H1352" s="163"/>
      <c r="I1352" s="163"/>
      <c r="J1352" s="163"/>
      <c r="K1352" s="164"/>
      <c r="L1352" s="164"/>
      <c r="M1352" s="163"/>
      <c r="N1352" s="163"/>
      <c r="O1352" s="163"/>
    </row>
    <row r="1353" spans="1:15">
      <c r="A1353" s="163"/>
      <c r="B1353" s="163"/>
      <c r="C1353" s="163"/>
      <c r="D1353" s="163"/>
      <c r="E1353" s="164"/>
      <c r="F1353" s="164"/>
      <c r="G1353" s="163"/>
      <c r="H1353" s="163"/>
      <c r="I1353" s="163"/>
      <c r="J1353" s="163"/>
      <c r="K1353" s="164"/>
      <c r="L1353" s="164"/>
      <c r="M1353" s="163"/>
      <c r="N1353" s="163"/>
      <c r="O1353" s="163"/>
    </row>
    <row r="1354" spans="1:15">
      <c r="A1354" s="163"/>
      <c r="B1354" s="163"/>
      <c r="C1354" s="163"/>
      <c r="D1354" s="163"/>
      <c r="E1354" s="164"/>
      <c r="F1354" s="164"/>
      <c r="G1354" s="163"/>
      <c r="H1354" s="163"/>
      <c r="I1354" s="163"/>
      <c r="J1354" s="163"/>
      <c r="K1354" s="164"/>
      <c r="L1354" s="164"/>
      <c r="M1354" s="163"/>
      <c r="N1354" s="163"/>
      <c r="O1354" s="163"/>
    </row>
    <row r="1355" spans="1:15">
      <c r="A1355" s="163"/>
      <c r="B1355" s="163"/>
      <c r="C1355" s="163"/>
      <c r="D1355" s="163"/>
      <c r="E1355" s="164"/>
      <c r="F1355" s="164"/>
      <c r="G1355" s="163"/>
      <c r="H1355" s="163"/>
      <c r="I1355" s="163"/>
      <c r="J1355" s="163"/>
      <c r="K1355" s="164"/>
      <c r="L1355" s="164"/>
      <c r="M1355" s="163"/>
      <c r="N1355" s="163"/>
      <c r="O1355" s="163"/>
    </row>
    <row r="1356" spans="1:15">
      <c r="A1356" s="163"/>
      <c r="B1356" s="163"/>
      <c r="C1356" s="163"/>
      <c r="D1356" s="163"/>
      <c r="E1356" s="164"/>
      <c r="F1356" s="164"/>
      <c r="G1356" s="163"/>
      <c r="H1356" s="163"/>
      <c r="I1356" s="163"/>
      <c r="J1356" s="163"/>
      <c r="K1356" s="164"/>
      <c r="L1356" s="164"/>
      <c r="M1356" s="163"/>
      <c r="N1356" s="163"/>
      <c r="O1356" s="163"/>
    </row>
    <row r="1357" spans="1:15">
      <c r="A1357" s="163"/>
      <c r="B1357" s="163"/>
      <c r="C1357" s="163"/>
      <c r="D1357" s="163"/>
      <c r="E1357" s="164"/>
      <c r="F1357" s="164"/>
      <c r="G1357" s="163"/>
      <c r="H1357" s="163"/>
      <c r="I1357" s="163"/>
      <c r="J1357" s="163"/>
      <c r="K1357" s="164"/>
      <c r="L1357" s="164"/>
      <c r="M1357" s="163"/>
      <c r="N1357" s="163"/>
      <c r="O1357" s="163"/>
    </row>
    <row r="1358" spans="1:15">
      <c r="A1358" s="163"/>
      <c r="B1358" s="163"/>
      <c r="C1358" s="163"/>
      <c r="D1358" s="163"/>
      <c r="E1358" s="164"/>
      <c r="F1358" s="164"/>
      <c r="G1358" s="163"/>
      <c r="H1358" s="163"/>
      <c r="I1358" s="163"/>
      <c r="J1358" s="163"/>
      <c r="K1358" s="164"/>
      <c r="L1358" s="164"/>
      <c r="M1358" s="163"/>
      <c r="N1358" s="163"/>
      <c r="O1358" s="163"/>
    </row>
    <row r="1359" spans="1:15">
      <c r="A1359" s="163"/>
      <c r="B1359" s="163"/>
      <c r="C1359" s="163"/>
      <c r="D1359" s="163"/>
      <c r="E1359" s="164"/>
      <c r="F1359" s="164"/>
      <c r="G1359" s="163"/>
      <c r="H1359" s="163"/>
      <c r="I1359" s="163"/>
      <c r="J1359" s="163"/>
      <c r="K1359" s="164"/>
      <c r="L1359" s="164"/>
      <c r="M1359" s="163"/>
      <c r="N1359" s="163"/>
      <c r="O1359" s="163"/>
    </row>
    <row r="1360" spans="1:15">
      <c r="A1360" s="163"/>
      <c r="B1360" s="163"/>
      <c r="C1360" s="163"/>
      <c r="D1360" s="163"/>
      <c r="E1360" s="164"/>
      <c r="F1360" s="164"/>
      <c r="G1360" s="163"/>
      <c r="H1360" s="163"/>
      <c r="I1360" s="163"/>
      <c r="J1360" s="163"/>
      <c r="K1360" s="164"/>
      <c r="L1360" s="164"/>
      <c r="M1360" s="163"/>
      <c r="N1360" s="163"/>
      <c r="O1360" s="163"/>
    </row>
    <row r="1361" spans="1:15">
      <c r="A1361" s="163"/>
      <c r="B1361" s="163"/>
      <c r="C1361" s="163"/>
      <c r="D1361" s="163"/>
      <c r="E1361" s="164"/>
      <c r="F1361" s="164"/>
      <c r="G1361" s="163"/>
      <c r="H1361" s="163"/>
      <c r="I1361" s="163"/>
      <c r="J1361" s="163"/>
      <c r="K1361" s="164"/>
      <c r="L1361" s="164"/>
      <c r="M1361" s="163"/>
      <c r="N1361" s="163"/>
      <c r="O1361" s="163"/>
    </row>
    <row r="1362" spans="1:15">
      <c r="A1362" s="163"/>
      <c r="B1362" s="163"/>
      <c r="C1362" s="163"/>
      <c r="D1362" s="163"/>
      <c r="E1362" s="164"/>
      <c r="F1362" s="164"/>
      <c r="G1362" s="163"/>
      <c r="H1362" s="163"/>
      <c r="I1362" s="163"/>
      <c r="J1362" s="163"/>
      <c r="K1362" s="164"/>
      <c r="L1362" s="164"/>
      <c r="M1362" s="163"/>
      <c r="N1362" s="163"/>
      <c r="O1362" s="163"/>
    </row>
    <row r="1363" spans="1:15">
      <c r="A1363" s="163"/>
      <c r="B1363" s="163"/>
      <c r="C1363" s="163"/>
      <c r="D1363" s="163"/>
      <c r="E1363" s="164"/>
      <c r="F1363" s="164"/>
      <c r="G1363" s="163"/>
      <c r="H1363" s="163"/>
      <c r="I1363" s="163"/>
      <c r="J1363" s="163"/>
      <c r="K1363" s="164"/>
      <c r="L1363" s="164"/>
      <c r="M1363" s="163"/>
      <c r="N1363" s="163"/>
      <c r="O1363" s="163"/>
    </row>
    <row r="1364" spans="1:15">
      <c r="A1364" s="163"/>
      <c r="B1364" s="163"/>
      <c r="C1364" s="163"/>
      <c r="D1364" s="163"/>
      <c r="E1364" s="164"/>
      <c r="F1364" s="164"/>
      <c r="G1364" s="163"/>
      <c r="H1364" s="163"/>
      <c r="I1364" s="163"/>
      <c r="J1364" s="163"/>
      <c r="K1364" s="164"/>
      <c r="L1364" s="164"/>
      <c r="M1364" s="163"/>
      <c r="N1364" s="163"/>
      <c r="O1364" s="163"/>
    </row>
    <row r="1365" spans="1:15">
      <c r="A1365" s="163"/>
      <c r="B1365" s="163"/>
      <c r="C1365" s="163"/>
      <c r="D1365" s="163"/>
      <c r="E1365" s="164"/>
      <c r="F1365" s="164"/>
      <c r="G1365" s="163"/>
      <c r="H1365" s="163"/>
      <c r="I1365" s="163"/>
      <c r="J1365" s="163"/>
      <c r="K1365" s="164"/>
      <c r="L1365" s="164"/>
      <c r="M1365" s="163"/>
      <c r="N1365" s="163"/>
      <c r="O1365" s="163"/>
    </row>
    <row r="1366" spans="1:15">
      <c r="A1366" s="163"/>
      <c r="B1366" s="163"/>
      <c r="C1366" s="163"/>
      <c r="D1366" s="163"/>
      <c r="E1366" s="164"/>
      <c r="F1366" s="164"/>
      <c r="G1366" s="163"/>
      <c r="H1366" s="163"/>
      <c r="I1366" s="163"/>
      <c r="J1366" s="163"/>
      <c r="K1366" s="164"/>
      <c r="L1366" s="164"/>
      <c r="M1366" s="163"/>
      <c r="N1366" s="163"/>
      <c r="O1366" s="163"/>
    </row>
    <row r="1367" spans="1:15">
      <c r="A1367" s="163"/>
      <c r="B1367" s="163"/>
      <c r="C1367" s="163"/>
      <c r="D1367" s="163"/>
      <c r="E1367" s="164"/>
      <c r="F1367" s="164"/>
      <c r="G1367" s="163"/>
      <c r="H1367" s="163"/>
      <c r="I1367" s="163"/>
      <c r="J1367" s="163"/>
      <c r="K1367" s="164"/>
      <c r="L1367" s="164"/>
      <c r="M1367" s="163"/>
      <c r="N1367" s="163"/>
      <c r="O1367" s="163"/>
    </row>
    <row r="1368" spans="1:15">
      <c r="A1368" s="163"/>
      <c r="B1368" s="163"/>
      <c r="C1368" s="163"/>
      <c r="D1368" s="163"/>
      <c r="E1368" s="164"/>
      <c r="F1368" s="164"/>
      <c r="G1368" s="163"/>
      <c r="H1368" s="163"/>
      <c r="I1368" s="163"/>
      <c r="J1368" s="163"/>
      <c r="K1368" s="164"/>
      <c r="L1368" s="164"/>
      <c r="M1368" s="163"/>
      <c r="N1368" s="163"/>
      <c r="O1368" s="163"/>
    </row>
    <row r="1369" spans="1:15">
      <c r="A1369" s="163"/>
      <c r="B1369" s="163"/>
      <c r="C1369" s="163"/>
      <c r="D1369" s="163"/>
      <c r="E1369" s="164"/>
      <c r="F1369" s="164"/>
      <c r="G1369" s="163"/>
      <c r="H1369" s="163"/>
      <c r="I1369" s="163"/>
      <c r="J1369" s="163"/>
      <c r="K1369" s="164"/>
      <c r="L1369" s="164"/>
      <c r="M1369" s="163"/>
      <c r="N1369" s="163"/>
      <c r="O1369" s="163"/>
    </row>
    <row r="1370" spans="1:15">
      <c r="A1370" s="163"/>
      <c r="B1370" s="163"/>
      <c r="C1370" s="163"/>
      <c r="D1370" s="163"/>
      <c r="E1370" s="164"/>
      <c r="F1370" s="164"/>
      <c r="G1370" s="163"/>
      <c r="H1370" s="163"/>
      <c r="I1370" s="163"/>
      <c r="J1370" s="163"/>
      <c r="K1370" s="164"/>
      <c r="L1370" s="164"/>
      <c r="M1370" s="163"/>
      <c r="N1370" s="163"/>
      <c r="O1370" s="163"/>
    </row>
    <row r="1371" spans="1:15">
      <c r="A1371" s="163"/>
      <c r="B1371" s="163"/>
      <c r="C1371" s="163"/>
      <c r="D1371" s="163"/>
      <c r="E1371" s="164"/>
      <c r="F1371" s="164"/>
      <c r="G1371" s="163"/>
      <c r="H1371" s="163"/>
      <c r="I1371" s="163"/>
      <c r="J1371" s="163"/>
      <c r="K1371" s="164"/>
      <c r="L1371" s="164"/>
      <c r="M1371" s="163"/>
      <c r="N1371" s="163"/>
      <c r="O1371" s="163"/>
    </row>
    <row r="1372" spans="1:15">
      <c r="A1372" s="163"/>
      <c r="B1372" s="163"/>
      <c r="C1372" s="163"/>
      <c r="D1372" s="163"/>
      <c r="E1372" s="164"/>
      <c r="F1372" s="164"/>
      <c r="G1372" s="163"/>
      <c r="H1372" s="163"/>
      <c r="I1372" s="163"/>
      <c r="J1372" s="163"/>
      <c r="K1372" s="164"/>
      <c r="L1372" s="164"/>
      <c r="M1372" s="163"/>
      <c r="N1372" s="163"/>
      <c r="O1372" s="163"/>
    </row>
    <row r="1373" spans="1:15">
      <c r="A1373" s="163"/>
      <c r="B1373" s="163"/>
      <c r="C1373" s="163"/>
      <c r="D1373" s="163"/>
      <c r="E1373" s="164"/>
      <c r="F1373" s="164"/>
      <c r="G1373" s="163"/>
      <c r="H1373" s="163"/>
      <c r="I1373" s="163"/>
      <c r="J1373" s="163"/>
      <c r="K1373" s="164"/>
      <c r="L1373" s="164"/>
      <c r="M1373" s="163"/>
      <c r="N1373" s="163"/>
      <c r="O1373" s="163"/>
    </row>
    <row r="1374" spans="1:15">
      <c r="A1374" s="163"/>
      <c r="B1374" s="163"/>
      <c r="C1374" s="163"/>
      <c r="D1374" s="163"/>
      <c r="E1374" s="164"/>
      <c r="F1374" s="164"/>
      <c r="G1374" s="163"/>
      <c r="H1374" s="163"/>
      <c r="I1374" s="163"/>
      <c r="J1374" s="163"/>
      <c r="K1374" s="164"/>
      <c r="L1374" s="164"/>
      <c r="M1374" s="163"/>
      <c r="N1374" s="163"/>
      <c r="O1374" s="163"/>
    </row>
    <row r="1375" spans="1:15">
      <c r="A1375" s="163"/>
      <c r="B1375" s="163"/>
      <c r="C1375" s="163"/>
      <c r="D1375" s="163"/>
      <c r="E1375" s="164"/>
      <c r="F1375" s="164"/>
      <c r="G1375" s="163"/>
      <c r="H1375" s="163"/>
      <c r="I1375" s="163"/>
      <c r="J1375" s="163"/>
      <c r="K1375" s="164"/>
      <c r="L1375" s="164"/>
      <c r="M1375" s="163"/>
      <c r="N1375" s="163"/>
      <c r="O1375" s="163"/>
    </row>
    <row r="1376" spans="1:15">
      <c r="A1376" s="163"/>
      <c r="B1376" s="163"/>
      <c r="C1376" s="163"/>
      <c r="D1376" s="163"/>
      <c r="E1376" s="164"/>
      <c r="F1376" s="164"/>
      <c r="G1376" s="163"/>
      <c r="H1376" s="163"/>
      <c r="I1376" s="163"/>
      <c r="J1376" s="163"/>
      <c r="K1376" s="164"/>
      <c r="L1376" s="164"/>
      <c r="M1376" s="163"/>
      <c r="N1376" s="163"/>
      <c r="O1376" s="163"/>
    </row>
    <row r="1377" spans="1:15">
      <c r="A1377" s="163"/>
      <c r="B1377" s="163"/>
      <c r="C1377" s="163"/>
      <c r="D1377" s="163"/>
      <c r="E1377" s="164"/>
      <c r="F1377" s="164"/>
      <c r="G1377" s="163"/>
      <c r="H1377" s="163"/>
      <c r="I1377" s="163"/>
      <c r="J1377" s="163"/>
      <c r="K1377" s="164"/>
      <c r="L1377" s="164"/>
      <c r="M1377" s="163"/>
      <c r="N1377" s="163"/>
      <c r="O1377" s="163"/>
    </row>
    <row r="1378" spans="1:15">
      <c r="A1378" s="163"/>
      <c r="B1378" s="163"/>
      <c r="C1378" s="163"/>
      <c r="D1378" s="163"/>
      <c r="E1378" s="164"/>
      <c r="F1378" s="164"/>
      <c r="G1378" s="163"/>
      <c r="H1378" s="163"/>
      <c r="I1378" s="163"/>
      <c r="J1378" s="163"/>
      <c r="K1378" s="164"/>
      <c r="L1378" s="164"/>
      <c r="M1378" s="163"/>
      <c r="N1378" s="163"/>
      <c r="O1378" s="163"/>
    </row>
    <row r="1379" spans="1:15">
      <c r="A1379" s="163"/>
      <c r="B1379" s="163"/>
      <c r="C1379" s="163"/>
      <c r="D1379" s="163"/>
      <c r="E1379" s="164"/>
      <c r="F1379" s="164"/>
      <c r="G1379" s="163"/>
      <c r="H1379" s="163"/>
      <c r="I1379" s="163"/>
      <c r="J1379" s="163"/>
      <c r="K1379" s="164"/>
      <c r="L1379" s="164"/>
      <c r="M1379" s="163"/>
      <c r="N1379" s="163"/>
      <c r="O1379" s="163"/>
    </row>
    <row r="1380" spans="1:15">
      <c r="A1380" s="163"/>
      <c r="B1380" s="163"/>
      <c r="C1380" s="163"/>
      <c r="D1380" s="163"/>
      <c r="E1380" s="164"/>
      <c r="F1380" s="164"/>
      <c r="G1380" s="163"/>
      <c r="H1380" s="163"/>
      <c r="I1380" s="163"/>
      <c r="J1380" s="163"/>
      <c r="K1380" s="164"/>
      <c r="L1380" s="164"/>
      <c r="M1380" s="163"/>
      <c r="N1380" s="163"/>
      <c r="O1380" s="163"/>
    </row>
    <row r="1381" spans="1:15">
      <c r="A1381" s="163"/>
      <c r="B1381" s="163"/>
      <c r="C1381" s="163"/>
      <c r="D1381" s="163"/>
      <c r="E1381" s="164"/>
      <c r="F1381" s="164"/>
      <c r="G1381" s="163"/>
      <c r="H1381" s="163"/>
      <c r="I1381" s="163"/>
      <c r="J1381" s="163"/>
      <c r="K1381" s="164"/>
      <c r="L1381" s="164"/>
      <c r="M1381" s="163"/>
      <c r="N1381" s="163"/>
      <c r="O1381" s="163"/>
    </row>
    <row r="1382" spans="1:15">
      <c r="A1382" s="163"/>
      <c r="B1382" s="163"/>
      <c r="C1382" s="163"/>
      <c r="D1382" s="163"/>
      <c r="E1382" s="164"/>
      <c r="F1382" s="164"/>
      <c r="G1382" s="163"/>
      <c r="H1382" s="163"/>
      <c r="I1382" s="163"/>
      <c r="J1382" s="163"/>
      <c r="K1382" s="164"/>
      <c r="L1382" s="164"/>
      <c r="M1382" s="163"/>
      <c r="N1382" s="163"/>
      <c r="O1382" s="163"/>
    </row>
    <row r="1383" spans="1:15">
      <c r="A1383" s="163"/>
      <c r="B1383" s="163"/>
      <c r="C1383" s="163"/>
      <c r="D1383" s="163"/>
      <c r="E1383" s="164"/>
      <c r="F1383" s="164"/>
      <c r="G1383" s="163"/>
      <c r="H1383" s="163"/>
      <c r="I1383" s="163"/>
      <c r="J1383" s="163"/>
      <c r="K1383" s="164"/>
      <c r="L1383" s="164"/>
      <c r="M1383" s="163"/>
      <c r="N1383" s="163"/>
      <c r="O1383" s="163"/>
    </row>
    <row r="1384" spans="1:15">
      <c r="A1384" s="163"/>
      <c r="B1384" s="163"/>
      <c r="C1384" s="163"/>
      <c r="D1384" s="163"/>
      <c r="E1384" s="164"/>
      <c r="F1384" s="164"/>
      <c r="G1384" s="163"/>
      <c r="H1384" s="163"/>
      <c r="I1384" s="163"/>
      <c r="J1384" s="163"/>
      <c r="K1384" s="164"/>
      <c r="L1384" s="164"/>
      <c r="M1384" s="163"/>
      <c r="N1384" s="163"/>
      <c r="O1384" s="163"/>
    </row>
    <row r="1385" spans="1:15">
      <c r="A1385" s="163"/>
      <c r="B1385" s="163"/>
      <c r="C1385" s="163"/>
      <c r="D1385" s="163"/>
      <c r="E1385" s="164"/>
      <c r="F1385" s="164"/>
      <c r="G1385" s="163"/>
      <c r="H1385" s="163"/>
      <c r="I1385" s="163"/>
      <c r="J1385" s="163"/>
      <c r="K1385" s="164"/>
      <c r="L1385" s="164"/>
      <c r="M1385" s="163"/>
      <c r="N1385" s="163"/>
      <c r="O1385" s="163"/>
    </row>
    <row r="1386" spans="1:15">
      <c r="A1386" s="163"/>
      <c r="B1386" s="163"/>
      <c r="C1386" s="163"/>
      <c r="D1386" s="163"/>
      <c r="E1386" s="164"/>
      <c r="F1386" s="164"/>
      <c r="G1386" s="163"/>
      <c r="H1386" s="163"/>
      <c r="I1386" s="163"/>
      <c r="J1386" s="163"/>
      <c r="K1386" s="164"/>
      <c r="L1386" s="164"/>
      <c r="M1386" s="163"/>
      <c r="N1386" s="163"/>
      <c r="O1386" s="163"/>
    </row>
    <row r="1387" spans="1:15">
      <c r="A1387" s="163"/>
      <c r="B1387" s="163"/>
      <c r="C1387" s="163"/>
      <c r="D1387" s="163"/>
      <c r="E1387" s="164"/>
      <c r="F1387" s="164"/>
      <c r="G1387" s="163"/>
      <c r="H1387" s="163"/>
      <c r="I1387" s="163"/>
      <c r="J1387" s="163"/>
      <c r="K1387" s="164"/>
      <c r="L1387" s="164"/>
      <c r="M1387" s="163"/>
      <c r="N1387" s="163"/>
      <c r="O1387" s="163"/>
    </row>
    <row r="1388" spans="1:15">
      <c r="A1388" s="163"/>
      <c r="B1388" s="163"/>
      <c r="C1388" s="163"/>
      <c r="D1388" s="163"/>
      <c r="E1388" s="164"/>
      <c r="F1388" s="164"/>
      <c r="G1388" s="163"/>
      <c r="H1388" s="163"/>
      <c r="I1388" s="163"/>
      <c r="J1388" s="163"/>
      <c r="K1388" s="164"/>
      <c r="L1388" s="164"/>
      <c r="M1388" s="163"/>
      <c r="N1388" s="163"/>
      <c r="O1388" s="163"/>
    </row>
    <row r="1389" spans="1:15">
      <c r="A1389" s="163"/>
      <c r="B1389" s="163"/>
      <c r="C1389" s="163"/>
      <c r="D1389" s="163"/>
      <c r="E1389" s="164"/>
      <c r="F1389" s="164"/>
      <c r="G1389" s="163"/>
      <c r="H1389" s="163"/>
      <c r="I1389" s="163"/>
      <c r="J1389" s="163"/>
      <c r="K1389" s="164"/>
      <c r="L1389" s="164"/>
      <c r="M1389" s="163"/>
      <c r="N1389" s="163"/>
      <c r="O1389" s="163"/>
    </row>
    <row r="1390" spans="1:15">
      <c r="A1390" s="163"/>
      <c r="B1390" s="163"/>
      <c r="C1390" s="163"/>
      <c r="D1390" s="163"/>
      <c r="E1390" s="164"/>
      <c r="F1390" s="164"/>
      <c r="G1390" s="163"/>
      <c r="H1390" s="163"/>
      <c r="I1390" s="163"/>
      <c r="J1390" s="163"/>
      <c r="K1390" s="164"/>
      <c r="L1390" s="164"/>
      <c r="M1390" s="163"/>
      <c r="N1390" s="163"/>
      <c r="O1390" s="163"/>
    </row>
    <row r="1391" spans="1:15">
      <c r="A1391" s="163"/>
      <c r="B1391" s="163"/>
      <c r="C1391" s="163"/>
      <c r="D1391" s="163"/>
      <c r="E1391" s="164"/>
      <c r="F1391" s="164"/>
      <c r="G1391" s="163"/>
      <c r="H1391" s="163"/>
      <c r="I1391" s="163"/>
      <c r="J1391" s="163"/>
      <c r="K1391" s="164"/>
      <c r="L1391" s="164"/>
      <c r="M1391" s="163"/>
      <c r="N1391" s="163"/>
      <c r="O1391" s="163"/>
    </row>
    <row r="1392" spans="1:15">
      <c r="A1392" s="163"/>
      <c r="B1392" s="163"/>
      <c r="C1392" s="163"/>
      <c r="D1392" s="163"/>
      <c r="E1392" s="164"/>
      <c r="F1392" s="164"/>
      <c r="G1392" s="163"/>
      <c r="H1392" s="163"/>
      <c r="I1392" s="163"/>
      <c r="J1392" s="163"/>
      <c r="K1392" s="164"/>
      <c r="L1392" s="164"/>
      <c r="M1392" s="163"/>
      <c r="N1392" s="163"/>
      <c r="O1392" s="163"/>
    </row>
    <row r="1393" spans="1:15">
      <c r="A1393" s="163"/>
      <c r="B1393" s="163"/>
      <c r="C1393" s="163"/>
      <c r="D1393" s="163"/>
      <c r="E1393" s="164"/>
      <c r="F1393" s="164"/>
      <c r="G1393" s="163"/>
      <c r="H1393" s="163"/>
      <c r="I1393" s="163"/>
      <c r="J1393" s="163"/>
      <c r="K1393" s="164"/>
      <c r="L1393" s="164"/>
      <c r="M1393" s="163"/>
      <c r="N1393" s="163"/>
      <c r="O1393" s="163"/>
    </row>
    <row r="1394" spans="1:15">
      <c r="A1394" s="163"/>
      <c r="B1394" s="163"/>
      <c r="C1394" s="163"/>
      <c r="D1394" s="163"/>
      <c r="E1394" s="164"/>
      <c r="F1394" s="164"/>
      <c r="G1394" s="163"/>
      <c r="H1394" s="163"/>
      <c r="I1394" s="163"/>
      <c r="J1394" s="163"/>
      <c r="K1394" s="164"/>
      <c r="L1394" s="164"/>
      <c r="M1394" s="163"/>
      <c r="N1394" s="163"/>
      <c r="O1394" s="163"/>
    </row>
    <row r="1395" spans="1:15">
      <c r="A1395" s="163"/>
      <c r="B1395" s="163"/>
      <c r="C1395" s="163"/>
      <c r="D1395" s="163"/>
      <c r="E1395" s="164"/>
      <c r="F1395" s="164"/>
      <c r="G1395" s="163"/>
      <c r="H1395" s="163"/>
      <c r="I1395" s="163"/>
      <c r="J1395" s="163"/>
      <c r="K1395" s="164"/>
      <c r="L1395" s="164"/>
      <c r="M1395" s="163"/>
      <c r="N1395" s="163"/>
      <c r="O1395" s="163"/>
    </row>
    <row r="1396" spans="1:15">
      <c r="A1396" s="163"/>
      <c r="B1396" s="163"/>
      <c r="C1396" s="163"/>
      <c r="D1396" s="163"/>
      <c r="E1396" s="164"/>
      <c r="F1396" s="164"/>
      <c r="G1396" s="163"/>
      <c r="H1396" s="163"/>
      <c r="I1396" s="163"/>
      <c r="J1396" s="163"/>
      <c r="K1396" s="164"/>
      <c r="L1396" s="164"/>
      <c r="M1396" s="163"/>
      <c r="N1396" s="163"/>
      <c r="O1396" s="163"/>
    </row>
    <row r="1397" spans="1:15">
      <c r="A1397" s="163"/>
      <c r="B1397" s="163"/>
      <c r="C1397" s="163"/>
      <c r="D1397" s="163"/>
      <c r="E1397" s="164"/>
      <c r="F1397" s="164"/>
      <c r="G1397" s="163"/>
      <c r="H1397" s="163"/>
      <c r="I1397" s="163"/>
      <c r="J1397" s="163"/>
      <c r="K1397" s="164"/>
      <c r="L1397" s="164"/>
      <c r="M1397" s="163"/>
      <c r="N1397" s="163"/>
      <c r="O1397" s="163"/>
    </row>
    <row r="1398" spans="1:15">
      <c r="A1398" s="163"/>
      <c r="B1398" s="163"/>
      <c r="C1398" s="163"/>
      <c r="D1398" s="163"/>
      <c r="E1398" s="164"/>
      <c r="F1398" s="164"/>
      <c r="G1398" s="163"/>
      <c r="H1398" s="163"/>
      <c r="I1398" s="163"/>
      <c r="J1398" s="163"/>
      <c r="K1398" s="164"/>
      <c r="L1398" s="164"/>
      <c r="M1398" s="163"/>
      <c r="N1398" s="163"/>
      <c r="O1398" s="163"/>
    </row>
    <row r="1399" spans="1:15">
      <c r="A1399" s="163"/>
      <c r="B1399" s="163"/>
      <c r="C1399" s="163"/>
      <c r="D1399" s="163"/>
      <c r="E1399" s="164"/>
      <c r="F1399" s="164"/>
      <c r="G1399" s="163"/>
      <c r="H1399" s="163"/>
      <c r="I1399" s="163"/>
      <c r="J1399" s="163"/>
      <c r="K1399" s="164"/>
      <c r="L1399" s="164"/>
      <c r="M1399" s="163"/>
      <c r="N1399" s="163"/>
      <c r="O1399" s="163"/>
    </row>
    <row r="1400" spans="1:15">
      <c r="A1400" s="163"/>
      <c r="B1400" s="163"/>
      <c r="C1400" s="163"/>
      <c r="D1400" s="163"/>
      <c r="E1400" s="164"/>
      <c r="F1400" s="164"/>
      <c r="G1400" s="163"/>
      <c r="H1400" s="163"/>
      <c r="I1400" s="163"/>
      <c r="J1400" s="163"/>
      <c r="K1400" s="164"/>
      <c r="L1400" s="164"/>
      <c r="M1400" s="163"/>
      <c r="N1400" s="163"/>
      <c r="O1400" s="163"/>
    </row>
    <row r="1401" spans="1:15">
      <c r="A1401" s="163"/>
      <c r="B1401" s="163"/>
      <c r="C1401" s="163"/>
      <c r="D1401" s="163"/>
      <c r="E1401" s="164"/>
      <c r="F1401" s="164"/>
      <c r="G1401" s="163"/>
      <c r="H1401" s="163"/>
      <c r="I1401" s="163"/>
      <c r="J1401" s="163"/>
      <c r="K1401" s="164"/>
      <c r="L1401" s="164"/>
      <c r="M1401" s="163"/>
      <c r="N1401" s="163"/>
      <c r="O1401" s="163"/>
    </row>
    <row r="1402" spans="1:15">
      <c r="A1402" s="163"/>
      <c r="B1402" s="163"/>
      <c r="C1402" s="163"/>
      <c r="D1402" s="163"/>
      <c r="E1402" s="164"/>
      <c r="F1402" s="164"/>
      <c r="G1402" s="163"/>
      <c r="H1402" s="163"/>
      <c r="I1402" s="163"/>
      <c r="J1402" s="163"/>
      <c r="K1402" s="164"/>
      <c r="L1402" s="164"/>
      <c r="M1402" s="163"/>
      <c r="N1402" s="163"/>
      <c r="O1402" s="163"/>
    </row>
    <row r="1403" spans="1:15">
      <c r="A1403" s="163"/>
      <c r="B1403" s="163"/>
      <c r="C1403" s="163"/>
      <c r="D1403" s="163"/>
      <c r="E1403" s="164"/>
      <c r="F1403" s="164"/>
      <c r="G1403" s="163"/>
      <c r="H1403" s="163"/>
      <c r="I1403" s="163"/>
      <c r="J1403" s="163"/>
      <c r="K1403" s="164"/>
      <c r="L1403" s="164"/>
      <c r="M1403" s="163"/>
      <c r="N1403" s="163"/>
      <c r="O1403" s="163"/>
    </row>
    <row r="1404" spans="1:15">
      <c r="A1404" s="163"/>
      <c r="B1404" s="163"/>
      <c r="C1404" s="163"/>
      <c r="D1404" s="163"/>
      <c r="E1404" s="164"/>
      <c r="F1404" s="164"/>
      <c r="G1404" s="163"/>
      <c r="H1404" s="163"/>
      <c r="I1404" s="163"/>
      <c r="J1404" s="163"/>
      <c r="K1404" s="164"/>
      <c r="L1404" s="164"/>
      <c r="M1404" s="163"/>
      <c r="N1404" s="163"/>
      <c r="O1404" s="163"/>
    </row>
    <row r="1405" spans="1:15">
      <c r="A1405" s="163"/>
      <c r="B1405" s="163"/>
      <c r="C1405" s="163"/>
      <c r="D1405" s="163"/>
      <c r="E1405" s="164"/>
      <c r="F1405" s="164"/>
      <c r="G1405" s="163"/>
      <c r="H1405" s="163"/>
      <c r="I1405" s="163"/>
      <c r="J1405" s="163"/>
      <c r="K1405" s="164"/>
      <c r="L1405" s="164"/>
      <c r="M1405" s="163"/>
      <c r="N1405" s="163"/>
      <c r="O1405" s="163"/>
    </row>
    <row r="1406" spans="1:15">
      <c r="A1406" s="163"/>
      <c r="B1406" s="163"/>
      <c r="C1406" s="163"/>
      <c r="D1406" s="163"/>
      <c r="E1406" s="164"/>
      <c r="F1406" s="164"/>
      <c r="G1406" s="163"/>
      <c r="H1406" s="163"/>
      <c r="I1406" s="163"/>
      <c r="J1406" s="163"/>
      <c r="K1406" s="164"/>
      <c r="L1406" s="164"/>
      <c r="M1406" s="163"/>
      <c r="N1406" s="163"/>
      <c r="O1406" s="163"/>
    </row>
    <row r="1407" spans="1:15">
      <c r="A1407" s="163"/>
      <c r="B1407" s="163"/>
      <c r="C1407" s="163"/>
      <c r="D1407" s="163"/>
      <c r="E1407" s="164"/>
      <c r="F1407" s="164"/>
      <c r="G1407" s="163"/>
      <c r="H1407" s="163"/>
      <c r="I1407" s="163"/>
      <c r="J1407" s="163"/>
      <c r="K1407" s="164"/>
      <c r="L1407" s="164"/>
      <c r="M1407" s="163"/>
      <c r="N1407" s="163"/>
      <c r="O1407" s="163"/>
    </row>
    <row r="1408" spans="1:15">
      <c r="A1408" s="163"/>
      <c r="B1408" s="163"/>
      <c r="C1408" s="163"/>
      <c r="D1408" s="163"/>
      <c r="E1408" s="164"/>
      <c r="F1408" s="164"/>
      <c r="G1408" s="163"/>
      <c r="H1408" s="163"/>
      <c r="I1408" s="163"/>
      <c r="J1408" s="163"/>
      <c r="K1408" s="164"/>
      <c r="L1408" s="164"/>
      <c r="M1408" s="163"/>
      <c r="N1408" s="163"/>
      <c r="O1408" s="163"/>
    </row>
    <row r="1409" spans="1:15">
      <c r="A1409" s="163"/>
      <c r="B1409" s="163"/>
      <c r="C1409" s="163"/>
      <c r="D1409" s="163"/>
      <c r="E1409" s="164"/>
      <c r="F1409" s="164"/>
      <c r="G1409" s="163"/>
      <c r="H1409" s="163"/>
      <c r="I1409" s="163"/>
      <c r="J1409" s="163"/>
      <c r="K1409" s="164"/>
      <c r="L1409" s="164"/>
      <c r="M1409" s="163"/>
      <c r="N1409" s="163"/>
      <c r="O1409" s="163"/>
    </row>
    <row r="1410" spans="1:15">
      <c r="A1410" s="163"/>
      <c r="B1410" s="163"/>
      <c r="C1410" s="163"/>
      <c r="D1410" s="163"/>
      <c r="E1410" s="164"/>
      <c r="F1410" s="164"/>
      <c r="G1410" s="163"/>
      <c r="H1410" s="163"/>
      <c r="I1410" s="163"/>
      <c r="J1410" s="163"/>
      <c r="K1410" s="164"/>
      <c r="L1410" s="164"/>
      <c r="M1410" s="163"/>
      <c r="N1410" s="163"/>
      <c r="O1410" s="163"/>
    </row>
    <row r="1411" spans="1:15">
      <c r="A1411" s="163"/>
      <c r="B1411" s="163"/>
      <c r="C1411" s="163"/>
      <c r="D1411" s="163"/>
      <c r="E1411" s="164"/>
      <c r="F1411" s="164"/>
      <c r="G1411" s="163"/>
      <c r="H1411" s="163"/>
      <c r="I1411" s="163"/>
      <c r="J1411" s="163"/>
      <c r="K1411" s="164"/>
      <c r="L1411" s="164"/>
      <c r="M1411" s="163"/>
      <c r="N1411" s="163"/>
      <c r="O1411" s="163"/>
    </row>
    <row r="1412" spans="1:15">
      <c r="A1412" s="163"/>
      <c r="B1412" s="163"/>
      <c r="C1412" s="163"/>
      <c r="D1412" s="163"/>
      <c r="E1412" s="164"/>
      <c r="F1412" s="164"/>
      <c r="G1412" s="163"/>
      <c r="H1412" s="163"/>
      <c r="I1412" s="163"/>
      <c r="J1412" s="163"/>
      <c r="K1412" s="164"/>
      <c r="L1412" s="164"/>
      <c r="M1412" s="163"/>
      <c r="N1412" s="163"/>
      <c r="O1412" s="163"/>
    </row>
    <row r="1413" spans="1:15">
      <c r="A1413" s="163"/>
      <c r="B1413" s="163"/>
      <c r="C1413" s="163"/>
      <c r="D1413" s="163"/>
      <c r="E1413" s="164"/>
      <c r="F1413" s="164"/>
      <c r="G1413" s="163"/>
      <c r="H1413" s="163"/>
      <c r="I1413" s="163"/>
      <c r="J1413" s="163"/>
      <c r="K1413" s="164"/>
      <c r="L1413" s="164"/>
      <c r="M1413" s="163"/>
      <c r="N1413" s="163"/>
      <c r="O1413" s="163"/>
    </row>
    <row r="1414" spans="1:15">
      <c r="A1414" s="163"/>
      <c r="B1414" s="163"/>
      <c r="C1414" s="163"/>
      <c r="D1414" s="163"/>
      <c r="E1414" s="164"/>
      <c r="F1414" s="164"/>
      <c r="G1414" s="163"/>
      <c r="H1414" s="163"/>
      <c r="I1414" s="163"/>
      <c r="J1414" s="163"/>
      <c r="K1414" s="164"/>
      <c r="L1414" s="164"/>
      <c r="M1414" s="163"/>
      <c r="N1414" s="163"/>
      <c r="O1414" s="163"/>
    </row>
    <row r="1415" spans="1:15">
      <c r="A1415" s="163"/>
      <c r="B1415" s="163"/>
      <c r="C1415" s="163"/>
      <c r="D1415" s="163"/>
      <c r="E1415" s="164"/>
      <c r="F1415" s="164"/>
      <c r="G1415" s="163"/>
      <c r="H1415" s="163"/>
      <c r="I1415" s="163"/>
      <c r="J1415" s="163"/>
      <c r="K1415" s="164"/>
      <c r="L1415" s="164"/>
      <c r="M1415" s="163"/>
      <c r="N1415" s="163"/>
      <c r="O1415" s="163"/>
    </row>
    <row r="1416" spans="1:15">
      <c r="A1416" s="163"/>
      <c r="B1416" s="163"/>
      <c r="C1416" s="163"/>
      <c r="D1416" s="163"/>
      <c r="E1416" s="164"/>
      <c r="F1416" s="164"/>
      <c r="G1416" s="163"/>
      <c r="H1416" s="163"/>
      <c r="I1416" s="163"/>
      <c r="J1416" s="163"/>
      <c r="K1416" s="164"/>
      <c r="L1416" s="164"/>
      <c r="M1416" s="163"/>
      <c r="N1416" s="163"/>
      <c r="O1416" s="163"/>
    </row>
    <row r="1417" spans="1:15">
      <c r="A1417" s="163"/>
      <c r="B1417" s="163"/>
      <c r="C1417" s="163"/>
      <c r="D1417" s="163"/>
      <c r="E1417" s="164"/>
      <c r="F1417" s="164"/>
      <c r="G1417" s="163"/>
      <c r="H1417" s="163"/>
      <c r="I1417" s="163"/>
      <c r="J1417" s="163"/>
      <c r="K1417" s="164"/>
      <c r="L1417" s="164"/>
      <c r="M1417" s="163"/>
      <c r="N1417" s="163"/>
      <c r="O1417" s="163"/>
    </row>
    <row r="1418" spans="1:15">
      <c r="A1418" s="163"/>
      <c r="B1418" s="163"/>
      <c r="C1418" s="163"/>
      <c r="D1418" s="163"/>
      <c r="E1418" s="164"/>
      <c r="F1418" s="164"/>
      <c r="G1418" s="163"/>
      <c r="H1418" s="163"/>
      <c r="I1418" s="163"/>
      <c r="J1418" s="163"/>
      <c r="K1418" s="164"/>
      <c r="L1418" s="164"/>
      <c r="M1418" s="163"/>
      <c r="N1418" s="163"/>
      <c r="O1418" s="163"/>
    </row>
    <row r="1419" spans="1:15">
      <c r="A1419" s="163"/>
      <c r="B1419" s="163"/>
      <c r="C1419" s="163"/>
      <c r="D1419" s="163"/>
      <c r="E1419" s="164"/>
      <c r="F1419" s="164"/>
      <c r="G1419" s="163"/>
      <c r="H1419" s="163"/>
      <c r="I1419" s="163"/>
      <c r="J1419" s="163"/>
      <c r="K1419" s="164"/>
      <c r="L1419" s="164"/>
      <c r="M1419" s="163"/>
      <c r="N1419" s="163"/>
      <c r="O1419" s="163"/>
    </row>
    <row r="1420" spans="1:15">
      <c r="A1420" s="163"/>
      <c r="B1420" s="163"/>
      <c r="C1420" s="163"/>
      <c r="D1420" s="163"/>
      <c r="E1420" s="164"/>
      <c r="F1420" s="164"/>
      <c r="G1420" s="163"/>
      <c r="H1420" s="163"/>
      <c r="I1420" s="163"/>
      <c r="J1420" s="163"/>
      <c r="K1420" s="164"/>
      <c r="L1420" s="164"/>
      <c r="M1420" s="163"/>
      <c r="N1420" s="163"/>
      <c r="O1420" s="163"/>
    </row>
    <row r="1421" spans="1:15">
      <c r="A1421" s="163"/>
      <c r="B1421" s="163"/>
      <c r="C1421" s="163"/>
      <c r="D1421" s="163"/>
      <c r="E1421" s="164"/>
      <c r="F1421" s="164"/>
      <c r="G1421" s="163"/>
      <c r="H1421" s="163"/>
      <c r="I1421" s="163"/>
      <c r="J1421" s="163"/>
      <c r="K1421" s="164"/>
      <c r="L1421" s="164"/>
      <c r="M1421" s="163"/>
      <c r="N1421" s="163"/>
      <c r="O1421" s="163"/>
    </row>
    <row r="1422" spans="1:15">
      <c r="A1422" s="163"/>
      <c r="B1422" s="163"/>
      <c r="C1422" s="163"/>
      <c r="D1422" s="163"/>
      <c r="E1422" s="164"/>
      <c r="F1422" s="164"/>
      <c r="G1422" s="163"/>
      <c r="H1422" s="163"/>
      <c r="I1422" s="163"/>
      <c r="J1422" s="163"/>
      <c r="K1422" s="164"/>
      <c r="L1422" s="164"/>
      <c r="M1422" s="163"/>
      <c r="N1422" s="163"/>
      <c r="O1422" s="163"/>
    </row>
    <row r="1423" spans="1:15">
      <c r="A1423" s="163"/>
      <c r="B1423" s="163"/>
      <c r="C1423" s="163"/>
      <c r="D1423" s="163"/>
      <c r="E1423" s="164"/>
      <c r="F1423" s="164"/>
      <c r="G1423" s="163"/>
      <c r="H1423" s="163"/>
      <c r="I1423" s="163"/>
      <c r="J1423" s="163"/>
      <c r="K1423" s="164"/>
      <c r="L1423" s="164"/>
      <c r="M1423" s="163"/>
      <c r="N1423" s="163"/>
      <c r="O1423" s="163"/>
    </row>
    <row r="1424" spans="1:15">
      <c r="A1424" s="163"/>
      <c r="B1424" s="163"/>
      <c r="C1424" s="163"/>
      <c r="D1424" s="163"/>
      <c r="E1424" s="164"/>
      <c r="F1424" s="164"/>
      <c r="G1424" s="163"/>
      <c r="H1424" s="163"/>
      <c r="I1424" s="163"/>
      <c r="J1424" s="163"/>
      <c r="K1424" s="164"/>
      <c r="L1424" s="164"/>
      <c r="M1424" s="163"/>
      <c r="N1424" s="163"/>
      <c r="O1424" s="163"/>
    </row>
    <row r="1425" spans="1:15">
      <c r="A1425" s="163"/>
      <c r="B1425" s="163"/>
      <c r="C1425" s="163"/>
      <c r="D1425" s="163"/>
      <c r="E1425" s="164"/>
      <c r="F1425" s="164"/>
      <c r="G1425" s="163"/>
      <c r="H1425" s="163"/>
      <c r="I1425" s="163"/>
      <c r="J1425" s="163"/>
      <c r="K1425" s="164"/>
      <c r="L1425" s="164"/>
      <c r="M1425" s="163"/>
      <c r="N1425" s="163"/>
      <c r="O1425" s="163"/>
    </row>
    <row r="1426" spans="1:15">
      <c r="A1426" s="163"/>
      <c r="B1426" s="163"/>
      <c r="C1426" s="163"/>
      <c r="D1426" s="163"/>
      <c r="E1426" s="164"/>
      <c r="F1426" s="164"/>
      <c r="G1426" s="163"/>
      <c r="H1426" s="163"/>
      <c r="I1426" s="163"/>
      <c r="J1426" s="163"/>
      <c r="K1426" s="164"/>
      <c r="L1426" s="164"/>
      <c r="M1426" s="163"/>
      <c r="N1426" s="163"/>
      <c r="O1426" s="163"/>
    </row>
    <row r="1427" spans="1:15">
      <c r="A1427" s="163"/>
      <c r="B1427" s="163"/>
      <c r="C1427" s="163"/>
      <c r="D1427" s="163"/>
      <c r="E1427" s="164"/>
      <c r="F1427" s="164"/>
      <c r="G1427" s="163"/>
      <c r="H1427" s="163"/>
      <c r="I1427" s="163"/>
      <c r="J1427" s="163"/>
      <c r="K1427" s="164"/>
      <c r="L1427" s="164"/>
      <c r="M1427" s="163"/>
      <c r="N1427" s="163"/>
      <c r="O1427" s="163"/>
    </row>
    <row r="1428" spans="1:15">
      <c r="A1428" s="163"/>
      <c r="B1428" s="163"/>
      <c r="C1428" s="163"/>
      <c r="D1428" s="163"/>
      <c r="E1428" s="164"/>
      <c r="F1428" s="164"/>
      <c r="G1428" s="163"/>
      <c r="H1428" s="163"/>
      <c r="I1428" s="163"/>
      <c r="J1428" s="163"/>
      <c r="K1428" s="164"/>
      <c r="L1428" s="164"/>
      <c r="M1428" s="163"/>
      <c r="N1428" s="163"/>
      <c r="O1428" s="163"/>
    </row>
    <row r="1429" spans="1:15">
      <c r="A1429" s="163"/>
      <c r="B1429" s="163"/>
      <c r="C1429" s="163"/>
      <c r="D1429" s="163"/>
      <c r="E1429" s="164"/>
      <c r="F1429" s="164"/>
      <c r="G1429" s="163"/>
      <c r="H1429" s="163"/>
      <c r="I1429" s="163"/>
      <c r="J1429" s="163"/>
      <c r="K1429" s="164"/>
      <c r="L1429" s="164"/>
      <c r="M1429" s="163"/>
      <c r="N1429" s="163"/>
      <c r="O1429" s="163"/>
    </row>
    <row r="1430" spans="1:15">
      <c r="A1430" s="163"/>
      <c r="B1430" s="163"/>
      <c r="C1430" s="163"/>
      <c r="D1430" s="163"/>
      <c r="E1430" s="164"/>
      <c r="F1430" s="164"/>
      <c r="G1430" s="163"/>
      <c r="H1430" s="163"/>
      <c r="I1430" s="163"/>
      <c r="J1430" s="163"/>
      <c r="K1430" s="164"/>
      <c r="L1430" s="164"/>
      <c r="M1430" s="163"/>
      <c r="N1430" s="163"/>
      <c r="O1430" s="163"/>
    </row>
    <row r="1431" spans="1:15">
      <c r="A1431" s="163"/>
      <c r="B1431" s="163"/>
      <c r="C1431" s="163"/>
      <c r="D1431" s="163"/>
      <c r="E1431" s="164"/>
      <c r="F1431" s="164"/>
      <c r="G1431" s="163"/>
      <c r="H1431" s="163"/>
      <c r="I1431" s="163"/>
      <c r="J1431" s="163"/>
      <c r="K1431" s="164"/>
      <c r="L1431" s="164"/>
      <c r="M1431" s="163"/>
      <c r="N1431" s="163"/>
      <c r="O1431" s="163"/>
    </row>
    <row r="1432" spans="1:15">
      <c r="A1432" s="163"/>
      <c r="B1432" s="163"/>
      <c r="C1432" s="163"/>
      <c r="D1432" s="163"/>
      <c r="E1432" s="164"/>
      <c r="F1432" s="164"/>
      <c r="G1432" s="163"/>
      <c r="H1432" s="163"/>
      <c r="I1432" s="163"/>
      <c r="J1432" s="163"/>
      <c r="K1432" s="164"/>
      <c r="L1432" s="164"/>
      <c r="M1432" s="163"/>
      <c r="N1432" s="163"/>
      <c r="O1432" s="163"/>
    </row>
    <row r="1433" spans="1:15">
      <c r="A1433" s="163"/>
      <c r="B1433" s="163"/>
      <c r="C1433" s="163"/>
      <c r="D1433" s="163"/>
      <c r="E1433" s="164"/>
      <c r="F1433" s="164"/>
      <c r="G1433" s="163"/>
      <c r="H1433" s="163"/>
      <c r="I1433" s="163"/>
      <c r="J1433" s="163"/>
      <c r="K1433" s="164"/>
      <c r="L1433" s="164"/>
      <c r="M1433" s="163"/>
      <c r="N1433" s="163"/>
      <c r="O1433" s="163"/>
    </row>
    <row r="1434" spans="1:15">
      <c r="A1434" s="163"/>
      <c r="B1434" s="163"/>
      <c r="C1434" s="163"/>
      <c r="D1434" s="163"/>
      <c r="E1434" s="164"/>
      <c r="F1434" s="164"/>
      <c r="G1434" s="163"/>
      <c r="H1434" s="163"/>
      <c r="I1434" s="163"/>
      <c r="J1434" s="163"/>
      <c r="K1434" s="164"/>
      <c r="L1434" s="164"/>
      <c r="M1434" s="163"/>
      <c r="N1434" s="163"/>
      <c r="O1434" s="163"/>
    </row>
    <row r="1435" spans="1:15">
      <c r="A1435" s="163"/>
      <c r="B1435" s="163"/>
      <c r="C1435" s="163"/>
      <c r="D1435" s="163"/>
      <c r="E1435" s="164"/>
      <c r="F1435" s="164"/>
      <c r="G1435" s="163"/>
      <c r="H1435" s="163"/>
      <c r="I1435" s="163"/>
      <c r="J1435" s="163"/>
      <c r="K1435" s="164"/>
      <c r="L1435" s="164"/>
      <c r="M1435" s="163"/>
      <c r="N1435" s="163"/>
      <c r="O1435" s="163"/>
    </row>
    <row r="1436" spans="1:15">
      <c r="A1436" s="163"/>
      <c r="B1436" s="163"/>
      <c r="C1436" s="163"/>
      <c r="D1436" s="163"/>
      <c r="E1436" s="164"/>
      <c r="F1436" s="164"/>
      <c r="G1436" s="163"/>
      <c r="H1436" s="163"/>
      <c r="I1436" s="163"/>
      <c r="J1436" s="163"/>
      <c r="K1436" s="164"/>
      <c r="L1436" s="164"/>
      <c r="M1436" s="163"/>
      <c r="N1436" s="163"/>
      <c r="O1436" s="163"/>
    </row>
    <row r="1437" spans="1:15">
      <c r="A1437" s="163"/>
      <c r="B1437" s="163"/>
      <c r="C1437" s="163"/>
      <c r="D1437" s="163"/>
      <c r="E1437" s="164"/>
      <c r="F1437" s="164"/>
      <c r="G1437" s="163"/>
      <c r="H1437" s="163"/>
      <c r="I1437" s="163"/>
      <c r="J1437" s="163"/>
      <c r="K1437" s="164"/>
      <c r="L1437" s="164"/>
      <c r="M1437" s="163"/>
      <c r="N1437" s="163"/>
      <c r="O1437" s="163"/>
    </row>
    <row r="1438" spans="1:15">
      <c r="A1438" s="163"/>
      <c r="B1438" s="163"/>
      <c r="C1438" s="163"/>
      <c r="D1438" s="163"/>
      <c r="E1438" s="164"/>
      <c r="F1438" s="164"/>
      <c r="G1438" s="163"/>
      <c r="H1438" s="163"/>
      <c r="I1438" s="163"/>
      <c r="J1438" s="163"/>
      <c r="K1438" s="164"/>
      <c r="L1438" s="164"/>
      <c r="M1438" s="163"/>
      <c r="N1438" s="163"/>
      <c r="O1438" s="163"/>
    </row>
    <row r="1439" spans="1:15">
      <c r="A1439" s="163"/>
      <c r="B1439" s="163"/>
      <c r="C1439" s="163"/>
      <c r="D1439" s="163"/>
      <c r="E1439" s="164"/>
      <c r="F1439" s="164"/>
      <c r="G1439" s="163"/>
      <c r="H1439" s="163"/>
      <c r="I1439" s="163"/>
      <c r="J1439" s="163"/>
      <c r="K1439" s="164"/>
      <c r="L1439" s="164"/>
      <c r="M1439" s="163"/>
      <c r="N1439" s="163"/>
      <c r="O1439" s="163"/>
    </row>
    <row r="1440" spans="1:15">
      <c r="A1440" s="163"/>
      <c r="B1440" s="163"/>
      <c r="C1440" s="163"/>
      <c r="D1440" s="163"/>
      <c r="E1440" s="164"/>
      <c r="F1440" s="164"/>
      <c r="G1440" s="163"/>
      <c r="H1440" s="163"/>
      <c r="I1440" s="163"/>
      <c r="J1440" s="163"/>
      <c r="K1440" s="164"/>
      <c r="L1440" s="164"/>
      <c r="M1440" s="163"/>
      <c r="N1440" s="163"/>
      <c r="O1440" s="163"/>
    </row>
    <row r="1441" spans="1:15">
      <c r="A1441" s="163"/>
      <c r="B1441" s="163"/>
      <c r="C1441" s="163"/>
      <c r="D1441" s="163"/>
      <c r="E1441" s="164"/>
      <c r="F1441" s="164"/>
      <c r="G1441" s="163"/>
      <c r="H1441" s="163"/>
      <c r="I1441" s="163"/>
      <c r="J1441" s="163"/>
      <c r="K1441" s="164"/>
      <c r="L1441" s="164"/>
      <c r="M1441" s="163"/>
      <c r="N1441" s="163"/>
      <c r="O1441" s="163"/>
    </row>
  </sheetData>
  <mergeCells count="13">
    <mergeCell ref="J8:N8"/>
    <mergeCell ref="J5:K5"/>
    <mergeCell ref="M5:N5"/>
    <mergeCell ref="J6:K6"/>
    <mergeCell ref="M6:N6"/>
    <mergeCell ref="J7:K7"/>
    <mergeCell ref="M7:N7"/>
    <mergeCell ref="J2:L2"/>
    <mergeCell ref="M2:N2"/>
    <mergeCell ref="J3:K3"/>
    <mergeCell ref="M3:N3"/>
    <mergeCell ref="J4:K4"/>
    <mergeCell ref="M4:N4"/>
  </mergeCells>
  <conditionalFormatting sqref="F1:F10 F13:F14">
    <cfRule type="timePeriod" dxfId="134" priority="21" timePeriod="yesterday">
      <formula>FLOOR(F1,1)=TODAY()-1</formula>
    </cfRule>
  </conditionalFormatting>
  <conditionalFormatting sqref="F37">
    <cfRule type="timePeriod" dxfId="133" priority="17" timePeriod="yesterday">
      <formula>FLOOR(F37,1)=TODAY()-1</formula>
    </cfRule>
  </conditionalFormatting>
  <conditionalFormatting sqref="F68">
    <cfRule type="timePeriod" dxfId="132" priority="3" timePeriod="yesterday">
      <formula>FLOOR(F68,1)=TODAY()-1</formula>
    </cfRule>
  </conditionalFormatting>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376"/>
  <sheetViews>
    <sheetView topLeftCell="A69" workbookViewId="0">
      <selection activeCell="B85" sqref="B85"/>
    </sheetView>
  </sheetViews>
  <sheetFormatPr defaultRowHeight="15"/>
  <cols>
    <col min="1" max="1" width="9.140625" customWidth="1"/>
    <col min="2" max="4" width="19.7109375" customWidth="1"/>
    <col min="5" max="5" width="14.7109375" customWidth="1"/>
    <col min="6" max="6" width="15.42578125" customWidth="1"/>
    <col min="7" max="7" width="25.28515625" bestFit="1" customWidth="1"/>
    <col min="8" max="8" width="122.140625" bestFit="1" customWidth="1"/>
    <col min="9" max="9" width="6.42578125" customWidth="1"/>
    <col min="10" max="10" width="21.7109375" customWidth="1"/>
    <col min="11" max="15" width="19.7109375" customWidth="1"/>
  </cols>
  <sheetData>
    <row r="1" spans="1:15" ht="18.75" thickBot="1">
      <c r="A1" s="134"/>
      <c r="B1" s="78"/>
      <c r="C1" s="134" t="s">
        <v>162</v>
      </c>
      <c r="D1" s="63"/>
      <c r="E1" s="332"/>
      <c r="F1" s="63"/>
      <c r="G1" s="65"/>
      <c r="H1" s="63"/>
      <c r="I1" s="63"/>
      <c r="J1" s="63"/>
      <c r="K1" s="65"/>
      <c r="L1" s="65"/>
      <c r="M1" s="63"/>
      <c r="N1" s="63"/>
      <c r="O1" s="63"/>
    </row>
    <row r="2" spans="1:15" ht="18.75" thickBot="1">
      <c r="A2" s="134"/>
      <c r="B2" s="78"/>
      <c r="C2" s="134"/>
      <c r="D2" s="63"/>
      <c r="E2" s="63"/>
      <c r="F2" s="63"/>
      <c r="G2" s="63"/>
      <c r="H2" s="63"/>
      <c r="I2" s="63"/>
      <c r="J2" s="361" t="s">
        <v>166</v>
      </c>
      <c r="K2" s="362"/>
      <c r="L2" s="363"/>
      <c r="M2" s="364"/>
      <c r="N2" s="364"/>
      <c r="O2" s="63"/>
    </row>
    <row r="3" spans="1:15" ht="18">
      <c r="A3" s="134"/>
      <c r="B3" s="134"/>
      <c r="C3" s="134"/>
      <c r="D3" s="134" t="s">
        <v>455</v>
      </c>
      <c r="E3" s="134"/>
      <c r="F3" s="134"/>
      <c r="G3" s="141"/>
      <c r="H3" s="134"/>
      <c r="I3" s="134"/>
      <c r="J3" s="365" t="s">
        <v>171</v>
      </c>
      <c r="K3" s="366"/>
      <c r="L3" s="138">
        <f>COUNTIFS(K:K,"A")</f>
        <v>62</v>
      </c>
      <c r="M3" s="367"/>
      <c r="N3" s="367"/>
      <c r="O3" s="63"/>
    </row>
    <row r="4" spans="1:15" ht="18">
      <c r="A4" s="134"/>
      <c r="B4" s="134"/>
      <c r="C4" s="134"/>
      <c r="D4" s="134"/>
      <c r="E4" s="134"/>
      <c r="F4" s="134"/>
      <c r="G4" s="134"/>
      <c r="H4" s="134"/>
      <c r="I4" s="134"/>
      <c r="J4" s="368" t="s">
        <v>172</v>
      </c>
      <c r="K4" s="369"/>
      <c r="L4" s="139">
        <f>COUNTIFS(K:K, "B")</f>
        <v>0</v>
      </c>
      <c r="M4" s="367"/>
      <c r="N4" s="367"/>
      <c r="O4" s="63"/>
    </row>
    <row r="5" spans="1:15" ht="15.75" thickBot="1">
      <c r="A5" s="72"/>
      <c r="B5" s="78"/>
      <c r="C5" s="63"/>
      <c r="D5" s="63"/>
      <c r="E5" s="63"/>
      <c r="F5" s="63"/>
      <c r="G5" s="63"/>
      <c r="H5" s="63"/>
      <c r="I5" s="63"/>
      <c r="J5" s="371" t="s">
        <v>173</v>
      </c>
      <c r="K5" s="372"/>
      <c r="L5" s="140">
        <f>COUNTIFS(K:K, "R")</f>
        <v>5</v>
      </c>
      <c r="M5" s="367"/>
      <c r="N5" s="367"/>
      <c r="O5" s="107"/>
    </row>
    <row r="6" spans="1:15" ht="15.75" thickBot="1">
      <c r="A6" s="72"/>
      <c r="B6" s="78"/>
      <c r="C6" s="63"/>
      <c r="D6" s="63"/>
      <c r="E6" s="63"/>
      <c r="F6" s="63"/>
      <c r="G6" s="63"/>
      <c r="H6" s="63"/>
      <c r="I6" s="63"/>
      <c r="J6" s="371" t="s">
        <v>454</v>
      </c>
      <c r="K6" s="372"/>
      <c r="L6" s="140">
        <f>COUNTIFS(K:K, "OP")</f>
        <v>4</v>
      </c>
      <c r="M6" s="367"/>
      <c r="N6" s="367"/>
      <c r="O6" s="107"/>
    </row>
    <row r="7" spans="1:15" ht="15.75" thickBot="1">
      <c r="A7" s="72"/>
      <c r="B7" s="78"/>
      <c r="C7" s="63"/>
      <c r="D7" s="63"/>
      <c r="E7" s="63"/>
      <c r="F7" s="63"/>
      <c r="G7" s="63"/>
      <c r="H7" s="63"/>
      <c r="I7" s="63"/>
      <c r="J7" s="371" t="s">
        <v>320</v>
      </c>
      <c r="K7" s="372"/>
      <c r="L7" s="140">
        <f>SUM(L3:L6)</f>
        <v>71</v>
      </c>
      <c r="M7" s="367"/>
      <c r="N7" s="367"/>
      <c r="O7" s="107"/>
    </row>
    <row r="8" spans="1:15" ht="15.75" thickBot="1">
      <c r="A8" s="72"/>
      <c r="B8" s="78"/>
      <c r="C8" s="63"/>
      <c r="D8" s="63"/>
      <c r="E8" s="63"/>
      <c r="F8" s="63"/>
      <c r="G8" s="63"/>
      <c r="H8" s="63"/>
      <c r="I8" s="63"/>
      <c r="J8" s="370"/>
      <c r="K8" s="370"/>
      <c r="L8" s="370"/>
      <c r="M8" s="370"/>
      <c r="N8" s="370"/>
      <c r="O8" s="63"/>
    </row>
    <row r="9" spans="1:15" ht="28.5" thickBot="1">
      <c r="A9" s="108" t="s">
        <v>2</v>
      </c>
      <c r="B9" s="109" t="s">
        <v>148</v>
      </c>
      <c r="C9" s="110" t="s">
        <v>1</v>
      </c>
      <c r="D9" s="110" t="s">
        <v>168</v>
      </c>
      <c r="E9" s="110" t="s">
        <v>297</v>
      </c>
      <c r="F9" s="110" t="s">
        <v>4295</v>
      </c>
      <c r="G9" s="110" t="s">
        <v>0</v>
      </c>
      <c r="H9" s="110" t="s">
        <v>167</v>
      </c>
      <c r="I9" s="110" t="s">
        <v>813</v>
      </c>
      <c r="J9" s="110" t="s">
        <v>28</v>
      </c>
      <c r="K9" s="110" t="s">
        <v>165</v>
      </c>
      <c r="L9" s="110" t="s">
        <v>550</v>
      </c>
      <c r="M9" s="149" t="s">
        <v>176</v>
      </c>
      <c r="N9" s="112" t="s">
        <v>175</v>
      </c>
      <c r="O9" s="112" t="s">
        <v>164</v>
      </c>
    </row>
    <row r="10" spans="1:15" ht="28.5">
      <c r="A10" s="195"/>
      <c r="B10" s="196" t="s">
        <v>741</v>
      </c>
      <c r="C10" s="197"/>
      <c r="D10" s="196"/>
      <c r="E10" s="196"/>
      <c r="F10" s="196"/>
      <c r="G10" s="196"/>
      <c r="H10" s="201"/>
      <c r="I10" s="230"/>
      <c r="J10" s="197"/>
      <c r="K10" s="256"/>
      <c r="L10" s="256"/>
      <c r="M10" s="198"/>
      <c r="N10" s="199"/>
      <c r="O10" s="200"/>
    </row>
    <row r="11" spans="1:15">
      <c r="A11" s="267"/>
      <c r="B11" s="188" t="s">
        <v>147</v>
      </c>
      <c r="C11" s="214" t="s">
        <v>14615</v>
      </c>
      <c r="D11" s="189" t="s">
        <v>14616</v>
      </c>
      <c r="E11" s="159">
        <v>45916</v>
      </c>
      <c r="F11" s="159">
        <v>45916</v>
      </c>
      <c r="G11" s="160" t="s">
        <v>813</v>
      </c>
      <c r="H11" s="212" t="s">
        <v>14617</v>
      </c>
      <c r="I11" s="160"/>
      <c r="J11" s="160" t="s">
        <v>12997</v>
      </c>
      <c r="K11" s="189" t="s">
        <v>195</v>
      </c>
      <c r="L11" s="159">
        <v>45917</v>
      </c>
      <c r="M11" s="213"/>
      <c r="N11" s="189"/>
      <c r="O11" s="231"/>
    </row>
    <row r="12" spans="1:15" ht="22.5" customHeight="1">
      <c r="A12" s="187"/>
      <c r="B12" s="188"/>
      <c r="C12" s="187"/>
      <c r="D12" s="189" t="s">
        <v>14626</v>
      </c>
      <c r="E12" s="159">
        <v>45919</v>
      </c>
      <c r="F12" s="159">
        <v>45919</v>
      </c>
      <c r="G12" s="192" t="s">
        <v>1874</v>
      </c>
      <c r="H12" s="212" t="s">
        <v>14627</v>
      </c>
      <c r="I12" s="160"/>
      <c r="J12" s="160" t="s">
        <v>12997</v>
      </c>
      <c r="K12" s="189" t="s">
        <v>195</v>
      </c>
      <c r="L12" s="159">
        <v>45920</v>
      </c>
      <c r="M12" s="213" t="s">
        <v>12917</v>
      </c>
      <c r="N12" s="189"/>
      <c r="O12" s="231"/>
    </row>
    <row r="13" spans="1:15">
      <c r="A13" s="187"/>
      <c r="B13" s="188"/>
      <c r="C13" s="214"/>
      <c r="D13" s="189" t="s">
        <v>14647</v>
      </c>
      <c r="E13" s="159">
        <v>45919</v>
      </c>
      <c r="F13" s="159">
        <v>45919</v>
      </c>
      <c r="G13" s="160" t="s">
        <v>5369</v>
      </c>
      <c r="H13" s="160" t="s">
        <v>14648</v>
      </c>
      <c r="I13" s="160"/>
      <c r="J13" s="325" t="s">
        <v>14649</v>
      </c>
      <c r="K13" s="189" t="s">
        <v>195</v>
      </c>
      <c r="L13" s="159">
        <v>45923</v>
      </c>
      <c r="M13" s="213"/>
      <c r="N13" s="189"/>
      <c r="O13" s="231"/>
    </row>
    <row r="14" spans="1:15" s="342" customFormat="1" ht="18.75" customHeight="1">
      <c r="A14" s="336"/>
      <c r="B14" s="336"/>
      <c r="C14" s="336"/>
      <c r="D14" s="337" t="s">
        <v>14672</v>
      </c>
      <c r="E14" s="338">
        <v>45925</v>
      </c>
      <c r="F14" s="338">
        <v>45925</v>
      </c>
      <c r="G14" s="337" t="s">
        <v>6842</v>
      </c>
      <c r="H14" s="339" t="s">
        <v>14786</v>
      </c>
      <c r="I14" s="337"/>
      <c r="J14" s="343" t="s">
        <v>14837</v>
      </c>
      <c r="K14" s="189" t="s">
        <v>195</v>
      </c>
      <c r="L14" s="159">
        <v>45925</v>
      </c>
      <c r="M14" s="340"/>
      <c r="N14" s="337"/>
      <c r="O14" s="341"/>
    </row>
    <row r="15" spans="1:15" ht="18" customHeight="1">
      <c r="A15" s="187"/>
      <c r="B15" s="188"/>
      <c r="C15" s="214"/>
      <c r="D15" s="190" t="s">
        <v>14838</v>
      </c>
      <c r="E15" s="191">
        <v>45926</v>
      </c>
      <c r="F15" s="191">
        <v>45926</v>
      </c>
      <c r="G15" s="160" t="s">
        <v>907</v>
      </c>
      <c r="H15" s="328" t="s">
        <v>14787</v>
      </c>
      <c r="I15" s="160"/>
      <c r="J15" s="335">
        <v>10</v>
      </c>
      <c r="K15" s="189" t="s">
        <v>195</v>
      </c>
      <c r="L15" s="159">
        <v>45929</v>
      </c>
      <c r="M15" s="213"/>
      <c r="N15" s="189"/>
      <c r="O15" s="231"/>
    </row>
    <row r="16" spans="1:15" ht="18" customHeight="1">
      <c r="A16" s="187"/>
      <c r="B16" s="188"/>
      <c r="C16" s="214"/>
      <c r="D16" s="190" t="s">
        <v>14673</v>
      </c>
      <c r="E16" s="191">
        <v>45926</v>
      </c>
      <c r="F16" s="191">
        <v>45926</v>
      </c>
      <c r="G16" s="160"/>
      <c r="H16" s="328" t="s">
        <v>14788</v>
      </c>
      <c r="I16" s="160"/>
      <c r="J16" s="335">
        <v>3</v>
      </c>
      <c r="K16" s="189" t="s">
        <v>195</v>
      </c>
      <c r="L16" s="159">
        <v>45930</v>
      </c>
      <c r="M16" s="213"/>
      <c r="N16" s="189"/>
      <c r="O16" s="231"/>
    </row>
    <row r="17" spans="1:15" ht="22.5" customHeight="1">
      <c r="A17" s="187"/>
      <c r="B17" s="188"/>
      <c r="C17" s="214"/>
      <c r="D17" s="189" t="s">
        <v>14674</v>
      </c>
      <c r="E17" s="159">
        <v>45927</v>
      </c>
      <c r="F17" s="159">
        <v>45927</v>
      </c>
      <c r="G17" s="160" t="s">
        <v>1874</v>
      </c>
      <c r="H17" s="333" t="s">
        <v>14789</v>
      </c>
      <c r="I17" s="160"/>
      <c r="J17" s="335">
        <v>10</v>
      </c>
      <c r="K17" s="189" t="s">
        <v>195</v>
      </c>
      <c r="L17" s="165">
        <v>45940</v>
      </c>
      <c r="M17" s="213"/>
      <c r="N17" s="189"/>
      <c r="O17" s="231"/>
    </row>
    <row r="18" spans="1:15" ht="30">
      <c r="A18" s="187"/>
      <c r="B18" s="188"/>
      <c r="C18" s="214"/>
      <c r="D18" s="190" t="s">
        <v>14675</v>
      </c>
      <c r="E18" s="191">
        <v>45927</v>
      </c>
      <c r="F18" s="191">
        <v>45927</v>
      </c>
      <c r="G18" s="160" t="s">
        <v>1874</v>
      </c>
      <c r="H18" s="334" t="s">
        <v>14790</v>
      </c>
      <c r="I18" s="160"/>
      <c r="J18" s="160"/>
      <c r="K18" s="189" t="s">
        <v>195</v>
      </c>
      <c r="L18" s="165">
        <v>45940</v>
      </c>
      <c r="M18" s="213"/>
      <c r="N18" s="189"/>
      <c r="O18" s="231"/>
    </row>
    <row r="19" spans="1:15">
      <c r="A19" s="187"/>
      <c r="B19" s="188"/>
      <c r="C19" s="214"/>
      <c r="D19" s="189" t="s">
        <v>14676</v>
      </c>
      <c r="E19" s="191">
        <v>45930</v>
      </c>
      <c r="F19" s="191">
        <v>45930</v>
      </c>
      <c r="G19" s="160" t="s">
        <v>6842</v>
      </c>
      <c r="H19" s="160" t="s">
        <v>14833</v>
      </c>
      <c r="I19" s="160"/>
      <c r="J19" s="160" t="s">
        <v>14834</v>
      </c>
      <c r="K19" s="189" t="s">
        <v>195</v>
      </c>
      <c r="L19" s="159">
        <v>45932</v>
      </c>
      <c r="M19" s="213"/>
      <c r="N19" s="189"/>
      <c r="O19" s="231"/>
    </row>
    <row r="20" spans="1:15">
      <c r="A20" s="187"/>
      <c r="B20" s="188"/>
      <c r="C20" s="214"/>
      <c r="D20" s="189" t="s">
        <v>14677</v>
      </c>
      <c r="E20" s="159">
        <v>45931</v>
      </c>
      <c r="F20" s="159">
        <v>45931</v>
      </c>
      <c r="G20" s="160" t="s">
        <v>1874</v>
      </c>
      <c r="H20" s="160" t="s">
        <v>14896</v>
      </c>
      <c r="I20" s="160"/>
      <c r="J20" s="160" t="s">
        <v>14844</v>
      </c>
      <c r="K20" s="189" t="s">
        <v>195</v>
      </c>
      <c r="L20" s="159">
        <v>45939</v>
      </c>
      <c r="M20" s="213"/>
      <c r="N20" s="189"/>
      <c r="O20" s="231"/>
    </row>
    <row r="21" spans="1:15">
      <c r="A21" s="187"/>
      <c r="B21" s="188"/>
      <c r="C21" s="214"/>
      <c r="D21" s="189" t="s">
        <v>14678</v>
      </c>
      <c r="E21" s="159">
        <v>45931</v>
      </c>
      <c r="F21" s="159">
        <v>45931</v>
      </c>
      <c r="G21" s="160" t="s">
        <v>508</v>
      </c>
      <c r="H21" s="160" t="s">
        <v>14708</v>
      </c>
      <c r="I21" s="160"/>
      <c r="J21" s="160" t="s">
        <v>14844</v>
      </c>
      <c r="K21" s="189" t="s">
        <v>195</v>
      </c>
      <c r="L21" s="159">
        <v>45932</v>
      </c>
      <c r="M21" s="213"/>
      <c r="N21" s="189"/>
      <c r="O21" s="231"/>
    </row>
    <row r="22" spans="1:15">
      <c r="A22" s="187"/>
      <c r="B22" s="188"/>
      <c r="C22" s="214"/>
      <c r="D22" s="189" t="s">
        <v>14679</v>
      </c>
      <c r="E22" s="159">
        <v>45932</v>
      </c>
      <c r="F22" s="159">
        <v>45932</v>
      </c>
      <c r="G22" s="160" t="s">
        <v>1874</v>
      </c>
      <c r="H22" s="160" t="s">
        <v>14898</v>
      </c>
      <c r="I22" s="160"/>
      <c r="J22" s="160">
        <v>1</v>
      </c>
      <c r="K22" s="189" t="s">
        <v>195</v>
      </c>
      <c r="L22" s="159">
        <v>45939</v>
      </c>
      <c r="M22" s="213"/>
      <c r="N22" s="189"/>
      <c r="O22" s="231"/>
    </row>
    <row r="23" spans="1:15">
      <c r="A23" s="187"/>
      <c r="B23" s="188"/>
      <c r="C23" s="214"/>
      <c r="D23" s="189" t="s">
        <v>14680</v>
      </c>
      <c r="E23" s="159">
        <v>45937</v>
      </c>
      <c r="F23" s="159">
        <v>45937</v>
      </c>
      <c r="G23" s="160" t="s">
        <v>813</v>
      </c>
      <c r="H23" s="160" t="s">
        <v>14831</v>
      </c>
      <c r="I23" s="160"/>
      <c r="J23" s="160" t="s">
        <v>14832</v>
      </c>
      <c r="K23" s="189" t="s">
        <v>195</v>
      </c>
      <c r="L23" s="165">
        <v>45938</v>
      </c>
      <c r="M23" s="213"/>
      <c r="N23" s="189"/>
      <c r="O23" s="231"/>
    </row>
    <row r="24" spans="1:15">
      <c r="A24" s="187"/>
      <c r="B24" s="188"/>
      <c r="C24" s="214"/>
      <c r="D24" s="189" t="s">
        <v>14681</v>
      </c>
      <c r="E24" s="159">
        <v>45933</v>
      </c>
      <c r="F24" s="159">
        <v>45933</v>
      </c>
      <c r="G24" s="160" t="s">
        <v>5369</v>
      </c>
      <c r="H24" s="160" t="s">
        <v>14703</v>
      </c>
      <c r="I24" s="160"/>
      <c r="J24" s="325" t="s">
        <v>14704</v>
      </c>
      <c r="K24" s="189" t="s">
        <v>195</v>
      </c>
      <c r="L24" s="159">
        <v>45937</v>
      </c>
      <c r="M24" s="213"/>
      <c r="N24" s="189"/>
      <c r="O24" s="231"/>
    </row>
    <row r="25" spans="1:15">
      <c r="A25" s="187"/>
      <c r="B25" s="188"/>
      <c r="C25" s="214"/>
      <c r="D25" s="189" t="s">
        <v>14682</v>
      </c>
      <c r="E25" s="159">
        <v>45933</v>
      </c>
      <c r="F25" s="159">
        <v>45933</v>
      </c>
      <c r="G25" s="160" t="s">
        <v>14705</v>
      </c>
      <c r="H25" s="160" t="s">
        <v>14706</v>
      </c>
      <c r="I25" s="160"/>
      <c r="J25" s="160">
        <v>9</v>
      </c>
      <c r="K25" s="189" t="s">
        <v>459</v>
      </c>
      <c r="L25" s="159"/>
      <c r="M25" s="213"/>
      <c r="N25" s="189"/>
      <c r="O25" s="231"/>
    </row>
    <row r="26" spans="1:15">
      <c r="A26" s="187"/>
      <c r="B26" s="188"/>
      <c r="C26" s="214"/>
      <c r="D26" s="189" t="s">
        <v>14683</v>
      </c>
      <c r="E26" s="159">
        <v>45933</v>
      </c>
      <c r="F26" s="159">
        <v>45933</v>
      </c>
      <c r="G26" s="160" t="s">
        <v>1874</v>
      </c>
      <c r="H26" s="160" t="s">
        <v>14707</v>
      </c>
      <c r="I26" s="160"/>
      <c r="J26" s="160">
        <v>9</v>
      </c>
      <c r="K26" s="164" t="s">
        <v>195</v>
      </c>
      <c r="L26" s="165">
        <v>45939</v>
      </c>
      <c r="M26" s="213"/>
      <c r="N26" s="189"/>
      <c r="O26" s="231"/>
    </row>
    <row r="27" spans="1:15">
      <c r="A27" s="187"/>
      <c r="B27" s="188"/>
      <c r="C27" s="214"/>
      <c r="D27" s="189" t="s">
        <v>14684</v>
      </c>
      <c r="E27" s="159">
        <v>45933</v>
      </c>
      <c r="F27" s="159">
        <v>45933</v>
      </c>
      <c r="G27" s="160" t="s">
        <v>508</v>
      </c>
      <c r="H27" s="160" t="s">
        <v>14708</v>
      </c>
      <c r="I27" s="160"/>
      <c r="J27" s="160">
        <v>9</v>
      </c>
      <c r="K27" s="189" t="s">
        <v>195</v>
      </c>
      <c r="L27" s="159">
        <v>45937</v>
      </c>
      <c r="M27" s="213"/>
      <c r="N27" s="189"/>
      <c r="O27" s="231"/>
    </row>
    <row r="28" spans="1:15">
      <c r="A28" s="187"/>
      <c r="B28" s="188"/>
      <c r="C28" s="214"/>
      <c r="D28" s="189" t="s">
        <v>14685</v>
      </c>
      <c r="E28" s="159">
        <v>45936</v>
      </c>
      <c r="F28" s="159">
        <v>45936</v>
      </c>
      <c r="G28" s="160" t="s">
        <v>508</v>
      </c>
      <c r="H28" s="160" t="s">
        <v>14708</v>
      </c>
      <c r="I28" s="160"/>
      <c r="J28" s="160">
        <v>4</v>
      </c>
      <c r="K28" s="189" t="s">
        <v>298</v>
      </c>
      <c r="L28" s="159">
        <v>45936</v>
      </c>
      <c r="M28" s="159"/>
      <c r="N28" s="189"/>
      <c r="O28" s="231"/>
    </row>
    <row r="29" spans="1:15">
      <c r="A29" s="187"/>
      <c r="B29" s="188"/>
      <c r="C29" s="214"/>
      <c r="D29" s="189" t="s">
        <v>14913</v>
      </c>
      <c r="E29" s="159">
        <v>45938</v>
      </c>
      <c r="F29" s="159">
        <v>45938</v>
      </c>
      <c r="G29" s="160" t="s">
        <v>508</v>
      </c>
      <c r="H29" s="160" t="s">
        <v>14708</v>
      </c>
      <c r="I29" s="160"/>
      <c r="J29" s="160">
        <v>4</v>
      </c>
      <c r="K29" s="189" t="s">
        <v>298</v>
      </c>
      <c r="L29" s="159">
        <v>45936</v>
      </c>
      <c r="M29" s="159"/>
      <c r="N29" s="189"/>
      <c r="O29" s="231"/>
    </row>
    <row r="30" spans="1:15">
      <c r="A30" s="187"/>
      <c r="B30" s="188"/>
      <c r="C30" s="214"/>
      <c r="D30" s="189" t="s">
        <v>14686</v>
      </c>
      <c r="E30" s="159">
        <v>45937</v>
      </c>
      <c r="F30" s="159">
        <v>45937</v>
      </c>
      <c r="G30" s="160" t="s">
        <v>6842</v>
      </c>
      <c r="H30" s="160" t="s">
        <v>14833</v>
      </c>
      <c r="I30" s="160"/>
      <c r="J30" s="160">
        <v>10</v>
      </c>
      <c r="K30" s="189" t="s">
        <v>195</v>
      </c>
      <c r="L30" s="159">
        <v>45938</v>
      </c>
      <c r="M30" s="159"/>
      <c r="N30" s="189"/>
      <c r="O30" s="231"/>
    </row>
    <row r="31" spans="1:15">
      <c r="A31" s="187"/>
      <c r="B31" s="188"/>
      <c r="C31" s="214"/>
      <c r="D31" s="189" t="s">
        <v>14687</v>
      </c>
      <c r="E31" s="159">
        <v>45937</v>
      </c>
      <c r="F31" s="159">
        <v>45937</v>
      </c>
      <c r="G31" s="160" t="s">
        <v>6842</v>
      </c>
      <c r="H31" s="160" t="s">
        <v>14833</v>
      </c>
      <c r="I31" s="160"/>
      <c r="J31" s="160">
        <v>11</v>
      </c>
      <c r="K31" s="189" t="s">
        <v>195</v>
      </c>
      <c r="L31" s="165">
        <v>45938</v>
      </c>
      <c r="M31" s="159"/>
      <c r="N31" s="189"/>
      <c r="O31" s="231"/>
    </row>
    <row r="32" spans="1:15">
      <c r="A32" s="187"/>
      <c r="B32" s="188"/>
      <c r="C32" s="214"/>
      <c r="D32" s="189" t="s">
        <v>14688</v>
      </c>
      <c r="E32" s="159">
        <v>45937</v>
      </c>
      <c r="F32" s="159">
        <v>45937</v>
      </c>
      <c r="G32" s="160" t="s">
        <v>1874</v>
      </c>
      <c r="H32" s="160" t="s">
        <v>14707</v>
      </c>
      <c r="I32" s="160"/>
      <c r="J32" s="160">
        <v>11</v>
      </c>
      <c r="K32" s="164" t="s">
        <v>195</v>
      </c>
      <c r="L32" s="165">
        <v>45939</v>
      </c>
      <c r="M32" s="159"/>
      <c r="N32" s="189"/>
      <c r="O32" s="231"/>
    </row>
    <row r="33" spans="1:15">
      <c r="A33" s="187"/>
      <c r="B33" s="188"/>
      <c r="C33" s="214"/>
      <c r="D33" s="189" t="s">
        <v>14689</v>
      </c>
      <c r="E33" s="159">
        <v>45937</v>
      </c>
      <c r="F33" s="159">
        <v>45937</v>
      </c>
      <c r="G33" s="160" t="s">
        <v>508</v>
      </c>
      <c r="H33" s="160" t="s">
        <v>14907</v>
      </c>
      <c r="I33" s="160"/>
      <c r="J33" s="160">
        <v>11</v>
      </c>
      <c r="K33" s="189" t="s">
        <v>195</v>
      </c>
      <c r="L33" s="165">
        <v>45938</v>
      </c>
      <c r="M33" s="159"/>
      <c r="N33" s="189"/>
      <c r="O33" s="231"/>
    </row>
    <row r="34" spans="1:15" ht="17.25" customHeight="1">
      <c r="A34" s="187"/>
      <c r="B34" s="188"/>
      <c r="C34" s="214"/>
      <c r="D34" s="189" t="s">
        <v>14690</v>
      </c>
      <c r="E34" s="159">
        <v>45937</v>
      </c>
      <c r="F34" s="159">
        <v>45937</v>
      </c>
      <c r="G34" s="160" t="s">
        <v>1874</v>
      </c>
      <c r="H34" s="160" t="s">
        <v>14707</v>
      </c>
      <c r="I34" s="160"/>
      <c r="J34" s="160">
        <v>10</v>
      </c>
      <c r="K34" s="164" t="s">
        <v>195</v>
      </c>
      <c r="L34" s="165">
        <v>45939</v>
      </c>
      <c r="M34" s="213"/>
      <c r="N34" s="189"/>
      <c r="O34" s="231"/>
    </row>
    <row r="35" spans="1:15">
      <c r="A35" s="187"/>
      <c r="B35" s="188"/>
      <c r="C35" s="214"/>
      <c r="D35" s="189" t="s">
        <v>14691</v>
      </c>
      <c r="E35" s="159">
        <v>45937</v>
      </c>
      <c r="F35" s="159">
        <v>45937</v>
      </c>
      <c r="G35" s="160" t="s">
        <v>508</v>
      </c>
      <c r="H35" s="160" t="s">
        <v>14907</v>
      </c>
      <c r="I35" s="160"/>
      <c r="J35" s="160">
        <v>10</v>
      </c>
      <c r="K35" s="189" t="s">
        <v>195</v>
      </c>
      <c r="L35" s="165">
        <v>45938</v>
      </c>
      <c r="M35" s="213"/>
      <c r="N35" s="189"/>
      <c r="O35" s="231"/>
    </row>
    <row r="36" spans="1:15">
      <c r="A36" s="187"/>
      <c r="B36" s="188"/>
      <c r="C36" s="214"/>
      <c r="D36" s="189" t="s">
        <v>14692</v>
      </c>
      <c r="E36" s="159">
        <v>45938</v>
      </c>
      <c r="F36" s="159">
        <v>45938</v>
      </c>
      <c r="G36" s="160" t="s">
        <v>14864</v>
      </c>
      <c r="H36" s="160" t="s">
        <v>14865</v>
      </c>
      <c r="I36" s="160"/>
      <c r="J36" s="160" t="s">
        <v>14866</v>
      </c>
      <c r="K36" s="189" t="s">
        <v>195</v>
      </c>
      <c r="L36" s="165">
        <v>45939</v>
      </c>
      <c r="M36" s="213"/>
      <c r="N36" s="189"/>
      <c r="O36" s="231"/>
    </row>
    <row r="37" spans="1:15">
      <c r="A37" s="187"/>
      <c r="B37" s="188"/>
      <c r="C37" s="214"/>
      <c r="D37" s="189" t="s">
        <v>14693</v>
      </c>
      <c r="E37" s="159">
        <v>45938</v>
      </c>
      <c r="F37" s="159">
        <v>45938</v>
      </c>
      <c r="G37" s="160" t="s">
        <v>508</v>
      </c>
      <c r="H37" s="160" t="s">
        <v>14867</v>
      </c>
      <c r="I37" s="160"/>
      <c r="J37" s="160" t="s">
        <v>14868</v>
      </c>
      <c r="K37" s="189" t="s">
        <v>195</v>
      </c>
      <c r="L37" s="165">
        <v>45939</v>
      </c>
      <c r="M37" s="213"/>
      <c r="N37" s="189"/>
      <c r="O37" s="231"/>
    </row>
    <row r="38" spans="1:15">
      <c r="A38" s="187"/>
      <c r="B38" s="188"/>
      <c r="C38" s="214"/>
      <c r="D38" s="189" t="s">
        <v>14694</v>
      </c>
      <c r="E38" s="159">
        <v>45939</v>
      </c>
      <c r="F38" s="159">
        <v>45939</v>
      </c>
      <c r="G38" s="160" t="s">
        <v>14864</v>
      </c>
      <c r="H38" s="160" t="s">
        <v>14865</v>
      </c>
      <c r="I38" s="160"/>
      <c r="J38" s="160">
        <v>1</v>
      </c>
      <c r="K38" s="189" t="s">
        <v>195</v>
      </c>
      <c r="L38" s="165">
        <v>45941</v>
      </c>
      <c r="M38" s="213" t="s">
        <v>12996</v>
      </c>
      <c r="N38" s="189"/>
      <c r="O38" s="231"/>
    </row>
    <row r="39" spans="1:15">
      <c r="A39" s="187"/>
      <c r="B39" s="188"/>
      <c r="C39" s="214"/>
      <c r="D39" s="189" t="s">
        <v>14695</v>
      </c>
      <c r="E39" s="159">
        <v>45939</v>
      </c>
      <c r="F39" s="159">
        <v>45939</v>
      </c>
      <c r="G39" s="160" t="s">
        <v>508</v>
      </c>
      <c r="H39" s="160" t="s">
        <v>14867</v>
      </c>
      <c r="I39" s="192"/>
      <c r="J39" s="160" t="s">
        <v>14975</v>
      </c>
      <c r="K39" s="189" t="s">
        <v>195</v>
      </c>
      <c r="L39" s="165">
        <v>45941</v>
      </c>
      <c r="M39" s="213"/>
      <c r="N39" s="189"/>
      <c r="O39" s="231"/>
    </row>
    <row r="40" spans="1:15">
      <c r="A40" s="187"/>
      <c r="B40" s="188"/>
      <c r="C40" s="214"/>
      <c r="D40" s="189" t="s">
        <v>14696</v>
      </c>
      <c r="E40" s="159">
        <v>45943</v>
      </c>
      <c r="F40" s="159">
        <v>45943</v>
      </c>
      <c r="G40" s="160" t="s">
        <v>508</v>
      </c>
      <c r="H40" s="160" t="s">
        <v>14867</v>
      </c>
      <c r="I40" s="192"/>
      <c r="J40" s="160">
        <v>9</v>
      </c>
      <c r="K40" s="189" t="s">
        <v>195</v>
      </c>
      <c r="L40" s="165">
        <v>45944</v>
      </c>
      <c r="M40" s="213"/>
      <c r="N40" s="189"/>
      <c r="O40" s="231"/>
    </row>
    <row r="41" spans="1:15">
      <c r="A41" s="187"/>
      <c r="B41" s="188"/>
      <c r="C41" s="214"/>
      <c r="D41" s="189" t="s">
        <v>14697</v>
      </c>
      <c r="E41" s="159">
        <v>45943</v>
      </c>
      <c r="F41" s="159">
        <v>45943</v>
      </c>
      <c r="G41" s="160" t="s">
        <v>508</v>
      </c>
      <c r="H41" s="160" t="s">
        <v>14867</v>
      </c>
      <c r="I41" s="192"/>
      <c r="J41" s="160">
        <v>10</v>
      </c>
      <c r="K41" s="189" t="s">
        <v>195</v>
      </c>
      <c r="L41" s="165">
        <v>45944</v>
      </c>
      <c r="M41" s="213"/>
      <c r="N41" s="189"/>
      <c r="O41" s="231"/>
    </row>
    <row r="42" spans="1:15">
      <c r="A42" s="187"/>
      <c r="B42" s="188"/>
      <c r="C42" s="214"/>
      <c r="D42" s="189" t="s">
        <v>14698</v>
      </c>
      <c r="E42" s="159">
        <v>45946</v>
      </c>
      <c r="F42" s="159">
        <v>45946</v>
      </c>
      <c r="G42" s="160" t="s">
        <v>15007</v>
      </c>
      <c r="H42" s="160" t="s">
        <v>15008</v>
      </c>
      <c r="I42" s="160"/>
      <c r="J42" s="160" t="s">
        <v>15009</v>
      </c>
      <c r="K42" s="189" t="s">
        <v>195</v>
      </c>
      <c r="L42" s="165">
        <v>45947</v>
      </c>
      <c r="M42" s="213"/>
      <c r="N42" s="189"/>
      <c r="O42" s="231"/>
    </row>
    <row r="43" spans="1:15">
      <c r="A43" s="187"/>
      <c r="B43" s="188"/>
      <c r="C43" s="214"/>
      <c r="D43" s="189" t="s">
        <v>14699</v>
      </c>
      <c r="E43" s="159">
        <v>45946</v>
      </c>
      <c r="F43" s="159">
        <v>45946</v>
      </c>
      <c r="G43" s="160" t="s">
        <v>508</v>
      </c>
      <c r="H43" s="160" t="s">
        <v>14867</v>
      </c>
      <c r="I43" s="160"/>
      <c r="J43" s="160">
        <v>11</v>
      </c>
      <c r="K43" s="189" t="s">
        <v>195</v>
      </c>
      <c r="L43" s="165">
        <v>45947</v>
      </c>
      <c r="M43" s="213"/>
      <c r="N43" s="189"/>
      <c r="O43" s="231"/>
    </row>
    <row r="44" spans="1:15">
      <c r="A44" s="187"/>
      <c r="B44" s="188"/>
      <c r="C44" s="214"/>
      <c r="D44" s="189" t="s">
        <v>14700</v>
      </c>
      <c r="E44" s="159">
        <v>45946</v>
      </c>
      <c r="F44" s="159">
        <v>45946</v>
      </c>
      <c r="G44" s="160" t="s">
        <v>508</v>
      </c>
      <c r="H44" s="160" t="s">
        <v>14867</v>
      </c>
      <c r="I44" s="160"/>
      <c r="J44" s="160">
        <v>10</v>
      </c>
      <c r="K44" s="189" t="s">
        <v>195</v>
      </c>
      <c r="L44" s="165">
        <v>45947</v>
      </c>
      <c r="M44" s="213"/>
      <c r="N44" s="189"/>
      <c r="O44" s="231"/>
    </row>
    <row r="45" spans="1:15">
      <c r="A45" s="187"/>
      <c r="B45" s="188"/>
      <c r="C45" s="214"/>
      <c r="D45" s="189" t="s">
        <v>14701</v>
      </c>
      <c r="E45" s="159">
        <v>45951</v>
      </c>
      <c r="F45" s="159">
        <v>45951</v>
      </c>
      <c r="G45" s="160" t="s">
        <v>6842</v>
      </c>
      <c r="H45" s="160" t="s">
        <v>15024</v>
      </c>
      <c r="I45" s="160"/>
      <c r="J45" s="160">
        <v>9</v>
      </c>
      <c r="K45" s="189" t="s">
        <v>195</v>
      </c>
      <c r="L45" s="165">
        <v>45951</v>
      </c>
      <c r="M45" s="213"/>
      <c r="N45" s="189"/>
      <c r="O45" s="231"/>
    </row>
    <row r="46" spans="1:15">
      <c r="A46" s="187"/>
      <c r="B46" s="188"/>
      <c r="C46" s="214"/>
      <c r="D46" s="189" t="s">
        <v>14702</v>
      </c>
      <c r="E46" s="159">
        <v>45951</v>
      </c>
      <c r="F46" s="159">
        <v>45951</v>
      </c>
      <c r="G46" s="160" t="s">
        <v>6842</v>
      </c>
      <c r="H46" s="160" t="s">
        <v>15024</v>
      </c>
      <c r="I46" s="160"/>
      <c r="J46" s="160">
        <v>9</v>
      </c>
      <c r="K46" s="189" t="s">
        <v>195</v>
      </c>
      <c r="L46" s="165">
        <v>45952</v>
      </c>
      <c r="M46" s="213"/>
      <c r="N46" s="189"/>
      <c r="O46" s="231"/>
    </row>
    <row r="47" spans="1:15">
      <c r="A47" s="187"/>
      <c r="B47" s="188"/>
      <c r="C47" s="214"/>
      <c r="D47" s="189" t="s">
        <v>15067</v>
      </c>
      <c r="E47" s="159">
        <v>45952</v>
      </c>
      <c r="F47" s="159">
        <v>45952</v>
      </c>
      <c r="G47" s="192" t="s">
        <v>6842</v>
      </c>
      <c r="H47" s="192" t="s">
        <v>15078</v>
      </c>
      <c r="I47" s="160"/>
      <c r="J47" s="192">
        <v>9</v>
      </c>
      <c r="K47" s="189" t="s">
        <v>195</v>
      </c>
      <c r="L47" s="165">
        <v>45953</v>
      </c>
      <c r="M47" s="213"/>
      <c r="N47" s="189"/>
      <c r="O47" s="231"/>
    </row>
    <row r="48" spans="1:15">
      <c r="A48" s="187"/>
      <c r="B48" s="188"/>
      <c r="C48" s="214"/>
      <c r="D48" s="189" t="s">
        <v>15068</v>
      </c>
      <c r="E48" s="159">
        <v>45953</v>
      </c>
      <c r="F48" s="159">
        <v>45953</v>
      </c>
      <c r="G48" s="192" t="s">
        <v>6842</v>
      </c>
      <c r="H48" s="160" t="s">
        <v>15127</v>
      </c>
      <c r="I48" s="160"/>
      <c r="J48" s="160">
        <v>7</v>
      </c>
      <c r="K48" s="189" t="s">
        <v>195</v>
      </c>
      <c r="L48" s="165">
        <v>45954</v>
      </c>
      <c r="M48" s="213"/>
      <c r="N48" s="189"/>
      <c r="O48" s="231"/>
    </row>
    <row r="49" spans="1:15">
      <c r="A49" s="187"/>
      <c r="B49" s="188"/>
      <c r="C49" s="214"/>
      <c r="D49" s="189" t="s">
        <v>15069</v>
      </c>
      <c r="E49" s="159">
        <v>45953</v>
      </c>
      <c r="F49" s="159">
        <v>45953</v>
      </c>
      <c r="G49" s="192" t="s">
        <v>6842</v>
      </c>
      <c r="H49" s="160" t="s">
        <v>15024</v>
      </c>
      <c r="I49" s="192"/>
      <c r="J49" s="193" t="s">
        <v>12266</v>
      </c>
      <c r="K49" s="190" t="s">
        <v>195</v>
      </c>
      <c r="L49" s="165">
        <v>45954</v>
      </c>
      <c r="M49" s="213"/>
      <c r="N49" s="189"/>
      <c r="O49" s="231"/>
    </row>
    <row r="50" spans="1:15">
      <c r="A50" s="187"/>
      <c r="B50" s="188"/>
      <c r="C50" s="214"/>
      <c r="D50" s="189" t="s">
        <v>15070</v>
      </c>
      <c r="E50" s="159">
        <v>45953</v>
      </c>
      <c r="F50" s="159">
        <v>45953</v>
      </c>
      <c r="G50" s="192" t="s">
        <v>6842</v>
      </c>
      <c r="H50" s="160" t="s">
        <v>15130</v>
      </c>
      <c r="I50" s="160"/>
      <c r="J50" s="160">
        <v>9</v>
      </c>
      <c r="K50" s="189" t="s">
        <v>195</v>
      </c>
      <c r="L50" s="165">
        <v>45954</v>
      </c>
      <c r="M50" s="213"/>
      <c r="N50" s="189"/>
      <c r="O50" s="231"/>
    </row>
    <row r="51" spans="1:15">
      <c r="A51" s="187"/>
      <c r="B51" s="188"/>
      <c r="C51" s="214"/>
      <c r="D51" s="189" t="s">
        <v>15071</v>
      </c>
      <c r="E51" s="159">
        <v>45954</v>
      </c>
      <c r="F51" s="159">
        <v>45954</v>
      </c>
      <c r="G51" s="192" t="s">
        <v>6842</v>
      </c>
      <c r="H51" s="192" t="s">
        <v>15078</v>
      </c>
      <c r="I51" s="192"/>
      <c r="J51" s="160">
        <v>7</v>
      </c>
      <c r="K51" s="190" t="s">
        <v>195</v>
      </c>
      <c r="L51" s="165">
        <v>45954</v>
      </c>
      <c r="M51" s="213"/>
      <c r="N51" s="189"/>
      <c r="O51" s="231"/>
    </row>
    <row r="52" spans="1:15">
      <c r="A52" s="187"/>
      <c r="B52" s="188"/>
      <c r="C52" s="214"/>
      <c r="D52" s="189" t="s">
        <v>15072</v>
      </c>
      <c r="E52" s="159">
        <v>45955</v>
      </c>
      <c r="F52" s="159">
        <v>45955</v>
      </c>
      <c r="G52" s="192" t="s">
        <v>6842</v>
      </c>
      <c r="H52" s="160" t="s">
        <v>15132</v>
      </c>
      <c r="I52" s="160"/>
      <c r="J52" s="160" t="s">
        <v>14839</v>
      </c>
      <c r="K52" s="190" t="s">
        <v>195</v>
      </c>
      <c r="L52" s="165">
        <v>45957</v>
      </c>
      <c r="M52" s="213"/>
      <c r="N52" s="189"/>
      <c r="O52" s="231"/>
    </row>
    <row r="53" spans="1:15">
      <c r="A53" s="187"/>
      <c r="B53" s="188"/>
      <c r="C53" s="214"/>
      <c r="D53" s="189" t="s">
        <v>15073</v>
      </c>
      <c r="E53" s="159">
        <v>45955</v>
      </c>
      <c r="F53" s="159">
        <v>45955</v>
      </c>
      <c r="G53" s="160" t="s">
        <v>1874</v>
      </c>
      <c r="H53" s="160" t="s">
        <v>15137</v>
      </c>
      <c r="I53" s="160"/>
      <c r="J53" s="160">
        <v>9</v>
      </c>
      <c r="K53" s="190" t="s">
        <v>195</v>
      </c>
      <c r="L53" s="165">
        <v>45958</v>
      </c>
      <c r="M53" s="213"/>
      <c r="N53" s="189"/>
      <c r="O53" s="231"/>
    </row>
    <row r="54" spans="1:15">
      <c r="A54" s="187"/>
      <c r="B54" s="188"/>
      <c r="C54" s="214"/>
      <c r="D54" s="189" t="s">
        <v>15074</v>
      </c>
      <c r="E54" s="159">
        <v>45957</v>
      </c>
      <c r="F54" s="159">
        <v>45957</v>
      </c>
      <c r="G54" s="160" t="s">
        <v>508</v>
      </c>
      <c r="H54" s="160" t="s">
        <v>14867</v>
      </c>
      <c r="I54" s="160"/>
      <c r="J54" s="160"/>
      <c r="K54" s="190" t="s">
        <v>195</v>
      </c>
      <c r="L54" s="165">
        <v>45958</v>
      </c>
      <c r="M54" s="213"/>
      <c r="N54" s="189"/>
      <c r="O54" s="231"/>
    </row>
    <row r="55" spans="1:15">
      <c r="A55" s="187"/>
      <c r="B55" s="188"/>
      <c r="C55" s="214"/>
      <c r="D55" s="189" t="s">
        <v>15075</v>
      </c>
      <c r="E55" s="159">
        <v>45957</v>
      </c>
      <c r="F55" s="159">
        <v>45957</v>
      </c>
      <c r="G55" s="160" t="s">
        <v>6842</v>
      </c>
      <c r="H55" s="160" t="s">
        <v>15153</v>
      </c>
      <c r="I55" s="160"/>
      <c r="J55" s="160">
        <v>11</v>
      </c>
      <c r="K55" s="190" t="s">
        <v>195</v>
      </c>
      <c r="L55" s="165">
        <v>45958</v>
      </c>
      <c r="M55" s="213"/>
      <c r="N55" s="189"/>
      <c r="O55" s="231"/>
    </row>
    <row r="56" spans="1:15">
      <c r="A56" s="187"/>
      <c r="B56" s="188"/>
      <c r="C56" s="214"/>
      <c r="D56" s="189" t="s">
        <v>15076</v>
      </c>
      <c r="E56" s="159">
        <v>45957</v>
      </c>
      <c r="F56" s="159">
        <v>45957</v>
      </c>
      <c r="G56" s="192" t="s">
        <v>6842</v>
      </c>
      <c r="H56" s="160" t="s">
        <v>15152</v>
      </c>
      <c r="I56" s="160"/>
      <c r="J56" s="160">
        <v>12</v>
      </c>
      <c r="K56" s="190" t="s">
        <v>195</v>
      </c>
      <c r="L56" s="165">
        <v>45958</v>
      </c>
      <c r="M56" s="213"/>
      <c r="N56" s="189"/>
      <c r="O56" s="231"/>
    </row>
    <row r="57" spans="1:15">
      <c r="A57" s="187"/>
      <c r="B57" s="188"/>
      <c r="C57" s="214"/>
      <c r="D57" s="189" t="s">
        <v>15077</v>
      </c>
      <c r="E57" s="159">
        <v>45957</v>
      </c>
      <c r="F57" s="159">
        <v>45957</v>
      </c>
      <c r="G57" s="192" t="s">
        <v>6842</v>
      </c>
      <c r="H57" s="192" t="s">
        <v>15078</v>
      </c>
      <c r="I57" s="160"/>
      <c r="J57" s="160">
        <v>11</v>
      </c>
      <c r="K57" s="190" t="s">
        <v>195</v>
      </c>
      <c r="L57" s="165">
        <v>45958</v>
      </c>
      <c r="M57" s="213"/>
      <c r="N57" s="189"/>
      <c r="O57" s="231"/>
    </row>
    <row r="58" spans="1:15">
      <c r="A58" s="187"/>
      <c r="B58" s="188"/>
      <c r="C58" s="214"/>
      <c r="D58" s="189" t="s">
        <v>15159</v>
      </c>
      <c r="E58" s="159">
        <v>45957</v>
      </c>
      <c r="F58" s="159">
        <v>45957</v>
      </c>
      <c r="G58" s="160" t="s">
        <v>508</v>
      </c>
      <c r="H58" s="160" t="s">
        <v>14867</v>
      </c>
      <c r="I58" s="160"/>
      <c r="J58" s="160">
        <v>12</v>
      </c>
      <c r="K58" s="190" t="s">
        <v>195</v>
      </c>
      <c r="L58" s="165">
        <v>45958</v>
      </c>
      <c r="M58" s="213"/>
      <c r="N58" s="189"/>
      <c r="O58" s="231"/>
    </row>
    <row r="59" spans="1:15">
      <c r="A59" s="187"/>
      <c r="B59" s="188"/>
      <c r="C59" s="214"/>
      <c r="D59" s="189" t="s">
        <v>15160</v>
      </c>
      <c r="E59" s="159">
        <v>45957</v>
      </c>
      <c r="F59" s="159">
        <v>45957</v>
      </c>
      <c r="G59" s="160" t="s">
        <v>1874</v>
      </c>
      <c r="H59" s="160" t="s">
        <v>15137</v>
      </c>
      <c r="I59" s="160"/>
      <c r="J59" s="160">
        <v>11</v>
      </c>
      <c r="K59" s="190" t="s">
        <v>195</v>
      </c>
      <c r="L59" s="165">
        <v>45958</v>
      </c>
      <c r="M59" s="213"/>
      <c r="N59" s="189"/>
      <c r="O59" s="231"/>
    </row>
    <row r="60" spans="1:15">
      <c r="A60" s="187"/>
      <c r="B60" s="188"/>
      <c r="C60" s="214"/>
      <c r="D60" s="189" t="s">
        <v>15161</v>
      </c>
      <c r="E60" s="159">
        <v>45958</v>
      </c>
      <c r="F60" s="159">
        <v>45958</v>
      </c>
      <c r="G60" s="160" t="s">
        <v>6842</v>
      </c>
      <c r="H60" s="160" t="s">
        <v>15180</v>
      </c>
      <c r="I60" s="160"/>
      <c r="J60" s="325" t="s">
        <v>15181</v>
      </c>
      <c r="K60" s="189" t="s">
        <v>195</v>
      </c>
      <c r="L60" s="165">
        <v>45960</v>
      </c>
      <c r="M60" s="213"/>
      <c r="N60" s="189"/>
      <c r="O60" s="231"/>
    </row>
    <row r="61" spans="1:15">
      <c r="A61" s="187"/>
      <c r="B61" s="188"/>
      <c r="C61" s="214"/>
      <c r="D61" s="189" t="s">
        <v>15162</v>
      </c>
      <c r="E61" s="159">
        <v>45958</v>
      </c>
      <c r="F61" s="159">
        <v>45958</v>
      </c>
      <c r="G61" s="160" t="s">
        <v>6842</v>
      </c>
      <c r="H61" s="160" t="s">
        <v>15180</v>
      </c>
      <c r="I61" s="160"/>
      <c r="J61" s="160" t="s">
        <v>15182</v>
      </c>
      <c r="K61" s="164" t="s">
        <v>195</v>
      </c>
      <c r="L61" s="165">
        <v>45959</v>
      </c>
      <c r="M61" s="213"/>
      <c r="N61" s="189"/>
      <c r="O61" s="231"/>
    </row>
    <row r="62" spans="1:15">
      <c r="A62" s="187"/>
      <c r="B62" s="188"/>
      <c r="C62" s="214"/>
      <c r="D62" s="189" t="s">
        <v>15163</v>
      </c>
      <c r="E62" s="159">
        <v>45959</v>
      </c>
      <c r="F62" s="159">
        <v>45959</v>
      </c>
      <c r="G62" s="160" t="s">
        <v>6842</v>
      </c>
      <c r="H62" s="160" t="s">
        <v>15188</v>
      </c>
      <c r="I62" s="160"/>
      <c r="J62" s="160">
        <v>12</v>
      </c>
      <c r="K62" s="189" t="s">
        <v>195</v>
      </c>
      <c r="L62" s="165">
        <v>45960</v>
      </c>
      <c r="M62" s="213"/>
      <c r="N62" s="189"/>
      <c r="O62" s="231"/>
    </row>
    <row r="63" spans="1:15">
      <c r="A63" s="187"/>
      <c r="B63" s="188"/>
      <c r="C63" s="214"/>
      <c r="D63" s="189" t="s">
        <v>15164</v>
      </c>
      <c r="E63" s="159">
        <v>45959</v>
      </c>
      <c r="F63" s="159">
        <v>45959</v>
      </c>
      <c r="G63" s="160" t="s">
        <v>6842</v>
      </c>
      <c r="H63" s="192" t="s">
        <v>15078</v>
      </c>
      <c r="I63" s="160"/>
      <c r="J63" s="160">
        <v>12</v>
      </c>
      <c r="K63" s="189" t="s">
        <v>195</v>
      </c>
      <c r="L63" s="165">
        <v>45960</v>
      </c>
      <c r="M63" s="213"/>
      <c r="N63" s="189"/>
      <c r="O63" s="231"/>
    </row>
    <row r="64" spans="1:15">
      <c r="A64" s="187"/>
      <c r="B64" s="188"/>
      <c r="C64" s="214"/>
      <c r="D64" s="189" t="s">
        <v>15165</v>
      </c>
      <c r="E64" s="159">
        <v>45960</v>
      </c>
      <c r="F64" s="159">
        <v>45960</v>
      </c>
      <c r="G64" s="160" t="s">
        <v>508</v>
      </c>
      <c r="H64" s="160" t="s">
        <v>15203</v>
      </c>
      <c r="I64" s="160"/>
      <c r="J64" s="160">
        <v>12</v>
      </c>
      <c r="K64" s="189" t="s">
        <v>298</v>
      </c>
      <c r="L64" s="159">
        <v>45960</v>
      </c>
      <c r="M64" s="213"/>
      <c r="N64" s="189"/>
      <c r="O64" s="231"/>
    </row>
    <row r="65" spans="1:15">
      <c r="A65" s="187"/>
      <c r="B65" s="188"/>
      <c r="C65" s="214"/>
      <c r="D65" s="189" t="s">
        <v>15215</v>
      </c>
      <c r="E65" s="159">
        <v>45961</v>
      </c>
      <c r="F65" s="159">
        <v>45961</v>
      </c>
      <c r="G65" s="160" t="s">
        <v>508</v>
      </c>
      <c r="H65" s="160" t="s">
        <v>15203</v>
      </c>
      <c r="I65" s="160"/>
      <c r="J65" s="160">
        <v>12</v>
      </c>
      <c r="K65" s="164" t="s">
        <v>195</v>
      </c>
      <c r="L65" s="165">
        <v>45962</v>
      </c>
      <c r="M65" s="213"/>
      <c r="N65" s="189"/>
      <c r="O65" s="231"/>
    </row>
    <row r="66" spans="1:15">
      <c r="A66" s="187"/>
      <c r="B66" s="188"/>
      <c r="C66" s="214"/>
      <c r="D66" s="189" t="s">
        <v>15166</v>
      </c>
      <c r="E66" s="159">
        <v>45960</v>
      </c>
      <c r="F66" s="159">
        <v>45960</v>
      </c>
      <c r="G66" s="160" t="s">
        <v>508</v>
      </c>
      <c r="H66" s="160" t="s">
        <v>15204</v>
      </c>
      <c r="I66" s="160"/>
      <c r="J66" s="160">
        <v>11</v>
      </c>
      <c r="K66" s="189" t="s">
        <v>298</v>
      </c>
      <c r="L66" s="159">
        <v>45960</v>
      </c>
      <c r="M66" s="213"/>
      <c r="N66" s="189"/>
      <c r="O66" s="231"/>
    </row>
    <row r="67" spans="1:15">
      <c r="A67" s="187"/>
      <c r="B67" s="188"/>
      <c r="C67" s="214"/>
      <c r="D67" s="189" t="s">
        <v>15214</v>
      </c>
      <c r="E67" s="159">
        <v>45961</v>
      </c>
      <c r="F67" s="159">
        <v>45961</v>
      </c>
      <c r="G67" s="160" t="s">
        <v>508</v>
      </c>
      <c r="H67" s="160" t="s">
        <v>15204</v>
      </c>
      <c r="I67" s="160"/>
      <c r="J67" s="160">
        <v>11</v>
      </c>
      <c r="K67" s="164" t="s">
        <v>195</v>
      </c>
      <c r="L67" s="165">
        <v>45962</v>
      </c>
      <c r="M67" s="213"/>
      <c r="N67" s="189"/>
      <c r="O67" s="231"/>
    </row>
    <row r="68" spans="1:15">
      <c r="A68" s="187"/>
      <c r="B68" s="188"/>
      <c r="C68" s="214"/>
      <c r="D68" s="189" t="s">
        <v>15167</v>
      </c>
      <c r="E68" s="159">
        <v>45960</v>
      </c>
      <c r="F68" s="159">
        <v>45960</v>
      </c>
      <c r="G68" s="160" t="s">
        <v>1874</v>
      </c>
      <c r="H68" s="160" t="s">
        <v>15205</v>
      </c>
      <c r="I68" s="160"/>
      <c r="J68" s="160" t="s">
        <v>15206</v>
      </c>
      <c r="K68" s="164" t="s">
        <v>195</v>
      </c>
      <c r="L68" s="165">
        <v>45965</v>
      </c>
      <c r="M68" s="213"/>
      <c r="N68" s="189"/>
      <c r="O68" s="231"/>
    </row>
    <row r="69" spans="1:15">
      <c r="A69" s="187"/>
      <c r="B69" s="188"/>
      <c r="C69" s="214"/>
      <c r="D69" s="189" t="s">
        <v>15168</v>
      </c>
      <c r="E69" s="159">
        <v>45960</v>
      </c>
      <c r="F69" s="159">
        <v>45960</v>
      </c>
      <c r="G69" s="160" t="s">
        <v>508</v>
      </c>
      <c r="H69" s="160" t="s">
        <v>15207</v>
      </c>
      <c r="I69" s="160"/>
      <c r="J69" s="160" t="s">
        <v>15206</v>
      </c>
      <c r="K69" s="189" t="s">
        <v>298</v>
      </c>
      <c r="L69" s="159">
        <v>45960</v>
      </c>
      <c r="M69" s="213"/>
      <c r="N69" s="189"/>
      <c r="O69" s="231"/>
    </row>
    <row r="70" spans="1:15">
      <c r="A70" s="187"/>
      <c r="B70" s="188"/>
      <c r="C70" s="214"/>
      <c r="D70" s="189" t="s">
        <v>15216</v>
      </c>
      <c r="E70" s="159">
        <v>45961</v>
      </c>
      <c r="F70" s="159">
        <v>45961</v>
      </c>
      <c r="G70" s="160" t="s">
        <v>508</v>
      </c>
      <c r="H70" s="160" t="s">
        <v>15207</v>
      </c>
      <c r="I70" s="160"/>
      <c r="J70" s="160" t="s">
        <v>15206</v>
      </c>
      <c r="K70" s="164" t="s">
        <v>195</v>
      </c>
      <c r="L70" s="165">
        <v>45962</v>
      </c>
      <c r="M70" s="213"/>
      <c r="N70" s="189"/>
      <c r="O70" s="231"/>
    </row>
    <row r="71" spans="1:15">
      <c r="A71" s="187"/>
      <c r="B71" s="188"/>
      <c r="C71" s="214"/>
      <c r="D71" s="189" t="s">
        <v>15241</v>
      </c>
      <c r="E71" s="159"/>
      <c r="F71" s="159"/>
      <c r="G71" s="160"/>
      <c r="H71" s="160"/>
      <c r="I71" s="160"/>
      <c r="J71" s="160"/>
      <c r="K71" s="189"/>
      <c r="L71" s="159"/>
      <c r="M71" s="213"/>
      <c r="N71" s="189"/>
      <c r="O71" s="231"/>
    </row>
    <row r="72" spans="1:15">
      <c r="A72" s="187"/>
      <c r="B72" s="188"/>
      <c r="C72" s="214"/>
      <c r="D72" s="189" t="s">
        <v>15242</v>
      </c>
      <c r="E72" s="159">
        <v>45964</v>
      </c>
      <c r="F72" s="159">
        <v>45964</v>
      </c>
      <c r="G72" s="160" t="s">
        <v>508</v>
      </c>
      <c r="H72" s="160" t="s">
        <v>15269</v>
      </c>
      <c r="I72" s="160"/>
      <c r="J72" s="160" t="s">
        <v>15270</v>
      </c>
      <c r="K72" s="164" t="s">
        <v>195</v>
      </c>
      <c r="L72" s="165">
        <v>45965</v>
      </c>
      <c r="M72" s="213"/>
      <c r="N72" s="189"/>
      <c r="O72" s="231"/>
    </row>
    <row r="73" spans="1:15">
      <c r="A73" s="187"/>
      <c r="B73" s="188"/>
      <c r="C73" s="214"/>
      <c r="D73" s="189" t="s">
        <v>15243</v>
      </c>
      <c r="E73" s="159">
        <v>45966</v>
      </c>
      <c r="F73" s="159">
        <v>45966</v>
      </c>
      <c r="G73" s="160" t="s">
        <v>6842</v>
      </c>
      <c r="H73" s="160" t="s">
        <v>15326</v>
      </c>
      <c r="I73" s="160"/>
      <c r="J73" s="160" t="s">
        <v>15327</v>
      </c>
      <c r="K73" s="189" t="s">
        <v>195</v>
      </c>
      <c r="L73" s="165">
        <v>45967</v>
      </c>
      <c r="M73" s="213"/>
      <c r="N73" s="189"/>
      <c r="O73" s="231"/>
    </row>
    <row r="74" spans="1:15">
      <c r="A74" s="187"/>
      <c r="B74" s="188"/>
      <c r="C74" s="214"/>
      <c r="D74" s="189" t="s">
        <v>15244</v>
      </c>
      <c r="E74" s="159">
        <v>45966</v>
      </c>
      <c r="F74" s="159">
        <v>45966</v>
      </c>
      <c r="G74" s="163" t="s">
        <v>12044</v>
      </c>
      <c r="H74" s="163" t="s">
        <v>15238</v>
      </c>
      <c r="I74" s="160"/>
      <c r="J74" s="160">
        <v>7</v>
      </c>
      <c r="K74" s="164" t="s">
        <v>195</v>
      </c>
      <c r="L74" s="165">
        <v>45968</v>
      </c>
      <c r="M74" s="213"/>
      <c r="N74" s="189"/>
      <c r="O74" s="231"/>
    </row>
    <row r="75" spans="1:15">
      <c r="A75" s="187"/>
      <c r="B75" s="188"/>
      <c r="C75" s="214"/>
      <c r="D75" s="189" t="s">
        <v>15245</v>
      </c>
      <c r="E75" s="159">
        <v>45966</v>
      </c>
      <c r="F75" s="159">
        <v>45966</v>
      </c>
      <c r="G75" s="160" t="s">
        <v>508</v>
      </c>
      <c r="H75" s="160" t="s">
        <v>15325</v>
      </c>
      <c r="I75" s="160"/>
      <c r="J75" s="160">
        <v>7</v>
      </c>
      <c r="K75" s="189" t="s">
        <v>195</v>
      </c>
      <c r="L75" s="165">
        <v>45967</v>
      </c>
      <c r="M75" s="213"/>
      <c r="N75" s="189"/>
      <c r="O75" s="231"/>
    </row>
    <row r="76" spans="1:15">
      <c r="A76" s="187"/>
      <c r="B76" s="188"/>
      <c r="C76" s="214"/>
      <c r="D76" s="189" t="s">
        <v>15246</v>
      </c>
      <c r="E76" s="159">
        <v>45987</v>
      </c>
      <c r="F76" s="159">
        <v>45987</v>
      </c>
      <c r="G76" s="160" t="s">
        <v>6842</v>
      </c>
      <c r="H76" s="160" t="s">
        <v>15484</v>
      </c>
      <c r="I76" s="160"/>
      <c r="J76" s="160" t="s">
        <v>15485</v>
      </c>
      <c r="K76" s="189" t="s">
        <v>459</v>
      </c>
      <c r="L76" s="159"/>
      <c r="M76" s="213"/>
      <c r="N76" s="189"/>
      <c r="O76" s="231"/>
    </row>
    <row r="77" spans="1:15">
      <c r="A77" s="187"/>
      <c r="B77" s="188"/>
      <c r="C77" s="214"/>
      <c r="D77" s="189" t="s">
        <v>15247</v>
      </c>
      <c r="E77" s="159">
        <v>45987</v>
      </c>
      <c r="F77" s="159">
        <v>45987</v>
      </c>
      <c r="G77" s="160" t="s">
        <v>6842</v>
      </c>
      <c r="H77" s="160" t="s">
        <v>15559</v>
      </c>
      <c r="I77" s="160"/>
      <c r="J77" s="160" t="s">
        <v>15485</v>
      </c>
      <c r="K77" s="189" t="s">
        <v>459</v>
      </c>
      <c r="L77" s="159"/>
      <c r="M77" s="213"/>
      <c r="N77" s="189"/>
      <c r="O77" s="231"/>
    </row>
    <row r="78" spans="1:15">
      <c r="A78" s="187"/>
      <c r="B78" s="188"/>
      <c r="C78" s="214"/>
      <c r="D78" s="189" t="s">
        <v>15248</v>
      </c>
      <c r="E78" s="159">
        <v>45987</v>
      </c>
      <c r="F78" s="159">
        <v>45987</v>
      </c>
      <c r="G78" s="160" t="s">
        <v>5369</v>
      </c>
      <c r="H78" s="160" t="s">
        <v>15560</v>
      </c>
      <c r="I78" s="160"/>
      <c r="J78" s="160" t="s">
        <v>15561</v>
      </c>
      <c r="K78" s="189" t="s">
        <v>459</v>
      </c>
      <c r="L78" s="159"/>
      <c r="M78" s="213"/>
      <c r="N78" s="189"/>
      <c r="O78" s="231"/>
    </row>
    <row r="79" spans="1:15">
      <c r="A79" s="187"/>
      <c r="B79" s="188"/>
      <c r="C79" s="214"/>
      <c r="D79" s="189" t="s">
        <v>15249</v>
      </c>
      <c r="E79" s="159"/>
      <c r="F79" s="159"/>
      <c r="G79" s="160"/>
      <c r="H79" s="160"/>
      <c r="I79" s="160"/>
      <c r="J79" s="160"/>
      <c r="K79" s="189"/>
      <c r="L79" s="159"/>
      <c r="M79" s="213"/>
      <c r="N79" s="189"/>
      <c r="O79" s="231"/>
    </row>
    <row r="80" spans="1:15">
      <c r="A80" s="187"/>
      <c r="B80" s="188"/>
      <c r="C80" s="214"/>
      <c r="D80" s="189" t="s">
        <v>15250</v>
      </c>
      <c r="E80" s="159"/>
      <c r="F80" s="159"/>
      <c r="G80" s="160"/>
      <c r="H80" s="160"/>
      <c r="I80" s="160"/>
      <c r="J80" s="160"/>
      <c r="K80" s="213"/>
      <c r="L80" s="159"/>
      <c r="M80" s="213"/>
      <c r="N80" s="189"/>
      <c r="O80" s="231"/>
    </row>
    <row r="81" spans="1:15">
      <c r="A81" s="187"/>
      <c r="B81" s="214"/>
      <c r="C81" s="214"/>
      <c r="D81" s="189" t="s">
        <v>15251</v>
      </c>
      <c r="E81" s="159">
        <v>45990</v>
      </c>
      <c r="F81" s="159">
        <v>45990</v>
      </c>
      <c r="G81" s="160" t="s">
        <v>508</v>
      </c>
      <c r="H81" s="160" t="s">
        <v>15625</v>
      </c>
      <c r="I81" s="160"/>
      <c r="J81" s="160" t="s">
        <v>15485</v>
      </c>
      <c r="K81" s="189" t="s">
        <v>195</v>
      </c>
      <c r="L81" s="165">
        <v>45992</v>
      </c>
      <c r="M81" s="213"/>
      <c r="N81" s="189"/>
      <c r="O81" s="231"/>
    </row>
    <row r="82" spans="1:15">
      <c r="A82" s="187"/>
      <c r="B82" s="187"/>
      <c r="C82" s="214"/>
      <c r="D82" s="189" t="s">
        <v>15252</v>
      </c>
      <c r="E82" s="159">
        <v>45990</v>
      </c>
      <c r="F82" s="159">
        <v>45990</v>
      </c>
      <c r="G82" s="160" t="s">
        <v>508</v>
      </c>
      <c r="H82" s="160" t="s">
        <v>15626</v>
      </c>
      <c r="I82" s="160"/>
      <c r="J82" s="160" t="s">
        <v>15485</v>
      </c>
      <c r="K82" s="190" t="s">
        <v>195</v>
      </c>
      <c r="L82" s="165">
        <v>45992</v>
      </c>
      <c r="M82" s="217"/>
      <c r="N82" s="190"/>
      <c r="O82" s="231"/>
    </row>
    <row r="83" spans="1:15">
      <c r="A83" s="187"/>
      <c r="B83" s="214"/>
      <c r="C83" s="214"/>
      <c r="D83" s="189" t="s">
        <v>15253</v>
      </c>
      <c r="E83" s="159">
        <v>46001</v>
      </c>
      <c r="F83" s="159">
        <v>46001</v>
      </c>
      <c r="G83" s="160" t="s">
        <v>5369</v>
      </c>
      <c r="H83" s="160" t="s">
        <v>15694</v>
      </c>
      <c r="I83" s="192"/>
      <c r="J83" s="160" t="s">
        <v>15485</v>
      </c>
      <c r="K83" s="189" t="s">
        <v>195</v>
      </c>
      <c r="L83" s="159">
        <v>46001</v>
      </c>
      <c r="M83" s="213"/>
      <c r="N83" s="189"/>
      <c r="O83" s="231"/>
    </row>
    <row r="84" spans="1:15">
      <c r="A84" s="187"/>
      <c r="B84" s="214"/>
      <c r="C84" s="214"/>
      <c r="D84" s="189" t="s">
        <v>15254</v>
      </c>
      <c r="E84" s="159">
        <v>46002</v>
      </c>
      <c r="F84" s="159">
        <v>46002</v>
      </c>
      <c r="G84" s="160" t="s">
        <v>508</v>
      </c>
      <c r="H84" s="160" t="s">
        <v>15714</v>
      </c>
      <c r="I84" s="160"/>
      <c r="J84" s="160" t="s">
        <v>15485</v>
      </c>
      <c r="K84" s="189" t="s">
        <v>195</v>
      </c>
      <c r="L84" s="159">
        <v>46003</v>
      </c>
      <c r="M84" s="213"/>
      <c r="N84" s="189"/>
      <c r="O84" s="231"/>
    </row>
    <row r="85" spans="1:15">
      <c r="A85" s="187"/>
      <c r="B85" s="214"/>
      <c r="C85" s="214"/>
      <c r="D85" s="189" t="s">
        <v>15255</v>
      </c>
      <c r="E85" s="159">
        <v>46008</v>
      </c>
      <c r="F85" s="159">
        <v>46008</v>
      </c>
      <c r="G85" s="160" t="s">
        <v>508</v>
      </c>
      <c r="H85" s="160" t="s">
        <v>15783</v>
      </c>
      <c r="I85" s="160"/>
      <c r="J85" s="160" t="s">
        <v>15485</v>
      </c>
      <c r="K85" s="189"/>
      <c r="L85" s="159"/>
      <c r="M85" s="213"/>
      <c r="N85" s="189"/>
      <c r="O85" s="231"/>
    </row>
    <row r="86" spans="1:15">
      <c r="A86" s="187"/>
      <c r="B86" s="187"/>
      <c r="C86" s="214"/>
      <c r="D86" s="189" t="s">
        <v>15256</v>
      </c>
      <c r="E86" s="159"/>
      <c r="F86" s="159"/>
      <c r="G86" s="160"/>
      <c r="H86" s="160"/>
      <c r="I86" s="160"/>
      <c r="J86" s="160"/>
      <c r="K86" s="189"/>
      <c r="L86" s="232"/>
      <c r="M86" s="160"/>
      <c r="N86" s="160"/>
      <c r="O86" s="231"/>
    </row>
    <row r="87" spans="1:15">
      <c r="A87" s="187"/>
      <c r="B87" s="214"/>
      <c r="C87" s="214"/>
      <c r="D87" s="189" t="s">
        <v>15257</v>
      </c>
      <c r="E87" s="159"/>
      <c r="F87" s="159"/>
      <c r="G87" s="160"/>
      <c r="H87" s="160"/>
      <c r="I87" s="160"/>
      <c r="J87" s="160"/>
      <c r="K87" s="189"/>
      <c r="L87" s="159"/>
      <c r="M87" s="213"/>
      <c r="N87" s="189"/>
      <c r="O87" s="231"/>
    </row>
    <row r="88" spans="1:15">
      <c r="A88" s="187"/>
      <c r="B88" s="214"/>
      <c r="C88" s="214"/>
      <c r="D88" s="189" t="s">
        <v>15258</v>
      </c>
      <c r="E88" s="159"/>
      <c r="F88" s="159"/>
      <c r="G88" s="160"/>
      <c r="H88" s="160"/>
      <c r="I88" s="160"/>
      <c r="J88" s="160"/>
      <c r="K88" s="189"/>
      <c r="L88" s="232"/>
      <c r="M88" s="213"/>
      <c r="N88" s="189"/>
      <c r="O88" s="231"/>
    </row>
    <row r="89" spans="1:15">
      <c r="A89" s="187"/>
      <c r="B89" s="214"/>
      <c r="C89" s="214"/>
      <c r="D89" s="189" t="s">
        <v>15259</v>
      </c>
      <c r="E89" s="159"/>
      <c r="F89" s="159"/>
      <c r="G89" s="160"/>
      <c r="H89" s="160"/>
      <c r="I89" s="160"/>
      <c r="J89" s="160"/>
      <c r="K89" s="189"/>
      <c r="L89" s="159"/>
      <c r="M89" s="213"/>
      <c r="N89" s="189"/>
      <c r="O89" s="231"/>
    </row>
    <row r="90" spans="1:15">
      <c r="A90" s="187"/>
      <c r="B90" s="214"/>
      <c r="C90" s="214"/>
      <c r="D90" s="189" t="s">
        <v>15260</v>
      </c>
      <c r="E90" s="159"/>
      <c r="F90" s="159"/>
      <c r="G90" s="160"/>
      <c r="H90" s="160"/>
      <c r="I90" s="160"/>
      <c r="J90" s="160"/>
      <c r="K90" s="189"/>
      <c r="L90" s="159"/>
      <c r="M90" s="213"/>
      <c r="N90" s="189"/>
      <c r="O90" s="231"/>
    </row>
    <row r="91" spans="1:15">
      <c r="A91" s="187"/>
      <c r="B91" s="214"/>
      <c r="C91" s="214"/>
      <c r="D91" s="189" t="s">
        <v>15261</v>
      </c>
      <c r="E91" s="159"/>
      <c r="F91" s="159"/>
      <c r="G91" s="160"/>
      <c r="H91" s="160"/>
      <c r="I91" s="160"/>
      <c r="J91" s="160"/>
      <c r="K91" s="189"/>
      <c r="L91" s="159"/>
      <c r="M91" s="213"/>
      <c r="N91" s="189"/>
      <c r="O91" s="231"/>
    </row>
    <row r="92" spans="1:15">
      <c r="A92" s="187"/>
      <c r="B92" s="214"/>
      <c r="C92" s="214"/>
      <c r="D92" s="189" t="s">
        <v>15262</v>
      </c>
      <c r="E92" s="159"/>
      <c r="F92" s="159"/>
      <c r="G92" s="160"/>
      <c r="H92" s="160"/>
      <c r="I92" s="160"/>
      <c r="J92" s="160"/>
      <c r="K92" s="189"/>
      <c r="L92" s="159"/>
      <c r="M92" s="213"/>
      <c r="N92" s="189"/>
      <c r="O92" s="231"/>
    </row>
    <row r="93" spans="1:15">
      <c r="A93" s="187"/>
      <c r="B93" s="214"/>
      <c r="C93" s="214"/>
      <c r="D93" s="189" t="s">
        <v>15263</v>
      </c>
      <c r="E93" s="159"/>
      <c r="F93" s="159"/>
      <c r="G93" s="160"/>
      <c r="H93" s="160"/>
      <c r="I93" s="160"/>
      <c r="J93" s="160"/>
      <c r="K93" s="189"/>
      <c r="L93" s="159"/>
      <c r="M93" s="213"/>
      <c r="N93" s="189"/>
      <c r="O93" s="231"/>
    </row>
    <row r="94" spans="1:15">
      <c r="A94" s="187"/>
      <c r="B94" s="214"/>
      <c r="C94" s="214"/>
      <c r="D94" s="189" t="s">
        <v>15264</v>
      </c>
      <c r="E94" s="159"/>
      <c r="F94" s="159"/>
      <c r="G94" s="160"/>
      <c r="H94" s="160"/>
      <c r="I94" s="160"/>
      <c r="J94" s="160"/>
      <c r="K94" s="189"/>
      <c r="L94" s="159"/>
      <c r="M94" s="213"/>
      <c r="N94" s="189"/>
      <c r="O94" s="231"/>
    </row>
    <row r="95" spans="1:15">
      <c r="A95" s="187"/>
      <c r="B95" s="214"/>
      <c r="C95" s="214"/>
      <c r="D95" s="189" t="s">
        <v>15265</v>
      </c>
      <c r="E95" s="159"/>
      <c r="F95" s="159"/>
      <c r="G95" s="160"/>
      <c r="H95" s="160"/>
      <c r="I95" s="160"/>
      <c r="J95" s="160"/>
      <c r="K95" s="189"/>
      <c r="L95" s="159"/>
      <c r="M95" s="213"/>
      <c r="N95" s="189"/>
      <c r="O95" s="231"/>
    </row>
    <row r="96" spans="1:15">
      <c r="A96" s="187"/>
      <c r="B96" s="214"/>
      <c r="C96" s="214"/>
      <c r="D96" s="189" t="s">
        <v>15266</v>
      </c>
      <c r="E96" s="159"/>
      <c r="F96" s="159"/>
      <c r="G96" s="160"/>
      <c r="H96" s="160"/>
      <c r="I96" s="160"/>
      <c r="J96" s="160"/>
      <c r="K96" s="189"/>
      <c r="L96" s="159"/>
      <c r="M96" s="213"/>
      <c r="N96" s="189"/>
      <c r="O96" s="231"/>
    </row>
    <row r="97" spans="1:15">
      <c r="A97" s="187"/>
      <c r="B97" s="214"/>
      <c r="C97" s="214"/>
      <c r="D97" s="189" t="s">
        <v>15267</v>
      </c>
      <c r="E97" s="159"/>
      <c r="F97" s="159"/>
      <c r="G97" s="160"/>
      <c r="H97" s="160"/>
      <c r="I97" s="160"/>
      <c r="J97" s="160"/>
      <c r="K97" s="189"/>
      <c r="L97" s="159"/>
      <c r="M97" s="213"/>
      <c r="N97" s="189"/>
      <c r="O97" s="231"/>
    </row>
    <row r="98" spans="1:15">
      <c r="A98" s="187"/>
      <c r="B98" s="214"/>
      <c r="C98" s="214"/>
      <c r="D98" s="189" t="s">
        <v>15268</v>
      </c>
      <c r="E98" s="159"/>
      <c r="F98" s="159"/>
      <c r="G98" s="160"/>
      <c r="H98" s="160"/>
      <c r="I98" s="160"/>
      <c r="J98" s="160"/>
      <c r="K98" s="189"/>
      <c r="L98" s="159"/>
      <c r="M98" s="213"/>
      <c r="N98" s="189"/>
      <c r="O98" s="231"/>
    </row>
    <row r="99" spans="1:15">
      <c r="A99" s="187"/>
      <c r="B99" s="214"/>
      <c r="C99" s="214"/>
      <c r="D99" s="189"/>
      <c r="E99" s="159"/>
      <c r="F99" s="159"/>
      <c r="G99" s="160"/>
      <c r="H99" s="160"/>
      <c r="I99" s="160"/>
      <c r="J99" s="160"/>
      <c r="K99" s="189"/>
      <c r="L99" s="159"/>
      <c r="M99" s="213"/>
      <c r="N99" s="189"/>
      <c r="O99" s="231"/>
    </row>
    <row r="100" spans="1:15">
      <c r="A100" s="187"/>
      <c r="B100" s="214"/>
      <c r="C100" s="214"/>
      <c r="D100" s="189"/>
      <c r="E100" s="159"/>
      <c r="F100" s="159"/>
      <c r="G100" s="160"/>
      <c r="H100" s="160"/>
      <c r="I100" s="160"/>
      <c r="J100" s="160"/>
      <c r="K100" s="189"/>
      <c r="L100" s="159"/>
      <c r="M100" s="213"/>
      <c r="N100" s="189"/>
      <c r="O100" s="231"/>
    </row>
    <row r="101" spans="1:15" ht="18.75" customHeight="1">
      <c r="A101" s="187"/>
      <c r="B101" s="187"/>
      <c r="C101" s="214"/>
      <c r="D101" s="189"/>
      <c r="E101" s="191"/>
      <c r="F101" s="191"/>
      <c r="G101" s="192"/>
      <c r="H101" s="193"/>
      <c r="I101" s="193"/>
      <c r="J101" s="192"/>
      <c r="K101" s="190"/>
      <c r="L101" s="159"/>
      <c r="M101" s="213"/>
      <c r="N101" s="189"/>
      <c r="O101" s="231"/>
    </row>
    <row r="102" spans="1:15">
      <c r="A102" s="187"/>
      <c r="B102" s="214"/>
      <c r="C102" s="214"/>
      <c r="D102" s="189"/>
      <c r="E102" s="159"/>
      <c r="F102" s="159"/>
      <c r="G102" s="160"/>
      <c r="H102" s="160"/>
      <c r="I102" s="212"/>
      <c r="J102" s="160"/>
      <c r="K102" s="189"/>
      <c r="L102" s="159"/>
      <c r="M102" s="213"/>
      <c r="N102" s="189"/>
      <c r="O102" s="231"/>
    </row>
    <row r="103" spans="1:15">
      <c r="A103" s="187"/>
      <c r="B103" s="214"/>
      <c r="C103" s="214"/>
      <c r="D103" s="189"/>
      <c r="E103" s="159"/>
      <c r="F103" s="159"/>
      <c r="G103" s="160"/>
      <c r="H103" s="160"/>
      <c r="I103" s="160"/>
      <c r="J103" s="160"/>
      <c r="K103" s="189"/>
      <c r="L103" s="159"/>
      <c r="M103" s="213"/>
      <c r="N103" s="189"/>
      <c r="O103" s="231"/>
    </row>
    <row r="104" spans="1:15">
      <c r="A104" s="187"/>
      <c r="B104" s="214"/>
      <c r="C104" s="214"/>
      <c r="D104" s="189"/>
      <c r="E104" s="159"/>
      <c r="F104" s="159"/>
      <c r="G104" s="160"/>
      <c r="H104" s="160"/>
      <c r="I104" s="160"/>
      <c r="J104" s="160"/>
      <c r="K104" s="189"/>
      <c r="L104" s="159"/>
      <c r="M104" s="213"/>
      <c r="N104" s="189"/>
      <c r="O104" s="231"/>
    </row>
    <row r="105" spans="1:15">
      <c r="A105" s="187"/>
      <c r="B105" s="214"/>
      <c r="C105" s="214"/>
      <c r="D105" s="189"/>
      <c r="E105" s="159"/>
      <c r="F105" s="159"/>
      <c r="G105" s="160"/>
      <c r="H105" s="160"/>
      <c r="I105" s="160"/>
      <c r="J105" s="160"/>
      <c r="K105" s="189"/>
      <c r="L105" s="159"/>
      <c r="M105" s="213"/>
      <c r="N105" s="189"/>
      <c r="O105" s="231"/>
    </row>
    <row r="106" spans="1:15">
      <c r="A106" s="187"/>
      <c r="B106" s="187"/>
      <c r="C106" s="214"/>
      <c r="D106" s="189"/>
      <c r="E106" s="159"/>
      <c r="F106" s="159"/>
      <c r="G106" s="160"/>
      <c r="H106" s="160"/>
      <c r="I106" s="160"/>
      <c r="J106" s="160"/>
      <c r="K106" s="189"/>
      <c r="L106" s="159"/>
      <c r="M106" s="213"/>
      <c r="N106" s="189"/>
      <c r="O106" s="231"/>
    </row>
    <row r="107" spans="1:15">
      <c r="A107" s="187"/>
      <c r="B107" s="187"/>
      <c r="C107" s="214"/>
      <c r="D107" s="189"/>
      <c r="E107" s="159"/>
      <c r="F107" s="159"/>
      <c r="G107" s="160"/>
      <c r="H107" s="160"/>
      <c r="I107" s="160"/>
      <c r="J107" s="160"/>
      <c r="K107" s="189"/>
      <c r="L107" s="159"/>
      <c r="M107" s="213"/>
      <c r="N107" s="189"/>
      <c r="O107" s="231"/>
    </row>
    <row r="108" spans="1:15">
      <c r="A108" s="187"/>
      <c r="B108" s="187"/>
      <c r="C108" s="214"/>
      <c r="D108" s="189"/>
      <c r="E108" s="159"/>
      <c r="F108" s="159"/>
      <c r="G108" s="160"/>
      <c r="H108" s="160"/>
      <c r="I108" s="160"/>
      <c r="J108" s="160"/>
      <c r="K108" s="189"/>
      <c r="L108" s="159"/>
      <c r="M108" s="213"/>
      <c r="N108" s="189"/>
      <c r="O108" s="231"/>
    </row>
    <row r="109" spans="1:15">
      <c r="A109" s="187"/>
      <c r="B109" s="187"/>
      <c r="C109" s="214"/>
      <c r="D109" s="189"/>
      <c r="E109" s="159"/>
      <c r="F109" s="159"/>
      <c r="G109" s="160"/>
      <c r="H109" s="160"/>
      <c r="I109" s="160"/>
      <c r="J109" s="160"/>
      <c r="K109" s="189"/>
      <c r="L109" s="159"/>
      <c r="M109" s="213"/>
      <c r="N109" s="189"/>
      <c r="O109" s="231"/>
    </row>
    <row r="110" spans="1:15">
      <c r="A110" s="187"/>
      <c r="B110" s="187"/>
      <c r="C110" s="214"/>
      <c r="D110" s="189"/>
      <c r="E110" s="159"/>
      <c r="F110" s="159"/>
      <c r="G110" s="160"/>
      <c r="H110" s="160"/>
      <c r="I110" s="160"/>
      <c r="J110" s="160"/>
      <c r="K110" s="189"/>
      <c r="L110" s="159"/>
      <c r="M110" s="213"/>
      <c r="N110" s="189"/>
      <c r="O110" s="231"/>
    </row>
    <row r="111" spans="1:15">
      <c r="A111" s="187"/>
      <c r="B111" s="187"/>
      <c r="C111" s="214"/>
      <c r="D111" s="189"/>
      <c r="E111" s="159"/>
      <c r="F111" s="159"/>
      <c r="G111" s="160"/>
      <c r="H111" s="160"/>
      <c r="I111" s="160"/>
      <c r="J111" s="160"/>
      <c r="K111" s="189"/>
      <c r="L111" s="159"/>
      <c r="M111" s="213"/>
      <c r="N111" s="189"/>
      <c r="O111" s="231"/>
    </row>
    <row r="112" spans="1:15">
      <c r="A112" s="187"/>
      <c r="B112" s="187"/>
      <c r="C112" s="214"/>
      <c r="D112" s="189"/>
      <c r="E112" s="159"/>
      <c r="F112" s="159"/>
      <c r="G112" s="160"/>
      <c r="H112" s="160"/>
      <c r="I112" s="160"/>
      <c r="J112" s="160"/>
      <c r="K112" s="189"/>
      <c r="L112" s="159"/>
      <c r="M112" s="213"/>
      <c r="N112" s="189"/>
      <c r="O112" s="231"/>
    </row>
    <row r="113" spans="1:15">
      <c r="A113" s="187"/>
      <c r="B113" s="187"/>
      <c r="C113" s="214"/>
      <c r="D113" s="189"/>
      <c r="E113" s="159"/>
      <c r="F113" s="159"/>
      <c r="G113" s="160"/>
      <c r="H113" s="160"/>
      <c r="I113" s="160"/>
      <c r="J113" s="160"/>
      <c r="K113" s="189"/>
      <c r="L113" s="159"/>
      <c r="M113" s="213"/>
      <c r="N113" s="189"/>
      <c r="O113" s="231"/>
    </row>
    <row r="114" spans="1:15">
      <c r="A114" s="187"/>
      <c r="B114" s="187"/>
      <c r="C114" s="214"/>
      <c r="D114" s="189"/>
      <c r="E114" s="159"/>
      <c r="F114" s="159"/>
      <c r="G114" s="160"/>
      <c r="H114" s="160"/>
      <c r="I114" s="160"/>
      <c r="J114" s="160"/>
      <c r="K114" s="189"/>
      <c r="L114" s="159"/>
      <c r="M114" s="213"/>
      <c r="N114" s="189"/>
      <c r="O114" s="231"/>
    </row>
    <row r="115" spans="1:15">
      <c r="A115" s="187"/>
      <c r="B115" s="187"/>
      <c r="C115" s="214"/>
      <c r="D115" s="189"/>
      <c r="E115" s="159"/>
      <c r="F115" s="159"/>
      <c r="G115" s="160"/>
      <c r="H115" s="160"/>
      <c r="I115" s="160"/>
      <c r="J115" s="160"/>
      <c r="K115" s="189"/>
      <c r="L115" s="159"/>
      <c r="M115" s="213"/>
      <c r="N115" s="189"/>
      <c r="O115" s="231"/>
    </row>
    <row r="116" spans="1:15">
      <c r="A116" s="187"/>
      <c r="B116" s="187"/>
      <c r="C116" s="214"/>
      <c r="D116" s="189"/>
      <c r="E116" s="159"/>
      <c r="F116" s="159"/>
      <c r="G116" s="160"/>
      <c r="H116" s="160"/>
      <c r="I116" s="160"/>
      <c r="J116" s="160"/>
      <c r="K116" s="189"/>
      <c r="L116" s="159"/>
      <c r="M116" s="213"/>
      <c r="N116" s="189"/>
      <c r="O116" s="231"/>
    </row>
    <row r="117" spans="1:15">
      <c r="A117" s="187"/>
      <c r="B117" s="187"/>
      <c r="C117" s="214"/>
      <c r="D117" s="189"/>
      <c r="E117" s="159"/>
      <c r="F117" s="159"/>
      <c r="G117" s="160"/>
      <c r="H117" s="160"/>
      <c r="I117" s="160"/>
      <c r="J117" s="160"/>
      <c r="K117" s="189"/>
      <c r="L117" s="159"/>
      <c r="M117" s="213"/>
      <c r="N117" s="189"/>
      <c r="O117" s="231"/>
    </row>
    <row r="118" spans="1:15">
      <c r="A118" s="187"/>
      <c r="B118" s="187"/>
      <c r="C118" s="214"/>
      <c r="D118" s="189"/>
      <c r="E118" s="159"/>
      <c r="F118" s="159"/>
      <c r="G118" s="160"/>
      <c r="H118" s="160"/>
      <c r="I118" s="160"/>
      <c r="J118" s="160"/>
      <c r="K118" s="189"/>
      <c r="L118" s="159"/>
      <c r="M118" s="213"/>
      <c r="N118" s="189"/>
      <c r="O118" s="231"/>
    </row>
    <row r="119" spans="1:15">
      <c r="A119" s="187"/>
      <c r="B119" s="187"/>
      <c r="C119" s="214"/>
      <c r="D119" s="189"/>
      <c r="E119" s="159"/>
      <c r="F119" s="159"/>
      <c r="G119" s="160"/>
      <c r="H119" s="160"/>
      <c r="I119" s="160"/>
      <c r="J119" s="160"/>
      <c r="K119" s="189"/>
      <c r="L119" s="159"/>
      <c r="M119" s="213"/>
      <c r="N119" s="189"/>
      <c r="O119" s="231"/>
    </row>
    <row r="120" spans="1:15">
      <c r="A120" s="187"/>
      <c r="B120" s="187"/>
      <c r="C120" s="214"/>
      <c r="D120" s="189"/>
      <c r="E120" s="159"/>
      <c r="F120" s="159"/>
      <c r="G120" s="160"/>
      <c r="H120" s="160"/>
      <c r="I120" s="160"/>
      <c r="J120" s="160"/>
      <c r="K120" s="189"/>
      <c r="L120" s="159"/>
      <c r="M120" s="213"/>
      <c r="N120" s="189"/>
      <c r="O120" s="231"/>
    </row>
    <row r="121" spans="1:15">
      <c r="A121" s="187"/>
      <c r="B121" s="187"/>
      <c r="C121" s="214"/>
      <c r="D121" s="189"/>
      <c r="E121" s="159"/>
      <c r="F121" s="159"/>
      <c r="G121" s="160"/>
      <c r="H121" s="160"/>
      <c r="I121" s="160"/>
      <c r="J121" s="160"/>
      <c r="K121" s="189"/>
      <c r="L121" s="159"/>
      <c r="M121" s="213"/>
      <c r="N121" s="189"/>
      <c r="O121" s="231"/>
    </row>
    <row r="122" spans="1:15">
      <c r="A122" s="187"/>
      <c r="B122" s="187"/>
      <c r="C122" s="214"/>
      <c r="D122" s="189"/>
      <c r="E122" s="159"/>
      <c r="F122" s="159"/>
      <c r="G122" s="160"/>
      <c r="H122" s="160"/>
      <c r="I122" s="160"/>
      <c r="J122" s="160"/>
      <c r="K122" s="189"/>
      <c r="L122" s="159"/>
      <c r="M122" s="213"/>
      <c r="N122" s="189"/>
      <c r="O122" s="231"/>
    </row>
    <row r="123" spans="1:15">
      <c r="A123" s="187"/>
      <c r="B123" s="187"/>
      <c r="C123" s="214"/>
      <c r="D123" s="189"/>
      <c r="E123" s="159"/>
      <c r="F123" s="159"/>
      <c r="G123" s="160"/>
      <c r="H123" s="160"/>
      <c r="I123" s="160"/>
      <c r="J123" s="160"/>
      <c r="K123" s="189"/>
      <c r="L123" s="159"/>
      <c r="M123" s="213"/>
      <c r="N123" s="189"/>
      <c r="O123" s="231"/>
    </row>
    <row r="124" spans="1:15">
      <c r="A124" s="187"/>
      <c r="B124" s="187"/>
      <c r="C124" s="214"/>
      <c r="D124" s="189"/>
      <c r="E124" s="159"/>
      <c r="F124" s="159"/>
      <c r="G124" s="160"/>
      <c r="H124" s="160"/>
      <c r="I124" s="160"/>
      <c r="J124" s="160"/>
      <c r="K124" s="189"/>
      <c r="L124" s="159"/>
      <c r="M124" s="213"/>
      <c r="N124" s="189"/>
      <c r="O124" s="231"/>
    </row>
    <row r="125" spans="1:15">
      <c r="A125" s="187"/>
      <c r="B125" s="187"/>
      <c r="C125" s="214"/>
      <c r="D125" s="189"/>
      <c r="E125" s="159"/>
      <c r="F125" s="159"/>
      <c r="G125" s="160"/>
      <c r="H125" s="160"/>
      <c r="I125" s="160"/>
      <c r="J125" s="160"/>
      <c r="K125" s="189"/>
      <c r="L125" s="159"/>
      <c r="M125" s="213"/>
      <c r="N125" s="189"/>
      <c r="O125" s="231"/>
    </row>
    <row r="126" spans="1:15">
      <c r="A126" s="187"/>
      <c r="B126" s="187"/>
      <c r="C126" s="214"/>
      <c r="D126" s="189"/>
      <c r="E126" s="159"/>
      <c r="F126" s="159"/>
      <c r="G126" s="160"/>
      <c r="H126" s="160"/>
      <c r="I126" s="160"/>
      <c r="J126" s="160"/>
      <c r="K126" s="189"/>
      <c r="L126" s="159"/>
      <c r="M126" s="213"/>
      <c r="N126" s="189"/>
      <c r="O126" s="231"/>
    </row>
    <row r="127" spans="1:15">
      <c r="A127" s="187"/>
      <c r="B127" s="187"/>
      <c r="C127" s="214"/>
      <c r="D127" s="189"/>
      <c r="E127" s="159"/>
      <c r="F127" s="159"/>
      <c r="G127" s="160"/>
      <c r="H127" s="160"/>
      <c r="I127" s="160"/>
      <c r="J127" s="160"/>
      <c r="K127" s="189"/>
      <c r="L127" s="159"/>
      <c r="M127" s="213"/>
      <c r="N127" s="189"/>
      <c r="O127" s="231"/>
    </row>
    <row r="128" spans="1:15">
      <c r="A128" s="187"/>
      <c r="B128" s="187"/>
      <c r="C128" s="214"/>
      <c r="D128" s="189"/>
      <c r="E128" s="159"/>
      <c r="F128" s="159"/>
      <c r="G128" s="160"/>
      <c r="H128" s="160"/>
      <c r="I128" s="160"/>
      <c r="J128" s="160"/>
      <c r="K128" s="189"/>
      <c r="L128" s="159"/>
      <c r="M128" s="213"/>
      <c r="N128" s="189"/>
      <c r="O128" s="231"/>
    </row>
    <row r="129" spans="1:15">
      <c r="A129" s="187"/>
      <c r="B129" s="187"/>
      <c r="C129" s="214"/>
      <c r="D129" s="189"/>
      <c r="E129" s="159"/>
      <c r="F129" s="159"/>
      <c r="G129" s="160"/>
      <c r="H129" s="160"/>
      <c r="I129" s="160"/>
      <c r="J129" s="160"/>
      <c r="K129" s="189"/>
      <c r="L129" s="159"/>
      <c r="M129" s="213"/>
      <c r="N129" s="189"/>
      <c r="O129" s="231"/>
    </row>
    <row r="130" spans="1:15">
      <c r="A130" s="187"/>
      <c r="B130" s="187"/>
      <c r="C130" s="214"/>
      <c r="D130" s="189"/>
      <c r="E130" s="191"/>
      <c r="F130" s="191"/>
      <c r="G130" s="192"/>
      <c r="H130" s="192"/>
      <c r="I130" s="160"/>
      <c r="J130" s="192"/>
      <c r="K130" s="190"/>
      <c r="L130" s="159"/>
      <c r="M130" s="213"/>
      <c r="N130" s="189"/>
      <c r="O130" s="231"/>
    </row>
    <row r="131" spans="1:15">
      <c r="A131" s="187"/>
      <c r="B131" s="187"/>
      <c r="C131" s="214"/>
      <c r="D131" s="189"/>
      <c r="E131" s="191"/>
      <c r="F131" s="191"/>
      <c r="G131" s="160"/>
      <c r="H131" s="160"/>
      <c r="I131" s="192"/>
      <c r="J131" s="160"/>
      <c r="K131" s="189"/>
      <c r="L131" s="159"/>
      <c r="M131" s="213"/>
      <c r="N131" s="189"/>
      <c r="O131" s="231"/>
    </row>
    <row r="132" spans="1:15">
      <c r="A132" s="187"/>
      <c r="B132" s="187"/>
      <c r="C132" s="214"/>
      <c r="D132" s="189"/>
      <c r="E132" s="159"/>
      <c r="F132" s="159"/>
      <c r="G132" s="160"/>
      <c r="H132" s="160"/>
      <c r="I132" s="160"/>
      <c r="J132" s="160"/>
      <c r="K132" s="189"/>
      <c r="L132" s="159"/>
      <c r="M132" s="213"/>
      <c r="N132" s="189"/>
      <c r="O132" s="231"/>
    </row>
    <row r="133" spans="1:15">
      <c r="A133" s="187"/>
      <c r="B133" s="187"/>
      <c r="C133" s="214"/>
      <c r="D133" s="189"/>
      <c r="E133" s="191"/>
      <c r="F133" s="191"/>
      <c r="G133" s="160"/>
      <c r="H133" s="160"/>
      <c r="I133" s="160"/>
      <c r="J133" s="160"/>
      <c r="K133" s="189"/>
      <c r="L133" s="159"/>
      <c r="M133" s="213"/>
      <c r="N133" s="189"/>
      <c r="O133" s="231"/>
    </row>
    <row r="134" spans="1:15">
      <c r="A134" s="187"/>
      <c r="B134" s="187"/>
      <c r="C134" s="214"/>
      <c r="D134" s="189"/>
      <c r="E134" s="191"/>
      <c r="F134" s="191"/>
      <c r="G134" s="160"/>
      <c r="H134" s="160"/>
      <c r="I134" s="160"/>
      <c r="J134" s="160"/>
      <c r="K134" s="189"/>
      <c r="L134" s="159"/>
      <c r="M134" s="213"/>
      <c r="N134" s="189"/>
      <c r="O134" s="231"/>
    </row>
    <row r="135" spans="1:15">
      <c r="A135" s="187"/>
      <c r="B135" s="187"/>
      <c r="C135" s="214"/>
      <c r="D135" s="189"/>
      <c r="E135" s="191"/>
      <c r="F135" s="191"/>
      <c r="G135" s="160"/>
      <c r="H135" s="160"/>
      <c r="I135" s="160"/>
      <c r="J135" s="160"/>
      <c r="K135" s="189"/>
      <c r="L135" s="159"/>
      <c r="M135" s="213"/>
      <c r="N135" s="189"/>
      <c r="O135" s="231"/>
    </row>
    <row r="136" spans="1:15">
      <c r="A136" s="187"/>
      <c r="B136" s="187"/>
      <c r="C136" s="214"/>
      <c r="D136" s="189"/>
      <c r="E136" s="159"/>
      <c r="F136" s="159"/>
      <c r="G136" s="160"/>
      <c r="H136" s="160"/>
      <c r="I136" s="160"/>
      <c r="J136" s="160"/>
      <c r="K136" s="189"/>
      <c r="L136" s="159"/>
      <c r="M136" s="213"/>
      <c r="N136" s="189"/>
      <c r="O136" s="231"/>
    </row>
    <row r="137" spans="1:15">
      <c r="A137" s="187"/>
      <c r="B137" s="187"/>
      <c r="C137" s="214"/>
      <c r="D137" s="189"/>
      <c r="E137" s="159"/>
      <c r="F137" s="159"/>
      <c r="G137" s="160"/>
      <c r="H137" s="160"/>
      <c r="I137" s="160"/>
      <c r="J137" s="160"/>
      <c r="K137" s="189"/>
      <c r="L137" s="159"/>
      <c r="M137" s="213"/>
      <c r="N137" s="189"/>
      <c r="O137" s="231"/>
    </row>
    <row r="138" spans="1:15">
      <c r="A138" s="187"/>
      <c r="B138" s="187"/>
      <c r="C138" s="214"/>
      <c r="D138" s="189"/>
      <c r="E138" s="159"/>
      <c r="F138" s="159"/>
      <c r="G138" s="160"/>
      <c r="H138" s="160"/>
      <c r="I138" s="160"/>
      <c r="J138" s="160"/>
      <c r="K138" s="189"/>
      <c r="L138" s="159"/>
      <c r="M138" s="213"/>
      <c r="N138" s="189"/>
      <c r="O138" s="231"/>
    </row>
    <row r="139" spans="1:15">
      <c r="A139" s="187"/>
      <c r="B139" s="187"/>
      <c r="C139" s="214"/>
      <c r="D139" s="189"/>
      <c r="E139" s="159"/>
      <c r="F139" s="159"/>
      <c r="G139" s="160"/>
      <c r="H139" s="160"/>
      <c r="I139" s="160"/>
      <c r="J139" s="160"/>
      <c r="K139" s="189"/>
      <c r="L139" s="159"/>
      <c r="M139" s="213"/>
      <c r="N139" s="189"/>
      <c r="O139" s="231"/>
    </row>
    <row r="140" spans="1:15">
      <c r="A140" s="187"/>
      <c r="B140" s="214"/>
      <c r="C140" s="214"/>
      <c r="D140" s="189"/>
      <c r="E140" s="159"/>
      <c r="F140" s="159"/>
      <c r="G140" s="160"/>
      <c r="H140" s="160"/>
      <c r="I140" s="160"/>
      <c r="J140" s="160"/>
      <c r="K140" s="189"/>
      <c r="L140" s="159"/>
      <c r="M140" s="213"/>
      <c r="N140" s="189"/>
      <c r="O140" s="231"/>
    </row>
    <row r="141" spans="1:15">
      <c r="A141" s="187"/>
      <c r="B141" s="187"/>
      <c r="C141" s="214"/>
      <c r="D141" s="189"/>
      <c r="E141" s="159"/>
      <c r="F141" s="159"/>
      <c r="G141" s="160"/>
      <c r="H141" s="160"/>
      <c r="I141" s="160"/>
      <c r="J141" s="160"/>
      <c r="K141" s="189"/>
      <c r="L141" s="159"/>
      <c r="M141" s="213"/>
      <c r="N141" s="189"/>
      <c r="O141" s="231"/>
    </row>
    <row r="142" spans="1:15">
      <c r="A142" s="187"/>
      <c r="B142" s="187"/>
      <c r="C142" s="214"/>
      <c r="D142" s="189"/>
      <c r="E142" s="159"/>
      <c r="F142" s="159"/>
      <c r="G142" s="160"/>
      <c r="H142" s="160"/>
      <c r="I142" s="160"/>
      <c r="J142" s="160"/>
      <c r="K142" s="189"/>
      <c r="L142" s="159"/>
      <c r="M142" s="213"/>
      <c r="N142" s="189"/>
      <c r="O142" s="231"/>
    </row>
    <row r="143" spans="1:15">
      <c r="A143" s="187"/>
      <c r="B143" s="187"/>
      <c r="C143" s="214"/>
      <c r="D143" s="189"/>
      <c r="E143" s="159"/>
      <c r="F143" s="159"/>
      <c r="G143" s="160"/>
      <c r="H143" s="160"/>
      <c r="I143" s="160"/>
      <c r="J143" s="160"/>
      <c r="K143" s="189"/>
      <c r="L143" s="159"/>
      <c r="M143" s="213"/>
      <c r="N143" s="189"/>
      <c r="O143" s="231"/>
    </row>
    <row r="144" spans="1:15">
      <c r="A144" s="187"/>
      <c r="B144" s="187"/>
      <c r="C144" s="214"/>
      <c r="D144" s="189"/>
      <c r="E144" s="159"/>
      <c r="F144" s="159"/>
      <c r="G144" s="160"/>
      <c r="H144" s="160"/>
      <c r="I144" s="160"/>
      <c r="J144" s="160"/>
      <c r="K144" s="189"/>
      <c r="L144" s="159"/>
      <c r="M144" s="213"/>
      <c r="N144" s="189"/>
      <c r="O144" s="231"/>
    </row>
    <row r="145" spans="1:15">
      <c r="A145" s="187"/>
      <c r="B145" s="187"/>
      <c r="C145" s="214"/>
      <c r="D145" s="189"/>
      <c r="E145" s="159"/>
      <c r="F145" s="159"/>
      <c r="G145" s="160"/>
      <c r="H145" s="160"/>
      <c r="I145" s="160"/>
      <c r="J145" s="160"/>
      <c r="K145" s="189"/>
      <c r="L145" s="159"/>
      <c r="M145" s="213"/>
      <c r="N145" s="189"/>
      <c r="O145" s="231"/>
    </row>
    <row r="146" spans="1:15">
      <c r="A146" s="187"/>
      <c r="B146" s="187"/>
      <c r="C146" s="214"/>
      <c r="D146" s="189"/>
      <c r="E146" s="159"/>
      <c r="F146" s="159"/>
      <c r="G146" s="160"/>
      <c r="H146" s="160"/>
      <c r="I146" s="160"/>
      <c r="J146" s="160"/>
      <c r="K146" s="189"/>
      <c r="L146" s="159"/>
      <c r="M146" s="213"/>
      <c r="N146" s="189"/>
      <c r="O146" s="231"/>
    </row>
    <row r="147" spans="1:15">
      <c r="A147" s="187"/>
      <c r="B147" s="187"/>
      <c r="C147" s="214"/>
      <c r="D147" s="189"/>
      <c r="E147" s="159"/>
      <c r="F147" s="159"/>
      <c r="G147" s="160"/>
      <c r="H147" s="160"/>
      <c r="I147" s="160"/>
      <c r="J147" s="160"/>
      <c r="K147" s="189"/>
      <c r="L147" s="159"/>
      <c r="M147" s="213"/>
      <c r="N147" s="189"/>
      <c r="O147" s="231"/>
    </row>
    <row r="148" spans="1:15">
      <c r="A148" s="187"/>
      <c r="B148" s="187"/>
      <c r="C148" s="214"/>
      <c r="D148" s="189"/>
      <c r="E148" s="159"/>
      <c r="F148" s="159"/>
      <c r="G148" s="160"/>
      <c r="H148" s="160"/>
      <c r="I148" s="160"/>
      <c r="J148" s="160"/>
      <c r="K148" s="189"/>
      <c r="L148" s="159"/>
      <c r="M148" s="213"/>
      <c r="N148" s="189"/>
      <c r="O148" s="231"/>
    </row>
    <row r="149" spans="1:15">
      <c r="A149" s="187"/>
      <c r="B149" s="187"/>
      <c r="C149" s="214"/>
      <c r="D149" s="189"/>
      <c r="E149" s="159"/>
      <c r="F149" s="159"/>
      <c r="G149" s="160"/>
      <c r="H149" s="160"/>
      <c r="I149" s="160"/>
      <c r="J149" s="160"/>
      <c r="K149" s="189"/>
      <c r="L149" s="159"/>
      <c r="M149" s="213"/>
      <c r="N149" s="189"/>
      <c r="O149" s="231"/>
    </row>
    <row r="150" spans="1:15">
      <c r="A150" s="187"/>
      <c r="B150" s="187"/>
      <c r="C150" s="214"/>
      <c r="D150" s="189"/>
      <c r="E150" s="159"/>
      <c r="F150" s="159"/>
      <c r="G150" s="160"/>
      <c r="H150" s="160"/>
      <c r="I150" s="160"/>
      <c r="J150" s="160"/>
      <c r="K150" s="189"/>
      <c r="L150" s="159"/>
      <c r="M150" s="213"/>
      <c r="N150" s="189"/>
      <c r="O150" s="231"/>
    </row>
    <row r="151" spans="1:15">
      <c r="A151" s="187"/>
      <c r="B151" s="187"/>
      <c r="C151" s="214"/>
      <c r="D151" s="189"/>
      <c r="E151" s="159"/>
      <c r="F151" s="159"/>
      <c r="G151" s="160"/>
      <c r="H151" s="160"/>
      <c r="I151" s="160"/>
      <c r="J151" s="160"/>
      <c r="K151" s="189"/>
      <c r="L151" s="159"/>
      <c r="M151" s="213"/>
      <c r="N151" s="189"/>
      <c r="O151" s="231"/>
    </row>
    <row r="152" spans="1:15">
      <c r="A152" s="163"/>
      <c r="B152" s="187"/>
      <c r="C152" s="214"/>
      <c r="D152" s="189"/>
      <c r="E152" s="159"/>
      <c r="F152" s="159"/>
      <c r="G152" s="160"/>
      <c r="H152" s="160"/>
      <c r="I152" s="160"/>
      <c r="J152" s="163"/>
      <c r="K152" s="164"/>
      <c r="L152" s="159"/>
      <c r="M152" s="163"/>
      <c r="N152" s="163"/>
      <c r="O152" s="163"/>
    </row>
    <row r="153" spans="1:15">
      <c r="A153" s="163"/>
      <c r="B153" s="187"/>
      <c r="C153" s="214"/>
      <c r="D153" s="189"/>
      <c r="E153" s="165"/>
      <c r="F153" s="165"/>
      <c r="G153" s="160"/>
      <c r="H153" s="163"/>
      <c r="I153" s="160"/>
      <c r="J153" s="163"/>
      <c r="K153" s="164"/>
      <c r="L153" s="159"/>
      <c r="M153" s="163"/>
      <c r="N153" s="163"/>
      <c r="O153" s="163"/>
    </row>
    <row r="154" spans="1:15">
      <c r="A154" s="163"/>
      <c r="B154" s="187"/>
      <c r="C154" s="214"/>
      <c r="D154" s="189"/>
      <c r="E154" s="165"/>
      <c r="F154" s="165"/>
      <c r="G154" s="163"/>
      <c r="H154" s="163"/>
      <c r="I154" s="163"/>
      <c r="J154" s="163"/>
      <c r="K154" s="164"/>
      <c r="L154" s="165"/>
      <c r="M154" s="163"/>
      <c r="N154" s="163"/>
      <c r="O154" s="163"/>
    </row>
    <row r="155" spans="1:15">
      <c r="A155" s="163"/>
      <c r="B155" s="187"/>
      <c r="C155" s="214"/>
      <c r="D155" s="189"/>
      <c r="E155" s="165"/>
      <c r="F155" s="165"/>
      <c r="G155" s="163"/>
      <c r="H155" s="163"/>
      <c r="I155" s="163"/>
      <c r="J155" s="163"/>
      <c r="K155" s="164"/>
      <c r="L155" s="165"/>
      <c r="M155" s="163"/>
      <c r="N155" s="163"/>
      <c r="O155" s="163"/>
    </row>
    <row r="156" spans="1:15">
      <c r="A156" s="163"/>
      <c r="B156" s="187"/>
      <c r="C156" s="214"/>
      <c r="D156" s="189"/>
      <c r="E156" s="165"/>
      <c r="F156" s="165"/>
      <c r="G156" s="163"/>
      <c r="H156" s="163"/>
      <c r="I156" s="163"/>
      <c r="J156" s="163"/>
      <c r="K156" s="164"/>
      <c r="L156" s="165"/>
      <c r="M156" s="163"/>
      <c r="N156" s="163"/>
      <c r="O156" s="163"/>
    </row>
    <row r="157" spans="1:15">
      <c r="A157" s="163"/>
      <c r="B157" s="187"/>
      <c r="C157" s="214"/>
      <c r="D157" s="189"/>
      <c r="E157" s="165"/>
      <c r="F157" s="165"/>
      <c r="G157" s="163"/>
      <c r="H157" s="163"/>
      <c r="I157" s="163"/>
      <c r="J157" s="163"/>
      <c r="K157" s="164"/>
      <c r="L157" s="165"/>
      <c r="M157" s="163"/>
      <c r="N157" s="163"/>
      <c r="O157" s="163"/>
    </row>
    <row r="158" spans="1:15">
      <c r="A158" s="163"/>
      <c r="B158" s="187"/>
      <c r="C158" s="214"/>
      <c r="D158" s="189"/>
      <c r="E158" s="165"/>
      <c r="F158" s="165"/>
      <c r="G158" s="163"/>
      <c r="H158" s="163"/>
      <c r="I158" s="163"/>
      <c r="J158" s="163"/>
      <c r="K158" s="164"/>
      <c r="L158" s="165"/>
      <c r="M158" s="163"/>
      <c r="N158" s="163"/>
      <c r="O158" s="163"/>
    </row>
    <row r="159" spans="1:15">
      <c r="A159" s="163"/>
      <c r="B159" s="187"/>
      <c r="C159" s="214"/>
      <c r="D159" s="189"/>
      <c r="E159" s="165"/>
      <c r="F159" s="165"/>
      <c r="G159" s="163"/>
      <c r="H159" s="163"/>
      <c r="I159" s="163"/>
      <c r="J159" s="163"/>
      <c r="K159" s="164"/>
      <c r="L159" s="165"/>
      <c r="M159" s="163"/>
      <c r="N159" s="163"/>
      <c r="O159" s="163"/>
    </row>
    <row r="160" spans="1:15">
      <c r="A160" s="163"/>
      <c r="B160" s="187"/>
      <c r="C160" s="214"/>
      <c r="D160" s="189"/>
      <c r="E160" s="165"/>
      <c r="F160" s="165"/>
      <c r="G160" s="163"/>
      <c r="H160" s="163"/>
      <c r="I160" s="163"/>
      <c r="J160" s="163"/>
      <c r="K160" s="164"/>
      <c r="L160" s="165"/>
      <c r="M160" s="163"/>
      <c r="N160" s="163"/>
      <c r="O160" s="163"/>
    </row>
    <row r="161" spans="1:15">
      <c r="A161" s="163"/>
      <c r="B161" s="187"/>
      <c r="C161" s="214"/>
      <c r="D161" s="189"/>
      <c r="E161" s="165"/>
      <c r="F161" s="165"/>
      <c r="G161" s="163"/>
      <c r="H161" s="163"/>
      <c r="I161" s="163"/>
      <c r="J161" s="163"/>
      <c r="K161" s="164"/>
      <c r="L161" s="165"/>
      <c r="M161" s="163"/>
      <c r="N161" s="163"/>
      <c r="O161" s="163"/>
    </row>
    <row r="162" spans="1:15">
      <c r="A162" s="163"/>
      <c r="B162" s="187"/>
      <c r="C162" s="214"/>
      <c r="D162" s="189"/>
      <c r="E162" s="165"/>
      <c r="F162" s="165"/>
      <c r="G162" s="163"/>
      <c r="H162" s="163"/>
      <c r="I162" s="163"/>
      <c r="J162" s="163"/>
      <c r="K162" s="164"/>
      <c r="L162" s="165"/>
      <c r="M162" s="163"/>
      <c r="N162" s="163"/>
      <c r="O162" s="163"/>
    </row>
    <row r="163" spans="1:15">
      <c r="A163" s="163"/>
      <c r="B163" s="187"/>
      <c r="C163" s="214"/>
      <c r="D163" s="189"/>
      <c r="E163" s="165"/>
      <c r="F163" s="165"/>
      <c r="G163" s="163"/>
      <c r="H163" s="163"/>
      <c r="I163" s="163"/>
      <c r="J163" s="163"/>
      <c r="K163" s="164"/>
      <c r="L163" s="165"/>
      <c r="M163" s="163"/>
      <c r="N163" s="163"/>
      <c r="O163" s="163"/>
    </row>
    <row r="164" spans="1:15">
      <c r="A164" s="163"/>
      <c r="B164" s="187"/>
      <c r="C164" s="214"/>
      <c r="D164" s="189"/>
      <c r="E164" s="165"/>
      <c r="F164" s="165"/>
      <c r="G164" s="163"/>
      <c r="H164" s="163"/>
      <c r="I164" s="163"/>
      <c r="J164" s="163"/>
      <c r="K164" s="164"/>
      <c r="L164" s="165"/>
      <c r="M164" s="163"/>
      <c r="N164" s="163"/>
      <c r="O164" s="163"/>
    </row>
    <row r="165" spans="1:15">
      <c r="A165" s="163"/>
      <c r="B165" s="187"/>
      <c r="C165" s="214"/>
      <c r="D165" s="189"/>
      <c r="E165" s="165"/>
      <c r="F165" s="165"/>
      <c r="G165" s="163"/>
      <c r="H165" s="163"/>
      <c r="I165" s="163"/>
      <c r="J165" s="163"/>
      <c r="K165" s="164"/>
      <c r="L165" s="165"/>
      <c r="M165" s="163"/>
      <c r="N165" s="163"/>
      <c r="O165" s="163"/>
    </row>
    <row r="166" spans="1:15">
      <c r="A166" s="163"/>
      <c r="B166" s="187"/>
      <c r="C166" s="214"/>
      <c r="D166" s="189"/>
      <c r="E166" s="165"/>
      <c r="F166" s="165"/>
      <c r="G166" s="163"/>
      <c r="H166" s="163"/>
      <c r="I166" s="163"/>
      <c r="J166" s="163"/>
      <c r="K166" s="164"/>
      <c r="L166" s="165"/>
      <c r="M166" s="163"/>
      <c r="N166" s="163"/>
      <c r="O166" s="163"/>
    </row>
    <row r="167" spans="1:15">
      <c r="A167" s="163"/>
      <c r="B167" s="187"/>
      <c r="C167" s="214"/>
      <c r="D167" s="189"/>
      <c r="E167" s="165"/>
      <c r="F167" s="165"/>
      <c r="G167" s="163"/>
      <c r="H167" s="163"/>
      <c r="I167" s="163"/>
      <c r="J167" s="163"/>
      <c r="K167" s="164"/>
      <c r="L167" s="165"/>
      <c r="M167" s="163"/>
      <c r="N167" s="163"/>
      <c r="O167" s="163"/>
    </row>
    <row r="168" spans="1:15">
      <c r="A168" s="163"/>
      <c r="B168" s="187"/>
      <c r="C168" s="214"/>
      <c r="D168" s="189"/>
      <c r="E168" s="165"/>
      <c r="F168" s="165"/>
      <c r="G168" s="163"/>
      <c r="H168" s="163"/>
      <c r="I168" s="163"/>
      <c r="J168" s="163"/>
      <c r="K168" s="164"/>
      <c r="L168" s="165"/>
      <c r="M168" s="163"/>
      <c r="N168" s="163"/>
      <c r="O168" s="163"/>
    </row>
    <row r="169" spans="1:15">
      <c r="A169" s="163"/>
      <c r="B169" s="187"/>
      <c r="C169" s="214"/>
      <c r="D169" s="189"/>
      <c r="E169" s="165"/>
      <c r="F169" s="165"/>
      <c r="G169" s="163"/>
      <c r="H169" s="163"/>
      <c r="I169" s="163"/>
      <c r="J169" s="163"/>
      <c r="K169" s="164"/>
      <c r="L169" s="165"/>
      <c r="M169" s="163"/>
      <c r="N169" s="163"/>
      <c r="O169" s="163"/>
    </row>
    <row r="170" spans="1:15">
      <c r="A170" s="163"/>
      <c r="B170" s="187"/>
      <c r="C170" s="214"/>
      <c r="D170" s="189"/>
      <c r="E170" s="165"/>
      <c r="F170" s="165"/>
      <c r="G170" s="163"/>
      <c r="H170" s="163"/>
      <c r="I170" s="163"/>
      <c r="J170" s="163"/>
      <c r="K170" s="164"/>
      <c r="L170" s="165"/>
      <c r="M170" s="163"/>
      <c r="N170" s="163"/>
      <c r="O170" s="163"/>
    </row>
    <row r="171" spans="1:15">
      <c r="A171" s="163"/>
      <c r="B171" s="187"/>
      <c r="C171" s="214"/>
      <c r="D171" s="189"/>
      <c r="E171" s="165"/>
      <c r="F171" s="165"/>
      <c r="G171" s="163"/>
      <c r="H171" s="163"/>
      <c r="I171" s="163"/>
      <c r="J171" s="163"/>
      <c r="K171" s="164"/>
      <c r="L171" s="165"/>
      <c r="M171" s="163"/>
      <c r="N171" s="163"/>
      <c r="O171" s="163"/>
    </row>
    <row r="172" spans="1:15">
      <c r="A172" s="163"/>
      <c r="B172" s="187"/>
      <c r="C172" s="214"/>
      <c r="D172" s="189"/>
      <c r="E172" s="165"/>
      <c r="F172" s="165"/>
      <c r="G172" s="163"/>
      <c r="H172" s="163"/>
      <c r="I172" s="163"/>
      <c r="J172" s="163"/>
      <c r="K172" s="164"/>
      <c r="L172" s="165"/>
      <c r="M172" s="163"/>
      <c r="N172" s="163"/>
      <c r="O172" s="163"/>
    </row>
    <row r="173" spans="1:15">
      <c r="A173" s="163"/>
      <c r="B173" s="187"/>
      <c r="C173" s="214"/>
      <c r="D173" s="189"/>
      <c r="E173" s="165"/>
      <c r="F173" s="165"/>
      <c r="G173" s="163"/>
      <c r="H173" s="163"/>
      <c r="I173" s="163"/>
      <c r="J173" s="163"/>
      <c r="K173" s="164"/>
      <c r="L173" s="165"/>
      <c r="M173" s="163"/>
      <c r="N173" s="163"/>
      <c r="O173" s="163"/>
    </row>
    <row r="174" spans="1:15">
      <c r="A174" s="163"/>
      <c r="B174" s="187"/>
      <c r="C174" s="214"/>
      <c r="D174" s="189"/>
      <c r="E174" s="165"/>
      <c r="F174" s="165"/>
      <c r="G174" s="163"/>
      <c r="H174" s="163"/>
      <c r="I174" s="163"/>
      <c r="J174" s="163"/>
      <c r="K174" s="164"/>
      <c r="L174" s="165"/>
      <c r="M174" s="163"/>
      <c r="N174" s="163"/>
      <c r="O174" s="163"/>
    </row>
    <row r="175" spans="1:15">
      <c r="A175" s="163"/>
      <c r="B175" s="187"/>
      <c r="C175" s="214"/>
      <c r="D175" s="189"/>
      <c r="E175" s="165"/>
      <c r="F175" s="165"/>
      <c r="G175" s="163"/>
      <c r="H175" s="163"/>
      <c r="I175" s="163"/>
      <c r="J175" s="163"/>
      <c r="K175" s="164"/>
      <c r="L175" s="165"/>
      <c r="M175" s="163"/>
      <c r="N175" s="163"/>
      <c r="O175" s="163"/>
    </row>
    <row r="176" spans="1:15">
      <c r="A176" s="163"/>
      <c r="B176" s="187"/>
      <c r="C176" s="214"/>
      <c r="D176" s="189"/>
      <c r="E176" s="165"/>
      <c r="F176" s="165"/>
      <c r="G176" s="163"/>
      <c r="H176" s="163"/>
      <c r="I176" s="163"/>
      <c r="J176" s="163"/>
      <c r="K176" s="164"/>
      <c r="L176" s="165"/>
      <c r="M176" s="163"/>
      <c r="N176" s="163"/>
      <c r="O176" s="163"/>
    </row>
    <row r="177" spans="1:15">
      <c r="A177" s="163"/>
      <c r="B177" s="187"/>
      <c r="C177" s="214"/>
      <c r="D177" s="189"/>
      <c r="E177" s="165"/>
      <c r="F177" s="165"/>
      <c r="G177" s="163"/>
      <c r="H177" s="163"/>
      <c r="I177" s="163"/>
      <c r="J177" s="163"/>
      <c r="K177" s="164"/>
      <c r="L177" s="165"/>
      <c r="M177" s="163"/>
      <c r="N177" s="163"/>
      <c r="O177" s="163"/>
    </row>
    <row r="178" spans="1:15">
      <c r="A178" s="163"/>
      <c r="B178" s="187"/>
      <c r="C178" s="214"/>
      <c r="D178" s="189"/>
      <c r="E178" s="165"/>
      <c r="F178" s="165"/>
      <c r="G178" s="163"/>
      <c r="H178" s="163"/>
      <c r="I178" s="163"/>
      <c r="J178" s="163"/>
      <c r="K178" s="164"/>
      <c r="L178" s="165"/>
      <c r="M178" s="163"/>
      <c r="N178" s="163"/>
      <c r="O178" s="163"/>
    </row>
    <row r="179" spans="1:15">
      <c r="A179" s="163"/>
      <c r="B179" s="187"/>
      <c r="C179" s="214"/>
      <c r="D179" s="189"/>
      <c r="E179" s="165"/>
      <c r="F179" s="165"/>
      <c r="G179" s="163"/>
      <c r="H179" s="163"/>
      <c r="I179" s="163"/>
      <c r="J179" s="163"/>
      <c r="K179" s="164"/>
      <c r="L179" s="165"/>
      <c r="M179" s="163"/>
      <c r="N179" s="163"/>
      <c r="O179" s="163"/>
    </row>
    <row r="180" spans="1:15">
      <c r="A180" s="163"/>
      <c r="B180" s="187"/>
      <c r="C180" s="214"/>
      <c r="D180" s="189"/>
      <c r="E180" s="165"/>
      <c r="F180" s="165"/>
      <c r="G180" s="163"/>
      <c r="H180" s="163"/>
      <c r="I180" s="163"/>
      <c r="J180" s="163"/>
      <c r="K180" s="164"/>
      <c r="L180" s="165"/>
      <c r="M180" s="163"/>
      <c r="N180" s="163"/>
      <c r="O180" s="163"/>
    </row>
    <row r="181" spans="1:15">
      <c r="A181" s="163"/>
      <c r="B181" s="187"/>
      <c r="C181" s="214"/>
      <c r="D181" s="189"/>
      <c r="E181" s="165"/>
      <c r="F181" s="165"/>
      <c r="G181" s="163"/>
      <c r="H181" s="163"/>
      <c r="I181" s="163"/>
      <c r="J181" s="163"/>
      <c r="K181" s="164"/>
      <c r="L181" s="165"/>
      <c r="M181" s="163"/>
      <c r="N181" s="163"/>
      <c r="O181" s="163"/>
    </row>
    <row r="182" spans="1:15">
      <c r="A182" s="163"/>
      <c r="B182" s="187"/>
      <c r="C182" s="214"/>
      <c r="D182" s="189"/>
      <c r="E182" s="165"/>
      <c r="F182" s="165"/>
      <c r="G182" s="163"/>
      <c r="H182" s="163"/>
      <c r="I182" s="163"/>
      <c r="J182" s="163"/>
      <c r="K182" s="164"/>
      <c r="L182" s="165"/>
      <c r="M182" s="163"/>
      <c r="N182" s="163"/>
      <c r="O182" s="163"/>
    </row>
    <row r="183" spans="1:15">
      <c r="A183" s="163"/>
      <c r="B183" s="187"/>
      <c r="C183" s="214"/>
      <c r="D183" s="189"/>
      <c r="E183" s="165"/>
      <c r="F183" s="165"/>
      <c r="G183" s="163"/>
      <c r="H183" s="163"/>
      <c r="I183" s="163"/>
      <c r="J183" s="163"/>
      <c r="K183" s="164"/>
      <c r="L183" s="165"/>
      <c r="M183" s="163"/>
      <c r="N183" s="163"/>
      <c r="O183" s="163"/>
    </row>
    <row r="184" spans="1:15">
      <c r="A184" s="163"/>
      <c r="B184" s="187"/>
      <c r="C184" s="214"/>
      <c r="D184" s="189"/>
      <c r="E184" s="165"/>
      <c r="F184" s="165"/>
      <c r="G184" s="163"/>
      <c r="H184" s="163"/>
      <c r="I184" s="163"/>
      <c r="J184" s="163"/>
      <c r="K184" s="164"/>
      <c r="L184" s="165"/>
      <c r="M184" s="163"/>
      <c r="N184" s="163"/>
      <c r="O184" s="163"/>
    </row>
    <row r="185" spans="1:15">
      <c r="A185" s="163"/>
      <c r="B185" s="187"/>
      <c r="C185" s="214"/>
      <c r="D185" s="189"/>
      <c r="E185" s="165"/>
      <c r="F185" s="165"/>
      <c r="G185" s="163"/>
      <c r="H185" s="163"/>
      <c r="I185" s="163"/>
      <c r="J185" s="163"/>
      <c r="K185" s="164"/>
      <c r="L185" s="165"/>
      <c r="M185" s="163"/>
      <c r="N185" s="163"/>
      <c r="O185" s="163"/>
    </row>
    <row r="186" spans="1:15">
      <c r="A186" s="163"/>
      <c r="B186" s="187"/>
      <c r="C186" s="214"/>
      <c r="D186" s="189"/>
      <c r="E186" s="165"/>
      <c r="F186" s="165"/>
      <c r="G186" s="163"/>
      <c r="H186" s="163"/>
      <c r="I186" s="163"/>
      <c r="J186" s="163"/>
      <c r="K186" s="164"/>
      <c r="L186" s="165"/>
      <c r="M186" s="163"/>
      <c r="N186" s="163"/>
      <c r="O186" s="163"/>
    </row>
    <row r="187" spans="1:15">
      <c r="A187" s="163"/>
      <c r="B187" s="187"/>
      <c r="C187" s="214"/>
      <c r="D187" s="189"/>
      <c r="E187" s="165"/>
      <c r="F187" s="165"/>
      <c r="G187" s="163"/>
      <c r="H187" s="163"/>
      <c r="I187" s="163"/>
      <c r="J187" s="163"/>
      <c r="K187" s="164"/>
      <c r="L187" s="165"/>
      <c r="M187" s="163"/>
      <c r="N187" s="163"/>
      <c r="O187" s="163"/>
    </row>
    <row r="188" spans="1:15">
      <c r="A188" s="163"/>
      <c r="B188" s="187"/>
      <c r="C188" s="214"/>
      <c r="D188" s="189"/>
      <c r="E188" s="165"/>
      <c r="F188" s="165"/>
      <c r="G188" s="163"/>
      <c r="H188" s="163"/>
      <c r="I188" s="163"/>
      <c r="J188" s="163"/>
      <c r="K188" s="164"/>
      <c r="L188" s="165"/>
      <c r="M188" s="163"/>
      <c r="N188" s="163"/>
      <c r="O188" s="163"/>
    </row>
    <row r="189" spans="1:15">
      <c r="A189" s="163"/>
      <c r="B189" s="187"/>
      <c r="C189" s="214"/>
      <c r="D189" s="189"/>
      <c r="E189" s="165"/>
      <c r="F189" s="165"/>
      <c r="G189" s="163"/>
      <c r="H189" s="163"/>
      <c r="I189" s="163"/>
      <c r="J189" s="163"/>
      <c r="K189" s="164"/>
      <c r="L189" s="165"/>
      <c r="M189" s="163"/>
      <c r="N189" s="163"/>
      <c r="O189" s="163"/>
    </row>
    <row r="190" spans="1:15">
      <c r="A190" s="163"/>
      <c r="B190" s="187"/>
      <c r="C190" s="214"/>
      <c r="D190" s="189"/>
      <c r="E190" s="165"/>
      <c r="F190" s="165"/>
      <c r="G190" s="163"/>
      <c r="H190" s="163"/>
      <c r="I190" s="163"/>
      <c r="J190" s="163"/>
      <c r="K190" s="164"/>
      <c r="L190" s="165"/>
      <c r="M190" s="163"/>
      <c r="N190" s="163"/>
      <c r="O190" s="163"/>
    </row>
    <row r="191" spans="1:15">
      <c r="A191" s="163"/>
      <c r="B191" s="187" t="s">
        <v>147</v>
      </c>
      <c r="C191" s="187"/>
      <c r="D191" s="189" t="s">
        <v>12758</v>
      </c>
      <c r="E191" s="165"/>
      <c r="F191" s="165"/>
      <c r="G191" s="163"/>
      <c r="H191" s="163"/>
      <c r="I191" s="163"/>
      <c r="J191" s="163"/>
      <c r="K191" s="164"/>
      <c r="L191" s="165"/>
      <c r="M191" s="163"/>
      <c r="N191" s="163"/>
      <c r="O191" s="163"/>
    </row>
    <row r="192" spans="1:15">
      <c r="A192" s="163"/>
      <c r="B192" s="187" t="s">
        <v>147</v>
      </c>
      <c r="C192" s="187"/>
      <c r="D192" s="189" t="s">
        <v>12759</v>
      </c>
      <c r="E192" s="165"/>
      <c r="F192" s="165"/>
      <c r="G192" s="163"/>
      <c r="H192" s="163"/>
      <c r="I192" s="163"/>
      <c r="J192" s="163"/>
      <c r="K192" s="164"/>
      <c r="L192" s="165"/>
      <c r="M192" s="163"/>
      <c r="N192" s="163"/>
      <c r="O192" s="163"/>
    </row>
    <row r="193" spans="1:15">
      <c r="A193" s="163"/>
      <c r="B193" s="187" t="s">
        <v>147</v>
      </c>
      <c r="C193" s="187"/>
      <c r="D193" s="189" t="s">
        <v>12760</v>
      </c>
      <c r="E193" s="165"/>
      <c r="F193" s="165"/>
      <c r="G193" s="163"/>
      <c r="H193" s="163"/>
      <c r="I193" s="163"/>
      <c r="J193" s="163"/>
      <c r="K193" s="164"/>
      <c r="L193" s="165"/>
      <c r="M193" s="163"/>
      <c r="N193" s="163"/>
      <c r="O193" s="163"/>
    </row>
    <row r="194" spans="1:15">
      <c r="A194" s="163"/>
      <c r="B194" s="187" t="s">
        <v>147</v>
      </c>
      <c r="C194" s="187"/>
      <c r="D194" s="189" t="s">
        <v>12761</v>
      </c>
      <c r="E194" s="165"/>
      <c r="F194" s="165"/>
      <c r="G194" s="163"/>
      <c r="H194" s="163"/>
      <c r="I194" s="163"/>
      <c r="J194" s="163"/>
      <c r="K194" s="164"/>
      <c r="L194" s="165"/>
      <c r="M194" s="163"/>
      <c r="N194" s="163"/>
      <c r="O194" s="163"/>
    </row>
    <row r="195" spans="1:15">
      <c r="A195" s="163"/>
      <c r="B195" s="187" t="s">
        <v>147</v>
      </c>
      <c r="C195" s="187"/>
      <c r="D195" s="189" t="s">
        <v>12762</v>
      </c>
      <c r="E195" s="165"/>
      <c r="F195" s="165"/>
      <c r="G195" s="163"/>
      <c r="H195" s="163"/>
      <c r="I195" s="163"/>
      <c r="J195" s="163"/>
      <c r="K195" s="164"/>
      <c r="L195" s="165"/>
      <c r="M195" s="163"/>
      <c r="N195" s="163"/>
      <c r="O195" s="163"/>
    </row>
    <row r="196" spans="1:15">
      <c r="A196" s="163"/>
      <c r="B196" s="187" t="s">
        <v>147</v>
      </c>
      <c r="C196" s="187"/>
      <c r="D196" s="189" t="s">
        <v>12763</v>
      </c>
      <c r="E196" s="165"/>
      <c r="F196" s="165"/>
      <c r="G196" s="163"/>
      <c r="H196" s="163"/>
      <c r="I196" s="163"/>
      <c r="J196" s="163"/>
      <c r="K196" s="164"/>
      <c r="L196" s="165"/>
      <c r="M196" s="163"/>
      <c r="N196" s="163"/>
      <c r="O196" s="163"/>
    </row>
    <row r="197" spans="1:15">
      <c r="A197" s="163"/>
      <c r="B197" s="187" t="s">
        <v>147</v>
      </c>
      <c r="C197" s="187"/>
      <c r="D197" s="189" t="s">
        <v>12764</v>
      </c>
      <c r="E197" s="165"/>
      <c r="F197" s="165"/>
      <c r="G197" s="163"/>
      <c r="H197" s="163"/>
      <c r="I197" s="163"/>
      <c r="J197" s="163"/>
      <c r="K197" s="164"/>
      <c r="L197" s="165"/>
      <c r="M197" s="163"/>
      <c r="N197" s="163"/>
      <c r="O197" s="163"/>
    </row>
    <row r="198" spans="1:15">
      <c r="A198" s="163"/>
      <c r="B198" s="187" t="s">
        <v>147</v>
      </c>
      <c r="C198" s="187"/>
      <c r="D198" s="189" t="s">
        <v>12765</v>
      </c>
      <c r="E198" s="165"/>
      <c r="F198" s="165"/>
      <c r="G198" s="163"/>
      <c r="H198" s="163"/>
      <c r="I198" s="163"/>
      <c r="J198" s="163"/>
      <c r="K198" s="164"/>
      <c r="L198" s="165"/>
      <c r="M198" s="163"/>
      <c r="N198" s="163"/>
      <c r="O198" s="163"/>
    </row>
    <row r="199" spans="1:15">
      <c r="A199" s="163"/>
      <c r="B199" s="187" t="s">
        <v>147</v>
      </c>
      <c r="C199" s="187"/>
      <c r="D199" s="189" t="s">
        <v>12766</v>
      </c>
      <c r="E199" s="165"/>
      <c r="F199" s="165"/>
      <c r="G199" s="163"/>
      <c r="H199" s="163"/>
      <c r="I199" s="163"/>
      <c r="J199" s="163"/>
      <c r="K199" s="164"/>
      <c r="L199" s="164"/>
      <c r="M199" s="163"/>
      <c r="N199" s="163"/>
      <c r="O199" s="163"/>
    </row>
    <row r="200" spans="1:15">
      <c r="A200" s="163"/>
      <c r="B200" s="187" t="s">
        <v>147</v>
      </c>
      <c r="C200" s="187"/>
      <c r="D200" s="189" t="s">
        <v>12767</v>
      </c>
      <c r="E200" s="165"/>
      <c r="F200" s="165"/>
      <c r="G200" s="163"/>
      <c r="H200" s="163"/>
      <c r="I200" s="163"/>
      <c r="J200" s="163"/>
      <c r="K200" s="164"/>
      <c r="L200" s="164"/>
      <c r="M200" s="163"/>
      <c r="N200" s="163"/>
      <c r="O200" s="163"/>
    </row>
    <row r="201" spans="1:15">
      <c r="A201" s="163"/>
      <c r="B201" s="187" t="s">
        <v>147</v>
      </c>
      <c r="C201" s="187"/>
      <c r="D201" s="190"/>
      <c r="E201" s="165"/>
      <c r="F201" s="165"/>
      <c r="G201" s="163"/>
      <c r="H201" s="163"/>
      <c r="I201" s="163"/>
      <c r="J201" s="163"/>
      <c r="K201" s="164"/>
      <c r="L201" s="164"/>
      <c r="M201" s="163"/>
      <c r="N201" s="163"/>
      <c r="O201" s="163"/>
    </row>
    <row r="202" spans="1:15">
      <c r="A202" s="163"/>
      <c r="B202" s="187" t="s">
        <v>147</v>
      </c>
      <c r="C202" s="187"/>
      <c r="D202" s="190"/>
      <c r="E202" s="165"/>
      <c r="F202" s="165"/>
      <c r="G202" s="163"/>
      <c r="H202" s="163"/>
      <c r="I202" s="163"/>
      <c r="J202" s="163"/>
      <c r="K202" s="164"/>
      <c r="L202" s="164"/>
      <c r="M202" s="163"/>
      <c r="N202" s="163"/>
      <c r="O202" s="163"/>
    </row>
    <row r="203" spans="1:15">
      <c r="A203" s="163"/>
      <c r="B203" s="187" t="s">
        <v>147</v>
      </c>
      <c r="C203" s="187"/>
      <c r="D203" s="190"/>
      <c r="E203" s="165"/>
      <c r="F203" s="165"/>
      <c r="G203" s="163"/>
      <c r="H203" s="163"/>
      <c r="I203" s="163"/>
      <c r="J203" s="163"/>
      <c r="K203" s="164"/>
      <c r="L203" s="165"/>
      <c r="M203" s="163"/>
      <c r="N203" s="163"/>
      <c r="O203" s="163"/>
    </row>
    <row r="204" spans="1:15">
      <c r="A204" s="163"/>
      <c r="B204" s="187" t="s">
        <v>147</v>
      </c>
      <c r="C204" s="187"/>
      <c r="D204" s="190"/>
      <c r="E204" s="165"/>
      <c r="F204" s="165"/>
      <c r="G204" s="163"/>
      <c r="H204" s="163"/>
      <c r="I204" s="163"/>
      <c r="J204" s="163"/>
      <c r="K204" s="164"/>
      <c r="L204" s="165"/>
      <c r="M204" s="163"/>
      <c r="N204" s="163"/>
      <c r="O204" s="163"/>
    </row>
    <row r="205" spans="1:15">
      <c r="A205" s="163"/>
      <c r="B205" s="187" t="s">
        <v>147</v>
      </c>
      <c r="C205" s="187"/>
      <c r="D205" s="190"/>
      <c r="E205" s="165"/>
      <c r="F205" s="165"/>
      <c r="G205" s="163"/>
      <c r="H205" s="163"/>
      <c r="I205" s="163"/>
      <c r="J205" s="163"/>
      <c r="K205" s="164"/>
      <c r="L205" s="165"/>
      <c r="M205" s="163"/>
      <c r="N205" s="163"/>
      <c r="O205" s="163"/>
    </row>
    <row r="206" spans="1:15">
      <c r="A206" s="163"/>
      <c r="B206" s="187" t="s">
        <v>147</v>
      </c>
      <c r="C206" s="187"/>
      <c r="D206" s="190"/>
      <c r="E206" s="164"/>
      <c r="F206" s="164"/>
      <c r="G206" s="163"/>
      <c r="H206" s="163"/>
      <c r="I206" s="163"/>
      <c r="J206" s="163"/>
      <c r="K206" s="164"/>
      <c r="L206" s="163"/>
      <c r="M206" s="163"/>
      <c r="N206" s="163"/>
      <c r="O206" s="163"/>
    </row>
    <row r="207" spans="1:15">
      <c r="A207" s="163"/>
      <c r="B207" s="187" t="s">
        <v>147</v>
      </c>
      <c r="C207" s="187"/>
      <c r="D207" s="190"/>
      <c r="E207" s="164"/>
      <c r="F207" s="164"/>
      <c r="G207" s="163"/>
      <c r="H207" s="163"/>
      <c r="I207" s="163"/>
      <c r="J207" s="163"/>
      <c r="K207" s="164"/>
      <c r="L207" s="163"/>
      <c r="M207" s="163"/>
      <c r="N207" s="163"/>
      <c r="O207" s="163"/>
    </row>
    <row r="208" spans="1:15">
      <c r="A208" s="163"/>
      <c r="B208" s="187" t="s">
        <v>147</v>
      </c>
      <c r="C208" s="187"/>
      <c r="D208" s="190"/>
      <c r="E208" s="164"/>
      <c r="F208" s="164"/>
      <c r="G208" s="163"/>
      <c r="H208" s="163"/>
      <c r="I208" s="163"/>
      <c r="J208" s="163"/>
      <c r="K208" s="164"/>
      <c r="L208" s="163"/>
      <c r="M208" s="163"/>
      <c r="N208" s="163"/>
      <c r="O208" s="163"/>
    </row>
    <row r="209" spans="1:15">
      <c r="A209" s="163"/>
      <c r="B209" s="187" t="s">
        <v>147</v>
      </c>
      <c r="C209" s="187"/>
      <c r="D209" s="190"/>
      <c r="E209" s="165"/>
      <c r="F209" s="165"/>
      <c r="G209" s="163"/>
      <c r="H209" s="163"/>
      <c r="I209" s="163"/>
      <c r="J209" s="163"/>
      <c r="K209" s="164"/>
      <c r="L209" s="165"/>
      <c r="M209" s="163"/>
      <c r="N209" s="163"/>
      <c r="O209" s="163"/>
    </row>
    <row r="210" spans="1:15">
      <c r="A210" s="163"/>
      <c r="B210" s="187" t="s">
        <v>147</v>
      </c>
      <c r="C210" s="187"/>
      <c r="D210" s="190"/>
      <c r="E210" s="164"/>
      <c r="F210" s="164"/>
      <c r="G210" s="163"/>
      <c r="H210" s="163"/>
      <c r="I210" s="163"/>
      <c r="J210" s="163"/>
      <c r="K210" s="164"/>
      <c r="L210" s="163"/>
      <c r="M210" s="163"/>
      <c r="N210" s="163"/>
      <c r="O210" s="163"/>
    </row>
    <row r="211" spans="1:15">
      <c r="A211" s="163"/>
      <c r="B211" s="187" t="s">
        <v>147</v>
      </c>
      <c r="C211" s="187"/>
      <c r="D211" s="190"/>
      <c r="E211" s="165"/>
      <c r="F211" s="165"/>
      <c r="G211" s="163"/>
      <c r="H211" s="163"/>
      <c r="I211" s="163"/>
      <c r="J211" s="163"/>
      <c r="K211" s="164"/>
      <c r="L211" s="165"/>
      <c r="M211" s="163"/>
      <c r="N211" s="163"/>
      <c r="O211" s="163"/>
    </row>
    <row r="212" spans="1:15">
      <c r="A212" s="163"/>
      <c r="B212" s="187" t="s">
        <v>147</v>
      </c>
      <c r="C212" s="187"/>
      <c r="D212" s="190"/>
      <c r="E212" s="164"/>
      <c r="F212" s="164"/>
      <c r="G212" s="163"/>
      <c r="H212" s="163"/>
      <c r="I212" s="163"/>
      <c r="J212" s="163"/>
      <c r="K212" s="164"/>
      <c r="L212" s="163"/>
      <c r="M212" s="163"/>
      <c r="N212" s="163"/>
      <c r="O212" s="163"/>
    </row>
    <row r="213" spans="1:15">
      <c r="A213" s="163"/>
      <c r="B213" s="187" t="s">
        <v>147</v>
      </c>
      <c r="C213" s="187"/>
      <c r="D213" s="190"/>
      <c r="E213" s="164"/>
      <c r="F213" s="164"/>
      <c r="G213" s="163"/>
      <c r="H213" s="163"/>
      <c r="I213" s="163"/>
      <c r="J213" s="163"/>
      <c r="K213" s="164"/>
      <c r="L213" s="163"/>
      <c r="M213" s="163"/>
      <c r="N213" s="163"/>
      <c r="O213" s="163"/>
    </row>
    <row r="214" spans="1:15">
      <c r="A214" s="163"/>
      <c r="B214" s="187" t="s">
        <v>147</v>
      </c>
      <c r="C214" s="187"/>
      <c r="D214" s="190"/>
      <c r="E214" s="164"/>
      <c r="F214" s="164"/>
      <c r="G214" s="163"/>
      <c r="H214" s="163"/>
      <c r="I214" s="163"/>
      <c r="J214" s="163"/>
      <c r="K214" s="164"/>
      <c r="L214" s="163"/>
      <c r="M214" s="163"/>
      <c r="N214" s="163"/>
      <c r="O214" s="163"/>
    </row>
    <row r="215" spans="1:15">
      <c r="A215" s="163"/>
      <c r="B215" s="187" t="s">
        <v>147</v>
      </c>
      <c r="C215" s="187"/>
      <c r="D215" s="190"/>
      <c r="E215" s="164"/>
      <c r="F215" s="164"/>
      <c r="G215" s="163"/>
      <c r="H215" s="163"/>
      <c r="I215" s="163"/>
      <c r="J215" s="163"/>
      <c r="K215" s="164"/>
      <c r="L215" s="163"/>
      <c r="M215" s="163"/>
      <c r="N215" s="163"/>
      <c r="O215" s="163"/>
    </row>
    <row r="216" spans="1:15">
      <c r="A216" s="163"/>
      <c r="B216" s="187" t="s">
        <v>147</v>
      </c>
      <c r="C216" s="187"/>
      <c r="D216" s="190"/>
      <c r="E216" s="164"/>
      <c r="F216" s="164"/>
      <c r="G216" s="163"/>
      <c r="H216" s="163"/>
      <c r="I216" s="163"/>
      <c r="J216" s="163"/>
      <c r="K216" s="163"/>
      <c r="L216" s="163"/>
      <c r="M216" s="163"/>
      <c r="N216" s="163"/>
      <c r="O216" s="163"/>
    </row>
    <row r="217" spans="1:15">
      <c r="A217" s="163"/>
      <c r="B217" s="187" t="s">
        <v>147</v>
      </c>
      <c r="C217" s="187"/>
      <c r="D217" s="190"/>
      <c r="E217" s="164"/>
      <c r="F217" s="164"/>
      <c r="G217" s="163"/>
      <c r="H217" s="163"/>
      <c r="I217" s="163"/>
      <c r="J217" s="163"/>
      <c r="K217" s="163"/>
      <c r="L217" s="163"/>
      <c r="M217" s="163"/>
      <c r="N217" s="163"/>
      <c r="O217" s="163"/>
    </row>
    <row r="218" spans="1:15">
      <c r="A218" s="163"/>
      <c r="B218" s="187" t="s">
        <v>147</v>
      </c>
      <c r="C218" s="187"/>
      <c r="D218" s="190"/>
      <c r="E218" s="163"/>
      <c r="F218" s="163"/>
      <c r="G218" s="163"/>
      <c r="H218" s="163"/>
      <c r="I218" s="163"/>
      <c r="J218" s="163"/>
      <c r="K218" s="163"/>
      <c r="L218" s="163"/>
      <c r="M218" s="163"/>
      <c r="N218" s="163"/>
      <c r="O218" s="163"/>
    </row>
    <row r="219" spans="1:15">
      <c r="A219" s="163"/>
      <c r="B219" s="187" t="s">
        <v>147</v>
      </c>
      <c r="C219" s="187"/>
      <c r="D219" s="190"/>
      <c r="E219" s="163"/>
      <c r="F219" s="163"/>
      <c r="G219" s="163"/>
      <c r="H219" s="163"/>
      <c r="I219" s="163"/>
      <c r="J219" s="163"/>
      <c r="K219" s="163"/>
      <c r="L219" s="163"/>
      <c r="M219" s="163"/>
      <c r="N219" s="163"/>
      <c r="O219" s="163"/>
    </row>
    <row r="220" spans="1:15">
      <c r="A220" s="163"/>
      <c r="B220" s="187" t="s">
        <v>147</v>
      </c>
      <c r="C220" s="187"/>
      <c r="D220" s="190"/>
      <c r="E220" s="163"/>
      <c r="F220" s="163"/>
      <c r="G220" s="163"/>
      <c r="H220" s="163"/>
      <c r="I220" s="163"/>
      <c r="J220" s="163"/>
      <c r="K220" s="163"/>
      <c r="L220" s="163"/>
      <c r="M220" s="163"/>
      <c r="N220" s="163"/>
      <c r="O220" s="163"/>
    </row>
    <row r="221" spans="1:15">
      <c r="A221" s="163"/>
      <c r="B221" s="187" t="s">
        <v>147</v>
      </c>
      <c r="C221" s="187"/>
      <c r="D221" s="190"/>
      <c r="E221" s="163"/>
      <c r="F221" s="163"/>
      <c r="G221" s="163"/>
      <c r="H221" s="163"/>
      <c r="I221" s="163"/>
      <c r="J221" s="163"/>
      <c r="K221" s="163"/>
      <c r="L221" s="163"/>
      <c r="M221" s="163"/>
      <c r="N221" s="163"/>
      <c r="O221" s="163"/>
    </row>
    <row r="222" spans="1:15">
      <c r="A222" s="163"/>
      <c r="B222" s="187" t="s">
        <v>147</v>
      </c>
      <c r="C222" s="187"/>
      <c r="D222" s="190"/>
      <c r="E222" s="163"/>
      <c r="F222" s="163"/>
      <c r="G222" s="163"/>
      <c r="H222" s="163"/>
      <c r="I222" s="163"/>
      <c r="J222" s="163"/>
      <c r="K222" s="163"/>
      <c r="L222" s="163"/>
      <c r="M222" s="163"/>
      <c r="N222" s="163"/>
      <c r="O222" s="163"/>
    </row>
    <row r="223" spans="1:15">
      <c r="A223" s="163"/>
      <c r="B223" s="187" t="s">
        <v>147</v>
      </c>
      <c r="C223" s="187"/>
      <c r="D223" s="190"/>
      <c r="E223" s="163"/>
      <c r="F223" s="163"/>
      <c r="G223" s="163"/>
      <c r="H223" s="163"/>
      <c r="I223" s="163"/>
      <c r="J223" s="163"/>
      <c r="K223" s="163"/>
      <c r="L223" s="163"/>
      <c r="M223" s="163"/>
      <c r="N223" s="163"/>
      <c r="O223" s="163"/>
    </row>
    <row r="224" spans="1:15">
      <c r="A224" s="163"/>
      <c r="B224" s="187" t="s">
        <v>147</v>
      </c>
      <c r="C224" s="187"/>
      <c r="D224" s="190"/>
      <c r="E224" s="163"/>
      <c r="F224" s="163"/>
      <c r="G224" s="163"/>
      <c r="H224" s="163"/>
      <c r="I224" s="163"/>
      <c r="J224" s="163"/>
      <c r="K224" s="163"/>
      <c r="L224" s="163"/>
      <c r="M224" s="163"/>
      <c r="N224" s="163"/>
      <c r="O224" s="163"/>
    </row>
    <row r="225" spans="1:15">
      <c r="A225" s="163"/>
      <c r="B225" s="187" t="s">
        <v>147</v>
      </c>
      <c r="C225" s="187"/>
      <c r="D225" s="190"/>
      <c r="E225" s="165"/>
      <c r="F225" s="165"/>
      <c r="G225" s="163"/>
      <c r="H225" s="163"/>
      <c r="I225" s="163"/>
      <c r="J225" s="163"/>
      <c r="K225" s="164"/>
      <c r="L225" s="163"/>
      <c r="M225" s="163"/>
      <c r="N225" s="163"/>
      <c r="O225" s="163"/>
    </row>
    <row r="226" spans="1:15">
      <c r="A226" s="163"/>
      <c r="B226" s="187" t="s">
        <v>147</v>
      </c>
      <c r="C226" s="187"/>
      <c r="D226" s="190"/>
      <c r="E226" s="165"/>
      <c r="F226" s="165"/>
      <c r="G226" s="163"/>
      <c r="H226" s="163"/>
      <c r="I226" s="163"/>
      <c r="J226" s="163"/>
      <c r="K226" s="164"/>
      <c r="L226" s="163"/>
      <c r="M226" s="163"/>
      <c r="N226" s="163"/>
      <c r="O226" s="163"/>
    </row>
    <row r="227" spans="1:15">
      <c r="A227" s="163"/>
      <c r="B227" s="187" t="s">
        <v>147</v>
      </c>
      <c r="C227" s="187"/>
      <c r="D227" s="190"/>
      <c r="E227" s="165"/>
      <c r="F227" s="165"/>
      <c r="G227" s="163"/>
      <c r="H227" s="163"/>
      <c r="I227" s="163"/>
      <c r="J227" s="163"/>
      <c r="K227" s="164"/>
      <c r="L227" s="163"/>
      <c r="M227" s="163"/>
      <c r="N227" s="163"/>
      <c r="O227" s="163"/>
    </row>
    <row r="228" spans="1:15">
      <c r="A228" s="163"/>
      <c r="B228" s="187" t="s">
        <v>147</v>
      </c>
      <c r="C228" s="187"/>
      <c r="D228" s="190"/>
      <c r="E228" s="165"/>
      <c r="F228" s="165"/>
      <c r="G228" s="163"/>
      <c r="H228" s="163"/>
      <c r="I228" s="163"/>
      <c r="J228" s="163"/>
      <c r="K228" s="164"/>
      <c r="L228" s="163"/>
      <c r="M228" s="163"/>
      <c r="N228" s="163"/>
      <c r="O228" s="163"/>
    </row>
    <row r="229" spans="1:15">
      <c r="A229" s="163"/>
      <c r="B229" s="187" t="s">
        <v>147</v>
      </c>
      <c r="C229" s="187"/>
      <c r="D229" s="190"/>
      <c r="E229" s="165"/>
      <c r="F229" s="165"/>
      <c r="G229" s="163"/>
      <c r="H229" s="163"/>
      <c r="I229" s="163"/>
      <c r="J229" s="163"/>
      <c r="K229" s="164"/>
      <c r="L229" s="163"/>
      <c r="M229" s="163"/>
      <c r="N229" s="163"/>
      <c r="O229" s="163"/>
    </row>
    <row r="230" spans="1:15">
      <c r="A230" s="163"/>
      <c r="B230" s="187" t="s">
        <v>147</v>
      </c>
      <c r="C230" s="187"/>
      <c r="D230" s="190"/>
      <c r="E230" s="165"/>
      <c r="F230" s="165"/>
      <c r="G230" s="163"/>
      <c r="H230" s="163"/>
      <c r="I230" s="163"/>
      <c r="J230" s="163"/>
      <c r="K230" s="164"/>
      <c r="L230" s="163"/>
      <c r="M230" s="163"/>
      <c r="N230" s="163"/>
      <c r="O230" s="163"/>
    </row>
    <row r="231" spans="1:15">
      <c r="A231" s="163"/>
      <c r="B231" s="187" t="s">
        <v>147</v>
      </c>
      <c r="C231" s="187"/>
      <c r="D231" s="190"/>
      <c r="E231" s="164"/>
      <c r="F231" s="164"/>
      <c r="G231" s="163"/>
      <c r="H231" s="163"/>
      <c r="I231" s="163"/>
      <c r="J231" s="163"/>
      <c r="K231" s="164"/>
      <c r="L231" s="163"/>
      <c r="M231" s="163"/>
      <c r="N231" s="163"/>
      <c r="O231" s="163"/>
    </row>
    <row r="232" spans="1:15">
      <c r="A232" s="163"/>
      <c r="B232" s="187" t="s">
        <v>147</v>
      </c>
      <c r="C232" s="187"/>
      <c r="D232" s="190"/>
      <c r="E232" s="164"/>
      <c r="F232" s="164"/>
      <c r="G232" s="163"/>
      <c r="H232" s="163"/>
      <c r="I232" s="163"/>
      <c r="J232" s="163"/>
      <c r="K232" s="164"/>
      <c r="L232" s="163"/>
      <c r="M232" s="163"/>
      <c r="N232" s="163"/>
      <c r="O232" s="163"/>
    </row>
    <row r="233" spans="1:15">
      <c r="A233" s="163"/>
      <c r="B233" s="187" t="s">
        <v>147</v>
      </c>
      <c r="C233" s="187"/>
      <c r="D233" s="190"/>
      <c r="E233" s="164"/>
      <c r="F233" s="164"/>
      <c r="G233" s="163"/>
      <c r="H233" s="163"/>
      <c r="I233" s="163"/>
      <c r="J233" s="163"/>
      <c r="K233" s="164"/>
      <c r="L233" s="163"/>
      <c r="M233" s="163"/>
      <c r="N233" s="163"/>
      <c r="O233" s="163"/>
    </row>
    <row r="234" spans="1:15">
      <c r="A234" s="163"/>
      <c r="B234" s="187" t="s">
        <v>147</v>
      </c>
      <c r="C234" s="187"/>
      <c r="D234" s="190"/>
      <c r="E234" s="164"/>
      <c r="F234" s="164"/>
      <c r="G234" s="163"/>
      <c r="H234" s="163"/>
      <c r="I234" s="163"/>
      <c r="J234" s="163"/>
      <c r="K234" s="164"/>
      <c r="L234" s="163"/>
      <c r="M234" s="163"/>
      <c r="N234" s="163"/>
      <c r="O234" s="163"/>
    </row>
    <row r="235" spans="1:15">
      <c r="A235" s="163"/>
      <c r="B235" s="187" t="s">
        <v>147</v>
      </c>
      <c r="C235" s="187"/>
      <c r="D235" s="190"/>
      <c r="E235" s="164"/>
      <c r="F235" s="164"/>
      <c r="G235" s="163"/>
      <c r="H235" s="163"/>
      <c r="I235" s="163"/>
      <c r="J235" s="163"/>
      <c r="K235" s="164"/>
      <c r="L235" s="163"/>
      <c r="M235" s="163"/>
      <c r="N235" s="163"/>
      <c r="O235" s="163"/>
    </row>
    <row r="236" spans="1:15">
      <c r="A236" s="163"/>
      <c r="B236" s="187" t="s">
        <v>147</v>
      </c>
      <c r="C236" s="187"/>
      <c r="D236" s="190"/>
      <c r="E236" s="164"/>
      <c r="F236" s="164"/>
      <c r="G236" s="163"/>
      <c r="H236" s="163"/>
      <c r="I236" s="163"/>
      <c r="J236" s="163"/>
      <c r="K236" s="164"/>
      <c r="L236" s="163"/>
      <c r="M236" s="163"/>
      <c r="N236" s="163"/>
      <c r="O236" s="163"/>
    </row>
    <row r="237" spans="1:15">
      <c r="A237" s="163"/>
      <c r="B237" s="187" t="s">
        <v>147</v>
      </c>
      <c r="C237" s="187"/>
      <c r="D237" s="190"/>
      <c r="E237" s="164"/>
      <c r="F237" s="164"/>
      <c r="G237" s="163"/>
      <c r="H237" s="163"/>
      <c r="I237" s="163"/>
      <c r="J237" s="163"/>
      <c r="K237" s="164"/>
      <c r="L237" s="163"/>
      <c r="M237" s="163"/>
      <c r="N237" s="163"/>
      <c r="O237" s="163"/>
    </row>
    <row r="238" spans="1:15">
      <c r="A238" s="163"/>
      <c r="B238" s="187" t="s">
        <v>147</v>
      </c>
      <c r="C238" s="187"/>
      <c r="D238" s="190"/>
      <c r="E238" s="164"/>
      <c r="F238" s="164"/>
      <c r="G238" s="163"/>
      <c r="H238" s="163"/>
      <c r="I238" s="163"/>
      <c r="J238" s="163"/>
      <c r="K238" s="164"/>
      <c r="L238" s="163"/>
      <c r="M238" s="163"/>
      <c r="N238" s="163"/>
      <c r="O238" s="163"/>
    </row>
    <row r="239" spans="1:15">
      <c r="A239" s="163"/>
      <c r="B239" s="187" t="s">
        <v>147</v>
      </c>
      <c r="C239" s="187"/>
      <c r="D239" s="190"/>
      <c r="E239" s="164"/>
      <c r="F239" s="164"/>
      <c r="G239" s="163"/>
      <c r="H239" s="163"/>
      <c r="I239" s="163"/>
      <c r="J239" s="163"/>
      <c r="K239" s="164"/>
      <c r="L239" s="163"/>
      <c r="M239" s="163"/>
      <c r="N239" s="163"/>
      <c r="O239" s="163"/>
    </row>
    <row r="240" spans="1:15">
      <c r="A240" s="163"/>
      <c r="B240" s="187" t="s">
        <v>147</v>
      </c>
      <c r="C240" s="187"/>
      <c r="D240" s="190"/>
      <c r="E240" s="164"/>
      <c r="F240" s="164"/>
      <c r="G240" s="163"/>
      <c r="H240" s="163"/>
      <c r="I240" s="163"/>
      <c r="J240" s="163"/>
      <c r="K240" s="164"/>
      <c r="L240" s="163"/>
      <c r="M240" s="163"/>
      <c r="N240" s="163"/>
      <c r="O240" s="163"/>
    </row>
    <row r="241" spans="1:15">
      <c r="A241" s="163"/>
      <c r="B241" s="187" t="s">
        <v>147</v>
      </c>
      <c r="C241" s="187"/>
      <c r="D241" s="190"/>
      <c r="E241" s="164"/>
      <c r="F241" s="164"/>
      <c r="G241" s="163"/>
      <c r="H241" s="163"/>
      <c r="I241" s="163"/>
      <c r="J241" s="163"/>
      <c r="K241" s="164"/>
      <c r="L241" s="163"/>
      <c r="M241" s="163"/>
      <c r="N241" s="163"/>
      <c r="O241" s="163"/>
    </row>
    <row r="242" spans="1:15">
      <c r="A242" s="163"/>
      <c r="B242" s="187" t="s">
        <v>147</v>
      </c>
      <c r="C242" s="187"/>
      <c r="D242" s="190"/>
      <c r="E242" s="164"/>
      <c r="F242" s="164"/>
      <c r="G242" s="163"/>
      <c r="H242" s="163"/>
      <c r="I242" s="163"/>
      <c r="J242" s="163"/>
      <c r="K242" s="164"/>
      <c r="L242" s="163"/>
      <c r="M242" s="163"/>
      <c r="N242" s="163"/>
      <c r="O242" s="163"/>
    </row>
    <row r="243" spans="1:15">
      <c r="A243" s="163"/>
      <c r="B243" s="187" t="s">
        <v>147</v>
      </c>
      <c r="C243" s="187"/>
      <c r="D243" s="190"/>
      <c r="E243" s="164"/>
      <c r="F243" s="164"/>
      <c r="G243" s="163"/>
      <c r="H243" s="163"/>
      <c r="I243" s="163"/>
      <c r="J243" s="163"/>
      <c r="K243" s="164"/>
      <c r="L243" s="163"/>
      <c r="M243" s="163"/>
      <c r="N243" s="163"/>
      <c r="O243" s="163"/>
    </row>
    <row r="244" spans="1:15">
      <c r="A244" s="163"/>
      <c r="B244" s="187" t="s">
        <v>147</v>
      </c>
      <c r="C244" s="187"/>
      <c r="D244" s="190"/>
      <c r="E244" s="164"/>
      <c r="F244" s="164"/>
      <c r="G244" s="163"/>
      <c r="H244" s="163"/>
      <c r="I244" s="163"/>
      <c r="J244" s="163"/>
      <c r="K244" s="164"/>
      <c r="L244" s="163"/>
      <c r="M244" s="163"/>
      <c r="N244" s="163"/>
      <c r="O244" s="163"/>
    </row>
    <row r="245" spans="1:15">
      <c r="A245" s="163"/>
      <c r="B245" s="187" t="s">
        <v>147</v>
      </c>
      <c r="C245" s="187"/>
      <c r="D245" s="190"/>
      <c r="E245" s="164"/>
      <c r="F245" s="164"/>
      <c r="G245" s="163"/>
      <c r="H245" s="163"/>
      <c r="I245" s="163"/>
      <c r="J245" s="163"/>
      <c r="K245" s="164"/>
      <c r="L245" s="163"/>
      <c r="M245" s="163"/>
      <c r="N245" s="163"/>
      <c r="O245" s="163"/>
    </row>
    <row r="246" spans="1:15">
      <c r="A246" s="163"/>
      <c r="B246" s="187" t="s">
        <v>147</v>
      </c>
      <c r="C246" s="187"/>
      <c r="D246" s="190"/>
      <c r="E246" s="164"/>
      <c r="F246" s="164"/>
      <c r="G246" s="163"/>
      <c r="H246" s="163"/>
      <c r="I246" s="163"/>
      <c r="J246" s="163"/>
      <c r="K246" s="164"/>
      <c r="L246" s="163"/>
      <c r="M246" s="163"/>
      <c r="N246" s="163"/>
      <c r="O246" s="163"/>
    </row>
    <row r="247" spans="1:15">
      <c r="A247" s="163"/>
      <c r="B247" s="187" t="s">
        <v>147</v>
      </c>
      <c r="C247" s="187"/>
      <c r="D247" s="190"/>
      <c r="E247" s="164"/>
      <c r="F247" s="164"/>
      <c r="G247" s="163"/>
      <c r="H247" s="163"/>
      <c r="I247" s="163"/>
      <c r="J247" s="163"/>
      <c r="K247" s="164"/>
      <c r="L247" s="163"/>
      <c r="M247" s="163"/>
      <c r="N247" s="163"/>
      <c r="O247" s="163"/>
    </row>
    <row r="248" spans="1:15">
      <c r="A248" s="163"/>
      <c r="B248" s="187" t="s">
        <v>147</v>
      </c>
      <c r="C248" s="187"/>
      <c r="D248" s="190"/>
      <c r="E248" s="164"/>
      <c r="F248" s="164"/>
      <c r="G248" s="163"/>
      <c r="H248" s="163"/>
      <c r="I248" s="163"/>
      <c r="J248" s="163"/>
      <c r="K248" s="164"/>
      <c r="L248" s="163"/>
      <c r="M248" s="163"/>
      <c r="N248" s="163"/>
      <c r="O248" s="163"/>
    </row>
    <row r="249" spans="1:15">
      <c r="A249" s="163"/>
      <c r="B249" s="187" t="s">
        <v>147</v>
      </c>
      <c r="C249" s="187"/>
      <c r="D249" s="190"/>
      <c r="E249" s="164"/>
      <c r="F249" s="164"/>
      <c r="G249" s="163"/>
      <c r="H249" s="163"/>
      <c r="I249" s="163"/>
      <c r="J249" s="163"/>
      <c r="K249" s="164"/>
      <c r="L249" s="163"/>
      <c r="M249" s="163"/>
      <c r="N249" s="163"/>
      <c r="O249" s="163"/>
    </row>
    <row r="250" spans="1:15">
      <c r="A250" s="163"/>
      <c r="B250" s="187" t="s">
        <v>147</v>
      </c>
      <c r="C250" s="187"/>
      <c r="D250" s="190"/>
      <c r="E250" s="164"/>
      <c r="F250" s="164"/>
      <c r="G250" s="163"/>
      <c r="H250" s="163"/>
      <c r="I250" s="163"/>
      <c r="J250" s="163"/>
      <c r="K250" s="164"/>
      <c r="L250" s="163"/>
      <c r="M250" s="163"/>
      <c r="N250" s="163"/>
      <c r="O250" s="163"/>
    </row>
    <row r="251" spans="1:15">
      <c r="A251" s="163"/>
      <c r="B251" s="187" t="s">
        <v>147</v>
      </c>
      <c r="C251" s="187"/>
      <c r="D251" s="190"/>
      <c r="E251" s="164"/>
      <c r="F251" s="164"/>
      <c r="G251" s="163"/>
      <c r="H251" s="163"/>
      <c r="I251" s="163"/>
      <c r="J251" s="163"/>
      <c r="K251" s="164"/>
      <c r="L251" s="163"/>
      <c r="M251" s="163"/>
      <c r="N251" s="163"/>
      <c r="O251" s="163"/>
    </row>
    <row r="252" spans="1:15">
      <c r="A252" s="163"/>
      <c r="B252" s="187" t="s">
        <v>147</v>
      </c>
      <c r="C252" s="187"/>
      <c r="D252" s="190"/>
      <c r="E252" s="164"/>
      <c r="F252" s="164"/>
      <c r="G252" s="163"/>
      <c r="H252" s="163"/>
      <c r="I252" s="163"/>
      <c r="J252" s="163"/>
      <c r="K252" s="164"/>
      <c r="L252" s="163"/>
      <c r="M252" s="163"/>
      <c r="N252" s="163"/>
      <c r="O252" s="163"/>
    </row>
    <row r="253" spans="1:15">
      <c r="A253" s="163"/>
      <c r="B253" s="187" t="s">
        <v>147</v>
      </c>
      <c r="C253" s="187"/>
      <c r="D253" s="190"/>
      <c r="E253" s="163"/>
      <c r="F253" s="164"/>
      <c r="G253" s="163"/>
      <c r="H253" s="163"/>
      <c r="I253" s="163"/>
      <c r="J253" s="163"/>
      <c r="K253" s="164"/>
      <c r="L253" s="163"/>
      <c r="M253" s="163"/>
      <c r="N253" s="163"/>
      <c r="O253" s="163"/>
    </row>
    <row r="254" spans="1:15">
      <c r="A254" s="163"/>
      <c r="B254" s="187" t="s">
        <v>147</v>
      </c>
      <c r="C254" s="187"/>
      <c r="D254" s="190"/>
      <c r="E254" s="163"/>
      <c r="F254" s="164"/>
      <c r="G254" s="163"/>
      <c r="H254" s="163"/>
      <c r="I254" s="163"/>
      <c r="J254" s="163"/>
      <c r="K254" s="164"/>
      <c r="L254" s="163"/>
      <c r="M254" s="163"/>
      <c r="N254" s="163"/>
      <c r="O254" s="163"/>
    </row>
    <row r="255" spans="1:15">
      <c r="A255" s="163"/>
      <c r="B255" s="187" t="s">
        <v>147</v>
      </c>
      <c r="C255" s="187"/>
      <c r="D255" s="190"/>
      <c r="E255" s="163"/>
      <c r="F255" s="164"/>
      <c r="G255" s="163"/>
      <c r="H255" s="163"/>
      <c r="I255" s="163"/>
      <c r="J255" s="163"/>
      <c r="K255" s="164"/>
      <c r="L255" s="163"/>
      <c r="M255" s="163"/>
      <c r="N255" s="163"/>
      <c r="O255" s="163"/>
    </row>
    <row r="256" spans="1:15">
      <c r="A256" s="163"/>
      <c r="B256" s="187" t="s">
        <v>147</v>
      </c>
      <c r="C256" s="187"/>
      <c r="D256" s="190"/>
      <c r="E256" s="163"/>
      <c r="F256" s="164"/>
      <c r="G256" s="163"/>
      <c r="H256" s="163"/>
      <c r="I256" s="163"/>
      <c r="J256" s="163"/>
      <c r="K256" s="164"/>
      <c r="L256" s="163"/>
      <c r="M256" s="163"/>
      <c r="N256" s="163"/>
      <c r="O256" s="163"/>
    </row>
    <row r="257" spans="1:15">
      <c r="A257" s="163"/>
      <c r="B257" s="187" t="s">
        <v>147</v>
      </c>
      <c r="C257" s="187"/>
      <c r="D257" s="190"/>
      <c r="E257" s="163"/>
      <c r="F257" s="164"/>
      <c r="G257" s="163"/>
      <c r="H257" s="163"/>
      <c r="I257" s="163"/>
      <c r="J257" s="163"/>
      <c r="K257" s="164"/>
      <c r="L257" s="163"/>
      <c r="M257" s="163"/>
      <c r="N257" s="163"/>
      <c r="O257" s="163"/>
    </row>
    <row r="258" spans="1:15">
      <c r="A258" s="163"/>
      <c r="B258" s="187" t="s">
        <v>147</v>
      </c>
      <c r="C258" s="187"/>
      <c r="D258" s="190"/>
      <c r="E258" s="163"/>
      <c r="F258" s="164"/>
      <c r="G258" s="163"/>
      <c r="H258" s="163"/>
      <c r="I258" s="163"/>
      <c r="J258" s="163"/>
      <c r="K258" s="164"/>
      <c r="L258" s="163"/>
      <c r="M258" s="163"/>
      <c r="N258" s="163"/>
      <c r="O258" s="163"/>
    </row>
    <row r="259" spans="1:15">
      <c r="A259" s="163"/>
      <c r="B259" s="187" t="s">
        <v>147</v>
      </c>
      <c r="C259" s="187"/>
      <c r="D259" s="190"/>
      <c r="E259" s="163"/>
      <c r="F259" s="163"/>
      <c r="G259" s="163"/>
      <c r="H259" s="163"/>
      <c r="I259" s="163"/>
      <c r="J259" s="163"/>
      <c r="K259" s="164"/>
      <c r="L259" s="163"/>
      <c r="M259" s="163"/>
      <c r="N259" s="163"/>
      <c r="O259" s="163"/>
    </row>
    <row r="260" spans="1:15">
      <c r="A260" s="163"/>
      <c r="B260" s="187" t="s">
        <v>147</v>
      </c>
      <c r="C260" s="187"/>
      <c r="D260" s="190"/>
      <c r="E260" s="163"/>
      <c r="F260" s="163"/>
      <c r="G260" s="163"/>
      <c r="H260" s="163"/>
      <c r="I260" s="163"/>
      <c r="J260" s="163"/>
      <c r="K260" s="164"/>
      <c r="L260" s="163"/>
      <c r="M260" s="163"/>
      <c r="N260" s="163"/>
      <c r="O260" s="163"/>
    </row>
    <row r="261" spans="1:15">
      <c r="A261" s="163"/>
      <c r="B261" s="187" t="s">
        <v>147</v>
      </c>
      <c r="C261" s="187"/>
      <c r="D261" s="190"/>
      <c r="E261" s="163"/>
      <c r="F261" s="163"/>
      <c r="G261" s="163"/>
      <c r="H261" s="163"/>
      <c r="I261" s="163"/>
      <c r="J261" s="163"/>
      <c r="K261" s="164"/>
      <c r="L261" s="163"/>
      <c r="M261" s="163"/>
      <c r="N261" s="163"/>
      <c r="O261" s="163"/>
    </row>
    <row r="262" spans="1:15">
      <c r="A262" s="163"/>
      <c r="B262" s="187" t="s">
        <v>147</v>
      </c>
      <c r="C262" s="187"/>
      <c r="D262" s="190"/>
      <c r="E262" s="163"/>
      <c r="F262" s="163"/>
      <c r="G262" s="163"/>
      <c r="H262" s="163"/>
      <c r="I262" s="163"/>
      <c r="J262" s="163"/>
      <c r="K262" s="164"/>
      <c r="L262" s="163"/>
      <c r="M262" s="163"/>
      <c r="N262" s="163"/>
      <c r="O262" s="163"/>
    </row>
    <row r="263" spans="1:15">
      <c r="A263" s="163"/>
      <c r="B263" s="187" t="s">
        <v>147</v>
      </c>
      <c r="C263" s="187"/>
      <c r="D263" s="190"/>
      <c r="E263" s="163"/>
      <c r="F263" s="163"/>
      <c r="G263" s="163"/>
      <c r="H263" s="163"/>
      <c r="I263" s="163"/>
      <c r="J263" s="163"/>
      <c r="K263" s="164"/>
      <c r="L263" s="163"/>
      <c r="M263" s="163"/>
      <c r="N263" s="163"/>
      <c r="O263" s="163"/>
    </row>
    <row r="264" spans="1:15">
      <c r="A264" s="163"/>
      <c r="B264" s="187" t="s">
        <v>147</v>
      </c>
      <c r="C264" s="187"/>
      <c r="D264" s="190"/>
      <c r="E264" s="163"/>
      <c r="F264" s="163"/>
      <c r="G264" s="163"/>
      <c r="H264" s="163"/>
      <c r="I264" s="163"/>
      <c r="J264" s="163"/>
      <c r="K264" s="164"/>
      <c r="L264" s="163"/>
      <c r="M264" s="163"/>
      <c r="N264" s="163"/>
      <c r="O264" s="163"/>
    </row>
    <row r="265" spans="1:15">
      <c r="A265" s="163"/>
      <c r="B265" s="187" t="s">
        <v>147</v>
      </c>
      <c r="C265" s="187"/>
      <c r="D265" s="190"/>
      <c r="E265" s="163"/>
      <c r="F265" s="163"/>
      <c r="G265" s="163"/>
      <c r="H265" s="163"/>
      <c r="I265" s="163"/>
      <c r="J265" s="163"/>
      <c r="K265" s="164"/>
      <c r="L265" s="163"/>
      <c r="M265" s="163"/>
      <c r="N265" s="163"/>
      <c r="O265" s="163"/>
    </row>
    <row r="266" spans="1:15">
      <c r="A266" s="163"/>
      <c r="B266" s="187" t="s">
        <v>147</v>
      </c>
      <c r="C266" s="187"/>
      <c r="D266" s="190"/>
      <c r="E266" s="163"/>
      <c r="F266" s="163"/>
      <c r="G266" s="163"/>
      <c r="H266" s="163"/>
      <c r="I266" s="163"/>
      <c r="J266" s="163"/>
      <c r="K266" s="164"/>
      <c r="L266" s="163"/>
      <c r="M266" s="163"/>
      <c r="N266" s="163"/>
      <c r="O266" s="163"/>
    </row>
    <row r="267" spans="1:15">
      <c r="A267" s="163"/>
      <c r="B267" s="187" t="s">
        <v>147</v>
      </c>
      <c r="C267" s="187"/>
      <c r="D267" s="190"/>
      <c r="E267" s="163"/>
      <c r="F267" s="163"/>
      <c r="G267" s="163"/>
      <c r="H267" s="163"/>
      <c r="I267" s="163"/>
      <c r="J267" s="163"/>
      <c r="K267" s="164"/>
      <c r="L267" s="163"/>
      <c r="M267" s="163"/>
      <c r="N267" s="163"/>
      <c r="O267" s="163"/>
    </row>
    <row r="268" spans="1:15">
      <c r="A268" s="163"/>
      <c r="B268" s="187" t="s">
        <v>147</v>
      </c>
      <c r="C268" s="187"/>
      <c r="D268" s="190"/>
      <c r="E268" s="163"/>
      <c r="F268" s="163"/>
      <c r="G268" s="163"/>
      <c r="H268" s="163"/>
      <c r="I268" s="163"/>
      <c r="J268" s="163"/>
      <c r="K268" s="164"/>
      <c r="L268" s="163"/>
      <c r="M268" s="163"/>
      <c r="N268" s="163"/>
      <c r="O268" s="163"/>
    </row>
    <row r="269" spans="1:15">
      <c r="A269" s="163"/>
      <c r="B269" s="187" t="s">
        <v>147</v>
      </c>
      <c r="C269" s="187"/>
      <c r="D269" s="190"/>
      <c r="E269" s="163"/>
      <c r="F269" s="163"/>
      <c r="G269" s="163"/>
      <c r="H269" s="163"/>
      <c r="I269" s="163"/>
      <c r="J269" s="163"/>
      <c r="K269" s="164"/>
      <c r="L269" s="163"/>
      <c r="M269" s="163"/>
      <c r="N269" s="163"/>
      <c r="O269" s="163"/>
    </row>
    <row r="270" spans="1:15">
      <c r="A270" s="163"/>
      <c r="B270" s="187" t="s">
        <v>147</v>
      </c>
      <c r="C270" s="187"/>
      <c r="D270" s="190"/>
      <c r="E270" s="163"/>
      <c r="F270" s="163"/>
      <c r="G270" s="163"/>
      <c r="H270" s="163"/>
      <c r="I270" s="163"/>
      <c r="J270" s="163"/>
      <c r="K270" s="164"/>
      <c r="L270" s="163"/>
      <c r="M270" s="163"/>
      <c r="N270" s="163"/>
      <c r="O270" s="163"/>
    </row>
    <row r="271" spans="1:15">
      <c r="A271" s="163"/>
      <c r="B271" s="187" t="s">
        <v>147</v>
      </c>
      <c r="C271" s="187"/>
      <c r="D271" s="190"/>
      <c r="E271" s="163"/>
      <c r="F271" s="163"/>
      <c r="G271" s="163"/>
      <c r="H271" s="163"/>
      <c r="I271" s="163"/>
      <c r="J271" s="163"/>
      <c r="K271" s="164"/>
      <c r="L271" s="163"/>
      <c r="M271" s="163"/>
      <c r="N271" s="163"/>
      <c r="O271" s="163"/>
    </row>
    <row r="272" spans="1:15">
      <c r="A272" s="163"/>
      <c r="B272" s="187" t="s">
        <v>147</v>
      </c>
      <c r="C272" s="187"/>
      <c r="D272" s="190"/>
      <c r="E272" s="163"/>
      <c r="F272" s="163"/>
      <c r="G272" s="163"/>
      <c r="H272" s="163"/>
      <c r="I272" s="163"/>
      <c r="J272" s="163"/>
      <c r="K272" s="164"/>
      <c r="L272" s="163"/>
      <c r="M272" s="163"/>
      <c r="N272" s="163"/>
      <c r="O272" s="163"/>
    </row>
    <row r="273" spans="1:15">
      <c r="A273" s="163"/>
      <c r="B273" s="187" t="s">
        <v>147</v>
      </c>
      <c r="C273" s="187"/>
      <c r="D273" s="190"/>
      <c r="E273" s="163"/>
      <c r="F273" s="163"/>
      <c r="G273" s="163"/>
      <c r="H273" s="163"/>
      <c r="I273" s="163"/>
      <c r="J273" s="163"/>
      <c r="K273" s="164"/>
      <c r="L273" s="163"/>
      <c r="M273" s="163"/>
      <c r="N273" s="163"/>
      <c r="O273" s="163"/>
    </row>
    <row r="274" spans="1:15">
      <c r="A274" s="163"/>
      <c r="B274" s="187" t="s">
        <v>147</v>
      </c>
      <c r="C274" s="187"/>
      <c r="D274" s="190"/>
      <c r="E274" s="163"/>
      <c r="F274" s="163"/>
      <c r="G274" s="163"/>
      <c r="H274" s="163"/>
      <c r="I274" s="163"/>
      <c r="J274" s="163"/>
      <c r="K274" s="164"/>
      <c r="L274" s="163"/>
      <c r="M274" s="163"/>
      <c r="N274" s="163"/>
      <c r="O274" s="163"/>
    </row>
    <row r="275" spans="1:15">
      <c r="A275" s="163"/>
      <c r="B275" s="187" t="s">
        <v>147</v>
      </c>
      <c r="C275" s="187"/>
      <c r="D275" s="190"/>
      <c r="E275" s="163"/>
      <c r="F275" s="163"/>
      <c r="G275" s="163"/>
      <c r="H275" s="163"/>
      <c r="I275" s="163"/>
      <c r="J275" s="163"/>
      <c r="K275" s="164"/>
      <c r="L275" s="163"/>
      <c r="M275" s="163"/>
      <c r="N275" s="163"/>
      <c r="O275" s="163"/>
    </row>
    <row r="276" spans="1:15">
      <c r="A276" s="163"/>
      <c r="B276" s="187" t="s">
        <v>147</v>
      </c>
      <c r="C276" s="187"/>
      <c r="D276" s="190"/>
      <c r="E276" s="163"/>
      <c r="F276" s="163"/>
      <c r="G276" s="163"/>
      <c r="H276" s="163"/>
      <c r="I276" s="163"/>
      <c r="J276" s="163"/>
      <c r="K276" s="164"/>
      <c r="L276" s="163"/>
      <c r="M276" s="163"/>
      <c r="N276" s="163"/>
      <c r="O276" s="163"/>
    </row>
    <row r="277" spans="1:15">
      <c r="A277" s="163"/>
      <c r="B277" s="187" t="s">
        <v>147</v>
      </c>
      <c r="C277" s="187"/>
      <c r="D277" s="190"/>
      <c r="E277" s="163"/>
      <c r="F277" s="163"/>
      <c r="G277" s="163"/>
      <c r="H277" s="163"/>
      <c r="I277" s="163"/>
      <c r="J277" s="163"/>
      <c r="K277" s="164"/>
      <c r="L277" s="163"/>
      <c r="M277" s="163"/>
      <c r="N277" s="163"/>
      <c r="O277" s="163"/>
    </row>
    <row r="278" spans="1:15">
      <c r="A278" s="163"/>
      <c r="B278" s="187" t="s">
        <v>147</v>
      </c>
      <c r="C278" s="187"/>
      <c r="D278" s="190"/>
      <c r="E278" s="163"/>
      <c r="F278" s="163"/>
      <c r="G278" s="163"/>
      <c r="H278" s="163"/>
      <c r="I278" s="163"/>
      <c r="J278" s="163"/>
      <c r="K278" s="164"/>
      <c r="L278" s="163"/>
      <c r="M278" s="163"/>
      <c r="N278" s="163"/>
      <c r="O278" s="163"/>
    </row>
    <row r="279" spans="1:15">
      <c r="A279" s="163"/>
      <c r="B279" s="187" t="s">
        <v>147</v>
      </c>
      <c r="C279" s="187"/>
      <c r="D279" s="190"/>
      <c r="E279" s="163"/>
      <c r="F279" s="163"/>
      <c r="G279" s="163"/>
      <c r="H279" s="163"/>
      <c r="I279" s="163"/>
      <c r="J279" s="163"/>
      <c r="K279" s="164"/>
      <c r="L279" s="163"/>
      <c r="M279" s="163"/>
      <c r="N279" s="163"/>
      <c r="O279" s="163"/>
    </row>
    <row r="280" spans="1:15">
      <c r="A280" s="163"/>
      <c r="B280" s="187" t="s">
        <v>147</v>
      </c>
      <c r="C280" s="187"/>
      <c r="D280" s="190"/>
      <c r="E280" s="163"/>
      <c r="F280" s="163"/>
      <c r="G280" s="163"/>
      <c r="H280" s="163"/>
      <c r="I280" s="163"/>
      <c r="J280" s="163"/>
      <c r="K280" s="164"/>
      <c r="L280" s="163"/>
      <c r="M280" s="163"/>
      <c r="N280" s="163"/>
      <c r="O280" s="163"/>
    </row>
    <row r="281" spans="1:15">
      <c r="A281" s="163"/>
      <c r="B281" s="187" t="s">
        <v>147</v>
      </c>
      <c r="C281" s="187"/>
      <c r="D281" s="190"/>
      <c r="E281" s="163"/>
      <c r="F281" s="163"/>
      <c r="G281" s="163"/>
      <c r="H281" s="163"/>
      <c r="I281" s="163"/>
      <c r="J281" s="163"/>
      <c r="K281" s="164"/>
      <c r="L281" s="163"/>
      <c r="M281" s="163"/>
      <c r="N281" s="163"/>
      <c r="O281" s="163"/>
    </row>
    <row r="282" spans="1:15">
      <c r="A282" s="163"/>
      <c r="B282" s="187" t="s">
        <v>147</v>
      </c>
      <c r="C282" s="187"/>
      <c r="D282" s="190"/>
      <c r="E282" s="163"/>
      <c r="F282" s="163"/>
      <c r="G282" s="163"/>
      <c r="H282" s="163"/>
      <c r="I282" s="163"/>
      <c r="J282" s="163"/>
      <c r="K282" s="164"/>
      <c r="L282" s="163"/>
      <c r="M282" s="163"/>
      <c r="N282" s="163"/>
      <c r="O282" s="163"/>
    </row>
    <row r="283" spans="1:15">
      <c r="A283" s="163"/>
      <c r="B283" s="187" t="s">
        <v>147</v>
      </c>
      <c r="C283" s="187"/>
      <c r="D283" s="190"/>
      <c r="E283" s="163"/>
      <c r="F283" s="163"/>
      <c r="G283" s="163"/>
      <c r="H283" s="163"/>
      <c r="I283" s="163"/>
      <c r="J283" s="163"/>
      <c r="K283" s="164"/>
      <c r="L283" s="163"/>
      <c r="M283" s="163"/>
      <c r="N283" s="163"/>
      <c r="O283" s="163"/>
    </row>
    <row r="284" spans="1:15">
      <c r="A284" s="163"/>
      <c r="B284" s="187" t="s">
        <v>147</v>
      </c>
      <c r="C284" s="187"/>
      <c r="D284" s="190"/>
      <c r="E284" s="163"/>
      <c r="F284" s="163"/>
      <c r="G284" s="163"/>
      <c r="H284" s="163"/>
      <c r="I284" s="163"/>
      <c r="J284" s="163"/>
      <c r="K284" s="164"/>
      <c r="L284" s="163"/>
      <c r="M284" s="163"/>
      <c r="N284" s="163"/>
      <c r="O284" s="163"/>
    </row>
    <row r="285" spans="1:15">
      <c r="A285" s="163"/>
      <c r="B285" s="187" t="s">
        <v>147</v>
      </c>
      <c r="C285" s="187"/>
      <c r="D285" s="190"/>
      <c r="E285" s="163"/>
      <c r="F285" s="163"/>
      <c r="G285" s="163"/>
      <c r="H285" s="163"/>
      <c r="I285" s="163"/>
      <c r="J285" s="163"/>
      <c r="K285" s="164"/>
      <c r="L285" s="163"/>
      <c r="M285" s="163"/>
      <c r="N285" s="163"/>
      <c r="O285" s="163"/>
    </row>
    <row r="286" spans="1:15">
      <c r="A286" s="163"/>
      <c r="B286" s="187" t="s">
        <v>147</v>
      </c>
      <c r="C286" s="187"/>
      <c r="D286" s="190"/>
      <c r="E286" s="163"/>
      <c r="F286" s="163"/>
      <c r="G286" s="163"/>
      <c r="H286" s="163"/>
      <c r="I286" s="163"/>
      <c r="J286" s="163"/>
      <c r="K286" s="164"/>
      <c r="L286" s="163"/>
      <c r="M286" s="163"/>
      <c r="N286" s="163"/>
      <c r="O286" s="163"/>
    </row>
    <row r="287" spans="1:15">
      <c r="A287" s="163"/>
      <c r="B287" s="187" t="s">
        <v>147</v>
      </c>
      <c r="C287" s="187"/>
      <c r="D287" s="190"/>
      <c r="E287" s="163"/>
      <c r="F287" s="163"/>
      <c r="G287" s="163"/>
      <c r="H287" s="163"/>
      <c r="I287" s="163"/>
      <c r="J287" s="163"/>
      <c r="K287" s="164"/>
      <c r="L287" s="163"/>
      <c r="M287" s="163"/>
      <c r="N287" s="163"/>
      <c r="O287" s="163"/>
    </row>
    <row r="288" spans="1:15">
      <c r="A288" s="163"/>
      <c r="B288" s="187" t="s">
        <v>147</v>
      </c>
      <c r="C288" s="187"/>
      <c r="D288" s="190"/>
      <c r="E288" s="163"/>
      <c r="F288" s="163"/>
      <c r="G288" s="163"/>
      <c r="H288" s="163"/>
      <c r="I288" s="163"/>
      <c r="J288" s="163"/>
      <c r="K288" s="164"/>
      <c r="L288" s="163"/>
      <c r="M288" s="163"/>
      <c r="N288" s="163"/>
      <c r="O288" s="163"/>
    </row>
    <row r="289" spans="1:15">
      <c r="A289" s="163"/>
      <c r="B289" s="187" t="s">
        <v>147</v>
      </c>
      <c r="C289" s="187"/>
      <c r="D289" s="190"/>
      <c r="E289" s="163"/>
      <c r="F289" s="163"/>
      <c r="G289" s="163"/>
      <c r="H289" s="163"/>
      <c r="I289" s="163"/>
      <c r="J289" s="163"/>
      <c r="K289" s="164"/>
      <c r="L289" s="163"/>
      <c r="M289" s="163"/>
      <c r="N289" s="163"/>
      <c r="O289" s="163"/>
    </row>
    <row r="290" spans="1:15">
      <c r="A290" s="163"/>
      <c r="B290" s="187" t="s">
        <v>147</v>
      </c>
      <c r="C290" s="187"/>
      <c r="D290" s="190"/>
      <c r="E290" s="163"/>
      <c r="F290" s="163"/>
      <c r="G290" s="163"/>
      <c r="H290" s="163"/>
      <c r="I290" s="163"/>
      <c r="J290" s="163"/>
      <c r="K290" s="164"/>
      <c r="L290" s="163"/>
      <c r="M290" s="163"/>
      <c r="N290" s="163"/>
      <c r="O290" s="163"/>
    </row>
    <row r="291" spans="1:15">
      <c r="A291" s="163"/>
      <c r="B291" s="187" t="s">
        <v>147</v>
      </c>
      <c r="C291" s="187"/>
      <c r="D291" s="190"/>
      <c r="E291" s="163"/>
      <c r="F291" s="163"/>
      <c r="G291" s="163"/>
      <c r="H291" s="163"/>
      <c r="I291" s="163"/>
      <c r="J291" s="163"/>
      <c r="K291" s="164"/>
      <c r="L291" s="163"/>
      <c r="M291" s="163"/>
      <c r="N291" s="163"/>
      <c r="O291" s="163"/>
    </row>
    <row r="292" spans="1:15">
      <c r="A292" s="163"/>
      <c r="B292" s="187" t="s">
        <v>147</v>
      </c>
      <c r="C292" s="187"/>
      <c r="D292" s="190"/>
      <c r="E292" s="163"/>
      <c r="F292" s="163"/>
      <c r="G292" s="163"/>
      <c r="H292" s="163"/>
      <c r="I292" s="163"/>
      <c r="J292" s="163"/>
      <c r="K292" s="164"/>
      <c r="L292" s="163"/>
      <c r="M292" s="163"/>
      <c r="N292" s="163"/>
      <c r="O292" s="163"/>
    </row>
    <row r="293" spans="1:15">
      <c r="A293" s="163"/>
      <c r="B293" s="187" t="s">
        <v>147</v>
      </c>
      <c r="C293" s="187"/>
      <c r="D293" s="190"/>
      <c r="E293" s="163"/>
      <c r="F293" s="163"/>
      <c r="G293" s="163"/>
      <c r="H293" s="163"/>
      <c r="I293" s="163"/>
      <c r="J293" s="163"/>
      <c r="K293" s="164"/>
      <c r="L293" s="163"/>
      <c r="M293" s="163"/>
      <c r="N293" s="163"/>
      <c r="O293" s="163"/>
    </row>
    <row r="294" spans="1:15">
      <c r="A294" s="163"/>
      <c r="B294" s="187" t="s">
        <v>147</v>
      </c>
      <c r="C294" s="187" t="s">
        <v>3</v>
      </c>
      <c r="D294" s="190" t="s">
        <v>1607</v>
      </c>
      <c r="E294" s="163"/>
      <c r="F294" s="163"/>
      <c r="G294" s="163"/>
      <c r="H294" s="163"/>
      <c r="I294" s="163"/>
      <c r="J294" s="163"/>
      <c r="K294" s="164"/>
      <c r="L294" s="163"/>
      <c r="M294" s="163"/>
      <c r="N294" s="163"/>
      <c r="O294" s="163"/>
    </row>
    <row r="295" spans="1:15">
      <c r="A295" s="163"/>
      <c r="B295" s="187" t="s">
        <v>147</v>
      </c>
      <c r="C295" s="187" t="s">
        <v>3</v>
      </c>
      <c r="D295" s="190" t="s">
        <v>1608</v>
      </c>
      <c r="E295" s="163"/>
      <c r="F295" s="163"/>
      <c r="G295" s="163"/>
      <c r="H295" s="163"/>
      <c r="I295" s="163"/>
      <c r="J295" s="163"/>
      <c r="K295" s="164"/>
      <c r="L295" s="163"/>
      <c r="M295" s="163"/>
      <c r="N295" s="163"/>
      <c r="O295" s="163"/>
    </row>
    <row r="296" spans="1:15">
      <c r="A296" s="163"/>
      <c r="B296" s="187" t="s">
        <v>147</v>
      </c>
      <c r="C296" s="187" t="s">
        <v>3</v>
      </c>
      <c r="D296" s="190" t="s">
        <v>1609</v>
      </c>
      <c r="E296" s="163"/>
      <c r="F296" s="163"/>
      <c r="G296" s="163"/>
      <c r="H296" s="163"/>
      <c r="I296" s="163"/>
      <c r="J296" s="163"/>
      <c r="K296" s="164"/>
      <c r="L296" s="163"/>
      <c r="M296" s="163"/>
      <c r="N296" s="163"/>
      <c r="O296" s="163"/>
    </row>
    <row r="297" spans="1:15">
      <c r="A297" s="163"/>
      <c r="B297" s="187" t="s">
        <v>147</v>
      </c>
      <c r="C297" s="187" t="s">
        <v>3</v>
      </c>
      <c r="D297" s="190" t="s">
        <v>1610</v>
      </c>
      <c r="E297" s="163"/>
      <c r="F297" s="163"/>
      <c r="G297" s="163"/>
      <c r="H297" s="163"/>
      <c r="I297" s="163"/>
      <c r="J297" s="163"/>
      <c r="K297" s="164"/>
      <c r="L297" s="163"/>
      <c r="M297" s="163"/>
      <c r="N297" s="163"/>
      <c r="O297" s="163"/>
    </row>
    <row r="298" spans="1:15">
      <c r="A298" s="163"/>
      <c r="B298" s="187" t="s">
        <v>147</v>
      </c>
      <c r="C298" s="187" t="s">
        <v>3</v>
      </c>
      <c r="D298" s="190" t="s">
        <v>1625</v>
      </c>
      <c r="E298" s="163"/>
      <c r="F298" s="163"/>
      <c r="G298" s="163"/>
      <c r="H298" s="163"/>
      <c r="I298" s="163"/>
      <c r="J298" s="163"/>
      <c r="K298" s="164"/>
      <c r="L298" s="163"/>
      <c r="M298" s="163"/>
      <c r="N298" s="163"/>
      <c r="O298" s="163"/>
    </row>
    <row r="299" spans="1:15">
      <c r="A299" s="163"/>
      <c r="B299" s="187" t="s">
        <v>147</v>
      </c>
      <c r="C299" s="187" t="s">
        <v>3</v>
      </c>
      <c r="D299" s="190" t="s">
        <v>1660</v>
      </c>
      <c r="E299" s="163"/>
      <c r="F299" s="163"/>
      <c r="G299" s="163"/>
      <c r="H299" s="163"/>
      <c r="I299" s="163"/>
      <c r="J299" s="163"/>
      <c r="K299" s="164"/>
      <c r="L299" s="163"/>
      <c r="M299" s="163"/>
      <c r="N299" s="163"/>
      <c r="O299" s="163"/>
    </row>
    <row r="300" spans="1:15">
      <c r="A300" s="163"/>
      <c r="B300" s="187" t="s">
        <v>147</v>
      </c>
      <c r="C300" s="187" t="s">
        <v>3</v>
      </c>
      <c r="D300" s="190" t="s">
        <v>1661</v>
      </c>
      <c r="E300" s="163"/>
      <c r="F300" s="163"/>
      <c r="G300" s="163"/>
      <c r="H300" s="163"/>
      <c r="I300" s="163"/>
      <c r="J300" s="163"/>
      <c r="K300" s="164"/>
      <c r="L300" s="163"/>
      <c r="M300" s="163"/>
      <c r="N300" s="163"/>
      <c r="O300" s="163"/>
    </row>
    <row r="301" spans="1:15">
      <c r="A301" s="163"/>
      <c r="B301" s="187" t="s">
        <v>147</v>
      </c>
      <c r="C301" s="187" t="s">
        <v>3</v>
      </c>
      <c r="D301" s="190" t="s">
        <v>1662</v>
      </c>
      <c r="E301" s="163"/>
      <c r="F301" s="163"/>
      <c r="G301" s="163"/>
      <c r="H301" s="163"/>
      <c r="I301" s="163"/>
      <c r="J301" s="163"/>
      <c r="K301" s="164"/>
      <c r="L301" s="163"/>
      <c r="M301" s="163"/>
      <c r="N301" s="163"/>
      <c r="O301" s="163"/>
    </row>
    <row r="302" spans="1:15">
      <c r="A302" s="163"/>
      <c r="B302" s="187" t="s">
        <v>147</v>
      </c>
      <c r="C302" s="187" t="s">
        <v>3</v>
      </c>
      <c r="D302" s="190" t="s">
        <v>1663</v>
      </c>
      <c r="E302" s="163"/>
      <c r="F302" s="163"/>
      <c r="G302" s="163"/>
      <c r="H302" s="163"/>
      <c r="I302" s="163"/>
      <c r="J302" s="163"/>
      <c r="K302" s="164"/>
      <c r="L302" s="163"/>
      <c r="M302" s="163"/>
      <c r="N302" s="163"/>
      <c r="O302" s="163"/>
    </row>
    <row r="303" spans="1:15">
      <c r="A303" s="163"/>
      <c r="B303" s="187" t="s">
        <v>147</v>
      </c>
      <c r="C303" s="187" t="s">
        <v>3</v>
      </c>
      <c r="D303" s="190" t="s">
        <v>1664</v>
      </c>
      <c r="E303" s="163"/>
      <c r="F303" s="163"/>
      <c r="G303" s="163"/>
      <c r="H303" s="163"/>
      <c r="I303" s="163"/>
      <c r="J303" s="163"/>
      <c r="K303" s="164"/>
      <c r="L303" s="163"/>
      <c r="M303" s="163"/>
      <c r="N303" s="163"/>
      <c r="O303" s="163"/>
    </row>
    <row r="304" spans="1:15">
      <c r="A304" s="163"/>
      <c r="B304" s="187" t="s">
        <v>147</v>
      </c>
      <c r="C304" s="187" t="s">
        <v>3</v>
      </c>
      <c r="D304" s="190" t="s">
        <v>1665</v>
      </c>
      <c r="E304" s="163"/>
      <c r="F304" s="163"/>
      <c r="G304" s="163"/>
      <c r="H304" s="163"/>
      <c r="I304" s="163"/>
      <c r="J304" s="163"/>
      <c r="K304" s="164"/>
      <c r="L304" s="163"/>
      <c r="M304" s="163"/>
      <c r="N304" s="163"/>
      <c r="O304" s="163"/>
    </row>
    <row r="305" spans="1:15">
      <c r="A305" s="163"/>
      <c r="B305" s="187" t="s">
        <v>147</v>
      </c>
      <c r="C305" s="187" t="s">
        <v>3</v>
      </c>
      <c r="D305" s="190" t="s">
        <v>1666</v>
      </c>
      <c r="E305" s="163"/>
      <c r="F305" s="163"/>
      <c r="G305" s="163"/>
      <c r="H305" s="163"/>
      <c r="I305" s="163"/>
      <c r="J305" s="163"/>
      <c r="K305" s="164"/>
      <c r="L305" s="163"/>
      <c r="M305" s="163"/>
      <c r="N305" s="163"/>
      <c r="O305" s="163"/>
    </row>
    <row r="306" spans="1:15">
      <c r="A306" s="163"/>
      <c r="B306" s="187" t="s">
        <v>147</v>
      </c>
      <c r="C306" s="187" t="s">
        <v>3</v>
      </c>
      <c r="D306" s="190" t="s">
        <v>1667</v>
      </c>
      <c r="E306" s="163"/>
      <c r="F306" s="163"/>
      <c r="G306" s="163"/>
      <c r="H306" s="163"/>
      <c r="I306" s="163"/>
      <c r="J306" s="163"/>
      <c r="K306" s="164"/>
      <c r="L306" s="163"/>
      <c r="M306" s="163"/>
      <c r="N306" s="163"/>
      <c r="O306" s="163"/>
    </row>
    <row r="307" spans="1:15">
      <c r="A307" s="163"/>
      <c r="B307" s="187" t="s">
        <v>147</v>
      </c>
      <c r="C307" s="187" t="s">
        <v>3</v>
      </c>
      <c r="D307" s="190" t="s">
        <v>1668</v>
      </c>
      <c r="E307" s="163"/>
      <c r="F307" s="163"/>
      <c r="G307" s="163"/>
      <c r="H307" s="163"/>
      <c r="I307" s="163"/>
      <c r="J307" s="163"/>
      <c r="K307" s="163"/>
      <c r="L307" s="163"/>
      <c r="M307" s="163"/>
      <c r="N307" s="163"/>
      <c r="O307" s="163"/>
    </row>
    <row r="308" spans="1:15">
      <c r="A308" s="163"/>
      <c r="B308" s="187" t="s">
        <v>147</v>
      </c>
      <c r="C308" s="187" t="s">
        <v>3</v>
      </c>
      <c r="D308" s="190" t="s">
        <v>1669</v>
      </c>
      <c r="E308" s="163"/>
      <c r="F308" s="163"/>
      <c r="G308" s="163"/>
      <c r="H308" s="163"/>
      <c r="I308" s="163"/>
      <c r="J308" s="163"/>
      <c r="K308" s="163"/>
      <c r="L308" s="163"/>
      <c r="M308" s="163"/>
      <c r="N308" s="163"/>
      <c r="O308" s="163"/>
    </row>
    <row r="309" spans="1:15">
      <c r="A309" s="163"/>
      <c r="B309" s="187" t="s">
        <v>147</v>
      </c>
      <c r="C309" s="187" t="s">
        <v>3</v>
      </c>
      <c r="D309" s="190" t="s">
        <v>1670</v>
      </c>
      <c r="E309" s="163"/>
      <c r="F309" s="163"/>
      <c r="G309" s="163"/>
      <c r="H309" s="163"/>
      <c r="I309" s="163"/>
      <c r="J309" s="163"/>
      <c r="K309" s="163"/>
      <c r="L309" s="163"/>
      <c r="M309" s="163"/>
      <c r="N309" s="163"/>
      <c r="O309" s="163"/>
    </row>
    <row r="310" spans="1:15">
      <c r="A310" s="163"/>
      <c r="B310" s="187" t="s">
        <v>147</v>
      </c>
      <c r="C310" s="187" t="s">
        <v>3</v>
      </c>
      <c r="D310" s="190" t="s">
        <v>1671</v>
      </c>
      <c r="E310" s="163"/>
      <c r="F310" s="163"/>
      <c r="G310" s="163"/>
      <c r="H310" s="163"/>
      <c r="I310" s="163"/>
      <c r="J310" s="163"/>
      <c r="K310" s="163"/>
      <c r="L310" s="163"/>
      <c r="M310" s="163"/>
      <c r="N310" s="163"/>
      <c r="O310" s="163"/>
    </row>
    <row r="311" spans="1:15">
      <c r="A311" s="163"/>
      <c r="B311" s="187" t="s">
        <v>147</v>
      </c>
      <c r="C311" s="187" t="s">
        <v>3</v>
      </c>
      <c r="D311" s="190" t="s">
        <v>1672</v>
      </c>
      <c r="E311" s="163"/>
      <c r="F311" s="163"/>
      <c r="G311" s="163"/>
      <c r="H311" s="163"/>
      <c r="I311" s="163"/>
      <c r="J311" s="163"/>
      <c r="K311" s="163"/>
      <c r="L311" s="163"/>
      <c r="M311" s="163"/>
      <c r="N311" s="163"/>
      <c r="O311" s="163"/>
    </row>
    <row r="312" spans="1:15">
      <c r="A312" s="163"/>
      <c r="B312" s="187" t="s">
        <v>147</v>
      </c>
      <c r="C312" s="187" t="s">
        <v>3</v>
      </c>
      <c r="D312" s="190" t="s">
        <v>1673</v>
      </c>
      <c r="E312" s="163"/>
      <c r="F312" s="163"/>
      <c r="G312" s="163"/>
      <c r="H312" s="163"/>
      <c r="I312" s="163"/>
      <c r="J312" s="163"/>
      <c r="K312" s="163"/>
      <c r="L312" s="163"/>
      <c r="M312" s="163"/>
      <c r="N312" s="163"/>
      <c r="O312" s="163"/>
    </row>
    <row r="313" spans="1:15">
      <c r="A313" s="163"/>
      <c r="B313" s="187" t="s">
        <v>147</v>
      </c>
      <c r="C313" s="187" t="s">
        <v>3</v>
      </c>
      <c r="D313" s="190" t="s">
        <v>1674</v>
      </c>
      <c r="E313" s="163"/>
      <c r="F313" s="163"/>
      <c r="G313" s="163"/>
      <c r="H313" s="163"/>
      <c r="I313" s="163"/>
      <c r="J313" s="163"/>
      <c r="K313" s="163"/>
      <c r="L313" s="163"/>
      <c r="M313" s="163"/>
      <c r="N313" s="163"/>
      <c r="O313" s="163"/>
    </row>
    <row r="314" spans="1:15">
      <c r="A314" s="163"/>
      <c r="B314" s="187" t="s">
        <v>147</v>
      </c>
      <c r="C314" s="187" t="s">
        <v>3</v>
      </c>
      <c r="D314" s="190" t="s">
        <v>1675</v>
      </c>
      <c r="E314" s="163"/>
      <c r="F314" s="163"/>
      <c r="G314" s="163"/>
      <c r="H314" s="163"/>
      <c r="I314" s="163"/>
      <c r="J314" s="163"/>
      <c r="K314" s="163"/>
      <c r="L314" s="163"/>
      <c r="M314" s="163"/>
      <c r="N314" s="163"/>
      <c r="O314" s="163"/>
    </row>
    <row r="315" spans="1:15">
      <c r="A315" s="163"/>
      <c r="B315" s="187" t="s">
        <v>147</v>
      </c>
      <c r="C315" s="187" t="s">
        <v>3</v>
      </c>
      <c r="D315" s="190" t="s">
        <v>1676</v>
      </c>
      <c r="E315" s="163"/>
      <c r="F315" s="163"/>
      <c r="G315" s="163"/>
      <c r="H315" s="163"/>
      <c r="I315" s="163"/>
      <c r="J315" s="163"/>
      <c r="K315" s="163"/>
      <c r="L315" s="163"/>
      <c r="M315" s="163"/>
      <c r="N315" s="163"/>
      <c r="O315" s="163"/>
    </row>
    <row r="316" spans="1:15">
      <c r="A316" s="163"/>
      <c r="B316" s="163"/>
      <c r="C316" s="163"/>
      <c r="D316" s="190" t="s">
        <v>1677</v>
      </c>
      <c r="E316" s="163"/>
      <c r="F316" s="163"/>
      <c r="G316" s="163"/>
      <c r="H316" s="163"/>
      <c r="I316" s="163"/>
      <c r="J316" s="163"/>
      <c r="K316" s="163"/>
      <c r="L316" s="163"/>
      <c r="M316" s="163"/>
      <c r="N316" s="163"/>
      <c r="O316" s="163"/>
    </row>
    <row r="317" spans="1:15">
      <c r="A317" s="163"/>
      <c r="B317" s="163"/>
      <c r="C317" s="163"/>
      <c r="D317" s="163"/>
      <c r="E317" s="163"/>
      <c r="F317" s="163"/>
      <c r="G317" s="163"/>
      <c r="H317" s="163"/>
      <c r="I317" s="163"/>
      <c r="J317" s="163"/>
      <c r="K317" s="163"/>
      <c r="L317" s="163"/>
      <c r="M317" s="163"/>
      <c r="N317" s="163"/>
      <c r="O317" s="163"/>
    </row>
    <row r="318" spans="1:15">
      <c r="A318" s="163"/>
      <c r="B318" s="163"/>
      <c r="C318" s="163"/>
      <c r="D318" s="163"/>
      <c r="E318" s="163"/>
      <c r="F318" s="163"/>
      <c r="G318" s="163"/>
      <c r="H318" s="163"/>
      <c r="I318" s="163"/>
      <c r="J318" s="163"/>
      <c r="K318" s="163"/>
      <c r="L318" s="163"/>
      <c r="M318" s="163"/>
      <c r="N318" s="163"/>
      <c r="O318" s="163"/>
    </row>
    <row r="319" spans="1:15">
      <c r="A319" s="163"/>
      <c r="B319" s="163"/>
      <c r="C319" s="163"/>
      <c r="D319" s="163"/>
      <c r="E319" s="163"/>
      <c r="F319" s="163"/>
      <c r="G319" s="163"/>
      <c r="H319" s="163"/>
      <c r="I319" s="163"/>
      <c r="J319" s="163"/>
      <c r="K319" s="163"/>
      <c r="L319" s="163"/>
      <c r="M319" s="163"/>
      <c r="N319" s="163"/>
      <c r="O319" s="163"/>
    </row>
    <row r="320" spans="1:15">
      <c r="A320" s="163"/>
      <c r="B320" s="163"/>
      <c r="C320" s="163"/>
      <c r="D320" s="163"/>
      <c r="E320" s="163"/>
      <c r="F320" s="163"/>
      <c r="G320" s="163"/>
      <c r="H320" s="163"/>
      <c r="I320" s="163"/>
      <c r="J320" s="163"/>
      <c r="K320" s="163"/>
      <c r="L320" s="163"/>
      <c r="M320" s="163"/>
      <c r="N320" s="163"/>
      <c r="O320" s="163"/>
    </row>
    <row r="321" spans="1:15">
      <c r="A321" s="163"/>
      <c r="B321" s="163"/>
      <c r="C321" s="163"/>
      <c r="D321" s="163"/>
      <c r="E321" s="163"/>
      <c r="F321" s="163"/>
      <c r="G321" s="163"/>
      <c r="H321" s="163"/>
      <c r="I321" s="163"/>
      <c r="J321" s="163"/>
      <c r="K321" s="163"/>
      <c r="L321" s="163"/>
      <c r="M321" s="163"/>
      <c r="N321" s="163"/>
      <c r="O321" s="163"/>
    </row>
    <row r="322" spans="1:15">
      <c r="A322" s="163"/>
      <c r="B322" s="163"/>
      <c r="C322" s="163"/>
      <c r="D322" s="163"/>
      <c r="E322" s="163"/>
      <c r="F322" s="163"/>
      <c r="G322" s="163"/>
      <c r="H322" s="163"/>
      <c r="I322" s="163"/>
      <c r="J322" s="163"/>
      <c r="K322" s="163"/>
      <c r="L322" s="163"/>
      <c r="M322" s="163"/>
      <c r="N322" s="163"/>
      <c r="O322" s="163"/>
    </row>
    <row r="323" spans="1:15">
      <c r="A323" s="163"/>
      <c r="B323" s="163"/>
      <c r="C323" s="163"/>
      <c r="D323" s="163"/>
      <c r="E323" s="163"/>
      <c r="F323" s="163"/>
      <c r="G323" s="163"/>
      <c r="H323" s="163"/>
      <c r="I323" s="163"/>
      <c r="J323" s="163"/>
      <c r="K323" s="163"/>
      <c r="L323" s="163"/>
      <c r="M323" s="163"/>
      <c r="N323" s="163"/>
      <c r="O323" s="163"/>
    </row>
    <row r="324" spans="1:15">
      <c r="A324" s="163"/>
      <c r="B324" s="163"/>
      <c r="C324" s="163"/>
      <c r="D324" s="163"/>
      <c r="E324" s="163"/>
      <c r="F324" s="163"/>
      <c r="G324" s="163"/>
      <c r="H324" s="163"/>
      <c r="I324" s="163"/>
      <c r="J324" s="163"/>
      <c r="K324" s="163"/>
      <c r="L324" s="163"/>
      <c r="M324" s="163"/>
      <c r="N324" s="163"/>
      <c r="O324" s="163"/>
    </row>
    <row r="325" spans="1:15">
      <c r="A325" s="163"/>
      <c r="B325" s="163"/>
      <c r="C325" s="163"/>
      <c r="D325" s="163"/>
      <c r="E325" s="163"/>
      <c r="F325" s="163"/>
      <c r="G325" s="163"/>
      <c r="H325" s="163"/>
      <c r="I325" s="163"/>
      <c r="J325" s="163"/>
      <c r="K325" s="163"/>
      <c r="L325" s="163"/>
      <c r="M325" s="163"/>
      <c r="N325" s="163"/>
      <c r="O325" s="163"/>
    </row>
    <row r="326" spans="1:15">
      <c r="A326" s="163"/>
      <c r="B326" s="163"/>
      <c r="C326" s="163"/>
      <c r="D326" s="163"/>
      <c r="E326" s="163"/>
      <c r="F326" s="163"/>
      <c r="G326" s="163"/>
      <c r="H326" s="163"/>
      <c r="I326" s="163"/>
      <c r="J326" s="163"/>
      <c r="K326" s="163"/>
      <c r="L326" s="163"/>
      <c r="M326" s="163"/>
      <c r="N326" s="163"/>
      <c r="O326" s="163"/>
    </row>
    <row r="327" spans="1:15">
      <c r="A327" s="163"/>
      <c r="B327" s="163"/>
      <c r="C327" s="163"/>
      <c r="D327" s="163"/>
      <c r="E327" s="163"/>
      <c r="F327" s="163"/>
      <c r="G327" s="163"/>
      <c r="H327" s="163"/>
      <c r="I327" s="163"/>
      <c r="J327" s="163"/>
      <c r="K327" s="163"/>
      <c r="L327" s="163"/>
      <c r="M327" s="163"/>
      <c r="N327" s="163"/>
      <c r="O327" s="163"/>
    </row>
    <row r="328" spans="1:15">
      <c r="A328" s="163"/>
      <c r="B328" s="163"/>
      <c r="C328" s="163"/>
      <c r="D328" s="163"/>
      <c r="E328" s="163"/>
      <c r="F328" s="163"/>
      <c r="G328" s="163"/>
      <c r="H328" s="163"/>
      <c r="I328" s="163"/>
      <c r="J328" s="163"/>
      <c r="K328" s="163"/>
      <c r="L328" s="163"/>
      <c r="M328" s="163"/>
      <c r="N328" s="163"/>
      <c r="O328" s="163"/>
    </row>
    <row r="329" spans="1:15">
      <c r="A329" s="163"/>
      <c r="B329" s="163"/>
      <c r="C329" s="163"/>
      <c r="D329" s="163"/>
      <c r="E329" s="163"/>
      <c r="F329" s="163"/>
      <c r="G329" s="163"/>
      <c r="H329" s="163"/>
      <c r="I329" s="163"/>
      <c r="J329" s="163"/>
      <c r="K329" s="163"/>
      <c r="L329" s="163"/>
      <c r="M329" s="163"/>
      <c r="N329" s="163"/>
      <c r="O329" s="163"/>
    </row>
    <row r="330" spans="1:15">
      <c r="A330" s="163"/>
      <c r="B330" s="163"/>
      <c r="C330" s="163"/>
      <c r="D330" s="163"/>
      <c r="E330" s="163"/>
      <c r="F330" s="163"/>
      <c r="G330" s="163"/>
      <c r="H330" s="163"/>
      <c r="I330" s="163"/>
      <c r="J330" s="163"/>
      <c r="K330" s="163"/>
      <c r="L330" s="163"/>
      <c r="M330" s="163"/>
      <c r="N330" s="163"/>
      <c r="O330" s="163"/>
    </row>
    <row r="331" spans="1:15">
      <c r="A331" s="163"/>
      <c r="B331" s="163"/>
      <c r="C331" s="163"/>
      <c r="D331" s="163"/>
      <c r="E331" s="163"/>
      <c r="F331" s="163"/>
      <c r="G331" s="163"/>
      <c r="H331" s="163"/>
      <c r="I331" s="163"/>
      <c r="J331" s="163"/>
      <c r="K331" s="163"/>
      <c r="L331" s="163"/>
      <c r="M331" s="163"/>
      <c r="N331" s="163"/>
      <c r="O331" s="163"/>
    </row>
    <row r="332" spans="1:15">
      <c r="A332" s="163"/>
      <c r="B332" s="163"/>
      <c r="C332" s="163"/>
      <c r="D332" s="163"/>
      <c r="E332" s="163"/>
      <c r="F332" s="163"/>
      <c r="G332" s="163"/>
      <c r="H332" s="163"/>
      <c r="I332" s="163"/>
      <c r="J332" s="163"/>
      <c r="K332" s="163"/>
      <c r="L332" s="163"/>
      <c r="M332" s="163"/>
      <c r="N332" s="163"/>
      <c r="O332" s="163"/>
    </row>
    <row r="333" spans="1:15">
      <c r="A333" s="163"/>
      <c r="B333" s="163"/>
      <c r="C333" s="163"/>
      <c r="D333" s="163"/>
      <c r="E333" s="163"/>
      <c r="F333" s="163"/>
      <c r="G333" s="163"/>
      <c r="H333" s="163"/>
      <c r="I333" s="163"/>
      <c r="J333" s="163"/>
      <c r="K333" s="163"/>
      <c r="L333" s="163"/>
      <c r="M333" s="163"/>
      <c r="N333" s="163"/>
      <c r="O333" s="163"/>
    </row>
    <row r="334" spans="1:15">
      <c r="A334" s="163"/>
      <c r="B334" s="163"/>
      <c r="C334" s="163"/>
      <c r="D334" s="163"/>
      <c r="E334" s="163"/>
      <c r="F334" s="163"/>
      <c r="G334" s="163"/>
      <c r="H334" s="163"/>
      <c r="I334" s="163"/>
      <c r="J334" s="163"/>
      <c r="K334" s="163"/>
      <c r="L334" s="163"/>
      <c r="M334" s="163"/>
      <c r="N334" s="163"/>
      <c r="O334" s="163"/>
    </row>
    <row r="335" spans="1:15">
      <c r="A335" s="163"/>
      <c r="B335" s="163"/>
      <c r="C335" s="163"/>
      <c r="D335" s="163"/>
      <c r="E335" s="163"/>
      <c r="F335" s="163"/>
      <c r="G335" s="163"/>
      <c r="H335" s="163"/>
      <c r="I335" s="163"/>
      <c r="J335" s="163"/>
      <c r="K335" s="163"/>
      <c r="L335" s="163"/>
      <c r="M335" s="163"/>
      <c r="N335" s="163"/>
      <c r="O335" s="163"/>
    </row>
    <row r="336" spans="1:15">
      <c r="A336" s="163"/>
      <c r="B336" s="163"/>
      <c r="C336" s="163"/>
      <c r="D336" s="163"/>
      <c r="E336" s="163"/>
      <c r="F336" s="163"/>
      <c r="G336" s="163"/>
      <c r="H336" s="163"/>
      <c r="I336" s="163"/>
      <c r="J336" s="163"/>
      <c r="K336" s="163"/>
      <c r="L336" s="163"/>
      <c r="M336" s="163"/>
      <c r="N336" s="163"/>
      <c r="O336" s="163"/>
    </row>
    <row r="337" spans="1:15">
      <c r="A337" s="163"/>
      <c r="B337" s="163"/>
      <c r="C337" s="163"/>
      <c r="D337" s="163"/>
      <c r="E337" s="163"/>
      <c r="F337" s="163"/>
      <c r="G337" s="163"/>
      <c r="H337" s="163"/>
      <c r="I337" s="163"/>
      <c r="J337" s="163"/>
      <c r="K337" s="163"/>
      <c r="L337" s="163"/>
      <c r="M337" s="163"/>
      <c r="N337" s="163"/>
      <c r="O337" s="163"/>
    </row>
    <row r="338" spans="1:15">
      <c r="A338" s="163"/>
      <c r="B338" s="163"/>
      <c r="C338" s="163"/>
      <c r="D338" s="163"/>
      <c r="E338" s="163"/>
      <c r="F338" s="163"/>
      <c r="G338" s="163"/>
      <c r="H338" s="163"/>
      <c r="I338" s="163"/>
      <c r="J338" s="163"/>
      <c r="K338" s="163"/>
      <c r="L338" s="163"/>
      <c r="M338" s="163"/>
      <c r="N338" s="163"/>
      <c r="O338" s="163"/>
    </row>
    <row r="339" spans="1:15">
      <c r="A339" s="163"/>
      <c r="B339" s="163"/>
      <c r="C339" s="163"/>
      <c r="D339" s="163"/>
      <c r="E339" s="163"/>
      <c r="F339" s="163"/>
      <c r="G339" s="163"/>
      <c r="H339" s="163"/>
      <c r="I339" s="163"/>
      <c r="J339" s="163"/>
      <c r="K339" s="163"/>
      <c r="L339" s="163"/>
      <c r="M339" s="163"/>
      <c r="N339" s="163"/>
      <c r="O339" s="163"/>
    </row>
    <row r="340" spans="1:15">
      <c r="A340" s="163"/>
      <c r="B340" s="163"/>
      <c r="C340" s="163"/>
      <c r="D340" s="163"/>
      <c r="E340" s="163"/>
      <c r="F340" s="163"/>
      <c r="G340" s="163"/>
      <c r="H340" s="163"/>
      <c r="I340" s="163"/>
      <c r="J340" s="163"/>
      <c r="K340" s="163"/>
      <c r="L340" s="163"/>
      <c r="M340" s="163"/>
      <c r="N340" s="163"/>
      <c r="O340" s="163"/>
    </row>
    <row r="341" spans="1:15">
      <c r="A341" s="163"/>
      <c r="B341" s="163"/>
      <c r="C341" s="163"/>
      <c r="D341" s="163"/>
      <c r="E341" s="163"/>
      <c r="F341" s="163"/>
      <c r="G341" s="163"/>
      <c r="H341" s="163"/>
      <c r="I341" s="163"/>
      <c r="J341" s="163"/>
      <c r="K341" s="163"/>
      <c r="L341" s="163"/>
      <c r="M341" s="163"/>
      <c r="N341" s="163"/>
      <c r="O341" s="163"/>
    </row>
    <row r="342" spans="1:15">
      <c r="A342" s="163"/>
      <c r="B342" s="163"/>
      <c r="C342" s="163"/>
      <c r="D342" s="163"/>
      <c r="E342" s="163"/>
      <c r="F342" s="163"/>
      <c r="G342" s="163"/>
      <c r="H342" s="163"/>
      <c r="I342" s="163"/>
      <c r="J342" s="163"/>
      <c r="K342" s="163"/>
      <c r="L342" s="163"/>
      <c r="M342" s="163"/>
      <c r="N342" s="163"/>
      <c r="O342" s="163"/>
    </row>
    <row r="343" spans="1:15">
      <c r="A343" s="163"/>
      <c r="B343" s="163"/>
      <c r="C343" s="163"/>
      <c r="D343" s="163"/>
      <c r="E343" s="163"/>
      <c r="F343" s="163"/>
      <c r="G343" s="163"/>
      <c r="H343" s="163"/>
      <c r="I343" s="163"/>
      <c r="J343" s="163"/>
      <c r="K343" s="163"/>
      <c r="L343" s="163"/>
      <c r="M343" s="163"/>
      <c r="N343" s="163"/>
      <c r="O343" s="163"/>
    </row>
    <row r="344" spans="1:15">
      <c r="A344" s="163"/>
      <c r="B344" s="163"/>
      <c r="C344" s="163"/>
      <c r="D344" s="163"/>
      <c r="E344" s="163"/>
      <c r="F344" s="163"/>
      <c r="G344" s="163"/>
      <c r="H344" s="163"/>
      <c r="I344" s="163"/>
      <c r="J344" s="163"/>
      <c r="K344" s="163"/>
      <c r="L344" s="163"/>
      <c r="M344" s="163"/>
      <c r="N344" s="163"/>
      <c r="O344" s="163"/>
    </row>
    <row r="345" spans="1:15">
      <c r="A345" s="163"/>
      <c r="B345" s="163"/>
      <c r="C345" s="163"/>
      <c r="D345" s="163"/>
      <c r="E345" s="163"/>
      <c r="F345" s="163"/>
      <c r="G345" s="163"/>
      <c r="H345" s="163"/>
      <c r="I345" s="163"/>
      <c r="J345" s="163"/>
      <c r="K345" s="163"/>
      <c r="L345" s="163"/>
      <c r="M345" s="163"/>
      <c r="N345" s="163"/>
      <c r="O345" s="163"/>
    </row>
    <row r="346" spans="1:15">
      <c r="A346" s="163"/>
      <c r="B346" s="163"/>
      <c r="C346" s="163"/>
      <c r="D346" s="163"/>
      <c r="E346" s="163"/>
      <c r="F346" s="163"/>
      <c r="G346" s="163"/>
      <c r="H346" s="163"/>
      <c r="I346" s="163"/>
      <c r="J346" s="163"/>
      <c r="K346" s="163"/>
      <c r="L346" s="163"/>
      <c r="M346" s="163"/>
      <c r="N346" s="163"/>
      <c r="O346" s="163"/>
    </row>
    <row r="347" spans="1:15">
      <c r="A347" s="163"/>
      <c r="B347" s="163"/>
      <c r="C347" s="163"/>
      <c r="D347" s="163"/>
      <c r="E347" s="163"/>
      <c r="F347" s="163"/>
      <c r="G347" s="163"/>
      <c r="H347" s="163"/>
      <c r="I347" s="163"/>
      <c r="J347" s="163"/>
      <c r="K347" s="163"/>
      <c r="L347" s="163"/>
      <c r="M347" s="163"/>
      <c r="N347" s="163"/>
      <c r="O347" s="163"/>
    </row>
    <row r="348" spans="1:15">
      <c r="A348" s="163"/>
      <c r="B348" s="163"/>
      <c r="C348" s="163"/>
      <c r="D348" s="163"/>
      <c r="E348" s="163"/>
      <c r="F348" s="163"/>
      <c r="G348" s="163"/>
      <c r="H348" s="163"/>
      <c r="I348" s="163"/>
      <c r="J348" s="163"/>
      <c r="K348" s="163"/>
      <c r="L348" s="163"/>
      <c r="M348" s="163"/>
      <c r="N348" s="163"/>
      <c r="O348" s="163"/>
    </row>
    <row r="349" spans="1:15">
      <c r="A349" s="163"/>
      <c r="B349" s="163"/>
      <c r="C349" s="163"/>
      <c r="D349" s="163"/>
      <c r="E349" s="163"/>
      <c r="F349" s="163"/>
      <c r="G349" s="163"/>
      <c r="H349" s="163"/>
      <c r="I349" s="163"/>
      <c r="J349" s="163"/>
      <c r="K349" s="163"/>
      <c r="L349" s="163"/>
      <c r="M349" s="163"/>
      <c r="N349" s="163"/>
      <c r="O349" s="163"/>
    </row>
    <row r="350" spans="1:15">
      <c r="A350" s="163"/>
      <c r="B350" s="163"/>
      <c r="C350" s="163"/>
      <c r="D350" s="163"/>
      <c r="E350" s="163"/>
      <c r="F350" s="163"/>
      <c r="G350" s="163"/>
      <c r="H350" s="163"/>
      <c r="I350" s="163"/>
      <c r="J350" s="163"/>
      <c r="K350" s="163"/>
      <c r="L350" s="163"/>
      <c r="M350" s="163"/>
      <c r="N350" s="163"/>
      <c r="O350" s="163"/>
    </row>
    <row r="351" spans="1:15">
      <c r="A351" s="163"/>
      <c r="B351" s="163"/>
      <c r="C351" s="163"/>
      <c r="D351" s="163"/>
      <c r="E351" s="163"/>
      <c r="F351" s="163"/>
      <c r="G351" s="163"/>
      <c r="H351" s="163"/>
      <c r="I351" s="163"/>
      <c r="J351" s="163"/>
      <c r="K351" s="163"/>
      <c r="L351" s="163"/>
      <c r="M351" s="163"/>
      <c r="N351" s="163"/>
      <c r="O351" s="163"/>
    </row>
    <row r="352" spans="1:15">
      <c r="A352" s="163"/>
      <c r="B352" s="163"/>
      <c r="C352" s="163"/>
      <c r="D352" s="163"/>
      <c r="E352" s="163"/>
      <c r="F352" s="163"/>
      <c r="G352" s="163"/>
      <c r="H352" s="163"/>
      <c r="I352" s="163"/>
      <c r="J352" s="163"/>
      <c r="K352" s="163"/>
      <c r="L352" s="163"/>
      <c r="M352" s="163"/>
      <c r="N352" s="163"/>
      <c r="O352" s="163"/>
    </row>
    <row r="353" spans="1:15">
      <c r="A353" s="163"/>
      <c r="B353" s="163"/>
      <c r="C353" s="163"/>
      <c r="D353" s="163"/>
      <c r="E353" s="163"/>
      <c r="F353" s="163"/>
      <c r="G353" s="163"/>
      <c r="H353" s="163"/>
      <c r="I353" s="163"/>
      <c r="J353" s="163"/>
      <c r="K353" s="163"/>
      <c r="L353" s="163"/>
      <c r="M353" s="163"/>
      <c r="N353" s="163"/>
      <c r="O353" s="163"/>
    </row>
    <row r="354" spans="1:15">
      <c r="A354" s="163"/>
      <c r="B354" s="163"/>
      <c r="C354" s="163"/>
      <c r="D354" s="163"/>
      <c r="E354" s="163"/>
      <c r="F354" s="163"/>
      <c r="G354" s="163"/>
      <c r="H354" s="163"/>
      <c r="I354" s="163"/>
      <c r="J354" s="163"/>
      <c r="K354" s="163"/>
      <c r="L354" s="163"/>
      <c r="M354" s="163"/>
      <c r="N354" s="163"/>
      <c r="O354" s="163"/>
    </row>
    <row r="355" spans="1:15">
      <c r="A355" s="163"/>
      <c r="B355" s="163"/>
      <c r="C355" s="163"/>
      <c r="D355" s="163"/>
      <c r="E355" s="163"/>
      <c r="F355" s="163"/>
      <c r="G355" s="163"/>
      <c r="H355" s="163"/>
      <c r="I355" s="163"/>
      <c r="J355" s="163"/>
      <c r="K355" s="163"/>
      <c r="L355" s="163"/>
      <c r="M355" s="163"/>
      <c r="N355" s="163"/>
      <c r="O355" s="163"/>
    </row>
    <row r="356" spans="1:15">
      <c r="A356" s="163"/>
      <c r="B356" s="163"/>
      <c r="C356" s="163"/>
      <c r="D356" s="163"/>
      <c r="E356" s="163"/>
      <c r="F356" s="163"/>
      <c r="G356" s="163"/>
      <c r="H356" s="163"/>
      <c r="I356" s="163"/>
      <c r="J356" s="163"/>
      <c r="K356" s="163"/>
      <c r="L356" s="163"/>
      <c r="M356" s="163"/>
      <c r="N356" s="163"/>
      <c r="O356" s="163"/>
    </row>
    <row r="357" spans="1:15">
      <c r="A357" s="163"/>
      <c r="B357" s="163"/>
      <c r="C357" s="163"/>
      <c r="D357" s="163"/>
      <c r="E357" s="163"/>
      <c r="F357" s="163"/>
      <c r="G357" s="163"/>
      <c r="H357" s="163"/>
      <c r="I357" s="163"/>
      <c r="J357" s="163"/>
      <c r="K357" s="163"/>
      <c r="L357" s="163"/>
      <c r="M357" s="163"/>
      <c r="N357" s="163"/>
      <c r="O357" s="163"/>
    </row>
    <row r="358" spans="1:15">
      <c r="A358" s="163"/>
      <c r="B358" s="163"/>
      <c r="C358" s="163"/>
      <c r="D358" s="163"/>
      <c r="E358" s="163"/>
      <c r="F358" s="163"/>
      <c r="G358" s="163"/>
      <c r="H358" s="163"/>
      <c r="I358" s="163"/>
      <c r="J358" s="163"/>
      <c r="K358" s="163"/>
      <c r="L358" s="163"/>
      <c r="M358" s="163"/>
      <c r="N358" s="163"/>
      <c r="O358" s="163"/>
    </row>
    <row r="359" spans="1:15">
      <c r="A359" s="163"/>
      <c r="B359" s="163"/>
      <c r="C359" s="163"/>
      <c r="D359" s="163"/>
      <c r="E359" s="163"/>
      <c r="F359" s="163"/>
      <c r="G359" s="163"/>
      <c r="H359" s="163"/>
      <c r="I359" s="163"/>
      <c r="J359" s="163"/>
      <c r="K359" s="163"/>
      <c r="L359" s="163"/>
      <c r="M359" s="163"/>
      <c r="N359" s="163"/>
      <c r="O359" s="163"/>
    </row>
    <row r="360" spans="1:15">
      <c r="A360" s="163"/>
      <c r="B360" s="163"/>
      <c r="C360" s="163"/>
      <c r="D360" s="163"/>
      <c r="E360" s="163"/>
      <c r="F360" s="163"/>
      <c r="G360" s="163"/>
      <c r="H360" s="163"/>
      <c r="I360" s="163"/>
      <c r="J360" s="163"/>
      <c r="K360" s="163"/>
      <c r="L360" s="163"/>
      <c r="M360" s="163"/>
      <c r="N360" s="163"/>
      <c r="O360" s="163"/>
    </row>
    <row r="361" spans="1:15">
      <c r="A361" s="163"/>
      <c r="B361" s="163"/>
      <c r="C361" s="163"/>
      <c r="D361" s="163"/>
      <c r="E361" s="163"/>
      <c r="F361" s="163"/>
      <c r="G361" s="163"/>
      <c r="H361" s="163"/>
      <c r="I361" s="163"/>
      <c r="J361" s="163"/>
      <c r="K361" s="163"/>
      <c r="L361" s="163"/>
      <c r="M361" s="163"/>
      <c r="N361" s="163"/>
      <c r="O361" s="163"/>
    </row>
    <row r="362" spans="1:15">
      <c r="A362" s="163"/>
      <c r="B362" s="163"/>
      <c r="C362" s="163"/>
      <c r="D362" s="163"/>
      <c r="E362" s="163"/>
      <c r="F362" s="163"/>
      <c r="G362" s="163"/>
      <c r="H362" s="163"/>
      <c r="I362" s="163"/>
      <c r="J362" s="163"/>
      <c r="K362" s="163"/>
      <c r="L362" s="163"/>
      <c r="M362" s="163"/>
      <c r="N362" s="163"/>
      <c r="O362" s="163"/>
    </row>
    <row r="363" spans="1:15">
      <c r="A363" s="163"/>
      <c r="B363" s="163"/>
      <c r="C363" s="163"/>
      <c r="D363" s="163"/>
      <c r="E363" s="163"/>
      <c r="F363" s="163"/>
      <c r="G363" s="163"/>
      <c r="H363" s="163"/>
      <c r="I363" s="163"/>
      <c r="J363" s="163"/>
      <c r="K363" s="163"/>
      <c r="L363" s="163"/>
      <c r="M363" s="163"/>
      <c r="N363" s="163"/>
      <c r="O363" s="163"/>
    </row>
    <row r="364" spans="1:15">
      <c r="A364" s="163"/>
      <c r="B364" s="163"/>
      <c r="C364" s="163"/>
      <c r="D364" s="163"/>
      <c r="E364" s="163"/>
      <c r="F364" s="163"/>
      <c r="G364" s="163"/>
      <c r="H364" s="163"/>
      <c r="I364" s="163"/>
      <c r="J364" s="163"/>
      <c r="K364" s="163"/>
      <c r="L364" s="163"/>
      <c r="M364" s="163"/>
      <c r="N364" s="163"/>
      <c r="O364" s="163"/>
    </row>
    <row r="365" spans="1:15">
      <c r="A365" s="163"/>
      <c r="B365" s="163"/>
      <c r="C365" s="163"/>
      <c r="D365" s="163"/>
      <c r="E365" s="163"/>
      <c r="F365" s="163"/>
      <c r="G365" s="163"/>
      <c r="H365" s="163"/>
      <c r="I365" s="163"/>
      <c r="J365" s="163"/>
      <c r="K365" s="163"/>
      <c r="L365" s="163"/>
      <c r="M365" s="163"/>
      <c r="N365" s="163"/>
      <c r="O365" s="163"/>
    </row>
    <row r="366" spans="1:15">
      <c r="A366" s="163"/>
      <c r="B366" s="163"/>
      <c r="C366" s="163"/>
      <c r="D366" s="163"/>
      <c r="E366" s="163"/>
      <c r="F366" s="163"/>
      <c r="G366" s="163"/>
      <c r="H366" s="163"/>
      <c r="I366" s="163"/>
      <c r="J366" s="163"/>
      <c r="K366" s="163"/>
      <c r="L366" s="163"/>
      <c r="M366" s="163"/>
      <c r="N366" s="163"/>
      <c r="O366" s="163"/>
    </row>
    <row r="367" spans="1:15">
      <c r="A367" s="163"/>
      <c r="B367" s="163"/>
      <c r="C367" s="163"/>
      <c r="D367" s="163"/>
      <c r="E367" s="163"/>
      <c r="F367" s="163"/>
      <c r="G367" s="163"/>
      <c r="H367" s="163"/>
      <c r="I367" s="163"/>
      <c r="J367" s="163"/>
      <c r="K367" s="163"/>
      <c r="L367" s="163"/>
      <c r="M367" s="163"/>
      <c r="N367" s="163"/>
      <c r="O367" s="163"/>
    </row>
    <row r="368" spans="1:15">
      <c r="A368" s="163"/>
      <c r="B368" s="163"/>
      <c r="C368" s="163"/>
      <c r="D368" s="163"/>
      <c r="E368" s="163"/>
      <c r="F368" s="163"/>
      <c r="G368" s="163"/>
      <c r="H368" s="163"/>
      <c r="I368" s="163"/>
      <c r="J368" s="163"/>
      <c r="K368" s="163"/>
      <c r="L368" s="163"/>
      <c r="M368" s="163"/>
      <c r="N368" s="163"/>
      <c r="O368" s="163"/>
    </row>
    <row r="369" spans="1:15">
      <c r="A369" s="163"/>
      <c r="B369" s="163"/>
      <c r="C369" s="163"/>
      <c r="D369" s="163"/>
      <c r="E369" s="163"/>
      <c r="F369" s="163"/>
      <c r="G369" s="163"/>
      <c r="H369" s="163"/>
      <c r="I369" s="163"/>
      <c r="J369" s="163"/>
      <c r="K369" s="163"/>
      <c r="L369" s="163"/>
      <c r="M369" s="163"/>
      <c r="N369" s="163"/>
      <c r="O369" s="163"/>
    </row>
    <row r="370" spans="1:15">
      <c r="A370" s="163"/>
      <c r="B370" s="163"/>
      <c r="C370" s="163"/>
      <c r="D370" s="163"/>
      <c r="E370" s="163"/>
      <c r="F370" s="163"/>
      <c r="G370" s="163"/>
      <c r="H370" s="163"/>
      <c r="I370" s="163"/>
      <c r="J370" s="163"/>
      <c r="K370" s="163"/>
      <c r="L370" s="163"/>
      <c r="M370" s="163"/>
      <c r="N370" s="163"/>
      <c r="O370" s="163"/>
    </row>
    <row r="371" spans="1:15">
      <c r="A371" s="163"/>
      <c r="B371" s="163"/>
      <c r="C371" s="163"/>
      <c r="D371" s="163"/>
      <c r="E371" s="163"/>
      <c r="F371" s="163"/>
      <c r="G371" s="163"/>
      <c r="H371" s="163"/>
      <c r="I371" s="163"/>
      <c r="J371" s="163"/>
      <c r="K371" s="163"/>
      <c r="L371" s="163"/>
      <c r="M371" s="163"/>
      <c r="N371" s="163"/>
      <c r="O371" s="163"/>
    </row>
    <row r="372" spans="1:15">
      <c r="A372" s="163"/>
      <c r="B372" s="163"/>
      <c r="C372" s="163"/>
      <c r="D372" s="163"/>
      <c r="E372" s="163"/>
      <c r="F372" s="163"/>
      <c r="G372" s="163"/>
      <c r="H372" s="163"/>
      <c r="I372" s="163"/>
      <c r="J372" s="163"/>
      <c r="K372" s="163"/>
      <c r="L372" s="163"/>
      <c r="M372" s="163"/>
      <c r="N372" s="163"/>
      <c r="O372" s="163"/>
    </row>
    <row r="373" spans="1:15">
      <c r="A373" s="163"/>
      <c r="B373" s="163"/>
      <c r="C373" s="163"/>
      <c r="D373" s="163"/>
      <c r="E373" s="163"/>
      <c r="F373" s="163"/>
      <c r="G373" s="163"/>
      <c r="H373" s="163"/>
      <c r="I373" s="163"/>
      <c r="J373" s="163"/>
      <c r="K373" s="163"/>
      <c r="L373" s="163"/>
      <c r="M373" s="163"/>
      <c r="N373" s="163"/>
      <c r="O373" s="163"/>
    </row>
    <row r="374" spans="1:15">
      <c r="A374" s="163"/>
      <c r="B374" s="163"/>
      <c r="C374" s="163"/>
      <c r="D374" s="163"/>
      <c r="E374" s="163"/>
      <c r="F374" s="163"/>
      <c r="G374" s="163"/>
      <c r="H374" s="163"/>
      <c r="I374" s="163"/>
      <c r="J374" s="163"/>
      <c r="K374" s="163"/>
      <c r="L374" s="163"/>
      <c r="M374" s="163"/>
      <c r="N374" s="163"/>
      <c r="O374" s="163"/>
    </row>
    <row r="375" spans="1:15">
      <c r="A375" s="163"/>
      <c r="B375" s="163"/>
      <c r="C375" s="163"/>
      <c r="D375" s="163"/>
      <c r="E375" s="163"/>
      <c r="F375" s="163"/>
      <c r="G375" s="163"/>
      <c r="H375" s="163"/>
      <c r="I375" s="163"/>
      <c r="J375" s="163"/>
      <c r="K375" s="163"/>
      <c r="L375" s="163"/>
      <c r="M375" s="163"/>
      <c r="N375" s="163"/>
      <c r="O375" s="163"/>
    </row>
    <row r="376" spans="1:15">
      <c r="A376" s="163"/>
      <c r="B376" s="163"/>
      <c r="C376" s="163"/>
      <c r="D376" s="163"/>
      <c r="E376" s="163"/>
      <c r="F376" s="163"/>
      <c r="G376" s="163"/>
      <c r="H376" s="163"/>
      <c r="I376" s="163"/>
      <c r="J376" s="163"/>
      <c r="K376" s="163"/>
      <c r="L376" s="163"/>
      <c r="M376" s="163"/>
      <c r="N376" s="163"/>
      <c r="O376" s="163"/>
    </row>
  </sheetData>
  <mergeCells count="13">
    <mergeCell ref="J2:L2"/>
    <mergeCell ref="M2:N2"/>
    <mergeCell ref="J3:K3"/>
    <mergeCell ref="M3:N3"/>
    <mergeCell ref="J4:K4"/>
    <mergeCell ref="M4:N4"/>
    <mergeCell ref="J8:N8"/>
    <mergeCell ref="J5:K5"/>
    <mergeCell ref="M5:N5"/>
    <mergeCell ref="J6:K6"/>
    <mergeCell ref="M6:N6"/>
    <mergeCell ref="J7:K7"/>
    <mergeCell ref="M7:N7"/>
  </mergeCells>
  <conditionalFormatting sqref="F1:F10 F36 F122:F123">
    <cfRule type="timePeriod" dxfId="131" priority="2" timePeriod="yesterday">
      <formula>FLOOR(F1,1)=TODAY()-1</formula>
    </cfRule>
  </conditionalFormatting>
  <conditionalFormatting sqref="F25:F26">
    <cfRule type="timePeriod" dxfId="130" priority="1" timePeriod="yesterday">
      <formula>FLOOR(F25,1)=TODAY()-1</formula>
    </cfRule>
  </conditionalFormatting>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FD1048576"/>
  <sheetViews>
    <sheetView topLeftCell="A230" zoomScale="85" zoomScaleNormal="85" workbookViewId="0">
      <selection activeCell="J278" sqref="J278"/>
    </sheetView>
  </sheetViews>
  <sheetFormatPr defaultRowHeight="15"/>
  <cols>
    <col min="2" max="3" width="14" customWidth="1"/>
    <col min="4" max="4" width="21.5703125" customWidth="1"/>
    <col min="5" max="5" width="11.85546875" customWidth="1"/>
    <col min="6" max="6" width="15.85546875" customWidth="1"/>
    <col min="7" max="7" width="25.5703125" customWidth="1"/>
    <col min="8" max="8" width="84.5703125" bestFit="1" customWidth="1"/>
    <col min="9" max="9" width="21.42578125" customWidth="1"/>
    <col min="10" max="10" width="56.7109375" customWidth="1"/>
    <col min="11" max="11" width="11.7109375" customWidth="1"/>
    <col min="12" max="12" width="13.140625" customWidth="1"/>
    <col min="13" max="13" width="11.28515625" customWidth="1"/>
    <col min="14" max="14" width="14.7109375" customWidth="1"/>
    <col min="15" max="15" width="30.7109375" customWidth="1"/>
    <col min="16" max="16" width="37.5703125" customWidth="1"/>
  </cols>
  <sheetData>
    <row r="1" spans="1:16" ht="18.75" thickBot="1">
      <c r="A1" s="134"/>
      <c r="B1" s="78"/>
      <c r="C1" s="134" t="s">
        <v>162</v>
      </c>
      <c r="D1" s="63"/>
      <c r="E1" s="73"/>
      <c r="F1" s="73"/>
      <c r="G1" s="65"/>
      <c r="H1" s="63"/>
      <c r="I1" s="63"/>
      <c r="J1" s="63"/>
      <c r="K1" s="63"/>
      <c r="L1" s="73"/>
      <c r="M1" s="73"/>
      <c r="N1" s="63"/>
      <c r="O1" s="63"/>
      <c r="P1" s="105"/>
    </row>
    <row r="2" spans="1:16" ht="18.75" thickBot="1">
      <c r="A2" s="134"/>
      <c r="B2" s="78"/>
      <c r="C2" s="134"/>
      <c r="D2" s="63"/>
      <c r="E2" s="73"/>
      <c r="F2" s="73"/>
      <c r="G2" s="63"/>
      <c r="H2" s="63"/>
      <c r="I2" s="63"/>
      <c r="J2" s="361" t="s">
        <v>166</v>
      </c>
      <c r="K2" s="362"/>
      <c r="L2" s="363"/>
      <c r="M2" s="153"/>
      <c r="N2" s="63"/>
      <c r="O2" s="63"/>
      <c r="P2" s="105"/>
    </row>
    <row r="3" spans="1:16" ht="21.75" customHeight="1">
      <c r="A3" s="134"/>
      <c r="B3" s="134"/>
      <c r="C3" s="134"/>
      <c r="D3" s="134" t="s">
        <v>5969</v>
      </c>
      <c r="E3" s="134"/>
      <c r="F3" s="134"/>
      <c r="G3" s="141"/>
      <c r="H3" s="134"/>
      <c r="I3" s="134"/>
      <c r="J3" s="365" t="s">
        <v>171</v>
      </c>
      <c r="K3" s="366"/>
      <c r="L3" s="138">
        <f>COUNTIFS(K:K,"A")</f>
        <v>163</v>
      </c>
      <c r="M3" s="154"/>
      <c r="N3" s="134"/>
      <c r="O3" s="134"/>
      <c r="P3" s="105"/>
    </row>
    <row r="4" spans="1:16" ht="21.75" customHeight="1">
      <c r="A4" s="134"/>
      <c r="B4" s="134"/>
      <c r="C4" s="134"/>
      <c r="D4" s="134"/>
      <c r="E4" s="134"/>
      <c r="F4" s="134"/>
      <c r="G4" s="134"/>
      <c r="H4" s="134"/>
      <c r="I4" s="134"/>
      <c r="J4" s="368" t="s">
        <v>172</v>
      </c>
      <c r="K4" s="369"/>
      <c r="L4" s="139">
        <f>COUNTIFS(K:K, "B")</f>
        <v>37</v>
      </c>
      <c r="M4" s="154"/>
      <c r="N4" s="134"/>
      <c r="O4" s="134"/>
      <c r="P4" s="105"/>
    </row>
    <row r="5" spans="1:16" ht="21.75" customHeight="1" thickBot="1">
      <c r="A5" s="72"/>
      <c r="B5" s="78"/>
      <c r="C5" s="63"/>
      <c r="D5" s="63"/>
      <c r="E5" s="73"/>
      <c r="F5" s="73"/>
      <c r="G5" s="63"/>
      <c r="H5" s="63"/>
      <c r="I5" s="63"/>
      <c r="J5" s="371" t="s">
        <v>173</v>
      </c>
      <c r="K5" s="372"/>
      <c r="L5" s="140">
        <f>COUNTIFS(K:K, "R")</f>
        <v>20</v>
      </c>
      <c r="M5" s="154"/>
      <c r="N5" s="143" t="s">
        <v>170</v>
      </c>
      <c r="O5" s="143"/>
      <c r="P5" s="142">
        <f ca="1">TODAY()</f>
        <v>46010</v>
      </c>
    </row>
    <row r="6" spans="1:16" ht="21.75" customHeight="1" thickBot="1">
      <c r="A6" s="72"/>
      <c r="B6" s="78"/>
      <c r="C6" s="63"/>
      <c r="D6" s="63"/>
      <c r="E6" s="73"/>
      <c r="F6" s="73"/>
      <c r="G6" s="63"/>
      <c r="H6" s="63"/>
      <c r="I6" s="63"/>
      <c r="J6" s="371" t="s">
        <v>454</v>
      </c>
      <c r="K6" s="372"/>
      <c r="L6" s="140">
        <f>COUNTIFS(K:K, "OP")</f>
        <v>16</v>
      </c>
      <c r="M6" s="154"/>
      <c r="N6" s="143"/>
      <c r="O6" s="143"/>
      <c r="P6" s="142"/>
    </row>
    <row r="7" spans="1:16" ht="21.75" customHeight="1" thickBot="1">
      <c r="A7" s="72"/>
      <c r="B7" s="78"/>
      <c r="C7" s="63"/>
      <c r="D7" s="63"/>
      <c r="E7" s="73"/>
      <c r="F7" s="73"/>
      <c r="G7" s="63"/>
      <c r="H7" s="63"/>
      <c r="I7" s="63"/>
      <c r="J7" s="371" t="s">
        <v>320</v>
      </c>
      <c r="K7" s="372"/>
      <c r="L7" s="140">
        <f>SUM(L3:L6)</f>
        <v>236</v>
      </c>
      <c r="M7" s="154"/>
      <c r="N7" s="143"/>
      <c r="O7" s="143"/>
      <c r="P7" s="142"/>
    </row>
    <row r="8" spans="1:16" ht="15.75">
      <c r="A8" s="72"/>
      <c r="B8" s="78"/>
      <c r="C8" s="63"/>
      <c r="D8" s="63"/>
      <c r="E8" s="73"/>
      <c r="F8" s="73"/>
      <c r="G8" s="63"/>
      <c r="H8" s="63"/>
      <c r="I8" s="63"/>
      <c r="J8" s="63"/>
      <c r="K8" s="63"/>
      <c r="L8" s="73"/>
      <c r="M8" s="73"/>
      <c r="N8" s="63"/>
      <c r="O8" s="63"/>
      <c r="P8" s="105"/>
    </row>
    <row r="9" spans="1:16" ht="27.75">
      <c r="A9" s="184" t="s">
        <v>2</v>
      </c>
      <c r="B9" s="185" t="s">
        <v>148</v>
      </c>
      <c r="C9" s="184" t="s">
        <v>1</v>
      </c>
      <c r="D9" s="184" t="s">
        <v>168</v>
      </c>
      <c r="E9" s="186" t="s">
        <v>169</v>
      </c>
      <c r="F9" s="186" t="s">
        <v>4295</v>
      </c>
      <c r="G9" s="184" t="s">
        <v>0</v>
      </c>
      <c r="H9" s="184" t="s">
        <v>167</v>
      </c>
      <c r="I9" s="184" t="s">
        <v>813</v>
      </c>
      <c r="J9" s="184" t="s">
        <v>28</v>
      </c>
      <c r="K9" s="184" t="s">
        <v>165</v>
      </c>
      <c r="L9" s="186" t="s">
        <v>174</v>
      </c>
      <c r="M9" s="186" t="s">
        <v>176</v>
      </c>
      <c r="N9" s="184" t="s">
        <v>175</v>
      </c>
      <c r="O9" s="184" t="s">
        <v>837</v>
      </c>
      <c r="P9" s="211" t="s">
        <v>164</v>
      </c>
    </row>
    <row r="10" spans="1:16">
      <c r="A10" s="187">
        <v>1</v>
      </c>
      <c r="B10" s="188" t="s">
        <v>147</v>
      </c>
      <c r="C10" s="214" t="s">
        <v>3</v>
      </c>
      <c r="D10" s="189" t="s">
        <v>574</v>
      </c>
      <c r="E10" s="159">
        <v>45449</v>
      </c>
      <c r="F10" s="159">
        <v>45449</v>
      </c>
      <c r="G10" s="160" t="s">
        <v>5970</v>
      </c>
      <c r="H10" s="160" t="s">
        <v>5971</v>
      </c>
      <c r="I10" s="160"/>
      <c r="J10" s="160" t="s">
        <v>5972</v>
      </c>
      <c r="K10" s="189" t="s">
        <v>195</v>
      </c>
      <c r="L10" s="159">
        <v>45455</v>
      </c>
      <c r="M10" s="213"/>
      <c r="N10" s="189"/>
      <c r="O10" s="219" t="s">
        <v>968</v>
      </c>
      <c r="P10" s="160"/>
    </row>
    <row r="11" spans="1:16">
      <c r="A11" s="187">
        <v>2</v>
      </c>
      <c r="B11" s="188" t="s">
        <v>147</v>
      </c>
      <c r="C11" s="214" t="s">
        <v>2064</v>
      </c>
      <c r="D11" s="189" t="s">
        <v>575</v>
      </c>
      <c r="E11" s="159">
        <v>45455</v>
      </c>
      <c r="F11" s="159">
        <v>45455</v>
      </c>
      <c r="G11" s="160" t="s">
        <v>6233</v>
      </c>
      <c r="H11" s="160" t="s">
        <v>6234</v>
      </c>
      <c r="I11" s="160"/>
      <c r="J11" s="160"/>
      <c r="K11" s="189" t="s">
        <v>298</v>
      </c>
      <c r="L11" s="159">
        <v>45447</v>
      </c>
      <c r="M11" s="213"/>
      <c r="N11" s="189"/>
      <c r="O11" s="219" t="s">
        <v>969</v>
      </c>
      <c r="P11" s="160"/>
    </row>
    <row r="12" spans="1:16">
      <c r="A12" s="187">
        <v>3</v>
      </c>
      <c r="B12" s="188" t="s">
        <v>147</v>
      </c>
      <c r="C12" s="214" t="s">
        <v>1997</v>
      </c>
      <c r="D12" s="189" t="s">
        <v>576</v>
      </c>
      <c r="E12" s="159">
        <v>45472</v>
      </c>
      <c r="F12" s="159">
        <v>45472</v>
      </c>
      <c r="G12" s="160" t="s">
        <v>6289</v>
      </c>
      <c r="H12" s="160" t="s">
        <v>6290</v>
      </c>
      <c r="I12" s="160"/>
      <c r="J12" s="160" t="s">
        <v>5972</v>
      </c>
      <c r="K12" s="189" t="s">
        <v>195</v>
      </c>
      <c r="L12" s="159">
        <v>45474</v>
      </c>
      <c r="M12" s="213"/>
      <c r="N12" s="189"/>
      <c r="O12" s="219" t="s">
        <v>970</v>
      </c>
      <c r="P12" s="160"/>
    </row>
    <row r="13" spans="1:16">
      <c r="A13" s="187">
        <v>4</v>
      </c>
      <c r="B13" s="188" t="s">
        <v>147</v>
      </c>
      <c r="C13" s="214" t="s">
        <v>1997</v>
      </c>
      <c r="D13" s="189" t="s">
        <v>577</v>
      </c>
      <c r="E13" s="159">
        <v>45479</v>
      </c>
      <c r="F13" s="159">
        <v>45479</v>
      </c>
      <c r="G13" s="160" t="s">
        <v>6289</v>
      </c>
      <c r="H13" s="160" t="s">
        <v>6290</v>
      </c>
      <c r="I13" s="160"/>
      <c r="J13" s="160"/>
      <c r="K13" s="189" t="s">
        <v>195</v>
      </c>
      <c r="L13" s="159">
        <v>45483</v>
      </c>
      <c r="M13" s="213"/>
      <c r="N13" s="189"/>
      <c r="O13" s="219" t="s">
        <v>971</v>
      </c>
      <c r="P13" s="160"/>
    </row>
    <row r="14" spans="1:16">
      <c r="A14" s="187">
        <v>5</v>
      </c>
      <c r="B14" s="188" t="s">
        <v>147</v>
      </c>
      <c r="C14" s="214" t="s">
        <v>1997</v>
      </c>
      <c r="D14" s="189" t="s">
        <v>578</v>
      </c>
      <c r="E14" s="159">
        <v>45483</v>
      </c>
      <c r="F14" s="159">
        <v>45483</v>
      </c>
      <c r="G14" s="160" t="s">
        <v>6233</v>
      </c>
      <c r="H14" s="160" t="s">
        <v>6343</v>
      </c>
      <c r="I14" s="160"/>
      <c r="J14" s="160"/>
      <c r="K14" s="189" t="s">
        <v>459</v>
      </c>
      <c r="L14" s="159"/>
      <c r="M14" s="213"/>
      <c r="N14" s="189"/>
      <c r="O14" s="219" t="s">
        <v>972</v>
      </c>
      <c r="P14" s="160"/>
    </row>
    <row r="15" spans="1:16">
      <c r="A15" s="187">
        <v>6</v>
      </c>
      <c r="B15" s="188" t="s">
        <v>147</v>
      </c>
      <c r="C15" s="214" t="s">
        <v>1997</v>
      </c>
      <c r="D15" s="189" t="s">
        <v>579</v>
      </c>
      <c r="E15" s="159">
        <v>45484</v>
      </c>
      <c r="F15" s="159">
        <v>45484</v>
      </c>
      <c r="G15" s="160" t="s">
        <v>6233</v>
      </c>
      <c r="H15" s="160" t="s">
        <v>6343</v>
      </c>
      <c r="I15" s="160"/>
      <c r="J15" s="160"/>
      <c r="K15" s="189" t="s">
        <v>197</v>
      </c>
      <c r="L15" s="159">
        <v>45491</v>
      </c>
      <c r="M15" s="213"/>
      <c r="N15" s="189"/>
      <c r="O15" s="219" t="s">
        <v>973</v>
      </c>
      <c r="P15" s="160"/>
    </row>
    <row r="16" spans="1:16">
      <c r="A16" s="187">
        <v>7</v>
      </c>
      <c r="B16" s="188" t="s">
        <v>147</v>
      </c>
      <c r="C16" s="214" t="s">
        <v>2064</v>
      </c>
      <c r="D16" s="189" t="s">
        <v>580</v>
      </c>
      <c r="E16" s="159">
        <v>45486</v>
      </c>
      <c r="F16" s="159">
        <v>45488</v>
      </c>
      <c r="G16" s="160" t="s">
        <v>6289</v>
      </c>
      <c r="H16" s="160" t="s">
        <v>6590</v>
      </c>
      <c r="I16" s="160"/>
      <c r="J16" s="160" t="s">
        <v>6591</v>
      </c>
      <c r="K16" s="189" t="s">
        <v>195</v>
      </c>
      <c r="L16" s="159">
        <v>45528</v>
      </c>
      <c r="M16" s="213"/>
      <c r="N16" s="189"/>
      <c r="O16" s="219" t="s">
        <v>974</v>
      </c>
      <c r="P16" s="160"/>
    </row>
    <row r="17" spans="1:16">
      <c r="A17" s="187">
        <v>8</v>
      </c>
      <c r="B17" s="188" t="s">
        <v>147</v>
      </c>
      <c r="C17" s="214" t="s">
        <v>3</v>
      </c>
      <c r="D17" s="189" t="s">
        <v>742</v>
      </c>
      <c r="E17" s="159"/>
      <c r="F17" s="159"/>
      <c r="G17" s="160"/>
      <c r="H17" s="160"/>
      <c r="I17" s="160"/>
      <c r="J17" s="160"/>
      <c r="K17" s="189"/>
      <c r="L17" s="159"/>
      <c r="M17" s="213"/>
      <c r="N17" s="189"/>
      <c r="O17" s="219" t="s">
        <v>975</v>
      </c>
      <c r="P17" s="160"/>
    </row>
    <row r="18" spans="1:16">
      <c r="A18" s="187">
        <v>9</v>
      </c>
      <c r="B18" s="188" t="s">
        <v>147</v>
      </c>
      <c r="C18" s="214" t="s">
        <v>2064</v>
      </c>
      <c r="D18" s="189" t="s">
        <v>581</v>
      </c>
      <c r="E18" s="159">
        <v>45520</v>
      </c>
      <c r="F18" s="159">
        <v>45520</v>
      </c>
      <c r="G18" s="160" t="s">
        <v>6233</v>
      </c>
      <c r="H18" s="160" t="s">
        <v>6448</v>
      </c>
      <c r="I18" s="160"/>
      <c r="J18" s="283" t="s">
        <v>6883</v>
      </c>
      <c r="K18" s="189" t="s">
        <v>195</v>
      </c>
      <c r="L18" s="159">
        <v>45528</v>
      </c>
      <c r="M18" s="213"/>
      <c r="N18" s="189"/>
      <c r="O18" s="219" t="s">
        <v>976</v>
      </c>
      <c r="P18" s="160"/>
    </row>
    <row r="19" spans="1:16">
      <c r="A19" s="187">
        <v>10</v>
      </c>
      <c r="B19" s="188" t="s">
        <v>147</v>
      </c>
      <c r="C19" s="214" t="s">
        <v>1997</v>
      </c>
      <c r="D19" s="189" t="s">
        <v>582</v>
      </c>
      <c r="E19" s="159">
        <v>45503</v>
      </c>
      <c r="F19" s="159">
        <v>45503</v>
      </c>
      <c r="G19" s="160" t="s">
        <v>6587</v>
      </c>
      <c r="H19" s="160" t="s">
        <v>6588</v>
      </c>
      <c r="I19" s="160"/>
      <c r="J19" s="160" t="s">
        <v>6589</v>
      </c>
      <c r="K19" s="189" t="s">
        <v>195</v>
      </c>
      <c r="L19" s="159">
        <v>45528</v>
      </c>
      <c r="M19" s="213"/>
      <c r="N19" s="189"/>
      <c r="O19" s="219" t="s">
        <v>977</v>
      </c>
      <c r="P19" s="160"/>
    </row>
    <row r="20" spans="1:16">
      <c r="A20" s="187">
        <v>11</v>
      </c>
      <c r="B20" s="188" t="s">
        <v>147</v>
      </c>
      <c r="C20" s="214" t="s">
        <v>2064</v>
      </c>
      <c r="D20" s="189" t="s">
        <v>583</v>
      </c>
      <c r="E20" s="159">
        <v>45503</v>
      </c>
      <c r="F20" s="159">
        <v>45503</v>
      </c>
      <c r="G20" s="160" t="s">
        <v>6233</v>
      </c>
      <c r="H20" s="160" t="s">
        <v>6234</v>
      </c>
      <c r="I20" s="160"/>
      <c r="J20" s="160" t="s">
        <v>6598</v>
      </c>
      <c r="K20" s="189" t="s">
        <v>195</v>
      </c>
      <c r="L20" s="159">
        <v>45524</v>
      </c>
      <c r="M20" s="213"/>
      <c r="N20" s="189"/>
      <c r="O20" s="219" t="s">
        <v>978</v>
      </c>
      <c r="P20" s="160"/>
    </row>
    <row r="21" spans="1:16">
      <c r="A21" s="187">
        <v>12</v>
      </c>
      <c r="B21" s="188" t="s">
        <v>147</v>
      </c>
      <c r="C21" s="214" t="s">
        <v>2064</v>
      </c>
      <c r="D21" s="189" t="s">
        <v>584</v>
      </c>
      <c r="E21" s="159">
        <v>45506</v>
      </c>
      <c r="F21" s="159">
        <v>45506</v>
      </c>
      <c r="G21" s="160" t="s">
        <v>6233</v>
      </c>
      <c r="H21" s="160" t="s">
        <v>6234</v>
      </c>
      <c r="I21" s="160"/>
      <c r="J21" s="283">
        <v>1.0510610710810901E+23</v>
      </c>
      <c r="K21" s="189" t="s">
        <v>195</v>
      </c>
      <c r="L21" s="159">
        <v>45524</v>
      </c>
      <c r="M21" s="213"/>
      <c r="N21" s="189"/>
      <c r="O21" s="219" t="s">
        <v>979</v>
      </c>
      <c r="P21" s="160"/>
    </row>
    <row r="22" spans="1:16">
      <c r="A22" s="187">
        <v>13</v>
      </c>
      <c r="B22" s="188" t="s">
        <v>147</v>
      </c>
      <c r="C22" s="214" t="s">
        <v>2064</v>
      </c>
      <c r="D22" s="189" t="s">
        <v>585</v>
      </c>
      <c r="E22" s="159">
        <v>45511</v>
      </c>
      <c r="F22" s="159">
        <v>45511</v>
      </c>
      <c r="G22" s="160" t="s">
        <v>6233</v>
      </c>
      <c r="H22" s="160" t="s">
        <v>6234</v>
      </c>
      <c r="I22" s="160"/>
      <c r="J22" s="283">
        <v>111113116</v>
      </c>
      <c r="K22" s="189" t="s">
        <v>195</v>
      </c>
      <c r="L22" s="159">
        <v>45524</v>
      </c>
      <c r="M22" s="213"/>
      <c r="N22" s="189"/>
      <c r="O22" s="219" t="s">
        <v>980</v>
      </c>
      <c r="P22" s="160"/>
    </row>
    <row r="23" spans="1:16">
      <c r="A23" s="187">
        <v>14</v>
      </c>
      <c r="B23" s="188" t="s">
        <v>147</v>
      </c>
      <c r="C23" s="214" t="s">
        <v>1997</v>
      </c>
      <c r="D23" s="189" t="s">
        <v>586</v>
      </c>
      <c r="E23" s="159">
        <v>45516</v>
      </c>
      <c r="F23" s="159">
        <v>45516</v>
      </c>
      <c r="G23" s="160" t="s">
        <v>6233</v>
      </c>
      <c r="H23" s="160" t="s">
        <v>6782</v>
      </c>
      <c r="I23" s="160"/>
      <c r="J23" s="283">
        <v>2.0520620720820899E+23</v>
      </c>
      <c r="K23" s="189" t="s">
        <v>195</v>
      </c>
      <c r="L23" s="159">
        <v>45528</v>
      </c>
      <c r="M23" s="213"/>
      <c r="N23" s="189"/>
      <c r="O23" s="219" t="s">
        <v>981</v>
      </c>
      <c r="P23" s="160"/>
    </row>
    <row r="24" spans="1:16">
      <c r="A24" s="187">
        <v>15</v>
      </c>
      <c r="B24" s="188" t="s">
        <v>147</v>
      </c>
      <c r="C24" s="214" t="s">
        <v>1997</v>
      </c>
      <c r="D24" s="189" t="s">
        <v>587</v>
      </c>
      <c r="E24" s="159">
        <v>45520</v>
      </c>
      <c r="F24" s="159">
        <v>45520</v>
      </c>
      <c r="G24" s="160" t="s">
        <v>6797</v>
      </c>
      <c r="H24" s="160" t="s">
        <v>6290</v>
      </c>
      <c r="I24" s="160"/>
      <c r="J24" s="283">
        <v>211213215216</v>
      </c>
      <c r="K24" s="189" t="s">
        <v>195</v>
      </c>
      <c r="L24" s="159">
        <v>45528</v>
      </c>
      <c r="M24" s="213"/>
      <c r="N24" s="189"/>
      <c r="O24" s="219" t="s">
        <v>982</v>
      </c>
      <c r="P24" s="160"/>
    </row>
    <row r="25" spans="1:16">
      <c r="A25" s="187">
        <v>16</v>
      </c>
      <c r="B25" s="188" t="s">
        <v>147</v>
      </c>
      <c r="C25" s="214" t="s">
        <v>2064</v>
      </c>
      <c r="D25" s="189" t="s">
        <v>588</v>
      </c>
      <c r="E25" s="159">
        <v>45520</v>
      </c>
      <c r="F25" s="159">
        <v>45520</v>
      </c>
      <c r="G25" s="160" t="s">
        <v>6233</v>
      </c>
      <c r="H25" s="160" t="s">
        <v>6343</v>
      </c>
      <c r="I25" s="160"/>
      <c r="J25" s="160"/>
      <c r="K25" s="189" t="s">
        <v>195</v>
      </c>
      <c r="L25" s="159">
        <v>45524</v>
      </c>
      <c r="M25" s="213"/>
      <c r="N25" s="189"/>
      <c r="O25" s="220" t="s">
        <v>1001</v>
      </c>
      <c r="P25" s="160"/>
    </row>
    <row r="26" spans="1:16">
      <c r="A26" s="187">
        <v>17</v>
      </c>
      <c r="B26" s="188" t="s">
        <v>147</v>
      </c>
      <c r="C26" s="214" t="s">
        <v>1997</v>
      </c>
      <c r="D26" s="189" t="s">
        <v>589</v>
      </c>
      <c r="E26" s="159">
        <v>45539</v>
      </c>
      <c r="F26" s="159">
        <v>45539</v>
      </c>
      <c r="G26" s="160" t="s">
        <v>6233</v>
      </c>
      <c r="H26" s="160" t="s">
        <v>6343</v>
      </c>
      <c r="I26" s="160"/>
      <c r="J26" s="283">
        <v>201202203204</v>
      </c>
      <c r="K26" s="189" t="s">
        <v>195</v>
      </c>
      <c r="L26" s="159">
        <v>45544</v>
      </c>
      <c r="M26" s="159"/>
      <c r="N26" s="189"/>
      <c r="O26" s="219" t="s">
        <v>1002</v>
      </c>
      <c r="P26" s="160"/>
    </row>
    <row r="27" spans="1:16">
      <c r="A27" s="187">
        <v>18</v>
      </c>
      <c r="B27" s="188" t="s">
        <v>147</v>
      </c>
      <c r="C27" s="214" t="s">
        <v>1997</v>
      </c>
      <c r="D27" s="189" t="s">
        <v>590</v>
      </c>
      <c r="E27" s="159">
        <v>45534</v>
      </c>
      <c r="F27" s="159">
        <v>45534</v>
      </c>
      <c r="G27" s="192" t="s">
        <v>6233</v>
      </c>
      <c r="H27" s="193" t="s">
        <v>6343</v>
      </c>
      <c r="I27" s="193"/>
      <c r="J27" s="192" t="s">
        <v>7019</v>
      </c>
      <c r="K27" s="190" t="s">
        <v>195</v>
      </c>
      <c r="L27" s="159">
        <v>45538</v>
      </c>
      <c r="M27" s="159"/>
      <c r="N27" s="189"/>
      <c r="O27" s="220" t="s">
        <v>1003</v>
      </c>
      <c r="P27" s="189"/>
    </row>
    <row r="28" spans="1:16">
      <c r="A28" s="187">
        <v>19</v>
      </c>
      <c r="B28" s="188" t="s">
        <v>147</v>
      </c>
      <c r="C28" s="214" t="s">
        <v>1997</v>
      </c>
      <c r="D28" s="189" t="s">
        <v>591</v>
      </c>
      <c r="E28" s="159">
        <v>45531</v>
      </c>
      <c r="F28" s="159">
        <v>45531</v>
      </c>
      <c r="G28" s="160" t="s">
        <v>6233</v>
      </c>
      <c r="H28" s="160" t="s">
        <v>6343</v>
      </c>
      <c r="I28" s="160"/>
      <c r="J28" s="283">
        <v>211213215216</v>
      </c>
      <c r="K28" s="189" t="s">
        <v>195</v>
      </c>
      <c r="L28" s="159">
        <v>45544</v>
      </c>
      <c r="M28" s="159"/>
      <c r="N28" s="189"/>
      <c r="O28" s="220" t="s">
        <v>1004</v>
      </c>
      <c r="P28" s="189"/>
    </row>
    <row r="29" spans="1:16">
      <c r="A29" s="187">
        <v>20</v>
      </c>
      <c r="B29" s="188" t="s">
        <v>147</v>
      </c>
      <c r="C29" s="214" t="s">
        <v>2150</v>
      </c>
      <c r="D29" s="189" t="s">
        <v>592</v>
      </c>
      <c r="E29" s="159">
        <v>45534</v>
      </c>
      <c r="F29" s="159">
        <v>45534</v>
      </c>
      <c r="G29" s="160" t="s">
        <v>7017</v>
      </c>
      <c r="H29" s="160" t="s">
        <v>6588</v>
      </c>
      <c r="I29" s="160"/>
      <c r="J29" s="283">
        <v>301302303304</v>
      </c>
      <c r="K29" s="189" t="s">
        <v>195</v>
      </c>
      <c r="L29" s="159">
        <v>45538</v>
      </c>
      <c r="M29" s="159"/>
      <c r="N29" s="189"/>
      <c r="O29" s="220" t="s">
        <v>1005</v>
      </c>
      <c r="P29" s="189"/>
    </row>
    <row r="30" spans="1:16">
      <c r="A30" s="187">
        <v>21</v>
      </c>
      <c r="B30" s="188" t="s">
        <v>147</v>
      </c>
      <c r="C30" s="214" t="s">
        <v>2150</v>
      </c>
      <c r="D30" s="189" t="s">
        <v>593</v>
      </c>
      <c r="E30" s="159">
        <v>45534</v>
      </c>
      <c r="F30" s="159">
        <v>45534</v>
      </c>
      <c r="G30" s="160" t="s">
        <v>7017</v>
      </c>
      <c r="H30" s="160" t="s">
        <v>6588</v>
      </c>
      <c r="I30" s="160"/>
      <c r="J30" s="283" t="s">
        <v>7018</v>
      </c>
      <c r="K30" s="189" t="s">
        <v>195</v>
      </c>
      <c r="L30" s="159">
        <v>45538</v>
      </c>
      <c r="M30" s="159"/>
      <c r="N30" s="189"/>
      <c r="O30" s="220" t="s">
        <v>1006</v>
      </c>
      <c r="P30" s="189"/>
    </row>
    <row r="31" spans="1:16">
      <c r="A31" s="187">
        <v>22</v>
      </c>
      <c r="B31" s="188" t="s">
        <v>147</v>
      </c>
      <c r="C31" s="214" t="s">
        <v>2150</v>
      </c>
      <c r="D31" s="189" t="s">
        <v>594</v>
      </c>
      <c r="E31" s="159">
        <v>45534</v>
      </c>
      <c r="F31" s="159">
        <v>45534</v>
      </c>
      <c r="G31" s="160" t="s">
        <v>7017</v>
      </c>
      <c r="H31" s="160" t="s">
        <v>6588</v>
      </c>
      <c r="I31" s="193"/>
      <c r="J31" s="286">
        <v>311313315316</v>
      </c>
      <c r="K31" s="190" t="s">
        <v>195</v>
      </c>
      <c r="L31" s="159">
        <v>45538</v>
      </c>
      <c r="M31" s="213"/>
      <c r="N31" s="189"/>
      <c r="O31" s="220" t="s">
        <v>1007</v>
      </c>
      <c r="P31" s="189"/>
    </row>
    <row r="32" spans="1:16">
      <c r="A32" s="187">
        <v>23</v>
      </c>
      <c r="B32" s="188" t="s">
        <v>147</v>
      </c>
      <c r="C32" s="214" t="s">
        <v>2064</v>
      </c>
      <c r="D32" s="189" t="s">
        <v>595</v>
      </c>
      <c r="E32" s="159">
        <v>45534</v>
      </c>
      <c r="F32" s="159">
        <v>45534</v>
      </c>
      <c r="G32" s="160" t="s">
        <v>7017</v>
      </c>
      <c r="H32" s="160" t="s">
        <v>6588</v>
      </c>
      <c r="I32" s="193"/>
      <c r="J32" s="192"/>
      <c r="K32" s="190" t="s">
        <v>195</v>
      </c>
      <c r="L32" s="159">
        <v>45538</v>
      </c>
      <c r="M32" s="213"/>
      <c r="N32" s="189"/>
      <c r="O32" s="220"/>
      <c r="P32" s="189"/>
    </row>
    <row r="33" spans="1:16">
      <c r="A33" s="187">
        <v>24</v>
      </c>
      <c r="B33" s="188"/>
      <c r="C33" s="214"/>
      <c r="D33" s="189" t="s">
        <v>596</v>
      </c>
      <c r="E33" s="159"/>
      <c r="F33" s="159"/>
      <c r="G33" s="192"/>
      <c r="H33" s="193"/>
      <c r="I33" s="193"/>
      <c r="J33" s="192"/>
      <c r="K33" s="190"/>
      <c r="L33" s="191"/>
      <c r="M33" s="213"/>
      <c r="N33" s="189"/>
      <c r="O33" s="220"/>
      <c r="P33" s="189"/>
    </row>
    <row r="34" spans="1:16">
      <c r="A34" s="187">
        <v>25</v>
      </c>
      <c r="B34" s="188" t="s">
        <v>147</v>
      </c>
      <c r="C34" s="214" t="s">
        <v>1997</v>
      </c>
      <c r="D34" s="189" t="s">
        <v>597</v>
      </c>
      <c r="E34" s="159">
        <v>45539</v>
      </c>
      <c r="F34" s="159">
        <v>45539</v>
      </c>
      <c r="G34" s="192" t="s">
        <v>6233</v>
      </c>
      <c r="H34" s="193" t="s">
        <v>6343</v>
      </c>
      <c r="I34" s="193"/>
      <c r="J34" s="192" t="s">
        <v>7058</v>
      </c>
      <c r="K34" s="190" t="s">
        <v>298</v>
      </c>
      <c r="L34" s="191">
        <v>45544</v>
      </c>
      <c r="M34" s="213"/>
      <c r="N34" s="189"/>
      <c r="O34" s="220"/>
      <c r="P34" s="189"/>
    </row>
    <row r="35" spans="1:16">
      <c r="A35" s="187">
        <v>26</v>
      </c>
      <c r="B35" s="188" t="s">
        <v>147</v>
      </c>
      <c r="C35" s="214" t="s">
        <v>2150</v>
      </c>
      <c r="D35" s="189" t="s">
        <v>598</v>
      </c>
      <c r="E35" s="159">
        <v>45538</v>
      </c>
      <c r="F35" s="159">
        <v>45538</v>
      </c>
      <c r="G35" s="192" t="s">
        <v>6233</v>
      </c>
      <c r="H35" s="193" t="s">
        <v>6343</v>
      </c>
      <c r="I35" s="193"/>
      <c r="J35" s="192">
        <v>311</v>
      </c>
      <c r="K35" s="190" t="s">
        <v>195</v>
      </c>
      <c r="L35" s="191">
        <v>45541</v>
      </c>
      <c r="M35" s="213"/>
      <c r="N35" s="189"/>
      <c r="O35" s="220"/>
      <c r="P35" s="189"/>
    </row>
    <row r="36" spans="1:16">
      <c r="A36" s="187">
        <v>27</v>
      </c>
      <c r="B36" s="188" t="s">
        <v>147</v>
      </c>
      <c r="C36" s="214" t="s">
        <v>2150</v>
      </c>
      <c r="D36" s="189" t="s">
        <v>599</v>
      </c>
      <c r="E36" s="159">
        <v>45538</v>
      </c>
      <c r="F36" s="159">
        <v>45538</v>
      </c>
      <c r="G36" s="192" t="s">
        <v>6233</v>
      </c>
      <c r="H36" s="193" t="s">
        <v>6343</v>
      </c>
      <c r="I36" s="193"/>
      <c r="J36" s="192">
        <v>313</v>
      </c>
      <c r="K36" s="190" t="s">
        <v>195</v>
      </c>
      <c r="L36" s="191">
        <v>45542</v>
      </c>
      <c r="M36" s="213"/>
      <c r="N36" s="189"/>
      <c r="O36" s="220"/>
      <c r="P36" s="189"/>
    </row>
    <row r="37" spans="1:16">
      <c r="A37" s="187">
        <v>28</v>
      </c>
      <c r="B37" s="188" t="s">
        <v>147</v>
      </c>
      <c r="C37" s="214" t="s">
        <v>2150</v>
      </c>
      <c r="D37" s="189" t="s">
        <v>600</v>
      </c>
      <c r="E37" s="159">
        <v>45538</v>
      </c>
      <c r="F37" s="159">
        <v>45538</v>
      </c>
      <c r="G37" s="192" t="s">
        <v>6233</v>
      </c>
      <c r="H37" s="193" t="s">
        <v>6343</v>
      </c>
      <c r="I37" s="193"/>
      <c r="J37" s="192">
        <v>314</v>
      </c>
      <c r="K37" s="190" t="s">
        <v>195</v>
      </c>
      <c r="L37" s="191">
        <v>45542</v>
      </c>
      <c r="M37" s="213"/>
      <c r="N37" s="189"/>
      <c r="O37" s="220"/>
      <c r="P37" s="189"/>
    </row>
    <row r="38" spans="1:16">
      <c r="A38" s="187">
        <v>29</v>
      </c>
      <c r="B38" s="188" t="s">
        <v>147</v>
      </c>
      <c r="C38" s="214" t="s">
        <v>2150</v>
      </c>
      <c r="D38" s="189" t="s">
        <v>601</v>
      </c>
      <c r="E38" s="159">
        <v>45538</v>
      </c>
      <c r="F38" s="159">
        <v>45538</v>
      </c>
      <c r="G38" s="192" t="s">
        <v>6233</v>
      </c>
      <c r="H38" s="193" t="s">
        <v>6343</v>
      </c>
      <c r="I38" s="193"/>
      <c r="J38" s="192">
        <v>316</v>
      </c>
      <c r="K38" s="190" t="s">
        <v>195</v>
      </c>
      <c r="L38" s="191">
        <v>45541</v>
      </c>
      <c r="M38" s="213"/>
      <c r="N38" s="189"/>
      <c r="O38" s="220"/>
      <c r="P38" s="189"/>
    </row>
    <row r="39" spans="1:16">
      <c r="A39" s="187">
        <v>30</v>
      </c>
      <c r="B39" s="188" t="s">
        <v>147</v>
      </c>
      <c r="C39" s="214" t="s">
        <v>2150</v>
      </c>
      <c r="D39" s="189" t="s">
        <v>602</v>
      </c>
      <c r="E39" s="159">
        <v>45538</v>
      </c>
      <c r="F39" s="159">
        <v>45538</v>
      </c>
      <c r="G39" s="192" t="s">
        <v>6233</v>
      </c>
      <c r="H39" s="193" t="s">
        <v>6343</v>
      </c>
      <c r="I39" s="193"/>
      <c r="J39" s="192">
        <v>312</v>
      </c>
      <c r="K39" s="190" t="s">
        <v>195</v>
      </c>
      <c r="L39" s="191">
        <v>45544</v>
      </c>
      <c r="M39" s="213"/>
      <c r="N39" s="189"/>
      <c r="O39" s="189"/>
      <c r="P39" s="189"/>
    </row>
    <row r="40" spans="1:16">
      <c r="A40" s="187">
        <v>31</v>
      </c>
      <c r="B40" s="188" t="s">
        <v>147</v>
      </c>
      <c r="C40" s="214" t="s">
        <v>2150</v>
      </c>
      <c r="D40" s="189" t="s">
        <v>603</v>
      </c>
      <c r="E40" s="159">
        <v>45538</v>
      </c>
      <c r="F40" s="159">
        <v>45538</v>
      </c>
      <c r="G40" s="192" t="s">
        <v>6233</v>
      </c>
      <c r="H40" s="193" t="s">
        <v>6343</v>
      </c>
      <c r="I40" s="193"/>
      <c r="J40" s="192">
        <v>309</v>
      </c>
      <c r="K40" s="190" t="s">
        <v>195</v>
      </c>
      <c r="L40" s="191">
        <v>45544</v>
      </c>
      <c r="M40" s="163"/>
      <c r="N40" s="163"/>
      <c r="O40" s="163"/>
      <c r="P40" s="163"/>
    </row>
    <row r="41" spans="1:16">
      <c r="A41" s="187">
        <v>32</v>
      </c>
      <c r="B41" s="188" t="s">
        <v>147</v>
      </c>
      <c r="C41" s="214" t="s">
        <v>2150</v>
      </c>
      <c r="D41" s="189" t="s">
        <v>604</v>
      </c>
      <c r="E41" s="165">
        <v>45591</v>
      </c>
      <c r="F41" s="165">
        <v>45591</v>
      </c>
      <c r="G41" s="192" t="s">
        <v>6233</v>
      </c>
      <c r="H41" s="193" t="s">
        <v>6448</v>
      </c>
      <c r="I41" s="193"/>
      <c r="J41" s="286">
        <v>301302303304</v>
      </c>
      <c r="K41" s="190" t="s">
        <v>298</v>
      </c>
      <c r="L41" s="165">
        <v>45602</v>
      </c>
      <c r="M41" s="163"/>
      <c r="N41" s="163"/>
      <c r="O41" s="163"/>
      <c r="P41" s="163"/>
    </row>
    <row r="42" spans="1:16">
      <c r="A42" s="187">
        <v>33</v>
      </c>
      <c r="B42" s="188" t="s">
        <v>147</v>
      </c>
      <c r="C42" s="214" t="s">
        <v>2150</v>
      </c>
      <c r="D42" s="189" t="s">
        <v>605</v>
      </c>
      <c r="E42" s="165">
        <v>45591</v>
      </c>
      <c r="F42" s="165">
        <v>45591</v>
      </c>
      <c r="G42" s="192" t="s">
        <v>6233</v>
      </c>
      <c r="H42" s="193" t="s">
        <v>6290</v>
      </c>
      <c r="I42" s="193"/>
      <c r="J42" s="286">
        <v>305306307308310</v>
      </c>
      <c r="K42" s="190" t="s">
        <v>197</v>
      </c>
      <c r="L42" s="165">
        <v>45602</v>
      </c>
      <c r="M42" s="163"/>
      <c r="N42" s="163"/>
      <c r="O42" s="163"/>
      <c r="P42" s="163"/>
    </row>
    <row r="43" spans="1:16">
      <c r="A43" s="187">
        <v>34</v>
      </c>
      <c r="B43" s="188" t="s">
        <v>147</v>
      </c>
      <c r="C43" s="214" t="s">
        <v>2150</v>
      </c>
      <c r="D43" s="189" t="s">
        <v>606</v>
      </c>
      <c r="E43" s="165">
        <v>45591</v>
      </c>
      <c r="F43" s="165">
        <v>45591</v>
      </c>
      <c r="G43" s="192" t="s">
        <v>6289</v>
      </c>
      <c r="H43" s="193" t="s">
        <v>6343</v>
      </c>
      <c r="I43" s="193"/>
      <c r="J43" s="286">
        <v>315</v>
      </c>
      <c r="K43" s="190" t="s">
        <v>197</v>
      </c>
      <c r="L43" s="165">
        <v>45602</v>
      </c>
      <c r="M43" s="163"/>
      <c r="N43" s="163"/>
      <c r="O43" s="163"/>
      <c r="P43" s="163"/>
    </row>
    <row r="44" spans="1:16">
      <c r="A44" s="187">
        <v>35</v>
      </c>
      <c r="B44" s="188" t="s">
        <v>147</v>
      </c>
      <c r="C44" s="214" t="s">
        <v>2150</v>
      </c>
      <c r="D44" s="189" t="s">
        <v>607</v>
      </c>
      <c r="E44" s="165">
        <v>45591</v>
      </c>
      <c r="F44" s="165">
        <v>45591</v>
      </c>
      <c r="G44" s="192" t="s">
        <v>6289</v>
      </c>
      <c r="H44" s="193" t="s">
        <v>6343</v>
      </c>
      <c r="I44" s="163"/>
      <c r="J44" s="163" t="s">
        <v>7756</v>
      </c>
      <c r="K44" s="164" t="s">
        <v>195</v>
      </c>
      <c r="L44" s="165">
        <v>45602</v>
      </c>
      <c r="M44" s="163"/>
      <c r="N44" s="163"/>
      <c r="O44" s="163"/>
      <c r="P44" s="163"/>
    </row>
    <row r="45" spans="1:16">
      <c r="A45" s="187">
        <v>36</v>
      </c>
      <c r="B45" s="188" t="s">
        <v>147</v>
      </c>
      <c r="C45" s="214" t="s">
        <v>2150</v>
      </c>
      <c r="D45" s="189" t="s">
        <v>608</v>
      </c>
      <c r="E45" s="165">
        <v>45566</v>
      </c>
      <c r="F45" s="165">
        <v>45566</v>
      </c>
      <c r="G45" s="163" t="s">
        <v>7135</v>
      </c>
      <c r="H45" s="163" t="s">
        <v>6343</v>
      </c>
      <c r="I45" s="163"/>
      <c r="J45" s="163"/>
      <c r="K45" s="164" t="s">
        <v>195</v>
      </c>
      <c r="L45" s="165">
        <v>45593</v>
      </c>
      <c r="M45" s="163"/>
      <c r="N45" s="163"/>
      <c r="O45" s="163"/>
      <c r="P45" s="163"/>
    </row>
    <row r="46" spans="1:16">
      <c r="A46" s="187">
        <v>37</v>
      </c>
      <c r="B46" s="188" t="s">
        <v>147</v>
      </c>
      <c r="C46" s="214" t="s">
        <v>2150</v>
      </c>
      <c r="D46" s="189" t="s">
        <v>609</v>
      </c>
      <c r="E46" s="165">
        <v>45566</v>
      </c>
      <c r="F46" s="165">
        <v>45566</v>
      </c>
      <c r="G46" s="163" t="s">
        <v>7135</v>
      </c>
      <c r="H46" s="193" t="s">
        <v>6343</v>
      </c>
      <c r="I46" s="193"/>
      <c r="J46" s="192"/>
      <c r="K46" s="190" t="s">
        <v>195</v>
      </c>
      <c r="L46" s="165">
        <v>45593</v>
      </c>
      <c r="M46" s="163"/>
      <c r="N46" s="163"/>
      <c r="O46" s="163"/>
      <c r="P46" s="163"/>
    </row>
    <row r="47" spans="1:16">
      <c r="A47" s="187">
        <v>38</v>
      </c>
      <c r="B47" s="188" t="s">
        <v>147</v>
      </c>
      <c r="C47" s="214" t="s">
        <v>2150</v>
      </c>
      <c r="D47" s="189" t="s">
        <v>610</v>
      </c>
      <c r="E47" s="165">
        <v>45566</v>
      </c>
      <c r="F47" s="165">
        <v>45566</v>
      </c>
      <c r="G47" s="163" t="s">
        <v>7135</v>
      </c>
      <c r="H47" s="193" t="s">
        <v>6343</v>
      </c>
      <c r="I47" s="163"/>
      <c r="J47" s="163"/>
      <c r="K47" s="164" t="s">
        <v>195</v>
      </c>
      <c r="L47" s="165">
        <v>45593</v>
      </c>
      <c r="M47" s="163"/>
      <c r="N47" s="163"/>
      <c r="O47" s="163"/>
      <c r="P47" s="163"/>
    </row>
    <row r="48" spans="1:16">
      <c r="A48" s="187">
        <v>39</v>
      </c>
      <c r="B48" s="188" t="s">
        <v>147</v>
      </c>
      <c r="C48" s="214" t="s">
        <v>2150</v>
      </c>
      <c r="D48" s="189" t="s">
        <v>611</v>
      </c>
      <c r="E48" s="165">
        <v>45566</v>
      </c>
      <c r="F48" s="165">
        <v>45566</v>
      </c>
      <c r="G48" s="163" t="s">
        <v>7135</v>
      </c>
      <c r="H48" s="193" t="s">
        <v>6343</v>
      </c>
      <c r="I48" s="163"/>
      <c r="J48" s="163"/>
      <c r="K48" s="164" t="s">
        <v>195</v>
      </c>
      <c r="L48" s="165">
        <v>45593</v>
      </c>
      <c r="M48" s="163"/>
      <c r="N48" s="163"/>
      <c r="O48" s="163"/>
      <c r="P48" s="163"/>
    </row>
    <row r="49" spans="1:16">
      <c r="A49" s="187">
        <v>40</v>
      </c>
      <c r="B49" s="188" t="s">
        <v>147</v>
      </c>
      <c r="C49" s="214" t="s">
        <v>2150</v>
      </c>
      <c r="D49" s="189" t="s">
        <v>612</v>
      </c>
      <c r="E49" s="165">
        <v>45566</v>
      </c>
      <c r="F49" s="165">
        <v>45566</v>
      </c>
      <c r="G49" s="163" t="s">
        <v>7135</v>
      </c>
      <c r="H49" s="193" t="s">
        <v>6343</v>
      </c>
      <c r="I49" s="163"/>
      <c r="J49" s="163"/>
      <c r="K49" s="164" t="s">
        <v>197</v>
      </c>
      <c r="L49" s="165">
        <v>45602</v>
      </c>
      <c r="M49" s="163"/>
      <c r="N49" s="163"/>
      <c r="O49" s="163"/>
      <c r="P49" s="163"/>
    </row>
    <row r="50" spans="1:16">
      <c r="A50" s="187">
        <v>41</v>
      </c>
      <c r="B50" s="188" t="s">
        <v>147</v>
      </c>
      <c r="C50" s="214" t="s">
        <v>2150</v>
      </c>
      <c r="D50" s="189" t="s">
        <v>613</v>
      </c>
      <c r="E50" s="165">
        <v>45653</v>
      </c>
      <c r="F50" s="165">
        <v>45653</v>
      </c>
      <c r="G50" s="163" t="s">
        <v>7135</v>
      </c>
      <c r="H50" s="193" t="s">
        <v>6343</v>
      </c>
      <c r="I50" s="163"/>
      <c r="J50" s="163"/>
      <c r="K50" s="164" t="s">
        <v>459</v>
      </c>
      <c r="L50" s="165"/>
      <c r="M50" s="163"/>
      <c r="N50" s="163"/>
      <c r="O50" s="163"/>
      <c r="P50" s="163"/>
    </row>
    <row r="51" spans="1:16">
      <c r="A51" s="187">
        <v>42</v>
      </c>
      <c r="B51" s="188" t="s">
        <v>147</v>
      </c>
      <c r="C51" s="214" t="s">
        <v>2150</v>
      </c>
      <c r="D51" s="189" t="s">
        <v>614</v>
      </c>
      <c r="E51" s="165">
        <v>45652</v>
      </c>
      <c r="F51" s="165">
        <v>45652</v>
      </c>
      <c r="G51" s="163" t="s">
        <v>7135</v>
      </c>
      <c r="H51" s="193" t="s">
        <v>6343</v>
      </c>
      <c r="I51" s="163"/>
      <c r="J51" s="288">
        <v>411413415416</v>
      </c>
      <c r="K51" s="164" t="s">
        <v>298</v>
      </c>
      <c r="L51" s="165">
        <v>45657</v>
      </c>
      <c r="M51" s="163"/>
      <c r="N51" s="163"/>
      <c r="O51" s="163"/>
      <c r="P51" s="163"/>
    </row>
    <row r="52" spans="1:16">
      <c r="A52" s="187">
        <v>43</v>
      </c>
      <c r="B52" s="188" t="s">
        <v>147</v>
      </c>
      <c r="C52" s="187" t="s">
        <v>2292</v>
      </c>
      <c r="D52" s="190" t="s">
        <v>615</v>
      </c>
      <c r="E52" s="165">
        <v>45652</v>
      </c>
      <c r="F52" s="165">
        <v>45652</v>
      </c>
      <c r="G52" s="181" t="s">
        <v>7135</v>
      </c>
      <c r="H52" s="193" t="s">
        <v>6343</v>
      </c>
      <c r="I52" s="163"/>
      <c r="J52" s="163" t="s">
        <v>7756</v>
      </c>
      <c r="K52" s="173" t="s">
        <v>298</v>
      </c>
      <c r="L52" s="165">
        <v>45657</v>
      </c>
      <c r="M52" s="163"/>
      <c r="N52" s="163"/>
      <c r="O52" s="163"/>
      <c r="P52" s="163"/>
    </row>
    <row r="53" spans="1:16">
      <c r="A53" s="187">
        <v>44</v>
      </c>
      <c r="B53" s="188" t="s">
        <v>147</v>
      </c>
      <c r="C53" s="214" t="s">
        <v>2150</v>
      </c>
      <c r="D53" s="189" t="s">
        <v>616</v>
      </c>
      <c r="E53" s="165">
        <v>45566</v>
      </c>
      <c r="F53" s="165">
        <v>45566</v>
      </c>
      <c r="G53" s="163" t="s">
        <v>7135</v>
      </c>
      <c r="H53" s="193" t="s">
        <v>6343</v>
      </c>
      <c r="I53" s="163"/>
      <c r="J53" s="163"/>
      <c r="K53" s="164" t="s">
        <v>195</v>
      </c>
      <c r="L53" s="165">
        <v>45593</v>
      </c>
      <c r="M53" s="163"/>
      <c r="N53" s="163"/>
      <c r="O53" s="163"/>
      <c r="P53" s="163"/>
    </row>
    <row r="54" spans="1:16">
      <c r="A54" s="187">
        <v>45</v>
      </c>
      <c r="B54" s="188" t="s">
        <v>147</v>
      </c>
      <c r="C54" s="214" t="s">
        <v>2150</v>
      </c>
      <c r="D54" s="189" t="s">
        <v>617</v>
      </c>
      <c r="E54" s="165">
        <v>45566</v>
      </c>
      <c r="F54" s="165">
        <v>45566</v>
      </c>
      <c r="G54" s="163" t="s">
        <v>7135</v>
      </c>
      <c r="H54" s="193" t="s">
        <v>6343</v>
      </c>
      <c r="I54" s="163"/>
      <c r="J54" s="163"/>
      <c r="K54" s="164" t="s">
        <v>195</v>
      </c>
      <c r="L54" s="165">
        <v>45593</v>
      </c>
      <c r="M54" s="163"/>
      <c r="N54" s="163"/>
      <c r="O54" s="163"/>
      <c r="P54" s="163"/>
    </row>
    <row r="55" spans="1:16">
      <c r="A55" s="187">
        <v>46</v>
      </c>
      <c r="B55" s="188" t="s">
        <v>147</v>
      </c>
      <c r="C55" s="214" t="s">
        <v>2150</v>
      </c>
      <c r="D55" s="189" t="s">
        <v>618</v>
      </c>
      <c r="E55" s="165">
        <v>45566</v>
      </c>
      <c r="F55" s="165">
        <v>45566</v>
      </c>
      <c r="G55" s="163" t="s">
        <v>7135</v>
      </c>
      <c r="H55" s="193" t="s">
        <v>6343</v>
      </c>
      <c r="I55" s="163"/>
      <c r="J55" s="163"/>
      <c r="K55" s="164" t="s">
        <v>195</v>
      </c>
      <c r="L55" s="165">
        <v>45593</v>
      </c>
      <c r="M55" s="163"/>
      <c r="N55" s="163"/>
      <c r="O55" s="163"/>
      <c r="P55" s="163"/>
    </row>
    <row r="56" spans="1:16">
      <c r="A56" s="187">
        <v>47</v>
      </c>
      <c r="B56" s="188" t="s">
        <v>147</v>
      </c>
      <c r="C56" s="214" t="s">
        <v>2292</v>
      </c>
      <c r="D56" s="189" t="s">
        <v>619</v>
      </c>
      <c r="E56" s="165">
        <v>45567</v>
      </c>
      <c r="F56" s="165">
        <v>45567</v>
      </c>
      <c r="G56" s="163" t="s">
        <v>7135</v>
      </c>
      <c r="H56" s="193" t="s">
        <v>6343</v>
      </c>
      <c r="I56" s="163"/>
      <c r="J56" s="163"/>
      <c r="K56" s="164" t="s">
        <v>195</v>
      </c>
      <c r="L56" s="165">
        <v>45593</v>
      </c>
      <c r="M56" s="163"/>
      <c r="N56" s="163"/>
      <c r="O56" s="163"/>
      <c r="P56" s="163"/>
    </row>
    <row r="57" spans="1:16">
      <c r="A57" s="187">
        <v>48</v>
      </c>
      <c r="B57" s="188" t="s">
        <v>147</v>
      </c>
      <c r="C57" s="214" t="s">
        <v>7665</v>
      </c>
      <c r="D57" s="189" t="s">
        <v>620</v>
      </c>
      <c r="E57" s="165">
        <v>45631</v>
      </c>
      <c r="F57" s="165">
        <v>45631</v>
      </c>
      <c r="G57" s="163" t="s">
        <v>8079</v>
      </c>
      <c r="H57" s="193" t="s">
        <v>8080</v>
      </c>
      <c r="I57" s="163"/>
      <c r="J57" s="163"/>
      <c r="K57" s="164" t="s">
        <v>197</v>
      </c>
      <c r="L57" s="165">
        <v>45633</v>
      </c>
      <c r="M57" s="163"/>
      <c r="N57" s="163"/>
      <c r="O57" s="163"/>
      <c r="P57" s="163"/>
    </row>
    <row r="58" spans="1:16">
      <c r="A58" s="187">
        <v>49</v>
      </c>
      <c r="B58" s="188" t="s">
        <v>147</v>
      </c>
      <c r="C58" s="214" t="s">
        <v>7665</v>
      </c>
      <c r="D58" s="189" t="s">
        <v>621</v>
      </c>
      <c r="E58" s="165">
        <v>45631</v>
      </c>
      <c r="F58" s="165">
        <v>45631</v>
      </c>
      <c r="G58" s="163" t="s">
        <v>6289</v>
      </c>
      <c r="H58" s="193" t="s">
        <v>8081</v>
      </c>
      <c r="I58" s="163"/>
      <c r="J58" s="163"/>
      <c r="K58" s="164" t="s">
        <v>197</v>
      </c>
      <c r="L58" s="165">
        <v>45633</v>
      </c>
      <c r="M58" s="163"/>
      <c r="N58" s="163"/>
      <c r="O58" s="163"/>
      <c r="P58" s="163"/>
    </row>
    <row r="59" spans="1:16">
      <c r="A59" s="187">
        <v>50</v>
      </c>
      <c r="B59" s="188" t="s">
        <v>147</v>
      </c>
      <c r="C59" s="214" t="s">
        <v>7665</v>
      </c>
      <c r="D59" s="189" t="s">
        <v>622</v>
      </c>
      <c r="E59" s="165">
        <v>45631</v>
      </c>
      <c r="F59" s="165">
        <v>45631</v>
      </c>
      <c r="G59" s="163" t="s">
        <v>6289</v>
      </c>
      <c r="H59" s="193" t="s">
        <v>8082</v>
      </c>
      <c r="I59" s="163"/>
      <c r="J59" s="163"/>
      <c r="K59" s="164" t="s">
        <v>197</v>
      </c>
      <c r="L59" s="165">
        <v>45633</v>
      </c>
      <c r="M59" s="163"/>
      <c r="N59" s="163"/>
      <c r="O59" s="163"/>
      <c r="P59" s="163"/>
    </row>
    <row r="60" spans="1:16">
      <c r="A60" s="187">
        <v>51</v>
      </c>
      <c r="B60" s="188" t="s">
        <v>147</v>
      </c>
      <c r="C60" s="214" t="s">
        <v>2418</v>
      </c>
      <c r="D60" s="189" t="s">
        <v>623</v>
      </c>
      <c r="E60" s="165">
        <v>45593</v>
      </c>
      <c r="F60" s="165">
        <v>45592</v>
      </c>
      <c r="G60" s="163" t="s">
        <v>7135</v>
      </c>
      <c r="H60" s="193" t="s">
        <v>6343</v>
      </c>
      <c r="I60" s="163"/>
      <c r="J60" s="288">
        <v>501502503504</v>
      </c>
      <c r="K60" s="164" t="s">
        <v>298</v>
      </c>
      <c r="L60" s="165">
        <v>45603</v>
      </c>
      <c r="M60" s="163"/>
      <c r="N60" s="163"/>
      <c r="O60" s="163"/>
      <c r="P60" s="163"/>
    </row>
    <row r="61" spans="1:16">
      <c r="A61" s="187">
        <v>52</v>
      </c>
      <c r="B61" s="188" t="s">
        <v>147</v>
      </c>
      <c r="C61" s="214" t="s">
        <v>2418</v>
      </c>
      <c r="D61" s="189" t="s">
        <v>624</v>
      </c>
      <c r="E61" s="165">
        <v>45593</v>
      </c>
      <c r="F61" s="165">
        <v>45592</v>
      </c>
      <c r="G61" s="163" t="s">
        <v>7135</v>
      </c>
      <c r="H61" s="193" t="s">
        <v>6343</v>
      </c>
      <c r="I61" s="163"/>
      <c r="J61" s="288" t="s">
        <v>7666</v>
      </c>
      <c r="K61" s="164" t="s">
        <v>298</v>
      </c>
      <c r="L61" s="165">
        <v>45603</v>
      </c>
      <c r="M61" s="163"/>
      <c r="N61" s="163"/>
      <c r="O61" s="163"/>
      <c r="P61" s="163"/>
    </row>
    <row r="62" spans="1:16">
      <c r="A62" s="187">
        <v>53</v>
      </c>
      <c r="B62" s="188" t="s">
        <v>147</v>
      </c>
      <c r="C62" s="214" t="s">
        <v>2418</v>
      </c>
      <c r="D62" s="189" t="s">
        <v>625</v>
      </c>
      <c r="E62" s="165">
        <v>45593</v>
      </c>
      <c r="F62" s="165">
        <v>45592</v>
      </c>
      <c r="G62" s="163" t="s">
        <v>7135</v>
      </c>
      <c r="H62" s="193" t="s">
        <v>6343</v>
      </c>
      <c r="I62" s="163"/>
      <c r="J62" s="288">
        <v>511513515516</v>
      </c>
      <c r="K62" s="164" t="s">
        <v>298</v>
      </c>
      <c r="L62" s="165">
        <v>45603</v>
      </c>
      <c r="M62" s="163"/>
      <c r="N62" s="163"/>
      <c r="O62" s="163"/>
      <c r="P62" s="163"/>
    </row>
    <row r="63" spans="1:16">
      <c r="A63" s="187">
        <v>54</v>
      </c>
      <c r="B63" s="188" t="s">
        <v>147</v>
      </c>
      <c r="C63" s="214" t="s">
        <v>2418</v>
      </c>
      <c r="D63" s="189" t="s">
        <v>626</v>
      </c>
      <c r="E63" s="165">
        <v>45593</v>
      </c>
      <c r="F63" s="165">
        <v>45592</v>
      </c>
      <c r="G63" s="163" t="s">
        <v>7135</v>
      </c>
      <c r="H63" s="193" t="s">
        <v>6343</v>
      </c>
      <c r="I63" s="163"/>
      <c r="J63" s="203"/>
      <c r="K63" s="164" t="s">
        <v>459</v>
      </c>
      <c r="L63" s="165"/>
      <c r="M63" s="163"/>
      <c r="N63" s="163"/>
      <c r="O63" s="163"/>
      <c r="P63" s="163"/>
    </row>
    <row r="64" spans="1:16">
      <c r="A64" s="187">
        <v>55</v>
      </c>
      <c r="B64" s="188" t="s">
        <v>147</v>
      </c>
      <c r="C64" s="214" t="s">
        <v>7665</v>
      </c>
      <c r="D64" s="189" t="s">
        <v>627</v>
      </c>
      <c r="E64" s="165">
        <v>45593</v>
      </c>
      <c r="F64" s="165">
        <v>45592</v>
      </c>
      <c r="G64" s="163" t="s">
        <v>7135</v>
      </c>
      <c r="H64" s="193" t="s">
        <v>6343</v>
      </c>
      <c r="I64" s="163"/>
      <c r="J64" s="203"/>
      <c r="K64" s="164" t="s">
        <v>459</v>
      </c>
      <c r="L64" s="165"/>
      <c r="M64" s="163"/>
      <c r="N64" s="163"/>
      <c r="O64" s="163"/>
      <c r="P64" s="163"/>
    </row>
    <row r="65" spans="1:16">
      <c r="A65" s="187">
        <v>56</v>
      </c>
      <c r="B65" s="188" t="s">
        <v>147</v>
      </c>
      <c r="C65" s="214" t="s">
        <v>7665</v>
      </c>
      <c r="D65" s="189" t="s">
        <v>628</v>
      </c>
      <c r="E65" s="165">
        <v>45593</v>
      </c>
      <c r="F65" s="165">
        <v>45592</v>
      </c>
      <c r="G65" s="163" t="s">
        <v>7135</v>
      </c>
      <c r="H65" s="193" t="s">
        <v>7667</v>
      </c>
      <c r="I65" s="163"/>
      <c r="J65" s="203"/>
      <c r="K65" s="164" t="s">
        <v>459</v>
      </c>
      <c r="L65" s="165"/>
      <c r="M65" s="163"/>
      <c r="N65" s="163"/>
      <c r="O65" s="163"/>
      <c r="P65" s="163"/>
    </row>
    <row r="66" spans="1:16">
      <c r="A66" s="187">
        <v>57</v>
      </c>
      <c r="B66" s="188" t="s">
        <v>147</v>
      </c>
      <c r="C66" s="214" t="s">
        <v>7665</v>
      </c>
      <c r="D66" s="189" t="s">
        <v>629</v>
      </c>
      <c r="E66" s="165">
        <v>45593</v>
      </c>
      <c r="F66" s="165">
        <v>45592</v>
      </c>
      <c r="G66" s="163" t="s">
        <v>7135</v>
      </c>
      <c r="H66" s="193" t="s">
        <v>7668</v>
      </c>
      <c r="I66" s="163"/>
      <c r="J66" s="203"/>
      <c r="K66" s="164" t="s">
        <v>459</v>
      </c>
      <c r="L66" s="165"/>
      <c r="M66" s="163"/>
      <c r="N66" s="163"/>
      <c r="O66" s="163"/>
      <c r="P66" s="163"/>
    </row>
    <row r="67" spans="1:16">
      <c r="A67" s="187">
        <v>58</v>
      </c>
      <c r="B67" s="188" t="s">
        <v>147</v>
      </c>
      <c r="C67" s="214" t="s">
        <v>2800</v>
      </c>
      <c r="D67" s="189" t="s">
        <v>630</v>
      </c>
      <c r="E67" s="165">
        <v>45593</v>
      </c>
      <c r="F67" s="165">
        <v>45592</v>
      </c>
      <c r="G67" s="163" t="s">
        <v>7135</v>
      </c>
      <c r="H67" s="193" t="s">
        <v>6290</v>
      </c>
      <c r="I67" s="163"/>
      <c r="J67" s="288">
        <v>601602603604</v>
      </c>
      <c r="K67" s="164" t="s">
        <v>195</v>
      </c>
      <c r="L67" s="165">
        <v>45605</v>
      </c>
      <c r="M67" s="163"/>
      <c r="N67" s="163"/>
      <c r="O67" s="163"/>
      <c r="P67" s="163"/>
    </row>
    <row r="68" spans="1:16">
      <c r="A68" s="187">
        <v>59</v>
      </c>
      <c r="B68" s="188" t="s">
        <v>147</v>
      </c>
      <c r="C68" s="214" t="s">
        <v>2800</v>
      </c>
      <c r="D68" s="189" t="s">
        <v>631</v>
      </c>
      <c r="E68" s="165">
        <v>45593</v>
      </c>
      <c r="F68" s="165">
        <v>45592</v>
      </c>
      <c r="G68" s="163" t="s">
        <v>7135</v>
      </c>
      <c r="H68" s="193" t="s">
        <v>6290</v>
      </c>
      <c r="I68" s="163"/>
      <c r="J68" s="288">
        <v>605606607</v>
      </c>
      <c r="K68" s="164" t="s">
        <v>195</v>
      </c>
      <c r="L68" s="165">
        <v>45605</v>
      </c>
      <c r="M68" s="163"/>
      <c r="N68" s="163"/>
      <c r="O68" s="163"/>
      <c r="P68" s="163"/>
    </row>
    <row r="69" spans="1:16">
      <c r="A69" s="187">
        <v>60</v>
      </c>
      <c r="B69" s="188" t="s">
        <v>147</v>
      </c>
      <c r="C69" s="214" t="s">
        <v>2800</v>
      </c>
      <c r="D69" s="189" t="s">
        <v>632</v>
      </c>
      <c r="E69" s="165">
        <v>45625</v>
      </c>
      <c r="F69" s="165">
        <v>45625</v>
      </c>
      <c r="G69" s="163" t="s">
        <v>7135</v>
      </c>
      <c r="H69" s="193" t="s">
        <v>6343</v>
      </c>
      <c r="I69" s="163"/>
      <c r="J69" s="288">
        <v>601602603604</v>
      </c>
      <c r="K69" s="164" t="s">
        <v>195</v>
      </c>
      <c r="L69" s="165">
        <v>45631</v>
      </c>
      <c r="M69" s="163"/>
      <c r="N69" s="163"/>
      <c r="O69" s="163"/>
      <c r="P69" s="163"/>
    </row>
    <row r="70" spans="1:16">
      <c r="A70" s="187">
        <v>61</v>
      </c>
      <c r="B70" s="188" t="s">
        <v>147</v>
      </c>
      <c r="C70" s="214" t="s">
        <v>2800</v>
      </c>
      <c r="D70" s="189" t="s">
        <v>633</v>
      </c>
      <c r="E70" s="165">
        <v>45626</v>
      </c>
      <c r="F70" s="165">
        <v>45626</v>
      </c>
      <c r="G70" s="163" t="s">
        <v>7135</v>
      </c>
      <c r="H70" s="193" t="s">
        <v>6343</v>
      </c>
      <c r="I70" s="163"/>
      <c r="J70" s="288">
        <v>605606608</v>
      </c>
      <c r="K70" s="164" t="s">
        <v>195</v>
      </c>
      <c r="L70" s="165">
        <v>45631</v>
      </c>
      <c r="M70" s="163"/>
      <c r="N70" s="163"/>
      <c r="O70" s="163"/>
      <c r="P70" s="163"/>
    </row>
    <row r="71" spans="1:16">
      <c r="A71" s="187">
        <v>62</v>
      </c>
      <c r="B71" s="188" t="s">
        <v>147</v>
      </c>
      <c r="C71" s="214" t="s">
        <v>2292</v>
      </c>
      <c r="D71" s="189" t="s">
        <v>634</v>
      </c>
      <c r="E71" s="165">
        <v>45567</v>
      </c>
      <c r="F71" s="165">
        <v>45567</v>
      </c>
      <c r="G71" s="163" t="s">
        <v>7135</v>
      </c>
      <c r="H71" s="193" t="s">
        <v>6343</v>
      </c>
      <c r="I71" s="163"/>
      <c r="J71" s="163"/>
      <c r="K71" s="164" t="s">
        <v>195</v>
      </c>
      <c r="L71" s="165">
        <v>45605</v>
      </c>
      <c r="M71" s="163"/>
      <c r="N71" s="163"/>
      <c r="O71" s="163"/>
      <c r="P71" s="163"/>
    </row>
    <row r="72" spans="1:16">
      <c r="A72" s="187">
        <v>63</v>
      </c>
      <c r="B72" s="188" t="s">
        <v>147</v>
      </c>
      <c r="C72" s="214" t="s">
        <v>2800</v>
      </c>
      <c r="D72" s="189" t="s">
        <v>635</v>
      </c>
      <c r="E72" s="165">
        <v>45608</v>
      </c>
      <c r="F72" s="165">
        <v>45608</v>
      </c>
      <c r="G72" s="163" t="s">
        <v>6289</v>
      </c>
      <c r="H72" s="193" t="s">
        <v>6290</v>
      </c>
      <c r="I72" s="163"/>
      <c r="J72" s="288">
        <v>608609610611612</v>
      </c>
      <c r="K72" s="164" t="s">
        <v>197</v>
      </c>
      <c r="L72" s="165">
        <v>45618</v>
      </c>
      <c r="M72" s="163"/>
      <c r="N72" s="163"/>
      <c r="O72" s="163"/>
      <c r="P72" s="163"/>
    </row>
    <row r="73" spans="1:16">
      <c r="A73" s="187">
        <v>64</v>
      </c>
      <c r="B73" s="188" t="s">
        <v>147</v>
      </c>
      <c r="C73" s="214" t="s">
        <v>3408</v>
      </c>
      <c r="D73" s="189" t="s">
        <v>636</v>
      </c>
      <c r="E73" s="165">
        <v>45615</v>
      </c>
      <c r="F73" s="165">
        <v>45615</v>
      </c>
      <c r="G73" s="163" t="s">
        <v>7135</v>
      </c>
      <c r="H73" s="193" t="s">
        <v>6343</v>
      </c>
      <c r="I73" s="163"/>
      <c r="J73" s="288">
        <v>711713715716</v>
      </c>
      <c r="K73" s="164" t="s">
        <v>197</v>
      </c>
      <c r="L73" s="165">
        <v>45618</v>
      </c>
      <c r="M73" s="163"/>
      <c r="N73" s="163"/>
      <c r="O73" s="163"/>
      <c r="P73" s="163"/>
    </row>
    <row r="74" spans="1:16">
      <c r="A74" s="187">
        <v>65</v>
      </c>
      <c r="B74" s="188" t="s">
        <v>147</v>
      </c>
      <c r="C74" s="214" t="s">
        <v>3408</v>
      </c>
      <c r="D74" s="189" t="s">
        <v>637</v>
      </c>
      <c r="E74" s="165">
        <v>45617</v>
      </c>
      <c r="F74" s="165">
        <v>45617</v>
      </c>
      <c r="G74" s="163" t="s">
        <v>6289</v>
      </c>
      <c r="H74" s="193" t="s">
        <v>6290</v>
      </c>
      <c r="I74" s="163"/>
      <c r="J74" s="288">
        <v>707709710712714</v>
      </c>
      <c r="K74" s="164" t="s">
        <v>195</v>
      </c>
      <c r="L74" s="165">
        <v>45618</v>
      </c>
      <c r="M74" s="163"/>
      <c r="N74" s="163"/>
      <c r="O74" s="163"/>
      <c r="P74" s="163"/>
    </row>
    <row r="75" spans="1:16">
      <c r="A75" s="187">
        <v>66</v>
      </c>
      <c r="B75" s="188" t="s">
        <v>147</v>
      </c>
      <c r="C75" s="214" t="s">
        <v>7982</v>
      </c>
      <c r="D75" s="189" t="s">
        <v>638</v>
      </c>
      <c r="E75" s="165">
        <v>45617</v>
      </c>
      <c r="F75" s="165">
        <v>45617</v>
      </c>
      <c r="G75" s="163" t="s">
        <v>6289</v>
      </c>
      <c r="H75" s="193" t="s">
        <v>6290</v>
      </c>
      <c r="I75" s="163"/>
      <c r="J75" s="288">
        <v>613614615616</v>
      </c>
      <c r="K75" s="164" t="s">
        <v>195</v>
      </c>
      <c r="L75" s="165">
        <v>45618</v>
      </c>
      <c r="M75" s="163"/>
      <c r="N75" s="163"/>
      <c r="O75" s="163"/>
      <c r="P75" s="163"/>
    </row>
    <row r="76" spans="1:16">
      <c r="A76" s="187">
        <v>67</v>
      </c>
      <c r="B76" s="188" t="s">
        <v>147</v>
      </c>
      <c r="C76" s="214" t="s">
        <v>3408</v>
      </c>
      <c r="D76" s="189" t="s">
        <v>639</v>
      </c>
      <c r="E76" s="165">
        <v>45622</v>
      </c>
      <c r="F76" s="165">
        <v>45622</v>
      </c>
      <c r="G76" s="163" t="s">
        <v>7135</v>
      </c>
      <c r="H76" s="193" t="s">
        <v>6343</v>
      </c>
      <c r="I76" s="163"/>
      <c r="J76" s="288">
        <v>712714</v>
      </c>
      <c r="K76" s="164" t="s">
        <v>195</v>
      </c>
      <c r="L76" s="165">
        <v>45632</v>
      </c>
      <c r="M76" s="163"/>
      <c r="N76" s="163"/>
      <c r="O76" s="163"/>
      <c r="P76" s="163"/>
    </row>
    <row r="77" spans="1:16">
      <c r="A77" s="187">
        <v>68</v>
      </c>
      <c r="B77" s="188" t="s">
        <v>147</v>
      </c>
      <c r="C77" s="214" t="s">
        <v>3408</v>
      </c>
      <c r="D77" s="189" t="s">
        <v>640</v>
      </c>
      <c r="E77" s="165">
        <v>45622</v>
      </c>
      <c r="F77" s="165">
        <v>45622</v>
      </c>
      <c r="G77" s="163" t="s">
        <v>6289</v>
      </c>
      <c r="H77" s="193" t="s">
        <v>6290</v>
      </c>
      <c r="I77" s="163"/>
      <c r="J77" s="288">
        <v>705706708</v>
      </c>
      <c r="K77" s="164" t="s">
        <v>195</v>
      </c>
      <c r="L77" s="165">
        <v>45624</v>
      </c>
      <c r="M77" s="163"/>
      <c r="N77" s="163"/>
      <c r="O77" s="163"/>
      <c r="P77" s="163"/>
    </row>
    <row r="78" spans="1:16">
      <c r="A78" s="187">
        <v>69</v>
      </c>
      <c r="B78" s="188" t="s">
        <v>147</v>
      </c>
      <c r="C78" s="214" t="s">
        <v>3408</v>
      </c>
      <c r="D78" s="189" t="s">
        <v>641</v>
      </c>
      <c r="E78" s="165">
        <v>45623</v>
      </c>
      <c r="F78" s="165">
        <v>45623</v>
      </c>
      <c r="G78" s="163" t="s">
        <v>6289</v>
      </c>
      <c r="H78" s="193" t="s">
        <v>7990</v>
      </c>
      <c r="I78" s="163"/>
      <c r="J78" s="288">
        <v>701703</v>
      </c>
      <c r="K78" s="164" t="s">
        <v>195</v>
      </c>
      <c r="L78" s="165">
        <v>45624</v>
      </c>
      <c r="M78" s="163"/>
      <c r="N78" s="163"/>
      <c r="O78" s="163"/>
      <c r="P78" s="163"/>
    </row>
    <row r="79" spans="1:16">
      <c r="A79" s="187">
        <v>70</v>
      </c>
      <c r="B79" s="188" t="s">
        <v>147</v>
      </c>
      <c r="C79" s="214" t="s">
        <v>3408</v>
      </c>
      <c r="D79" s="189" t="s">
        <v>642</v>
      </c>
      <c r="E79" s="165">
        <v>45624</v>
      </c>
      <c r="F79" s="165">
        <v>45624</v>
      </c>
      <c r="G79" s="163" t="s">
        <v>6289</v>
      </c>
      <c r="H79" s="193" t="s">
        <v>7990</v>
      </c>
      <c r="I79" s="163"/>
      <c r="J79" s="288">
        <v>702704</v>
      </c>
      <c r="K79" s="164" t="s">
        <v>195</v>
      </c>
      <c r="L79" s="165">
        <v>45624</v>
      </c>
      <c r="M79" s="163"/>
      <c r="N79" s="163"/>
      <c r="O79" s="163"/>
      <c r="P79" s="163"/>
    </row>
    <row r="80" spans="1:16">
      <c r="A80" s="190"/>
      <c r="B80" s="188" t="s">
        <v>147</v>
      </c>
      <c r="C80" s="118" t="s">
        <v>3408</v>
      </c>
      <c r="D80" s="189" t="s">
        <v>7995</v>
      </c>
      <c r="E80" s="165">
        <v>45624</v>
      </c>
      <c r="F80" s="165">
        <v>45624</v>
      </c>
      <c r="G80" s="163" t="s">
        <v>7135</v>
      </c>
      <c r="H80" s="163" t="s">
        <v>6343</v>
      </c>
      <c r="I80" s="163"/>
      <c r="J80" s="203">
        <v>710</v>
      </c>
      <c r="K80" s="164" t="s">
        <v>195</v>
      </c>
      <c r="L80" s="165">
        <v>45632</v>
      </c>
      <c r="M80" s="163"/>
      <c r="N80" s="163"/>
      <c r="O80" s="163"/>
      <c r="P80" s="163"/>
    </row>
    <row r="81" spans="1:16 16384:16384">
      <c r="A81" s="187">
        <v>72</v>
      </c>
      <c r="B81" s="188" t="s">
        <v>147</v>
      </c>
      <c r="C81" s="158" t="s">
        <v>3408</v>
      </c>
      <c r="D81" s="189" t="s">
        <v>644</v>
      </c>
      <c r="E81" s="165">
        <v>45624</v>
      </c>
      <c r="F81" s="165">
        <v>45624</v>
      </c>
      <c r="G81" s="163" t="s">
        <v>7135</v>
      </c>
      <c r="H81" s="163" t="s">
        <v>6343</v>
      </c>
      <c r="I81" s="163"/>
      <c r="J81" s="288">
        <v>705707</v>
      </c>
      <c r="K81" s="164" t="s">
        <v>195</v>
      </c>
      <c r="L81" s="165">
        <v>45632</v>
      </c>
      <c r="M81" s="163"/>
      <c r="N81" s="163"/>
      <c r="O81" s="163"/>
      <c r="P81" s="163"/>
    </row>
    <row r="82" spans="1:16 16384:16384">
      <c r="A82" s="187">
        <v>73</v>
      </c>
      <c r="B82" s="188" t="s">
        <v>147</v>
      </c>
      <c r="C82" s="158" t="s">
        <v>3408</v>
      </c>
      <c r="D82" s="189" t="s">
        <v>645</v>
      </c>
      <c r="E82" s="165">
        <v>45625</v>
      </c>
      <c r="F82" s="165">
        <v>45625</v>
      </c>
      <c r="G82" s="163" t="s">
        <v>7135</v>
      </c>
      <c r="H82" s="163" t="s">
        <v>6343</v>
      </c>
      <c r="I82" s="163"/>
      <c r="J82" s="288">
        <v>701703709</v>
      </c>
      <c r="K82" s="164" t="s">
        <v>195</v>
      </c>
      <c r="L82" s="165">
        <v>45631</v>
      </c>
      <c r="M82" s="163"/>
      <c r="N82" s="163"/>
      <c r="O82" s="163"/>
      <c r="P82" s="163"/>
    </row>
    <row r="83" spans="1:16 16384:16384">
      <c r="A83" s="187">
        <v>74</v>
      </c>
      <c r="B83" s="188" t="s">
        <v>147</v>
      </c>
      <c r="C83" s="214" t="s">
        <v>3408</v>
      </c>
      <c r="D83" s="189" t="s">
        <v>646</v>
      </c>
      <c r="E83" s="165">
        <v>45629</v>
      </c>
      <c r="F83" s="165">
        <v>45629</v>
      </c>
      <c r="G83" s="163" t="s">
        <v>6289</v>
      </c>
      <c r="H83" s="163" t="s">
        <v>7990</v>
      </c>
      <c r="I83" s="163"/>
      <c r="J83" s="163" t="s">
        <v>8065</v>
      </c>
      <c r="K83" s="164" t="s">
        <v>195</v>
      </c>
      <c r="L83" s="165">
        <v>45630</v>
      </c>
      <c r="M83" s="163"/>
      <c r="N83" s="163"/>
      <c r="O83" s="163"/>
      <c r="P83" s="163"/>
    </row>
    <row r="84" spans="1:16 16384:16384">
      <c r="A84" s="187">
        <v>75</v>
      </c>
      <c r="B84" s="188" t="s">
        <v>147</v>
      </c>
      <c r="C84" s="214" t="s">
        <v>2800</v>
      </c>
      <c r="D84" s="189" t="s">
        <v>647</v>
      </c>
      <c r="E84" s="165">
        <v>45629</v>
      </c>
      <c r="F84" s="165">
        <v>45629</v>
      </c>
      <c r="G84" s="163" t="s">
        <v>6289</v>
      </c>
      <c r="H84" s="163" t="s">
        <v>7990</v>
      </c>
      <c r="I84" s="163"/>
      <c r="J84" s="163" t="s">
        <v>8065</v>
      </c>
      <c r="K84" s="164" t="s">
        <v>195</v>
      </c>
      <c r="L84" s="165">
        <v>45630</v>
      </c>
      <c r="M84" s="163"/>
      <c r="N84" s="163"/>
      <c r="O84" s="163"/>
      <c r="P84" s="163"/>
      <c r="XFD84" s="165">
        <v>45629</v>
      </c>
    </row>
    <row r="85" spans="1:16 16384:16384">
      <c r="A85" s="187">
        <v>76</v>
      </c>
      <c r="B85" s="188" t="s">
        <v>147</v>
      </c>
      <c r="C85" s="158" t="s">
        <v>3408</v>
      </c>
      <c r="D85" s="189" t="s">
        <v>648</v>
      </c>
      <c r="E85" s="165">
        <v>45629</v>
      </c>
      <c r="F85" s="165">
        <v>45629</v>
      </c>
      <c r="G85" s="163" t="s">
        <v>7135</v>
      </c>
      <c r="H85" s="163" t="s">
        <v>6343</v>
      </c>
      <c r="I85" s="163"/>
      <c r="J85" s="288">
        <v>702706</v>
      </c>
      <c r="K85" s="164" t="s">
        <v>195</v>
      </c>
      <c r="L85" s="165">
        <v>45630</v>
      </c>
      <c r="M85" s="163"/>
      <c r="N85" s="163"/>
      <c r="O85" s="163"/>
      <c r="P85" s="163"/>
    </row>
    <row r="86" spans="1:16 16384:16384">
      <c r="A86" s="187">
        <v>77</v>
      </c>
      <c r="B86" s="188" t="s">
        <v>147</v>
      </c>
      <c r="C86" s="158" t="s">
        <v>3408</v>
      </c>
      <c r="D86" s="189" t="s">
        <v>649</v>
      </c>
      <c r="E86" s="165">
        <v>45630</v>
      </c>
      <c r="F86" s="165">
        <v>45630</v>
      </c>
      <c r="G86" s="163" t="s">
        <v>7135</v>
      </c>
      <c r="H86" s="163" t="s">
        <v>6343</v>
      </c>
      <c r="I86" s="163"/>
      <c r="J86" s="203">
        <v>708</v>
      </c>
      <c r="K86" s="164" t="s">
        <v>195</v>
      </c>
      <c r="L86" s="165">
        <v>45631</v>
      </c>
      <c r="M86" s="163"/>
      <c r="N86" s="163"/>
      <c r="O86" s="163"/>
      <c r="P86" s="163"/>
    </row>
    <row r="87" spans="1:16 16384:16384">
      <c r="A87" s="187">
        <v>78</v>
      </c>
      <c r="B87" s="188" t="s">
        <v>147</v>
      </c>
      <c r="C87" s="158" t="s">
        <v>2800</v>
      </c>
      <c r="D87" s="189" t="s">
        <v>650</v>
      </c>
      <c r="E87" s="165">
        <v>45630</v>
      </c>
      <c r="F87" s="165">
        <v>45630</v>
      </c>
      <c r="G87" s="163" t="s">
        <v>7135</v>
      </c>
      <c r="H87" s="163" t="s">
        <v>6343</v>
      </c>
      <c r="I87" s="163"/>
      <c r="J87" s="288">
        <v>607609610612</v>
      </c>
      <c r="K87" s="164" t="s">
        <v>195</v>
      </c>
      <c r="L87" s="165">
        <v>45632</v>
      </c>
      <c r="M87" s="163"/>
      <c r="N87" s="163"/>
      <c r="O87" s="163"/>
      <c r="P87" s="163"/>
    </row>
    <row r="88" spans="1:16 16384:16384">
      <c r="A88" s="187">
        <v>79</v>
      </c>
      <c r="B88" s="188" t="s">
        <v>147</v>
      </c>
      <c r="C88" s="158" t="s">
        <v>2800</v>
      </c>
      <c r="D88" s="189" t="s">
        <v>651</v>
      </c>
      <c r="E88" s="165">
        <v>45631</v>
      </c>
      <c r="F88" s="165">
        <v>45631</v>
      </c>
      <c r="G88" s="163" t="s">
        <v>7135</v>
      </c>
      <c r="H88" s="163" t="s">
        <v>6343</v>
      </c>
      <c r="I88" s="163"/>
      <c r="J88" s="288">
        <v>614616</v>
      </c>
      <c r="K88" s="164" t="s">
        <v>195</v>
      </c>
      <c r="L88" s="165">
        <v>45633</v>
      </c>
      <c r="M88" s="163"/>
      <c r="N88" s="163"/>
      <c r="O88" s="163"/>
      <c r="P88" s="163"/>
    </row>
    <row r="89" spans="1:16 16384:16384">
      <c r="A89" s="187">
        <v>80</v>
      </c>
      <c r="B89" s="188" t="s">
        <v>147</v>
      </c>
      <c r="C89" s="158" t="s">
        <v>2800</v>
      </c>
      <c r="D89" s="189" t="s">
        <v>652</v>
      </c>
      <c r="E89" s="165">
        <v>45635</v>
      </c>
      <c r="F89" s="165">
        <v>45635</v>
      </c>
      <c r="G89" s="163" t="s">
        <v>7135</v>
      </c>
      <c r="H89" s="163" t="s">
        <v>6343</v>
      </c>
      <c r="I89" s="163"/>
      <c r="J89" s="203"/>
      <c r="K89" s="164" t="s">
        <v>197</v>
      </c>
      <c r="L89" s="165">
        <v>45636</v>
      </c>
      <c r="M89" s="163"/>
      <c r="N89" s="163"/>
      <c r="O89" s="163"/>
      <c r="P89" s="163"/>
    </row>
    <row r="90" spans="1:16 16384:16384">
      <c r="A90" s="187">
        <v>81</v>
      </c>
      <c r="B90" s="188" t="s">
        <v>147</v>
      </c>
      <c r="C90" s="158" t="s">
        <v>3408</v>
      </c>
      <c r="D90" s="189" t="s">
        <v>653</v>
      </c>
      <c r="E90" s="165">
        <v>45635</v>
      </c>
      <c r="F90" s="165">
        <v>45635</v>
      </c>
      <c r="G90" s="163" t="s">
        <v>7135</v>
      </c>
      <c r="H90" s="163" t="s">
        <v>6343</v>
      </c>
      <c r="I90" s="163"/>
      <c r="J90" s="203" t="s">
        <v>8065</v>
      </c>
      <c r="K90" s="164" t="s">
        <v>197</v>
      </c>
      <c r="L90" s="165">
        <v>45636</v>
      </c>
      <c r="M90" s="163"/>
      <c r="N90" s="163"/>
      <c r="O90" s="163"/>
      <c r="P90" s="163"/>
    </row>
    <row r="91" spans="1:16 16384:16384">
      <c r="A91" s="187">
        <v>82</v>
      </c>
      <c r="B91" s="188" t="s">
        <v>147</v>
      </c>
      <c r="C91" s="158" t="s">
        <v>3440</v>
      </c>
      <c r="D91" s="189" t="s">
        <v>654</v>
      </c>
      <c r="E91" s="165">
        <v>45633</v>
      </c>
      <c r="F91" s="165">
        <v>45633</v>
      </c>
      <c r="G91" s="163" t="s">
        <v>6289</v>
      </c>
      <c r="H91" s="163" t="s">
        <v>7990</v>
      </c>
      <c r="I91" s="163"/>
      <c r="J91" s="288">
        <v>801802803804806</v>
      </c>
      <c r="K91" s="164" t="s">
        <v>195</v>
      </c>
      <c r="L91" s="165">
        <v>45633</v>
      </c>
      <c r="M91" s="163"/>
      <c r="N91" s="163"/>
      <c r="O91" s="163"/>
      <c r="P91" s="163"/>
    </row>
    <row r="92" spans="1:16 16384:16384">
      <c r="A92" s="187">
        <v>83</v>
      </c>
      <c r="B92" s="188" t="s">
        <v>147</v>
      </c>
      <c r="C92" s="158" t="s">
        <v>3440</v>
      </c>
      <c r="D92" s="189" t="s">
        <v>655</v>
      </c>
      <c r="E92" s="165">
        <v>45639</v>
      </c>
      <c r="F92" s="165">
        <v>45639</v>
      </c>
      <c r="G92" s="163" t="s">
        <v>6289</v>
      </c>
      <c r="H92" s="163" t="s">
        <v>7990</v>
      </c>
      <c r="I92" s="163"/>
      <c r="J92" s="203">
        <v>808</v>
      </c>
      <c r="K92" s="164" t="s">
        <v>195</v>
      </c>
      <c r="L92" s="165">
        <v>45642</v>
      </c>
      <c r="M92" s="163"/>
      <c r="N92" s="163"/>
      <c r="O92" s="163"/>
      <c r="P92" s="163"/>
    </row>
    <row r="93" spans="1:16 16384:16384">
      <c r="A93" s="187">
        <v>84</v>
      </c>
      <c r="B93" s="188" t="s">
        <v>147</v>
      </c>
      <c r="C93" s="214" t="s">
        <v>3641</v>
      </c>
      <c r="D93" s="189" t="s">
        <v>656</v>
      </c>
      <c r="E93" s="165">
        <v>45639</v>
      </c>
      <c r="F93" s="165">
        <v>45639</v>
      </c>
      <c r="G93" s="163" t="s">
        <v>6289</v>
      </c>
      <c r="H93" s="163" t="s">
        <v>7990</v>
      </c>
      <c r="I93" s="163"/>
      <c r="J93" s="203">
        <v>916</v>
      </c>
      <c r="K93" s="164" t="s">
        <v>195</v>
      </c>
      <c r="L93" s="165">
        <v>45642</v>
      </c>
      <c r="M93" s="163"/>
      <c r="N93" s="163"/>
      <c r="O93" s="163"/>
      <c r="P93" s="163"/>
    </row>
    <row r="94" spans="1:16 16384:16384">
      <c r="A94" s="187">
        <v>85</v>
      </c>
      <c r="B94" s="188" t="s">
        <v>147</v>
      </c>
      <c r="C94" s="158" t="s">
        <v>3408</v>
      </c>
      <c r="D94" s="189" t="s">
        <v>657</v>
      </c>
      <c r="E94" s="165">
        <v>45652</v>
      </c>
      <c r="F94" s="165">
        <v>45652</v>
      </c>
      <c r="G94" s="163" t="s">
        <v>7135</v>
      </c>
      <c r="H94" s="163" t="s">
        <v>6343</v>
      </c>
      <c r="I94" s="163"/>
      <c r="J94" s="203">
        <v>704</v>
      </c>
      <c r="K94" s="164" t="s">
        <v>298</v>
      </c>
      <c r="L94" s="165">
        <v>45657</v>
      </c>
      <c r="M94" s="163"/>
      <c r="N94" s="163"/>
      <c r="O94" s="163"/>
      <c r="P94" s="163"/>
    </row>
    <row r="95" spans="1:16 16384:16384">
      <c r="A95" s="187">
        <v>86</v>
      </c>
      <c r="B95" s="188" t="s">
        <v>147</v>
      </c>
      <c r="C95" s="158" t="s">
        <v>3440</v>
      </c>
      <c r="D95" s="190" t="s">
        <v>658</v>
      </c>
      <c r="E95" s="165">
        <v>45700</v>
      </c>
      <c r="F95" s="165">
        <v>45700</v>
      </c>
      <c r="G95" s="181" t="s">
        <v>7135</v>
      </c>
      <c r="H95" s="181" t="s">
        <v>6343</v>
      </c>
      <c r="I95" s="181"/>
      <c r="J95" s="294">
        <v>804806</v>
      </c>
      <c r="K95" s="173" t="s">
        <v>195</v>
      </c>
      <c r="L95" s="165">
        <v>45716</v>
      </c>
      <c r="M95" s="163"/>
      <c r="N95" s="163"/>
      <c r="O95" s="163"/>
      <c r="P95" s="163"/>
    </row>
    <row r="96" spans="1:16 16384:16384">
      <c r="A96" s="187">
        <v>87</v>
      </c>
      <c r="B96" s="188" t="s">
        <v>147</v>
      </c>
      <c r="C96" s="295">
        <v>45640</v>
      </c>
      <c r="D96" s="190" t="s">
        <v>659</v>
      </c>
      <c r="E96" s="170">
        <v>45640</v>
      </c>
      <c r="F96" s="170">
        <v>45642</v>
      </c>
      <c r="G96" s="181" t="s">
        <v>7135</v>
      </c>
      <c r="H96" s="181" t="s">
        <v>8207</v>
      </c>
      <c r="I96" s="181"/>
      <c r="J96" s="294">
        <v>810812814816</v>
      </c>
      <c r="K96" s="173" t="s">
        <v>195</v>
      </c>
      <c r="L96" s="165">
        <v>45642</v>
      </c>
      <c r="M96" s="163"/>
      <c r="N96" s="163"/>
      <c r="O96" s="163"/>
      <c r="P96" s="163"/>
    </row>
    <row r="97" spans="1:16">
      <c r="A97" s="187">
        <v>88</v>
      </c>
      <c r="B97" s="188" t="s">
        <v>147</v>
      </c>
      <c r="C97" s="158" t="s">
        <v>3440</v>
      </c>
      <c r="D97" s="189" t="s">
        <v>660</v>
      </c>
      <c r="E97" s="165">
        <v>45700</v>
      </c>
      <c r="F97" s="165">
        <v>45700</v>
      </c>
      <c r="G97" s="163" t="s">
        <v>8196</v>
      </c>
      <c r="H97" s="163" t="s">
        <v>6343</v>
      </c>
      <c r="I97" s="163"/>
      <c r="J97" s="288">
        <v>801802</v>
      </c>
      <c r="K97" s="173" t="s">
        <v>195</v>
      </c>
      <c r="L97" s="165">
        <v>45716</v>
      </c>
      <c r="M97" s="163"/>
      <c r="N97" s="163"/>
      <c r="O97" s="163"/>
      <c r="P97" s="163"/>
    </row>
    <row r="98" spans="1:16">
      <c r="A98" s="187">
        <v>89</v>
      </c>
      <c r="B98" s="157" t="s">
        <v>150</v>
      </c>
      <c r="C98" s="158" t="s">
        <v>3440</v>
      </c>
      <c r="D98" s="189" t="s">
        <v>661</v>
      </c>
      <c r="E98" s="165">
        <v>45664</v>
      </c>
      <c r="F98" s="165">
        <v>45664</v>
      </c>
      <c r="G98" s="163" t="s">
        <v>8196</v>
      </c>
      <c r="H98" s="163" t="s">
        <v>6343</v>
      </c>
      <c r="I98" s="163"/>
      <c r="J98" s="203">
        <v>808</v>
      </c>
      <c r="K98" s="164" t="s">
        <v>195</v>
      </c>
      <c r="L98" s="165">
        <v>45716</v>
      </c>
      <c r="M98" s="163"/>
      <c r="N98" s="163"/>
      <c r="O98" s="163"/>
      <c r="P98" s="163"/>
    </row>
    <row r="99" spans="1:16">
      <c r="A99" s="187">
        <v>90</v>
      </c>
      <c r="B99" s="157" t="s">
        <v>150</v>
      </c>
      <c r="C99" s="158" t="s">
        <v>2800</v>
      </c>
      <c r="D99" s="189" t="s">
        <v>662</v>
      </c>
      <c r="E99" s="165">
        <v>45688</v>
      </c>
      <c r="F99" s="165">
        <v>45688</v>
      </c>
      <c r="G99" s="163" t="s">
        <v>8196</v>
      </c>
      <c r="H99" s="163" t="s">
        <v>6343</v>
      </c>
      <c r="I99" s="163"/>
      <c r="J99" s="203">
        <v>611</v>
      </c>
      <c r="K99" s="164" t="s">
        <v>195</v>
      </c>
      <c r="L99" s="165">
        <v>45716</v>
      </c>
      <c r="M99" s="163"/>
      <c r="N99" s="163"/>
      <c r="O99" s="163"/>
      <c r="P99" s="163"/>
    </row>
    <row r="100" spans="1:16">
      <c r="A100" s="187">
        <v>91</v>
      </c>
      <c r="B100" s="157" t="s">
        <v>150</v>
      </c>
      <c r="C100" s="158" t="s">
        <v>3641</v>
      </c>
      <c r="D100" s="189" t="s">
        <v>663</v>
      </c>
      <c r="E100" s="165">
        <v>45652</v>
      </c>
      <c r="F100" s="165">
        <v>45652</v>
      </c>
      <c r="G100" s="163" t="s">
        <v>8196</v>
      </c>
      <c r="H100" s="163"/>
      <c r="I100" s="163"/>
      <c r="J100" s="203">
        <v>916</v>
      </c>
      <c r="K100" s="164" t="s">
        <v>298</v>
      </c>
      <c r="L100" s="165">
        <v>45657</v>
      </c>
      <c r="M100" s="163"/>
      <c r="N100" s="163"/>
      <c r="O100" s="163"/>
      <c r="P100" s="163"/>
    </row>
    <row r="101" spans="1:16">
      <c r="A101" s="187">
        <v>92</v>
      </c>
      <c r="B101" s="157" t="s">
        <v>150</v>
      </c>
      <c r="C101" s="158" t="s">
        <v>3440</v>
      </c>
      <c r="D101" s="189" t="s">
        <v>664</v>
      </c>
      <c r="E101" s="165">
        <v>45649</v>
      </c>
      <c r="F101" s="165">
        <v>45649</v>
      </c>
      <c r="G101" s="163" t="s">
        <v>8079</v>
      </c>
      <c r="H101" s="163" t="s">
        <v>7990</v>
      </c>
      <c r="I101" s="163"/>
      <c r="J101" s="203">
        <v>805</v>
      </c>
      <c r="K101" s="164" t="s">
        <v>298</v>
      </c>
      <c r="L101" s="165">
        <v>45657</v>
      </c>
      <c r="M101" s="163"/>
      <c r="N101" s="163"/>
      <c r="O101" s="163"/>
      <c r="P101" s="163"/>
    </row>
    <row r="102" spans="1:16">
      <c r="A102" s="187">
        <v>93</v>
      </c>
      <c r="B102" s="157" t="s">
        <v>150</v>
      </c>
      <c r="C102" s="158" t="s">
        <v>3641</v>
      </c>
      <c r="D102" s="189" t="s">
        <v>665</v>
      </c>
      <c r="E102" s="165">
        <v>45649</v>
      </c>
      <c r="F102" s="165">
        <v>45649</v>
      </c>
      <c r="G102" s="163" t="s">
        <v>8079</v>
      </c>
      <c r="H102" s="163" t="s">
        <v>7990</v>
      </c>
      <c r="I102" s="163"/>
      <c r="J102" s="288">
        <v>912914</v>
      </c>
      <c r="K102" s="164" t="s">
        <v>195</v>
      </c>
      <c r="L102" s="165">
        <v>45650</v>
      </c>
      <c r="M102" s="163"/>
      <c r="N102" s="163"/>
      <c r="O102" s="163"/>
      <c r="P102" s="163"/>
    </row>
    <row r="103" spans="1:16">
      <c r="A103" s="187">
        <v>94</v>
      </c>
      <c r="B103" s="157" t="s">
        <v>150</v>
      </c>
      <c r="C103" s="158" t="s">
        <v>3440</v>
      </c>
      <c r="D103" s="189" t="s">
        <v>666</v>
      </c>
      <c r="E103" s="165">
        <v>45652</v>
      </c>
      <c r="F103" s="165">
        <v>45652</v>
      </c>
      <c r="G103" s="163" t="s">
        <v>8079</v>
      </c>
      <c r="H103" s="163" t="s">
        <v>8313</v>
      </c>
      <c r="I103" s="163"/>
      <c r="J103" s="203">
        <v>815</v>
      </c>
      <c r="K103" s="164" t="s">
        <v>197</v>
      </c>
      <c r="L103" s="165">
        <v>45657</v>
      </c>
      <c r="M103" s="163"/>
      <c r="N103" s="163"/>
      <c r="O103" s="163"/>
      <c r="P103" s="163"/>
    </row>
    <row r="104" spans="1:16">
      <c r="A104" s="187">
        <v>95</v>
      </c>
      <c r="B104" s="157" t="s">
        <v>150</v>
      </c>
      <c r="C104" s="158" t="s">
        <v>3641</v>
      </c>
      <c r="D104" s="189" t="s">
        <v>667</v>
      </c>
      <c r="E104" s="165">
        <v>45652</v>
      </c>
      <c r="F104" s="165">
        <v>45652</v>
      </c>
      <c r="G104" s="163" t="s">
        <v>8079</v>
      </c>
      <c r="H104" s="163" t="s">
        <v>8313</v>
      </c>
      <c r="I104" s="163"/>
      <c r="J104" s="203">
        <v>910</v>
      </c>
      <c r="K104" s="164" t="s">
        <v>298</v>
      </c>
      <c r="L104" s="165">
        <v>45657</v>
      </c>
      <c r="M104" s="163"/>
      <c r="N104" s="163"/>
      <c r="O104" s="163"/>
      <c r="P104" s="163"/>
    </row>
    <row r="105" spans="1:16">
      <c r="A105" s="187">
        <v>96</v>
      </c>
      <c r="B105" s="157" t="s">
        <v>150</v>
      </c>
      <c r="C105" s="158" t="s">
        <v>3440</v>
      </c>
      <c r="D105" s="189" t="s">
        <v>668</v>
      </c>
      <c r="E105" s="165">
        <v>45664</v>
      </c>
      <c r="F105" s="165">
        <v>45664</v>
      </c>
      <c r="G105" s="163" t="s">
        <v>7135</v>
      </c>
      <c r="H105" s="163" t="s">
        <v>6343</v>
      </c>
      <c r="I105" s="163"/>
      <c r="J105" s="288">
        <v>803</v>
      </c>
      <c r="K105" s="164" t="s">
        <v>195</v>
      </c>
      <c r="L105" s="165">
        <v>45716</v>
      </c>
      <c r="M105" s="163"/>
      <c r="N105" s="163"/>
      <c r="O105" s="163"/>
      <c r="P105" s="163"/>
    </row>
    <row r="106" spans="1:16">
      <c r="A106" s="187">
        <v>97</v>
      </c>
      <c r="B106" s="157" t="s">
        <v>150</v>
      </c>
      <c r="C106" s="158" t="s">
        <v>3641</v>
      </c>
      <c r="D106" s="189" t="s">
        <v>669</v>
      </c>
      <c r="E106" s="165">
        <v>45656</v>
      </c>
      <c r="F106" s="165">
        <v>45656</v>
      </c>
      <c r="G106" s="163" t="s">
        <v>8079</v>
      </c>
      <c r="H106" s="163" t="s">
        <v>7990</v>
      </c>
      <c r="I106" s="163"/>
      <c r="J106" s="203">
        <v>915</v>
      </c>
      <c r="K106" s="164" t="s">
        <v>197</v>
      </c>
      <c r="L106" s="165">
        <v>45657</v>
      </c>
      <c r="M106" s="163"/>
      <c r="N106" s="163"/>
      <c r="O106" s="163"/>
      <c r="P106" s="163"/>
    </row>
    <row r="107" spans="1:16">
      <c r="A107" s="187">
        <v>98</v>
      </c>
      <c r="B107" s="157" t="s">
        <v>150</v>
      </c>
      <c r="C107" s="158" t="s">
        <v>3641</v>
      </c>
      <c r="D107" s="189" t="s">
        <v>670</v>
      </c>
      <c r="E107" s="165">
        <v>45658</v>
      </c>
      <c r="F107" s="165">
        <v>45658</v>
      </c>
      <c r="G107" s="163" t="s">
        <v>7135</v>
      </c>
      <c r="H107" s="163" t="s">
        <v>6343</v>
      </c>
      <c r="I107" s="163"/>
      <c r="J107" s="288">
        <v>910912914</v>
      </c>
      <c r="K107" s="164" t="s">
        <v>459</v>
      </c>
      <c r="L107" s="164"/>
      <c r="M107" s="163"/>
      <c r="N107" s="163"/>
      <c r="O107" s="163"/>
      <c r="P107" s="163"/>
    </row>
    <row r="108" spans="1:16">
      <c r="A108" s="187">
        <v>99</v>
      </c>
      <c r="B108" s="157" t="s">
        <v>150</v>
      </c>
      <c r="C108" s="158" t="s">
        <v>3440</v>
      </c>
      <c r="D108" s="189" t="s">
        <v>671</v>
      </c>
      <c r="E108" s="165">
        <v>45658</v>
      </c>
      <c r="F108" s="165">
        <v>45658</v>
      </c>
      <c r="G108" s="163" t="s">
        <v>7135</v>
      </c>
      <c r="H108" s="163" t="s">
        <v>6343</v>
      </c>
      <c r="I108" s="163"/>
      <c r="J108" s="288">
        <v>810812814</v>
      </c>
      <c r="K108" s="164" t="s">
        <v>459</v>
      </c>
      <c r="L108" s="165"/>
      <c r="M108" s="163"/>
      <c r="N108" s="163"/>
      <c r="O108" s="163"/>
      <c r="P108" s="163"/>
    </row>
    <row r="109" spans="1:16">
      <c r="A109" s="187">
        <v>100</v>
      </c>
      <c r="B109" s="157" t="s">
        <v>150</v>
      </c>
      <c r="C109" s="158" t="s">
        <v>3440</v>
      </c>
      <c r="D109" s="189" t="s">
        <v>672</v>
      </c>
      <c r="E109" s="165">
        <v>45658</v>
      </c>
      <c r="F109" s="165">
        <v>45658</v>
      </c>
      <c r="G109" s="163" t="s">
        <v>7135</v>
      </c>
      <c r="H109" s="163" t="s">
        <v>6343</v>
      </c>
      <c r="I109" s="163"/>
      <c r="J109" s="288">
        <v>815816</v>
      </c>
      <c r="K109" s="164" t="s">
        <v>459</v>
      </c>
      <c r="L109" s="164"/>
      <c r="M109" s="163"/>
      <c r="N109" s="163"/>
      <c r="O109" s="163"/>
      <c r="P109" s="163"/>
    </row>
    <row r="110" spans="1:16">
      <c r="A110" s="187">
        <v>101</v>
      </c>
      <c r="B110" s="157" t="s">
        <v>150</v>
      </c>
      <c r="C110" s="158" t="s">
        <v>29</v>
      </c>
      <c r="D110" s="189" t="s">
        <v>673</v>
      </c>
      <c r="E110" s="165"/>
      <c r="F110" s="165"/>
      <c r="G110" s="163"/>
      <c r="H110" s="163"/>
      <c r="I110" s="163"/>
      <c r="J110" s="163"/>
      <c r="K110" s="164"/>
      <c r="L110" s="165"/>
      <c r="M110" s="163"/>
      <c r="N110" s="163"/>
      <c r="O110" s="163"/>
      <c r="P110" s="163"/>
    </row>
    <row r="111" spans="1:16">
      <c r="A111" s="187">
        <v>102</v>
      </c>
      <c r="B111" s="157" t="s">
        <v>150</v>
      </c>
      <c r="C111" s="158" t="s">
        <v>29</v>
      </c>
      <c r="D111" s="189" t="s">
        <v>674</v>
      </c>
      <c r="E111" s="164"/>
      <c r="F111" s="164"/>
      <c r="G111" s="163"/>
      <c r="H111" s="163"/>
      <c r="I111" s="163"/>
      <c r="J111" s="163"/>
      <c r="K111" s="164"/>
      <c r="L111" s="164"/>
      <c r="M111" s="163"/>
      <c r="N111" s="163"/>
      <c r="O111" s="163"/>
      <c r="P111" s="163"/>
    </row>
    <row r="112" spans="1:16">
      <c r="A112" s="190">
        <v>103</v>
      </c>
      <c r="B112" s="224" t="s">
        <v>150</v>
      </c>
      <c r="C112" s="118" t="s">
        <v>3641</v>
      </c>
      <c r="D112" s="189" t="s">
        <v>675</v>
      </c>
      <c r="E112" s="165">
        <v>45658</v>
      </c>
      <c r="F112" s="165">
        <v>45659</v>
      </c>
      <c r="G112" s="163" t="s">
        <v>6289</v>
      </c>
      <c r="H112" s="163" t="s">
        <v>7990</v>
      </c>
      <c r="I112" s="163"/>
      <c r="J112" s="203">
        <v>910</v>
      </c>
      <c r="K112" s="164" t="s">
        <v>195</v>
      </c>
      <c r="L112" s="165">
        <v>45662</v>
      </c>
      <c r="M112" s="163"/>
      <c r="N112" s="163"/>
      <c r="O112" s="163"/>
      <c r="P112" s="163"/>
    </row>
    <row r="113" spans="1:16">
      <c r="A113" s="190">
        <v>104</v>
      </c>
      <c r="B113" s="224" t="s">
        <v>150</v>
      </c>
      <c r="C113" s="118" t="s">
        <v>3440</v>
      </c>
      <c r="D113" s="189" t="s">
        <v>676</v>
      </c>
      <c r="E113" s="165">
        <v>45660</v>
      </c>
      <c r="F113" s="165">
        <v>45660</v>
      </c>
      <c r="G113" s="163" t="s">
        <v>6289</v>
      </c>
      <c r="H113" s="163" t="s">
        <v>8207</v>
      </c>
      <c r="I113" s="163"/>
      <c r="J113" s="203">
        <v>805</v>
      </c>
      <c r="K113" s="164" t="s">
        <v>195</v>
      </c>
      <c r="L113" s="165">
        <v>45662</v>
      </c>
      <c r="M113" s="163"/>
      <c r="N113" s="163"/>
      <c r="O113" s="163"/>
      <c r="P113" s="163"/>
    </row>
    <row r="114" spans="1:16">
      <c r="A114" s="190">
        <v>105</v>
      </c>
      <c r="B114" s="224" t="s">
        <v>150</v>
      </c>
      <c r="C114" s="118" t="s">
        <v>3641</v>
      </c>
      <c r="D114" s="189" t="s">
        <v>677</v>
      </c>
      <c r="E114" s="165">
        <v>45705</v>
      </c>
      <c r="F114" s="165">
        <v>45705</v>
      </c>
      <c r="G114" s="163" t="s">
        <v>7135</v>
      </c>
      <c r="H114" s="163" t="s">
        <v>6343</v>
      </c>
      <c r="I114" s="163"/>
      <c r="J114" s="203">
        <v>916</v>
      </c>
      <c r="K114" s="164" t="s">
        <v>195</v>
      </c>
      <c r="L114" s="165">
        <v>45716</v>
      </c>
      <c r="M114" s="163"/>
      <c r="N114" s="163"/>
      <c r="O114" s="163"/>
      <c r="P114" s="163"/>
    </row>
    <row r="115" spans="1:16">
      <c r="A115" s="190">
        <v>106</v>
      </c>
      <c r="B115" s="224" t="s">
        <v>150</v>
      </c>
      <c r="C115" s="118" t="s">
        <v>3408</v>
      </c>
      <c r="D115" s="189" t="s">
        <v>678</v>
      </c>
      <c r="E115" s="165">
        <v>45660</v>
      </c>
      <c r="F115" s="165">
        <v>45660</v>
      </c>
      <c r="G115" s="163" t="s">
        <v>7135</v>
      </c>
      <c r="H115" s="163" t="s">
        <v>6343</v>
      </c>
      <c r="I115" s="163"/>
      <c r="J115" s="203">
        <v>704</v>
      </c>
      <c r="K115" s="164" t="s">
        <v>197</v>
      </c>
      <c r="L115" s="165">
        <v>45662</v>
      </c>
      <c r="M115" s="163"/>
      <c r="N115" s="163"/>
      <c r="O115" s="163"/>
      <c r="P115" s="163"/>
    </row>
    <row r="116" spans="1:16">
      <c r="A116" s="190">
        <v>107</v>
      </c>
      <c r="B116" s="224" t="s">
        <v>150</v>
      </c>
      <c r="C116" s="118" t="s">
        <v>3440</v>
      </c>
      <c r="D116" s="189" t="s">
        <v>679</v>
      </c>
      <c r="E116" s="165">
        <v>45664</v>
      </c>
      <c r="F116" s="165">
        <v>45664</v>
      </c>
      <c r="G116" s="163" t="s">
        <v>6289</v>
      </c>
      <c r="H116" s="163" t="s">
        <v>6290</v>
      </c>
      <c r="I116" s="163"/>
      <c r="J116" s="288">
        <v>807809811813</v>
      </c>
      <c r="K116" s="164" t="s">
        <v>197</v>
      </c>
      <c r="L116" s="165">
        <v>45666</v>
      </c>
      <c r="M116" s="163"/>
      <c r="N116" s="163"/>
      <c r="O116" s="163"/>
      <c r="P116" s="163"/>
    </row>
    <row r="117" spans="1:16">
      <c r="A117" s="187">
        <v>108</v>
      </c>
      <c r="B117" s="160" t="s">
        <v>150</v>
      </c>
      <c r="C117" s="189" t="s">
        <v>29</v>
      </c>
      <c r="D117" s="189" t="s">
        <v>680</v>
      </c>
      <c r="E117" s="165"/>
      <c r="F117" s="165"/>
      <c r="G117" s="163"/>
      <c r="H117" s="163"/>
      <c r="I117" s="163"/>
      <c r="J117" s="163"/>
      <c r="K117" s="164"/>
      <c r="L117" s="165"/>
      <c r="M117" s="163"/>
      <c r="N117" s="163"/>
      <c r="O117" s="163"/>
      <c r="P117" s="163"/>
    </row>
    <row r="118" spans="1:16">
      <c r="A118" s="190">
        <v>109</v>
      </c>
      <c r="B118" s="224" t="s">
        <v>150</v>
      </c>
      <c r="C118" s="118" t="s">
        <v>29</v>
      </c>
      <c r="D118" s="189" t="s">
        <v>681</v>
      </c>
      <c r="E118" s="165"/>
      <c r="F118" s="165"/>
      <c r="G118" s="163"/>
      <c r="H118" s="163"/>
      <c r="I118" s="163"/>
      <c r="J118" s="163"/>
      <c r="K118" s="164"/>
      <c r="L118" s="165"/>
      <c r="M118" s="163"/>
      <c r="N118" s="163"/>
      <c r="O118" s="163"/>
      <c r="P118" s="163"/>
    </row>
    <row r="119" spans="1:16">
      <c r="A119" s="190">
        <v>110</v>
      </c>
      <c r="B119" s="224" t="s">
        <v>150</v>
      </c>
      <c r="C119" s="118" t="s">
        <v>3440</v>
      </c>
      <c r="D119" s="189" t="s">
        <v>682</v>
      </c>
      <c r="E119" s="165">
        <v>45664</v>
      </c>
      <c r="F119" s="165">
        <v>45664</v>
      </c>
      <c r="G119" s="163" t="s">
        <v>7135</v>
      </c>
      <c r="H119" s="163" t="s">
        <v>6343</v>
      </c>
      <c r="I119" s="163"/>
      <c r="J119" s="203">
        <v>808</v>
      </c>
      <c r="K119" s="164" t="s">
        <v>459</v>
      </c>
      <c r="L119" s="165"/>
      <c r="M119" s="163"/>
      <c r="N119" s="163"/>
      <c r="O119" s="163"/>
      <c r="P119" s="163"/>
    </row>
    <row r="120" spans="1:16">
      <c r="A120" s="190">
        <v>111</v>
      </c>
      <c r="B120" s="224" t="s">
        <v>150</v>
      </c>
      <c r="C120" s="118" t="s">
        <v>3440</v>
      </c>
      <c r="D120" s="189" t="s">
        <v>683</v>
      </c>
      <c r="E120" s="165">
        <v>45661</v>
      </c>
      <c r="F120" s="165">
        <v>45661</v>
      </c>
      <c r="G120" s="163" t="s">
        <v>7135</v>
      </c>
      <c r="H120" s="163" t="s">
        <v>6343</v>
      </c>
      <c r="I120" s="163"/>
      <c r="J120" s="203">
        <v>810</v>
      </c>
      <c r="K120" s="164" t="s">
        <v>197</v>
      </c>
      <c r="L120" s="165">
        <v>45663</v>
      </c>
      <c r="M120" s="163"/>
      <c r="N120" s="163"/>
      <c r="O120" s="163"/>
      <c r="P120" s="163"/>
    </row>
    <row r="121" spans="1:16">
      <c r="A121" s="190">
        <v>112</v>
      </c>
      <c r="B121" s="224" t="s">
        <v>150</v>
      </c>
      <c r="C121" s="118" t="s">
        <v>3440</v>
      </c>
      <c r="D121" s="189" t="s">
        <v>684</v>
      </c>
      <c r="E121" s="165">
        <v>45700</v>
      </c>
      <c r="F121" s="165">
        <v>45700</v>
      </c>
      <c r="G121" s="163" t="s">
        <v>7135</v>
      </c>
      <c r="H121" s="163" t="s">
        <v>6343</v>
      </c>
      <c r="I121" s="163"/>
      <c r="J121" s="203">
        <v>812</v>
      </c>
      <c r="K121" s="164" t="s">
        <v>195</v>
      </c>
      <c r="L121" s="165">
        <v>45716</v>
      </c>
      <c r="M121" s="163"/>
      <c r="N121" s="163"/>
      <c r="O121" s="163"/>
      <c r="P121" s="163"/>
    </row>
    <row r="122" spans="1:16">
      <c r="A122" s="187">
        <v>113</v>
      </c>
      <c r="B122" s="157" t="s">
        <v>150</v>
      </c>
      <c r="C122" s="158" t="s">
        <v>3440</v>
      </c>
      <c r="D122" s="189" t="s">
        <v>685</v>
      </c>
      <c r="E122" s="165">
        <v>45700</v>
      </c>
      <c r="F122" s="165">
        <v>45700</v>
      </c>
      <c r="G122" s="163" t="s">
        <v>7135</v>
      </c>
      <c r="H122" s="163" t="s">
        <v>6343</v>
      </c>
      <c r="I122" s="163"/>
      <c r="J122" s="203">
        <v>814</v>
      </c>
      <c r="K122" s="164" t="s">
        <v>195</v>
      </c>
      <c r="L122" s="165">
        <v>45716</v>
      </c>
      <c r="M122" s="163"/>
      <c r="N122" s="163"/>
      <c r="O122" s="163"/>
      <c r="P122" s="163"/>
    </row>
    <row r="123" spans="1:16">
      <c r="A123" s="187">
        <v>114</v>
      </c>
      <c r="B123" s="157" t="s">
        <v>150</v>
      </c>
      <c r="C123" s="158" t="s">
        <v>3440</v>
      </c>
      <c r="D123" s="189" t="s">
        <v>686</v>
      </c>
      <c r="E123" s="165">
        <v>45700</v>
      </c>
      <c r="F123" s="165">
        <v>45700</v>
      </c>
      <c r="G123" s="163" t="s">
        <v>7135</v>
      </c>
      <c r="H123" s="163" t="s">
        <v>6343</v>
      </c>
      <c r="I123" s="163"/>
      <c r="J123" s="203">
        <v>816</v>
      </c>
      <c r="K123" s="164" t="s">
        <v>195</v>
      </c>
      <c r="L123" s="165">
        <v>45716</v>
      </c>
      <c r="M123" s="163"/>
      <c r="N123" s="163"/>
      <c r="O123" s="163"/>
      <c r="P123" s="163"/>
    </row>
    <row r="124" spans="1:16">
      <c r="A124" s="190">
        <v>115</v>
      </c>
      <c r="B124" s="224" t="s">
        <v>150</v>
      </c>
      <c r="C124" s="118" t="s">
        <v>3641</v>
      </c>
      <c r="D124" s="189" t="s">
        <v>687</v>
      </c>
      <c r="E124" s="165">
        <v>45684</v>
      </c>
      <c r="F124" s="165">
        <v>45684</v>
      </c>
      <c r="G124" s="163" t="s">
        <v>7135</v>
      </c>
      <c r="H124" s="163" t="s">
        <v>6343</v>
      </c>
      <c r="I124" s="163"/>
      <c r="J124" s="203">
        <v>914</v>
      </c>
      <c r="K124" s="164" t="s">
        <v>195</v>
      </c>
      <c r="L124" s="165">
        <v>45716</v>
      </c>
      <c r="M124" s="163"/>
      <c r="N124" s="163"/>
      <c r="O124" s="163"/>
      <c r="P124" s="163"/>
    </row>
    <row r="125" spans="1:16">
      <c r="A125" s="190">
        <v>116</v>
      </c>
      <c r="B125" s="224" t="s">
        <v>150</v>
      </c>
      <c r="C125" s="118" t="s">
        <v>3641</v>
      </c>
      <c r="D125" s="189" t="s">
        <v>688</v>
      </c>
      <c r="E125" s="165">
        <v>45684</v>
      </c>
      <c r="F125" s="165">
        <v>45684</v>
      </c>
      <c r="G125" s="163" t="s">
        <v>7135</v>
      </c>
      <c r="H125" s="163" t="s">
        <v>6343</v>
      </c>
      <c r="I125" s="163"/>
      <c r="J125" s="203">
        <v>912</v>
      </c>
      <c r="K125" s="164" t="s">
        <v>195</v>
      </c>
      <c r="L125" s="165">
        <v>45716</v>
      </c>
      <c r="M125" s="163"/>
      <c r="N125" s="163"/>
      <c r="O125" s="163"/>
      <c r="P125" s="163"/>
    </row>
    <row r="126" spans="1:16">
      <c r="A126" s="190">
        <v>117</v>
      </c>
      <c r="B126" s="224" t="s">
        <v>150</v>
      </c>
      <c r="C126" s="118" t="s">
        <v>3641</v>
      </c>
      <c r="D126" s="189" t="s">
        <v>689</v>
      </c>
      <c r="E126" s="165">
        <v>45705</v>
      </c>
      <c r="F126" s="165">
        <v>45705</v>
      </c>
      <c r="G126" s="163" t="s">
        <v>7135</v>
      </c>
      <c r="H126" s="163" t="s">
        <v>6343</v>
      </c>
      <c r="I126" s="163"/>
      <c r="J126" s="203">
        <v>910</v>
      </c>
      <c r="K126" s="164" t="s">
        <v>195</v>
      </c>
      <c r="L126" s="165">
        <v>45716</v>
      </c>
      <c r="M126" s="163"/>
      <c r="N126" s="163"/>
      <c r="O126" s="163"/>
      <c r="P126" s="163"/>
    </row>
    <row r="127" spans="1:16">
      <c r="A127" s="190">
        <v>118</v>
      </c>
      <c r="B127" s="224" t="s">
        <v>150</v>
      </c>
      <c r="C127" s="118" t="s">
        <v>3641</v>
      </c>
      <c r="D127" s="189" t="s">
        <v>690</v>
      </c>
      <c r="E127" s="165">
        <v>45684</v>
      </c>
      <c r="F127" s="165">
        <v>45684</v>
      </c>
      <c r="G127" s="163" t="s">
        <v>7135</v>
      </c>
      <c r="H127" s="163" t="s">
        <v>6343</v>
      </c>
      <c r="I127" s="163"/>
      <c r="J127" s="203">
        <v>908</v>
      </c>
      <c r="K127" s="164" t="s">
        <v>195</v>
      </c>
      <c r="L127" s="165">
        <v>45716</v>
      </c>
      <c r="M127" s="163"/>
      <c r="N127" s="163"/>
      <c r="O127" s="163"/>
      <c r="P127" s="163"/>
    </row>
    <row r="128" spans="1:16">
      <c r="A128" s="187">
        <v>119</v>
      </c>
      <c r="B128" s="163" t="s">
        <v>150</v>
      </c>
      <c r="C128" s="164" t="s">
        <v>3641</v>
      </c>
      <c r="D128" s="189" t="s">
        <v>691</v>
      </c>
      <c r="E128" s="165">
        <v>45664</v>
      </c>
      <c r="F128" s="165">
        <v>45664</v>
      </c>
      <c r="G128" s="163" t="s">
        <v>6289</v>
      </c>
      <c r="H128" s="163" t="s">
        <v>6290</v>
      </c>
      <c r="I128" s="163"/>
      <c r="J128" s="288">
        <v>913915</v>
      </c>
      <c r="K128" s="164" t="s">
        <v>197</v>
      </c>
      <c r="L128" s="165">
        <v>45666</v>
      </c>
      <c r="M128" s="163"/>
      <c r="N128" s="163"/>
      <c r="O128" s="163"/>
      <c r="P128" s="163"/>
    </row>
    <row r="129" spans="1:16">
      <c r="A129" s="187">
        <v>120</v>
      </c>
      <c r="B129" s="163" t="s">
        <v>150</v>
      </c>
      <c r="C129" s="164" t="s">
        <v>7665</v>
      </c>
      <c r="D129" s="189" t="s">
        <v>692</v>
      </c>
      <c r="E129" s="165">
        <v>45666</v>
      </c>
      <c r="F129" s="165">
        <v>45667</v>
      </c>
      <c r="G129" s="163" t="s">
        <v>9214</v>
      </c>
      <c r="H129" s="163" t="s">
        <v>9215</v>
      </c>
      <c r="I129" s="163"/>
      <c r="J129" s="163" t="s">
        <v>9216</v>
      </c>
      <c r="K129" s="164" t="s">
        <v>298</v>
      </c>
      <c r="L129" s="165">
        <v>45667</v>
      </c>
      <c r="M129" s="163"/>
      <c r="N129" s="163"/>
      <c r="O129" s="163"/>
      <c r="P129" s="163"/>
    </row>
    <row r="130" spans="1:16">
      <c r="A130" s="187">
        <v>121</v>
      </c>
      <c r="B130" s="163" t="s">
        <v>150</v>
      </c>
      <c r="C130" s="164" t="s">
        <v>3440</v>
      </c>
      <c r="D130" s="189" t="s">
        <v>693</v>
      </c>
      <c r="E130" s="165">
        <v>45667</v>
      </c>
      <c r="F130" s="165">
        <v>45667</v>
      </c>
      <c r="G130" s="163" t="s">
        <v>7135</v>
      </c>
      <c r="H130" s="163" t="s">
        <v>9220</v>
      </c>
      <c r="I130" s="163"/>
      <c r="J130" s="203">
        <v>805</v>
      </c>
      <c r="K130" s="164" t="s">
        <v>195</v>
      </c>
      <c r="L130" s="165">
        <v>45716</v>
      </c>
      <c r="M130" s="163"/>
      <c r="N130" s="163"/>
      <c r="O130" s="163"/>
      <c r="P130" s="163"/>
    </row>
    <row r="131" spans="1:16">
      <c r="A131" s="187">
        <v>122</v>
      </c>
      <c r="B131" s="163" t="s">
        <v>150</v>
      </c>
      <c r="C131" s="164" t="s">
        <v>3440</v>
      </c>
      <c r="D131" s="189" t="s">
        <v>694</v>
      </c>
      <c r="E131" s="165">
        <v>45700</v>
      </c>
      <c r="F131" s="165">
        <v>45700</v>
      </c>
      <c r="G131" s="163" t="s">
        <v>7135</v>
      </c>
      <c r="H131" s="163" t="s">
        <v>6343</v>
      </c>
      <c r="I131" s="163"/>
      <c r="J131" s="203">
        <v>815</v>
      </c>
      <c r="K131" s="164" t="s">
        <v>195</v>
      </c>
      <c r="L131" s="165">
        <v>45716</v>
      </c>
      <c r="M131" s="163"/>
      <c r="N131" s="163"/>
      <c r="O131" s="163"/>
      <c r="P131" s="163"/>
    </row>
    <row r="132" spans="1:16">
      <c r="A132" s="190">
        <v>123</v>
      </c>
      <c r="B132" s="163" t="s">
        <v>150</v>
      </c>
      <c r="C132" s="164" t="s">
        <v>2800</v>
      </c>
      <c r="D132" s="189" t="s">
        <v>695</v>
      </c>
      <c r="E132" s="165">
        <v>45688</v>
      </c>
      <c r="F132" s="165">
        <v>45688</v>
      </c>
      <c r="G132" s="163" t="s">
        <v>7135</v>
      </c>
      <c r="H132" s="163" t="s">
        <v>6343</v>
      </c>
      <c r="I132" s="163"/>
      <c r="J132" s="288">
        <v>613615</v>
      </c>
      <c r="K132" s="164" t="s">
        <v>195</v>
      </c>
      <c r="L132" s="165">
        <v>45716</v>
      </c>
      <c r="M132" s="163"/>
      <c r="N132" s="163"/>
      <c r="O132" s="163"/>
      <c r="P132" s="163"/>
    </row>
    <row r="133" spans="1:16">
      <c r="A133" s="190">
        <v>124</v>
      </c>
      <c r="B133" s="163" t="s">
        <v>150</v>
      </c>
      <c r="C133" s="164" t="s">
        <v>3440</v>
      </c>
      <c r="D133" s="189" t="s">
        <v>696</v>
      </c>
      <c r="E133" s="165">
        <v>45677</v>
      </c>
      <c r="F133" s="165">
        <v>45677</v>
      </c>
      <c r="G133" s="163" t="s">
        <v>8079</v>
      </c>
      <c r="H133" s="163" t="s">
        <v>9522</v>
      </c>
      <c r="I133" s="163"/>
      <c r="J133" s="288">
        <v>807809</v>
      </c>
      <c r="K133" s="164" t="s">
        <v>459</v>
      </c>
      <c r="L133" s="165"/>
      <c r="M133" s="163"/>
      <c r="N133" s="163"/>
      <c r="O133" s="163"/>
      <c r="P133" s="163"/>
    </row>
    <row r="134" spans="1:16">
      <c r="A134" s="190">
        <v>125</v>
      </c>
      <c r="B134" s="163" t="s">
        <v>150</v>
      </c>
      <c r="C134" s="164" t="s">
        <v>152</v>
      </c>
      <c r="D134" s="189" t="s">
        <v>697</v>
      </c>
      <c r="E134" s="165"/>
      <c r="F134" s="165"/>
      <c r="G134" s="163"/>
      <c r="H134" s="163"/>
      <c r="I134" s="163"/>
      <c r="J134" s="203"/>
      <c r="K134" s="164"/>
      <c r="L134" s="165"/>
      <c r="M134" s="163"/>
      <c r="N134" s="163"/>
      <c r="O134" s="163"/>
      <c r="P134" s="163"/>
    </row>
    <row r="135" spans="1:16">
      <c r="A135" s="190">
        <v>126</v>
      </c>
      <c r="B135" s="163" t="s">
        <v>150</v>
      </c>
      <c r="C135" s="164" t="s">
        <v>3641</v>
      </c>
      <c r="D135" s="189" t="s">
        <v>698</v>
      </c>
      <c r="E135" s="165">
        <v>45677</v>
      </c>
      <c r="F135" s="165">
        <v>45677</v>
      </c>
      <c r="G135" s="163" t="s">
        <v>6289</v>
      </c>
      <c r="H135" s="163" t="s">
        <v>9522</v>
      </c>
      <c r="I135" s="163"/>
      <c r="J135" s="288">
        <v>901902903</v>
      </c>
      <c r="K135" s="164" t="s">
        <v>195</v>
      </c>
      <c r="L135" s="165">
        <v>45679</v>
      </c>
      <c r="M135" s="163"/>
      <c r="N135" s="163"/>
      <c r="O135" s="163"/>
      <c r="P135" s="163"/>
    </row>
    <row r="136" spans="1:16">
      <c r="A136" s="190">
        <v>127</v>
      </c>
      <c r="B136" s="163" t="s">
        <v>150</v>
      </c>
      <c r="C136" s="164" t="s">
        <v>3641</v>
      </c>
      <c r="D136" s="189" t="s">
        <v>699</v>
      </c>
      <c r="E136" s="165">
        <v>45677</v>
      </c>
      <c r="F136" s="165">
        <v>45677</v>
      </c>
      <c r="G136" s="163" t="s">
        <v>6289</v>
      </c>
      <c r="H136" s="163" t="s">
        <v>9535</v>
      </c>
      <c r="I136" s="163"/>
      <c r="J136" s="288">
        <v>904906911</v>
      </c>
      <c r="K136" s="164" t="s">
        <v>195</v>
      </c>
      <c r="L136" s="165">
        <v>45679</v>
      </c>
      <c r="M136" s="163"/>
      <c r="N136" s="163"/>
      <c r="O136" s="163"/>
      <c r="P136" s="163"/>
    </row>
    <row r="137" spans="1:16">
      <c r="A137" s="187">
        <v>128</v>
      </c>
      <c r="B137" s="163" t="s">
        <v>150</v>
      </c>
      <c r="C137" s="164" t="s">
        <v>7665</v>
      </c>
      <c r="D137" s="189" t="s">
        <v>1179</v>
      </c>
      <c r="E137" s="165">
        <v>45670</v>
      </c>
      <c r="F137" s="165">
        <v>45670</v>
      </c>
      <c r="G137" s="163" t="s">
        <v>9214</v>
      </c>
      <c r="H137" s="163" t="s">
        <v>9215</v>
      </c>
      <c r="I137" s="163"/>
      <c r="J137" s="203" t="s">
        <v>9216</v>
      </c>
      <c r="K137" s="164" t="s">
        <v>197</v>
      </c>
      <c r="L137" s="165">
        <v>45681</v>
      </c>
      <c r="M137" s="163"/>
      <c r="N137" s="163"/>
      <c r="O137" s="163"/>
      <c r="P137" s="163"/>
    </row>
    <row r="138" spans="1:16">
      <c r="A138" s="187">
        <v>129</v>
      </c>
      <c r="B138" s="163" t="s">
        <v>150</v>
      </c>
      <c r="C138" s="164" t="s">
        <v>3641</v>
      </c>
      <c r="D138" s="189" t="s">
        <v>700</v>
      </c>
      <c r="E138" s="165">
        <v>45705</v>
      </c>
      <c r="F138" s="165">
        <v>45705</v>
      </c>
      <c r="G138" s="163" t="s">
        <v>7135</v>
      </c>
      <c r="H138" s="163" t="s">
        <v>6343</v>
      </c>
      <c r="I138" s="163"/>
      <c r="J138" s="288">
        <v>913915</v>
      </c>
      <c r="K138" s="164" t="s">
        <v>195</v>
      </c>
      <c r="L138" s="165">
        <v>45716</v>
      </c>
      <c r="M138" s="163"/>
      <c r="N138" s="163"/>
      <c r="O138" s="163"/>
      <c r="P138" s="163"/>
    </row>
    <row r="139" spans="1:16">
      <c r="A139" s="187">
        <v>130</v>
      </c>
      <c r="B139" s="163" t="s">
        <v>150</v>
      </c>
      <c r="C139" s="164" t="s">
        <v>6464</v>
      </c>
      <c r="D139" s="189" t="s">
        <v>701</v>
      </c>
      <c r="E139" s="165">
        <v>45673</v>
      </c>
      <c r="F139" s="165">
        <v>45673</v>
      </c>
      <c r="G139" s="163" t="s">
        <v>6289</v>
      </c>
      <c r="H139" s="163" t="s">
        <v>9522</v>
      </c>
      <c r="I139" s="163"/>
      <c r="J139" s="203" t="s">
        <v>9523</v>
      </c>
      <c r="K139" s="164" t="s">
        <v>197</v>
      </c>
      <c r="L139" s="165">
        <v>45674</v>
      </c>
      <c r="M139" s="163"/>
      <c r="N139" s="163"/>
      <c r="O139" s="163"/>
      <c r="P139" s="163"/>
    </row>
    <row r="140" spans="1:16">
      <c r="A140" s="187">
        <v>131</v>
      </c>
      <c r="B140" s="163" t="s">
        <v>150</v>
      </c>
      <c r="C140" s="164" t="s">
        <v>9097</v>
      </c>
      <c r="D140" s="189" t="s">
        <v>702</v>
      </c>
      <c r="E140" s="165">
        <v>45677</v>
      </c>
      <c r="F140" s="165">
        <v>45677</v>
      </c>
      <c r="G140" s="163" t="s">
        <v>7135</v>
      </c>
      <c r="H140" s="163" t="s">
        <v>9541</v>
      </c>
      <c r="I140" s="163"/>
      <c r="J140" s="163"/>
      <c r="K140" s="164" t="s">
        <v>459</v>
      </c>
      <c r="L140" s="165"/>
      <c r="M140" s="163"/>
      <c r="N140" s="163"/>
      <c r="O140" s="163"/>
      <c r="P140" s="163"/>
    </row>
    <row r="141" spans="1:16">
      <c r="A141" s="187">
        <v>132</v>
      </c>
      <c r="B141" s="163" t="s">
        <v>150</v>
      </c>
      <c r="C141" s="164" t="s">
        <v>9542</v>
      </c>
      <c r="D141" s="189" t="s">
        <v>703</v>
      </c>
      <c r="E141" s="165">
        <v>45677</v>
      </c>
      <c r="F141" s="165">
        <v>45677</v>
      </c>
      <c r="G141" s="163" t="s">
        <v>6289</v>
      </c>
      <c r="H141" s="163" t="s">
        <v>9522</v>
      </c>
      <c r="I141" s="163"/>
      <c r="J141" s="163" t="s">
        <v>308</v>
      </c>
      <c r="K141" s="164" t="s">
        <v>197</v>
      </c>
      <c r="L141" s="165">
        <v>45681</v>
      </c>
      <c r="M141" s="163"/>
      <c r="N141" s="163"/>
      <c r="O141" s="163"/>
      <c r="P141" s="163"/>
    </row>
    <row r="142" spans="1:16">
      <c r="A142" s="187">
        <v>133</v>
      </c>
      <c r="B142" s="163" t="s">
        <v>150</v>
      </c>
      <c r="C142" s="164" t="s">
        <v>9542</v>
      </c>
      <c r="D142" s="189" t="s">
        <v>704</v>
      </c>
      <c r="E142" s="165">
        <v>45677</v>
      </c>
      <c r="F142" s="165">
        <v>45677</v>
      </c>
      <c r="G142" s="163" t="s">
        <v>6289</v>
      </c>
      <c r="H142" s="163" t="s">
        <v>9522</v>
      </c>
      <c r="I142" s="163"/>
      <c r="J142" s="163" t="s">
        <v>411</v>
      </c>
      <c r="K142" s="164" t="s">
        <v>197</v>
      </c>
      <c r="L142" s="165">
        <v>45681</v>
      </c>
      <c r="M142" s="163"/>
      <c r="N142" s="163"/>
      <c r="O142" s="163"/>
      <c r="P142" s="163"/>
    </row>
    <row r="143" spans="1:16">
      <c r="A143" s="187">
        <v>134</v>
      </c>
      <c r="B143" s="163" t="s">
        <v>150</v>
      </c>
      <c r="C143" s="164" t="s">
        <v>3641</v>
      </c>
      <c r="D143" s="189" t="s">
        <v>705</v>
      </c>
      <c r="E143" s="165">
        <v>45679</v>
      </c>
      <c r="F143" s="165">
        <v>45679</v>
      </c>
      <c r="G143" s="163" t="s">
        <v>7135</v>
      </c>
      <c r="H143" s="163" t="s">
        <v>6343</v>
      </c>
      <c r="I143" s="163"/>
      <c r="J143" s="288">
        <v>903905</v>
      </c>
      <c r="K143" s="164" t="s">
        <v>195</v>
      </c>
      <c r="L143" s="165">
        <v>45716</v>
      </c>
      <c r="M143" s="163"/>
      <c r="N143" s="163"/>
      <c r="O143" s="163"/>
      <c r="P143" s="163"/>
    </row>
    <row r="144" spans="1:16">
      <c r="A144" s="190">
        <v>135</v>
      </c>
      <c r="B144" s="163" t="s">
        <v>150</v>
      </c>
      <c r="C144" s="164" t="s">
        <v>3641</v>
      </c>
      <c r="D144" s="189" t="s">
        <v>706</v>
      </c>
      <c r="E144" s="165">
        <v>45705</v>
      </c>
      <c r="F144" s="165">
        <v>45705</v>
      </c>
      <c r="G144" s="163" t="s">
        <v>7135</v>
      </c>
      <c r="H144" s="203" t="s">
        <v>6343</v>
      </c>
      <c r="I144" s="203"/>
      <c r="J144" s="288">
        <v>901902</v>
      </c>
      <c r="K144" s="164" t="s">
        <v>195</v>
      </c>
      <c r="L144" s="165">
        <v>45716</v>
      </c>
      <c r="M144" s="163"/>
      <c r="N144" s="163"/>
      <c r="O144" s="163"/>
      <c r="P144" s="163"/>
    </row>
    <row r="145" spans="1:16">
      <c r="A145" s="190">
        <v>136</v>
      </c>
      <c r="B145" s="163" t="s">
        <v>150</v>
      </c>
      <c r="C145" s="164" t="s">
        <v>3641</v>
      </c>
      <c r="D145" s="189" t="s">
        <v>707</v>
      </c>
      <c r="E145" s="165">
        <v>45705</v>
      </c>
      <c r="F145" s="165">
        <v>45705</v>
      </c>
      <c r="G145" s="163" t="s">
        <v>7135</v>
      </c>
      <c r="H145" s="203" t="s">
        <v>6343</v>
      </c>
      <c r="I145" s="163"/>
      <c r="J145" s="288">
        <v>904906</v>
      </c>
      <c r="K145" s="164" t="s">
        <v>195</v>
      </c>
      <c r="L145" s="165">
        <v>45716</v>
      </c>
      <c r="M145" s="163"/>
      <c r="N145" s="163"/>
      <c r="O145" s="163"/>
      <c r="P145" s="163"/>
    </row>
    <row r="146" spans="1:16">
      <c r="A146" s="190">
        <v>137</v>
      </c>
      <c r="B146" s="163" t="s">
        <v>150</v>
      </c>
      <c r="C146" s="164" t="s">
        <v>7665</v>
      </c>
      <c r="D146" s="189" t="s">
        <v>708</v>
      </c>
      <c r="E146" s="165">
        <v>45681</v>
      </c>
      <c r="F146" s="165">
        <v>45681</v>
      </c>
      <c r="G146" s="163" t="s">
        <v>9214</v>
      </c>
      <c r="H146" s="163" t="s">
        <v>9625</v>
      </c>
      <c r="I146" s="163"/>
      <c r="J146" s="163" t="s">
        <v>9626</v>
      </c>
      <c r="K146" s="164" t="s">
        <v>298</v>
      </c>
      <c r="L146" s="165">
        <v>45689</v>
      </c>
      <c r="M146" s="163"/>
      <c r="N146" s="163"/>
      <c r="O146" s="163"/>
      <c r="P146" s="163"/>
    </row>
    <row r="147" spans="1:16">
      <c r="A147" s="190">
        <v>138</v>
      </c>
      <c r="B147" s="163" t="s">
        <v>150</v>
      </c>
      <c r="C147" s="164" t="s">
        <v>3641</v>
      </c>
      <c r="D147" s="189" t="s">
        <v>709</v>
      </c>
      <c r="E147" s="165">
        <v>45682</v>
      </c>
      <c r="F147" s="165">
        <v>45682</v>
      </c>
      <c r="G147" s="163" t="s">
        <v>7135</v>
      </c>
      <c r="H147" s="163" t="s">
        <v>6343</v>
      </c>
      <c r="I147" s="163"/>
      <c r="J147" s="288">
        <v>907911</v>
      </c>
      <c r="K147" s="164" t="s">
        <v>195</v>
      </c>
      <c r="L147" s="165">
        <v>45716</v>
      </c>
      <c r="M147" s="163"/>
      <c r="N147" s="163"/>
      <c r="O147" s="163"/>
      <c r="P147" s="163"/>
    </row>
    <row r="148" spans="1:16">
      <c r="A148" s="190">
        <v>139</v>
      </c>
      <c r="B148" s="163" t="s">
        <v>150</v>
      </c>
      <c r="C148" s="164" t="s">
        <v>3440</v>
      </c>
      <c r="D148" s="189" t="s">
        <v>710</v>
      </c>
      <c r="E148" s="165">
        <v>45684</v>
      </c>
      <c r="F148" s="165">
        <v>45684</v>
      </c>
      <c r="G148" s="163" t="s">
        <v>7135</v>
      </c>
      <c r="H148" s="163" t="s">
        <v>6343</v>
      </c>
      <c r="I148" s="163"/>
      <c r="J148" s="203">
        <v>807</v>
      </c>
      <c r="K148" s="164" t="s">
        <v>195</v>
      </c>
      <c r="L148" s="165">
        <v>45716</v>
      </c>
      <c r="M148" s="163"/>
      <c r="N148" s="163"/>
      <c r="O148" s="163"/>
      <c r="P148" s="163"/>
    </row>
    <row r="149" spans="1:16">
      <c r="A149" s="190">
        <v>140</v>
      </c>
      <c r="B149" s="163" t="s">
        <v>150</v>
      </c>
      <c r="C149" s="164" t="s">
        <v>3440</v>
      </c>
      <c r="D149" s="189" t="s">
        <v>711</v>
      </c>
      <c r="E149" s="165">
        <v>45684</v>
      </c>
      <c r="F149" s="165">
        <v>45684</v>
      </c>
      <c r="G149" s="163" t="s">
        <v>7135</v>
      </c>
      <c r="H149" s="163" t="s">
        <v>6343</v>
      </c>
      <c r="I149" s="163"/>
      <c r="J149" s="203">
        <v>809</v>
      </c>
      <c r="K149" s="164" t="s">
        <v>195</v>
      </c>
      <c r="L149" s="165">
        <v>45716</v>
      </c>
      <c r="M149" s="163"/>
      <c r="N149" s="163"/>
      <c r="O149" s="163"/>
      <c r="P149" s="163"/>
    </row>
    <row r="150" spans="1:16">
      <c r="A150" s="190">
        <v>142</v>
      </c>
      <c r="B150" s="163" t="s">
        <v>150</v>
      </c>
      <c r="C150" s="164" t="s">
        <v>3440</v>
      </c>
      <c r="D150" s="189" t="s">
        <v>712</v>
      </c>
      <c r="E150" s="165">
        <v>45700</v>
      </c>
      <c r="F150" s="165">
        <v>45700</v>
      </c>
      <c r="G150" s="163" t="s">
        <v>7135</v>
      </c>
      <c r="H150" s="163" t="s">
        <v>6343</v>
      </c>
      <c r="I150" s="163"/>
      <c r="J150" s="203">
        <v>810</v>
      </c>
      <c r="K150" s="164" t="s">
        <v>195</v>
      </c>
      <c r="L150" s="165">
        <v>45716</v>
      </c>
      <c r="M150" s="163"/>
      <c r="N150" s="163"/>
      <c r="O150" s="163"/>
      <c r="P150" s="163"/>
    </row>
    <row r="151" spans="1:16">
      <c r="A151" s="190">
        <v>143</v>
      </c>
      <c r="B151" s="163" t="s">
        <v>150</v>
      </c>
      <c r="C151" s="164" t="s">
        <v>3440</v>
      </c>
      <c r="D151" s="189" t="s">
        <v>713</v>
      </c>
      <c r="E151" s="165">
        <v>45700</v>
      </c>
      <c r="F151" s="165">
        <v>45700</v>
      </c>
      <c r="G151" s="163" t="s">
        <v>7135</v>
      </c>
      <c r="H151" s="163" t="s">
        <v>6343</v>
      </c>
      <c r="I151" s="163"/>
      <c r="J151" s="203">
        <v>811</v>
      </c>
      <c r="K151" s="164" t="s">
        <v>195</v>
      </c>
      <c r="L151" s="165">
        <v>45716</v>
      </c>
      <c r="M151" s="163"/>
      <c r="N151" s="163"/>
      <c r="O151" s="163"/>
      <c r="P151" s="163"/>
    </row>
    <row r="152" spans="1:16">
      <c r="A152" s="190">
        <v>144</v>
      </c>
      <c r="B152" s="163" t="s">
        <v>150</v>
      </c>
      <c r="C152" s="164" t="s">
        <v>3440</v>
      </c>
      <c r="D152" s="189" t="s">
        <v>714</v>
      </c>
      <c r="E152" s="165">
        <v>45700</v>
      </c>
      <c r="F152" s="165">
        <v>45700</v>
      </c>
      <c r="G152" s="163" t="s">
        <v>7135</v>
      </c>
      <c r="H152" s="163" t="s">
        <v>6343</v>
      </c>
      <c r="I152" s="163"/>
      <c r="J152" s="203">
        <v>813</v>
      </c>
      <c r="K152" s="164" t="s">
        <v>195</v>
      </c>
      <c r="L152" s="165">
        <v>45716</v>
      </c>
      <c r="M152" s="163"/>
      <c r="N152" s="163"/>
      <c r="O152" s="163"/>
      <c r="P152" s="163"/>
    </row>
    <row r="153" spans="1:16">
      <c r="A153" s="190">
        <v>145</v>
      </c>
      <c r="B153" s="163" t="s">
        <v>150</v>
      </c>
      <c r="C153" s="164" t="s">
        <v>2418</v>
      </c>
      <c r="D153" s="189" t="s">
        <v>715</v>
      </c>
      <c r="E153" s="165">
        <v>46006</v>
      </c>
      <c r="F153" s="165">
        <v>46006</v>
      </c>
      <c r="G153" s="163" t="s">
        <v>9214</v>
      </c>
      <c r="H153" s="163" t="s">
        <v>9215</v>
      </c>
      <c r="I153" s="163"/>
      <c r="J153" s="163"/>
      <c r="K153" s="164" t="s">
        <v>195</v>
      </c>
      <c r="L153" s="165">
        <v>45686</v>
      </c>
      <c r="M153" s="163"/>
      <c r="N153" s="163"/>
      <c r="O153" s="163"/>
      <c r="P153" s="163"/>
    </row>
    <row r="154" spans="1:16">
      <c r="A154" s="190">
        <v>146</v>
      </c>
      <c r="B154" s="163" t="s">
        <v>150</v>
      </c>
      <c r="C154" s="164" t="s">
        <v>2418</v>
      </c>
      <c r="D154" s="189" t="s">
        <v>716</v>
      </c>
      <c r="E154" s="165">
        <v>45687</v>
      </c>
      <c r="F154" s="165">
        <v>45687</v>
      </c>
      <c r="G154" s="163" t="s">
        <v>8079</v>
      </c>
      <c r="H154" s="163" t="s">
        <v>9628</v>
      </c>
      <c r="I154" s="163"/>
      <c r="J154" s="163"/>
      <c r="K154" s="164" t="s">
        <v>197</v>
      </c>
      <c r="L154" s="165">
        <v>45689</v>
      </c>
      <c r="M154" s="163"/>
      <c r="N154" s="163"/>
      <c r="O154" s="163"/>
      <c r="P154" s="163"/>
    </row>
    <row r="155" spans="1:16">
      <c r="A155" s="190">
        <v>147</v>
      </c>
      <c r="B155" s="163" t="s">
        <v>150</v>
      </c>
      <c r="C155" s="164" t="s">
        <v>3641</v>
      </c>
      <c r="D155" s="189" t="s">
        <v>717</v>
      </c>
      <c r="E155" s="165">
        <v>45684</v>
      </c>
      <c r="F155" s="165">
        <v>45684</v>
      </c>
      <c r="G155" s="163" t="s">
        <v>9214</v>
      </c>
      <c r="H155" s="163" t="s">
        <v>9215</v>
      </c>
      <c r="I155" s="163"/>
      <c r="J155" s="163"/>
      <c r="K155" s="164" t="s">
        <v>298</v>
      </c>
      <c r="L155" s="165">
        <v>45686</v>
      </c>
      <c r="M155" s="163"/>
      <c r="N155" s="163"/>
      <c r="O155" s="163"/>
      <c r="P155" s="163"/>
    </row>
    <row r="156" spans="1:16">
      <c r="A156" s="190">
        <v>148</v>
      </c>
      <c r="B156" s="163" t="s">
        <v>150</v>
      </c>
      <c r="C156" s="164" t="s">
        <v>7868</v>
      </c>
      <c r="D156" s="189" t="s">
        <v>718</v>
      </c>
      <c r="E156" s="165">
        <v>46006</v>
      </c>
      <c r="F156" s="165">
        <v>46006</v>
      </c>
      <c r="G156" s="163" t="s">
        <v>9214</v>
      </c>
      <c r="H156" s="163" t="s">
        <v>9215</v>
      </c>
      <c r="I156" s="163"/>
      <c r="J156" s="163"/>
      <c r="K156" s="164" t="s">
        <v>195</v>
      </c>
      <c r="L156" s="165">
        <v>45686</v>
      </c>
      <c r="M156" s="163"/>
      <c r="N156" s="163"/>
      <c r="O156" s="163"/>
      <c r="P156" s="163"/>
    </row>
    <row r="157" spans="1:16">
      <c r="A157" s="190">
        <v>149</v>
      </c>
      <c r="B157" s="163" t="s">
        <v>150</v>
      </c>
      <c r="C157" s="164" t="s">
        <v>6464</v>
      </c>
      <c r="D157" s="189" t="s">
        <v>719</v>
      </c>
      <c r="E157" s="165">
        <v>45700</v>
      </c>
      <c r="F157" s="165">
        <v>45700</v>
      </c>
      <c r="G157" s="163" t="s">
        <v>7135</v>
      </c>
      <c r="H157" s="163" t="s">
        <v>6343</v>
      </c>
      <c r="I157" s="163"/>
      <c r="J157" s="163" t="s">
        <v>9523</v>
      </c>
      <c r="K157" s="164" t="s">
        <v>195</v>
      </c>
      <c r="L157" s="165">
        <v>45716</v>
      </c>
      <c r="M157" s="163"/>
      <c r="N157" s="163"/>
      <c r="O157" s="163"/>
      <c r="P157" s="163"/>
    </row>
    <row r="158" spans="1:16">
      <c r="A158" s="190">
        <v>150</v>
      </c>
      <c r="B158" s="163" t="s">
        <v>150</v>
      </c>
      <c r="C158" s="164" t="s">
        <v>8149</v>
      </c>
      <c r="D158" s="189" t="s">
        <v>720</v>
      </c>
      <c r="E158" s="165">
        <v>45684</v>
      </c>
      <c r="F158" s="165">
        <v>45684</v>
      </c>
      <c r="G158" s="163" t="s">
        <v>6289</v>
      </c>
      <c r="H158" s="163" t="s">
        <v>9635</v>
      </c>
      <c r="I158" s="163"/>
      <c r="J158" s="163" t="s">
        <v>9636</v>
      </c>
      <c r="K158" s="164" t="s">
        <v>197</v>
      </c>
      <c r="L158" s="165">
        <v>45685</v>
      </c>
      <c r="M158" s="163"/>
      <c r="N158" s="163"/>
      <c r="O158" s="163"/>
      <c r="P158" s="163"/>
    </row>
    <row r="159" spans="1:16">
      <c r="A159" s="190">
        <v>151</v>
      </c>
      <c r="B159" s="163" t="s">
        <v>150</v>
      </c>
      <c r="C159" s="164" t="s">
        <v>3641</v>
      </c>
      <c r="D159" s="189" t="s">
        <v>721</v>
      </c>
      <c r="E159" s="165">
        <v>45705</v>
      </c>
      <c r="F159" s="165">
        <v>45705</v>
      </c>
      <c r="G159" s="163" t="s">
        <v>7135</v>
      </c>
      <c r="H159" s="163" t="s">
        <v>6343</v>
      </c>
      <c r="I159" s="163"/>
      <c r="J159" s="203">
        <v>909</v>
      </c>
      <c r="K159" s="164" t="s">
        <v>195</v>
      </c>
      <c r="L159" s="165">
        <v>45716</v>
      </c>
      <c r="M159" s="163"/>
      <c r="N159" s="163"/>
      <c r="O159" s="163"/>
      <c r="P159" s="163"/>
    </row>
    <row r="160" spans="1:16">
      <c r="A160" s="190">
        <v>152</v>
      </c>
      <c r="B160" s="163" t="s">
        <v>150</v>
      </c>
      <c r="C160" s="164" t="s">
        <v>3641</v>
      </c>
      <c r="D160" s="189" t="s">
        <v>722</v>
      </c>
      <c r="E160" s="165">
        <v>45688</v>
      </c>
      <c r="F160" s="165">
        <v>45688</v>
      </c>
      <c r="G160" s="163" t="s">
        <v>7135</v>
      </c>
      <c r="H160" s="163" t="s">
        <v>6343</v>
      </c>
      <c r="I160" s="163"/>
      <c r="J160" s="163" t="s">
        <v>9523</v>
      </c>
      <c r="K160" s="164" t="s">
        <v>195</v>
      </c>
      <c r="L160" s="165">
        <v>45707</v>
      </c>
      <c r="M160" s="163"/>
      <c r="N160" s="163"/>
      <c r="O160" s="163"/>
      <c r="P160" s="163"/>
    </row>
    <row r="161" spans="1:16">
      <c r="A161" s="190">
        <v>153</v>
      </c>
      <c r="B161" s="163" t="s">
        <v>150</v>
      </c>
      <c r="C161" s="164" t="s">
        <v>3440</v>
      </c>
      <c r="D161" s="189" t="s">
        <v>723</v>
      </c>
      <c r="E161" s="165">
        <v>45685</v>
      </c>
      <c r="F161" s="165">
        <v>45685</v>
      </c>
      <c r="G161" s="163" t="s">
        <v>7135</v>
      </c>
      <c r="H161" s="163" t="s">
        <v>6343</v>
      </c>
      <c r="I161" s="163"/>
      <c r="J161" s="163" t="s">
        <v>9523</v>
      </c>
      <c r="K161" s="164" t="s">
        <v>195</v>
      </c>
      <c r="L161" s="165">
        <v>45716</v>
      </c>
      <c r="M161" s="163"/>
      <c r="N161" s="163"/>
      <c r="O161" s="163"/>
      <c r="P161" s="163"/>
    </row>
    <row r="162" spans="1:16">
      <c r="A162" s="190">
        <v>154</v>
      </c>
      <c r="B162" s="163" t="s">
        <v>150</v>
      </c>
      <c r="C162" s="164" t="s">
        <v>7665</v>
      </c>
      <c r="D162" s="189" t="s">
        <v>724</v>
      </c>
      <c r="E162" s="165">
        <v>45685</v>
      </c>
      <c r="F162" s="165">
        <v>45685</v>
      </c>
      <c r="G162" s="163" t="s">
        <v>6289</v>
      </c>
      <c r="H162" s="163" t="s">
        <v>9648</v>
      </c>
      <c r="I162" s="163"/>
      <c r="J162" s="163" t="s">
        <v>9626</v>
      </c>
      <c r="K162" s="164" t="s">
        <v>195</v>
      </c>
      <c r="L162" s="165">
        <v>45686</v>
      </c>
      <c r="M162" s="163"/>
      <c r="N162" s="163"/>
      <c r="O162" s="163"/>
      <c r="P162" s="163"/>
    </row>
    <row r="163" spans="1:16">
      <c r="A163" s="190">
        <v>155</v>
      </c>
      <c r="B163" s="163" t="s">
        <v>150</v>
      </c>
      <c r="C163" s="164" t="s">
        <v>7665</v>
      </c>
      <c r="D163" s="189" t="s">
        <v>725</v>
      </c>
      <c r="E163" s="165">
        <v>45686</v>
      </c>
      <c r="F163" s="165">
        <v>45686</v>
      </c>
      <c r="G163" s="163" t="s">
        <v>9653</v>
      </c>
      <c r="H163" s="163" t="s">
        <v>9215</v>
      </c>
      <c r="I163" s="163"/>
      <c r="J163" s="163"/>
      <c r="K163" s="164" t="s">
        <v>195</v>
      </c>
      <c r="L163" s="165">
        <v>45688</v>
      </c>
      <c r="M163" s="163"/>
      <c r="N163" s="163"/>
      <c r="O163" s="163"/>
      <c r="P163" s="163"/>
    </row>
    <row r="164" spans="1:16">
      <c r="A164" s="190">
        <v>156</v>
      </c>
      <c r="B164" s="163" t="s">
        <v>150</v>
      </c>
      <c r="C164" s="164" t="s">
        <v>2064</v>
      </c>
      <c r="D164" s="189" t="s">
        <v>726</v>
      </c>
      <c r="E164" s="165">
        <v>45687</v>
      </c>
      <c r="F164" s="165">
        <v>45687</v>
      </c>
      <c r="G164" s="203" t="s">
        <v>7135</v>
      </c>
      <c r="H164" s="203" t="s">
        <v>6343</v>
      </c>
      <c r="I164" s="203"/>
      <c r="J164" s="288"/>
      <c r="K164" s="164" t="s">
        <v>195</v>
      </c>
      <c r="L164" s="165">
        <v>45716</v>
      </c>
      <c r="M164" s="163"/>
      <c r="N164" s="163"/>
      <c r="O164" s="163"/>
      <c r="P164" s="163"/>
    </row>
    <row r="165" spans="1:16">
      <c r="A165" s="190">
        <v>157</v>
      </c>
      <c r="B165" s="163" t="s">
        <v>150</v>
      </c>
      <c r="C165" s="164" t="s">
        <v>1997</v>
      </c>
      <c r="D165" s="189" t="s">
        <v>727</v>
      </c>
      <c r="E165" s="165">
        <v>45687</v>
      </c>
      <c r="F165" s="165">
        <v>45687</v>
      </c>
      <c r="G165" s="163" t="s">
        <v>7135</v>
      </c>
      <c r="H165" s="203" t="s">
        <v>6343</v>
      </c>
      <c r="I165" s="203"/>
      <c r="J165" s="288" t="s">
        <v>9885</v>
      </c>
      <c r="K165" s="164" t="s">
        <v>197</v>
      </c>
      <c r="L165" s="165">
        <v>45791</v>
      </c>
      <c r="M165" s="163"/>
      <c r="N165" s="163"/>
      <c r="O165" s="163"/>
      <c r="P165" s="163"/>
    </row>
    <row r="166" spans="1:16">
      <c r="A166" s="190">
        <v>158</v>
      </c>
      <c r="B166" s="163" t="s">
        <v>150</v>
      </c>
      <c r="C166" s="164" t="s">
        <v>2150</v>
      </c>
      <c r="D166" s="189" t="s">
        <v>728</v>
      </c>
      <c r="E166" s="165">
        <v>45687</v>
      </c>
      <c r="F166" s="165">
        <v>45687</v>
      </c>
      <c r="G166" s="163" t="s">
        <v>7135</v>
      </c>
      <c r="H166" s="203" t="s">
        <v>6343</v>
      </c>
      <c r="I166" s="163"/>
      <c r="J166" s="300"/>
      <c r="K166" s="164" t="s">
        <v>197</v>
      </c>
      <c r="L166" s="165">
        <v>45791</v>
      </c>
      <c r="M166" s="163"/>
      <c r="N166" s="163"/>
      <c r="O166" s="163"/>
      <c r="P166" s="163"/>
    </row>
    <row r="167" spans="1:16">
      <c r="A167" s="190">
        <v>159</v>
      </c>
      <c r="B167" s="163" t="s">
        <v>150</v>
      </c>
      <c r="C167" s="164" t="s">
        <v>2292</v>
      </c>
      <c r="D167" s="189" t="s">
        <v>729</v>
      </c>
      <c r="E167" s="165">
        <v>45687</v>
      </c>
      <c r="F167" s="165">
        <v>45687</v>
      </c>
      <c r="G167" s="163" t="s">
        <v>7135</v>
      </c>
      <c r="H167" s="163" t="s">
        <v>6343</v>
      </c>
      <c r="I167" s="163"/>
      <c r="J167" s="163"/>
      <c r="K167" s="164" t="s">
        <v>197</v>
      </c>
      <c r="L167" s="165">
        <v>45791</v>
      </c>
      <c r="M167" s="163"/>
      <c r="N167" s="163"/>
      <c r="O167" s="163"/>
      <c r="P167" s="163"/>
    </row>
    <row r="168" spans="1:16">
      <c r="A168" s="187">
        <v>160</v>
      </c>
      <c r="B168" s="163" t="s">
        <v>150</v>
      </c>
      <c r="C168" s="164" t="s">
        <v>2418</v>
      </c>
      <c r="D168" s="189" t="s">
        <v>730</v>
      </c>
      <c r="E168" s="165">
        <v>45687</v>
      </c>
      <c r="F168" s="165">
        <v>45687</v>
      </c>
      <c r="G168" s="163" t="s">
        <v>7135</v>
      </c>
      <c r="H168" s="163" t="s">
        <v>6343</v>
      </c>
      <c r="I168" s="163"/>
      <c r="J168" s="163"/>
      <c r="K168" s="164" t="s">
        <v>197</v>
      </c>
      <c r="L168" s="165">
        <v>45791</v>
      </c>
      <c r="M168" s="163"/>
      <c r="N168" s="163"/>
      <c r="O168" s="163"/>
      <c r="P168" s="163"/>
    </row>
    <row r="169" spans="1:16">
      <c r="A169" s="187">
        <v>161</v>
      </c>
      <c r="B169" s="163" t="s">
        <v>150</v>
      </c>
      <c r="C169" s="164" t="s">
        <v>2800</v>
      </c>
      <c r="D169" s="189" t="s">
        <v>731</v>
      </c>
      <c r="E169" s="165">
        <v>45687</v>
      </c>
      <c r="F169" s="165">
        <v>45687</v>
      </c>
      <c r="G169" s="163" t="s">
        <v>7135</v>
      </c>
      <c r="H169" s="163" t="s">
        <v>6343</v>
      </c>
      <c r="I169" s="163"/>
      <c r="J169" s="163"/>
      <c r="K169" s="164" t="s">
        <v>197</v>
      </c>
      <c r="L169" s="165">
        <v>45791</v>
      </c>
      <c r="M169" s="163"/>
      <c r="N169" s="163"/>
      <c r="O169" s="163"/>
      <c r="P169" s="163"/>
    </row>
    <row r="170" spans="1:16">
      <c r="A170" s="187">
        <v>162</v>
      </c>
      <c r="B170" s="163" t="s">
        <v>150</v>
      </c>
      <c r="C170" s="164" t="s">
        <v>3408</v>
      </c>
      <c r="D170" s="189" t="s">
        <v>732</v>
      </c>
      <c r="E170" s="165">
        <v>45687</v>
      </c>
      <c r="F170" s="165">
        <v>45687</v>
      </c>
      <c r="G170" s="163" t="s">
        <v>7135</v>
      </c>
      <c r="H170" s="163" t="s">
        <v>6343</v>
      </c>
      <c r="I170" s="163"/>
      <c r="J170" s="163"/>
      <c r="K170" s="164" t="s">
        <v>197</v>
      </c>
      <c r="L170" s="165">
        <v>45791</v>
      </c>
      <c r="M170" s="163"/>
      <c r="N170" s="163"/>
      <c r="O170" s="163"/>
      <c r="P170" s="163"/>
    </row>
    <row r="171" spans="1:16">
      <c r="A171" s="187">
        <v>163</v>
      </c>
      <c r="B171" s="163" t="s">
        <v>150</v>
      </c>
      <c r="C171" s="164" t="s">
        <v>6245</v>
      </c>
      <c r="D171" s="189" t="s">
        <v>733</v>
      </c>
      <c r="E171" s="165">
        <v>45687</v>
      </c>
      <c r="F171" s="165">
        <v>45687</v>
      </c>
      <c r="G171" s="163" t="s">
        <v>6289</v>
      </c>
      <c r="H171" s="163" t="s">
        <v>9664</v>
      </c>
      <c r="I171" s="163"/>
      <c r="J171" s="163" t="s">
        <v>9665</v>
      </c>
      <c r="K171" s="164" t="s">
        <v>197</v>
      </c>
      <c r="L171" s="165">
        <v>45701</v>
      </c>
      <c r="M171" s="163"/>
      <c r="N171" s="163"/>
      <c r="O171" s="163"/>
      <c r="P171" s="163"/>
    </row>
    <row r="172" spans="1:16">
      <c r="A172" s="187">
        <v>164</v>
      </c>
      <c r="B172" s="163" t="s">
        <v>150</v>
      </c>
      <c r="C172" s="164" t="s">
        <v>9666</v>
      </c>
      <c r="D172" s="189" t="s">
        <v>1180</v>
      </c>
      <c r="E172" s="165">
        <v>45687</v>
      </c>
      <c r="F172" s="165">
        <v>45687</v>
      </c>
      <c r="G172" s="163" t="s">
        <v>7135</v>
      </c>
      <c r="H172" s="163" t="s">
        <v>6343</v>
      </c>
      <c r="I172" s="163"/>
      <c r="J172" s="163" t="s">
        <v>1725</v>
      </c>
      <c r="K172" s="164" t="s">
        <v>195</v>
      </c>
      <c r="L172" s="165">
        <v>45791</v>
      </c>
      <c r="M172" s="163"/>
      <c r="N172" s="163"/>
      <c r="O172" s="163"/>
      <c r="P172" s="163"/>
    </row>
    <row r="173" spans="1:16">
      <c r="A173" s="187">
        <v>165</v>
      </c>
      <c r="B173" s="163" t="s">
        <v>150</v>
      </c>
      <c r="C173" s="164" t="s">
        <v>9667</v>
      </c>
      <c r="D173" s="189" t="s">
        <v>734</v>
      </c>
      <c r="E173" s="165">
        <v>45706</v>
      </c>
      <c r="F173" s="165">
        <v>45706</v>
      </c>
      <c r="G173" s="163" t="s">
        <v>7135</v>
      </c>
      <c r="H173" s="163" t="s">
        <v>6343</v>
      </c>
      <c r="I173" s="163"/>
      <c r="J173" s="163" t="s">
        <v>277</v>
      </c>
      <c r="K173" s="164" t="s">
        <v>195</v>
      </c>
      <c r="L173" s="165">
        <v>45791</v>
      </c>
      <c r="M173" s="163"/>
      <c r="N173" s="163"/>
      <c r="O173" s="163"/>
      <c r="P173" s="163"/>
    </row>
    <row r="174" spans="1:16">
      <c r="A174" s="187">
        <v>166</v>
      </c>
      <c r="B174" s="163" t="s">
        <v>150</v>
      </c>
      <c r="C174" s="164" t="s">
        <v>9668</v>
      </c>
      <c r="D174" s="189" t="s">
        <v>735</v>
      </c>
      <c r="E174" s="165">
        <v>45687</v>
      </c>
      <c r="F174" s="165">
        <v>45687</v>
      </c>
      <c r="G174" s="163" t="s">
        <v>7135</v>
      </c>
      <c r="H174" s="163" t="s">
        <v>6343</v>
      </c>
      <c r="I174" s="163"/>
      <c r="J174" s="163" t="s">
        <v>878</v>
      </c>
      <c r="K174" s="164" t="s">
        <v>195</v>
      </c>
      <c r="L174" s="165">
        <v>45791</v>
      </c>
      <c r="M174" s="163"/>
      <c r="N174" s="163"/>
      <c r="O174" s="163"/>
      <c r="P174" s="163"/>
    </row>
    <row r="175" spans="1:16">
      <c r="A175" s="187">
        <v>167</v>
      </c>
      <c r="B175" s="163" t="s">
        <v>150</v>
      </c>
      <c r="C175" s="164" t="s">
        <v>9669</v>
      </c>
      <c r="D175" s="189" t="s">
        <v>736</v>
      </c>
      <c r="E175" s="165">
        <v>45687</v>
      </c>
      <c r="F175" s="165">
        <v>45687</v>
      </c>
      <c r="G175" s="163" t="s">
        <v>7135</v>
      </c>
      <c r="H175" s="163" t="s">
        <v>6343</v>
      </c>
      <c r="I175" s="163"/>
      <c r="J175" s="163" t="s">
        <v>2514</v>
      </c>
      <c r="K175" s="164" t="s">
        <v>195</v>
      </c>
      <c r="L175" s="165">
        <v>45791</v>
      </c>
      <c r="M175" s="163"/>
      <c r="N175" s="163"/>
      <c r="O175" s="163"/>
      <c r="P175" s="163"/>
    </row>
    <row r="176" spans="1:16">
      <c r="A176" s="187">
        <v>168</v>
      </c>
      <c r="B176" s="163" t="s">
        <v>150</v>
      </c>
      <c r="C176" s="164" t="s">
        <v>3440</v>
      </c>
      <c r="D176" s="189" t="s">
        <v>737</v>
      </c>
      <c r="E176" s="165">
        <v>45687</v>
      </c>
      <c r="F176" s="165">
        <v>45687</v>
      </c>
      <c r="G176" s="163" t="s">
        <v>7135</v>
      </c>
      <c r="H176" s="163" t="s">
        <v>6343</v>
      </c>
      <c r="I176" s="163"/>
      <c r="J176" s="163"/>
      <c r="K176" s="164" t="s">
        <v>197</v>
      </c>
      <c r="L176" s="165">
        <v>45791</v>
      </c>
      <c r="M176" s="163"/>
      <c r="N176" s="163"/>
      <c r="O176" s="163"/>
      <c r="P176" s="163"/>
    </row>
    <row r="177" spans="1:16">
      <c r="A177" s="187">
        <v>169</v>
      </c>
      <c r="B177" s="163" t="s">
        <v>150</v>
      </c>
      <c r="C177" s="164" t="s">
        <v>3176</v>
      </c>
      <c r="D177" s="189" t="s">
        <v>738</v>
      </c>
      <c r="E177" s="165">
        <v>45692</v>
      </c>
      <c r="F177" s="165">
        <v>45692</v>
      </c>
      <c r="G177" s="163" t="s">
        <v>6289</v>
      </c>
      <c r="H177" s="163" t="s">
        <v>9688</v>
      </c>
      <c r="I177" s="163"/>
      <c r="J177" s="163"/>
      <c r="K177" s="164" t="s">
        <v>195</v>
      </c>
      <c r="L177" s="165">
        <v>45693</v>
      </c>
      <c r="M177" s="163"/>
      <c r="N177" s="163"/>
      <c r="O177" s="163"/>
      <c r="P177" s="163"/>
    </row>
    <row r="178" spans="1:16">
      <c r="A178" s="187">
        <v>170</v>
      </c>
      <c r="B178" s="163" t="s">
        <v>150</v>
      </c>
      <c r="C178" s="164" t="s">
        <v>9704</v>
      </c>
      <c r="D178" s="189" t="s">
        <v>739</v>
      </c>
      <c r="E178" s="165">
        <v>45698</v>
      </c>
      <c r="F178" s="165">
        <v>45698</v>
      </c>
      <c r="G178" s="163" t="s">
        <v>7135</v>
      </c>
      <c r="H178" s="163" t="s">
        <v>6343</v>
      </c>
      <c r="I178" s="163"/>
      <c r="J178" s="163" t="s">
        <v>1725</v>
      </c>
      <c r="K178" s="164" t="s">
        <v>298</v>
      </c>
      <c r="L178" s="165">
        <v>45693</v>
      </c>
      <c r="M178" s="163"/>
      <c r="N178" s="163"/>
      <c r="O178" s="163"/>
      <c r="P178" s="163"/>
    </row>
    <row r="179" spans="1:16">
      <c r="A179" s="187">
        <v>171</v>
      </c>
      <c r="B179" s="163" t="s">
        <v>150</v>
      </c>
      <c r="C179" s="164" t="s">
        <v>3103</v>
      </c>
      <c r="D179" s="189" t="s">
        <v>789</v>
      </c>
      <c r="E179" s="165">
        <v>45715</v>
      </c>
      <c r="F179" s="165">
        <v>45715</v>
      </c>
      <c r="G179" s="163" t="s">
        <v>7135</v>
      </c>
      <c r="H179" s="163" t="s">
        <v>7668</v>
      </c>
      <c r="I179" s="163"/>
      <c r="J179" s="163"/>
      <c r="K179" s="164" t="s">
        <v>195</v>
      </c>
      <c r="L179" s="165">
        <v>45722</v>
      </c>
      <c r="M179" s="163"/>
      <c r="N179" s="163"/>
      <c r="O179" s="163"/>
      <c r="P179" s="163"/>
    </row>
    <row r="180" spans="1:16">
      <c r="A180" s="187">
        <v>172</v>
      </c>
      <c r="B180" s="163" t="s">
        <v>150</v>
      </c>
      <c r="C180" s="164" t="s">
        <v>156</v>
      </c>
      <c r="D180" s="189" t="s">
        <v>790</v>
      </c>
      <c r="E180" s="165"/>
      <c r="F180" s="165"/>
      <c r="G180" s="163"/>
      <c r="H180" s="163"/>
      <c r="I180" s="163"/>
      <c r="J180" s="163"/>
      <c r="K180" s="164"/>
      <c r="L180" s="165"/>
      <c r="M180" s="163"/>
      <c r="N180" s="163"/>
      <c r="O180" s="163"/>
      <c r="P180" s="163"/>
    </row>
    <row r="181" spans="1:16">
      <c r="A181" s="187">
        <v>173</v>
      </c>
      <c r="B181" s="163" t="s">
        <v>150</v>
      </c>
      <c r="C181" s="164" t="s">
        <v>6245</v>
      </c>
      <c r="D181" s="189" t="s">
        <v>793</v>
      </c>
      <c r="E181" s="165">
        <v>45715</v>
      </c>
      <c r="F181" s="165">
        <v>45715</v>
      </c>
      <c r="G181" s="163" t="s">
        <v>7135</v>
      </c>
      <c r="H181" s="163" t="s">
        <v>6343</v>
      </c>
      <c r="I181" s="163"/>
      <c r="J181" s="163" t="s">
        <v>9849</v>
      </c>
      <c r="K181" s="164" t="s">
        <v>195</v>
      </c>
      <c r="L181" s="165">
        <v>45716</v>
      </c>
      <c r="M181" s="163"/>
      <c r="N181" s="163"/>
      <c r="O181" s="163"/>
      <c r="P181" s="163"/>
    </row>
    <row r="182" spans="1:16">
      <c r="A182" s="187">
        <v>174</v>
      </c>
      <c r="B182" s="163" t="s">
        <v>150</v>
      </c>
      <c r="C182" s="164" t="s">
        <v>3103</v>
      </c>
      <c r="D182" s="189" t="s">
        <v>859</v>
      </c>
      <c r="E182" s="165">
        <v>45716</v>
      </c>
      <c r="F182" s="165">
        <v>45716</v>
      </c>
      <c r="G182" s="163" t="s">
        <v>8079</v>
      </c>
      <c r="H182" s="163" t="s">
        <v>9856</v>
      </c>
      <c r="I182" s="163"/>
      <c r="J182" s="163"/>
      <c r="K182" s="164" t="s">
        <v>195</v>
      </c>
      <c r="L182" s="165">
        <v>45716</v>
      </c>
      <c r="M182" s="163"/>
      <c r="N182" s="163"/>
      <c r="O182" s="163"/>
      <c r="P182" s="163"/>
    </row>
    <row r="183" spans="1:16">
      <c r="A183" s="187">
        <v>175</v>
      </c>
      <c r="B183" s="163" t="s">
        <v>150</v>
      </c>
      <c r="C183" s="164" t="s">
        <v>7665</v>
      </c>
      <c r="D183" s="189" t="s">
        <v>12950</v>
      </c>
      <c r="E183" s="165">
        <v>45910</v>
      </c>
      <c r="F183" s="165">
        <v>45910</v>
      </c>
      <c r="G183" s="163" t="s">
        <v>7135</v>
      </c>
      <c r="H183" s="163" t="s">
        <v>6343</v>
      </c>
      <c r="I183" s="163"/>
      <c r="J183" s="163" t="s">
        <v>5627</v>
      </c>
      <c r="K183" s="164" t="s">
        <v>298</v>
      </c>
      <c r="L183" s="165">
        <v>45912</v>
      </c>
      <c r="M183" s="163"/>
      <c r="N183" s="163"/>
      <c r="O183" s="163"/>
      <c r="P183" s="163"/>
    </row>
    <row r="184" spans="1:16">
      <c r="A184" s="187">
        <v>176</v>
      </c>
      <c r="B184" s="163" t="s">
        <v>150</v>
      </c>
      <c r="C184" s="164" t="s">
        <v>7665</v>
      </c>
      <c r="D184" s="189" t="s">
        <v>861</v>
      </c>
      <c r="E184" s="165">
        <v>45716</v>
      </c>
      <c r="F184" s="165">
        <v>45716</v>
      </c>
      <c r="G184" s="163" t="s">
        <v>7135</v>
      </c>
      <c r="H184" s="163" t="s">
        <v>6343</v>
      </c>
      <c r="I184" s="163"/>
      <c r="J184" s="163" t="s">
        <v>9857</v>
      </c>
      <c r="K184" s="164" t="s">
        <v>298</v>
      </c>
      <c r="L184" s="165">
        <v>45716</v>
      </c>
      <c r="M184" s="163"/>
      <c r="N184" s="163"/>
      <c r="O184" s="163"/>
      <c r="P184" s="163"/>
    </row>
    <row r="185" spans="1:16">
      <c r="A185" s="187">
        <v>177</v>
      </c>
      <c r="B185" s="163" t="s">
        <v>150</v>
      </c>
      <c r="C185" s="164" t="s">
        <v>7665</v>
      </c>
      <c r="D185" s="189" t="s">
        <v>862</v>
      </c>
      <c r="E185" s="165">
        <v>45729</v>
      </c>
      <c r="F185" s="165">
        <v>45729</v>
      </c>
      <c r="G185" s="163" t="s">
        <v>7135</v>
      </c>
      <c r="H185" s="163" t="s">
        <v>6343</v>
      </c>
      <c r="I185" s="163"/>
      <c r="J185" s="163" t="s">
        <v>9857</v>
      </c>
      <c r="K185" s="164" t="s">
        <v>459</v>
      </c>
      <c r="L185" s="165"/>
      <c r="M185" s="163"/>
      <c r="N185" s="163"/>
      <c r="O185" s="163"/>
      <c r="P185" s="163"/>
    </row>
    <row r="186" spans="1:16">
      <c r="A186" s="187">
        <v>178</v>
      </c>
      <c r="B186" s="163" t="s">
        <v>150</v>
      </c>
      <c r="C186" s="164" t="s">
        <v>3103</v>
      </c>
      <c r="D186" s="189" t="s">
        <v>863</v>
      </c>
      <c r="E186" s="165">
        <v>45723</v>
      </c>
      <c r="F186" s="165">
        <v>45723</v>
      </c>
      <c r="G186" s="163" t="s">
        <v>6289</v>
      </c>
      <c r="H186" s="163" t="s">
        <v>9856</v>
      </c>
      <c r="I186" s="163"/>
      <c r="J186" s="163" t="s">
        <v>7787</v>
      </c>
      <c r="K186" s="164" t="s">
        <v>195</v>
      </c>
      <c r="L186" s="165">
        <v>45791</v>
      </c>
      <c r="M186" s="163"/>
      <c r="N186" s="163"/>
      <c r="O186" s="163"/>
      <c r="P186" s="163"/>
    </row>
    <row r="187" spans="1:16">
      <c r="A187" s="187">
        <v>179</v>
      </c>
      <c r="B187" s="163" t="s">
        <v>150</v>
      </c>
      <c r="C187" s="164" t="s">
        <v>2064</v>
      </c>
      <c r="D187" s="189" t="s">
        <v>864</v>
      </c>
      <c r="E187" s="165">
        <v>45723</v>
      </c>
      <c r="F187" s="165">
        <v>45723</v>
      </c>
      <c r="G187" s="163" t="s">
        <v>6289</v>
      </c>
      <c r="H187" s="163" t="s">
        <v>9886</v>
      </c>
      <c r="I187" s="163"/>
      <c r="J187" s="163"/>
      <c r="K187" s="164" t="s">
        <v>195</v>
      </c>
      <c r="L187" s="165">
        <v>45728</v>
      </c>
      <c r="M187" s="163"/>
      <c r="N187" s="163"/>
      <c r="O187" s="163"/>
      <c r="P187" s="163"/>
    </row>
    <row r="188" spans="1:16">
      <c r="A188" s="187">
        <v>180</v>
      </c>
      <c r="B188" s="163" t="s">
        <v>150</v>
      </c>
      <c r="C188" s="164" t="s">
        <v>1997</v>
      </c>
      <c r="D188" s="189" t="s">
        <v>865</v>
      </c>
      <c r="E188" s="165">
        <v>45723</v>
      </c>
      <c r="F188" s="165">
        <v>45723</v>
      </c>
      <c r="G188" s="163" t="s">
        <v>6289</v>
      </c>
      <c r="H188" s="163" t="s">
        <v>9886</v>
      </c>
      <c r="I188" s="163"/>
      <c r="J188" s="163"/>
      <c r="K188" s="164" t="s">
        <v>195</v>
      </c>
      <c r="L188" s="165">
        <v>45728</v>
      </c>
      <c r="M188" s="163"/>
      <c r="N188" s="163"/>
      <c r="O188" s="163"/>
      <c r="P188" s="163"/>
    </row>
    <row r="189" spans="1:16">
      <c r="A189" s="187">
        <v>181</v>
      </c>
      <c r="B189" s="163" t="s">
        <v>150</v>
      </c>
      <c r="C189" s="164" t="s">
        <v>2150</v>
      </c>
      <c r="D189" s="189" t="s">
        <v>879</v>
      </c>
      <c r="E189" s="165">
        <v>45723</v>
      </c>
      <c r="F189" s="165">
        <v>45723</v>
      </c>
      <c r="G189" s="163" t="s">
        <v>6289</v>
      </c>
      <c r="H189" s="163" t="s">
        <v>9886</v>
      </c>
      <c r="I189" s="163"/>
      <c r="J189" s="163"/>
      <c r="K189" s="164" t="s">
        <v>195</v>
      </c>
      <c r="L189" s="165">
        <v>45728</v>
      </c>
      <c r="M189" s="163"/>
      <c r="N189" s="163"/>
      <c r="O189" s="163"/>
      <c r="P189" s="163"/>
    </row>
    <row r="190" spans="1:16">
      <c r="A190" s="187">
        <v>182</v>
      </c>
      <c r="B190" s="163" t="s">
        <v>150</v>
      </c>
      <c r="C190" s="164" t="s">
        <v>2292</v>
      </c>
      <c r="D190" s="189" t="s">
        <v>937</v>
      </c>
      <c r="E190" s="165">
        <v>45726</v>
      </c>
      <c r="F190" s="165">
        <v>45726</v>
      </c>
      <c r="G190" s="163" t="s">
        <v>6289</v>
      </c>
      <c r="H190" s="163" t="s">
        <v>9886</v>
      </c>
      <c r="I190" s="163"/>
      <c r="J190" s="163"/>
      <c r="K190" s="164" t="s">
        <v>195</v>
      </c>
      <c r="L190" s="165">
        <v>45791</v>
      </c>
      <c r="M190" s="163"/>
      <c r="N190" s="163"/>
      <c r="O190" s="163"/>
      <c r="P190" s="163"/>
    </row>
    <row r="191" spans="1:16">
      <c r="A191" s="187">
        <v>183</v>
      </c>
      <c r="B191" s="163" t="s">
        <v>150</v>
      </c>
      <c r="C191" s="164" t="s">
        <v>2064</v>
      </c>
      <c r="D191" s="189" t="s">
        <v>939</v>
      </c>
      <c r="E191" s="165">
        <v>45726</v>
      </c>
      <c r="F191" s="165">
        <v>45726</v>
      </c>
      <c r="G191" s="163" t="s">
        <v>7135</v>
      </c>
      <c r="H191" s="163" t="s">
        <v>6343</v>
      </c>
      <c r="I191" s="163"/>
      <c r="J191" s="163"/>
      <c r="K191" s="164" t="s">
        <v>195</v>
      </c>
      <c r="L191" s="165">
        <v>45791</v>
      </c>
      <c r="M191" s="163"/>
      <c r="N191" s="163"/>
      <c r="O191" s="163"/>
      <c r="P191" s="163"/>
    </row>
    <row r="192" spans="1:16">
      <c r="A192" s="187">
        <v>184</v>
      </c>
      <c r="B192" s="163" t="s">
        <v>150</v>
      </c>
      <c r="C192" s="164" t="s">
        <v>1997</v>
      </c>
      <c r="D192" s="189" t="s">
        <v>1008</v>
      </c>
      <c r="E192" s="165">
        <v>45726</v>
      </c>
      <c r="F192" s="165">
        <v>45726</v>
      </c>
      <c r="G192" s="163" t="s">
        <v>7135</v>
      </c>
      <c r="H192" s="163" t="s">
        <v>6343</v>
      </c>
      <c r="I192" s="163"/>
      <c r="J192" s="163"/>
      <c r="K192" s="164" t="s">
        <v>195</v>
      </c>
      <c r="L192" s="165">
        <v>45791</v>
      </c>
      <c r="M192" s="163"/>
      <c r="N192" s="163"/>
      <c r="O192" s="163"/>
      <c r="P192" s="163"/>
    </row>
    <row r="193" spans="1:16">
      <c r="A193" s="187">
        <v>185</v>
      </c>
      <c r="B193" s="163" t="s">
        <v>150</v>
      </c>
      <c r="C193" s="164" t="s">
        <v>2150</v>
      </c>
      <c r="D193" s="189" t="s">
        <v>1009</v>
      </c>
      <c r="E193" s="165">
        <v>45726</v>
      </c>
      <c r="F193" s="165">
        <v>45726</v>
      </c>
      <c r="G193" s="163" t="s">
        <v>7135</v>
      </c>
      <c r="H193" s="163" t="s">
        <v>6343</v>
      </c>
      <c r="I193" s="163"/>
      <c r="J193" s="163"/>
      <c r="K193" s="164" t="s">
        <v>195</v>
      </c>
      <c r="L193" s="165">
        <v>45791</v>
      </c>
      <c r="M193" s="163"/>
      <c r="N193" s="163"/>
      <c r="O193" s="163"/>
      <c r="P193" s="163"/>
    </row>
    <row r="194" spans="1:16">
      <c r="A194" s="187">
        <v>186</v>
      </c>
      <c r="B194" s="163" t="s">
        <v>150</v>
      </c>
      <c r="C194" s="164" t="s">
        <v>2064</v>
      </c>
      <c r="D194" s="189" t="s">
        <v>1010</v>
      </c>
      <c r="E194" s="165">
        <v>45727</v>
      </c>
      <c r="F194" s="165">
        <v>45727</v>
      </c>
      <c r="G194" s="163" t="s">
        <v>7135</v>
      </c>
      <c r="H194" s="163" t="s">
        <v>6343</v>
      </c>
      <c r="I194" s="163"/>
      <c r="J194" s="163" t="s">
        <v>9903</v>
      </c>
      <c r="K194" s="164" t="s">
        <v>195</v>
      </c>
      <c r="L194" s="165">
        <v>45791</v>
      </c>
      <c r="M194" s="163"/>
      <c r="N194" s="163"/>
      <c r="O194" s="163"/>
      <c r="P194" s="163"/>
    </row>
    <row r="195" spans="1:16">
      <c r="A195" s="187">
        <v>187</v>
      </c>
      <c r="B195" s="163" t="s">
        <v>150</v>
      </c>
      <c r="C195" s="164" t="s">
        <v>2292</v>
      </c>
      <c r="D195" s="189" t="s">
        <v>1011</v>
      </c>
      <c r="E195" s="165">
        <v>45729</v>
      </c>
      <c r="F195" s="165">
        <v>45729</v>
      </c>
      <c r="G195" s="163" t="s">
        <v>7135</v>
      </c>
      <c r="H195" s="163" t="s">
        <v>6343</v>
      </c>
      <c r="I195" s="163"/>
      <c r="J195" s="163" t="s">
        <v>9989</v>
      </c>
      <c r="K195" s="164" t="s">
        <v>195</v>
      </c>
      <c r="L195" s="165">
        <v>45791</v>
      </c>
      <c r="M195" s="163"/>
      <c r="N195" s="163"/>
      <c r="O195" s="163"/>
      <c r="P195" s="163"/>
    </row>
    <row r="196" spans="1:16">
      <c r="A196" s="187">
        <v>188</v>
      </c>
      <c r="B196" s="163" t="s">
        <v>150</v>
      </c>
      <c r="C196" s="164" t="s">
        <v>2418</v>
      </c>
      <c r="D196" s="189" t="s">
        <v>1098</v>
      </c>
      <c r="E196" s="165">
        <v>45729</v>
      </c>
      <c r="F196" s="165">
        <v>45729</v>
      </c>
      <c r="G196" s="163" t="s">
        <v>8079</v>
      </c>
      <c r="H196" s="163" t="s">
        <v>9886</v>
      </c>
      <c r="I196" s="163"/>
      <c r="J196" s="163"/>
      <c r="K196" s="164" t="s">
        <v>195</v>
      </c>
      <c r="L196" s="165">
        <v>45791</v>
      </c>
      <c r="M196" s="163"/>
      <c r="N196" s="163"/>
      <c r="O196" s="163"/>
      <c r="P196" s="163"/>
    </row>
    <row r="197" spans="1:16">
      <c r="A197" s="187">
        <v>189</v>
      </c>
      <c r="B197" s="163" t="s">
        <v>150</v>
      </c>
      <c r="C197" s="164" t="s">
        <v>3103</v>
      </c>
      <c r="D197" s="189" t="s">
        <v>1099</v>
      </c>
      <c r="E197" s="165">
        <v>45785</v>
      </c>
      <c r="F197" s="165">
        <v>45785</v>
      </c>
      <c r="G197" s="163" t="s">
        <v>7135</v>
      </c>
      <c r="H197" s="163" t="s">
        <v>11158</v>
      </c>
      <c r="I197" s="163"/>
      <c r="J197" s="163" t="s">
        <v>11159</v>
      </c>
      <c r="K197" s="164" t="s">
        <v>195</v>
      </c>
      <c r="L197" s="165">
        <v>45791</v>
      </c>
      <c r="M197" s="163"/>
      <c r="N197" s="163"/>
      <c r="O197" s="163"/>
      <c r="P197" s="163"/>
    </row>
    <row r="198" spans="1:16">
      <c r="A198" s="187">
        <v>190</v>
      </c>
      <c r="B198" s="163" t="s">
        <v>150</v>
      </c>
      <c r="C198" s="164" t="s">
        <v>3103</v>
      </c>
      <c r="D198" s="189" t="s">
        <v>1100</v>
      </c>
      <c r="E198" s="165">
        <v>45785</v>
      </c>
      <c r="F198" s="165">
        <v>45785</v>
      </c>
      <c r="G198" s="163" t="s">
        <v>7135</v>
      </c>
      <c r="H198" s="163" t="s">
        <v>11158</v>
      </c>
      <c r="I198" s="163"/>
      <c r="J198" s="163" t="s">
        <v>11160</v>
      </c>
      <c r="K198" s="164" t="s">
        <v>195</v>
      </c>
      <c r="L198" s="165">
        <v>45786</v>
      </c>
      <c r="M198" s="163"/>
      <c r="N198" s="163"/>
      <c r="O198" s="163"/>
      <c r="P198" s="163"/>
    </row>
    <row r="199" spans="1:16">
      <c r="A199" s="190">
        <v>191</v>
      </c>
      <c r="B199" s="163" t="s">
        <v>150</v>
      </c>
      <c r="C199" s="164" t="s">
        <v>11155</v>
      </c>
      <c r="D199" s="189" t="s">
        <v>14618</v>
      </c>
      <c r="E199" s="165">
        <v>45904</v>
      </c>
      <c r="F199" s="165">
        <v>45904</v>
      </c>
      <c r="G199" s="163" t="s">
        <v>7135</v>
      </c>
      <c r="H199" s="163" t="s">
        <v>6343</v>
      </c>
      <c r="I199" s="163"/>
      <c r="J199" s="163" t="s">
        <v>9857</v>
      </c>
      <c r="K199" s="164" t="s">
        <v>195</v>
      </c>
      <c r="L199" s="165">
        <v>45905</v>
      </c>
      <c r="M199" s="163"/>
      <c r="N199" s="163"/>
      <c r="O199" s="163"/>
      <c r="P199" s="163"/>
    </row>
    <row r="200" spans="1:16">
      <c r="A200" s="187">
        <v>192</v>
      </c>
      <c r="B200" s="163" t="s">
        <v>150</v>
      </c>
      <c r="C200" s="164" t="s">
        <v>11156</v>
      </c>
      <c r="D200" s="189" t="s">
        <v>1102</v>
      </c>
      <c r="E200" s="165">
        <v>45785</v>
      </c>
      <c r="F200" s="165">
        <v>45785</v>
      </c>
      <c r="G200" s="163" t="s">
        <v>7135</v>
      </c>
      <c r="H200" s="163" t="s">
        <v>6343</v>
      </c>
      <c r="I200" s="163"/>
      <c r="J200" s="163" t="s">
        <v>878</v>
      </c>
      <c r="K200" s="164" t="s">
        <v>195</v>
      </c>
      <c r="L200" s="165">
        <v>45787</v>
      </c>
      <c r="M200" s="163"/>
      <c r="N200" s="163"/>
      <c r="O200" s="163"/>
      <c r="P200" s="163"/>
    </row>
    <row r="201" spans="1:16">
      <c r="A201" s="187">
        <v>193</v>
      </c>
      <c r="B201" s="163" t="s">
        <v>150</v>
      </c>
      <c r="C201" s="164" t="s">
        <v>11157</v>
      </c>
      <c r="D201" s="189" t="s">
        <v>1103</v>
      </c>
      <c r="E201" s="165">
        <v>45785</v>
      </c>
      <c r="F201" s="165">
        <v>45785</v>
      </c>
      <c r="G201" s="163" t="s">
        <v>7135</v>
      </c>
      <c r="H201" s="163" t="s">
        <v>6343</v>
      </c>
      <c r="I201" s="163"/>
      <c r="J201" s="163" t="s">
        <v>277</v>
      </c>
      <c r="K201" s="164" t="s">
        <v>195</v>
      </c>
      <c r="L201" s="165">
        <v>45790</v>
      </c>
      <c r="M201" s="163"/>
      <c r="N201" s="163"/>
      <c r="O201" s="163"/>
      <c r="P201" s="163"/>
    </row>
    <row r="202" spans="1:16">
      <c r="A202" s="187">
        <v>194</v>
      </c>
      <c r="B202" s="163" t="s">
        <v>150</v>
      </c>
      <c r="C202" s="164" t="s">
        <v>158</v>
      </c>
      <c r="D202" s="189" t="s">
        <v>1104</v>
      </c>
      <c r="E202" s="165"/>
      <c r="F202" s="165"/>
      <c r="G202" s="163"/>
      <c r="H202" s="163"/>
      <c r="I202" s="163"/>
      <c r="J202" s="163"/>
      <c r="K202" s="164"/>
      <c r="L202" s="165"/>
      <c r="M202" s="163"/>
      <c r="N202" s="163"/>
      <c r="O202" s="163"/>
      <c r="P202" s="163"/>
    </row>
    <row r="203" spans="1:16">
      <c r="A203" s="187">
        <v>195</v>
      </c>
      <c r="B203" s="163" t="s">
        <v>150</v>
      </c>
      <c r="C203" s="164" t="s">
        <v>6464</v>
      </c>
      <c r="D203" s="189" t="s">
        <v>1105</v>
      </c>
      <c r="E203" s="165">
        <v>45793</v>
      </c>
      <c r="F203" s="165">
        <v>45793</v>
      </c>
      <c r="G203" s="163" t="s">
        <v>8079</v>
      </c>
      <c r="H203" s="163" t="s">
        <v>11377</v>
      </c>
      <c r="I203" s="163"/>
      <c r="J203" s="163"/>
      <c r="K203" s="164" t="s">
        <v>195</v>
      </c>
      <c r="L203" s="165">
        <v>45794</v>
      </c>
      <c r="M203" s="163"/>
      <c r="N203" s="163"/>
      <c r="O203" s="163"/>
      <c r="P203" s="163"/>
    </row>
    <row r="204" spans="1:16">
      <c r="A204" s="187">
        <v>196</v>
      </c>
      <c r="B204" s="163" t="s">
        <v>150</v>
      </c>
      <c r="C204" s="164" t="s">
        <v>2418</v>
      </c>
      <c r="D204" s="189" t="s">
        <v>1123</v>
      </c>
      <c r="E204" s="165">
        <v>45723</v>
      </c>
      <c r="F204" s="165">
        <v>45723</v>
      </c>
      <c r="G204" s="163" t="s">
        <v>7135</v>
      </c>
      <c r="H204" s="163" t="s">
        <v>6343</v>
      </c>
      <c r="I204" s="163"/>
      <c r="J204" s="163"/>
      <c r="K204" s="164" t="s">
        <v>195</v>
      </c>
      <c r="L204" s="165">
        <v>45784</v>
      </c>
      <c r="M204" s="163"/>
      <c r="N204" s="163"/>
      <c r="O204" s="163"/>
      <c r="P204" s="163"/>
    </row>
    <row r="205" spans="1:16">
      <c r="A205" s="187">
        <v>197</v>
      </c>
      <c r="B205" s="163" t="s">
        <v>150</v>
      </c>
      <c r="C205" s="164" t="s">
        <v>6464</v>
      </c>
      <c r="D205" s="189" t="s">
        <v>1124</v>
      </c>
      <c r="E205" s="165">
        <v>45796</v>
      </c>
      <c r="F205" s="165">
        <v>45796</v>
      </c>
      <c r="G205" s="163" t="s">
        <v>8079</v>
      </c>
      <c r="H205" s="163" t="s">
        <v>11562</v>
      </c>
      <c r="I205" s="163"/>
      <c r="J205" s="163"/>
      <c r="K205" s="164" t="s">
        <v>195</v>
      </c>
      <c r="L205" s="165">
        <v>45797</v>
      </c>
      <c r="M205" s="163"/>
      <c r="N205" s="163"/>
      <c r="O205" s="163"/>
      <c r="P205" s="163"/>
    </row>
    <row r="206" spans="1:16">
      <c r="A206" s="187">
        <v>198</v>
      </c>
      <c r="B206" s="163" t="s">
        <v>150</v>
      </c>
      <c r="C206" s="164" t="s">
        <v>3103</v>
      </c>
      <c r="D206" s="189" t="s">
        <v>1125</v>
      </c>
      <c r="E206" s="165">
        <v>45801</v>
      </c>
      <c r="F206" s="165">
        <v>45801</v>
      </c>
      <c r="G206" s="163" t="s">
        <v>7135</v>
      </c>
      <c r="H206" s="163" t="s">
        <v>11766</v>
      </c>
      <c r="I206" s="163"/>
      <c r="J206" s="163" t="s">
        <v>212</v>
      </c>
      <c r="K206" s="164" t="s">
        <v>195</v>
      </c>
      <c r="L206" s="165">
        <v>45801</v>
      </c>
      <c r="M206" s="163"/>
      <c r="N206" s="163"/>
      <c r="O206" s="163"/>
      <c r="P206" s="163"/>
    </row>
    <row r="207" spans="1:16">
      <c r="A207" s="190">
        <v>199</v>
      </c>
      <c r="B207" s="163" t="s">
        <v>150</v>
      </c>
      <c r="C207" s="164" t="s">
        <v>6464</v>
      </c>
      <c r="D207" s="189" t="s">
        <v>1181</v>
      </c>
      <c r="E207" s="165">
        <v>45803</v>
      </c>
      <c r="F207" s="165">
        <v>45801</v>
      </c>
      <c r="G207" s="163" t="s">
        <v>6289</v>
      </c>
      <c r="H207" s="163" t="s">
        <v>11719</v>
      </c>
      <c r="I207" s="163"/>
      <c r="J207" s="163"/>
      <c r="K207" s="164" t="s">
        <v>195</v>
      </c>
      <c r="L207" s="165">
        <v>45801</v>
      </c>
      <c r="M207" s="163"/>
      <c r="N207" s="163"/>
      <c r="O207" s="163"/>
      <c r="P207" s="163"/>
    </row>
    <row r="208" spans="1:16">
      <c r="A208" s="190">
        <v>200</v>
      </c>
      <c r="B208" s="163" t="s">
        <v>150</v>
      </c>
      <c r="C208" s="164" t="s">
        <v>7665</v>
      </c>
      <c r="D208" s="189" t="s">
        <v>14625</v>
      </c>
      <c r="E208" s="165">
        <v>45904</v>
      </c>
      <c r="F208" s="165">
        <v>45904</v>
      </c>
      <c r="G208" s="163" t="s">
        <v>7135</v>
      </c>
      <c r="H208" s="163" t="s">
        <v>11758</v>
      </c>
      <c r="I208" s="163"/>
      <c r="J208" s="163" t="s">
        <v>11737</v>
      </c>
      <c r="K208" s="164" t="s">
        <v>195</v>
      </c>
      <c r="L208" s="165">
        <v>45907</v>
      </c>
      <c r="M208" s="163"/>
      <c r="N208" s="163"/>
      <c r="O208" s="163"/>
      <c r="P208" s="163"/>
    </row>
    <row r="209" spans="1:16">
      <c r="A209" s="190">
        <v>201</v>
      </c>
      <c r="B209" s="163" t="s">
        <v>150</v>
      </c>
      <c r="C209" s="164" t="s">
        <v>6464</v>
      </c>
      <c r="D209" s="189" t="s">
        <v>1183</v>
      </c>
      <c r="E209" s="165">
        <v>45806</v>
      </c>
      <c r="F209" s="165">
        <v>45806</v>
      </c>
      <c r="G209" s="163" t="s">
        <v>6289</v>
      </c>
      <c r="H209" s="163" t="s">
        <v>11759</v>
      </c>
      <c r="I209" s="163"/>
      <c r="J209" s="163"/>
      <c r="K209" s="164" t="s">
        <v>195</v>
      </c>
      <c r="L209" s="165">
        <v>45806</v>
      </c>
      <c r="M209" s="163"/>
      <c r="N209" s="163"/>
      <c r="O209" s="163"/>
      <c r="P209" s="163"/>
    </row>
    <row r="210" spans="1:16">
      <c r="A210" s="190">
        <v>202</v>
      </c>
      <c r="B210" s="163" t="s">
        <v>150</v>
      </c>
      <c r="C210" s="164" t="s">
        <v>6464</v>
      </c>
      <c r="D210" s="189" t="s">
        <v>1215</v>
      </c>
      <c r="E210" s="165">
        <v>45806</v>
      </c>
      <c r="F210" s="165">
        <v>45806</v>
      </c>
      <c r="G210" s="163" t="s">
        <v>7135</v>
      </c>
      <c r="H210" s="163" t="s">
        <v>11758</v>
      </c>
      <c r="I210" s="163"/>
      <c r="J210" s="203">
        <v>1001</v>
      </c>
      <c r="K210" s="164" t="s">
        <v>195</v>
      </c>
      <c r="L210" s="165">
        <v>45806</v>
      </c>
      <c r="M210" s="163"/>
      <c r="N210" s="163"/>
      <c r="O210" s="163"/>
      <c r="P210" s="163"/>
    </row>
    <row r="211" spans="1:16">
      <c r="A211" s="190">
        <v>203</v>
      </c>
      <c r="B211" s="163" t="s">
        <v>150</v>
      </c>
      <c r="C211" s="164" t="s">
        <v>6464</v>
      </c>
      <c r="D211" s="189" t="s">
        <v>1236</v>
      </c>
      <c r="E211" s="165">
        <v>45806</v>
      </c>
      <c r="F211" s="165">
        <v>45806</v>
      </c>
      <c r="G211" s="163" t="s">
        <v>7135</v>
      </c>
      <c r="H211" s="163" t="s">
        <v>11758</v>
      </c>
      <c r="I211" s="163"/>
      <c r="J211" s="203">
        <v>1002</v>
      </c>
      <c r="K211" s="164" t="s">
        <v>195</v>
      </c>
      <c r="L211" s="165">
        <v>45806</v>
      </c>
      <c r="M211" s="163"/>
      <c r="N211" s="163"/>
      <c r="O211" s="163"/>
      <c r="P211" s="163"/>
    </row>
    <row r="212" spans="1:16">
      <c r="A212" s="187">
        <v>204</v>
      </c>
      <c r="B212" s="163" t="s">
        <v>150</v>
      </c>
      <c r="C212" s="164" t="s">
        <v>6464</v>
      </c>
      <c r="D212" s="189" t="s">
        <v>1237</v>
      </c>
      <c r="E212" s="165">
        <v>45829</v>
      </c>
      <c r="F212" s="165">
        <v>45829</v>
      </c>
      <c r="G212" s="163" t="s">
        <v>6289</v>
      </c>
      <c r="H212" s="163" t="s">
        <v>11759</v>
      </c>
      <c r="I212" s="163"/>
      <c r="J212" s="163">
        <v>1005</v>
      </c>
      <c r="K212" s="164" t="s">
        <v>195</v>
      </c>
      <c r="L212" s="165">
        <v>45857</v>
      </c>
      <c r="M212" s="163"/>
      <c r="N212" s="163"/>
      <c r="O212" s="163"/>
      <c r="P212" s="163"/>
    </row>
    <row r="213" spans="1:16" s="228" customFormat="1">
      <c r="A213" s="216">
        <v>205</v>
      </c>
      <c r="B213" s="221" t="s">
        <v>150</v>
      </c>
      <c r="C213" s="229" t="s">
        <v>159</v>
      </c>
      <c r="D213" s="215" t="s">
        <v>12388</v>
      </c>
      <c r="E213" s="222">
        <v>45883</v>
      </c>
      <c r="F213" s="222">
        <v>45883</v>
      </c>
      <c r="G213" s="221" t="s">
        <v>7135</v>
      </c>
      <c r="H213" s="221" t="s">
        <v>11758</v>
      </c>
      <c r="I213" s="221"/>
      <c r="J213" s="221">
        <v>1003</v>
      </c>
      <c r="K213" s="229" t="s">
        <v>195</v>
      </c>
      <c r="L213" s="165">
        <v>45916</v>
      </c>
      <c r="M213" s="221"/>
      <c r="N213" s="221"/>
      <c r="O213" s="221"/>
      <c r="P213" s="221"/>
    </row>
    <row r="214" spans="1:16" s="228" customFormat="1">
      <c r="A214" s="216">
        <v>206</v>
      </c>
      <c r="B214" s="221" t="s">
        <v>150</v>
      </c>
      <c r="C214" s="229" t="s">
        <v>6464</v>
      </c>
      <c r="D214" s="215" t="s">
        <v>12396</v>
      </c>
      <c r="E214" s="222">
        <v>45884</v>
      </c>
      <c r="F214" s="222">
        <v>45884</v>
      </c>
      <c r="G214" s="221" t="s">
        <v>7135</v>
      </c>
      <c r="H214" s="221" t="s">
        <v>11758</v>
      </c>
      <c r="I214" s="221"/>
      <c r="J214" s="221">
        <v>1004</v>
      </c>
      <c r="K214" s="229" t="s">
        <v>195</v>
      </c>
      <c r="L214" s="165">
        <v>45916</v>
      </c>
      <c r="M214" s="221"/>
      <c r="N214" s="221"/>
      <c r="O214" s="221"/>
      <c r="P214" s="221"/>
    </row>
    <row r="215" spans="1:16">
      <c r="A215" s="187">
        <v>207</v>
      </c>
      <c r="B215" s="163" t="s">
        <v>150</v>
      </c>
      <c r="C215" s="164" t="s">
        <v>6464</v>
      </c>
      <c r="D215" s="189" t="s">
        <v>1242</v>
      </c>
      <c r="E215" s="165">
        <v>45831</v>
      </c>
      <c r="F215" s="165">
        <v>45831</v>
      </c>
      <c r="G215" s="163" t="s">
        <v>7135</v>
      </c>
      <c r="H215" s="163" t="s">
        <v>11839</v>
      </c>
      <c r="I215" s="163"/>
      <c r="J215" s="163">
        <v>1006</v>
      </c>
      <c r="K215" s="164" t="s">
        <v>195</v>
      </c>
      <c r="L215" s="165">
        <v>45857</v>
      </c>
      <c r="M215" s="163"/>
      <c r="N215" s="163"/>
      <c r="O215" s="163"/>
      <c r="P215" s="163"/>
    </row>
    <row r="216" spans="1:16">
      <c r="A216" s="187">
        <v>208</v>
      </c>
      <c r="B216" s="163" t="s">
        <v>150</v>
      </c>
      <c r="C216" s="164" t="s">
        <v>159</v>
      </c>
      <c r="D216" s="189" t="s">
        <v>1247</v>
      </c>
      <c r="E216" s="165"/>
      <c r="F216" s="165"/>
      <c r="G216" s="163"/>
      <c r="H216" s="163"/>
      <c r="I216" s="163"/>
      <c r="J216" s="163"/>
      <c r="K216" s="164"/>
      <c r="L216" s="165"/>
      <c r="M216" s="163"/>
      <c r="N216" s="163"/>
      <c r="O216" s="163"/>
      <c r="P216" s="163"/>
    </row>
    <row r="217" spans="1:16" s="228" customFormat="1">
      <c r="A217" s="216">
        <v>209</v>
      </c>
      <c r="B217" s="221" t="s">
        <v>150</v>
      </c>
      <c r="C217" s="229" t="s">
        <v>6464</v>
      </c>
      <c r="D217" s="215" t="s">
        <v>14624</v>
      </c>
      <c r="E217" s="222">
        <v>45915</v>
      </c>
      <c r="F217" s="222">
        <v>45915</v>
      </c>
      <c r="G217" s="221" t="s">
        <v>7135</v>
      </c>
      <c r="H217" s="221" t="s">
        <v>11758</v>
      </c>
      <c r="I217" s="221"/>
      <c r="J217" s="221">
        <v>1005</v>
      </c>
      <c r="K217" s="229" t="s">
        <v>195</v>
      </c>
      <c r="L217" s="165">
        <v>45915</v>
      </c>
      <c r="M217" s="221"/>
      <c r="N217" s="221"/>
      <c r="O217" s="221"/>
      <c r="P217" s="221"/>
    </row>
    <row r="218" spans="1:16">
      <c r="A218" s="187">
        <v>210</v>
      </c>
      <c r="B218" s="163" t="s">
        <v>150</v>
      </c>
      <c r="C218" s="164" t="s">
        <v>6464</v>
      </c>
      <c r="D218" s="189" t="s">
        <v>1253</v>
      </c>
      <c r="E218" s="165">
        <v>45855</v>
      </c>
      <c r="F218" s="165">
        <v>45855</v>
      </c>
      <c r="G218" s="163" t="s">
        <v>7135</v>
      </c>
      <c r="H218" s="163" t="s">
        <v>11758</v>
      </c>
      <c r="I218" s="163"/>
      <c r="J218" s="163">
        <v>1006</v>
      </c>
      <c r="K218" s="164" t="s">
        <v>195</v>
      </c>
      <c r="L218" s="165">
        <v>45884</v>
      </c>
      <c r="M218" s="163"/>
      <c r="N218" s="163"/>
      <c r="O218" s="163"/>
      <c r="P218" s="163"/>
    </row>
    <row r="219" spans="1:16" s="228" customFormat="1">
      <c r="A219" s="216"/>
      <c r="B219" s="221"/>
      <c r="C219" s="229" t="s">
        <v>6464</v>
      </c>
      <c r="D219" s="215" t="s">
        <v>14623</v>
      </c>
      <c r="E219" s="222">
        <v>45915</v>
      </c>
      <c r="F219" s="222">
        <v>45915</v>
      </c>
      <c r="G219" s="221" t="s">
        <v>7135</v>
      </c>
      <c r="H219" s="221" t="s">
        <v>11758</v>
      </c>
      <c r="I219" s="221"/>
      <c r="J219" s="221">
        <v>1006</v>
      </c>
      <c r="K219" s="229" t="s">
        <v>195</v>
      </c>
      <c r="L219" s="165">
        <v>45915</v>
      </c>
      <c r="M219" s="221"/>
      <c r="N219" s="221"/>
      <c r="O219" s="221"/>
      <c r="P219" s="221"/>
    </row>
    <row r="220" spans="1:16">
      <c r="A220" s="187"/>
      <c r="B220" s="163"/>
      <c r="C220" s="164"/>
      <c r="D220" s="189"/>
      <c r="E220" s="165"/>
      <c r="F220" s="165"/>
      <c r="G220" s="163"/>
      <c r="H220" s="163"/>
      <c r="I220" s="163"/>
      <c r="J220" s="163"/>
      <c r="K220" s="164"/>
      <c r="L220" s="165"/>
      <c r="M220" s="163"/>
      <c r="N220" s="163"/>
      <c r="O220" s="163"/>
      <c r="P220" s="163"/>
    </row>
    <row r="221" spans="1:16">
      <c r="A221" s="187">
        <v>212</v>
      </c>
      <c r="B221" s="163" t="s">
        <v>150</v>
      </c>
      <c r="C221" s="164" t="s">
        <v>11746</v>
      </c>
      <c r="D221" s="189" t="s">
        <v>1255</v>
      </c>
      <c r="E221" s="165">
        <v>45851</v>
      </c>
      <c r="F221" s="165">
        <v>45851</v>
      </c>
      <c r="G221" s="163" t="s">
        <v>9214</v>
      </c>
      <c r="H221" s="163" t="s">
        <v>9215</v>
      </c>
      <c r="I221" s="163"/>
      <c r="J221" s="163"/>
      <c r="K221" s="164" t="s">
        <v>459</v>
      </c>
      <c r="L221" s="165"/>
      <c r="M221" s="163"/>
      <c r="N221" s="163"/>
      <c r="O221" s="163"/>
      <c r="P221" s="163"/>
    </row>
    <row r="222" spans="1:16">
      <c r="A222" s="187">
        <v>213</v>
      </c>
      <c r="B222" s="163" t="s">
        <v>150</v>
      </c>
      <c r="C222" s="164" t="s">
        <v>11746</v>
      </c>
      <c r="D222" s="189" t="s">
        <v>1256</v>
      </c>
      <c r="E222" s="165">
        <v>45851</v>
      </c>
      <c r="F222" s="165">
        <v>45851</v>
      </c>
      <c r="G222" s="163" t="s">
        <v>7135</v>
      </c>
      <c r="H222" s="163" t="s">
        <v>12020</v>
      </c>
      <c r="I222" s="163"/>
      <c r="J222" s="163"/>
      <c r="K222" s="164" t="s">
        <v>459</v>
      </c>
      <c r="L222" s="165"/>
      <c r="M222" s="163"/>
      <c r="N222" s="163"/>
      <c r="O222" s="163"/>
      <c r="P222" s="163"/>
    </row>
    <row r="223" spans="1:16">
      <c r="A223" s="187">
        <v>214</v>
      </c>
      <c r="B223" s="163" t="s">
        <v>150</v>
      </c>
      <c r="C223" s="164" t="s">
        <v>160</v>
      </c>
      <c r="D223" s="189" t="s">
        <v>1257</v>
      </c>
      <c r="E223" s="165">
        <v>45889</v>
      </c>
      <c r="F223" s="165">
        <v>45889</v>
      </c>
      <c r="G223" s="163" t="s">
        <v>7135</v>
      </c>
      <c r="H223" s="163" t="s">
        <v>12439</v>
      </c>
      <c r="I223" s="163"/>
      <c r="J223" s="163" t="s">
        <v>12440</v>
      </c>
      <c r="K223" s="164" t="s">
        <v>195</v>
      </c>
      <c r="L223" s="165">
        <v>45895</v>
      </c>
      <c r="M223" s="163"/>
      <c r="N223" s="163"/>
      <c r="O223" s="163"/>
      <c r="P223" s="163"/>
    </row>
    <row r="224" spans="1:16">
      <c r="A224" s="187">
        <v>215</v>
      </c>
      <c r="B224" s="163" t="s">
        <v>150</v>
      </c>
      <c r="C224" s="164" t="s">
        <v>159</v>
      </c>
      <c r="D224" s="189" t="s">
        <v>1258</v>
      </c>
      <c r="E224" s="165">
        <v>45852</v>
      </c>
      <c r="F224" s="165">
        <v>45852</v>
      </c>
      <c r="G224" s="163" t="s">
        <v>7135</v>
      </c>
      <c r="H224" s="163" t="s">
        <v>11719</v>
      </c>
      <c r="I224" s="163"/>
      <c r="J224" s="163" t="s">
        <v>12024</v>
      </c>
      <c r="K224" s="164" t="s">
        <v>195</v>
      </c>
      <c r="L224" s="165">
        <v>45857</v>
      </c>
      <c r="M224" s="163"/>
      <c r="N224" s="163"/>
      <c r="O224" s="163"/>
      <c r="P224" s="163"/>
    </row>
    <row r="225" spans="1:16">
      <c r="A225" s="187">
        <v>216</v>
      </c>
      <c r="B225" s="163" t="s">
        <v>150</v>
      </c>
      <c r="C225" s="164" t="s">
        <v>160</v>
      </c>
      <c r="D225" s="189" t="s">
        <v>12436</v>
      </c>
      <c r="E225" s="165">
        <v>45880</v>
      </c>
      <c r="F225" s="165">
        <v>45880</v>
      </c>
      <c r="G225" s="163" t="s">
        <v>7135</v>
      </c>
      <c r="H225" s="163" t="s">
        <v>12437</v>
      </c>
      <c r="I225" s="163"/>
      <c r="J225" s="163" t="s">
        <v>7747</v>
      </c>
      <c r="K225" s="164" t="s">
        <v>195</v>
      </c>
      <c r="L225" s="165">
        <v>45885</v>
      </c>
      <c r="M225" s="163"/>
      <c r="N225" s="163"/>
      <c r="O225" s="163"/>
      <c r="P225" s="163"/>
    </row>
    <row r="226" spans="1:16">
      <c r="A226" s="187">
        <v>217</v>
      </c>
      <c r="B226" s="163" t="s">
        <v>150</v>
      </c>
      <c r="C226" s="164" t="s">
        <v>160</v>
      </c>
      <c r="D226" s="189" t="s">
        <v>12438</v>
      </c>
      <c r="E226" s="222">
        <v>45883</v>
      </c>
      <c r="F226" s="222">
        <v>45883</v>
      </c>
      <c r="G226" s="163" t="s">
        <v>7135</v>
      </c>
      <c r="H226" s="163" t="s">
        <v>11758</v>
      </c>
      <c r="I226" s="163"/>
      <c r="J226" s="163">
        <v>1008</v>
      </c>
      <c r="K226" s="164" t="s">
        <v>195</v>
      </c>
      <c r="L226" s="165">
        <v>45885</v>
      </c>
      <c r="M226" s="163"/>
      <c r="N226" s="163"/>
      <c r="O226" s="163"/>
      <c r="P226" s="163"/>
    </row>
    <row r="227" spans="1:16">
      <c r="A227" s="187">
        <v>218</v>
      </c>
      <c r="B227" s="163" t="s">
        <v>150</v>
      </c>
      <c r="C227" s="164" t="s">
        <v>160</v>
      </c>
      <c r="D227" s="189" t="s">
        <v>1276</v>
      </c>
      <c r="E227" s="222">
        <v>45880</v>
      </c>
      <c r="F227" s="222">
        <v>45880</v>
      </c>
      <c r="G227" s="163" t="s">
        <v>7135</v>
      </c>
      <c r="H227" s="163" t="s">
        <v>12437</v>
      </c>
      <c r="I227" s="163"/>
      <c r="J227" s="163" t="s">
        <v>7980</v>
      </c>
      <c r="K227" s="164" t="s">
        <v>195</v>
      </c>
      <c r="L227" s="165">
        <v>45885</v>
      </c>
      <c r="M227" s="163"/>
      <c r="N227" s="163"/>
      <c r="O227" s="163"/>
      <c r="P227" s="163"/>
    </row>
    <row r="228" spans="1:16">
      <c r="A228" s="187">
        <v>219</v>
      </c>
      <c r="B228" s="163" t="s">
        <v>150</v>
      </c>
      <c r="C228" s="164" t="s">
        <v>160</v>
      </c>
      <c r="D228" s="189" t="s">
        <v>1277</v>
      </c>
      <c r="E228" s="319">
        <v>45893</v>
      </c>
      <c r="F228" s="319">
        <v>45893</v>
      </c>
      <c r="G228" s="163" t="s">
        <v>7135</v>
      </c>
      <c r="H228" s="163" t="s">
        <v>12487</v>
      </c>
      <c r="I228" s="163"/>
      <c r="J228" s="163" t="s">
        <v>7747</v>
      </c>
      <c r="K228" s="164" t="s">
        <v>195</v>
      </c>
      <c r="L228" s="165">
        <v>45898</v>
      </c>
      <c r="M228" s="163"/>
      <c r="N228" s="163"/>
      <c r="O228" s="163"/>
      <c r="P228" s="163"/>
    </row>
    <row r="229" spans="1:16">
      <c r="A229" s="187">
        <v>220</v>
      </c>
      <c r="B229" s="163" t="s">
        <v>150</v>
      </c>
      <c r="C229" s="164" t="s">
        <v>160</v>
      </c>
      <c r="D229" s="189" t="s">
        <v>1278</v>
      </c>
      <c r="E229" s="165"/>
      <c r="F229" s="165"/>
      <c r="G229" s="163"/>
      <c r="H229" s="163"/>
      <c r="I229" s="163"/>
      <c r="J229" s="163"/>
      <c r="K229" s="164"/>
      <c r="L229" s="165"/>
      <c r="M229" s="163"/>
      <c r="N229" s="163"/>
      <c r="O229" s="163"/>
      <c r="P229" s="163"/>
    </row>
    <row r="230" spans="1:16">
      <c r="A230" s="187">
        <v>221</v>
      </c>
      <c r="B230" s="163" t="s">
        <v>150</v>
      </c>
      <c r="C230" s="164" t="s">
        <v>160</v>
      </c>
      <c r="D230" s="189" t="s">
        <v>1279</v>
      </c>
      <c r="E230" s="165"/>
      <c r="F230" s="165"/>
      <c r="G230" s="163"/>
      <c r="H230" s="163"/>
      <c r="I230" s="163"/>
      <c r="J230" s="163"/>
      <c r="K230" s="164"/>
      <c r="L230" s="165"/>
      <c r="M230" s="163"/>
      <c r="N230" s="163"/>
      <c r="O230" s="163"/>
      <c r="P230" s="163"/>
    </row>
    <row r="231" spans="1:16">
      <c r="A231" s="187">
        <v>222</v>
      </c>
      <c r="B231" s="163" t="s">
        <v>150</v>
      </c>
      <c r="C231" s="164" t="s">
        <v>2292</v>
      </c>
      <c r="D231" s="189" t="s">
        <v>14940</v>
      </c>
      <c r="E231" s="319">
        <v>45925</v>
      </c>
      <c r="F231" s="319">
        <v>45925</v>
      </c>
      <c r="G231" s="163" t="s">
        <v>7135</v>
      </c>
      <c r="H231" s="163" t="s">
        <v>12487</v>
      </c>
      <c r="I231" s="163"/>
      <c r="J231" s="163" t="s">
        <v>7980</v>
      </c>
      <c r="K231" s="164" t="s">
        <v>195</v>
      </c>
      <c r="L231" s="165">
        <v>45940</v>
      </c>
      <c r="M231" s="163"/>
      <c r="N231" s="163"/>
      <c r="O231" s="163"/>
      <c r="P231" s="163"/>
    </row>
    <row r="232" spans="1:16">
      <c r="A232" s="187">
        <v>223</v>
      </c>
      <c r="B232" s="163" t="s">
        <v>150</v>
      </c>
      <c r="C232" s="164" t="s">
        <v>160</v>
      </c>
      <c r="D232" s="189" t="s">
        <v>1324</v>
      </c>
      <c r="E232" s="319">
        <v>45899</v>
      </c>
      <c r="F232" s="319">
        <v>45899</v>
      </c>
      <c r="G232" s="163" t="s">
        <v>6587</v>
      </c>
      <c r="H232" s="163" t="s">
        <v>12823</v>
      </c>
      <c r="I232" s="163"/>
      <c r="J232" s="163">
        <v>1012</v>
      </c>
      <c r="K232" s="164" t="s">
        <v>195</v>
      </c>
      <c r="L232" s="165">
        <v>45901</v>
      </c>
      <c r="M232" s="163"/>
      <c r="N232" s="163"/>
      <c r="O232" s="163"/>
      <c r="P232" s="163"/>
    </row>
    <row r="233" spans="1:16">
      <c r="A233" s="187">
        <v>224</v>
      </c>
      <c r="B233" s="163" t="s">
        <v>150</v>
      </c>
      <c r="C233" s="164" t="s">
        <v>160</v>
      </c>
      <c r="D233" s="189" t="s">
        <v>1325</v>
      </c>
      <c r="E233" s="319">
        <v>45904</v>
      </c>
      <c r="F233" s="319">
        <v>45904</v>
      </c>
      <c r="G233" s="163" t="s">
        <v>7135</v>
      </c>
      <c r="H233" s="163" t="s">
        <v>12873</v>
      </c>
      <c r="I233" s="163"/>
      <c r="J233" s="300">
        <v>101113</v>
      </c>
      <c r="K233" s="164" t="s">
        <v>195</v>
      </c>
      <c r="L233" s="165">
        <v>45913</v>
      </c>
      <c r="M233" s="163"/>
      <c r="N233" s="163"/>
      <c r="O233" s="163"/>
      <c r="P233" s="163"/>
    </row>
    <row r="234" spans="1:16">
      <c r="A234" s="187">
        <v>225</v>
      </c>
      <c r="B234" s="163" t="s">
        <v>150</v>
      </c>
      <c r="C234" s="164" t="s">
        <v>160</v>
      </c>
      <c r="D234" s="189" t="s">
        <v>14843</v>
      </c>
      <c r="E234" s="319">
        <v>45925</v>
      </c>
      <c r="F234" s="319">
        <v>45925</v>
      </c>
      <c r="G234" s="163" t="s">
        <v>7135</v>
      </c>
      <c r="H234" s="163" t="s">
        <v>12873</v>
      </c>
      <c r="I234" s="163"/>
      <c r="J234" s="300">
        <v>201213</v>
      </c>
      <c r="K234" s="164" t="s">
        <v>195</v>
      </c>
      <c r="L234" s="165">
        <v>45937</v>
      </c>
      <c r="M234" s="163"/>
      <c r="N234" s="163"/>
      <c r="O234" s="163"/>
      <c r="P234" s="163"/>
    </row>
    <row r="235" spans="1:16">
      <c r="A235" s="187">
        <v>226</v>
      </c>
      <c r="B235" s="163" t="s">
        <v>150</v>
      </c>
      <c r="C235" s="164" t="s">
        <v>160</v>
      </c>
      <c r="D235" s="189" t="s">
        <v>1327</v>
      </c>
      <c r="E235" s="319">
        <v>45904</v>
      </c>
      <c r="F235" s="319">
        <v>45904</v>
      </c>
      <c r="G235" s="163" t="s">
        <v>7135</v>
      </c>
      <c r="H235" s="163" t="s">
        <v>12873</v>
      </c>
      <c r="I235" s="163"/>
      <c r="J235" s="300">
        <v>301313</v>
      </c>
      <c r="K235" s="164" t="s">
        <v>195</v>
      </c>
      <c r="L235" s="165">
        <v>45912</v>
      </c>
      <c r="M235" s="163"/>
      <c r="N235" s="163"/>
      <c r="O235" s="163"/>
      <c r="P235" s="163"/>
    </row>
    <row r="236" spans="1:16">
      <c r="A236" s="187">
        <v>227</v>
      </c>
      <c r="B236" s="163" t="s">
        <v>150</v>
      </c>
      <c r="C236" s="164" t="s">
        <v>160</v>
      </c>
      <c r="D236" s="189" t="s">
        <v>14941</v>
      </c>
      <c r="E236" s="319">
        <v>45925</v>
      </c>
      <c r="F236" s="319">
        <v>45925</v>
      </c>
      <c r="G236" s="163" t="s">
        <v>7135</v>
      </c>
      <c r="H236" s="163" t="s">
        <v>12873</v>
      </c>
      <c r="I236" s="163"/>
      <c r="J236" s="300">
        <v>401413</v>
      </c>
      <c r="K236" s="164" t="s">
        <v>195</v>
      </c>
      <c r="L236" s="165">
        <v>45940</v>
      </c>
      <c r="M236" s="163"/>
      <c r="N236" s="163"/>
      <c r="O236" s="163"/>
      <c r="P236" s="163"/>
    </row>
    <row r="237" spans="1:16">
      <c r="A237" s="187">
        <v>228</v>
      </c>
      <c r="B237" s="163" t="s">
        <v>150</v>
      </c>
      <c r="C237" s="164" t="s">
        <v>160</v>
      </c>
      <c r="D237" s="189" t="s">
        <v>1345</v>
      </c>
      <c r="E237" s="319">
        <v>45909</v>
      </c>
      <c r="F237" s="319">
        <v>45909</v>
      </c>
      <c r="G237" s="163" t="s">
        <v>12925</v>
      </c>
      <c r="H237" s="163" t="s">
        <v>12926</v>
      </c>
      <c r="I237" s="163"/>
      <c r="J237" s="163">
        <v>1011</v>
      </c>
      <c r="K237" s="164" t="s">
        <v>195</v>
      </c>
      <c r="L237" s="165">
        <v>45913</v>
      </c>
      <c r="M237" s="163" t="s">
        <v>12907</v>
      </c>
      <c r="N237" s="163"/>
      <c r="O237" s="163"/>
      <c r="P237" s="163"/>
    </row>
    <row r="238" spans="1:16">
      <c r="A238" s="187">
        <v>229</v>
      </c>
      <c r="B238" s="163" t="s">
        <v>150</v>
      </c>
      <c r="C238" s="164" t="s">
        <v>161</v>
      </c>
      <c r="D238" s="189" t="s">
        <v>1346</v>
      </c>
      <c r="E238" s="319">
        <v>45909</v>
      </c>
      <c r="F238" s="319">
        <v>45909</v>
      </c>
      <c r="G238" s="163" t="s">
        <v>7135</v>
      </c>
      <c r="H238" s="163" t="s">
        <v>12931</v>
      </c>
      <c r="I238" s="163"/>
      <c r="J238" s="163"/>
      <c r="K238" s="164" t="s">
        <v>195</v>
      </c>
      <c r="L238" s="165">
        <v>45912</v>
      </c>
      <c r="M238" s="163"/>
      <c r="N238" s="163"/>
      <c r="O238" s="163"/>
      <c r="P238" s="163"/>
    </row>
    <row r="239" spans="1:16">
      <c r="A239" s="187">
        <v>230</v>
      </c>
      <c r="B239" s="163" t="s">
        <v>150</v>
      </c>
      <c r="C239" s="164" t="s">
        <v>2418</v>
      </c>
      <c r="D239" s="189" t="s">
        <v>14939</v>
      </c>
      <c r="E239" s="319">
        <v>45925</v>
      </c>
      <c r="F239" s="319">
        <v>45925</v>
      </c>
      <c r="G239" s="163" t="s">
        <v>7135</v>
      </c>
      <c r="H239" s="163" t="s">
        <v>12437</v>
      </c>
      <c r="I239" s="163"/>
      <c r="J239" s="163" t="s">
        <v>11580</v>
      </c>
      <c r="K239" s="164" t="s">
        <v>195</v>
      </c>
      <c r="L239" s="165">
        <v>45940</v>
      </c>
      <c r="M239" s="163"/>
      <c r="N239" s="163"/>
      <c r="O239" s="163"/>
      <c r="P239" s="163"/>
    </row>
    <row r="240" spans="1:16">
      <c r="A240" s="187">
        <v>231</v>
      </c>
      <c r="B240" s="163" t="s">
        <v>150</v>
      </c>
      <c r="C240" s="164" t="s">
        <v>2418</v>
      </c>
      <c r="D240" s="189" t="s">
        <v>14938</v>
      </c>
      <c r="E240" s="319">
        <v>45925</v>
      </c>
      <c r="F240" s="319">
        <v>45925</v>
      </c>
      <c r="G240" s="163" t="s">
        <v>7135</v>
      </c>
      <c r="H240" s="163" t="s">
        <v>12948</v>
      </c>
      <c r="I240" s="163"/>
      <c r="J240" s="163" t="s">
        <v>11580</v>
      </c>
      <c r="K240" s="164" t="s">
        <v>195</v>
      </c>
      <c r="L240" s="165">
        <v>45940</v>
      </c>
      <c r="M240" s="163"/>
      <c r="N240" s="163"/>
      <c r="O240" s="163"/>
      <c r="P240" s="163"/>
    </row>
    <row r="241" spans="1:16">
      <c r="A241" s="187">
        <v>232</v>
      </c>
      <c r="B241" s="163" t="s">
        <v>150</v>
      </c>
      <c r="C241" s="164" t="s">
        <v>2800</v>
      </c>
      <c r="D241" s="189" t="s">
        <v>14974</v>
      </c>
      <c r="E241" s="319">
        <v>45925</v>
      </c>
      <c r="F241" s="319">
        <v>45925</v>
      </c>
      <c r="G241" s="163" t="s">
        <v>7135</v>
      </c>
      <c r="H241" s="163" t="s">
        <v>12948</v>
      </c>
      <c r="I241" s="163"/>
      <c r="J241" s="163" t="s">
        <v>12949</v>
      </c>
      <c r="K241" s="164" t="s">
        <v>195</v>
      </c>
      <c r="L241" s="165">
        <v>45940</v>
      </c>
      <c r="M241" s="163"/>
      <c r="N241" s="163"/>
      <c r="O241" s="163"/>
      <c r="P241" s="163"/>
    </row>
    <row r="242" spans="1:16">
      <c r="A242" s="187">
        <v>233</v>
      </c>
      <c r="B242" s="163" t="s">
        <v>150</v>
      </c>
      <c r="C242" s="164" t="s">
        <v>161</v>
      </c>
      <c r="D242" s="189" t="s">
        <v>1352</v>
      </c>
      <c r="E242" s="319">
        <v>45916</v>
      </c>
      <c r="F242" s="319">
        <v>45916</v>
      </c>
      <c r="G242" s="163" t="s">
        <v>13078</v>
      </c>
      <c r="H242" s="163" t="s">
        <v>12823</v>
      </c>
      <c r="I242" s="163"/>
      <c r="J242" s="163">
        <v>1013</v>
      </c>
      <c r="K242" s="164" t="s">
        <v>195</v>
      </c>
      <c r="L242" s="165">
        <v>45919</v>
      </c>
      <c r="M242" s="163"/>
      <c r="N242" s="163"/>
      <c r="O242" s="163"/>
      <c r="P242" s="163"/>
    </row>
    <row r="243" spans="1:16">
      <c r="A243" s="187">
        <v>234</v>
      </c>
      <c r="B243" s="163" t="s">
        <v>150</v>
      </c>
      <c r="C243" s="164" t="s">
        <v>161</v>
      </c>
      <c r="D243" s="189" t="s">
        <v>1353</v>
      </c>
      <c r="E243" s="319">
        <v>45916</v>
      </c>
      <c r="F243" s="319">
        <v>45916</v>
      </c>
      <c r="G243" s="163"/>
      <c r="H243" s="163" t="s">
        <v>12823</v>
      </c>
      <c r="I243" s="163"/>
      <c r="J243" s="163">
        <v>1011</v>
      </c>
      <c r="K243" s="164" t="s">
        <v>195</v>
      </c>
      <c r="L243" s="165">
        <v>45919</v>
      </c>
      <c r="M243" s="163"/>
      <c r="N243" s="163"/>
      <c r="O243" s="163"/>
      <c r="P243" s="163"/>
    </row>
    <row r="244" spans="1:16">
      <c r="A244" s="187">
        <v>235</v>
      </c>
      <c r="B244" s="163" t="s">
        <v>150</v>
      </c>
      <c r="C244" s="164" t="s">
        <v>161</v>
      </c>
      <c r="D244" s="189" t="s">
        <v>1354</v>
      </c>
      <c r="E244" s="319">
        <v>45953</v>
      </c>
      <c r="F244" s="319">
        <v>45953</v>
      </c>
      <c r="G244" s="163" t="s">
        <v>7135</v>
      </c>
      <c r="H244" s="163" t="s">
        <v>15084</v>
      </c>
      <c r="I244" s="163"/>
      <c r="J244" s="163">
        <v>1007</v>
      </c>
      <c r="K244" s="164" t="s">
        <v>197</v>
      </c>
      <c r="L244" s="165">
        <v>45961</v>
      </c>
      <c r="M244" s="163"/>
      <c r="N244" s="163"/>
      <c r="O244" s="163"/>
      <c r="P244" s="163"/>
    </row>
    <row r="245" spans="1:16">
      <c r="A245" s="187">
        <v>236</v>
      </c>
      <c r="B245" s="163" t="s">
        <v>150</v>
      </c>
      <c r="C245" s="164" t="s">
        <v>161</v>
      </c>
      <c r="D245" s="189" t="s">
        <v>1355</v>
      </c>
      <c r="E245" s="319">
        <v>45952</v>
      </c>
      <c r="F245" s="319">
        <v>45952</v>
      </c>
      <c r="G245" s="163" t="s">
        <v>7135</v>
      </c>
      <c r="H245" s="163" t="s">
        <v>15084</v>
      </c>
      <c r="I245" s="163"/>
      <c r="J245" s="163">
        <v>1012</v>
      </c>
      <c r="K245" s="164" t="s">
        <v>197</v>
      </c>
      <c r="L245" s="165">
        <v>45961</v>
      </c>
      <c r="M245" s="163"/>
      <c r="N245" s="163"/>
      <c r="O245" s="163"/>
      <c r="P245" s="163"/>
    </row>
    <row r="246" spans="1:16">
      <c r="A246" s="187">
        <v>237</v>
      </c>
      <c r="B246" s="163" t="s">
        <v>150</v>
      </c>
      <c r="C246" s="164" t="s">
        <v>161</v>
      </c>
      <c r="D246" s="189" t="s">
        <v>1356</v>
      </c>
      <c r="E246" s="319">
        <v>45952</v>
      </c>
      <c r="F246" s="319">
        <v>45952</v>
      </c>
      <c r="G246" s="163" t="s">
        <v>7135</v>
      </c>
      <c r="H246" s="163" t="s">
        <v>15084</v>
      </c>
      <c r="I246" s="163"/>
      <c r="J246" s="163">
        <v>1014</v>
      </c>
      <c r="K246" s="164" t="s">
        <v>197</v>
      </c>
      <c r="L246" s="165">
        <v>45961</v>
      </c>
      <c r="M246" s="163"/>
      <c r="N246" s="163"/>
      <c r="O246" s="163"/>
      <c r="P246" s="163"/>
    </row>
    <row r="247" spans="1:16">
      <c r="A247" s="187">
        <v>238</v>
      </c>
      <c r="B247" s="163" t="s">
        <v>150</v>
      </c>
      <c r="C247" s="164" t="s">
        <v>161</v>
      </c>
      <c r="D247" s="189" t="s">
        <v>1357</v>
      </c>
      <c r="E247" s="165"/>
      <c r="F247" s="165"/>
      <c r="G247" s="163"/>
      <c r="H247" s="163"/>
      <c r="I247" s="163"/>
      <c r="J247" s="163"/>
      <c r="K247" s="164"/>
      <c r="L247" s="165"/>
      <c r="M247" s="163"/>
      <c r="N247" s="163"/>
      <c r="O247" s="163"/>
      <c r="P247" s="163"/>
    </row>
    <row r="248" spans="1:16">
      <c r="A248" s="187">
        <v>239</v>
      </c>
      <c r="B248" s="163" t="s">
        <v>150</v>
      </c>
      <c r="C248" s="164" t="s">
        <v>161</v>
      </c>
      <c r="D248" s="189" t="s">
        <v>1365</v>
      </c>
      <c r="E248" s="319">
        <v>45941</v>
      </c>
      <c r="F248" s="319">
        <v>45941</v>
      </c>
      <c r="G248" s="163" t="s">
        <v>7135</v>
      </c>
      <c r="H248" s="163" t="s">
        <v>6343</v>
      </c>
      <c r="I248" s="163"/>
      <c r="J248" s="163" t="s">
        <v>14955</v>
      </c>
      <c r="K248" s="164" t="s">
        <v>298</v>
      </c>
      <c r="L248" s="165">
        <v>45941</v>
      </c>
      <c r="M248" s="163"/>
      <c r="N248" s="163"/>
      <c r="O248" s="163"/>
      <c r="P248" s="163"/>
    </row>
    <row r="249" spans="1:16">
      <c r="A249" s="187">
        <v>240</v>
      </c>
      <c r="B249" s="163" t="s">
        <v>150</v>
      </c>
      <c r="C249" s="164" t="s">
        <v>161</v>
      </c>
      <c r="D249" s="189" t="s">
        <v>15169</v>
      </c>
      <c r="E249" s="319">
        <v>45957</v>
      </c>
      <c r="F249" s="319">
        <v>45957</v>
      </c>
      <c r="G249" s="163" t="s">
        <v>7135</v>
      </c>
      <c r="H249" s="163" t="s">
        <v>15079</v>
      </c>
      <c r="I249" s="163"/>
      <c r="J249" s="163" t="s">
        <v>2800</v>
      </c>
      <c r="K249" s="164" t="s">
        <v>195</v>
      </c>
      <c r="L249" s="165">
        <v>45959</v>
      </c>
      <c r="M249" s="163"/>
      <c r="N249" s="163"/>
      <c r="O249" s="163"/>
      <c r="P249" s="163"/>
    </row>
    <row r="250" spans="1:16">
      <c r="A250" s="187">
        <v>241</v>
      </c>
      <c r="B250" s="163" t="s">
        <v>150</v>
      </c>
      <c r="C250" s="164" t="s">
        <v>149</v>
      </c>
      <c r="D250" s="189" t="s">
        <v>1367</v>
      </c>
      <c r="E250" s="319">
        <v>45952</v>
      </c>
      <c r="F250" s="319">
        <v>45952</v>
      </c>
      <c r="G250" s="163" t="s">
        <v>7135</v>
      </c>
      <c r="H250" s="163" t="s">
        <v>6343</v>
      </c>
      <c r="I250" s="163"/>
      <c r="J250" s="163">
        <v>1009</v>
      </c>
      <c r="K250" s="164" t="s">
        <v>195</v>
      </c>
      <c r="L250" s="165">
        <v>45953</v>
      </c>
      <c r="M250" s="163"/>
      <c r="N250" s="163"/>
      <c r="O250" s="163"/>
      <c r="P250" s="163"/>
    </row>
    <row r="251" spans="1:16">
      <c r="A251" s="187">
        <v>242</v>
      </c>
      <c r="B251" s="163" t="s">
        <v>150</v>
      </c>
      <c r="C251" s="164" t="s">
        <v>149</v>
      </c>
      <c r="D251" s="189" t="s">
        <v>1368</v>
      </c>
      <c r="E251" s="319">
        <v>45952</v>
      </c>
      <c r="F251" s="319">
        <v>45952</v>
      </c>
      <c r="G251" s="163" t="s">
        <v>7135</v>
      </c>
      <c r="H251" s="163" t="s">
        <v>6343</v>
      </c>
      <c r="I251" s="163"/>
      <c r="J251" s="163">
        <v>1011</v>
      </c>
      <c r="K251" s="164" t="s">
        <v>197</v>
      </c>
      <c r="L251" s="165">
        <v>45961</v>
      </c>
      <c r="M251" s="163"/>
      <c r="N251" s="163"/>
      <c r="O251" s="163"/>
      <c r="P251" s="163"/>
    </row>
    <row r="252" spans="1:16">
      <c r="A252" s="187">
        <v>243</v>
      </c>
      <c r="B252" s="163" t="s">
        <v>150</v>
      </c>
      <c r="C252" s="164" t="s">
        <v>149</v>
      </c>
      <c r="D252" s="189" t="s">
        <v>1369</v>
      </c>
      <c r="E252" s="319">
        <v>45952</v>
      </c>
      <c r="F252" s="319">
        <v>45952</v>
      </c>
      <c r="G252" s="163" t="s">
        <v>7135</v>
      </c>
      <c r="H252" s="163" t="s">
        <v>6343</v>
      </c>
      <c r="I252" s="163"/>
      <c r="J252" s="163">
        <v>1013</v>
      </c>
      <c r="K252" s="164" t="s">
        <v>197</v>
      </c>
      <c r="L252" s="165">
        <v>45961</v>
      </c>
      <c r="M252" s="163"/>
      <c r="N252" s="163"/>
      <c r="O252" s="163"/>
      <c r="P252" s="163"/>
    </row>
    <row r="253" spans="1:16">
      <c r="A253" s="187">
        <v>244</v>
      </c>
      <c r="B253" s="163" t="s">
        <v>150</v>
      </c>
      <c r="C253" s="164" t="s">
        <v>149</v>
      </c>
      <c r="D253" s="189" t="s">
        <v>1370</v>
      </c>
      <c r="E253" s="319">
        <v>45952</v>
      </c>
      <c r="F253" s="319">
        <v>45952</v>
      </c>
      <c r="G253" s="163" t="s">
        <v>7135</v>
      </c>
      <c r="H253" s="163" t="s">
        <v>6343</v>
      </c>
      <c r="I253" s="163"/>
      <c r="J253" s="163" t="s">
        <v>15088</v>
      </c>
      <c r="K253" s="164" t="s">
        <v>459</v>
      </c>
      <c r="L253" s="165"/>
      <c r="M253" s="163"/>
      <c r="N253" s="163"/>
      <c r="O253" s="163"/>
      <c r="P253" s="163"/>
    </row>
    <row r="254" spans="1:16">
      <c r="A254" s="187">
        <v>245</v>
      </c>
      <c r="B254" s="163" t="s">
        <v>150</v>
      </c>
      <c r="C254" s="164" t="s">
        <v>149</v>
      </c>
      <c r="D254" s="189" t="s">
        <v>1371</v>
      </c>
      <c r="E254" s="319">
        <v>45957</v>
      </c>
      <c r="F254" s="319">
        <v>45957</v>
      </c>
      <c r="G254" s="163" t="s">
        <v>7135</v>
      </c>
      <c r="H254" s="163" t="s">
        <v>12487</v>
      </c>
      <c r="I254" s="163"/>
      <c r="J254" s="163" t="s">
        <v>12920</v>
      </c>
      <c r="K254" s="164" t="s">
        <v>195</v>
      </c>
      <c r="L254" s="165">
        <v>45959</v>
      </c>
      <c r="M254" s="163"/>
      <c r="N254" s="163"/>
      <c r="O254" s="163"/>
      <c r="P254" s="163"/>
    </row>
    <row r="255" spans="1:16">
      <c r="A255" s="187">
        <v>246</v>
      </c>
      <c r="B255" s="163" t="s">
        <v>150</v>
      </c>
      <c r="C255" s="164" t="s">
        <v>149</v>
      </c>
      <c r="D255" s="189" t="s">
        <v>1372</v>
      </c>
      <c r="E255" s="319">
        <v>45957</v>
      </c>
      <c r="F255" s="319">
        <v>45957</v>
      </c>
      <c r="G255" s="163" t="s">
        <v>7135</v>
      </c>
      <c r="H255" s="163" t="s">
        <v>15158</v>
      </c>
      <c r="I255" s="163"/>
      <c r="J255" s="163" t="s">
        <v>12919</v>
      </c>
      <c r="K255" s="164" t="s">
        <v>195</v>
      </c>
      <c r="L255" s="165">
        <v>45959</v>
      </c>
      <c r="M255" s="163"/>
      <c r="N255" s="163"/>
      <c r="O255" s="163"/>
      <c r="P255" s="163"/>
    </row>
    <row r="256" spans="1:16">
      <c r="A256" s="187">
        <v>247</v>
      </c>
      <c r="B256" s="163" t="s">
        <v>150</v>
      </c>
      <c r="C256" s="164" t="s">
        <v>149</v>
      </c>
      <c r="D256" s="189" t="s">
        <v>1373</v>
      </c>
      <c r="E256" s="319">
        <v>45958</v>
      </c>
      <c r="F256" s="319">
        <v>45958</v>
      </c>
      <c r="G256" s="163" t="s">
        <v>7135</v>
      </c>
      <c r="H256" s="163" t="s">
        <v>6343</v>
      </c>
      <c r="I256" s="163"/>
      <c r="J256" s="163">
        <v>1016</v>
      </c>
      <c r="K256" s="164" t="s">
        <v>197</v>
      </c>
      <c r="L256" s="165">
        <v>45961</v>
      </c>
      <c r="M256" s="163"/>
      <c r="N256" s="163"/>
      <c r="O256" s="163"/>
      <c r="P256" s="163"/>
    </row>
    <row r="257" spans="1:16">
      <c r="A257" s="187">
        <v>248</v>
      </c>
      <c r="B257" s="163" t="s">
        <v>150</v>
      </c>
      <c r="C257" s="164" t="s">
        <v>149</v>
      </c>
      <c r="D257" s="189" t="s">
        <v>1374</v>
      </c>
      <c r="E257" s="319">
        <v>45959</v>
      </c>
      <c r="F257" s="319">
        <v>45959</v>
      </c>
      <c r="G257" s="163" t="s">
        <v>7135</v>
      </c>
      <c r="H257" s="163" t="s">
        <v>12487</v>
      </c>
      <c r="I257" s="163"/>
      <c r="J257" s="163" t="s">
        <v>12919</v>
      </c>
      <c r="K257" s="164" t="s">
        <v>195</v>
      </c>
      <c r="L257" s="165">
        <v>45961</v>
      </c>
      <c r="M257" s="163"/>
      <c r="N257" s="163"/>
      <c r="O257" s="163"/>
      <c r="P257" s="163"/>
    </row>
    <row r="258" spans="1:16">
      <c r="A258" s="187">
        <v>249</v>
      </c>
      <c r="B258" s="163" t="s">
        <v>150</v>
      </c>
      <c r="C258" s="164" t="s">
        <v>149</v>
      </c>
      <c r="D258" s="189" t="s">
        <v>1375</v>
      </c>
      <c r="E258" s="319">
        <v>45960</v>
      </c>
      <c r="F258" s="319">
        <v>45960</v>
      </c>
      <c r="G258" s="163" t="s">
        <v>7135</v>
      </c>
      <c r="H258" s="163" t="s">
        <v>6343</v>
      </c>
      <c r="I258" s="163"/>
      <c r="J258" s="163" t="s">
        <v>15201</v>
      </c>
      <c r="K258" s="164" t="s">
        <v>298</v>
      </c>
      <c r="L258" s="165">
        <v>45960</v>
      </c>
      <c r="M258" s="163"/>
      <c r="N258" s="163"/>
      <c r="O258" s="163"/>
      <c r="P258" s="163"/>
    </row>
    <row r="259" spans="1:16">
      <c r="A259" s="187">
        <v>250</v>
      </c>
      <c r="B259" s="163" t="s">
        <v>150</v>
      </c>
      <c r="C259" s="164" t="s">
        <v>149</v>
      </c>
      <c r="D259" s="189" t="s">
        <v>1376</v>
      </c>
      <c r="E259" s="319">
        <v>45960</v>
      </c>
      <c r="F259" s="319">
        <v>45960</v>
      </c>
      <c r="G259" s="163" t="s">
        <v>7135</v>
      </c>
      <c r="H259" s="163" t="s">
        <v>6343</v>
      </c>
      <c r="I259" s="163"/>
      <c r="J259" s="163" t="s">
        <v>15202</v>
      </c>
      <c r="K259" s="164" t="s">
        <v>195</v>
      </c>
      <c r="L259" s="165">
        <v>45962</v>
      </c>
      <c r="M259" s="163"/>
      <c r="N259" s="163"/>
      <c r="O259" s="163"/>
      <c r="P259" s="163"/>
    </row>
    <row r="260" spans="1:16">
      <c r="A260" s="187">
        <v>251</v>
      </c>
      <c r="B260" s="163" t="s">
        <v>150</v>
      </c>
      <c r="C260" s="164" t="s">
        <v>149</v>
      </c>
      <c r="D260" s="189" t="s">
        <v>1377</v>
      </c>
      <c r="E260" s="319">
        <v>46006</v>
      </c>
      <c r="F260" s="319">
        <v>46006</v>
      </c>
      <c r="G260" s="163" t="s">
        <v>7135</v>
      </c>
      <c r="H260" s="163" t="s">
        <v>6343</v>
      </c>
      <c r="I260" s="163"/>
      <c r="J260" s="163" t="s">
        <v>15768</v>
      </c>
      <c r="K260" s="164"/>
      <c r="L260" s="165"/>
      <c r="M260" s="163"/>
      <c r="N260" s="163"/>
      <c r="O260" s="163"/>
      <c r="P260" s="163"/>
    </row>
    <row r="261" spans="1:16">
      <c r="A261" s="187">
        <v>252</v>
      </c>
      <c r="B261" s="163" t="s">
        <v>150</v>
      </c>
      <c r="C261" s="164" t="s">
        <v>149</v>
      </c>
      <c r="D261" s="189" t="s">
        <v>1378</v>
      </c>
      <c r="E261" s="165"/>
      <c r="F261" s="165"/>
      <c r="G261" s="163"/>
      <c r="H261" s="163"/>
      <c r="I261" s="163"/>
      <c r="J261" s="163"/>
      <c r="K261" s="164"/>
      <c r="L261" s="165"/>
      <c r="M261" s="163"/>
      <c r="N261" s="163"/>
      <c r="O261" s="163"/>
      <c r="P261" s="163"/>
    </row>
    <row r="262" spans="1:16">
      <c r="A262" s="187">
        <v>253</v>
      </c>
      <c r="B262" s="163" t="s">
        <v>150</v>
      </c>
      <c r="C262" s="164" t="s">
        <v>149</v>
      </c>
      <c r="D262" s="189" t="s">
        <v>1379</v>
      </c>
      <c r="E262" s="319">
        <v>46009</v>
      </c>
      <c r="F262" s="319">
        <v>46009</v>
      </c>
      <c r="G262" s="163" t="s">
        <v>7135</v>
      </c>
      <c r="H262" s="163" t="s">
        <v>6343</v>
      </c>
      <c r="I262" s="163"/>
      <c r="J262" s="163" t="s">
        <v>15810</v>
      </c>
      <c r="K262" s="164"/>
      <c r="L262" s="165"/>
      <c r="M262" s="163"/>
      <c r="N262" s="163"/>
      <c r="O262" s="163"/>
      <c r="P262" s="163"/>
    </row>
    <row r="263" spans="1:16">
      <c r="A263" s="187">
        <v>254</v>
      </c>
      <c r="B263" s="163" t="s">
        <v>150</v>
      </c>
      <c r="C263" s="164" t="s">
        <v>149</v>
      </c>
      <c r="D263" s="189" t="s">
        <v>1380</v>
      </c>
      <c r="E263" s="319">
        <v>46009</v>
      </c>
      <c r="F263" s="319">
        <v>46009</v>
      </c>
      <c r="G263" s="163" t="s">
        <v>7135</v>
      </c>
      <c r="H263" s="163" t="s">
        <v>6343</v>
      </c>
      <c r="I263" s="163"/>
      <c r="J263" s="163" t="s">
        <v>15811</v>
      </c>
      <c r="K263" s="164"/>
      <c r="L263" s="165"/>
      <c r="M263" s="163"/>
      <c r="N263" s="163"/>
      <c r="O263" s="163"/>
      <c r="P263" s="163"/>
    </row>
    <row r="264" spans="1:16">
      <c r="A264" s="187">
        <v>255</v>
      </c>
      <c r="B264" s="163" t="s">
        <v>150</v>
      </c>
      <c r="C264" s="164" t="s">
        <v>149</v>
      </c>
      <c r="D264" s="189" t="s">
        <v>1381</v>
      </c>
      <c r="E264" s="319">
        <v>46009</v>
      </c>
      <c r="F264" s="319">
        <v>46009</v>
      </c>
      <c r="G264" s="163" t="s">
        <v>7135</v>
      </c>
      <c r="H264" s="163" t="s">
        <v>6343</v>
      </c>
      <c r="I264" s="163"/>
      <c r="J264" s="163" t="s">
        <v>15812</v>
      </c>
      <c r="K264" s="164"/>
      <c r="L264" s="165"/>
      <c r="M264" s="163"/>
      <c r="N264" s="163"/>
      <c r="O264" s="163"/>
      <c r="P264" s="163"/>
    </row>
    <row r="265" spans="1:16">
      <c r="A265" s="187">
        <v>256</v>
      </c>
      <c r="B265" s="163" t="s">
        <v>150</v>
      </c>
      <c r="C265" s="164" t="s">
        <v>149</v>
      </c>
      <c r="D265" s="189" t="s">
        <v>1382</v>
      </c>
      <c r="E265" s="165"/>
      <c r="F265" s="165"/>
      <c r="G265" s="163"/>
      <c r="H265" s="163"/>
      <c r="I265" s="163"/>
      <c r="J265" s="163"/>
      <c r="K265" s="164"/>
      <c r="L265" s="165"/>
      <c r="M265" s="163"/>
      <c r="N265" s="163"/>
      <c r="O265" s="163"/>
      <c r="P265" s="163"/>
    </row>
    <row r="266" spans="1:16">
      <c r="A266" s="187">
        <v>257</v>
      </c>
      <c r="B266" s="163" t="s">
        <v>150</v>
      </c>
      <c r="C266" s="164" t="s">
        <v>149</v>
      </c>
      <c r="D266" s="189" t="s">
        <v>1383</v>
      </c>
      <c r="E266" s="165"/>
      <c r="F266" s="165"/>
      <c r="G266" s="163"/>
      <c r="H266" s="163"/>
      <c r="I266" s="163"/>
      <c r="J266" s="163"/>
      <c r="K266" s="164"/>
      <c r="L266" s="165"/>
      <c r="M266" s="163"/>
      <c r="N266" s="163"/>
      <c r="O266" s="163"/>
      <c r="P266" s="163"/>
    </row>
    <row r="267" spans="1:16">
      <c r="A267" s="187">
        <v>258</v>
      </c>
      <c r="B267" s="163" t="s">
        <v>150</v>
      </c>
      <c r="C267" s="164" t="s">
        <v>149</v>
      </c>
      <c r="D267" s="189" t="s">
        <v>1384</v>
      </c>
      <c r="E267" s="165"/>
      <c r="F267" s="165"/>
      <c r="G267" s="163"/>
      <c r="H267" s="163"/>
      <c r="I267" s="163"/>
      <c r="J267" s="163"/>
      <c r="K267" s="164"/>
      <c r="L267" s="165"/>
      <c r="M267" s="163"/>
      <c r="N267" s="163"/>
      <c r="O267" s="163"/>
      <c r="P267" s="163"/>
    </row>
    <row r="268" spans="1:16">
      <c r="A268" s="187">
        <v>259</v>
      </c>
      <c r="B268" s="163" t="s">
        <v>150</v>
      </c>
      <c r="C268" s="164" t="s">
        <v>149</v>
      </c>
      <c r="D268" s="189" t="s">
        <v>1485</v>
      </c>
      <c r="E268" s="165"/>
      <c r="F268" s="165"/>
      <c r="G268" s="163"/>
      <c r="H268" s="163"/>
      <c r="I268" s="163"/>
      <c r="J268" s="163"/>
      <c r="K268" s="164"/>
      <c r="L268" s="165"/>
      <c r="M268" s="163"/>
      <c r="N268" s="163"/>
      <c r="O268" s="163"/>
      <c r="P268" s="163"/>
    </row>
    <row r="269" spans="1:16">
      <c r="A269" s="187">
        <v>260</v>
      </c>
      <c r="B269" s="163" t="s">
        <v>150</v>
      </c>
      <c r="C269" s="164" t="s">
        <v>149</v>
      </c>
      <c r="D269" s="189" t="s">
        <v>1488</v>
      </c>
      <c r="E269" s="165"/>
      <c r="F269" s="165"/>
      <c r="G269" s="163"/>
      <c r="H269" s="163"/>
      <c r="I269" s="163"/>
      <c r="J269" s="163"/>
      <c r="K269" s="164"/>
      <c r="L269" s="165"/>
      <c r="M269" s="163"/>
      <c r="N269" s="163"/>
      <c r="O269" s="163"/>
      <c r="P269" s="163"/>
    </row>
    <row r="270" spans="1:16">
      <c r="A270" s="187">
        <v>261</v>
      </c>
      <c r="B270" s="163" t="s">
        <v>150</v>
      </c>
      <c r="C270" s="164" t="s">
        <v>149</v>
      </c>
      <c r="D270" s="189" t="s">
        <v>1491</v>
      </c>
      <c r="E270" s="165"/>
      <c r="F270" s="165"/>
      <c r="G270" s="163"/>
      <c r="H270" s="163"/>
      <c r="I270" s="163"/>
      <c r="J270" s="163"/>
      <c r="K270" s="164"/>
      <c r="L270" s="165"/>
      <c r="M270" s="163"/>
      <c r="N270" s="163"/>
      <c r="O270" s="163"/>
      <c r="P270" s="163"/>
    </row>
    <row r="271" spans="1:16">
      <c r="A271" s="163"/>
      <c r="B271" s="163" t="s">
        <v>150</v>
      </c>
      <c r="C271" s="164" t="s">
        <v>149</v>
      </c>
      <c r="D271" s="189" t="s">
        <v>1494</v>
      </c>
      <c r="E271" s="165"/>
      <c r="F271" s="165"/>
      <c r="G271" s="163"/>
      <c r="H271" s="163"/>
      <c r="I271" s="163"/>
      <c r="J271" s="163"/>
      <c r="K271" s="164"/>
      <c r="L271" s="165"/>
      <c r="M271" s="163"/>
      <c r="N271" s="163"/>
      <c r="O271" s="163"/>
      <c r="P271" s="163"/>
    </row>
    <row r="272" spans="1:16">
      <c r="A272" s="163"/>
      <c r="B272" s="163" t="s">
        <v>150</v>
      </c>
      <c r="C272" s="164" t="s">
        <v>149</v>
      </c>
      <c r="D272" s="189" t="s">
        <v>1495</v>
      </c>
      <c r="E272" s="165"/>
      <c r="F272" s="165"/>
      <c r="G272" s="163"/>
      <c r="H272" s="163"/>
      <c r="I272" s="163"/>
      <c r="J272" s="163"/>
      <c r="K272" s="164"/>
      <c r="L272" s="165"/>
      <c r="M272" s="163"/>
      <c r="N272" s="163"/>
      <c r="O272" s="163"/>
      <c r="P272" s="163"/>
    </row>
    <row r="273" spans="1:16 16384:16384">
      <c r="A273" s="163"/>
      <c r="B273" s="163" t="s">
        <v>150</v>
      </c>
      <c r="C273" s="164" t="s">
        <v>149</v>
      </c>
      <c r="D273" s="189" t="s">
        <v>1496</v>
      </c>
      <c r="E273" s="165"/>
      <c r="F273" s="165"/>
      <c r="G273" s="163"/>
      <c r="H273" s="163"/>
      <c r="I273" s="163"/>
      <c r="J273" s="163"/>
      <c r="K273" s="164"/>
      <c r="L273" s="165"/>
      <c r="M273" s="163"/>
      <c r="N273" s="163"/>
      <c r="O273" s="163"/>
      <c r="P273" s="163"/>
    </row>
    <row r="274" spans="1:16 16384:16384">
      <c r="A274" s="163"/>
      <c r="B274" s="163" t="s">
        <v>150</v>
      </c>
      <c r="C274" s="164" t="s">
        <v>149</v>
      </c>
      <c r="D274" s="189" t="s">
        <v>1497</v>
      </c>
      <c r="E274" s="165"/>
      <c r="F274" s="165"/>
      <c r="G274" s="163"/>
      <c r="H274" s="163"/>
      <c r="I274" s="163"/>
      <c r="J274" s="163"/>
      <c r="K274" s="164"/>
      <c r="L274" s="165"/>
      <c r="M274" s="163"/>
      <c r="N274" s="163"/>
      <c r="O274" s="163"/>
      <c r="P274" s="163"/>
    </row>
    <row r="275" spans="1:16 16384:16384">
      <c r="A275" s="163"/>
      <c r="B275" s="163" t="s">
        <v>150</v>
      </c>
      <c r="C275" s="164" t="s">
        <v>149</v>
      </c>
      <c r="D275" s="189" t="s">
        <v>1501</v>
      </c>
      <c r="E275" s="165"/>
      <c r="F275" s="165"/>
      <c r="G275" s="163"/>
      <c r="H275" s="163"/>
      <c r="I275" s="163"/>
      <c r="J275" s="163"/>
      <c r="K275" s="164"/>
      <c r="L275" s="165"/>
      <c r="M275" s="163"/>
      <c r="N275" s="163"/>
      <c r="O275" s="163"/>
      <c r="P275" s="163"/>
    </row>
    <row r="276" spans="1:16 16384:16384">
      <c r="A276" s="163"/>
      <c r="B276" s="163" t="s">
        <v>150</v>
      </c>
      <c r="C276" s="164" t="s">
        <v>149</v>
      </c>
      <c r="D276" s="189" t="s">
        <v>1503</v>
      </c>
      <c r="E276" s="165"/>
      <c r="F276" s="165"/>
      <c r="G276" s="163"/>
      <c r="H276" s="163"/>
      <c r="I276" s="163"/>
      <c r="J276" s="163"/>
      <c r="K276" s="164"/>
      <c r="L276" s="165"/>
      <c r="M276" s="163"/>
      <c r="N276" s="163"/>
      <c r="O276" s="163"/>
      <c r="P276" s="163"/>
    </row>
    <row r="277" spans="1:16 16384:16384">
      <c r="A277" s="163"/>
      <c r="B277" s="163" t="s">
        <v>150</v>
      </c>
      <c r="C277" s="164" t="s">
        <v>149</v>
      </c>
      <c r="D277" s="189" t="s">
        <v>1506</v>
      </c>
      <c r="E277" s="165"/>
      <c r="F277" s="165"/>
      <c r="G277" s="163"/>
      <c r="H277" s="163"/>
      <c r="I277" s="163"/>
      <c r="J277" s="163"/>
      <c r="K277" s="164"/>
      <c r="L277" s="165"/>
      <c r="M277" s="163"/>
      <c r="N277" s="163"/>
      <c r="O277" s="163"/>
      <c r="P277" s="163"/>
    </row>
    <row r="278" spans="1:16 16384:16384">
      <c r="A278" s="163"/>
      <c r="B278" s="163" t="s">
        <v>150</v>
      </c>
      <c r="C278" s="164" t="s">
        <v>149</v>
      </c>
      <c r="D278" s="189" t="s">
        <v>1509</v>
      </c>
      <c r="E278" s="165"/>
      <c r="F278" s="165"/>
      <c r="G278" s="163"/>
      <c r="H278" s="163"/>
      <c r="I278" s="163"/>
      <c r="J278" s="163"/>
      <c r="K278" s="164"/>
      <c r="L278" s="165"/>
      <c r="M278" s="163"/>
      <c r="N278" s="163"/>
      <c r="O278" s="163"/>
      <c r="P278" s="163"/>
    </row>
    <row r="279" spans="1:16 16384:16384">
      <c r="A279" s="163"/>
      <c r="B279" s="163" t="s">
        <v>150</v>
      </c>
      <c r="C279" s="164" t="s">
        <v>149</v>
      </c>
      <c r="D279" s="189" t="s">
        <v>1511</v>
      </c>
      <c r="E279" s="165"/>
      <c r="F279" s="165"/>
      <c r="G279" s="163"/>
      <c r="H279" s="163"/>
      <c r="I279" s="163"/>
      <c r="J279" s="163"/>
      <c r="K279" s="164"/>
      <c r="L279" s="165"/>
      <c r="M279" s="163"/>
      <c r="N279" s="163"/>
      <c r="O279" s="163"/>
      <c r="P279" s="163"/>
    </row>
    <row r="280" spans="1:16 16384:16384">
      <c r="A280" s="163"/>
      <c r="B280" s="163" t="s">
        <v>150</v>
      </c>
      <c r="C280" s="164" t="s">
        <v>149</v>
      </c>
      <c r="D280" s="189" t="s">
        <v>1513</v>
      </c>
      <c r="E280" s="165"/>
      <c r="F280" s="165"/>
      <c r="G280" s="163"/>
      <c r="H280" s="163"/>
      <c r="I280" s="163"/>
      <c r="J280" s="163"/>
      <c r="K280" s="164"/>
      <c r="L280" s="165"/>
      <c r="M280" s="163"/>
      <c r="N280" s="163"/>
      <c r="O280" s="163"/>
      <c r="P280" s="163"/>
      <c r="XFD280" t="s">
        <v>126</v>
      </c>
    </row>
    <row r="281" spans="1:16 16384:16384">
      <c r="A281" s="163"/>
      <c r="B281" s="163" t="s">
        <v>150</v>
      </c>
      <c r="C281" s="164" t="s">
        <v>149</v>
      </c>
      <c r="D281" s="189" t="s">
        <v>1516</v>
      </c>
      <c r="E281" s="165"/>
      <c r="F281" s="165"/>
      <c r="G281" s="163"/>
      <c r="H281" s="163"/>
      <c r="I281" s="163"/>
      <c r="J281" s="163"/>
      <c r="K281" s="164"/>
      <c r="L281" s="165"/>
      <c r="M281" s="163"/>
      <c r="N281" s="163"/>
      <c r="O281" s="163"/>
      <c r="P281" s="163"/>
    </row>
    <row r="282" spans="1:16 16384:16384">
      <c r="A282" s="163"/>
      <c r="B282" s="163" t="s">
        <v>150</v>
      </c>
      <c r="C282" s="164" t="s">
        <v>149</v>
      </c>
      <c r="D282" s="189" t="s">
        <v>1518</v>
      </c>
      <c r="E282" s="165"/>
      <c r="F282" s="165"/>
      <c r="G282" s="163"/>
      <c r="H282" s="163"/>
      <c r="I282" s="163"/>
      <c r="J282" s="163"/>
      <c r="K282" s="164"/>
      <c r="L282" s="165"/>
      <c r="M282" s="163"/>
      <c r="N282" s="163"/>
      <c r="O282" s="163"/>
      <c r="P282" s="163"/>
    </row>
    <row r="283" spans="1:16 16384:16384">
      <c r="A283" s="163"/>
      <c r="B283" s="163" t="s">
        <v>150</v>
      </c>
      <c r="C283" s="164" t="s">
        <v>149</v>
      </c>
      <c r="D283" s="189" t="s">
        <v>1521</v>
      </c>
      <c r="E283" s="165"/>
      <c r="F283" s="165"/>
      <c r="G283" s="163"/>
      <c r="H283" s="163"/>
      <c r="I283" s="163"/>
      <c r="J283" s="163"/>
      <c r="K283" s="164"/>
      <c r="L283" s="165"/>
      <c r="M283" s="163"/>
      <c r="N283" s="163"/>
      <c r="O283" s="163"/>
      <c r="P283" s="163"/>
    </row>
    <row r="284" spans="1:16 16384:16384">
      <c r="A284" s="163"/>
      <c r="B284" s="163" t="s">
        <v>150</v>
      </c>
      <c r="C284" s="164" t="s">
        <v>149</v>
      </c>
      <c r="D284" s="189" t="s">
        <v>1522</v>
      </c>
      <c r="E284" s="164"/>
      <c r="F284" s="164"/>
      <c r="G284" s="163"/>
      <c r="H284" s="163"/>
      <c r="I284" s="163"/>
      <c r="J284" s="163"/>
      <c r="K284" s="163"/>
      <c r="L284" s="164"/>
      <c r="M284" s="163"/>
      <c r="N284" s="163"/>
      <c r="O284" s="163"/>
      <c r="P284" s="163"/>
    </row>
    <row r="285" spans="1:16 16384:16384">
      <c r="A285" s="163"/>
      <c r="B285" s="163" t="s">
        <v>150</v>
      </c>
      <c r="C285" s="164" t="s">
        <v>149</v>
      </c>
      <c r="D285" s="189" t="s">
        <v>1598</v>
      </c>
      <c r="E285" s="164"/>
      <c r="F285" s="164"/>
      <c r="G285" s="163"/>
      <c r="H285" s="163"/>
      <c r="I285" s="163"/>
      <c r="J285" s="163"/>
      <c r="K285" s="163"/>
      <c r="L285" s="164"/>
      <c r="M285" s="163"/>
      <c r="N285" s="163"/>
      <c r="O285" s="163"/>
      <c r="P285" s="163"/>
    </row>
    <row r="286" spans="1:16 16384:16384">
      <c r="A286" s="163"/>
      <c r="B286" s="163" t="s">
        <v>150</v>
      </c>
      <c r="C286" s="164" t="s">
        <v>149</v>
      </c>
      <c r="D286" s="189" t="s">
        <v>1599</v>
      </c>
      <c r="E286" s="164"/>
      <c r="F286" s="164"/>
      <c r="G286" s="163"/>
      <c r="H286" s="163"/>
      <c r="I286" s="163"/>
      <c r="J286" s="163"/>
      <c r="K286" s="163"/>
      <c r="L286" s="164"/>
      <c r="M286" s="163"/>
      <c r="N286" s="163"/>
      <c r="O286" s="163"/>
      <c r="P286" s="163"/>
    </row>
    <row r="287" spans="1:16 16384:16384">
      <c r="A287" s="163"/>
      <c r="B287" s="163" t="s">
        <v>150</v>
      </c>
      <c r="C287" s="164" t="s">
        <v>149</v>
      </c>
      <c r="D287" s="189" t="s">
        <v>1600</v>
      </c>
      <c r="E287" s="164"/>
      <c r="F287" s="164"/>
      <c r="G287" s="163"/>
      <c r="H287" s="163"/>
      <c r="I287" s="163"/>
      <c r="J287" s="163"/>
      <c r="K287" s="163"/>
      <c r="L287" s="164"/>
      <c r="M287" s="163"/>
      <c r="N287" s="163"/>
      <c r="O287" s="163"/>
      <c r="P287" s="163"/>
    </row>
    <row r="288" spans="1:16 16384:16384">
      <c r="A288" s="163"/>
      <c r="B288" s="163" t="s">
        <v>150</v>
      </c>
      <c r="C288" s="164" t="s">
        <v>149</v>
      </c>
      <c r="D288" s="189" t="s">
        <v>1607</v>
      </c>
      <c r="E288" s="164"/>
      <c r="F288" s="164"/>
      <c r="G288" s="163"/>
      <c r="H288" s="163"/>
      <c r="I288" s="163"/>
      <c r="J288" s="163"/>
      <c r="K288" s="163"/>
      <c r="L288" s="164"/>
      <c r="M288" s="163"/>
      <c r="N288" s="163"/>
      <c r="O288" s="163"/>
      <c r="P288" s="163"/>
    </row>
    <row r="289" spans="1:16">
      <c r="A289" s="163"/>
      <c r="B289" s="163" t="s">
        <v>150</v>
      </c>
      <c r="C289" s="164" t="s">
        <v>149</v>
      </c>
      <c r="D289" s="189" t="s">
        <v>1608</v>
      </c>
      <c r="E289" s="164"/>
      <c r="F289" s="164"/>
      <c r="G289" s="163"/>
      <c r="H289" s="163"/>
      <c r="I289" s="163"/>
      <c r="J289" s="163"/>
      <c r="K289" s="163"/>
      <c r="L289" s="164"/>
      <c r="M289" s="163"/>
      <c r="N289" s="163"/>
      <c r="O289" s="163"/>
      <c r="P289" s="163"/>
    </row>
    <row r="290" spans="1:16">
      <c r="A290" s="163"/>
      <c r="B290" s="163" t="s">
        <v>150</v>
      </c>
      <c r="C290" s="164" t="s">
        <v>149</v>
      </c>
      <c r="D290" s="189" t="s">
        <v>1609</v>
      </c>
      <c r="E290" s="164"/>
      <c r="F290" s="164"/>
      <c r="G290" s="163"/>
      <c r="H290" s="163"/>
      <c r="I290" s="163"/>
      <c r="J290" s="163"/>
      <c r="K290" s="163"/>
      <c r="L290" s="164"/>
      <c r="M290" s="163"/>
      <c r="N290" s="163"/>
      <c r="O290" s="163"/>
      <c r="P290" s="163"/>
    </row>
    <row r="291" spans="1:16">
      <c r="A291" s="163"/>
      <c r="B291" s="163" t="s">
        <v>150</v>
      </c>
      <c r="C291" s="164" t="s">
        <v>149</v>
      </c>
      <c r="D291" s="189" t="s">
        <v>1610</v>
      </c>
      <c r="E291" s="164"/>
      <c r="F291" s="164"/>
      <c r="G291" s="163"/>
      <c r="H291" s="163"/>
      <c r="I291" s="163"/>
      <c r="J291" s="163"/>
      <c r="K291" s="163"/>
      <c r="L291" s="164"/>
      <c r="M291" s="163"/>
      <c r="N291" s="163"/>
      <c r="O291" s="163"/>
      <c r="P291" s="163"/>
    </row>
    <row r="292" spans="1:16">
      <c r="A292" s="163"/>
      <c r="B292" s="163" t="s">
        <v>150</v>
      </c>
      <c r="C292" s="164" t="s">
        <v>149</v>
      </c>
      <c r="D292" s="189" t="s">
        <v>1625</v>
      </c>
      <c r="E292" s="164"/>
      <c r="F292" s="164"/>
      <c r="G292" s="163"/>
      <c r="H292" s="163"/>
      <c r="I292" s="163"/>
      <c r="J292" s="163"/>
      <c r="K292" s="163"/>
      <c r="L292" s="164"/>
      <c r="M292" s="163"/>
      <c r="N292" s="163"/>
      <c r="O292" s="163"/>
      <c r="P292" s="163"/>
    </row>
    <row r="293" spans="1:16">
      <c r="A293" s="163"/>
      <c r="B293" s="163" t="s">
        <v>150</v>
      </c>
      <c r="C293" s="164" t="s">
        <v>149</v>
      </c>
      <c r="D293" s="189" t="s">
        <v>1660</v>
      </c>
      <c r="E293" s="164"/>
      <c r="F293" s="164"/>
      <c r="G293" s="163"/>
      <c r="H293" s="163"/>
      <c r="I293" s="163"/>
      <c r="J293" s="163"/>
      <c r="K293" s="163"/>
      <c r="L293" s="164"/>
      <c r="M293" s="163"/>
      <c r="N293" s="163"/>
      <c r="O293" s="163"/>
      <c r="P293" s="163"/>
    </row>
    <row r="294" spans="1:16">
      <c r="A294" s="163"/>
      <c r="B294" s="163" t="s">
        <v>150</v>
      </c>
      <c r="C294" s="164" t="s">
        <v>149</v>
      </c>
      <c r="D294" s="189" t="s">
        <v>1661</v>
      </c>
      <c r="E294" s="164"/>
      <c r="F294" s="164"/>
      <c r="G294" s="163"/>
      <c r="H294" s="163"/>
      <c r="I294" s="163"/>
      <c r="J294" s="163"/>
      <c r="K294" s="163"/>
      <c r="L294" s="164"/>
      <c r="M294" s="163"/>
      <c r="N294" s="163"/>
      <c r="O294" s="163"/>
      <c r="P294" s="163"/>
    </row>
    <row r="295" spans="1:16">
      <c r="A295" s="163"/>
      <c r="B295" s="163" t="s">
        <v>150</v>
      </c>
      <c r="C295" s="164" t="s">
        <v>149</v>
      </c>
      <c r="D295" s="189" t="s">
        <v>1662</v>
      </c>
      <c r="E295" s="164"/>
      <c r="F295" s="164"/>
      <c r="G295" s="163"/>
      <c r="H295" s="163"/>
      <c r="I295" s="163"/>
      <c r="J295" s="163"/>
      <c r="K295" s="163"/>
      <c r="L295" s="164"/>
      <c r="M295" s="163"/>
      <c r="N295" s="163"/>
      <c r="O295" s="163"/>
      <c r="P295" s="163"/>
    </row>
    <row r="296" spans="1:16">
      <c r="A296" s="163"/>
      <c r="B296" s="163"/>
      <c r="C296" s="163"/>
      <c r="D296" s="163"/>
      <c r="E296" s="163"/>
      <c r="F296" s="163"/>
      <c r="G296" s="163"/>
      <c r="H296" s="163"/>
      <c r="I296" s="163"/>
      <c r="J296" s="163"/>
      <c r="K296" s="163"/>
      <c r="L296" s="164"/>
      <c r="M296" s="163"/>
      <c r="N296" s="163"/>
      <c r="O296" s="163"/>
      <c r="P296" s="163"/>
    </row>
    <row r="297" spans="1:16">
      <c r="A297" s="163"/>
      <c r="B297" s="163"/>
      <c r="C297" s="163"/>
      <c r="D297" s="163"/>
      <c r="E297" s="163"/>
      <c r="F297" s="163"/>
      <c r="G297" s="163"/>
      <c r="H297" s="163"/>
      <c r="I297" s="163"/>
      <c r="J297" s="163"/>
      <c r="K297" s="163"/>
      <c r="L297" s="164"/>
      <c r="M297" s="163"/>
      <c r="N297" s="163"/>
      <c r="O297" s="163"/>
      <c r="P297" s="163"/>
    </row>
    <row r="298" spans="1:16">
      <c r="A298" s="163"/>
      <c r="B298" s="163"/>
      <c r="C298" s="163"/>
      <c r="D298" s="163"/>
      <c r="E298" s="163"/>
      <c r="F298" s="163"/>
      <c r="G298" s="163"/>
      <c r="H298" s="163"/>
      <c r="I298" s="163"/>
      <c r="J298" s="163"/>
      <c r="K298" s="163"/>
      <c r="L298" s="164"/>
      <c r="M298" s="163"/>
      <c r="N298" s="163"/>
      <c r="O298" s="163"/>
      <c r="P298" s="163"/>
    </row>
    <row r="299" spans="1:16">
      <c r="A299" s="163"/>
      <c r="B299" s="163"/>
      <c r="C299" s="163"/>
      <c r="D299" s="163"/>
      <c r="E299" s="163"/>
      <c r="F299" s="163"/>
      <c r="G299" s="163"/>
      <c r="H299" s="163"/>
      <c r="I299" s="163"/>
      <c r="J299" s="163"/>
      <c r="K299" s="163"/>
      <c r="L299" s="164"/>
      <c r="M299" s="163"/>
      <c r="N299" s="163"/>
      <c r="O299" s="163"/>
      <c r="P299" s="163"/>
    </row>
    <row r="300" spans="1:16">
      <c r="A300" s="163"/>
      <c r="B300" s="163"/>
      <c r="C300" s="163"/>
      <c r="D300" s="163"/>
      <c r="E300" s="163"/>
      <c r="F300" s="163"/>
      <c r="G300" s="163"/>
      <c r="H300" s="163"/>
      <c r="I300" s="163"/>
      <c r="J300" s="163"/>
      <c r="K300" s="163"/>
      <c r="L300" s="164"/>
      <c r="M300" s="163"/>
      <c r="N300" s="163"/>
      <c r="O300" s="163"/>
      <c r="P300" s="163"/>
    </row>
    <row r="301" spans="1:16">
      <c r="A301" s="163"/>
      <c r="B301" s="163"/>
      <c r="C301" s="163"/>
      <c r="D301" s="163"/>
      <c r="E301" s="163"/>
      <c r="F301" s="163"/>
      <c r="G301" s="163"/>
      <c r="H301" s="163"/>
      <c r="I301" s="163"/>
      <c r="J301" s="163"/>
      <c r="K301" s="163"/>
      <c r="L301" s="164"/>
      <c r="M301" s="163"/>
      <c r="N301" s="163"/>
      <c r="O301" s="163"/>
      <c r="P301" s="163"/>
    </row>
    <row r="302" spans="1:16">
      <c r="A302" s="163"/>
      <c r="B302" s="163"/>
      <c r="C302" s="163"/>
      <c r="D302" s="163"/>
      <c r="E302" s="163"/>
      <c r="F302" s="163"/>
      <c r="G302" s="163"/>
      <c r="H302" s="163"/>
      <c r="I302" s="163"/>
      <c r="J302" s="163"/>
      <c r="K302" s="163"/>
      <c r="L302" s="164"/>
      <c r="M302" s="163"/>
      <c r="N302" s="163"/>
      <c r="O302" s="163"/>
      <c r="P302" s="163"/>
    </row>
    <row r="303" spans="1:16">
      <c r="A303" s="163"/>
      <c r="B303" s="163"/>
      <c r="C303" s="163"/>
      <c r="D303" s="163"/>
      <c r="E303" s="163"/>
      <c r="F303" s="163"/>
      <c r="G303" s="163"/>
      <c r="H303" s="163"/>
      <c r="I303" s="163"/>
      <c r="J303" s="163"/>
      <c r="K303" s="163"/>
      <c r="L303" s="164"/>
      <c r="M303" s="163"/>
      <c r="N303" s="163"/>
      <c r="O303" s="163"/>
      <c r="P303" s="163"/>
    </row>
    <row r="304" spans="1:16">
      <c r="A304" s="163"/>
      <c r="B304" s="163"/>
      <c r="C304" s="163"/>
      <c r="D304" s="163"/>
      <c r="E304" s="163"/>
      <c r="F304" s="163"/>
      <c r="G304" s="163"/>
      <c r="H304" s="163"/>
      <c r="I304" s="163"/>
      <c r="J304" s="163"/>
      <c r="K304" s="163"/>
      <c r="L304" s="164"/>
      <c r="M304" s="163"/>
      <c r="N304" s="163"/>
      <c r="O304" s="163"/>
      <c r="P304" s="163"/>
    </row>
    <row r="305" spans="1:16">
      <c r="A305" s="163"/>
      <c r="B305" s="163"/>
      <c r="C305" s="163"/>
      <c r="D305" s="163"/>
      <c r="E305" s="163"/>
      <c r="F305" s="163"/>
      <c r="G305" s="163"/>
      <c r="H305" s="163"/>
      <c r="I305" s="163"/>
      <c r="J305" s="163"/>
      <c r="K305" s="163"/>
      <c r="L305" s="164"/>
      <c r="M305" s="163"/>
      <c r="N305" s="163"/>
      <c r="O305" s="163"/>
      <c r="P305" s="163"/>
    </row>
    <row r="306" spans="1:16">
      <c r="A306" s="163"/>
      <c r="B306" s="163"/>
      <c r="C306" s="163"/>
      <c r="D306" s="163"/>
      <c r="E306" s="163"/>
      <c r="F306" s="163"/>
      <c r="G306" s="163"/>
      <c r="H306" s="163"/>
      <c r="I306" s="163"/>
      <c r="J306" s="163"/>
      <c r="K306" s="163"/>
      <c r="L306" s="164"/>
      <c r="M306" s="163"/>
      <c r="N306" s="163"/>
      <c r="O306" s="163"/>
      <c r="P306" s="163"/>
    </row>
    <row r="307" spans="1:16">
      <c r="A307" s="163"/>
      <c r="B307" s="163"/>
      <c r="C307" s="163"/>
      <c r="D307" s="163"/>
      <c r="E307" s="163"/>
      <c r="F307" s="163"/>
      <c r="G307" s="163"/>
      <c r="H307" s="163"/>
      <c r="I307" s="163"/>
      <c r="J307" s="163"/>
      <c r="K307" s="163"/>
      <c r="L307" s="164"/>
      <c r="M307" s="163"/>
      <c r="N307" s="163"/>
      <c r="O307" s="163"/>
      <c r="P307" s="163"/>
    </row>
    <row r="308" spans="1:16">
      <c r="A308" s="163"/>
      <c r="B308" s="163"/>
      <c r="C308" s="163"/>
      <c r="D308" s="163"/>
      <c r="E308" s="163"/>
      <c r="F308" s="163"/>
      <c r="G308" s="163"/>
      <c r="H308" s="163"/>
      <c r="I308" s="163"/>
      <c r="J308" s="163"/>
      <c r="K308" s="163"/>
      <c r="L308" s="164"/>
      <c r="M308" s="163"/>
      <c r="N308" s="163"/>
      <c r="O308" s="163"/>
      <c r="P308" s="163"/>
    </row>
    <row r="309" spans="1:16">
      <c r="A309" s="163"/>
      <c r="B309" s="163"/>
      <c r="C309" s="163"/>
      <c r="D309" s="163"/>
      <c r="E309" s="163"/>
      <c r="F309" s="163"/>
      <c r="G309" s="163"/>
      <c r="H309" s="163"/>
      <c r="I309" s="163"/>
      <c r="J309" s="163"/>
      <c r="K309" s="163"/>
      <c r="L309" s="164"/>
      <c r="M309" s="163"/>
      <c r="N309" s="163"/>
      <c r="O309" s="163"/>
      <c r="P309" s="163"/>
    </row>
    <row r="310" spans="1:16">
      <c r="A310" s="163"/>
      <c r="B310" s="163"/>
      <c r="C310" s="163"/>
      <c r="D310" s="163"/>
      <c r="E310" s="163"/>
      <c r="F310" s="163"/>
      <c r="G310" s="163"/>
      <c r="H310" s="163"/>
      <c r="I310" s="163"/>
      <c r="J310" s="163"/>
      <c r="K310" s="163"/>
      <c r="L310" s="164"/>
      <c r="M310" s="163"/>
      <c r="N310" s="163"/>
      <c r="O310" s="163"/>
      <c r="P310" s="163"/>
    </row>
    <row r="311" spans="1:16">
      <c r="A311" s="163"/>
      <c r="B311" s="163"/>
      <c r="C311" s="163"/>
      <c r="D311" s="163"/>
      <c r="E311" s="163"/>
      <c r="F311" s="163"/>
      <c r="G311" s="163"/>
      <c r="H311" s="163"/>
      <c r="I311" s="163"/>
      <c r="J311" s="163"/>
      <c r="K311" s="163"/>
      <c r="L311" s="164"/>
      <c r="M311" s="163"/>
      <c r="N311" s="163"/>
      <c r="O311" s="163"/>
      <c r="P311" s="163"/>
    </row>
    <row r="312" spans="1:16">
      <c r="A312" s="163"/>
      <c r="B312" s="163"/>
      <c r="C312" s="163"/>
      <c r="D312" s="163"/>
      <c r="E312" s="163"/>
      <c r="F312" s="163"/>
      <c r="G312" s="163"/>
      <c r="H312" s="163"/>
      <c r="I312" s="163"/>
      <c r="J312" s="163"/>
      <c r="K312" s="163"/>
      <c r="L312" s="164"/>
      <c r="M312" s="163"/>
      <c r="N312" s="163"/>
      <c r="O312" s="163"/>
      <c r="P312" s="163"/>
    </row>
    <row r="313" spans="1:16">
      <c r="A313" s="163"/>
      <c r="B313" s="163"/>
      <c r="C313" s="163"/>
      <c r="D313" s="163"/>
      <c r="E313" s="163"/>
      <c r="F313" s="163"/>
      <c r="G313" s="163"/>
      <c r="H313" s="163"/>
      <c r="I313" s="163"/>
      <c r="J313" s="163"/>
      <c r="K313" s="163"/>
      <c r="L313" s="164"/>
      <c r="M313" s="163"/>
      <c r="N313" s="163"/>
      <c r="O313" s="163"/>
      <c r="P313" s="163"/>
    </row>
    <row r="314" spans="1:16">
      <c r="A314" s="163"/>
      <c r="B314" s="163"/>
      <c r="C314" s="163"/>
      <c r="D314" s="163"/>
      <c r="E314" s="163"/>
      <c r="F314" s="163"/>
      <c r="G314" s="163"/>
      <c r="H314" s="163"/>
      <c r="I314" s="163"/>
      <c r="J314" s="163"/>
      <c r="K314" s="163"/>
      <c r="L314" s="164"/>
      <c r="M314" s="163"/>
      <c r="N314" s="163"/>
      <c r="O314" s="163"/>
      <c r="P314" s="163"/>
    </row>
    <row r="315" spans="1:16">
      <c r="A315" s="163"/>
      <c r="B315" s="163"/>
      <c r="C315" s="163"/>
      <c r="D315" s="163"/>
      <c r="E315" s="163"/>
      <c r="F315" s="163"/>
      <c r="G315" s="163"/>
      <c r="H315" s="163"/>
      <c r="I315" s="163"/>
      <c r="J315" s="163"/>
      <c r="K315" s="163"/>
      <c r="L315" s="164"/>
      <c r="M315" s="163"/>
      <c r="N315" s="163"/>
      <c r="O315" s="163"/>
      <c r="P315" s="163"/>
    </row>
    <row r="316" spans="1:16">
      <c r="A316" s="163"/>
      <c r="B316" s="163"/>
      <c r="C316" s="163"/>
      <c r="D316" s="163"/>
      <c r="E316" s="163"/>
      <c r="F316" s="163"/>
      <c r="G316" s="163"/>
      <c r="H316" s="163"/>
      <c r="I316" s="163"/>
      <c r="J316" s="163"/>
      <c r="K316" s="163"/>
      <c r="L316" s="164"/>
      <c r="M316" s="163"/>
      <c r="N316" s="163"/>
      <c r="O316" s="163"/>
      <c r="P316" s="163"/>
    </row>
    <row r="317" spans="1:16">
      <c r="A317" s="163"/>
      <c r="B317" s="163"/>
      <c r="C317" s="163"/>
      <c r="D317" s="163"/>
      <c r="E317" s="163"/>
      <c r="F317" s="163"/>
      <c r="G317" s="163"/>
      <c r="H317" s="163"/>
      <c r="I317" s="163"/>
      <c r="J317" s="163"/>
      <c r="K317" s="163"/>
      <c r="L317" s="164"/>
      <c r="M317" s="163"/>
      <c r="N317" s="163"/>
      <c r="O317" s="163"/>
      <c r="P317" s="163"/>
    </row>
    <row r="318" spans="1:16">
      <c r="A318" s="163"/>
      <c r="B318" s="163"/>
      <c r="C318" s="163"/>
      <c r="D318" s="163"/>
      <c r="E318" s="163"/>
      <c r="F318" s="163"/>
      <c r="G318" s="163"/>
      <c r="H318" s="163"/>
      <c r="I318" s="163"/>
      <c r="J318" s="163"/>
      <c r="K318" s="163"/>
      <c r="L318" s="164"/>
      <c r="M318" s="163"/>
      <c r="N318" s="163"/>
      <c r="O318" s="163"/>
      <c r="P318" s="163"/>
    </row>
    <row r="319" spans="1:16">
      <c r="A319" s="163"/>
      <c r="B319" s="163"/>
      <c r="C319" s="163"/>
      <c r="D319" s="163"/>
      <c r="E319" s="163"/>
      <c r="F319" s="163"/>
      <c r="G319" s="163"/>
      <c r="H319" s="163"/>
      <c r="I319" s="163"/>
      <c r="J319" s="163"/>
      <c r="K319" s="163"/>
      <c r="L319" s="164"/>
      <c r="M319" s="163"/>
      <c r="N319" s="163"/>
      <c r="O319" s="163"/>
      <c r="P319" s="163"/>
    </row>
    <row r="320" spans="1:16">
      <c r="A320" s="163"/>
      <c r="B320" s="163"/>
      <c r="C320" s="163"/>
      <c r="D320" s="163"/>
      <c r="E320" s="163"/>
      <c r="F320" s="163"/>
      <c r="G320" s="163"/>
      <c r="H320" s="163"/>
      <c r="I320" s="163"/>
      <c r="J320" s="163"/>
      <c r="K320" s="163"/>
      <c r="L320" s="164"/>
      <c r="M320" s="163"/>
      <c r="N320" s="163"/>
      <c r="O320" s="163"/>
      <c r="P320" s="163"/>
    </row>
    <row r="321" spans="1:16">
      <c r="A321" s="163"/>
      <c r="B321" s="163"/>
      <c r="C321" s="163"/>
      <c r="D321" s="163"/>
      <c r="E321" s="163"/>
      <c r="F321" s="163"/>
      <c r="G321" s="163"/>
      <c r="H321" s="163"/>
      <c r="I321" s="163"/>
      <c r="J321" s="163"/>
      <c r="K321" s="163"/>
      <c r="L321" s="164"/>
      <c r="M321" s="163"/>
      <c r="N321" s="163"/>
      <c r="O321" s="163"/>
      <c r="P321" s="163"/>
    </row>
    <row r="322" spans="1:16">
      <c r="A322" s="163"/>
      <c r="B322" s="163"/>
      <c r="C322" s="163"/>
      <c r="D322" s="163"/>
      <c r="E322" s="163"/>
      <c r="F322" s="163"/>
      <c r="G322" s="163"/>
      <c r="H322" s="163"/>
      <c r="I322" s="163"/>
      <c r="J322" s="163"/>
      <c r="K322" s="163"/>
      <c r="L322" s="164"/>
      <c r="M322" s="163"/>
      <c r="N322" s="163"/>
      <c r="O322" s="163"/>
      <c r="P322" s="163"/>
    </row>
    <row r="323" spans="1:16">
      <c r="A323" s="163"/>
      <c r="B323" s="163"/>
      <c r="C323" s="163"/>
      <c r="D323" s="163"/>
      <c r="E323" s="163"/>
      <c r="F323" s="163"/>
      <c r="G323" s="163"/>
      <c r="H323" s="163"/>
      <c r="I323" s="163"/>
      <c r="J323" s="163"/>
      <c r="K323" s="163"/>
      <c r="L323" s="164"/>
      <c r="M323" s="163"/>
      <c r="N323" s="163"/>
      <c r="O323" s="163"/>
      <c r="P323" s="163"/>
    </row>
    <row r="324" spans="1:16">
      <c r="A324" s="163"/>
      <c r="B324" s="163"/>
      <c r="C324" s="163"/>
      <c r="D324" s="163"/>
      <c r="E324" s="163"/>
      <c r="F324" s="163"/>
      <c r="G324" s="163"/>
      <c r="H324" s="163"/>
      <c r="I324" s="163"/>
      <c r="J324" s="163"/>
      <c r="K324" s="163"/>
      <c r="L324" s="164"/>
      <c r="M324" s="163"/>
      <c r="N324" s="163"/>
      <c r="O324" s="163"/>
      <c r="P324" s="163"/>
    </row>
    <row r="325" spans="1:16">
      <c r="A325" s="163"/>
      <c r="B325" s="163"/>
      <c r="C325" s="163"/>
      <c r="D325" s="163"/>
      <c r="E325" s="163"/>
      <c r="F325" s="163"/>
      <c r="G325" s="163"/>
      <c r="H325" s="163"/>
      <c r="I325" s="163"/>
      <c r="J325" s="163"/>
      <c r="K325" s="163"/>
      <c r="L325" s="164"/>
      <c r="M325" s="163"/>
      <c r="N325" s="163"/>
      <c r="O325" s="163"/>
      <c r="P325" s="163"/>
    </row>
    <row r="326" spans="1:16">
      <c r="A326" s="163"/>
      <c r="B326" s="163"/>
      <c r="C326" s="163"/>
      <c r="D326" s="163"/>
      <c r="E326" s="163"/>
      <c r="F326" s="163"/>
      <c r="G326" s="163"/>
      <c r="H326" s="163"/>
      <c r="I326" s="163"/>
      <c r="J326" s="163"/>
      <c r="K326" s="163"/>
      <c r="L326" s="164"/>
      <c r="M326" s="163"/>
      <c r="N326" s="163"/>
      <c r="O326" s="163"/>
      <c r="P326" s="163"/>
    </row>
    <row r="327" spans="1:16">
      <c r="A327" s="163"/>
      <c r="B327" s="163"/>
      <c r="C327" s="163"/>
      <c r="D327" s="163"/>
      <c r="E327" s="163"/>
      <c r="F327" s="163"/>
      <c r="G327" s="163"/>
      <c r="H327" s="163"/>
      <c r="I327" s="163"/>
      <c r="J327" s="163"/>
      <c r="K327" s="163"/>
      <c r="L327" s="164"/>
      <c r="M327" s="163"/>
      <c r="N327" s="163"/>
      <c r="O327" s="163"/>
      <c r="P327" s="163"/>
    </row>
    <row r="328" spans="1:16">
      <c r="A328" s="163"/>
      <c r="B328" s="163"/>
      <c r="C328" s="163"/>
      <c r="D328" s="163"/>
      <c r="E328" s="163"/>
      <c r="F328" s="163"/>
      <c r="G328" s="163"/>
      <c r="H328" s="163"/>
      <c r="I328" s="163"/>
      <c r="J328" s="163"/>
      <c r="K328" s="163"/>
      <c r="L328" s="164"/>
      <c r="M328" s="163"/>
      <c r="N328" s="163"/>
      <c r="O328" s="163"/>
      <c r="P328" s="163"/>
    </row>
    <row r="329" spans="1:16">
      <c r="A329" s="163"/>
      <c r="B329" s="163"/>
      <c r="C329" s="163"/>
      <c r="D329" s="163"/>
      <c r="E329" s="163"/>
      <c r="F329" s="163"/>
      <c r="G329" s="163"/>
      <c r="H329" s="163"/>
      <c r="I329" s="163"/>
      <c r="J329" s="163"/>
      <c r="K329" s="163"/>
      <c r="L329" s="164"/>
      <c r="M329" s="163"/>
      <c r="N329" s="163"/>
      <c r="O329" s="163"/>
      <c r="P329" s="163"/>
    </row>
    <row r="330" spans="1:16">
      <c r="A330" s="163"/>
      <c r="B330" s="163"/>
      <c r="C330" s="163"/>
      <c r="D330" s="163"/>
      <c r="E330" s="163"/>
      <c r="F330" s="163"/>
      <c r="G330" s="163"/>
      <c r="H330" s="163"/>
      <c r="I330" s="163"/>
      <c r="J330" s="163"/>
      <c r="K330" s="163"/>
      <c r="L330" s="164"/>
      <c r="M330" s="163"/>
      <c r="N330" s="163"/>
      <c r="O330" s="163"/>
      <c r="P330" s="163"/>
    </row>
    <row r="331" spans="1:16">
      <c r="A331" s="163"/>
      <c r="B331" s="163"/>
      <c r="C331" s="163"/>
      <c r="D331" s="163"/>
      <c r="E331" s="163"/>
      <c r="F331" s="163"/>
      <c r="G331" s="163"/>
      <c r="H331" s="163"/>
      <c r="I331" s="163"/>
      <c r="J331" s="163"/>
      <c r="K331" s="163"/>
      <c r="L331" s="164"/>
      <c r="M331" s="163"/>
      <c r="N331" s="163"/>
      <c r="O331" s="163"/>
      <c r="P331" s="163"/>
    </row>
    <row r="332" spans="1:16">
      <c r="A332" s="163"/>
      <c r="B332" s="163"/>
      <c r="C332" s="163"/>
      <c r="D332" s="163"/>
      <c r="E332" s="163"/>
      <c r="F332" s="163"/>
      <c r="G332" s="163"/>
      <c r="H332" s="163"/>
      <c r="I332" s="163"/>
      <c r="J332" s="163"/>
      <c r="K332" s="163"/>
      <c r="L332" s="164"/>
      <c r="M332" s="163"/>
      <c r="N332" s="163"/>
      <c r="O332" s="163"/>
      <c r="P332" s="163"/>
    </row>
    <row r="333" spans="1:16">
      <c r="A333" s="163"/>
      <c r="B333" s="163"/>
      <c r="C333" s="163"/>
      <c r="D333" s="163"/>
      <c r="E333" s="163"/>
      <c r="F333" s="163"/>
      <c r="G333" s="163"/>
      <c r="H333" s="163"/>
      <c r="I333" s="163"/>
      <c r="J333" s="163"/>
      <c r="K333" s="163"/>
      <c r="L333" s="164"/>
      <c r="M333" s="163"/>
      <c r="N333" s="163"/>
      <c r="O333" s="163"/>
      <c r="P333" s="163"/>
    </row>
    <row r="334" spans="1:16">
      <c r="A334" s="163"/>
      <c r="B334" s="163"/>
      <c r="C334" s="163"/>
      <c r="D334" s="163"/>
      <c r="E334" s="163"/>
      <c r="F334" s="163"/>
      <c r="G334" s="163"/>
      <c r="H334" s="163"/>
      <c r="I334" s="163"/>
      <c r="J334" s="163"/>
      <c r="K334" s="163"/>
      <c r="L334" s="164"/>
      <c r="M334" s="163"/>
      <c r="N334" s="163"/>
      <c r="O334" s="163"/>
      <c r="P334" s="163"/>
    </row>
    <row r="335" spans="1:16">
      <c r="A335" s="163"/>
      <c r="B335" s="163"/>
      <c r="C335" s="163"/>
      <c r="D335" s="163"/>
      <c r="E335" s="163"/>
      <c r="F335" s="163"/>
      <c r="G335" s="163"/>
      <c r="H335" s="163"/>
      <c r="I335" s="163"/>
      <c r="J335" s="163"/>
      <c r="K335" s="163"/>
      <c r="L335" s="164"/>
      <c r="M335" s="163"/>
      <c r="N335" s="163"/>
      <c r="O335" s="163"/>
      <c r="P335" s="163"/>
    </row>
    <row r="336" spans="1:16">
      <c r="A336" s="163"/>
      <c r="B336" s="163"/>
      <c r="C336" s="163"/>
      <c r="D336" s="163"/>
      <c r="E336" s="163"/>
      <c r="F336" s="163"/>
      <c r="G336" s="163"/>
      <c r="H336" s="163"/>
      <c r="I336" s="163"/>
      <c r="J336" s="163"/>
      <c r="K336" s="163"/>
      <c r="L336" s="164"/>
      <c r="M336" s="163"/>
      <c r="N336" s="163"/>
      <c r="O336" s="163"/>
      <c r="P336" s="163"/>
    </row>
    <row r="337" spans="1:16">
      <c r="A337" s="163"/>
      <c r="B337" s="163"/>
      <c r="C337" s="163"/>
      <c r="D337" s="163"/>
      <c r="E337" s="163"/>
      <c r="F337" s="163"/>
      <c r="G337" s="163"/>
      <c r="H337" s="163"/>
      <c r="I337" s="163"/>
      <c r="J337" s="163"/>
      <c r="K337" s="163"/>
      <c r="L337" s="164"/>
      <c r="M337" s="163"/>
      <c r="N337" s="163"/>
      <c r="O337" s="163"/>
      <c r="P337" s="163"/>
    </row>
    <row r="338" spans="1:16">
      <c r="A338" s="163"/>
      <c r="B338" s="163"/>
      <c r="C338" s="163"/>
      <c r="D338" s="163"/>
      <c r="E338" s="163"/>
      <c r="F338" s="163"/>
      <c r="G338" s="163"/>
      <c r="H338" s="163"/>
      <c r="I338" s="163"/>
      <c r="J338" s="163"/>
      <c r="K338" s="163"/>
      <c r="L338" s="164"/>
      <c r="M338" s="163"/>
      <c r="N338" s="163"/>
      <c r="O338" s="163"/>
      <c r="P338" s="163"/>
    </row>
    <row r="339" spans="1:16">
      <c r="A339" s="163"/>
      <c r="B339" s="163"/>
      <c r="C339" s="163"/>
      <c r="D339" s="163"/>
      <c r="E339" s="163"/>
      <c r="F339" s="163"/>
      <c r="G339" s="163"/>
      <c r="H339" s="163"/>
      <c r="I339" s="163"/>
      <c r="J339" s="163"/>
      <c r="K339" s="163"/>
      <c r="L339" s="164"/>
      <c r="M339" s="163"/>
      <c r="N339" s="163"/>
      <c r="O339" s="163"/>
      <c r="P339" s="163"/>
    </row>
    <row r="340" spans="1:16">
      <c r="A340" s="163"/>
      <c r="B340" s="163"/>
      <c r="C340" s="163"/>
      <c r="D340" s="163"/>
      <c r="E340" s="163"/>
      <c r="F340" s="163"/>
      <c r="G340" s="163"/>
      <c r="H340" s="163"/>
      <c r="I340" s="163"/>
      <c r="J340" s="163"/>
      <c r="K340" s="163"/>
      <c r="L340" s="164"/>
      <c r="M340" s="163"/>
      <c r="N340" s="163"/>
      <c r="O340" s="163"/>
      <c r="P340" s="163"/>
    </row>
    <row r="341" spans="1:16">
      <c r="A341" s="163"/>
      <c r="B341" s="163"/>
      <c r="C341" s="163"/>
      <c r="D341" s="163"/>
      <c r="E341" s="163"/>
      <c r="F341" s="163"/>
      <c r="G341" s="163"/>
      <c r="H341" s="163"/>
      <c r="I341" s="163"/>
      <c r="J341" s="163"/>
      <c r="K341" s="163"/>
      <c r="L341" s="164"/>
      <c r="M341" s="163"/>
      <c r="N341" s="163"/>
      <c r="O341" s="163"/>
      <c r="P341" s="163"/>
    </row>
    <row r="342" spans="1:16">
      <c r="A342" s="163"/>
      <c r="B342" s="163"/>
      <c r="C342" s="163"/>
      <c r="D342" s="163"/>
      <c r="E342" s="163"/>
      <c r="F342" s="163"/>
      <c r="G342" s="163"/>
      <c r="H342" s="163"/>
      <c r="I342" s="163"/>
      <c r="J342" s="163"/>
      <c r="K342" s="163"/>
      <c r="L342" s="164"/>
      <c r="M342" s="163"/>
      <c r="N342" s="163"/>
      <c r="O342" s="163"/>
      <c r="P342" s="163"/>
    </row>
    <row r="343" spans="1:16">
      <c r="A343" s="163"/>
      <c r="B343" s="163"/>
      <c r="C343" s="163"/>
      <c r="D343" s="163"/>
      <c r="E343" s="163"/>
      <c r="F343" s="163"/>
      <c r="G343" s="163"/>
      <c r="H343" s="163"/>
      <c r="I343" s="163"/>
      <c r="J343" s="163"/>
      <c r="K343" s="163"/>
      <c r="L343" s="164"/>
      <c r="M343" s="163"/>
      <c r="N343" s="163"/>
      <c r="O343" s="163"/>
      <c r="P343" s="163"/>
    </row>
    <row r="344" spans="1:16">
      <c r="A344" s="163"/>
      <c r="B344" s="163"/>
      <c r="C344" s="163"/>
      <c r="D344" s="163"/>
      <c r="E344" s="163"/>
      <c r="F344" s="163"/>
      <c r="G344" s="163"/>
      <c r="H344" s="163"/>
      <c r="I344" s="163"/>
      <c r="J344" s="163"/>
      <c r="K344" s="163"/>
      <c r="L344" s="164"/>
      <c r="M344" s="163"/>
      <c r="N344" s="163"/>
      <c r="O344" s="163"/>
      <c r="P344" s="163"/>
    </row>
    <row r="345" spans="1:16">
      <c r="A345" s="163"/>
      <c r="B345" s="163"/>
      <c r="C345" s="163"/>
      <c r="D345" s="163"/>
      <c r="E345" s="163"/>
      <c r="F345" s="163"/>
      <c r="G345" s="163"/>
      <c r="H345" s="163"/>
      <c r="I345" s="163"/>
      <c r="J345" s="163"/>
      <c r="K345" s="163"/>
      <c r="L345" s="164"/>
      <c r="M345" s="163"/>
      <c r="N345" s="163"/>
      <c r="O345" s="163"/>
      <c r="P345" s="163"/>
    </row>
    <row r="346" spans="1:16">
      <c r="A346" s="163"/>
      <c r="B346" s="163"/>
      <c r="C346" s="163"/>
      <c r="D346" s="163"/>
      <c r="E346" s="163"/>
      <c r="F346" s="163"/>
      <c r="G346" s="163"/>
      <c r="H346" s="163"/>
      <c r="I346" s="163"/>
      <c r="J346" s="163"/>
      <c r="K346" s="163"/>
      <c r="L346" s="163"/>
      <c r="M346" s="163"/>
      <c r="N346" s="163"/>
      <c r="O346" s="163"/>
      <c r="P346" s="163"/>
    </row>
    <row r="347" spans="1:16">
      <c r="A347" s="163"/>
      <c r="B347" s="163"/>
      <c r="C347" s="163"/>
      <c r="D347" s="163"/>
      <c r="E347" s="163"/>
      <c r="F347" s="163"/>
      <c r="G347" s="163"/>
      <c r="H347" s="163"/>
      <c r="I347" s="163"/>
      <c r="J347" s="163"/>
      <c r="K347" s="163"/>
      <c r="L347" s="163"/>
      <c r="M347" s="163"/>
      <c r="N347" s="163"/>
      <c r="O347" s="163"/>
      <c r="P347" s="163"/>
    </row>
    <row r="348" spans="1:16">
      <c r="A348" s="163"/>
      <c r="B348" s="163"/>
      <c r="C348" s="163"/>
      <c r="D348" s="163"/>
      <c r="E348" s="163"/>
      <c r="F348" s="163"/>
      <c r="G348" s="163"/>
      <c r="H348" s="163"/>
      <c r="I348" s="163"/>
      <c r="J348" s="163"/>
      <c r="K348" s="163"/>
      <c r="L348" s="163"/>
      <c r="M348" s="163"/>
      <c r="N348" s="163"/>
      <c r="O348" s="163"/>
      <c r="P348" s="163"/>
    </row>
    <row r="349" spans="1:16">
      <c r="A349" s="163"/>
      <c r="B349" s="163"/>
      <c r="C349" s="163"/>
      <c r="D349" s="163"/>
      <c r="E349" s="163"/>
      <c r="F349" s="163"/>
      <c r="G349" s="163"/>
      <c r="H349" s="163"/>
      <c r="I349" s="163"/>
      <c r="J349" s="163"/>
      <c r="K349" s="163"/>
      <c r="L349" s="163"/>
      <c r="M349" s="163"/>
      <c r="N349" s="163"/>
      <c r="O349" s="163"/>
      <c r="P349" s="163"/>
    </row>
    <row r="350" spans="1:16">
      <c r="A350" s="163"/>
      <c r="B350" s="163"/>
      <c r="C350" s="163"/>
      <c r="D350" s="163"/>
      <c r="E350" s="163"/>
      <c r="F350" s="163"/>
      <c r="G350" s="163"/>
      <c r="H350" s="163"/>
      <c r="I350" s="163"/>
      <c r="J350" s="163"/>
      <c r="K350" s="163"/>
      <c r="L350" s="163"/>
      <c r="M350" s="163"/>
      <c r="N350" s="163"/>
      <c r="O350" s="163"/>
      <c r="P350" s="163"/>
    </row>
    <row r="351" spans="1:16">
      <c r="A351" s="163"/>
      <c r="B351" s="163"/>
      <c r="C351" s="163"/>
      <c r="D351" s="163"/>
      <c r="E351" s="163"/>
      <c r="F351" s="163"/>
      <c r="G351" s="163"/>
      <c r="H351" s="163"/>
      <c r="I351" s="163"/>
      <c r="J351" s="163"/>
      <c r="K351" s="163"/>
      <c r="L351" s="163"/>
      <c r="M351" s="163"/>
      <c r="N351" s="163"/>
      <c r="O351" s="163"/>
      <c r="P351" s="163"/>
    </row>
    <row r="352" spans="1:16">
      <c r="A352" s="163"/>
      <c r="B352" s="163"/>
      <c r="C352" s="163"/>
      <c r="D352" s="163"/>
      <c r="E352" s="163"/>
      <c r="F352" s="163"/>
      <c r="G352" s="163"/>
      <c r="H352" s="163"/>
      <c r="I352" s="163"/>
      <c r="J352" s="163"/>
      <c r="K352" s="163"/>
      <c r="L352" s="163"/>
      <c r="M352" s="163"/>
      <c r="N352" s="163"/>
      <c r="O352" s="163"/>
      <c r="P352" s="163"/>
    </row>
    <row r="353" spans="1:16">
      <c r="A353" s="163"/>
      <c r="B353" s="163"/>
      <c r="C353" s="163"/>
      <c r="D353" s="163"/>
      <c r="E353" s="163"/>
      <c r="F353" s="163"/>
      <c r="G353" s="163"/>
      <c r="H353" s="163"/>
      <c r="I353" s="163"/>
      <c r="J353" s="163"/>
      <c r="K353" s="163"/>
      <c r="L353" s="163"/>
      <c r="M353" s="163"/>
      <c r="N353" s="163"/>
      <c r="O353" s="163"/>
      <c r="P353" s="163"/>
    </row>
    <row r="354" spans="1:16">
      <c r="A354" s="163"/>
      <c r="B354" s="163"/>
      <c r="C354" s="163"/>
      <c r="D354" s="163"/>
      <c r="E354" s="163"/>
      <c r="F354" s="163"/>
      <c r="G354" s="163"/>
      <c r="H354" s="163"/>
      <c r="I354" s="163"/>
      <c r="J354" s="163"/>
      <c r="K354" s="163"/>
      <c r="L354" s="163"/>
      <c r="M354" s="163"/>
      <c r="N354" s="163"/>
      <c r="O354" s="163"/>
      <c r="P354" s="163"/>
    </row>
    <row r="355" spans="1:16">
      <c r="A355" s="163"/>
      <c r="B355" s="163"/>
      <c r="C355" s="163"/>
      <c r="D355" s="163"/>
      <c r="E355" s="163"/>
      <c r="F355" s="163"/>
      <c r="G355" s="163"/>
      <c r="H355" s="163"/>
      <c r="I355" s="163"/>
      <c r="J355" s="163"/>
      <c r="K355" s="163"/>
      <c r="L355" s="163"/>
      <c r="M355" s="163"/>
      <c r="N355" s="163"/>
      <c r="O355" s="163"/>
      <c r="P355" s="163"/>
    </row>
    <row r="356" spans="1:16">
      <c r="A356" s="163"/>
      <c r="B356" s="163"/>
      <c r="C356" s="163"/>
      <c r="D356" s="163"/>
      <c r="E356" s="163"/>
      <c r="F356" s="163"/>
      <c r="G356" s="163"/>
      <c r="H356" s="163"/>
      <c r="I356" s="163"/>
      <c r="J356" s="163"/>
      <c r="K356" s="163"/>
      <c r="L356" s="163"/>
      <c r="M356" s="163"/>
      <c r="N356" s="163"/>
      <c r="O356" s="163"/>
      <c r="P356" s="163"/>
    </row>
    <row r="357" spans="1:16">
      <c r="A357" s="163"/>
      <c r="B357" s="163"/>
      <c r="C357" s="163"/>
      <c r="D357" s="163"/>
      <c r="E357" s="163"/>
      <c r="F357" s="163"/>
      <c r="G357" s="163"/>
      <c r="H357" s="163"/>
      <c r="I357" s="163"/>
      <c r="J357" s="163"/>
      <c r="K357" s="163"/>
      <c r="L357" s="163"/>
      <c r="M357" s="163"/>
      <c r="N357" s="163"/>
      <c r="O357" s="163"/>
      <c r="P357" s="163"/>
    </row>
    <row r="358" spans="1:16">
      <c r="A358" s="163"/>
      <c r="B358" s="163"/>
      <c r="C358" s="163"/>
      <c r="D358" s="163"/>
      <c r="E358" s="163"/>
      <c r="F358" s="163"/>
      <c r="G358" s="163"/>
      <c r="H358" s="163"/>
      <c r="I358" s="163"/>
      <c r="J358" s="163"/>
      <c r="K358" s="163"/>
      <c r="L358" s="163"/>
      <c r="M358" s="163"/>
      <c r="N358" s="163"/>
      <c r="O358" s="163"/>
      <c r="P358" s="163"/>
    </row>
    <row r="359" spans="1:16">
      <c r="A359" s="163"/>
      <c r="B359" s="163"/>
      <c r="C359" s="163"/>
      <c r="D359" s="163"/>
      <c r="E359" s="163"/>
      <c r="F359" s="163"/>
      <c r="G359" s="163"/>
      <c r="H359" s="163"/>
      <c r="I359" s="163"/>
      <c r="J359" s="163"/>
      <c r="K359" s="163"/>
      <c r="L359" s="163"/>
      <c r="M359" s="163"/>
      <c r="N359" s="163"/>
      <c r="O359" s="163"/>
      <c r="P359" s="163"/>
    </row>
    <row r="360" spans="1:16">
      <c r="A360" s="163"/>
      <c r="B360" s="163"/>
      <c r="C360" s="163"/>
      <c r="D360" s="163"/>
      <c r="E360" s="163"/>
      <c r="F360" s="163"/>
      <c r="G360" s="163"/>
      <c r="H360" s="163"/>
      <c r="I360" s="163"/>
      <c r="J360" s="163"/>
      <c r="K360" s="163"/>
      <c r="L360" s="163"/>
      <c r="M360" s="163"/>
      <c r="N360" s="163"/>
      <c r="O360" s="163"/>
      <c r="P360" s="163"/>
    </row>
    <row r="361" spans="1:16">
      <c r="A361" s="163"/>
      <c r="B361" s="163"/>
      <c r="C361" s="163"/>
      <c r="D361" s="163"/>
      <c r="E361" s="163"/>
      <c r="F361" s="163"/>
      <c r="G361" s="163"/>
      <c r="H361" s="163"/>
      <c r="I361" s="163"/>
      <c r="J361" s="163"/>
      <c r="K361" s="163"/>
      <c r="L361" s="163"/>
      <c r="M361" s="163"/>
      <c r="N361" s="163"/>
      <c r="O361" s="163"/>
      <c r="P361" s="163"/>
    </row>
    <row r="362" spans="1:16">
      <c r="A362" s="163"/>
      <c r="B362" s="163"/>
      <c r="C362" s="163"/>
      <c r="D362" s="163"/>
      <c r="E362" s="163"/>
      <c r="F362" s="163"/>
      <c r="G362" s="163"/>
      <c r="H362" s="163"/>
      <c r="I362" s="163"/>
      <c r="J362" s="163"/>
      <c r="K362" s="163"/>
      <c r="L362" s="163"/>
      <c r="M362" s="163"/>
      <c r="N362" s="163"/>
      <c r="O362" s="163"/>
      <c r="P362" s="163"/>
    </row>
    <row r="363" spans="1:16">
      <c r="A363" s="163"/>
      <c r="B363" s="163"/>
      <c r="C363" s="163"/>
      <c r="D363" s="163"/>
      <c r="E363" s="163"/>
      <c r="F363" s="163"/>
      <c r="G363" s="163"/>
      <c r="H363" s="163"/>
      <c r="I363" s="163"/>
      <c r="J363" s="163"/>
      <c r="K363" s="163"/>
      <c r="L363" s="163"/>
      <c r="M363" s="163"/>
      <c r="N363" s="163"/>
      <c r="O363" s="163"/>
      <c r="P363" s="163"/>
    </row>
    <row r="364" spans="1:16">
      <c r="A364" s="163"/>
      <c r="B364" s="163"/>
      <c r="C364" s="163"/>
      <c r="D364" s="163"/>
      <c r="E364" s="163"/>
      <c r="F364" s="163"/>
      <c r="G364" s="163"/>
      <c r="H364" s="163"/>
      <c r="I364" s="163"/>
      <c r="J364" s="163"/>
      <c r="K364" s="163"/>
      <c r="L364" s="163"/>
      <c r="M364" s="163"/>
      <c r="N364" s="163"/>
      <c r="O364" s="163"/>
      <c r="P364" s="163"/>
    </row>
    <row r="365" spans="1:16">
      <c r="A365" s="163"/>
      <c r="B365" s="163"/>
      <c r="C365" s="163"/>
      <c r="D365" s="163"/>
      <c r="E365" s="163"/>
      <c r="F365" s="163"/>
      <c r="G365" s="163"/>
      <c r="H365" s="163"/>
      <c r="I365" s="163"/>
      <c r="J365" s="163"/>
      <c r="K365" s="163"/>
      <c r="L365" s="163"/>
      <c r="M365" s="163"/>
      <c r="N365" s="163"/>
      <c r="O365" s="163"/>
      <c r="P365" s="163"/>
    </row>
    <row r="366" spans="1:16">
      <c r="A366" s="163"/>
      <c r="B366" s="163"/>
      <c r="C366" s="163"/>
      <c r="D366" s="163"/>
      <c r="E366" s="163"/>
      <c r="F366" s="163"/>
      <c r="G366" s="163"/>
      <c r="H366" s="163"/>
      <c r="I366" s="163"/>
      <c r="J366" s="163"/>
      <c r="K366" s="163"/>
      <c r="L366" s="163"/>
      <c r="M366" s="163"/>
      <c r="N366" s="163"/>
      <c r="O366" s="163"/>
      <c r="P366" s="163"/>
    </row>
    <row r="367" spans="1:16">
      <c r="A367" s="163"/>
      <c r="B367" s="163"/>
      <c r="C367" s="163"/>
      <c r="D367" s="163"/>
      <c r="E367" s="163"/>
      <c r="F367" s="163"/>
      <c r="G367" s="163"/>
      <c r="H367" s="163"/>
      <c r="I367" s="163"/>
      <c r="J367" s="163"/>
      <c r="K367" s="163"/>
      <c r="L367" s="163"/>
      <c r="M367" s="163"/>
      <c r="N367" s="163"/>
      <c r="O367" s="163"/>
      <c r="P367" s="163"/>
    </row>
    <row r="368" spans="1:16">
      <c r="A368" s="163"/>
      <c r="B368" s="163"/>
      <c r="C368" s="163"/>
      <c r="D368" s="163"/>
      <c r="E368" s="163"/>
      <c r="F368" s="163"/>
      <c r="G368" s="163"/>
      <c r="H368" s="163"/>
      <c r="I368" s="163"/>
      <c r="J368" s="163"/>
      <c r="K368" s="163"/>
      <c r="L368" s="163"/>
      <c r="M368" s="163"/>
      <c r="N368" s="163"/>
      <c r="O368" s="163"/>
      <c r="P368" s="163"/>
    </row>
    <row r="369" spans="1:16">
      <c r="A369" s="163"/>
      <c r="B369" s="163"/>
      <c r="C369" s="163"/>
      <c r="D369" s="163"/>
      <c r="E369" s="163"/>
      <c r="F369" s="163"/>
      <c r="G369" s="163"/>
      <c r="H369" s="163"/>
      <c r="I369" s="163"/>
      <c r="J369" s="163"/>
      <c r="K369" s="163"/>
      <c r="L369" s="163"/>
      <c r="M369" s="163"/>
      <c r="N369" s="163"/>
      <c r="O369" s="163"/>
      <c r="P369" s="163"/>
    </row>
    <row r="370" spans="1:16">
      <c r="A370" s="163"/>
      <c r="B370" s="163"/>
      <c r="C370" s="163"/>
      <c r="D370" s="163"/>
      <c r="E370" s="163"/>
      <c r="F370" s="163"/>
      <c r="G370" s="163"/>
      <c r="H370" s="163"/>
      <c r="I370" s="163"/>
      <c r="J370" s="163"/>
      <c r="K370" s="163"/>
      <c r="L370" s="163"/>
      <c r="M370" s="163"/>
      <c r="N370" s="163"/>
      <c r="O370" s="163"/>
      <c r="P370" s="163"/>
    </row>
    <row r="371" spans="1:16">
      <c r="A371" s="163"/>
      <c r="B371" s="163"/>
      <c r="C371" s="163"/>
      <c r="D371" s="163"/>
      <c r="E371" s="163"/>
      <c r="F371" s="163"/>
      <c r="G371" s="163"/>
      <c r="H371" s="163"/>
      <c r="I371" s="163"/>
      <c r="J371" s="163"/>
      <c r="K371" s="163"/>
      <c r="L371" s="163"/>
      <c r="M371" s="163"/>
      <c r="N371" s="163"/>
      <c r="O371" s="163"/>
      <c r="P371" s="163"/>
    </row>
    <row r="372" spans="1:16">
      <c r="A372" s="163"/>
      <c r="B372" s="163"/>
      <c r="C372" s="163"/>
      <c r="D372" s="163"/>
      <c r="E372" s="163"/>
      <c r="F372" s="163"/>
      <c r="G372" s="163"/>
      <c r="H372" s="163"/>
      <c r="I372" s="163"/>
      <c r="J372" s="163"/>
      <c r="K372" s="163"/>
      <c r="L372" s="163"/>
      <c r="M372" s="163"/>
      <c r="N372" s="163"/>
      <c r="O372" s="163"/>
      <c r="P372" s="163"/>
    </row>
    <row r="373" spans="1:16">
      <c r="A373" s="163"/>
      <c r="B373" s="163"/>
      <c r="C373" s="163"/>
      <c r="D373" s="163"/>
      <c r="E373" s="163"/>
      <c r="F373" s="163"/>
      <c r="G373" s="163"/>
      <c r="H373" s="163"/>
      <c r="I373" s="163"/>
      <c r="J373" s="163"/>
      <c r="K373" s="163"/>
      <c r="L373" s="163"/>
      <c r="M373" s="163"/>
      <c r="N373" s="163"/>
      <c r="O373" s="163"/>
      <c r="P373" s="163"/>
    </row>
    <row r="374" spans="1:16">
      <c r="A374" s="163"/>
      <c r="B374" s="163"/>
      <c r="C374" s="163"/>
      <c r="D374" s="163"/>
      <c r="E374" s="163"/>
      <c r="F374" s="163"/>
      <c r="G374" s="163"/>
      <c r="H374" s="163"/>
      <c r="I374" s="163"/>
      <c r="J374" s="163"/>
      <c r="K374" s="163"/>
      <c r="L374" s="163"/>
      <c r="M374" s="163"/>
      <c r="N374" s="163"/>
      <c r="O374" s="163"/>
      <c r="P374" s="163"/>
    </row>
    <row r="375" spans="1:16">
      <c r="A375" s="163"/>
      <c r="B375" s="163"/>
      <c r="C375" s="163"/>
      <c r="D375" s="163"/>
      <c r="E375" s="163"/>
      <c r="F375" s="163"/>
      <c r="G375" s="163"/>
      <c r="H375" s="163"/>
      <c r="I375" s="163"/>
      <c r="J375" s="163"/>
      <c r="K375" s="163"/>
      <c r="L375" s="163"/>
      <c r="M375" s="163"/>
      <c r="N375" s="163"/>
      <c r="O375" s="163"/>
      <c r="P375" s="163"/>
    </row>
    <row r="376" spans="1:16">
      <c r="A376" s="163"/>
      <c r="B376" s="163"/>
      <c r="C376" s="163"/>
      <c r="D376" s="163"/>
      <c r="E376" s="163"/>
      <c r="F376" s="163"/>
      <c r="G376" s="163"/>
      <c r="H376" s="163"/>
      <c r="I376" s="163"/>
      <c r="J376" s="163"/>
      <c r="K376" s="163"/>
      <c r="L376" s="163"/>
      <c r="M376" s="163"/>
      <c r="N376" s="163"/>
      <c r="O376" s="163"/>
      <c r="P376" s="163"/>
    </row>
    <row r="377" spans="1:16">
      <c r="A377" s="163"/>
      <c r="B377" s="163"/>
      <c r="C377" s="163"/>
      <c r="D377" s="163"/>
      <c r="E377" s="163"/>
      <c r="F377" s="163"/>
      <c r="G377" s="163"/>
      <c r="H377" s="163"/>
      <c r="I377" s="163"/>
      <c r="J377" s="163"/>
      <c r="K377" s="163"/>
      <c r="L377" s="163"/>
      <c r="M377" s="163"/>
      <c r="N377" s="163"/>
      <c r="O377" s="163"/>
      <c r="P377" s="163"/>
    </row>
    <row r="378" spans="1:16">
      <c r="A378" s="163"/>
      <c r="B378" s="163"/>
      <c r="C378" s="163"/>
      <c r="D378" s="163"/>
      <c r="E378" s="163"/>
      <c r="F378" s="163"/>
      <c r="G378" s="163"/>
      <c r="H378" s="163"/>
      <c r="I378" s="163"/>
      <c r="J378" s="163"/>
      <c r="K378" s="163"/>
      <c r="L378" s="163"/>
      <c r="M378" s="163"/>
      <c r="N378" s="163"/>
      <c r="O378" s="163"/>
      <c r="P378" s="163"/>
    </row>
    <row r="379" spans="1:16">
      <c r="A379" s="163"/>
      <c r="B379" s="163"/>
      <c r="C379" s="163"/>
      <c r="D379" s="163"/>
      <c r="E379" s="163"/>
      <c r="F379" s="163"/>
      <c r="G379" s="163"/>
      <c r="H379" s="163"/>
      <c r="I379" s="163"/>
      <c r="J379" s="163"/>
      <c r="K379" s="163"/>
      <c r="L379" s="163"/>
      <c r="M379" s="163"/>
      <c r="N379" s="163"/>
      <c r="O379" s="163"/>
      <c r="P379" s="163"/>
    </row>
    <row r="380" spans="1:16">
      <c r="A380" s="163"/>
      <c r="B380" s="163"/>
      <c r="C380" s="163"/>
      <c r="D380" s="163"/>
      <c r="E380" s="163"/>
      <c r="F380" s="163"/>
      <c r="G380" s="163"/>
      <c r="H380" s="163"/>
      <c r="I380" s="163"/>
      <c r="J380" s="163"/>
      <c r="K380" s="163"/>
      <c r="L380" s="163"/>
      <c r="M380" s="163"/>
      <c r="N380" s="163"/>
      <c r="O380" s="163"/>
      <c r="P380" s="163"/>
    </row>
    <row r="381" spans="1:16">
      <c r="A381" s="163"/>
      <c r="B381" s="163"/>
      <c r="C381" s="163"/>
      <c r="D381" s="163"/>
      <c r="E381" s="163"/>
      <c r="F381" s="163"/>
      <c r="G381" s="163"/>
      <c r="H381" s="163"/>
      <c r="I381" s="163"/>
      <c r="J381" s="163"/>
      <c r="K381" s="163"/>
      <c r="L381" s="163"/>
      <c r="M381" s="163"/>
      <c r="N381" s="163"/>
      <c r="O381" s="163"/>
      <c r="P381" s="163"/>
    </row>
    <row r="382" spans="1:16">
      <c r="A382" s="163"/>
      <c r="B382" s="163"/>
      <c r="C382" s="163"/>
      <c r="D382" s="163"/>
      <c r="E382" s="163"/>
      <c r="F382" s="163"/>
      <c r="G382" s="163"/>
      <c r="H382" s="163"/>
      <c r="I382" s="163"/>
      <c r="J382" s="163"/>
      <c r="K382" s="163"/>
      <c r="L382" s="163"/>
      <c r="M382" s="163"/>
      <c r="N382" s="163"/>
      <c r="O382" s="163"/>
      <c r="P382" s="163"/>
    </row>
    <row r="383" spans="1:16">
      <c r="A383" s="163"/>
      <c r="B383" s="163"/>
      <c r="C383" s="163"/>
      <c r="D383" s="163"/>
      <c r="E383" s="163"/>
      <c r="F383" s="163"/>
      <c r="G383" s="163"/>
      <c r="H383" s="163"/>
      <c r="I383" s="163"/>
      <c r="J383" s="163"/>
      <c r="K383" s="163"/>
      <c r="L383" s="163"/>
      <c r="M383" s="163"/>
      <c r="N383" s="163"/>
      <c r="O383" s="163"/>
      <c r="P383" s="163"/>
    </row>
    <row r="384" spans="1:16">
      <c r="A384" s="163"/>
      <c r="B384" s="163"/>
      <c r="C384" s="163"/>
      <c r="D384" s="163"/>
      <c r="E384" s="163"/>
      <c r="F384" s="163"/>
      <c r="G384" s="163"/>
      <c r="H384" s="163"/>
      <c r="I384" s="163"/>
      <c r="J384" s="163"/>
      <c r="K384" s="163"/>
      <c r="L384" s="163"/>
      <c r="M384" s="163"/>
      <c r="N384" s="163"/>
      <c r="O384" s="163"/>
      <c r="P384" s="163"/>
    </row>
    <row r="385" spans="1:16">
      <c r="A385" s="163"/>
      <c r="B385" s="163"/>
      <c r="C385" s="163"/>
      <c r="D385" s="163"/>
      <c r="E385" s="163"/>
      <c r="F385" s="163"/>
      <c r="G385" s="163"/>
      <c r="H385" s="163"/>
      <c r="I385" s="163"/>
      <c r="J385" s="163"/>
      <c r="K385" s="163"/>
      <c r="L385" s="163"/>
      <c r="M385" s="163"/>
      <c r="N385" s="163"/>
      <c r="O385" s="163"/>
      <c r="P385" s="163"/>
    </row>
    <row r="386" spans="1:16">
      <c r="A386" s="163"/>
      <c r="B386" s="163"/>
      <c r="C386" s="163"/>
      <c r="D386" s="163"/>
      <c r="E386" s="163"/>
      <c r="F386" s="163"/>
      <c r="G386" s="163"/>
      <c r="H386" s="163"/>
      <c r="I386" s="163"/>
      <c r="J386" s="163"/>
      <c r="K386" s="163"/>
      <c r="L386" s="163"/>
      <c r="M386" s="163"/>
      <c r="N386" s="163"/>
      <c r="O386" s="163"/>
      <c r="P386" s="163"/>
    </row>
    <row r="387" spans="1:16">
      <c r="A387" s="163"/>
      <c r="B387" s="163"/>
      <c r="C387" s="163"/>
      <c r="D387" s="163"/>
      <c r="E387" s="163"/>
      <c r="F387" s="163"/>
      <c r="G387" s="163"/>
      <c r="H387" s="163"/>
      <c r="I387" s="163"/>
      <c r="J387" s="163"/>
      <c r="K387" s="163"/>
      <c r="L387" s="163"/>
      <c r="M387" s="163"/>
      <c r="N387" s="163"/>
      <c r="O387" s="163"/>
      <c r="P387" s="163"/>
    </row>
    <row r="388" spans="1:16">
      <c r="A388" s="163"/>
      <c r="B388" s="163"/>
      <c r="C388" s="163"/>
      <c r="D388" s="163"/>
      <c r="E388" s="163"/>
      <c r="F388" s="163"/>
      <c r="G388" s="163"/>
      <c r="H388" s="163"/>
      <c r="I388" s="163"/>
      <c r="J388" s="163"/>
      <c r="K388" s="163"/>
      <c r="L388" s="163"/>
      <c r="M388" s="163"/>
      <c r="N388" s="163"/>
      <c r="O388" s="163"/>
      <c r="P388" s="163"/>
    </row>
    <row r="389" spans="1:16">
      <c r="A389" s="163"/>
      <c r="B389" s="163"/>
      <c r="C389" s="163"/>
      <c r="D389" s="163"/>
      <c r="E389" s="163"/>
      <c r="F389" s="163"/>
      <c r="G389" s="163"/>
      <c r="H389" s="163"/>
      <c r="I389" s="163"/>
      <c r="J389" s="163"/>
      <c r="K389" s="163"/>
      <c r="L389" s="163"/>
      <c r="M389" s="163"/>
      <c r="N389" s="163"/>
      <c r="O389" s="163"/>
      <c r="P389" s="163"/>
    </row>
    <row r="390" spans="1:16">
      <c r="A390" s="163"/>
      <c r="B390" s="163"/>
      <c r="C390" s="163"/>
      <c r="D390" s="163"/>
      <c r="E390" s="163"/>
      <c r="F390" s="163"/>
      <c r="G390" s="163"/>
      <c r="H390" s="163"/>
      <c r="I390" s="163"/>
      <c r="J390" s="163"/>
      <c r="K390" s="163"/>
      <c r="L390" s="163"/>
      <c r="M390" s="163"/>
      <c r="N390" s="163"/>
      <c r="O390" s="163"/>
      <c r="P390" s="163"/>
    </row>
    <row r="391" spans="1:16">
      <c r="A391" s="163"/>
      <c r="B391" s="163"/>
      <c r="C391" s="163"/>
      <c r="D391" s="163"/>
      <c r="E391" s="163"/>
      <c r="F391" s="163"/>
      <c r="G391" s="163"/>
      <c r="H391" s="163"/>
      <c r="I391" s="163"/>
      <c r="J391" s="163"/>
      <c r="K391" s="163"/>
      <c r="L391" s="163"/>
      <c r="M391" s="163"/>
      <c r="N391" s="163"/>
      <c r="O391" s="163"/>
      <c r="P391" s="163"/>
    </row>
    <row r="392" spans="1:16">
      <c r="A392" s="163"/>
      <c r="B392" s="163"/>
      <c r="C392" s="163"/>
      <c r="D392" s="163"/>
      <c r="E392" s="163"/>
      <c r="F392" s="163"/>
      <c r="G392" s="163"/>
      <c r="H392" s="163"/>
      <c r="I392" s="163"/>
      <c r="J392" s="163"/>
      <c r="K392" s="163"/>
      <c r="L392" s="163"/>
      <c r="M392" s="163"/>
      <c r="N392" s="163"/>
      <c r="O392" s="163"/>
      <c r="P392" s="163"/>
    </row>
    <row r="393" spans="1:16">
      <c r="A393" s="163"/>
      <c r="B393" s="163"/>
      <c r="C393" s="163"/>
      <c r="D393" s="163"/>
      <c r="E393" s="163"/>
      <c r="F393" s="163"/>
      <c r="G393" s="163"/>
      <c r="H393" s="163"/>
      <c r="I393" s="163"/>
      <c r="J393" s="163"/>
      <c r="K393" s="163"/>
      <c r="L393" s="163"/>
      <c r="M393" s="163"/>
      <c r="N393" s="163"/>
      <c r="O393" s="163"/>
      <c r="P393" s="163"/>
    </row>
    <row r="394" spans="1:16">
      <c r="A394" s="163"/>
      <c r="B394" s="163"/>
      <c r="C394" s="163"/>
      <c r="D394" s="163"/>
      <c r="E394" s="163"/>
      <c r="F394" s="163"/>
      <c r="G394" s="163"/>
      <c r="H394" s="163"/>
      <c r="I394" s="163"/>
      <c r="J394" s="163"/>
      <c r="K394" s="163"/>
      <c r="L394" s="163"/>
      <c r="M394" s="163"/>
      <c r="N394" s="163"/>
      <c r="O394" s="163"/>
      <c r="P394" s="163"/>
    </row>
    <row r="395" spans="1:16">
      <c r="A395" s="163"/>
      <c r="B395" s="163"/>
      <c r="C395" s="163"/>
      <c r="D395" s="163"/>
      <c r="E395" s="163"/>
      <c r="F395" s="163"/>
      <c r="G395" s="163"/>
      <c r="H395" s="163"/>
      <c r="I395" s="163"/>
      <c r="J395" s="163"/>
      <c r="K395" s="163"/>
      <c r="L395" s="163"/>
      <c r="M395" s="163"/>
      <c r="N395" s="163"/>
      <c r="O395" s="163"/>
      <c r="P395" s="163"/>
    </row>
    <row r="396" spans="1:16">
      <c r="A396" s="163"/>
      <c r="B396" s="163"/>
      <c r="C396" s="163"/>
      <c r="D396" s="163"/>
      <c r="E396" s="163"/>
      <c r="F396" s="163"/>
      <c r="G396" s="163"/>
      <c r="H396" s="163"/>
      <c r="I396" s="163"/>
      <c r="J396" s="163"/>
      <c r="K396" s="163"/>
      <c r="L396" s="163"/>
      <c r="M396" s="163"/>
      <c r="N396" s="163"/>
      <c r="O396" s="163"/>
      <c r="P396" s="163"/>
    </row>
    <row r="397" spans="1:16">
      <c r="A397" s="163"/>
      <c r="B397" s="163"/>
      <c r="C397" s="163"/>
      <c r="D397" s="163"/>
      <c r="E397" s="163"/>
      <c r="F397" s="163"/>
      <c r="G397" s="163"/>
      <c r="H397" s="163"/>
      <c r="I397" s="163"/>
      <c r="J397" s="163"/>
      <c r="K397" s="163"/>
      <c r="L397" s="163"/>
      <c r="M397" s="163"/>
      <c r="N397" s="163"/>
      <c r="O397" s="163"/>
      <c r="P397" s="163"/>
    </row>
    <row r="398" spans="1:16">
      <c r="A398" s="163"/>
      <c r="B398" s="163"/>
      <c r="C398" s="163"/>
      <c r="D398" s="163"/>
      <c r="E398" s="163"/>
      <c r="F398" s="163"/>
      <c r="G398" s="163"/>
      <c r="H398" s="163"/>
      <c r="I398" s="163"/>
      <c r="J398" s="163"/>
      <c r="K398" s="163"/>
      <c r="L398" s="163"/>
      <c r="M398" s="163"/>
      <c r="N398" s="163"/>
      <c r="O398" s="163"/>
      <c r="P398" s="163"/>
    </row>
    <row r="399" spans="1:16">
      <c r="A399" s="163"/>
      <c r="B399" s="163"/>
      <c r="C399" s="163"/>
      <c r="D399" s="163"/>
      <c r="E399" s="163"/>
      <c r="F399" s="163"/>
      <c r="G399" s="163"/>
      <c r="H399" s="163"/>
      <c r="I399" s="163"/>
      <c r="J399" s="163"/>
      <c r="K399" s="163"/>
      <c r="L399" s="163"/>
      <c r="M399" s="163"/>
      <c r="N399" s="163"/>
      <c r="O399" s="163"/>
      <c r="P399" s="163"/>
    </row>
    <row r="400" spans="1:16">
      <c r="A400" s="163"/>
      <c r="B400" s="163"/>
      <c r="C400" s="163"/>
      <c r="D400" s="163"/>
      <c r="E400" s="163"/>
      <c r="F400" s="163"/>
      <c r="G400" s="163"/>
      <c r="H400" s="163"/>
      <c r="I400" s="163"/>
      <c r="J400" s="163"/>
      <c r="K400" s="163"/>
      <c r="L400" s="163"/>
      <c r="M400" s="163"/>
      <c r="N400" s="163"/>
      <c r="O400" s="163"/>
      <c r="P400" s="163"/>
    </row>
    <row r="401" spans="1:16">
      <c r="A401" s="163"/>
      <c r="B401" s="163"/>
      <c r="C401" s="163"/>
      <c r="D401" s="163"/>
      <c r="E401" s="163"/>
      <c r="F401" s="163"/>
      <c r="G401" s="163"/>
      <c r="H401" s="163"/>
      <c r="I401" s="163"/>
      <c r="J401" s="163"/>
      <c r="K401" s="163"/>
      <c r="L401" s="163"/>
      <c r="M401" s="163"/>
      <c r="N401" s="163"/>
      <c r="O401" s="163"/>
      <c r="P401" s="163"/>
    </row>
    <row r="402" spans="1:16">
      <c r="A402" s="163"/>
      <c r="B402" s="163"/>
      <c r="C402" s="163"/>
      <c r="D402" s="163"/>
      <c r="E402" s="163"/>
      <c r="F402" s="163"/>
      <c r="G402" s="163"/>
      <c r="H402" s="163"/>
      <c r="I402" s="163"/>
      <c r="J402" s="163"/>
      <c r="K402" s="163"/>
      <c r="L402" s="163"/>
      <c r="M402" s="163"/>
      <c r="N402" s="163"/>
      <c r="O402" s="163"/>
      <c r="P402" s="163"/>
    </row>
    <row r="403" spans="1:16">
      <c r="A403" s="163"/>
      <c r="B403" s="163"/>
      <c r="C403" s="163"/>
      <c r="D403" s="163"/>
      <c r="E403" s="163"/>
      <c r="F403" s="163"/>
      <c r="G403" s="163"/>
      <c r="H403" s="163"/>
      <c r="I403" s="163"/>
      <c r="J403" s="163"/>
      <c r="K403" s="163"/>
      <c r="L403" s="163"/>
      <c r="M403" s="163"/>
      <c r="N403" s="163"/>
      <c r="O403" s="163"/>
      <c r="P403" s="163"/>
    </row>
    <row r="404" spans="1:16">
      <c r="A404" s="163"/>
      <c r="B404" s="163"/>
      <c r="C404" s="163"/>
      <c r="D404" s="163"/>
      <c r="E404" s="163"/>
      <c r="F404" s="163"/>
      <c r="G404" s="163"/>
      <c r="H404" s="163"/>
      <c r="I404" s="163"/>
      <c r="J404" s="163"/>
      <c r="K404" s="163"/>
      <c r="L404" s="163"/>
      <c r="M404" s="163"/>
      <c r="N404" s="163"/>
      <c r="O404" s="163"/>
      <c r="P404" s="163"/>
    </row>
    <row r="405" spans="1:16">
      <c r="A405" s="163"/>
      <c r="B405" s="163"/>
      <c r="C405" s="163"/>
      <c r="D405" s="163"/>
      <c r="E405" s="163"/>
      <c r="F405" s="163"/>
      <c r="G405" s="163"/>
      <c r="H405" s="163"/>
      <c r="I405" s="163"/>
      <c r="J405" s="163"/>
      <c r="K405" s="163"/>
      <c r="L405" s="163"/>
      <c r="M405" s="163"/>
      <c r="N405" s="163"/>
      <c r="O405" s="163"/>
      <c r="P405" s="163"/>
    </row>
    <row r="406" spans="1:16">
      <c r="A406" s="163"/>
      <c r="B406" s="163"/>
      <c r="C406" s="163"/>
      <c r="D406" s="163"/>
      <c r="E406" s="163"/>
      <c r="F406" s="163"/>
      <c r="G406" s="163"/>
      <c r="H406" s="163"/>
      <c r="I406" s="163"/>
      <c r="J406" s="163"/>
      <c r="K406" s="163"/>
      <c r="L406" s="163"/>
      <c r="M406" s="163"/>
      <c r="N406" s="163"/>
      <c r="O406" s="163"/>
      <c r="P406" s="163"/>
    </row>
    <row r="407" spans="1:16">
      <c r="A407" s="163"/>
      <c r="B407" s="163"/>
      <c r="C407" s="163"/>
      <c r="D407" s="163"/>
      <c r="E407" s="163"/>
      <c r="F407" s="163"/>
      <c r="G407" s="163"/>
      <c r="H407" s="163"/>
      <c r="I407" s="163"/>
      <c r="J407" s="163"/>
      <c r="K407" s="163"/>
      <c r="L407" s="163"/>
      <c r="M407" s="163"/>
      <c r="N407" s="163"/>
      <c r="O407" s="163"/>
      <c r="P407" s="163"/>
    </row>
    <row r="408" spans="1:16">
      <c r="A408" s="163"/>
      <c r="B408" s="163"/>
      <c r="C408" s="163"/>
      <c r="D408" s="163"/>
      <c r="E408" s="163"/>
      <c r="F408" s="163"/>
      <c r="G408" s="163"/>
      <c r="H408" s="163"/>
      <c r="I408" s="163"/>
      <c r="J408" s="163"/>
      <c r="K408" s="163"/>
      <c r="L408" s="163"/>
      <c r="M408" s="163"/>
      <c r="N408" s="163"/>
      <c r="O408" s="163"/>
      <c r="P408" s="163"/>
    </row>
    <row r="409" spans="1:16">
      <c r="A409" s="163"/>
      <c r="B409" s="163"/>
      <c r="C409" s="163"/>
      <c r="D409" s="163"/>
      <c r="E409" s="163"/>
      <c r="F409" s="163"/>
      <c r="G409" s="163"/>
      <c r="H409" s="163"/>
      <c r="I409" s="163"/>
      <c r="J409" s="163"/>
      <c r="K409" s="163"/>
      <c r="L409" s="163"/>
      <c r="M409" s="163"/>
      <c r="N409" s="163"/>
      <c r="O409" s="163"/>
      <c r="P409" s="163"/>
    </row>
    <row r="410" spans="1:16">
      <c r="A410" s="163"/>
      <c r="B410" s="163"/>
      <c r="C410" s="163"/>
      <c r="D410" s="163"/>
      <c r="E410" s="163"/>
      <c r="F410" s="163"/>
      <c r="G410" s="163"/>
      <c r="H410" s="163"/>
      <c r="I410" s="163"/>
      <c r="J410" s="163"/>
      <c r="K410" s="163"/>
      <c r="L410" s="163"/>
      <c r="M410" s="163"/>
      <c r="N410" s="163"/>
      <c r="O410" s="163"/>
      <c r="P410" s="163"/>
    </row>
    <row r="411" spans="1:16">
      <c r="A411" s="163"/>
      <c r="B411" s="163"/>
      <c r="C411" s="163"/>
      <c r="D411" s="163"/>
      <c r="E411" s="163"/>
      <c r="F411" s="163"/>
      <c r="G411" s="163"/>
      <c r="H411" s="163"/>
      <c r="I411" s="163"/>
      <c r="J411" s="163"/>
      <c r="K411" s="163"/>
      <c r="L411" s="163"/>
      <c r="M411" s="163"/>
      <c r="N411" s="163"/>
      <c r="O411" s="163"/>
      <c r="P411" s="163"/>
    </row>
    <row r="412" spans="1:16">
      <c r="A412" s="163"/>
      <c r="B412" s="163"/>
      <c r="C412" s="163"/>
      <c r="D412" s="163"/>
      <c r="E412" s="163"/>
      <c r="F412" s="163"/>
      <c r="G412" s="163"/>
      <c r="H412" s="163"/>
      <c r="I412" s="163"/>
      <c r="J412" s="163"/>
      <c r="K412" s="163"/>
      <c r="L412" s="163"/>
      <c r="M412" s="163"/>
      <c r="N412" s="163"/>
      <c r="O412" s="163"/>
      <c r="P412" s="163"/>
    </row>
    <row r="413" spans="1:16">
      <c r="A413" s="163"/>
      <c r="B413" s="163"/>
      <c r="C413" s="163"/>
      <c r="D413" s="163"/>
      <c r="E413" s="163"/>
      <c r="F413" s="163"/>
      <c r="G413" s="163"/>
      <c r="H413" s="163"/>
      <c r="I413" s="163"/>
      <c r="J413" s="163"/>
      <c r="K413" s="163"/>
      <c r="L413" s="163"/>
      <c r="M413" s="163"/>
      <c r="N413" s="163"/>
      <c r="O413" s="163"/>
      <c r="P413" s="163"/>
    </row>
    <row r="414" spans="1:16">
      <c r="A414" s="163"/>
      <c r="B414" s="163"/>
      <c r="C414" s="163"/>
      <c r="D414" s="163"/>
      <c r="E414" s="163"/>
      <c r="F414" s="163"/>
      <c r="G414" s="163"/>
      <c r="H414" s="163"/>
      <c r="I414" s="163"/>
      <c r="J414" s="163"/>
      <c r="K414" s="163"/>
      <c r="L414" s="163"/>
      <c r="M414" s="163"/>
      <c r="N414" s="163"/>
      <c r="O414" s="163"/>
      <c r="P414" s="163"/>
    </row>
    <row r="415" spans="1:16">
      <c r="A415" s="163"/>
      <c r="B415" s="163"/>
      <c r="C415" s="163"/>
      <c r="D415" s="163"/>
      <c r="E415" s="163"/>
      <c r="F415" s="163"/>
      <c r="G415" s="163"/>
      <c r="H415" s="163"/>
      <c r="I415" s="163"/>
      <c r="J415" s="163"/>
      <c r="K415" s="163"/>
      <c r="L415" s="163"/>
      <c r="M415" s="163"/>
      <c r="N415" s="163"/>
      <c r="O415" s="163"/>
      <c r="P415" s="163"/>
    </row>
    <row r="416" spans="1:16">
      <c r="A416" s="163"/>
      <c r="B416" s="163"/>
      <c r="C416" s="163"/>
      <c r="D416" s="163"/>
      <c r="E416" s="163"/>
      <c r="F416" s="163"/>
      <c r="G416" s="163"/>
      <c r="H416" s="163"/>
      <c r="I416" s="163"/>
      <c r="J416" s="163"/>
      <c r="K416" s="163"/>
      <c r="L416" s="163"/>
      <c r="M416" s="163"/>
      <c r="N416" s="163"/>
      <c r="O416" s="163"/>
      <c r="P416" s="163"/>
    </row>
    <row r="417" spans="1:16">
      <c r="A417" s="163"/>
      <c r="B417" s="163"/>
      <c r="C417" s="163"/>
      <c r="D417" s="163"/>
      <c r="E417" s="163"/>
      <c r="F417" s="163"/>
      <c r="G417" s="163"/>
      <c r="H417" s="163"/>
      <c r="I417" s="163"/>
      <c r="J417" s="163"/>
      <c r="K417" s="163"/>
      <c r="L417" s="163"/>
      <c r="M417" s="163"/>
      <c r="N417" s="163"/>
      <c r="O417" s="163"/>
      <c r="P417" s="163"/>
    </row>
    <row r="418" spans="1:16">
      <c r="A418" s="163"/>
      <c r="B418" s="163"/>
      <c r="C418" s="163"/>
      <c r="D418" s="163"/>
      <c r="E418" s="163"/>
      <c r="F418" s="163"/>
      <c r="G418" s="163"/>
      <c r="H418" s="163"/>
      <c r="I418" s="163"/>
      <c r="J418" s="163"/>
      <c r="K418" s="163"/>
      <c r="L418" s="163"/>
      <c r="M418" s="163"/>
      <c r="N418" s="163"/>
      <c r="O418" s="163"/>
      <c r="P418" s="163"/>
    </row>
    <row r="419" spans="1:16">
      <c r="A419" s="163"/>
      <c r="B419" s="163"/>
      <c r="C419" s="163"/>
      <c r="D419" s="163"/>
      <c r="E419" s="163"/>
      <c r="F419" s="163"/>
      <c r="G419" s="163"/>
      <c r="H419" s="163"/>
      <c r="I419" s="163"/>
      <c r="J419" s="163"/>
      <c r="K419" s="163"/>
      <c r="L419" s="163"/>
      <c r="M419" s="163"/>
      <c r="N419" s="163"/>
      <c r="O419" s="163"/>
      <c r="P419" s="163"/>
    </row>
    <row r="420" spans="1:16">
      <c r="A420" s="163"/>
      <c r="B420" s="163"/>
      <c r="C420" s="163"/>
      <c r="D420" s="163"/>
      <c r="E420" s="163"/>
      <c r="F420" s="163"/>
      <c r="G420" s="163"/>
      <c r="H420" s="163"/>
      <c r="I420" s="163"/>
      <c r="J420" s="163"/>
      <c r="K420" s="163"/>
      <c r="L420" s="163"/>
      <c r="M420" s="163"/>
      <c r="N420" s="163"/>
      <c r="O420" s="163"/>
      <c r="P420" s="163"/>
    </row>
    <row r="421" spans="1:16">
      <c r="A421" s="163"/>
      <c r="B421" s="163"/>
      <c r="C421" s="163"/>
      <c r="D421" s="163"/>
      <c r="E421" s="163"/>
      <c r="F421" s="163"/>
      <c r="G421" s="163"/>
      <c r="H421" s="163"/>
      <c r="I421" s="163"/>
      <c r="J421" s="163"/>
      <c r="K421" s="163"/>
      <c r="L421" s="163"/>
      <c r="M421" s="163"/>
      <c r="N421" s="163"/>
      <c r="O421" s="163"/>
      <c r="P421" s="163"/>
    </row>
    <row r="422" spans="1:16">
      <c r="A422" s="163"/>
      <c r="B422" s="163"/>
      <c r="C422" s="163"/>
      <c r="D422" s="163"/>
      <c r="E422" s="163"/>
      <c r="F422" s="163"/>
      <c r="G422" s="163"/>
      <c r="H422" s="163"/>
      <c r="I422" s="163"/>
      <c r="J422" s="163"/>
      <c r="K422" s="163"/>
      <c r="L422" s="163"/>
      <c r="M422" s="163"/>
      <c r="N422" s="163"/>
      <c r="O422" s="163"/>
      <c r="P422" s="163"/>
    </row>
    <row r="423" spans="1:16">
      <c r="A423" s="163"/>
      <c r="B423" s="163"/>
      <c r="C423" s="163"/>
      <c r="D423" s="163"/>
      <c r="E423" s="163"/>
      <c r="F423" s="163"/>
      <c r="G423" s="163"/>
      <c r="H423" s="163"/>
      <c r="I423" s="163"/>
      <c r="J423" s="163"/>
      <c r="K423" s="163"/>
      <c r="L423" s="163"/>
      <c r="M423" s="163"/>
      <c r="N423" s="163"/>
      <c r="O423" s="163"/>
      <c r="P423" s="163"/>
    </row>
    <row r="424" spans="1:16">
      <c r="A424" s="163"/>
      <c r="B424" s="163"/>
      <c r="C424" s="163"/>
      <c r="D424" s="163"/>
      <c r="E424" s="163"/>
      <c r="F424" s="163"/>
      <c r="G424" s="163"/>
      <c r="H424" s="163"/>
      <c r="I424" s="163"/>
      <c r="J424" s="163"/>
      <c r="K424" s="163"/>
      <c r="L424" s="163"/>
      <c r="M424" s="163"/>
      <c r="N424" s="163"/>
      <c r="O424" s="163"/>
      <c r="P424" s="163"/>
    </row>
    <row r="425" spans="1:16">
      <c r="A425" s="163"/>
      <c r="B425" s="163"/>
      <c r="C425" s="163"/>
      <c r="D425" s="163"/>
      <c r="E425" s="163"/>
      <c r="F425" s="163"/>
      <c r="G425" s="163"/>
      <c r="H425" s="163"/>
      <c r="I425" s="163"/>
      <c r="J425" s="163"/>
      <c r="K425" s="163"/>
      <c r="L425" s="163"/>
      <c r="M425" s="163"/>
      <c r="N425" s="163"/>
      <c r="O425" s="163"/>
      <c r="P425" s="163"/>
    </row>
    <row r="426" spans="1:16">
      <c r="A426" s="163"/>
      <c r="B426" s="163"/>
      <c r="C426" s="163"/>
      <c r="D426" s="163"/>
      <c r="E426" s="163"/>
      <c r="F426" s="163"/>
      <c r="G426" s="163"/>
      <c r="H426" s="163"/>
      <c r="I426" s="163"/>
      <c r="J426" s="163"/>
      <c r="K426" s="163"/>
      <c r="L426" s="163"/>
      <c r="M426" s="163"/>
      <c r="N426" s="163"/>
      <c r="O426" s="163"/>
      <c r="P426" s="163"/>
    </row>
    <row r="427" spans="1:16">
      <c r="A427" s="163"/>
      <c r="B427" s="163"/>
      <c r="C427" s="163"/>
      <c r="D427" s="163"/>
      <c r="E427" s="163"/>
      <c r="F427" s="163"/>
      <c r="G427" s="163"/>
      <c r="H427" s="163"/>
      <c r="I427" s="163"/>
      <c r="J427" s="163"/>
      <c r="K427" s="163"/>
      <c r="L427" s="163"/>
      <c r="M427" s="163"/>
      <c r="N427" s="163"/>
      <c r="O427" s="163"/>
      <c r="P427" s="163"/>
    </row>
    <row r="428" spans="1:16">
      <c r="A428" s="163"/>
      <c r="B428" s="163"/>
      <c r="C428" s="163"/>
      <c r="D428" s="163"/>
      <c r="E428" s="163"/>
      <c r="F428" s="163"/>
      <c r="G428" s="163"/>
      <c r="H428" s="163"/>
      <c r="I428" s="163"/>
      <c r="J428" s="163"/>
      <c r="K428" s="163"/>
      <c r="L428" s="163"/>
      <c r="M428" s="163"/>
      <c r="N428" s="163"/>
      <c r="O428" s="163"/>
      <c r="P428" s="163"/>
    </row>
    <row r="429" spans="1:16">
      <c r="A429" s="163"/>
      <c r="B429" s="163"/>
      <c r="C429" s="163"/>
      <c r="D429" s="163"/>
      <c r="E429" s="163"/>
      <c r="F429" s="163"/>
      <c r="G429" s="163"/>
      <c r="H429" s="163"/>
      <c r="I429" s="163"/>
      <c r="J429" s="163"/>
      <c r="K429" s="163"/>
      <c r="L429" s="163"/>
      <c r="M429" s="163"/>
      <c r="N429" s="163"/>
      <c r="O429" s="163"/>
      <c r="P429" s="163"/>
    </row>
    <row r="430" spans="1:16">
      <c r="A430" s="163"/>
      <c r="B430" s="163"/>
      <c r="C430" s="163"/>
      <c r="D430" s="163"/>
      <c r="E430" s="163"/>
      <c r="F430" s="163"/>
      <c r="G430" s="163"/>
      <c r="H430" s="163"/>
      <c r="I430" s="163"/>
      <c r="J430" s="163"/>
      <c r="K430" s="163"/>
      <c r="L430" s="163"/>
      <c r="M430" s="163"/>
      <c r="N430" s="163"/>
      <c r="O430" s="163"/>
      <c r="P430" s="163"/>
    </row>
    <row r="431" spans="1:16">
      <c r="A431" s="163"/>
      <c r="B431" s="163"/>
      <c r="C431" s="163"/>
      <c r="D431" s="163"/>
      <c r="E431" s="163"/>
      <c r="F431" s="163"/>
      <c r="G431" s="163"/>
      <c r="H431" s="163"/>
      <c r="I431" s="163"/>
      <c r="J431" s="163"/>
      <c r="K431" s="163"/>
      <c r="L431" s="163"/>
      <c r="M431" s="163"/>
      <c r="N431" s="163"/>
      <c r="O431" s="163"/>
      <c r="P431" s="163"/>
    </row>
    <row r="432" spans="1:16">
      <c r="A432" s="163"/>
      <c r="B432" s="163"/>
      <c r="C432" s="163"/>
      <c r="D432" s="163"/>
      <c r="E432" s="163"/>
      <c r="F432" s="163"/>
      <c r="G432" s="163"/>
      <c r="H432" s="163"/>
      <c r="I432" s="163"/>
      <c r="J432" s="163"/>
      <c r="K432" s="163"/>
      <c r="L432" s="163"/>
      <c r="M432" s="163"/>
      <c r="N432" s="163"/>
      <c r="O432" s="163"/>
      <c r="P432" s="163"/>
    </row>
    <row r="433" spans="1:16">
      <c r="A433" s="163"/>
      <c r="B433" s="163"/>
      <c r="C433" s="163"/>
      <c r="D433" s="163"/>
      <c r="E433" s="163"/>
      <c r="F433" s="163"/>
      <c r="G433" s="163"/>
      <c r="H433" s="163"/>
      <c r="I433" s="163"/>
      <c r="J433" s="163"/>
      <c r="K433" s="163"/>
      <c r="L433" s="163"/>
      <c r="M433" s="163"/>
      <c r="N433" s="163"/>
      <c r="O433" s="163"/>
      <c r="P433" s="163"/>
    </row>
    <row r="434" spans="1:16">
      <c r="A434" s="163"/>
      <c r="B434" s="163"/>
      <c r="C434" s="163"/>
      <c r="D434" s="163"/>
      <c r="E434" s="163"/>
      <c r="F434" s="163"/>
      <c r="G434" s="163"/>
      <c r="H434" s="163"/>
      <c r="I434" s="163"/>
      <c r="J434" s="163"/>
      <c r="K434" s="163"/>
      <c r="L434" s="163"/>
      <c r="M434" s="163"/>
      <c r="N434" s="163"/>
      <c r="O434" s="163"/>
      <c r="P434" s="163"/>
    </row>
    <row r="435" spans="1:16">
      <c r="A435" s="163"/>
      <c r="B435" s="163"/>
      <c r="C435" s="163"/>
      <c r="D435" s="163"/>
      <c r="E435" s="163"/>
      <c r="F435" s="163"/>
      <c r="G435" s="163"/>
      <c r="H435" s="163"/>
      <c r="I435" s="163"/>
      <c r="J435" s="163"/>
      <c r="K435" s="163"/>
      <c r="L435" s="163"/>
      <c r="M435" s="163"/>
      <c r="N435" s="163"/>
      <c r="O435" s="163"/>
      <c r="P435" s="163"/>
    </row>
    <row r="436" spans="1:16">
      <c r="A436" s="163"/>
      <c r="B436" s="163"/>
      <c r="C436" s="163"/>
      <c r="D436" s="163"/>
      <c r="E436" s="163"/>
      <c r="F436" s="163"/>
      <c r="G436" s="163"/>
      <c r="H436" s="163"/>
      <c r="I436" s="163"/>
      <c r="J436" s="163"/>
      <c r="K436" s="163"/>
      <c r="L436" s="163"/>
      <c r="M436" s="163"/>
      <c r="N436" s="163"/>
      <c r="O436" s="163"/>
      <c r="P436" s="163"/>
    </row>
    <row r="437" spans="1:16">
      <c r="A437" s="163"/>
      <c r="B437" s="163"/>
      <c r="C437" s="163"/>
      <c r="D437" s="163"/>
      <c r="E437" s="163"/>
      <c r="F437" s="163"/>
      <c r="G437" s="163"/>
      <c r="H437" s="163"/>
      <c r="I437" s="163"/>
      <c r="J437" s="163"/>
      <c r="K437" s="163"/>
      <c r="L437" s="163"/>
      <c r="M437" s="163"/>
      <c r="N437" s="163"/>
      <c r="O437" s="163"/>
      <c r="P437" s="163"/>
    </row>
    <row r="438" spans="1:16">
      <c r="A438" s="163"/>
      <c r="B438" s="163"/>
      <c r="C438" s="163"/>
      <c r="D438" s="163"/>
      <c r="E438" s="163"/>
      <c r="F438" s="163"/>
      <c r="G438" s="163"/>
      <c r="H438" s="163"/>
      <c r="I438" s="163"/>
      <c r="J438" s="163"/>
      <c r="K438" s="163"/>
      <c r="L438" s="163"/>
      <c r="M438" s="163"/>
      <c r="N438" s="163"/>
      <c r="O438" s="163"/>
      <c r="P438" s="163"/>
    </row>
    <row r="439" spans="1:16">
      <c r="A439" s="163"/>
      <c r="B439" s="163"/>
      <c r="C439" s="163"/>
      <c r="D439" s="163"/>
      <c r="E439" s="163"/>
      <c r="F439" s="163"/>
      <c r="G439" s="163"/>
      <c r="H439" s="163"/>
      <c r="I439" s="163"/>
      <c r="J439" s="163"/>
      <c r="K439" s="163"/>
      <c r="L439" s="163"/>
      <c r="M439" s="163"/>
      <c r="N439" s="163"/>
      <c r="O439" s="163"/>
      <c r="P439" s="163"/>
    </row>
    <row r="440" spans="1:16">
      <c r="A440" s="163"/>
      <c r="B440" s="163"/>
      <c r="C440" s="163"/>
      <c r="D440" s="163"/>
      <c r="E440" s="163"/>
      <c r="F440" s="163"/>
      <c r="G440" s="163"/>
      <c r="H440" s="163"/>
      <c r="I440" s="163"/>
      <c r="J440" s="163"/>
      <c r="K440" s="163"/>
      <c r="L440" s="163"/>
      <c r="M440" s="163"/>
      <c r="N440" s="163"/>
      <c r="O440" s="163"/>
      <c r="P440" s="163"/>
    </row>
    <row r="441" spans="1:16">
      <c r="A441" s="163"/>
      <c r="B441" s="163"/>
      <c r="C441" s="163"/>
      <c r="D441" s="163"/>
      <c r="E441" s="163"/>
      <c r="F441" s="163"/>
      <c r="G441" s="163"/>
      <c r="H441" s="163"/>
      <c r="I441" s="163"/>
      <c r="J441" s="163"/>
      <c r="K441" s="163"/>
      <c r="L441" s="163"/>
      <c r="M441" s="163"/>
      <c r="N441" s="163"/>
      <c r="O441" s="163"/>
      <c r="P441" s="163"/>
    </row>
    <row r="442" spans="1:16">
      <c r="A442" s="163"/>
      <c r="B442" s="163"/>
      <c r="C442" s="163"/>
      <c r="D442" s="163"/>
      <c r="E442" s="163"/>
      <c r="F442" s="163"/>
      <c r="G442" s="163"/>
      <c r="H442" s="163"/>
      <c r="I442" s="163"/>
      <c r="J442" s="163"/>
      <c r="K442" s="163"/>
      <c r="L442" s="163"/>
      <c r="M442" s="163"/>
      <c r="N442" s="163"/>
      <c r="O442" s="163"/>
      <c r="P442" s="163"/>
    </row>
    <row r="443" spans="1:16">
      <c r="A443" s="163"/>
      <c r="B443" s="163"/>
      <c r="C443" s="163"/>
      <c r="D443" s="163"/>
      <c r="E443" s="163"/>
      <c r="F443" s="163"/>
      <c r="G443" s="163"/>
      <c r="H443" s="163"/>
      <c r="I443" s="163"/>
      <c r="J443" s="163"/>
      <c r="K443" s="163"/>
      <c r="L443" s="163"/>
      <c r="M443" s="163"/>
      <c r="N443" s="163"/>
      <c r="O443" s="163"/>
      <c r="P443" s="163"/>
    </row>
    <row r="444" spans="1:16">
      <c r="A444" s="163"/>
      <c r="B444" s="163"/>
      <c r="C444" s="163"/>
      <c r="D444" s="163"/>
      <c r="E444" s="163"/>
      <c r="F444" s="163"/>
      <c r="G444" s="163"/>
      <c r="H444" s="163"/>
      <c r="I444" s="163"/>
      <c r="J444" s="163"/>
      <c r="K444" s="163"/>
      <c r="L444" s="163"/>
      <c r="M444" s="163"/>
      <c r="N444" s="163"/>
      <c r="O444" s="163"/>
      <c r="P444" s="163"/>
    </row>
    <row r="445" spans="1:16">
      <c r="A445" s="163"/>
      <c r="B445" s="163"/>
      <c r="C445" s="163"/>
      <c r="D445" s="163"/>
      <c r="E445" s="163"/>
      <c r="F445" s="163"/>
      <c r="G445" s="163"/>
      <c r="H445" s="163"/>
      <c r="I445" s="163"/>
      <c r="J445" s="163"/>
      <c r="K445" s="163"/>
      <c r="L445" s="163"/>
      <c r="M445" s="163"/>
      <c r="N445" s="163"/>
      <c r="O445" s="163"/>
      <c r="P445" s="163"/>
    </row>
    <row r="446" spans="1:16">
      <c r="A446" s="163"/>
      <c r="B446" s="163"/>
      <c r="C446" s="163"/>
      <c r="D446" s="163"/>
      <c r="E446" s="163"/>
      <c r="F446" s="163"/>
      <c r="G446" s="163"/>
      <c r="H446" s="163"/>
      <c r="I446" s="163"/>
      <c r="J446" s="163"/>
      <c r="K446" s="163"/>
      <c r="L446" s="163"/>
      <c r="M446" s="163"/>
      <c r="N446" s="163"/>
      <c r="O446" s="163"/>
      <c r="P446" s="163"/>
    </row>
    <row r="447" spans="1:16">
      <c r="A447" s="163"/>
      <c r="B447" s="163"/>
      <c r="C447" s="163"/>
      <c r="D447" s="163"/>
      <c r="E447" s="163"/>
      <c r="F447" s="163"/>
      <c r="G447" s="163"/>
      <c r="H447" s="163"/>
      <c r="I447" s="163"/>
      <c r="J447" s="163"/>
      <c r="K447" s="163"/>
      <c r="L447" s="163"/>
      <c r="M447" s="163"/>
      <c r="N447" s="163"/>
      <c r="O447" s="163"/>
      <c r="P447" s="163"/>
    </row>
    <row r="448" spans="1:16">
      <c r="A448" s="163"/>
      <c r="B448" s="163"/>
      <c r="C448" s="163"/>
      <c r="D448" s="163"/>
      <c r="E448" s="163"/>
      <c r="F448" s="163"/>
      <c r="G448" s="163"/>
      <c r="H448" s="163"/>
      <c r="I448" s="163"/>
      <c r="J448" s="163"/>
      <c r="K448" s="163"/>
      <c r="L448" s="163"/>
      <c r="M448" s="163"/>
      <c r="N448" s="163"/>
      <c r="O448" s="163"/>
      <c r="P448" s="163"/>
    </row>
    <row r="449" spans="1:16">
      <c r="A449" s="163"/>
      <c r="B449" s="163"/>
      <c r="C449" s="163"/>
      <c r="D449" s="163"/>
      <c r="E449" s="163"/>
      <c r="F449" s="163"/>
      <c r="G449" s="163"/>
      <c r="H449" s="163"/>
      <c r="I449" s="163"/>
      <c r="J449" s="163"/>
      <c r="K449" s="163"/>
      <c r="L449" s="163"/>
      <c r="M449" s="163"/>
      <c r="N449" s="163"/>
      <c r="O449" s="163"/>
      <c r="P449" s="163"/>
    </row>
    <row r="450" spans="1:16">
      <c r="A450" s="163"/>
      <c r="B450" s="163"/>
      <c r="C450" s="163"/>
      <c r="D450" s="163"/>
      <c r="E450" s="163"/>
      <c r="F450" s="163"/>
      <c r="G450" s="163"/>
      <c r="H450" s="163"/>
      <c r="I450" s="163"/>
      <c r="J450" s="163"/>
      <c r="K450" s="163"/>
      <c r="L450" s="163"/>
      <c r="M450" s="163"/>
      <c r="N450" s="163"/>
      <c r="O450" s="163"/>
      <c r="P450" s="163"/>
    </row>
    <row r="451" spans="1:16">
      <c r="A451" s="163"/>
      <c r="B451" s="163"/>
      <c r="C451" s="163"/>
      <c r="D451" s="163"/>
      <c r="E451" s="163"/>
      <c r="F451" s="163"/>
      <c r="G451" s="163"/>
      <c r="H451" s="163"/>
      <c r="I451" s="163"/>
      <c r="J451" s="163"/>
      <c r="K451" s="163"/>
      <c r="L451" s="163"/>
      <c r="M451" s="163"/>
      <c r="N451" s="163"/>
      <c r="O451" s="163"/>
      <c r="P451" s="163"/>
    </row>
    <row r="452" spans="1:16">
      <c r="A452" s="163"/>
      <c r="B452" s="163"/>
      <c r="C452" s="163"/>
      <c r="D452" s="163"/>
      <c r="E452" s="163"/>
      <c r="F452" s="163"/>
      <c r="G452" s="163"/>
      <c r="H452" s="163"/>
      <c r="I452" s="163"/>
      <c r="J452" s="163"/>
      <c r="K452" s="163"/>
      <c r="L452" s="163"/>
      <c r="M452" s="163"/>
      <c r="N452" s="163"/>
      <c r="O452" s="163"/>
      <c r="P452" s="163"/>
    </row>
    <row r="453" spans="1:16">
      <c r="A453" s="163"/>
      <c r="B453" s="163"/>
      <c r="C453" s="163"/>
      <c r="D453" s="163"/>
      <c r="E453" s="163"/>
      <c r="F453" s="163"/>
      <c r="G453" s="163"/>
      <c r="H453" s="163"/>
      <c r="I453" s="163"/>
      <c r="J453" s="163"/>
      <c r="K453" s="163"/>
      <c r="L453" s="163"/>
      <c r="M453" s="163"/>
      <c r="N453" s="163"/>
      <c r="O453" s="163"/>
      <c r="P453" s="163"/>
    </row>
    <row r="454" spans="1:16">
      <c r="A454" s="163"/>
      <c r="B454" s="163"/>
      <c r="C454" s="163"/>
      <c r="D454" s="163"/>
      <c r="E454" s="163"/>
      <c r="F454" s="163"/>
      <c r="G454" s="163"/>
      <c r="H454" s="163"/>
      <c r="I454" s="163"/>
      <c r="J454" s="163"/>
      <c r="K454" s="163"/>
      <c r="L454" s="163"/>
      <c r="M454" s="163"/>
      <c r="N454" s="163"/>
      <c r="O454" s="163"/>
      <c r="P454" s="163"/>
    </row>
    <row r="455" spans="1:16">
      <c r="A455" s="163"/>
      <c r="B455" s="163"/>
      <c r="C455" s="163"/>
      <c r="D455" s="163"/>
      <c r="E455" s="163"/>
      <c r="F455" s="163"/>
      <c r="G455" s="163"/>
      <c r="H455" s="163"/>
      <c r="I455" s="163"/>
      <c r="J455" s="163"/>
      <c r="K455" s="163"/>
      <c r="L455" s="163"/>
      <c r="M455" s="163"/>
      <c r="N455" s="163"/>
      <c r="O455" s="163"/>
      <c r="P455" s="163"/>
    </row>
    <row r="456" spans="1:16">
      <c r="A456" s="163"/>
      <c r="B456" s="163"/>
      <c r="C456" s="163"/>
      <c r="D456" s="163"/>
      <c r="E456" s="163"/>
      <c r="F456" s="163"/>
      <c r="G456" s="163"/>
      <c r="H456" s="163"/>
      <c r="I456" s="163"/>
      <c r="J456" s="163"/>
      <c r="K456" s="163"/>
      <c r="L456" s="163"/>
      <c r="M456" s="163"/>
      <c r="N456" s="163"/>
      <c r="O456" s="163"/>
      <c r="P456" s="163"/>
    </row>
    <row r="457" spans="1:16">
      <c r="A457" s="163"/>
      <c r="B457" s="163"/>
      <c r="C457" s="163"/>
      <c r="D457" s="163"/>
      <c r="E457" s="163"/>
      <c r="F457" s="163"/>
      <c r="G457" s="163"/>
      <c r="H457" s="163"/>
      <c r="J457" s="163"/>
      <c r="K457" s="163"/>
      <c r="L457" s="163"/>
      <c r="M457" s="163"/>
      <c r="N457" s="163"/>
      <c r="O457" s="163"/>
      <c r="P457" s="163"/>
    </row>
    <row r="1048576" spans="5:6">
      <c r="E1048576" s="223">
        <v>44914</v>
      </c>
      <c r="F1048576" s="245"/>
    </row>
  </sheetData>
  <mergeCells count="6">
    <mergeCell ref="J7:K7"/>
    <mergeCell ref="J2:L2"/>
    <mergeCell ref="J3:K3"/>
    <mergeCell ref="J4:K4"/>
    <mergeCell ref="J5:K5"/>
    <mergeCell ref="J6:K6"/>
  </mergeCells>
  <conditionalFormatting sqref="E41:F81">
    <cfRule type="timePeriod" dxfId="129" priority="3" timePeriod="yesterday">
      <formula>FLOOR(E41,1)=TODAY()-1</formula>
    </cfRule>
  </conditionalFormatting>
  <conditionalFormatting sqref="F1:F9 F16:F17 F96 F110:F112 F117:F118 F129 F134 F180 F202 F207 F216 F220 F229:F230 F242:F243 F245:F247 F259 F267 F272 F275 F277:F279 F282 F284:F1048576">
    <cfRule type="timePeriod" dxfId="128" priority="29" timePeriod="yesterday">
      <formula>FLOOR(F1,1)=TODAY()-1</formula>
    </cfRule>
  </conditionalFormatting>
  <conditionalFormatting sqref="F249:F253">
    <cfRule type="timePeriod" dxfId="127" priority="1" timePeriod="yesterday">
      <formula>FLOOR(F249,1)=TODAY()-1</formula>
    </cfRule>
  </conditionalFormatting>
  <conditionalFormatting sqref="P10:P39">
    <cfRule type="containsText" dxfId="126" priority="31" operator="containsText" text="Not Tested">
      <formula>NOT(ISERROR(SEARCH("Not Tested",P10)))</formula>
    </cfRule>
    <cfRule type="containsText" dxfId="125" priority="32" operator="containsText" text="PASS">
      <formula>NOT(ISERROR(SEARCH("PASS",P10)))</formula>
    </cfRule>
    <cfRule type="containsText" dxfId="124" priority="33" operator="containsText" text="FAIL">
      <formula>NOT(ISERROR(SEARCH("FAIL",P10)))</formula>
    </cfRule>
    <cfRule type="containsText" dxfId="123" priority="34" operator="containsText" text="Fail">
      <formula>NOT(ISERROR(SEARCH("Fail",P10)))</formula>
    </cfRule>
  </conditionalFormatting>
  <hyperlinks>
    <hyperlink ref="O10" r:id="rId1" xr:uid="{00000000-0004-0000-1000-000000000000}"/>
    <hyperlink ref="O11" r:id="rId2" xr:uid="{00000000-0004-0000-1000-000001000000}"/>
    <hyperlink ref="O12" r:id="rId3" xr:uid="{00000000-0004-0000-1000-000002000000}"/>
    <hyperlink ref="O13" r:id="rId4" xr:uid="{00000000-0004-0000-1000-000003000000}"/>
    <hyperlink ref="O14" r:id="rId5" xr:uid="{00000000-0004-0000-1000-000004000000}"/>
    <hyperlink ref="O15" r:id="rId6" xr:uid="{00000000-0004-0000-1000-000005000000}"/>
    <hyperlink ref="O16" r:id="rId7" xr:uid="{00000000-0004-0000-1000-000006000000}"/>
    <hyperlink ref="O17" r:id="rId8" xr:uid="{00000000-0004-0000-1000-000007000000}"/>
    <hyperlink ref="O18" r:id="rId9" xr:uid="{00000000-0004-0000-1000-000008000000}"/>
    <hyperlink ref="O19" r:id="rId10" xr:uid="{00000000-0004-0000-1000-000009000000}"/>
    <hyperlink ref="O20" r:id="rId11" xr:uid="{00000000-0004-0000-1000-00000A000000}"/>
    <hyperlink ref="O21" r:id="rId12" xr:uid="{00000000-0004-0000-1000-00000B000000}"/>
    <hyperlink ref="O22" r:id="rId13" xr:uid="{00000000-0004-0000-1000-00000C000000}"/>
    <hyperlink ref="O23" r:id="rId14" xr:uid="{00000000-0004-0000-1000-00000D000000}"/>
    <hyperlink ref="O24" r:id="rId15" xr:uid="{00000000-0004-0000-1000-00000E000000}"/>
    <hyperlink ref="O25" r:id="rId16" xr:uid="{00000000-0004-0000-1000-00000F000000}"/>
    <hyperlink ref="O26" r:id="rId17" xr:uid="{00000000-0004-0000-1000-000010000000}"/>
    <hyperlink ref="O27" r:id="rId18" xr:uid="{00000000-0004-0000-1000-000011000000}"/>
    <hyperlink ref="O28" r:id="rId19" xr:uid="{00000000-0004-0000-1000-000012000000}"/>
    <hyperlink ref="O29" r:id="rId20" xr:uid="{00000000-0004-0000-1000-000013000000}"/>
    <hyperlink ref="O30" r:id="rId21" xr:uid="{00000000-0004-0000-1000-000014000000}"/>
    <hyperlink ref="O31" r:id="rId22" xr:uid="{00000000-0004-0000-1000-000015000000}"/>
  </hyperlinks>
  <pageMargins left="0.7" right="0.7" top="0.75" bottom="0.75" header="0.3" footer="0.3"/>
  <pageSetup orientation="portrait" r:id="rId23"/>
  <drawing r:id="rId24"/>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sheetPr>
  <dimension ref="A1:O1048332"/>
  <sheetViews>
    <sheetView topLeftCell="A343" zoomScale="80" zoomScaleNormal="80" workbookViewId="0">
      <selection activeCell="J439" sqref="J439"/>
    </sheetView>
  </sheetViews>
  <sheetFormatPr defaultRowHeight="15"/>
  <cols>
    <col min="2" max="2" width="14.5703125" hidden="1" customWidth="1"/>
    <col min="3" max="3" width="14.5703125" customWidth="1"/>
    <col min="5" max="5" width="15.7109375" style="1" customWidth="1"/>
    <col min="6" max="6" width="17.42578125" style="1" customWidth="1"/>
    <col min="7" max="7" width="25.7109375" customWidth="1"/>
    <col min="8" max="8" width="76.28515625" customWidth="1"/>
    <col min="9" max="9" width="23.85546875" customWidth="1"/>
    <col min="10" max="10" width="51.7109375" customWidth="1"/>
    <col min="11" max="12" width="14.7109375" style="1" customWidth="1"/>
    <col min="14" max="14" width="13.85546875" customWidth="1"/>
    <col min="15" max="15" width="22.42578125" customWidth="1"/>
  </cols>
  <sheetData>
    <row r="1" spans="1:15" ht="18.75" thickBot="1">
      <c r="A1" s="134"/>
      <c r="B1" s="78"/>
      <c r="C1" s="134" t="s">
        <v>162</v>
      </c>
      <c r="D1" s="63"/>
      <c r="E1" s="248"/>
      <c r="F1" s="248"/>
      <c r="G1" s="65"/>
      <c r="H1" s="63"/>
      <c r="I1" s="63"/>
      <c r="J1" s="63"/>
      <c r="K1" s="65"/>
      <c r="L1" s="248"/>
      <c r="M1" s="73"/>
      <c r="N1" s="63"/>
      <c r="O1" s="105"/>
    </row>
    <row r="2" spans="1:15" ht="23.25" customHeight="1" thickBot="1">
      <c r="A2" s="134"/>
      <c r="B2" s="78"/>
      <c r="C2" s="134"/>
      <c r="D2" s="63"/>
      <c r="E2" s="248"/>
      <c r="F2" s="248"/>
      <c r="G2" s="63"/>
      <c r="H2" s="63"/>
      <c r="I2" s="63"/>
      <c r="J2" s="361" t="s">
        <v>166</v>
      </c>
      <c r="K2" s="362"/>
      <c r="L2" s="363"/>
      <c r="M2" s="153"/>
      <c r="N2" s="63"/>
      <c r="O2" s="105"/>
    </row>
    <row r="3" spans="1:15" ht="23.25" customHeight="1">
      <c r="A3" s="134"/>
      <c r="B3" s="134"/>
      <c r="C3" s="134"/>
      <c r="D3" s="134" t="s">
        <v>6262</v>
      </c>
      <c r="E3" s="249"/>
      <c r="F3" s="249"/>
      <c r="G3" s="141"/>
      <c r="H3" s="134"/>
      <c r="I3" s="134"/>
      <c r="J3" s="365" t="s">
        <v>171</v>
      </c>
      <c r="K3" s="366"/>
      <c r="L3" s="138">
        <f>COUNTIFS(K:K,"A")</f>
        <v>222</v>
      </c>
      <c r="M3" s="154"/>
      <c r="N3" s="134"/>
      <c r="O3" s="105"/>
    </row>
    <row r="4" spans="1:15" ht="23.25" customHeight="1">
      <c r="A4" s="134"/>
      <c r="B4" s="134"/>
      <c r="C4" s="134"/>
      <c r="D4" s="134"/>
      <c r="E4" s="249"/>
      <c r="F4" s="249"/>
      <c r="G4" s="134"/>
      <c r="H4" s="134"/>
      <c r="I4" s="134"/>
      <c r="J4" s="368" t="s">
        <v>172</v>
      </c>
      <c r="K4" s="369"/>
      <c r="L4" s="139">
        <f>COUNTIFS(K:K, "B")</f>
        <v>164</v>
      </c>
      <c r="M4" s="154"/>
      <c r="N4" s="134"/>
      <c r="O4" s="105"/>
    </row>
    <row r="5" spans="1:15" ht="23.25" customHeight="1" thickBot="1">
      <c r="A5" s="72"/>
      <c r="B5" s="78"/>
      <c r="C5" s="63"/>
      <c r="D5" s="63"/>
      <c r="E5" s="248"/>
      <c r="F5" s="248"/>
      <c r="G5" s="63"/>
      <c r="H5" s="63"/>
      <c r="I5" s="63"/>
      <c r="J5" s="371" t="s">
        <v>173</v>
      </c>
      <c r="K5" s="372"/>
      <c r="L5" s="140">
        <f>COUNTIFS(K:K, "R")</f>
        <v>4</v>
      </c>
      <c r="M5" s="154"/>
      <c r="N5" s="143" t="s">
        <v>170</v>
      </c>
      <c r="O5" s="142">
        <f ca="1">TODAY()</f>
        <v>46010</v>
      </c>
    </row>
    <row r="6" spans="1:15" ht="23.25" customHeight="1" thickBot="1">
      <c r="A6" s="72"/>
      <c r="B6" s="78"/>
      <c r="C6" s="63"/>
      <c r="D6" s="63"/>
      <c r="E6" s="248"/>
      <c r="F6" s="248"/>
      <c r="G6" s="63"/>
      <c r="H6" s="63"/>
      <c r="I6" s="63"/>
      <c r="J6" s="371" t="s">
        <v>454</v>
      </c>
      <c r="K6" s="372"/>
      <c r="L6" s="140">
        <f>COUNTIFS(K:K, "OP")</f>
        <v>14</v>
      </c>
      <c r="M6" s="154"/>
      <c r="N6" s="143"/>
      <c r="O6" s="142"/>
    </row>
    <row r="7" spans="1:15" ht="23.25" customHeight="1" thickBot="1">
      <c r="A7" s="72"/>
      <c r="B7" s="78"/>
      <c r="C7" s="63"/>
      <c r="D7" s="63"/>
      <c r="E7" s="248"/>
      <c r="F7" s="248"/>
      <c r="G7" s="63"/>
      <c r="H7" s="63"/>
      <c r="I7" s="63"/>
      <c r="J7" s="371" t="s">
        <v>320</v>
      </c>
      <c r="K7" s="372"/>
      <c r="L7" s="140">
        <f>SUM(L3:L6)</f>
        <v>404</v>
      </c>
      <c r="M7" s="154"/>
      <c r="N7" s="143"/>
      <c r="O7" s="142"/>
    </row>
    <row r="8" spans="1:15" ht="15.75">
      <c r="A8" s="72"/>
      <c r="B8" s="78"/>
      <c r="C8" s="63"/>
      <c r="D8" s="63"/>
      <c r="E8" s="248"/>
      <c r="F8" s="248"/>
      <c r="G8" s="63"/>
      <c r="H8" s="63"/>
      <c r="I8" s="63"/>
      <c r="J8" s="63"/>
      <c r="K8" s="65"/>
      <c r="L8" s="248"/>
      <c r="M8" s="73"/>
      <c r="N8" s="63"/>
      <c r="O8" s="105"/>
    </row>
    <row r="9" spans="1:15" ht="38.25">
      <c r="A9" s="184" t="s">
        <v>2</v>
      </c>
      <c r="B9" s="185" t="s">
        <v>148</v>
      </c>
      <c r="C9" s="184" t="s">
        <v>1</v>
      </c>
      <c r="D9" s="184" t="s">
        <v>168</v>
      </c>
      <c r="E9" s="186" t="s">
        <v>169</v>
      </c>
      <c r="F9" s="186" t="s">
        <v>4295</v>
      </c>
      <c r="G9" s="184" t="s">
        <v>0</v>
      </c>
      <c r="H9" s="184" t="s">
        <v>167</v>
      </c>
      <c r="I9" s="184" t="s">
        <v>813</v>
      </c>
      <c r="J9" s="184" t="s">
        <v>28</v>
      </c>
      <c r="K9" s="184" t="s">
        <v>165</v>
      </c>
      <c r="L9" s="186" t="s">
        <v>174</v>
      </c>
      <c r="M9" s="186" t="s">
        <v>176</v>
      </c>
      <c r="N9" s="184" t="s">
        <v>175</v>
      </c>
      <c r="O9" s="211" t="s">
        <v>289</v>
      </c>
    </row>
    <row r="10" spans="1:15">
      <c r="A10" s="187">
        <v>1</v>
      </c>
      <c r="B10" s="188" t="s">
        <v>147</v>
      </c>
      <c r="C10" s="214" t="s">
        <v>1997</v>
      </c>
      <c r="D10" s="159" t="s">
        <v>6263</v>
      </c>
      <c r="E10" s="159">
        <v>45523</v>
      </c>
      <c r="F10" s="159">
        <v>45523</v>
      </c>
      <c r="G10" s="160" t="s">
        <v>6621</v>
      </c>
      <c r="H10" s="160" t="s">
        <v>6622</v>
      </c>
      <c r="I10" s="160"/>
      <c r="J10" s="160" t="s">
        <v>6623</v>
      </c>
      <c r="K10" s="189" t="s">
        <v>197</v>
      </c>
      <c r="L10" s="159">
        <v>45525</v>
      </c>
      <c r="M10" s="213"/>
      <c r="N10" s="189"/>
      <c r="O10" s="160"/>
    </row>
    <row r="11" spans="1:15">
      <c r="A11" s="187">
        <v>2</v>
      </c>
      <c r="B11" s="188" t="s">
        <v>147</v>
      </c>
      <c r="C11" s="214" t="s">
        <v>1997</v>
      </c>
      <c r="D11" s="159" t="s">
        <v>6264</v>
      </c>
      <c r="E11" s="159">
        <v>45523</v>
      </c>
      <c r="F11" s="159">
        <v>45523</v>
      </c>
      <c r="G11" s="160" t="s">
        <v>6621</v>
      </c>
      <c r="H11" s="160" t="s">
        <v>6624</v>
      </c>
      <c r="I11" s="160"/>
      <c r="J11" s="160" t="s">
        <v>6625</v>
      </c>
      <c r="K11" s="189" t="s">
        <v>459</v>
      </c>
      <c r="L11" s="159"/>
      <c r="M11" s="213"/>
      <c r="N11" s="189"/>
      <c r="O11" s="160"/>
    </row>
    <row r="12" spans="1:15">
      <c r="A12" s="187">
        <v>3</v>
      </c>
      <c r="B12" s="188" t="s">
        <v>147</v>
      </c>
      <c r="C12" s="214" t="s">
        <v>2064</v>
      </c>
      <c r="D12" s="159" t="s">
        <v>6265</v>
      </c>
      <c r="E12" s="159">
        <v>45523</v>
      </c>
      <c r="F12" s="159">
        <v>45523</v>
      </c>
      <c r="G12" s="160" t="s">
        <v>6266</v>
      </c>
      <c r="H12" s="160" t="s">
        <v>6267</v>
      </c>
      <c r="I12" s="160"/>
      <c r="J12" s="160" t="s">
        <v>6268</v>
      </c>
      <c r="K12" s="189" t="s">
        <v>197</v>
      </c>
      <c r="L12" s="159">
        <v>45525</v>
      </c>
      <c r="M12" s="213"/>
      <c r="N12" s="189"/>
      <c r="O12" s="160"/>
    </row>
    <row r="13" spans="1:15">
      <c r="A13" s="187">
        <f t="shared" ref="A13:A31" si="0">1+A12</f>
        <v>4</v>
      </c>
      <c r="B13" s="188" t="s">
        <v>147</v>
      </c>
      <c r="C13" s="214" t="s">
        <v>2064</v>
      </c>
      <c r="D13" s="159" t="s">
        <v>6626</v>
      </c>
      <c r="E13" s="159">
        <v>45523</v>
      </c>
      <c r="F13" s="159">
        <v>45523</v>
      </c>
      <c r="G13" s="160" t="s">
        <v>6621</v>
      </c>
      <c r="H13" s="160" t="s">
        <v>6622</v>
      </c>
      <c r="I13" s="160"/>
      <c r="J13" s="160" t="s">
        <v>6696</v>
      </c>
      <c r="K13" s="189" t="s">
        <v>197</v>
      </c>
      <c r="L13" s="159">
        <v>45525</v>
      </c>
      <c r="M13" s="213"/>
      <c r="N13" s="189"/>
      <c r="O13" s="160"/>
    </row>
    <row r="14" spans="1:15">
      <c r="A14" s="187">
        <f t="shared" si="0"/>
        <v>5</v>
      </c>
      <c r="B14" s="188" t="s">
        <v>147</v>
      </c>
      <c r="C14" s="214" t="s">
        <v>3</v>
      </c>
      <c r="D14" s="159" t="s">
        <v>6627</v>
      </c>
      <c r="E14" s="159"/>
      <c r="F14" s="159"/>
      <c r="G14" s="160"/>
      <c r="H14" s="160"/>
      <c r="I14" s="160"/>
      <c r="J14" s="160"/>
      <c r="K14" s="189"/>
      <c r="L14" s="159"/>
      <c r="M14" s="213"/>
      <c r="N14" s="189"/>
      <c r="O14" s="160"/>
    </row>
    <row r="15" spans="1:15">
      <c r="A15" s="187">
        <f t="shared" si="0"/>
        <v>6</v>
      </c>
      <c r="B15" s="188" t="s">
        <v>147</v>
      </c>
      <c r="C15" s="214" t="s">
        <v>2064</v>
      </c>
      <c r="D15" s="159" t="s">
        <v>6628</v>
      </c>
      <c r="E15" s="159">
        <v>45523</v>
      </c>
      <c r="F15" s="159">
        <v>45523</v>
      </c>
      <c r="G15" s="160" t="s">
        <v>6621</v>
      </c>
      <c r="H15" s="160" t="s">
        <v>6624</v>
      </c>
      <c r="I15" s="160"/>
      <c r="J15" s="160" t="s">
        <v>6806</v>
      </c>
      <c r="K15" s="189" t="s">
        <v>195</v>
      </c>
      <c r="L15" s="159">
        <v>45525</v>
      </c>
      <c r="M15" s="213"/>
      <c r="N15" s="189"/>
      <c r="O15" s="160"/>
    </row>
    <row r="16" spans="1:15">
      <c r="A16" s="187">
        <f t="shared" si="0"/>
        <v>7</v>
      </c>
      <c r="B16" s="188" t="s">
        <v>147</v>
      </c>
      <c r="C16" s="214" t="s">
        <v>2064</v>
      </c>
      <c r="D16" s="159" t="s">
        <v>6629</v>
      </c>
      <c r="E16" s="159">
        <v>45523</v>
      </c>
      <c r="F16" s="159">
        <v>45523</v>
      </c>
      <c r="G16" s="160" t="s">
        <v>6621</v>
      </c>
      <c r="H16" s="160" t="s">
        <v>6624</v>
      </c>
      <c r="I16" s="160"/>
      <c r="J16" s="160" t="s">
        <v>6807</v>
      </c>
      <c r="K16" s="189" t="s">
        <v>195</v>
      </c>
      <c r="L16" s="159">
        <v>45525</v>
      </c>
      <c r="M16" s="213"/>
      <c r="N16" s="189"/>
      <c r="O16" s="160"/>
    </row>
    <row r="17" spans="1:15">
      <c r="A17" s="187">
        <f t="shared" si="0"/>
        <v>8</v>
      </c>
      <c r="B17" s="188" t="s">
        <v>147</v>
      </c>
      <c r="C17" s="214" t="s">
        <v>2064</v>
      </c>
      <c r="D17" s="159" t="s">
        <v>6630</v>
      </c>
      <c r="E17" s="159">
        <v>45523</v>
      </c>
      <c r="F17" s="159">
        <v>45523</v>
      </c>
      <c r="G17" s="160" t="s">
        <v>6621</v>
      </c>
      <c r="H17" s="160" t="s">
        <v>6267</v>
      </c>
      <c r="I17" s="160"/>
      <c r="J17" s="160" t="s">
        <v>6808</v>
      </c>
      <c r="K17" s="189" t="s">
        <v>195</v>
      </c>
      <c r="L17" s="159">
        <v>45525</v>
      </c>
      <c r="M17" s="213"/>
      <c r="N17" s="189"/>
      <c r="O17" s="160"/>
    </row>
    <row r="18" spans="1:15">
      <c r="A18" s="187">
        <f t="shared" si="0"/>
        <v>9</v>
      </c>
      <c r="B18" s="188" t="s">
        <v>147</v>
      </c>
      <c r="C18" s="214" t="s">
        <v>2064</v>
      </c>
      <c r="D18" s="159" t="s">
        <v>6631</v>
      </c>
      <c r="E18" s="159">
        <v>45523</v>
      </c>
      <c r="F18" s="159">
        <v>45523</v>
      </c>
      <c r="G18" s="160" t="s">
        <v>6621</v>
      </c>
      <c r="H18" s="160" t="s">
        <v>6267</v>
      </c>
      <c r="I18" s="160"/>
      <c r="J18" s="160" t="s">
        <v>6809</v>
      </c>
      <c r="K18" s="189" t="s">
        <v>195</v>
      </c>
      <c r="L18" s="159">
        <v>45525</v>
      </c>
      <c r="M18" s="213"/>
      <c r="N18" s="189"/>
      <c r="O18" s="160"/>
    </row>
    <row r="19" spans="1:15">
      <c r="A19" s="187">
        <f t="shared" si="0"/>
        <v>10</v>
      </c>
      <c r="B19" s="188" t="s">
        <v>147</v>
      </c>
      <c r="C19" s="214" t="s">
        <v>2064</v>
      </c>
      <c r="D19" s="159" t="s">
        <v>6632</v>
      </c>
      <c r="E19" s="159">
        <v>45523</v>
      </c>
      <c r="F19" s="159">
        <v>45523</v>
      </c>
      <c r="G19" s="160" t="s">
        <v>6621</v>
      </c>
      <c r="H19" s="160" t="s">
        <v>6267</v>
      </c>
      <c r="I19" s="160"/>
      <c r="J19" s="160" t="s">
        <v>6810</v>
      </c>
      <c r="K19" s="189" t="s">
        <v>195</v>
      </c>
      <c r="L19" s="159">
        <v>45525</v>
      </c>
      <c r="M19" s="213"/>
      <c r="N19" s="189"/>
      <c r="O19" s="160"/>
    </row>
    <row r="20" spans="1:15">
      <c r="A20" s="187">
        <f>1+A19</f>
        <v>11</v>
      </c>
      <c r="B20" s="188" t="s">
        <v>147</v>
      </c>
      <c r="C20" s="214" t="s">
        <v>2064</v>
      </c>
      <c r="D20" s="159" t="s">
        <v>6633</v>
      </c>
      <c r="E20" s="159">
        <v>45523</v>
      </c>
      <c r="F20" s="159">
        <v>45523</v>
      </c>
      <c r="G20" s="160" t="s">
        <v>6621</v>
      </c>
      <c r="H20" s="160" t="s">
        <v>6267</v>
      </c>
      <c r="I20" s="160"/>
      <c r="J20" s="160" t="s">
        <v>6811</v>
      </c>
      <c r="K20" s="189" t="s">
        <v>195</v>
      </c>
      <c r="L20" s="159">
        <v>45525</v>
      </c>
      <c r="M20" s="213"/>
      <c r="N20" s="189"/>
      <c r="O20" s="160"/>
    </row>
    <row r="21" spans="1:15">
      <c r="A21" s="187"/>
      <c r="B21" s="188" t="s">
        <v>147</v>
      </c>
      <c r="C21" s="214" t="s">
        <v>2064</v>
      </c>
      <c r="D21" s="159" t="s">
        <v>6634</v>
      </c>
      <c r="E21" s="159">
        <v>45523</v>
      </c>
      <c r="F21" s="159">
        <v>45523</v>
      </c>
      <c r="G21" s="160" t="s">
        <v>6812</v>
      </c>
      <c r="H21" s="160" t="s">
        <v>6813</v>
      </c>
      <c r="I21" s="160"/>
      <c r="J21" s="160" t="s">
        <v>6806</v>
      </c>
      <c r="K21" s="189" t="s">
        <v>197</v>
      </c>
      <c r="L21" s="159">
        <v>45525</v>
      </c>
      <c r="M21" s="213"/>
      <c r="N21" s="189"/>
      <c r="O21" s="160"/>
    </row>
    <row r="22" spans="1:15">
      <c r="A22" s="187">
        <f>1+A20</f>
        <v>12</v>
      </c>
      <c r="B22" s="188" t="s">
        <v>147</v>
      </c>
      <c r="C22" s="214" t="s">
        <v>2064</v>
      </c>
      <c r="D22" s="159" t="s">
        <v>6635</v>
      </c>
      <c r="E22" s="159">
        <v>45523</v>
      </c>
      <c r="F22" s="159">
        <v>45523</v>
      </c>
      <c r="G22" s="160" t="s">
        <v>6812</v>
      </c>
      <c r="H22" s="160" t="s">
        <v>6813</v>
      </c>
      <c r="I22" s="160"/>
      <c r="J22" s="160" t="s">
        <v>6807</v>
      </c>
      <c r="K22" s="189" t="s">
        <v>197</v>
      </c>
      <c r="L22" s="159">
        <v>45525</v>
      </c>
      <c r="M22" s="213"/>
      <c r="N22" s="189"/>
      <c r="O22" s="160"/>
    </row>
    <row r="23" spans="1:15">
      <c r="A23" s="187">
        <f t="shared" si="0"/>
        <v>13</v>
      </c>
      <c r="B23" s="188" t="s">
        <v>147</v>
      </c>
      <c r="C23" s="214" t="s">
        <v>2064</v>
      </c>
      <c r="D23" s="159" t="s">
        <v>6636</v>
      </c>
      <c r="E23" s="159">
        <v>45523</v>
      </c>
      <c r="F23" s="159">
        <v>45523</v>
      </c>
      <c r="G23" s="160" t="s">
        <v>6812</v>
      </c>
      <c r="H23" s="160" t="s">
        <v>6814</v>
      </c>
      <c r="I23" s="160"/>
      <c r="J23" s="160" t="s">
        <v>6808</v>
      </c>
      <c r="K23" s="189" t="s">
        <v>197</v>
      </c>
      <c r="L23" s="159">
        <v>45525</v>
      </c>
      <c r="M23" s="213"/>
      <c r="N23" s="189"/>
      <c r="O23" s="160"/>
    </row>
    <row r="24" spans="1:15">
      <c r="A24" s="187">
        <f t="shared" si="0"/>
        <v>14</v>
      </c>
      <c r="B24" s="188" t="s">
        <v>147</v>
      </c>
      <c r="C24" s="214" t="s">
        <v>2064</v>
      </c>
      <c r="D24" s="159" t="s">
        <v>6637</v>
      </c>
      <c r="E24" s="159">
        <v>45523</v>
      </c>
      <c r="F24" s="159">
        <v>45523</v>
      </c>
      <c r="G24" s="160" t="s">
        <v>6812</v>
      </c>
      <c r="H24" s="160" t="s">
        <v>6814</v>
      </c>
      <c r="I24" s="160"/>
      <c r="J24" s="160" t="s">
        <v>6809</v>
      </c>
      <c r="K24" s="189" t="s">
        <v>197</v>
      </c>
      <c r="L24" s="159">
        <v>45525</v>
      </c>
      <c r="M24" s="213"/>
      <c r="N24" s="189"/>
      <c r="O24" s="160"/>
    </row>
    <row r="25" spans="1:15">
      <c r="A25" s="187">
        <f t="shared" si="0"/>
        <v>15</v>
      </c>
      <c r="B25" s="188" t="s">
        <v>147</v>
      </c>
      <c r="C25" s="214" t="s">
        <v>2064</v>
      </c>
      <c r="D25" s="159" t="s">
        <v>6638</v>
      </c>
      <c r="E25" s="159">
        <v>45523</v>
      </c>
      <c r="F25" s="159">
        <v>45523</v>
      </c>
      <c r="G25" s="160" t="s">
        <v>6812</v>
      </c>
      <c r="H25" s="160" t="s">
        <v>6814</v>
      </c>
      <c r="I25" s="160"/>
      <c r="J25" s="160" t="s">
        <v>6810</v>
      </c>
      <c r="K25" s="189" t="s">
        <v>197</v>
      </c>
      <c r="L25" s="159">
        <v>45525</v>
      </c>
      <c r="M25" s="159"/>
      <c r="N25" s="189"/>
      <c r="O25" s="160"/>
    </row>
    <row r="26" spans="1:15">
      <c r="A26" s="187">
        <f t="shared" si="0"/>
        <v>16</v>
      </c>
      <c r="B26" s="188" t="s">
        <v>147</v>
      </c>
      <c r="C26" s="214" t="s">
        <v>2064</v>
      </c>
      <c r="D26" s="159" t="s">
        <v>6639</v>
      </c>
      <c r="E26" s="159">
        <v>45523</v>
      </c>
      <c r="F26" s="159">
        <v>45523</v>
      </c>
      <c r="G26" s="160" t="s">
        <v>6812</v>
      </c>
      <c r="H26" s="160" t="s">
        <v>6814</v>
      </c>
      <c r="I26" s="160"/>
      <c r="J26" s="160" t="s">
        <v>6811</v>
      </c>
      <c r="K26" s="189" t="s">
        <v>197</v>
      </c>
      <c r="L26" s="159">
        <v>45525</v>
      </c>
      <c r="M26" s="159"/>
      <c r="N26" s="189"/>
      <c r="O26" s="189"/>
    </row>
    <row r="27" spans="1:15">
      <c r="A27" s="187">
        <f t="shared" si="0"/>
        <v>17</v>
      </c>
      <c r="B27" s="188" t="s">
        <v>147</v>
      </c>
      <c r="C27" s="214" t="s">
        <v>2064</v>
      </c>
      <c r="D27" s="159" t="s">
        <v>6640</v>
      </c>
      <c r="E27" s="159">
        <v>45523</v>
      </c>
      <c r="F27" s="159">
        <v>45523</v>
      </c>
      <c r="G27" s="160" t="s">
        <v>6266</v>
      </c>
      <c r="H27" s="160" t="s">
        <v>6815</v>
      </c>
      <c r="I27" s="160"/>
      <c r="J27" s="160" t="s">
        <v>6816</v>
      </c>
      <c r="K27" s="189" t="s">
        <v>195</v>
      </c>
      <c r="L27" s="159">
        <v>45525</v>
      </c>
      <c r="M27" s="159"/>
      <c r="N27" s="189"/>
      <c r="O27" s="189"/>
    </row>
    <row r="28" spans="1:15">
      <c r="A28" s="187">
        <f t="shared" si="0"/>
        <v>18</v>
      </c>
      <c r="B28" s="188" t="s">
        <v>147</v>
      </c>
      <c r="C28" s="214" t="s">
        <v>2064</v>
      </c>
      <c r="D28" s="159" t="s">
        <v>6641</v>
      </c>
      <c r="E28" s="159">
        <v>45523</v>
      </c>
      <c r="F28" s="159">
        <v>45523</v>
      </c>
      <c r="G28" s="160" t="s">
        <v>6812</v>
      </c>
      <c r="H28" s="160" t="s">
        <v>6814</v>
      </c>
      <c r="I28" s="160"/>
      <c r="J28" s="160" t="s">
        <v>6816</v>
      </c>
      <c r="K28" s="189" t="s">
        <v>197</v>
      </c>
      <c r="L28" s="159">
        <v>45525</v>
      </c>
      <c r="M28" s="159"/>
      <c r="N28" s="189"/>
      <c r="O28" s="189"/>
    </row>
    <row r="29" spans="1:15">
      <c r="A29" s="187">
        <f t="shared" si="0"/>
        <v>19</v>
      </c>
      <c r="B29" s="188" t="s">
        <v>147</v>
      </c>
      <c r="C29" s="214" t="s">
        <v>2064</v>
      </c>
      <c r="D29" s="159" t="s">
        <v>6642</v>
      </c>
      <c r="E29" s="159">
        <v>45523</v>
      </c>
      <c r="F29" s="159">
        <v>45523</v>
      </c>
      <c r="G29" s="160" t="s">
        <v>6266</v>
      </c>
      <c r="H29" s="160" t="s">
        <v>6815</v>
      </c>
      <c r="I29" s="160"/>
      <c r="J29" s="160" t="s">
        <v>6817</v>
      </c>
      <c r="K29" s="189" t="s">
        <v>195</v>
      </c>
      <c r="L29" s="159">
        <v>45525</v>
      </c>
      <c r="M29" s="159"/>
      <c r="N29" s="189"/>
      <c r="O29" s="189"/>
    </row>
    <row r="30" spans="1:15">
      <c r="A30" s="187">
        <f t="shared" si="0"/>
        <v>20</v>
      </c>
      <c r="B30" s="188" t="s">
        <v>147</v>
      </c>
      <c r="C30" s="214" t="s">
        <v>2064</v>
      </c>
      <c r="D30" s="159" t="s">
        <v>6643</v>
      </c>
      <c r="E30" s="159">
        <v>45523</v>
      </c>
      <c r="F30" s="159">
        <v>45523</v>
      </c>
      <c r="G30" s="160" t="s">
        <v>6812</v>
      </c>
      <c r="H30" s="160" t="s">
        <v>6814</v>
      </c>
      <c r="I30" s="193"/>
      <c r="J30" s="192" t="s">
        <v>6817</v>
      </c>
      <c r="K30" s="190" t="s">
        <v>197</v>
      </c>
      <c r="L30" s="159">
        <v>45525</v>
      </c>
      <c r="M30" s="213"/>
      <c r="N30" s="189"/>
      <c r="O30" s="189"/>
    </row>
    <row r="31" spans="1:15">
      <c r="A31" s="187">
        <f t="shared" si="0"/>
        <v>21</v>
      </c>
      <c r="B31" s="188" t="s">
        <v>147</v>
      </c>
      <c r="C31" s="214" t="s">
        <v>2064</v>
      </c>
      <c r="D31" s="159" t="s">
        <v>6644</v>
      </c>
      <c r="E31" s="159">
        <v>45523</v>
      </c>
      <c r="F31" s="159">
        <v>45523</v>
      </c>
      <c r="G31" s="160" t="s">
        <v>6266</v>
      </c>
      <c r="H31" s="160" t="s">
        <v>6815</v>
      </c>
      <c r="I31" s="160"/>
      <c r="J31" s="160" t="s">
        <v>6818</v>
      </c>
      <c r="K31" s="189" t="s">
        <v>195</v>
      </c>
      <c r="L31" s="159">
        <v>45525</v>
      </c>
      <c r="M31" s="213"/>
      <c r="N31" s="189"/>
      <c r="O31" s="189"/>
    </row>
    <row r="32" spans="1:15">
      <c r="A32" s="163"/>
      <c r="B32" s="188" t="s">
        <v>147</v>
      </c>
      <c r="C32" s="214" t="s">
        <v>2064</v>
      </c>
      <c r="D32" s="159" t="s">
        <v>6645</v>
      </c>
      <c r="E32" s="159">
        <v>45523</v>
      </c>
      <c r="F32" s="159">
        <v>45523</v>
      </c>
      <c r="G32" s="160" t="s">
        <v>6812</v>
      </c>
      <c r="H32" s="160" t="s">
        <v>6814</v>
      </c>
      <c r="I32" s="163"/>
      <c r="J32" s="163" t="s">
        <v>6818</v>
      </c>
      <c r="K32" s="164" t="s">
        <v>197</v>
      </c>
      <c r="L32" s="159">
        <v>45525</v>
      </c>
      <c r="M32" s="163"/>
      <c r="N32" s="163"/>
      <c r="O32" s="163"/>
    </row>
    <row r="33" spans="1:15">
      <c r="A33" s="163"/>
      <c r="B33" s="188" t="s">
        <v>147</v>
      </c>
      <c r="C33" s="214" t="s">
        <v>2064</v>
      </c>
      <c r="D33" s="159" t="s">
        <v>6646</v>
      </c>
      <c r="E33" s="159">
        <v>45523</v>
      </c>
      <c r="F33" s="159">
        <v>45523</v>
      </c>
      <c r="G33" s="160" t="s">
        <v>6266</v>
      </c>
      <c r="H33" s="160" t="s">
        <v>6815</v>
      </c>
      <c r="I33" s="163"/>
      <c r="J33" s="163" t="s">
        <v>6819</v>
      </c>
      <c r="K33" s="164" t="s">
        <v>195</v>
      </c>
      <c r="L33" s="159">
        <v>45525</v>
      </c>
      <c r="M33" s="163"/>
      <c r="N33" s="163"/>
      <c r="O33" s="163"/>
    </row>
    <row r="34" spans="1:15">
      <c r="A34" s="163"/>
      <c r="B34" s="188" t="s">
        <v>147</v>
      </c>
      <c r="C34" s="214" t="s">
        <v>2064</v>
      </c>
      <c r="D34" s="159" t="s">
        <v>6647</v>
      </c>
      <c r="E34" s="159">
        <v>45523</v>
      </c>
      <c r="F34" s="159">
        <v>45523</v>
      </c>
      <c r="G34" s="160" t="s">
        <v>6812</v>
      </c>
      <c r="H34" s="160" t="s">
        <v>6814</v>
      </c>
      <c r="I34" s="163"/>
      <c r="J34" s="163" t="s">
        <v>6819</v>
      </c>
      <c r="K34" s="164" t="s">
        <v>197</v>
      </c>
      <c r="L34" s="159">
        <v>45525</v>
      </c>
      <c r="M34" s="163"/>
      <c r="N34" s="163"/>
      <c r="O34" s="163"/>
    </row>
    <row r="35" spans="1:15">
      <c r="A35" s="163"/>
      <c r="B35" s="188" t="s">
        <v>147</v>
      </c>
      <c r="C35" s="214" t="s">
        <v>2064</v>
      </c>
      <c r="D35" s="159" t="s">
        <v>6648</v>
      </c>
      <c r="E35" s="159">
        <v>45523</v>
      </c>
      <c r="F35" s="159">
        <v>45523</v>
      </c>
      <c r="G35" s="160" t="s">
        <v>6266</v>
      </c>
      <c r="H35" s="160" t="s">
        <v>6815</v>
      </c>
      <c r="I35" s="163"/>
      <c r="J35" s="163" t="s">
        <v>6820</v>
      </c>
      <c r="K35" s="164" t="s">
        <v>195</v>
      </c>
      <c r="L35" s="159">
        <v>45525</v>
      </c>
      <c r="M35" s="163"/>
      <c r="N35" s="163"/>
      <c r="O35" s="163"/>
    </row>
    <row r="36" spans="1:15">
      <c r="A36" s="163"/>
      <c r="B36" s="188" t="s">
        <v>147</v>
      </c>
      <c r="C36" s="214" t="s">
        <v>2064</v>
      </c>
      <c r="D36" s="159" t="s">
        <v>6649</v>
      </c>
      <c r="E36" s="159">
        <v>45523</v>
      </c>
      <c r="F36" s="159">
        <v>45523</v>
      </c>
      <c r="G36" s="160" t="s">
        <v>6812</v>
      </c>
      <c r="H36" s="160" t="s">
        <v>6814</v>
      </c>
      <c r="I36" s="163"/>
      <c r="J36" s="163" t="s">
        <v>6820</v>
      </c>
      <c r="K36" s="164" t="s">
        <v>197</v>
      </c>
      <c r="L36" s="159">
        <v>45525</v>
      </c>
      <c r="M36" s="163"/>
      <c r="N36" s="163"/>
      <c r="O36" s="163"/>
    </row>
    <row r="37" spans="1:15">
      <c r="A37" s="163"/>
      <c r="B37" s="188" t="s">
        <v>147</v>
      </c>
      <c r="C37" s="214" t="s">
        <v>2064</v>
      </c>
      <c r="D37" s="159" t="s">
        <v>6650</v>
      </c>
      <c r="E37" s="159">
        <v>45523</v>
      </c>
      <c r="F37" s="159">
        <v>45523</v>
      </c>
      <c r="G37" s="160" t="s">
        <v>6266</v>
      </c>
      <c r="H37" s="160" t="s">
        <v>6815</v>
      </c>
      <c r="I37" s="163"/>
      <c r="J37" s="163" t="s">
        <v>6821</v>
      </c>
      <c r="K37" s="164" t="s">
        <v>195</v>
      </c>
      <c r="L37" s="159">
        <v>45525</v>
      </c>
      <c r="M37" s="163"/>
      <c r="N37" s="163"/>
      <c r="O37" s="163"/>
    </row>
    <row r="38" spans="1:15">
      <c r="A38" s="163"/>
      <c r="B38" s="188" t="s">
        <v>147</v>
      </c>
      <c r="C38" s="214" t="s">
        <v>2064</v>
      </c>
      <c r="D38" s="159" t="s">
        <v>6651</v>
      </c>
      <c r="E38" s="159">
        <v>45523</v>
      </c>
      <c r="F38" s="159">
        <v>45523</v>
      </c>
      <c r="G38" s="160" t="s">
        <v>6812</v>
      </c>
      <c r="H38" s="160" t="s">
        <v>6814</v>
      </c>
      <c r="I38" s="163"/>
      <c r="J38" s="163" t="s">
        <v>6821</v>
      </c>
      <c r="K38" s="164" t="s">
        <v>197</v>
      </c>
      <c r="L38" s="159">
        <v>45525</v>
      </c>
      <c r="M38" s="163"/>
      <c r="N38" s="163"/>
      <c r="O38" s="163"/>
    </row>
    <row r="39" spans="1:15">
      <c r="A39" s="163"/>
      <c r="B39" s="188" t="s">
        <v>147</v>
      </c>
      <c r="C39" s="214" t="s">
        <v>2064</v>
      </c>
      <c r="D39" s="159" t="s">
        <v>6652</v>
      </c>
      <c r="E39" s="159">
        <v>45523</v>
      </c>
      <c r="F39" s="159">
        <v>45523</v>
      </c>
      <c r="G39" s="160" t="s">
        <v>6266</v>
      </c>
      <c r="H39" s="160" t="s">
        <v>6815</v>
      </c>
      <c r="I39" s="163"/>
      <c r="J39" s="163" t="s">
        <v>6697</v>
      </c>
      <c r="K39" s="164" t="s">
        <v>195</v>
      </c>
      <c r="L39" s="159">
        <v>45525</v>
      </c>
      <c r="M39" s="163"/>
      <c r="N39" s="163"/>
      <c r="O39" s="163"/>
    </row>
    <row r="40" spans="1:15">
      <c r="A40" s="163"/>
      <c r="B40" s="188" t="s">
        <v>147</v>
      </c>
      <c r="C40" s="214" t="s">
        <v>2064</v>
      </c>
      <c r="D40" s="159" t="s">
        <v>6653</v>
      </c>
      <c r="E40" s="159">
        <v>45523</v>
      </c>
      <c r="F40" s="159">
        <v>45523</v>
      </c>
      <c r="G40" s="160" t="s">
        <v>6812</v>
      </c>
      <c r="H40" s="160" t="s">
        <v>6814</v>
      </c>
      <c r="I40" s="163"/>
      <c r="J40" s="163" t="s">
        <v>6697</v>
      </c>
      <c r="K40" s="164" t="s">
        <v>197</v>
      </c>
      <c r="L40" s="159">
        <v>45525</v>
      </c>
      <c r="M40" s="163"/>
      <c r="N40" s="163"/>
      <c r="O40" s="163"/>
    </row>
    <row r="41" spans="1:15">
      <c r="A41" s="163"/>
      <c r="B41" s="188" t="s">
        <v>147</v>
      </c>
      <c r="C41" s="214" t="s">
        <v>2064</v>
      </c>
      <c r="D41" s="159" t="s">
        <v>6654</v>
      </c>
      <c r="E41" s="159">
        <v>45523</v>
      </c>
      <c r="F41" s="159">
        <v>45523</v>
      </c>
      <c r="G41" s="160" t="s">
        <v>6266</v>
      </c>
      <c r="H41" s="160" t="s">
        <v>6815</v>
      </c>
      <c r="I41" s="163"/>
      <c r="J41" s="163" t="s">
        <v>6822</v>
      </c>
      <c r="K41" s="164" t="s">
        <v>195</v>
      </c>
      <c r="L41" s="159">
        <v>45525</v>
      </c>
      <c r="M41" s="163"/>
      <c r="N41" s="163"/>
      <c r="O41" s="163"/>
    </row>
    <row r="42" spans="1:15">
      <c r="A42" s="163"/>
      <c r="B42" s="188" t="s">
        <v>147</v>
      </c>
      <c r="C42" s="214" t="s">
        <v>2064</v>
      </c>
      <c r="D42" s="159" t="s">
        <v>6655</v>
      </c>
      <c r="E42" s="159">
        <v>45523</v>
      </c>
      <c r="F42" s="159">
        <v>45523</v>
      </c>
      <c r="G42" s="160" t="s">
        <v>6812</v>
      </c>
      <c r="H42" s="160" t="s">
        <v>6814</v>
      </c>
      <c r="I42" s="163"/>
      <c r="J42" s="163" t="s">
        <v>6822</v>
      </c>
      <c r="K42" s="164" t="s">
        <v>197</v>
      </c>
      <c r="L42" s="159">
        <v>45525</v>
      </c>
      <c r="M42" s="163"/>
      <c r="N42" s="163"/>
      <c r="O42" s="163"/>
    </row>
    <row r="43" spans="1:15">
      <c r="A43" s="163"/>
      <c r="B43" s="188" t="s">
        <v>147</v>
      </c>
      <c r="C43" s="214" t="s">
        <v>1997</v>
      </c>
      <c r="D43" s="159" t="s">
        <v>6656</v>
      </c>
      <c r="E43" s="165">
        <v>45532</v>
      </c>
      <c r="F43" s="165">
        <v>45531</v>
      </c>
      <c r="G43" s="163" t="s">
        <v>6266</v>
      </c>
      <c r="H43" s="163" t="s">
        <v>6622</v>
      </c>
      <c r="I43" s="163"/>
      <c r="J43" s="163" t="s">
        <v>6853</v>
      </c>
      <c r="K43" s="164" t="s">
        <v>197</v>
      </c>
      <c r="L43" s="191">
        <v>45547</v>
      </c>
      <c r="M43" s="163"/>
      <c r="N43" s="163"/>
      <c r="O43" s="163"/>
    </row>
    <row r="44" spans="1:15">
      <c r="A44" s="163"/>
      <c r="B44" s="188" t="s">
        <v>147</v>
      </c>
      <c r="C44" s="214" t="s">
        <v>1997</v>
      </c>
      <c r="D44" s="159" t="s">
        <v>6657</v>
      </c>
      <c r="E44" s="165">
        <v>45532</v>
      </c>
      <c r="F44" s="165">
        <v>45531</v>
      </c>
      <c r="G44" s="163" t="s">
        <v>6266</v>
      </c>
      <c r="H44" s="163" t="s">
        <v>6622</v>
      </c>
      <c r="I44" s="163"/>
      <c r="J44" s="163" t="s">
        <v>6852</v>
      </c>
      <c r="K44" s="164" t="s">
        <v>195</v>
      </c>
      <c r="L44" s="191">
        <v>45547</v>
      </c>
      <c r="M44" s="163"/>
      <c r="N44" s="163"/>
      <c r="O44" s="163"/>
    </row>
    <row r="45" spans="1:15">
      <c r="A45" s="163"/>
      <c r="B45" s="188" t="s">
        <v>147</v>
      </c>
      <c r="C45" s="214" t="s">
        <v>1997</v>
      </c>
      <c r="D45" s="159" t="s">
        <v>6658</v>
      </c>
      <c r="E45" s="165">
        <v>45532</v>
      </c>
      <c r="F45" s="165">
        <v>45531</v>
      </c>
      <c r="G45" s="163" t="s">
        <v>6266</v>
      </c>
      <c r="H45" s="163" t="s">
        <v>6622</v>
      </c>
      <c r="I45" s="163"/>
      <c r="J45" s="163" t="s">
        <v>6854</v>
      </c>
      <c r="K45" s="164" t="s">
        <v>197</v>
      </c>
      <c r="L45" s="191">
        <v>45547</v>
      </c>
      <c r="M45" s="163"/>
      <c r="N45" s="163"/>
      <c r="O45" s="163"/>
    </row>
    <row r="46" spans="1:15">
      <c r="A46" s="163"/>
      <c r="B46" s="188" t="s">
        <v>147</v>
      </c>
      <c r="C46" s="214" t="s">
        <v>1997</v>
      </c>
      <c r="D46" s="159" t="s">
        <v>6659</v>
      </c>
      <c r="E46" s="165">
        <v>45532</v>
      </c>
      <c r="F46" s="165">
        <v>45531</v>
      </c>
      <c r="G46" s="163" t="s">
        <v>6266</v>
      </c>
      <c r="H46" s="163" t="s">
        <v>6622</v>
      </c>
      <c r="I46" s="163"/>
      <c r="J46" s="163" t="s">
        <v>6855</v>
      </c>
      <c r="K46" s="164" t="s">
        <v>197</v>
      </c>
      <c r="L46" s="191">
        <v>45547</v>
      </c>
      <c r="M46" s="163"/>
      <c r="N46" s="163"/>
      <c r="O46" s="163"/>
    </row>
    <row r="47" spans="1:15">
      <c r="A47" s="163"/>
      <c r="B47" s="188" t="s">
        <v>147</v>
      </c>
      <c r="C47" s="214" t="s">
        <v>1997</v>
      </c>
      <c r="D47" s="159" t="s">
        <v>6660</v>
      </c>
      <c r="E47" s="165">
        <v>45532</v>
      </c>
      <c r="F47" s="165">
        <v>45531</v>
      </c>
      <c r="G47" s="163" t="s">
        <v>6266</v>
      </c>
      <c r="H47" s="163" t="s">
        <v>6622</v>
      </c>
      <c r="I47" s="163"/>
      <c r="J47" s="163" t="s">
        <v>6856</v>
      </c>
      <c r="K47" s="164" t="s">
        <v>197</v>
      </c>
      <c r="L47" s="191">
        <v>45547</v>
      </c>
      <c r="M47" s="163"/>
      <c r="N47" s="163"/>
      <c r="O47" s="163"/>
    </row>
    <row r="48" spans="1:15">
      <c r="A48" s="163"/>
      <c r="B48" s="188" t="s">
        <v>147</v>
      </c>
      <c r="C48" s="214" t="s">
        <v>1997</v>
      </c>
      <c r="D48" s="159" t="s">
        <v>6661</v>
      </c>
      <c r="E48" s="165">
        <v>45532</v>
      </c>
      <c r="F48" s="165">
        <v>45531</v>
      </c>
      <c r="G48" s="163" t="s">
        <v>6266</v>
      </c>
      <c r="H48" s="163" t="s">
        <v>6622</v>
      </c>
      <c r="I48" s="163"/>
      <c r="J48" s="163" t="s">
        <v>6857</v>
      </c>
      <c r="K48" s="164" t="s">
        <v>195</v>
      </c>
      <c r="L48" s="191">
        <v>45547</v>
      </c>
      <c r="M48" s="163"/>
      <c r="N48" s="163"/>
      <c r="O48" s="163"/>
    </row>
    <row r="49" spans="1:15">
      <c r="A49" s="163"/>
      <c r="B49" s="188" t="s">
        <v>147</v>
      </c>
      <c r="C49" s="214" t="s">
        <v>1997</v>
      </c>
      <c r="D49" s="159" t="s">
        <v>6662</v>
      </c>
      <c r="E49" s="165">
        <v>45532</v>
      </c>
      <c r="F49" s="165">
        <v>45531</v>
      </c>
      <c r="G49" s="163" t="s">
        <v>6266</v>
      </c>
      <c r="H49" s="163" t="s">
        <v>6622</v>
      </c>
      <c r="I49" s="163"/>
      <c r="J49" s="163" t="s">
        <v>6858</v>
      </c>
      <c r="K49" s="164" t="s">
        <v>195</v>
      </c>
      <c r="L49" s="191">
        <v>45547</v>
      </c>
      <c r="M49" s="163"/>
      <c r="N49" s="163"/>
      <c r="O49" s="163"/>
    </row>
    <row r="50" spans="1:15">
      <c r="A50" s="163"/>
      <c r="B50" s="188" t="s">
        <v>147</v>
      </c>
      <c r="C50" s="214" t="s">
        <v>1997</v>
      </c>
      <c r="D50" s="159" t="s">
        <v>6663</v>
      </c>
      <c r="E50" s="165">
        <v>45532</v>
      </c>
      <c r="F50" s="165">
        <v>45531</v>
      </c>
      <c r="G50" s="163" t="s">
        <v>6266</v>
      </c>
      <c r="H50" s="163" t="s">
        <v>6622</v>
      </c>
      <c r="I50" s="163"/>
      <c r="J50" s="163" t="s">
        <v>6859</v>
      </c>
      <c r="K50" s="164" t="s">
        <v>197</v>
      </c>
      <c r="L50" s="191">
        <v>45547</v>
      </c>
      <c r="M50" s="163"/>
      <c r="N50" s="163"/>
      <c r="O50" s="163"/>
    </row>
    <row r="51" spans="1:15">
      <c r="A51" s="163"/>
      <c r="B51" s="188" t="s">
        <v>147</v>
      </c>
      <c r="C51" s="214" t="s">
        <v>1997</v>
      </c>
      <c r="D51" s="159" t="s">
        <v>6664</v>
      </c>
      <c r="E51" s="165">
        <v>45532</v>
      </c>
      <c r="F51" s="165">
        <v>45531</v>
      </c>
      <c r="G51" s="163" t="s">
        <v>6266</v>
      </c>
      <c r="H51" s="163" t="s">
        <v>6622</v>
      </c>
      <c r="I51" s="163"/>
      <c r="J51" s="163" t="s">
        <v>6860</v>
      </c>
      <c r="K51" s="164" t="s">
        <v>195</v>
      </c>
      <c r="L51" s="191">
        <v>45547</v>
      </c>
      <c r="M51" s="163"/>
      <c r="N51" s="163"/>
      <c r="O51" s="163"/>
    </row>
    <row r="52" spans="1:15">
      <c r="A52" s="163"/>
      <c r="B52" s="188" t="s">
        <v>147</v>
      </c>
      <c r="C52" s="214" t="s">
        <v>1997</v>
      </c>
      <c r="D52" s="159" t="s">
        <v>6665</v>
      </c>
      <c r="E52" s="165">
        <v>45532</v>
      </c>
      <c r="F52" s="165">
        <v>45531</v>
      </c>
      <c r="G52" s="163" t="s">
        <v>6266</v>
      </c>
      <c r="H52" s="163" t="s">
        <v>6622</v>
      </c>
      <c r="I52" s="163"/>
      <c r="J52" s="163" t="s">
        <v>6861</v>
      </c>
      <c r="K52" s="164" t="s">
        <v>195</v>
      </c>
      <c r="L52" s="191">
        <v>45547</v>
      </c>
      <c r="M52" s="163"/>
      <c r="N52" s="163"/>
      <c r="O52" s="163"/>
    </row>
    <row r="53" spans="1:15">
      <c r="A53" s="163"/>
      <c r="B53" s="188" t="s">
        <v>147</v>
      </c>
      <c r="C53" s="214" t="s">
        <v>1997</v>
      </c>
      <c r="D53" s="159" t="s">
        <v>6666</v>
      </c>
      <c r="E53" s="165">
        <v>45532</v>
      </c>
      <c r="F53" s="165">
        <v>45531</v>
      </c>
      <c r="G53" s="163" t="s">
        <v>6266</v>
      </c>
      <c r="H53" s="163" t="s">
        <v>6622</v>
      </c>
      <c r="I53" s="163"/>
      <c r="J53" s="163" t="s">
        <v>6862</v>
      </c>
      <c r="K53" s="164" t="s">
        <v>195</v>
      </c>
      <c r="L53" s="191">
        <v>45547</v>
      </c>
      <c r="M53" s="163"/>
      <c r="N53" s="163"/>
      <c r="O53" s="163"/>
    </row>
    <row r="54" spans="1:15">
      <c r="A54" s="163"/>
      <c r="B54" s="188" t="s">
        <v>147</v>
      </c>
      <c r="C54" s="214" t="s">
        <v>1997</v>
      </c>
      <c r="D54" s="159" t="s">
        <v>6667</v>
      </c>
      <c r="E54" s="165"/>
      <c r="F54" s="165"/>
      <c r="G54" s="163"/>
      <c r="H54" s="163"/>
      <c r="I54" s="163"/>
      <c r="J54" s="163"/>
      <c r="K54" s="164"/>
      <c r="L54" s="165"/>
      <c r="M54" s="163"/>
      <c r="N54" s="163"/>
      <c r="O54" s="163"/>
    </row>
    <row r="55" spans="1:15">
      <c r="A55" s="163"/>
      <c r="B55" s="188" t="s">
        <v>147</v>
      </c>
      <c r="C55" s="214" t="s">
        <v>1997</v>
      </c>
      <c r="D55" s="159" t="s">
        <v>6668</v>
      </c>
      <c r="E55" s="165">
        <v>45532</v>
      </c>
      <c r="F55" s="165">
        <v>45531</v>
      </c>
      <c r="G55" s="163" t="s">
        <v>6266</v>
      </c>
      <c r="H55" s="163" t="s">
        <v>6622</v>
      </c>
      <c r="I55" s="163"/>
      <c r="J55" s="163" t="s">
        <v>6863</v>
      </c>
      <c r="K55" s="164" t="s">
        <v>197</v>
      </c>
      <c r="L55" s="165">
        <v>45547</v>
      </c>
      <c r="M55" s="163"/>
      <c r="N55" s="163"/>
      <c r="O55" s="163"/>
    </row>
    <row r="56" spans="1:15">
      <c r="A56" s="163"/>
      <c r="B56" s="188" t="s">
        <v>147</v>
      </c>
      <c r="C56" s="214" t="s">
        <v>1997</v>
      </c>
      <c r="D56" s="159" t="s">
        <v>6669</v>
      </c>
      <c r="E56" s="165">
        <v>45532</v>
      </c>
      <c r="F56" s="165">
        <v>45531</v>
      </c>
      <c r="G56" s="163" t="s">
        <v>6266</v>
      </c>
      <c r="H56" s="163" t="s">
        <v>6622</v>
      </c>
      <c r="I56" s="163"/>
      <c r="J56" s="163" t="s">
        <v>6864</v>
      </c>
      <c r="K56" s="164" t="s">
        <v>195</v>
      </c>
      <c r="L56" s="165">
        <v>45547</v>
      </c>
      <c r="M56" s="163"/>
      <c r="N56" s="163"/>
      <c r="O56" s="163"/>
    </row>
    <row r="57" spans="1:15">
      <c r="A57" s="163"/>
      <c r="B57" s="188" t="s">
        <v>147</v>
      </c>
      <c r="C57" s="214" t="s">
        <v>1997</v>
      </c>
      <c r="D57" s="159" t="s">
        <v>6670</v>
      </c>
      <c r="E57" s="165">
        <v>45532</v>
      </c>
      <c r="F57" s="165">
        <v>45531</v>
      </c>
      <c r="G57" s="163" t="s">
        <v>6266</v>
      </c>
      <c r="H57" s="163" t="s">
        <v>6622</v>
      </c>
      <c r="I57" s="163"/>
      <c r="J57" s="163" t="s">
        <v>6865</v>
      </c>
      <c r="K57" s="164" t="s">
        <v>195</v>
      </c>
      <c r="L57" s="165">
        <v>45547</v>
      </c>
      <c r="M57" s="163"/>
      <c r="N57" s="163"/>
      <c r="O57" s="163"/>
    </row>
    <row r="58" spans="1:15">
      <c r="A58" s="163"/>
      <c r="B58" s="188" t="s">
        <v>147</v>
      </c>
      <c r="C58" s="214" t="s">
        <v>153</v>
      </c>
      <c r="D58" s="159" t="s">
        <v>6671</v>
      </c>
      <c r="E58" s="165">
        <v>45532</v>
      </c>
      <c r="F58" s="165">
        <v>45531</v>
      </c>
      <c r="G58" s="163" t="s">
        <v>6266</v>
      </c>
      <c r="H58" s="163" t="s">
        <v>6622</v>
      </c>
      <c r="I58" s="163"/>
      <c r="J58" s="163" t="s">
        <v>6866</v>
      </c>
      <c r="K58" s="164" t="s">
        <v>195</v>
      </c>
      <c r="L58" s="165">
        <v>45547</v>
      </c>
      <c r="M58" s="163"/>
      <c r="N58" s="163"/>
      <c r="O58" s="163"/>
    </row>
    <row r="59" spans="1:15">
      <c r="A59" s="163"/>
      <c r="B59" s="188" t="s">
        <v>147</v>
      </c>
      <c r="C59" s="214" t="s">
        <v>154</v>
      </c>
      <c r="D59" s="159" t="s">
        <v>6672</v>
      </c>
      <c r="E59" s="165">
        <v>45532</v>
      </c>
      <c r="F59" s="165">
        <v>45531</v>
      </c>
      <c r="G59" s="163" t="s">
        <v>6266</v>
      </c>
      <c r="H59" s="163" t="s">
        <v>6622</v>
      </c>
      <c r="I59" s="163"/>
      <c r="J59" s="163" t="s">
        <v>6867</v>
      </c>
      <c r="K59" s="164" t="s">
        <v>195</v>
      </c>
      <c r="L59" s="165">
        <v>45547</v>
      </c>
      <c r="M59" s="163"/>
      <c r="N59" s="163"/>
      <c r="O59" s="163"/>
    </row>
    <row r="60" spans="1:15">
      <c r="A60" s="163"/>
      <c r="B60" s="188" t="s">
        <v>147</v>
      </c>
      <c r="C60" s="214" t="s">
        <v>154</v>
      </c>
      <c r="D60" s="159" t="s">
        <v>6673</v>
      </c>
      <c r="E60" s="165">
        <v>45532</v>
      </c>
      <c r="F60" s="165">
        <v>45531</v>
      </c>
      <c r="G60" s="163" t="s">
        <v>6266</v>
      </c>
      <c r="H60" s="163" t="s">
        <v>6622</v>
      </c>
      <c r="I60" s="163"/>
      <c r="J60" s="163" t="s">
        <v>6868</v>
      </c>
      <c r="K60" s="164" t="s">
        <v>195</v>
      </c>
      <c r="L60" s="165">
        <v>45547</v>
      </c>
      <c r="M60" s="163"/>
      <c r="N60" s="163"/>
      <c r="O60" s="163"/>
    </row>
    <row r="61" spans="1:15">
      <c r="A61" s="163"/>
      <c r="B61" s="188" t="s">
        <v>147</v>
      </c>
      <c r="C61" s="214" t="s">
        <v>154</v>
      </c>
      <c r="D61" s="159" t="s">
        <v>6674</v>
      </c>
      <c r="E61" s="165">
        <v>45532</v>
      </c>
      <c r="F61" s="165">
        <v>45531</v>
      </c>
      <c r="G61" s="163" t="s">
        <v>6266</v>
      </c>
      <c r="H61" s="163" t="s">
        <v>6622</v>
      </c>
      <c r="I61" s="163"/>
      <c r="J61" s="163" t="s">
        <v>6869</v>
      </c>
      <c r="K61" s="164" t="s">
        <v>195</v>
      </c>
      <c r="L61" s="165">
        <v>45547</v>
      </c>
      <c r="M61" s="163"/>
      <c r="N61" s="163"/>
      <c r="O61" s="163"/>
    </row>
    <row r="62" spans="1:15">
      <c r="A62" s="163"/>
      <c r="B62" s="188" t="s">
        <v>147</v>
      </c>
      <c r="C62" s="214" t="s">
        <v>154</v>
      </c>
      <c r="D62" s="159" t="s">
        <v>6675</v>
      </c>
      <c r="E62" s="165">
        <v>45532</v>
      </c>
      <c r="F62" s="165">
        <v>45531</v>
      </c>
      <c r="G62" s="163" t="s">
        <v>6266</v>
      </c>
      <c r="H62" s="163" t="s">
        <v>6622</v>
      </c>
      <c r="I62" s="163"/>
      <c r="J62" s="163" t="s">
        <v>6870</v>
      </c>
      <c r="K62" s="164" t="s">
        <v>195</v>
      </c>
      <c r="L62" s="165">
        <v>45547</v>
      </c>
      <c r="M62" s="163"/>
      <c r="N62" s="163"/>
      <c r="O62" s="163"/>
    </row>
    <row r="63" spans="1:15">
      <c r="A63" s="163"/>
      <c r="B63" s="188" t="s">
        <v>147</v>
      </c>
      <c r="C63" s="214" t="s">
        <v>154</v>
      </c>
      <c r="D63" s="159" t="s">
        <v>6676</v>
      </c>
      <c r="E63" s="165">
        <v>45532</v>
      </c>
      <c r="F63" s="165">
        <v>45531</v>
      </c>
      <c r="G63" s="163" t="s">
        <v>6266</v>
      </c>
      <c r="H63" s="163" t="s">
        <v>6622</v>
      </c>
      <c r="I63" s="163"/>
      <c r="J63" s="163" t="s">
        <v>6871</v>
      </c>
      <c r="K63" s="164" t="s">
        <v>195</v>
      </c>
      <c r="L63" s="165">
        <v>45547</v>
      </c>
      <c r="M63" s="163"/>
      <c r="N63" s="163"/>
      <c r="O63" s="163"/>
    </row>
    <row r="64" spans="1:15">
      <c r="A64" s="163"/>
      <c r="B64" s="188" t="s">
        <v>147</v>
      </c>
      <c r="C64" s="214" t="s">
        <v>154</v>
      </c>
      <c r="D64" s="159" t="s">
        <v>6677</v>
      </c>
      <c r="E64" s="165">
        <v>45532</v>
      </c>
      <c r="F64" s="165">
        <v>45531</v>
      </c>
      <c r="G64" s="163" t="s">
        <v>6266</v>
      </c>
      <c r="H64" s="163" t="s">
        <v>6622</v>
      </c>
      <c r="I64" s="163"/>
      <c r="J64" s="163" t="s">
        <v>6872</v>
      </c>
      <c r="K64" s="164" t="s">
        <v>195</v>
      </c>
      <c r="L64" s="165">
        <v>45547</v>
      </c>
      <c r="M64" s="163"/>
      <c r="N64" s="163"/>
      <c r="O64" s="163"/>
    </row>
    <row r="65" spans="1:15">
      <c r="A65" s="163"/>
      <c r="B65" s="188" t="s">
        <v>147</v>
      </c>
      <c r="C65" s="214" t="s">
        <v>154</v>
      </c>
      <c r="D65" s="159" t="s">
        <v>6678</v>
      </c>
      <c r="E65" s="165">
        <v>45532</v>
      </c>
      <c r="F65" s="165">
        <v>45531</v>
      </c>
      <c r="G65" s="163" t="s">
        <v>6266</v>
      </c>
      <c r="H65" s="163" t="s">
        <v>6622</v>
      </c>
      <c r="I65" s="163"/>
      <c r="J65" s="163" t="s">
        <v>6873</v>
      </c>
      <c r="K65" s="164" t="s">
        <v>195</v>
      </c>
      <c r="L65" s="165">
        <v>45547</v>
      </c>
      <c r="M65" s="163"/>
      <c r="N65" s="163"/>
      <c r="O65" s="163"/>
    </row>
    <row r="66" spans="1:15">
      <c r="A66" s="163"/>
      <c r="B66" s="188" t="s">
        <v>147</v>
      </c>
      <c r="C66" s="214" t="s">
        <v>154</v>
      </c>
      <c r="D66" s="159" t="s">
        <v>6679</v>
      </c>
      <c r="E66" s="165">
        <v>45532</v>
      </c>
      <c r="F66" s="165">
        <v>45531</v>
      </c>
      <c r="G66" s="163" t="s">
        <v>6266</v>
      </c>
      <c r="H66" s="163" t="s">
        <v>6622</v>
      </c>
      <c r="I66" s="163"/>
      <c r="J66" s="163" t="s">
        <v>6874</v>
      </c>
      <c r="K66" s="164" t="s">
        <v>195</v>
      </c>
      <c r="L66" s="165">
        <v>45547</v>
      </c>
      <c r="M66" s="163"/>
      <c r="N66" s="163"/>
      <c r="O66" s="163"/>
    </row>
    <row r="67" spans="1:15">
      <c r="A67" s="163"/>
      <c r="B67" s="188" t="s">
        <v>147</v>
      </c>
      <c r="C67" s="214" t="s">
        <v>154</v>
      </c>
      <c r="D67" s="159" t="s">
        <v>6680</v>
      </c>
      <c r="E67" s="165">
        <v>45532</v>
      </c>
      <c r="F67" s="165">
        <v>45531</v>
      </c>
      <c r="G67" s="163" t="s">
        <v>6266</v>
      </c>
      <c r="H67" s="163" t="s">
        <v>6622</v>
      </c>
      <c r="I67" s="163"/>
      <c r="J67" s="163" t="s">
        <v>6875</v>
      </c>
      <c r="K67" s="164" t="s">
        <v>195</v>
      </c>
      <c r="L67" s="165">
        <v>45547</v>
      </c>
      <c r="M67" s="163"/>
      <c r="N67" s="163"/>
      <c r="O67" s="163"/>
    </row>
    <row r="68" spans="1:15">
      <c r="A68" s="163"/>
      <c r="B68" s="188" t="s">
        <v>147</v>
      </c>
      <c r="C68" s="214" t="s">
        <v>154</v>
      </c>
      <c r="D68" s="159" t="s">
        <v>6681</v>
      </c>
      <c r="E68" s="165">
        <v>45532</v>
      </c>
      <c r="F68" s="165">
        <v>45531</v>
      </c>
      <c r="G68" s="163" t="s">
        <v>6266</v>
      </c>
      <c r="H68" s="163" t="s">
        <v>6622</v>
      </c>
      <c r="I68" s="163"/>
      <c r="J68" s="163" t="s">
        <v>6876</v>
      </c>
      <c r="K68" s="164" t="s">
        <v>195</v>
      </c>
      <c r="L68" s="165">
        <v>45547</v>
      </c>
      <c r="M68" s="163"/>
      <c r="N68" s="163"/>
      <c r="O68" s="163"/>
    </row>
    <row r="69" spans="1:15">
      <c r="A69" s="163"/>
      <c r="B69" s="188" t="s">
        <v>147</v>
      </c>
      <c r="C69" s="214" t="s">
        <v>154</v>
      </c>
      <c r="D69" s="159" t="s">
        <v>6682</v>
      </c>
      <c r="E69" s="165">
        <v>45532</v>
      </c>
      <c r="F69" s="165">
        <v>45531</v>
      </c>
      <c r="G69" s="163" t="s">
        <v>6266</v>
      </c>
      <c r="H69" s="163" t="s">
        <v>6622</v>
      </c>
      <c r="I69" s="163"/>
      <c r="J69" s="163" t="s">
        <v>6877</v>
      </c>
      <c r="K69" s="164" t="s">
        <v>195</v>
      </c>
      <c r="L69" s="165">
        <v>45547</v>
      </c>
      <c r="M69" s="163"/>
      <c r="N69" s="163"/>
      <c r="O69" s="163"/>
    </row>
    <row r="70" spans="1:15">
      <c r="A70" s="163"/>
      <c r="B70" s="188" t="s">
        <v>147</v>
      </c>
      <c r="C70" s="214" t="s">
        <v>154</v>
      </c>
      <c r="D70" s="159" t="s">
        <v>6683</v>
      </c>
      <c r="E70" s="165">
        <v>45532</v>
      </c>
      <c r="F70" s="165">
        <v>45531</v>
      </c>
      <c r="G70" s="163" t="s">
        <v>6266</v>
      </c>
      <c r="H70" s="163" t="s">
        <v>6622</v>
      </c>
      <c r="I70" s="163"/>
      <c r="J70" s="163" t="s">
        <v>6878</v>
      </c>
      <c r="K70" s="164" t="s">
        <v>195</v>
      </c>
      <c r="L70" s="165">
        <v>45547</v>
      </c>
      <c r="M70" s="163"/>
      <c r="N70" s="163"/>
      <c r="O70" s="163"/>
    </row>
    <row r="71" spans="1:15">
      <c r="A71" s="163"/>
      <c r="B71" s="188" t="s">
        <v>147</v>
      </c>
      <c r="C71" s="214" t="s">
        <v>154</v>
      </c>
      <c r="D71" s="159" t="s">
        <v>6684</v>
      </c>
      <c r="E71" s="165">
        <v>45532</v>
      </c>
      <c r="F71" s="165">
        <v>45531</v>
      </c>
      <c r="G71" s="163" t="s">
        <v>6266</v>
      </c>
      <c r="H71" s="163" t="s">
        <v>6622</v>
      </c>
      <c r="I71" s="163"/>
      <c r="J71" s="163" t="s">
        <v>6879</v>
      </c>
      <c r="K71" s="164" t="s">
        <v>195</v>
      </c>
      <c r="L71" s="165">
        <v>45547</v>
      </c>
      <c r="M71" s="163"/>
      <c r="N71" s="163"/>
      <c r="O71" s="163"/>
    </row>
    <row r="72" spans="1:15">
      <c r="A72" s="163"/>
      <c r="B72" s="188" t="s">
        <v>147</v>
      </c>
      <c r="C72" s="214" t="s">
        <v>154</v>
      </c>
      <c r="D72" s="159" t="s">
        <v>6685</v>
      </c>
      <c r="E72" s="165">
        <v>45532</v>
      </c>
      <c r="F72" s="165">
        <v>45531</v>
      </c>
      <c r="G72" s="163" t="s">
        <v>6266</v>
      </c>
      <c r="H72" s="163" t="s">
        <v>6622</v>
      </c>
      <c r="I72" s="163"/>
      <c r="J72" s="163" t="s">
        <v>6880</v>
      </c>
      <c r="K72" s="164" t="s">
        <v>195</v>
      </c>
      <c r="L72" s="165">
        <v>45547</v>
      </c>
      <c r="M72" s="163"/>
      <c r="N72" s="163"/>
      <c r="O72" s="163"/>
    </row>
    <row r="73" spans="1:15">
      <c r="A73" s="163"/>
      <c r="B73" s="188" t="s">
        <v>147</v>
      </c>
      <c r="C73" s="214" t="s">
        <v>154</v>
      </c>
      <c r="D73" s="159" t="s">
        <v>6686</v>
      </c>
      <c r="E73" s="165">
        <v>45532</v>
      </c>
      <c r="F73" s="165">
        <v>45531</v>
      </c>
      <c r="G73" s="163" t="s">
        <v>6266</v>
      </c>
      <c r="H73" s="163" t="s">
        <v>6622</v>
      </c>
      <c r="I73" s="163"/>
      <c r="J73" s="163" t="s">
        <v>6881</v>
      </c>
      <c r="K73" s="164" t="s">
        <v>195</v>
      </c>
      <c r="L73" s="165">
        <v>45547</v>
      </c>
      <c r="M73" s="163"/>
      <c r="N73" s="163"/>
      <c r="O73" s="163"/>
    </row>
    <row r="74" spans="1:15">
      <c r="A74" s="163"/>
      <c r="B74" s="188" t="s">
        <v>147</v>
      </c>
      <c r="C74" s="214" t="s">
        <v>154</v>
      </c>
      <c r="D74" s="159" t="s">
        <v>6687</v>
      </c>
      <c r="E74" s="165">
        <v>45532</v>
      </c>
      <c r="F74" s="165">
        <v>45531</v>
      </c>
      <c r="G74" s="163" t="s">
        <v>6266</v>
      </c>
      <c r="H74" s="163" t="s">
        <v>6622</v>
      </c>
      <c r="I74" s="163"/>
      <c r="J74" s="163" t="s">
        <v>6882</v>
      </c>
      <c r="K74" s="164" t="s">
        <v>195</v>
      </c>
      <c r="L74" s="165">
        <v>45547</v>
      </c>
      <c r="M74" s="163"/>
      <c r="N74" s="163"/>
      <c r="O74" s="163"/>
    </row>
    <row r="75" spans="1:15">
      <c r="A75" s="163"/>
      <c r="B75" s="188" t="s">
        <v>147</v>
      </c>
      <c r="C75" s="214" t="s">
        <v>2292</v>
      </c>
      <c r="D75" s="159" t="s">
        <v>6688</v>
      </c>
      <c r="E75" s="165">
        <v>45533</v>
      </c>
      <c r="F75" s="165">
        <v>45533</v>
      </c>
      <c r="G75" s="163" t="s">
        <v>6980</v>
      </c>
      <c r="H75" s="163" t="s">
        <v>6981</v>
      </c>
      <c r="I75" s="163"/>
      <c r="J75" s="163" t="s">
        <v>6982</v>
      </c>
      <c r="K75" s="164" t="s">
        <v>197</v>
      </c>
      <c r="L75" s="165">
        <v>45547</v>
      </c>
      <c r="M75" s="163"/>
      <c r="N75" s="163"/>
      <c r="O75" s="163"/>
    </row>
    <row r="76" spans="1:15">
      <c r="A76" s="163"/>
      <c r="B76" s="188" t="s">
        <v>147</v>
      </c>
      <c r="C76" s="214" t="s">
        <v>2292</v>
      </c>
      <c r="D76" s="159" t="s">
        <v>6689</v>
      </c>
      <c r="E76" s="165">
        <v>45533</v>
      </c>
      <c r="F76" s="165">
        <v>45533</v>
      </c>
      <c r="G76" s="163" t="s">
        <v>6980</v>
      </c>
      <c r="H76" s="163" t="s">
        <v>6981</v>
      </c>
      <c r="I76" s="163"/>
      <c r="J76" s="163" t="s">
        <v>6983</v>
      </c>
      <c r="K76" s="164" t="s">
        <v>195</v>
      </c>
      <c r="L76" s="165">
        <v>45547</v>
      </c>
      <c r="M76" s="163"/>
      <c r="N76" s="163"/>
      <c r="O76" s="163"/>
    </row>
    <row r="77" spans="1:15">
      <c r="A77" s="163"/>
      <c r="B77" s="188" t="s">
        <v>147</v>
      </c>
      <c r="C77" s="214" t="s">
        <v>2292</v>
      </c>
      <c r="D77" s="159" t="s">
        <v>6690</v>
      </c>
      <c r="E77" s="165">
        <v>45533</v>
      </c>
      <c r="F77" s="165">
        <v>45533</v>
      </c>
      <c r="G77" s="163" t="s">
        <v>6980</v>
      </c>
      <c r="H77" s="163" t="s">
        <v>6981</v>
      </c>
      <c r="I77" s="163"/>
      <c r="J77" s="163" t="s">
        <v>6984</v>
      </c>
      <c r="K77" s="164" t="s">
        <v>195</v>
      </c>
      <c r="L77" s="165">
        <v>45547</v>
      </c>
      <c r="M77" s="163"/>
      <c r="N77" s="163"/>
      <c r="O77" s="163"/>
    </row>
    <row r="78" spans="1:15">
      <c r="A78" s="163"/>
      <c r="B78" s="188" t="s">
        <v>147</v>
      </c>
      <c r="C78" s="214" t="s">
        <v>2292</v>
      </c>
      <c r="D78" s="159" t="s">
        <v>6691</v>
      </c>
      <c r="E78" s="165">
        <v>45533</v>
      </c>
      <c r="F78" s="165">
        <v>45533</v>
      </c>
      <c r="G78" s="163" t="s">
        <v>6980</v>
      </c>
      <c r="H78" s="163" t="s">
        <v>6981</v>
      </c>
      <c r="I78" s="163"/>
      <c r="J78" s="163" t="s">
        <v>6985</v>
      </c>
      <c r="K78" s="164" t="s">
        <v>195</v>
      </c>
      <c r="L78" s="165">
        <v>45547</v>
      </c>
      <c r="M78" s="163"/>
      <c r="N78" s="163"/>
      <c r="O78" s="163"/>
    </row>
    <row r="79" spans="1:15">
      <c r="A79" s="163"/>
      <c r="B79" s="188" t="s">
        <v>147</v>
      </c>
      <c r="C79" s="214" t="s">
        <v>2292</v>
      </c>
      <c r="D79" s="159" t="s">
        <v>6692</v>
      </c>
      <c r="E79" s="165">
        <v>45533</v>
      </c>
      <c r="F79" s="165">
        <v>45533</v>
      </c>
      <c r="G79" s="163" t="s">
        <v>6980</v>
      </c>
      <c r="H79" s="163" t="s">
        <v>6981</v>
      </c>
      <c r="I79" s="163"/>
      <c r="J79" s="163" t="s">
        <v>6986</v>
      </c>
      <c r="K79" s="164" t="s">
        <v>197</v>
      </c>
      <c r="L79" s="165">
        <v>45547</v>
      </c>
      <c r="M79" s="163"/>
      <c r="N79" s="163"/>
      <c r="O79" s="163"/>
    </row>
    <row r="80" spans="1:15">
      <c r="A80" s="163"/>
      <c r="B80" s="188" t="s">
        <v>147</v>
      </c>
      <c r="C80" s="214" t="s">
        <v>2292</v>
      </c>
      <c r="D80" s="159" t="s">
        <v>6693</v>
      </c>
      <c r="E80" s="165">
        <v>45533</v>
      </c>
      <c r="F80" s="165">
        <v>45533</v>
      </c>
      <c r="G80" s="163" t="s">
        <v>6980</v>
      </c>
      <c r="H80" s="163" t="s">
        <v>6981</v>
      </c>
      <c r="I80" s="163"/>
      <c r="J80" s="163" t="s">
        <v>6987</v>
      </c>
      <c r="K80" s="164" t="s">
        <v>195</v>
      </c>
      <c r="L80" s="165">
        <v>45547</v>
      </c>
      <c r="M80" s="163"/>
      <c r="N80" s="163"/>
      <c r="O80" s="163"/>
    </row>
    <row r="81" spans="1:15">
      <c r="A81" s="163"/>
      <c r="B81" s="188" t="s">
        <v>147</v>
      </c>
      <c r="C81" s="214" t="s">
        <v>2292</v>
      </c>
      <c r="D81" s="159" t="s">
        <v>6694</v>
      </c>
      <c r="E81" s="165">
        <v>45533</v>
      </c>
      <c r="F81" s="165">
        <v>45533</v>
      </c>
      <c r="G81" s="163" t="s">
        <v>6980</v>
      </c>
      <c r="H81" s="163" t="s">
        <v>6981</v>
      </c>
      <c r="I81" s="163"/>
      <c r="J81" s="163" t="s">
        <v>6988</v>
      </c>
      <c r="K81" s="164" t="s">
        <v>195</v>
      </c>
      <c r="L81" s="165">
        <v>45547</v>
      </c>
      <c r="M81" s="163"/>
      <c r="N81" s="163"/>
      <c r="O81" s="163"/>
    </row>
    <row r="82" spans="1:15">
      <c r="A82" s="163"/>
      <c r="B82" s="188" t="s">
        <v>147</v>
      </c>
      <c r="C82" s="214" t="s">
        <v>2292</v>
      </c>
      <c r="D82" s="159" t="s">
        <v>6695</v>
      </c>
      <c r="E82" s="165">
        <v>45533</v>
      </c>
      <c r="F82" s="165">
        <v>45533</v>
      </c>
      <c r="G82" s="163" t="s">
        <v>6980</v>
      </c>
      <c r="H82" s="163" t="s">
        <v>6981</v>
      </c>
      <c r="I82" s="163"/>
      <c r="J82" s="163" t="s">
        <v>6989</v>
      </c>
      <c r="K82" s="164" t="s">
        <v>195</v>
      </c>
      <c r="L82" s="165">
        <v>45547</v>
      </c>
      <c r="M82" s="163"/>
      <c r="N82" s="163"/>
      <c r="O82" s="163"/>
    </row>
    <row r="83" spans="1:15">
      <c r="A83" s="163"/>
      <c r="B83" s="188" t="s">
        <v>147</v>
      </c>
      <c r="C83" s="214" t="s">
        <v>2292</v>
      </c>
      <c r="D83" s="159" t="s">
        <v>6900</v>
      </c>
      <c r="E83" s="165">
        <v>45533</v>
      </c>
      <c r="F83" s="165">
        <v>45533</v>
      </c>
      <c r="G83" s="163" t="s">
        <v>6980</v>
      </c>
      <c r="H83" s="163" t="s">
        <v>6981</v>
      </c>
      <c r="I83" s="163"/>
      <c r="J83" s="163" t="s">
        <v>6990</v>
      </c>
      <c r="K83" s="164" t="s">
        <v>197</v>
      </c>
      <c r="L83" s="165">
        <v>45547</v>
      </c>
      <c r="M83" s="163"/>
      <c r="N83" s="163"/>
      <c r="O83" s="163"/>
    </row>
    <row r="84" spans="1:15">
      <c r="A84" s="163"/>
      <c r="B84" s="188" t="s">
        <v>147</v>
      </c>
      <c r="C84" s="214" t="s">
        <v>2292</v>
      </c>
      <c r="D84" s="159" t="s">
        <v>6901</v>
      </c>
      <c r="E84" s="165">
        <v>45533</v>
      </c>
      <c r="F84" s="165">
        <v>45533</v>
      </c>
      <c r="G84" s="163" t="s">
        <v>6980</v>
      </c>
      <c r="H84" s="163" t="s">
        <v>6981</v>
      </c>
      <c r="I84" s="163"/>
      <c r="J84" s="163" t="s">
        <v>6991</v>
      </c>
      <c r="K84" s="164" t="s">
        <v>195</v>
      </c>
      <c r="L84" s="165">
        <v>45547</v>
      </c>
      <c r="M84" s="163"/>
      <c r="N84" s="163"/>
      <c r="O84" s="163"/>
    </row>
    <row r="85" spans="1:15">
      <c r="A85" s="163"/>
      <c r="B85" s="188" t="s">
        <v>147</v>
      </c>
      <c r="C85" s="214" t="s">
        <v>2292</v>
      </c>
      <c r="D85" s="159" t="s">
        <v>6902</v>
      </c>
      <c r="E85" s="165">
        <v>45533</v>
      </c>
      <c r="F85" s="165">
        <v>45533</v>
      </c>
      <c r="G85" s="163" t="s">
        <v>6980</v>
      </c>
      <c r="H85" s="163" t="s">
        <v>6981</v>
      </c>
      <c r="I85" s="163"/>
      <c r="J85" s="163" t="s">
        <v>6992</v>
      </c>
      <c r="K85" s="164" t="s">
        <v>195</v>
      </c>
      <c r="L85" s="165">
        <v>45547</v>
      </c>
      <c r="M85" s="163"/>
      <c r="N85" s="163"/>
      <c r="O85" s="163"/>
    </row>
    <row r="86" spans="1:15">
      <c r="A86" s="163"/>
      <c r="B86" s="188" t="s">
        <v>147</v>
      </c>
      <c r="C86" s="214" t="s">
        <v>2292</v>
      </c>
      <c r="D86" s="159" t="s">
        <v>6903</v>
      </c>
      <c r="E86" s="165">
        <v>45533</v>
      </c>
      <c r="F86" s="165">
        <v>45533</v>
      </c>
      <c r="G86" s="163" t="s">
        <v>6980</v>
      </c>
      <c r="H86" s="163" t="s">
        <v>6981</v>
      </c>
      <c r="I86" s="163"/>
      <c r="J86" s="163" t="s">
        <v>6993</v>
      </c>
      <c r="K86" s="164" t="s">
        <v>195</v>
      </c>
      <c r="L86" s="165">
        <v>45547</v>
      </c>
      <c r="M86" s="163"/>
      <c r="N86" s="163"/>
      <c r="O86" s="163"/>
    </row>
    <row r="87" spans="1:15">
      <c r="A87" s="163"/>
      <c r="B87" s="188" t="s">
        <v>147</v>
      </c>
      <c r="C87" s="214" t="s">
        <v>2292</v>
      </c>
      <c r="D87" s="159" t="s">
        <v>6904</v>
      </c>
      <c r="E87" s="165">
        <v>45533</v>
      </c>
      <c r="F87" s="165">
        <v>45533</v>
      </c>
      <c r="G87" s="163" t="s">
        <v>6980</v>
      </c>
      <c r="H87" s="163" t="s">
        <v>6981</v>
      </c>
      <c r="I87" s="163"/>
      <c r="J87" s="163" t="s">
        <v>6994</v>
      </c>
      <c r="K87" s="164" t="s">
        <v>197</v>
      </c>
      <c r="L87" s="165">
        <v>45547</v>
      </c>
      <c r="M87" s="163"/>
      <c r="N87" s="163"/>
      <c r="O87" s="163"/>
    </row>
    <row r="88" spans="1:15">
      <c r="A88" s="163"/>
      <c r="B88" s="188" t="s">
        <v>147</v>
      </c>
      <c r="C88" s="214" t="s">
        <v>2292</v>
      </c>
      <c r="D88" s="159" t="s">
        <v>6905</v>
      </c>
      <c r="E88" s="165">
        <v>45533</v>
      </c>
      <c r="F88" s="165">
        <v>45533</v>
      </c>
      <c r="G88" s="163" t="s">
        <v>6980</v>
      </c>
      <c r="H88" s="163" t="s">
        <v>6981</v>
      </c>
      <c r="I88" s="163"/>
      <c r="J88" s="163" t="s">
        <v>6995</v>
      </c>
      <c r="K88" s="164" t="s">
        <v>197</v>
      </c>
      <c r="L88" s="165">
        <v>45547</v>
      </c>
      <c r="M88" s="163"/>
      <c r="N88" s="163"/>
      <c r="O88" s="163"/>
    </row>
    <row r="89" spans="1:15">
      <c r="A89" s="163"/>
      <c r="B89" s="188" t="s">
        <v>147</v>
      </c>
      <c r="C89" s="214" t="s">
        <v>2292</v>
      </c>
      <c r="D89" s="159" t="s">
        <v>6906</v>
      </c>
      <c r="E89" s="165">
        <v>45533</v>
      </c>
      <c r="F89" s="165">
        <v>45533</v>
      </c>
      <c r="G89" s="163" t="s">
        <v>6980</v>
      </c>
      <c r="H89" s="163" t="s">
        <v>6981</v>
      </c>
      <c r="I89" s="163"/>
      <c r="J89" s="163" t="s">
        <v>6996</v>
      </c>
      <c r="K89" s="164" t="s">
        <v>197</v>
      </c>
      <c r="L89" s="165">
        <v>45547</v>
      </c>
      <c r="M89" s="163"/>
      <c r="N89" s="163"/>
      <c r="O89" s="163"/>
    </row>
    <row r="90" spans="1:15">
      <c r="A90" s="163"/>
      <c r="B90" s="188" t="s">
        <v>147</v>
      </c>
      <c r="C90" s="214" t="s">
        <v>2292</v>
      </c>
      <c r="D90" s="159" t="s">
        <v>6907</v>
      </c>
      <c r="E90" s="165">
        <v>45533</v>
      </c>
      <c r="F90" s="165">
        <v>45533</v>
      </c>
      <c r="G90" s="163" t="s">
        <v>6980</v>
      </c>
      <c r="H90" s="163" t="s">
        <v>6981</v>
      </c>
      <c r="I90" s="163"/>
      <c r="J90" s="163" t="s">
        <v>6997</v>
      </c>
      <c r="K90" s="164" t="s">
        <v>195</v>
      </c>
      <c r="L90" s="165">
        <v>45547</v>
      </c>
      <c r="M90" s="163"/>
      <c r="N90" s="163"/>
      <c r="O90" s="163"/>
    </row>
    <row r="91" spans="1:15">
      <c r="A91" s="163"/>
      <c r="B91" s="188" t="s">
        <v>147</v>
      </c>
      <c r="C91" s="214" t="s">
        <v>2418</v>
      </c>
      <c r="D91" s="159" t="s">
        <v>6908</v>
      </c>
      <c r="E91" s="165">
        <v>45533</v>
      </c>
      <c r="F91" s="165">
        <v>45533</v>
      </c>
      <c r="G91" s="163" t="s">
        <v>6980</v>
      </c>
      <c r="H91" s="163" t="s">
        <v>6981</v>
      </c>
      <c r="I91" s="163"/>
      <c r="J91" s="163" t="s">
        <v>6998</v>
      </c>
      <c r="K91" s="164" t="s">
        <v>197</v>
      </c>
      <c r="L91" s="165">
        <v>45548</v>
      </c>
      <c r="M91" s="163"/>
      <c r="N91" s="163"/>
      <c r="O91" s="163"/>
    </row>
    <row r="92" spans="1:15">
      <c r="A92" s="163"/>
      <c r="B92" s="188" t="s">
        <v>147</v>
      </c>
      <c r="C92" s="214" t="s">
        <v>2418</v>
      </c>
      <c r="D92" s="159" t="s">
        <v>6909</v>
      </c>
      <c r="E92" s="165">
        <v>45533</v>
      </c>
      <c r="F92" s="165">
        <v>45533</v>
      </c>
      <c r="G92" s="163" t="s">
        <v>6980</v>
      </c>
      <c r="H92" s="163" t="s">
        <v>6981</v>
      </c>
      <c r="I92" s="163"/>
      <c r="J92" s="163" t="s">
        <v>6999</v>
      </c>
      <c r="K92" s="164" t="s">
        <v>197</v>
      </c>
      <c r="L92" s="165">
        <v>45548</v>
      </c>
      <c r="M92" s="163"/>
      <c r="N92" s="163"/>
      <c r="O92" s="163"/>
    </row>
    <row r="93" spans="1:15">
      <c r="A93" s="163"/>
      <c r="B93" s="188" t="s">
        <v>147</v>
      </c>
      <c r="C93" s="214" t="s">
        <v>2418</v>
      </c>
      <c r="D93" s="159" t="s">
        <v>6910</v>
      </c>
      <c r="E93" s="165">
        <v>45533</v>
      </c>
      <c r="F93" s="165">
        <v>45533</v>
      </c>
      <c r="G93" s="163" t="s">
        <v>6980</v>
      </c>
      <c r="H93" s="163" t="s">
        <v>6981</v>
      </c>
      <c r="I93" s="163"/>
      <c r="J93" s="163" t="s">
        <v>7000</v>
      </c>
      <c r="K93" s="164" t="s">
        <v>197</v>
      </c>
      <c r="L93" s="165">
        <v>45548</v>
      </c>
      <c r="M93" s="163"/>
      <c r="N93" s="163"/>
      <c r="O93" s="163"/>
    </row>
    <row r="94" spans="1:15">
      <c r="A94" s="163"/>
      <c r="B94" s="188" t="s">
        <v>147</v>
      </c>
      <c r="C94" s="214" t="s">
        <v>2418</v>
      </c>
      <c r="D94" s="159" t="s">
        <v>6911</v>
      </c>
      <c r="E94" s="165">
        <v>45533</v>
      </c>
      <c r="F94" s="165">
        <v>45533</v>
      </c>
      <c r="G94" s="163" t="s">
        <v>6980</v>
      </c>
      <c r="H94" s="163" t="s">
        <v>6981</v>
      </c>
      <c r="I94" s="163"/>
      <c r="J94" s="163" t="s">
        <v>7001</v>
      </c>
      <c r="K94" s="164" t="s">
        <v>197</v>
      </c>
      <c r="L94" s="165">
        <v>45548</v>
      </c>
      <c r="M94" s="163"/>
      <c r="N94" s="163"/>
      <c r="O94" s="163"/>
    </row>
    <row r="95" spans="1:15">
      <c r="A95" s="163"/>
      <c r="B95" s="188" t="s">
        <v>147</v>
      </c>
      <c r="C95" s="214" t="s">
        <v>156</v>
      </c>
      <c r="D95" s="159" t="s">
        <v>6912</v>
      </c>
      <c r="E95" s="165">
        <v>45533</v>
      </c>
      <c r="F95" s="165">
        <v>45533</v>
      </c>
      <c r="G95" s="163" t="s">
        <v>6980</v>
      </c>
      <c r="H95" s="163" t="s">
        <v>6981</v>
      </c>
      <c r="I95" s="163"/>
      <c r="J95" s="163" t="s">
        <v>7002</v>
      </c>
      <c r="K95" s="164" t="s">
        <v>197</v>
      </c>
      <c r="L95" s="165">
        <v>45548</v>
      </c>
      <c r="M95" s="163"/>
      <c r="N95" s="163"/>
      <c r="O95" s="163"/>
    </row>
    <row r="96" spans="1:15">
      <c r="A96" s="163"/>
      <c r="B96" s="188" t="s">
        <v>147</v>
      </c>
      <c r="C96" s="214" t="s">
        <v>156</v>
      </c>
      <c r="D96" s="159" t="s">
        <v>6913</v>
      </c>
      <c r="E96" s="165">
        <v>45533</v>
      </c>
      <c r="F96" s="165">
        <v>45533</v>
      </c>
      <c r="G96" s="163" t="s">
        <v>6980</v>
      </c>
      <c r="H96" s="163" t="s">
        <v>6981</v>
      </c>
      <c r="I96" s="163"/>
      <c r="J96" s="163" t="s">
        <v>7003</v>
      </c>
      <c r="K96" s="164" t="s">
        <v>197</v>
      </c>
      <c r="L96" s="165">
        <v>45548</v>
      </c>
      <c r="M96" s="163"/>
      <c r="N96" s="163"/>
      <c r="O96" s="163"/>
    </row>
    <row r="97" spans="1:15">
      <c r="A97" s="163"/>
      <c r="B97" s="188" t="s">
        <v>147</v>
      </c>
      <c r="C97" s="214" t="s">
        <v>156</v>
      </c>
      <c r="D97" s="159" t="s">
        <v>6914</v>
      </c>
      <c r="E97" s="165">
        <v>45533</v>
      </c>
      <c r="F97" s="165">
        <v>45533</v>
      </c>
      <c r="G97" s="163" t="s">
        <v>6980</v>
      </c>
      <c r="H97" s="163" t="s">
        <v>6981</v>
      </c>
      <c r="I97" s="163"/>
      <c r="J97" s="163" t="s">
        <v>7004</v>
      </c>
      <c r="K97" s="164" t="s">
        <v>197</v>
      </c>
      <c r="L97" s="165">
        <v>45548</v>
      </c>
      <c r="M97" s="163"/>
      <c r="N97" s="163"/>
      <c r="O97" s="163"/>
    </row>
    <row r="98" spans="1:15">
      <c r="A98" s="163"/>
      <c r="B98" s="188" t="s">
        <v>147</v>
      </c>
      <c r="C98" s="214" t="s">
        <v>156</v>
      </c>
      <c r="D98" s="159" t="s">
        <v>6915</v>
      </c>
      <c r="E98" s="165">
        <v>45533</v>
      </c>
      <c r="F98" s="165">
        <v>45533</v>
      </c>
      <c r="G98" s="163" t="s">
        <v>6980</v>
      </c>
      <c r="H98" s="163" t="s">
        <v>6981</v>
      </c>
      <c r="I98" s="163"/>
      <c r="J98" s="163" t="s">
        <v>7005</v>
      </c>
      <c r="K98" s="164" t="s">
        <v>197</v>
      </c>
      <c r="L98" s="165">
        <v>45548</v>
      </c>
      <c r="M98" s="163"/>
      <c r="N98" s="163"/>
      <c r="O98" s="163"/>
    </row>
    <row r="99" spans="1:15">
      <c r="A99" s="163"/>
      <c r="B99" s="188" t="s">
        <v>147</v>
      </c>
      <c r="C99" s="214" t="s">
        <v>156</v>
      </c>
      <c r="D99" s="159" t="s">
        <v>6916</v>
      </c>
      <c r="E99" s="165">
        <v>45533</v>
      </c>
      <c r="F99" s="165">
        <v>45533</v>
      </c>
      <c r="G99" s="163" t="s">
        <v>6980</v>
      </c>
      <c r="H99" s="163" t="s">
        <v>6981</v>
      </c>
      <c r="I99" s="163"/>
      <c r="J99" s="163" t="s">
        <v>7006</v>
      </c>
      <c r="K99" s="164" t="s">
        <v>197</v>
      </c>
      <c r="L99" s="165">
        <v>45548</v>
      </c>
      <c r="M99" s="163"/>
      <c r="N99" s="163"/>
      <c r="O99" s="163"/>
    </row>
    <row r="100" spans="1:15">
      <c r="A100" s="163"/>
      <c r="B100" s="188" t="s">
        <v>147</v>
      </c>
      <c r="C100" s="214" t="s">
        <v>156</v>
      </c>
      <c r="D100" s="159" t="s">
        <v>6917</v>
      </c>
      <c r="E100" s="165">
        <v>45533</v>
      </c>
      <c r="F100" s="165">
        <v>45533</v>
      </c>
      <c r="G100" s="163" t="s">
        <v>6980</v>
      </c>
      <c r="H100" s="163" t="s">
        <v>6981</v>
      </c>
      <c r="I100" s="163"/>
      <c r="J100" s="163" t="s">
        <v>7007</v>
      </c>
      <c r="K100" s="164" t="s">
        <v>197</v>
      </c>
      <c r="L100" s="165">
        <v>45548</v>
      </c>
      <c r="M100" s="163"/>
      <c r="N100" s="163"/>
      <c r="O100" s="163"/>
    </row>
    <row r="101" spans="1:15">
      <c r="A101" s="163"/>
      <c r="B101" s="188" t="s">
        <v>147</v>
      </c>
      <c r="C101" s="214" t="s">
        <v>156</v>
      </c>
      <c r="D101" s="159" t="s">
        <v>6918</v>
      </c>
      <c r="E101" s="165">
        <v>45533</v>
      </c>
      <c r="F101" s="165">
        <v>45533</v>
      </c>
      <c r="G101" s="163" t="s">
        <v>6980</v>
      </c>
      <c r="H101" s="163" t="s">
        <v>6981</v>
      </c>
      <c r="I101" s="163"/>
      <c r="J101" s="163" t="s">
        <v>7008</v>
      </c>
      <c r="K101" s="164" t="s">
        <v>197</v>
      </c>
      <c r="L101" s="165">
        <v>45548</v>
      </c>
      <c r="M101" s="163"/>
      <c r="N101" s="163"/>
      <c r="O101" s="163"/>
    </row>
    <row r="102" spans="1:15">
      <c r="A102" s="163"/>
      <c r="B102" s="188" t="s">
        <v>147</v>
      </c>
      <c r="C102" s="214" t="s">
        <v>156</v>
      </c>
      <c r="D102" s="159" t="s">
        <v>6919</v>
      </c>
      <c r="E102" s="165">
        <v>45533</v>
      </c>
      <c r="F102" s="165">
        <v>45533</v>
      </c>
      <c r="G102" s="163" t="s">
        <v>6980</v>
      </c>
      <c r="H102" s="163" t="s">
        <v>6981</v>
      </c>
      <c r="I102" s="163"/>
      <c r="J102" s="163" t="s">
        <v>7009</v>
      </c>
      <c r="K102" s="164" t="s">
        <v>197</v>
      </c>
      <c r="L102" s="165">
        <v>45548</v>
      </c>
      <c r="M102" s="163"/>
      <c r="N102" s="163"/>
      <c r="O102" s="163"/>
    </row>
    <row r="103" spans="1:15">
      <c r="A103" s="163"/>
      <c r="B103" s="188" t="s">
        <v>147</v>
      </c>
      <c r="C103" s="214" t="s">
        <v>156</v>
      </c>
      <c r="D103" s="159" t="s">
        <v>6920</v>
      </c>
      <c r="E103" s="165">
        <v>45533</v>
      </c>
      <c r="F103" s="165">
        <v>45533</v>
      </c>
      <c r="G103" s="163" t="s">
        <v>6980</v>
      </c>
      <c r="H103" s="163" t="s">
        <v>6981</v>
      </c>
      <c r="I103" s="163"/>
      <c r="J103" s="163" t="s">
        <v>7010</v>
      </c>
      <c r="K103" s="164" t="s">
        <v>197</v>
      </c>
      <c r="L103" s="165">
        <v>45548</v>
      </c>
      <c r="M103" s="163"/>
      <c r="N103" s="163"/>
      <c r="O103" s="163"/>
    </row>
    <row r="104" spans="1:15">
      <c r="A104" s="163"/>
      <c r="B104" s="188" t="s">
        <v>147</v>
      </c>
      <c r="C104" s="214" t="s">
        <v>156</v>
      </c>
      <c r="D104" s="159" t="s">
        <v>6921</v>
      </c>
      <c r="E104" s="165">
        <v>45533</v>
      </c>
      <c r="F104" s="165">
        <v>45533</v>
      </c>
      <c r="G104" s="163" t="s">
        <v>6980</v>
      </c>
      <c r="H104" s="163" t="s">
        <v>6981</v>
      </c>
      <c r="I104" s="163"/>
      <c r="J104" s="163" t="s">
        <v>7011</v>
      </c>
      <c r="K104" s="164" t="s">
        <v>197</v>
      </c>
      <c r="L104" s="165">
        <v>45548</v>
      </c>
      <c r="M104" s="163"/>
      <c r="N104" s="163"/>
      <c r="O104" s="163"/>
    </row>
    <row r="105" spans="1:15">
      <c r="A105" s="163"/>
      <c r="B105" s="188" t="s">
        <v>147</v>
      </c>
      <c r="C105" s="214" t="s">
        <v>156</v>
      </c>
      <c r="D105" s="159" t="s">
        <v>6922</v>
      </c>
      <c r="E105" s="165">
        <v>45533</v>
      </c>
      <c r="F105" s="165">
        <v>45533</v>
      </c>
      <c r="G105" s="163" t="s">
        <v>6980</v>
      </c>
      <c r="H105" s="163" t="s">
        <v>6981</v>
      </c>
      <c r="I105" s="163"/>
      <c r="J105" s="163" t="s">
        <v>7012</v>
      </c>
      <c r="K105" s="164" t="s">
        <v>197</v>
      </c>
      <c r="L105" s="165">
        <v>45548</v>
      </c>
      <c r="M105" s="163"/>
      <c r="N105" s="163"/>
      <c r="O105" s="163"/>
    </row>
    <row r="106" spans="1:15">
      <c r="A106" s="163"/>
      <c r="B106" s="188" t="s">
        <v>147</v>
      </c>
      <c r="C106" s="214" t="s">
        <v>156</v>
      </c>
      <c r="D106" s="159" t="s">
        <v>6923</v>
      </c>
      <c r="E106" s="165">
        <v>45533</v>
      </c>
      <c r="F106" s="165">
        <v>45533</v>
      </c>
      <c r="G106" s="163" t="s">
        <v>6980</v>
      </c>
      <c r="H106" s="163" t="s">
        <v>6981</v>
      </c>
      <c r="I106" s="163"/>
      <c r="J106" s="163" t="s">
        <v>7013</v>
      </c>
      <c r="K106" s="164" t="s">
        <v>197</v>
      </c>
      <c r="L106" s="165">
        <v>45548</v>
      </c>
      <c r="M106" s="163"/>
      <c r="N106" s="163"/>
      <c r="O106" s="163"/>
    </row>
    <row r="107" spans="1:15">
      <c r="A107" s="163"/>
      <c r="B107" s="188" t="s">
        <v>147</v>
      </c>
      <c r="C107" s="214" t="s">
        <v>2800</v>
      </c>
      <c r="D107" s="159" t="s">
        <v>6924</v>
      </c>
      <c r="E107" s="165">
        <v>45579</v>
      </c>
      <c r="F107" s="165">
        <v>45579</v>
      </c>
      <c r="G107" s="163" t="s">
        <v>6980</v>
      </c>
      <c r="H107" s="163" t="s">
        <v>6981</v>
      </c>
      <c r="I107" s="163"/>
      <c r="J107" s="163" t="s">
        <v>7494</v>
      </c>
      <c r="K107" s="164" t="s">
        <v>197</v>
      </c>
      <c r="L107" s="165">
        <v>45594</v>
      </c>
      <c r="M107" s="163"/>
      <c r="N107" s="163"/>
      <c r="O107" s="163"/>
    </row>
    <row r="108" spans="1:15">
      <c r="A108" s="163"/>
      <c r="B108" s="188" t="s">
        <v>147</v>
      </c>
      <c r="C108" s="214" t="s">
        <v>2800</v>
      </c>
      <c r="D108" s="159" t="s">
        <v>6925</v>
      </c>
      <c r="E108" s="165">
        <v>45579</v>
      </c>
      <c r="F108" s="165">
        <v>45579</v>
      </c>
      <c r="G108" s="163" t="s">
        <v>6980</v>
      </c>
      <c r="H108" s="163" t="s">
        <v>6981</v>
      </c>
      <c r="I108" s="163"/>
      <c r="J108" s="163" t="s">
        <v>7495</v>
      </c>
      <c r="K108" s="164" t="s">
        <v>197</v>
      </c>
      <c r="L108" s="165">
        <v>45594</v>
      </c>
      <c r="M108" s="163"/>
      <c r="N108" s="163"/>
      <c r="O108" s="163"/>
    </row>
    <row r="109" spans="1:15">
      <c r="A109" s="163"/>
      <c r="B109" s="188" t="s">
        <v>147</v>
      </c>
      <c r="C109" s="214" t="s">
        <v>2800</v>
      </c>
      <c r="D109" s="159" t="s">
        <v>6926</v>
      </c>
      <c r="E109" s="165">
        <v>45579</v>
      </c>
      <c r="F109" s="165">
        <v>45579</v>
      </c>
      <c r="G109" s="163" t="s">
        <v>6980</v>
      </c>
      <c r="H109" s="163" t="s">
        <v>6981</v>
      </c>
      <c r="I109" s="163"/>
      <c r="J109" s="163" t="s">
        <v>7496</v>
      </c>
      <c r="K109" s="164" t="s">
        <v>197</v>
      </c>
      <c r="L109" s="165">
        <v>45594</v>
      </c>
      <c r="M109" s="163"/>
      <c r="N109" s="163"/>
      <c r="O109" s="163"/>
    </row>
    <row r="110" spans="1:15">
      <c r="A110" s="163"/>
      <c r="B110" s="188" t="s">
        <v>147</v>
      </c>
      <c r="C110" s="214" t="s">
        <v>2800</v>
      </c>
      <c r="D110" s="159" t="s">
        <v>6927</v>
      </c>
      <c r="E110" s="165">
        <v>45579</v>
      </c>
      <c r="F110" s="165">
        <v>45579</v>
      </c>
      <c r="G110" s="163" t="s">
        <v>6980</v>
      </c>
      <c r="H110" s="163" t="s">
        <v>6981</v>
      </c>
      <c r="I110" s="163"/>
      <c r="J110" s="163" t="s">
        <v>7497</v>
      </c>
      <c r="K110" s="164" t="s">
        <v>197</v>
      </c>
      <c r="L110" s="165">
        <v>45594</v>
      </c>
      <c r="M110" s="163"/>
      <c r="N110" s="163"/>
      <c r="O110" s="163"/>
    </row>
    <row r="111" spans="1:15">
      <c r="A111" s="163"/>
      <c r="B111" s="188" t="s">
        <v>147</v>
      </c>
      <c r="C111" s="214" t="s">
        <v>2800</v>
      </c>
      <c r="D111" s="159" t="s">
        <v>6928</v>
      </c>
      <c r="E111" s="165">
        <v>45579</v>
      </c>
      <c r="F111" s="165">
        <v>45579</v>
      </c>
      <c r="G111" s="163" t="s">
        <v>6980</v>
      </c>
      <c r="H111" s="163" t="s">
        <v>6981</v>
      </c>
      <c r="I111" s="163"/>
      <c r="J111" s="163" t="s">
        <v>7498</v>
      </c>
      <c r="K111" s="164" t="s">
        <v>197</v>
      </c>
      <c r="L111" s="165">
        <v>45594</v>
      </c>
      <c r="M111" s="163"/>
      <c r="N111" s="163"/>
      <c r="O111" s="163"/>
    </row>
    <row r="112" spans="1:15">
      <c r="A112" s="163"/>
      <c r="B112" s="188" t="s">
        <v>147</v>
      </c>
      <c r="C112" s="214" t="s">
        <v>2800</v>
      </c>
      <c r="D112" s="159" t="s">
        <v>6929</v>
      </c>
      <c r="E112" s="165">
        <v>45579</v>
      </c>
      <c r="F112" s="165">
        <v>45579</v>
      </c>
      <c r="G112" s="163" t="s">
        <v>6980</v>
      </c>
      <c r="H112" s="163" t="s">
        <v>6981</v>
      </c>
      <c r="I112" s="163"/>
      <c r="J112" s="163" t="s">
        <v>7499</v>
      </c>
      <c r="K112" s="164" t="s">
        <v>197</v>
      </c>
      <c r="L112" s="165">
        <v>45594</v>
      </c>
      <c r="M112" s="163"/>
      <c r="N112" s="163"/>
      <c r="O112" s="163"/>
    </row>
    <row r="113" spans="1:15">
      <c r="A113" s="163"/>
      <c r="B113" s="188" t="s">
        <v>147</v>
      </c>
      <c r="C113" s="214" t="s">
        <v>2800</v>
      </c>
      <c r="D113" s="159" t="s">
        <v>6930</v>
      </c>
      <c r="E113" s="165">
        <v>45579</v>
      </c>
      <c r="F113" s="165">
        <v>45579</v>
      </c>
      <c r="G113" s="163" t="s">
        <v>6980</v>
      </c>
      <c r="H113" s="163" t="s">
        <v>6981</v>
      </c>
      <c r="I113" s="163"/>
      <c r="J113" s="163" t="s">
        <v>7500</v>
      </c>
      <c r="K113" s="164" t="s">
        <v>197</v>
      </c>
      <c r="L113" s="165">
        <v>45594</v>
      </c>
      <c r="M113" s="163"/>
      <c r="N113" s="163"/>
      <c r="O113" s="163"/>
    </row>
    <row r="114" spans="1:15">
      <c r="A114" s="163"/>
      <c r="B114" s="188" t="s">
        <v>147</v>
      </c>
      <c r="C114" s="214" t="s">
        <v>2800</v>
      </c>
      <c r="D114" s="159" t="s">
        <v>6931</v>
      </c>
      <c r="E114" s="165">
        <v>45579</v>
      </c>
      <c r="F114" s="165">
        <v>45579</v>
      </c>
      <c r="G114" s="163" t="s">
        <v>6980</v>
      </c>
      <c r="H114" s="163" t="s">
        <v>6981</v>
      </c>
      <c r="I114" s="163"/>
      <c r="J114" s="163" t="s">
        <v>7501</v>
      </c>
      <c r="K114" s="164" t="s">
        <v>197</v>
      </c>
      <c r="L114" s="165">
        <v>45594</v>
      </c>
      <c r="M114" s="163"/>
      <c r="N114" s="163"/>
      <c r="O114" s="163"/>
    </row>
    <row r="115" spans="1:15">
      <c r="A115" s="163"/>
      <c r="B115" s="188" t="s">
        <v>147</v>
      </c>
      <c r="C115" s="214" t="s">
        <v>2800</v>
      </c>
      <c r="D115" s="159" t="s">
        <v>7556</v>
      </c>
      <c r="E115" s="165">
        <v>45579</v>
      </c>
      <c r="F115" s="165">
        <v>45579</v>
      </c>
      <c r="G115" s="163" t="s">
        <v>6980</v>
      </c>
      <c r="H115" s="163" t="s">
        <v>6981</v>
      </c>
      <c r="I115" s="163"/>
      <c r="J115" s="163" t="s">
        <v>7748</v>
      </c>
      <c r="K115" s="164" t="s">
        <v>197</v>
      </c>
      <c r="L115" s="165">
        <v>45594</v>
      </c>
      <c r="M115" s="163"/>
      <c r="N115" s="163"/>
      <c r="O115" s="163"/>
    </row>
    <row r="116" spans="1:15">
      <c r="A116" s="163"/>
      <c r="B116" s="188" t="s">
        <v>147</v>
      </c>
      <c r="C116" s="214" t="s">
        <v>2800</v>
      </c>
      <c r="D116" s="159" t="s">
        <v>7557</v>
      </c>
      <c r="E116" s="165">
        <v>45579</v>
      </c>
      <c r="F116" s="165">
        <v>45579</v>
      </c>
      <c r="G116" s="163" t="s">
        <v>6980</v>
      </c>
      <c r="H116" s="163" t="s">
        <v>6981</v>
      </c>
      <c r="I116" s="163"/>
      <c r="J116" s="163" t="s">
        <v>7749</v>
      </c>
      <c r="K116" s="164" t="s">
        <v>197</v>
      </c>
      <c r="L116" s="165">
        <v>45594</v>
      </c>
      <c r="M116" s="163"/>
      <c r="N116" s="163"/>
      <c r="O116" s="163"/>
    </row>
    <row r="117" spans="1:15">
      <c r="A117" s="163"/>
      <c r="B117" s="188" t="s">
        <v>147</v>
      </c>
      <c r="C117" s="214" t="s">
        <v>2800</v>
      </c>
      <c r="D117" s="159" t="s">
        <v>7558</v>
      </c>
      <c r="E117" s="165">
        <v>45579</v>
      </c>
      <c r="F117" s="165">
        <v>45579</v>
      </c>
      <c r="G117" s="163" t="s">
        <v>6980</v>
      </c>
      <c r="H117" s="163" t="s">
        <v>6981</v>
      </c>
      <c r="I117" s="163"/>
      <c r="J117" s="163" t="s">
        <v>7750</v>
      </c>
      <c r="K117" s="164" t="s">
        <v>197</v>
      </c>
      <c r="L117" s="165">
        <v>45594</v>
      </c>
      <c r="M117" s="163"/>
      <c r="N117" s="163"/>
      <c r="O117" s="163"/>
    </row>
    <row r="118" spans="1:15">
      <c r="A118" s="163"/>
      <c r="B118" s="188" t="s">
        <v>147</v>
      </c>
      <c r="C118" s="214" t="s">
        <v>2800</v>
      </c>
      <c r="D118" s="159" t="s">
        <v>7559</v>
      </c>
      <c r="E118" s="165">
        <v>45579</v>
      </c>
      <c r="F118" s="165">
        <v>45579</v>
      </c>
      <c r="G118" s="163" t="s">
        <v>6980</v>
      </c>
      <c r="H118" s="163" t="s">
        <v>6981</v>
      </c>
      <c r="I118" s="163"/>
      <c r="J118" s="163" t="s">
        <v>7751</v>
      </c>
      <c r="K118" s="164" t="s">
        <v>197</v>
      </c>
      <c r="L118" s="165">
        <v>45594</v>
      </c>
      <c r="M118" s="163"/>
      <c r="N118" s="163"/>
      <c r="O118" s="163"/>
    </row>
    <row r="119" spans="1:15">
      <c r="A119" s="163"/>
      <c r="B119" s="188" t="s">
        <v>147</v>
      </c>
      <c r="C119" s="214" t="s">
        <v>2800</v>
      </c>
      <c r="D119" s="159" t="s">
        <v>7560</v>
      </c>
      <c r="E119" s="165">
        <v>45579</v>
      </c>
      <c r="F119" s="165">
        <v>45579</v>
      </c>
      <c r="G119" s="163" t="s">
        <v>6980</v>
      </c>
      <c r="H119" s="163" t="s">
        <v>6981</v>
      </c>
      <c r="I119" s="163"/>
      <c r="J119" s="163" t="s">
        <v>7752</v>
      </c>
      <c r="K119" s="164" t="s">
        <v>197</v>
      </c>
      <c r="L119" s="165">
        <v>45594</v>
      </c>
      <c r="M119" s="163"/>
      <c r="N119" s="163"/>
      <c r="O119" s="163"/>
    </row>
    <row r="120" spans="1:15">
      <c r="A120" s="163"/>
      <c r="B120" s="188" t="s">
        <v>147</v>
      </c>
      <c r="C120" s="214" t="s">
        <v>2800</v>
      </c>
      <c r="D120" s="159" t="s">
        <v>7561</v>
      </c>
      <c r="E120" s="165">
        <v>45579</v>
      </c>
      <c r="F120" s="165">
        <v>45579</v>
      </c>
      <c r="G120" s="163" t="s">
        <v>6980</v>
      </c>
      <c r="H120" s="163" t="s">
        <v>6981</v>
      </c>
      <c r="I120" s="163"/>
      <c r="J120" s="163" t="s">
        <v>7753</v>
      </c>
      <c r="K120" s="164" t="s">
        <v>197</v>
      </c>
      <c r="L120" s="165">
        <v>45594</v>
      </c>
      <c r="M120" s="163"/>
      <c r="N120" s="163"/>
      <c r="O120" s="163"/>
    </row>
    <row r="121" spans="1:15">
      <c r="A121" s="163"/>
      <c r="B121" s="188" t="s">
        <v>147</v>
      </c>
      <c r="C121" s="214" t="s">
        <v>2800</v>
      </c>
      <c r="D121" s="159" t="s">
        <v>7562</v>
      </c>
      <c r="E121" s="165">
        <v>45579</v>
      </c>
      <c r="F121" s="165">
        <v>45579</v>
      </c>
      <c r="G121" s="163" t="s">
        <v>6980</v>
      </c>
      <c r="H121" s="163" t="s">
        <v>6981</v>
      </c>
      <c r="I121" s="163"/>
      <c r="J121" s="163" t="s">
        <v>7754</v>
      </c>
      <c r="K121" s="164" t="s">
        <v>197</v>
      </c>
      <c r="L121" s="165">
        <v>45594</v>
      </c>
      <c r="M121" s="163"/>
      <c r="N121" s="163"/>
      <c r="O121" s="163"/>
    </row>
    <row r="122" spans="1:15">
      <c r="A122" s="163"/>
      <c r="B122" s="188" t="s">
        <v>147</v>
      </c>
      <c r="C122" s="214" t="s">
        <v>2800</v>
      </c>
      <c r="D122" s="159" t="s">
        <v>7563</v>
      </c>
      <c r="E122" s="165">
        <v>45579</v>
      </c>
      <c r="F122" s="165">
        <v>45579</v>
      </c>
      <c r="G122" s="163" t="s">
        <v>6980</v>
      </c>
      <c r="H122" s="163" t="s">
        <v>6981</v>
      </c>
      <c r="I122" s="163"/>
      <c r="J122" s="163" t="s">
        <v>7755</v>
      </c>
      <c r="K122" s="164" t="s">
        <v>197</v>
      </c>
      <c r="L122" s="165">
        <v>45594</v>
      </c>
      <c r="M122" s="163"/>
      <c r="N122" s="163"/>
      <c r="O122" s="163"/>
    </row>
    <row r="123" spans="1:15">
      <c r="A123" s="163"/>
      <c r="B123" s="188" t="s">
        <v>147</v>
      </c>
      <c r="C123" s="214" t="s">
        <v>3408</v>
      </c>
      <c r="D123" s="159" t="s">
        <v>6932</v>
      </c>
      <c r="E123" s="165">
        <v>45583</v>
      </c>
      <c r="F123" s="165">
        <v>45583</v>
      </c>
      <c r="G123" s="163" t="s">
        <v>6980</v>
      </c>
      <c r="H123" s="163" t="s">
        <v>6981</v>
      </c>
      <c r="I123" s="163"/>
      <c r="J123" s="163" t="s">
        <v>7564</v>
      </c>
      <c r="K123" s="164" t="s">
        <v>197</v>
      </c>
      <c r="L123" s="165">
        <v>45593</v>
      </c>
      <c r="M123" s="163"/>
      <c r="N123" s="163"/>
      <c r="O123" s="163"/>
    </row>
    <row r="124" spans="1:15">
      <c r="A124" s="163"/>
      <c r="B124" s="188" t="s">
        <v>147</v>
      </c>
      <c r="C124" s="214" t="s">
        <v>3408</v>
      </c>
      <c r="D124" s="159" t="s">
        <v>6933</v>
      </c>
      <c r="E124" s="165">
        <v>45583</v>
      </c>
      <c r="F124" s="165">
        <v>45583</v>
      </c>
      <c r="G124" s="163" t="s">
        <v>6980</v>
      </c>
      <c r="H124" s="163" t="s">
        <v>6981</v>
      </c>
      <c r="I124" s="163"/>
      <c r="J124" s="163" t="s">
        <v>7565</v>
      </c>
      <c r="K124" s="164" t="s">
        <v>197</v>
      </c>
      <c r="L124" s="165">
        <v>45593</v>
      </c>
      <c r="M124" s="163"/>
      <c r="N124" s="163"/>
      <c r="O124" s="163"/>
    </row>
    <row r="125" spans="1:15">
      <c r="A125" s="163"/>
      <c r="B125" s="188" t="s">
        <v>147</v>
      </c>
      <c r="C125" s="214" t="s">
        <v>3408</v>
      </c>
      <c r="D125" s="159" t="s">
        <v>6934</v>
      </c>
      <c r="E125" s="165">
        <v>45583</v>
      </c>
      <c r="F125" s="165">
        <v>45583</v>
      </c>
      <c r="G125" s="163" t="s">
        <v>6980</v>
      </c>
      <c r="H125" s="163" t="s">
        <v>6981</v>
      </c>
      <c r="I125" s="163"/>
      <c r="J125" s="163" t="s">
        <v>7566</v>
      </c>
      <c r="K125" s="164" t="s">
        <v>197</v>
      </c>
      <c r="L125" s="165">
        <v>45593</v>
      </c>
      <c r="M125" s="163"/>
      <c r="N125" s="163"/>
      <c r="O125" s="163"/>
    </row>
    <row r="126" spans="1:15">
      <c r="A126" s="163"/>
      <c r="B126" s="188" t="s">
        <v>147</v>
      </c>
      <c r="C126" s="214" t="s">
        <v>3408</v>
      </c>
      <c r="D126" s="159" t="s">
        <v>6935</v>
      </c>
      <c r="E126" s="165">
        <v>45583</v>
      </c>
      <c r="F126" s="165">
        <v>45583</v>
      </c>
      <c r="G126" s="163" t="s">
        <v>6980</v>
      </c>
      <c r="H126" s="163" t="s">
        <v>6981</v>
      </c>
      <c r="I126" s="163"/>
      <c r="J126" s="163" t="s">
        <v>7567</v>
      </c>
      <c r="K126" s="164" t="s">
        <v>197</v>
      </c>
      <c r="L126" s="165">
        <v>45593</v>
      </c>
      <c r="M126" s="163"/>
      <c r="N126" s="163"/>
      <c r="O126" s="163"/>
    </row>
    <row r="127" spans="1:15">
      <c r="A127" s="163"/>
      <c r="B127" s="188" t="s">
        <v>147</v>
      </c>
      <c r="C127" s="214" t="s">
        <v>3408</v>
      </c>
      <c r="D127" s="159" t="s">
        <v>6936</v>
      </c>
      <c r="E127" s="165">
        <v>45583</v>
      </c>
      <c r="F127" s="165">
        <v>45583</v>
      </c>
      <c r="G127" s="163" t="s">
        <v>6980</v>
      </c>
      <c r="H127" s="163" t="s">
        <v>6981</v>
      </c>
      <c r="I127" s="163"/>
      <c r="J127" s="163" t="s">
        <v>7568</v>
      </c>
      <c r="K127" s="164" t="s">
        <v>197</v>
      </c>
      <c r="L127" s="165">
        <v>45593</v>
      </c>
      <c r="M127" s="163"/>
      <c r="N127" s="163"/>
      <c r="O127" s="163"/>
    </row>
    <row r="128" spans="1:15">
      <c r="A128" s="163"/>
      <c r="B128" s="188" t="s">
        <v>147</v>
      </c>
      <c r="C128" s="214" t="s">
        <v>3408</v>
      </c>
      <c r="D128" s="159" t="s">
        <v>6937</v>
      </c>
      <c r="E128" s="165">
        <v>45583</v>
      </c>
      <c r="F128" s="165">
        <v>45583</v>
      </c>
      <c r="G128" s="163" t="s">
        <v>6980</v>
      </c>
      <c r="H128" s="163" t="s">
        <v>6981</v>
      </c>
      <c r="I128" s="163"/>
      <c r="J128" s="163" t="s">
        <v>7569</v>
      </c>
      <c r="K128" s="164" t="s">
        <v>197</v>
      </c>
      <c r="L128" s="165">
        <v>45593</v>
      </c>
      <c r="M128" s="163"/>
      <c r="N128" s="163"/>
      <c r="O128" s="163"/>
    </row>
    <row r="129" spans="1:15">
      <c r="A129" s="163"/>
      <c r="B129" s="188" t="s">
        <v>147</v>
      </c>
      <c r="C129" s="214" t="s">
        <v>3408</v>
      </c>
      <c r="D129" s="159" t="s">
        <v>6938</v>
      </c>
      <c r="E129" s="165">
        <v>45583</v>
      </c>
      <c r="F129" s="165">
        <v>45583</v>
      </c>
      <c r="G129" s="163" t="s">
        <v>6980</v>
      </c>
      <c r="H129" s="163" t="s">
        <v>6981</v>
      </c>
      <c r="I129" s="163"/>
      <c r="J129" s="163" t="s">
        <v>7570</v>
      </c>
      <c r="K129" s="164" t="s">
        <v>197</v>
      </c>
      <c r="L129" s="165">
        <v>45593</v>
      </c>
      <c r="M129" s="163"/>
      <c r="N129" s="163"/>
      <c r="O129" s="163"/>
    </row>
    <row r="130" spans="1:15">
      <c r="A130" s="163"/>
      <c r="B130" s="188" t="s">
        <v>147</v>
      </c>
      <c r="C130" s="214" t="s">
        <v>3408</v>
      </c>
      <c r="D130" s="159" t="s">
        <v>6939</v>
      </c>
      <c r="E130" s="165">
        <v>45583</v>
      </c>
      <c r="F130" s="165">
        <v>45583</v>
      </c>
      <c r="G130" s="163" t="s">
        <v>6980</v>
      </c>
      <c r="H130" s="163" t="s">
        <v>6981</v>
      </c>
      <c r="I130" s="163"/>
      <c r="J130" s="163" t="s">
        <v>7571</v>
      </c>
      <c r="K130" s="164" t="s">
        <v>197</v>
      </c>
      <c r="L130" s="165">
        <v>45593</v>
      </c>
      <c r="M130" s="163"/>
      <c r="N130" s="163"/>
      <c r="O130" s="163"/>
    </row>
    <row r="131" spans="1:15">
      <c r="A131" s="163"/>
      <c r="B131" s="188" t="s">
        <v>147</v>
      </c>
      <c r="C131" s="214" t="s">
        <v>3408</v>
      </c>
      <c r="D131" s="159" t="s">
        <v>6940</v>
      </c>
      <c r="E131" s="165">
        <v>45583</v>
      </c>
      <c r="F131" s="165">
        <v>45583</v>
      </c>
      <c r="G131" s="163" t="s">
        <v>6980</v>
      </c>
      <c r="H131" s="163" t="s">
        <v>6981</v>
      </c>
      <c r="I131" s="163"/>
      <c r="J131" s="163" t="s">
        <v>7572</v>
      </c>
      <c r="K131" s="164" t="s">
        <v>197</v>
      </c>
      <c r="L131" s="165">
        <v>45593</v>
      </c>
      <c r="M131" s="163"/>
      <c r="N131" s="163"/>
      <c r="O131" s="163"/>
    </row>
    <row r="132" spans="1:15">
      <c r="A132" s="163"/>
      <c r="B132" s="188" t="s">
        <v>147</v>
      </c>
      <c r="C132" s="214" t="s">
        <v>3408</v>
      </c>
      <c r="D132" s="159" t="s">
        <v>6941</v>
      </c>
      <c r="E132" s="165">
        <v>45583</v>
      </c>
      <c r="F132" s="165">
        <v>45583</v>
      </c>
      <c r="G132" s="163" t="s">
        <v>6980</v>
      </c>
      <c r="H132" s="163" t="s">
        <v>6981</v>
      </c>
      <c r="I132" s="163"/>
      <c r="J132" s="163" t="s">
        <v>7573</v>
      </c>
      <c r="K132" s="164" t="s">
        <v>197</v>
      </c>
      <c r="L132" s="165">
        <v>45593</v>
      </c>
      <c r="M132" s="163"/>
      <c r="N132" s="163"/>
      <c r="O132" s="163"/>
    </row>
    <row r="133" spans="1:15">
      <c r="A133" s="163"/>
      <c r="B133" s="188" t="s">
        <v>147</v>
      </c>
      <c r="C133" s="214" t="s">
        <v>3408</v>
      </c>
      <c r="D133" s="159" t="s">
        <v>6942</v>
      </c>
      <c r="E133" s="165">
        <v>45583</v>
      </c>
      <c r="F133" s="165">
        <v>45583</v>
      </c>
      <c r="G133" s="163" t="s">
        <v>6980</v>
      </c>
      <c r="H133" s="163" t="s">
        <v>6981</v>
      </c>
      <c r="I133" s="163"/>
      <c r="J133" s="163" t="s">
        <v>7574</v>
      </c>
      <c r="K133" s="164" t="s">
        <v>197</v>
      </c>
      <c r="L133" s="165">
        <v>45593</v>
      </c>
      <c r="M133" s="163"/>
      <c r="N133" s="163"/>
      <c r="O133" s="163"/>
    </row>
    <row r="134" spans="1:15">
      <c r="A134" s="163"/>
      <c r="B134" s="188" t="s">
        <v>147</v>
      </c>
      <c r="C134" s="214" t="s">
        <v>3408</v>
      </c>
      <c r="D134" s="159" t="s">
        <v>6943</v>
      </c>
      <c r="E134" s="165">
        <v>45583</v>
      </c>
      <c r="F134" s="165">
        <v>45583</v>
      </c>
      <c r="G134" s="163" t="s">
        <v>6980</v>
      </c>
      <c r="H134" s="163" t="s">
        <v>6981</v>
      </c>
      <c r="I134" s="163"/>
      <c r="J134" s="163" t="s">
        <v>7575</v>
      </c>
      <c r="K134" s="164" t="s">
        <v>197</v>
      </c>
      <c r="L134" s="165">
        <v>45593</v>
      </c>
      <c r="M134" s="163"/>
      <c r="N134" s="163"/>
      <c r="O134" s="163"/>
    </row>
    <row r="135" spans="1:15">
      <c r="A135" s="163"/>
      <c r="B135" s="188" t="s">
        <v>147</v>
      </c>
      <c r="C135" s="214" t="s">
        <v>3408</v>
      </c>
      <c r="D135" s="159" t="s">
        <v>6944</v>
      </c>
      <c r="E135" s="165">
        <v>45583</v>
      </c>
      <c r="F135" s="165">
        <v>45583</v>
      </c>
      <c r="G135" s="163" t="s">
        <v>6980</v>
      </c>
      <c r="H135" s="163" t="s">
        <v>6981</v>
      </c>
      <c r="I135" s="163"/>
      <c r="J135" s="163" t="s">
        <v>7576</v>
      </c>
      <c r="K135" s="164" t="s">
        <v>197</v>
      </c>
      <c r="L135" s="165">
        <v>45593</v>
      </c>
      <c r="M135" s="163"/>
      <c r="N135" s="163"/>
      <c r="O135" s="163"/>
    </row>
    <row r="136" spans="1:15">
      <c r="A136" s="163"/>
      <c r="B136" s="188" t="s">
        <v>147</v>
      </c>
      <c r="C136" s="214" t="s">
        <v>3408</v>
      </c>
      <c r="D136" s="159" t="s">
        <v>6945</v>
      </c>
      <c r="E136" s="165">
        <v>45583</v>
      </c>
      <c r="F136" s="165">
        <v>45583</v>
      </c>
      <c r="G136" s="163" t="s">
        <v>6980</v>
      </c>
      <c r="H136" s="163" t="s">
        <v>6981</v>
      </c>
      <c r="I136" s="163"/>
      <c r="J136" s="163" t="s">
        <v>7577</v>
      </c>
      <c r="K136" s="164" t="s">
        <v>197</v>
      </c>
      <c r="L136" s="165">
        <v>45593</v>
      </c>
      <c r="M136" s="163"/>
      <c r="N136" s="163"/>
      <c r="O136" s="163"/>
    </row>
    <row r="137" spans="1:15">
      <c r="A137" s="163"/>
      <c r="B137" s="188" t="s">
        <v>147</v>
      </c>
      <c r="C137" s="214" t="s">
        <v>3408</v>
      </c>
      <c r="D137" s="159" t="s">
        <v>6946</v>
      </c>
      <c r="E137" s="165">
        <v>45583</v>
      </c>
      <c r="F137" s="165">
        <v>45583</v>
      </c>
      <c r="G137" s="163" t="s">
        <v>6980</v>
      </c>
      <c r="H137" s="163" t="s">
        <v>6981</v>
      </c>
      <c r="I137" s="163"/>
      <c r="J137" s="163" t="s">
        <v>7578</v>
      </c>
      <c r="K137" s="164" t="s">
        <v>197</v>
      </c>
      <c r="L137" s="165">
        <v>45593</v>
      </c>
      <c r="M137" s="163"/>
      <c r="N137" s="163"/>
      <c r="O137" s="163"/>
    </row>
    <row r="138" spans="1:15">
      <c r="A138" s="163"/>
      <c r="B138" s="188" t="s">
        <v>147</v>
      </c>
      <c r="C138" s="214" t="s">
        <v>3408</v>
      </c>
      <c r="D138" s="159" t="s">
        <v>6947</v>
      </c>
      <c r="E138" s="165">
        <v>45583</v>
      </c>
      <c r="F138" s="165">
        <v>45583</v>
      </c>
      <c r="G138" s="163" t="s">
        <v>6980</v>
      </c>
      <c r="H138" s="163" t="s">
        <v>6981</v>
      </c>
      <c r="I138" s="163"/>
      <c r="J138" s="163" t="s">
        <v>7579</v>
      </c>
      <c r="K138" s="164" t="s">
        <v>197</v>
      </c>
      <c r="L138" s="165">
        <v>45593</v>
      </c>
      <c r="M138" s="163"/>
      <c r="N138" s="163"/>
      <c r="O138" s="163"/>
    </row>
    <row r="139" spans="1:15">
      <c r="A139" s="163"/>
      <c r="B139" s="188" t="s">
        <v>147</v>
      </c>
      <c r="C139" s="214" t="s">
        <v>3440</v>
      </c>
      <c r="D139" s="159" t="s">
        <v>6948</v>
      </c>
      <c r="E139" s="165">
        <v>45594</v>
      </c>
      <c r="F139" s="165">
        <v>45588</v>
      </c>
      <c r="G139" s="163" t="s">
        <v>6980</v>
      </c>
      <c r="H139" s="163" t="s">
        <v>6981</v>
      </c>
      <c r="I139" s="163"/>
      <c r="J139" s="163" t="s">
        <v>7599</v>
      </c>
      <c r="K139" s="164" t="s">
        <v>197</v>
      </c>
      <c r="L139" s="165">
        <v>45594</v>
      </c>
      <c r="M139" s="163"/>
      <c r="N139" s="163"/>
      <c r="O139" s="163"/>
    </row>
    <row r="140" spans="1:15">
      <c r="A140" s="163"/>
      <c r="B140" s="188" t="s">
        <v>147</v>
      </c>
      <c r="C140" s="214" t="s">
        <v>3440</v>
      </c>
      <c r="D140" s="159" t="s">
        <v>6949</v>
      </c>
      <c r="E140" s="165">
        <v>45594</v>
      </c>
      <c r="F140" s="165">
        <v>45594</v>
      </c>
      <c r="G140" s="163" t="s">
        <v>6980</v>
      </c>
      <c r="H140" s="163" t="s">
        <v>6981</v>
      </c>
      <c r="I140" s="163"/>
      <c r="J140" s="163" t="s">
        <v>7600</v>
      </c>
      <c r="K140" s="164" t="s">
        <v>197</v>
      </c>
      <c r="L140" s="165">
        <v>45594</v>
      </c>
      <c r="M140" s="163"/>
      <c r="N140" s="163"/>
      <c r="O140" s="163"/>
    </row>
    <row r="141" spans="1:15">
      <c r="A141" s="163"/>
      <c r="B141" s="188" t="s">
        <v>147</v>
      </c>
      <c r="C141" s="214" t="s">
        <v>3440</v>
      </c>
      <c r="D141" s="159" t="s">
        <v>6950</v>
      </c>
      <c r="E141" s="165">
        <v>45594</v>
      </c>
      <c r="F141" s="165">
        <v>45594</v>
      </c>
      <c r="G141" s="163" t="s">
        <v>6980</v>
      </c>
      <c r="H141" s="163" t="s">
        <v>6981</v>
      </c>
      <c r="I141" s="163"/>
      <c r="J141" s="163" t="s">
        <v>7601</v>
      </c>
      <c r="K141" s="164" t="s">
        <v>197</v>
      </c>
      <c r="L141" s="165">
        <v>45594</v>
      </c>
      <c r="M141" s="163"/>
      <c r="N141" s="163"/>
      <c r="O141" s="163"/>
    </row>
    <row r="142" spans="1:15">
      <c r="A142" s="163"/>
      <c r="B142" s="188" t="s">
        <v>147</v>
      </c>
      <c r="C142" s="214" t="s">
        <v>3440</v>
      </c>
      <c r="D142" s="159" t="s">
        <v>6951</v>
      </c>
      <c r="E142" s="165">
        <v>45594</v>
      </c>
      <c r="F142" s="165">
        <v>45594</v>
      </c>
      <c r="G142" s="163" t="s">
        <v>6980</v>
      </c>
      <c r="H142" s="163" t="s">
        <v>6981</v>
      </c>
      <c r="I142" s="163"/>
      <c r="J142" s="163" t="s">
        <v>7602</v>
      </c>
      <c r="K142" s="164" t="s">
        <v>197</v>
      </c>
      <c r="L142" s="165">
        <v>45594</v>
      </c>
      <c r="M142" s="163"/>
      <c r="N142" s="163"/>
      <c r="O142" s="163"/>
    </row>
    <row r="143" spans="1:15">
      <c r="A143" s="163"/>
      <c r="B143" s="188" t="s">
        <v>147</v>
      </c>
      <c r="C143" s="214" t="s">
        <v>3440</v>
      </c>
      <c r="D143" s="159" t="s">
        <v>6952</v>
      </c>
      <c r="E143" s="165">
        <v>45594</v>
      </c>
      <c r="F143" s="165">
        <v>45594</v>
      </c>
      <c r="G143" s="163" t="s">
        <v>6980</v>
      </c>
      <c r="H143" s="163" t="s">
        <v>6981</v>
      </c>
      <c r="I143" s="163"/>
      <c r="J143" s="163" t="s">
        <v>7603</v>
      </c>
      <c r="K143" s="164" t="s">
        <v>197</v>
      </c>
      <c r="L143" s="165">
        <v>45594</v>
      </c>
      <c r="M143" s="163"/>
      <c r="N143" s="163"/>
      <c r="O143" s="163"/>
    </row>
    <row r="144" spans="1:15">
      <c r="A144" s="163"/>
      <c r="B144" s="188" t="s">
        <v>147</v>
      </c>
      <c r="C144" s="214" t="s">
        <v>3440</v>
      </c>
      <c r="D144" s="159" t="s">
        <v>6953</v>
      </c>
      <c r="E144" s="165">
        <v>45588</v>
      </c>
      <c r="F144" s="165">
        <v>45588</v>
      </c>
      <c r="G144" s="163" t="s">
        <v>6980</v>
      </c>
      <c r="H144" s="163" t="s">
        <v>6981</v>
      </c>
      <c r="I144" s="163"/>
      <c r="J144" s="163" t="s">
        <v>7604</v>
      </c>
      <c r="K144" s="164" t="s">
        <v>197</v>
      </c>
      <c r="L144" s="165">
        <v>45607</v>
      </c>
      <c r="M144" s="163"/>
      <c r="N144" s="163"/>
      <c r="O144" s="163"/>
    </row>
    <row r="145" spans="1:15">
      <c r="A145" s="163"/>
      <c r="B145" s="188" t="s">
        <v>147</v>
      </c>
      <c r="C145" s="214" t="s">
        <v>3440</v>
      </c>
      <c r="D145" s="159" t="s">
        <v>6954</v>
      </c>
      <c r="E145" s="165">
        <v>45588</v>
      </c>
      <c r="F145" s="165">
        <v>45588</v>
      </c>
      <c r="G145" s="163" t="s">
        <v>6980</v>
      </c>
      <c r="H145" s="163" t="s">
        <v>6981</v>
      </c>
      <c r="I145" s="163"/>
      <c r="J145" s="163" t="s">
        <v>7636</v>
      </c>
      <c r="K145" s="164" t="s">
        <v>197</v>
      </c>
      <c r="L145" s="165">
        <v>45607</v>
      </c>
      <c r="M145" s="163"/>
      <c r="N145" s="163"/>
      <c r="O145" s="163"/>
    </row>
    <row r="146" spans="1:15">
      <c r="A146" s="163"/>
      <c r="B146" s="188" t="s">
        <v>147</v>
      </c>
      <c r="C146" s="214" t="s">
        <v>3440</v>
      </c>
      <c r="D146" s="159" t="s">
        <v>6955</v>
      </c>
      <c r="E146" s="165">
        <v>45588</v>
      </c>
      <c r="F146" s="165">
        <v>45588</v>
      </c>
      <c r="G146" s="163" t="s">
        <v>6980</v>
      </c>
      <c r="H146" s="163" t="s">
        <v>6981</v>
      </c>
      <c r="I146" s="163"/>
      <c r="J146" s="163" t="s">
        <v>7637</v>
      </c>
      <c r="K146" s="164" t="s">
        <v>197</v>
      </c>
      <c r="L146" s="165">
        <v>45607</v>
      </c>
      <c r="M146" s="163"/>
      <c r="N146" s="163"/>
      <c r="O146" s="163"/>
    </row>
    <row r="147" spans="1:15">
      <c r="A147" s="163"/>
      <c r="B147" s="188" t="s">
        <v>147</v>
      </c>
      <c r="C147" s="214" t="s">
        <v>3440</v>
      </c>
      <c r="D147" s="159" t="s">
        <v>6956</v>
      </c>
      <c r="E147" s="165">
        <v>45588</v>
      </c>
      <c r="F147" s="165">
        <v>45588</v>
      </c>
      <c r="G147" s="163" t="s">
        <v>6980</v>
      </c>
      <c r="H147" s="163" t="s">
        <v>6981</v>
      </c>
      <c r="I147" s="163"/>
      <c r="J147" s="163" t="s">
        <v>7638</v>
      </c>
      <c r="K147" s="164" t="s">
        <v>197</v>
      </c>
      <c r="L147" s="165">
        <v>45607</v>
      </c>
      <c r="M147" s="163"/>
      <c r="N147" s="163"/>
      <c r="O147" s="163"/>
    </row>
    <row r="148" spans="1:15">
      <c r="A148" s="163"/>
      <c r="B148" s="188" t="s">
        <v>147</v>
      </c>
      <c r="C148" s="214" t="s">
        <v>3440</v>
      </c>
      <c r="D148" s="159" t="s">
        <v>6957</v>
      </c>
      <c r="E148" s="165">
        <v>45588</v>
      </c>
      <c r="F148" s="165">
        <v>45588</v>
      </c>
      <c r="G148" s="163" t="s">
        <v>6980</v>
      </c>
      <c r="H148" s="163" t="s">
        <v>6981</v>
      </c>
      <c r="I148" s="163"/>
      <c r="J148" s="163" t="s">
        <v>7639</v>
      </c>
      <c r="K148" s="164" t="s">
        <v>197</v>
      </c>
      <c r="L148" s="165">
        <v>45607</v>
      </c>
      <c r="M148" s="163"/>
      <c r="N148" s="163"/>
      <c r="O148" s="163"/>
    </row>
    <row r="149" spans="1:15">
      <c r="A149" s="163"/>
      <c r="B149" s="188" t="s">
        <v>147</v>
      </c>
      <c r="C149" s="214" t="s">
        <v>3440</v>
      </c>
      <c r="D149" s="159" t="s">
        <v>6958</v>
      </c>
      <c r="E149" s="165">
        <v>45588</v>
      </c>
      <c r="F149" s="165">
        <v>45588</v>
      </c>
      <c r="G149" s="163" t="s">
        <v>6980</v>
      </c>
      <c r="H149" s="163" t="s">
        <v>6981</v>
      </c>
      <c r="I149" s="163"/>
      <c r="J149" s="163" t="s">
        <v>7640</v>
      </c>
      <c r="K149" s="164" t="s">
        <v>197</v>
      </c>
      <c r="L149" s="165">
        <v>45607</v>
      </c>
      <c r="M149" s="163"/>
      <c r="N149" s="163"/>
      <c r="O149" s="163"/>
    </row>
    <row r="150" spans="1:15">
      <c r="A150" s="163"/>
      <c r="B150" s="188" t="s">
        <v>147</v>
      </c>
      <c r="C150" s="214" t="s">
        <v>3440</v>
      </c>
      <c r="D150" s="159" t="s">
        <v>6959</v>
      </c>
      <c r="E150" s="165">
        <v>45588</v>
      </c>
      <c r="F150" s="165">
        <v>45588</v>
      </c>
      <c r="G150" s="163" t="s">
        <v>6980</v>
      </c>
      <c r="H150" s="163" t="s">
        <v>6981</v>
      </c>
      <c r="I150" s="163"/>
      <c r="J150" s="163" t="s">
        <v>7641</v>
      </c>
      <c r="K150" s="164" t="s">
        <v>197</v>
      </c>
      <c r="L150" s="165">
        <v>45608</v>
      </c>
      <c r="M150" s="163"/>
      <c r="N150" s="163"/>
      <c r="O150" s="163"/>
    </row>
    <row r="151" spans="1:15">
      <c r="A151" s="163"/>
      <c r="B151" s="188" t="s">
        <v>147</v>
      </c>
      <c r="C151" s="214" t="s">
        <v>3440</v>
      </c>
      <c r="D151" s="159" t="s">
        <v>6960</v>
      </c>
      <c r="E151" s="165">
        <v>45588</v>
      </c>
      <c r="F151" s="165">
        <v>45588</v>
      </c>
      <c r="G151" s="163" t="s">
        <v>6980</v>
      </c>
      <c r="H151" s="163" t="s">
        <v>6981</v>
      </c>
      <c r="I151" s="163"/>
      <c r="J151" s="163" t="s">
        <v>7642</v>
      </c>
      <c r="K151" s="164" t="s">
        <v>197</v>
      </c>
      <c r="L151" s="165">
        <v>45608</v>
      </c>
      <c r="M151" s="163"/>
      <c r="N151" s="163"/>
      <c r="O151" s="163"/>
    </row>
    <row r="152" spans="1:15">
      <c r="A152" s="163"/>
      <c r="B152" s="188" t="s">
        <v>147</v>
      </c>
      <c r="C152" s="214" t="s">
        <v>3440</v>
      </c>
      <c r="D152" s="159" t="s">
        <v>6961</v>
      </c>
      <c r="E152" s="165">
        <v>45588</v>
      </c>
      <c r="F152" s="165">
        <v>45588</v>
      </c>
      <c r="G152" s="163" t="s">
        <v>6980</v>
      </c>
      <c r="H152" s="163" t="s">
        <v>6981</v>
      </c>
      <c r="I152" s="163"/>
      <c r="J152" s="163" t="s">
        <v>7643</v>
      </c>
      <c r="K152" s="164" t="s">
        <v>197</v>
      </c>
      <c r="L152" s="165">
        <v>45608</v>
      </c>
      <c r="M152" s="163"/>
      <c r="N152" s="163"/>
      <c r="O152" s="163"/>
    </row>
    <row r="153" spans="1:15">
      <c r="A153" s="163"/>
      <c r="B153" s="188" t="s">
        <v>147</v>
      </c>
      <c r="C153" s="214" t="s">
        <v>3440</v>
      </c>
      <c r="D153" s="159" t="s">
        <v>6962</v>
      </c>
      <c r="E153" s="165">
        <v>45588</v>
      </c>
      <c r="F153" s="165">
        <v>45588</v>
      </c>
      <c r="G153" s="163" t="s">
        <v>6980</v>
      </c>
      <c r="H153" s="163" t="s">
        <v>6981</v>
      </c>
      <c r="I153" s="163"/>
      <c r="J153" s="163" t="s">
        <v>7644</v>
      </c>
      <c r="K153" s="164" t="s">
        <v>197</v>
      </c>
      <c r="L153" s="165">
        <v>45608</v>
      </c>
      <c r="M153" s="163"/>
      <c r="N153" s="163"/>
      <c r="O153" s="163"/>
    </row>
    <row r="154" spans="1:15">
      <c r="A154" s="163"/>
      <c r="B154" s="188" t="s">
        <v>147</v>
      </c>
      <c r="C154" s="214" t="s">
        <v>3440</v>
      </c>
      <c r="D154" s="159" t="s">
        <v>6963</v>
      </c>
      <c r="E154" s="165">
        <v>45588</v>
      </c>
      <c r="F154" s="165">
        <v>45588</v>
      </c>
      <c r="G154" s="163" t="s">
        <v>6980</v>
      </c>
      <c r="H154" s="163" t="s">
        <v>6981</v>
      </c>
      <c r="I154" s="163"/>
      <c r="J154" s="163" t="s">
        <v>7645</v>
      </c>
      <c r="K154" s="164" t="s">
        <v>197</v>
      </c>
      <c r="L154" s="165">
        <v>45608</v>
      </c>
      <c r="M154" s="163"/>
      <c r="N154" s="163"/>
      <c r="O154" s="163"/>
    </row>
    <row r="155" spans="1:15">
      <c r="A155" s="163"/>
      <c r="B155" s="188" t="s">
        <v>147</v>
      </c>
      <c r="C155" s="214" t="s">
        <v>2064</v>
      </c>
      <c r="D155" s="159" t="s">
        <v>6964</v>
      </c>
      <c r="E155" s="165">
        <v>45589</v>
      </c>
      <c r="F155" s="165">
        <v>45589</v>
      </c>
      <c r="G155" s="163" t="s">
        <v>7650</v>
      </c>
      <c r="H155" s="163" t="s">
        <v>7651</v>
      </c>
      <c r="I155" s="163"/>
      <c r="J155" s="163" t="s">
        <v>6696</v>
      </c>
      <c r="K155" s="164" t="s">
        <v>197</v>
      </c>
      <c r="L155" s="165">
        <v>45593</v>
      </c>
      <c r="M155" s="163"/>
      <c r="N155" s="163"/>
      <c r="O155" s="163"/>
    </row>
    <row r="156" spans="1:15">
      <c r="A156" s="163"/>
      <c r="B156" s="188" t="s">
        <v>147</v>
      </c>
      <c r="C156" s="214" t="s">
        <v>2064</v>
      </c>
      <c r="D156" s="159" t="s">
        <v>6965</v>
      </c>
      <c r="E156" s="165">
        <v>45589</v>
      </c>
      <c r="F156" s="165">
        <v>45589</v>
      </c>
      <c r="G156" s="163" t="s">
        <v>7650</v>
      </c>
      <c r="H156" s="163" t="s">
        <v>7651</v>
      </c>
      <c r="I156" s="163"/>
      <c r="J156" s="163" t="s">
        <v>6816</v>
      </c>
      <c r="K156" s="164" t="s">
        <v>197</v>
      </c>
      <c r="L156" s="165">
        <v>45593</v>
      </c>
      <c r="M156" s="163"/>
      <c r="N156" s="163"/>
      <c r="O156" s="163"/>
    </row>
    <row r="157" spans="1:15">
      <c r="A157" s="163"/>
      <c r="B157" s="188" t="s">
        <v>147</v>
      </c>
      <c r="C157" s="214" t="s">
        <v>2064</v>
      </c>
      <c r="D157" s="159" t="s">
        <v>6966</v>
      </c>
      <c r="E157" s="165">
        <v>45589</v>
      </c>
      <c r="F157" s="165">
        <v>45589</v>
      </c>
      <c r="G157" s="163" t="s">
        <v>7650</v>
      </c>
      <c r="H157" s="163" t="s">
        <v>7651</v>
      </c>
      <c r="I157" s="163"/>
      <c r="J157" s="163" t="s">
        <v>6268</v>
      </c>
      <c r="K157" s="164" t="s">
        <v>197</v>
      </c>
      <c r="L157" s="165">
        <v>45593</v>
      </c>
      <c r="M157" s="163"/>
      <c r="N157" s="163"/>
      <c r="O157" s="163"/>
    </row>
    <row r="158" spans="1:15">
      <c r="A158" s="163"/>
      <c r="B158" s="188" t="s">
        <v>147</v>
      </c>
      <c r="C158" s="214" t="s">
        <v>2064</v>
      </c>
      <c r="D158" s="159" t="s">
        <v>6967</v>
      </c>
      <c r="E158" s="165">
        <v>45589</v>
      </c>
      <c r="F158" s="165">
        <v>45589</v>
      </c>
      <c r="G158" s="163" t="s">
        <v>7650</v>
      </c>
      <c r="H158" s="163" t="s">
        <v>7651</v>
      </c>
      <c r="I158" s="163"/>
      <c r="J158" s="163" t="s">
        <v>6806</v>
      </c>
      <c r="K158" s="164" t="s">
        <v>197</v>
      </c>
      <c r="L158" s="165">
        <v>45593</v>
      </c>
      <c r="M158" s="163"/>
      <c r="N158" s="163"/>
      <c r="O158" s="163"/>
    </row>
    <row r="159" spans="1:15">
      <c r="A159" s="163"/>
      <c r="B159" s="188" t="s">
        <v>147</v>
      </c>
      <c r="C159" s="214" t="s">
        <v>2064</v>
      </c>
      <c r="D159" s="159" t="s">
        <v>6968</v>
      </c>
      <c r="E159" s="165">
        <v>45589</v>
      </c>
      <c r="F159" s="165">
        <v>45589</v>
      </c>
      <c r="G159" s="163" t="s">
        <v>7650</v>
      </c>
      <c r="H159" s="163" t="s">
        <v>7651</v>
      </c>
      <c r="I159" s="163"/>
      <c r="J159" s="163" t="s">
        <v>6807</v>
      </c>
      <c r="K159" s="164" t="s">
        <v>197</v>
      </c>
      <c r="L159" s="165">
        <v>45593</v>
      </c>
      <c r="M159" s="163"/>
      <c r="N159" s="163"/>
      <c r="O159" s="163"/>
    </row>
    <row r="160" spans="1:15">
      <c r="A160" s="163"/>
      <c r="B160" s="188" t="s">
        <v>147</v>
      </c>
      <c r="C160" s="214" t="s">
        <v>2064</v>
      </c>
      <c r="D160" s="159" t="s">
        <v>6969</v>
      </c>
      <c r="E160" s="165">
        <v>45589</v>
      </c>
      <c r="F160" s="165">
        <v>45589</v>
      </c>
      <c r="G160" s="163" t="s">
        <v>7650</v>
      </c>
      <c r="H160" s="163" t="s">
        <v>7651</v>
      </c>
      <c r="I160" s="163"/>
      <c r="J160" s="163" t="s">
        <v>6817</v>
      </c>
      <c r="K160" s="164" t="s">
        <v>197</v>
      </c>
      <c r="L160" s="165">
        <v>45593</v>
      </c>
      <c r="M160" s="163"/>
      <c r="N160" s="163"/>
      <c r="O160" s="163"/>
    </row>
    <row r="161" spans="1:15">
      <c r="A161" s="163"/>
      <c r="B161" s="188" t="s">
        <v>147</v>
      </c>
      <c r="C161" s="214" t="s">
        <v>2064</v>
      </c>
      <c r="D161" s="159" t="s">
        <v>6970</v>
      </c>
      <c r="E161" s="165">
        <v>45589</v>
      </c>
      <c r="F161" s="165">
        <v>45589</v>
      </c>
      <c r="G161" s="163" t="s">
        <v>7650</v>
      </c>
      <c r="H161" s="163" t="s">
        <v>7651</v>
      </c>
      <c r="I161" s="163"/>
      <c r="J161" s="163" t="s">
        <v>6818</v>
      </c>
      <c r="K161" s="164" t="s">
        <v>197</v>
      </c>
      <c r="L161" s="165">
        <v>45593</v>
      </c>
      <c r="M161" s="163"/>
      <c r="N161" s="163"/>
      <c r="O161" s="163"/>
    </row>
    <row r="162" spans="1:15">
      <c r="A162" s="163"/>
      <c r="B162" s="188" t="s">
        <v>147</v>
      </c>
      <c r="C162" s="214" t="s">
        <v>2064</v>
      </c>
      <c r="D162" s="159" t="s">
        <v>6971</v>
      </c>
      <c r="E162" s="165">
        <v>45589</v>
      </c>
      <c r="F162" s="165">
        <v>45589</v>
      </c>
      <c r="G162" s="163" t="s">
        <v>7650</v>
      </c>
      <c r="H162" s="163" t="s">
        <v>7651</v>
      </c>
      <c r="I162" s="163"/>
      <c r="J162" s="163" t="s">
        <v>6808</v>
      </c>
      <c r="K162" s="164" t="s">
        <v>197</v>
      </c>
      <c r="L162" s="165">
        <v>45593</v>
      </c>
      <c r="M162" s="163"/>
      <c r="N162" s="163"/>
      <c r="O162" s="163"/>
    </row>
    <row r="163" spans="1:15">
      <c r="A163" s="163"/>
      <c r="B163" s="188" t="s">
        <v>147</v>
      </c>
      <c r="C163" s="214" t="s">
        <v>2064</v>
      </c>
      <c r="D163" s="159" t="s">
        <v>6972</v>
      </c>
      <c r="E163" s="165">
        <v>45589</v>
      </c>
      <c r="F163" s="165">
        <v>45589</v>
      </c>
      <c r="G163" s="163" t="s">
        <v>7650</v>
      </c>
      <c r="H163" s="163" t="s">
        <v>7651</v>
      </c>
      <c r="I163" s="163"/>
      <c r="J163" s="163" t="s">
        <v>6809</v>
      </c>
      <c r="K163" s="164" t="s">
        <v>197</v>
      </c>
      <c r="L163" s="165">
        <v>45593</v>
      </c>
      <c r="M163" s="163"/>
      <c r="N163" s="163"/>
      <c r="O163" s="163"/>
    </row>
    <row r="164" spans="1:15">
      <c r="A164" s="163"/>
      <c r="B164" s="188" t="s">
        <v>147</v>
      </c>
      <c r="C164" s="214" t="s">
        <v>2064</v>
      </c>
      <c r="D164" s="159" t="s">
        <v>6973</v>
      </c>
      <c r="E164" s="165">
        <v>45589</v>
      </c>
      <c r="F164" s="165">
        <v>45589</v>
      </c>
      <c r="G164" s="163" t="s">
        <v>7650</v>
      </c>
      <c r="H164" s="163" t="s">
        <v>7651</v>
      </c>
      <c r="I164" s="163"/>
      <c r="J164" s="163" t="s">
        <v>6819</v>
      </c>
      <c r="K164" s="164" t="s">
        <v>197</v>
      </c>
      <c r="L164" s="165">
        <v>45593</v>
      </c>
      <c r="M164" s="163"/>
      <c r="N164" s="163"/>
      <c r="O164" s="163"/>
    </row>
    <row r="165" spans="1:15">
      <c r="A165" s="163"/>
      <c r="B165" s="188" t="s">
        <v>147</v>
      </c>
      <c r="C165" s="214" t="s">
        <v>2064</v>
      </c>
      <c r="D165" s="159" t="s">
        <v>6974</v>
      </c>
      <c r="E165" s="165">
        <v>45589</v>
      </c>
      <c r="F165" s="165">
        <v>45589</v>
      </c>
      <c r="G165" s="163" t="s">
        <v>7650</v>
      </c>
      <c r="H165" s="163" t="s">
        <v>7651</v>
      </c>
      <c r="I165" s="163"/>
      <c r="J165" s="163" t="s">
        <v>6820</v>
      </c>
      <c r="K165" s="164" t="s">
        <v>197</v>
      </c>
      <c r="L165" s="165">
        <v>45593</v>
      </c>
      <c r="M165" s="163"/>
      <c r="N165" s="163"/>
      <c r="O165" s="163"/>
    </row>
    <row r="166" spans="1:15">
      <c r="A166" s="163"/>
      <c r="B166" s="188" t="s">
        <v>147</v>
      </c>
      <c r="C166" s="214" t="s">
        <v>2064</v>
      </c>
      <c r="D166" s="159" t="s">
        <v>6975</v>
      </c>
      <c r="E166" s="165">
        <v>45589</v>
      </c>
      <c r="F166" s="165">
        <v>45589</v>
      </c>
      <c r="G166" s="163" t="s">
        <v>7650</v>
      </c>
      <c r="H166" s="163" t="s">
        <v>7651</v>
      </c>
      <c r="I166" s="163"/>
      <c r="J166" s="163" t="s">
        <v>6810</v>
      </c>
      <c r="K166" s="164" t="s">
        <v>197</v>
      </c>
      <c r="L166" s="165">
        <v>45593</v>
      </c>
      <c r="M166" s="163"/>
      <c r="N166" s="163"/>
      <c r="O166" s="163"/>
    </row>
    <row r="167" spans="1:15">
      <c r="A167" s="163"/>
      <c r="B167" s="188" t="s">
        <v>147</v>
      </c>
      <c r="C167" s="214" t="s">
        <v>2064</v>
      </c>
      <c r="D167" s="159" t="s">
        <v>6976</v>
      </c>
      <c r="E167" s="165">
        <v>45589</v>
      </c>
      <c r="F167" s="165">
        <v>45589</v>
      </c>
      <c r="G167" s="163" t="s">
        <v>7650</v>
      </c>
      <c r="H167" s="163" t="s">
        <v>7651</v>
      </c>
      <c r="I167" s="163"/>
      <c r="J167" s="163" t="s">
        <v>6697</v>
      </c>
      <c r="K167" s="164" t="s">
        <v>197</v>
      </c>
      <c r="L167" s="165">
        <v>45593</v>
      </c>
      <c r="M167" s="163"/>
      <c r="N167" s="163"/>
      <c r="O167" s="163"/>
    </row>
    <row r="168" spans="1:15">
      <c r="A168" s="163"/>
      <c r="B168" s="188" t="s">
        <v>147</v>
      </c>
      <c r="C168" s="214" t="s">
        <v>2064</v>
      </c>
      <c r="D168" s="159" t="s">
        <v>6977</v>
      </c>
      <c r="E168" s="165">
        <v>45589</v>
      </c>
      <c r="F168" s="165">
        <v>45589</v>
      </c>
      <c r="G168" s="163" t="s">
        <v>7650</v>
      </c>
      <c r="H168" s="163" t="s">
        <v>7651</v>
      </c>
      <c r="I168" s="163"/>
      <c r="J168" s="163" t="s">
        <v>6821</v>
      </c>
      <c r="K168" s="164" t="s">
        <v>197</v>
      </c>
      <c r="L168" s="165">
        <v>45593</v>
      </c>
      <c r="M168" s="163"/>
      <c r="N168" s="163"/>
      <c r="O168" s="163"/>
    </row>
    <row r="169" spans="1:15">
      <c r="A169" s="163"/>
      <c r="B169" s="188" t="s">
        <v>147</v>
      </c>
      <c r="C169" s="214" t="s">
        <v>2064</v>
      </c>
      <c r="D169" s="159" t="s">
        <v>6978</v>
      </c>
      <c r="E169" s="165">
        <v>45589</v>
      </c>
      <c r="F169" s="165">
        <v>45589</v>
      </c>
      <c r="G169" s="163" t="s">
        <v>7650</v>
      </c>
      <c r="H169" s="163" t="s">
        <v>7651</v>
      </c>
      <c r="I169" s="163"/>
      <c r="J169" s="163" t="s">
        <v>6822</v>
      </c>
      <c r="K169" s="164" t="s">
        <v>197</v>
      </c>
      <c r="L169" s="165">
        <v>45593</v>
      </c>
      <c r="M169" s="163"/>
      <c r="N169" s="163"/>
      <c r="O169" s="163"/>
    </row>
    <row r="170" spans="1:15">
      <c r="A170" s="163"/>
      <c r="B170" s="188" t="s">
        <v>147</v>
      </c>
      <c r="C170" s="214" t="s">
        <v>2064</v>
      </c>
      <c r="D170" s="159" t="s">
        <v>6979</v>
      </c>
      <c r="E170" s="165">
        <v>45589</v>
      </c>
      <c r="F170" s="165">
        <v>45589</v>
      </c>
      <c r="G170" s="163" t="s">
        <v>7650</v>
      </c>
      <c r="H170" s="163" t="s">
        <v>7651</v>
      </c>
      <c r="I170" s="163"/>
      <c r="J170" s="163" t="s">
        <v>6811</v>
      </c>
      <c r="K170" s="164" t="s">
        <v>197</v>
      </c>
      <c r="L170" s="165">
        <v>45593</v>
      </c>
      <c r="M170" s="163"/>
      <c r="N170" s="163"/>
      <c r="O170" s="163"/>
    </row>
    <row r="171" spans="1:15">
      <c r="A171" s="163"/>
      <c r="B171" s="188" t="s">
        <v>147</v>
      </c>
      <c r="C171" s="214" t="s">
        <v>7729</v>
      </c>
      <c r="D171" s="159" t="s">
        <v>7707</v>
      </c>
      <c r="E171" s="165">
        <v>45590</v>
      </c>
      <c r="F171" s="165">
        <v>45590</v>
      </c>
      <c r="G171" s="163" t="s">
        <v>7730</v>
      </c>
      <c r="H171" s="163" t="s">
        <v>7731</v>
      </c>
      <c r="I171" s="163"/>
      <c r="J171" s="163"/>
      <c r="K171" s="164" t="s">
        <v>195</v>
      </c>
      <c r="L171" s="165">
        <v>45593</v>
      </c>
      <c r="M171" s="163"/>
      <c r="N171" s="163"/>
      <c r="O171" s="163"/>
    </row>
    <row r="172" spans="1:15">
      <c r="A172" s="163"/>
      <c r="B172" s="188" t="s">
        <v>147</v>
      </c>
      <c r="C172" s="214" t="s">
        <v>1997</v>
      </c>
      <c r="D172" s="159" t="s">
        <v>7708</v>
      </c>
      <c r="E172" s="165">
        <v>45616</v>
      </c>
      <c r="F172" s="165">
        <v>45616</v>
      </c>
      <c r="G172" s="163" t="s">
        <v>7650</v>
      </c>
      <c r="H172" s="163" t="s">
        <v>7981</v>
      </c>
      <c r="I172" s="163"/>
      <c r="J172" s="163" t="s">
        <v>6853</v>
      </c>
      <c r="K172" s="164" t="s">
        <v>197</v>
      </c>
      <c r="L172" s="165">
        <v>45617</v>
      </c>
      <c r="M172" s="163"/>
      <c r="N172" s="163"/>
      <c r="O172" s="163"/>
    </row>
    <row r="173" spans="1:15">
      <c r="A173" s="163"/>
      <c r="B173" s="188" t="s">
        <v>147</v>
      </c>
      <c r="C173" s="214" t="s">
        <v>1997</v>
      </c>
      <c r="D173" s="159" t="s">
        <v>7709</v>
      </c>
      <c r="E173" s="165">
        <v>45616</v>
      </c>
      <c r="F173" s="165">
        <v>45616</v>
      </c>
      <c r="G173" s="163" t="s">
        <v>7650</v>
      </c>
      <c r="H173" s="163" t="s">
        <v>7981</v>
      </c>
      <c r="I173" s="163"/>
      <c r="J173" s="163" t="s">
        <v>6852</v>
      </c>
      <c r="K173" s="164" t="s">
        <v>197</v>
      </c>
      <c r="L173" s="165">
        <v>45617</v>
      </c>
      <c r="M173" s="163"/>
      <c r="N173" s="163"/>
      <c r="O173" s="163"/>
    </row>
    <row r="174" spans="1:15">
      <c r="A174" s="163"/>
      <c r="B174" s="188" t="s">
        <v>147</v>
      </c>
      <c r="C174" s="214" t="s">
        <v>1997</v>
      </c>
      <c r="D174" s="159" t="s">
        <v>7710</v>
      </c>
      <c r="E174" s="165">
        <v>45616</v>
      </c>
      <c r="F174" s="165">
        <v>45616</v>
      </c>
      <c r="G174" s="163" t="s">
        <v>7650</v>
      </c>
      <c r="H174" s="163" t="s">
        <v>7981</v>
      </c>
      <c r="I174" s="163"/>
      <c r="J174" s="163" t="s">
        <v>6854</v>
      </c>
      <c r="K174" s="164" t="s">
        <v>197</v>
      </c>
      <c r="L174" s="165">
        <v>45617</v>
      </c>
      <c r="M174" s="163"/>
      <c r="N174" s="163"/>
      <c r="O174" s="163"/>
    </row>
    <row r="175" spans="1:15">
      <c r="A175" s="163"/>
      <c r="B175" s="188" t="s">
        <v>147</v>
      </c>
      <c r="C175" s="214" t="s">
        <v>1997</v>
      </c>
      <c r="D175" s="159" t="s">
        <v>7711</v>
      </c>
      <c r="E175" s="165">
        <v>45616</v>
      </c>
      <c r="F175" s="165">
        <v>45616</v>
      </c>
      <c r="G175" s="163" t="s">
        <v>7650</v>
      </c>
      <c r="H175" s="163" t="s">
        <v>7981</v>
      </c>
      <c r="I175" s="163"/>
      <c r="J175" s="163" t="s">
        <v>6855</v>
      </c>
      <c r="K175" s="164" t="s">
        <v>197</v>
      </c>
      <c r="L175" s="165">
        <v>45617</v>
      </c>
      <c r="M175" s="163"/>
      <c r="N175" s="163"/>
      <c r="O175" s="163"/>
    </row>
    <row r="176" spans="1:15">
      <c r="A176" s="163"/>
      <c r="B176" s="188" t="s">
        <v>147</v>
      </c>
      <c r="C176" s="214" t="s">
        <v>1997</v>
      </c>
      <c r="D176" s="159" t="s">
        <v>7712</v>
      </c>
      <c r="E176" s="165">
        <v>45616</v>
      </c>
      <c r="F176" s="165">
        <v>45616</v>
      </c>
      <c r="G176" s="163" t="s">
        <v>7650</v>
      </c>
      <c r="H176" s="163" t="s">
        <v>7981</v>
      </c>
      <c r="I176" s="163"/>
      <c r="J176" s="163" t="s">
        <v>6856</v>
      </c>
      <c r="K176" s="164" t="s">
        <v>197</v>
      </c>
      <c r="L176" s="165">
        <v>45617</v>
      </c>
      <c r="M176" s="163"/>
      <c r="N176" s="163"/>
      <c r="O176" s="163"/>
    </row>
    <row r="177" spans="1:15">
      <c r="A177" s="163"/>
      <c r="B177" s="188" t="s">
        <v>147</v>
      </c>
      <c r="C177" s="214" t="s">
        <v>1997</v>
      </c>
      <c r="D177" s="159" t="s">
        <v>7713</v>
      </c>
      <c r="E177" s="165">
        <v>45616</v>
      </c>
      <c r="F177" s="165">
        <v>45616</v>
      </c>
      <c r="G177" s="163" t="s">
        <v>7650</v>
      </c>
      <c r="H177" s="163" t="s">
        <v>7981</v>
      </c>
      <c r="I177" s="163"/>
      <c r="J177" s="163" t="s">
        <v>6857</v>
      </c>
      <c r="K177" s="164" t="s">
        <v>197</v>
      </c>
      <c r="L177" s="165">
        <v>45617</v>
      </c>
      <c r="M177" s="163"/>
      <c r="N177" s="163"/>
      <c r="O177" s="163"/>
    </row>
    <row r="178" spans="1:15">
      <c r="A178" s="163"/>
      <c r="B178" s="188" t="s">
        <v>147</v>
      </c>
      <c r="C178" s="214" t="s">
        <v>1997</v>
      </c>
      <c r="D178" s="159" t="s">
        <v>7714</v>
      </c>
      <c r="E178" s="165">
        <v>45616</v>
      </c>
      <c r="F178" s="165">
        <v>45616</v>
      </c>
      <c r="G178" s="163" t="s">
        <v>7650</v>
      </c>
      <c r="H178" s="163" t="s">
        <v>7981</v>
      </c>
      <c r="I178" s="163"/>
      <c r="J178" s="163" t="s">
        <v>6858</v>
      </c>
      <c r="K178" s="164" t="s">
        <v>197</v>
      </c>
      <c r="L178" s="165">
        <v>45617</v>
      </c>
      <c r="M178" s="163"/>
      <c r="N178" s="163"/>
      <c r="O178" s="163"/>
    </row>
    <row r="179" spans="1:15">
      <c r="A179" s="163"/>
      <c r="B179" s="188" t="s">
        <v>147</v>
      </c>
      <c r="C179" s="214" t="s">
        <v>1997</v>
      </c>
      <c r="D179" s="159" t="s">
        <v>7715</v>
      </c>
      <c r="E179" s="165">
        <v>45616</v>
      </c>
      <c r="F179" s="165">
        <v>45616</v>
      </c>
      <c r="G179" s="163" t="s">
        <v>7650</v>
      </c>
      <c r="H179" s="163" t="s">
        <v>7981</v>
      </c>
      <c r="I179" s="163"/>
      <c r="J179" s="163" t="s">
        <v>6859</v>
      </c>
      <c r="K179" s="164" t="s">
        <v>197</v>
      </c>
      <c r="L179" s="165">
        <v>45617</v>
      </c>
      <c r="M179" s="163"/>
      <c r="N179" s="163"/>
      <c r="O179" s="163"/>
    </row>
    <row r="180" spans="1:15">
      <c r="A180" s="163"/>
      <c r="B180" s="188" t="s">
        <v>147</v>
      </c>
      <c r="C180" s="214" t="s">
        <v>1997</v>
      </c>
      <c r="D180" s="159" t="s">
        <v>7716</v>
      </c>
      <c r="E180" s="165">
        <v>45616</v>
      </c>
      <c r="F180" s="165">
        <v>45616</v>
      </c>
      <c r="G180" s="163" t="s">
        <v>7650</v>
      </c>
      <c r="H180" s="163" t="s">
        <v>7981</v>
      </c>
      <c r="I180" s="163"/>
      <c r="J180" s="163" t="s">
        <v>6860</v>
      </c>
      <c r="K180" s="164" t="s">
        <v>197</v>
      </c>
      <c r="L180" s="165">
        <v>45617</v>
      </c>
      <c r="M180" s="163"/>
      <c r="N180" s="163"/>
      <c r="O180" s="163"/>
    </row>
    <row r="181" spans="1:15">
      <c r="A181" s="163"/>
      <c r="B181" s="188" t="s">
        <v>147</v>
      </c>
      <c r="C181" s="214" t="s">
        <v>1997</v>
      </c>
      <c r="D181" s="159" t="s">
        <v>7717</v>
      </c>
      <c r="E181" s="165">
        <v>45616</v>
      </c>
      <c r="F181" s="165">
        <v>45616</v>
      </c>
      <c r="G181" s="163" t="s">
        <v>7650</v>
      </c>
      <c r="H181" s="163" t="s">
        <v>7981</v>
      </c>
      <c r="I181" s="163"/>
      <c r="J181" s="163" t="s">
        <v>6861</v>
      </c>
      <c r="K181" s="164" t="s">
        <v>197</v>
      </c>
      <c r="L181" s="165">
        <v>45617</v>
      </c>
      <c r="M181" s="163"/>
      <c r="N181" s="163"/>
      <c r="O181" s="163"/>
    </row>
    <row r="182" spans="1:15">
      <c r="A182" s="163"/>
      <c r="B182" s="188" t="s">
        <v>147</v>
      </c>
      <c r="C182" s="214" t="s">
        <v>1997</v>
      </c>
      <c r="D182" s="159" t="s">
        <v>7718</v>
      </c>
      <c r="E182" s="165">
        <v>45616</v>
      </c>
      <c r="F182" s="165">
        <v>45616</v>
      </c>
      <c r="G182" s="163" t="s">
        <v>7650</v>
      </c>
      <c r="H182" s="163" t="s">
        <v>7981</v>
      </c>
      <c r="I182" s="163"/>
      <c r="J182" s="163" t="s">
        <v>6862</v>
      </c>
      <c r="K182" s="164" t="s">
        <v>197</v>
      </c>
      <c r="L182" s="165">
        <v>45617</v>
      </c>
      <c r="M182" s="163"/>
      <c r="N182" s="163"/>
      <c r="O182" s="163"/>
    </row>
    <row r="183" spans="1:15">
      <c r="A183" s="163"/>
      <c r="B183" s="188" t="s">
        <v>147</v>
      </c>
      <c r="C183" s="214" t="s">
        <v>1997</v>
      </c>
      <c r="D183" s="159" t="s">
        <v>7719</v>
      </c>
      <c r="E183" s="165">
        <v>45616</v>
      </c>
      <c r="F183" s="165">
        <v>45616</v>
      </c>
      <c r="G183" s="163" t="s">
        <v>7650</v>
      </c>
      <c r="H183" s="163" t="s">
        <v>7981</v>
      </c>
      <c r="I183" s="163"/>
      <c r="J183" s="163" t="s">
        <v>6623</v>
      </c>
      <c r="K183" s="164" t="s">
        <v>197</v>
      </c>
      <c r="L183" s="165">
        <v>45617</v>
      </c>
      <c r="M183" s="163"/>
      <c r="N183" s="163"/>
      <c r="O183" s="163"/>
    </row>
    <row r="184" spans="1:15">
      <c r="A184" s="163"/>
      <c r="B184" s="188" t="s">
        <v>147</v>
      </c>
      <c r="C184" s="214" t="s">
        <v>1997</v>
      </c>
      <c r="D184" s="159" t="s">
        <v>7720</v>
      </c>
      <c r="E184" s="165">
        <v>45616</v>
      </c>
      <c r="F184" s="165">
        <v>45616</v>
      </c>
      <c r="G184" s="163" t="s">
        <v>7650</v>
      </c>
      <c r="H184" s="163" t="s">
        <v>7981</v>
      </c>
      <c r="I184" s="163"/>
      <c r="J184" s="163" t="s">
        <v>6863</v>
      </c>
      <c r="K184" s="164" t="s">
        <v>197</v>
      </c>
      <c r="L184" s="165">
        <v>45617</v>
      </c>
      <c r="M184" s="163"/>
      <c r="N184" s="163"/>
      <c r="O184" s="163"/>
    </row>
    <row r="185" spans="1:15">
      <c r="A185" s="163"/>
      <c r="B185" s="188" t="s">
        <v>147</v>
      </c>
      <c r="C185" s="214" t="s">
        <v>1997</v>
      </c>
      <c r="D185" s="159" t="s">
        <v>7721</v>
      </c>
      <c r="E185" s="165">
        <v>45616</v>
      </c>
      <c r="F185" s="165">
        <v>45616</v>
      </c>
      <c r="G185" s="163" t="s">
        <v>7650</v>
      </c>
      <c r="H185" s="163" t="s">
        <v>7981</v>
      </c>
      <c r="I185" s="163"/>
      <c r="J185" s="163" t="s">
        <v>6864</v>
      </c>
      <c r="K185" s="164" t="s">
        <v>197</v>
      </c>
      <c r="L185" s="165">
        <v>45617</v>
      </c>
      <c r="M185" s="163"/>
      <c r="N185" s="163"/>
      <c r="O185" s="163"/>
    </row>
    <row r="186" spans="1:15">
      <c r="A186" s="163"/>
      <c r="B186" s="188" t="s">
        <v>147</v>
      </c>
      <c r="C186" s="214" t="s">
        <v>1997</v>
      </c>
      <c r="D186" s="159" t="s">
        <v>7722</v>
      </c>
      <c r="E186" s="165">
        <v>45616</v>
      </c>
      <c r="F186" s="165">
        <v>45616</v>
      </c>
      <c r="G186" s="163" t="s">
        <v>7650</v>
      </c>
      <c r="H186" s="163" t="s">
        <v>7981</v>
      </c>
      <c r="I186" s="163"/>
      <c r="J186" s="163" t="s">
        <v>6865</v>
      </c>
      <c r="K186" s="164" t="s">
        <v>197</v>
      </c>
      <c r="L186" s="165">
        <v>45617</v>
      </c>
      <c r="M186" s="163"/>
      <c r="N186" s="163"/>
      <c r="O186" s="163"/>
    </row>
    <row r="187" spans="1:15">
      <c r="A187" s="163"/>
      <c r="B187" s="188" t="s">
        <v>147</v>
      </c>
      <c r="C187" s="214" t="s">
        <v>1997</v>
      </c>
      <c r="D187" s="159" t="s">
        <v>7723</v>
      </c>
      <c r="E187" s="165">
        <v>45616</v>
      </c>
      <c r="F187" s="165">
        <v>45616</v>
      </c>
      <c r="G187" s="163" t="s">
        <v>7650</v>
      </c>
      <c r="H187" s="163" t="s">
        <v>7981</v>
      </c>
      <c r="I187" s="163"/>
      <c r="J187" s="163" t="s">
        <v>6866</v>
      </c>
      <c r="K187" s="164" t="s">
        <v>197</v>
      </c>
      <c r="L187" s="165">
        <v>45617</v>
      </c>
      <c r="M187" s="163"/>
      <c r="N187" s="163"/>
      <c r="O187" s="163"/>
    </row>
    <row r="188" spans="1:15">
      <c r="A188" s="163"/>
      <c r="B188" s="188" t="s">
        <v>147</v>
      </c>
      <c r="C188" s="214" t="s">
        <v>2150</v>
      </c>
      <c r="D188" s="159" t="s">
        <v>7724</v>
      </c>
      <c r="E188" s="165">
        <v>45628</v>
      </c>
      <c r="F188" s="165">
        <v>45628</v>
      </c>
      <c r="G188" s="203" t="s">
        <v>7650</v>
      </c>
      <c r="H188" s="163" t="s">
        <v>7981</v>
      </c>
      <c r="I188" s="163"/>
      <c r="J188" s="163" t="s">
        <v>6867</v>
      </c>
      <c r="K188" s="164" t="s">
        <v>197</v>
      </c>
      <c r="L188" s="165">
        <v>45629</v>
      </c>
      <c r="M188" s="163"/>
      <c r="N188" s="163"/>
      <c r="O188" s="163"/>
    </row>
    <row r="189" spans="1:15">
      <c r="A189" s="163"/>
      <c r="B189" s="188" t="s">
        <v>147</v>
      </c>
      <c r="C189" s="214" t="s">
        <v>2150</v>
      </c>
      <c r="D189" s="159" t="s">
        <v>7725</v>
      </c>
      <c r="E189" s="165">
        <v>45628</v>
      </c>
      <c r="F189" s="165">
        <v>45628</v>
      </c>
      <c r="G189" s="203" t="s">
        <v>7650</v>
      </c>
      <c r="H189" s="163" t="s">
        <v>7981</v>
      </c>
      <c r="I189" s="163"/>
      <c r="J189" s="163" t="s">
        <v>6868</v>
      </c>
      <c r="K189" s="164" t="s">
        <v>197</v>
      </c>
      <c r="L189" s="165">
        <v>45629</v>
      </c>
      <c r="M189" s="163"/>
      <c r="N189" s="163"/>
      <c r="O189" s="163"/>
    </row>
    <row r="190" spans="1:15">
      <c r="A190" s="163"/>
      <c r="B190" s="188" t="s">
        <v>147</v>
      </c>
      <c r="C190" s="214" t="s">
        <v>2150</v>
      </c>
      <c r="D190" s="159" t="s">
        <v>7726</v>
      </c>
      <c r="E190" s="165">
        <v>45628</v>
      </c>
      <c r="F190" s="165">
        <v>45628</v>
      </c>
      <c r="G190" s="203" t="s">
        <v>7650</v>
      </c>
      <c r="H190" s="163" t="s">
        <v>7981</v>
      </c>
      <c r="I190" s="163"/>
      <c r="J190" s="163" t="s">
        <v>6869</v>
      </c>
      <c r="K190" s="164" t="s">
        <v>197</v>
      </c>
      <c r="L190" s="165">
        <v>45629</v>
      </c>
      <c r="M190" s="163"/>
      <c r="N190" s="163"/>
      <c r="O190" s="163"/>
    </row>
    <row r="191" spans="1:15">
      <c r="A191" s="163"/>
      <c r="B191" s="188" t="s">
        <v>147</v>
      </c>
      <c r="C191" s="214" t="s">
        <v>2150</v>
      </c>
      <c r="D191" s="159" t="s">
        <v>7727</v>
      </c>
      <c r="E191" s="165">
        <v>45628</v>
      </c>
      <c r="F191" s="165">
        <v>45628</v>
      </c>
      <c r="G191" s="203" t="s">
        <v>7650</v>
      </c>
      <c r="H191" s="163" t="s">
        <v>7981</v>
      </c>
      <c r="I191" s="163"/>
      <c r="J191" s="163" t="s">
        <v>6870</v>
      </c>
      <c r="K191" s="164" t="s">
        <v>197</v>
      </c>
      <c r="L191" s="165">
        <v>45629</v>
      </c>
      <c r="M191" s="163"/>
      <c r="N191" s="163"/>
      <c r="O191" s="163"/>
    </row>
    <row r="192" spans="1:15">
      <c r="A192" s="163"/>
      <c r="B192" s="188" t="s">
        <v>147</v>
      </c>
      <c r="C192" s="214" t="s">
        <v>2150</v>
      </c>
      <c r="D192" s="159" t="s">
        <v>7728</v>
      </c>
      <c r="E192" s="165">
        <v>45628</v>
      </c>
      <c r="F192" s="165">
        <v>45628</v>
      </c>
      <c r="G192" s="203" t="s">
        <v>7650</v>
      </c>
      <c r="H192" s="163" t="s">
        <v>7981</v>
      </c>
      <c r="I192" s="163"/>
      <c r="J192" s="163" t="s">
        <v>6871</v>
      </c>
      <c r="K192" s="164" t="s">
        <v>197</v>
      </c>
      <c r="L192" s="165">
        <v>45629</v>
      </c>
      <c r="M192" s="163"/>
      <c r="N192" s="163"/>
      <c r="O192" s="163"/>
    </row>
    <row r="193" spans="1:15">
      <c r="A193" s="163"/>
      <c r="B193" s="188" t="s">
        <v>147</v>
      </c>
      <c r="C193" s="214" t="s">
        <v>2150</v>
      </c>
      <c r="D193" s="159" t="s">
        <v>8039</v>
      </c>
      <c r="E193" s="165">
        <v>45628</v>
      </c>
      <c r="F193" s="165">
        <v>45628</v>
      </c>
      <c r="G193" s="203" t="s">
        <v>7650</v>
      </c>
      <c r="H193" s="163" t="s">
        <v>7981</v>
      </c>
      <c r="I193" s="163"/>
      <c r="J193" s="163" t="s">
        <v>6872</v>
      </c>
      <c r="K193" s="164" t="s">
        <v>197</v>
      </c>
      <c r="L193" s="165">
        <v>45629</v>
      </c>
      <c r="M193" s="163"/>
      <c r="N193" s="163"/>
      <c r="O193" s="163"/>
    </row>
    <row r="194" spans="1:15">
      <c r="A194" s="163"/>
      <c r="B194" s="188" t="s">
        <v>147</v>
      </c>
      <c r="C194" s="214" t="s">
        <v>2150</v>
      </c>
      <c r="D194" s="159" t="s">
        <v>8040</v>
      </c>
      <c r="E194" s="165">
        <v>45628</v>
      </c>
      <c r="F194" s="165">
        <v>45628</v>
      </c>
      <c r="G194" s="203" t="s">
        <v>7650</v>
      </c>
      <c r="H194" s="163" t="s">
        <v>7981</v>
      </c>
      <c r="I194" s="163"/>
      <c r="J194" s="163" t="s">
        <v>6873</v>
      </c>
      <c r="K194" s="164" t="s">
        <v>197</v>
      </c>
      <c r="L194" s="165">
        <v>45629</v>
      </c>
      <c r="M194" s="163"/>
      <c r="N194" s="163"/>
      <c r="O194" s="163"/>
    </row>
    <row r="195" spans="1:15">
      <c r="A195" s="163"/>
      <c r="B195" s="188" t="s">
        <v>147</v>
      </c>
      <c r="C195" s="214" t="s">
        <v>2150</v>
      </c>
      <c r="D195" s="159" t="s">
        <v>8041</v>
      </c>
      <c r="E195" s="165">
        <v>45628</v>
      </c>
      <c r="F195" s="165">
        <v>45628</v>
      </c>
      <c r="G195" s="203" t="s">
        <v>7650</v>
      </c>
      <c r="H195" s="163" t="s">
        <v>7981</v>
      </c>
      <c r="I195" s="163"/>
      <c r="J195" s="163" t="s">
        <v>6874</v>
      </c>
      <c r="K195" s="164" t="s">
        <v>197</v>
      </c>
      <c r="L195" s="165">
        <v>45629</v>
      </c>
      <c r="M195" s="163"/>
      <c r="N195" s="163"/>
      <c r="O195" s="163"/>
    </row>
    <row r="196" spans="1:15">
      <c r="A196" s="163"/>
      <c r="B196" s="188" t="s">
        <v>147</v>
      </c>
      <c r="C196" s="214" t="s">
        <v>2150</v>
      </c>
      <c r="D196" s="159" t="s">
        <v>8042</v>
      </c>
      <c r="E196" s="165">
        <v>45628</v>
      </c>
      <c r="F196" s="165">
        <v>45628</v>
      </c>
      <c r="G196" s="203" t="s">
        <v>7650</v>
      </c>
      <c r="H196" s="163" t="s">
        <v>7981</v>
      </c>
      <c r="I196" s="163"/>
      <c r="J196" s="163" t="s">
        <v>6876</v>
      </c>
      <c r="K196" s="164" t="s">
        <v>197</v>
      </c>
      <c r="L196" s="165">
        <v>45629</v>
      </c>
      <c r="M196" s="163"/>
      <c r="N196" s="163"/>
      <c r="O196" s="163"/>
    </row>
    <row r="197" spans="1:15">
      <c r="A197" s="163"/>
      <c r="B197" s="188" t="s">
        <v>147</v>
      </c>
      <c r="C197" s="214" t="s">
        <v>2150</v>
      </c>
      <c r="D197" s="159" t="s">
        <v>8043</v>
      </c>
      <c r="E197" s="165">
        <v>45628</v>
      </c>
      <c r="F197" s="165">
        <v>45628</v>
      </c>
      <c r="G197" s="203" t="s">
        <v>7650</v>
      </c>
      <c r="H197" s="163" t="s">
        <v>7981</v>
      </c>
      <c r="I197" s="163"/>
      <c r="J197" s="163" t="s">
        <v>6877</v>
      </c>
      <c r="K197" s="164" t="s">
        <v>197</v>
      </c>
      <c r="L197" s="165">
        <v>45629</v>
      </c>
      <c r="M197" s="163"/>
      <c r="N197" s="163"/>
      <c r="O197" s="163"/>
    </row>
    <row r="198" spans="1:15">
      <c r="A198" s="163"/>
      <c r="B198" s="188" t="s">
        <v>147</v>
      </c>
      <c r="C198" s="214" t="s">
        <v>2150</v>
      </c>
      <c r="D198" s="159" t="s">
        <v>8044</v>
      </c>
      <c r="E198" s="165">
        <v>45628</v>
      </c>
      <c r="F198" s="165">
        <v>45628</v>
      </c>
      <c r="G198" s="203" t="s">
        <v>7650</v>
      </c>
      <c r="H198" s="163" t="s">
        <v>7981</v>
      </c>
      <c r="I198" s="163"/>
      <c r="J198" s="163" t="s">
        <v>6879</v>
      </c>
      <c r="K198" s="164" t="s">
        <v>197</v>
      </c>
      <c r="L198" s="165">
        <v>45629</v>
      </c>
      <c r="M198" s="163"/>
      <c r="N198" s="163"/>
      <c r="O198" s="163"/>
    </row>
    <row r="199" spans="1:15">
      <c r="A199" s="163"/>
      <c r="B199" s="188" t="s">
        <v>147</v>
      </c>
      <c r="C199" s="214" t="s">
        <v>2150</v>
      </c>
      <c r="D199" s="159" t="s">
        <v>8045</v>
      </c>
      <c r="E199" s="165">
        <v>45628</v>
      </c>
      <c r="F199" s="165">
        <v>45628</v>
      </c>
      <c r="G199" s="203" t="s">
        <v>7650</v>
      </c>
      <c r="H199" s="163" t="s">
        <v>7981</v>
      </c>
      <c r="I199" s="163"/>
      <c r="J199" s="163" t="s">
        <v>6880</v>
      </c>
      <c r="K199" s="164" t="s">
        <v>197</v>
      </c>
      <c r="L199" s="165">
        <v>45629</v>
      </c>
      <c r="M199" s="163"/>
      <c r="N199" s="163"/>
      <c r="O199" s="163"/>
    </row>
    <row r="200" spans="1:15">
      <c r="A200" s="163"/>
      <c r="B200" s="188" t="s">
        <v>147</v>
      </c>
      <c r="C200" s="214" t="s">
        <v>2150</v>
      </c>
      <c r="D200" s="159" t="s">
        <v>8046</v>
      </c>
      <c r="E200" s="165">
        <v>45628</v>
      </c>
      <c r="F200" s="165">
        <v>45628</v>
      </c>
      <c r="G200" s="203" t="s">
        <v>7650</v>
      </c>
      <c r="H200" s="163" t="s">
        <v>7981</v>
      </c>
      <c r="I200" s="163"/>
      <c r="J200" s="163" t="s">
        <v>6881</v>
      </c>
      <c r="K200" s="164" t="s">
        <v>197</v>
      </c>
      <c r="L200" s="165">
        <v>45629</v>
      </c>
      <c r="M200" s="163"/>
      <c r="N200" s="163"/>
      <c r="O200" s="163"/>
    </row>
    <row r="201" spans="1:15">
      <c r="A201" s="163"/>
      <c r="B201" s="188" t="s">
        <v>147</v>
      </c>
      <c r="C201" s="214" t="s">
        <v>2150</v>
      </c>
      <c r="D201" s="159" t="s">
        <v>8047</v>
      </c>
      <c r="E201" s="165">
        <v>45628</v>
      </c>
      <c r="F201" s="165">
        <v>45628</v>
      </c>
      <c r="G201" s="203" t="s">
        <v>7650</v>
      </c>
      <c r="H201" s="163" t="s">
        <v>7981</v>
      </c>
      <c r="I201" s="163"/>
      <c r="J201" s="163" t="s">
        <v>6882</v>
      </c>
      <c r="K201" s="164" t="s">
        <v>197</v>
      </c>
      <c r="L201" s="165">
        <v>45629</v>
      </c>
      <c r="M201" s="163"/>
      <c r="N201" s="163"/>
      <c r="O201" s="163"/>
    </row>
    <row r="202" spans="1:15">
      <c r="A202" s="163"/>
      <c r="B202" s="188" t="s">
        <v>147</v>
      </c>
      <c r="C202" s="214" t="s">
        <v>1997</v>
      </c>
      <c r="D202" s="159" t="s">
        <v>8048</v>
      </c>
      <c r="E202" s="165">
        <v>45635</v>
      </c>
      <c r="F202" s="165">
        <v>45635</v>
      </c>
      <c r="G202" s="163" t="s">
        <v>8095</v>
      </c>
      <c r="H202" s="163" t="s">
        <v>8096</v>
      </c>
      <c r="I202" s="163"/>
      <c r="J202" s="163"/>
      <c r="K202" s="164" t="s">
        <v>195</v>
      </c>
      <c r="L202" s="165">
        <v>45635</v>
      </c>
      <c r="M202" s="163"/>
      <c r="N202" s="163"/>
      <c r="O202" s="163"/>
    </row>
    <row r="203" spans="1:15">
      <c r="A203" s="163"/>
      <c r="B203" s="188" t="s">
        <v>147</v>
      </c>
      <c r="C203" s="214" t="s">
        <v>2064</v>
      </c>
      <c r="D203" s="159" t="s">
        <v>8049</v>
      </c>
      <c r="E203" s="165">
        <v>45635</v>
      </c>
      <c r="F203" s="165">
        <v>45635</v>
      </c>
      <c r="G203" s="163" t="s">
        <v>8097</v>
      </c>
      <c r="H203" s="163" t="s">
        <v>8098</v>
      </c>
      <c r="I203" s="163"/>
      <c r="J203" s="163"/>
      <c r="K203" s="164" t="s">
        <v>195</v>
      </c>
      <c r="L203" s="165">
        <v>45635</v>
      </c>
      <c r="M203" s="163"/>
      <c r="N203" s="163"/>
      <c r="O203" s="163"/>
    </row>
    <row r="204" spans="1:15">
      <c r="A204" s="163"/>
      <c r="B204" s="188" t="s">
        <v>147</v>
      </c>
      <c r="C204" s="214" t="s">
        <v>1997</v>
      </c>
      <c r="D204" s="159" t="s">
        <v>8050</v>
      </c>
      <c r="E204" s="165">
        <v>45635</v>
      </c>
      <c r="F204" s="165">
        <v>45635</v>
      </c>
      <c r="G204" s="163" t="s">
        <v>8097</v>
      </c>
      <c r="H204" s="163" t="s">
        <v>8098</v>
      </c>
      <c r="I204" s="163"/>
      <c r="J204" s="163"/>
      <c r="K204" s="164" t="s">
        <v>195</v>
      </c>
      <c r="L204" s="165">
        <v>45635</v>
      </c>
      <c r="M204" s="163"/>
      <c r="N204" s="163"/>
      <c r="O204" s="163"/>
    </row>
    <row r="205" spans="1:15">
      <c r="A205" s="163"/>
      <c r="B205" s="188" t="s">
        <v>147</v>
      </c>
      <c r="C205" s="214" t="s">
        <v>2150</v>
      </c>
      <c r="D205" s="159" t="s">
        <v>8051</v>
      </c>
      <c r="E205" s="165">
        <v>45635</v>
      </c>
      <c r="F205" s="165">
        <v>45635</v>
      </c>
      <c r="G205" s="163" t="s">
        <v>8097</v>
      </c>
      <c r="H205" s="163" t="s">
        <v>8098</v>
      </c>
      <c r="I205" s="163"/>
      <c r="J205" s="163"/>
      <c r="K205" s="164" t="s">
        <v>195</v>
      </c>
      <c r="L205" s="165">
        <v>45635</v>
      </c>
      <c r="M205" s="163"/>
      <c r="N205" s="163"/>
      <c r="O205" s="163"/>
    </row>
    <row r="206" spans="1:15">
      <c r="A206" s="163"/>
      <c r="B206" s="188" t="s">
        <v>147</v>
      </c>
      <c r="C206" s="214" t="s">
        <v>8125</v>
      </c>
      <c r="D206" s="159" t="s">
        <v>8052</v>
      </c>
      <c r="E206" s="165">
        <v>45637</v>
      </c>
      <c r="F206" s="165">
        <v>45637</v>
      </c>
      <c r="G206" s="163" t="s">
        <v>7730</v>
      </c>
      <c r="H206" s="163" t="s">
        <v>7731</v>
      </c>
      <c r="I206" s="163"/>
      <c r="J206" s="163"/>
      <c r="K206" s="164" t="s">
        <v>195</v>
      </c>
      <c r="L206" s="165">
        <v>45638</v>
      </c>
      <c r="M206" s="163"/>
      <c r="N206" s="163"/>
      <c r="O206" s="163"/>
    </row>
    <row r="207" spans="1:15">
      <c r="A207" s="163"/>
      <c r="B207" s="188" t="s">
        <v>147</v>
      </c>
      <c r="C207" s="214" t="s">
        <v>4544</v>
      </c>
      <c r="D207" s="159" t="s">
        <v>8053</v>
      </c>
      <c r="E207" s="165">
        <v>45637</v>
      </c>
      <c r="F207" s="165">
        <v>45637</v>
      </c>
      <c r="G207" s="163" t="s">
        <v>8126</v>
      </c>
      <c r="H207" s="163" t="s">
        <v>8127</v>
      </c>
      <c r="I207" s="163"/>
      <c r="J207" s="163"/>
      <c r="K207" s="164" t="s">
        <v>195</v>
      </c>
      <c r="L207" s="165">
        <v>45638</v>
      </c>
      <c r="M207" s="163"/>
      <c r="N207" s="163"/>
      <c r="O207" s="163"/>
    </row>
    <row r="208" spans="1:15">
      <c r="A208" s="163"/>
      <c r="B208" s="188" t="s">
        <v>147</v>
      </c>
      <c r="C208" s="214" t="s">
        <v>4544</v>
      </c>
      <c r="D208" s="159" t="s">
        <v>8054</v>
      </c>
      <c r="E208" s="165">
        <v>45637</v>
      </c>
      <c r="F208" s="165">
        <v>45637</v>
      </c>
      <c r="G208" s="163" t="s">
        <v>8128</v>
      </c>
      <c r="H208" s="163" t="s">
        <v>8129</v>
      </c>
      <c r="I208" s="163"/>
      <c r="J208" s="163"/>
      <c r="K208" s="164" t="s">
        <v>195</v>
      </c>
      <c r="L208" s="165">
        <v>45638</v>
      </c>
      <c r="M208" s="163"/>
      <c r="N208" s="163"/>
      <c r="O208" s="163"/>
    </row>
    <row r="209" spans="1:15">
      <c r="A209" s="163"/>
      <c r="B209" s="188" t="s">
        <v>147</v>
      </c>
      <c r="C209" s="214" t="s">
        <v>6464</v>
      </c>
      <c r="D209" s="159" t="s">
        <v>8055</v>
      </c>
      <c r="E209" s="165">
        <v>45637</v>
      </c>
      <c r="F209" s="165">
        <v>45637</v>
      </c>
      <c r="G209" s="163" t="s">
        <v>8130</v>
      </c>
      <c r="H209" s="163" t="s">
        <v>8131</v>
      </c>
      <c r="I209" s="163"/>
      <c r="J209" s="163"/>
      <c r="K209" s="164" t="s">
        <v>195</v>
      </c>
      <c r="L209" s="165">
        <v>45638</v>
      </c>
      <c r="M209" s="163"/>
      <c r="N209" s="163"/>
      <c r="O209" s="163"/>
    </row>
    <row r="210" spans="1:15">
      <c r="A210" s="163"/>
      <c r="B210" s="188" t="s">
        <v>147</v>
      </c>
      <c r="C210" s="214" t="s">
        <v>2150</v>
      </c>
      <c r="D210" s="159" t="s">
        <v>8056</v>
      </c>
      <c r="E210" s="165">
        <v>45637</v>
      </c>
      <c r="F210" s="165">
        <v>45638</v>
      </c>
      <c r="G210" s="163" t="s">
        <v>8095</v>
      </c>
      <c r="H210" s="163" t="s">
        <v>8132</v>
      </c>
      <c r="I210" s="163"/>
      <c r="J210" s="163"/>
      <c r="K210" s="164" t="s">
        <v>195</v>
      </c>
      <c r="L210" s="165">
        <v>45638</v>
      </c>
      <c r="M210" s="163"/>
      <c r="N210" s="163"/>
      <c r="O210" s="163"/>
    </row>
    <row r="211" spans="1:15">
      <c r="A211" s="163"/>
      <c r="B211" s="188" t="s">
        <v>147</v>
      </c>
      <c r="C211" s="214" t="s">
        <v>2292</v>
      </c>
      <c r="D211" s="159" t="s">
        <v>7648</v>
      </c>
      <c r="E211" s="165">
        <v>45671</v>
      </c>
      <c r="F211" s="165">
        <v>45671</v>
      </c>
      <c r="G211" s="163" t="s">
        <v>7650</v>
      </c>
      <c r="H211" s="163" t="s">
        <v>9491</v>
      </c>
      <c r="I211" s="163"/>
      <c r="J211" s="163" t="s">
        <v>9492</v>
      </c>
      <c r="K211" s="164" t="s">
        <v>195</v>
      </c>
      <c r="L211" s="165">
        <v>45673</v>
      </c>
      <c r="M211" s="163"/>
      <c r="N211" s="163"/>
      <c r="O211" s="163"/>
    </row>
    <row r="212" spans="1:15">
      <c r="A212" s="163"/>
      <c r="B212" s="188" t="s">
        <v>147</v>
      </c>
      <c r="C212" s="214" t="s">
        <v>2292</v>
      </c>
      <c r="D212" s="159" t="s">
        <v>7649</v>
      </c>
      <c r="E212" s="165">
        <v>45671</v>
      </c>
      <c r="F212" s="165">
        <v>45671</v>
      </c>
      <c r="G212" s="163" t="s">
        <v>7650</v>
      </c>
      <c r="H212" s="163" t="s">
        <v>9491</v>
      </c>
      <c r="I212" s="163"/>
      <c r="J212" s="163" t="s">
        <v>6983</v>
      </c>
      <c r="K212" s="164" t="s">
        <v>195</v>
      </c>
      <c r="L212" s="165">
        <v>45673</v>
      </c>
      <c r="M212" s="163"/>
      <c r="N212" s="163"/>
      <c r="O212" s="163"/>
    </row>
    <row r="213" spans="1:15">
      <c r="A213" s="163"/>
      <c r="B213" s="163"/>
      <c r="C213" s="214" t="s">
        <v>2292</v>
      </c>
      <c r="D213" s="159" t="s">
        <v>9230</v>
      </c>
      <c r="E213" s="165">
        <v>45671</v>
      </c>
      <c r="F213" s="165">
        <v>45671</v>
      </c>
      <c r="G213" s="163" t="s">
        <v>7650</v>
      </c>
      <c r="H213" s="163" t="s">
        <v>9491</v>
      </c>
      <c r="I213" s="163"/>
      <c r="J213" s="163" t="s">
        <v>6984</v>
      </c>
      <c r="K213" s="164" t="s">
        <v>195</v>
      </c>
      <c r="L213" s="165">
        <v>45673</v>
      </c>
      <c r="M213" s="163"/>
      <c r="N213" s="163"/>
      <c r="O213" s="163"/>
    </row>
    <row r="214" spans="1:15">
      <c r="A214" s="163"/>
      <c r="B214" s="163"/>
      <c r="C214" s="214" t="s">
        <v>2292</v>
      </c>
      <c r="D214" s="159" t="s">
        <v>9231</v>
      </c>
      <c r="E214" s="165">
        <v>45671</v>
      </c>
      <c r="F214" s="165">
        <v>45671</v>
      </c>
      <c r="G214" s="163" t="s">
        <v>7650</v>
      </c>
      <c r="H214" s="163" t="s">
        <v>9491</v>
      </c>
      <c r="I214" s="163"/>
      <c r="J214" s="163" t="s">
        <v>6985</v>
      </c>
      <c r="K214" s="164" t="s">
        <v>195</v>
      </c>
      <c r="L214" s="165">
        <v>45673</v>
      </c>
      <c r="M214" s="163"/>
      <c r="N214" s="163"/>
      <c r="O214" s="163"/>
    </row>
    <row r="215" spans="1:15">
      <c r="A215" s="163"/>
      <c r="B215" s="163"/>
      <c r="C215" s="214" t="s">
        <v>2292</v>
      </c>
      <c r="D215" s="159" t="s">
        <v>9232</v>
      </c>
      <c r="E215" s="165">
        <v>45671</v>
      </c>
      <c r="F215" s="165">
        <v>45671</v>
      </c>
      <c r="G215" s="163" t="s">
        <v>7650</v>
      </c>
      <c r="H215" s="163" t="s">
        <v>9491</v>
      </c>
      <c r="I215" s="163"/>
      <c r="J215" s="163" t="s">
        <v>6986</v>
      </c>
      <c r="K215" s="164" t="s">
        <v>195</v>
      </c>
      <c r="L215" s="165">
        <v>45673</v>
      </c>
      <c r="M215" s="163"/>
      <c r="N215" s="163"/>
      <c r="O215" s="163"/>
    </row>
    <row r="216" spans="1:15">
      <c r="A216" s="163"/>
      <c r="B216" s="163"/>
      <c r="C216" s="214" t="s">
        <v>2292</v>
      </c>
      <c r="D216" s="159" t="s">
        <v>9233</v>
      </c>
      <c r="E216" s="165">
        <v>45671</v>
      </c>
      <c r="F216" s="165">
        <v>45671</v>
      </c>
      <c r="G216" s="163" t="s">
        <v>7650</v>
      </c>
      <c r="H216" s="163" t="s">
        <v>9491</v>
      </c>
      <c r="I216" s="163"/>
      <c r="J216" s="163" t="s">
        <v>6987</v>
      </c>
      <c r="K216" s="164" t="s">
        <v>195</v>
      </c>
      <c r="L216" s="165">
        <v>45673</v>
      </c>
      <c r="M216" s="163"/>
      <c r="N216" s="163"/>
      <c r="O216" s="163"/>
    </row>
    <row r="217" spans="1:15">
      <c r="A217" s="163"/>
      <c r="B217" s="163"/>
      <c r="C217" s="214" t="s">
        <v>2292</v>
      </c>
      <c r="D217" s="159" t="s">
        <v>9234</v>
      </c>
      <c r="E217" s="165">
        <v>45671</v>
      </c>
      <c r="F217" s="165">
        <v>45671</v>
      </c>
      <c r="G217" s="163" t="s">
        <v>7650</v>
      </c>
      <c r="H217" s="163" t="s">
        <v>9491</v>
      </c>
      <c r="I217" s="163"/>
      <c r="J217" s="163" t="s">
        <v>6988</v>
      </c>
      <c r="K217" s="164" t="s">
        <v>195</v>
      </c>
      <c r="L217" s="165">
        <v>45673</v>
      </c>
      <c r="M217" s="163"/>
      <c r="N217" s="163"/>
      <c r="O217" s="163"/>
    </row>
    <row r="218" spans="1:15">
      <c r="A218" s="163"/>
      <c r="B218" s="163"/>
      <c r="C218" s="214" t="s">
        <v>2292</v>
      </c>
      <c r="D218" s="159" t="s">
        <v>9235</v>
      </c>
      <c r="E218" s="165">
        <v>45671</v>
      </c>
      <c r="F218" s="165">
        <v>45671</v>
      </c>
      <c r="G218" s="163" t="s">
        <v>7650</v>
      </c>
      <c r="H218" s="163" t="s">
        <v>9491</v>
      </c>
      <c r="I218" s="163"/>
      <c r="J218" s="163" t="s">
        <v>6989</v>
      </c>
      <c r="K218" s="164" t="s">
        <v>195</v>
      </c>
      <c r="L218" s="165">
        <v>45673</v>
      </c>
      <c r="M218" s="163"/>
      <c r="N218" s="163"/>
      <c r="O218" s="163"/>
    </row>
    <row r="219" spans="1:15">
      <c r="A219" s="163"/>
      <c r="B219" s="163"/>
      <c r="C219" s="214" t="s">
        <v>2292</v>
      </c>
      <c r="D219" s="159" t="s">
        <v>9236</v>
      </c>
      <c r="E219" s="165">
        <v>45671</v>
      </c>
      <c r="F219" s="165">
        <v>45671</v>
      </c>
      <c r="G219" s="163" t="s">
        <v>7650</v>
      </c>
      <c r="H219" s="163" t="s">
        <v>9491</v>
      </c>
      <c r="I219" s="163"/>
      <c r="J219" s="163" t="s">
        <v>6990</v>
      </c>
      <c r="K219" s="164" t="s">
        <v>195</v>
      </c>
      <c r="L219" s="165">
        <v>45673</v>
      </c>
      <c r="M219" s="163"/>
      <c r="N219" s="163"/>
      <c r="O219" s="163"/>
    </row>
    <row r="220" spans="1:15">
      <c r="A220" s="163"/>
      <c r="B220" s="163"/>
      <c r="C220" s="214" t="s">
        <v>2292</v>
      </c>
      <c r="D220" s="159" t="s">
        <v>9237</v>
      </c>
      <c r="E220" s="165">
        <v>45671</v>
      </c>
      <c r="F220" s="165">
        <v>45671</v>
      </c>
      <c r="G220" s="163" t="s">
        <v>7650</v>
      </c>
      <c r="H220" s="163" t="s">
        <v>9491</v>
      </c>
      <c r="I220" s="163"/>
      <c r="J220" s="163" t="s">
        <v>6991</v>
      </c>
      <c r="K220" s="164" t="s">
        <v>195</v>
      </c>
      <c r="L220" s="165">
        <v>45673</v>
      </c>
      <c r="M220" s="163"/>
      <c r="N220" s="163"/>
      <c r="O220" s="163"/>
    </row>
    <row r="221" spans="1:15">
      <c r="A221" s="163"/>
      <c r="B221" s="163"/>
      <c r="C221" s="214" t="s">
        <v>2292</v>
      </c>
      <c r="D221" s="159" t="s">
        <v>9238</v>
      </c>
      <c r="E221" s="165">
        <v>45671</v>
      </c>
      <c r="F221" s="165">
        <v>45671</v>
      </c>
      <c r="G221" s="163" t="s">
        <v>7650</v>
      </c>
      <c r="H221" s="163" t="s">
        <v>9491</v>
      </c>
      <c r="I221" s="163"/>
      <c r="J221" s="163" t="s">
        <v>6992</v>
      </c>
      <c r="K221" s="164" t="s">
        <v>195</v>
      </c>
      <c r="L221" s="165">
        <v>45673</v>
      </c>
      <c r="M221" s="163"/>
      <c r="N221" s="163"/>
      <c r="O221" s="163"/>
    </row>
    <row r="222" spans="1:15">
      <c r="A222" s="163"/>
      <c r="B222" s="163"/>
      <c r="C222" s="214" t="s">
        <v>2292</v>
      </c>
      <c r="D222" s="159" t="s">
        <v>9239</v>
      </c>
      <c r="E222" s="165">
        <v>45671</v>
      </c>
      <c r="F222" s="165">
        <v>45671</v>
      </c>
      <c r="G222" s="163" t="s">
        <v>7650</v>
      </c>
      <c r="H222" s="163" t="s">
        <v>9491</v>
      </c>
      <c r="I222" s="163"/>
      <c r="J222" s="163" t="s">
        <v>6993</v>
      </c>
      <c r="K222" s="164" t="s">
        <v>195</v>
      </c>
      <c r="L222" s="165">
        <v>45673</v>
      </c>
      <c r="M222" s="163"/>
      <c r="N222" s="163"/>
      <c r="O222" s="163"/>
    </row>
    <row r="223" spans="1:15">
      <c r="A223" s="163"/>
      <c r="B223" s="163"/>
      <c r="C223" s="214" t="s">
        <v>2292</v>
      </c>
      <c r="D223" s="159" t="s">
        <v>9240</v>
      </c>
      <c r="E223" s="165">
        <v>45671</v>
      </c>
      <c r="F223" s="165">
        <v>45671</v>
      </c>
      <c r="G223" s="163" t="s">
        <v>7650</v>
      </c>
      <c r="H223" s="163" t="s">
        <v>9491</v>
      </c>
      <c r="I223" s="163"/>
      <c r="J223" s="163" t="s">
        <v>6994</v>
      </c>
      <c r="K223" s="164" t="s">
        <v>195</v>
      </c>
      <c r="L223" s="165">
        <v>45673</v>
      </c>
      <c r="M223" s="163"/>
      <c r="N223" s="163"/>
      <c r="O223" s="163"/>
    </row>
    <row r="224" spans="1:15">
      <c r="A224" s="163"/>
      <c r="B224" s="163"/>
      <c r="C224" s="214" t="s">
        <v>2292</v>
      </c>
      <c r="D224" s="159" t="s">
        <v>9241</v>
      </c>
      <c r="E224" s="165">
        <v>45671</v>
      </c>
      <c r="F224" s="165">
        <v>45671</v>
      </c>
      <c r="G224" s="163" t="s">
        <v>7650</v>
      </c>
      <c r="H224" s="163" t="s">
        <v>9491</v>
      </c>
      <c r="I224" s="163"/>
      <c r="J224" s="163" t="s">
        <v>6995</v>
      </c>
      <c r="K224" s="164" t="s">
        <v>195</v>
      </c>
      <c r="L224" s="165">
        <v>45673</v>
      </c>
      <c r="M224" s="163"/>
      <c r="N224" s="163"/>
      <c r="O224" s="163"/>
    </row>
    <row r="225" spans="1:15">
      <c r="A225" s="163"/>
      <c r="B225" s="163"/>
      <c r="C225" s="214" t="s">
        <v>2292</v>
      </c>
      <c r="D225" s="159" t="s">
        <v>9242</v>
      </c>
      <c r="E225" s="165">
        <v>45671</v>
      </c>
      <c r="F225" s="165">
        <v>45671</v>
      </c>
      <c r="G225" s="163" t="s">
        <v>7650</v>
      </c>
      <c r="H225" s="163" t="s">
        <v>9491</v>
      </c>
      <c r="I225" s="163"/>
      <c r="J225" s="163" t="s">
        <v>6996</v>
      </c>
      <c r="K225" s="164" t="s">
        <v>195</v>
      </c>
      <c r="L225" s="165">
        <v>45673</v>
      </c>
      <c r="M225" s="163"/>
      <c r="N225" s="163"/>
      <c r="O225" s="163"/>
    </row>
    <row r="226" spans="1:15">
      <c r="A226" s="163"/>
      <c r="B226" s="163"/>
      <c r="C226" s="214" t="s">
        <v>2292</v>
      </c>
      <c r="D226" s="159" t="s">
        <v>9243</v>
      </c>
      <c r="E226" s="165">
        <v>45671</v>
      </c>
      <c r="F226" s="165">
        <v>45671</v>
      </c>
      <c r="G226" s="163" t="s">
        <v>7650</v>
      </c>
      <c r="H226" s="163" t="s">
        <v>9491</v>
      </c>
      <c r="I226" s="163"/>
      <c r="J226" s="163" t="s">
        <v>6997</v>
      </c>
      <c r="K226" s="164" t="s">
        <v>195</v>
      </c>
      <c r="L226" s="165">
        <v>45673</v>
      </c>
      <c r="M226" s="163"/>
      <c r="N226" s="163"/>
      <c r="O226" s="163"/>
    </row>
    <row r="227" spans="1:15">
      <c r="A227" s="163"/>
      <c r="B227" s="163"/>
      <c r="C227" s="214" t="s">
        <v>9500</v>
      </c>
      <c r="D227" s="159" t="s">
        <v>9244</v>
      </c>
      <c r="E227" s="165">
        <v>45672</v>
      </c>
      <c r="F227" s="165">
        <v>45672</v>
      </c>
      <c r="G227" s="163" t="s">
        <v>8126</v>
      </c>
      <c r="H227" s="163" t="s">
        <v>9501</v>
      </c>
      <c r="I227" s="163"/>
      <c r="J227" s="163"/>
      <c r="K227" s="164" t="s">
        <v>195</v>
      </c>
      <c r="L227" s="165">
        <v>45672</v>
      </c>
      <c r="M227" s="163"/>
      <c r="N227" s="163"/>
      <c r="O227" s="163"/>
    </row>
    <row r="228" spans="1:15">
      <c r="A228" s="163"/>
      <c r="B228" s="163"/>
      <c r="C228" s="214" t="s">
        <v>2418</v>
      </c>
      <c r="D228" s="159" t="s">
        <v>9245</v>
      </c>
      <c r="E228" s="165">
        <v>45674</v>
      </c>
      <c r="F228" s="165">
        <v>45674</v>
      </c>
      <c r="G228" s="163" t="s">
        <v>7650</v>
      </c>
      <c r="H228" s="163" t="s">
        <v>9520</v>
      </c>
      <c r="I228" s="163"/>
      <c r="J228" s="163" t="s">
        <v>6998</v>
      </c>
      <c r="K228" s="164" t="s">
        <v>195</v>
      </c>
      <c r="L228" s="165">
        <v>45678</v>
      </c>
      <c r="M228" s="163"/>
      <c r="N228" s="163"/>
      <c r="O228" s="163"/>
    </row>
    <row r="229" spans="1:15">
      <c r="A229" s="163"/>
      <c r="B229" s="163"/>
      <c r="C229" s="214" t="s">
        <v>2418</v>
      </c>
      <c r="D229" s="159" t="s">
        <v>9246</v>
      </c>
      <c r="E229" s="165">
        <v>45674</v>
      </c>
      <c r="F229" s="165">
        <v>45674</v>
      </c>
      <c r="G229" s="163" t="s">
        <v>7650</v>
      </c>
      <c r="H229" s="163" t="s">
        <v>9520</v>
      </c>
      <c r="I229" s="163"/>
      <c r="J229" s="163" t="s">
        <v>6999</v>
      </c>
      <c r="K229" s="164" t="s">
        <v>195</v>
      </c>
      <c r="L229" s="165">
        <v>45678</v>
      </c>
      <c r="M229" s="163"/>
      <c r="N229" s="163"/>
      <c r="O229" s="163"/>
    </row>
    <row r="230" spans="1:15">
      <c r="A230" s="163"/>
      <c r="B230" s="163"/>
      <c r="C230" s="214" t="s">
        <v>2418</v>
      </c>
      <c r="D230" s="159" t="s">
        <v>9247</v>
      </c>
      <c r="E230" s="165">
        <v>45674</v>
      </c>
      <c r="F230" s="165">
        <v>45674</v>
      </c>
      <c r="G230" s="163" t="s">
        <v>7650</v>
      </c>
      <c r="H230" s="163" t="s">
        <v>9520</v>
      </c>
      <c r="I230" s="163"/>
      <c r="J230" s="163" t="s">
        <v>7000</v>
      </c>
      <c r="K230" s="164" t="s">
        <v>195</v>
      </c>
      <c r="L230" s="165">
        <v>45678</v>
      </c>
      <c r="M230" s="163"/>
      <c r="N230" s="163"/>
      <c r="O230" s="163"/>
    </row>
    <row r="231" spans="1:15">
      <c r="A231" s="163"/>
      <c r="B231" s="163"/>
      <c r="C231" s="214" t="s">
        <v>2418</v>
      </c>
      <c r="D231" s="159" t="s">
        <v>9248</v>
      </c>
      <c r="E231" s="165">
        <v>45674</v>
      </c>
      <c r="F231" s="165">
        <v>45674</v>
      </c>
      <c r="G231" s="163" t="s">
        <v>7650</v>
      </c>
      <c r="H231" s="163" t="s">
        <v>9520</v>
      </c>
      <c r="I231" s="163"/>
      <c r="J231" s="163" t="s">
        <v>7001</v>
      </c>
      <c r="K231" s="164" t="s">
        <v>195</v>
      </c>
      <c r="L231" s="165">
        <v>45678</v>
      </c>
      <c r="M231" s="163"/>
      <c r="N231" s="163"/>
      <c r="O231" s="163"/>
    </row>
    <row r="232" spans="1:15">
      <c r="A232" s="163"/>
      <c r="B232" s="163"/>
      <c r="C232" s="214" t="s">
        <v>2418</v>
      </c>
      <c r="D232" s="159" t="s">
        <v>9249</v>
      </c>
      <c r="E232" s="165">
        <v>45674</v>
      </c>
      <c r="F232" s="165">
        <v>45674</v>
      </c>
      <c r="G232" s="163" t="s">
        <v>7650</v>
      </c>
      <c r="H232" s="163" t="s">
        <v>9520</v>
      </c>
      <c r="I232" s="163"/>
      <c r="J232" s="163" t="s">
        <v>7002</v>
      </c>
      <c r="K232" s="164" t="s">
        <v>195</v>
      </c>
      <c r="L232" s="165">
        <v>45678</v>
      </c>
      <c r="M232" s="163"/>
      <c r="N232" s="163"/>
      <c r="O232" s="163"/>
    </row>
    <row r="233" spans="1:15">
      <c r="A233" s="163"/>
      <c r="B233" s="163"/>
      <c r="C233" s="214" t="s">
        <v>2418</v>
      </c>
      <c r="D233" s="159" t="s">
        <v>9250</v>
      </c>
      <c r="E233" s="165">
        <v>45674</v>
      </c>
      <c r="F233" s="165">
        <v>45674</v>
      </c>
      <c r="G233" s="163" t="s">
        <v>7650</v>
      </c>
      <c r="H233" s="163" t="s">
        <v>9520</v>
      </c>
      <c r="I233" s="163"/>
      <c r="J233" s="163" t="s">
        <v>7003</v>
      </c>
      <c r="K233" s="164" t="s">
        <v>195</v>
      </c>
      <c r="L233" s="165">
        <v>45678</v>
      </c>
      <c r="M233" s="163"/>
      <c r="N233" s="163"/>
      <c r="O233" s="163"/>
    </row>
    <row r="234" spans="1:15">
      <c r="A234" s="163"/>
      <c r="B234" s="163"/>
      <c r="C234" s="214" t="s">
        <v>2418</v>
      </c>
      <c r="D234" s="159" t="s">
        <v>9251</v>
      </c>
      <c r="E234" s="165">
        <v>45674</v>
      </c>
      <c r="F234" s="165">
        <v>45674</v>
      </c>
      <c r="G234" s="163" t="s">
        <v>7650</v>
      </c>
      <c r="H234" s="163" t="s">
        <v>9520</v>
      </c>
      <c r="I234" s="163"/>
      <c r="J234" s="163" t="s">
        <v>7004</v>
      </c>
      <c r="K234" s="164" t="s">
        <v>195</v>
      </c>
      <c r="L234" s="165">
        <v>45678</v>
      </c>
      <c r="M234" s="163"/>
      <c r="N234" s="163"/>
      <c r="O234" s="163"/>
    </row>
    <row r="235" spans="1:15">
      <c r="A235" s="163"/>
      <c r="B235" s="163"/>
      <c r="C235" s="214" t="s">
        <v>2418</v>
      </c>
      <c r="D235" s="159" t="s">
        <v>9252</v>
      </c>
      <c r="E235" s="165">
        <v>45674</v>
      </c>
      <c r="F235" s="165">
        <v>45674</v>
      </c>
      <c r="G235" s="163" t="s">
        <v>7650</v>
      </c>
      <c r="H235" s="163" t="s">
        <v>9520</v>
      </c>
      <c r="I235" s="163"/>
      <c r="J235" s="163" t="s">
        <v>7005</v>
      </c>
      <c r="K235" s="164" t="s">
        <v>195</v>
      </c>
      <c r="L235" s="165">
        <v>45678</v>
      </c>
      <c r="M235" s="163"/>
      <c r="N235" s="163"/>
      <c r="O235" s="163"/>
    </row>
    <row r="236" spans="1:15">
      <c r="A236" s="163"/>
      <c r="B236" s="163"/>
      <c r="C236" s="214" t="s">
        <v>2418</v>
      </c>
      <c r="D236" s="159" t="s">
        <v>9253</v>
      </c>
      <c r="E236" s="165">
        <v>45674</v>
      </c>
      <c r="F236" s="165">
        <v>45674</v>
      </c>
      <c r="G236" s="163" t="s">
        <v>7650</v>
      </c>
      <c r="H236" s="163" t="s">
        <v>9520</v>
      </c>
      <c r="I236" s="163"/>
      <c r="J236" s="163" t="s">
        <v>7006</v>
      </c>
      <c r="K236" s="164" t="s">
        <v>195</v>
      </c>
      <c r="L236" s="165">
        <v>45678</v>
      </c>
      <c r="M236" s="163"/>
      <c r="N236" s="163"/>
      <c r="O236" s="163"/>
    </row>
    <row r="237" spans="1:15">
      <c r="A237" s="163"/>
      <c r="B237" s="163"/>
      <c r="C237" s="214" t="s">
        <v>2418</v>
      </c>
      <c r="D237" s="159" t="s">
        <v>9254</v>
      </c>
      <c r="E237" s="165">
        <v>45674</v>
      </c>
      <c r="F237" s="165">
        <v>45674</v>
      </c>
      <c r="G237" s="163" t="s">
        <v>7650</v>
      </c>
      <c r="H237" s="163" t="s">
        <v>9520</v>
      </c>
      <c r="I237" s="163"/>
      <c r="J237" s="163" t="s">
        <v>7007</v>
      </c>
      <c r="K237" s="164" t="s">
        <v>195</v>
      </c>
      <c r="L237" s="165">
        <v>45678</v>
      </c>
      <c r="M237" s="163"/>
      <c r="N237" s="163"/>
      <c r="O237" s="163"/>
    </row>
    <row r="238" spans="1:15">
      <c r="A238" s="163"/>
      <c r="B238" s="163"/>
      <c r="C238" s="214" t="s">
        <v>2418</v>
      </c>
      <c r="D238" s="159" t="s">
        <v>9255</v>
      </c>
      <c r="E238" s="165">
        <v>45674</v>
      </c>
      <c r="F238" s="165">
        <v>45674</v>
      </c>
      <c r="G238" s="163" t="s">
        <v>7650</v>
      </c>
      <c r="H238" s="163" t="s">
        <v>9520</v>
      </c>
      <c r="I238" s="163"/>
      <c r="J238" s="163" t="s">
        <v>7008</v>
      </c>
      <c r="K238" s="164" t="s">
        <v>195</v>
      </c>
      <c r="L238" s="165">
        <v>45678</v>
      </c>
      <c r="M238" s="163"/>
      <c r="N238" s="163"/>
      <c r="O238" s="163"/>
    </row>
    <row r="239" spans="1:15">
      <c r="A239" s="163"/>
      <c r="B239" s="163"/>
      <c r="C239" s="214" t="s">
        <v>2418</v>
      </c>
      <c r="D239" s="159" t="s">
        <v>9256</v>
      </c>
      <c r="E239" s="165">
        <v>45674</v>
      </c>
      <c r="F239" s="165">
        <v>45674</v>
      </c>
      <c r="G239" s="163" t="s">
        <v>7650</v>
      </c>
      <c r="H239" s="163" t="s">
        <v>9520</v>
      </c>
      <c r="I239" s="163"/>
      <c r="J239" s="163" t="s">
        <v>7009</v>
      </c>
      <c r="K239" s="164" t="s">
        <v>195</v>
      </c>
      <c r="L239" s="165">
        <v>45678</v>
      </c>
      <c r="M239" s="163"/>
      <c r="N239" s="163"/>
      <c r="O239" s="163"/>
    </row>
    <row r="240" spans="1:15">
      <c r="A240" s="163"/>
      <c r="B240" s="163"/>
      <c r="C240" s="214" t="s">
        <v>2418</v>
      </c>
      <c r="D240" s="159" t="s">
        <v>9257</v>
      </c>
      <c r="E240" s="165">
        <v>45674</v>
      </c>
      <c r="F240" s="165">
        <v>45674</v>
      </c>
      <c r="G240" s="163" t="s">
        <v>7650</v>
      </c>
      <c r="H240" s="163" t="s">
        <v>9520</v>
      </c>
      <c r="I240" s="163"/>
      <c r="J240" s="163" t="s">
        <v>7010</v>
      </c>
      <c r="K240" s="164" t="s">
        <v>195</v>
      </c>
      <c r="L240" s="165">
        <v>45678</v>
      </c>
      <c r="M240" s="163"/>
      <c r="N240" s="163"/>
      <c r="O240" s="163"/>
    </row>
    <row r="241" spans="1:15">
      <c r="A241" s="163"/>
      <c r="B241" s="163"/>
      <c r="C241" s="214" t="s">
        <v>2418</v>
      </c>
      <c r="D241" s="159" t="s">
        <v>9258</v>
      </c>
      <c r="E241" s="165">
        <v>45674</v>
      </c>
      <c r="F241" s="165">
        <v>45674</v>
      </c>
      <c r="G241" s="163" t="s">
        <v>7650</v>
      </c>
      <c r="H241" s="163" t="s">
        <v>9520</v>
      </c>
      <c r="I241" s="163"/>
      <c r="J241" s="163" t="s">
        <v>7011</v>
      </c>
      <c r="K241" s="164" t="s">
        <v>298</v>
      </c>
      <c r="L241" s="165">
        <v>45678</v>
      </c>
      <c r="M241" s="163"/>
      <c r="N241" s="163"/>
      <c r="O241" s="163"/>
    </row>
    <row r="242" spans="1:15">
      <c r="A242" s="163"/>
      <c r="B242" s="163"/>
      <c r="C242" s="214" t="s">
        <v>2418</v>
      </c>
      <c r="D242" s="159" t="s">
        <v>9259</v>
      </c>
      <c r="E242" s="165">
        <v>45674</v>
      </c>
      <c r="F242" s="165">
        <v>45674</v>
      </c>
      <c r="G242" s="163" t="s">
        <v>7650</v>
      </c>
      <c r="H242" s="163" t="s">
        <v>9520</v>
      </c>
      <c r="I242" s="163"/>
      <c r="J242" s="163" t="s">
        <v>7012</v>
      </c>
      <c r="K242" s="164" t="s">
        <v>195</v>
      </c>
      <c r="L242" s="165">
        <v>45678</v>
      </c>
      <c r="M242" s="163"/>
      <c r="N242" s="163"/>
      <c r="O242" s="163"/>
    </row>
    <row r="243" spans="1:15">
      <c r="A243" s="163"/>
      <c r="B243" s="163"/>
      <c r="C243" s="214" t="s">
        <v>2418</v>
      </c>
      <c r="D243" s="159" t="s">
        <v>9260</v>
      </c>
      <c r="E243" s="165">
        <v>45674</v>
      </c>
      <c r="F243" s="165">
        <v>45674</v>
      </c>
      <c r="G243" s="163" t="s">
        <v>7650</v>
      </c>
      <c r="H243" s="163" t="s">
        <v>9520</v>
      </c>
      <c r="I243" s="163"/>
      <c r="J243" s="163" t="s">
        <v>7013</v>
      </c>
      <c r="K243" s="164" t="s">
        <v>195</v>
      </c>
      <c r="L243" s="165">
        <v>45678</v>
      </c>
      <c r="M243" s="163"/>
      <c r="N243" s="163"/>
      <c r="O243" s="163"/>
    </row>
    <row r="244" spans="1:15">
      <c r="A244" s="163"/>
      <c r="B244" s="163"/>
      <c r="C244" s="214" t="s">
        <v>2800</v>
      </c>
      <c r="D244" s="159" t="s">
        <v>9261</v>
      </c>
      <c r="E244" s="165">
        <v>45679</v>
      </c>
      <c r="F244" s="165">
        <v>45679</v>
      </c>
      <c r="G244" s="163" t="s">
        <v>7650</v>
      </c>
      <c r="H244" s="163" t="s">
        <v>9520</v>
      </c>
      <c r="I244" s="163"/>
      <c r="J244" s="163" t="s">
        <v>7495</v>
      </c>
      <c r="K244" s="164" t="s">
        <v>195</v>
      </c>
      <c r="L244" s="165">
        <v>45680</v>
      </c>
      <c r="M244" s="163"/>
      <c r="N244" s="163"/>
      <c r="O244" s="163"/>
    </row>
    <row r="245" spans="1:15">
      <c r="A245" s="163"/>
      <c r="B245" s="163"/>
      <c r="C245" s="214" t="s">
        <v>2418</v>
      </c>
      <c r="D245" s="159" t="s">
        <v>9262</v>
      </c>
      <c r="E245" s="165">
        <v>45679</v>
      </c>
      <c r="F245" s="165">
        <v>45679</v>
      </c>
      <c r="G245" s="163" t="s">
        <v>7650</v>
      </c>
      <c r="H245" s="163" t="s">
        <v>9520</v>
      </c>
      <c r="I245" s="163"/>
      <c r="J245" s="163" t="s">
        <v>7496</v>
      </c>
      <c r="K245" s="164" t="s">
        <v>195</v>
      </c>
      <c r="L245" s="165">
        <v>45680</v>
      </c>
      <c r="M245" s="163"/>
      <c r="N245" s="163"/>
      <c r="O245" s="163"/>
    </row>
    <row r="246" spans="1:15">
      <c r="A246" s="163"/>
      <c r="B246" s="163"/>
      <c r="C246" s="214" t="s">
        <v>2800</v>
      </c>
      <c r="D246" s="159" t="s">
        <v>9263</v>
      </c>
      <c r="E246" s="165">
        <v>45679</v>
      </c>
      <c r="F246" s="165">
        <v>45679</v>
      </c>
      <c r="G246" s="163" t="s">
        <v>7650</v>
      </c>
      <c r="H246" s="163" t="s">
        <v>9520</v>
      </c>
      <c r="I246" s="163"/>
      <c r="J246" s="163" t="s">
        <v>7497</v>
      </c>
      <c r="K246" s="164" t="s">
        <v>195</v>
      </c>
      <c r="L246" s="165">
        <v>45680</v>
      </c>
      <c r="M246" s="163"/>
      <c r="N246" s="163"/>
      <c r="O246" s="163"/>
    </row>
    <row r="247" spans="1:15">
      <c r="A247" s="163"/>
      <c r="B247" s="163"/>
      <c r="C247" s="214" t="s">
        <v>2800</v>
      </c>
      <c r="D247" s="159" t="s">
        <v>9264</v>
      </c>
      <c r="E247" s="165">
        <v>45679</v>
      </c>
      <c r="F247" s="165">
        <v>45679</v>
      </c>
      <c r="G247" s="163" t="s">
        <v>7650</v>
      </c>
      <c r="H247" s="163" t="s">
        <v>9520</v>
      </c>
      <c r="I247" s="163"/>
      <c r="J247" s="163" t="s">
        <v>7498</v>
      </c>
      <c r="K247" s="164" t="s">
        <v>195</v>
      </c>
      <c r="L247" s="165">
        <v>45680</v>
      </c>
      <c r="M247" s="163"/>
      <c r="N247" s="163"/>
      <c r="O247" s="163"/>
    </row>
    <row r="248" spans="1:15">
      <c r="A248" s="163"/>
      <c r="B248" s="163"/>
      <c r="C248" s="214" t="s">
        <v>2800</v>
      </c>
      <c r="D248" s="159" t="s">
        <v>9265</v>
      </c>
      <c r="E248" s="165">
        <v>45679</v>
      </c>
      <c r="F248" s="165">
        <v>45679</v>
      </c>
      <c r="G248" s="163" t="s">
        <v>7650</v>
      </c>
      <c r="H248" s="163" t="s">
        <v>9520</v>
      </c>
      <c r="I248" s="163"/>
      <c r="J248" s="163" t="s">
        <v>7499</v>
      </c>
      <c r="K248" s="164" t="s">
        <v>195</v>
      </c>
      <c r="L248" s="165">
        <v>45680</v>
      </c>
      <c r="M248" s="163"/>
      <c r="N248" s="163"/>
      <c r="O248" s="163"/>
    </row>
    <row r="249" spans="1:15">
      <c r="A249" s="163"/>
      <c r="B249" s="163"/>
      <c r="C249" s="214" t="s">
        <v>2800</v>
      </c>
      <c r="D249" s="159" t="s">
        <v>9266</v>
      </c>
      <c r="E249" s="165">
        <v>45679</v>
      </c>
      <c r="F249" s="165">
        <v>45679</v>
      </c>
      <c r="G249" s="163" t="s">
        <v>7650</v>
      </c>
      <c r="H249" s="163" t="s">
        <v>9520</v>
      </c>
      <c r="I249" s="163"/>
      <c r="J249" s="163" t="s">
        <v>7500</v>
      </c>
      <c r="K249" s="164" t="s">
        <v>195</v>
      </c>
      <c r="L249" s="165">
        <v>45680</v>
      </c>
      <c r="M249" s="163"/>
      <c r="N249" s="163"/>
      <c r="O249" s="163"/>
    </row>
    <row r="250" spans="1:15">
      <c r="A250" s="298"/>
      <c r="B250" s="298"/>
      <c r="C250" s="214" t="s">
        <v>2800</v>
      </c>
      <c r="D250" s="299" t="s">
        <v>9267</v>
      </c>
      <c r="E250" s="165">
        <v>45679</v>
      </c>
      <c r="F250" s="165">
        <v>45679</v>
      </c>
      <c r="G250" s="163" t="s">
        <v>7650</v>
      </c>
      <c r="H250" s="163" t="s">
        <v>9520</v>
      </c>
      <c r="I250" s="298"/>
      <c r="J250" s="163" t="s">
        <v>7501</v>
      </c>
      <c r="K250" s="164" t="s">
        <v>195</v>
      </c>
      <c r="L250" s="165">
        <v>45680</v>
      </c>
      <c r="M250" s="298"/>
      <c r="N250" s="298"/>
      <c r="O250" s="298"/>
    </row>
    <row r="251" spans="1:15">
      <c r="A251" s="163"/>
      <c r="B251" s="163"/>
      <c r="C251" s="214" t="s">
        <v>2800</v>
      </c>
      <c r="D251" s="159" t="s">
        <v>9268</v>
      </c>
      <c r="E251" s="165">
        <v>45679</v>
      </c>
      <c r="F251" s="165">
        <v>45679</v>
      </c>
      <c r="G251" s="163" t="s">
        <v>7650</v>
      </c>
      <c r="H251" s="163" t="s">
        <v>9520</v>
      </c>
      <c r="I251" s="163"/>
      <c r="J251" s="163" t="s">
        <v>7748</v>
      </c>
      <c r="K251" s="164" t="s">
        <v>195</v>
      </c>
      <c r="L251" s="165">
        <v>45680</v>
      </c>
      <c r="M251" s="163"/>
      <c r="N251" s="163"/>
      <c r="O251" s="163"/>
    </row>
    <row r="252" spans="1:15">
      <c r="A252" s="163"/>
      <c r="B252" s="163"/>
      <c r="C252" s="214" t="s">
        <v>2800</v>
      </c>
      <c r="D252" s="159" t="s">
        <v>9269</v>
      </c>
      <c r="E252" s="165">
        <v>45679</v>
      </c>
      <c r="F252" s="165">
        <v>45679</v>
      </c>
      <c r="G252" s="163" t="s">
        <v>7650</v>
      </c>
      <c r="H252" s="163" t="s">
        <v>9520</v>
      </c>
      <c r="I252" s="163"/>
      <c r="J252" s="163" t="s">
        <v>7749</v>
      </c>
      <c r="K252" s="164" t="s">
        <v>195</v>
      </c>
      <c r="L252" s="165">
        <v>45680</v>
      </c>
      <c r="M252" s="163"/>
      <c r="N252" s="163"/>
      <c r="O252" s="163"/>
    </row>
    <row r="253" spans="1:15">
      <c r="A253" s="163"/>
      <c r="B253" s="163"/>
      <c r="C253" s="214" t="s">
        <v>2800</v>
      </c>
      <c r="D253" s="159" t="s">
        <v>9270</v>
      </c>
      <c r="E253" s="165">
        <v>45679</v>
      </c>
      <c r="F253" s="165">
        <v>45679</v>
      </c>
      <c r="G253" s="163" t="s">
        <v>7650</v>
      </c>
      <c r="H253" s="163" t="s">
        <v>9520</v>
      </c>
      <c r="I253" s="163"/>
      <c r="J253" s="163" t="s">
        <v>7750</v>
      </c>
      <c r="K253" s="164" t="s">
        <v>195</v>
      </c>
      <c r="L253" s="165">
        <v>45680</v>
      </c>
      <c r="M253" s="163"/>
      <c r="N253" s="163"/>
      <c r="O253" s="163"/>
    </row>
    <row r="254" spans="1:15">
      <c r="A254" s="163"/>
      <c r="B254" s="163"/>
      <c r="C254" s="214" t="s">
        <v>2800</v>
      </c>
      <c r="D254" s="159" t="s">
        <v>9271</v>
      </c>
      <c r="E254" s="165">
        <v>45679</v>
      </c>
      <c r="F254" s="165">
        <v>45679</v>
      </c>
      <c r="G254" s="163" t="s">
        <v>7650</v>
      </c>
      <c r="H254" s="163" t="s">
        <v>9520</v>
      </c>
      <c r="I254" s="163"/>
      <c r="J254" s="163" t="s">
        <v>7751</v>
      </c>
      <c r="K254" s="164" t="s">
        <v>195</v>
      </c>
      <c r="L254" s="165">
        <v>45680</v>
      </c>
      <c r="M254" s="163"/>
      <c r="N254" s="163"/>
      <c r="O254" s="163"/>
    </row>
    <row r="255" spans="1:15">
      <c r="A255" s="163"/>
      <c r="B255" s="163"/>
      <c r="C255" s="214" t="s">
        <v>2800</v>
      </c>
      <c r="D255" s="159" t="s">
        <v>9272</v>
      </c>
      <c r="E255" s="165">
        <v>45679</v>
      </c>
      <c r="F255" s="165">
        <v>45679</v>
      </c>
      <c r="G255" s="163" t="s">
        <v>7650</v>
      </c>
      <c r="H255" s="163" t="s">
        <v>9520</v>
      </c>
      <c r="I255" s="163"/>
      <c r="J255" s="163" t="s">
        <v>7752</v>
      </c>
      <c r="K255" s="164" t="s">
        <v>195</v>
      </c>
      <c r="L255" s="165">
        <v>45680</v>
      </c>
      <c r="M255" s="163"/>
      <c r="N255" s="163"/>
      <c r="O255" s="163"/>
    </row>
    <row r="256" spans="1:15">
      <c r="A256" s="163"/>
      <c r="B256" s="163"/>
      <c r="C256" s="214" t="s">
        <v>2800</v>
      </c>
      <c r="D256" s="159" t="s">
        <v>9273</v>
      </c>
      <c r="E256" s="165">
        <v>45679</v>
      </c>
      <c r="F256" s="165">
        <v>45679</v>
      </c>
      <c r="G256" s="163" t="s">
        <v>7650</v>
      </c>
      <c r="H256" s="163" t="s">
        <v>9520</v>
      </c>
      <c r="I256" s="163"/>
      <c r="J256" s="163" t="s">
        <v>7753</v>
      </c>
      <c r="K256" s="164" t="s">
        <v>195</v>
      </c>
      <c r="L256" s="165">
        <v>45680</v>
      </c>
      <c r="M256" s="163"/>
      <c r="N256" s="163"/>
      <c r="O256" s="163"/>
    </row>
    <row r="257" spans="1:15">
      <c r="A257" s="163"/>
      <c r="B257" s="163"/>
      <c r="C257" s="214" t="s">
        <v>2800</v>
      </c>
      <c r="D257" s="159" t="s">
        <v>9274</v>
      </c>
      <c r="E257" s="165">
        <v>45679</v>
      </c>
      <c r="F257" s="165">
        <v>45679</v>
      </c>
      <c r="G257" s="163" t="s">
        <v>7650</v>
      </c>
      <c r="H257" s="163" t="s">
        <v>9520</v>
      </c>
      <c r="I257" s="163"/>
      <c r="J257" s="163" t="s">
        <v>7754</v>
      </c>
      <c r="K257" s="164" t="s">
        <v>195</v>
      </c>
      <c r="L257" s="165">
        <v>45680</v>
      </c>
      <c r="M257" s="163"/>
      <c r="N257" s="163"/>
      <c r="O257" s="163"/>
    </row>
    <row r="258" spans="1:15">
      <c r="A258" s="163"/>
      <c r="B258" s="163"/>
      <c r="C258" s="214" t="s">
        <v>2150</v>
      </c>
      <c r="D258" s="159" t="s">
        <v>9275</v>
      </c>
      <c r="E258" s="165">
        <v>45680</v>
      </c>
      <c r="F258" s="165">
        <v>45680</v>
      </c>
      <c r="G258" s="163" t="s">
        <v>9570</v>
      </c>
      <c r="H258" s="163" t="s">
        <v>9571</v>
      </c>
      <c r="I258" s="163"/>
      <c r="J258" s="163" t="s">
        <v>9572</v>
      </c>
      <c r="K258" s="164" t="s">
        <v>195</v>
      </c>
      <c r="L258" s="165">
        <v>45680</v>
      </c>
      <c r="M258" s="163"/>
      <c r="N258" s="163"/>
      <c r="O258" s="163"/>
    </row>
    <row r="259" spans="1:15">
      <c r="A259" s="163"/>
      <c r="B259" s="163"/>
      <c r="C259" s="214" t="s">
        <v>2064</v>
      </c>
      <c r="D259" s="159" t="s">
        <v>9276</v>
      </c>
      <c r="E259" s="165">
        <v>45680</v>
      </c>
      <c r="F259" s="165">
        <v>45680</v>
      </c>
      <c r="G259" s="163" t="s">
        <v>9570</v>
      </c>
      <c r="H259" s="163" t="s">
        <v>9571</v>
      </c>
      <c r="I259" s="163"/>
      <c r="J259" s="163"/>
      <c r="K259" s="164" t="s">
        <v>195</v>
      </c>
      <c r="L259" s="165">
        <v>45680</v>
      </c>
      <c r="M259" s="163"/>
      <c r="N259" s="163"/>
      <c r="O259" s="163"/>
    </row>
    <row r="260" spans="1:15">
      <c r="A260" s="163"/>
      <c r="B260" s="163"/>
      <c r="C260" s="214" t="s">
        <v>2064</v>
      </c>
      <c r="D260" s="159" t="s">
        <v>9277</v>
      </c>
      <c r="E260" s="165">
        <v>45680</v>
      </c>
      <c r="F260" s="165">
        <v>45680</v>
      </c>
      <c r="G260" s="163" t="s">
        <v>9573</v>
      </c>
      <c r="H260" s="163" t="s">
        <v>9574</v>
      </c>
      <c r="I260" s="163"/>
      <c r="J260" s="163" t="s">
        <v>9572</v>
      </c>
      <c r="K260" s="164" t="s">
        <v>195</v>
      </c>
      <c r="L260" s="165">
        <v>45680</v>
      </c>
      <c r="M260" s="163"/>
      <c r="N260" s="163"/>
      <c r="O260" s="163"/>
    </row>
    <row r="261" spans="1:15">
      <c r="A261" s="163"/>
      <c r="B261" s="163"/>
      <c r="C261" s="214" t="s">
        <v>1997</v>
      </c>
      <c r="D261" s="159" t="s">
        <v>9278</v>
      </c>
      <c r="E261" s="165">
        <v>45680</v>
      </c>
      <c r="F261" s="165">
        <v>45680</v>
      </c>
      <c r="G261" s="163" t="s">
        <v>9573</v>
      </c>
      <c r="H261" s="163" t="s">
        <v>9574</v>
      </c>
      <c r="I261" s="163"/>
      <c r="J261" s="163" t="s">
        <v>9572</v>
      </c>
      <c r="K261" s="164" t="s">
        <v>195</v>
      </c>
      <c r="L261" s="165">
        <v>45680</v>
      </c>
      <c r="M261" s="163"/>
      <c r="N261" s="163"/>
      <c r="O261" s="163"/>
    </row>
    <row r="262" spans="1:15">
      <c r="A262" s="163"/>
      <c r="B262" s="163"/>
      <c r="C262" s="214" t="s">
        <v>2150</v>
      </c>
      <c r="D262" s="159" t="s">
        <v>9279</v>
      </c>
      <c r="E262" s="165">
        <v>45680</v>
      </c>
      <c r="F262" s="165">
        <v>45680</v>
      </c>
      <c r="G262" s="163" t="s">
        <v>9573</v>
      </c>
      <c r="H262" s="163" t="s">
        <v>9574</v>
      </c>
      <c r="I262" s="163"/>
      <c r="J262" s="163" t="s">
        <v>9572</v>
      </c>
      <c r="K262" s="164" t="s">
        <v>195</v>
      </c>
      <c r="L262" s="165">
        <v>45680</v>
      </c>
      <c r="M262" s="163"/>
      <c r="N262" s="163"/>
      <c r="O262" s="163"/>
    </row>
    <row r="263" spans="1:15">
      <c r="A263" s="163"/>
      <c r="B263" s="163"/>
      <c r="C263" s="214" t="s">
        <v>2064</v>
      </c>
      <c r="D263" s="159" t="s">
        <v>9280</v>
      </c>
      <c r="E263" s="165">
        <v>45681</v>
      </c>
      <c r="F263" s="165">
        <v>45681</v>
      </c>
      <c r="G263" s="163" t="s">
        <v>9617</v>
      </c>
      <c r="H263" s="163" t="s">
        <v>9616</v>
      </c>
      <c r="I263" s="163"/>
      <c r="J263" s="163"/>
      <c r="K263" s="164" t="s">
        <v>195</v>
      </c>
      <c r="L263" s="165">
        <v>45681</v>
      </c>
      <c r="M263" s="163"/>
      <c r="N263" s="163"/>
      <c r="O263" s="163"/>
    </row>
    <row r="264" spans="1:15">
      <c r="A264" s="163"/>
      <c r="B264" s="163"/>
      <c r="C264" s="214" t="s">
        <v>1997</v>
      </c>
      <c r="D264" s="159" t="s">
        <v>9281</v>
      </c>
      <c r="E264" s="165">
        <v>45681</v>
      </c>
      <c r="F264" s="165">
        <v>45681</v>
      </c>
      <c r="G264" s="163" t="s">
        <v>9617</v>
      </c>
      <c r="H264" s="163" t="s">
        <v>9616</v>
      </c>
      <c r="I264" s="163"/>
      <c r="J264" s="163"/>
      <c r="K264" s="164" t="s">
        <v>195</v>
      </c>
      <c r="L264" s="165">
        <v>45681</v>
      </c>
      <c r="M264" s="163"/>
      <c r="N264" s="163"/>
      <c r="O264" s="163"/>
    </row>
    <row r="265" spans="1:15">
      <c r="A265" s="163"/>
      <c r="B265" s="163"/>
      <c r="C265" s="214" t="s">
        <v>2150</v>
      </c>
      <c r="D265" s="159" t="s">
        <v>9282</v>
      </c>
      <c r="E265" s="165">
        <v>45681</v>
      </c>
      <c r="F265" s="165">
        <v>45681</v>
      </c>
      <c r="G265" s="163" t="s">
        <v>9617</v>
      </c>
      <c r="H265" s="163" t="s">
        <v>9616</v>
      </c>
      <c r="I265" s="163"/>
      <c r="J265" s="163"/>
      <c r="K265" s="164" t="s">
        <v>195</v>
      </c>
      <c r="L265" s="165">
        <v>45681</v>
      </c>
      <c r="M265" s="163"/>
      <c r="N265" s="163"/>
      <c r="O265" s="163"/>
    </row>
    <row r="266" spans="1:15">
      <c r="A266" s="163"/>
      <c r="B266" s="163"/>
      <c r="C266" s="214" t="s">
        <v>2064</v>
      </c>
      <c r="D266" s="159" t="s">
        <v>9283</v>
      </c>
      <c r="E266" s="165">
        <v>45681</v>
      </c>
      <c r="F266" s="165">
        <v>45681</v>
      </c>
      <c r="G266" s="163" t="s">
        <v>791</v>
      </c>
      <c r="H266" s="163" t="s">
        <v>9618</v>
      </c>
      <c r="I266" s="163"/>
      <c r="J266" s="163"/>
      <c r="K266" s="164" t="s">
        <v>195</v>
      </c>
      <c r="L266" s="165">
        <v>45681</v>
      </c>
      <c r="M266" s="163"/>
      <c r="N266" s="163"/>
      <c r="O266" s="163"/>
    </row>
    <row r="267" spans="1:15">
      <c r="A267" s="163"/>
      <c r="B267" s="163"/>
      <c r="C267" s="214" t="s">
        <v>1997</v>
      </c>
      <c r="D267" s="159" t="s">
        <v>9284</v>
      </c>
      <c r="E267" s="165">
        <v>45681</v>
      </c>
      <c r="F267" s="165">
        <v>45681</v>
      </c>
      <c r="G267" s="163" t="s">
        <v>791</v>
      </c>
      <c r="H267" s="163" t="s">
        <v>9618</v>
      </c>
      <c r="I267" s="163"/>
      <c r="J267" s="163"/>
      <c r="K267" s="164" t="s">
        <v>195</v>
      </c>
      <c r="L267" s="165">
        <v>45681</v>
      </c>
      <c r="M267" s="163"/>
      <c r="N267" s="163"/>
      <c r="O267" s="163"/>
    </row>
    <row r="268" spans="1:15">
      <c r="A268" s="163"/>
      <c r="B268" s="163"/>
      <c r="C268" s="214" t="s">
        <v>2150</v>
      </c>
      <c r="D268" s="159" t="s">
        <v>9285</v>
      </c>
      <c r="E268" s="165">
        <v>45681</v>
      </c>
      <c r="F268" s="165">
        <v>45681</v>
      </c>
      <c r="G268" s="163" t="s">
        <v>791</v>
      </c>
      <c r="H268" s="163" t="s">
        <v>9618</v>
      </c>
      <c r="I268" s="163"/>
      <c r="J268" s="163"/>
      <c r="K268" s="164" t="s">
        <v>195</v>
      </c>
      <c r="L268" s="165">
        <v>45681</v>
      </c>
      <c r="M268" s="163"/>
      <c r="N268" s="163"/>
      <c r="O268" s="163"/>
    </row>
    <row r="269" spans="1:15">
      <c r="A269" s="163"/>
      <c r="B269" s="163"/>
      <c r="C269" s="214" t="s">
        <v>2150</v>
      </c>
      <c r="D269" s="159" t="s">
        <v>9286</v>
      </c>
      <c r="E269" s="165">
        <v>45713</v>
      </c>
      <c r="F269" s="165">
        <v>45713</v>
      </c>
      <c r="G269" s="163" t="s">
        <v>7650</v>
      </c>
      <c r="H269" s="163" t="s">
        <v>9491</v>
      </c>
      <c r="I269" s="163"/>
      <c r="J269" s="163" t="s">
        <v>6875</v>
      </c>
      <c r="K269" s="164" t="s">
        <v>195</v>
      </c>
      <c r="L269" s="165">
        <v>45717</v>
      </c>
      <c r="M269" s="163"/>
      <c r="N269" s="163"/>
      <c r="O269" s="163"/>
    </row>
    <row r="270" spans="1:15">
      <c r="A270" s="163"/>
      <c r="B270" s="163"/>
      <c r="C270" s="214" t="s">
        <v>2150</v>
      </c>
      <c r="D270" s="159" t="s">
        <v>9287</v>
      </c>
      <c r="E270" s="165">
        <v>45713</v>
      </c>
      <c r="F270" s="165">
        <v>45713</v>
      </c>
      <c r="G270" s="163" t="s">
        <v>7650</v>
      </c>
      <c r="H270" s="163" t="s">
        <v>9491</v>
      </c>
      <c r="I270" s="163"/>
      <c r="J270" s="163" t="s">
        <v>6878</v>
      </c>
      <c r="K270" s="164" t="s">
        <v>195</v>
      </c>
      <c r="L270" s="165">
        <v>45717</v>
      </c>
      <c r="M270" s="163"/>
      <c r="N270" s="163"/>
      <c r="O270" s="163"/>
    </row>
    <row r="271" spans="1:15">
      <c r="A271" s="163"/>
      <c r="B271" s="163"/>
      <c r="C271" s="214" t="s">
        <v>2418</v>
      </c>
      <c r="D271" s="159" t="s">
        <v>9288</v>
      </c>
      <c r="E271" s="165">
        <v>45713</v>
      </c>
      <c r="F271" s="165">
        <v>45713</v>
      </c>
      <c r="G271" s="163" t="s">
        <v>7650</v>
      </c>
      <c r="H271" s="163" t="s">
        <v>9491</v>
      </c>
      <c r="I271" s="163"/>
      <c r="J271" s="163" t="s">
        <v>7011</v>
      </c>
      <c r="K271" s="164" t="s">
        <v>195</v>
      </c>
      <c r="L271" s="165">
        <v>45717</v>
      </c>
      <c r="M271" s="163"/>
      <c r="N271" s="163"/>
      <c r="O271" s="163"/>
    </row>
    <row r="272" spans="1:15">
      <c r="A272" s="163"/>
      <c r="B272" s="163"/>
      <c r="C272" s="214" t="s">
        <v>2800</v>
      </c>
      <c r="D272" s="159" t="s">
        <v>9289</v>
      </c>
      <c r="E272" s="165">
        <v>45713</v>
      </c>
      <c r="F272" s="165">
        <v>45713</v>
      </c>
      <c r="G272" s="163" t="s">
        <v>7650</v>
      </c>
      <c r="H272" s="163" t="s">
        <v>9491</v>
      </c>
      <c r="I272" s="163"/>
      <c r="J272" s="163" t="s">
        <v>7494</v>
      </c>
      <c r="K272" s="164" t="s">
        <v>197</v>
      </c>
      <c r="L272" s="165">
        <v>45717</v>
      </c>
      <c r="M272" s="163"/>
      <c r="N272" s="163"/>
      <c r="O272" s="163"/>
    </row>
    <row r="273" spans="1:15">
      <c r="A273" s="163"/>
      <c r="B273" s="163"/>
      <c r="C273" s="214" t="s">
        <v>2800</v>
      </c>
      <c r="D273" s="159" t="s">
        <v>9290</v>
      </c>
      <c r="E273" s="165">
        <v>45713</v>
      </c>
      <c r="F273" s="165">
        <v>45713</v>
      </c>
      <c r="G273" s="163" t="s">
        <v>7650</v>
      </c>
      <c r="H273" s="163" t="s">
        <v>9491</v>
      </c>
      <c r="I273" s="163"/>
      <c r="J273" s="163" t="s">
        <v>7755</v>
      </c>
      <c r="K273" s="164" t="s">
        <v>195</v>
      </c>
      <c r="L273" s="165">
        <v>45717</v>
      </c>
      <c r="M273" s="163"/>
      <c r="N273" s="163"/>
      <c r="O273" s="163"/>
    </row>
    <row r="274" spans="1:15">
      <c r="A274" s="163"/>
      <c r="B274" s="163"/>
      <c r="C274" s="214" t="s">
        <v>3408</v>
      </c>
      <c r="D274" s="159" t="s">
        <v>9291</v>
      </c>
      <c r="E274" s="165">
        <v>45713</v>
      </c>
      <c r="F274" s="165">
        <v>45713</v>
      </c>
      <c r="G274" s="163" t="s">
        <v>7650</v>
      </c>
      <c r="H274" s="163" t="s">
        <v>9491</v>
      </c>
      <c r="I274" s="163"/>
      <c r="J274" s="163" t="s">
        <v>7564</v>
      </c>
      <c r="K274" s="164" t="s">
        <v>195</v>
      </c>
      <c r="L274" s="165">
        <v>45715</v>
      </c>
      <c r="M274" s="163"/>
      <c r="N274" s="163"/>
      <c r="O274" s="163"/>
    </row>
    <row r="275" spans="1:15">
      <c r="A275" s="163"/>
      <c r="B275" s="163"/>
      <c r="C275" s="214" t="s">
        <v>3408</v>
      </c>
      <c r="D275" s="159" t="s">
        <v>9292</v>
      </c>
      <c r="E275" s="165">
        <v>45713</v>
      </c>
      <c r="F275" s="165">
        <v>45713</v>
      </c>
      <c r="G275" s="163" t="s">
        <v>7650</v>
      </c>
      <c r="H275" s="163" t="s">
        <v>9491</v>
      </c>
      <c r="I275" s="163"/>
      <c r="J275" s="163" t="s">
        <v>7565</v>
      </c>
      <c r="K275" s="164" t="s">
        <v>195</v>
      </c>
      <c r="L275" s="165">
        <v>45715</v>
      </c>
      <c r="M275" s="163"/>
      <c r="N275" s="163"/>
      <c r="O275" s="163"/>
    </row>
    <row r="276" spans="1:15">
      <c r="A276" s="163"/>
      <c r="B276" s="163"/>
      <c r="C276" s="214" t="s">
        <v>3408</v>
      </c>
      <c r="D276" s="159" t="s">
        <v>9293</v>
      </c>
      <c r="E276" s="165">
        <v>45713</v>
      </c>
      <c r="F276" s="165">
        <v>45713</v>
      </c>
      <c r="G276" s="163" t="s">
        <v>7650</v>
      </c>
      <c r="H276" s="163" t="s">
        <v>9491</v>
      </c>
      <c r="I276" s="163"/>
      <c r="J276" s="163" t="s">
        <v>7566</v>
      </c>
      <c r="K276" s="164" t="s">
        <v>195</v>
      </c>
      <c r="L276" s="165">
        <v>45715</v>
      </c>
      <c r="M276" s="163"/>
      <c r="N276" s="163"/>
      <c r="O276" s="163"/>
    </row>
    <row r="277" spans="1:15">
      <c r="A277" s="163"/>
      <c r="B277" s="163"/>
      <c r="C277" s="214" t="s">
        <v>3408</v>
      </c>
      <c r="D277" s="159" t="s">
        <v>9294</v>
      </c>
      <c r="E277" s="165">
        <v>45713</v>
      </c>
      <c r="F277" s="165">
        <v>45713</v>
      </c>
      <c r="G277" s="163" t="s">
        <v>7650</v>
      </c>
      <c r="H277" s="163" t="s">
        <v>9491</v>
      </c>
      <c r="I277" s="163"/>
      <c r="J277" s="163" t="s">
        <v>7567</v>
      </c>
      <c r="K277" s="164" t="s">
        <v>195</v>
      </c>
      <c r="L277" s="165">
        <v>45716</v>
      </c>
      <c r="M277" s="163"/>
      <c r="N277" s="163"/>
      <c r="O277" s="163"/>
    </row>
    <row r="278" spans="1:15">
      <c r="A278" s="163"/>
      <c r="B278" s="163"/>
      <c r="C278" s="214" t="s">
        <v>3408</v>
      </c>
      <c r="D278" s="159" t="s">
        <v>9295</v>
      </c>
      <c r="E278" s="165">
        <v>45713</v>
      </c>
      <c r="F278" s="165">
        <v>45713</v>
      </c>
      <c r="G278" s="163" t="s">
        <v>7650</v>
      </c>
      <c r="H278" s="163" t="s">
        <v>9491</v>
      </c>
      <c r="I278" s="163"/>
      <c r="J278" s="163" t="s">
        <v>7568</v>
      </c>
      <c r="K278" s="164" t="s">
        <v>195</v>
      </c>
      <c r="L278" s="165">
        <v>45716</v>
      </c>
      <c r="M278" s="163"/>
      <c r="N278" s="163"/>
      <c r="O278" s="163"/>
    </row>
    <row r="279" spans="1:15">
      <c r="A279" s="163"/>
      <c r="B279" s="163"/>
      <c r="C279" s="214" t="s">
        <v>3408</v>
      </c>
      <c r="D279" s="159" t="s">
        <v>9296</v>
      </c>
      <c r="E279" s="165">
        <v>45713</v>
      </c>
      <c r="F279" s="165">
        <v>45713</v>
      </c>
      <c r="G279" s="163" t="s">
        <v>7650</v>
      </c>
      <c r="H279" s="163" t="s">
        <v>9491</v>
      </c>
      <c r="I279" s="163"/>
      <c r="J279" s="163" t="s">
        <v>7569</v>
      </c>
      <c r="K279" s="164" t="s">
        <v>195</v>
      </c>
      <c r="L279" s="165">
        <v>45716</v>
      </c>
      <c r="M279" s="163"/>
      <c r="N279" s="163"/>
      <c r="O279" s="163"/>
    </row>
    <row r="280" spans="1:15">
      <c r="A280" s="163"/>
      <c r="B280" s="163"/>
      <c r="C280" s="214" t="s">
        <v>3408</v>
      </c>
      <c r="D280" s="159" t="s">
        <v>9297</v>
      </c>
      <c r="E280" s="165">
        <v>45713</v>
      </c>
      <c r="F280" s="165">
        <v>45713</v>
      </c>
      <c r="G280" s="163" t="s">
        <v>7650</v>
      </c>
      <c r="H280" s="163" t="s">
        <v>9491</v>
      </c>
      <c r="I280" s="163"/>
      <c r="J280" s="163" t="s">
        <v>7570</v>
      </c>
      <c r="K280" s="164" t="s">
        <v>195</v>
      </c>
      <c r="L280" s="165">
        <v>45716</v>
      </c>
      <c r="M280" s="163"/>
      <c r="N280" s="163"/>
      <c r="O280" s="163"/>
    </row>
    <row r="281" spans="1:15">
      <c r="A281" s="163"/>
      <c r="B281" s="163"/>
      <c r="C281" s="214" t="s">
        <v>3408</v>
      </c>
      <c r="D281" s="159" t="s">
        <v>9298</v>
      </c>
      <c r="E281" s="165">
        <v>45713</v>
      </c>
      <c r="F281" s="165">
        <v>45713</v>
      </c>
      <c r="G281" s="163" t="s">
        <v>7650</v>
      </c>
      <c r="H281" s="163" t="s">
        <v>9491</v>
      </c>
      <c r="I281" s="163"/>
      <c r="J281" s="163" t="s">
        <v>7571</v>
      </c>
      <c r="K281" s="164" t="s">
        <v>195</v>
      </c>
      <c r="L281" s="165">
        <v>45715</v>
      </c>
      <c r="M281" s="163"/>
      <c r="N281" s="163"/>
      <c r="O281" s="163"/>
    </row>
    <row r="282" spans="1:15">
      <c r="A282" s="163"/>
      <c r="B282" s="163"/>
      <c r="C282" s="214" t="s">
        <v>3408</v>
      </c>
      <c r="D282" s="159" t="s">
        <v>9299</v>
      </c>
      <c r="E282" s="165">
        <v>45713</v>
      </c>
      <c r="F282" s="165">
        <v>45713</v>
      </c>
      <c r="G282" s="163" t="s">
        <v>7650</v>
      </c>
      <c r="H282" s="163" t="s">
        <v>9491</v>
      </c>
      <c r="I282" s="163"/>
      <c r="J282" s="163" t="s">
        <v>7572</v>
      </c>
      <c r="K282" s="164" t="s">
        <v>195</v>
      </c>
      <c r="L282" s="165">
        <v>45715</v>
      </c>
      <c r="M282" s="163"/>
      <c r="N282" s="163"/>
      <c r="O282" s="163"/>
    </row>
    <row r="283" spans="1:15">
      <c r="A283" s="163"/>
      <c r="B283" s="163"/>
      <c r="C283" s="214" t="s">
        <v>3408</v>
      </c>
      <c r="D283" s="159" t="s">
        <v>9300</v>
      </c>
      <c r="E283" s="165">
        <v>45713</v>
      </c>
      <c r="F283" s="165">
        <v>45713</v>
      </c>
      <c r="G283" s="163" t="s">
        <v>7650</v>
      </c>
      <c r="H283" s="163" t="s">
        <v>9491</v>
      </c>
      <c r="I283" s="163"/>
      <c r="J283" s="163" t="s">
        <v>7573</v>
      </c>
      <c r="K283" s="164" t="s">
        <v>195</v>
      </c>
      <c r="L283" s="165">
        <v>45715</v>
      </c>
      <c r="M283" s="163"/>
      <c r="N283" s="163"/>
      <c r="O283" s="163"/>
    </row>
    <row r="284" spans="1:15">
      <c r="A284" s="163"/>
      <c r="B284" s="163"/>
      <c r="C284" s="214" t="s">
        <v>3408</v>
      </c>
      <c r="D284" s="159" t="s">
        <v>9301</v>
      </c>
      <c r="E284" s="165">
        <v>45713</v>
      </c>
      <c r="F284" s="165">
        <v>45713</v>
      </c>
      <c r="G284" s="163" t="s">
        <v>7650</v>
      </c>
      <c r="H284" s="163" t="s">
        <v>9491</v>
      </c>
      <c r="I284" s="163"/>
      <c r="J284" s="163" t="s">
        <v>7574</v>
      </c>
      <c r="K284" s="164" t="s">
        <v>195</v>
      </c>
      <c r="L284" s="165">
        <v>45715</v>
      </c>
      <c r="M284" s="163"/>
      <c r="N284" s="163"/>
      <c r="O284" s="163"/>
    </row>
    <row r="285" spans="1:15">
      <c r="A285" s="163"/>
      <c r="B285" s="163"/>
      <c r="C285" s="214" t="s">
        <v>3408</v>
      </c>
      <c r="D285" s="159" t="s">
        <v>9302</v>
      </c>
      <c r="E285" s="165">
        <v>45713</v>
      </c>
      <c r="F285" s="165">
        <v>45713</v>
      </c>
      <c r="G285" s="163" t="s">
        <v>7650</v>
      </c>
      <c r="H285" s="163" t="s">
        <v>9491</v>
      </c>
      <c r="I285" s="163"/>
      <c r="J285" s="163" t="s">
        <v>7575</v>
      </c>
      <c r="K285" s="164" t="s">
        <v>195</v>
      </c>
      <c r="L285" s="165">
        <v>45715</v>
      </c>
      <c r="M285" s="163"/>
      <c r="N285" s="163"/>
      <c r="O285" s="163"/>
    </row>
    <row r="286" spans="1:15">
      <c r="A286" s="163"/>
      <c r="B286" s="163"/>
      <c r="C286" s="214" t="s">
        <v>3408</v>
      </c>
      <c r="D286" s="159" t="s">
        <v>9303</v>
      </c>
      <c r="E286" s="165">
        <v>45713</v>
      </c>
      <c r="F286" s="165">
        <v>45713</v>
      </c>
      <c r="G286" s="163" t="s">
        <v>7650</v>
      </c>
      <c r="H286" s="163" t="s">
        <v>9491</v>
      </c>
      <c r="I286" s="163"/>
      <c r="J286" s="163" t="s">
        <v>7577</v>
      </c>
      <c r="K286" s="164" t="s">
        <v>195</v>
      </c>
      <c r="L286" s="165">
        <v>45715</v>
      </c>
      <c r="M286" s="163"/>
      <c r="N286" s="163"/>
      <c r="O286" s="163"/>
    </row>
    <row r="287" spans="1:15">
      <c r="A287" s="163"/>
      <c r="B287" s="163"/>
      <c r="C287" s="214" t="s">
        <v>3408</v>
      </c>
      <c r="D287" s="159" t="s">
        <v>9304</v>
      </c>
      <c r="E287" s="165">
        <v>45713</v>
      </c>
      <c r="F287" s="165">
        <v>45713</v>
      </c>
      <c r="G287" s="163" t="s">
        <v>7650</v>
      </c>
      <c r="H287" s="163" t="s">
        <v>9491</v>
      </c>
      <c r="I287" s="163"/>
      <c r="J287" s="163" t="s">
        <v>7578</v>
      </c>
      <c r="K287" s="164" t="s">
        <v>195</v>
      </c>
      <c r="L287" s="165">
        <v>45715</v>
      </c>
      <c r="M287" s="163"/>
      <c r="N287" s="163"/>
      <c r="O287" s="163"/>
    </row>
    <row r="288" spans="1:15">
      <c r="A288" s="163"/>
      <c r="B288" s="163"/>
      <c r="C288" s="214" t="s">
        <v>3408</v>
      </c>
      <c r="D288" s="159" t="s">
        <v>9305</v>
      </c>
      <c r="E288" s="165">
        <v>45713</v>
      </c>
      <c r="F288" s="165">
        <v>45713</v>
      </c>
      <c r="G288" s="163" t="s">
        <v>7650</v>
      </c>
      <c r="H288" s="163" t="s">
        <v>9491</v>
      </c>
      <c r="I288" s="163"/>
      <c r="J288" s="163" t="s">
        <v>7579</v>
      </c>
      <c r="K288" s="164" t="s">
        <v>195</v>
      </c>
      <c r="L288" s="165">
        <v>45715</v>
      </c>
      <c r="M288" s="163"/>
      <c r="N288" s="163"/>
      <c r="O288" s="163"/>
    </row>
    <row r="289" spans="1:15">
      <c r="A289" s="163"/>
      <c r="B289" s="163"/>
      <c r="C289" s="214" t="s">
        <v>3408</v>
      </c>
      <c r="D289" s="159" t="s">
        <v>9306</v>
      </c>
      <c r="E289" s="165">
        <v>45713</v>
      </c>
      <c r="F289" s="165">
        <v>45713</v>
      </c>
      <c r="G289" s="163" t="s">
        <v>7650</v>
      </c>
      <c r="H289" s="163" t="s">
        <v>9491</v>
      </c>
      <c r="I289" s="163"/>
      <c r="J289" s="163" t="s">
        <v>7576</v>
      </c>
      <c r="K289" s="164" t="s">
        <v>195</v>
      </c>
      <c r="L289" s="165">
        <v>45715</v>
      </c>
      <c r="M289" s="163"/>
      <c r="N289" s="163"/>
      <c r="O289" s="163"/>
    </row>
    <row r="290" spans="1:15">
      <c r="A290" s="163"/>
      <c r="B290" s="163"/>
      <c r="C290" s="214" t="s">
        <v>9821</v>
      </c>
      <c r="D290" s="159" t="s">
        <v>9307</v>
      </c>
      <c r="E290" s="165">
        <v>45713</v>
      </c>
      <c r="F290" s="165">
        <v>45713</v>
      </c>
      <c r="G290" s="163" t="s">
        <v>7650</v>
      </c>
      <c r="H290" s="163" t="s">
        <v>9822</v>
      </c>
      <c r="I290" s="163"/>
      <c r="J290" s="163" t="s">
        <v>9823</v>
      </c>
      <c r="K290" s="164" t="s">
        <v>195</v>
      </c>
      <c r="L290" s="165">
        <v>45713</v>
      </c>
      <c r="M290" s="163"/>
      <c r="N290" s="163"/>
      <c r="O290" s="163"/>
    </row>
    <row r="291" spans="1:15">
      <c r="A291" s="163"/>
      <c r="B291" s="163"/>
      <c r="C291" s="214" t="s">
        <v>3641</v>
      </c>
      <c r="D291" s="159" t="s">
        <v>9308</v>
      </c>
      <c r="E291" s="165">
        <v>45714</v>
      </c>
      <c r="F291" s="165">
        <v>45714</v>
      </c>
      <c r="G291" s="163" t="s">
        <v>7650</v>
      </c>
      <c r="H291" s="163" t="s">
        <v>9491</v>
      </c>
      <c r="I291" s="163"/>
      <c r="J291" s="163" t="s">
        <v>9824</v>
      </c>
      <c r="K291" s="164" t="s">
        <v>197</v>
      </c>
      <c r="L291" s="165">
        <v>45717</v>
      </c>
      <c r="M291" s="163"/>
      <c r="N291" s="163"/>
      <c r="O291" s="163"/>
    </row>
    <row r="292" spans="1:15">
      <c r="A292" s="163"/>
      <c r="B292" s="163"/>
      <c r="C292" s="214" t="s">
        <v>3641</v>
      </c>
      <c r="D292" s="159" t="s">
        <v>9309</v>
      </c>
      <c r="E292" s="165">
        <v>45714</v>
      </c>
      <c r="F292" s="165">
        <v>45714</v>
      </c>
      <c r="G292" s="163" t="s">
        <v>7650</v>
      </c>
      <c r="H292" s="163" t="s">
        <v>9491</v>
      </c>
      <c r="I292" s="163"/>
      <c r="J292" s="163" t="s">
        <v>9825</v>
      </c>
      <c r="K292" s="164" t="s">
        <v>195</v>
      </c>
      <c r="L292" s="165">
        <v>45717</v>
      </c>
      <c r="M292" s="163"/>
      <c r="N292" s="163"/>
      <c r="O292" s="163"/>
    </row>
    <row r="293" spans="1:15">
      <c r="A293" s="163"/>
      <c r="B293" s="163"/>
      <c r="C293" s="214" t="s">
        <v>3641</v>
      </c>
      <c r="D293" s="159" t="s">
        <v>9310</v>
      </c>
      <c r="E293" s="165">
        <v>45714</v>
      </c>
      <c r="F293" s="165">
        <v>45714</v>
      </c>
      <c r="G293" s="163" t="s">
        <v>7650</v>
      </c>
      <c r="H293" s="163" t="s">
        <v>9491</v>
      </c>
      <c r="I293" s="163"/>
      <c r="J293" s="163" t="s">
        <v>9826</v>
      </c>
      <c r="K293" s="164" t="s">
        <v>197</v>
      </c>
      <c r="L293" s="165">
        <v>45717</v>
      </c>
      <c r="M293" s="163"/>
      <c r="N293" s="163"/>
      <c r="O293" s="163"/>
    </row>
    <row r="294" spans="1:15">
      <c r="A294" s="163"/>
      <c r="B294" s="163"/>
      <c r="C294" s="214" t="s">
        <v>3641</v>
      </c>
      <c r="D294" s="159" t="s">
        <v>9311</v>
      </c>
      <c r="E294" s="165">
        <v>45714</v>
      </c>
      <c r="F294" s="165">
        <v>45714</v>
      </c>
      <c r="G294" s="163" t="s">
        <v>7650</v>
      </c>
      <c r="H294" s="163" t="s">
        <v>9491</v>
      </c>
      <c r="I294" s="163"/>
      <c r="J294" s="163" t="s">
        <v>9827</v>
      </c>
      <c r="K294" s="164" t="s">
        <v>197</v>
      </c>
      <c r="L294" s="165">
        <v>45717</v>
      </c>
      <c r="M294" s="163"/>
      <c r="N294" s="163"/>
      <c r="O294" s="163"/>
    </row>
    <row r="295" spans="1:15">
      <c r="A295" s="163"/>
      <c r="B295" s="163"/>
      <c r="C295" s="214" t="s">
        <v>3641</v>
      </c>
      <c r="D295" s="159" t="s">
        <v>9312</v>
      </c>
      <c r="E295" s="165">
        <v>45714</v>
      </c>
      <c r="F295" s="165">
        <v>45714</v>
      </c>
      <c r="G295" s="163" t="s">
        <v>7650</v>
      </c>
      <c r="H295" s="163" t="s">
        <v>9491</v>
      </c>
      <c r="I295" s="163"/>
      <c r="J295" s="163" t="s">
        <v>9828</v>
      </c>
      <c r="K295" s="164" t="s">
        <v>197</v>
      </c>
      <c r="L295" s="165">
        <v>45717</v>
      </c>
      <c r="M295" s="163"/>
      <c r="N295" s="163"/>
      <c r="O295" s="163"/>
    </row>
    <row r="296" spans="1:15">
      <c r="A296" s="163"/>
      <c r="B296" s="163"/>
      <c r="C296" s="214" t="s">
        <v>3641</v>
      </c>
      <c r="D296" s="159" t="s">
        <v>9313</v>
      </c>
      <c r="E296" s="165">
        <v>45714</v>
      </c>
      <c r="F296" s="165">
        <v>45714</v>
      </c>
      <c r="G296" s="163" t="s">
        <v>7650</v>
      </c>
      <c r="H296" s="163" t="s">
        <v>9491</v>
      </c>
      <c r="I296" s="163"/>
      <c r="J296" s="163" t="s">
        <v>9829</v>
      </c>
      <c r="K296" s="164" t="s">
        <v>197</v>
      </c>
      <c r="L296" s="165">
        <v>45717</v>
      </c>
      <c r="M296" s="163"/>
      <c r="N296" s="163"/>
      <c r="O296" s="163"/>
    </row>
    <row r="297" spans="1:15">
      <c r="A297" s="163"/>
      <c r="B297" s="163"/>
      <c r="C297" s="214" t="s">
        <v>3641</v>
      </c>
      <c r="D297" s="159" t="s">
        <v>9314</v>
      </c>
      <c r="E297" s="165">
        <v>45714</v>
      </c>
      <c r="F297" s="165">
        <v>45714</v>
      </c>
      <c r="G297" s="163" t="s">
        <v>7650</v>
      </c>
      <c r="H297" s="163" t="s">
        <v>9491</v>
      </c>
      <c r="I297" s="163"/>
      <c r="J297" s="163" t="s">
        <v>9830</v>
      </c>
      <c r="K297" s="164" t="s">
        <v>197</v>
      </c>
      <c r="L297" s="165">
        <v>45717</v>
      </c>
      <c r="M297" s="163"/>
      <c r="N297" s="163"/>
      <c r="O297" s="163"/>
    </row>
    <row r="298" spans="1:15">
      <c r="A298" s="163"/>
      <c r="B298" s="163"/>
      <c r="C298" s="214" t="s">
        <v>3641</v>
      </c>
      <c r="D298" s="159" t="s">
        <v>9315</v>
      </c>
      <c r="E298" s="165">
        <v>45714</v>
      </c>
      <c r="F298" s="165">
        <v>45714</v>
      </c>
      <c r="G298" s="163" t="s">
        <v>7650</v>
      </c>
      <c r="H298" s="163" t="s">
        <v>9491</v>
      </c>
      <c r="I298" s="163"/>
      <c r="J298" s="163" t="s">
        <v>9831</v>
      </c>
      <c r="K298" s="164" t="s">
        <v>197</v>
      </c>
      <c r="L298" s="165">
        <v>45717</v>
      </c>
      <c r="M298" s="163"/>
      <c r="N298" s="163"/>
      <c r="O298" s="163"/>
    </row>
    <row r="299" spans="1:15">
      <c r="A299" s="163"/>
      <c r="B299" s="163"/>
      <c r="C299" s="214" t="s">
        <v>3641</v>
      </c>
      <c r="D299" s="159" t="s">
        <v>9316</v>
      </c>
      <c r="E299" s="165">
        <v>45714</v>
      </c>
      <c r="F299" s="165">
        <v>45714</v>
      </c>
      <c r="G299" s="163" t="s">
        <v>7650</v>
      </c>
      <c r="H299" s="163" t="s">
        <v>9491</v>
      </c>
      <c r="I299" s="163"/>
      <c r="J299" s="163" t="s">
        <v>9832</v>
      </c>
      <c r="K299" s="164" t="s">
        <v>197</v>
      </c>
      <c r="L299" s="165">
        <v>45717</v>
      </c>
      <c r="M299" s="163"/>
      <c r="N299" s="163"/>
      <c r="O299" s="163"/>
    </row>
    <row r="300" spans="1:15">
      <c r="A300" s="163"/>
      <c r="B300" s="163"/>
      <c r="C300" s="214" t="s">
        <v>3641</v>
      </c>
      <c r="D300" s="159" t="s">
        <v>9317</v>
      </c>
      <c r="E300" s="165">
        <v>45714</v>
      </c>
      <c r="F300" s="165">
        <v>45714</v>
      </c>
      <c r="G300" s="163" t="s">
        <v>7650</v>
      </c>
      <c r="H300" s="163" t="s">
        <v>9491</v>
      </c>
      <c r="I300" s="163"/>
      <c r="J300" s="163" t="s">
        <v>9833</v>
      </c>
      <c r="K300" s="164" t="s">
        <v>197</v>
      </c>
      <c r="L300" s="165">
        <v>45717</v>
      </c>
      <c r="M300" s="163"/>
      <c r="N300" s="163"/>
      <c r="O300" s="163"/>
    </row>
    <row r="301" spans="1:15">
      <c r="A301" s="163"/>
      <c r="B301" s="163"/>
      <c r="C301" s="214" t="s">
        <v>3641</v>
      </c>
      <c r="D301" s="159" t="s">
        <v>9318</v>
      </c>
      <c r="E301" s="165">
        <v>45714</v>
      </c>
      <c r="F301" s="165">
        <v>45714</v>
      </c>
      <c r="G301" s="163" t="s">
        <v>7650</v>
      </c>
      <c r="H301" s="163" t="s">
        <v>9491</v>
      </c>
      <c r="I301" s="163"/>
      <c r="J301" s="163" t="s">
        <v>9834</v>
      </c>
      <c r="K301" s="164" t="s">
        <v>197</v>
      </c>
      <c r="L301" s="165">
        <v>45717</v>
      </c>
      <c r="M301" s="163"/>
      <c r="N301" s="163"/>
      <c r="O301" s="163"/>
    </row>
    <row r="302" spans="1:15">
      <c r="A302" s="163"/>
      <c r="B302" s="163"/>
      <c r="C302" s="214" t="s">
        <v>3641</v>
      </c>
      <c r="D302" s="159" t="s">
        <v>9319</v>
      </c>
      <c r="E302" s="165">
        <v>45714</v>
      </c>
      <c r="F302" s="165">
        <v>45714</v>
      </c>
      <c r="G302" s="163" t="s">
        <v>7650</v>
      </c>
      <c r="H302" s="163" t="s">
        <v>9491</v>
      </c>
      <c r="I302" s="163"/>
      <c r="J302" s="163" t="s">
        <v>9835</v>
      </c>
      <c r="K302" s="164" t="s">
        <v>197</v>
      </c>
      <c r="L302" s="165">
        <v>45717</v>
      </c>
      <c r="M302" s="163"/>
      <c r="N302" s="163"/>
      <c r="O302" s="163"/>
    </row>
    <row r="303" spans="1:15">
      <c r="A303" s="163"/>
      <c r="B303" s="163"/>
      <c r="C303" s="214" t="s">
        <v>3641</v>
      </c>
      <c r="D303" s="159" t="s">
        <v>9320</v>
      </c>
      <c r="E303" s="165">
        <v>45714</v>
      </c>
      <c r="F303" s="165">
        <v>45714</v>
      </c>
      <c r="G303" s="163" t="s">
        <v>7650</v>
      </c>
      <c r="H303" s="163" t="s">
        <v>9491</v>
      </c>
      <c r="I303" s="163"/>
      <c r="J303" s="163" t="s">
        <v>9836</v>
      </c>
      <c r="K303" s="164" t="s">
        <v>197</v>
      </c>
      <c r="L303" s="165">
        <v>45717</v>
      </c>
      <c r="M303" s="163"/>
      <c r="N303" s="163"/>
      <c r="O303" s="163"/>
    </row>
    <row r="304" spans="1:15">
      <c r="A304" s="163"/>
      <c r="B304" s="163"/>
      <c r="C304" s="214" t="s">
        <v>3641</v>
      </c>
      <c r="D304" s="159" t="s">
        <v>9321</v>
      </c>
      <c r="E304" s="165">
        <v>45714</v>
      </c>
      <c r="F304" s="165">
        <v>45714</v>
      </c>
      <c r="G304" s="163" t="s">
        <v>7650</v>
      </c>
      <c r="H304" s="163" t="s">
        <v>9491</v>
      </c>
      <c r="I304" s="163"/>
      <c r="J304" s="163" t="s">
        <v>9837</v>
      </c>
      <c r="K304" s="164" t="s">
        <v>197</v>
      </c>
      <c r="L304" s="165">
        <v>45717</v>
      </c>
      <c r="M304" s="163"/>
      <c r="N304" s="163"/>
      <c r="O304" s="163"/>
    </row>
    <row r="305" spans="1:15">
      <c r="A305" s="163"/>
      <c r="B305" s="163"/>
      <c r="C305" s="214" t="s">
        <v>3641</v>
      </c>
      <c r="D305" s="159" t="s">
        <v>9322</v>
      </c>
      <c r="E305" s="165">
        <v>45714</v>
      </c>
      <c r="F305" s="165">
        <v>45714</v>
      </c>
      <c r="G305" s="163" t="s">
        <v>7650</v>
      </c>
      <c r="H305" s="163" t="s">
        <v>9491</v>
      </c>
      <c r="I305" s="163"/>
      <c r="J305" s="163" t="s">
        <v>9838</v>
      </c>
      <c r="K305" s="164" t="s">
        <v>197</v>
      </c>
      <c r="L305" s="165">
        <v>45717</v>
      </c>
      <c r="M305" s="163"/>
      <c r="N305" s="163"/>
      <c r="O305" s="163"/>
    </row>
    <row r="306" spans="1:15">
      <c r="A306" s="163"/>
      <c r="B306" s="163"/>
      <c r="C306" s="214" t="s">
        <v>3641</v>
      </c>
      <c r="D306" s="159" t="s">
        <v>9323</v>
      </c>
      <c r="E306" s="165">
        <v>45714</v>
      </c>
      <c r="F306" s="165">
        <v>45714</v>
      </c>
      <c r="G306" s="163" t="s">
        <v>7650</v>
      </c>
      <c r="H306" s="163" t="s">
        <v>9491</v>
      </c>
      <c r="I306" s="163"/>
      <c r="J306" s="163" t="s">
        <v>9839</v>
      </c>
      <c r="K306" s="164" t="s">
        <v>197</v>
      </c>
      <c r="L306" s="165">
        <v>45717</v>
      </c>
      <c r="M306" s="163"/>
      <c r="N306" s="163"/>
      <c r="O306" s="163"/>
    </row>
    <row r="307" spans="1:15">
      <c r="A307" s="163"/>
      <c r="B307" s="163"/>
      <c r="C307" s="214" t="s">
        <v>2292</v>
      </c>
      <c r="D307" s="159" t="s">
        <v>9324</v>
      </c>
      <c r="E307" s="165">
        <v>45714</v>
      </c>
      <c r="F307" s="165">
        <v>45714</v>
      </c>
      <c r="G307" s="163" t="s">
        <v>9573</v>
      </c>
      <c r="H307" s="163" t="s">
        <v>8096</v>
      </c>
      <c r="I307" s="163"/>
      <c r="J307" s="163"/>
      <c r="K307" s="164" t="s">
        <v>195</v>
      </c>
      <c r="L307" s="165">
        <v>45716</v>
      </c>
      <c r="M307" s="163"/>
      <c r="N307" s="163"/>
      <c r="O307" s="163"/>
    </row>
    <row r="308" spans="1:15">
      <c r="A308" s="163"/>
      <c r="B308" s="163"/>
      <c r="C308" s="214" t="s">
        <v>2292</v>
      </c>
      <c r="D308" s="159" t="s">
        <v>9325</v>
      </c>
      <c r="E308" s="165">
        <v>45714</v>
      </c>
      <c r="F308" s="165">
        <v>45714</v>
      </c>
      <c r="G308" s="163" t="s">
        <v>9573</v>
      </c>
      <c r="H308" s="163" t="s">
        <v>8096</v>
      </c>
      <c r="I308" s="163"/>
      <c r="J308" s="163"/>
      <c r="K308" s="164" t="s">
        <v>195</v>
      </c>
      <c r="L308" s="165">
        <v>45716</v>
      </c>
      <c r="M308" s="163"/>
      <c r="N308" s="163"/>
      <c r="O308" s="163"/>
    </row>
    <row r="309" spans="1:15">
      <c r="A309" s="163"/>
      <c r="B309" s="163"/>
      <c r="C309" s="214" t="s">
        <v>9841</v>
      </c>
      <c r="D309" s="159" t="s">
        <v>9326</v>
      </c>
      <c r="E309" s="165">
        <v>45714</v>
      </c>
      <c r="F309" s="165">
        <v>45714</v>
      </c>
      <c r="G309" s="163" t="s">
        <v>9842</v>
      </c>
      <c r="H309" s="163" t="s">
        <v>9843</v>
      </c>
      <c r="I309" s="163"/>
      <c r="J309" s="163"/>
      <c r="K309" s="164" t="s">
        <v>195</v>
      </c>
      <c r="L309" s="165">
        <v>45715</v>
      </c>
      <c r="M309" s="163"/>
      <c r="N309" s="163"/>
      <c r="O309" s="163"/>
    </row>
    <row r="310" spans="1:15">
      <c r="A310" s="163"/>
      <c r="B310" s="163"/>
      <c r="C310" s="214" t="s">
        <v>9841</v>
      </c>
      <c r="D310" s="159" t="s">
        <v>9327</v>
      </c>
      <c r="E310" s="165">
        <v>45714</v>
      </c>
      <c r="F310" s="165">
        <v>45714</v>
      </c>
      <c r="G310" s="163" t="s">
        <v>9844</v>
      </c>
      <c r="H310" s="163" t="s">
        <v>9845</v>
      </c>
      <c r="I310" s="163"/>
      <c r="J310" s="163"/>
      <c r="K310" s="164" t="s">
        <v>195</v>
      </c>
      <c r="L310" s="165">
        <v>45715</v>
      </c>
      <c r="M310" s="163"/>
      <c r="N310" s="163"/>
      <c r="O310" s="163"/>
    </row>
    <row r="311" spans="1:15">
      <c r="A311" s="163"/>
      <c r="B311" s="163"/>
      <c r="C311" s="214" t="s">
        <v>3641</v>
      </c>
      <c r="D311" s="159" t="s">
        <v>9328</v>
      </c>
      <c r="E311" s="165">
        <v>45714</v>
      </c>
      <c r="F311" s="165">
        <v>45714</v>
      </c>
      <c r="G311" s="163" t="s">
        <v>7650</v>
      </c>
      <c r="H311" s="163" t="s">
        <v>9491</v>
      </c>
      <c r="I311" s="163"/>
      <c r="J311" s="163" t="s">
        <v>9840</v>
      </c>
      <c r="K311" s="164" t="s">
        <v>195</v>
      </c>
      <c r="L311" s="165">
        <v>45715</v>
      </c>
      <c r="M311" s="163"/>
      <c r="N311" s="163"/>
      <c r="O311" s="163"/>
    </row>
    <row r="312" spans="1:15">
      <c r="A312" s="163"/>
      <c r="B312" s="163"/>
      <c r="C312" s="214" t="s">
        <v>3440</v>
      </c>
      <c r="D312" s="159" t="s">
        <v>9329</v>
      </c>
      <c r="E312" s="165">
        <v>45716</v>
      </c>
      <c r="F312" s="165">
        <v>45716</v>
      </c>
      <c r="G312" s="163" t="s">
        <v>7650</v>
      </c>
      <c r="H312" s="163" t="s">
        <v>9491</v>
      </c>
      <c r="I312" s="163"/>
      <c r="J312" s="163" t="s">
        <v>7599</v>
      </c>
      <c r="K312" s="164" t="s">
        <v>197</v>
      </c>
      <c r="L312" s="165">
        <v>45725</v>
      </c>
      <c r="M312" s="163"/>
      <c r="N312" s="163"/>
      <c r="O312" s="163"/>
    </row>
    <row r="313" spans="1:15">
      <c r="A313" s="163"/>
      <c r="B313" s="163"/>
      <c r="C313" s="214" t="s">
        <v>3440</v>
      </c>
      <c r="D313" s="159" t="s">
        <v>9330</v>
      </c>
      <c r="E313" s="165">
        <v>45716</v>
      </c>
      <c r="F313" s="165">
        <v>45716</v>
      </c>
      <c r="G313" s="163" t="s">
        <v>7650</v>
      </c>
      <c r="H313" s="163" t="s">
        <v>9491</v>
      </c>
      <c r="I313" s="163"/>
      <c r="J313" s="163" t="s">
        <v>7600</v>
      </c>
      <c r="K313" s="164" t="s">
        <v>197</v>
      </c>
      <c r="L313" s="165">
        <v>45725</v>
      </c>
      <c r="M313" s="163"/>
      <c r="N313" s="163"/>
      <c r="O313" s="163"/>
    </row>
    <row r="314" spans="1:15">
      <c r="A314" s="163"/>
      <c r="B314" s="163"/>
      <c r="C314" s="214" t="s">
        <v>3440</v>
      </c>
      <c r="D314" s="159" t="s">
        <v>9331</v>
      </c>
      <c r="E314" s="165">
        <v>45716</v>
      </c>
      <c r="F314" s="165">
        <v>45716</v>
      </c>
      <c r="G314" s="163" t="s">
        <v>7650</v>
      </c>
      <c r="H314" s="163" t="s">
        <v>9491</v>
      </c>
      <c r="I314" s="163"/>
      <c r="J314" s="163" t="s">
        <v>7601</v>
      </c>
      <c r="K314" s="164" t="s">
        <v>197</v>
      </c>
      <c r="L314" s="165">
        <v>45725</v>
      </c>
      <c r="M314" s="163"/>
      <c r="N314" s="163"/>
      <c r="O314" s="163"/>
    </row>
    <row r="315" spans="1:15">
      <c r="A315" s="163"/>
      <c r="B315" s="163"/>
      <c r="C315" s="214" t="s">
        <v>3440</v>
      </c>
      <c r="D315" s="159" t="s">
        <v>9332</v>
      </c>
      <c r="E315" s="165">
        <v>45716</v>
      </c>
      <c r="F315" s="165">
        <v>45716</v>
      </c>
      <c r="G315" s="163" t="s">
        <v>7650</v>
      </c>
      <c r="H315" s="163" t="s">
        <v>9491</v>
      </c>
      <c r="I315" s="163"/>
      <c r="J315" s="163" t="s">
        <v>7602</v>
      </c>
      <c r="K315" s="164" t="s">
        <v>197</v>
      </c>
      <c r="L315" s="165">
        <v>45725</v>
      </c>
      <c r="M315" s="163"/>
      <c r="N315" s="163"/>
      <c r="O315" s="163"/>
    </row>
    <row r="316" spans="1:15">
      <c r="A316" s="163"/>
      <c r="B316" s="163"/>
      <c r="C316" s="214" t="s">
        <v>3440</v>
      </c>
      <c r="D316" s="159" t="s">
        <v>9333</v>
      </c>
      <c r="E316" s="165">
        <v>45716</v>
      </c>
      <c r="F316" s="165">
        <v>45716</v>
      </c>
      <c r="G316" s="163" t="s">
        <v>7650</v>
      </c>
      <c r="H316" s="163" t="s">
        <v>9491</v>
      </c>
      <c r="I316" s="163"/>
      <c r="J316" s="163" t="s">
        <v>7603</v>
      </c>
      <c r="K316" s="164" t="s">
        <v>195</v>
      </c>
      <c r="L316" s="165">
        <v>45725</v>
      </c>
      <c r="M316" s="163"/>
      <c r="N316" s="163"/>
      <c r="O316" s="163"/>
    </row>
    <row r="317" spans="1:15">
      <c r="A317" s="163"/>
      <c r="B317" s="163"/>
      <c r="C317" s="214" t="s">
        <v>3440</v>
      </c>
      <c r="D317" s="159" t="s">
        <v>9334</v>
      </c>
      <c r="E317" s="165">
        <v>45716</v>
      </c>
      <c r="F317" s="165">
        <v>45716</v>
      </c>
      <c r="G317" s="163" t="s">
        <v>7650</v>
      </c>
      <c r="H317" s="163" t="s">
        <v>9491</v>
      </c>
      <c r="I317" s="163"/>
      <c r="J317" s="163" t="s">
        <v>7604</v>
      </c>
      <c r="K317" s="164" t="s">
        <v>197</v>
      </c>
      <c r="L317" s="165">
        <v>45725</v>
      </c>
      <c r="M317" s="163"/>
      <c r="N317" s="163"/>
      <c r="O317" s="163"/>
    </row>
    <row r="318" spans="1:15">
      <c r="A318" s="163"/>
      <c r="B318" s="163"/>
      <c r="C318" s="214" t="s">
        <v>3440</v>
      </c>
      <c r="D318" s="159" t="s">
        <v>9335</v>
      </c>
      <c r="E318" s="165">
        <v>45716</v>
      </c>
      <c r="F318" s="165">
        <v>45716</v>
      </c>
      <c r="G318" s="163" t="s">
        <v>7650</v>
      </c>
      <c r="H318" s="163" t="s">
        <v>9491</v>
      </c>
      <c r="I318" s="163"/>
      <c r="J318" s="163" t="s">
        <v>7636</v>
      </c>
      <c r="K318" s="164" t="s">
        <v>197</v>
      </c>
      <c r="L318" s="165">
        <v>45725</v>
      </c>
      <c r="M318" s="163"/>
      <c r="N318" s="163"/>
      <c r="O318" s="163"/>
    </row>
    <row r="319" spans="1:15">
      <c r="A319" s="163"/>
      <c r="B319" s="163"/>
      <c r="C319" s="214" t="s">
        <v>3440</v>
      </c>
      <c r="D319" s="159" t="s">
        <v>9336</v>
      </c>
      <c r="E319" s="165">
        <v>45716</v>
      </c>
      <c r="F319" s="165">
        <v>45716</v>
      </c>
      <c r="G319" s="163" t="s">
        <v>7650</v>
      </c>
      <c r="H319" s="163" t="s">
        <v>9491</v>
      </c>
      <c r="I319" s="163"/>
      <c r="J319" s="163" t="s">
        <v>7637</v>
      </c>
      <c r="K319" s="164" t="s">
        <v>197</v>
      </c>
      <c r="L319" s="165">
        <v>45725</v>
      </c>
      <c r="M319" s="163"/>
      <c r="N319" s="163"/>
      <c r="O319" s="163"/>
    </row>
    <row r="320" spans="1:15">
      <c r="A320" s="163"/>
      <c r="B320" s="163"/>
      <c r="C320" s="214" t="s">
        <v>3440</v>
      </c>
      <c r="D320" s="159" t="s">
        <v>9337</v>
      </c>
      <c r="E320" s="165">
        <v>45716</v>
      </c>
      <c r="F320" s="165">
        <v>45716</v>
      </c>
      <c r="G320" s="163" t="s">
        <v>7650</v>
      </c>
      <c r="H320" s="163" t="s">
        <v>9491</v>
      </c>
      <c r="I320" s="163"/>
      <c r="J320" s="163" t="s">
        <v>7638</v>
      </c>
      <c r="K320" s="164" t="s">
        <v>197</v>
      </c>
      <c r="L320" s="165">
        <v>45725</v>
      </c>
      <c r="M320" s="163"/>
      <c r="N320" s="163"/>
      <c r="O320" s="163"/>
    </row>
    <row r="321" spans="1:15">
      <c r="A321" s="163"/>
      <c r="B321" s="163"/>
      <c r="C321" s="214" t="s">
        <v>3440</v>
      </c>
      <c r="D321" s="159" t="s">
        <v>9338</v>
      </c>
      <c r="E321" s="165">
        <v>45716</v>
      </c>
      <c r="F321" s="165">
        <v>45716</v>
      </c>
      <c r="G321" s="163" t="s">
        <v>7650</v>
      </c>
      <c r="H321" s="163" t="s">
        <v>9491</v>
      </c>
      <c r="I321" s="163"/>
      <c r="J321" s="163" t="s">
        <v>7639</v>
      </c>
      <c r="K321" s="164" t="s">
        <v>197</v>
      </c>
      <c r="L321" s="165">
        <v>45725</v>
      </c>
      <c r="M321" s="163"/>
      <c r="N321" s="163"/>
      <c r="O321" s="163"/>
    </row>
    <row r="322" spans="1:15">
      <c r="A322" s="163"/>
      <c r="B322" s="163"/>
      <c r="C322" s="214" t="s">
        <v>3440</v>
      </c>
      <c r="D322" s="159" t="s">
        <v>9339</v>
      </c>
      <c r="E322" s="165">
        <v>45716</v>
      </c>
      <c r="F322" s="165">
        <v>45716</v>
      </c>
      <c r="G322" s="163" t="s">
        <v>7650</v>
      </c>
      <c r="H322" s="163" t="s">
        <v>9491</v>
      </c>
      <c r="I322" s="163"/>
      <c r="J322" s="163" t="s">
        <v>7640</v>
      </c>
      <c r="K322" s="164" t="s">
        <v>195</v>
      </c>
      <c r="L322" s="165">
        <v>45725</v>
      </c>
      <c r="M322" s="163"/>
      <c r="N322" s="163"/>
      <c r="O322" s="163"/>
    </row>
    <row r="323" spans="1:15">
      <c r="A323" s="163"/>
      <c r="B323" s="163"/>
      <c r="C323" s="214" t="s">
        <v>3440</v>
      </c>
      <c r="D323" s="159" t="s">
        <v>9340</v>
      </c>
      <c r="E323" s="165">
        <v>45716</v>
      </c>
      <c r="F323" s="165">
        <v>45716</v>
      </c>
      <c r="G323" s="163" t="s">
        <v>7650</v>
      </c>
      <c r="H323" s="163" t="s">
        <v>9491</v>
      </c>
      <c r="I323" s="163"/>
      <c r="J323" s="163" t="s">
        <v>7641</v>
      </c>
      <c r="K323" s="164" t="s">
        <v>195</v>
      </c>
      <c r="L323" s="165">
        <v>45725</v>
      </c>
      <c r="M323" s="163"/>
      <c r="N323" s="163"/>
      <c r="O323" s="163"/>
    </row>
    <row r="324" spans="1:15">
      <c r="A324" s="163"/>
      <c r="B324" s="163"/>
      <c r="C324" s="214" t="s">
        <v>3440</v>
      </c>
      <c r="D324" s="159" t="s">
        <v>9341</v>
      </c>
      <c r="E324" s="165">
        <v>45716</v>
      </c>
      <c r="F324" s="165">
        <v>45716</v>
      </c>
      <c r="G324" s="163" t="s">
        <v>7650</v>
      </c>
      <c r="H324" s="163" t="s">
        <v>9491</v>
      </c>
      <c r="I324" s="163"/>
      <c r="J324" s="163" t="s">
        <v>7642</v>
      </c>
      <c r="K324" s="164" t="s">
        <v>195</v>
      </c>
      <c r="L324" s="165">
        <v>45717</v>
      </c>
      <c r="M324" s="163"/>
      <c r="N324" s="163"/>
      <c r="O324" s="163"/>
    </row>
    <row r="325" spans="1:15">
      <c r="A325" s="163"/>
      <c r="B325" s="163"/>
      <c r="C325" s="214" t="s">
        <v>3440</v>
      </c>
      <c r="D325" s="159" t="s">
        <v>9342</v>
      </c>
      <c r="E325" s="165">
        <v>45716</v>
      </c>
      <c r="F325" s="165">
        <v>45716</v>
      </c>
      <c r="G325" s="163" t="s">
        <v>7650</v>
      </c>
      <c r="H325" s="163" t="s">
        <v>9491</v>
      </c>
      <c r="I325" s="163"/>
      <c r="J325" s="163" t="s">
        <v>7643</v>
      </c>
      <c r="K325" s="164" t="s">
        <v>195</v>
      </c>
      <c r="L325" s="165">
        <v>45717</v>
      </c>
      <c r="M325" s="163"/>
      <c r="N325" s="163"/>
      <c r="O325" s="163"/>
    </row>
    <row r="326" spans="1:15">
      <c r="A326" s="163"/>
      <c r="B326" s="163"/>
      <c r="C326" s="214" t="s">
        <v>3440</v>
      </c>
      <c r="D326" s="159" t="s">
        <v>9343</v>
      </c>
      <c r="E326" s="165">
        <v>45716</v>
      </c>
      <c r="F326" s="165">
        <v>45716</v>
      </c>
      <c r="G326" s="163" t="s">
        <v>7650</v>
      </c>
      <c r="H326" s="163" t="s">
        <v>9491</v>
      </c>
      <c r="I326" s="163"/>
      <c r="J326" s="163" t="s">
        <v>7644</v>
      </c>
      <c r="K326" s="164" t="s">
        <v>195</v>
      </c>
      <c r="L326" s="165">
        <v>45717</v>
      </c>
      <c r="M326" s="163"/>
      <c r="N326" s="163"/>
      <c r="O326" s="163"/>
    </row>
    <row r="327" spans="1:15">
      <c r="A327" s="163"/>
      <c r="B327" s="163"/>
      <c r="C327" s="214" t="s">
        <v>3440</v>
      </c>
      <c r="D327" s="159" t="s">
        <v>9344</v>
      </c>
      <c r="E327" s="165">
        <v>45716</v>
      </c>
      <c r="F327" s="165">
        <v>45716</v>
      </c>
      <c r="G327" s="163" t="s">
        <v>7650</v>
      </c>
      <c r="H327" s="163" t="s">
        <v>9491</v>
      </c>
      <c r="I327" s="163"/>
      <c r="J327" s="163" t="s">
        <v>7645</v>
      </c>
      <c r="K327" s="164" t="s">
        <v>195</v>
      </c>
      <c r="L327" s="165">
        <v>45717</v>
      </c>
      <c r="M327" s="163"/>
      <c r="N327" s="163"/>
      <c r="O327" s="163"/>
    </row>
    <row r="328" spans="1:15">
      <c r="A328" s="163"/>
      <c r="B328" s="163"/>
      <c r="C328" s="214" t="s">
        <v>9956</v>
      </c>
      <c r="D328" s="159" t="s">
        <v>9904</v>
      </c>
      <c r="E328" s="165">
        <v>45727</v>
      </c>
      <c r="F328" s="165">
        <v>45727</v>
      </c>
      <c r="G328" s="163" t="s">
        <v>9957</v>
      </c>
      <c r="H328" s="163" t="s">
        <v>9958</v>
      </c>
      <c r="I328" s="163"/>
      <c r="J328" s="163"/>
      <c r="K328" s="164" t="s">
        <v>195</v>
      </c>
      <c r="L328" s="165">
        <v>45729</v>
      </c>
      <c r="M328" s="163"/>
      <c r="N328" s="163"/>
      <c r="O328" s="163"/>
    </row>
    <row r="329" spans="1:15">
      <c r="A329" s="163"/>
      <c r="B329" s="163"/>
      <c r="C329" s="214" t="s">
        <v>4544</v>
      </c>
      <c r="D329" s="159" t="s">
        <v>9905</v>
      </c>
      <c r="E329" s="165">
        <v>45727</v>
      </c>
      <c r="F329" s="165">
        <v>45727</v>
      </c>
      <c r="G329" s="163" t="s">
        <v>9957</v>
      </c>
      <c r="H329" s="163" t="s">
        <v>9959</v>
      </c>
      <c r="I329" s="163"/>
      <c r="J329" s="163"/>
      <c r="K329" s="164" t="s">
        <v>195</v>
      </c>
      <c r="L329" s="165">
        <v>45729</v>
      </c>
      <c r="M329" s="163"/>
      <c r="N329" s="163"/>
      <c r="O329" s="163"/>
    </row>
    <row r="330" spans="1:15">
      <c r="A330" s="163"/>
      <c r="B330" s="163"/>
      <c r="C330" s="214" t="s">
        <v>9960</v>
      </c>
      <c r="D330" s="159" t="s">
        <v>9906</v>
      </c>
      <c r="E330" s="165">
        <v>45727</v>
      </c>
      <c r="F330" s="165">
        <v>45727</v>
      </c>
      <c r="G330" s="163" t="s">
        <v>9961</v>
      </c>
      <c r="H330" s="163" t="s">
        <v>9962</v>
      </c>
      <c r="I330" s="163"/>
      <c r="J330" s="163"/>
      <c r="K330" s="164" t="s">
        <v>195</v>
      </c>
      <c r="L330" s="165">
        <v>45729</v>
      </c>
      <c r="M330" s="163"/>
      <c r="N330" s="163"/>
      <c r="O330" s="163"/>
    </row>
    <row r="331" spans="1:15">
      <c r="A331" s="163"/>
      <c r="B331" s="163"/>
      <c r="C331" s="214" t="s">
        <v>9960</v>
      </c>
      <c r="D331" s="159" t="s">
        <v>9907</v>
      </c>
      <c r="E331" s="165">
        <v>45727</v>
      </c>
      <c r="F331" s="165">
        <v>45727</v>
      </c>
      <c r="G331" s="163" t="s">
        <v>9963</v>
      </c>
      <c r="H331" s="163" t="s">
        <v>9845</v>
      </c>
      <c r="I331" s="163"/>
      <c r="J331" s="163"/>
      <c r="K331" s="164" t="s">
        <v>195</v>
      </c>
      <c r="L331" s="165">
        <v>45729</v>
      </c>
      <c r="M331" s="163"/>
      <c r="N331" s="163"/>
      <c r="O331" s="163"/>
    </row>
    <row r="332" spans="1:15">
      <c r="A332" s="163"/>
      <c r="B332" s="163"/>
      <c r="C332" s="214" t="s">
        <v>9800</v>
      </c>
      <c r="D332" s="159" t="s">
        <v>9908</v>
      </c>
      <c r="E332" s="165">
        <v>45727</v>
      </c>
      <c r="F332" s="165">
        <v>45727</v>
      </c>
      <c r="G332" s="163" t="s">
        <v>9964</v>
      </c>
      <c r="H332" s="163" t="s">
        <v>9965</v>
      </c>
      <c r="I332" s="163"/>
      <c r="J332" s="163"/>
      <c r="K332" s="164" t="s">
        <v>195</v>
      </c>
      <c r="L332" s="165">
        <v>45729</v>
      </c>
      <c r="M332" s="163"/>
      <c r="N332" s="163"/>
      <c r="O332" s="163"/>
    </row>
    <row r="333" spans="1:15">
      <c r="A333" s="163"/>
      <c r="B333" s="163"/>
      <c r="C333" s="214" t="s">
        <v>2292</v>
      </c>
      <c r="D333" s="159" t="s">
        <v>9909</v>
      </c>
      <c r="E333" s="165">
        <v>45727</v>
      </c>
      <c r="F333" s="165">
        <v>45727</v>
      </c>
      <c r="G333" s="163" t="s">
        <v>9966</v>
      </c>
      <c r="H333" s="163" t="s">
        <v>9967</v>
      </c>
      <c r="I333" s="163"/>
      <c r="J333" s="163"/>
      <c r="K333" s="164" t="s">
        <v>195</v>
      </c>
      <c r="L333" s="165">
        <v>45729</v>
      </c>
      <c r="M333" s="163"/>
      <c r="N333" s="163"/>
      <c r="O333" s="163"/>
    </row>
    <row r="334" spans="1:15">
      <c r="A334" s="163"/>
      <c r="B334" s="163"/>
      <c r="C334" s="214" t="s">
        <v>2418</v>
      </c>
      <c r="D334" s="159" t="s">
        <v>9910</v>
      </c>
      <c r="E334" s="165">
        <v>45727</v>
      </c>
      <c r="F334" s="165">
        <v>45727</v>
      </c>
      <c r="G334" s="163" t="s">
        <v>9966</v>
      </c>
      <c r="H334" s="163" t="s">
        <v>9967</v>
      </c>
      <c r="I334" s="163"/>
      <c r="J334" s="163"/>
      <c r="K334" s="164" t="s">
        <v>195</v>
      </c>
      <c r="L334" s="165">
        <v>45729</v>
      </c>
      <c r="M334" s="163"/>
      <c r="N334" s="163"/>
      <c r="O334" s="163"/>
    </row>
    <row r="335" spans="1:15">
      <c r="A335" s="163"/>
      <c r="B335" s="163"/>
      <c r="C335" s="214" t="s">
        <v>2800</v>
      </c>
      <c r="D335" s="159" t="s">
        <v>9911</v>
      </c>
      <c r="E335" s="165">
        <v>45729</v>
      </c>
      <c r="F335" s="165">
        <v>45729</v>
      </c>
      <c r="G335" s="163" t="s">
        <v>9966</v>
      </c>
      <c r="H335" s="163" t="s">
        <v>9967</v>
      </c>
      <c r="I335" s="163"/>
      <c r="J335" s="163"/>
      <c r="K335" s="164" t="s">
        <v>195</v>
      </c>
      <c r="L335" s="165">
        <v>45730</v>
      </c>
      <c r="M335" s="163"/>
      <c r="N335" s="163"/>
      <c r="O335" s="163"/>
    </row>
    <row r="336" spans="1:15">
      <c r="A336" s="163"/>
      <c r="B336" s="163"/>
      <c r="C336" s="214" t="s">
        <v>3408</v>
      </c>
      <c r="D336" s="159" t="s">
        <v>9912</v>
      </c>
      <c r="E336" s="165">
        <v>45729</v>
      </c>
      <c r="F336" s="165">
        <v>45729</v>
      </c>
      <c r="G336" s="163" t="s">
        <v>9966</v>
      </c>
      <c r="H336" s="163" t="s">
        <v>9967</v>
      </c>
      <c r="I336" s="163"/>
      <c r="J336" s="163"/>
      <c r="K336" s="164" t="s">
        <v>195</v>
      </c>
      <c r="L336" s="165">
        <v>45730</v>
      </c>
      <c r="M336" s="163"/>
      <c r="N336" s="163"/>
      <c r="O336" s="163"/>
    </row>
    <row r="337" spans="1:15">
      <c r="A337" s="163"/>
      <c r="B337" s="163"/>
      <c r="C337" s="214" t="s">
        <v>3440</v>
      </c>
      <c r="D337" s="159" t="s">
        <v>9913</v>
      </c>
      <c r="E337" s="165">
        <v>45729</v>
      </c>
      <c r="F337" s="165">
        <v>45729</v>
      </c>
      <c r="G337" s="163" t="s">
        <v>9966</v>
      </c>
      <c r="H337" s="163" t="s">
        <v>9967</v>
      </c>
      <c r="I337" s="163"/>
      <c r="J337" s="163"/>
      <c r="K337" s="164" t="s">
        <v>195</v>
      </c>
      <c r="L337" s="165">
        <v>45730</v>
      </c>
      <c r="M337" s="163"/>
      <c r="N337" s="163"/>
      <c r="O337" s="163"/>
    </row>
    <row r="338" spans="1:15">
      <c r="A338" s="163"/>
      <c r="B338" s="163"/>
      <c r="C338" s="214" t="s">
        <v>2418</v>
      </c>
      <c r="D338" s="159" t="s">
        <v>9914</v>
      </c>
      <c r="E338" s="165">
        <v>45729</v>
      </c>
      <c r="F338" s="165">
        <v>45729</v>
      </c>
      <c r="G338" s="163" t="s">
        <v>8095</v>
      </c>
      <c r="H338" s="163" t="s">
        <v>9993</v>
      </c>
      <c r="I338" s="163"/>
      <c r="J338" s="163"/>
      <c r="K338" s="164" t="s">
        <v>195</v>
      </c>
      <c r="L338" s="165">
        <v>45730</v>
      </c>
      <c r="M338" s="163"/>
      <c r="N338" s="163"/>
      <c r="O338" s="163"/>
    </row>
    <row r="339" spans="1:15">
      <c r="A339" s="163"/>
      <c r="B339" s="163"/>
      <c r="C339" s="214" t="s">
        <v>2800</v>
      </c>
      <c r="D339" s="159" t="s">
        <v>9915</v>
      </c>
      <c r="E339" s="165">
        <v>45729</v>
      </c>
      <c r="F339" s="165">
        <v>45729</v>
      </c>
      <c r="G339" s="163" t="s">
        <v>8095</v>
      </c>
      <c r="H339" s="163" t="s">
        <v>9993</v>
      </c>
      <c r="I339" s="163"/>
      <c r="J339" s="163"/>
      <c r="K339" s="164" t="s">
        <v>195</v>
      </c>
      <c r="L339" s="165">
        <v>45730</v>
      </c>
      <c r="M339" s="163"/>
      <c r="N339" s="163"/>
      <c r="O339" s="163"/>
    </row>
    <row r="340" spans="1:15">
      <c r="A340" s="163"/>
      <c r="B340" s="163"/>
      <c r="C340" s="214" t="s">
        <v>3440</v>
      </c>
      <c r="D340" s="159" t="s">
        <v>9916</v>
      </c>
      <c r="E340" s="165">
        <v>45730</v>
      </c>
      <c r="F340" s="165">
        <v>45730</v>
      </c>
      <c r="G340" s="163" t="s">
        <v>7650</v>
      </c>
      <c r="H340" s="163" t="s">
        <v>9996</v>
      </c>
      <c r="I340" s="163"/>
      <c r="J340" s="163"/>
      <c r="K340" s="164" t="s">
        <v>195</v>
      </c>
      <c r="L340" s="165">
        <v>45734</v>
      </c>
      <c r="M340" s="163"/>
      <c r="N340" s="163"/>
      <c r="O340" s="163"/>
    </row>
    <row r="341" spans="1:15">
      <c r="A341" s="163"/>
      <c r="B341" s="163"/>
      <c r="C341" s="214" t="s">
        <v>3440</v>
      </c>
      <c r="D341" s="159" t="s">
        <v>9917</v>
      </c>
      <c r="E341" s="165">
        <v>45730</v>
      </c>
      <c r="F341" s="165">
        <v>45730</v>
      </c>
      <c r="G341" s="163" t="s">
        <v>7650</v>
      </c>
      <c r="H341" s="163" t="s">
        <v>9996</v>
      </c>
      <c r="I341" s="163"/>
      <c r="J341" s="163"/>
      <c r="K341" s="164" t="s">
        <v>195</v>
      </c>
      <c r="L341" s="165">
        <v>45734</v>
      </c>
      <c r="M341" s="163"/>
      <c r="N341" s="163"/>
      <c r="O341" s="163"/>
    </row>
    <row r="342" spans="1:15">
      <c r="A342" s="163"/>
      <c r="B342" s="163"/>
      <c r="C342" s="214" t="s">
        <v>3440</v>
      </c>
      <c r="D342" s="159" t="s">
        <v>9918</v>
      </c>
      <c r="E342" s="165">
        <v>45730</v>
      </c>
      <c r="F342" s="165">
        <v>45730</v>
      </c>
      <c r="G342" s="163" t="s">
        <v>7650</v>
      </c>
      <c r="H342" s="163" t="s">
        <v>9996</v>
      </c>
      <c r="I342" s="163"/>
      <c r="J342" s="163"/>
      <c r="K342" s="164" t="s">
        <v>195</v>
      </c>
      <c r="L342" s="165">
        <v>45734</v>
      </c>
      <c r="M342" s="163"/>
      <c r="N342" s="163"/>
      <c r="O342" s="163"/>
    </row>
    <row r="343" spans="1:15">
      <c r="A343" s="163"/>
      <c r="B343" s="163"/>
      <c r="C343" s="214" t="s">
        <v>3440</v>
      </c>
      <c r="D343" s="159" t="s">
        <v>9919</v>
      </c>
      <c r="E343" s="165">
        <v>45730</v>
      </c>
      <c r="F343" s="165">
        <v>45730</v>
      </c>
      <c r="G343" s="163" t="s">
        <v>7650</v>
      </c>
      <c r="H343" s="163" t="s">
        <v>9996</v>
      </c>
      <c r="I343" s="163"/>
      <c r="J343" s="163"/>
      <c r="K343" s="164" t="s">
        <v>195</v>
      </c>
      <c r="L343" s="165">
        <v>45734</v>
      </c>
      <c r="M343" s="163"/>
      <c r="N343" s="163"/>
      <c r="O343" s="163"/>
    </row>
    <row r="344" spans="1:15">
      <c r="A344" s="163"/>
      <c r="B344" s="163"/>
      <c r="C344" s="214" t="s">
        <v>3440</v>
      </c>
      <c r="D344" s="159" t="s">
        <v>9920</v>
      </c>
      <c r="E344" s="165">
        <v>45730</v>
      </c>
      <c r="F344" s="165">
        <v>45730</v>
      </c>
      <c r="G344" s="163" t="s">
        <v>7650</v>
      </c>
      <c r="H344" s="163" t="s">
        <v>9996</v>
      </c>
      <c r="I344" s="163"/>
      <c r="J344" s="163"/>
      <c r="K344" s="164" t="s">
        <v>195</v>
      </c>
      <c r="L344" s="165">
        <v>45734</v>
      </c>
      <c r="M344" s="163"/>
      <c r="N344" s="163"/>
      <c r="O344" s="163"/>
    </row>
    <row r="345" spans="1:15">
      <c r="A345" s="163"/>
      <c r="B345" s="163"/>
      <c r="C345" s="214" t="s">
        <v>3440</v>
      </c>
      <c r="D345" s="159" t="s">
        <v>9921</v>
      </c>
      <c r="E345" s="165">
        <v>45730</v>
      </c>
      <c r="F345" s="165">
        <v>45730</v>
      </c>
      <c r="G345" s="163" t="s">
        <v>7650</v>
      </c>
      <c r="H345" s="163" t="s">
        <v>9996</v>
      </c>
      <c r="I345" s="163"/>
      <c r="J345" s="163"/>
      <c r="K345" s="164" t="s">
        <v>195</v>
      </c>
      <c r="L345" s="165">
        <v>45734</v>
      </c>
      <c r="M345" s="163"/>
      <c r="N345" s="163"/>
      <c r="O345" s="163"/>
    </row>
    <row r="346" spans="1:15">
      <c r="A346" s="163"/>
      <c r="B346" s="163"/>
      <c r="C346" s="214" t="s">
        <v>3440</v>
      </c>
      <c r="D346" s="159" t="s">
        <v>9922</v>
      </c>
      <c r="E346" s="165">
        <v>45730</v>
      </c>
      <c r="F346" s="165">
        <v>45730</v>
      </c>
      <c r="G346" s="163" t="s">
        <v>7650</v>
      </c>
      <c r="H346" s="163" t="s">
        <v>9996</v>
      </c>
      <c r="I346" s="163"/>
      <c r="J346" s="163"/>
      <c r="K346" s="164" t="s">
        <v>195</v>
      </c>
      <c r="L346" s="165">
        <v>45734</v>
      </c>
      <c r="M346" s="163"/>
      <c r="N346" s="163"/>
      <c r="O346" s="163"/>
    </row>
    <row r="347" spans="1:15">
      <c r="A347" s="163"/>
      <c r="B347" s="163"/>
      <c r="C347" s="214" t="s">
        <v>3440</v>
      </c>
      <c r="D347" s="159" t="s">
        <v>9923</v>
      </c>
      <c r="E347" s="165">
        <v>45730</v>
      </c>
      <c r="F347" s="165">
        <v>45730</v>
      </c>
      <c r="G347" s="163" t="s">
        <v>7650</v>
      </c>
      <c r="H347" s="163" t="s">
        <v>9996</v>
      </c>
      <c r="I347" s="163"/>
      <c r="J347" s="163"/>
      <c r="K347" s="164" t="s">
        <v>195</v>
      </c>
      <c r="L347" s="165">
        <v>45734</v>
      </c>
      <c r="M347" s="163"/>
      <c r="N347" s="163"/>
      <c r="O347" s="163"/>
    </row>
    <row r="348" spans="1:15">
      <c r="A348" s="163"/>
      <c r="B348" s="163"/>
      <c r="C348" s="214" t="s">
        <v>9997</v>
      </c>
      <c r="D348" s="159" t="s">
        <v>9924</v>
      </c>
      <c r="E348" s="165">
        <v>45730</v>
      </c>
      <c r="F348" s="165">
        <v>45730</v>
      </c>
      <c r="G348" s="163" t="s">
        <v>7650</v>
      </c>
      <c r="H348" s="163" t="s">
        <v>9996</v>
      </c>
      <c r="I348" s="163"/>
      <c r="J348" s="163"/>
      <c r="K348" s="164" t="s">
        <v>195</v>
      </c>
      <c r="L348" s="165">
        <v>45731</v>
      </c>
      <c r="M348" s="163"/>
      <c r="N348" s="163"/>
      <c r="O348" s="163"/>
    </row>
    <row r="349" spans="1:15">
      <c r="A349" s="163"/>
      <c r="B349" s="163"/>
      <c r="C349" s="214" t="s">
        <v>2292</v>
      </c>
      <c r="D349" s="159" t="s">
        <v>9925</v>
      </c>
      <c r="E349" s="165">
        <v>45733</v>
      </c>
      <c r="F349" s="165">
        <v>45731</v>
      </c>
      <c r="G349" s="163" t="s">
        <v>10010</v>
      </c>
      <c r="H349" s="163" t="s">
        <v>9822</v>
      </c>
      <c r="I349" s="163"/>
      <c r="J349" s="163"/>
      <c r="K349" s="164" t="s">
        <v>195</v>
      </c>
      <c r="L349" s="165">
        <v>45734</v>
      </c>
      <c r="M349" s="163"/>
      <c r="N349" s="163"/>
      <c r="O349" s="163"/>
    </row>
    <row r="350" spans="1:15">
      <c r="A350" s="163"/>
      <c r="B350" s="163"/>
      <c r="C350" s="214" t="s">
        <v>2800</v>
      </c>
      <c r="D350" s="159" t="s">
        <v>9926</v>
      </c>
      <c r="E350" s="165">
        <v>45733</v>
      </c>
      <c r="F350" s="165">
        <v>45733</v>
      </c>
      <c r="G350" s="163" t="s">
        <v>9573</v>
      </c>
      <c r="H350" s="163" t="s">
        <v>8096</v>
      </c>
      <c r="I350" s="163"/>
      <c r="J350" s="163"/>
      <c r="K350" s="164" t="s">
        <v>195</v>
      </c>
      <c r="L350" s="165">
        <v>45734</v>
      </c>
      <c r="M350" s="163"/>
      <c r="N350" s="163"/>
      <c r="O350" s="163"/>
    </row>
    <row r="351" spans="1:15">
      <c r="A351" s="163"/>
      <c r="B351" s="163"/>
      <c r="C351" s="214" t="s">
        <v>3408</v>
      </c>
      <c r="D351" s="159" t="s">
        <v>9927</v>
      </c>
      <c r="E351" s="165">
        <v>45733</v>
      </c>
      <c r="F351" s="165">
        <v>45733</v>
      </c>
      <c r="G351" s="163" t="s">
        <v>9573</v>
      </c>
      <c r="H351" s="163" t="s">
        <v>8096</v>
      </c>
      <c r="I351" s="163"/>
      <c r="J351" s="163"/>
      <c r="K351" s="164" t="s">
        <v>195</v>
      </c>
      <c r="L351" s="165">
        <v>45733</v>
      </c>
      <c r="M351" s="163"/>
      <c r="N351" s="163"/>
      <c r="O351" s="163"/>
    </row>
    <row r="352" spans="1:15">
      <c r="A352" s="163"/>
      <c r="B352" s="163"/>
      <c r="C352" s="214" t="s">
        <v>3103</v>
      </c>
      <c r="D352" s="159" t="s">
        <v>9928</v>
      </c>
      <c r="E352" s="165">
        <v>45733</v>
      </c>
      <c r="F352" s="165">
        <v>45733</v>
      </c>
      <c r="G352" s="163" t="s">
        <v>9573</v>
      </c>
      <c r="H352" s="163" t="s">
        <v>8096</v>
      </c>
      <c r="I352" s="163"/>
      <c r="J352" s="163"/>
      <c r="K352" s="164" t="s">
        <v>195</v>
      </c>
      <c r="L352" s="165">
        <v>45733</v>
      </c>
      <c r="M352" s="163"/>
      <c r="N352" s="163"/>
      <c r="O352" s="163"/>
    </row>
    <row r="353" spans="1:15">
      <c r="A353" s="163"/>
      <c r="B353" s="163"/>
      <c r="C353" s="214" t="s">
        <v>3103</v>
      </c>
      <c r="D353" s="159" t="s">
        <v>9929</v>
      </c>
      <c r="E353" s="165">
        <v>45733</v>
      </c>
      <c r="F353" s="165">
        <v>45733</v>
      </c>
      <c r="G353" s="163" t="s">
        <v>10011</v>
      </c>
      <c r="H353" s="163" t="s">
        <v>10012</v>
      </c>
      <c r="I353" s="163"/>
      <c r="J353" s="163"/>
      <c r="K353" s="164" t="s">
        <v>195</v>
      </c>
      <c r="L353" s="165">
        <v>45733</v>
      </c>
      <c r="M353" s="163"/>
      <c r="N353" s="163"/>
      <c r="O353" s="163"/>
    </row>
    <row r="354" spans="1:15">
      <c r="A354" s="163"/>
      <c r="B354" s="163"/>
      <c r="C354" s="214" t="s">
        <v>3103</v>
      </c>
      <c r="D354" s="159" t="s">
        <v>9930</v>
      </c>
      <c r="E354" s="165">
        <v>45733</v>
      </c>
      <c r="F354" s="165">
        <v>45733</v>
      </c>
      <c r="G354" s="163" t="s">
        <v>9964</v>
      </c>
      <c r="H354" s="163" t="s">
        <v>10013</v>
      </c>
      <c r="I354" s="163"/>
      <c r="J354" s="163"/>
      <c r="K354" s="164" t="s">
        <v>195</v>
      </c>
      <c r="L354" s="293">
        <v>45733</v>
      </c>
      <c r="M354" s="163"/>
      <c r="N354" s="163"/>
      <c r="O354" s="163"/>
    </row>
    <row r="355" spans="1:15">
      <c r="A355" s="163"/>
      <c r="B355" s="163"/>
      <c r="C355" s="214" t="s">
        <v>3103</v>
      </c>
      <c r="D355" s="159" t="s">
        <v>9931</v>
      </c>
      <c r="E355" s="165">
        <v>45771</v>
      </c>
      <c r="F355" s="165">
        <v>45771</v>
      </c>
      <c r="G355" s="163" t="s">
        <v>9966</v>
      </c>
      <c r="H355" s="163" t="s">
        <v>10950</v>
      </c>
      <c r="I355" s="163"/>
      <c r="J355" s="163" t="s">
        <v>10951</v>
      </c>
      <c r="K355" s="164" t="s">
        <v>195</v>
      </c>
      <c r="L355" s="165">
        <v>45773</v>
      </c>
      <c r="M355" s="163"/>
      <c r="N355" s="163"/>
      <c r="O355" s="163"/>
    </row>
    <row r="356" spans="1:15">
      <c r="A356" s="163"/>
      <c r="B356" s="163"/>
      <c r="C356" s="214" t="s">
        <v>10953</v>
      </c>
      <c r="D356" s="159" t="s">
        <v>9932</v>
      </c>
      <c r="E356" s="165">
        <v>45771</v>
      </c>
      <c r="F356" s="165">
        <v>45771</v>
      </c>
      <c r="G356" s="163" t="s">
        <v>9966</v>
      </c>
      <c r="H356" s="163" t="s">
        <v>10950</v>
      </c>
      <c r="I356" s="163"/>
      <c r="J356" s="163"/>
      <c r="K356" s="164" t="s">
        <v>195</v>
      </c>
      <c r="L356" s="165">
        <v>45773</v>
      </c>
      <c r="M356" s="163"/>
      <c r="N356" s="163"/>
      <c r="O356" s="163"/>
    </row>
    <row r="357" spans="1:15">
      <c r="A357" s="163"/>
      <c r="B357" s="163"/>
      <c r="C357" s="214" t="s">
        <v>2064</v>
      </c>
      <c r="D357" s="159" t="s">
        <v>9933</v>
      </c>
      <c r="E357" s="165">
        <v>45771</v>
      </c>
      <c r="F357" s="165">
        <v>45771</v>
      </c>
      <c r="G357" s="163" t="s">
        <v>8131</v>
      </c>
      <c r="H357" s="163" t="s">
        <v>10952</v>
      </c>
      <c r="I357" s="163"/>
      <c r="J357" s="163"/>
      <c r="K357" s="164" t="s">
        <v>195</v>
      </c>
      <c r="L357" s="165">
        <v>45773</v>
      </c>
      <c r="M357" s="163"/>
      <c r="N357" s="163"/>
      <c r="O357" s="163"/>
    </row>
    <row r="358" spans="1:15">
      <c r="A358" s="163"/>
      <c r="B358" s="163"/>
      <c r="C358" s="214" t="s">
        <v>9800</v>
      </c>
      <c r="D358" s="159" t="s">
        <v>9934</v>
      </c>
      <c r="E358" s="165">
        <v>45771</v>
      </c>
      <c r="F358" s="165">
        <v>45771</v>
      </c>
      <c r="G358" s="163" t="s">
        <v>7650</v>
      </c>
      <c r="H358" s="163" t="s">
        <v>10954</v>
      </c>
      <c r="I358" s="163"/>
      <c r="J358" s="163" t="s">
        <v>10955</v>
      </c>
      <c r="K358" s="164" t="s">
        <v>195</v>
      </c>
      <c r="L358" s="165">
        <v>45773</v>
      </c>
      <c r="M358" s="163"/>
      <c r="N358" s="163"/>
      <c r="O358" s="163"/>
    </row>
    <row r="359" spans="1:15">
      <c r="A359" s="163"/>
      <c r="B359" s="163"/>
      <c r="C359" s="214" t="s">
        <v>10956</v>
      </c>
      <c r="D359" s="159" t="s">
        <v>9935</v>
      </c>
      <c r="E359" s="165">
        <v>45771</v>
      </c>
      <c r="F359" s="165">
        <v>45771</v>
      </c>
      <c r="G359" s="163" t="s">
        <v>8131</v>
      </c>
      <c r="H359" s="163" t="s">
        <v>10957</v>
      </c>
      <c r="I359" s="163"/>
      <c r="J359" s="163"/>
      <c r="K359" s="164" t="s">
        <v>195</v>
      </c>
      <c r="L359" s="165">
        <v>45773</v>
      </c>
      <c r="M359" s="163"/>
      <c r="N359" s="163"/>
      <c r="O359" s="163"/>
    </row>
    <row r="360" spans="1:15">
      <c r="A360" s="163"/>
      <c r="B360" s="163"/>
      <c r="C360" s="214" t="s">
        <v>3103</v>
      </c>
      <c r="D360" s="159" t="s">
        <v>9936</v>
      </c>
      <c r="E360" s="165">
        <v>45772</v>
      </c>
      <c r="F360" s="165">
        <v>45772</v>
      </c>
      <c r="G360" s="163" t="s">
        <v>8095</v>
      </c>
      <c r="H360" s="163" t="s">
        <v>10966</v>
      </c>
      <c r="I360" s="163"/>
      <c r="J360" s="163"/>
      <c r="K360" s="164" t="s">
        <v>195</v>
      </c>
      <c r="L360" s="165">
        <v>45773</v>
      </c>
      <c r="M360" s="163"/>
      <c r="N360" s="163"/>
      <c r="O360" s="163"/>
    </row>
    <row r="361" spans="1:15">
      <c r="A361" s="163"/>
      <c r="B361" s="163"/>
      <c r="C361" s="214" t="s">
        <v>10967</v>
      </c>
      <c r="D361" s="159" t="s">
        <v>9937</v>
      </c>
      <c r="E361" s="165">
        <v>45772</v>
      </c>
      <c r="F361" s="165">
        <v>45772</v>
      </c>
      <c r="G361" s="163" t="s">
        <v>8095</v>
      </c>
      <c r="H361" s="163" t="s">
        <v>10968</v>
      </c>
      <c r="I361" s="163"/>
      <c r="J361" s="163"/>
      <c r="K361" s="164" t="s">
        <v>195</v>
      </c>
      <c r="L361" s="165">
        <v>45773</v>
      </c>
      <c r="M361" s="163"/>
      <c r="N361" s="163"/>
      <c r="O361" s="163"/>
    </row>
    <row r="362" spans="1:15">
      <c r="A362" s="163"/>
      <c r="B362" s="163"/>
      <c r="C362" s="214" t="s">
        <v>3103</v>
      </c>
      <c r="D362" s="159" t="s">
        <v>9938</v>
      </c>
      <c r="E362" s="165">
        <v>45772</v>
      </c>
      <c r="F362" s="165">
        <v>45772</v>
      </c>
      <c r="G362" s="163" t="s">
        <v>10969</v>
      </c>
      <c r="H362" s="163" t="s">
        <v>10970</v>
      </c>
      <c r="I362" s="163"/>
      <c r="J362" s="163"/>
      <c r="K362" s="164" t="s">
        <v>195</v>
      </c>
      <c r="L362" s="165">
        <v>45773</v>
      </c>
      <c r="M362" s="163"/>
      <c r="N362" s="163"/>
      <c r="O362" s="163"/>
    </row>
    <row r="363" spans="1:15">
      <c r="A363" s="163"/>
      <c r="B363" s="163"/>
      <c r="C363" s="214" t="s">
        <v>3103</v>
      </c>
      <c r="D363" s="159" t="s">
        <v>9939</v>
      </c>
      <c r="E363" s="165">
        <v>45772</v>
      </c>
      <c r="F363" s="165">
        <v>45772</v>
      </c>
      <c r="G363" s="163" t="s">
        <v>9964</v>
      </c>
      <c r="H363" s="163" t="s">
        <v>10971</v>
      </c>
      <c r="I363" s="163"/>
      <c r="J363" s="163"/>
      <c r="K363" s="164" t="s">
        <v>195</v>
      </c>
      <c r="L363" s="165">
        <v>45773</v>
      </c>
      <c r="M363" s="163"/>
      <c r="N363" s="163"/>
      <c r="O363" s="163"/>
    </row>
    <row r="364" spans="1:15">
      <c r="A364" s="163"/>
      <c r="B364" s="163"/>
      <c r="C364" s="214" t="s">
        <v>10956</v>
      </c>
      <c r="D364" s="159" t="s">
        <v>9940</v>
      </c>
      <c r="E364" s="165">
        <v>45772</v>
      </c>
      <c r="F364" s="165">
        <v>45772</v>
      </c>
      <c r="G364" s="163" t="s">
        <v>10972</v>
      </c>
      <c r="H364" s="163" t="s">
        <v>10973</v>
      </c>
      <c r="I364" s="163"/>
      <c r="J364" s="163"/>
      <c r="K364" s="164" t="s">
        <v>195</v>
      </c>
      <c r="L364" s="165">
        <v>45773</v>
      </c>
      <c r="M364" s="163"/>
      <c r="N364" s="163"/>
      <c r="O364" s="163"/>
    </row>
    <row r="365" spans="1:15">
      <c r="A365" s="163"/>
      <c r="B365" s="163"/>
      <c r="C365" s="214" t="s">
        <v>10956</v>
      </c>
      <c r="D365" s="159" t="s">
        <v>9941</v>
      </c>
      <c r="E365" s="165">
        <v>45772</v>
      </c>
      <c r="F365" s="165">
        <v>45772</v>
      </c>
      <c r="G365" s="163" t="s">
        <v>10974</v>
      </c>
      <c r="H365" s="163" t="s">
        <v>10975</v>
      </c>
      <c r="I365" s="163"/>
      <c r="J365" s="163"/>
      <c r="K365" s="164" t="s">
        <v>195</v>
      </c>
      <c r="L365" s="165">
        <v>45773</v>
      </c>
      <c r="M365" s="163"/>
      <c r="N365" s="163"/>
      <c r="O365" s="163"/>
    </row>
    <row r="366" spans="1:15">
      <c r="A366" s="163"/>
      <c r="B366" s="163"/>
      <c r="C366" s="214" t="s">
        <v>3440</v>
      </c>
      <c r="D366" s="159" t="s">
        <v>9942</v>
      </c>
      <c r="E366" s="165">
        <v>45790</v>
      </c>
      <c r="F366" s="165">
        <v>45790</v>
      </c>
      <c r="G366" s="163" t="s">
        <v>9570</v>
      </c>
      <c r="H366" s="163" t="s">
        <v>11281</v>
      </c>
      <c r="I366" s="163"/>
      <c r="J366" s="163"/>
      <c r="K366" s="164" t="s">
        <v>195</v>
      </c>
      <c r="L366" s="293">
        <v>45791</v>
      </c>
      <c r="M366" s="163"/>
      <c r="N366" s="163"/>
      <c r="O366" s="163"/>
    </row>
    <row r="367" spans="1:15">
      <c r="A367" s="163"/>
      <c r="B367" s="163"/>
      <c r="C367" s="214" t="s">
        <v>3103</v>
      </c>
      <c r="D367" s="159" t="s">
        <v>9943</v>
      </c>
      <c r="E367" s="165">
        <v>45790</v>
      </c>
      <c r="F367" s="165">
        <v>45790</v>
      </c>
      <c r="G367" s="163" t="s">
        <v>9964</v>
      </c>
      <c r="H367" s="163" t="s">
        <v>11282</v>
      </c>
      <c r="I367" s="163"/>
      <c r="J367" s="163"/>
      <c r="K367" s="164" t="s">
        <v>195</v>
      </c>
      <c r="L367" s="293">
        <v>45791</v>
      </c>
      <c r="M367" s="163"/>
      <c r="N367" s="163"/>
      <c r="O367" s="163"/>
    </row>
    <row r="368" spans="1:15">
      <c r="A368" s="163"/>
      <c r="B368" s="163"/>
      <c r="C368" s="214" t="s">
        <v>9997</v>
      </c>
      <c r="D368" s="159" t="s">
        <v>9944</v>
      </c>
      <c r="E368" s="165">
        <v>45790</v>
      </c>
      <c r="F368" s="165">
        <v>45790</v>
      </c>
      <c r="G368" s="163" t="s">
        <v>8097</v>
      </c>
      <c r="H368" s="163" t="s">
        <v>11283</v>
      </c>
      <c r="I368" s="163"/>
      <c r="J368" s="163"/>
      <c r="K368" s="164" t="s">
        <v>195</v>
      </c>
      <c r="L368" s="293">
        <v>45791</v>
      </c>
      <c r="M368" s="163"/>
      <c r="N368" s="163"/>
      <c r="O368" s="163"/>
    </row>
    <row r="369" spans="1:15">
      <c r="A369" s="163"/>
      <c r="B369" s="163"/>
      <c r="C369" s="214" t="s">
        <v>11284</v>
      </c>
      <c r="D369" s="159" t="s">
        <v>9945</v>
      </c>
      <c r="E369" s="165">
        <v>45790</v>
      </c>
      <c r="F369" s="165">
        <v>45790</v>
      </c>
      <c r="G369" s="163" t="s">
        <v>9966</v>
      </c>
      <c r="H369" s="163" t="s">
        <v>11285</v>
      </c>
      <c r="I369" s="163"/>
      <c r="J369" s="163"/>
      <c r="K369" s="164" t="s">
        <v>195</v>
      </c>
      <c r="L369" s="293">
        <v>45791</v>
      </c>
      <c r="M369" s="163"/>
      <c r="N369" s="163"/>
      <c r="O369" s="163"/>
    </row>
    <row r="370" spans="1:15">
      <c r="A370" s="163"/>
      <c r="B370" s="163"/>
      <c r="C370" s="214" t="s">
        <v>11286</v>
      </c>
      <c r="D370" s="159" t="s">
        <v>9946</v>
      </c>
      <c r="E370" s="165">
        <v>45790</v>
      </c>
      <c r="F370" s="165">
        <v>45790</v>
      </c>
      <c r="G370" s="163" t="s">
        <v>7650</v>
      </c>
      <c r="H370" s="163" t="s">
        <v>11287</v>
      </c>
      <c r="I370" s="163"/>
      <c r="J370" s="163"/>
      <c r="K370" s="164" t="s">
        <v>195</v>
      </c>
      <c r="L370" s="293">
        <v>45791</v>
      </c>
      <c r="M370" s="163"/>
      <c r="N370" s="163"/>
      <c r="O370" s="163"/>
    </row>
    <row r="371" spans="1:15">
      <c r="A371" s="163"/>
      <c r="B371" s="163"/>
      <c r="C371" s="214" t="s">
        <v>3641</v>
      </c>
      <c r="D371" s="159" t="s">
        <v>9947</v>
      </c>
      <c r="E371" s="165">
        <v>45792</v>
      </c>
      <c r="F371" s="165">
        <v>45792</v>
      </c>
      <c r="G371" s="163" t="s">
        <v>6621</v>
      </c>
      <c r="H371" s="163" t="s">
        <v>11340</v>
      </c>
      <c r="I371" s="163"/>
      <c r="J371" s="163" t="s">
        <v>11341</v>
      </c>
      <c r="K371" s="164" t="s">
        <v>195</v>
      </c>
      <c r="L371" s="293">
        <v>45793</v>
      </c>
      <c r="M371" s="163"/>
      <c r="N371" s="163"/>
      <c r="O371" s="163"/>
    </row>
    <row r="372" spans="1:15">
      <c r="A372" s="163"/>
      <c r="B372" s="163"/>
      <c r="C372" s="214" t="s">
        <v>3641</v>
      </c>
      <c r="D372" s="159" t="s">
        <v>9948</v>
      </c>
      <c r="E372" s="165">
        <v>45792</v>
      </c>
      <c r="F372" s="165">
        <v>45792</v>
      </c>
      <c r="G372" s="163" t="s">
        <v>6621</v>
      </c>
      <c r="H372" s="163" t="s">
        <v>11340</v>
      </c>
      <c r="I372" s="163"/>
      <c r="J372" s="163" t="s">
        <v>11342</v>
      </c>
      <c r="K372" s="164" t="s">
        <v>195</v>
      </c>
      <c r="L372" s="293">
        <v>45793</v>
      </c>
      <c r="M372" s="163"/>
      <c r="N372" s="163"/>
      <c r="O372" s="163"/>
    </row>
    <row r="373" spans="1:15">
      <c r="A373" s="163"/>
      <c r="B373" s="163"/>
      <c r="C373" s="214" t="s">
        <v>3641</v>
      </c>
      <c r="D373" s="159" t="s">
        <v>9949</v>
      </c>
      <c r="E373" s="165">
        <v>45792</v>
      </c>
      <c r="F373" s="165">
        <v>45792</v>
      </c>
      <c r="G373" s="163" t="s">
        <v>6621</v>
      </c>
      <c r="H373" s="163" t="s">
        <v>11340</v>
      </c>
      <c r="I373" s="163"/>
      <c r="J373" s="163" t="s">
        <v>11343</v>
      </c>
      <c r="K373" s="164" t="s">
        <v>195</v>
      </c>
      <c r="L373" s="293">
        <v>45793</v>
      </c>
      <c r="M373" s="163"/>
      <c r="N373" s="163"/>
      <c r="O373" s="163"/>
    </row>
    <row r="374" spans="1:15">
      <c r="A374" s="163"/>
      <c r="B374" s="163"/>
      <c r="C374" s="214" t="s">
        <v>11344</v>
      </c>
      <c r="D374" s="159" t="s">
        <v>9950</v>
      </c>
      <c r="E374" s="165">
        <v>45792</v>
      </c>
      <c r="F374" s="165">
        <v>45792</v>
      </c>
      <c r="G374" s="163" t="s">
        <v>7730</v>
      </c>
      <c r="H374" s="163" t="s">
        <v>11345</v>
      </c>
      <c r="I374" s="163"/>
      <c r="J374" s="163"/>
      <c r="K374" s="164" t="s">
        <v>195</v>
      </c>
      <c r="L374" s="293">
        <v>45793</v>
      </c>
      <c r="M374" s="163"/>
      <c r="N374" s="163"/>
      <c r="O374" s="163"/>
    </row>
    <row r="375" spans="1:15">
      <c r="A375" s="163"/>
      <c r="B375" s="163"/>
      <c r="C375" s="214" t="s">
        <v>11286</v>
      </c>
      <c r="D375" s="159" t="s">
        <v>9951</v>
      </c>
      <c r="E375" s="165">
        <v>45792</v>
      </c>
      <c r="F375" s="165">
        <v>45792</v>
      </c>
      <c r="G375" s="163" t="s">
        <v>11346</v>
      </c>
      <c r="H375" s="163" t="s">
        <v>10957</v>
      </c>
      <c r="I375" s="163"/>
      <c r="J375" s="163"/>
      <c r="K375" s="164" t="s">
        <v>195</v>
      </c>
      <c r="L375" s="293">
        <v>45793</v>
      </c>
      <c r="M375" s="163"/>
      <c r="N375" s="163"/>
      <c r="O375" s="163"/>
    </row>
    <row r="376" spans="1:15">
      <c r="A376" s="163"/>
      <c r="B376" s="163"/>
      <c r="C376" s="214" t="s">
        <v>11352</v>
      </c>
      <c r="D376" s="159" t="s">
        <v>9952</v>
      </c>
      <c r="E376" s="165">
        <v>45793</v>
      </c>
      <c r="F376" s="165">
        <v>45793</v>
      </c>
      <c r="G376" s="163" t="s">
        <v>9966</v>
      </c>
      <c r="H376" s="163" t="s">
        <v>11353</v>
      </c>
      <c r="I376" s="163"/>
      <c r="J376" s="163"/>
      <c r="K376" s="164" t="s">
        <v>195</v>
      </c>
      <c r="L376" s="293">
        <v>45794</v>
      </c>
      <c r="M376" s="163"/>
      <c r="N376" s="163"/>
      <c r="O376" s="163"/>
    </row>
    <row r="377" spans="1:15">
      <c r="A377" s="163"/>
      <c r="B377" s="163"/>
      <c r="C377" s="214" t="s">
        <v>3641</v>
      </c>
      <c r="D377" s="159" t="s">
        <v>9953</v>
      </c>
      <c r="E377" s="165">
        <v>45793</v>
      </c>
      <c r="F377" s="165">
        <v>45793</v>
      </c>
      <c r="G377" s="163" t="s">
        <v>8097</v>
      </c>
      <c r="H377" s="163" t="s">
        <v>11354</v>
      </c>
      <c r="I377" s="163"/>
      <c r="J377" s="163"/>
      <c r="K377" s="164" t="s">
        <v>195</v>
      </c>
      <c r="L377" s="293">
        <v>45794</v>
      </c>
      <c r="M377" s="163"/>
      <c r="N377" s="163"/>
      <c r="O377" s="163"/>
    </row>
    <row r="378" spans="1:15">
      <c r="A378" s="163"/>
      <c r="B378" s="163"/>
      <c r="C378" s="289" t="s">
        <v>3641</v>
      </c>
      <c r="D378" s="159" t="s">
        <v>9954</v>
      </c>
      <c r="E378" s="289">
        <v>45794</v>
      </c>
      <c r="F378" s="289">
        <v>45794</v>
      </c>
      <c r="G378" s="163" t="s">
        <v>9570</v>
      </c>
      <c r="H378" s="163" t="s">
        <v>9571</v>
      </c>
      <c r="I378" s="163"/>
      <c r="J378" s="163"/>
      <c r="K378" s="164" t="s">
        <v>459</v>
      </c>
      <c r="L378" s="164"/>
      <c r="M378" s="163"/>
      <c r="N378" s="163"/>
      <c r="O378" s="163"/>
    </row>
    <row r="379" spans="1:15">
      <c r="A379" s="163"/>
      <c r="B379" s="163"/>
      <c r="C379" s="214" t="s">
        <v>3408</v>
      </c>
      <c r="D379" s="159" t="s">
        <v>9955</v>
      </c>
      <c r="E379" s="165">
        <v>45798</v>
      </c>
      <c r="F379" s="165">
        <v>45798</v>
      </c>
      <c r="G379" s="163" t="s">
        <v>8095</v>
      </c>
      <c r="H379" s="163" t="s">
        <v>11670</v>
      </c>
      <c r="I379" s="163"/>
      <c r="J379" s="163"/>
      <c r="K379" s="164" t="s">
        <v>195</v>
      </c>
      <c r="L379" s="293">
        <v>45797</v>
      </c>
      <c r="M379" s="163"/>
      <c r="N379" s="163"/>
      <c r="O379" s="163"/>
    </row>
    <row r="380" spans="1:15">
      <c r="A380" s="163"/>
      <c r="B380" s="163"/>
      <c r="C380" s="214" t="s">
        <v>11671</v>
      </c>
      <c r="D380" s="159" t="s">
        <v>11600</v>
      </c>
      <c r="E380" s="165">
        <v>45798</v>
      </c>
      <c r="F380" s="165">
        <v>45798</v>
      </c>
      <c r="G380" s="163" t="s">
        <v>7650</v>
      </c>
      <c r="H380" s="163" t="s">
        <v>9822</v>
      </c>
      <c r="I380" s="163"/>
      <c r="J380" s="163"/>
      <c r="K380" s="164" t="s">
        <v>195</v>
      </c>
      <c r="L380" s="293">
        <v>45798</v>
      </c>
      <c r="M380" s="163"/>
      <c r="N380" s="163"/>
      <c r="O380" s="163"/>
    </row>
    <row r="381" spans="1:15">
      <c r="A381" s="163"/>
      <c r="B381" s="163"/>
      <c r="C381" s="214" t="s">
        <v>3029</v>
      </c>
      <c r="D381" s="159" t="s">
        <v>11601</v>
      </c>
      <c r="E381" s="165">
        <v>45798</v>
      </c>
      <c r="F381" s="165">
        <v>45798</v>
      </c>
      <c r="G381" s="163" t="s">
        <v>7650</v>
      </c>
      <c r="H381" s="163" t="s">
        <v>11672</v>
      </c>
      <c r="I381" s="163"/>
      <c r="J381" s="163"/>
      <c r="K381" s="164" t="s">
        <v>195</v>
      </c>
      <c r="L381" s="293">
        <v>45798</v>
      </c>
      <c r="M381" s="163"/>
      <c r="N381" s="163"/>
      <c r="O381" s="163"/>
    </row>
    <row r="382" spans="1:15">
      <c r="A382" s="163"/>
      <c r="B382" s="163"/>
      <c r="C382" s="214" t="s">
        <v>3440</v>
      </c>
      <c r="D382" s="159" t="s">
        <v>11602</v>
      </c>
      <c r="E382" s="165">
        <v>45798</v>
      </c>
      <c r="F382" s="165">
        <v>45798</v>
      </c>
      <c r="G382" s="163" t="s">
        <v>8095</v>
      </c>
      <c r="H382" s="163" t="s">
        <v>11670</v>
      </c>
      <c r="I382" s="163"/>
      <c r="J382" s="163"/>
      <c r="K382" s="164" t="s">
        <v>298</v>
      </c>
      <c r="L382" s="293">
        <v>45799</v>
      </c>
      <c r="M382" s="163"/>
      <c r="N382" s="163"/>
      <c r="O382" s="163"/>
    </row>
    <row r="383" spans="1:15">
      <c r="A383" s="163"/>
      <c r="B383" s="163"/>
      <c r="C383" s="214" t="s">
        <v>11673</v>
      </c>
      <c r="D383" s="159" t="s">
        <v>11603</v>
      </c>
      <c r="E383" s="165">
        <v>45798</v>
      </c>
      <c r="F383" s="165">
        <v>45798</v>
      </c>
      <c r="G383" s="163" t="s">
        <v>9957</v>
      </c>
      <c r="H383" s="163" t="s">
        <v>11674</v>
      </c>
      <c r="I383" s="163"/>
      <c r="J383" s="163"/>
      <c r="K383" s="164" t="s">
        <v>195</v>
      </c>
      <c r="L383" s="293">
        <v>45798</v>
      </c>
      <c r="M383" s="163"/>
      <c r="N383" s="163"/>
      <c r="O383" s="163"/>
    </row>
    <row r="384" spans="1:15">
      <c r="A384" s="163"/>
      <c r="B384" s="163"/>
      <c r="C384" s="214" t="s">
        <v>3440</v>
      </c>
      <c r="D384" s="159" t="s">
        <v>11604</v>
      </c>
      <c r="E384" s="164"/>
      <c r="F384" s="164"/>
      <c r="G384" s="163"/>
      <c r="H384" s="163"/>
      <c r="I384" s="163"/>
      <c r="J384" s="163"/>
      <c r="K384" s="164"/>
      <c r="L384" s="164"/>
      <c r="M384" s="163"/>
      <c r="N384" s="163"/>
      <c r="O384" s="163"/>
    </row>
    <row r="385" spans="1:15">
      <c r="A385" s="163"/>
      <c r="B385" s="163"/>
      <c r="C385" s="214" t="s">
        <v>3440</v>
      </c>
      <c r="D385" s="159" t="s">
        <v>11605</v>
      </c>
      <c r="E385" s="164"/>
      <c r="F385" s="164"/>
      <c r="G385" s="163"/>
      <c r="H385" s="163"/>
      <c r="I385" s="163"/>
      <c r="J385" s="163"/>
      <c r="K385" s="164"/>
      <c r="L385" s="164"/>
      <c r="M385" s="163"/>
      <c r="N385" s="163"/>
      <c r="O385" s="163"/>
    </row>
    <row r="386" spans="1:15">
      <c r="A386" s="163"/>
      <c r="B386" s="163"/>
      <c r="C386" s="214" t="s">
        <v>3440</v>
      </c>
      <c r="D386" s="159" t="s">
        <v>11606</v>
      </c>
      <c r="E386" s="164"/>
      <c r="F386" s="164"/>
      <c r="G386" s="163"/>
      <c r="H386" s="163"/>
      <c r="I386" s="163"/>
      <c r="J386" s="163"/>
      <c r="K386" s="164"/>
      <c r="L386" s="164"/>
      <c r="M386" s="163"/>
      <c r="N386" s="163"/>
      <c r="O386" s="163"/>
    </row>
    <row r="387" spans="1:15">
      <c r="A387" s="163"/>
      <c r="B387" s="163"/>
      <c r="C387" s="214" t="s">
        <v>3440</v>
      </c>
      <c r="D387" s="159" t="s">
        <v>11607</v>
      </c>
      <c r="E387" s="164"/>
      <c r="F387" s="164"/>
      <c r="G387" s="163"/>
      <c r="H387" s="163"/>
      <c r="I387" s="163"/>
      <c r="J387" s="163"/>
      <c r="K387" s="164"/>
      <c r="L387" s="164"/>
      <c r="M387" s="163"/>
      <c r="N387" s="163"/>
      <c r="O387" s="163"/>
    </row>
    <row r="388" spans="1:15">
      <c r="A388" s="163"/>
      <c r="B388" s="163"/>
      <c r="C388" s="214" t="s">
        <v>6464</v>
      </c>
      <c r="D388" s="159" t="s">
        <v>11608</v>
      </c>
      <c r="E388" s="165">
        <v>45877</v>
      </c>
      <c r="F388" s="165">
        <v>45877</v>
      </c>
      <c r="G388" s="163" t="s">
        <v>7650</v>
      </c>
      <c r="H388" s="163" t="s">
        <v>10950</v>
      </c>
      <c r="I388" s="163"/>
      <c r="J388" s="163"/>
      <c r="K388" s="164" t="s">
        <v>195</v>
      </c>
      <c r="L388" s="165">
        <v>45880</v>
      </c>
      <c r="M388" s="163"/>
      <c r="N388" s="163"/>
      <c r="O388" s="163" t="s">
        <v>12355</v>
      </c>
    </row>
    <row r="389" spans="1:15">
      <c r="A389" s="163"/>
      <c r="B389" s="163"/>
      <c r="C389" s="214" t="s">
        <v>6464</v>
      </c>
      <c r="D389" s="159" t="s">
        <v>11609</v>
      </c>
      <c r="E389" s="165">
        <v>45877</v>
      </c>
      <c r="F389" s="165">
        <v>45877</v>
      </c>
      <c r="G389" s="163" t="s">
        <v>9957</v>
      </c>
      <c r="H389" s="163" t="s">
        <v>12322</v>
      </c>
      <c r="I389" s="163"/>
      <c r="J389" s="163"/>
      <c r="K389" s="164" t="s">
        <v>195</v>
      </c>
      <c r="L389" s="165">
        <v>45880</v>
      </c>
      <c r="M389" s="163"/>
      <c r="N389" s="163"/>
      <c r="O389" s="163" t="s">
        <v>12355</v>
      </c>
    </row>
    <row r="390" spans="1:15">
      <c r="A390" s="163"/>
      <c r="B390" s="163"/>
      <c r="C390" s="214" t="s">
        <v>3440</v>
      </c>
      <c r="D390" s="159" t="s">
        <v>11610</v>
      </c>
      <c r="E390" s="165">
        <v>45925</v>
      </c>
      <c r="F390" s="165">
        <v>45925</v>
      </c>
      <c r="G390" s="163" t="s">
        <v>7650</v>
      </c>
      <c r="H390" s="163" t="s">
        <v>15025</v>
      </c>
      <c r="I390" s="163"/>
      <c r="J390" s="163"/>
      <c r="K390" s="164" t="s">
        <v>195</v>
      </c>
      <c r="L390" s="165">
        <v>45929</v>
      </c>
      <c r="M390" s="163"/>
      <c r="N390" s="163"/>
      <c r="O390" s="163"/>
    </row>
    <row r="391" spans="1:15">
      <c r="A391" s="163"/>
      <c r="B391" s="163"/>
      <c r="C391" s="214" t="s">
        <v>3440</v>
      </c>
      <c r="D391" s="159" t="s">
        <v>11611</v>
      </c>
      <c r="E391" s="165">
        <v>45925</v>
      </c>
      <c r="F391" s="165">
        <v>45925</v>
      </c>
      <c r="G391" s="163" t="s">
        <v>10011</v>
      </c>
      <c r="H391" s="163" t="s">
        <v>15026</v>
      </c>
      <c r="I391" s="163"/>
      <c r="J391" s="163"/>
      <c r="K391" s="164" t="s">
        <v>195</v>
      </c>
      <c r="L391" s="165">
        <v>45929</v>
      </c>
      <c r="M391" s="163"/>
      <c r="N391" s="163"/>
      <c r="O391" s="163"/>
    </row>
    <row r="392" spans="1:15">
      <c r="A392" s="163"/>
      <c r="B392" s="163"/>
      <c r="C392" s="214" t="s">
        <v>3440</v>
      </c>
      <c r="D392" s="159" t="s">
        <v>11612</v>
      </c>
      <c r="E392" s="165">
        <v>45925</v>
      </c>
      <c r="F392" s="165">
        <v>45925</v>
      </c>
      <c r="G392" s="163" t="s">
        <v>15027</v>
      </c>
      <c r="H392" s="163" t="s">
        <v>15028</v>
      </c>
      <c r="I392" s="163"/>
      <c r="J392" s="163" t="s">
        <v>6245</v>
      </c>
      <c r="K392" s="164" t="s">
        <v>195</v>
      </c>
      <c r="L392" s="165">
        <v>45929</v>
      </c>
      <c r="M392" s="163"/>
      <c r="N392" s="163"/>
      <c r="O392" s="163"/>
    </row>
    <row r="393" spans="1:15">
      <c r="A393" s="163"/>
      <c r="B393" s="163"/>
      <c r="C393" s="214" t="s">
        <v>3440</v>
      </c>
      <c r="D393" s="159" t="s">
        <v>11613</v>
      </c>
      <c r="E393" s="165">
        <v>45925</v>
      </c>
      <c r="F393" s="165">
        <v>45925</v>
      </c>
      <c r="G393" s="163" t="s">
        <v>7650</v>
      </c>
      <c r="H393" s="163" t="s">
        <v>15025</v>
      </c>
      <c r="I393" s="163"/>
      <c r="J393" s="163" t="s">
        <v>6245</v>
      </c>
      <c r="K393" s="164" t="s">
        <v>195</v>
      </c>
      <c r="L393" s="165">
        <v>45929</v>
      </c>
      <c r="M393" s="163"/>
      <c r="N393" s="163"/>
      <c r="O393" s="163"/>
    </row>
    <row r="394" spans="1:15">
      <c r="A394" s="163"/>
      <c r="B394" s="163"/>
      <c r="C394" s="214" t="s">
        <v>3440</v>
      </c>
      <c r="D394" s="159" t="s">
        <v>11614</v>
      </c>
      <c r="E394" s="165">
        <v>45927</v>
      </c>
      <c r="F394" s="165">
        <v>45927</v>
      </c>
      <c r="G394" s="163" t="s">
        <v>15029</v>
      </c>
      <c r="H394" s="163" t="s">
        <v>15030</v>
      </c>
      <c r="I394" s="163"/>
      <c r="J394" s="163" t="s">
        <v>2418</v>
      </c>
      <c r="K394" s="164" t="s">
        <v>195</v>
      </c>
      <c r="L394" s="165">
        <v>45929</v>
      </c>
      <c r="M394" s="163"/>
      <c r="N394" s="163"/>
      <c r="O394" s="163"/>
    </row>
    <row r="395" spans="1:15">
      <c r="A395" s="163"/>
      <c r="B395" s="163"/>
      <c r="C395" s="214" t="s">
        <v>3440</v>
      </c>
      <c r="D395" s="159" t="s">
        <v>11615</v>
      </c>
      <c r="E395" s="165">
        <v>45927</v>
      </c>
      <c r="F395" s="165">
        <v>45927</v>
      </c>
      <c r="G395" s="163" t="s">
        <v>15027</v>
      </c>
      <c r="H395" s="163" t="s">
        <v>15028</v>
      </c>
      <c r="I395" s="163"/>
      <c r="J395" s="163" t="s">
        <v>14990</v>
      </c>
      <c r="K395" s="164" t="s">
        <v>195</v>
      </c>
      <c r="L395" s="165">
        <v>45929</v>
      </c>
      <c r="M395" s="163"/>
      <c r="N395" s="163"/>
      <c r="O395" s="163"/>
    </row>
    <row r="396" spans="1:15">
      <c r="A396" s="163"/>
      <c r="B396" s="163"/>
      <c r="C396" s="214" t="s">
        <v>3440</v>
      </c>
      <c r="D396" s="159" t="s">
        <v>11616</v>
      </c>
      <c r="E396" s="165">
        <v>45927</v>
      </c>
      <c r="F396" s="165">
        <v>45927</v>
      </c>
      <c r="G396" s="163" t="s">
        <v>15031</v>
      </c>
      <c r="H396" s="163" t="s">
        <v>9573</v>
      </c>
      <c r="I396" s="163"/>
      <c r="J396" s="163" t="s">
        <v>3440</v>
      </c>
      <c r="K396" s="164" t="s">
        <v>195</v>
      </c>
      <c r="L396" s="165">
        <v>45929</v>
      </c>
      <c r="M396" s="163"/>
      <c r="N396" s="163"/>
      <c r="O396" s="163"/>
    </row>
    <row r="397" spans="1:15">
      <c r="A397" s="163"/>
      <c r="B397" s="163"/>
      <c r="C397" s="214" t="s">
        <v>3440</v>
      </c>
      <c r="D397" s="159" t="s">
        <v>11617</v>
      </c>
      <c r="E397" s="165">
        <v>45927</v>
      </c>
      <c r="F397" s="165">
        <v>45927</v>
      </c>
      <c r="G397" s="163" t="s">
        <v>15027</v>
      </c>
      <c r="H397" s="163" t="s">
        <v>15028</v>
      </c>
      <c r="I397" s="163"/>
      <c r="J397" s="163" t="s">
        <v>3641</v>
      </c>
      <c r="K397" s="164" t="s">
        <v>195</v>
      </c>
      <c r="L397" s="165">
        <v>45929</v>
      </c>
      <c r="M397" s="163"/>
      <c r="N397" s="163"/>
      <c r="O397" s="163"/>
    </row>
    <row r="398" spans="1:15">
      <c r="A398" s="163"/>
      <c r="B398" s="163"/>
      <c r="C398" s="214" t="s">
        <v>3440</v>
      </c>
      <c r="D398" s="159" t="s">
        <v>11618</v>
      </c>
      <c r="E398" s="165">
        <v>45927</v>
      </c>
      <c r="F398" s="165">
        <v>45927</v>
      </c>
      <c r="G398" s="163" t="s">
        <v>15027</v>
      </c>
      <c r="H398" s="163" t="s">
        <v>15028</v>
      </c>
      <c r="I398" s="163"/>
      <c r="J398" s="163" t="s">
        <v>3440</v>
      </c>
      <c r="K398" s="164" t="s">
        <v>195</v>
      </c>
      <c r="L398" s="165">
        <v>45929</v>
      </c>
      <c r="M398" s="163"/>
      <c r="N398" s="163"/>
      <c r="O398" s="163"/>
    </row>
    <row r="399" spans="1:15">
      <c r="A399" s="163"/>
      <c r="B399" s="163"/>
      <c r="C399" s="214" t="s">
        <v>3440</v>
      </c>
      <c r="D399" s="159" t="s">
        <v>11619</v>
      </c>
      <c r="E399" s="165">
        <v>45927</v>
      </c>
      <c r="F399" s="165">
        <v>45927</v>
      </c>
      <c r="G399" s="163" t="s">
        <v>15029</v>
      </c>
      <c r="H399" s="163" t="s">
        <v>15030</v>
      </c>
      <c r="I399" s="163"/>
      <c r="J399" s="163" t="s">
        <v>2800</v>
      </c>
      <c r="K399" s="164" t="s">
        <v>195</v>
      </c>
      <c r="L399" s="165">
        <v>45929</v>
      </c>
      <c r="M399" s="163"/>
      <c r="N399" s="163"/>
      <c r="O399" s="163"/>
    </row>
    <row r="400" spans="1:15">
      <c r="A400" s="163"/>
      <c r="B400" s="163"/>
      <c r="C400" s="214" t="s">
        <v>3440</v>
      </c>
      <c r="D400" s="159" t="s">
        <v>11620</v>
      </c>
      <c r="E400" s="165">
        <v>45951</v>
      </c>
      <c r="F400" s="165">
        <v>45951</v>
      </c>
      <c r="G400" s="163" t="s">
        <v>10011</v>
      </c>
      <c r="H400" s="163" t="s">
        <v>15032</v>
      </c>
      <c r="I400" s="163"/>
      <c r="J400" s="163" t="s">
        <v>15033</v>
      </c>
      <c r="K400" s="164" t="s">
        <v>195</v>
      </c>
      <c r="L400" s="159">
        <v>45951</v>
      </c>
      <c r="M400" s="163"/>
      <c r="N400" s="163"/>
      <c r="O400" s="163"/>
    </row>
    <row r="401" spans="1:15">
      <c r="A401" s="163"/>
      <c r="B401" s="163"/>
      <c r="C401" s="214" t="s">
        <v>3440</v>
      </c>
      <c r="D401" s="159" t="s">
        <v>11621</v>
      </c>
      <c r="E401" s="165">
        <v>45951</v>
      </c>
      <c r="F401" s="165">
        <v>45951</v>
      </c>
      <c r="G401" s="163" t="s">
        <v>15029</v>
      </c>
      <c r="H401" s="163" t="s">
        <v>15030</v>
      </c>
      <c r="I401" s="163"/>
      <c r="J401" s="163" t="s">
        <v>15034</v>
      </c>
      <c r="K401" s="189" t="s">
        <v>298</v>
      </c>
      <c r="L401" s="159">
        <v>45951</v>
      </c>
      <c r="M401" s="163"/>
      <c r="N401" s="163"/>
      <c r="O401" s="163"/>
    </row>
    <row r="402" spans="1:15">
      <c r="A402" s="163"/>
      <c r="B402" s="163"/>
      <c r="C402" s="214" t="s">
        <v>3440</v>
      </c>
      <c r="D402" s="159" t="s">
        <v>11622</v>
      </c>
      <c r="E402" s="165">
        <v>45951</v>
      </c>
      <c r="F402" s="165">
        <v>45951</v>
      </c>
      <c r="G402" s="163" t="s">
        <v>15035</v>
      </c>
      <c r="H402" s="163" t="s">
        <v>15036</v>
      </c>
      <c r="I402" s="163"/>
      <c r="J402" s="163" t="s">
        <v>3641</v>
      </c>
      <c r="K402" s="164" t="s">
        <v>195</v>
      </c>
      <c r="L402" s="159">
        <v>45951</v>
      </c>
      <c r="M402" s="163"/>
      <c r="N402" s="163"/>
      <c r="O402" s="163"/>
    </row>
    <row r="403" spans="1:15">
      <c r="A403" s="163"/>
      <c r="B403" s="163"/>
      <c r="C403" s="214" t="s">
        <v>3440</v>
      </c>
      <c r="D403" s="159" t="s">
        <v>11623</v>
      </c>
      <c r="E403" s="165">
        <v>45951</v>
      </c>
      <c r="F403" s="165">
        <v>45951</v>
      </c>
      <c r="G403" s="163" t="s">
        <v>15037</v>
      </c>
      <c r="H403" s="163" t="s">
        <v>15038</v>
      </c>
      <c r="I403" s="163"/>
      <c r="J403" s="163" t="s">
        <v>15039</v>
      </c>
      <c r="K403" s="164" t="s">
        <v>195</v>
      </c>
      <c r="L403" s="159">
        <v>45951</v>
      </c>
      <c r="M403" s="163"/>
      <c r="N403" s="163"/>
      <c r="O403" s="163"/>
    </row>
    <row r="404" spans="1:15">
      <c r="A404" s="163"/>
      <c r="B404" s="163"/>
      <c r="C404" s="214" t="s">
        <v>3440</v>
      </c>
      <c r="D404" s="159" t="s">
        <v>11624</v>
      </c>
      <c r="E404" s="165">
        <v>45951</v>
      </c>
      <c r="F404" s="165">
        <v>45951</v>
      </c>
      <c r="G404" s="163" t="s">
        <v>15040</v>
      </c>
      <c r="H404" s="163" t="s">
        <v>15041</v>
      </c>
      <c r="I404" s="163"/>
      <c r="J404" s="163" t="s">
        <v>8125</v>
      </c>
      <c r="K404" s="164" t="s">
        <v>195</v>
      </c>
      <c r="L404" s="159">
        <v>45951</v>
      </c>
      <c r="M404" s="163"/>
      <c r="N404" s="163"/>
      <c r="O404" s="163"/>
    </row>
    <row r="405" spans="1:15">
      <c r="A405" s="163"/>
      <c r="B405" s="163"/>
      <c r="C405" s="214" t="s">
        <v>3440</v>
      </c>
      <c r="D405" s="159" t="s">
        <v>11625</v>
      </c>
      <c r="E405" s="165">
        <v>45951</v>
      </c>
      <c r="F405" s="165">
        <v>45951</v>
      </c>
      <c r="G405" s="163" t="s">
        <v>15040</v>
      </c>
      <c r="H405" s="163" t="s">
        <v>15042</v>
      </c>
      <c r="I405" s="163"/>
      <c r="J405" s="163" t="s">
        <v>8125</v>
      </c>
      <c r="K405" s="164" t="s">
        <v>195</v>
      </c>
      <c r="L405" s="159">
        <v>45951</v>
      </c>
      <c r="M405" s="163"/>
      <c r="N405" s="163"/>
      <c r="O405" s="163"/>
    </row>
    <row r="406" spans="1:15">
      <c r="A406" s="163"/>
      <c r="B406" s="163"/>
      <c r="C406" s="214" t="s">
        <v>3440</v>
      </c>
      <c r="D406" s="159" t="s">
        <v>11626</v>
      </c>
      <c r="E406" s="165">
        <v>45951</v>
      </c>
      <c r="F406" s="165">
        <v>45951</v>
      </c>
      <c r="G406" s="163" t="s">
        <v>15031</v>
      </c>
      <c r="H406" s="163" t="s">
        <v>15043</v>
      </c>
      <c r="I406" s="163"/>
      <c r="J406" s="163" t="s">
        <v>6464</v>
      </c>
      <c r="K406" s="189" t="s">
        <v>298</v>
      </c>
      <c r="L406" s="159">
        <v>45951</v>
      </c>
      <c r="M406" s="163"/>
      <c r="N406" s="163"/>
      <c r="O406" s="163"/>
    </row>
    <row r="407" spans="1:15">
      <c r="A407" s="163"/>
      <c r="B407" s="163"/>
      <c r="C407" s="214" t="s">
        <v>3440</v>
      </c>
      <c r="D407" s="159" t="s">
        <v>11627</v>
      </c>
      <c r="E407" s="165">
        <v>45951</v>
      </c>
      <c r="F407" s="165">
        <v>45951</v>
      </c>
      <c r="G407" s="163" t="s">
        <v>7650</v>
      </c>
      <c r="H407" s="163" t="s">
        <v>15139</v>
      </c>
      <c r="I407" s="163"/>
      <c r="J407" s="163" t="s">
        <v>15140</v>
      </c>
      <c r="K407" s="164" t="s">
        <v>195</v>
      </c>
      <c r="L407" s="159">
        <v>45952</v>
      </c>
      <c r="M407" s="163"/>
      <c r="N407" s="163"/>
      <c r="O407" s="163"/>
    </row>
    <row r="408" spans="1:15">
      <c r="A408" s="163"/>
      <c r="B408" s="163"/>
      <c r="C408" s="214" t="s">
        <v>3440</v>
      </c>
      <c r="D408" s="159" t="s">
        <v>11628</v>
      </c>
      <c r="E408" s="165">
        <v>45987</v>
      </c>
      <c r="F408" s="165">
        <v>45987</v>
      </c>
      <c r="G408" s="163" t="s">
        <v>15029</v>
      </c>
      <c r="H408" s="163" t="s">
        <v>15030</v>
      </c>
      <c r="I408" s="163"/>
      <c r="J408" s="163" t="s">
        <v>11286</v>
      </c>
      <c r="K408" s="164" t="s">
        <v>459</v>
      </c>
      <c r="L408" s="164"/>
      <c r="M408" s="163"/>
      <c r="N408" s="163"/>
      <c r="O408" s="163"/>
    </row>
    <row r="409" spans="1:15">
      <c r="A409" s="163"/>
      <c r="B409" s="163"/>
      <c r="C409" s="214" t="s">
        <v>3440</v>
      </c>
      <c r="D409" s="159" t="s">
        <v>11629</v>
      </c>
      <c r="E409" s="165">
        <v>45987</v>
      </c>
      <c r="F409" s="165">
        <v>45987</v>
      </c>
      <c r="G409" s="163" t="s">
        <v>15029</v>
      </c>
      <c r="H409" s="163" t="s">
        <v>15030</v>
      </c>
      <c r="I409" s="163"/>
      <c r="J409" s="163" t="s">
        <v>15543</v>
      </c>
      <c r="K409" s="164" t="s">
        <v>459</v>
      </c>
      <c r="L409" s="164"/>
      <c r="M409" s="163"/>
      <c r="N409" s="163"/>
      <c r="O409" s="163"/>
    </row>
    <row r="410" spans="1:15">
      <c r="A410" s="163"/>
      <c r="B410" s="163"/>
      <c r="C410" s="214" t="s">
        <v>3440</v>
      </c>
      <c r="D410" s="159" t="s">
        <v>11630</v>
      </c>
      <c r="E410" s="165">
        <v>45987</v>
      </c>
      <c r="F410" s="165">
        <v>45987</v>
      </c>
      <c r="G410" s="163" t="s">
        <v>15544</v>
      </c>
      <c r="H410" s="163" t="s">
        <v>15545</v>
      </c>
      <c r="I410" s="163"/>
      <c r="J410" s="163" t="s">
        <v>6464</v>
      </c>
      <c r="K410" s="164" t="s">
        <v>459</v>
      </c>
      <c r="L410" s="164"/>
      <c r="M410" s="163"/>
      <c r="N410" s="163"/>
      <c r="O410" s="163"/>
    </row>
    <row r="411" spans="1:15">
      <c r="A411" s="163"/>
      <c r="B411" s="163"/>
      <c r="C411" s="214" t="s">
        <v>3440</v>
      </c>
      <c r="D411" s="159" t="s">
        <v>11631</v>
      </c>
      <c r="E411" s="165">
        <v>45987</v>
      </c>
      <c r="F411" s="165">
        <v>45987</v>
      </c>
      <c r="G411" s="163" t="s">
        <v>7650</v>
      </c>
      <c r="H411" s="163" t="s">
        <v>15546</v>
      </c>
      <c r="I411" s="163"/>
      <c r="J411" s="163" t="s">
        <v>3641</v>
      </c>
      <c r="K411" s="164" t="s">
        <v>459</v>
      </c>
      <c r="L411" s="164"/>
      <c r="M411" s="163"/>
      <c r="N411" s="163"/>
      <c r="O411" s="163"/>
    </row>
    <row r="412" spans="1:15">
      <c r="A412" s="163"/>
      <c r="B412" s="163"/>
      <c r="C412" s="214" t="s">
        <v>3440</v>
      </c>
      <c r="D412" s="159" t="s">
        <v>11632</v>
      </c>
      <c r="E412" s="165">
        <v>45987</v>
      </c>
      <c r="F412" s="165">
        <v>45987</v>
      </c>
      <c r="G412" s="163" t="s">
        <v>15547</v>
      </c>
      <c r="H412" s="163" t="s">
        <v>11281</v>
      </c>
      <c r="I412" s="163"/>
      <c r="J412" s="163" t="s">
        <v>6464</v>
      </c>
      <c r="K412" s="164" t="s">
        <v>459</v>
      </c>
      <c r="L412" s="164"/>
      <c r="M412" s="163"/>
      <c r="N412" s="163"/>
      <c r="O412" s="163"/>
    </row>
    <row r="413" spans="1:15">
      <c r="A413" s="163"/>
      <c r="B413" s="163"/>
      <c r="C413" s="214" t="s">
        <v>3440</v>
      </c>
      <c r="D413" s="159" t="s">
        <v>11633</v>
      </c>
      <c r="E413" s="165">
        <v>45987</v>
      </c>
      <c r="F413" s="165">
        <v>45987</v>
      </c>
      <c r="G413" s="163" t="s">
        <v>15548</v>
      </c>
      <c r="H413" s="163" t="s">
        <v>15549</v>
      </c>
      <c r="I413" s="163"/>
      <c r="J413" s="163" t="s">
        <v>15550</v>
      </c>
      <c r="K413" s="164" t="s">
        <v>459</v>
      </c>
      <c r="L413" s="164"/>
      <c r="M413" s="163"/>
      <c r="N413" s="163"/>
      <c r="O413" s="163"/>
    </row>
    <row r="414" spans="1:15">
      <c r="A414" s="163"/>
      <c r="B414" s="163"/>
      <c r="C414" s="214" t="s">
        <v>3440</v>
      </c>
      <c r="D414" s="159" t="s">
        <v>11634</v>
      </c>
      <c r="E414" s="165">
        <v>45987</v>
      </c>
      <c r="F414" s="165">
        <v>45987</v>
      </c>
      <c r="G414" s="163" t="s">
        <v>15551</v>
      </c>
      <c r="H414" s="163" t="s">
        <v>15552</v>
      </c>
      <c r="I414" s="163"/>
      <c r="J414" s="163" t="s">
        <v>15550</v>
      </c>
      <c r="K414" s="164" t="s">
        <v>459</v>
      </c>
      <c r="L414" s="164"/>
      <c r="M414" s="163"/>
      <c r="N414" s="163"/>
      <c r="O414" s="163"/>
    </row>
    <row r="415" spans="1:15">
      <c r="A415" s="163"/>
      <c r="B415" s="163"/>
      <c r="C415" s="214" t="s">
        <v>3440</v>
      </c>
      <c r="D415" s="159" t="s">
        <v>11635</v>
      </c>
      <c r="E415" s="165">
        <v>45987</v>
      </c>
      <c r="F415" s="165">
        <v>45987</v>
      </c>
      <c r="G415" s="163" t="s">
        <v>7650</v>
      </c>
      <c r="H415" s="163" t="s">
        <v>15553</v>
      </c>
      <c r="I415" s="163"/>
      <c r="J415" s="163" t="s">
        <v>15554</v>
      </c>
      <c r="K415" s="164" t="s">
        <v>459</v>
      </c>
      <c r="L415" s="164"/>
      <c r="M415" s="163"/>
      <c r="N415" s="163"/>
      <c r="O415" s="163"/>
    </row>
    <row r="416" spans="1:15">
      <c r="A416" s="163"/>
      <c r="B416" s="163"/>
      <c r="C416" s="214" t="s">
        <v>3440</v>
      </c>
      <c r="D416" s="159" t="s">
        <v>11636</v>
      </c>
      <c r="E416" s="165">
        <v>45987</v>
      </c>
      <c r="F416" s="165">
        <v>45987</v>
      </c>
      <c r="G416" s="163" t="s">
        <v>7650</v>
      </c>
      <c r="H416" s="163" t="s">
        <v>15555</v>
      </c>
      <c r="I416" s="163"/>
      <c r="J416" s="163" t="s">
        <v>2183</v>
      </c>
      <c r="K416" s="164" t="s">
        <v>459</v>
      </c>
      <c r="L416" s="164"/>
      <c r="M416" s="163"/>
      <c r="N416" s="163"/>
      <c r="O416" s="163"/>
    </row>
    <row r="417" spans="1:15">
      <c r="A417" s="163"/>
      <c r="B417" s="163"/>
      <c r="C417" s="214" t="s">
        <v>3440</v>
      </c>
      <c r="D417" s="159" t="s">
        <v>11637</v>
      </c>
      <c r="E417" s="165">
        <v>45987</v>
      </c>
      <c r="F417" s="165">
        <v>45987</v>
      </c>
      <c r="G417" s="163" t="s">
        <v>15556</v>
      </c>
      <c r="H417" s="163" t="s">
        <v>15557</v>
      </c>
      <c r="I417" s="163"/>
      <c r="J417" s="163" t="s">
        <v>15558</v>
      </c>
      <c r="K417" s="164" t="s">
        <v>459</v>
      </c>
      <c r="L417" s="164"/>
      <c r="M417" s="163"/>
      <c r="N417" s="163"/>
      <c r="O417" s="163"/>
    </row>
    <row r="418" spans="1:15">
      <c r="A418" s="163"/>
      <c r="B418" s="163"/>
      <c r="C418" s="214" t="s">
        <v>3440</v>
      </c>
      <c r="D418" s="159" t="s">
        <v>11638</v>
      </c>
      <c r="E418" s="165">
        <v>45988</v>
      </c>
      <c r="F418" s="165">
        <v>45988</v>
      </c>
      <c r="G418" s="163" t="s">
        <v>9957</v>
      </c>
      <c r="H418" s="163" t="s">
        <v>15578</v>
      </c>
      <c r="I418" s="163"/>
      <c r="J418" s="163"/>
      <c r="K418" s="164" t="s">
        <v>459</v>
      </c>
      <c r="L418" s="164"/>
      <c r="M418" s="163"/>
      <c r="N418" s="163"/>
      <c r="O418" s="163"/>
    </row>
    <row r="419" spans="1:15">
      <c r="A419" s="163"/>
      <c r="B419" s="163"/>
      <c r="C419" s="214" t="s">
        <v>3440</v>
      </c>
      <c r="D419" s="159" t="s">
        <v>11639</v>
      </c>
      <c r="E419" s="165">
        <v>45988</v>
      </c>
      <c r="F419" s="165">
        <v>45988</v>
      </c>
      <c r="G419" s="163" t="s">
        <v>9957</v>
      </c>
      <c r="H419" s="163" t="s">
        <v>15579</v>
      </c>
      <c r="I419" s="163"/>
      <c r="J419" s="163"/>
      <c r="K419" s="164" t="s">
        <v>459</v>
      </c>
      <c r="L419" s="164"/>
      <c r="M419" s="163"/>
      <c r="N419" s="163"/>
      <c r="O419" s="163"/>
    </row>
    <row r="420" spans="1:15">
      <c r="A420" s="163"/>
      <c r="B420" s="163"/>
      <c r="C420" s="214" t="s">
        <v>3440</v>
      </c>
      <c r="D420" s="159" t="s">
        <v>11640</v>
      </c>
      <c r="E420" s="164"/>
      <c r="F420" s="164"/>
      <c r="G420" s="163"/>
      <c r="H420" s="163"/>
      <c r="I420" s="163"/>
      <c r="J420" s="163"/>
      <c r="K420" s="164"/>
      <c r="L420" s="164"/>
      <c r="M420" s="163"/>
      <c r="N420" s="163"/>
      <c r="O420" s="163"/>
    </row>
    <row r="421" spans="1:15">
      <c r="A421" s="163"/>
      <c r="B421" s="163"/>
      <c r="C421" s="214" t="s">
        <v>3440</v>
      </c>
      <c r="D421" s="159" t="s">
        <v>11641</v>
      </c>
      <c r="E421" s="164"/>
      <c r="F421" s="164"/>
      <c r="G421" s="163"/>
      <c r="H421" s="163"/>
      <c r="I421" s="163"/>
      <c r="J421" s="163"/>
      <c r="K421" s="164"/>
      <c r="L421" s="164"/>
      <c r="M421" s="163"/>
      <c r="N421" s="163"/>
      <c r="O421" s="163"/>
    </row>
    <row r="422" spans="1:15">
      <c r="A422" s="163"/>
      <c r="B422" s="163"/>
      <c r="C422" s="214" t="s">
        <v>3440</v>
      </c>
      <c r="D422" s="159" t="s">
        <v>11642</v>
      </c>
      <c r="E422" s="164"/>
      <c r="F422" s="164"/>
      <c r="G422" s="163"/>
      <c r="H422" s="163"/>
      <c r="I422" s="163"/>
      <c r="J422" s="163"/>
      <c r="K422" s="164"/>
      <c r="L422" s="164"/>
      <c r="M422" s="163"/>
      <c r="N422" s="163"/>
      <c r="O422" s="163"/>
    </row>
    <row r="423" spans="1:15">
      <c r="A423" s="163"/>
      <c r="B423" s="163"/>
      <c r="C423" s="214" t="s">
        <v>3440</v>
      </c>
      <c r="D423" s="159" t="s">
        <v>11643</v>
      </c>
      <c r="E423" s="164"/>
      <c r="F423" s="164"/>
      <c r="G423" s="163"/>
      <c r="H423" s="163"/>
      <c r="I423" s="163"/>
      <c r="J423" s="163"/>
      <c r="K423" s="164"/>
      <c r="L423" s="164"/>
      <c r="M423" s="163"/>
      <c r="N423" s="163"/>
      <c r="O423" s="163"/>
    </row>
    <row r="424" spans="1:15">
      <c r="A424" s="163"/>
      <c r="B424" s="163"/>
      <c r="C424" s="214" t="s">
        <v>3440</v>
      </c>
      <c r="D424" s="159" t="s">
        <v>11644</v>
      </c>
      <c r="E424" s="164"/>
      <c r="F424" s="164"/>
      <c r="G424" s="163"/>
      <c r="H424" s="163"/>
      <c r="I424" s="163"/>
      <c r="J424" s="163"/>
      <c r="K424" s="164"/>
      <c r="L424" s="164"/>
      <c r="M424" s="163"/>
      <c r="N424" s="163"/>
      <c r="O424" s="163"/>
    </row>
    <row r="425" spans="1:15">
      <c r="A425" s="163"/>
      <c r="B425" s="163"/>
      <c r="C425" s="214" t="s">
        <v>3440</v>
      </c>
      <c r="D425" s="159" t="s">
        <v>11645</v>
      </c>
      <c r="E425" s="164"/>
      <c r="F425" s="164"/>
      <c r="G425" s="163"/>
      <c r="H425" s="163"/>
      <c r="I425" s="163"/>
      <c r="J425" s="163"/>
      <c r="K425" s="164"/>
      <c r="L425" s="164"/>
      <c r="M425" s="163"/>
      <c r="N425" s="163"/>
      <c r="O425" s="163"/>
    </row>
    <row r="426" spans="1:15">
      <c r="A426" s="163"/>
      <c r="B426" s="163"/>
      <c r="C426" s="214" t="s">
        <v>3440</v>
      </c>
      <c r="D426" s="159" t="s">
        <v>11646</v>
      </c>
      <c r="E426" s="164"/>
      <c r="F426" s="164"/>
      <c r="G426" s="163"/>
      <c r="H426" s="163"/>
      <c r="I426" s="163"/>
      <c r="J426" s="163"/>
      <c r="K426" s="164"/>
      <c r="L426" s="164"/>
      <c r="M426" s="163"/>
      <c r="N426" s="163"/>
      <c r="O426" s="163"/>
    </row>
    <row r="427" spans="1:15">
      <c r="A427" s="163"/>
      <c r="B427" s="163"/>
      <c r="C427" s="214" t="s">
        <v>3440</v>
      </c>
      <c r="D427" s="159" t="s">
        <v>11647</v>
      </c>
      <c r="E427" s="164"/>
      <c r="F427" s="164"/>
      <c r="G427" s="163"/>
      <c r="H427" s="163"/>
      <c r="I427" s="163"/>
      <c r="J427" s="163"/>
      <c r="K427" s="164"/>
      <c r="L427" s="164"/>
      <c r="M427" s="163"/>
      <c r="N427" s="163"/>
      <c r="O427" s="163"/>
    </row>
    <row r="428" spans="1:15">
      <c r="A428" s="163"/>
      <c r="B428" s="163"/>
      <c r="C428" s="214" t="s">
        <v>3440</v>
      </c>
      <c r="D428" s="159" t="s">
        <v>11648</v>
      </c>
      <c r="E428" s="164"/>
      <c r="F428" s="164"/>
      <c r="G428" s="163"/>
      <c r="H428" s="163"/>
      <c r="I428" s="163"/>
      <c r="J428" s="163"/>
      <c r="K428" s="164"/>
      <c r="L428" s="164"/>
      <c r="M428" s="163"/>
      <c r="N428" s="163"/>
      <c r="O428" s="163"/>
    </row>
    <row r="429" spans="1:15">
      <c r="A429" s="163"/>
      <c r="B429" s="163"/>
      <c r="C429" s="214" t="s">
        <v>3440</v>
      </c>
      <c r="D429" s="159" t="s">
        <v>11649</v>
      </c>
      <c r="E429" s="164"/>
      <c r="F429" s="164"/>
      <c r="G429" s="163"/>
      <c r="H429" s="163"/>
      <c r="I429" s="163"/>
      <c r="J429" s="163"/>
      <c r="K429" s="164"/>
      <c r="L429" s="164"/>
      <c r="M429" s="163"/>
      <c r="N429" s="163"/>
      <c r="O429" s="163"/>
    </row>
    <row r="430" spans="1:15">
      <c r="A430" s="163"/>
      <c r="B430" s="163"/>
      <c r="C430" s="214" t="s">
        <v>3440</v>
      </c>
      <c r="D430" s="159" t="s">
        <v>11650</v>
      </c>
      <c r="E430" s="164"/>
      <c r="F430" s="164"/>
      <c r="G430" s="163"/>
      <c r="H430" s="163"/>
      <c r="I430" s="163"/>
      <c r="J430" s="163"/>
      <c r="K430" s="164"/>
      <c r="L430" s="164"/>
      <c r="M430" s="163"/>
      <c r="N430" s="163"/>
      <c r="O430" s="163"/>
    </row>
    <row r="431" spans="1:15">
      <c r="A431" s="163"/>
      <c r="B431" s="163"/>
      <c r="C431" s="214" t="s">
        <v>3440</v>
      </c>
      <c r="D431" s="159" t="s">
        <v>11651</v>
      </c>
      <c r="E431" s="164"/>
      <c r="F431" s="164"/>
      <c r="G431" s="163"/>
      <c r="H431" s="163"/>
      <c r="I431" s="163"/>
      <c r="J431" s="163"/>
      <c r="K431" s="164"/>
      <c r="L431" s="164"/>
      <c r="M431" s="163"/>
      <c r="N431" s="163"/>
      <c r="O431" s="163"/>
    </row>
    <row r="432" spans="1:15">
      <c r="A432" s="163"/>
      <c r="B432" s="163"/>
      <c r="C432" s="214" t="s">
        <v>3440</v>
      </c>
      <c r="D432" s="159" t="s">
        <v>11652</v>
      </c>
      <c r="E432" s="164"/>
      <c r="F432" s="164"/>
      <c r="G432" s="163"/>
      <c r="H432" s="163"/>
      <c r="I432" s="163"/>
      <c r="J432" s="163"/>
      <c r="K432" s="164"/>
      <c r="L432" s="164"/>
      <c r="M432" s="163"/>
      <c r="N432" s="163"/>
      <c r="O432" s="163"/>
    </row>
    <row r="433" spans="1:15">
      <c r="A433" s="163"/>
      <c r="B433" s="163"/>
      <c r="C433" s="214" t="s">
        <v>3440</v>
      </c>
      <c r="D433" s="159" t="s">
        <v>11653</v>
      </c>
      <c r="E433" s="164"/>
      <c r="F433" s="164"/>
      <c r="G433" s="163"/>
      <c r="H433" s="163"/>
      <c r="I433" s="163"/>
      <c r="J433" s="163"/>
      <c r="K433" s="164"/>
      <c r="L433" s="164"/>
      <c r="M433" s="163"/>
      <c r="N433" s="163"/>
      <c r="O433" s="163"/>
    </row>
    <row r="434" spans="1:15">
      <c r="A434" s="163"/>
      <c r="B434" s="163"/>
      <c r="C434" s="214" t="s">
        <v>3440</v>
      </c>
      <c r="D434" s="159" t="s">
        <v>11654</v>
      </c>
      <c r="E434" s="164"/>
      <c r="F434" s="164"/>
      <c r="G434" s="163"/>
      <c r="H434" s="163"/>
      <c r="I434" s="163"/>
      <c r="J434" s="163"/>
      <c r="K434" s="164"/>
      <c r="L434" s="164"/>
      <c r="M434" s="163"/>
      <c r="N434" s="163"/>
      <c r="O434" s="163"/>
    </row>
    <row r="435" spans="1:15">
      <c r="A435" s="163"/>
      <c r="B435" s="163"/>
      <c r="C435" s="214" t="s">
        <v>3440</v>
      </c>
      <c r="D435" s="159" t="s">
        <v>11655</v>
      </c>
      <c r="E435" s="164"/>
      <c r="F435" s="164"/>
      <c r="G435" s="163"/>
      <c r="H435" s="163"/>
      <c r="I435" s="163"/>
      <c r="J435" s="163"/>
      <c r="K435" s="164"/>
      <c r="L435" s="164"/>
      <c r="M435" s="163"/>
      <c r="N435" s="163"/>
      <c r="O435" s="163"/>
    </row>
    <row r="436" spans="1:15">
      <c r="A436" s="163"/>
      <c r="B436" s="163"/>
      <c r="C436" s="214" t="s">
        <v>3440</v>
      </c>
      <c r="D436" s="159" t="s">
        <v>11656</v>
      </c>
      <c r="E436" s="164"/>
      <c r="F436" s="164"/>
      <c r="G436" s="163"/>
      <c r="H436" s="163"/>
      <c r="I436" s="163"/>
      <c r="J436" s="163"/>
      <c r="K436" s="164"/>
      <c r="L436" s="164"/>
      <c r="M436" s="163"/>
      <c r="N436" s="163"/>
      <c r="O436" s="163"/>
    </row>
    <row r="437" spans="1:15">
      <c r="A437" s="163"/>
      <c r="B437" s="163"/>
      <c r="C437" s="214" t="s">
        <v>3440</v>
      </c>
      <c r="D437" s="159" t="s">
        <v>11657</v>
      </c>
      <c r="E437" s="164"/>
      <c r="F437" s="164"/>
      <c r="G437" s="163"/>
      <c r="H437" s="163"/>
      <c r="I437" s="163"/>
      <c r="J437" s="163"/>
      <c r="K437" s="164"/>
      <c r="L437" s="164"/>
      <c r="M437" s="163"/>
      <c r="N437" s="163"/>
      <c r="O437" s="163"/>
    </row>
    <row r="438" spans="1:15">
      <c r="A438" s="163"/>
      <c r="B438" s="163"/>
      <c r="C438" s="214" t="s">
        <v>3440</v>
      </c>
      <c r="D438" s="159" t="s">
        <v>11658</v>
      </c>
      <c r="E438" s="164"/>
      <c r="F438" s="164"/>
      <c r="G438" s="163"/>
      <c r="H438" s="163"/>
      <c r="I438" s="163"/>
      <c r="J438" s="163"/>
      <c r="K438" s="164"/>
      <c r="L438" s="164"/>
      <c r="M438" s="163"/>
      <c r="N438" s="163"/>
      <c r="O438" s="163"/>
    </row>
    <row r="439" spans="1:15">
      <c r="A439" s="163"/>
      <c r="B439" s="163"/>
      <c r="C439" s="214" t="s">
        <v>3440</v>
      </c>
      <c r="D439" s="159" t="s">
        <v>11659</v>
      </c>
      <c r="E439" s="164"/>
      <c r="F439" s="164"/>
      <c r="G439" s="163"/>
      <c r="H439" s="163"/>
      <c r="I439" s="163"/>
      <c r="J439" s="163"/>
      <c r="K439" s="164"/>
      <c r="L439" s="164"/>
      <c r="M439" s="163"/>
      <c r="N439" s="163"/>
      <c r="O439" s="163"/>
    </row>
    <row r="440" spans="1:15">
      <c r="A440" s="163"/>
      <c r="B440" s="163"/>
      <c r="C440" s="214" t="s">
        <v>3440</v>
      </c>
      <c r="D440" s="159" t="s">
        <v>11660</v>
      </c>
      <c r="E440" s="164"/>
      <c r="F440" s="164"/>
      <c r="G440" s="163"/>
      <c r="H440" s="163"/>
      <c r="I440" s="163"/>
      <c r="J440" s="163"/>
      <c r="K440" s="164"/>
      <c r="L440" s="164"/>
      <c r="M440" s="163"/>
      <c r="N440" s="163"/>
      <c r="O440" s="163"/>
    </row>
    <row r="441" spans="1:15">
      <c r="A441" s="163"/>
      <c r="B441" s="163"/>
      <c r="C441" s="214" t="s">
        <v>3440</v>
      </c>
      <c r="D441" s="159" t="s">
        <v>11661</v>
      </c>
      <c r="E441" s="164"/>
      <c r="F441" s="164"/>
      <c r="G441" s="163"/>
      <c r="H441" s="163"/>
      <c r="I441" s="163"/>
      <c r="J441" s="163"/>
      <c r="K441" s="164"/>
      <c r="L441" s="164"/>
      <c r="M441" s="163"/>
      <c r="N441" s="163"/>
      <c r="O441" s="163"/>
    </row>
    <row r="442" spans="1:15">
      <c r="A442" s="163"/>
      <c r="B442" s="163"/>
      <c r="C442" s="214" t="s">
        <v>3440</v>
      </c>
      <c r="D442" s="159" t="s">
        <v>11662</v>
      </c>
      <c r="E442" s="164"/>
      <c r="F442" s="164"/>
      <c r="G442" s="163"/>
      <c r="H442" s="163"/>
      <c r="I442" s="163"/>
      <c r="J442" s="163"/>
      <c r="K442" s="164"/>
      <c r="L442" s="164"/>
      <c r="M442" s="163"/>
      <c r="N442" s="163"/>
      <c r="O442" s="163"/>
    </row>
    <row r="443" spans="1:15">
      <c r="A443" s="163"/>
      <c r="B443" s="163"/>
      <c r="C443" s="214" t="s">
        <v>3440</v>
      </c>
      <c r="D443" s="159" t="s">
        <v>11663</v>
      </c>
      <c r="E443" s="164"/>
      <c r="F443" s="164"/>
      <c r="G443" s="163"/>
      <c r="H443" s="163"/>
      <c r="I443" s="163"/>
      <c r="J443" s="163"/>
      <c r="K443" s="164"/>
      <c r="L443" s="164"/>
      <c r="M443" s="163"/>
      <c r="N443" s="163"/>
      <c r="O443" s="163"/>
    </row>
    <row r="444" spans="1:15">
      <c r="A444" s="163"/>
      <c r="B444" s="163"/>
      <c r="C444" s="214" t="s">
        <v>3440</v>
      </c>
      <c r="D444" s="159" t="s">
        <v>11664</v>
      </c>
      <c r="E444" s="164"/>
      <c r="F444" s="164"/>
      <c r="G444" s="163"/>
      <c r="H444" s="163"/>
      <c r="I444" s="163"/>
      <c r="J444" s="163"/>
      <c r="K444" s="164"/>
      <c r="L444" s="164"/>
      <c r="M444" s="163"/>
      <c r="N444" s="163"/>
      <c r="O444" s="163"/>
    </row>
    <row r="445" spans="1:15">
      <c r="A445" s="163"/>
      <c r="B445" s="163"/>
      <c r="C445" s="214" t="s">
        <v>3440</v>
      </c>
      <c r="D445" s="159" t="s">
        <v>11665</v>
      </c>
      <c r="E445" s="164"/>
      <c r="F445" s="164"/>
      <c r="G445" s="163"/>
      <c r="H445" s="163"/>
      <c r="I445" s="163"/>
      <c r="J445" s="163"/>
      <c r="K445" s="164"/>
      <c r="L445" s="164"/>
      <c r="M445" s="163"/>
      <c r="N445" s="163"/>
      <c r="O445" s="163"/>
    </row>
    <row r="446" spans="1:15">
      <c r="A446" s="163"/>
      <c r="B446" s="163"/>
      <c r="C446" s="214" t="s">
        <v>3440</v>
      </c>
      <c r="D446" s="159" t="s">
        <v>11666</v>
      </c>
      <c r="E446" s="164"/>
      <c r="F446" s="164"/>
      <c r="G446" s="163"/>
      <c r="H446" s="163"/>
      <c r="I446" s="163"/>
      <c r="J446" s="163"/>
      <c r="K446" s="164"/>
      <c r="L446" s="164"/>
      <c r="M446" s="163"/>
      <c r="N446" s="163"/>
      <c r="O446" s="163"/>
    </row>
    <row r="447" spans="1:15">
      <c r="A447" s="163"/>
      <c r="B447" s="163"/>
      <c r="C447" s="214" t="s">
        <v>3440</v>
      </c>
      <c r="D447" s="159" t="s">
        <v>11667</v>
      </c>
      <c r="E447" s="164"/>
      <c r="F447" s="164"/>
      <c r="G447" s="163"/>
      <c r="H447" s="163"/>
      <c r="I447" s="163"/>
      <c r="J447" s="163"/>
      <c r="K447" s="164"/>
      <c r="L447" s="164"/>
      <c r="M447" s="163"/>
      <c r="N447" s="163"/>
      <c r="O447" s="163"/>
    </row>
    <row r="448" spans="1:15">
      <c r="A448" s="163"/>
      <c r="B448" s="163"/>
      <c r="C448" s="214" t="s">
        <v>3440</v>
      </c>
      <c r="D448" s="159" t="s">
        <v>11668</v>
      </c>
      <c r="E448" s="164"/>
      <c r="F448" s="164"/>
      <c r="G448" s="163"/>
      <c r="H448" s="163"/>
      <c r="I448" s="163"/>
      <c r="J448" s="163"/>
      <c r="K448" s="164"/>
      <c r="L448" s="164"/>
      <c r="M448" s="163"/>
      <c r="N448" s="163"/>
      <c r="O448" s="163"/>
    </row>
    <row r="449" spans="1:15">
      <c r="A449" s="163"/>
      <c r="B449" s="163"/>
      <c r="C449" s="214" t="s">
        <v>3440</v>
      </c>
      <c r="D449" s="159" t="s">
        <v>11669</v>
      </c>
      <c r="E449" s="164"/>
      <c r="F449" s="164"/>
      <c r="G449" s="163"/>
      <c r="H449" s="163"/>
      <c r="I449" s="163"/>
      <c r="J449" s="163"/>
      <c r="K449" s="164"/>
      <c r="L449" s="164"/>
      <c r="M449" s="163"/>
      <c r="N449" s="163"/>
      <c r="O449" s="163"/>
    </row>
    <row r="450" spans="1:15">
      <c r="A450" s="163"/>
      <c r="B450" s="163"/>
      <c r="C450" s="214" t="s">
        <v>3440</v>
      </c>
      <c r="D450" s="159"/>
      <c r="E450" s="164"/>
      <c r="F450" s="164"/>
      <c r="G450" s="163"/>
      <c r="H450" s="163"/>
      <c r="I450" s="163"/>
      <c r="J450" s="163"/>
      <c r="K450" s="164"/>
      <c r="L450" s="164"/>
      <c r="M450" s="163"/>
      <c r="N450" s="163"/>
      <c r="O450" s="163"/>
    </row>
    <row r="451" spans="1:15">
      <c r="A451" s="163"/>
      <c r="B451" s="163"/>
      <c r="C451" s="214" t="s">
        <v>3440</v>
      </c>
      <c r="D451" s="159"/>
      <c r="E451" s="164"/>
      <c r="F451" s="164"/>
      <c r="G451" s="163"/>
      <c r="H451" s="163"/>
      <c r="I451" s="163"/>
      <c r="J451" s="163"/>
      <c r="K451" s="164"/>
      <c r="L451" s="164"/>
      <c r="M451" s="163"/>
      <c r="N451" s="163"/>
      <c r="O451" s="163"/>
    </row>
    <row r="452" spans="1:15">
      <c r="A452" s="163"/>
      <c r="B452" s="163"/>
      <c r="C452" s="214" t="s">
        <v>3440</v>
      </c>
      <c r="D452" s="159"/>
      <c r="E452" s="164"/>
      <c r="F452" s="164"/>
      <c r="G452" s="163"/>
      <c r="H452" s="163"/>
      <c r="I452" s="163"/>
      <c r="J452" s="163"/>
      <c r="K452" s="164"/>
      <c r="L452" s="164"/>
      <c r="M452" s="163"/>
      <c r="N452" s="163"/>
      <c r="O452" s="163"/>
    </row>
    <row r="453" spans="1:15">
      <c r="A453" s="163"/>
      <c r="B453" s="163"/>
      <c r="C453" s="214" t="s">
        <v>3440</v>
      </c>
      <c r="D453" s="159"/>
      <c r="E453" s="164"/>
      <c r="F453" s="164"/>
      <c r="G453" s="163"/>
      <c r="H453" s="163"/>
      <c r="I453" s="163"/>
      <c r="J453" s="163"/>
      <c r="K453" s="164"/>
      <c r="L453" s="164"/>
      <c r="M453" s="163"/>
      <c r="N453" s="163"/>
      <c r="O453" s="163"/>
    </row>
    <row r="454" spans="1:15">
      <c r="A454" s="163"/>
      <c r="B454" s="163"/>
      <c r="C454" s="214" t="s">
        <v>3440</v>
      </c>
      <c r="D454" s="159"/>
      <c r="E454" s="164"/>
      <c r="F454" s="164"/>
      <c r="G454" s="163"/>
      <c r="H454" s="163"/>
      <c r="I454" s="163"/>
      <c r="J454" s="163"/>
      <c r="K454" s="164"/>
      <c r="L454" s="164"/>
      <c r="M454" s="163"/>
      <c r="N454" s="163"/>
      <c r="O454" s="163"/>
    </row>
    <row r="455" spans="1:15">
      <c r="A455" s="163"/>
      <c r="B455" s="163"/>
      <c r="C455" s="214" t="s">
        <v>3440</v>
      </c>
      <c r="D455" s="159"/>
      <c r="E455" s="164"/>
      <c r="F455" s="164"/>
      <c r="G455" s="163"/>
      <c r="H455" s="163"/>
      <c r="I455" s="163"/>
      <c r="J455" s="163"/>
      <c r="K455" s="164"/>
      <c r="L455" s="164"/>
      <c r="M455" s="163"/>
      <c r="N455" s="163"/>
      <c r="O455" s="163"/>
    </row>
    <row r="456" spans="1:15">
      <c r="A456" s="163"/>
      <c r="B456" s="163"/>
      <c r="C456" s="214" t="s">
        <v>3440</v>
      </c>
      <c r="D456" s="159"/>
      <c r="E456" s="164"/>
      <c r="F456" s="164"/>
      <c r="G456" s="163"/>
      <c r="H456" s="163"/>
      <c r="I456" s="163"/>
      <c r="J456" s="163"/>
      <c r="K456" s="164"/>
      <c r="L456" s="164"/>
      <c r="M456" s="163"/>
      <c r="N456" s="163"/>
      <c r="O456" s="163"/>
    </row>
    <row r="457" spans="1:15">
      <c r="A457" s="163"/>
      <c r="B457" s="163"/>
      <c r="C457" s="214" t="s">
        <v>3440</v>
      </c>
      <c r="D457" s="159"/>
      <c r="E457" s="164"/>
      <c r="F457" s="164"/>
      <c r="G457" s="163"/>
      <c r="H457" s="163"/>
      <c r="I457" s="163"/>
      <c r="J457" s="163"/>
      <c r="K457" s="164"/>
      <c r="L457" s="164"/>
      <c r="M457" s="163"/>
      <c r="N457" s="163"/>
      <c r="O457" s="163"/>
    </row>
    <row r="458" spans="1:15">
      <c r="A458" s="163"/>
      <c r="B458" s="163"/>
      <c r="C458" s="214" t="s">
        <v>3440</v>
      </c>
      <c r="D458" s="159"/>
      <c r="E458" s="164"/>
      <c r="F458" s="164"/>
      <c r="G458" s="163"/>
      <c r="H458" s="163"/>
      <c r="I458" s="163"/>
      <c r="J458" s="163"/>
      <c r="K458" s="164"/>
      <c r="L458" s="164"/>
      <c r="M458" s="163"/>
      <c r="N458" s="163"/>
      <c r="O458" s="163"/>
    </row>
    <row r="459" spans="1:15">
      <c r="A459" s="163"/>
      <c r="B459" s="163"/>
      <c r="C459" s="214" t="s">
        <v>3440</v>
      </c>
      <c r="D459" s="159"/>
      <c r="E459" s="164"/>
      <c r="F459" s="164"/>
      <c r="G459" s="163"/>
      <c r="H459" s="163"/>
      <c r="I459" s="163"/>
      <c r="J459" s="163"/>
      <c r="K459" s="164"/>
      <c r="L459" s="164"/>
      <c r="M459" s="163"/>
      <c r="N459" s="163"/>
      <c r="O459" s="163"/>
    </row>
    <row r="460" spans="1:15">
      <c r="A460" s="163"/>
      <c r="B460" s="163"/>
      <c r="C460" s="214" t="s">
        <v>3440</v>
      </c>
      <c r="D460" s="159"/>
      <c r="E460" s="164"/>
      <c r="F460" s="164"/>
      <c r="G460" s="163"/>
      <c r="H460" s="163"/>
      <c r="I460" s="163"/>
      <c r="J460" s="163"/>
      <c r="K460" s="164"/>
      <c r="L460" s="164"/>
      <c r="M460" s="163"/>
      <c r="N460" s="163"/>
      <c r="O460" s="163"/>
    </row>
    <row r="461" spans="1:15">
      <c r="A461" s="163"/>
      <c r="B461" s="163"/>
      <c r="C461" s="214" t="s">
        <v>3440</v>
      </c>
      <c r="D461" s="159"/>
      <c r="E461" s="164"/>
      <c r="F461" s="164"/>
      <c r="G461" s="163"/>
      <c r="H461" s="163"/>
      <c r="I461" s="163"/>
      <c r="J461" s="163"/>
      <c r="K461" s="164"/>
      <c r="L461" s="164"/>
      <c r="M461" s="163"/>
      <c r="N461" s="163"/>
      <c r="O461" s="163"/>
    </row>
    <row r="462" spans="1:15">
      <c r="A462" s="163"/>
      <c r="B462" s="163"/>
      <c r="C462" s="214" t="s">
        <v>3440</v>
      </c>
      <c r="D462" s="159"/>
      <c r="E462" s="164"/>
      <c r="F462" s="164"/>
      <c r="G462" s="163"/>
      <c r="H462" s="163"/>
      <c r="I462" s="163"/>
      <c r="J462" s="163"/>
      <c r="K462" s="164"/>
      <c r="L462" s="164"/>
      <c r="M462" s="163"/>
      <c r="N462" s="163"/>
      <c r="O462" s="163"/>
    </row>
    <row r="463" spans="1:15">
      <c r="A463" s="163"/>
      <c r="B463" s="163"/>
      <c r="C463" s="214" t="s">
        <v>3440</v>
      </c>
      <c r="D463" s="159"/>
      <c r="E463" s="164"/>
      <c r="F463" s="164"/>
      <c r="G463" s="163"/>
      <c r="H463" s="163"/>
      <c r="I463" s="163"/>
      <c r="J463" s="163"/>
      <c r="K463" s="164"/>
      <c r="L463" s="164"/>
      <c r="M463" s="163"/>
      <c r="N463" s="163"/>
      <c r="O463" s="163"/>
    </row>
    <row r="464" spans="1:15">
      <c r="A464" s="163"/>
      <c r="B464" s="163"/>
      <c r="C464" s="214" t="s">
        <v>3440</v>
      </c>
      <c r="D464" s="159"/>
      <c r="E464" s="164"/>
      <c r="F464" s="164"/>
      <c r="G464" s="163"/>
      <c r="H464" s="163"/>
      <c r="I464" s="163"/>
      <c r="J464" s="163"/>
      <c r="K464" s="164"/>
      <c r="L464" s="164"/>
      <c r="M464" s="163"/>
      <c r="N464" s="163"/>
      <c r="O464" s="163"/>
    </row>
    <row r="465" spans="1:15">
      <c r="A465" s="163"/>
      <c r="B465" s="163"/>
      <c r="C465" s="214" t="s">
        <v>3440</v>
      </c>
      <c r="D465" s="159"/>
      <c r="E465" s="164"/>
      <c r="F465" s="164"/>
      <c r="G465" s="163"/>
      <c r="H465" s="163"/>
      <c r="I465" s="163"/>
      <c r="J465" s="163"/>
      <c r="K465" s="164"/>
      <c r="L465" s="164"/>
      <c r="M465" s="163"/>
      <c r="N465" s="163"/>
      <c r="O465" s="163"/>
    </row>
    <row r="466" spans="1:15">
      <c r="A466" s="163"/>
      <c r="B466" s="163"/>
      <c r="C466" s="214" t="s">
        <v>3440</v>
      </c>
      <c r="D466" s="159"/>
      <c r="E466" s="164"/>
      <c r="F466" s="164"/>
      <c r="G466" s="163"/>
      <c r="H466" s="163"/>
      <c r="I466" s="163"/>
      <c r="J466" s="163"/>
      <c r="K466" s="164"/>
      <c r="L466" s="164"/>
      <c r="M466" s="163"/>
      <c r="N466" s="163"/>
      <c r="O466" s="163"/>
    </row>
    <row r="467" spans="1:15">
      <c r="A467" s="163"/>
      <c r="B467" s="163"/>
      <c r="C467" s="214" t="s">
        <v>3440</v>
      </c>
      <c r="D467" s="159"/>
      <c r="E467" s="164"/>
      <c r="F467" s="164"/>
      <c r="G467" s="163"/>
      <c r="H467" s="163"/>
      <c r="I467" s="163"/>
      <c r="J467" s="163"/>
      <c r="K467" s="164"/>
      <c r="L467" s="164"/>
      <c r="M467" s="163"/>
      <c r="N467" s="163"/>
      <c r="O467" s="163"/>
    </row>
    <row r="468" spans="1:15">
      <c r="A468" s="163"/>
      <c r="B468" s="163"/>
      <c r="C468" s="214" t="s">
        <v>3440</v>
      </c>
      <c r="D468" s="159"/>
      <c r="E468" s="164"/>
      <c r="F468" s="164"/>
      <c r="G468" s="163"/>
      <c r="H468" s="163"/>
      <c r="I468" s="163"/>
      <c r="J468" s="163"/>
      <c r="K468" s="164"/>
      <c r="L468" s="164"/>
      <c r="M468" s="163"/>
      <c r="N468" s="163"/>
      <c r="O468" s="163"/>
    </row>
    <row r="469" spans="1:15">
      <c r="A469" s="163"/>
      <c r="B469" s="163"/>
      <c r="C469" s="214" t="s">
        <v>3440</v>
      </c>
      <c r="D469" s="159"/>
      <c r="E469" s="164"/>
      <c r="F469" s="164"/>
      <c r="G469" s="163"/>
      <c r="H469" s="163"/>
      <c r="I469" s="163"/>
      <c r="J469" s="163"/>
      <c r="K469" s="164"/>
      <c r="L469" s="164"/>
      <c r="M469" s="163"/>
      <c r="N469" s="163"/>
      <c r="O469" s="163"/>
    </row>
    <row r="470" spans="1:15">
      <c r="A470" s="163"/>
      <c r="B470" s="163"/>
      <c r="C470" s="214" t="s">
        <v>3440</v>
      </c>
      <c r="D470" s="159"/>
      <c r="E470" s="164"/>
      <c r="F470" s="164"/>
      <c r="G470" s="163"/>
      <c r="H470" s="163"/>
      <c r="I470" s="163"/>
      <c r="J470" s="163"/>
      <c r="K470" s="164"/>
      <c r="L470" s="164"/>
      <c r="M470" s="163"/>
      <c r="N470" s="163"/>
      <c r="O470" s="163"/>
    </row>
    <row r="471" spans="1:15">
      <c r="A471" s="163"/>
      <c r="B471" s="163"/>
      <c r="C471" s="214" t="s">
        <v>3440</v>
      </c>
      <c r="D471" s="159"/>
      <c r="E471" s="164"/>
      <c r="F471" s="164"/>
      <c r="G471" s="163"/>
      <c r="H471" s="163"/>
      <c r="I471" s="163"/>
      <c r="J471" s="163"/>
      <c r="K471" s="164"/>
      <c r="L471" s="164"/>
      <c r="M471" s="163"/>
      <c r="N471" s="163"/>
      <c r="O471" s="163"/>
    </row>
    <row r="472" spans="1:15">
      <c r="A472" s="163"/>
      <c r="B472" s="163"/>
      <c r="C472" s="214" t="s">
        <v>3440</v>
      </c>
      <c r="D472" s="159"/>
      <c r="E472" s="164"/>
      <c r="F472" s="164"/>
      <c r="G472" s="163"/>
      <c r="H472" s="163"/>
      <c r="I472" s="163"/>
      <c r="J472" s="163"/>
      <c r="K472" s="164"/>
      <c r="L472" s="164"/>
      <c r="M472" s="163"/>
      <c r="N472" s="163"/>
      <c r="O472" s="163"/>
    </row>
    <row r="473" spans="1:15">
      <c r="A473" s="163"/>
      <c r="B473" s="163"/>
      <c r="C473" s="214" t="s">
        <v>3440</v>
      </c>
      <c r="D473" s="159"/>
      <c r="E473" s="164"/>
      <c r="F473" s="164"/>
      <c r="G473" s="163"/>
      <c r="H473" s="163"/>
      <c r="I473" s="163"/>
      <c r="J473" s="163"/>
      <c r="K473" s="164"/>
      <c r="L473" s="164"/>
      <c r="M473" s="163"/>
      <c r="N473" s="163"/>
      <c r="O473" s="163"/>
    </row>
    <row r="474" spans="1:15">
      <c r="A474" s="163"/>
      <c r="B474" s="163"/>
      <c r="C474" s="214" t="s">
        <v>3440</v>
      </c>
      <c r="D474" s="159"/>
      <c r="E474" s="164"/>
      <c r="F474" s="164"/>
      <c r="G474" s="163"/>
      <c r="H474" s="163"/>
      <c r="I474" s="163"/>
      <c r="J474" s="163"/>
      <c r="K474" s="164"/>
      <c r="L474" s="164"/>
      <c r="M474" s="163"/>
      <c r="N474" s="163"/>
      <c r="O474" s="163"/>
    </row>
    <row r="475" spans="1:15">
      <c r="A475" s="163"/>
      <c r="B475" s="163"/>
      <c r="C475" s="214" t="s">
        <v>3440</v>
      </c>
      <c r="D475" s="159"/>
      <c r="E475" s="164"/>
      <c r="F475" s="164"/>
      <c r="G475" s="163"/>
      <c r="H475" s="163"/>
      <c r="I475" s="163"/>
      <c r="J475" s="163"/>
      <c r="K475" s="164"/>
      <c r="L475" s="164"/>
      <c r="M475" s="163"/>
      <c r="N475" s="163"/>
      <c r="O475" s="163"/>
    </row>
    <row r="476" spans="1:15">
      <c r="A476" s="163"/>
      <c r="B476" s="163"/>
      <c r="C476" s="214" t="s">
        <v>3440</v>
      </c>
      <c r="D476" s="159"/>
      <c r="E476" s="164"/>
      <c r="F476" s="164"/>
      <c r="G476" s="163"/>
      <c r="H476" s="163"/>
      <c r="I476" s="163"/>
      <c r="J476" s="163"/>
      <c r="K476" s="164"/>
      <c r="L476" s="164"/>
      <c r="M476" s="163"/>
      <c r="N476" s="163"/>
      <c r="O476" s="163"/>
    </row>
    <row r="477" spans="1:15">
      <c r="A477" s="163"/>
      <c r="B477" s="163"/>
      <c r="C477" s="214" t="s">
        <v>3440</v>
      </c>
      <c r="D477" s="159"/>
      <c r="E477" s="164"/>
      <c r="F477" s="164"/>
      <c r="G477" s="163"/>
      <c r="H477" s="163"/>
      <c r="I477" s="163"/>
      <c r="J477" s="163"/>
      <c r="K477" s="164"/>
      <c r="L477" s="164"/>
      <c r="M477" s="163"/>
      <c r="N477" s="163"/>
      <c r="O477" s="163"/>
    </row>
    <row r="478" spans="1:15">
      <c r="A478" s="163"/>
      <c r="B478" s="163"/>
      <c r="C478" s="214" t="s">
        <v>3440</v>
      </c>
      <c r="D478" s="159"/>
      <c r="E478" s="164"/>
      <c r="F478" s="164"/>
      <c r="G478" s="163"/>
      <c r="H478" s="163"/>
      <c r="I478" s="163"/>
      <c r="J478" s="163"/>
      <c r="K478" s="164"/>
      <c r="L478" s="164"/>
      <c r="M478" s="163"/>
      <c r="N478" s="163"/>
      <c r="O478" s="163"/>
    </row>
    <row r="479" spans="1:15">
      <c r="A479" s="163"/>
      <c r="B479" s="163"/>
      <c r="C479" s="214" t="s">
        <v>3440</v>
      </c>
      <c r="D479" s="159"/>
      <c r="E479" s="164"/>
      <c r="F479" s="164"/>
      <c r="G479" s="163"/>
      <c r="H479" s="163"/>
      <c r="I479" s="163"/>
      <c r="J479" s="163"/>
      <c r="K479" s="164"/>
      <c r="L479" s="164"/>
      <c r="M479" s="163"/>
      <c r="N479" s="163"/>
      <c r="O479" s="163"/>
    </row>
    <row r="480" spans="1:15">
      <c r="A480" s="163"/>
      <c r="B480" s="163"/>
      <c r="C480" s="214" t="s">
        <v>3440</v>
      </c>
      <c r="D480" s="159"/>
      <c r="E480" s="164"/>
      <c r="F480" s="164"/>
      <c r="G480" s="163"/>
      <c r="H480" s="163"/>
      <c r="I480" s="163"/>
      <c r="J480" s="163"/>
      <c r="K480" s="164"/>
      <c r="L480" s="164"/>
      <c r="M480" s="163"/>
      <c r="N480" s="163"/>
      <c r="O480" s="163"/>
    </row>
    <row r="481" spans="1:15">
      <c r="A481" s="163"/>
      <c r="B481" s="163"/>
      <c r="C481" s="214" t="s">
        <v>3440</v>
      </c>
      <c r="D481" s="159"/>
      <c r="E481" s="164"/>
      <c r="F481" s="164"/>
      <c r="G481" s="163"/>
      <c r="H481" s="163"/>
      <c r="I481" s="163"/>
      <c r="J481" s="163"/>
      <c r="K481" s="164"/>
      <c r="L481" s="164"/>
      <c r="M481" s="163"/>
      <c r="N481" s="163"/>
      <c r="O481" s="163"/>
    </row>
    <row r="482" spans="1:15">
      <c r="A482" s="163"/>
      <c r="B482" s="163"/>
      <c r="C482" s="214" t="s">
        <v>3440</v>
      </c>
      <c r="D482" s="159"/>
      <c r="E482" s="164"/>
      <c r="F482" s="164"/>
      <c r="G482" s="163"/>
      <c r="H482" s="163"/>
      <c r="I482" s="163"/>
      <c r="J482" s="163"/>
      <c r="K482" s="164"/>
      <c r="L482" s="164"/>
      <c r="M482" s="163"/>
      <c r="N482" s="163"/>
      <c r="O482" s="163"/>
    </row>
    <row r="483" spans="1:15">
      <c r="A483" s="163"/>
      <c r="B483" s="163"/>
      <c r="C483" s="214" t="s">
        <v>3440</v>
      </c>
      <c r="D483" s="159"/>
      <c r="E483" s="164"/>
      <c r="F483" s="164"/>
      <c r="G483" s="163"/>
      <c r="H483" s="163"/>
      <c r="I483" s="163"/>
      <c r="J483" s="163"/>
      <c r="K483" s="164"/>
      <c r="L483" s="164"/>
      <c r="M483" s="163"/>
      <c r="N483" s="163"/>
      <c r="O483" s="163"/>
    </row>
    <row r="484" spans="1:15">
      <c r="A484" s="163"/>
      <c r="B484" s="163"/>
      <c r="C484" s="214" t="s">
        <v>3440</v>
      </c>
      <c r="D484" s="159"/>
      <c r="E484" s="164"/>
      <c r="F484" s="164"/>
      <c r="G484" s="163"/>
      <c r="H484" s="163"/>
      <c r="I484" s="163"/>
      <c r="J484" s="163"/>
      <c r="K484" s="164"/>
      <c r="L484" s="164"/>
      <c r="M484" s="163"/>
      <c r="N484" s="163"/>
      <c r="O484" s="163"/>
    </row>
    <row r="485" spans="1:15">
      <c r="A485" s="163"/>
      <c r="B485" s="163"/>
      <c r="C485" s="214" t="s">
        <v>3440</v>
      </c>
      <c r="D485" s="159"/>
      <c r="E485" s="164"/>
      <c r="F485" s="164"/>
      <c r="G485" s="163"/>
      <c r="H485" s="163"/>
      <c r="I485" s="163"/>
      <c r="J485" s="163"/>
      <c r="K485" s="164"/>
      <c r="L485" s="164"/>
      <c r="M485" s="163"/>
      <c r="N485" s="163"/>
      <c r="O485" s="163"/>
    </row>
    <row r="486" spans="1:15">
      <c r="A486" s="163"/>
      <c r="B486" s="163"/>
      <c r="C486" s="214" t="s">
        <v>3440</v>
      </c>
      <c r="D486" s="159"/>
      <c r="E486" s="164"/>
      <c r="F486" s="164"/>
      <c r="G486" s="163"/>
      <c r="H486" s="163"/>
      <c r="I486" s="163"/>
      <c r="J486" s="163"/>
      <c r="K486" s="164"/>
      <c r="L486" s="164"/>
      <c r="M486" s="163"/>
      <c r="N486" s="163"/>
      <c r="O486" s="163"/>
    </row>
    <row r="487" spans="1:15">
      <c r="A487" s="163"/>
      <c r="B487" s="163"/>
      <c r="C487" s="214" t="s">
        <v>3440</v>
      </c>
      <c r="D487" s="159"/>
      <c r="E487" s="164"/>
      <c r="F487" s="164"/>
      <c r="G487" s="163"/>
      <c r="H487" s="163"/>
      <c r="I487" s="163"/>
      <c r="J487" s="163"/>
      <c r="K487" s="164"/>
      <c r="L487" s="164"/>
      <c r="M487" s="163"/>
      <c r="N487" s="163"/>
      <c r="O487" s="163"/>
    </row>
    <row r="488" spans="1:15">
      <c r="A488" s="163"/>
      <c r="B488" s="163"/>
      <c r="C488" s="214" t="s">
        <v>3440</v>
      </c>
      <c r="D488" s="159"/>
      <c r="E488" s="164"/>
      <c r="F488" s="164"/>
      <c r="G488" s="163"/>
      <c r="H488" s="163"/>
      <c r="I488" s="163"/>
      <c r="J488" s="163"/>
      <c r="K488" s="164"/>
      <c r="L488" s="164"/>
      <c r="M488" s="163"/>
      <c r="N488" s="163"/>
      <c r="O488" s="163"/>
    </row>
    <row r="489" spans="1:15">
      <c r="A489" s="163"/>
      <c r="B489" s="163"/>
      <c r="C489" s="214" t="s">
        <v>3440</v>
      </c>
      <c r="D489" s="159"/>
      <c r="E489" s="164"/>
      <c r="F489" s="164"/>
      <c r="G489" s="163"/>
      <c r="H489" s="163"/>
      <c r="I489" s="163"/>
      <c r="J489" s="163"/>
      <c r="K489" s="164"/>
      <c r="L489" s="164"/>
      <c r="M489" s="163"/>
      <c r="N489" s="163"/>
      <c r="O489" s="163"/>
    </row>
    <row r="490" spans="1:15">
      <c r="A490" s="163"/>
      <c r="B490" s="163"/>
      <c r="C490" s="214" t="s">
        <v>3440</v>
      </c>
      <c r="D490" s="159"/>
      <c r="E490" s="164"/>
      <c r="F490" s="164"/>
      <c r="G490" s="163"/>
      <c r="H490" s="163"/>
      <c r="I490" s="163"/>
      <c r="J490" s="163"/>
      <c r="K490" s="164"/>
      <c r="L490" s="164"/>
      <c r="M490" s="163"/>
      <c r="N490" s="163"/>
      <c r="O490" s="163"/>
    </row>
    <row r="491" spans="1:15">
      <c r="A491" s="163"/>
      <c r="B491" s="163"/>
      <c r="C491" s="214" t="s">
        <v>3440</v>
      </c>
      <c r="D491" s="159"/>
      <c r="E491" s="164"/>
      <c r="F491" s="164"/>
      <c r="G491" s="163"/>
      <c r="H491" s="163"/>
      <c r="I491" s="163"/>
      <c r="J491" s="163"/>
      <c r="K491" s="164"/>
      <c r="L491" s="164"/>
      <c r="M491" s="163"/>
      <c r="N491" s="163"/>
      <c r="O491" s="163"/>
    </row>
    <row r="492" spans="1:15">
      <c r="A492" s="163"/>
      <c r="B492" s="163"/>
      <c r="C492" s="214" t="s">
        <v>3440</v>
      </c>
      <c r="D492" s="159"/>
      <c r="E492" s="164"/>
      <c r="F492" s="164"/>
      <c r="G492" s="163"/>
      <c r="H492" s="163"/>
      <c r="I492" s="163"/>
      <c r="J492" s="163"/>
      <c r="K492" s="164"/>
      <c r="L492" s="164"/>
      <c r="M492" s="163"/>
      <c r="N492" s="163"/>
      <c r="O492" s="163"/>
    </row>
    <row r="493" spans="1:15">
      <c r="A493" s="163"/>
      <c r="B493" s="163"/>
      <c r="C493" s="214" t="s">
        <v>3440</v>
      </c>
      <c r="D493" s="159"/>
      <c r="E493" s="164"/>
      <c r="F493" s="164"/>
      <c r="G493" s="163"/>
      <c r="H493" s="163"/>
      <c r="I493" s="163"/>
      <c r="J493" s="163"/>
      <c r="K493" s="164"/>
      <c r="L493" s="164"/>
      <c r="M493" s="163"/>
      <c r="N493" s="163"/>
      <c r="O493" s="163"/>
    </row>
    <row r="494" spans="1:15">
      <c r="A494" s="163"/>
      <c r="B494" s="163"/>
      <c r="C494" s="214" t="s">
        <v>3440</v>
      </c>
      <c r="D494" s="159"/>
      <c r="E494" s="164"/>
      <c r="F494" s="164"/>
      <c r="G494" s="163"/>
      <c r="H494" s="163"/>
      <c r="I494" s="163"/>
      <c r="J494" s="163"/>
      <c r="K494" s="164"/>
      <c r="L494" s="164"/>
      <c r="M494" s="163"/>
      <c r="N494" s="163"/>
      <c r="O494" s="163"/>
    </row>
    <row r="495" spans="1:15">
      <c r="A495" s="163"/>
      <c r="B495" s="163"/>
      <c r="C495" s="214" t="s">
        <v>3440</v>
      </c>
      <c r="D495" s="159"/>
      <c r="E495" s="164"/>
      <c r="F495" s="164"/>
      <c r="G495" s="163"/>
      <c r="H495" s="163"/>
      <c r="I495" s="163"/>
      <c r="J495" s="163"/>
      <c r="K495" s="164"/>
      <c r="L495" s="164"/>
      <c r="M495" s="163"/>
      <c r="N495" s="163"/>
      <c r="O495" s="163"/>
    </row>
    <row r="496" spans="1:15">
      <c r="A496" s="163"/>
      <c r="B496" s="163"/>
      <c r="C496" s="214" t="s">
        <v>3440</v>
      </c>
      <c r="D496" s="159"/>
      <c r="E496" s="164"/>
      <c r="F496" s="164"/>
      <c r="G496" s="163"/>
      <c r="H496" s="163"/>
      <c r="I496" s="163"/>
      <c r="J496" s="163"/>
      <c r="K496" s="164"/>
      <c r="L496" s="164"/>
      <c r="M496" s="163"/>
      <c r="N496" s="163"/>
      <c r="O496" s="163"/>
    </row>
    <row r="497" spans="1:15">
      <c r="A497" s="163"/>
      <c r="B497" s="163"/>
      <c r="C497" s="214" t="s">
        <v>3440</v>
      </c>
      <c r="D497" s="159"/>
      <c r="E497" s="164"/>
      <c r="F497" s="164"/>
      <c r="G497" s="163"/>
      <c r="H497" s="163"/>
      <c r="I497" s="163"/>
      <c r="J497" s="163"/>
      <c r="K497" s="164"/>
      <c r="L497" s="164"/>
      <c r="M497" s="163"/>
      <c r="N497" s="163"/>
      <c r="O497" s="163"/>
    </row>
    <row r="498" spans="1:15">
      <c r="A498" s="163"/>
      <c r="B498" s="163"/>
      <c r="C498" s="214" t="s">
        <v>3440</v>
      </c>
      <c r="D498" s="159"/>
      <c r="E498" s="164"/>
      <c r="F498" s="164"/>
      <c r="G498" s="163"/>
      <c r="H498" s="163"/>
      <c r="I498" s="163"/>
      <c r="J498" s="163"/>
      <c r="K498" s="164"/>
      <c r="L498" s="164"/>
      <c r="M498" s="163"/>
      <c r="N498" s="163"/>
      <c r="O498" s="163"/>
    </row>
    <row r="499" spans="1:15">
      <c r="A499" s="163"/>
      <c r="B499" s="163"/>
      <c r="C499" s="214" t="s">
        <v>3440</v>
      </c>
      <c r="D499" s="159"/>
      <c r="E499" s="164"/>
      <c r="F499" s="164"/>
      <c r="G499" s="163"/>
      <c r="H499" s="163"/>
      <c r="I499" s="163"/>
      <c r="J499" s="163"/>
      <c r="K499" s="164"/>
      <c r="L499" s="164"/>
      <c r="M499" s="163"/>
      <c r="N499" s="163"/>
      <c r="O499" s="163"/>
    </row>
    <row r="500" spans="1:15">
      <c r="A500" s="163"/>
      <c r="B500" s="163"/>
      <c r="C500" s="214" t="s">
        <v>3440</v>
      </c>
      <c r="D500" s="159"/>
      <c r="E500" s="164"/>
      <c r="F500" s="164"/>
      <c r="G500" s="163"/>
      <c r="H500" s="163"/>
      <c r="I500" s="163"/>
      <c r="J500" s="163"/>
      <c r="K500" s="164"/>
      <c r="L500" s="164"/>
      <c r="M500" s="163"/>
      <c r="N500" s="163"/>
      <c r="O500" s="163"/>
    </row>
    <row r="501" spans="1:15">
      <c r="A501" s="163"/>
      <c r="B501" s="163"/>
      <c r="C501" s="214" t="s">
        <v>3440</v>
      </c>
      <c r="D501" s="159"/>
      <c r="E501" s="164"/>
      <c r="F501" s="164"/>
      <c r="G501" s="163"/>
      <c r="H501" s="163"/>
      <c r="I501" s="163"/>
      <c r="J501" s="163"/>
      <c r="K501" s="164"/>
      <c r="L501" s="164"/>
      <c r="M501" s="163"/>
      <c r="N501" s="163"/>
      <c r="O501" s="163"/>
    </row>
    <row r="502" spans="1:15">
      <c r="A502" s="163"/>
      <c r="B502" s="163"/>
      <c r="C502" s="214" t="s">
        <v>3440</v>
      </c>
      <c r="D502" s="159"/>
      <c r="E502" s="164"/>
      <c r="F502" s="164"/>
      <c r="G502" s="163"/>
      <c r="H502" s="163"/>
      <c r="I502" s="163"/>
      <c r="J502" s="163"/>
      <c r="K502" s="164"/>
      <c r="L502" s="164"/>
      <c r="M502" s="163"/>
      <c r="N502" s="163"/>
      <c r="O502" s="163"/>
    </row>
    <row r="503" spans="1:15">
      <c r="A503" s="163"/>
      <c r="B503" s="163"/>
      <c r="C503" s="214" t="s">
        <v>3440</v>
      </c>
      <c r="D503" s="159"/>
      <c r="E503" s="164"/>
      <c r="F503" s="164"/>
      <c r="G503" s="163"/>
      <c r="H503" s="163"/>
      <c r="I503" s="163"/>
      <c r="J503" s="163"/>
      <c r="K503" s="164"/>
      <c r="L503" s="164"/>
      <c r="M503" s="163"/>
      <c r="N503" s="163"/>
      <c r="O503" s="163"/>
    </row>
    <row r="504" spans="1:15">
      <c r="A504" s="163"/>
      <c r="B504" s="163"/>
      <c r="C504" s="214" t="s">
        <v>3440</v>
      </c>
      <c r="D504" s="159"/>
      <c r="E504" s="164"/>
      <c r="F504" s="164"/>
      <c r="G504" s="163"/>
      <c r="H504" s="163"/>
      <c r="I504" s="163"/>
      <c r="J504" s="163"/>
      <c r="K504" s="164"/>
      <c r="L504" s="164"/>
      <c r="M504" s="163"/>
      <c r="N504" s="163"/>
      <c r="O504" s="163"/>
    </row>
    <row r="505" spans="1:15">
      <c r="A505" s="163"/>
      <c r="B505" s="163"/>
      <c r="C505" s="214" t="s">
        <v>3440</v>
      </c>
      <c r="D505" s="159"/>
      <c r="E505" s="164"/>
      <c r="F505" s="164"/>
      <c r="G505" s="163"/>
      <c r="H505" s="163"/>
      <c r="I505" s="163"/>
      <c r="J505" s="163"/>
      <c r="K505" s="164"/>
      <c r="L505" s="164"/>
      <c r="M505" s="163"/>
      <c r="N505" s="163"/>
      <c r="O505" s="163"/>
    </row>
    <row r="506" spans="1:15">
      <c r="A506" s="163"/>
      <c r="B506" s="163"/>
      <c r="C506" s="214" t="s">
        <v>3440</v>
      </c>
      <c r="D506" s="159"/>
      <c r="E506" s="164"/>
      <c r="F506" s="164"/>
      <c r="G506" s="163"/>
      <c r="H506" s="163"/>
      <c r="I506" s="163"/>
      <c r="J506" s="163"/>
      <c r="K506" s="164"/>
      <c r="L506" s="164"/>
      <c r="M506" s="163"/>
      <c r="N506" s="163"/>
      <c r="O506" s="163"/>
    </row>
    <row r="507" spans="1:15">
      <c r="A507" s="163"/>
      <c r="B507" s="163"/>
      <c r="C507" s="214" t="s">
        <v>3440</v>
      </c>
      <c r="D507" s="159"/>
      <c r="E507" s="164"/>
      <c r="F507" s="164"/>
      <c r="G507" s="163"/>
      <c r="H507" s="163"/>
      <c r="I507" s="163"/>
      <c r="J507" s="163"/>
      <c r="K507" s="164"/>
      <c r="L507" s="164"/>
      <c r="M507" s="163"/>
      <c r="N507" s="163"/>
      <c r="O507" s="163"/>
    </row>
    <row r="508" spans="1:15">
      <c r="A508" s="163"/>
      <c r="B508" s="163"/>
      <c r="C508" s="214" t="s">
        <v>3440</v>
      </c>
      <c r="D508" s="159"/>
      <c r="E508" s="164"/>
      <c r="F508" s="164"/>
      <c r="G508" s="163"/>
      <c r="H508" s="163"/>
      <c r="I508" s="163"/>
      <c r="J508" s="163"/>
      <c r="K508" s="164"/>
      <c r="L508" s="164"/>
      <c r="M508" s="163"/>
      <c r="N508" s="163"/>
      <c r="O508" s="163"/>
    </row>
    <row r="509" spans="1:15">
      <c r="A509" s="163"/>
      <c r="B509" s="163"/>
      <c r="C509" s="214" t="s">
        <v>3440</v>
      </c>
      <c r="D509" s="159"/>
      <c r="E509" s="164"/>
      <c r="F509" s="164"/>
      <c r="G509" s="163"/>
      <c r="H509" s="163"/>
      <c r="I509" s="163"/>
      <c r="J509" s="163"/>
      <c r="K509" s="164"/>
      <c r="L509" s="164"/>
      <c r="M509" s="163"/>
      <c r="N509" s="163"/>
      <c r="O509" s="163"/>
    </row>
    <row r="510" spans="1:15">
      <c r="A510" s="163"/>
      <c r="B510" s="163"/>
      <c r="C510" s="214" t="s">
        <v>3440</v>
      </c>
      <c r="D510" s="159"/>
      <c r="E510" s="164"/>
      <c r="F510" s="164"/>
      <c r="G510" s="163"/>
      <c r="H510" s="163"/>
      <c r="I510" s="163"/>
      <c r="J510" s="163"/>
      <c r="K510" s="164"/>
      <c r="L510" s="164"/>
      <c r="M510" s="163"/>
      <c r="N510" s="163"/>
      <c r="O510" s="163"/>
    </row>
    <row r="511" spans="1:15">
      <c r="A511" s="163"/>
      <c r="B511" s="163"/>
      <c r="C511" s="214" t="s">
        <v>3440</v>
      </c>
      <c r="D511" s="159"/>
      <c r="E511" s="164"/>
      <c r="F511" s="164"/>
      <c r="G511" s="163"/>
      <c r="H511" s="163"/>
      <c r="I511" s="163"/>
      <c r="J511" s="163"/>
      <c r="K511" s="164"/>
      <c r="L511" s="164"/>
      <c r="M511" s="163"/>
      <c r="N511" s="163"/>
      <c r="O511" s="163"/>
    </row>
    <row r="512" spans="1:15">
      <c r="A512" s="163"/>
      <c r="B512" s="163"/>
      <c r="C512" s="214" t="s">
        <v>3440</v>
      </c>
      <c r="D512" s="159"/>
      <c r="E512" s="164"/>
      <c r="F512" s="164"/>
      <c r="G512" s="163"/>
      <c r="H512" s="163"/>
      <c r="I512" s="163"/>
      <c r="J512" s="163"/>
      <c r="K512" s="164"/>
      <c r="L512" s="164"/>
      <c r="M512" s="163"/>
      <c r="N512" s="163"/>
      <c r="O512" s="163"/>
    </row>
    <row r="513" spans="1:15">
      <c r="A513" s="163"/>
      <c r="B513" s="163"/>
      <c r="C513" s="214" t="s">
        <v>3440</v>
      </c>
      <c r="D513" s="159"/>
      <c r="E513" s="164"/>
      <c r="F513" s="164"/>
      <c r="G513" s="163"/>
      <c r="H513" s="163"/>
      <c r="I513" s="163"/>
      <c r="J513" s="163"/>
      <c r="K513" s="164"/>
      <c r="L513" s="164"/>
      <c r="M513" s="163"/>
      <c r="N513" s="163"/>
      <c r="O513" s="163"/>
    </row>
    <row r="514" spans="1:15">
      <c r="A514" s="163"/>
      <c r="B514" s="163"/>
      <c r="C514" s="214" t="s">
        <v>3440</v>
      </c>
      <c r="D514" s="159"/>
      <c r="E514" s="164"/>
      <c r="F514" s="164"/>
      <c r="G514" s="163"/>
      <c r="H514" s="163"/>
      <c r="I514" s="163"/>
      <c r="J514" s="163"/>
      <c r="K514" s="164"/>
      <c r="L514" s="164"/>
      <c r="M514" s="163"/>
      <c r="N514" s="163"/>
      <c r="O514" s="163"/>
    </row>
    <row r="515" spans="1:15">
      <c r="A515" s="163"/>
      <c r="B515" s="163"/>
      <c r="C515" s="214" t="s">
        <v>3440</v>
      </c>
      <c r="D515" s="159"/>
      <c r="E515" s="164"/>
      <c r="F515" s="164"/>
      <c r="G515" s="163"/>
      <c r="H515" s="163"/>
      <c r="I515" s="163"/>
      <c r="J515" s="163"/>
      <c r="K515" s="164"/>
      <c r="L515" s="164"/>
      <c r="M515" s="163"/>
      <c r="N515" s="163"/>
      <c r="O515" s="163"/>
    </row>
    <row r="516" spans="1:15">
      <c r="A516" s="163"/>
      <c r="B516" s="163"/>
      <c r="C516" s="214" t="s">
        <v>3440</v>
      </c>
      <c r="D516" s="159"/>
      <c r="E516" s="164"/>
      <c r="F516" s="164"/>
      <c r="G516" s="163"/>
      <c r="H516" s="163"/>
      <c r="I516" s="163"/>
      <c r="J516" s="163"/>
      <c r="K516" s="164"/>
      <c r="L516" s="164"/>
      <c r="M516" s="163"/>
      <c r="N516" s="163"/>
      <c r="O516" s="163"/>
    </row>
    <row r="517" spans="1:15">
      <c r="A517" s="163"/>
      <c r="B517" s="163"/>
      <c r="C517" s="214" t="s">
        <v>3440</v>
      </c>
      <c r="D517" s="159"/>
      <c r="E517" s="164"/>
      <c r="F517" s="164"/>
      <c r="G517" s="163"/>
      <c r="H517" s="163"/>
      <c r="I517" s="163"/>
      <c r="J517" s="163"/>
      <c r="K517" s="164"/>
      <c r="L517" s="164"/>
      <c r="M517" s="163"/>
      <c r="N517" s="163"/>
      <c r="O517" s="163"/>
    </row>
    <row r="518" spans="1:15">
      <c r="A518" s="163"/>
      <c r="B518" s="163"/>
      <c r="C518" s="214" t="s">
        <v>3440</v>
      </c>
      <c r="D518" s="159"/>
      <c r="E518" s="164"/>
      <c r="F518" s="164"/>
      <c r="G518" s="163"/>
      <c r="H518" s="163"/>
      <c r="I518" s="163"/>
      <c r="J518" s="163"/>
      <c r="K518" s="164"/>
      <c r="L518" s="164"/>
      <c r="M518" s="163"/>
      <c r="N518" s="163"/>
      <c r="O518" s="163"/>
    </row>
    <row r="519" spans="1:15">
      <c r="A519" s="163"/>
      <c r="B519" s="163"/>
      <c r="C519" s="214" t="s">
        <v>3440</v>
      </c>
      <c r="D519" s="159"/>
      <c r="E519" s="164"/>
      <c r="F519" s="164"/>
      <c r="G519" s="163"/>
      <c r="H519" s="163"/>
      <c r="I519" s="163"/>
      <c r="J519" s="163"/>
      <c r="K519" s="164"/>
      <c r="L519" s="164"/>
      <c r="M519" s="163"/>
      <c r="N519" s="163"/>
      <c r="O519" s="163"/>
    </row>
    <row r="520" spans="1:15">
      <c r="A520" s="163"/>
      <c r="B520" s="163"/>
      <c r="C520" s="214" t="s">
        <v>3440</v>
      </c>
      <c r="D520" s="159"/>
      <c r="E520" s="164"/>
      <c r="F520" s="164"/>
      <c r="G520" s="163"/>
      <c r="H520" s="163"/>
      <c r="I520" s="163"/>
      <c r="J520" s="163"/>
      <c r="K520" s="164"/>
      <c r="L520" s="164"/>
      <c r="M520" s="163"/>
      <c r="N520" s="163"/>
      <c r="O520" s="163"/>
    </row>
    <row r="521" spans="1:15">
      <c r="A521" s="163"/>
      <c r="B521" s="163"/>
      <c r="C521" s="214" t="s">
        <v>3440</v>
      </c>
      <c r="D521" s="159"/>
      <c r="E521" s="164"/>
      <c r="F521" s="164"/>
      <c r="G521" s="163"/>
      <c r="H521" s="163"/>
      <c r="I521" s="163"/>
      <c r="J521" s="163"/>
      <c r="K521" s="164"/>
      <c r="L521" s="164"/>
      <c r="M521" s="163"/>
      <c r="N521" s="163"/>
      <c r="O521" s="163"/>
    </row>
    <row r="522" spans="1:15">
      <c r="A522" s="163"/>
      <c r="B522" s="163"/>
      <c r="C522" s="214" t="s">
        <v>3440</v>
      </c>
      <c r="D522" s="159"/>
      <c r="E522" s="164"/>
      <c r="F522" s="164"/>
      <c r="G522" s="163"/>
      <c r="H522" s="163"/>
      <c r="I522" s="163"/>
      <c r="J522" s="163"/>
      <c r="K522" s="164"/>
      <c r="L522" s="164"/>
      <c r="M522" s="163"/>
      <c r="N522" s="163"/>
      <c r="O522" s="163"/>
    </row>
    <row r="523" spans="1:15">
      <c r="A523" s="163"/>
      <c r="B523" s="163"/>
      <c r="C523" s="214" t="s">
        <v>3440</v>
      </c>
      <c r="D523" s="159"/>
      <c r="E523" s="164"/>
      <c r="F523" s="164"/>
      <c r="G523" s="163"/>
      <c r="H523" s="163"/>
      <c r="I523" s="163"/>
      <c r="J523" s="163"/>
      <c r="K523" s="164"/>
      <c r="L523" s="164"/>
      <c r="M523" s="163"/>
      <c r="N523" s="163"/>
      <c r="O523" s="163"/>
    </row>
    <row r="524" spans="1:15">
      <c r="A524" s="163"/>
      <c r="B524" s="163"/>
      <c r="C524" s="214" t="s">
        <v>3440</v>
      </c>
      <c r="D524" s="159"/>
      <c r="E524" s="164"/>
      <c r="F524" s="164"/>
      <c r="G524" s="163"/>
      <c r="H524" s="163"/>
      <c r="I524" s="163"/>
      <c r="J524" s="163"/>
      <c r="K524" s="164"/>
      <c r="L524" s="164"/>
      <c r="M524" s="163"/>
      <c r="N524" s="163"/>
      <c r="O524" s="163"/>
    </row>
    <row r="525" spans="1:15">
      <c r="A525" s="163"/>
      <c r="B525" s="163"/>
      <c r="C525" s="214" t="s">
        <v>3440</v>
      </c>
      <c r="D525" s="159"/>
      <c r="E525" s="164"/>
      <c r="F525" s="164"/>
      <c r="G525" s="163"/>
      <c r="H525" s="163"/>
      <c r="I525" s="163"/>
      <c r="J525" s="163"/>
      <c r="K525" s="164"/>
      <c r="L525" s="164"/>
      <c r="M525" s="163"/>
      <c r="N525" s="163"/>
      <c r="O525" s="163"/>
    </row>
    <row r="526" spans="1:15">
      <c r="A526" s="163"/>
      <c r="B526" s="163"/>
      <c r="C526" s="214" t="s">
        <v>3440</v>
      </c>
      <c r="D526" s="159"/>
      <c r="E526" s="164"/>
      <c r="F526" s="164"/>
      <c r="G526" s="163"/>
      <c r="H526" s="163"/>
      <c r="I526" s="163"/>
      <c r="J526" s="163"/>
      <c r="K526" s="164"/>
      <c r="L526" s="164"/>
      <c r="M526" s="163"/>
      <c r="N526" s="163"/>
      <c r="O526" s="163"/>
    </row>
    <row r="527" spans="1:15">
      <c r="A527" s="163"/>
      <c r="B527" s="163"/>
      <c r="C527" s="214" t="s">
        <v>3440</v>
      </c>
      <c r="D527" s="159"/>
      <c r="E527" s="164"/>
      <c r="F527" s="164"/>
      <c r="G527" s="163"/>
      <c r="H527" s="163"/>
      <c r="I527" s="163"/>
      <c r="J527" s="163"/>
      <c r="K527" s="164"/>
      <c r="L527" s="164"/>
      <c r="M527" s="163"/>
      <c r="N527" s="163"/>
      <c r="O527" s="163"/>
    </row>
    <row r="528" spans="1:15">
      <c r="A528" s="163"/>
      <c r="B528" s="163"/>
      <c r="C528" s="214" t="s">
        <v>3440</v>
      </c>
      <c r="D528" s="159"/>
      <c r="E528" s="164"/>
      <c r="F528" s="164"/>
      <c r="G528" s="163"/>
      <c r="H528" s="163"/>
      <c r="I528" s="163"/>
      <c r="J528" s="163"/>
      <c r="K528" s="164"/>
      <c r="L528" s="164"/>
      <c r="M528" s="163"/>
      <c r="N528" s="163"/>
      <c r="O528" s="163"/>
    </row>
    <row r="529" spans="1:15">
      <c r="A529" s="163"/>
      <c r="B529" s="163"/>
      <c r="C529" s="214" t="s">
        <v>3440</v>
      </c>
      <c r="D529" s="159"/>
      <c r="E529" s="164"/>
      <c r="F529" s="164"/>
      <c r="G529" s="163"/>
      <c r="H529" s="163"/>
      <c r="I529" s="163"/>
      <c r="J529" s="163"/>
      <c r="K529" s="164"/>
      <c r="L529" s="164"/>
      <c r="M529" s="163"/>
      <c r="N529" s="163"/>
      <c r="O529" s="163"/>
    </row>
    <row r="530" spans="1:15">
      <c r="A530" s="163"/>
      <c r="B530" s="163"/>
      <c r="C530" s="214" t="s">
        <v>3440</v>
      </c>
      <c r="D530" s="159"/>
      <c r="E530" s="164"/>
      <c r="F530" s="164"/>
      <c r="G530" s="163"/>
      <c r="H530" s="163"/>
      <c r="I530" s="163"/>
      <c r="J530" s="163"/>
      <c r="K530" s="164"/>
      <c r="L530" s="164"/>
      <c r="M530" s="163"/>
      <c r="N530" s="163"/>
      <c r="O530" s="163"/>
    </row>
    <row r="531" spans="1:15">
      <c r="A531" s="163"/>
      <c r="B531" s="163"/>
      <c r="C531" s="214" t="s">
        <v>3440</v>
      </c>
      <c r="D531" s="159"/>
      <c r="E531" s="164"/>
      <c r="F531" s="164"/>
      <c r="G531" s="163"/>
      <c r="H531" s="163"/>
      <c r="I531" s="163"/>
      <c r="J531" s="163"/>
      <c r="K531" s="164"/>
      <c r="L531" s="164"/>
      <c r="M531" s="163"/>
      <c r="N531" s="163"/>
      <c r="O531" s="163"/>
    </row>
    <row r="532" spans="1:15">
      <c r="A532" s="163"/>
      <c r="B532" s="163"/>
      <c r="C532" s="214" t="s">
        <v>3440</v>
      </c>
      <c r="D532" s="159"/>
      <c r="E532" s="164"/>
      <c r="F532" s="164"/>
      <c r="G532" s="163"/>
      <c r="H532" s="163"/>
      <c r="I532" s="163"/>
      <c r="J532" s="163"/>
      <c r="K532" s="164"/>
      <c r="L532" s="164"/>
      <c r="M532" s="163"/>
      <c r="N532" s="163"/>
      <c r="O532" s="163"/>
    </row>
    <row r="533" spans="1:15">
      <c r="A533" s="163"/>
      <c r="B533" s="163"/>
      <c r="C533" s="214" t="s">
        <v>3440</v>
      </c>
      <c r="D533" s="159"/>
      <c r="E533" s="164"/>
      <c r="F533" s="164"/>
      <c r="G533" s="163"/>
      <c r="H533" s="163"/>
      <c r="I533" s="163"/>
      <c r="J533" s="163"/>
      <c r="K533" s="164"/>
      <c r="L533" s="164"/>
      <c r="M533" s="163"/>
      <c r="N533" s="163"/>
      <c r="O533" s="163"/>
    </row>
    <row r="534" spans="1:15">
      <c r="A534" s="163"/>
      <c r="B534" s="163"/>
      <c r="C534" s="214" t="s">
        <v>3440</v>
      </c>
      <c r="D534" s="159"/>
      <c r="E534" s="164"/>
      <c r="F534" s="164"/>
      <c r="G534" s="163"/>
      <c r="H534" s="163"/>
      <c r="I534" s="163"/>
      <c r="J534" s="163"/>
      <c r="K534" s="164"/>
      <c r="L534" s="164"/>
      <c r="M534" s="163"/>
      <c r="N534" s="163"/>
      <c r="O534" s="163"/>
    </row>
    <row r="535" spans="1:15">
      <c r="A535" s="163"/>
      <c r="B535" s="163"/>
      <c r="C535" s="214" t="s">
        <v>3440</v>
      </c>
      <c r="D535" s="159"/>
      <c r="E535" s="164"/>
      <c r="F535" s="164"/>
      <c r="G535" s="163"/>
      <c r="H535" s="163"/>
      <c r="I535" s="163"/>
      <c r="J535" s="163"/>
      <c r="K535" s="164"/>
      <c r="L535" s="164"/>
      <c r="M535" s="163"/>
      <c r="N535" s="163"/>
      <c r="O535" s="163"/>
    </row>
    <row r="536" spans="1:15">
      <c r="A536" s="163"/>
      <c r="B536" s="163"/>
      <c r="C536" s="214" t="s">
        <v>3440</v>
      </c>
      <c r="D536" s="159"/>
      <c r="E536" s="164"/>
      <c r="F536" s="164"/>
      <c r="G536" s="163"/>
      <c r="H536" s="163"/>
      <c r="I536" s="163"/>
      <c r="J536" s="163"/>
      <c r="K536" s="164"/>
      <c r="L536" s="164"/>
      <c r="M536" s="163"/>
      <c r="N536" s="163"/>
      <c r="O536" s="163"/>
    </row>
    <row r="537" spans="1:15">
      <c r="A537" s="163"/>
      <c r="B537" s="163"/>
      <c r="C537" s="214" t="s">
        <v>3440</v>
      </c>
      <c r="D537" s="159"/>
      <c r="E537" s="164"/>
      <c r="F537" s="164"/>
      <c r="G537" s="163"/>
      <c r="H537" s="163"/>
      <c r="I537" s="163"/>
      <c r="J537" s="163"/>
      <c r="K537" s="164"/>
      <c r="L537" s="164"/>
      <c r="M537" s="163"/>
      <c r="N537" s="163"/>
      <c r="O537" s="163"/>
    </row>
    <row r="538" spans="1:15">
      <c r="A538" s="163"/>
      <c r="B538" s="163"/>
      <c r="C538" s="214" t="s">
        <v>3440</v>
      </c>
      <c r="D538" s="159"/>
      <c r="E538" s="164"/>
      <c r="F538" s="164"/>
      <c r="G538" s="163"/>
      <c r="H538" s="163"/>
      <c r="I538" s="163"/>
      <c r="J538" s="163"/>
      <c r="K538" s="164"/>
      <c r="L538" s="164"/>
      <c r="M538" s="163"/>
      <c r="N538" s="163"/>
      <c r="O538" s="163"/>
    </row>
    <row r="539" spans="1:15">
      <c r="A539" s="163"/>
      <c r="B539" s="163"/>
      <c r="C539" s="214" t="s">
        <v>3440</v>
      </c>
      <c r="D539" s="159"/>
      <c r="E539" s="164"/>
      <c r="F539" s="164"/>
      <c r="G539" s="163"/>
      <c r="H539" s="163"/>
      <c r="I539" s="163"/>
      <c r="J539" s="163"/>
      <c r="K539" s="164"/>
      <c r="L539" s="164"/>
      <c r="M539" s="163"/>
      <c r="N539" s="163"/>
      <c r="O539" s="163"/>
    </row>
    <row r="540" spans="1:15">
      <c r="A540" s="163"/>
      <c r="B540" s="163"/>
      <c r="C540" s="214" t="s">
        <v>3440</v>
      </c>
      <c r="D540" s="159"/>
      <c r="E540" s="164"/>
      <c r="F540" s="164"/>
      <c r="G540" s="163"/>
      <c r="H540" s="163"/>
      <c r="I540" s="163"/>
      <c r="J540" s="163"/>
      <c r="K540" s="164"/>
      <c r="L540" s="164"/>
      <c r="M540" s="163"/>
      <c r="N540" s="163"/>
      <c r="O540" s="163"/>
    </row>
    <row r="541" spans="1:15">
      <c r="A541" s="163"/>
      <c r="B541" s="163"/>
      <c r="C541" s="214" t="s">
        <v>3440</v>
      </c>
      <c r="D541" s="159"/>
      <c r="E541" s="164"/>
      <c r="F541" s="164"/>
      <c r="G541" s="163"/>
      <c r="H541" s="163"/>
      <c r="I541" s="163"/>
      <c r="J541" s="163"/>
      <c r="K541" s="164"/>
      <c r="L541" s="164"/>
      <c r="M541" s="163"/>
      <c r="N541" s="163"/>
      <c r="O541" s="163"/>
    </row>
    <row r="542" spans="1:15">
      <c r="A542" s="163"/>
      <c r="B542" s="163"/>
      <c r="C542" s="214" t="s">
        <v>3440</v>
      </c>
      <c r="D542" s="159"/>
      <c r="E542" s="164"/>
      <c r="F542" s="164"/>
      <c r="G542" s="163"/>
      <c r="H542" s="163"/>
      <c r="I542" s="163"/>
      <c r="J542" s="163"/>
      <c r="K542" s="164"/>
      <c r="L542" s="164"/>
      <c r="M542" s="163"/>
      <c r="N542" s="163"/>
      <c r="O542" s="163"/>
    </row>
    <row r="543" spans="1:15">
      <c r="A543" s="163"/>
      <c r="B543" s="163"/>
      <c r="C543" s="214" t="s">
        <v>3440</v>
      </c>
      <c r="D543" s="159"/>
      <c r="E543" s="164"/>
      <c r="F543" s="164"/>
      <c r="G543" s="163"/>
      <c r="H543" s="163"/>
      <c r="I543" s="163"/>
      <c r="J543" s="163"/>
      <c r="K543" s="164"/>
      <c r="L543" s="164"/>
      <c r="M543" s="163"/>
      <c r="N543" s="163"/>
      <c r="O543" s="163"/>
    </row>
    <row r="544" spans="1:15">
      <c r="A544" s="163"/>
      <c r="B544" s="163"/>
      <c r="C544" s="214" t="s">
        <v>3440</v>
      </c>
      <c r="D544" s="159"/>
      <c r="E544" s="164"/>
      <c r="F544" s="164"/>
      <c r="G544" s="163"/>
      <c r="H544" s="163"/>
      <c r="I544" s="163"/>
      <c r="J544" s="163"/>
      <c r="K544" s="164"/>
      <c r="L544" s="164"/>
      <c r="M544" s="163"/>
      <c r="N544" s="163"/>
      <c r="O544" s="163"/>
    </row>
    <row r="545" spans="1:15">
      <c r="A545" s="163"/>
      <c r="B545" s="163"/>
      <c r="C545" s="214" t="s">
        <v>3440</v>
      </c>
      <c r="D545" s="159"/>
      <c r="E545" s="164"/>
      <c r="F545" s="164"/>
      <c r="G545" s="163"/>
      <c r="H545" s="163"/>
      <c r="I545" s="163"/>
      <c r="J545" s="163"/>
      <c r="K545" s="164"/>
      <c r="L545" s="164"/>
      <c r="M545" s="163"/>
      <c r="N545" s="163"/>
      <c r="O545" s="163"/>
    </row>
    <row r="546" spans="1:15">
      <c r="A546" s="163"/>
      <c r="B546" s="163"/>
      <c r="C546" s="214" t="s">
        <v>3440</v>
      </c>
      <c r="D546" s="159"/>
      <c r="E546" s="164"/>
      <c r="F546" s="164"/>
      <c r="G546" s="163"/>
      <c r="H546" s="163"/>
      <c r="I546" s="163"/>
      <c r="J546" s="163"/>
      <c r="K546" s="164"/>
      <c r="L546" s="164"/>
      <c r="M546" s="163"/>
      <c r="N546" s="163"/>
      <c r="O546" s="163"/>
    </row>
    <row r="547" spans="1:15">
      <c r="A547" s="163"/>
      <c r="B547" s="163"/>
      <c r="C547" s="214" t="s">
        <v>3440</v>
      </c>
      <c r="D547" s="159"/>
      <c r="E547" s="164"/>
      <c r="F547" s="164"/>
      <c r="G547" s="163"/>
      <c r="H547" s="163"/>
      <c r="I547" s="163"/>
      <c r="J547" s="163"/>
      <c r="K547" s="164"/>
      <c r="L547" s="164"/>
      <c r="M547" s="163"/>
      <c r="N547" s="163"/>
      <c r="O547" s="163"/>
    </row>
    <row r="548" spans="1:15">
      <c r="A548" s="163"/>
      <c r="B548" s="163"/>
      <c r="C548" s="214" t="s">
        <v>3440</v>
      </c>
      <c r="D548" s="159"/>
      <c r="E548" s="164"/>
      <c r="F548" s="164"/>
      <c r="G548" s="163"/>
      <c r="H548" s="163"/>
      <c r="I548" s="163"/>
      <c r="J548" s="163"/>
      <c r="K548" s="164"/>
      <c r="L548" s="164"/>
      <c r="M548" s="163"/>
      <c r="N548" s="163"/>
      <c r="O548" s="163"/>
    </row>
    <row r="549" spans="1:15">
      <c r="A549" s="163"/>
      <c r="B549" s="163"/>
      <c r="C549" s="214" t="s">
        <v>3440</v>
      </c>
      <c r="D549" s="159"/>
      <c r="E549" s="164"/>
      <c r="F549" s="164"/>
      <c r="G549" s="163"/>
      <c r="H549" s="163"/>
      <c r="I549" s="163"/>
      <c r="J549" s="163"/>
      <c r="K549" s="164"/>
      <c r="L549" s="164"/>
      <c r="M549" s="163"/>
      <c r="N549" s="163"/>
      <c r="O549" s="163"/>
    </row>
    <row r="550" spans="1:15">
      <c r="A550" s="163"/>
      <c r="B550" s="163"/>
      <c r="C550" s="214" t="s">
        <v>3440</v>
      </c>
      <c r="D550" s="159"/>
      <c r="E550" s="164"/>
      <c r="F550" s="164"/>
      <c r="G550" s="163"/>
      <c r="H550" s="163"/>
      <c r="I550" s="163"/>
      <c r="J550" s="163"/>
      <c r="K550" s="164"/>
      <c r="L550" s="164"/>
      <c r="M550" s="163"/>
      <c r="N550" s="163"/>
      <c r="O550" s="163"/>
    </row>
    <row r="551" spans="1:15">
      <c r="A551" s="163"/>
      <c r="B551" s="163"/>
      <c r="C551" s="214" t="s">
        <v>3440</v>
      </c>
      <c r="D551" s="159"/>
      <c r="E551" s="164"/>
      <c r="F551" s="164"/>
      <c r="G551" s="163"/>
      <c r="H551" s="163"/>
      <c r="I551" s="163"/>
      <c r="J551" s="163"/>
      <c r="K551" s="164"/>
      <c r="L551" s="164"/>
      <c r="M551" s="163"/>
      <c r="N551" s="163"/>
      <c r="O551" s="163"/>
    </row>
    <row r="552" spans="1:15">
      <c r="A552" s="163"/>
      <c r="B552" s="163"/>
      <c r="C552" s="214" t="s">
        <v>3440</v>
      </c>
      <c r="D552" s="159"/>
      <c r="E552" s="164"/>
      <c r="F552" s="164"/>
      <c r="G552" s="163"/>
      <c r="H552" s="163"/>
      <c r="I552" s="163"/>
      <c r="J552" s="163"/>
      <c r="K552" s="164"/>
      <c r="L552" s="164"/>
      <c r="M552" s="163"/>
      <c r="N552" s="163"/>
      <c r="O552" s="163"/>
    </row>
    <row r="553" spans="1:15">
      <c r="A553" s="163"/>
      <c r="B553" s="163"/>
      <c r="C553" s="214" t="s">
        <v>3440</v>
      </c>
      <c r="D553" s="159"/>
      <c r="E553" s="164"/>
      <c r="F553" s="164"/>
      <c r="G553" s="163"/>
      <c r="H553" s="163"/>
      <c r="I553" s="163"/>
      <c r="J553" s="163"/>
      <c r="K553" s="164"/>
      <c r="L553" s="164"/>
      <c r="M553" s="163"/>
      <c r="N553" s="163"/>
      <c r="O553" s="163"/>
    </row>
    <row r="554" spans="1:15">
      <c r="A554" s="163"/>
      <c r="B554" s="163"/>
      <c r="C554" s="214" t="s">
        <v>3440</v>
      </c>
      <c r="D554" s="159"/>
      <c r="E554" s="164"/>
      <c r="F554" s="164"/>
      <c r="G554" s="163"/>
      <c r="H554" s="163"/>
      <c r="I554" s="163"/>
      <c r="J554" s="163"/>
      <c r="K554" s="164"/>
      <c r="L554" s="164"/>
      <c r="M554" s="163"/>
      <c r="N554" s="163"/>
      <c r="O554" s="163"/>
    </row>
    <row r="555" spans="1:15">
      <c r="A555" s="163"/>
      <c r="B555" s="163"/>
      <c r="C555" s="214" t="s">
        <v>3440</v>
      </c>
      <c r="D555" s="159"/>
      <c r="E555" s="164"/>
      <c r="F555" s="164"/>
      <c r="G555" s="163"/>
      <c r="H555" s="163"/>
      <c r="I555" s="163"/>
      <c r="J555" s="163"/>
      <c r="K555" s="164"/>
      <c r="L555" s="164"/>
      <c r="M555" s="163"/>
      <c r="N555" s="163"/>
      <c r="O555" s="163"/>
    </row>
    <row r="556" spans="1:15">
      <c r="A556" s="163"/>
      <c r="B556" s="163"/>
      <c r="C556" s="214" t="s">
        <v>3440</v>
      </c>
      <c r="D556" s="159"/>
      <c r="E556" s="164"/>
      <c r="F556" s="164"/>
      <c r="G556" s="163"/>
      <c r="H556" s="163"/>
      <c r="I556" s="163"/>
      <c r="J556" s="163"/>
      <c r="K556" s="164"/>
      <c r="L556" s="164"/>
      <c r="M556" s="163"/>
      <c r="N556" s="163"/>
      <c r="O556" s="163"/>
    </row>
    <row r="557" spans="1:15">
      <c r="A557" s="163"/>
      <c r="B557" s="163"/>
      <c r="C557" s="214" t="s">
        <v>3440</v>
      </c>
      <c r="D557" s="159"/>
      <c r="E557" s="164"/>
      <c r="F557" s="164"/>
      <c r="G557" s="163"/>
      <c r="H557" s="163"/>
      <c r="I557" s="163"/>
      <c r="J557" s="163"/>
      <c r="K557" s="164"/>
      <c r="L557" s="164"/>
      <c r="M557" s="163"/>
      <c r="N557" s="163"/>
      <c r="O557" s="163"/>
    </row>
    <row r="558" spans="1:15">
      <c r="A558" s="163"/>
      <c r="B558" s="163"/>
      <c r="C558" s="214" t="s">
        <v>3440</v>
      </c>
      <c r="D558" s="159"/>
      <c r="E558" s="164"/>
      <c r="F558" s="164"/>
      <c r="G558" s="163"/>
      <c r="H558" s="163"/>
      <c r="I558" s="163"/>
      <c r="J558" s="163"/>
      <c r="K558" s="164"/>
      <c r="L558" s="164"/>
      <c r="M558" s="163"/>
      <c r="N558" s="163"/>
      <c r="O558" s="163"/>
    </row>
    <row r="559" spans="1:15">
      <c r="A559" s="163"/>
      <c r="B559" s="163"/>
      <c r="C559" s="214" t="s">
        <v>3440</v>
      </c>
      <c r="D559" s="159"/>
      <c r="E559" s="164"/>
      <c r="F559" s="164"/>
      <c r="G559" s="163"/>
      <c r="H559" s="163"/>
      <c r="I559" s="163"/>
      <c r="J559" s="163"/>
      <c r="K559" s="164"/>
      <c r="L559" s="164"/>
      <c r="M559" s="163"/>
      <c r="N559" s="163"/>
      <c r="O559" s="163"/>
    </row>
    <row r="560" spans="1:15">
      <c r="A560" s="163"/>
      <c r="B560" s="163"/>
      <c r="C560" s="214" t="s">
        <v>3440</v>
      </c>
      <c r="D560" s="159"/>
      <c r="E560" s="164"/>
      <c r="F560" s="164"/>
      <c r="G560" s="163"/>
      <c r="H560" s="163"/>
      <c r="I560" s="163"/>
      <c r="J560" s="163"/>
      <c r="K560" s="164"/>
      <c r="L560" s="164"/>
      <c r="M560" s="163"/>
      <c r="N560" s="163"/>
      <c r="O560" s="163"/>
    </row>
    <row r="561" spans="1:15">
      <c r="A561" s="163"/>
      <c r="B561" s="163"/>
      <c r="C561" s="214" t="s">
        <v>3440</v>
      </c>
      <c r="D561" s="159"/>
      <c r="E561" s="164"/>
      <c r="F561" s="164"/>
      <c r="G561" s="163"/>
      <c r="H561" s="163"/>
      <c r="I561" s="163"/>
      <c r="J561" s="163"/>
      <c r="K561" s="164"/>
      <c r="L561" s="164"/>
      <c r="M561" s="163"/>
      <c r="N561" s="163"/>
      <c r="O561" s="163"/>
    </row>
    <row r="562" spans="1:15">
      <c r="A562" s="163"/>
      <c r="B562" s="163"/>
      <c r="C562" s="214" t="s">
        <v>3440</v>
      </c>
      <c r="D562" s="159"/>
      <c r="E562" s="164"/>
      <c r="F562" s="164"/>
      <c r="G562" s="163"/>
      <c r="H562" s="163"/>
      <c r="I562" s="163"/>
      <c r="J562" s="163"/>
      <c r="K562" s="164"/>
      <c r="L562" s="164"/>
      <c r="M562" s="163"/>
      <c r="N562" s="163"/>
      <c r="O562" s="163"/>
    </row>
    <row r="563" spans="1:15">
      <c r="A563" s="163"/>
      <c r="B563" s="163"/>
      <c r="C563" s="214" t="s">
        <v>3440</v>
      </c>
      <c r="D563" s="159"/>
      <c r="E563" s="164"/>
      <c r="F563" s="164"/>
      <c r="G563" s="163"/>
      <c r="H563" s="163"/>
      <c r="I563" s="163"/>
      <c r="J563" s="163"/>
      <c r="K563" s="164"/>
      <c r="L563" s="164"/>
      <c r="M563" s="163"/>
      <c r="N563" s="163"/>
      <c r="O563" s="163"/>
    </row>
    <row r="564" spans="1:15">
      <c r="A564" s="163"/>
      <c r="B564" s="163"/>
      <c r="C564" s="214" t="s">
        <v>3440</v>
      </c>
      <c r="D564" s="159" t="s">
        <v>9345</v>
      </c>
      <c r="E564" s="164"/>
      <c r="F564" s="164"/>
      <c r="G564" s="163" t="s">
        <v>7650</v>
      </c>
      <c r="H564" s="163"/>
      <c r="I564" s="163"/>
      <c r="J564" s="163"/>
      <c r="K564" s="164"/>
      <c r="L564" s="164"/>
      <c r="M564" s="163"/>
      <c r="N564" s="163"/>
      <c r="O564" s="163"/>
    </row>
    <row r="565" spans="1:15">
      <c r="A565" s="163"/>
      <c r="B565" s="163"/>
      <c r="C565" s="214" t="s">
        <v>3440</v>
      </c>
      <c r="D565" s="159" t="s">
        <v>9346</v>
      </c>
      <c r="E565" s="164"/>
      <c r="F565" s="164"/>
      <c r="G565" s="163" t="s">
        <v>7650</v>
      </c>
      <c r="H565" s="163"/>
      <c r="I565" s="163"/>
      <c r="J565" s="163"/>
      <c r="K565" s="164"/>
      <c r="L565" s="164"/>
      <c r="M565" s="163"/>
      <c r="N565" s="163"/>
      <c r="O565" s="163"/>
    </row>
    <row r="566" spans="1:15">
      <c r="A566" s="163"/>
      <c r="B566" s="163"/>
      <c r="C566" s="214" t="s">
        <v>3440</v>
      </c>
      <c r="D566" s="159" t="s">
        <v>9347</v>
      </c>
      <c r="E566" s="164"/>
      <c r="F566" s="164"/>
      <c r="G566" s="163" t="s">
        <v>7650</v>
      </c>
      <c r="H566" s="163"/>
      <c r="I566" s="163"/>
      <c r="J566" s="163"/>
      <c r="K566" s="164"/>
      <c r="L566" s="164"/>
      <c r="M566" s="163"/>
      <c r="N566" s="163"/>
      <c r="O566" s="163"/>
    </row>
    <row r="567" spans="1:15">
      <c r="A567" s="163"/>
      <c r="B567" s="163"/>
      <c r="C567" s="214" t="s">
        <v>3440</v>
      </c>
      <c r="D567" s="159" t="s">
        <v>9348</v>
      </c>
      <c r="E567" s="164"/>
      <c r="F567" s="164"/>
      <c r="G567" s="163" t="s">
        <v>7650</v>
      </c>
      <c r="H567" s="163"/>
      <c r="I567" s="163"/>
      <c r="J567" s="163"/>
      <c r="K567" s="164"/>
      <c r="L567" s="164"/>
      <c r="M567" s="163"/>
      <c r="N567" s="163"/>
      <c r="O567" s="163"/>
    </row>
    <row r="568" spans="1:15">
      <c r="A568" s="163"/>
      <c r="B568" s="163"/>
      <c r="C568" s="214" t="s">
        <v>3440</v>
      </c>
      <c r="D568" s="159" t="s">
        <v>9349</v>
      </c>
      <c r="E568" s="164"/>
      <c r="F568" s="164"/>
      <c r="G568" s="163" t="s">
        <v>7650</v>
      </c>
      <c r="H568" s="163"/>
      <c r="I568" s="163"/>
      <c r="J568" s="163"/>
      <c r="K568" s="164"/>
      <c r="L568" s="164"/>
      <c r="M568" s="163"/>
      <c r="N568" s="163"/>
      <c r="O568" s="163"/>
    </row>
    <row r="569" spans="1:15">
      <c r="A569" s="163"/>
      <c r="B569" s="163"/>
      <c r="C569" s="214" t="s">
        <v>3440</v>
      </c>
      <c r="D569" s="159" t="s">
        <v>9350</v>
      </c>
      <c r="E569" s="164"/>
      <c r="F569" s="164"/>
      <c r="G569" s="163" t="s">
        <v>7650</v>
      </c>
      <c r="H569" s="163"/>
      <c r="I569" s="163"/>
      <c r="J569" s="163"/>
      <c r="K569" s="164"/>
      <c r="L569" s="164"/>
      <c r="M569" s="163"/>
      <c r="N569" s="163"/>
      <c r="O569" s="163"/>
    </row>
    <row r="570" spans="1:15">
      <c r="A570" s="163"/>
      <c r="B570" s="163"/>
      <c r="C570" s="214" t="s">
        <v>3440</v>
      </c>
      <c r="D570" s="159" t="s">
        <v>9351</v>
      </c>
      <c r="E570" s="164"/>
      <c r="F570" s="164"/>
      <c r="G570" s="163" t="s">
        <v>7650</v>
      </c>
      <c r="H570" s="163"/>
      <c r="I570" s="163"/>
      <c r="J570" s="163"/>
      <c r="K570" s="164"/>
      <c r="L570" s="164"/>
      <c r="M570" s="163"/>
      <c r="N570" s="163"/>
      <c r="O570" s="163"/>
    </row>
    <row r="571" spans="1:15">
      <c r="A571" s="163"/>
      <c r="B571" s="163"/>
      <c r="C571" s="214" t="s">
        <v>3440</v>
      </c>
      <c r="D571" s="159" t="s">
        <v>9352</v>
      </c>
      <c r="E571" s="164"/>
      <c r="F571" s="164"/>
      <c r="G571" s="163" t="s">
        <v>7650</v>
      </c>
      <c r="H571" s="163"/>
      <c r="I571" s="163"/>
      <c r="J571" s="163"/>
      <c r="K571" s="164"/>
      <c r="L571" s="164"/>
      <c r="M571" s="163"/>
      <c r="N571" s="163"/>
      <c r="O571" s="163"/>
    </row>
    <row r="572" spans="1:15">
      <c r="A572" s="163"/>
      <c r="B572" s="163"/>
      <c r="C572" s="214" t="s">
        <v>3440</v>
      </c>
      <c r="D572" s="159" t="s">
        <v>9353</v>
      </c>
      <c r="E572" s="164"/>
      <c r="F572" s="164"/>
      <c r="G572" s="163" t="s">
        <v>7650</v>
      </c>
      <c r="H572" s="163"/>
      <c r="I572" s="163"/>
      <c r="J572" s="163"/>
      <c r="K572" s="164"/>
      <c r="L572" s="164"/>
      <c r="M572" s="163"/>
      <c r="N572" s="163"/>
      <c r="O572" s="163"/>
    </row>
    <row r="573" spans="1:15">
      <c r="A573" s="163"/>
      <c r="B573" s="163"/>
      <c r="C573" s="214" t="s">
        <v>3440</v>
      </c>
      <c r="D573" s="159" t="s">
        <v>9354</v>
      </c>
      <c r="E573" s="164"/>
      <c r="F573" s="164"/>
      <c r="G573" s="163" t="s">
        <v>7650</v>
      </c>
      <c r="H573" s="163"/>
      <c r="I573" s="163"/>
      <c r="J573" s="163"/>
      <c r="K573" s="164"/>
      <c r="L573" s="164"/>
      <c r="M573" s="163"/>
      <c r="N573" s="163"/>
      <c r="O573" s="163"/>
    </row>
    <row r="574" spans="1:15">
      <c r="A574" s="163"/>
      <c r="B574" s="163"/>
      <c r="C574" s="214" t="s">
        <v>3440</v>
      </c>
      <c r="D574" s="159" t="s">
        <v>9355</v>
      </c>
      <c r="E574" s="164"/>
      <c r="F574" s="164"/>
      <c r="G574" s="163" t="s">
        <v>7650</v>
      </c>
      <c r="H574" s="163"/>
      <c r="I574" s="163"/>
      <c r="J574" s="163"/>
      <c r="K574" s="164"/>
      <c r="L574" s="164"/>
      <c r="M574" s="163"/>
      <c r="N574" s="163"/>
      <c r="O574" s="163"/>
    </row>
    <row r="575" spans="1:15">
      <c r="A575" s="163"/>
      <c r="B575" s="163"/>
      <c r="C575" s="214" t="s">
        <v>3440</v>
      </c>
      <c r="D575" s="159" t="s">
        <v>9356</v>
      </c>
      <c r="E575" s="164"/>
      <c r="F575" s="164"/>
      <c r="G575" s="163" t="s">
        <v>7650</v>
      </c>
      <c r="H575" s="163"/>
      <c r="I575" s="163"/>
      <c r="J575" s="163"/>
      <c r="K575" s="164"/>
      <c r="L575" s="164"/>
      <c r="M575" s="163"/>
      <c r="N575" s="163"/>
      <c r="O575" s="163"/>
    </row>
    <row r="576" spans="1:15">
      <c r="A576" s="163"/>
      <c r="B576" s="163"/>
      <c r="C576" s="214" t="s">
        <v>3440</v>
      </c>
      <c r="D576" s="159" t="s">
        <v>9357</v>
      </c>
      <c r="E576" s="164"/>
      <c r="F576" s="164"/>
      <c r="G576" s="163" t="s">
        <v>7650</v>
      </c>
      <c r="H576" s="163"/>
      <c r="I576" s="163"/>
      <c r="J576" s="163"/>
      <c r="K576" s="164"/>
      <c r="L576" s="164"/>
      <c r="M576" s="163"/>
      <c r="N576" s="163"/>
      <c r="O576" s="163"/>
    </row>
    <row r="577" spans="1:15">
      <c r="A577" s="163"/>
      <c r="B577" s="163"/>
      <c r="C577" s="214" t="s">
        <v>3440</v>
      </c>
      <c r="D577" s="159" t="s">
        <v>9358</v>
      </c>
      <c r="E577" s="164"/>
      <c r="F577" s="164"/>
      <c r="G577" s="163"/>
      <c r="H577" s="163"/>
      <c r="I577" s="163"/>
      <c r="J577" s="163"/>
      <c r="K577" s="164"/>
      <c r="L577" s="164"/>
      <c r="M577" s="163"/>
      <c r="N577" s="163"/>
      <c r="O577" s="163"/>
    </row>
    <row r="578" spans="1:15">
      <c r="A578" s="163"/>
      <c r="B578" s="163"/>
      <c r="C578" s="214" t="s">
        <v>3440</v>
      </c>
      <c r="D578" s="159" t="s">
        <v>9359</v>
      </c>
      <c r="E578" s="164"/>
      <c r="F578" s="164"/>
      <c r="G578" s="163"/>
      <c r="H578" s="163"/>
      <c r="I578" s="163"/>
      <c r="J578" s="163"/>
      <c r="K578" s="164"/>
      <c r="L578" s="164"/>
      <c r="M578" s="163"/>
      <c r="N578" s="163"/>
      <c r="O578" s="163"/>
    </row>
    <row r="579" spans="1:15">
      <c r="A579" s="163"/>
      <c r="B579" s="163"/>
      <c r="C579" s="214" t="s">
        <v>3440</v>
      </c>
      <c r="D579" s="159" t="s">
        <v>9360</v>
      </c>
      <c r="E579" s="164"/>
      <c r="F579" s="164"/>
      <c r="G579" s="163"/>
      <c r="H579" s="163"/>
      <c r="I579" s="163"/>
      <c r="J579" s="163"/>
      <c r="K579" s="164"/>
      <c r="L579" s="164"/>
      <c r="M579" s="163"/>
      <c r="N579" s="163"/>
      <c r="O579" s="163"/>
    </row>
    <row r="580" spans="1:15">
      <c r="A580" s="163"/>
      <c r="B580" s="163"/>
      <c r="C580" s="214" t="s">
        <v>3440</v>
      </c>
      <c r="D580" s="159" t="s">
        <v>9361</v>
      </c>
      <c r="E580" s="164"/>
      <c r="F580" s="164"/>
      <c r="G580" s="163"/>
      <c r="H580" s="163"/>
      <c r="I580" s="163"/>
      <c r="J580" s="163"/>
      <c r="K580" s="164"/>
      <c r="L580" s="164"/>
      <c r="M580" s="163"/>
      <c r="N580" s="163"/>
      <c r="O580" s="163"/>
    </row>
    <row r="581" spans="1:15">
      <c r="A581" s="163"/>
      <c r="B581" s="163"/>
      <c r="C581" s="214" t="s">
        <v>3440</v>
      </c>
      <c r="D581" s="159" t="s">
        <v>9362</v>
      </c>
      <c r="E581" s="164"/>
      <c r="F581" s="164"/>
      <c r="G581" s="163"/>
      <c r="H581" s="163"/>
      <c r="I581" s="163"/>
      <c r="J581" s="163"/>
      <c r="K581" s="164"/>
      <c r="L581" s="164"/>
      <c r="M581" s="163"/>
      <c r="N581" s="163"/>
      <c r="O581" s="163"/>
    </row>
    <row r="582" spans="1:15">
      <c r="A582" s="163"/>
      <c r="B582" s="163"/>
      <c r="C582" s="214" t="s">
        <v>3440</v>
      </c>
      <c r="D582" s="159" t="s">
        <v>9363</v>
      </c>
      <c r="E582" s="164"/>
      <c r="F582" s="164"/>
      <c r="G582" s="163"/>
      <c r="H582" s="163"/>
      <c r="I582" s="163"/>
      <c r="J582" s="163"/>
      <c r="K582" s="164"/>
      <c r="L582" s="164"/>
      <c r="M582" s="163"/>
      <c r="N582" s="163"/>
      <c r="O582" s="163"/>
    </row>
    <row r="583" spans="1:15">
      <c r="A583" s="163"/>
      <c r="B583" s="163"/>
      <c r="C583" s="214" t="s">
        <v>3440</v>
      </c>
      <c r="D583" s="159" t="s">
        <v>9364</v>
      </c>
      <c r="E583" s="164"/>
      <c r="F583" s="164"/>
      <c r="G583" s="163"/>
      <c r="H583" s="163"/>
      <c r="I583" s="163"/>
      <c r="J583" s="163"/>
      <c r="K583" s="164"/>
      <c r="L583" s="164"/>
      <c r="M583" s="163"/>
      <c r="N583" s="163"/>
      <c r="O583" s="163"/>
    </row>
    <row r="584" spans="1:15">
      <c r="A584" s="163"/>
      <c r="B584" s="163"/>
      <c r="C584" s="214" t="s">
        <v>3440</v>
      </c>
      <c r="D584" s="159" t="s">
        <v>9365</v>
      </c>
      <c r="E584" s="164"/>
      <c r="F584" s="164"/>
      <c r="G584" s="163"/>
      <c r="H584" s="163"/>
      <c r="I584" s="163"/>
      <c r="J584" s="163"/>
      <c r="K584" s="164"/>
      <c r="L584" s="164"/>
      <c r="M584" s="163"/>
      <c r="N584" s="163"/>
      <c r="O584" s="163"/>
    </row>
    <row r="585" spans="1:15">
      <c r="A585" s="163"/>
      <c r="B585" s="163"/>
      <c r="C585" s="214" t="s">
        <v>3440</v>
      </c>
      <c r="D585" s="159" t="s">
        <v>9366</v>
      </c>
      <c r="E585" s="164"/>
      <c r="F585" s="164"/>
      <c r="G585" s="163"/>
      <c r="H585" s="163"/>
      <c r="I585" s="163"/>
      <c r="J585" s="163"/>
      <c r="K585" s="164"/>
      <c r="L585" s="164"/>
      <c r="M585" s="163"/>
      <c r="N585" s="163"/>
      <c r="O585" s="163"/>
    </row>
    <row r="586" spans="1:15">
      <c r="A586" s="163"/>
      <c r="B586" s="163"/>
      <c r="C586" s="214" t="s">
        <v>3440</v>
      </c>
      <c r="D586" s="159" t="s">
        <v>9367</v>
      </c>
      <c r="E586" s="164"/>
      <c r="F586" s="164"/>
      <c r="G586" s="163"/>
      <c r="H586" s="163"/>
      <c r="I586" s="163"/>
      <c r="J586" s="163"/>
      <c r="K586" s="164"/>
      <c r="L586" s="164"/>
      <c r="M586" s="163"/>
      <c r="N586" s="163"/>
      <c r="O586" s="163"/>
    </row>
    <row r="587" spans="1:15">
      <c r="A587" s="163"/>
      <c r="B587" s="163"/>
      <c r="C587" s="214" t="s">
        <v>3440</v>
      </c>
      <c r="D587" s="159" t="s">
        <v>9368</v>
      </c>
      <c r="E587" s="164"/>
      <c r="F587" s="164"/>
      <c r="G587" s="163"/>
      <c r="H587" s="163"/>
      <c r="I587" s="163"/>
      <c r="J587" s="163"/>
      <c r="K587" s="164"/>
      <c r="L587" s="164"/>
      <c r="M587" s="163"/>
      <c r="N587" s="163"/>
      <c r="O587" s="163"/>
    </row>
    <row r="588" spans="1:15">
      <c r="A588" s="163"/>
      <c r="B588" s="163"/>
      <c r="C588" s="214" t="s">
        <v>3440</v>
      </c>
      <c r="D588" s="159" t="s">
        <v>9369</v>
      </c>
      <c r="E588" s="164"/>
      <c r="F588" s="164"/>
      <c r="G588" s="163"/>
      <c r="H588" s="163"/>
      <c r="I588" s="163"/>
      <c r="J588" s="163"/>
      <c r="K588" s="164"/>
      <c r="L588" s="164"/>
      <c r="M588" s="163"/>
      <c r="N588" s="163"/>
      <c r="O588" s="163"/>
    </row>
    <row r="589" spans="1:15">
      <c r="A589" s="163"/>
      <c r="B589" s="163"/>
      <c r="C589" s="214" t="s">
        <v>3440</v>
      </c>
      <c r="D589" s="159" t="s">
        <v>9370</v>
      </c>
      <c r="E589" s="164"/>
      <c r="F589" s="164"/>
      <c r="G589" s="163"/>
      <c r="H589" s="163"/>
      <c r="I589" s="163"/>
      <c r="J589" s="163"/>
      <c r="K589" s="164"/>
      <c r="L589" s="164"/>
      <c r="M589" s="163"/>
      <c r="N589" s="163"/>
      <c r="O589" s="163"/>
    </row>
    <row r="590" spans="1:15">
      <c r="A590" s="163"/>
      <c r="B590" s="163"/>
      <c r="C590" s="214" t="s">
        <v>3440</v>
      </c>
      <c r="D590" s="159" t="s">
        <v>9371</v>
      </c>
      <c r="E590" s="164"/>
      <c r="F590" s="164"/>
      <c r="G590" s="163"/>
      <c r="H590" s="163"/>
      <c r="I590" s="163"/>
      <c r="J590" s="163"/>
      <c r="K590" s="164"/>
      <c r="L590" s="164"/>
      <c r="M590" s="163"/>
      <c r="N590" s="163"/>
      <c r="O590" s="163"/>
    </row>
    <row r="591" spans="1:15">
      <c r="A591" s="163"/>
      <c r="B591" s="163"/>
      <c r="C591" s="214" t="s">
        <v>3440</v>
      </c>
      <c r="D591" s="159" t="s">
        <v>9372</v>
      </c>
      <c r="E591" s="164"/>
      <c r="F591" s="164"/>
      <c r="G591" s="163"/>
      <c r="H591" s="163"/>
      <c r="I591" s="163"/>
      <c r="J591" s="163"/>
      <c r="K591" s="164"/>
      <c r="L591" s="164"/>
      <c r="M591" s="163"/>
      <c r="N591" s="163"/>
      <c r="O591" s="163"/>
    </row>
    <row r="592" spans="1:15">
      <c r="A592" s="163"/>
      <c r="B592" s="163"/>
      <c r="C592" s="214" t="s">
        <v>3440</v>
      </c>
      <c r="D592" s="159" t="s">
        <v>9373</v>
      </c>
      <c r="E592" s="164"/>
      <c r="F592" s="164"/>
      <c r="G592" s="163"/>
      <c r="H592" s="163"/>
      <c r="I592" s="163"/>
      <c r="J592" s="163"/>
      <c r="K592" s="164"/>
      <c r="L592" s="164"/>
      <c r="M592" s="163"/>
      <c r="N592" s="163"/>
      <c r="O592" s="163"/>
    </row>
    <row r="593" spans="1:15">
      <c r="A593" s="163"/>
      <c r="B593" s="163"/>
      <c r="C593" s="214" t="s">
        <v>3440</v>
      </c>
      <c r="D593" s="159" t="s">
        <v>9374</v>
      </c>
      <c r="E593" s="164"/>
      <c r="F593" s="164"/>
      <c r="G593" s="163"/>
      <c r="H593" s="163"/>
      <c r="I593" s="163"/>
      <c r="J593" s="163"/>
      <c r="K593" s="164"/>
      <c r="L593" s="164"/>
      <c r="M593" s="163"/>
      <c r="N593" s="163"/>
      <c r="O593" s="163"/>
    </row>
    <row r="594" spans="1:15">
      <c r="A594" s="163"/>
      <c r="B594" s="163"/>
      <c r="C594" s="214" t="s">
        <v>3440</v>
      </c>
      <c r="D594" s="159" t="s">
        <v>9375</v>
      </c>
      <c r="E594" s="164"/>
      <c r="F594" s="164"/>
      <c r="G594" s="163"/>
      <c r="H594" s="163"/>
      <c r="I594" s="163"/>
      <c r="J594" s="163"/>
      <c r="K594" s="164"/>
      <c r="L594" s="164"/>
      <c r="M594" s="163"/>
      <c r="N594" s="163"/>
      <c r="O594" s="163"/>
    </row>
    <row r="595" spans="1:15">
      <c r="A595" s="163"/>
      <c r="B595" s="163"/>
      <c r="C595" s="214" t="s">
        <v>3440</v>
      </c>
      <c r="D595" s="159" t="s">
        <v>9376</v>
      </c>
      <c r="E595" s="164"/>
      <c r="F595" s="164"/>
      <c r="G595" s="163"/>
      <c r="H595" s="163"/>
      <c r="I595" s="163"/>
      <c r="J595" s="163"/>
      <c r="K595" s="164"/>
      <c r="L595" s="164"/>
      <c r="M595" s="163"/>
      <c r="N595" s="163"/>
      <c r="O595" s="163"/>
    </row>
    <row r="596" spans="1:15">
      <c r="A596" s="163"/>
      <c r="B596" s="163"/>
      <c r="C596" s="214" t="s">
        <v>3440</v>
      </c>
      <c r="D596" s="159" t="s">
        <v>9377</v>
      </c>
      <c r="E596" s="164"/>
      <c r="F596" s="164"/>
      <c r="G596" s="163"/>
      <c r="H596" s="163"/>
      <c r="I596" s="163"/>
      <c r="J596" s="163"/>
      <c r="K596" s="164"/>
      <c r="L596" s="164"/>
      <c r="M596" s="163"/>
      <c r="N596" s="163"/>
      <c r="O596" s="163"/>
    </row>
    <row r="597" spans="1:15">
      <c r="A597" s="163"/>
      <c r="B597" s="163"/>
      <c r="C597" s="214" t="s">
        <v>3440</v>
      </c>
      <c r="D597" s="159" t="s">
        <v>9378</v>
      </c>
      <c r="E597" s="164"/>
      <c r="F597" s="164"/>
      <c r="G597" s="163"/>
      <c r="H597" s="163"/>
      <c r="I597" s="163"/>
      <c r="J597" s="163"/>
      <c r="K597" s="164"/>
      <c r="L597" s="164"/>
      <c r="M597" s="163"/>
      <c r="N597" s="163"/>
      <c r="O597" s="163"/>
    </row>
    <row r="598" spans="1:15">
      <c r="A598" s="163"/>
      <c r="B598" s="163"/>
      <c r="C598" s="214" t="s">
        <v>3440</v>
      </c>
      <c r="D598" s="159" t="s">
        <v>9379</v>
      </c>
      <c r="E598" s="164"/>
      <c r="F598" s="164"/>
      <c r="G598" s="163"/>
      <c r="H598" s="163"/>
      <c r="I598" s="163"/>
      <c r="J598" s="163"/>
      <c r="K598" s="164"/>
      <c r="L598" s="164"/>
      <c r="M598" s="163"/>
      <c r="N598" s="163"/>
      <c r="O598" s="163"/>
    </row>
    <row r="599" spans="1:15">
      <c r="A599" s="163"/>
      <c r="B599" s="163"/>
      <c r="C599" s="214" t="s">
        <v>3440</v>
      </c>
      <c r="D599" s="159" t="s">
        <v>9380</v>
      </c>
      <c r="E599" s="164"/>
      <c r="F599" s="164"/>
      <c r="G599" s="163"/>
      <c r="H599" s="163"/>
      <c r="I599" s="163"/>
      <c r="J599" s="163"/>
      <c r="K599" s="164"/>
      <c r="L599" s="164"/>
      <c r="M599" s="163"/>
      <c r="N599" s="163"/>
      <c r="O599" s="163"/>
    </row>
    <row r="600" spans="1:15">
      <c r="A600" s="163"/>
      <c r="B600" s="163"/>
      <c r="C600" s="214" t="s">
        <v>3440</v>
      </c>
      <c r="D600" s="159" t="s">
        <v>9381</v>
      </c>
      <c r="E600" s="164"/>
      <c r="F600" s="164"/>
      <c r="G600" s="163"/>
      <c r="H600" s="163"/>
      <c r="I600" s="163"/>
      <c r="J600" s="163"/>
      <c r="K600" s="164"/>
      <c r="L600" s="164"/>
      <c r="M600" s="163"/>
      <c r="N600" s="163"/>
      <c r="O600" s="163"/>
    </row>
    <row r="601" spans="1:15">
      <c r="A601" s="163"/>
      <c r="B601" s="163"/>
      <c r="C601" s="214" t="s">
        <v>3440</v>
      </c>
      <c r="D601" s="159" t="s">
        <v>9382</v>
      </c>
      <c r="E601" s="164"/>
      <c r="F601" s="164"/>
      <c r="G601" s="163"/>
      <c r="H601" s="163"/>
      <c r="I601" s="163"/>
      <c r="J601" s="163"/>
      <c r="K601" s="164"/>
      <c r="L601" s="164"/>
      <c r="M601" s="163"/>
      <c r="N601" s="163"/>
      <c r="O601" s="163"/>
    </row>
    <row r="602" spans="1:15">
      <c r="A602" s="163"/>
      <c r="B602" s="163"/>
      <c r="C602" s="214" t="s">
        <v>3440</v>
      </c>
      <c r="D602" s="159" t="s">
        <v>9383</v>
      </c>
      <c r="E602" s="164"/>
      <c r="F602" s="164"/>
      <c r="G602" s="163"/>
      <c r="H602" s="163"/>
      <c r="I602" s="163"/>
      <c r="J602" s="163"/>
      <c r="K602" s="164"/>
      <c r="L602" s="164"/>
      <c r="M602" s="163"/>
      <c r="N602" s="163"/>
      <c r="O602" s="163"/>
    </row>
    <row r="603" spans="1:15">
      <c r="A603" s="163"/>
      <c r="B603" s="163"/>
      <c r="C603" s="214" t="s">
        <v>3440</v>
      </c>
      <c r="D603" s="159" t="s">
        <v>9384</v>
      </c>
      <c r="E603" s="164"/>
      <c r="F603" s="164"/>
      <c r="G603" s="163"/>
      <c r="H603" s="163"/>
      <c r="I603" s="163"/>
      <c r="J603" s="163"/>
      <c r="K603" s="164"/>
      <c r="L603" s="164"/>
      <c r="M603" s="163"/>
      <c r="N603" s="163"/>
      <c r="O603" s="163"/>
    </row>
    <row r="604" spans="1:15">
      <c r="A604" s="163"/>
      <c r="B604" s="163"/>
      <c r="C604" s="214" t="s">
        <v>3440</v>
      </c>
      <c r="D604" s="159" t="s">
        <v>9385</v>
      </c>
      <c r="E604" s="164"/>
      <c r="F604" s="164"/>
      <c r="G604" s="163"/>
      <c r="H604" s="163"/>
      <c r="I604" s="163"/>
      <c r="J604" s="163"/>
      <c r="K604" s="164"/>
      <c r="L604" s="164"/>
      <c r="M604" s="163"/>
      <c r="N604" s="163"/>
      <c r="O604" s="163"/>
    </row>
    <row r="605" spans="1:15">
      <c r="A605" s="163"/>
      <c r="B605" s="163"/>
      <c r="C605" s="214" t="s">
        <v>3440</v>
      </c>
      <c r="D605" s="159" t="s">
        <v>9386</v>
      </c>
      <c r="E605" s="164"/>
      <c r="F605" s="164"/>
      <c r="G605" s="163"/>
      <c r="H605" s="163"/>
      <c r="I605" s="163"/>
      <c r="J605" s="163"/>
      <c r="K605" s="164"/>
      <c r="L605" s="164"/>
      <c r="M605" s="163"/>
      <c r="N605" s="163"/>
      <c r="O605" s="163"/>
    </row>
    <row r="606" spans="1:15">
      <c r="A606" s="163"/>
      <c r="B606" s="163"/>
      <c r="C606" s="214" t="s">
        <v>3440</v>
      </c>
      <c r="D606" s="159" t="s">
        <v>9387</v>
      </c>
      <c r="E606" s="164"/>
      <c r="F606" s="164"/>
      <c r="G606" s="163"/>
      <c r="H606" s="163"/>
      <c r="I606" s="163"/>
      <c r="J606" s="163"/>
      <c r="K606" s="164"/>
      <c r="L606" s="164"/>
      <c r="M606" s="163"/>
      <c r="N606" s="163"/>
      <c r="O606" s="163"/>
    </row>
    <row r="607" spans="1:15">
      <c r="A607" s="163"/>
      <c r="B607" s="163"/>
      <c r="C607" s="214" t="s">
        <v>3440</v>
      </c>
      <c r="D607" s="159" t="s">
        <v>9388</v>
      </c>
      <c r="E607" s="164"/>
      <c r="F607" s="164"/>
      <c r="G607" s="163"/>
      <c r="H607" s="163"/>
      <c r="I607" s="163"/>
      <c r="J607" s="163"/>
      <c r="K607" s="164"/>
      <c r="L607" s="164"/>
      <c r="M607" s="163"/>
      <c r="N607" s="163"/>
      <c r="O607" s="163"/>
    </row>
    <row r="608" spans="1:15">
      <c r="A608" s="163"/>
      <c r="B608" s="163"/>
      <c r="C608" s="214" t="s">
        <v>3440</v>
      </c>
      <c r="D608" s="159" t="s">
        <v>9389</v>
      </c>
      <c r="E608" s="164"/>
      <c r="F608" s="164"/>
      <c r="G608" s="163"/>
      <c r="H608" s="163"/>
      <c r="I608" s="163"/>
      <c r="J608" s="163"/>
      <c r="K608" s="164"/>
      <c r="L608" s="164"/>
      <c r="M608" s="163"/>
      <c r="N608" s="163"/>
      <c r="O608" s="163"/>
    </row>
    <row r="609" spans="1:15">
      <c r="A609" s="163"/>
      <c r="B609" s="163"/>
      <c r="C609" s="214" t="s">
        <v>3440</v>
      </c>
      <c r="D609" s="159" t="s">
        <v>9390</v>
      </c>
      <c r="E609" s="164"/>
      <c r="F609" s="164"/>
      <c r="G609" s="163"/>
      <c r="H609" s="163"/>
      <c r="I609" s="163"/>
      <c r="J609" s="163"/>
      <c r="K609" s="164"/>
      <c r="L609" s="164"/>
      <c r="M609" s="163"/>
      <c r="N609" s="163"/>
      <c r="O609" s="163"/>
    </row>
    <row r="610" spans="1:15">
      <c r="A610" s="163"/>
      <c r="B610" s="163"/>
      <c r="C610" s="214" t="s">
        <v>3440</v>
      </c>
      <c r="D610" s="159" t="s">
        <v>9391</v>
      </c>
      <c r="E610" s="164"/>
      <c r="F610" s="164"/>
      <c r="G610" s="163"/>
      <c r="H610" s="163"/>
      <c r="I610" s="163"/>
      <c r="J610" s="163"/>
      <c r="K610" s="164"/>
      <c r="L610" s="164"/>
      <c r="M610" s="163"/>
      <c r="N610" s="163"/>
      <c r="O610" s="163"/>
    </row>
    <row r="611" spans="1:15">
      <c r="A611" s="163"/>
      <c r="B611" s="163"/>
      <c r="C611" s="214" t="s">
        <v>3440</v>
      </c>
      <c r="D611" s="159" t="s">
        <v>9392</v>
      </c>
      <c r="E611" s="164"/>
      <c r="F611" s="164"/>
      <c r="G611" s="163"/>
      <c r="H611" s="163"/>
      <c r="I611" s="163"/>
      <c r="J611" s="163"/>
      <c r="K611" s="164"/>
      <c r="L611" s="164"/>
      <c r="M611" s="163"/>
      <c r="N611" s="163"/>
      <c r="O611" s="163"/>
    </row>
    <row r="612" spans="1:15">
      <c r="A612" s="163"/>
      <c r="B612" s="163"/>
      <c r="C612" s="214" t="s">
        <v>3440</v>
      </c>
      <c r="D612" s="159" t="s">
        <v>9393</v>
      </c>
      <c r="E612" s="164"/>
      <c r="F612" s="164"/>
      <c r="G612" s="163"/>
      <c r="H612" s="163"/>
      <c r="I612" s="163"/>
      <c r="J612" s="163"/>
      <c r="K612" s="164"/>
      <c r="L612" s="164"/>
      <c r="M612" s="163"/>
      <c r="N612" s="163"/>
      <c r="O612" s="163"/>
    </row>
    <row r="613" spans="1:15">
      <c r="A613" s="163"/>
      <c r="B613" s="163"/>
      <c r="C613" s="214" t="s">
        <v>3440</v>
      </c>
      <c r="D613" s="159" t="s">
        <v>9394</v>
      </c>
      <c r="E613" s="164"/>
      <c r="F613" s="164"/>
      <c r="G613" s="163"/>
      <c r="H613" s="163"/>
      <c r="I613" s="163"/>
      <c r="J613" s="163"/>
      <c r="K613" s="164"/>
      <c r="L613" s="164"/>
      <c r="M613" s="163"/>
      <c r="N613" s="163"/>
      <c r="O613" s="163"/>
    </row>
    <row r="614" spans="1:15">
      <c r="A614" s="163"/>
      <c r="B614" s="163"/>
      <c r="C614" s="214" t="s">
        <v>3440</v>
      </c>
      <c r="D614" s="159" t="s">
        <v>9395</v>
      </c>
      <c r="E614" s="164"/>
      <c r="F614" s="164"/>
      <c r="G614" s="163"/>
      <c r="H614" s="163"/>
      <c r="I614" s="163"/>
      <c r="J614" s="163"/>
      <c r="K614" s="164"/>
      <c r="L614" s="164"/>
      <c r="M614" s="163"/>
      <c r="N614" s="163"/>
      <c r="O614" s="163"/>
    </row>
    <row r="615" spans="1:15">
      <c r="A615" s="163"/>
      <c r="B615" s="163"/>
      <c r="C615" s="214" t="s">
        <v>3440</v>
      </c>
      <c r="D615" s="159" t="s">
        <v>9396</v>
      </c>
      <c r="E615" s="164"/>
      <c r="F615" s="164"/>
      <c r="G615" s="163"/>
      <c r="H615" s="163"/>
      <c r="I615" s="163"/>
      <c r="J615" s="163"/>
      <c r="K615" s="164"/>
      <c r="L615" s="164"/>
      <c r="M615" s="163"/>
      <c r="N615" s="163"/>
      <c r="O615" s="163"/>
    </row>
    <row r="616" spans="1:15">
      <c r="A616" s="163"/>
      <c r="B616" s="163"/>
      <c r="C616" s="214" t="s">
        <v>3440</v>
      </c>
      <c r="D616" s="159" t="s">
        <v>9397</v>
      </c>
      <c r="E616" s="164"/>
      <c r="F616" s="164"/>
      <c r="G616" s="163"/>
      <c r="H616" s="163"/>
      <c r="I616" s="163"/>
      <c r="J616" s="163"/>
      <c r="K616" s="164"/>
      <c r="L616" s="164"/>
      <c r="M616" s="163"/>
      <c r="N616" s="163"/>
      <c r="O616" s="163"/>
    </row>
    <row r="617" spans="1:15">
      <c r="A617" s="163"/>
      <c r="B617" s="163"/>
      <c r="C617" s="214" t="s">
        <v>3440</v>
      </c>
      <c r="D617" s="159" t="s">
        <v>9398</v>
      </c>
      <c r="E617" s="164"/>
      <c r="F617" s="164"/>
      <c r="G617" s="163"/>
      <c r="H617" s="163"/>
      <c r="I617" s="163"/>
      <c r="J617" s="163"/>
      <c r="K617" s="164"/>
      <c r="L617" s="164"/>
      <c r="M617" s="163"/>
      <c r="N617" s="163"/>
      <c r="O617" s="163"/>
    </row>
    <row r="618" spans="1:15">
      <c r="A618" s="163"/>
      <c r="B618" s="163"/>
      <c r="C618" s="214" t="s">
        <v>3440</v>
      </c>
      <c r="D618" s="159" t="s">
        <v>9399</v>
      </c>
      <c r="E618" s="164"/>
      <c r="F618" s="164"/>
      <c r="G618" s="163"/>
      <c r="H618" s="163"/>
      <c r="I618" s="163"/>
      <c r="J618" s="163"/>
      <c r="K618" s="164"/>
      <c r="L618" s="164"/>
      <c r="M618" s="163"/>
      <c r="N618" s="163"/>
      <c r="O618" s="163"/>
    </row>
    <row r="619" spans="1:15">
      <c r="A619" s="163"/>
      <c r="B619" s="163"/>
      <c r="C619" s="214" t="s">
        <v>3440</v>
      </c>
      <c r="D619" s="159" t="s">
        <v>9400</v>
      </c>
      <c r="E619" s="164"/>
      <c r="F619" s="164"/>
      <c r="G619" s="163"/>
      <c r="H619" s="163"/>
      <c r="I619" s="163"/>
      <c r="J619" s="163"/>
      <c r="K619" s="164"/>
      <c r="L619" s="164"/>
      <c r="M619" s="163"/>
      <c r="N619" s="163"/>
      <c r="O619" s="163"/>
    </row>
    <row r="620" spans="1:15">
      <c r="A620" s="163"/>
      <c r="B620" s="163"/>
      <c r="C620" s="214" t="s">
        <v>3440</v>
      </c>
      <c r="D620" s="159" t="s">
        <v>9401</v>
      </c>
      <c r="E620" s="164"/>
      <c r="F620" s="164"/>
      <c r="G620" s="163"/>
      <c r="H620" s="163"/>
      <c r="I620" s="163"/>
      <c r="J620" s="163"/>
      <c r="K620" s="164"/>
      <c r="L620" s="164"/>
      <c r="M620" s="163"/>
      <c r="N620" s="163"/>
      <c r="O620" s="163"/>
    </row>
    <row r="621" spans="1:15">
      <c r="A621" s="163"/>
      <c r="B621" s="163"/>
      <c r="C621" s="214" t="s">
        <v>3440</v>
      </c>
      <c r="D621" s="159" t="s">
        <v>9402</v>
      </c>
      <c r="E621" s="164"/>
      <c r="F621" s="164"/>
      <c r="G621" s="163"/>
      <c r="H621" s="163"/>
      <c r="I621" s="163"/>
      <c r="J621" s="163"/>
      <c r="K621" s="164"/>
      <c r="L621" s="164"/>
      <c r="M621" s="163"/>
      <c r="N621" s="163"/>
      <c r="O621" s="163"/>
    </row>
    <row r="622" spans="1:15">
      <c r="A622" s="163"/>
      <c r="B622" s="163"/>
      <c r="C622" s="214" t="s">
        <v>3440</v>
      </c>
      <c r="D622" s="159" t="s">
        <v>9403</v>
      </c>
      <c r="E622" s="164"/>
      <c r="F622" s="164"/>
      <c r="G622" s="163"/>
      <c r="H622" s="163"/>
      <c r="I622" s="163"/>
      <c r="J622" s="163"/>
      <c r="K622" s="164"/>
      <c r="L622" s="164"/>
      <c r="M622" s="163"/>
      <c r="N622" s="163"/>
      <c r="O622" s="163"/>
    </row>
    <row r="623" spans="1:15">
      <c r="A623" s="163"/>
      <c r="B623" s="163"/>
      <c r="C623" s="214" t="s">
        <v>3440</v>
      </c>
      <c r="D623" s="159" t="s">
        <v>9404</v>
      </c>
      <c r="E623" s="164"/>
      <c r="F623" s="164"/>
      <c r="G623" s="163"/>
      <c r="H623" s="163"/>
      <c r="I623" s="163"/>
      <c r="J623" s="163"/>
      <c r="K623" s="164"/>
      <c r="L623" s="164"/>
      <c r="M623" s="163"/>
      <c r="N623" s="163"/>
      <c r="O623" s="163"/>
    </row>
    <row r="624" spans="1:15">
      <c r="A624" s="163"/>
      <c r="B624" s="163"/>
      <c r="C624" s="214" t="s">
        <v>3440</v>
      </c>
      <c r="D624" s="159" t="s">
        <v>9405</v>
      </c>
      <c r="E624" s="164"/>
      <c r="F624" s="164"/>
      <c r="G624" s="163"/>
      <c r="H624" s="163"/>
      <c r="I624" s="163"/>
      <c r="J624" s="163"/>
      <c r="K624" s="164"/>
      <c r="L624" s="164"/>
      <c r="M624" s="163"/>
      <c r="N624" s="163"/>
      <c r="O624" s="163"/>
    </row>
    <row r="625" spans="1:15">
      <c r="A625" s="163"/>
      <c r="B625" s="163"/>
      <c r="C625" s="214" t="s">
        <v>3440</v>
      </c>
      <c r="D625" s="159" t="s">
        <v>9406</v>
      </c>
      <c r="E625" s="164"/>
      <c r="F625" s="164"/>
      <c r="G625" s="163"/>
      <c r="H625" s="163"/>
      <c r="I625" s="163"/>
      <c r="J625" s="163"/>
      <c r="K625" s="164"/>
      <c r="L625" s="164"/>
      <c r="M625" s="163"/>
      <c r="N625" s="163"/>
      <c r="O625" s="163"/>
    </row>
    <row r="626" spans="1:15">
      <c r="A626" s="163"/>
      <c r="B626" s="163"/>
      <c r="C626" s="214" t="s">
        <v>3440</v>
      </c>
      <c r="D626" s="159" t="s">
        <v>9407</v>
      </c>
      <c r="E626" s="164"/>
      <c r="F626" s="164"/>
      <c r="G626" s="163"/>
      <c r="H626" s="163"/>
      <c r="I626" s="163"/>
      <c r="J626" s="163"/>
      <c r="K626" s="164"/>
      <c r="L626" s="164"/>
      <c r="M626" s="163"/>
      <c r="N626" s="163"/>
      <c r="O626" s="163"/>
    </row>
    <row r="627" spans="1:15">
      <c r="A627" s="163"/>
      <c r="B627" s="163"/>
      <c r="C627" s="214" t="s">
        <v>3440</v>
      </c>
      <c r="D627" s="159" t="s">
        <v>9408</v>
      </c>
      <c r="E627" s="164"/>
      <c r="F627" s="164"/>
      <c r="G627" s="163"/>
      <c r="H627" s="163"/>
      <c r="I627" s="163"/>
      <c r="J627" s="163"/>
      <c r="K627" s="164"/>
      <c r="L627" s="164"/>
      <c r="M627" s="163"/>
      <c r="N627" s="163"/>
      <c r="O627" s="163"/>
    </row>
    <row r="628" spans="1:15">
      <c r="A628" s="163"/>
      <c r="B628" s="163"/>
      <c r="C628" s="214" t="s">
        <v>3440</v>
      </c>
      <c r="D628" s="159" t="s">
        <v>9409</v>
      </c>
      <c r="E628" s="164"/>
      <c r="F628" s="164"/>
      <c r="G628" s="163"/>
      <c r="H628" s="163"/>
      <c r="I628" s="163"/>
      <c r="J628" s="163"/>
      <c r="K628" s="164"/>
      <c r="L628" s="164"/>
      <c r="M628" s="163"/>
      <c r="N628" s="163"/>
      <c r="O628" s="163"/>
    </row>
    <row r="629" spans="1:15">
      <c r="A629" s="163"/>
      <c r="B629" s="163"/>
      <c r="C629" s="214" t="s">
        <v>3440</v>
      </c>
      <c r="D629" s="159" t="s">
        <v>9410</v>
      </c>
      <c r="E629" s="164"/>
      <c r="F629" s="164"/>
      <c r="G629" s="163"/>
      <c r="H629" s="163"/>
      <c r="I629" s="163"/>
      <c r="J629" s="163"/>
      <c r="K629" s="164"/>
      <c r="L629" s="164"/>
      <c r="M629" s="163"/>
      <c r="N629" s="163"/>
      <c r="O629" s="163"/>
    </row>
    <row r="630" spans="1:15">
      <c r="A630" s="163"/>
      <c r="B630" s="163"/>
      <c r="C630" s="214" t="s">
        <v>3440</v>
      </c>
      <c r="D630" s="159" t="s">
        <v>9411</v>
      </c>
      <c r="E630" s="164"/>
      <c r="F630" s="164"/>
      <c r="G630" s="163"/>
      <c r="H630" s="163"/>
      <c r="I630" s="163"/>
      <c r="J630" s="163"/>
      <c r="K630" s="164"/>
      <c r="L630" s="164"/>
      <c r="M630" s="163"/>
      <c r="N630" s="163"/>
      <c r="O630" s="163"/>
    </row>
    <row r="631" spans="1:15">
      <c r="A631" s="163"/>
      <c r="B631" s="163"/>
      <c r="C631" s="214" t="s">
        <v>3440</v>
      </c>
      <c r="D631" s="159" t="s">
        <v>9412</v>
      </c>
      <c r="E631" s="164"/>
      <c r="F631" s="164"/>
      <c r="G631" s="163"/>
      <c r="H631" s="163"/>
      <c r="I631" s="163"/>
      <c r="J631" s="163"/>
      <c r="K631" s="164"/>
      <c r="L631" s="164"/>
      <c r="M631" s="163"/>
      <c r="N631" s="163"/>
      <c r="O631" s="163"/>
    </row>
    <row r="632" spans="1:15">
      <c r="A632" s="163"/>
      <c r="B632" s="163"/>
      <c r="C632" s="214" t="s">
        <v>3440</v>
      </c>
      <c r="D632" s="159" t="s">
        <v>9413</v>
      </c>
      <c r="E632" s="164"/>
      <c r="F632" s="164"/>
      <c r="G632" s="163"/>
      <c r="H632" s="163"/>
      <c r="I632" s="163"/>
      <c r="J632" s="163"/>
      <c r="K632" s="164"/>
      <c r="L632" s="164"/>
      <c r="M632" s="163"/>
      <c r="N632" s="163"/>
      <c r="O632" s="163"/>
    </row>
    <row r="633" spans="1:15">
      <c r="A633" s="163"/>
      <c r="B633" s="163"/>
      <c r="C633" s="214" t="s">
        <v>3440</v>
      </c>
      <c r="D633" s="159" t="s">
        <v>9414</v>
      </c>
      <c r="E633" s="164"/>
      <c r="F633" s="164"/>
      <c r="G633" s="163"/>
      <c r="H633" s="163"/>
      <c r="I633" s="163"/>
      <c r="J633" s="163"/>
      <c r="K633" s="164"/>
      <c r="L633" s="164"/>
      <c r="M633" s="163"/>
      <c r="N633" s="163"/>
      <c r="O633" s="163"/>
    </row>
    <row r="634" spans="1:15">
      <c r="A634" s="163"/>
      <c r="B634" s="163"/>
      <c r="C634" s="214" t="s">
        <v>3440</v>
      </c>
      <c r="D634" s="159" t="s">
        <v>9415</v>
      </c>
      <c r="E634" s="164"/>
      <c r="F634" s="164"/>
      <c r="G634" s="163"/>
      <c r="H634" s="163"/>
      <c r="I634" s="163"/>
      <c r="J634" s="163"/>
      <c r="K634" s="164"/>
      <c r="L634" s="164"/>
      <c r="M634" s="163"/>
      <c r="N634" s="163"/>
      <c r="O634" s="163"/>
    </row>
    <row r="635" spans="1:15">
      <c r="A635" s="163"/>
      <c r="B635" s="163"/>
      <c r="C635" s="214" t="s">
        <v>3440</v>
      </c>
      <c r="D635" s="159" t="s">
        <v>9416</v>
      </c>
      <c r="E635" s="164"/>
      <c r="F635" s="164"/>
      <c r="G635" s="163"/>
      <c r="H635" s="163"/>
      <c r="I635" s="163"/>
      <c r="J635" s="163"/>
      <c r="K635" s="164"/>
      <c r="L635" s="164"/>
      <c r="M635" s="163"/>
      <c r="N635" s="163"/>
      <c r="O635" s="163"/>
    </row>
    <row r="636" spans="1:15">
      <c r="A636" s="163"/>
      <c r="B636" s="163"/>
      <c r="C636" s="214" t="s">
        <v>3440</v>
      </c>
      <c r="D636" s="159" t="s">
        <v>9417</v>
      </c>
      <c r="E636" s="164"/>
      <c r="F636" s="164"/>
      <c r="G636" s="163"/>
      <c r="H636" s="163"/>
      <c r="I636" s="163"/>
      <c r="J636" s="163"/>
      <c r="K636" s="164"/>
      <c r="L636" s="164"/>
      <c r="M636" s="163"/>
      <c r="N636" s="163"/>
      <c r="O636" s="163"/>
    </row>
    <row r="637" spans="1:15">
      <c r="A637" s="163"/>
      <c r="B637" s="163"/>
      <c r="C637" s="214" t="s">
        <v>3440</v>
      </c>
      <c r="D637" s="159" t="s">
        <v>9418</v>
      </c>
      <c r="E637" s="164"/>
      <c r="F637" s="164"/>
      <c r="G637" s="163"/>
      <c r="H637" s="163"/>
      <c r="I637" s="163"/>
      <c r="J637" s="163"/>
      <c r="K637" s="164"/>
      <c r="L637" s="164"/>
      <c r="M637" s="163"/>
      <c r="N637" s="163"/>
      <c r="O637" s="163"/>
    </row>
    <row r="638" spans="1:15">
      <c r="A638" s="163"/>
      <c r="B638" s="163"/>
      <c r="C638" s="214" t="s">
        <v>3440</v>
      </c>
      <c r="D638" s="159" t="s">
        <v>9419</v>
      </c>
      <c r="E638" s="164"/>
      <c r="F638" s="164"/>
      <c r="G638" s="163"/>
      <c r="H638" s="163"/>
      <c r="I638" s="163"/>
      <c r="J638" s="163"/>
      <c r="K638" s="164"/>
      <c r="L638" s="164"/>
      <c r="M638" s="163"/>
      <c r="N638" s="163"/>
      <c r="O638" s="163"/>
    </row>
    <row r="639" spans="1:15">
      <c r="A639" s="163"/>
      <c r="B639" s="163"/>
      <c r="C639" s="214" t="s">
        <v>3440</v>
      </c>
      <c r="D639" s="159" t="s">
        <v>9420</v>
      </c>
      <c r="E639" s="164"/>
      <c r="F639" s="164"/>
      <c r="G639" s="163"/>
      <c r="H639" s="163"/>
      <c r="I639" s="163"/>
      <c r="J639" s="163"/>
      <c r="K639" s="164"/>
      <c r="L639" s="164"/>
      <c r="M639" s="163"/>
      <c r="N639" s="163"/>
      <c r="O639" s="163"/>
    </row>
    <row r="640" spans="1:15">
      <c r="A640" s="163"/>
      <c r="B640" s="163"/>
      <c r="C640" s="214" t="s">
        <v>3440</v>
      </c>
      <c r="D640" s="159" t="s">
        <v>9421</v>
      </c>
      <c r="E640" s="164"/>
      <c r="F640" s="164"/>
      <c r="G640" s="163"/>
      <c r="H640" s="163"/>
      <c r="I640" s="163"/>
      <c r="J640" s="163"/>
      <c r="K640" s="164"/>
      <c r="L640" s="164"/>
      <c r="M640" s="163"/>
      <c r="N640" s="163"/>
      <c r="O640" s="163"/>
    </row>
    <row r="641" spans="1:15">
      <c r="A641" s="163"/>
      <c r="B641" s="163"/>
      <c r="C641" s="214" t="s">
        <v>3440</v>
      </c>
      <c r="D641" s="159" t="s">
        <v>9422</v>
      </c>
      <c r="E641" s="164"/>
      <c r="F641" s="164"/>
      <c r="G641" s="163"/>
      <c r="H641" s="163"/>
      <c r="I641" s="163"/>
      <c r="J641" s="163"/>
      <c r="K641" s="164"/>
      <c r="L641" s="164"/>
      <c r="M641" s="163"/>
      <c r="N641" s="163"/>
      <c r="O641" s="163"/>
    </row>
    <row r="642" spans="1:15">
      <c r="A642" s="163"/>
      <c r="B642" s="163"/>
      <c r="C642" s="214" t="s">
        <v>3440</v>
      </c>
      <c r="D642" s="159" t="s">
        <v>9423</v>
      </c>
      <c r="E642" s="164"/>
      <c r="F642" s="164"/>
      <c r="G642" s="163"/>
      <c r="H642" s="163"/>
      <c r="I642" s="163"/>
      <c r="J642" s="163"/>
      <c r="K642" s="164"/>
      <c r="L642" s="164"/>
      <c r="M642" s="163"/>
      <c r="N642" s="163"/>
      <c r="O642" s="163"/>
    </row>
    <row r="643" spans="1:15">
      <c r="A643" s="163"/>
      <c r="B643" s="163"/>
      <c r="C643" s="214" t="s">
        <v>3440</v>
      </c>
      <c r="D643" s="159" t="s">
        <v>9424</v>
      </c>
      <c r="E643" s="164"/>
      <c r="F643" s="164"/>
      <c r="G643" s="163"/>
      <c r="H643" s="163"/>
      <c r="I643" s="163"/>
      <c r="J643" s="163"/>
      <c r="K643" s="164"/>
      <c r="L643" s="164"/>
      <c r="M643" s="163"/>
      <c r="N643" s="163"/>
      <c r="O643" s="163"/>
    </row>
    <row r="644" spans="1:15">
      <c r="A644" s="163"/>
      <c r="B644" s="163"/>
      <c r="C644" s="214" t="s">
        <v>3440</v>
      </c>
      <c r="D644" s="159" t="s">
        <v>9425</v>
      </c>
      <c r="E644" s="164"/>
      <c r="F644" s="164"/>
      <c r="G644" s="163"/>
      <c r="H644" s="163"/>
      <c r="I644" s="163"/>
      <c r="J644" s="163"/>
      <c r="K644" s="164"/>
      <c r="L644" s="164"/>
      <c r="M644" s="163"/>
      <c r="N644" s="163"/>
      <c r="O644" s="163"/>
    </row>
    <row r="645" spans="1:15">
      <c r="A645" s="163"/>
      <c r="B645" s="163"/>
      <c r="C645" s="214" t="s">
        <v>3440</v>
      </c>
      <c r="D645" s="159" t="s">
        <v>9426</v>
      </c>
      <c r="E645" s="164"/>
      <c r="F645" s="164"/>
      <c r="G645" s="163"/>
      <c r="H645" s="163"/>
      <c r="I645" s="163"/>
      <c r="J645" s="163"/>
      <c r="K645" s="164"/>
      <c r="L645" s="164"/>
      <c r="M645" s="163"/>
      <c r="N645" s="163"/>
      <c r="O645" s="163"/>
    </row>
    <row r="646" spans="1:15">
      <c r="A646" s="163"/>
      <c r="B646" s="163"/>
      <c r="C646" s="214" t="s">
        <v>3440</v>
      </c>
      <c r="D646" s="159" t="s">
        <v>9427</v>
      </c>
      <c r="E646" s="164"/>
      <c r="F646" s="164"/>
      <c r="G646" s="163"/>
      <c r="H646" s="163"/>
      <c r="I646" s="163"/>
      <c r="J646" s="163"/>
      <c r="K646" s="164"/>
      <c r="L646" s="164"/>
      <c r="M646" s="163"/>
      <c r="N646" s="163"/>
      <c r="O646" s="163"/>
    </row>
    <row r="647" spans="1:15">
      <c r="A647" s="163"/>
      <c r="B647" s="163"/>
      <c r="C647" s="214" t="s">
        <v>3440</v>
      </c>
      <c r="D647" s="159" t="s">
        <v>9428</v>
      </c>
      <c r="E647" s="164"/>
      <c r="F647" s="164"/>
      <c r="G647" s="163"/>
      <c r="H647" s="163"/>
      <c r="I647" s="163"/>
      <c r="J647" s="163"/>
      <c r="K647" s="164"/>
      <c r="L647" s="164"/>
      <c r="M647" s="163"/>
      <c r="N647" s="163"/>
      <c r="O647" s="163"/>
    </row>
    <row r="648" spans="1:15">
      <c r="A648" s="163"/>
      <c r="B648" s="163"/>
      <c r="C648" s="214" t="s">
        <v>3440</v>
      </c>
      <c r="D648" s="159" t="s">
        <v>9429</v>
      </c>
      <c r="E648" s="164"/>
      <c r="F648" s="164"/>
      <c r="G648" s="163"/>
      <c r="H648" s="163"/>
      <c r="I648" s="163"/>
      <c r="J648" s="163"/>
      <c r="K648" s="164"/>
      <c r="L648" s="164"/>
      <c r="M648" s="163"/>
      <c r="N648" s="163"/>
      <c r="O648" s="163"/>
    </row>
    <row r="649" spans="1:15">
      <c r="A649" s="163"/>
      <c r="B649" s="163"/>
      <c r="C649" s="214" t="s">
        <v>3440</v>
      </c>
      <c r="D649" s="159" t="s">
        <v>9430</v>
      </c>
      <c r="E649" s="164"/>
      <c r="F649" s="164"/>
      <c r="G649" s="163"/>
      <c r="H649" s="163"/>
      <c r="I649" s="163"/>
      <c r="J649" s="163"/>
      <c r="K649" s="164"/>
      <c r="L649" s="164"/>
      <c r="M649" s="163"/>
      <c r="N649" s="163"/>
      <c r="O649" s="163"/>
    </row>
    <row r="650" spans="1:15">
      <c r="A650" s="163"/>
      <c r="B650" s="163"/>
      <c r="C650" s="214" t="s">
        <v>3440</v>
      </c>
      <c r="D650" s="159" t="s">
        <v>9431</v>
      </c>
      <c r="E650" s="164"/>
      <c r="F650" s="164"/>
      <c r="G650" s="163"/>
      <c r="H650" s="163"/>
      <c r="I650" s="163"/>
      <c r="J650" s="163"/>
      <c r="K650" s="164"/>
      <c r="L650" s="164"/>
      <c r="M650" s="163"/>
      <c r="N650" s="163"/>
      <c r="O650" s="163"/>
    </row>
    <row r="651" spans="1:15">
      <c r="A651" s="163"/>
      <c r="B651" s="163"/>
      <c r="C651" s="214" t="s">
        <v>3440</v>
      </c>
      <c r="D651" s="159" t="s">
        <v>9432</v>
      </c>
      <c r="E651" s="164"/>
      <c r="F651" s="164"/>
      <c r="G651" s="163"/>
      <c r="H651" s="163"/>
      <c r="I651" s="163"/>
      <c r="J651" s="163"/>
      <c r="K651" s="164"/>
      <c r="L651" s="164"/>
      <c r="M651" s="163"/>
      <c r="N651" s="163"/>
      <c r="O651" s="163"/>
    </row>
    <row r="652" spans="1:15">
      <c r="A652" s="163"/>
      <c r="B652" s="163"/>
      <c r="C652" s="214" t="s">
        <v>3440</v>
      </c>
      <c r="D652" s="159" t="s">
        <v>9433</v>
      </c>
      <c r="E652" s="164"/>
      <c r="F652" s="164"/>
      <c r="G652" s="163"/>
      <c r="H652" s="163"/>
      <c r="I652" s="163"/>
      <c r="J652" s="163"/>
      <c r="K652" s="164"/>
      <c r="L652" s="164"/>
      <c r="M652" s="163"/>
      <c r="N652" s="163"/>
      <c r="O652" s="163"/>
    </row>
    <row r="653" spans="1:15">
      <c r="A653" s="163"/>
      <c r="B653" s="163"/>
      <c r="C653" s="214" t="s">
        <v>3440</v>
      </c>
      <c r="D653" s="159" t="s">
        <v>9434</v>
      </c>
      <c r="E653" s="164"/>
      <c r="F653" s="164"/>
      <c r="G653" s="163"/>
      <c r="H653" s="163"/>
      <c r="I653" s="163"/>
      <c r="J653" s="163"/>
      <c r="K653" s="164"/>
      <c r="L653" s="164"/>
      <c r="M653" s="163"/>
      <c r="N653" s="163"/>
      <c r="O653" s="163"/>
    </row>
    <row r="654" spans="1:15">
      <c r="A654" s="163"/>
      <c r="B654" s="163"/>
      <c r="C654" s="214" t="s">
        <v>3440</v>
      </c>
      <c r="D654" s="159" t="s">
        <v>9435</v>
      </c>
      <c r="E654" s="164"/>
      <c r="F654" s="164"/>
      <c r="G654" s="163"/>
      <c r="H654" s="163"/>
      <c r="I654" s="163"/>
      <c r="J654" s="163"/>
      <c r="K654" s="164"/>
      <c r="L654" s="164"/>
      <c r="M654" s="163"/>
      <c r="N654" s="163"/>
      <c r="O654" s="163"/>
    </row>
    <row r="655" spans="1:15">
      <c r="A655" s="163"/>
      <c r="B655" s="163"/>
      <c r="C655" s="214" t="s">
        <v>3440</v>
      </c>
      <c r="D655" s="159" t="s">
        <v>9436</v>
      </c>
      <c r="E655" s="164"/>
      <c r="F655" s="164"/>
      <c r="G655" s="163"/>
      <c r="H655" s="163"/>
      <c r="I655" s="163"/>
      <c r="J655" s="163"/>
      <c r="K655" s="164"/>
      <c r="L655" s="164"/>
      <c r="M655" s="163"/>
      <c r="N655" s="163"/>
      <c r="O655" s="163"/>
    </row>
    <row r="656" spans="1:15">
      <c r="A656" s="163"/>
      <c r="B656" s="163"/>
      <c r="C656" s="214" t="s">
        <v>3440</v>
      </c>
      <c r="D656" s="159" t="s">
        <v>9437</v>
      </c>
      <c r="E656" s="164"/>
      <c r="F656" s="164"/>
      <c r="G656" s="163"/>
      <c r="H656" s="163"/>
      <c r="I656" s="163"/>
      <c r="J656" s="163"/>
      <c r="K656" s="164"/>
      <c r="L656" s="164"/>
      <c r="M656" s="163"/>
      <c r="N656" s="163"/>
      <c r="O656" s="163"/>
    </row>
    <row r="657" spans="1:15">
      <c r="A657" s="163"/>
      <c r="B657" s="163"/>
      <c r="C657" s="214" t="s">
        <v>3440</v>
      </c>
      <c r="D657" s="159" t="s">
        <v>9438</v>
      </c>
      <c r="E657" s="164"/>
      <c r="F657" s="164"/>
      <c r="G657" s="163"/>
      <c r="H657" s="163"/>
      <c r="I657" s="163"/>
      <c r="J657" s="163"/>
      <c r="K657" s="164"/>
      <c r="L657" s="164"/>
      <c r="M657" s="163"/>
      <c r="N657" s="163"/>
      <c r="O657" s="163"/>
    </row>
    <row r="658" spans="1:15">
      <c r="A658" s="163"/>
      <c r="B658" s="163"/>
      <c r="C658" s="214" t="s">
        <v>3440</v>
      </c>
      <c r="D658" s="159" t="s">
        <v>9439</v>
      </c>
      <c r="E658" s="164"/>
      <c r="F658" s="164"/>
      <c r="G658" s="163"/>
      <c r="H658" s="163"/>
      <c r="I658" s="163"/>
      <c r="J658" s="163"/>
      <c r="K658" s="164"/>
      <c r="L658" s="164"/>
      <c r="M658" s="163"/>
      <c r="N658" s="163"/>
      <c r="O658" s="163"/>
    </row>
    <row r="659" spans="1:15">
      <c r="A659" s="163"/>
      <c r="B659" s="163"/>
      <c r="C659" s="214" t="s">
        <v>3440</v>
      </c>
      <c r="D659" s="159" t="s">
        <v>9440</v>
      </c>
      <c r="E659" s="164"/>
      <c r="F659" s="164"/>
      <c r="G659" s="163"/>
      <c r="H659" s="163"/>
      <c r="I659" s="163"/>
      <c r="J659" s="163"/>
      <c r="K659" s="164"/>
      <c r="L659" s="164"/>
      <c r="M659" s="163"/>
      <c r="N659" s="163"/>
      <c r="O659" s="163"/>
    </row>
    <row r="660" spans="1:15">
      <c r="A660" s="163"/>
      <c r="B660" s="163"/>
      <c r="C660" s="214" t="s">
        <v>3440</v>
      </c>
      <c r="D660" s="159" t="s">
        <v>9441</v>
      </c>
      <c r="E660" s="164"/>
      <c r="F660" s="164"/>
      <c r="G660" s="163"/>
      <c r="H660" s="163"/>
      <c r="I660" s="163"/>
      <c r="J660" s="163"/>
      <c r="K660" s="164"/>
      <c r="L660" s="164"/>
      <c r="M660" s="163"/>
      <c r="N660" s="163"/>
      <c r="O660" s="163"/>
    </row>
    <row r="661" spans="1:15">
      <c r="A661" s="163"/>
      <c r="B661" s="163"/>
      <c r="C661" s="214" t="s">
        <v>3440</v>
      </c>
      <c r="D661" s="159" t="s">
        <v>9442</v>
      </c>
      <c r="E661" s="164"/>
      <c r="F661" s="164"/>
      <c r="G661" s="163"/>
      <c r="H661" s="163"/>
      <c r="I661" s="163"/>
      <c r="J661" s="163"/>
      <c r="K661" s="164"/>
      <c r="L661" s="164"/>
      <c r="M661" s="163"/>
      <c r="N661" s="163"/>
      <c r="O661" s="163"/>
    </row>
    <row r="662" spans="1:15">
      <c r="A662" s="163"/>
      <c r="B662" s="163"/>
      <c r="C662" s="214" t="s">
        <v>3440</v>
      </c>
      <c r="D662" s="159" t="s">
        <v>9443</v>
      </c>
      <c r="E662" s="164"/>
      <c r="F662" s="164"/>
      <c r="G662" s="163"/>
      <c r="H662" s="163"/>
      <c r="I662" s="163"/>
      <c r="J662" s="163"/>
      <c r="K662" s="164"/>
      <c r="L662" s="164"/>
      <c r="M662" s="163"/>
      <c r="N662" s="163"/>
      <c r="O662" s="163"/>
    </row>
    <row r="663" spans="1:15">
      <c r="A663" s="163"/>
      <c r="B663" s="163"/>
      <c r="C663" s="214" t="s">
        <v>3440</v>
      </c>
      <c r="D663" s="159" t="s">
        <v>9444</v>
      </c>
      <c r="E663" s="164"/>
      <c r="F663" s="164"/>
      <c r="G663" s="163"/>
      <c r="H663" s="163"/>
      <c r="I663" s="163"/>
      <c r="J663" s="163"/>
      <c r="K663" s="164"/>
      <c r="L663" s="164"/>
      <c r="M663" s="163"/>
      <c r="N663" s="163"/>
      <c r="O663" s="163"/>
    </row>
    <row r="664" spans="1:15">
      <c r="A664" s="163"/>
      <c r="B664" s="163"/>
      <c r="C664" s="214" t="s">
        <v>3440</v>
      </c>
      <c r="D664" s="159" t="s">
        <v>9445</v>
      </c>
      <c r="E664" s="164"/>
      <c r="F664" s="164"/>
      <c r="G664" s="163"/>
      <c r="H664" s="163"/>
      <c r="I664" s="163"/>
      <c r="J664" s="163"/>
      <c r="K664" s="164"/>
      <c r="L664" s="164"/>
      <c r="M664" s="163"/>
      <c r="N664" s="163"/>
      <c r="O664" s="163"/>
    </row>
    <row r="665" spans="1:15">
      <c r="A665" s="163"/>
      <c r="B665" s="163"/>
      <c r="C665" s="214" t="s">
        <v>3440</v>
      </c>
      <c r="D665" s="159" t="s">
        <v>9446</v>
      </c>
      <c r="E665" s="164"/>
      <c r="F665" s="164"/>
      <c r="G665" s="163"/>
      <c r="H665" s="163"/>
      <c r="I665" s="163"/>
      <c r="J665" s="163"/>
      <c r="K665" s="164"/>
      <c r="L665" s="164"/>
      <c r="M665" s="163"/>
      <c r="N665" s="163"/>
      <c r="O665" s="163"/>
    </row>
    <row r="666" spans="1:15">
      <c r="A666" s="163"/>
      <c r="B666" s="163"/>
      <c r="C666" s="214" t="s">
        <v>3440</v>
      </c>
      <c r="D666" s="159" t="s">
        <v>9447</v>
      </c>
      <c r="E666" s="164"/>
      <c r="F666" s="164"/>
      <c r="G666" s="163"/>
      <c r="H666" s="163"/>
      <c r="I666" s="163"/>
      <c r="J666" s="163"/>
      <c r="K666" s="164"/>
      <c r="L666" s="164"/>
      <c r="M666" s="163"/>
      <c r="N666" s="163"/>
      <c r="O666" s="163"/>
    </row>
    <row r="667" spans="1:15">
      <c r="A667" s="163"/>
      <c r="B667" s="163"/>
      <c r="C667" s="214" t="s">
        <v>3440</v>
      </c>
      <c r="D667" s="159" t="s">
        <v>9448</v>
      </c>
      <c r="E667" s="164"/>
      <c r="F667" s="164"/>
      <c r="G667" s="163"/>
      <c r="H667" s="163"/>
      <c r="I667" s="163"/>
      <c r="J667" s="163"/>
      <c r="K667" s="164"/>
      <c r="L667" s="164"/>
      <c r="M667" s="163"/>
      <c r="N667" s="163"/>
      <c r="O667" s="163"/>
    </row>
    <row r="668" spans="1:15">
      <c r="A668" s="163"/>
      <c r="B668" s="163"/>
      <c r="C668" s="214" t="s">
        <v>3440</v>
      </c>
      <c r="D668" s="159" t="s">
        <v>9449</v>
      </c>
      <c r="E668" s="164"/>
      <c r="F668" s="164"/>
      <c r="G668" s="163"/>
      <c r="H668" s="163"/>
      <c r="I668" s="163"/>
      <c r="J668" s="163"/>
      <c r="K668" s="164"/>
      <c r="L668" s="164"/>
      <c r="M668" s="163"/>
      <c r="N668" s="163"/>
      <c r="O668" s="163"/>
    </row>
    <row r="669" spans="1:15">
      <c r="A669" s="163"/>
      <c r="B669" s="163"/>
      <c r="C669" s="214" t="s">
        <v>3440</v>
      </c>
      <c r="D669" s="159" t="s">
        <v>9450</v>
      </c>
      <c r="E669" s="164"/>
      <c r="F669" s="164"/>
      <c r="G669" s="163"/>
      <c r="H669" s="163"/>
      <c r="I669" s="163"/>
      <c r="J669" s="163"/>
      <c r="K669" s="164"/>
      <c r="L669" s="164"/>
      <c r="M669" s="163"/>
      <c r="N669" s="163"/>
      <c r="O669" s="163"/>
    </row>
    <row r="670" spans="1:15">
      <c r="A670" s="163"/>
      <c r="B670" s="163"/>
      <c r="C670" s="214" t="s">
        <v>3440</v>
      </c>
      <c r="D670" s="159" t="s">
        <v>9451</v>
      </c>
      <c r="E670" s="164"/>
      <c r="F670" s="164"/>
      <c r="G670" s="163"/>
      <c r="H670" s="163"/>
      <c r="I670" s="163"/>
      <c r="J670" s="163"/>
      <c r="K670" s="164"/>
      <c r="L670" s="164"/>
      <c r="M670" s="163"/>
      <c r="N670" s="163"/>
      <c r="O670" s="163"/>
    </row>
    <row r="671" spans="1:15">
      <c r="A671" s="163"/>
      <c r="B671" s="163"/>
      <c r="C671" s="214" t="s">
        <v>3440</v>
      </c>
      <c r="D671" s="159" t="s">
        <v>9452</v>
      </c>
      <c r="E671" s="164"/>
      <c r="F671" s="164"/>
      <c r="G671" s="163"/>
      <c r="H671" s="163"/>
      <c r="I671" s="163"/>
      <c r="J671" s="163"/>
      <c r="K671" s="164"/>
      <c r="L671" s="164"/>
      <c r="M671" s="163"/>
      <c r="N671" s="163"/>
      <c r="O671" s="163"/>
    </row>
    <row r="672" spans="1:15">
      <c r="A672" s="163"/>
      <c r="B672" s="163"/>
      <c r="C672" s="214" t="s">
        <v>3440</v>
      </c>
      <c r="D672" s="159" t="s">
        <v>9453</v>
      </c>
      <c r="E672" s="164"/>
      <c r="F672" s="164"/>
      <c r="G672" s="163"/>
      <c r="H672" s="163"/>
      <c r="I672" s="163"/>
      <c r="J672" s="163"/>
      <c r="K672" s="164"/>
      <c r="L672" s="164"/>
      <c r="M672" s="163"/>
      <c r="N672" s="163"/>
      <c r="O672" s="163"/>
    </row>
    <row r="673" spans="1:15">
      <c r="A673" s="163"/>
      <c r="B673" s="163"/>
      <c r="C673" s="214" t="s">
        <v>3440</v>
      </c>
      <c r="D673" s="159" t="s">
        <v>9454</v>
      </c>
      <c r="E673" s="164"/>
      <c r="F673" s="164"/>
      <c r="G673" s="163"/>
      <c r="H673" s="163"/>
      <c r="I673" s="163"/>
      <c r="J673" s="163"/>
      <c r="K673" s="164"/>
      <c r="L673" s="164"/>
      <c r="M673" s="163"/>
      <c r="N673" s="163"/>
      <c r="O673" s="163"/>
    </row>
    <row r="674" spans="1:15">
      <c r="A674" s="163"/>
      <c r="B674" s="163"/>
      <c r="C674" s="214" t="s">
        <v>3440</v>
      </c>
      <c r="D674" s="159" t="s">
        <v>9455</v>
      </c>
      <c r="E674" s="164"/>
      <c r="F674" s="164"/>
      <c r="G674" s="163"/>
      <c r="H674" s="163"/>
      <c r="I674" s="163"/>
      <c r="J674" s="163"/>
      <c r="K674" s="164"/>
      <c r="L674" s="164"/>
      <c r="M674" s="163"/>
      <c r="N674" s="163"/>
      <c r="O674" s="163"/>
    </row>
    <row r="675" spans="1:15">
      <c r="A675" s="163"/>
      <c r="B675" s="163"/>
      <c r="C675" s="214" t="s">
        <v>3440</v>
      </c>
      <c r="D675" s="159" t="s">
        <v>9456</v>
      </c>
      <c r="E675" s="164"/>
      <c r="F675" s="164"/>
      <c r="G675" s="163"/>
      <c r="H675" s="163"/>
      <c r="I675" s="163"/>
      <c r="J675" s="163"/>
      <c r="K675" s="164"/>
      <c r="L675" s="164"/>
      <c r="M675" s="163"/>
      <c r="N675" s="163"/>
      <c r="O675" s="163"/>
    </row>
    <row r="676" spans="1:15">
      <c r="A676" s="163"/>
      <c r="B676" s="163"/>
      <c r="C676" s="214" t="s">
        <v>3440</v>
      </c>
      <c r="D676" s="159" t="s">
        <v>9457</v>
      </c>
      <c r="E676" s="164"/>
      <c r="F676" s="164"/>
      <c r="G676" s="163"/>
      <c r="H676" s="163"/>
      <c r="I676" s="163"/>
      <c r="J676" s="163"/>
      <c r="K676" s="164"/>
      <c r="L676" s="164"/>
      <c r="M676" s="163"/>
      <c r="N676" s="163"/>
      <c r="O676" s="163"/>
    </row>
    <row r="677" spans="1:15">
      <c r="A677" s="163"/>
      <c r="B677" s="163"/>
      <c r="C677" s="214" t="s">
        <v>3440</v>
      </c>
      <c r="D677" s="159" t="s">
        <v>9458</v>
      </c>
      <c r="E677" s="164"/>
      <c r="F677" s="164"/>
      <c r="G677" s="163"/>
      <c r="H677" s="163"/>
      <c r="I677" s="163"/>
      <c r="J677" s="163"/>
      <c r="K677" s="164"/>
      <c r="L677" s="164"/>
      <c r="M677" s="163"/>
      <c r="N677" s="163"/>
      <c r="O677" s="163"/>
    </row>
    <row r="678" spans="1:15">
      <c r="A678" s="163"/>
      <c r="B678" s="163"/>
      <c r="C678" s="214" t="s">
        <v>3440</v>
      </c>
      <c r="D678" s="159" t="s">
        <v>9459</v>
      </c>
      <c r="E678" s="164"/>
      <c r="F678" s="164"/>
      <c r="G678" s="163"/>
      <c r="H678" s="163"/>
      <c r="I678" s="163"/>
      <c r="J678" s="163"/>
      <c r="K678" s="164"/>
      <c r="L678" s="164"/>
      <c r="M678" s="163"/>
      <c r="N678" s="163"/>
      <c r="O678" s="163"/>
    </row>
    <row r="679" spans="1:15">
      <c r="A679" s="163"/>
      <c r="B679" s="163"/>
      <c r="C679" s="214" t="s">
        <v>3440</v>
      </c>
      <c r="D679" s="159" t="s">
        <v>9460</v>
      </c>
      <c r="E679" s="164"/>
      <c r="F679" s="164"/>
      <c r="G679" s="163"/>
      <c r="H679" s="163"/>
      <c r="I679" s="163"/>
      <c r="J679" s="163"/>
      <c r="K679" s="164"/>
      <c r="L679" s="164"/>
      <c r="M679" s="163"/>
      <c r="N679" s="163"/>
      <c r="O679" s="163"/>
    </row>
    <row r="680" spans="1:15">
      <c r="A680" s="163"/>
      <c r="B680" s="163"/>
      <c r="C680" s="214" t="s">
        <v>3440</v>
      </c>
      <c r="D680" s="159" t="s">
        <v>9461</v>
      </c>
      <c r="E680" s="164"/>
      <c r="F680" s="164"/>
      <c r="G680" s="163"/>
      <c r="H680" s="163"/>
      <c r="I680" s="163"/>
      <c r="J680" s="163"/>
      <c r="K680" s="164"/>
      <c r="L680" s="164"/>
      <c r="M680" s="163"/>
      <c r="N680" s="163"/>
      <c r="O680" s="163"/>
    </row>
    <row r="681" spans="1:15">
      <c r="A681" s="163"/>
      <c r="B681" s="163"/>
      <c r="C681" s="214" t="s">
        <v>3440</v>
      </c>
      <c r="D681" s="159" t="s">
        <v>9462</v>
      </c>
      <c r="E681" s="164"/>
      <c r="F681" s="164"/>
      <c r="G681" s="163"/>
      <c r="H681" s="163"/>
      <c r="I681" s="163"/>
      <c r="J681" s="163"/>
      <c r="K681" s="164"/>
      <c r="L681" s="164"/>
      <c r="M681" s="163"/>
      <c r="N681" s="163"/>
      <c r="O681" s="163"/>
    </row>
    <row r="682" spans="1:15">
      <c r="A682" s="163"/>
      <c r="B682" s="163"/>
      <c r="C682" s="214" t="s">
        <v>3440</v>
      </c>
      <c r="D682" s="159" t="s">
        <v>9463</v>
      </c>
      <c r="E682" s="164"/>
      <c r="F682" s="164"/>
      <c r="G682" s="163"/>
      <c r="H682" s="163"/>
      <c r="I682" s="163"/>
      <c r="J682" s="163"/>
      <c r="K682" s="164"/>
      <c r="L682" s="164"/>
      <c r="M682" s="163"/>
      <c r="N682" s="163"/>
      <c r="O682" s="163"/>
    </row>
    <row r="683" spans="1:15">
      <c r="A683" s="163"/>
      <c r="B683" s="163"/>
      <c r="C683" s="214" t="s">
        <v>3440</v>
      </c>
      <c r="D683" s="159" t="s">
        <v>9464</v>
      </c>
      <c r="E683" s="164"/>
      <c r="F683" s="164"/>
      <c r="G683" s="163"/>
      <c r="H683" s="163"/>
      <c r="I683" s="163"/>
      <c r="J683" s="163"/>
      <c r="K683" s="164"/>
      <c r="L683" s="164"/>
      <c r="M683" s="163"/>
      <c r="N683" s="163"/>
      <c r="O683" s="163"/>
    </row>
    <row r="684" spans="1:15">
      <c r="A684" s="163"/>
      <c r="B684" s="163"/>
      <c r="C684" s="214" t="s">
        <v>3440</v>
      </c>
      <c r="D684" s="159" t="s">
        <v>9465</v>
      </c>
      <c r="E684" s="164"/>
      <c r="F684" s="164"/>
      <c r="G684" s="163"/>
      <c r="H684" s="163"/>
      <c r="I684" s="163"/>
      <c r="J684" s="163"/>
      <c r="K684" s="164"/>
      <c r="L684" s="164"/>
      <c r="M684" s="163"/>
      <c r="N684" s="163"/>
      <c r="O684" s="163"/>
    </row>
    <row r="685" spans="1:15">
      <c r="A685" s="163"/>
      <c r="B685" s="163"/>
      <c r="C685" s="214" t="s">
        <v>3440</v>
      </c>
      <c r="D685" s="159" t="s">
        <v>9466</v>
      </c>
      <c r="E685" s="164"/>
      <c r="F685" s="164"/>
      <c r="G685" s="163"/>
      <c r="H685" s="163"/>
      <c r="I685" s="163"/>
      <c r="J685" s="163"/>
      <c r="K685" s="164"/>
      <c r="L685" s="164"/>
      <c r="M685" s="163"/>
      <c r="N685" s="163"/>
      <c r="O685" s="163"/>
    </row>
    <row r="686" spans="1:15">
      <c r="A686" s="163"/>
      <c r="B686" s="163"/>
      <c r="C686" s="214" t="s">
        <v>3440</v>
      </c>
      <c r="D686" s="159" t="s">
        <v>9467</v>
      </c>
      <c r="E686" s="164"/>
      <c r="F686" s="164"/>
      <c r="G686" s="163"/>
      <c r="H686" s="163"/>
      <c r="I686" s="163"/>
      <c r="J686" s="163"/>
      <c r="K686" s="164"/>
      <c r="L686" s="164"/>
      <c r="M686" s="163"/>
      <c r="N686" s="163"/>
      <c r="O686" s="163"/>
    </row>
    <row r="687" spans="1:15">
      <c r="A687" s="163"/>
      <c r="B687" s="163"/>
      <c r="C687" s="214" t="s">
        <v>3440</v>
      </c>
      <c r="D687" s="159" t="s">
        <v>9468</v>
      </c>
      <c r="E687" s="164"/>
      <c r="F687" s="164"/>
      <c r="G687" s="163"/>
      <c r="H687" s="163"/>
      <c r="I687" s="163"/>
      <c r="J687" s="163"/>
      <c r="K687" s="164"/>
      <c r="L687" s="164"/>
      <c r="M687" s="163"/>
      <c r="N687" s="163"/>
      <c r="O687" s="163"/>
    </row>
    <row r="688" spans="1:15">
      <c r="A688" s="163"/>
      <c r="B688" s="163"/>
      <c r="C688" s="214" t="s">
        <v>3440</v>
      </c>
      <c r="D688" s="159" t="s">
        <v>9469</v>
      </c>
      <c r="E688" s="164"/>
      <c r="F688" s="164"/>
      <c r="G688" s="163"/>
      <c r="H688" s="163"/>
      <c r="I688" s="163"/>
      <c r="J688" s="163"/>
      <c r="K688" s="164"/>
      <c r="L688" s="164"/>
      <c r="M688" s="163"/>
      <c r="N688" s="163"/>
      <c r="O688" s="163"/>
    </row>
    <row r="689" spans="1:15">
      <c r="A689" s="163"/>
      <c r="B689" s="163"/>
      <c r="C689" s="214" t="s">
        <v>3440</v>
      </c>
      <c r="D689" s="159" t="s">
        <v>9470</v>
      </c>
      <c r="E689" s="164"/>
      <c r="F689" s="164"/>
      <c r="G689" s="163"/>
      <c r="H689" s="163"/>
      <c r="I689" s="163"/>
      <c r="J689" s="163"/>
      <c r="K689" s="164"/>
      <c r="L689" s="164"/>
      <c r="M689" s="163"/>
      <c r="N689" s="163"/>
      <c r="O689" s="163"/>
    </row>
    <row r="690" spans="1:15">
      <c r="A690" s="163"/>
      <c r="B690" s="163"/>
      <c r="C690" s="214" t="s">
        <v>3440</v>
      </c>
      <c r="D690" s="159" t="s">
        <v>9471</v>
      </c>
      <c r="E690" s="164"/>
      <c r="F690" s="164"/>
      <c r="G690" s="163"/>
      <c r="H690" s="163"/>
      <c r="I690" s="163"/>
      <c r="J690" s="163"/>
      <c r="K690" s="164"/>
      <c r="L690" s="164"/>
      <c r="M690" s="163"/>
      <c r="N690" s="163"/>
      <c r="O690" s="163"/>
    </row>
    <row r="691" spans="1:15">
      <c r="A691" s="163"/>
      <c r="B691" s="163"/>
      <c r="C691" s="214" t="s">
        <v>3440</v>
      </c>
      <c r="D691" s="159" t="s">
        <v>9472</v>
      </c>
      <c r="E691" s="164"/>
      <c r="F691" s="164"/>
      <c r="G691" s="163"/>
      <c r="H691" s="163"/>
      <c r="I691" s="163"/>
      <c r="J691" s="163"/>
      <c r="K691" s="164"/>
      <c r="L691" s="164"/>
      <c r="M691" s="163"/>
      <c r="N691" s="163"/>
      <c r="O691" s="163"/>
    </row>
    <row r="692" spans="1:15">
      <c r="A692" s="163"/>
      <c r="B692" s="163"/>
      <c r="C692" s="214" t="s">
        <v>3440</v>
      </c>
      <c r="D692" s="159" t="s">
        <v>9473</v>
      </c>
      <c r="E692" s="164"/>
      <c r="F692" s="164"/>
      <c r="G692" s="163"/>
      <c r="H692" s="163"/>
      <c r="I692" s="163"/>
      <c r="J692" s="163"/>
      <c r="K692" s="164"/>
      <c r="L692" s="164"/>
      <c r="M692" s="163"/>
      <c r="N692" s="163"/>
      <c r="O692" s="163"/>
    </row>
    <row r="693" spans="1:15">
      <c r="A693" s="163"/>
      <c r="B693" s="163"/>
      <c r="C693" s="214" t="s">
        <v>3440</v>
      </c>
      <c r="D693" s="159" t="s">
        <v>9474</v>
      </c>
      <c r="E693" s="164"/>
      <c r="F693" s="164"/>
      <c r="G693" s="163"/>
      <c r="H693" s="163"/>
      <c r="I693" s="163"/>
      <c r="J693" s="163"/>
      <c r="K693" s="164"/>
      <c r="L693" s="164"/>
      <c r="M693" s="163"/>
      <c r="N693" s="163"/>
      <c r="O693" s="163"/>
    </row>
    <row r="694" spans="1:15">
      <c r="A694" s="163"/>
      <c r="B694" s="163"/>
      <c r="C694" s="214" t="s">
        <v>3440</v>
      </c>
      <c r="D694" s="159" t="s">
        <v>9475</v>
      </c>
      <c r="E694" s="164"/>
      <c r="F694" s="164"/>
      <c r="G694" s="163"/>
      <c r="H694" s="163"/>
      <c r="I694" s="163"/>
      <c r="J694" s="163"/>
      <c r="K694" s="164"/>
      <c r="L694" s="164"/>
      <c r="M694" s="163"/>
      <c r="N694" s="163"/>
      <c r="O694" s="163"/>
    </row>
    <row r="695" spans="1:15">
      <c r="A695" s="163"/>
      <c r="B695" s="163"/>
      <c r="C695" s="214" t="s">
        <v>3440</v>
      </c>
      <c r="D695" s="159" t="s">
        <v>9476</v>
      </c>
      <c r="E695" s="164"/>
      <c r="F695" s="164"/>
      <c r="G695" s="163"/>
      <c r="H695" s="163"/>
      <c r="I695" s="163"/>
      <c r="J695" s="163"/>
      <c r="K695" s="164"/>
      <c r="L695" s="164"/>
      <c r="M695" s="163"/>
      <c r="N695" s="163"/>
      <c r="O695" s="163"/>
    </row>
    <row r="696" spans="1:15">
      <c r="A696" s="163"/>
      <c r="B696" s="163"/>
      <c r="C696" s="214" t="s">
        <v>3440</v>
      </c>
      <c r="D696" s="159" t="s">
        <v>9477</v>
      </c>
      <c r="E696" s="164"/>
      <c r="F696" s="164"/>
      <c r="G696" s="163"/>
      <c r="H696" s="163"/>
      <c r="I696" s="163"/>
      <c r="J696" s="163"/>
      <c r="K696" s="164"/>
      <c r="L696" s="164"/>
      <c r="M696" s="163"/>
      <c r="N696" s="163"/>
      <c r="O696" s="163"/>
    </row>
    <row r="697" spans="1:15">
      <c r="A697" s="163"/>
      <c r="B697" s="163"/>
      <c r="C697" s="214" t="s">
        <v>3440</v>
      </c>
      <c r="D697" s="159" t="s">
        <v>9478</v>
      </c>
      <c r="E697" s="164"/>
      <c r="F697" s="164"/>
      <c r="G697" s="163"/>
      <c r="H697" s="163"/>
      <c r="I697" s="163"/>
      <c r="J697" s="163"/>
      <c r="K697" s="164"/>
      <c r="L697" s="164"/>
      <c r="M697" s="163"/>
      <c r="N697" s="163"/>
      <c r="O697" s="163"/>
    </row>
    <row r="698" spans="1:15">
      <c r="A698" s="163"/>
      <c r="B698" s="163"/>
      <c r="C698" s="214" t="s">
        <v>3440</v>
      </c>
      <c r="D698" s="159" t="s">
        <v>9479</v>
      </c>
      <c r="E698" s="164"/>
      <c r="F698" s="164"/>
      <c r="G698" s="163"/>
      <c r="H698" s="163"/>
      <c r="I698" s="163"/>
      <c r="J698" s="163"/>
      <c r="K698" s="164"/>
      <c r="L698" s="164"/>
      <c r="M698" s="163"/>
      <c r="N698" s="163"/>
      <c r="O698" s="163"/>
    </row>
    <row r="699" spans="1:15">
      <c r="A699" s="163"/>
      <c r="B699" s="163"/>
      <c r="C699" s="163"/>
      <c r="D699" s="159" t="s">
        <v>9480</v>
      </c>
      <c r="E699" s="164"/>
      <c r="F699" s="164"/>
      <c r="G699" s="163"/>
      <c r="H699" s="163"/>
      <c r="I699" s="163"/>
      <c r="J699" s="163"/>
      <c r="K699" s="164"/>
      <c r="L699" s="164"/>
      <c r="M699" s="163"/>
      <c r="N699" s="163"/>
      <c r="O699" s="163"/>
    </row>
    <row r="700" spans="1:15">
      <c r="A700" s="163"/>
      <c r="B700" s="163"/>
      <c r="C700" s="163"/>
      <c r="D700" s="159" t="s">
        <v>9481</v>
      </c>
      <c r="E700" s="164"/>
      <c r="F700" s="164"/>
      <c r="G700" s="163"/>
      <c r="H700" s="163"/>
      <c r="I700" s="163"/>
      <c r="J700" s="163"/>
      <c r="K700" s="164"/>
      <c r="L700" s="164"/>
      <c r="M700" s="163"/>
      <c r="N700" s="163"/>
      <c r="O700" s="163"/>
    </row>
    <row r="701" spans="1:15">
      <c r="A701" s="163"/>
      <c r="B701" s="163"/>
      <c r="C701" s="163"/>
      <c r="D701" s="159" t="s">
        <v>9482</v>
      </c>
      <c r="E701" s="164"/>
      <c r="F701" s="164"/>
      <c r="G701" s="163"/>
      <c r="H701" s="163"/>
      <c r="I701" s="163"/>
      <c r="J701" s="163"/>
      <c r="K701" s="164"/>
      <c r="L701" s="164"/>
      <c r="M701" s="163"/>
      <c r="N701" s="163"/>
      <c r="O701" s="163"/>
    </row>
    <row r="702" spans="1:15">
      <c r="A702" s="163"/>
      <c r="B702" s="163"/>
      <c r="C702" s="163"/>
      <c r="D702" s="159" t="s">
        <v>9483</v>
      </c>
      <c r="E702" s="164"/>
      <c r="F702" s="164"/>
      <c r="G702" s="163"/>
      <c r="H702" s="163"/>
      <c r="I702" s="163"/>
      <c r="J702" s="163"/>
      <c r="K702" s="164"/>
      <c r="L702" s="164"/>
      <c r="M702" s="163"/>
      <c r="N702" s="163"/>
      <c r="O702" s="163"/>
    </row>
    <row r="703" spans="1:15">
      <c r="A703" s="163"/>
      <c r="B703" s="163"/>
      <c r="C703" s="163"/>
      <c r="D703" s="159" t="s">
        <v>9484</v>
      </c>
      <c r="E703" s="164"/>
      <c r="F703" s="164"/>
      <c r="G703" s="163"/>
      <c r="H703" s="163"/>
      <c r="I703" s="163"/>
      <c r="J703" s="163"/>
      <c r="K703" s="164"/>
      <c r="L703" s="164"/>
      <c r="M703" s="163"/>
      <c r="N703" s="163"/>
      <c r="O703" s="163"/>
    </row>
    <row r="704" spans="1:15">
      <c r="A704" s="163"/>
      <c r="B704" s="163"/>
      <c r="C704" s="163"/>
      <c r="D704" s="159" t="s">
        <v>9485</v>
      </c>
      <c r="E704" s="164"/>
      <c r="F704" s="164"/>
      <c r="G704" s="163"/>
      <c r="H704" s="163"/>
      <c r="I704" s="163"/>
      <c r="J704" s="163"/>
      <c r="K704" s="164"/>
      <c r="L704" s="164"/>
      <c r="M704" s="163"/>
      <c r="N704" s="163"/>
      <c r="O704" s="163"/>
    </row>
    <row r="705" spans="1:15">
      <c r="A705" s="163"/>
      <c r="B705" s="163"/>
      <c r="C705" s="163"/>
      <c r="D705" s="159" t="s">
        <v>9486</v>
      </c>
      <c r="E705" s="164"/>
      <c r="F705" s="164"/>
      <c r="G705" s="163"/>
      <c r="H705" s="163"/>
      <c r="I705" s="163"/>
      <c r="J705" s="163"/>
      <c r="K705" s="164"/>
      <c r="L705" s="164"/>
      <c r="M705" s="163"/>
      <c r="N705" s="163"/>
      <c r="O705" s="163"/>
    </row>
    <row r="706" spans="1:15">
      <c r="A706" s="163"/>
      <c r="B706" s="163"/>
      <c r="C706" s="163"/>
      <c r="D706" s="159" t="s">
        <v>9487</v>
      </c>
      <c r="E706" s="164"/>
      <c r="F706" s="164"/>
      <c r="G706" s="163"/>
      <c r="H706" s="163"/>
      <c r="I706" s="163"/>
      <c r="J706" s="163"/>
      <c r="K706" s="164"/>
      <c r="L706" s="164"/>
      <c r="M706" s="163"/>
      <c r="N706" s="163"/>
      <c r="O706" s="163"/>
    </row>
    <row r="707" spans="1:15">
      <c r="A707" s="163"/>
      <c r="B707" s="163"/>
      <c r="C707" s="163"/>
      <c r="D707" s="159" t="s">
        <v>9488</v>
      </c>
      <c r="E707" s="164"/>
      <c r="F707" s="164"/>
      <c r="G707" s="163"/>
      <c r="H707" s="163"/>
      <c r="I707" s="163"/>
      <c r="J707" s="163"/>
      <c r="K707" s="164"/>
      <c r="L707" s="164"/>
      <c r="M707" s="163"/>
      <c r="N707" s="163"/>
      <c r="O707" s="163"/>
    </row>
    <row r="708" spans="1:15">
      <c r="A708" s="163"/>
      <c r="B708" s="163"/>
      <c r="C708" s="163"/>
      <c r="D708" s="159" t="s">
        <v>9489</v>
      </c>
      <c r="E708" s="164"/>
      <c r="F708" s="164"/>
      <c r="G708" s="163"/>
      <c r="H708" s="163"/>
      <c r="I708" s="163"/>
      <c r="J708" s="163"/>
      <c r="K708" s="164"/>
      <c r="L708" s="164"/>
      <c r="M708" s="163"/>
      <c r="N708" s="163"/>
      <c r="O708" s="163"/>
    </row>
    <row r="709" spans="1:15">
      <c r="A709" s="163"/>
      <c r="B709" s="163"/>
      <c r="C709" s="163"/>
      <c r="D709" s="159" t="s">
        <v>9490</v>
      </c>
      <c r="E709" s="164"/>
      <c r="F709" s="164"/>
      <c r="G709" s="163"/>
      <c r="H709" s="163"/>
      <c r="I709" s="163"/>
      <c r="J709" s="163"/>
      <c r="K709" s="164"/>
      <c r="L709" s="164"/>
      <c r="M709" s="163"/>
      <c r="N709" s="163"/>
      <c r="O709" s="163"/>
    </row>
    <row r="710" spans="1:15">
      <c r="A710" s="163"/>
      <c r="B710" s="163"/>
      <c r="C710" s="163"/>
      <c r="D710" s="163"/>
      <c r="E710" s="164"/>
      <c r="F710" s="164"/>
      <c r="G710" s="163"/>
      <c r="H710" s="163"/>
      <c r="I710" s="163"/>
      <c r="J710" s="163"/>
      <c r="K710" s="164"/>
      <c r="L710" s="164"/>
      <c r="M710" s="163"/>
      <c r="N710" s="163"/>
      <c r="O710" s="163"/>
    </row>
    <row r="711" spans="1:15">
      <c r="A711" s="163"/>
      <c r="B711" s="163"/>
      <c r="C711" s="163"/>
      <c r="D711" s="163"/>
      <c r="E711" s="164"/>
      <c r="F711" s="164"/>
      <c r="G711" s="163"/>
      <c r="H711" s="163"/>
      <c r="I711" s="163"/>
      <c r="J711" s="163"/>
      <c r="K711" s="164"/>
      <c r="L711" s="164"/>
      <c r="M711" s="163"/>
      <c r="N711" s="163"/>
      <c r="O711" s="163"/>
    </row>
    <row r="712" spans="1:15">
      <c r="A712" s="163"/>
      <c r="B712" s="163"/>
      <c r="C712" s="163"/>
      <c r="D712" s="163"/>
      <c r="E712" s="164"/>
      <c r="F712" s="164"/>
      <c r="G712" s="163"/>
      <c r="H712" s="163"/>
      <c r="I712" s="163"/>
      <c r="J712" s="163"/>
      <c r="K712" s="164"/>
      <c r="L712" s="164"/>
      <c r="M712" s="163"/>
      <c r="N712" s="163"/>
      <c r="O712" s="163"/>
    </row>
    <row r="713" spans="1:15">
      <c r="A713" s="163"/>
      <c r="B713" s="163"/>
      <c r="C713" s="163"/>
      <c r="D713" s="163"/>
      <c r="E713" s="164"/>
      <c r="F713" s="164"/>
      <c r="G713" s="163"/>
      <c r="H713" s="163"/>
      <c r="I713" s="163"/>
      <c r="J713" s="163"/>
      <c r="K713" s="164"/>
      <c r="L713" s="164"/>
      <c r="M713" s="163"/>
      <c r="N713" s="163"/>
      <c r="O713" s="163"/>
    </row>
    <row r="714" spans="1:15">
      <c r="A714" s="163"/>
      <c r="B714" s="163"/>
      <c r="C714" s="163"/>
      <c r="D714" s="163"/>
      <c r="E714" s="164"/>
      <c r="F714" s="164"/>
      <c r="G714" s="163"/>
      <c r="H714" s="163"/>
      <c r="I714" s="163"/>
      <c r="J714" s="163"/>
      <c r="K714" s="164"/>
      <c r="L714" s="164"/>
      <c r="M714" s="163"/>
      <c r="N714" s="163"/>
      <c r="O714" s="163"/>
    </row>
    <row r="715" spans="1:15">
      <c r="A715" s="163"/>
      <c r="B715" s="163"/>
      <c r="C715" s="163"/>
      <c r="D715" s="163"/>
      <c r="E715" s="164"/>
      <c r="F715" s="164"/>
      <c r="G715" s="163"/>
      <c r="H715" s="163"/>
      <c r="I715" s="163"/>
      <c r="J715" s="163"/>
      <c r="K715" s="164"/>
      <c r="L715" s="164"/>
      <c r="M715" s="163"/>
      <c r="N715" s="163"/>
      <c r="O715" s="163"/>
    </row>
    <row r="716" spans="1:15">
      <c r="A716" s="163"/>
      <c r="B716" s="163"/>
      <c r="C716" s="163"/>
      <c r="D716" s="163"/>
      <c r="E716" s="164"/>
      <c r="F716" s="164"/>
      <c r="G716" s="163"/>
      <c r="H716" s="163"/>
      <c r="I716" s="163"/>
      <c r="J716" s="163"/>
      <c r="K716" s="164"/>
      <c r="L716" s="164"/>
      <c r="M716" s="163"/>
      <c r="N716" s="163"/>
      <c r="O716" s="163"/>
    </row>
    <row r="717" spans="1:15">
      <c r="A717" s="163"/>
      <c r="B717" s="163"/>
      <c r="C717" s="163"/>
      <c r="D717" s="163"/>
      <c r="E717" s="164"/>
      <c r="F717" s="164"/>
      <c r="G717" s="163"/>
      <c r="H717" s="163"/>
      <c r="I717" s="163"/>
      <c r="J717" s="163"/>
      <c r="K717" s="164"/>
      <c r="L717" s="164"/>
      <c r="M717" s="163"/>
      <c r="N717" s="163"/>
      <c r="O717" s="163"/>
    </row>
    <row r="718" spans="1:15">
      <c r="A718" s="163"/>
      <c r="B718" s="163"/>
      <c r="C718" s="163"/>
      <c r="D718" s="163"/>
      <c r="E718" s="164"/>
      <c r="F718" s="164"/>
      <c r="G718" s="163"/>
      <c r="H718" s="163"/>
      <c r="I718" s="163"/>
      <c r="J718" s="163"/>
      <c r="K718" s="164"/>
      <c r="L718" s="164"/>
      <c r="M718" s="163"/>
      <c r="N718" s="163"/>
      <c r="O718" s="163"/>
    </row>
    <row r="719" spans="1:15">
      <c r="A719" s="163"/>
      <c r="B719" s="163"/>
      <c r="C719" s="163"/>
      <c r="D719" s="163"/>
      <c r="E719" s="164"/>
      <c r="F719" s="164"/>
      <c r="G719" s="163"/>
      <c r="H719" s="163"/>
      <c r="I719" s="163"/>
      <c r="J719" s="163"/>
      <c r="K719" s="164"/>
      <c r="L719" s="164"/>
      <c r="M719" s="163"/>
      <c r="N719" s="163"/>
      <c r="O719" s="163"/>
    </row>
    <row r="720" spans="1:15">
      <c r="A720" s="163"/>
      <c r="B720" s="163"/>
      <c r="C720" s="163"/>
      <c r="D720" s="163"/>
      <c r="E720" s="164"/>
      <c r="F720" s="164"/>
      <c r="G720" s="163"/>
      <c r="H720" s="163"/>
      <c r="I720" s="163"/>
      <c r="J720" s="163"/>
      <c r="K720" s="164"/>
      <c r="L720" s="164"/>
      <c r="M720" s="163"/>
      <c r="N720" s="163"/>
      <c r="O720" s="163"/>
    </row>
    <row r="721" spans="1:15">
      <c r="A721" s="163"/>
      <c r="B721" s="163"/>
      <c r="C721" s="163"/>
      <c r="D721" s="163"/>
      <c r="E721" s="164"/>
      <c r="F721" s="164"/>
      <c r="G721" s="163"/>
      <c r="H721" s="163"/>
      <c r="I721" s="163"/>
      <c r="J721" s="163"/>
      <c r="K721" s="164"/>
      <c r="L721" s="164"/>
      <c r="M721" s="163"/>
      <c r="N721" s="163"/>
      <c r="O721" s="163"/>
    </row>
    <row r="722" spans="1:15">
      <c r="A722" s="163"/>
      <c r="B722" s="163"/>
      <c r="C722" s="163"/>
      <c r="D722" s="163"/>
      <c r="E722" s="164"/>
      <c r="F722" s="164"/>
      <c r="G722" s="163"/>
      <c r="H722" s="163"/>
      <c r="I722" s="163"/>
      <c r="J722" s="163"/>
      <c r="K722" s="164"/>
      <c r="L722" s="164"/>
      <c r="M722" s="163"/>
      <c r="N722" s="163"/>
      <c r="O722" s="163"/>
    </row>
    <row r="723" spans="1:15">
      <c r="A723" s="163"/>
      <c r="B723" s="163"/>
      <c r="C723" s="163"/>
      <c r="D723" s="163"/>
      <c r="E723" s="164"/>
      <c r="F723" s="164"/>
      <c r="G723" s="163"/>
      <c r="H723" s="163"/>
      <c r="I723" s="163"/>
      <c r="J723" s="163"/>
      <c r="K723" s="164"/>
      <c r="L723" s="164"/>
      <c r="M723" s="163"/>
      <c r="N723" s="163"/>
      <c r="O723" s="163"/>
    </row>
    <row r="724" spans="1:15">
      <c r="A724" s="163"/>
      <c r="B724" s="163"/>
      <c r="C724" s="163"/>
      <c r="D724" s="163"/>
      <c r="E724" s="164"/>
      <c r="F724" s="164"/>
      <c r="G724" s="163"/>
      <c r="H724" s="163"/>
      <c r="I724" s="163"/>
      <c r="J724" s="163"/>
      <c r="K724" s="164"/>
      <c r="L724" s="164"/>
      <c r="M724" s="163"/>
      <c r="N724" s="163"/>
      <c r="O724" s="163"/>
    </row>
    <row r="725" spans="1:15">
      <c r="A725" s="163"/>
      <c r="B725" s="163"/>
      <c r="C725" s="163"/>
      <c r="D725" s="163"/>
      <c r="E725" s="164"/>
      <c r="F725" s="164"/>
      <c r="G725" s="163"/>
      <c r="H725" s="163"/>
      <c r="I725" s="163"/>
      <c r="J725" s="163"/>
      <c r="K725" s="164"/>
      <c r="L725" s="164"/>
      <c r="M725" s="163"/>
      <c r="N725" s="163"/>
      <c r="O725" s="163"/>
    </row>
    <row r="726" spans="1:15">
      <c r="A726" s="163"/>
      <c r="B726" s="163"/>
      <c r="C726" s="163"/>
      <c r="D726" s="163"/>
      <c r="E726" s="164"/>
      <c r="F726" s="164"/>
      <c r="G726" s="163"/>
      <c r="H726" s="163"/>
      <c r="I726" s="163"/>
      <c r="J726" s="163"/>
      <c r="K726" s="164"/>
      <c r="L726" s="164"/>
      <c r="M726" s="163"/>
      <c r="N726" s="163"/>
      <c r="O726" s="163"/>
    </row>
    <row r="727" spans="1:15">
      <c r="A727" s="163"/>
      <c r="B727" s="163"/>
      <c r="C727" s="163"/>
      <c r="D727" s="163"/>
      <c r="E727" s="164"/>
      <c r="F727" s="164"/>
      <c r="G727" s="163"/>
      <c r="H727" s="163"/>
      <c r="I727" s="163"/>
      <c r="J727" s="163"/>
      <c r="K727" s="164"/>
      <c r="L727" s="164"/>
      <c r="M727" s="163"/>
      <c r="N727" s="163"/>
      <c r="O727" s="163"/>
    </row>
    <row r="728" spans="1:15">
      <c r="A728" s="163"/>
      <c r="B728" s="163"/>
      <c r="C728" s="163"/>
      <c r="D728" s="163"/>
      <c r="E728" s="164"/>
      <c r="F728" s="164"/>
      <c r="G728" s="163"/>
      <c r="H728" s="163"/>
      <c r="I728" s="163"/>
      <c r="J728" s="163"/>
      <c r="K728" s="164"/>
      <c r="L728" s="164"/>
      <c r="M728" s="163"/>
      <c r="N728" s="163"/>
      <c r="O728" s="163"/>
    </row>
    <row r="729" spans="1:15">
      <c r="A729" s="163"/>
      <c r="B729" s="163"/>
      <c r="C729" s="163"/>
      <c r="D729" s="163"/>
      <c r="E729" s="164"/>
      <c r="F729" s="164"/>
      <c r="G729" s="163"/>
      <c r="H729" s="163"/>
      <c r="I729" s="163"/>
      <c r="J729" s="163"/>
      <c r="K729" s="164"/>
      <c r="L729" s="164"/>
      <c r="M729" s="163"/>
      <c r="N729" s="163"/>
      <c r="O729" s="163"/>
    </row>
    <row r="730" spans="1:15">
      <c r="A730" s="163"/>
      <c r="B730" s="163"/>
      <c r="C730" s="163"/>
      <c r="D730" s="163"/>
      <c r="E730" s="164"/>
      <c r="F730" s="164"/>
      <c r="G730" s="163"/>
      <c r="H730" s="163"/>
      <c r="I730" s="163"/>
      <c r="J730" s="163"/>
      <c r="K730" s="164"/>
      <c r="L730" s="164"/>
      <c r="M730" s="163"/>
      <c r="N730" s="163"/>
      <c r="O730" s="163"/>
    </row>
    <row r="731" spans="1:15">
      <c r="A731" s="163"/>
      <c r="B731" s="163"/>
      <c r="C731" s="163"/>
      <c r="D731" s="163"/>
      <c r="E731" s="164"/>
      <c r="F731" s="164"/>
      <c r="G731" s="163"/>
      <c r="H731" s="163"/>
      <c r="I731" s="163"/>
      <c r="J731" s="163"/>
      <c r="K731" s="164"/>
      <c r="L731" s="164"/>
      <c r="M731" s="163"/>
      <c r="N731" s="163"/>
      <c r="O731" s="163"/>
    </row>
    <row r="732" spans="1:15">
      <c r="A732" s="163"/>
      <c r="B732" s="163"/>
      <c r="C732" s="163"/>
      <c r="D732" s="163"/>
      <c r="E732" s="164"/>
      <c r="F732" s="164"/>
      <c r="G732" s="163"/>
      <c r="H732" s="163"/>
      <c r="I732" s="163"/>
      <c r="J732" s="163"/>
      <c r="K732" s="164"/>
      <c r="L732" s="164"/>
      <c r="M732" s="163"/>
      <c r="N732" s="163"/>
      <c r="O732" s="163"/>
    </row>
    <row r="733" spans="1:15">
      <c r="A733" s="163"/>
      <c r="B733" s="163"/>
      <c r="C733" s="163"/>
      <c r="D733" s="163"/>
      <c r="E733" s="164"/>
      <c r="F733" s="164"/>
      <c r="G733" s="163"/>
      <c r="H733" s="163"/>
      <c r="I733" s="163"/>
      <c r="J733" s="163"/>
      <c r="K733" s="164"/>
      <c r="L733" s="164"/>
      <c r="M733" s="163"/>
      <c r="N733" s="163"/>
      <c r="O733" s="163"/>
    </row>
    <row r="734" spans="1:15">
      <c r="A734" s="163"/>
      <c r="B734" s="163"/>
      <c r="C734" s="163"/>
      <c r="D734" s="163"/>
      <c r="E734" s="164"/>
      <c r="F734" s="164"/>
      <c r="G734" s="163"/>
      <c r="H734" s="163"/>
      <c r="I734" s="163"/>
      <c r="J734" s="163"/>
      <c r="K734" s="164"/>
      <c r="L734" s="164"/>
      <c r="M734" s="163"/>
      <c r="N734" s="163"/>
      <c r="O734" s="163"/>
    </row>
    <row r="735" spans="1:15">
      <c r="A735" s="163"/>
      <c r="B735" s="163"/>
      <c r="C735" s="163"/>
      <c r="D735" s="163"/>
      <c r="E735" s="164"/>
      <c r="F735" s="164"/>
      <c r="G735" s="163"/>
      <c r="H735" s="163"/>
      <c r="I735" s="163"/>
      <c r="J735" s="163"/>
      <c r="K735" s="164"/>
      <c r="L735" s="164"/>
      <c r="M735" s="163"/>
      <c r="N735" s="163"/>
      <c r="O735" s="163"/>
    </row>
    <row r="736" spans="1:15">
      <c r="A736" s="163"/>
      <c r="B736" s="163"/>
      <c r="C736" s="163"/>
      <c r="D736" s="163"/>
      <c r="E736" s="164"/>
      <c r="F736" s="164"/>
      <c r="G736" s="163"/>
      <c r="H736" s="163"/>
      <c r="I736" s="163"/>
      <c r="J736" s="163"/>
      <c r="K736" s="164"/>
      <c r="L736" s="164"/>
      <c r="M736" s="163"/>
      <c r="N736" s="163"/>
      <c r="O736" s="163"/>
    </row>
    <row r="737" spans="1:15">
      <c r="A737" s="163"/>
      <c r="B737" s="163"/>
      <c r="C737" s="163"/>
      <c r="D737" s="163"/>
      <c r="E737" s="164"/>
      <c r="F737" s="164"/>
      <c r="G737" s="163"/>
      <c r="H737" s="163"/>
      <c r="I737" s="163"/>
      <c r="J737" s="163"/>
      <c r="K737" s="164"/>
      <c r="L737" s="164"/>
      <c r="M737" s="163"/>
      <c r="N737" s="163"/>
      <c r="O737" s="163"/>
    </row>
    <row r="738" spans="1:15">
      <c r="A738" s="163"/>
      <c r="B738" s="163"/>
      <c r="C738" s="163"/>
      <c r="D738" s="163"/>
      <c r="E738" s="164"/>
      <c r="F738" s="164"/>
      <c r="G738" s="163"/>
      <c r="H738" s="163"/>
      <c r="I738" s="163"/>
      <c r="J738" s="163"/>
      <c r="K738" s="164"/>
      <c r="L738" s="164"/>
      <c r="M738" s="163"/>
      <c r="N738" s="163"/>
      <c r="O738" s="163"/>
    </row>
    <row r="739" spans="1:15">
      <c r="A739" s="163"/>
      <c r="B739" s="163"/>
      <c r="C739" s="163"/>
      <c r="D739" s="163"/>
      <c r="E739" s="164"/>
      <c r="F739" s="164"/>
      <c r="G739" s="163"/>
      <c r="H739" s="163"/>
      <c r="I739" s="163"/>
      <c r="J739" s="163"/>
      <c r="K739" s="164"/>
      <c r="L739" s="164"/>
      <c r="M739" s="163"/>
      <c r="N739" s="163"/>
      <c r="O739" s="163"/>
    </row>
    <row r="740" spans="1:15">
      <c r="A740" s="163"/>
      <c r="B740" s="163"/>
      <c r="C740" s="163"/>
      <c r="D740" s="163"/>
      <c r="E740" s="164"/>
      <c r="F740" s="164"/>
      <c r="G740" s="163"/>
      <c r="H740" s="163"/>
      <c r="I740" s="163"/>
      <c r="J740" s="163"/>
      <c r="K740" s="164"/>
      <c r="L740" s="164"/>
      <c r="M740" s="163"/>
      <c r="N740" s="163"/>
      <c r="O740" s="163"/>
    </row>
    <row r="741" spans="1:15">
      <c r="A741" s="163"/>
      <c r="B741" s="163"/>
      <c r="C741" s="163"/>
      <c r="D741" s="163"/>
      <c r="E741" s="164"/>
      <c r="F741" s="164"/>
      <c r="G741" s="163"/>
      <c r="H741" s="163"/>
      <c r="I741" s="163"/>
      <c r="J741" s="163"/>
      <c r="K741" s="164"/>
      <c r="L741" s="164"/>
      <c r="M741" s="163"/>
      <c r="N741" s="163"/>
      <c r="O741" s="163"/>
    </row>
    <row r="742" spans="1:15">
      <c r="A742" s="163"/>
      <c r="B742" s="163"/>
      <c r="C742" s="163"/>
      <c r="D742" s="163"/>
      <c r="E742" s="164"/>
      <c r="F742" s="164"/>
      <c r="G742" s="163"/>
      <c r="H742" s="163"/>
      <c r="I742" s="163"/>
      <c r="J742" s="163"/>
      <c r="K742" s="164"/>
      <c r="L742" s="164"/>
      <c r="M742" s="163"/>
      <c r="N742" s="163"/>
      <c r="O742" s="163"/>
    </row>
    <row r="743" spans="1:15">
      <c r="A743" s="163"/>
      <c r="B743" s="163"/>
      <c r="C743" s="163"/>
      <c r="D743" s="163"/>
      <c r="E743" s="164"/>
      <c r="F743" s="164"/>
      <c r="G743" s="163"/>
      <c r="H743" s="163"/>
      <c r="I743" s="163"/>
      <c r="J743" s="163"/>
      <c r="K743" s="164"/>
      <c r="L743" s="164"/>
      <c r="M743" s="163"/>
      <c r="N743" s="163"/>
      <c r="O743" s="163"/>
    </row>
    <row r="744" spans="1:15">
      <c r="A744" s="163"/>
      <c r="B744" s="163"/>
      <c r="C744" s="163"/>
      <c r="D744" s="163"/>
      <c r="E744" s="164"/>
      <c r="F744" s="164"/>
      <c r="G744" s="163"/>
      <c r="H744" s="163"/>
      <c r="I744" s="163"/>
      <c r="J744" s="163"/>
      <c r="K744" s="164"/>
      <c r="L744" s="164"/>
      <c r="M744" s="163"/>
      <c r="N744" s="163"/>
      <c r="O744" s="163"/>
    </row>
    <row r="745" spans="1:15">
      <c r="A745" s="163"/>
      <c r="B745" s="163"/>
      <c r="C745" s="163"/>
      <c r="D745" s="163"/>
      <c r="E745" s="164"/>
      <c r="F745" s="164"/>
      <c r="G745" s="163"/>
      <c r="H745" s="163"/>
      <c r="I745" s="163"/>
      <c r="J745" s="163"/>
      <c r="K745" s="164"/>
      <c r="L745" s="164"/>
      <c r="M745" s="163"/>
      <c r="N745" s="163"/>
      <c r="O745" s="163"/>
    </row>
    <row r="746" spans="1:15">
      <c r="A746" s="163"/>
      <c r="B746" s="163"/>
      <c r="C746" s="163"/>
      <c r="D746" s="163"/>
      <c r="E746" s="164"/>
      <c r="F746" s="164"/>
      <c r="G746" s="163"/>
      <c r="H746" s="163"/>
      <c r="I746" s="163"/>
      <c r="J746" s="163"/>
      <c r="K746" s="164"/>
      <c r="L746" s="164"/>
      <c r="M746" s="163"/>
      <c r="N746" s="163"/>
      <c r="O746" s="163"/>
    </row>
    <row r="747" spans="1:15">
      <c r="A747" s="163"/>
      <c r="B747" s="163"/>
      <c r="C747" s="163"/>
      <c r="D747" s="163"/>
      <c r="E747" s="164"/>
      <c r="F747" s="164"/>
      <c r="G747" s="163"/>
      <c r="H747" s="163"/>
      <c r="I747" s="163"/>
      <c r="J747" s="163"/>
      <c r="K747" s="164"/>
      <c r="L747" s="164"/>
      <c r="M747" s="163"/>
      <c r="N747" s="163"/>
      <c r="O747" s="163"/>
    </row>
    <row r="748" spans="1:15">
      <c r="A748" s="163"/>
      <c r="B748" s="163"/>
      <c r="C748" s="163"/>
      <c r="D748" s="163"/>
      <c r="E748" s="164"/>
      <c r="F748" s="164"/>
      <c r="G748" s="163"/>
      <c r="H748" s="163"/>
      <c r="I748" s="163"/>
      <c r="J748" s="163"/>
      <c r="K748" s="164"/>
      <c r="L748" s="164"/>
      <c r="M748" s="163"/>
      <c r="N748" s="163"/>
      <c r="O748" s="163"/>
    </row>
    <row r="749" spans="1:15">
      <c r="A749" s="163"/>
      <c r="B749" s="163"/>
      <c r="C749" s="163"/>
      <c r="D749" s="163"/>
      <c r="E749" s="164"/>
      <c r="F749" s="164"/>
      <c r="G749" s="163"/>
      <c r="H749" s="163"/>
      <c r="I749" s="163"/>
      <c r="J749" s="163"/>
      <c r="K749" s="164"/>
      <c r="L749" s="164"/>
      <c r="M749" s="163"/>
      <c r="N749" s="163"/>
      <c r="O749" s="163"/>
    </row>
    <row r="750" spans="1:15">
      <c r="A750" s="163"/>
      <c r="B750" s="163"/>
      <c r="C750" s="163"/>
      <c r="D750" s="163"/>
      <c r="E750" s="164"/>
      <c r="F750" s="164"/>
      <c r="G750" s="163"/>
      <c r="H750" s="163"/>
      <c r="I750" s="163"/>
      <c r="J750" s="163"/>
      <c r="K750" s="164"/>
      <c r="L750" s="164"/>
      <c r="M750" s="163"/>
      <c r="N750" s="163"/>
      <c r="O750" s="163"/>
    </row>
    <row r="751" spans="1:15">
      <c r="A751" s="163"/>
      <c r="B751" s="163"/>
      <c r="C751" s="163"/>
      <c r="D751" s="163"/>
      <c r="E751" s="164"/>
      <c r="F751" s="164"/>
      <c r="G751" s="163"/>
      <c r="H751" s="163"/>
      <c r="I751" s="163"/>
      <c r="J751" s="163"/>
      <c r="K751" s="164"/>
      <c r="L751" s="164"/>
      <c r="M751" s="163"/>
      <c r="N751" s="163"/>
      <c r="O751" s="163"/>
    </row>
    <row r="752" spans="1:15">
      <c r="A752" s="163"/>
      <c r="B752" s="163"/>
      <c r="C752" s="163"/>
      <c r="D752" s="163"/>
      <c r="E752" s="164"/>
      <c r="F752" s="164"/>
      <c r="G752" s="163"/>
      <c r="H752" s="163"/>
      <c r="I752" s="163"/>
      <c r="J752" s="163"/>
      <c r="K752" s="164"/>
      <c r="L752" s="164"/>
      <c r="M752" s="163"/>
      <c r="N752" s="163"/>
      <c r="O752" s="163"/>
    </row>
    <row r="753" spans="1:15">
      <c r="A753" s="163"/>
      <c r="B753" s="163"/>
      <c r="C753" s="163"/>
      <c r="D753" s="163"/>
      <c r="E753" s="164"/>
      <c r="F753" s="164"/>
      <c r="G753" s="163"/>
      <c r="H753" s="163"/>
      <c r="I753" s="163"/>
      <c r="J753" s="163"/>
      <c r="K753" s="164"/>
      <c r="L753" s="164"/>
      <c r="M753" s="163"/>
      <c r="N753" s="163"/>
      <c r="O753" s="163"/>
    </row>
    <row r="754" spans="1:15">
      <c r="A754" s="163"/>
      <c r="B754" s="163"/>
      <c r="C754" s="163"/>
      <c r="D754" s="163"/>
      <c r="E754" s="164"/>
      <c r="F754" s="164"/>
      <c r="G754" s="163"/>
      <c r="H754" s="163"/>
      <c r="I754" s="163"/>
      <c r="J754" s="163"/>
      <c r="K754" s="164"/>
      <c r="L754" s="164"/>
      <c r="M754" s="163"/>
      <c r="N754" s="163"/>
      <c r="O754" s="163"/>
    </row>
    <row r="755" spans="1:15">
      <c r="A755" s="163"/>
      <c r="B755" s="163"/>
      <c r="C755" s="163"/>
      <c r="D755" s="163"/>
      <c r="E755" s="164"/>
      <c r="F755" s="164"/>
      <c r="G755" s="163"/>
      <c r="H755" s="163"/>
      <c r="I755" s="163"/>
      <c r="J755" s="163"/>
      <c r="K755" s="164"/>
      <c r="L755" s="164"/>
      <c r="M755" s="163"/>
      <c r="N755" s="163"/>
      <c r="O755" s="163"/>
    </row>
    <row r="756" spans="1:15">
      <c r="A756" s="163"/>
      <c r="B756" s="163"/>
      <c r="C756" s="163"/>
      <c r="D756" s="163"/>
      <c r="E756" s="164"/>
      <c r="F756" s="164"/>
      <c r="G756" s="163"/>
      <c r="H756" s="163"/>
      <c r="I756" s="163"/>
      <c r="J756" s="163"/>
      <c r="K756" s="164"/>
      <c r="L756" s="164"/>
      <c r="M756" s="163"/>
      <c r="N756" s="163"/>
      <c r="O756" s="163"/>
    </row>
    <row r="757" spans="1:15">
      <c r="A757" s="163"/>
      <c r="B757" s="163"/>
      <c r="C757" s="163"/>
      <c r="D757" s="163"/>
      <c r="E757" s="164"/>
      <c r="F757" s="164"/>
      <c r="G757" s="163"/>
      <c r="H757" s="163"/>
      <c r="I757" s="163"/>
      <c r="J757" s="163"/>
      <c r="K757" s="164"/>
      <c r="L757" s="164"/>
      <c r="M757" s="163"/>
      <c r="N757" s="163"/>
      <c r="O757" s="163"/>
    </row>
    <row r="758" spans="1:15">
      <c r="A758" s="163"/>
      <c r="B758" s="163"/>
      <c r="C758" s="163"/>
      <c r="D758" s="163"/>
      <c r="E758" s="164"/>
      <c r="F758" s="164"/>
      <c r="G758" s="163"/>
      <c r="H758" s="163"/>
      <c r="I758" s="163"/>
      <c r="J758" s="163"/>
      <c r="K758" s="164"/>
      <c r="L758" s="164"/>
      <c r="M758" s="163"/>
      <c r="N758" s="163"/>
      <c r="O758" s="163"/>
    </row>
    <row r="759" spans="1:15">
      <c r="A759" s="163"/>
      <c r="B759" s="163"/>
      <c r="C759" s="163"/>
      <c r="D759" s="163"/>
      <c r="E759" s="164"/>
      <c r="F759" s="164"/>
      <c r="G759" s="163"/>
      <c r="H759" s="163"/>
      <c r="I759" s="163"/>
      <c r="J759" s="163"/>
      <c r="K759" s="164"/>
      <c r="L759" s="164"/>
      <c r="M759" s="163"/>
      <c r="N759" s="163"/>
      <c r="O759" s="163"/>
    </row>
    <row r="760" spans="1:15">
      <c r="A760" s="163"/>
      <c r="B760" s="163"/>
      <c r="C760" s="163"/>
      <c r="D760" s="163"/>
      <c r="E760" s="164"/>
      <c r="F760" s="164"/>
      <c r="G760" s="163"/>
      <c r="H760" s="163"/>
      <c r="I760" s="163"/>
      <c r="J760" s="163"/>
      <c r="K760" s="164"/>
      <c r="L760" s="164"/>
      <c r="M760" s="163"/>
      <c r="N760" s="163"/>
      <c r="O760" s="163"/>
    </row>
    <row r="761" spans="1:15">
      <c r="A761" s="163"/>
      <c r="B761" s="163"/>
      <c r="C761" s="163"/>
      <c r="D761" s="163"/>
      <c r="E761" s="164"/>
      <c r="F761" s="164"/>
      <c r="G761" s="163"/>
      <c r="H761" s="163"/>
      <c r="I761" s="163"/>
      <c r="J761" s="163"/>
      <c r="K761" s="164"/>
      <c r="L761" s="164"/>
      <c r="M761" s="163"/>
      <c r="N761" s="163"/>
      <c r="O761" s="163"/>
    </row>
    <row r="762" spans="1:15">
      <c r="A762" s="163"/>
      <c r="B762" s="163"/>
      <c r="C762" s="163"/>
      <c r="D762" s="163"/>
      <c r="E762" s="164"/>
      <c r="F762" s="164"/>
      <c r="G762" s="163"/>
      <c r="H762" s="163"/>
      <c r="I762" s="163"/>
      <c r="J762" s="163"/>
      <c r="K762" s="164"/>
      <c r="L762" s="164"/>
      <c r="M762" s="163"/>
      <c r="N762" s="163"/>
      <c r="O762" s="163"/>
    </row>
    <row r="763" spans="1:15">
      <c r="A763" s="163"/>
      <c r="B763" s="163"/>
      <c r="C763" s="163"/>
      <c r="D763" s="163"/>
      <c r="E763" s="164"/>
      <c r="F763" s="164"/>
      <c r="G763" s="163"/>
      <c r="H763" s="163"/>
      <c r="I763" s="163"/>
      <c r="J763" s="163"/>
      <c r="K763" s="164"/>
      <c r="L763" s="164"/>
      <c r="M763" s="163"/>
      <c r="N763" s="163"/>
      <c r="O763" s="163"/>
    </row>
    <row r="764" spans="1:15">
      <c r="A764" s="163"/>
      <c r="B764" s="163"/>
      <c r="C764" s="163"/>
      <c r="D764" s="163"/>
      <c r="E764" s="164"/>
      <c r="F764" s="164"/>
      <c r="G764" s="163"/>
      <c r="H764" s="163"/>
      <c r="I764" s="163"/>
      <c r="J764" s="163"/>
      <c r="K764" s="164"/>
      <c r="L764" s="164"/>
      <c r="M764" s="163"/>
      <c r="N764" s="163"/>
      <c r="O764" s="163"/>
    </row>
    <row r="765" spans="1:15">
      <c r="A765" s="163"/>
      <c r="B765" s="163"/>
      <c r="C765" s="163"/>
      <c r="D765" s="163"/>
      <c r="E765" s="164"/>
      <c r="F765" s="164"/>
      <c r="G765" s="163"/>
      <c r="H765" s="163"/>
      <c r="I765" s="163"/>
      <c r="J765" s="163"/>
      <c r="K765" s="164"/>
      <c r="L765" s="164"/>
      <c r="M765" s="163"/>
      <c r="N765" s="163"/>
      <c r="O765" s="163"/>
    </row>
    <row r="766" spans="1:15">
      <c r="A766" s="163"/>
      <c r="B766" s="163"/>
      <c r="C766" s="163"/>
      <c r="D766" s="163"/>
      <c r="E766" s="164"/>
      <c r="F766" s="164"/>
      <c r="G766" s="163"/>
      <c r="H766" s="163"/>
      <c r="I766" s="163"/>
      <c r="J766" s="163"/>
      <c r="K766" s="164"/>
      <c r="L766" s="164"/>
      <c r="M766" s="163"/>
      <c r="N766" s="163"/>
      <c r="O766" s="163"/>
    </row>
    <row r="767" spans="1:15">
      <c r="A767" s="163"/>
      <c r="B767" s="163"/>
      <c r="C767" s="163"/>
      <c r="D767" s="163"/>
      <c r="E767" s="164"/>
      <c r="F767" s="164"/>
      <c r="G767" s="163"/>
      <c r="H767" s="163"/>
      <c r="I767" s="163"/>
      <c r="J767" s="163"/>
      <c r="K767" s="164"/>
      <c r="L767" s="164"/>
      <c r="M767" s="163"/>
      <c r="N767" s="163"/>
      <c r="O767" s="163"/>
    </row>
    <row r="768" spans="1:15">
      <c r="A768" s="163"/>
      <c r="B768" s="163"/>
      <c r="C768" s="163"/>
      <c r="D768" s="163"/>
      <c r="E768" s="164"/>
      <c r="F768" s="164"/>
      <c r="G768" s="163"/>
      <c r="H768" s="163"/>
      <c r="I768" s="163"/>
      <c r="J768" s="163"/>
      <c r="K768" s="164"/>
      <c r="L768" s="164"/>
      <c r="M768" s="163"/>
      <c r="N768" s="163"/>
      <c r="O768" s="163"/>
    </row>
    <row r="769" spans="1:15">
      <c r="A769" s="163"/>
      <c r="B769" s="163"/>
      <c r="C769" s="163"/>
      <c r="D769" s="163"/>
      <c r="E769" s="164"/>
      <c r="F769" s="164"/>
      <c r="G769" s="163"/>
      <c r="H769" s="163"/>
      <c r="I769" s="163"/>
      <c r="J769" s="163"/>
      <c r="K769" s="164"/>
      <c r="L769" s="164"/>
      <c r="M769" s="163"/>
      <c r="N769" s="163"/>
      <c r="O769" s="163"/>
    </row>
    <row r="770" spans="1:15">
      <c r="A770" s="163"/>
      <c r="B770" s="163"/>
      <c r="C770" s="163"/>
      <c r="D770" s="163"/>
      <c r="E770" s="164"/>
      <c r="F770" s="164"/>
      <c r="G770" s="163"/>
      <c r="H770" s="163"/>
      <c r="I770" s="163"/>
      <c r="J770" s="163"/>
      <c r="K770" s="164"/>
      <c r="L770" s="164"/>
      <c r="M770" s="163"/>
      <c r="N770" s="163"/>
      <c r="O770" s="163"/>
    </row>
    <row r="771" spans="1:15">
      <c r="A771" s="163"/>
      <c r="B771" s="163"/>
      <c r="C771" s="163"/>
      <c r="D771" s="163"/>
      <c r="E771" s="164"/>
      <c r="F771" s="164"/>
      <c r="G771" s="163"/>
      <c r="H771" s="163"/>
      <c r="I771" s="163"/>
      <c r="J771" s="163"/>
      <c r="K771" s="164"/>
      <c r="L771" s="164"/>
      <c r="M771" s="163"/>
      <c r="N771" s="163"/>
      <c r="O771" s="163"/>
    </row>
    <row r="772" spans="1:15">
      <c r="A772" s="163"/>
      <c r="B772" s="163"/>
      <c r="C772" s="163"/>
      <c r="D772" s="163"/>
      <c r="E772" s="164"/>
      <c r="F772" s="164"/>
      <c r="G772" s="163"/>
      <c r="H772" s="163"/>
      <c r="I772" s="163"/>
      <c r="J772" s="163"/>
      <c r="K772" s="164"/>
      <c r="L772" s="164"/>
      <c r="M772" s="163"/>
      <c r="N772" s="163"/>
      <c r="O772" s="163"/>
    </row>
    <row r="773" spans="1:15">
      <c r="A773" s="163"/>
      <c r="B773" s="163"/>
      <c r="C773" s="163"/>
      <c r="D773" s="163"/>
      <c r="E773" s="164"/>
      <c r="F773" s="164"/>
      <c r="G773" s="163"/>
      <c r="H773" s="163"/>
      <c r="I773" s="163"/>
      <c r="J773" s="163"/>
      <c r="K773" s="164"/>
      <c r="L773" s="164"/>
      <c r="M773" s="163"/>
      <c r="N773" s="163"/>
      <c r="O773" s="163"/>
    </row>
    <row r="774" spans="1:15">
      <c r="A774" s="163"/>
      <c r="B774" s="163"/>
      <c r="C774" s="163"/>
      <c r="D774" s="163"/>
      <c r="E774" s="164"/>
      <c r="F774" s="164"/>
      <c r="G774" s="163"/>
      <c r="H774" s="163"/>
      <c r="I774" s="163"/>
      <c r="J774" s="163"/>
      <c r="K774" s="164"/>
      <c r="L774" s="164"/>
      <c r="M774" s="163"/>
      <c r="N774" s="163"/>
      <c r="O774" s="163"/>
    </row>
    <row r="775" spans="1:15">
      <c r="A775" s="163"/>
      <c r="B775" s="163"/>
      <c r="C775" s="163"/>
      <c r="D775" s="163"/>
      <c r="E775" s="164"/>
      <c r="F775" s="164"/>
      <c r="G775" s="163"/>
      <c r="H775" s="163"/>
      <c r="I775" s="163"/>
      <c r="J775" s="163"/>
      <c r="K775" s="164"/>
      <c r="L775" s="164"/>
      <c r="M775" s="163"/>
      <c r="N775" s="163"/>
      <c r="O775" s="163"/>
    </row>
    <row r="776" spans="1:15">
      <c r="A776" s="163"/>
      <c r="B776" s="163"/>
      <c r="C776" s="163"/>
      <c r="D776" s="163"/>
      <c r="E776" s="164"/>
      <c r="F776" s="164"/>
      <c r="G776" s="163"/>
      <c r="H776" s="163"/>
      <c r="I776" s="163"/>
      <c r="J776" s="163"/>
      <c r="K776" s="164"/>
      <c r="L776" s="164"/>
      <c r="M776" s="163"/>
      <c r="N776" s="163"/>
      <c r="O776" s="163"/>
    </row>
    <row r="777" spans="1:15">
      <c r="A777" s="163"/>
      <c r="B777" s="163"/>
      <c r="C777" s="163"/>
      <c r="D777" s="163"/>
      <c r="E777" s="164"/>
      <c r="F777" s="164"/>
      <c r="G777" s="163"/>
      <c r="H777" s="163"/>
      <c r="I777" s="163"/>
      <c r="J777" s="163"/>
      <c r="K777" s="164"/>
      <c r="L777" s="164"/>
      <c r="M777" s="163"/>
      <c r="N777" s="163"/>
      <c r="O777" s="163"/>
    </row>
    <row r="778" spans="1:15">
      <c r="A778" s="163"/>
      <c r="B778" s="163"/>
      <c r="C778" s="163"/>
      <c r="D778" s="163"/>
      <c r="E778" s="164"/>
      <c r="F778" s="164"/>
      <c r="G778" s="163"/>
      <c r="H778" s="163"/>
      <c r="I778" s="163"/>
      <c r="J778" s="163"/>
      <c r="K778" s="164"/>
      <c r="L778" s="164"/>
      <c r="M778" s="163"/>
      <c r="N778" s="163"/>
      <c r="O778" s="163"/>
    </row>
    <row r="779" spans="1:15">
      <c r="A779" s="163"/>
      <c r="B779" s="163"/>
      <c r="C779" s="163"/>
      <c r="D779" s="163"/>
      <c r="E779" s="164"/>
      <c r="F779" s="164"/>
      <c r="G779" s="163"/>
      <c r="H779" s="163"/>
      <c r="I779" s="163"/>
      <c r="J779" s="163"/>
      <c r="K779" s="164"/>
      <c r="L779" s="164"/>
      <c r="M779" s="163"/>
      <c r="N779" s="163"/>
      <c r="O779" s="163"/>
    </row>
    <row r="780" spans="1:15">
      <c r="A780" s="163"/>
      <c r="B780" s="163"/>
      <c r="C780" s="163"/>
      <c r="D780" s="163"/>
      <c r="E780" s="164"/>
      <c r="F780" s="164"/>
      <c r="G780" s="163"/>
      <c r="H780" s="163"/>
      <c r="I780" s="163"/>
      <c r="J780" s="163"/>
      <c r="K780" s="164"/>
      <c r="L780" s="164"/>
      <c r="M780" s="163"/>
      <c r="N780" s="163"/>
      <c r="O780" s="163"/>
    </row>
    <row r="781" spans="1:15">
      <c r="A781" s="163"/>
      <c r="B781" s="163"/>
      <c r="C781" s="163"/>
      <c r="D781" s="163"/>
      <c r="E781" s="164"/>
      <c r="F781" s="164"/>
      <c r="G781" s="163"/>
      <c r="H781" s="163"/>
      <c r="I781" s="163"/>
      <c r="J781" s="163"/>
      <c r="K781" s="164"/>
      <c r="L781" s="164"/>
      <c r="M781" s="163"/>
      <c r="N781" s="163"/>
      <c r="O781" s="163"/>
    </row>
    <row r="782" spans="1:15">
      <c r="A782" s="163"/>
      <c r="B782" s="163"/>
      <c r="C782" s="163"/>
      <c r="D782" s="163"/>
      <c r="E782" s="164"/>
      <c r="F782" s="164"/>
      <c r="G782" s="163"/>
      <c r="H782" s="163"/>
      <c r="I782" s="163"/>
      <c r="J782" s="163"/>
      <c r="K782" s="164"/>
      <c r="L782" s="164"/>
      <c r="M782" s="163"/>
      <c r="N782" s="163"/>
      <c r="O782" s="163"/>
    </row>
    <row r="783" spans="1:15">
      <c r="A783" s="163"/>
      <c r="B783" s="163"/>
      <c r="C783" s="163"/>
      <c r="D783" s="163"/>
      <c r="E783" s="164"/>
      <c r="F783" s="164"/>
      <c r="G783" s="163"/>
      <c r="H783" s="163"/>
      <c r="I783" s="163"/>
      <c r="J783" s="163"/>
      <c r="K783" s="164"/>
      <c r="L783" s="164"/>
      <c r="M783" s="163"/>
      <c r="N783" s="163"/>
      <c r="O783" s="163"/>
    </row>
    <row r="784" spans="1:15">
      <c r="A784" s="163"/>
      <c r="B784" s="163"/>
      <c r="C784" s="163"/>
      <c r="D784" s="163"/>
      <c r="E784" s="164"/>
      <c r="F784" s="164"/>
      <c r="G784" s="163"/>
      <c r="H784" s="163"/>
      <c r="I784" s="163"/>
      <c r="J784" s="163"/>
      <c r="K784" s="164"/>
      <c r="L784" s="164"/>
      <c r="M784" s="163"/>
      <c r="N784" s="163"/>
      <c r="O784" s="163"/>
    </row>
    <row r="785" spans="1:15">
      <c r="A785" s="163"/>
      <c r="B785" s="163"/>
      <c r="C785" s="163"/>
      <c r="D785" s="163"/>
      <c r="E785" s="164"/>
      <c r="F785" s="164"/>
      <c r="G785" s="163"/>
      <c r="H785" s="163"/>
      <c r="I785" s="163"/>
      <c r="J785" s="163"/>
      <c r="K785" s="164"/>
      <c r="L785" s="164"/>
      <c r="M785" s="163"/>
      <c r="N785" s="163"/>
      <c r="O785" s="163"/>
    </row>
    <row r="786" spans="1:15">
      <c r="A786" s="163"/>
      <c r="B786" s="163"/>
      <c r="C786" s="163"/>
      <c r="D786" s="163"/>
      <c r="E786" s="164"/>
      <c r="F786" s="164"/>
      <c r="G786" s="163"/>
      <c r="H786" s="163"/>
      <c r="I786" s="163"/>
      <c r="J786" s="163"/>
      <c r="K786" s="164"/>
      <c r="L786" s="164"/>
      <c r="M786" s="163"/>
      <c r="N786" s="163"/>
      <c r="O786" s="163"/>
    </row>
    <row r="787" spans="1:15">
      <c r="A787" s="163"/>
      <c r="B787" s="163"/>
      <c r="C787" s="163"/>
      <c r="D787" s="163"/>
      <c r="E787" s="164"/>
      <c r="F787" s="164"/>
      <c r="G787" s="163"/>
      <c r="H787" s="163"/>
      <c r="I787" s="163"/>
      <c r="J787" s="163"/>
      <c r="K787" s="164"/>
      <c r="L787" s="164"/>
      <c r="M787" s="163"/>
      <c r="N787" s="163"/>
      <c r="O787" s="163"/>
    </row>
    <row r="788" spans="1:15">
      <c r="A788" s="163"/>
      <c r="B788" s="163"/>
      <c r="C788" s="163"/>
      <c r="D788" s="163"/>
      <c r="E788" s="164"/>
      <c r="F788" s="164"/>
      <c r="G788" s="163"/>
      <c r="H788" s="163"/>
      <c r="I788" s="163"/>
      <c r="J788" s="163"/>
      <c r="K788" s="164"/>
      <c r="L788" s="164"/>
      <c r="M788" s="163"/>
      <c r="N788" s="163"/>
      <c r="O788" s="163"/>
    </row>
    <row r="789" spans="1:15">
      <c r="A789" s="163"/>
      <c r="B789" s="163"/>
      <c r="C789" s="163"/>
      <c r="D789" s="163"/>
      <c r="E789" s="164"/>
      <c r="F789" s="164"/>
      <c r="G789" s="163"/>
      <c r="H789" s="163"/>
      <c r="I789" s="163"/>
      <c r="J789" s="163"/>
      <c r="K789" s="164"/>
      <c r="L789" s="164"/>
      <c r="M789" s="163"/>
      <c r="N789" s="163"/>
      <c r="O789" s="163"/>
    </row>
    <row r="790" spans="1:15">
      <c r="A790" s="163"/>
      <c r="B790" s="163"/>
      <c r="C790" s="163"/>
      <c r="D790" s="163"/>
      <c r="E790" s="164"/>
      <c r="F790" s="164"/>
      <c r="G790" s="163"/>
      <c r="H790" s="163"/>
      <c r="I790" s="163"/>
      <c r="J790" s="163"/>
      <c r="K790" s="164"/>
      <c r="L790" s="164"/>
      <c r="M790" s="163"/>
      <c r="N790" s="163"/>
      <c r="O790" s="163"/>
    </row>
    <row r="791" spans="1:15">
      <c r="A791" s="163"/>
      <c r="B791" s="163"/>
      <c r="C791" s="163"/>
      <c r="D791" s="163"/>
      <c r="E791" s="164"/>
      <c r="F791" s="164"/>
      <c r="G791" s="163"/>
      <c r="H791" s="163"/>
      <c r="I791" s="163"/>
      <c r="J791" s="163"/>
      <c r="K791" s="164"/>
      <c r="L791" s="164"/>
      <c r="M791" s="163"/>
      <c r="N791" s="163"/>
      <c r="O791" s="163"/>
    </row>
    <row r="792" spans="1:15">
      <c r="A792" s="163"/>
      <c r="B792" s="163"/>
      <c r="C792" s="163"/>
      <c r="D792" s="163"/>
      <c r="E792" s="164"/>
      <c r="F792" s="164"/>
      <c r="G792" s="163"/>
      <c r="H792" s="163"/>
      <c r="I792" s="163"/>
      <c r="J792" s="163"/>
      <c r="K792" s="164"/>
      <c r="L792" s="164"/>
      <c r="M792" s="163"/>
      <c r="N792" s="163"/>
      <c r="O792" s="163"/>
    </row>
    <row r="793" spans="1:15">
      <c r="A793" s="163"/>
      <c r="B793" s="163"/>
      <c r="C793" s="163"/>
      <c r="D793" s="163"/>
      <c r="E793" s="164"/>
      <c r="F793" s="164"/>
      <c r="G793" s="163"/>
      <c r="H793" s="163"/>
      <c r="I793" s="163"/>
      <c r="J793" s="163"/>
      <c r="K793" s="164"/>
      <c r="L793" s="164"/>
      <c r="M793" s="163"/>
      <c r="N793" s="163"/>
      <c r="O793" s="163"/>
    </row>
    <row r="794" spans="1:15">
      <c r="A794" s="163"/>
      <c r="B794" s="163"/>
      <c r="C794" s="163"/>
      <c r="D794" s="163"/>
      <c r="E794" s="164"/>
      <c r="F794" s="164"/>
      <c r="G794" s="163"/>
      <c r="H794" s="163"/>
      <c r="I794" s="163"/>
      <c r="J794" s="163"/>
      <c r="K794" s="164"/>
      <c r="L794" s="164"/>
      <c r="M794" s="163"/>
      <c r="N794" s="163"/>
      <c r="O794" s="163"/>
    </row>
    <row r="795" spans="1:15">
      <c r="A795" s="163"/>
      <c r="B795" s="163"/>
      <c r="C795" s="163"/>
      <c r="D795" s="163"/>
      <c r="E795" s="164"/>
      <c r="F795" s="164"/>
      <c r="G795" s="163"/>
      <c r="H795" s="163"/>
      <c r="I795" s="163"/>
      <c r="J795" s="163"/>
      <c r="K795" s="164"/>
      <c r="L795" s="164"/>
      <c r="M795" s="163"/>
      <c r="N795" s="163"/>
      <c r="O795" s="163"/>
    </row>
    <row r="796" spans="1:15">
      <c r="A796" s="163"/>
      <c r="B796" s="163"/>
      <c r="C796" s="163"/>
      <c r="D796" s="163"/>
      <c r="E796" s="164"/>
      <c r="F796" s="164"/>
      <c r="G796" s="163"/>
      <c r="H796" s="163"/>
      <c r="I796" s="163"/>
      <c r="J796" s="163"/>
      <c r="K796" s="164"/>
      <c r="L796" s="164"/>
      <c r="M796" s="163"/>
      <c r="N796" s="163"/>
      <c r="O796" s="163"/>
    </row>
    <row r="797" spans="1:15">
      <c r="A797" s="163"/>
      <c r="B797" s="163"/>
      <c r="C797" s="163"/>
      <c r="D797" s="163"/>
      <c r="E797" s="164"/>
      <c r="F797" s="164"/>
      <c r="G797" s="163"/>
      <c r="H797" s="163"/>
      <c r="I797" s="163"/>
      <c r="J797" s="163"/>
      <c r="K797" s="164"/>
      <c r="L797" s="164"/>
      <c r="M797" s="163"/>
      <c r="N797" s="163"/>
      <c r="O797" s="163"/>
    </row>
    <row r="798" spans="1:15">
      <c r="A798" s="163"/>
      <c r="B798" s="163"/>
      <c r="C798" s="163"/>
      <c r="D798" s="163"/>
      <c r="E798" s="164"/>
      <c r="F798" s="164"/>
      <c r="G798" s="163"/>
      <c r="H798" s="163"/>
      <c r="I798" s="163"/>
      <c r="J798" s="163"/>
      <c r="K798" s="164"/>
      <c r="L798" s="164"/>
      <c r="M798" s="163"/>
      <c r="N798" s="163"/>
      <c r="O798" s="163"/>
    </row>
    <row r="799" spans="1:15">
      <c r="A799" s="163"/>
      <c r="B799" s="163"/>
      <c r="C799" s="163"/>
      <c r="D799" s="163"/>
      <c r="E799" s="164"/>
      <c r="F799" s="164"/>
      <c r="G799" s="163"/>
      <c r="H799" s="163"/>
      <c r="I799" s="163"/>
      <c r="J799" s="163"/>
      <c r="K799" s="164"/>
      <c r="L799" s="164"/>
      <c r="M799" s="163"/>
      <c r="N799" s="163"/>
      <c r="O799" s="163"/>
    </row>
    <row r="800" spans="1:15">
      <c r="A800" s="163"/>
      <c r="B800" s="163"/>
      <c r="C800" s="163"/>
      <c r="D800" s="163"/>
      <c r="E800" s="164"/>
      <c r="F800" s="164"/>
      <c r="G800" s="163"/>
      <c r="H800" s="163"/>
      <c r="I800" s="163"/>
      <c r="J800" s="163"/>
      <c r="K800" s="164"/>
      <c r="L800" s="164"/>
      <c r="M800" s="163"/>
      <c r="N800" s="163"/>
      <c r="O800" s="163"/>
    </row>
    <row r="801" spans="1:15">
      <c r="A801" s="163"/>
      <c r="B801" s="163"/>
      <c r="C801" s="163"/>
      <c r="D801" s="163"/>
      <c r="E801" s="164"/>
      <c r="F801" s="164"/>
      <c r="G801" s="163"/>
      <c r="H801" s="163"/>
      <c r="I801" s="163"/>
      <c r="J801" s="163"/>
      <c r="K801" s="164"/>
      <c r="L801" s="164"/>
      <c r="M801" s="163"/>
      <c r="N801" s="163"/>
      <c r="O801" s="163"/>
    </row>
    <row r="802" spans="1:15">
      <c r="A802" s="163"/>
      <c r="B802" s="163"/>
      <c r="C802" s="163"/>
      <c r="D802" s="163"/>
      <c r="E802" s="164"/>
      <c r="F802" s="164"/>
      <c r="G802" s="163"/>
      <c r="H802" s="163"/>
      <c r="I802" s="163"/>
      <c r="J802" s="163"/>
      <c r="K802" s="164"/>
      <c r="L802" s="164"/>
      <c r="M802" s="163"/>
      <c r="N802" s="163"/>
      <c r="O802" s="163"/>
    </row>
    <row r="803" spans="1:15">
      <c r="A803" s="163"/>
      <c r="B803" s="163"/>
      <c r="C803" s="163"/>
      <c r="D803" s="163"/>
      <c r="E803" s="164"/>
      <c r="F803" s="164"/>
      <c r="G803" s="163"/>
      <c r="H803" s="163"/>
      <c r="I803" s="163"/>
      <c r="J803" s="163"/>
      <c r="K803" s="164"/>
      <c r="L803" s="164"/>
      <c r="M803" s="163"/>
      <c r="N803" s="163"/>
      <c r="O803" s="163"/>
    </row>
    <row r="804" spans="1:15">
      <c r="A804" s="163"/>
      <c r="B804" s="163"/>
      <c r="C804" s="163"/>
      <c r="D804" s="163"/>
      <c r="E804" s="164"/>
      <c r="F804" s="164"/>
      <c r="G804" s="163"/>
      <c r="H804" s="163"/>
      <c r="I804" s="163"/>
      <c r="J804" s="163"/>
      <c r="K804" s="164"/>
      <c r="L804" s="164"/>
      <c r="M804" s="163"/>
      <c r="N804" s="163"/>
      <c r="O804" s="163"/>
    </row>
    <row r="805" spans="1:15">
      <c r="A805" s="163"/>
      <c r="B805" s="163"/>
      <c r="C805" s="163"/>
      <c r="D805" s="163"/>
      <c r="E805" s="164"/>
      <c r="F805" s="164"/>
      <c r="G805" s="163"/>
      <c r="H805" s="163"/>
      <c r="I805" s="163"/>
      <c r="J805" s="163"/>
      <c r="K805" s="164"/>
      <c r="L805" s="164"/>
      <c r="M805" s="163"/>
      <c r="N805" s="163"/>
      <c r="O805" s="163"/>
    </row>
    <row r="806" spans="1:15">
      <c r="A806" s="163"/>
      <c r="B806" s="163"/>
      <c r="C806" s="163"/>
      <c r="D806" s="163"/>
      <c r="E806" s="164"/>
      <c r="F806" s="164"/>
      <c r="G806" s="163"/>
      <c r="H806" s="163"/>
      <c r="I806" s="163"/>
      <c r="J806" s="163"/>
      <c r="K806" s="164"/>
      <c r="L806" s="164"/>
      <c r="M806" s="163"/>
      <c r="N806" s="163"/>
      <c r="O806" s="163"/>
    </row>
    <row r="807" spans="1:15">
      <c r="A807" s="163"/>
      <c r="B807" s="163"/>
      <c r="C807" s="163"/>
      <c r="D807" s="163"/>
      <c r="E807" s="164"/>
      <c r="F807" s="164"/>
      <c r="G807" s="163"/>
      <c r="H807" s="163"/>
      <c r="I807" s="163"/>
      <c r="J807" s="163"/>
      <c r="K807" s="164"/>
      <c r="L807" s="164"/>
      <c r="M807" s="163"/>
      <c r="N807" s="163"/>
      <c r="O807" s="163"/>
    </row>
    <row r="808" spans="1:15">
      <c r="A808" s="163"/>
      <c r="B808" s="163"/>
      <c r="C808" s="163"/>
      <c r="D808" s="163"/>
      <c r="E808" s="164"/>
      <c r="F808" s="164"/>
      <c r="G808" s="163"/>
      <c r="H808" s="163"/>
      <c r="I808" s="163"/>
      <c r="J808" s="163"/>
      <c r="K808" s="164"/>
      <c r="L808" s="164"/>
      <c r="M808" s="163"/>
      <c r="N808" s="163"/>
      <c r="O808" s="163"/>
    </row>
    <row r="809" spans="1:15">
      <c r="A809" s="163"/>
      <c r="B809" s="163"/>
      <c r="C809" s="163"/>
      <c r="D809" s="163"/>
      <c r="E809" s="164"/>
      <c r="F809" s="164"/>
      <c r="G809" s="163"/>
      <c r="H809" s="163"/>
      <c r="I809" s="163"/>
      <c r="J809" s="163"/>
      <c r="K809" s="164"/>
      <c r="L809" s="164"/>
      <c r="M809" s="163"/>
      <c r="N809" s="163"/>
      <c r="O809" s="163"/>
    </row>
    <row r="810" spans="1:15">
      <c r="A810" s="163"/>
      <c r="B810" s="163"/>
      <c r="C810" s="163"/>
      <c r="D810" s="163"/>
      <c r="E810" s="164"/>
      <c r="F810" s="164"/>
      <c r="G810" s="163"/>
      <c r="H810" s="163"/>
      <c r="I810" s="163"/>
      <c r="J810" s="163"/>
      <c r="K810" s="164"/>
      <c r="L810" s="164"/>
      <c r="M810" s="163"/>
      <c r="N810" s="163"/>
      <c r="O810" s="163"/>
    </row>
    <row r="811" spans="1:15">
      <c r="A811" s="163"/>
      <c r="B811" s="163"/>
      <c r="C811" s="163"/>
      <c r="D811" s="163"/>
      <c r="E811" s="164"/>
      <c r="F811" s="164"/>
      <c r="G811" s="163"/>
      <c r="H811" s="163"/>
      <c r="I811" s="163"/>
      <c r="J811" s="163"/>
      <c r="K811" s="164"/>
      <c r="L811" s="164"/>
      <c r="M811" s="163"/>
      <c r="N811" s="163"/>
      <c r="O811" s="163"/>
    </row>
    <row r="812" spans="1:15">
      <c r="A812" s="163"/>
      <c r="B812" s="163"/>
      <c r="C812" s="163"/>
      <c r="D812" s="163"/>
      <c r="E812" s="164"/>
      <c r="F812" s="164"/>
      <c r="G812" s="163"/>
      <c r="H812" s="163"/>
      <c r="I812" s="163"/>
      <c r="J812" s="163"/>
      <c r="K812" s="164"/>
      <c r="L812" s="164"/>
      <c r="M812" s="163"/>
      <c r="N812" s="163"/>
      <c r="O812" s="163"/>
    </row>
    <row r="813" spans="1:15">
      <c r="A813" s="163"/>
      <c r="B813" s="163"/>
      <c r="C813" s="163"/>
      <c r="D813" s="163"/>
      <c r="E813" s="164"/>
      <c r="F813" s="164"/>
      <c r="G813" s="163"/>
      <c r="H813" s="163"/>
      <c r="I813" s="163"/>
      <c r="J813" s="163"/>
      <c r="K813" s="164"/>
      <c r="L813" s="164"/>
      <c r="M813" s="163"/>
      <c r="N813" s="163"/>
      <c r="O813" s="163"/>
    </row>
    <row r="814" spans="1:15">
      <c r="A814" s="163"/>
      <c r="B814" s="163"/>
      <c r="C814" s="163"/>
      <c r="D814" s="163"/>
      <c r="E814" s="164"/>
      <c r="F814" s="164"/>
      <c r="G814" s="163"/>
      <c r="H814" s="163"/>
      <c r="I814" s="163"/>
      <c r="J814" s="163"/>
      <c r="K814" s="164"/>
      <c r="L814" s="164"/>
      <c r="M814" s="163"/>
      <c r="N814" s="163"/>
      <c r="O814" s="163"/>
    </row>
    <row r="815" spans="1:15">
      <c r="A815" s="163"/>
      <c r="B815" s="163"/>
      <c r="C815" s="163"/>
      <c r="D815" s="163"/>
      <c r="E815" s="164"/>
      <c r="F815" s="164"/>
      <c r="G815" s="163"/>
      <c r="H815" s="163"/>
      <c r="I815" s="163"/>
      <c r="J815" s="163"/>
      <c r="K815" s="164"/>
      <c r="L815" s="164"/>
      <c r="M815" s="163"/>
      <c r="N815" s="163"/>
      <c r="O815" s="163"/>
    </row>
    <row r="816" spans="1:15">
      <c r="A816" s="163"/>
      <c r="B816" s="163"/>
      <c r="C816" s="163"/>
      <c r="D816" s="163"/>
      <c r="E816" s="164"/>
      <c r="F816" s="164"/>
      <c r="G816" s="163"/>
      <c r="H816" s="163"/>
      <c r="I816" s="163"/>
      <c r="J816" s="163"/>
      <c r="K816" s="164"/>
      <c r="L816" s="164"/>
      <c r="M816" s="163"/>
      <c r="N816" s="163"/>
      <c r="O816" s="163"/>
    </row>
    <row r="817" spans="1:15">
      <c r="A817" s="163"/>
      <c r="B817" s="163"/>
      <c r="C817" s="163"/>
      <c r="D817" s="163"/>
      <c r="E817" s="164"/>
      <c r="F817" s="164"/>
      <c r="G817" s="163"/>
      <c r="H817" s="163"/>
      <c r="I817" s="163"/>
      <c r="J817" s="163"/>
      <c r="K817" s="164"/>
      <c r="L817" s="164"/>
      <c r="M817" s="163"/>
      <c r="N817" s="163"/>
      <c r="O817" s="163"/>
    </row>
    <row r="818" spans="1:15">
      <c r="A818" s="163"/>
      <c r="B818" s="163"/>
      <c r="C818" s="163"/>
      <c r="D818" s="163"/>
      <c r="E818" s="164"/>
      <c r="F818" s="164"/>
      <c r="G818" s="163"/>
      <c r="H818" s="163"/>
      <c r="I818" s="163"/>
      <c r="J818" s="163"/>
      <c r="K818" s="164"/>
      <c r="L818" s="164"/>
      <c r="M818" s="163"/>
      <c r="N818" s="163"/>
      <c r="O818" s="163"/>
    </row>
    <row r="819" spans="1:15">
      <c r="A819" s="163"/>
      <c r="B819" s="163"/>
      <c r="C819" s="163"/>
      <c r="D819" s="163"/>
      <c r="E819" s="164"/>
      <c r="F819" s="164"/>
      <c r="G819" s="163"/>
      <c r="H819" s="163"/>
      <c r="I819" s="163"/>
      <c r="J819" s="163"/>
      <c r="K819" s="164"/>
      <c r="L819" s="164"/>
      <c r="M819" s="163"/>
      <c r="N819" s="163"/>
      <c r="O819" s="163"/>
    </row>
    <row r="820" spans="1:15">
      <c r="A820" s="163"/>
      <c r="B820" s="163"/>
      <c r="C820" s="163"/>
      <c r="D820" s="163"/>
      <c r="E820" s="164"/>
      <c r="F820" s="164"/>
      <c r="G820" s="163"/>
      <c r="H820" s="163"/>
      <c r="I820" s="163"/>
      <c r="J820" s="163"/>
      <c r="K820" s="164"/>
      <c r="L820" s="164"/>
      <c r="M820" s="163"/>
      <c r="N820" s="163"/>
      <c r="O820" s="163"/>
    </row>
    <row r="821" spans="1:15">
      <c r="A821" s="163"/>
      <c r="B821" s="163"/>
      <c r="C821" s="163"/>
      <c r="D821" s="163"/>
      <c r="E821" s="164"/>
      <c r="F821" s="164"/>
      <c r="G821" s="163"/>
      <c r="H821" s="163"/>
      <c r="I821" s="163"/>
      <c r="J821" s="163"/>
      <c r="K821" s="164"/>
      <c r="L821" s="164"/>
      <c r="M821" s="163"/>
      <c r="N821" s="163"/>
      <c r="O821" s="163"/>
    </row>
    <row r="822" spans="1:15">
      <c r="A822" s="163"/>
      <c r="B822" s="163"/>
      <c r="C822" s="163"/>
      <c r="D822" s="163"/>
      <c r="E822" s="164"/>
      <c r="F822" s="164"/>
      <c r="G822" s="163"/>
      <c r="H822" s="163"/>
      <c r="I822" s="163"/>
      <c r="J822" s="163"/>
      <c r="K822" s="164"/>
      <c r="L822" s="164"/>
      <c r="M822" s="163"/>
      <c r="N822" s="163"/>
      <c r="O822" s="163"/>
    </row>
    <row r="823" spans="1:15">
      <c r="A823" s="163"/>
      <c r="B823" s="163"/>
      <c r="C823" s="163"/>
      <c r="D823" s="163"/>
      <c r="E823" s="164"/>
      <c r="F823" s="164"/>
      <c r="G823" s="163"/>
      <c r="H823" s="163"/>
      <c r="I823" s="163"/>
      <c r="J823" s="163"/>
      <c r="K823" s="164"/>
      <c r="L823" s="164"/>
      <c r="M823" s="163"/>
      <c r="N823" s="163"/>
      <c r="O823" s="163"/>
    </row>
    <row r="824" spans="1:15">
      <c r="A824" s="163"/>
      <c r="B824" s="163"/>
      <c r="C824" s="163"/>
      <c r="D824" s="163"/>
      <c r="E824" s="164"/>
      <c r="F824" s="164"/>
      <c r="G824" s="163"/>
      <c r="H824" s="163"/>
      <c r="I824" s="163"/>
      <c r="J824" s="163"/>
      <c r="K824" s="164"/>
      <c r="L824" s="164"/>
      <c r="M824" s="163"/>
      <c r="N824" s="163"/>
      <c r="O824" s="163"/>
    </row>
    <row r="825" spans="1:15">
      <c r="A825" s="163"/>
      <c r="B825" s="163"/>
      <c r="C825" s="163"/>
      <c r="D825" s="163"/>
      <c r="E825" s="164"/>
      <c r="F825" s="164"/>
      <c r="G825" s="163"/>
      <c r="H825" s="163"/>
      <c r="I825" s="163"/>
      <c r="J825" s="163"/>
      <c r="K825" s="164"/>
      <c r="L825" s="164"/>
      <c r="M825" s="163"/>
      <c r="N825" s="163"/>
      <c r="O825" s="163"/>
    </row>
    <row r="826" spans="1:15">
      <c r="A826" s="163"/>
      <c r="B826" s="163"/>
      <c r="C826" s="163"/>
      <c r="D826" s="163"/>
      <c r="E826" s="164"/>
      <c r="F826" s="164"/>
      <c r="G826" s="163"/>
      <c r="H826" s="163"/>
      <c r="I826" s="163"/>
      <c r="J826" s="163"/>
      <c r="K826" s="164"/>
      <c r="L826" s="164"/>
      <c r="M826" s="163"/>
      <c r="N826" s="163"/>
      <c r="O826" s="163"/>
    </row>
    <row r="827" spans="1:15">
      <c r="A827" s="163"/>
      <c r="B827" s="163"/>
      <c r="C827" s="163"/>
      <c r="D827" s="163"/>
      <c r="E827" s="164"/>
      <c r="F827" s="164"/>
      <c r="G827" s="163"/>
      <c r="H827" s="163"/>
      <c r="I827" s="163"/>
      <c r="J827" s="163"/>
      <c r="K827" s="164"/>
      <c r="L827" s="164"/>
      <c r="M827" s="163"/>
      <c r="N827" s="163"/>
      <c r="O827" s="163"/>
    </row>
    <row r="828" spans="1:15">
      <c r="A828" s="163"/>
      <c r="B828" s="163"/>
      <c r="C828" s="163"/>
      <c r="D828" s="163"/>
      <c r="E828" s="164"/>
      <c r="F828" s="164"/>
      <c r="G828" s="163"/>
      <c r="H828" s="163"/>
      <c r="I828" s="163"/>
      <c r="J828" s="163"/>
      <c r="K828" s="164"/>
      <c r="L828" s="164"/>
      <c r="M828" s="163"/>
      <c r="N828" s="163"/>
      <c r="O828" s="163"/>
    </row>
    <row r="829" spans="1:15">
      <c r="A829" s="163"/>
      <c r="B829" s="163"/>
      <c r="C829" s="163"/>
      <c r="D829" s="163"/>
      <c r="E829" s="164"/>
      <c r="F829" s="164"/>
      <c r="G829" s="163"/>
      <c r="H829" s="163"/>
      <c r="I829" s="163"/>
      <c r="J829" s="163"/>
      <c r="K829" s="164"/>
      <c r="L829" s="164"/>
      <c r="M829" s="163"/>
      <c r="N829" s="163"/>
      <c r="O829" s="163"/>
    </row>
    <row r="830" spans="1:15">
      <c r="A830" s="163"/>
      <c r="B830" s="163"/>
      <c r="C830" s="163"/>
      <c r="D830" s="163"/>
      <c r="E830" s="164"/>
      <c r="F830" s="164"/>
      <c r="G830" s="163"/>
      <c r="H830" s="163"/>
      <c r="I830" s="163"/>
      <c r="J830" s="163"/>
      <c r="K830" s="164"/>
      <c r="L830" s="164"/>
      <c r="M830" s="163"/>
      <c r="N830" s="163"/>
      <c r="O830" s="163"/>
    </row>
    <row r="831" spans="1:15">
      <c r="A831" s="163"/>
      <c r="B831" s="163"/>
      <c r="C831" s="163"/>
      <c r="D831" s="163"/>
      <c r="E831" s="164"/>
      <c r="F831" s="164"/>
      <c r="G831" s="163"/>
      <c r="H831" s="163"/>
      <c r="I831" s="163"/>
      <c r="J831" s="163"/>
      <c r="K831" s="164"/>
      <c r="L831" s="164"/>
      <c r="M831" s="163"/>
      <c r="N831" s="163"/>
      <c r="O831" s="163"/>
    </row>
    <row r="832" spans="1:15">
      <c r="A832" s="163"/>
      <c r="B832" s="163"/>
      <c r="C832" s="163"/>
      <c r="D832" s="163"/>
      <c r="E832" s="164"/>
      <c r="F832" s="164"/>
      <c r="G832" s="163"/>
      <c r="H832" s="163"/>
      <c r="I832" s="163"/>
      <c r="J832" s="163"/>
      <c r="K832" s="164"/>
      <c r="L832" s="164"/>
      <c r="M832" s="163"/>
      <c r="N832" s="163"/>
      <c r="O832" s="163"/>
    </row>
    <row r="833" spans="1:15">
      <c r="A833" s="163"/>
      <c r="B833" s="163"/>
      <c r="C833" s="163"/>
      <c r="D833" s="163"/>
      <c r="E833" s="164"/>
      <c r="F833" s="164"/>
      <c r="G833" s="163"/>
      <c r="H833" s="163"/>
      <c r="I833" s="163"/>
      <c r="J833" s="163"/>
      <c r="K833" s="164"/>
      <c r="L833" s="164"/>
      <c r="M833" s="163"/>
      <c r="N833" s="163"/>
      <c r="O833" s="163"/>
    </row>
    <row r="834" spans="1:15">
      <c r="A834" s="163"/>
      <c r="B834" s="163"/>
      <c r="C834" s="163"/>
      <c r="D834" s="163"/>
      <c r="E834" s="164"/>
      <c r="F834" s="164"/>
      <c r="G834" s="163"/>
      <c r="H834" s="163"/>
      <c r="I834" s="163"/>
      <c r="J834" s="163"/>
      <c r="K834" s="164"/>
      <c r="L834" s="164"/>
      <c r="M834" s="163"/>
      <c r="N834" s="163"/>
      <c r="O834" s="163"/>
    </row>
    <row r="835" spans="1:15">
      <c r="A835" s="163"/>
      <c r="B835" s="163"/>
      <c r="C835" s="163"/>
      <c r="D835" s="163"/>
      <c r="E835" s="164"/>
      <c r="F835" s="164"/>
      <c r="G835" s="163"/>
      <c r="H835" s="163"/>
      <c r="I835" s="163"/>
      <c r="J835" s="163"/>
      <c r="K835" s="164"/>
      <c r="L835" s="164"/>
      <c r="M835" s="163"/>
      <c r="N835" s="163"/>
      <c r="O835" s="163"/>
    </row>
    <row r="836" spans="1:15">
      <c r="A836" s="163"/>
      <c r="B836" s="163"/>
      <c r="C836" s="163"/>
      <c r="D836" s="163"/>
      <c r="E836" s="164"/>
      <c r="F836" s="164"/>
      <c r="G836" s="163"/>
      <c r="H836" s="163"/>
      <c r="I836" s="163"/>
      <c r="J836" s="163"/>
      <c r="K836" s="164"/>
      <c r="L836" s="164"/>
      <c r="M836" s="163"/>
      <c r="N836" s="163"/>
      <c r="O836" s="163"/>
    </row>
    <row r="837" spans="1:15">
      <c r="A837" s="163"/>
      <c r="B837" s="163"/>
      <c r="C837" s="163"/>
      <c r="D837" s="163"/>
      <c r="E837" s="164"/>
      <c r="F837" s="164"/>
      <c r="G837" s="163"/>
      <c r="H837" s="163"/>
      <c r="I837" s="163"/>
      <c r="J837" s="163"/>
      <c r="K837" s="164"/>
      <c r="L837" s="164"/>
      <c r="M837" s="163"/>
      <c r="N837" s="163"/>
      <c r="O837" s="163"/>
    </row>
    <row r="838" spans="1:15">
      <c r="A838" s="163"/>
      <c r="B838" s="163"/>
      <c r="C838" s="163"/>
      <c r="D838" s="163"/>
      <c r="E838" s="164"/>
      <c r="F838" s="164"/>
      <c r="G838" s="163"/>
      <c r="H838" s="163"/>
      <c r="I838" s="163"/>
      <c r="J838" s="163"/>
      <c r="K838" s="164"/>
      <c r="L838" s="164"/>
      <c r="M838" s="163"/>
      <c r="N838" s="163"/>
      <c r="O838" s="163"/>
    </row>
    <row r="839" spans="1:15">
      <c r="A839" s="163"/>
      <c r="B839" s="163"/>
      <c r="C839" s="163"/>
      <c r="D839" s="163"/>
      <c r="E839" s="164"/>
      <c r="F839" s="164"/>
      <c r="G839" s="163"/>
      <c r="H839" s="163"/>
      <c r="I839" s="163"/>
      <c r="J839" s="163"/>
      <c r="K839" s="164"/>
      <c r="L839" s="164"/>
      <c r="M839" s="163"/>
      <c r="N839" s="163"/>
      <c r="O839" s="163"/>
    </row>
    <row r="840" spans="1:15">
      <c r="A840" s="163"/>
      <c r="B840" s="163"/>
      <c r="C840" s="163"/>
      <c r="D840" s="163"/>
      <c r="E840" s="164"/>
      <c r="F840" s="164"/>
      <c r="G840" s="163"/>
      <c r="H840" s="163"/>
      <c r="I840" s="163"/>
      <c r="J840" s="163"/>
      <c r="K840" s="164"/>
      <c r="L840" s="164"/>
      <c r="M840" s="163"/>
      <c r="N840" s="163"/>
      <c r="O840" s="163"/>
    </row>
    <row r="841" spans="1:15">
      <c r="A841" s="163"/>
      <c r="B841" s="163"/>
      <c r="C841" s="163"/>
      <c r="D841" s="163"/>
      <c r="E841" s="164"/>
      <c r="F841" s="164"/>
      <c r="G841" s="163"/>
      <c r="H841" s="163"/>
      <c r="I841" s="163"/>
      <c r="J841" s="163"/>
      <c r="K841" s="164"/>
      <c r="L841" s="164"/>
      <c r="M841" s="163"/>
      <c r="N841" s="163"/>
      <c r="O841" s="163"/>
    </row>
    <row r="842" spans="1:15">
      <c r="A842" s="163"/>
      <c r="B842" s="163"/>
      <c r="C842" s="163"/>
      <c r="D842" s="163"/>
      <c r="E842" s="164"/>
      <c r="F842" s="164"/>
      <c r="G842" s="163"/>
      <c r="H842" s="163"/>
      <c r="I842" s="163"/>
      <c r="J842" s="163"/>
      <c r="K842" s="164"/>
      <c r="L842" s="164"/>
      <c r="M842" s="163"/>
      <c r="N842" s="163"/>
      <c r="O842" s="163"/>
    </row>
    <row r="843" spans="1:15">
      <c r="A843" s="163"/>
      <c r="B843" s="163"/>
      <c r="C843" s="163"/>
      <c r="D843" s="163"/>
      <c r="E843" s="164"/>
      <c r="F843" s="164"/>
      <c r="G843" s="163"/>
      <c r="H843" s="163"/>
      <c r="I843" s="163"/>
      <c r="J843" s="163"/>
      <c r="K843" s="164"/>
      <c r="L843" s="164"/>
      <c r="M843" s="163"/>
      <c r="N843" s="163"/>
      <c r="O843" s="163"/>
    </row>
    <row r="844" spans="1:15">
      <c r="A844" s="163"/>
      <c r="B844" s="163"/>
      <c r="C844" s="163"/>
      <c r="D844" s="163"/>
      <c r="E844" s="164"/>
      <c r="F844" s="164"/>
      <c r="G844" s="163"/>
      <c r="H844" s="163"/>
      <c r="I844" s="163"/>
      <c r="J844" s="163"/>
      <c r="K844" s="164"/>
      <c r="L844" s="164"/>
      <c r="M844" s="163"/>
      <c r="N844" s="163"/>
      <c r="O844" s="163"/>
    </row>
    <row r="845" spans="1:15">
      <c r="A845" s="163"/>
      <c r="B845" s="163"/>
      <c r="C845" s="163"/>
      <c r="D845" s="163"/>
      <c r="E845" s="164"/>
      <c r="F845" s="164"/>
      <c r="G845" s="163"/>
      <c r="H845" s="163"/>
      <c r="I845" s="163"/>
      <c r="J845" s="163"/>
      <c r="K845" s="164"/>
      <c r="L845" s="164"/>
      <c r="M845" s="163"/>
      <c r="N845" s="163"/>
      <c r="O845" s="163"/>
    </row>
    <row r="846" spans="1:15">
      <c r="A846" s="163"/>
      <c r="B846" s="163"/>
      <c r="C846" s="163"/>
      <c r="D846" s="163"/>
      <c r="E846" s="164"/>
      <c r="F846" s="164"/>
      <c r="G846" s="163"/>
      <c r="H846" s="163"/>
      <c r="I846" s="163"/>
      <c r="J846" s="163"/>
      <c r="K846" s="164"/>
      <c r="L846" s="164"/>
      <c r="M846" s="163"/>
      <c r="N846" s="163"/>
      <c r="O846" s="163"/>
    </row>
    <row r="847" spans="1:15">
      <c r="A847" s="163"/>
      <c r="B847" s="163"/>
      <c r="C847" s="163"/>
      <c r="D847" s="163"/>
      <c r="E847" s="164"/>
      <c r="F847" s="164"/>
      <c r="G847" s="163"/>
      <c r="H847" s="163"/>
      <c r="I847" s="163"/>
      <c r="J847" s="163"/>
      <c r="K847" s="164"/>
      <c r="L847" s="164"/>
      <c r="M847" s="163"/>
      <c r="N847" s="163"/>
      <c r="O847" s="163"/>
    </row>
    <row r="848" spans="1:15">
      <c r="A848" s="163"/>
      <c r="B848" s="163"/>
      <c r="C848" s="163"/>
      <c r="D848" s="163"/>
      <c r="E848" s="164"/>
      <c r="F848" s="164"/>
      <c r="G848" s="163"/>
      <c r="H848" s="163"/>
      <c r="I848" s="163"/>
      <c r="J848" s="163"/>
      <c r="K848" s="164"/>
      <c r="L848" s="164"/>
      <c r="M848" s="163"/>
      <c r="N848" s="163"/>
      <c r="O848" s="163"/>
    </row>
    <row r="849" spans="1:15">
      <c r="A849" s="163"/>
      <c r="B849" s="163"/>
      <c r="C849" s="163"/>
      <c r="D849" s="163"/>
      <c r="E849" s="164"/>
      <c r="F849" s="164"/>
      <c r="G849" s="163"/>
      <c r="H849" s="163"/>
      <c r="I849" s="163"/>
      <c r="J849" s="163"/>
      <c r="K849" s="164"/>
      <c r="L849" s="164"/>
      <c r="M849" s="163"/>
      <c r="N849" s="163"/>
      <c r="O849" s="163"/>
    </row>
    <row r="850" spans="1:15">
      <c r="A850" s="163"/>
      <c r="B850" s="163"/>
      <c r="C850" s="163"/>
      <c r="D850" s="163"/>
      <c r="E850" s="164"/>
      <c r="F850" s="164"/>
      <c r="G850" s="163"/>
      <c r="H850" s="163"/>
      <c r="I850" s="163"/>
      <c r="J850" s="163"/>
      <c r="K850" s="164"/>
      <c r="L850" s="164"/>
      <c r="M850" s="163"/>
      <c r="N850" s="163"/>
      <c r="O850" s="163"/>
    </row>
    <row r="851" spans="1:15">
      <c r="A851" s="163"/>
      <c r="B851" s="163"/>
      <c r="C851" s="163"/>
      <c r="D851" s="163"/>
      <c r="E851" s="164"/>
      <c r="F851" s="164"/>
      <c r="G851" s="163"/>
      <c r="H851" s="163"/>
      <c r="I851" s="163"/>
      <c r="J851" s="163"/>
      <c r="K851" s="164"/>
      <c r="L851" s="164"/>
      <c r="M851" s="163"/>
      <c r="N851" s="163"/>
      <c r="O851" s="163"/>
    </row>
    <row r="852" spans="1:15">
      <c r="A852" s="163"/>
      <c r="B852" s="163"/>
      <c r="C852" s="163"/>
      <c r="D852" s="163"/>
      <c r="E852" s="164"/>
      <c r="F852" s="164"/>
      <c r="G852" s="163"/>
      <c r="H852" s="163"/>
      <c r="I852" s="163"/>
      <c r="J852" s="163"/>
      <c r="K852" s="164"/>
      <c r="L852" s="164"/>
      <c r="M852" s="163"/>
      <c r="N852" s="163"/>
      <c r="O852" s="163"/>
    </row>
    <row r="853" spans="1:15">
      <c r="A853" s="163"/>
      <c r="B853" s="163"/>
      <c r="C853" s="163"/>
      <c r="D853" s="163"/>
      <c r="E853" s="164"/>
      <c r="F853" s="164"/>
      <c r="G853" s="163"/>
      <c r="H853" s="163"/>
      <c r="I853" s="163"/>
      <c r="J853" s="163"/>
      <c r="K853" s="164"/>
      <c r="L853" s="164"/>
      <c r="M853" s="163"/>
      <c r="N853" s="163"/>
      <c r="O853" s="163"/>
    </row>
    <row r="854" spans="1:15">
      <c r="A854" s="163"/>
      <c r="B854" s="163"/>
      <c r="C854" s="163"/>
      <c r="D854" s="163"/>
      <c r="E854" s="164"/>
      <c r="F854" s="164"/>
      <c r="G854" s="163"/>
      <c r="H854" s="163"/>
      <c r="I854" s="163"/>
      <c r="J854" s="163"/>
      <c r="K854" s="164"/>
      <c r="L854" s="164"/>
      <c r="M854" s="163"/>
      <c r="N854" s="163"/>
      <c r="O854" s="163"/>
    </row>
    <row r="855" spans="1:15">
      <c r="A855" s="163"/>
      <c r="B855" s="163"/>
      <c r="C855" s="163"/>
      <c r="D855" s="163"/>
      <c r="E855" s="164"/>
      <c r="F855" s="164"/>
      <c r="G855" s="163"/>
      <c r="H855" s="163"/>
      <c r="I855" s="163"/>
      <c r="J855" s="163"/>
      <c r="K855" s="164"/>
      <c r="L855" s="164"/>
      <c r="M855" s="163"/>
      <c r="N855" s="163"/>
      <c r="O855" s="163"/>
    </row>
    <row r="856" spans="1:15">
      <c r="A856" s="163"/>
      <c r="B856" s="163"/>
      <c r="C856" s="163"/>
      <c r="D856" s="163"/>
      <c r="E856" s="164"/>
      <c r="F856" s="164"/>
      <c r="G856" s="163"/>
      <c r="H856" s="163"/>
      <c r="I856" s="163"/>
      <c r="J856" s="163"/>
      <c r="K856" s="164"/>
      <c r="L856" s="164"/>
      <c r="M856" s="163"/>
      <c r="N856" s="163"/>
      <c r="O856" s="163"/>
    </row>
    <row r="857" spans="1:15">
      <c r="A857" s="163"/>
      <c r="B857" s="163"/>
      <c r="C857" s="163"/>
      <c r="D857" s="163"/>
      <c r="E857" s="164"/>
      <c r="F857" s="164"/>
      <c r="G857" s="163"/>
      <c r="H857" s="163"/>
      <c r="I857" s="163"/>
      <c r="J857" s="163"/>
      <c r="K857" s="164"/>
      <c r="L857" s="164"/>
      <c r="M857" s="163"/>
      <c r="N857" s="163"/>
      <c r="O857" s="163"/>
    </row>
    <row r="858" spans="1:15">
      <c r="A858" s="163"/>
      <c r="B858" s="163"/>
      <c r="C858" s="163"/>
      <c r="D858" s="163"/>
      <c r="E858" s="164"/>
      <c r="F858" s="164"/>
      <c r="G858" s="163"/>
      <c r="H858" s="163"/>
      <c r="I858" s="163"/>
      <c r="J858" s="163"/>
      <c r="K858" s="164"/>
      <c r="L858" s="164"/>
      <c r="M858" s="163"/>
      <c r="N858" s="163"/>
      <c r="O858" s="163"/>
    </row>
    <row r="859" spans="1:15">
      <c r="A859" s="163"/>
      <c r="B859" s="163"/>
      <c r="C859" s="163"/>
      <c r="D859" s="163"/>
      <c r="E859" s="164"/>
      <c r="F859" s="164"/>
      <c r="G859" s="163"/>
      <c r="H859" s="163"/>
      <c r="I859" s="163"/>
      <c r="J859" s="163"/>
      <c r="K859" s="164"/>
      <c r="L859" s="164"/>
      <c r="M859" s="163"/>
      <c r="N859" s="163"/>
      <c r="O859" s="163"/>
    </row>
    <row r="860" spans="1:15">
      <c r="A860" s="163"/>
      <c r="B860" s="163"/>
      <c r="C860" s="163"/>
      <c r="D860" s="163"/>
      <c r="E860" s="164"/>
      <c r="F860" s="164"/>
      <c r="G860" s="163"/>
      <c r="H860" s="163"/>
      <c r="I860" s="163"/>
      <c r="J860" s="163"/>
      <c r="K860" s="164"/>
      <c r="L860" s="164"/>
      <c r="M860" s="163"/>
      <c r="N860" s="163"/>
      <c r="O860" s="163"/>
    </row>
    <row r="861" spans="1:15">
      <c r="A861" s="163"/>
      <c r="B861" s="163"/>
      <c r="C861" s="163"/>
      <c r="D861" s="163"/>
      <c r="E861" s="164"/>
      <c r="F861" s="164"/>
      <c r="G861" s="163"/>
      <c r="H861" s="163"/>
      <c r="I861" s="163"/>
      <c r="J861" s="163"/>
      <c r="K861" s="164"/>
      <c r="L861" s="164"/>
      <c r="M861" s="163"/>
      <c r="N861" s="163"/>
      <c r="O861" s="163"/>
    </row>
    <row r="862" spans="1:15">
      <c r="A862" s="163"/>
      <c r="B862" s="163"/>
      <c r="C862" s="163"/>
      <c r="D862" s="163"/>
      <c r="E862" s="164"/>
      <c r="F862" s="164"/>
      <c r="G862" s="163"/>
      <c r="H862" s="163"/>
      <c r="I862" s="163"/>
      <c r="J862" s="163"/>
      <c r="K862" s="164"/>
      <c r="L862" s="164"/>
      <c r="M862" s="163"/>
      <c r="N862" s="163"/>
      <c r="O862" s="163"/>
    </row>
    <row r="863" spans="1:15">
      <c r="A863" s="163"/>
      <c r="B863" s="163"/>
      <c r="C863" s="163"/>
      <c r="D863" s="163"/>
      <c r="E863" s="164"/>
      <c r="F863" s="164"/>
      <c r="G863" s="163"/>
      <c r="H863" s="163"/>
      <c r="I863" s="163"/>
      <c r="J863" s="163"/>
      <c r="K863" s="164"/>
      <c r="L863" s="164"/>
      <c r="M863" s="163"/>
      <c r="N863" s="163"/>
      <c r="O863" s="163"/>
    </row>
    <row r="864" spans="1:15">
      <c r="A864" s="163"/>
      <c r="B864" s="163"/>
      <c r="C864" s="163"/>
      <c r="D864" s="163"/>
      <c r="E864" s="164"/>
      <c r="F864" s="164"/>
      <c r="G864" s="163"/>
      <c r="H864" s="163"/>
      <c r="I864" s="163"/>
      <c r="J864" s="163"/>
      <c r="K864" s="164"/>
      <c r="L864" s="164"/>
      <c r="M864" s="163"/>
      <c r="N864" s="163"/>
      <c r="O864" s="163"/>
    </row>
    <row r="865" spans="1:15">
      <c r="A865" s="163"/>
      <c r="B865" s="163"/>
      <c r="C865" s="163"/>
      <c r="D865" s="163"/>
      <c r="E865" s="164"/>
      <c r="F865" s="164"/>
      <c r="G865" s="163"/>
      <c r="H865" s="163"/>
      <c r="I865" s="163"/>
      <c r="J865" s="163"/>
      <c r="K865" s="164"/>
      <c r="L865" s="164"/>
      <c r="M865" s="163"/>
      <c r="N865" s="163"/>
      <c r="O865" s="163"/>
    </row>
    <row r="866" spans="1:15">
      <c r="A866" s="163"/>
      <c r="B866" s="163"/>
      <c r="C866" s="163"/>
      <c r="D866" s="163"/>
      <c r="E866" s="164"/>
      <c r="F866" s="164"/>
      <c r="G866" s="163"/>
      <c r="H866" s="163"/>
      <c r="I866" s="163"/>
      <c r="J866" s="163"/>
      <c r="K866" s="164"/>
      <c r="L866" s="164"/>
      <c r="M866" s="163"/>
      <c r="N866" s="163"/>
      <c r="O866" s="163"/>
    </row>
    <row r="867" spans="1:15">
      <c r="A867" s="163"/>
      <c r="B867" s="163"/>
      <c r="C867" s="163"/>
      <c r="D867" s="163"/>
      <c r="E867" s="164"/>
      <c r="F867" s="164"/>
      <c r="G867" s="163"/>
      <c r="H867" s="163"/>
      <c r="I867" s="163"/>
      <c r="J867" s="163"/>
      <c r="K867" s="164"/>
      <c r="L867" s="164"/>
      <c r="M867" s="163"/>
      <c r="N867" s="163"/>
      <c r="O867" s="163"/>
    </row>
    <row r="868" spans="1:15">
      <c r="A868" s="163"/>
      <c r="B868" s="163"/>
      <c r="C868" s="163"/>
      <c r="D868" s="163"/>
      <c r="E868" s="164"/>
      <c r="F868" s="164"/>
      <c r="G868" s="163"/>
      <c r="H868" s="163"/>
      <c r="I868" s="163"/>
      <c r="J868" s="163"/>
      <c r="K868" s="164"/>
      <c r="L868" s="164"/>
      <c r="M868" s="163"/>
      <c r="N868" s="163"/>
      <c r="O868" s="163"/>
    </row>
    <row r="869" spans="1:15">
      <c r="A869" s="163"/>
      <c r="B869" s="163"/>
      <c r="C869" s="163"/>
      <c r="D869" s="163"/>
      <c r="E869" s="164"/>
      <c r="F869" s="164"/>
      <c r="G869" s="163"/>
      <c r="H869" s="163"/>
      <c r="I869" s="163"/>
      <c r="J869" s="163"/>
      <c r="K869" s="164"/>
      <c r="L869" s="164"/>
      <c r="M869" s="163"/>
      <c r="N869" s="163"/>
      <c r="O869" s="163"/>
    </row>
    <row r="870" spans="1:15">
      <c r="A870" s="163"/>
      <c r="B870" s="163"/>
      <c r="C870" s="163"/>
      <c r="D870" s="163"/>
      <c r="E870" s="164"/>
      <c r="F870" s="164"/>
      <c r="G870" s="163"/>
      <c r="H870" s="163"/>
      <c r="I870" s="163"/>
      <c r="J870" s="163"/>
      <c r="K870" s="164"/>
      <c r="L870" s="164"/>
      <c r="M870" s="163"/>
      <c r="N870" s="163"/>
      <c r="O870" s="163"/>
    </row>
    <row r="871" spans="1:15">
      <c r="A871" s="163"/>
      <c r="B871" s="163"/>
      <c r="C871" s="163"/>
      <c r="D871" s="163"/>
      <c r="E871" s="164"/>
      <c r="F871" s="164"/>
      <c r="G871" s="163"/>
      <c r="H871" s="163"/>
      <c r="I871" s="163"/>
      <c r="J871" s="163"/>
      <c r="K871" s="164"/>
      <c r="L871" s="164"/>
      <c r="M871" s="163"/>
      <c r="N871" s="163"/>
      <c r="O871" s="163"/>
    </row>
    <row r="872" spans="1:15">
      <c r="A872" s="163"/>
      <c r="B872" s="163"/>
      <c r="C872" s="163"/>
      <c r="D872" s="163"/>
      <c r="E872" s="164"/>
      <c r="F872" s="164"/>
      <c r="G872" s="163"/>
      <c r="H872" s="163"/>
      <c r="I872" s="163"/>
      <c r="J872" s="163"/>
      <c r="K872" s="164"/>
      <c r="L872" s="164"/>
      <c r="M872" s="163"/>
      <c r="N872" s="163"/>
      <c r="O872" s="163"/>
    </row>
    <row r="873" spans="1:15">
      <c r="A873" s="163"/>
      <c r="B873" s="163"/>
      <c r="C873" s="163"/>
      <c r="D873" s="163"/>
      <c r="E873" s="164"/>
      <c r="F873" s="164"/>
      <c r="G873" s="163"/>
      <c r="H873" s="163"/>
      <c r="I873" s="163"/>
      <c r="J873" s="163"/>
      <c r="K873" s="164"/>
      <c r="L873" s="164"/>
      <c r="M873" s="163"/>
      <c r="N873" s="163"/>
      <c r="O873" s="163"/>
    </row>
    <row r="874" spans="1:15">
      <c r="A874" s="163"/>
      <c r="B874" s="163"/>
      <c r="C874" s="163"/>
      <c r="D874" s="163"/>
      <c r="E874" s="164"/>
      <c r="F874" s="164"/>
      <c r="G874" s="163"/>
      <c r="H874" s="163"/>
      <c r="I874" s="163"/>
      <c r="J874" s="163"/>
      <c r="K874" s="164"/>
      <c r="L874" s="164"/>
      <c r="M874" s="163"/>
      <c r="N874" s="163"/>
      <c r="O874" s="163"/>
    </row>
    <row r="875" spans="1:15">
      <c r="A875" s="163"/>
      <c r="B875" s="163"/>
      <c r="C875" s="163"/>
      <c r="D875" s="163"/>
      <c r="E875" s="164"/>
      <c r="F875" s="164"/>
      <c r="G875" s="163"/>
      <c r="H875" s="163"/>
      <c r="I875" s="163"/>
      <c r="J875" s="163"/>
      <c r="K875" s="164"/>
      <c r="L875" s="164"/>
      <c r="M875" s="163"/>
      <c r="N875" s="163"/>
      <c r="O875" s="163"/>
    </row>
    <row r="876" spans="1:15">
      <c r="A876" s="163"/>
      <c r="B876" s="163"/>
      <c r="C876" s="163"/>
      <c r="D876" s="163"/>
      <c r="E876" s="164"/>
      <c r="F876" s="164"/>
      <c r="G876" s="163"/>
      <c r="H876" s="163"/>
      <c r="I876" s="163"/>
      <c r="J876" s="163"/>
      <c r="K876" s="164"/>
      <c r="L876" s="164"/>
      <c r="M876" s="163"/>
      <c r="N876" s="163"/>
      <c r="O876" s="163"/>
    </row>
    <row r="877" spans="1:15">
      <c r="A877" s="163"/>
      <c r="B877" s="163"/>
      <c r="C877" s="163"/>
      <c r="D877" s="163"/>
      <c r="E877" s="164"/>
      <c r="F877" s="164"/>
      <c r="G877" s="163"/>
      <c r="H877" s="163"/>
      <c r="I877" s="163"/>
      <c r="J877" s="163"/>
      <c r="K877" s="164"/>
      <c r="L877" s="164"/>
      <c r="M877" s="163"/>
      <c r="N877" s="163"/>
      <c r="O877" s="163"/>
    </row>
    <row r="878" spans="1:15">
      <c r="A878" s="163"/>
      <c r="B878" s="163"/>
      <c r="C878" s="163"/>
      <c r="D878" s="163"/>
      <c r="E878" s="164"/>
      <c r="F878" s="164"/>
      <c r="G878" s="163"/>
      <c r="H878" s="163"/>
      <c r="I878" s="163"/>
      <c r="J878" s="163"/>
      <c r="K878" s="164"/>
      <c r="L878" s="164"/>
      <c r="M878" s="163"/>
      <c r="N878" s="163"/>
      <c r="O878" s="163"/>
    </row>
    <row r="879" spans="1:15">
      <c r="A879" s="163"/>
      <c r="B879" s="163"/>
      <c r="C879" s="163"/>
      <c r="D879" s="163"/>
      <c r="E879" s="164"/>
      <c r="F879" s="164"/>
      <c r="G879" s="163"/>
      <c r="H879" s="163"/>
      <c r="I879" s="163"/>
      <c r="J879" s="163"/>
      <c r="K879" s="164"/>
      <c r="L879" s="164"/>
      <c r="M879" s="163"/>
      <c r="N879" s="163"/>
      <c r="O879" s="163"/>
    </row>
    <row r="880" spans="1:15">
      <c r="A880" s="163"/>
      <c r="B880" s="163"/>
      <c r="C880" s="163"/>
      <c r="D880" s="163"/>
      <c r="E880" s="164"/>
      <c r="F880" s="164"/>
      <c r="G880" s="163"/>
      <c r="H880" s="163"/>
      <c r="I880" s="163"/>
      <c r="J880" s="163"/>
      <c r="K880" s="164"/>
      <c r="L880" s="164"/>
      <c r="M880" s="163"/>
      <c r="N880" s="163"/>
      <c r="O880" s="163"/>
    </row>
    <row r="881" spans="1:15">
      <c r="A881" s="163"/>
      <c r="B881" s="163"/>
      <c r="C881" s="163"/>
      <c r="D881" s="163"/>
      <c r="E881" s="164"/>
      <c r="F881" s="164"/>
      <c r="G881" s="163"/>
      <c r="H881" s="163"/>
      <c r="I881" s="163"/>
      <c r="J881" s="163"/>
      <c r="K881" s="164"/>
      <c r="L881" s="164"/>
      <c r="M881" s="163"/>
      <c r="N881" s="163"/>
      <c r="O881" s="163"/>
    </row>
    <row r="882" spans="1:15">
      <c r="A882" s="163"/>
      <c r="B882" s="163"/>
      <c r="C882" s="163"/>
      <c r="D882" s="163"/>
      <c r="E882" s="164"/>
      <c r="F882" s="164"/>
      <c r="G882" s="163"/>
      <c r="H882" s="163"/>
      <c r="I882" s="163"/>
      <c r="J882" s="163"/>
      <c r="K882" s="164"/>
      <c r="L882" s="164"/>
      <c r="M882" s="163"/>
      <c r="N882" s="163"/>
      <c r="O882" s="163"/>
    </row>
    <row r="883" spans="1:15">
      <c r="A883" s="163"/>
      <c r="B883" s="163"/>
      <c r="C883" s="163"/>
      <c r="D883" s="163"/>
      <c r="E883" s="164"/>
      <c r="F883" s="164"/>
      <c r="G883" s="163"/>
      <c r="H883" s="163"/>
      <c r="I883" s="163"/>
      <c r="J883" s="163"/>
      <c r="K883" s="164"/>
      <c r="L883" s="164"/>
      <c r="M883" s="163"/>
      <c r="N883" s="163"/>
      <c r="O883" s="163"/>
    </row>
    <row r="884" spans="1:15">
      <c r="A884" s="163"/>
      <c r="B884" s="163"/>
      <c r="C884" s="163"/>
      <c r="D884" s="163"/>
      <c r="E884" s="164"/>
      <c r="F884" s="164"/>
      <c r="G884" s="163"/>
      <c r="H884" s="163"/>
      <c r="I884" s="163"/>
      <c r="J884" s="163"/>
      <c r="K884" s="164"/>
      <c r="L884" s="164"/>
      <c r="M884" s="163"/>
      <c r="N884" s="163"/>
      <c r="O884" s="163"/>
    </row>
    <row r="885" spans="1:15">
      <c r="A885" s="163"/>
      <c r="B885" s="163"/>
      <c r="C885" s="163"/>
      <c r="D885" s="163"/>
      <c r="E885" s="164"/>
      <c r="F885" s="164"/>
      <c r="G885" s="163"/>
      <c r="H885" s="163"/>
      <c r="I885" s="163"/>
      <c r="J885" s="163"/>
      <c r="K885" s="164"/>
      <c r="L885" s="164"/>
      <c r="M885" s="163"/>
      <c r="N885" s="163"/>
      <c r="O885" s="163"/>
    </row>
    <row r="886" spans="1:15">
      <c r="A886" s="163"/>
      <c r="B886" s="163"/>
      <c r="C886" s="163"/>
      <c r="D886" s="163"/>
      <c r="E886" s="164"/>
      <c r="F886" s="164"/>
      <c r="G886" s="163"/>
      <c r="H886" s="163"/>
      <c r="I886" s="163"/>
      <c r="J886" s="163"/>
      <c r="K886" s="164"/>
      <c r="L886" s="164"/>
      <c r="M886" s="163"/>
      <c r="N886" s="163"/>
      <c r="O886" s="163"/>
    </row>
    <row r="887" spans="1:15">
      <c r="A887" s="163"/>
      <c r="B887" s="163"/>
      <c r="C887" s="163"/>
      <c r="D887" s="163"/>
      <c r="E887" s="164"/>
      <c r="F887" s="164"/>
      <c r="G887" s="163"/>
      <c r="H887" s="163"/>
      <c r="I887" s="163"/>
      <c r="J887" s="163"/>
      <c r="K887" s="164"/>
      <c r="L887" s="164"/>
      <c r="M887" s="163"/>
      <c r="N887" s="163"/>
      <c r="O887" s="163"/>
    </row>
    <row r="888" spans="1:15">
      <c r="A888" s="163"/>
      <c r="B888" s="163"/>
      <c r="C888" s="163"/>
      <c r="D888" s="163"/>
      <c r="E888" s="164"/>
      <c r="F888" s="164"/>
      <c r="G888" s="163"/>
      <c r="H888" s="163"/>
      <c r="I888" s="163"/>
      <c r="J888" s="163"/>
      <c r="K888" s="164"/>
      <c r="L888" s="164"/>
      <c r="M888" s="163"/>
      <c r="N888" s="163"/>
      <c r="O888" s="163"/>
    </row>
    <row r="889" spans="1:15">
      <c r="A889" s="163"/>
      <c r="B889" s="163"/>
      <c r="C889" s="163"/>
      <c r="D889" s="163"/>
      <c r="E889" s="164"/>
      <c r="F889" s="164"/>
      <c r="G889" s="163"/>
      <c r="H889" s="163"/>
      <c r="I889" s="163"/>
      <c r="J889" s="163"/>
      <c r="K889" s="164"/>
      <c r="L889" s="164"/>
      <c r="M889" s="163"/>
      <c r="N889" s="163"/>
      <c r="O889" s="163"/>
    </row>
    <row r="890" spans="1:15">
      <c r="A890" s="163"/>
      <c r="B890" s="163"/>
      <c r="C890" s="163"/>
      <c r="D890" s="163"/>
      <c r="E890" s="164"/>
      <c r="F890" s="164"/>
      <c r="G890" s="163"/>
      <c r="H890" s="163"/>
      <c r="I890" s="163"/>
      <c r="J890" s="163"/>
      <c r="K890" s="164"/>
      <c r="L890" s="164"/>
      <c r="M890" s="163"/>
      <c r="N890" s="163"/>
      <c r="O890" s="163"/>
    </row>
    <row r="891" spans="1:15">
      <c r="A891" s="163"/>
      <c r="B891" s="163"/>
      <c r="C891" s="163"/>
      <c r="D891" s="163"/>
      <c r="E891" s="164"/>
      <c r="F891" s="164"/>
      <c r="G891" s="163"/>
      <c r="H891" s="163"/>
      <c r="I891" s="163"/>
      <c r="J891" s="163"/>
      <c r="K891" s="164"/>
      <c r="L891" s="164"/>
      <c r="M891" s="163"/>
      <c r="N891" s="163"/>
      <c r="O891" s="163"/>
    </row>
    <row r="892" spans="1:15">
      <c r="A892" s="163"/>
      <c r="B892" s="163"/>
      <c r="C892" s="163"/>
      <c r="D892" s="163"/>
      <c r="E892" s="164"/>
      <c r="F892" s="164"/>
      <c r="G892" s="163"/>
      <c r="H892" s="163"/>
      <c r="I892" s="163"/>
      <c r="J892" s="163"/>
      <c r="K892" s="164"/>
      <c r="L892" s="164"/>
      <c r="M892" s="163"/>
      <c r="N892" s="163"/>
      <c r="O892" s="163"/>
    </row>
    <row r="893" spans="1:15">
      <c r="A893" s="163"/>
      <c r="B893" s="163"/>
      <c r="C893" s="163"/>
      <c r="D893" s="163"/>
      <c r="E893" s="164"/>
      <c r="F893" s="164"/>
      <c r="G893" s="163"/>
      <c r="H893" s="163"/>
      <c r="I893" s="163"/>
      <c r="J893" s="163"/>
      <c r="K893" s="164"/>
      <c r="L893" s="164"/>
      <c r="M893" s="163"/>
      <c r="N893" s="163"/>
      <c r="O893" s="163"/>
    </row>
    <row r="894" spans="1:15">
      <c r="A894" s="163"/>
      <c r="B894" s="163"/>
      <c r="C894" s="163"/>
      <c r="D894" s="163"/>
      <c r="E894" s="164"/>
      <c r="F894" s="164"/>
      <c r="G894" s="163"/>
      <c r="H894" s="163"/>
      <c r="I894" s="163"/>
      <c r="J894" s="163"/>
      <c r="K894" s="164"/>
      <c r="L894" s="164"/>
      <c r="M894" s="163"/>
      <c r="N894" s="163"/>
      <c r="O894" s="163"/>
    </row>
    <row r="895" spans="1:15">
      <c r="A895" s="163"/>
      <c r="B895" s="163"/>
      <c r="C895" s="163"/>
      <c r="D895" s="163"/>
      <c r="E895" s="164"/>
      <c r="F895" s="164"/>
      <c r="G895" s="163"/>
      <c r="H895" s="163"/>
      <c r="I895" s="163"/>
      <c r="J895" s="163"/>
      <c r="K895" s="164"/>
      <c r="L895" s="164"/>
      <c r="M895" s="163"/>
      <c r="N895" s="163"/>
      <c r="O895" s="163"/>
    </row>
    <row r="896" spans="1:15">
      <c r="A896" s="163"/>
      <c r="B896" s="163"/>
      <c r="C896" s="163"/>
      <c r="D896" s="163"/>
      <c r="E896" s="164"/>
      <c r="F896" s="164"/>
      <c r="G896" s="163"/>
      <c r="H896" s="163"/>
      <c r="I896" s="163"/>
      <c r="J896" s="163"/>
      <c r="K896" s="164"/>
      <c r="L896" s="164"/>
      <c r="M896" s="163"/>
      <c r="N896" s="163"/>
      <c r="O896" s="163"/>
    </row>
    <row r="897" spans="1:15">
      <c r="A897" s="163"/>
      <c r="B897" s="163"/>
      <c r="C897" s="163"/>
      <c r="D897" s="163"/>
      <c r="E897" s="164"/>
      <c r="F897" s="164"/>
      <c r="G897" s="163"/>
      <c r="H897" s="163"/>
      <c r="I897" s="163"/>
      <c r="J897" s="163"/>
      <c r="K897" s="164"/>
      <c r="L897" s="164"/>
      <c r="M897" s="163"/>
      <c r="N897" s="163"/>
      <c r="O897" s="163"/>
    </row>
    <row r="898" spans="1:15">
      <c r="A898" s="163"/>
      <c r="B898" s="163"/>
      <c r="C898" s="163"/>
      <c r="D898" s="163"/>
      <c r="E898" s="164"/>
      <c r="F898" s="164"/>
      <c r="G898" s="163"/>
      <c r="H898" s="163"/>
      <c r="I898" s="163"/>
      <c r="J898" s="163"/>
      <c r="K898" s="164"/>
      <c r="L898" s="164"/>
      <c r="M898" s="163"/>
      <c r="N898" s="163"/>
      <c r="O898" s="163"/>
    </row>
    <row r="899" spans="1:15">
      <c r="A899" s="163"/>
      <c r="B899" s="163"/>
      <c r="C899" s="163"/>
      <c r="D899" s="163"/>
      <c r="E899" s="164"/>
      <c r="F899" s="164"/>
      <c r="G899" s="163"/>
      <c r="H899" s="163"/>
      <c r="I899" s="163"/>
      <c r="J899" s="163"/>
      <c r="K899" s="164"/>
      <c r="L899" s="164"/>
      <c r="M899" s="163"/>
      <c r="N899" s="163"/>
      <c r="O899" s="163"/>
    </row>
    <row r="900" spans="1:15">
      <c r="A900" s="163"/>
      <c r="B900" s="163"/>
      <c r="C900" s="163"/>
      <c r="D900" s="163"/>
      <c r="E900" s="164"/>
      <c r="F900" s="164"/>
      <c r="G900" s="163"/>
      <c r="H900" s="163"/>
      <c r="I900" s="163"/>
      <c r="J900" s="163"/>
      <c r="K900" s="164"/>
      <c r="L900" s="164"/>
      <c r="M900" s="163"/>
      <c r="N900" s="163"/>
      <c r="O900" s="163"/>
    </row>
    <row r="901" spans="1:15">
      <c r="A901" s="163"/>
      <c r="B901" s="163"/>
      <c r="C901" s="163"/>
      <c r="D901" s="163"/>
      <c r="E901" s="164"/>
      <c r="F901" s="164"/>
      <c r="G901" s="163"/>
      <c r="H901" s="163"/>
      <c r="I901" s="163"/>
      <c r="J901" s="163"/>
      <c r="K901" s="164"/>
      <c r="L901" s="164"/>
      <c r="M901" s="163"/>
      <c r="N901" s="163"/>
      <c r="O901" s="163"/>
    </row>
    <row r="902" spans="1:15">
      <c r="A902" s="163"/>
      <c r="B902" s="163"/>
      <c r="C902" s="163"/>
      <c r="D902" s="163"/>
      <c r="E902" s="164"/>
      <c r="F902" s="164"/>
      <c r="G902" s="163"/>
      <c r="H902" s="163"/>
      <c r="I902" s="163"/>
      <c r="J902" s="163"/>
      <c r="K902" s="164"/>
      <c r="L902" s="164"/>
      <c r="M902" s="163"/>
      <c r="N902" s="163"/>
      <c r="O902" s="163"/>
    </row>
    <row r="903" spans="1:15">
      <c r="A903" s="163"/>
      <c r="B903" s="163"/>
      <c r="C903" s="163"/>
      <c r="D903" s="163"/>
      <c r="E903" s="164"/>
      <c r="F903" s="164"/>
      <c r="G903" s="163"/>
      <c r="H903" s="163"/>
      <c r="I903" s="163"/>
      <c r="J903" s="163"/>
      <c r="K903" s="164"/>
      <c r="L903" s="164"/>
      <c r="M903" s="163"/>
      <c r="N903" s="163"/>
      <c r="O903" s="163"/>
    </row>
    <row r="904" spans="1:15">
      <c r="A904" s="163"/>
      <c r="B904" s="163"/>
      <c r="C904" s="163"/>
      <c r="D904" s="163"/>
      <c r="E904" s="164"/>
      <c r="F904" s="164"/>
      <c r="G904" s="163"/>
      <c r="H904" s="163"/>
      <c r="I904" s="163"/>
      <c r="J904" s="163"/>
      <c r="K904" s="164"/>
      <c r="L904" s="164"/>
      <c r="M904" s="163"/>
      <c r="N904" s="163"/>
      <c r="O904" s="163"/>
    </row>
    <row r="905" spans="1:15">
      <c r="A905" s="163"/>
      <c r="B905" s="163"/>
      <c r="C905" s="163"/>
      <c r="D905" s="163"/>
      <c r="E905" s="164"/>
      <c r="F905" s="164"/>
      <c r="G905" s="163"/>
      <c r="H905" s="163"/>
      <c r="I905" s="163"/>
      <c r="J905" s="163"/>
      <c r="K905" s="164"/>
      <c r="L905" s="164"/>
      <c r="M905" s="163"/>
      <c r="N905" s="163"/>
      <c r="O905" s="163"/>
    </row>
    <row r="906" spans="1:15">
      <c r="A906" s="163"/>
      <c r="B906" s="163"/>
      <c r="C906" s="163"/>
      <c r="D906" s="163"/>
      <c r="E906" s="164"/>
      <c r="F906" s="164"/>
      <c r="G906" s="163"/>
      <c r="H906" s="163"/>
      <c r="I906" s="163"/>
      <c r="J906" s="163"/>
      <c r="K906" s="164"/>
      <c r="L906" s="164"/>
      <c r="M906" s="163"/>
      <c r="N906" s="163"/>
      <c r="O906" s="163"/>
    </row>
    <row r="907" spans="1:15">
      <c r="A907" s="163"/>
      <c r="B907" s="163"/>
      <c r="C907" s="163"/>
      <c r="D907" s="163"/>
      <c r="E907" s="164"/>
      <c r="F907" s="164"/>
      <c r="G907" s="163"/>
      <c r="H907" s="163"/>
      <c r="I907" s="163"/>
      <c r="J907" s="163"/>
      <c r="K907" s="164"/>
      <c r="L907" s="164"/>
      <c r="M907" s="163"/>
      <c r="N907" s="163"/>
      <c r="O907" s="163"/>
    </row>
    <row r="908" spans="1:15">
      <c r="A908" s="163"/>
      <c r="B908" s="163"/>
      <c r="C908" s="163"/>
      <c r="D908" s="163"/>
      <c r="E908" s="164"/>
      <c r="F908" s="164"/>
      <c r="G908" s="163"/>
      <c r="H908" s="163"/>
      <c r="I908" s="163"/>
      <c r="J908" s="163"/>
      <c r="K908" s="164"/>
      <c r="L908" s="164"/>
      <c r="M908" s="163"/>
      <c r="N908" s="163"/>
      <c r="O908" s="163"/>
    </row>
    <row r="909" spans="1:15">
      <c r="A909" s="163"/>
      <c r="B909" s="163"/>
      <c r="C909" s="163"/>
      <c r="D909" s="163"/>
      <c r="E909" s="164"/>
      <c r="F909" s="164"/>
      <c r="G909" s="163"/>
      <c r="H909" s="163"/>
      <c r="I909" s="163"/>
      <c r="J909" s="163"/>
      <c r="K909" s="164"/>
      <c r="L909" s="164"/>
      <c r="M909" s="163"/>
      <c r="N909" s="163"/>
      <c r="O909" s="163"/>
    </row>
    <row r="910" spans="1:15">
      <c r="A910" s="163"/>
      <c r="B910" s="163"/>
      <c r="C910" s="163"/>
      <c r="D910" s="163"/>
      <c r="E910" s="164"/>
      <c r="F910" s="164"/>
      <c r="G910" s="163"/>
      <c r="H910" s="163"/>
      <c r="I910" s="163"/>
      <c r="J910" s="163"/>
      <c r="K910" s="164"/>
      <c r="L910" s="164"/>
      <c r="M910" s="163"/>
      <c r="N910" s="163"/>
      <c r="O910" s="163"/>
    </row>
    <row r="911" spans="1:15">
      <c r="A911" s="163"/>
      <c r="B911" s="163"/>
      <c r="C911" s="163"/>
      <c r="D911" s="163"/>
      <c r="E911" s="164"/>
      <c r="F911" s="164"/>
      <c r="G911" s="163"/>
      <c r="H911" s="163"/>
      <c r="I911" s="163"/>
      <c r="J911" s="163"/>
      <c r="K911" s="164"/>
      <c r="L911" s="164"/>
      <c r="M911" s="163"/>
      <c r="N911" s="163"/>
      <c r="O911" s="163"/>
    </row>
    <row r="912" spans="1:15">
      <c r="A912" s="163"/>
      <c r="B912" s="163"/>
      <c r="C912" s="163"/>
      <c r="D912" s="163"/>
      <c r="E912" s="164"/>
      <c r="F912" s="164"/>
      <c r="G912" s="163"/>
      <c r="H912" s="163"/>
      <c r="I912" s="163"/>
      <c r="J912" s="163"/>
      <c r="K912" s="164"/>
      <c r="L912" s="164"/>
      <c r="M912" s="163"/>
      <c r="N912" s="163"/>
      <c r="O912" s="163"/>
    </row>
    <row r="913" spans="1:15">
      <c r="A913" s="163"/>
      <c r="B913" s="163"/>
      <c r="C913" s="163"/>
      <c r="D913" s="163"/>
      <c r="E913" s="164"/>
      <c r="F913" s="164"/>
      <c r="G913" s="163"/>
      <c r="H913" s="163"/>
      <c r="I913" s="163"/>
      <c r="J913" s="163"/>
      <c r="K913" s="164"/>
      <c r="L913" s="164"/>
      <c r="M913" s="163"/>
      <c r="N913" s="163"/>
      <c r="O913" s="163"/>
    </row>
    <row r="914" spans="1:15">
      <c r="A914" s="163"/>
      <c r="B914" s="163"/>
      <c r="C914" s="163"/>
      <c r="D914" s="163"/>
      <c r="E914" s="164"/>
      <c r="F914" s="164"/>
      <c r="G914" s="163"/>
      <c r="H914" s="163"/>
      <c r="I914" s="163"/>
      <c r="J914" s="163"/>
      <c r="K914" s="164"/>
      <c r="L914" s="164"/>
      <c r="M914" s="163"/>
      <c r="N914" s="163"/>
      <c r="O914" s="163"/>
    </row>
    <row r="915" spans="1:15">
      <c r="A915" s="163"/>
      <c r="B915" s="163"/>
      <c r="C915" s="163"/>
      <c r="D915" s="163"/>
      <c r="E915" s="164"/>
      <c r="F915" s="164"/>
      <c r="G915" s="163"/>
      <c r="H915" s="163"/>
      <c r="I915" s="163"/>
      <c r="J915" s="163"/>
      <c r="K915" s="164"/>
      <c r="L915" s="164"/>
      <c r="M915" s="163"/>
      <c r="N915" s="163"/>
      <c r="O915" s="163"/>
    </row>
    <row r="916" spans="1:15">
      <c r="A916" s="163"/>
      <c r="B916" s="163"/>
      <c r="C916" s="163"/>
      <c r="D916" s="163"/>
      <c r="E916" s="164"/>
      <c r="F916" s="164"/>
      <c r="G916" s="163"/>
      <c r="H916" s="163"/>
      <c r="I916" s="163"/>
      <c r="J916" s="163"/>
      <c r="K916" s="164"/>
      <c r="L916" s="164"/>
      <c r="M916" s="163"/>
      <c r="N916" s="163"/>
      <c r="O916" s="163"/>
    </row>
    <row r="917" spans="1:15">
      <c r="A917" s="163"/>
      <c r="B917" s="163"/>
      <c r="C917" s="163"/>
      <c r="D917" s="163"/>
      <c r="E917" s="164"/>
      <c r="F917" s="164"/>
      <c r="G917" s="163"/>
      <c r="H917" s="163"/>
      <c r="I917" s="163"/>
      <c r="J917" s="163"/>
      <c r="K917" s="164"/>
      <c r="L917" s="164"/>
      <c r="M917" s="163"/>
      <c r="N917" s="163"/>
      <c r="O917" s="163"/>
    </row>
    <row r="918" spans="1:15">
      <c r="A918" s="163"/>
      <c r="B918" s="163"/>
      <c r="C918" s="163"/>
      <c r="D918" s="163"/>
      <c r="E918" s="164"/>
      <c r="F918" s="164"/>
      <c r="G918" s="163"/>
      <c r="H918" s="163"/>
      <c r="I918" s="163"/>
      <c r="J918" s="163"/>
      <c r="K918" s="164"/>
      <c r="L918" s="164"/>
      <c r="M918" s="163"/>
      <c r="N918" s="163"/>
      <c r="O918" s="163"/>
    </row>
    <row r="919" spans="1:15">
      <c r="A919" s="163"/>
      <c r="B919" s="163"/>
      <c r="C919" s="163"/>
      <c r="D919" s="163"/>
      <c r="E919" s="164"/>
      <c r="F919" s="164"/>
      <c r="G919" s="163"/>
      <c r="H919" s="163"/>
      <c r="I919" s="163"/>
      <c r="J919" s="163"/>
      <c r="K919" s="164"/>
      <c r="L919" s="164"/>
      <c r="M919" s="163"/>
      <c r="N919" s="163"/>
      <c r="O919" s="163"/>
    </row>
    <row r="920" spans="1:15">
      <c r="A920" s="163"/>
      <c r="B920" s="163"/>
      <c r="C920" s="163"/>
      <c r="D920" s="163"/>
      <c r="E920" s="164"/>
      <c r="F920" s="164"/>
      <c r="G920" s="163"/>
      <c r="H920" s="163"/>
      <c r="I920" s="163"/>
      <c r="J920" s="163"/>
      <c r="K920" s="164"/>
      <c r="L920" s="164"/>
      <c r="M920" s="163"/>
      <c r="N920" s="163"/>
      <c r="O920" s="163"/>
    </row>
    <row r="921" spans="1:15">
      <c r="A921" s="163"/>
      <c r="B921" s="163"/>
      <c r="C921" s="163"/>
      <c r="D921" s="163"/>
      <c r="E921" s="164"/>
      <c r="F921" s="164"/>
      <c r="G921" s="163"/>
      <c r="H921" s="163"/>
      <c r="I921" s="163"/>
      <c r="J921" s="163"/>
      <c r="K921" s="164"/>
      <c r="L921" s="164"/>
      <c r="M921" s="163"/>
      <c r="N921" s="163"/>
      <c r="O921" s="163"/>
    </row>
    <row r="922" spans="1:15">
      <c r="A922" s="163"/>
      <c r="B922" s="163"/>
      <c r="C922" s="163"/>
      <c r="D922" s="163"/>
      <c r="E922" s="164"/>
      <c r="F922" s="164"/>
      <c r="G922" s="163"/>
      <c r="H922" s="163"/>
      <c r="I922" s="163"/>
      <c r="J922" s="163"/>
      <c r="K922" s="164"/>
      <c r="L922" s="164"/>
      <c r="M922" s="163"/>
      <c r="N922" s="163"/>
      <c r="O922" s="163"/>
    </row>
    <row r="923" spans="1:15">
      <c r="A923" s="163"/>
      <c r="B923" s="163"/>
      <c r="C923" s="163"/>
      <c r="D923" s="163"/>
      <c r="E923" s="164"/>
      <c r="F923" s="164"/>
      <c r="G923" s="163"/>
      <c r="H923" s="163"/>
      <c r="I923" s="163"/>
      <c r="J923" s="163"/>
      <c r="K923" s="164"/>
      <c r="L923" s="164"/>
      <c r="M923" s="163"/>
      <c r="N923" s="163"/>
      <c r="O923" s="163"/>
    </row>
    <row r="924" spans="1:15">
      <c r="A924" s="163"/>
      <c r="B924" s="163"/>
      <c r="C924" s="163"/>
      <c r="D924" s="163"/>
      <c r="E924" s="164"/>
      <c r="F924" s="164"/>
      <c r="G924" s="163"/>
      <c r="H924" s="163"/>
      <c r="I924" s="163"/>
      <c r="J924" s="163"/>
      <c r="K924" s="164"/>
      <c r="L924" s="164"/>
      <c r="M924" s="163"/>
      <c r="N924" s="163"/>
      <c r="O924" s="163"/>
    </row>
    <row r="925" spans="1:15">
      <c r="A925" s="163"/>
      <c r="B925" s="163"/>
      <c r="C925" s="163"/>
      <c r="D925" s="163"/>
      <c r="E925" s="164"/>
      <c r="F925" s="164"/>
      <c r="G925" s="163"/>
      <c r="H925" s="163"/>
      <c r="I925" s="163"/>
      <c r="J925" s="163"/>
      <c r="K925" s="164"/>
      <c r="L925" s="164"/>
      <c r="M925" s="163"/>
      <c r="N925" s="163"/>
      <c r="O925" s="163"/>
    </row>
    <row r="926" spans="1:15">
      <c r="A926" s="163"/>
      <c r="B926" s="163"/>
      <c r="C926" s="163"/>
      <c r="D926" s="163"/>
      <c r="E926" s="164"/>
      <c r="F926" s="164"/>
      <c r="G926" s="163"/>
      <c r="H926" s="163"/>
      <c r="I926" s="163"/>
      <c r="J926" s="163"/>
      <c r="K926" s="164"/>
      <c r="L926" s="164"/>
      <c r="M926" s="163"/>
      <c r="N926" s="163"/>
      <c r="O926" s="163"/>
    </row>
    <row r="927" spans="1:15">
      <c r="A927" s="163"/>
      <c r="B927" s="163"/>
      <c r="C927" s="163"/>
      <c r="D927" s="163"/>
      <c r="E927" s="164"/>
      <c r="F927" s="164"/>
      <c r="G927" s="163"/>
      <c r="H927" s="163"/>
      <c r="I927" s="163"/>
      <c r="J927" s="163"/>
      <c r="K927" s="164"/>
      <c r="L927" s="164"/>
      <c r="M927" s="163"/>
      <c r="N927" s="163"/>
      <c r="O927" s="163"/>
    </row>
    <row r="928" spans="1:15">
      <c r="A928" s="163"/>
      <c r="B928" s="163"/>
      <c r="C928" s="163"/>
      <c r="D928" s="163"/>
      <c r="E928" s="164"/>
      <c r="F928" s="164"/>
      <c r="G928" s="163"/>
      <c r="H928" s="163"/>
      <c r="I928" s="163"/>
      <c r="J928" s="163"/>
      <c r="K928" s="164"/>
      <c r="L928" s="164"/>
      <c r="M928" s="163"/>
      <c r="N928" s="163"/>
      <c r="O928" s="163"/>
    </row>
    <row r="929" spans="1:15">
      <c r="A929" s="163"/>
      <c r="B929" s="163"/>
      <c r="C929" s="163"/>
      <c r="D929" s="163"/>
      <c r="E929" s="164"/>
      <c r="F929" s="164"/>
      <c r="G929" s="163"/>
      <c r="H929" s="163"/>
      <c r="I929" s="163"/>
      <c r="J929" s="163"/>
      <c r="K929" s="164"/>
      <c r="L929" s="164"/>
      <c r="M929" s="163"/>
      <c r="N929" s="163"/>
      <c r="O929" s="163"/>
    </row>
    <row r="930" spans="1:15">
      <c r="A930" s="163"/>
      <c r="B930" s="163"/>
      <c r="C930" s="163"/>
      <c r="D930" s="163"/>
      <c r="E930" s="164"/>
      <c r="F930" s="164"/>
      <c r="G930" s="163"/>
      <c r="H930" s="163"/>
      <c r="I930" s="163"/>
      <c r="J930" s="163"/>
      <c r="K930" s="164"/>
      <c r="L930" s="164"/>
      <c r="M930" s="163"/>
      <c r="N930" s="163"/>
      <c r="O930" s="163"/>
    </row>
    <row r="931" spans="1:15">
      <c r="A931" s="163"/>
      <c r="B931" s="163"/>
      <c r="C931" s="163"/>
      <c r="D931" s="163"/>
      <c r="E931" s="164"/>
      <c r="F931" s="164"/>
      <c r="G931" s="163"/>
      <c r="H931" s="163"/>
      <c r="I931" s="163"/>
      <c r="J931" s="163"/>
      <c r="K931" s="164"/>
      <c r="L931" s="164"/>
      <c r="M931" s="163"/>
      <c r="N931" s="163"/>
      <c r="O931" s="163"/>
    </row>
    <row r="932" spans="1:15">
      <c r="A932" s="163"/>
      <c r="B932" s="163"/>
      <c r="C932" s="163"/>
      <c r="D932" s="163"/>
      <c r="E932" s="164"/>
      <c r="F932" s="164"/>
      <c r="G932" s="163"/>
      <c r="H932" s="163"/>
      <c r="I932" s="163"/>
      <c r="J932" s="163"/>
      <c r="K932" s="164"/>
      <c r="L932" s="164"/>
      <c r="M932" s="163"/>
      <c r="N932" s="163"/>
      <c r="O932" s="163"/>
    </row>
    <row r="933" spans="1:15">
      <c r="A933" s="163"/>
      <c r="B933" s="163"/>
      <c r="C933" s="163"/>
      <c r="D933" s="163"/>
      <c r="E933" s="164"/>
      <c r="F933" s="164"/>
      <c r="G933" s="163"/>
      <c r="H933" s="163"/>
      <c r="I933" s="163"/>
      <c r="J933" s="163"/>
      <c r="K933" s="164"/>
      <c r="L933" s="164"/>
      <c r="M933" s="163"/>
      <c r="N933" s="163"/>
      <c r="O933" s="163"/>
    </row>
    <row r="934" spans="1:15">
      <c r="A934" s="163"/>
      <c r="B934" s="163"/>
      <c r="C934" s="163"/>
      <c r="D934" s="163"/>
      <c r="E934" s="164"/>
      <c r="F934" s="164"/>
      <c r="G934" s="163"/>
      <c r="H934" s="163"/>
      <c r="I934" s="163"/>
      <c r="J934" s="163"/>
      <c r="K934" s="164"/>
      <c r="L934" s="164"/>
      <c r="M934" s="163"/>
      <c r="N934" s="163"/>
      <c r="O934" s="163"/>
    </row>
    <row r="935" spans="1:15">
      <c r="A935" s="163"/>
      <c r="B935" s="163"/>
      <c r="C935" s="163"/>
      <c r="D935" s="163"/>
      <c r="E935" s="164"/>
      <c r="F935" s="164"/>
      <c r="G935" s="163"/>
      <c r="H935" s="163"/>
      <c r="I935" s="163"/>
      <c r="J935" s="163"/>
      <c r="K935" s="164"/>
      <c r="L935" s="164"/>
      <c r="M935" s="163"/>
      <c r="N935" s="163"/>
      <c r="O935" s="163"/>
    </row>
    <row r="936" spans="1:15">
      <c r="A936" s="163"/>
      <c r="B936" s="163"/>
      <c r="C936" s="163"/>
      <c r="D936" s="163"/>
      <c r="E936" s="164"/>
      <c r="F936" s="164"/>
      <c r="G936" s="163"/>
      <c r="H936" s="163"/>
      <c r="I936" s="163"/>
      <c r="J936" s="163"/>
      <c r="K936" s="164"/>
      <c r="L936" s="164"/>
      <c r="M936" s="163"/>
      <c r="N936" s="163"/>
      <c r="O936" s="163"/>
    </row>
    <row r="937" spans="1:15">
      <c r="A937" s="163"/>
      <c r="B937" s="163"/>
      <c r="C937" s="163"/>
      <c r="D937" s="163"/>
      <c r="E937" s="164"/>
      <c r="F937" s="164"/>
      <c r="G937" s="163"/>
      <c r="H937" s="163"/>
      <c r="I937" s="163"/>
      <c r="J937" s="163"/>
      <c r="K937" s="164"/>
      <c r="L937" s="164"/>
      <c r="M937" s="163"/>
      <c r="N937" s="163"/>
      <c r="O937" s="163"/>
    </row>
    <row r="938" spans="1:15">
      <c r="A938" s="163"/>
      <c r="B938" s="163"/>
      <c r="C938" s="163"/>
      <c r="D938" s="163"/>
      <c r="E938" s="164"/>
      <c r="F938" s="164"/>
      <c r="G938" s="163"/>
      <c r="H938" s="163"/>
      <c r="I938" s="163"/>
      <c r="J938" s="163"/>
      <c r="K938" s="164"/>
      <c r="L938" s="164"/>
      <c r="M938" s="163"/>
      <c r="N938" s="163"/>
      <c r="O938" s="163"/>
    </row>
    <row r="939" spans="1:15">
      <c r="A939" s="163"/>
      <c r="B939" s="163"/>
      <c r="C939" s="163"/>
      <c r="D939" s="163"/>
      <c r="E939" s="164"/>
      <c r="F939" s="164"/>
      <c r="G939" s="163"/>
      <c r="H939" s="163"/>
      <c r="I939" s="163"/>
      <c r="J939" s="163"/>
      <c r="K939" s="164"/>
      <c r="L939" s="164"/>
      <c r="M939" s="163"/>
      <c r="N939" s="163"/>
      <c r="O939" s="163"/>
    </row>
    <row r="940" spans="1:15">
      <c r="A940" s="163"/>
      <c r="B940" s="163"/>
      <c r="C940" s="163"/>
      <c r="D940" s="163"/>
      <c r="E940" s="164"/>
      <c r="F940" s="164"/>
      <c r="G940" s="163"/>
      <c r="H940" s="163"/>
      <c r="I940" s="163"/>
      <c r="J940" s="163"/>
      <c r="K940" s="164"/>
      <c r="L940" s="164"/>
      <c r="M940" s="163"/>
      <c r="N940" s="163"/>
      <c r="O940" s="163"/>
    </row>
    <row r="941" spans="1:15">
      <c r="A941" s="163"/>
      <c r="B941" s="163"/>
      <c r="C941" s="163"/>
      <c r="D941" s="163"/>
      <c r="E941" s="164"/>
      <c r="F941" s="164"/>
      <c r="G941" s="163"/>
      <c r="H941" s="163"/>
      <c r="I941" s="163"/>
      <c r="J941" s="163"/>
      <c r="K941" s="164"/>
      <c r="L941" s="164"/>
      <c r="M941" s="163"/>
      <c r="N941" s="163"/>
      <c r="O941" s="163"/>
    </row>
    <row r="942" spans="1:15">
      <c r="A942" s="163"/>
      <c r="B942" s="163"/>
      <c r="C942" s="163"/>
      <c r="D942" s="163"/>
      <c r="E942" s="164"/>
      <c r="F942" s="164"/>
      <c r="G942" s="163"/>
      <c r="H942" s="163"/>
      <c r="I942" s="163"/>
      <c r="J942" s="163"/>
      <c r="K942" s="164"/>
      <c r="L942" s="164"/>
      <c r="M942" s="163"/>
      <c r="N942" s="163"/>
      <c r="O942" s="163"/>
    </row>
    <row r="943" spans="1:15">
      <c r="A943" s="163"/>
      <c r="B943" s="163"/>
      <c r="C943" s="163"/>
      <c r="D943" s="163"/>
      <c r="E943" s="164"/>
      <c r="F943" s="164"/>
      <c r="G943" s="163"/>
      <c r="H943" s="163"/>
      <c r="I943" s="163"/>
      <c r="J943" s="163"/>
      <c r="K943" s="164"/>
      <c r="L943" s="164"/>
      <c r="M943" s="163"/>
      <c r="N943" s="163"/>
      <c r="O943" s="163"/>
    </row>
    <row r="944" spans="1:15">
      <c r="A944" s="163"/>
      <c r="B944" s="163"/>
      <c r="C944" s="163"/>
      <c r="D944" s="163"/>
      <c r="E944" s="164"/>
      <c r="F944" s="164"/>
      <c r="G944" s="163"/>
      <c r="H944" s="163"/>
      <c r="I944" s="163"/>
      <c r="J944" s="163"/>
      <c r="K944" s="164"/>
      <c r="L944" s="164"/>
      <c r="M944" s="163"/>
      <c r="N944" s="163"/>
      <c r="O944" s="163"/>
    </row>
    <row r="945" spans="1:15">
      <c r="A945" s="163"/>
      <c r="B945" s="163"/>
      <c r="C945" s="163"/>
      <c r="D945" s="163"/>
      <c r="E945" s="164"/>
      <c r="F945" s="164"/>
      <c r="G945" s="163"/>
      <c r="H945" s="163"/>
      <c r="I945" s="163"/>
      <c r="J945" s="163"/>
      <c r="K945" s="164"/>
      <c r="L945" s="164"/>
      <c r="M945" s="163"/>
      <c r="N945" s="163"/>
      <c r="O945" s="163"/>
    </row>
    <row r="946" spans="1:15">
      <c r="A946" s="163"/>
      <c r="B946" s="163"/>
      <c r="C946" s="163"/>
      <c r="D946" s="163"/>
      <c r="E946" s="164"/>
      <c r="F946" s="164"/>
      <c r="G946" s="163"/>
      <c r="H946" s="163"/>
      <c r="I946" s="163"/>
      <c r="J946" s="163"/>
      <c r="K946" s="164"/>
      <c r="L946" s="164"/>
      <c r="M946" s="163"/>
      <c r="N946" s="163"/>
      <c r="O946" s="163"/>
    </row>
    <row r="1048332" spans="5:6">
      <c r="E1048332" s="165">
        <v>45140</v>
      </c>
      <c r="F1048332" s="246"/>
    </row>
  </sheetData>
  <mergeCells count="6">
    <mergeCell ref="J7:K7"/>
    <mergeCell ref="J2:L2"/>
    <mergeCell ref="J3:K3"/>
    <mergeCell ref="J4:K4"/>
    <mergeCell ref="J5:K5"/>
    <mergeCell ref="J6:K6"/>
  </mergeCells>
  <conditionalFormatting sqref="F1:F9 F14">
    <cfRule type="timePeriod" dxfId="122" priority="25" timePeriod="yesterday">
      <formula>FLOOR(F1,1)=TODAY()-1</formula>
    </cfRule>
  </conditionalFormatting>
  <conditionalFormatting sqref="F43:F74">
    <cfRule type="timePeriod" dxfId="121" priority="1" timePeriod="yesterday">
      <formula>FLOOR(F43,1)=TODAY()-1</formula>
    </cfRule>
  </conditionalFormatting>
  <conditionalFormatting sqref="F210 F237:F243 F274:F327 F349 F384:F387 F390:F407 F418:F1048576">
    <cfRule type="timePeriod" dxfId="120" priority="28" timePeriod="yesterday">
      <formula>FLOOR(F210,1)=TODAY()-1</formula>
    </cfRule>
  </conditionalFormatting>
  <conditionalFormatting sqref="O10:O31">
    <cfRule type="containsText" dxfId="119" priority="29" operator="containsText" text="Not Tested">
      <formula>NOT(ISERROR(SEARCH("Not Tested",O10)))</formula>
    </cfRule>
    <cfRule type="containsText" dxfId="118" priority="30" operator="containsText" text="PASS">
      <formula>NOT(ISERROR(SEARCH("PASS",O10)))</formula>
    </cfRule>
    <cfRule type="containsText" dxfId="117" priority="31" operator="containsText" text="FAIL">
      <formula>NOT(ISERROR(SEARCH("FAIL",O10)))</formula>
    </cfRule>
    <cfRule type="containsText" dxfId="116" priority="32" operator="containsText" text="Fail">
      <formula>NOT(ISERROR(SEARCH("Fail",O10)))</formula>
    </cfRule>
  </conditionalFormatting>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XFD491"/>
  <sheetViews>
    <sheetView topLeftCell="A10" zoomScale="85" zoomScaleNormal="85" workbookViewId="0">
      <selection activeCell="G52" sqref="G52"/>
    </sheetView>
  </sheetViews>
  <sheetFormatPr defaultRowHeight="15"/>
  <cols>
    <col min="1" max="1" width="9.140625" customWidth="1"/>
    <col min="2" max="2" width="19.7109375" hidden="1" customWidth="1"/>
    <col min="3" max="6" width="19.7109375" customWidth="1"/>
    <col min="7" max="7" width="26.42578125" customWidth="1"/>
    <col min="8" max="8" width="81.28515625" customWidth="1"/>
    <col min="9" max="9" width="14.140625" customWidth="1"/>
    <col min="10" max="10" width="40.85546875" customWidth="1"/>
    <col min="11" max="15" width="19.7109375" customWidth="1"/>
  </cols>
  <sheetData>
    <row r="1" spans="1:15" ht="18.75" thickBot="1">
      <c r="A1" s="134"/>
      <c r="B1" s="78"/>
      <c r="C1" s="134" t="s">
        <v>162</v>
      </c>
      <c r="D1" s="63"/>
      <c r="E1" s="63"/>
      <c r="F1" s="63"/>
      <c r="G1" s="65"/>
      <c r="H1" s="63"/>
      <c r="I1" s="63"/>
      <c r="J1" s="63"/>
      <c r="K1" s="65"/>
      <c r="L1" s="65"/>
      <c r="M1" s="63"/>
      <c r="N1" s="63"/>
      <c r="O1" s="63"/>
    </row>
    <row r="2" spans="1:15" ht="18.75" thickBot="1">
      <c r="A2" s="134"/>
      <c r="B2" s="78"/>
      <c r="C2" s="134"/>
      <c r="D2" s="63"/>
      <c r="E2" s="63"/>
      <c r="F2" s="63"/>
      <c r="G2" s="63"/>
      <c r="H2" s="63"/>
      <c r="I2" s="63"/>
      <c r="J2" s="361" t="s">
        <v>166</v>
      </c>
      <c r="K2" s="362"/>
      <c r="L2" s="363"/>
      <c r="M2" s="364"/>
      <c r="N2" s="364"/>
      <c r="O2" s="63"/>
    </row>
    <row r="3" spans="1:15" ht="18">
      <c r="A3" s="134"/>
      <c r="B3" s="134"/>
      <c r="C3" s="134"/>
      <c r="D3" s="134" t="s">
        <v>455</v>
      </c>
      <c r="E3" s="134"/>
      <c r="F3" s="134"/>
      <c r="G3" s="141"/>
      <c r="H3" s="134"/>
      <c r="I3" s="134"/>
      <c r="J3" s="365" t="s">
        <v>171</v>
      </c>
      <c r="K3" s="366"/>
      <c r="L3" s="138">
        <f>COUNTIFS(K:K,"A")</f>
        <v>25</v>
      </c>
      <c r="M3" s="367"/>
      <c r="N3" s="367"/>
      <c r="O3" s="63"/>
    </row>
    <row r="4" spans="1:15" ht="18">
      <c r="A4" s="134"/>
      <c r="B4" s="134"/>
      <c r="C4" s="134"/>
      <c r="D4" s="134"/>
      <c r="E4" s="134"/>
      <c r="F4" s="134"/>
      <c r="G4" s="134"/>
      <c r="H4" s="134"/>
      <c r="I4" s="134"/>
      <c r="J4" s="368" t="s">
        <v>172</v>
      </c>
      <c r="K4" s="369"/>
      <c r="L4" s="139">
        <f>COUNTIFS(K:K, "B")</f>
        <v>7</v>
      </c>
      <c r="M4" s="367"/>
      <c r="N4" s="367"/>
      <c r="O4" s="63"/>
    </row>
    <row r="5" spans="1:15" ht="15.75" thickBot="1">
      <c r="A5" s="72"/>
      <c r="B5" s="78"/>
      <c r="C5" s="63"/>
      <c r="D5" s="63"/>
      <c r="E5" s="63"/>
      <c r="F5" s="63"/>
      <c r="G5" s="63"/>
      <c r="H5" s="63"/>
      <c r="I5" s="63"/>
      <c r="J5" s="371" t="s">
        <v>173</v>
      </c>
      <c r="K5" s="372"/>
      <c r="L5" s="140">
        <f>COUNTIFS(K:K, "R")</f>
        <v>3</v>
      </c>
      <c r="M5" s="367"/>
      <c r="N5" s="367"/>
      <c r="O5" s="107"/>
    </row>
    <row r="6" spans="1:15" ht="15.75" thickBot="1">
      <c r="A6" s="72"/>
      <c r="B6" s="78"/>
      <c r="C6" s="63"/>
      <c r="D6" s="63"/>
      <c r="E6" s="63"/>
      <c r="F6" s="63"/>
      <c r="G6" s="63"/>
      <c r="H6" s="63"/>
      <c r="I6" s="63"/>
      <c r="J6" s="371" t="s">
        <v>454</v>
      </c>
      <c r="K6" s="372"/>
      <c r="L6" s="140">
        <f>COUNTIFS(K:K, "OP")</f>
        <v>0</v>
      </c>
      <c r="M6" s="367"/>
      <c r="N6" s="367"/>
      <c r="O6" s="107"/>
    </row>
    <row r="7" spans="1:15" ht="15.75" thickBot="1">
      <c r="A7" s="72"/>
      <c r="B7" s="78"/>
      <c r="C7" s="63"/>
      <c r="D7" s="63"/>
      <c r="E7" s="63"/>
      <c r="F7" s="63"/>
      <c r="G7" s="63"/>
      <c r="H7" s="63"/>
      <c r="I7" s="63"/>
      <c r="J7" s="371" t="s">
        <v>320</v>
      </c>
      <c r="K7" s="372"/>
      <c r="L7" s="140">
        <f>SUM(L3:L6)</f>
        <v>35</v>
      </c>
      <c r="M7" s="367"/>
      <c r="N7" s="367"/>
      <c r="O7" s="107"/>
    </row>
    <row r="8" spans="1:15" ht="15.75" thickBot="1">
      <c r="A8" s="72"/>
      <c r="B8" s="78"/>
      <c r="C8" s="63"/>
      <c r="D8" s="63"/>
      <c r="E8" s="63"/>
      <c r="F8" s="63"/>
      <c r="G8" s="63"/>
      <c r="H8" s="63"/>
      <c r="I8" s="63"/>
      <c r="J8" s="370"/>
      <c r="K8" s="370"/>
      <c r="L8" s="370"/>
      <c r="M8" s="370"/>
      <c r="N8" s="370"/>
      <c r="O8" s="63"/>
    </row>
    <row r="9" spans="1:15" ht="28.5" thickBot="1">
      <c r="A9" s="108" t="s">
        <v>2</v>
      </c>
      <c r="B9" s="109" t="s">
        <v>148</v>
      </c>
      <c r="C9" s="110" t="s">
        <v>1</v>
      </c>
      <c r="D9" s="110" t="s">
        <v>168</v>
      </c>
      <c r="E9" s="110" t="s">
        <v>297</v>
      </c>
      <c r="F9" s="110" t="s">
        <v>4295</v>
      </c>
      <c r="G9" s="110" t="s">
        <v>0</v>
      </c>
      <c r="H9" s="110" t="s">
        <v>167</v>
      </c>
      <c r="I9" s="110" t="s">
        <v>813</v>
      </c>
      <c r="J9" s="110" t="s">
        <v>28</v>
      </c>
      <c r="K9" s="110" t="s">
        <v>165</v>
      </c>
      <c r="L9" s="110" t="s">
        <v>550</v>
      </c>
      <c r="M9" s="149" t="s">
        <v>176</v>
      </c>
      <c r="N9" s="112" t="s">
        <v>175</v>
      </c>
      <c r="O9" s="112" t="s">
        <v>164</v>
      </c>
    </row>
    <row r="10" spans="1:15" ht="28.5">
      <c r="A10" s="195"/>
      <c r="B10" s="196" t="s">
        <v>741</v>
      </c>
      <c r="C10" s="197"/>
      <c r="D10" s="196"/>
      <c r="E10" s="196"/>
      <c r="F10" s="196"/>
      <c r="G10" s="196"/>
      <c r="H10" s="201"/>
      <c r="I10" s="230"/>
      <c r="J10" s="197"/>
      <c r="K10" s="256"/>
      <c r="L10" s="256"/>
      <c r="M10" s="198"/>
      <c r="N10" s="199"/>
      <c r="O10" s="200"/>
    </row>
    <row r="11" spans="1:15">
      <c r="A11" s="187">
        <v>1</v>
      </c>
      <c r="B11" s="188" t="s">
        <v>147</v>
      </c>
      <c r="C11" s="214" t="s">
        <v>152</v>
      </c>
      <c r="D11" s="189" t="s">
        <v>574</v>
      </c>
      <c r="E11" s="159">
        <v>45590</v>
      </c>
      <c r="F11" s="159">
        <v>45590</v>
      </c>
      <c r="G11" s="160" t="s">
        <v>7650</v>
      </c>
      <c r="H11" s="160" t="s">
        <v>7735</v>
      </c>
      <c r="I11" s="160"/>
      <c r="J11" s="160"/>
      <c r="K11" s="189" t="s">
        <v>197</v>
      </c>
      <c r="L11" s="159">
        <v>45593</v>
      </c>
      <c r="M11" s="213"/>
      <c r="N11" s="189"/>
      <c r="O11" s="231"/>
    </row>
    <row r="12" spans="1:15">
      <c r="A12" s="187">
        <v>2</v>
      </c>
      <c r="B12" s="188"/>
      <c r="C12" s="214" t="s">
        <v>1997</v>
      </c>
      <c r="D12" s="189" t="s">
        <v>575</v>
      </c>
      <c r="E12" s="159" t="s">
        <v>7745</v>
      </c>
      <c r="F12" s="159" t="s">
        <v>7745</v>
      </c>
      <c r="G12" s="160" t="s">
        <v>7650</v>
      </c>
      <c r="H12" s="160" t="s">
        <v>7746</v>
      </c>
      <c r="I12" s="160"/>
      <c r="J12" s="160" t="s">
        <v>7747</v>
      </c>
      <c r="K12" s="189" t="s">
        <v>197</v>
      </c>
      <c r="L12" s="159">
        <v>45594</v>
      </c>
      <c r="M12" s="213"/>
      <c r="N12" s="189"/>
      <c r="O12" s="231"/>
    </row>
    <row r="13" spans="1:15">
      <c r="A13" s="187">
        <v>3</v>
      </c>
      <c r="B13" s="188"/>
      <c r="C13" s="214" t="s">
        <v>2150</v>
      </c>
      <c r="D13" s="189" t="s">
        <v>576</v>
      </c>
      <c r="E13" s="159" t="s">
        <v>7745</v>
      </c>
      <c r="F13" s="159" t="s">
        <v>7745</v>
      </c>
      <c r="G13" s="160" t="s">
        <v>7650</v>
      </c>
      <c r="H13" s="160" t="s">
        <v>7746</v>
      </c>
      <c r="I13" s="160"/>
      <c r="J13" s="160" t="s">
        <v>7737</v>
      </c>
      <c r="K13" s="189" t="s">
        <v>197</v>
      </c>
      <c r="L13" s="159">
        <v>45594</v>
      </c>
      <c r="M13" s="213"/>
      <c r="N13" s="189"/>
      <c r="O13" s="231"/>
    </row>
    <row r="14" spans="1:15">
      <c r="A14" s="187">
        <v>4</v>
      </c>
      <c r="B14" s="188"/>
      <c r="C14" s="214" t="s">
        <v>2292</v>
      </c>
      <c r="D14" s="189" t="s">
        <v>577</v>
      </c>
      <c r="E14" s="159">
        <v>45590</v>
      </c>
      <c r="F14" s="159">
        <v>45590</v>
      </c>
      <c r="G14" s="160" t="s">
        <v>7650</v>
      </c>
      <c r="H14" s="160" t="s">
        <v>7736</v>
      </c>
      <c r="I14" s="160"/>
      <c r="J14" s="160" t="s">
        <v>7737</v>
      </c>
      <c r="K14" s="189" t="s">
        <v>197</v>
      </c>
      <c r="L14" s="159">
        <v>45593</v>
      </c>
      <c r="M14" s="213"/>
      <c r="N14" s="189"/>
      <c r="O14" s="231"/>
    </row>
    <row r="15" spans="1:15">
      <c r="A15" s="187">
        <v>5</v>
      </c>
      <c r="B15" s="188"/>
      <c r="C15" s="214" t="s">
        <v>2292</v>
      </c>
      <c r="D15" s="189" t="s">
        <v>578</v>
      </c>
      <c r="E15" s="159">
        <v>45616</v>
      </c>
      <c r="F15" s="159">
        <v>45616</v>
      </c>
      <c r="G15" s="160" t="s">
        <v>7650</v>
      </c>
      <c r="H15" s="160" t="s">
        <v>7736</v>
      </c>
      <c r="I15" s="160"/>
      <c r="J15" s="160" t="s">
        <v>7980</v>
      </c>
      <c r="K15" s="189" t="s">
        <v>197</v>
      </c>
      <c r="L15" s="159">
        <v>45617</v>
      </c>
      <c r="M15" s="213"/>
      <c r="N15" s="189"/>
      <c r="O15" s="231"/>
    </row>
    <row r="16" spans="1:15">
      <c r="A16" s="187">
        <v>6</v>
      </c>
      <c r="B16" s="188"/>
      <c r="C16" s="214" t="s">
        <v>2418</v>
      </c>
      <c r="D16" s="189" t="s">
        <v>579</v>
      </c>
      <c r="E16" s="159">
        <v>45617</v>
      </c>
      <c r="F16" s="159">
        <v>45617</v>
      </c>
      <c r="G16" s="160" t="s">
        <v>7650</v>
      </c>
      <c r="H16" s="160" t="s">
        <v>7983</v>
      </c>
      <c r="I16" s="160"/>
      <c r="J16" s="160"/>
      <c r="K16" s="291"/>
      <c r="L16" s="159">
        <v>45617</v>
      </c>
      <c r="M16" s="213"/>
      <c r="N16" s="189"/>
      <c r="O16" s="231"/>
    </row>
    <row r="17" spans="1:15">
      <c r="A17" s="187">
        <v>7</v>
      </c>
      <c r="B17" s="188"/>
      <c r="C17" s="214" t="s">
        <v>2064</v>
      </c>
      <c r="D17" s="189" t="s">
        <v>580</v>
      </c>
      <c r="E17" s="159">
        <v>45645</v>
      </c>
      <c r="F17" s="159">
        <v>45645</v>
      </c>
      <c r="G17" s="160" t="s">
        <v>7650</v>
      </c>
      <c r="H17" s="160" t="s">
        <v>8215</v>
      </c>
      <c r="I17" s="160"/>
      <c r="J17" s="160"/>
      <c r="K17" s="189" t="s">
        <v>197</v>
      </c>
      <c r="L17" s="159">
        <v>45646</v>
      </c>
      <c r="M17" s="213"/>
      <c r="N17" s="189"/>
      <c r="O17" s="231"/>
    </row>
    <row r="18" spans="1:15">
      <c r="A18" s="187">
        <v>8</v>
      </c>
      <c r="B18" s="188"/>
      <c r="C18" s="214" t="s">
        <v>1997</v>
      </c>
      <c r="D18" s="189" t="s">
        <v>581</v>
      </c>
      <c r="E18" s="159">
        <v>45652</v>
      </c>
      <c r="F18" s="159">
        <v>45652</v>
      </c>
      <c r="G18" s="160" t="s">
        <v>8314</v>
      </c>
      <c r="H18" s="160" t="s">
        <v>8315</v>
      </c>
      <c r="I18" s="160"/>
      <c r="J18" s="160"/>
      <c r="K18" s="189" t="s">
        <v>195</v>
      </c>
      <c r="L18" s="159">
        <v>45653</v>
      </c>
      <c r="M18" s="213"/>
      <c r="N18" s="189"/>
      <c r="O18" s="231"/>
    </row>
    <row r="19" spans="1:15">
      <c r="A19" s="187">
        <v>9</v>
      </c>
      <c r="B19" s="188"/>
      <c r="C19" s="214" t="s">
        <v>2150</v>
      </c>
      <c r="D19" s="189" t="s">
        <v>582</v>
      </c>
      <c r="E19" s="159">
        <v>45652</v>
      </c>
      <c r="F19" s="159">
        <v>45652</v>
      </c>
      <c r="G19" s="160" t="s">
        <v>8314</v>
      </c>
      <c r="H19" s="160" t="s">
        <v>8315</v>
      </c>
      <c r="I19" s="160"/>
      <c r="J19" s="160"/>
      <c r="K19" s="189" t="s">
        <v>195</v>
      </c>
      <c r="L19" s="159">
        <v>45653</v>
      </c>
      <c r="M19" s="213"/>
      <c r="N19" s="189"/>
      <c r="O19" s="231"/>
    </row>
    <row r="20" spans="1:15">
      <c r="A20" s="187">
        <v>10</v>
      </c>
      <c r="B20" s="188"/>
      <c r="C20" s="214" t="s">
        <v>2292</v>
      </c>
      <c r="D20" s="189" t="s">
        <v>583</v>
      </c>
      <c r="E20" s="159">
        <v>45652</v>
      </c>
      <c r="F20" s="159">
        <v>45652</v>
      </c>
      <c r="G20" s="160" t="s">
        <v>8314</v>
      </c>
      <c r="H20" s="160" t="s">
        <v>8315</v>
      </c>
      <c r="I20" s="160"/>
      <c r="J20" s="160"/>
      <c r="K20" s="189" t="s">
        <v>195</v>
      </c>
      <c r="L20" s="159">
        <v>45653</v>
      </c>
      <c r="M20" s="213"/>
      <c r="N20" s="189"/>
      <c r="O20" s="231"/>
    </row>
    <row r="21" spans="1:15">
      <c r="A21" s="187">
        <v>11</v>
      </c>
      <c r="B21" s="188"/>
      <c r="C21" s="214" t="s">
        <v>2800</v>
      </c>
      <c r="D21" s="189" t="s">
        <v>584</v>
      </c>
      <c r="E21" s="159">
        <v>45656</v>
      </c>
      <c r="F21" s="159">
        <v>45656</v>
      </c>
      <c r="G21" s="160" t="s">
        <v>8616</v>
      </c>
      <c r="H21" s="160" t="s">
        <v>8617</v>
      </c>
      <c r="I21" s="160"/>
      <c r="J21" s="160"/>
      <c r="K21" s="189" t="s">
        <v>197</v>
      </c>
      <c r="L21" s="159">
        <v>45656</v>
      </c>
      <c r="M21" s="213"/>
      <c r="N21" s="189"/>
      <c r="O21" s="231"/>
    </row>
    <row r="22" spans="1:15">
      <c r="A22" s="187">
        <v>12</v>
      </c>
      <c r="B22" s="188"/>
      <c r="C22" s="214" t="s">
        <v>2418</v>
      </c>
      <c r="D22" s="189" t="s">
        <v>585</v>
      </c>
      <c r="E22" s="159">
        <v>45685</v>
      </c>
      <c r="F22" s="159">
        <v>45685</v>
      </c>
      <c r="G22" s="160" t="s">
        <v>7650</v>
      </c>
      <c r="H22" s="160" t="s">
        <v>9649</v>
      </c>
      <c r="I22" s="160"/>
      <c r="J22" s="160"/>
      <c r="K22" s="189" t="s">
        <v>195</v>
      </c>
      <c r="L22" s="159">
        <v>45687</v>
      </c>
      <c r="M22" s="213"/>
      <c r="N22" s="189"/>
      <c r="O22" s="231"/>
    </row>
    <row r="23" spans="1:15">
      <c r="A23" s="187">
        <v>13</v>
      </c>
      <c r="B23" s="188"/>
      <c r="C23" s="214" t="s">
        <v>2800</v>
      </c>
      <c r="D23" s="189" t="s">
        <v>586</v>
      </c>
      <c r="E23" s="159">
        <v>45685</v>
      </c>
      <c r="F23" s="159">
        <v>45685</v>
      </c>
      <c r="G23" s="160" t="s">
        <v>7650</v>
      </c>
      <c r="H23" s="160" t="s">
        <v>9649</v>
      </c>
      <c r="I23" s="160"/>
      <c r="J23" s="160"/>
      <c r="K23" s="189" t="s">
        <v>195</v>
      </c>
      <c r="L23" s="159">
        <v>45687</v>
      </c>
      <c r="M23" s="213"/>
      <c r="N23" s="189"/>
      <c r="O23" s="231"/>
    </row>
    <row r="24" spans="1:15">
      <c r="A24" s="187">
        <v>14</v>
      </c>
      <c r="B24" s="188"/>
      <c r="C24" s="214" t="s">
        <v>3408</v>
      </c>
      <c r="D24" s="189" t="s">
        <v>587</v>
      </c>
      <c r="E24" s="159">
        <v>45685</v>
      </c>
      <c r="F24" s="159">
        <v>45685</v>
      </c>
      <c r="G24" s="160" t="s">
        <v>7650</v>
      </c>
      <c r="H24" s="160" t="s">
        <v>9649</v>
      </c>
      <c r="I24" s="160"/>
      <c r="J24" s="160"/>
      <c r="K24" s="189" t="s">
        <v>195</v>
      </c>
      <c r="L24" s="159">
        <v>45687</v>
      </c>
      <c r="M24" s="213"/>
      <c r="N24" s="189"/>
      <c r="O24" s="231"/>
    </row>
    <row r="25" spans="1:15">
      <c r="A25" s="187">
        <v>15</v>
      </c>
      <c r="B25" s="188"/>
      <c r="C25" s="214" t="s">
        <v>3440</v>
      </c>
      <c r="D25" s="189" t="s">
        <v>588</v>
      </c>
      <c r="E25" s="159">
        <v>45685</v>
      </c>
      <c r="F25" s="159">
        <v>45685</v>
      </c>
      <c r="G25" s="160" t="s">
        <v>7650</v>
      </c>
      <c r="H25" s="160" t="s">
        <v>9649</v>
      </c>
      <c r="I25" s="160"/>
      <c r="J25" s="160"/>
      <c r="K25" s="189" t="s">
        <v>195</v>
      </c>
      <c r="L25" s="159">
        <v>45687</v>
      </c>
      <c r="M25" s="213"/>
      <c r="N25" s="189"/>
      <c r="O25" s="231"/>
    </row>
    <row r="26" spans="1:15">
      <c r="A26" s="187">
        <v>16</v>
      </c>
      <c r="B26" s="188"/>
      <c r="C26" s="214" t="s">
        <v>3641</v>
      </c>
      <c r="D26" s="189" t="s">
        <v>589</v>
      </c>
      <c r="E26" s="159">
        <v>45685</v>
      </c>
      <c r="F26" s="159">
        <v>45685</v>
      </c>
      <c r="G26" s="160" t="s">
        <v>7650</v>
      </c>
      <c r="H26" s="160" t="s">
        <v>9649</v>
      </c>
      <c r="I26" s="160"/>
      <c r="J26" s="160"/>
      <c r="K26" s="189" t="s">
        <v>195</v>
      </c>
      <c r="L26" s="159">
        <v>45687</v>
      </c>
      <c r="M26" s="159"/>
      <c r="N26" s="189"/>
      <c r="O26" s="231"/>
    </row>
    <row r="27" spans="1:15">
      <c r="A27" s="187">
        <v>17</v>
      </c>
      <c r="B27" s="188"/>
      <c r="C27" s="214" t="s">
        <v>3103</v>
      </c>
      <c r="D27" s="189" t="s">
        <v>590</v>
      </c>
      <c r="E27" s="159">
        <v>45729</v>
      </c>
      <c r="F27" s="159">
        <v>45729</v>
      </c>
      <c r="G27" s="160" t="s">
        <v>7650</v>
      </c>
      <c r="H27" s="160" t="s">
        <v>9991</v>
      </c>
      <c r="I27" s="160"/>
      <c r="J27" s="160"/>
      <c r="K27" s="189" t="s">
        <v>195</v>
      </c>
      <c r="L27" s="159">
        <v>45731</v>
      </c>
      <c r="M27" s="159"/>
      <c r="N27" s="189"/>
      <c r="O27" s="231"/>
    </row>
    <row r="28" spans="1:15">
      <c r="A28" s="187">
        <v>18</v>
      </c>
      <c r="B28" s="188"/>
      <c r="C28" s="214" t="s">
        <v>2800</v>
      </c>
      <c r="D28" s="189" t="s">
        <v>591</v>
      </c>
      <c r="E28" s="159">
        <v>45729</v>
      </c>
      <c r="F28" s="159">
        <v>45729</v>
      </c>
      <c r="G28" s="160" t="s">
        <v>7650</v>
      </c>
      <c r="H28" s="160" t="s">
        <v>7746</v>
      </c>
      <c r="I28" s="160"/>
      <c r="J28" s="160"/>
      <c r="K28" s="189" t="s">
        <v>195</v>
      </c>
      <c r="L28" s="159">
        <v>45730</v>
      </c>
      <c r="M28" s="159"/>
      <c r="N28" s="189"/>
      <c r="O28" s="231"/>
    </row>
    <row r="29" spans="1:15">
      <c r="A29" s="187">
        <v>19</v>
      </c>
      <c r="B29" s="188"/>
      <c r="C29" s="214" t="s">
        <v>3408</v>
      </c>
      <c r="D29" s="189" t="s">
        <v>592</v>
      </c>
      <c r="E29" s="159">
        <v>45729</v>
      </c>
      <c r="F29" s="159">
        <v>45729</v>
      </c>
      <c r="G29" s="160" t="s">
        <v>7650</v>
      </c>
      <c r="H29" s="160" t="s">
        <v>9992</v>
      </c>
      <c r="I29" s="160"/>
      <c r="J29" s="160"/>
      <c r="K29" s="189" t="s">
        <v>195</v>
      </c>
      <c r="L29" s="159">
        <v>45730</v>
      </c>
      <c r="M29" s="159"/>
      <c r="N29" s="189"/>
      <c r="O29" s="231"/>
    </row>
    <row r="30" spans="1:15">
      <c r="A30" s="187">
        <v>20</v>
      </c>
      <c r="B30" s="188"/>
      <c r="C30" s="214" t="s">
        <v>3440</v>
      </c>
      <c r="D30" s="189" t="s">
        <v>593</v>
      </c>
      <c r="E30" s="159">
        <v>45793</v>
      </c>
      <c r="F30" s="159">
        <v>45793</v>
      </c>
      <c r="G30" s="160" t="s">
        <v>7650</v>
      </c>
      <c r="H30" s="160" t="s">
        <v>9992</v>
      </c>
      <c r="I30" s="160"/>
      <c r="J30" s="160"/>
      <c r="K30" s="189" t="s">
        <v>195</v>
      </c>
      <c r="L30" s="159">
        <v>45797</v>
      </c>
      <c r="M30" s="159"/>
      <c r="N30" s="189"/>
      <c r="O30" s="231"/>
    </row>
    <row r="31" spans="1:15" ht="15.75" customHeight="1">
      <c r="A31" s="187">
        <v>21</v>
      </c>
      <c r="B31" s="188"/>
      <c r="C31" s="214" t="s">
        <v>3641</v>
      </c>
      <c r="D31" s="189" t="s">
        <v>594</v>
      </c>
      <c r="E31" s="159">
        <v>45793</v>
      </c>
      <c r="F31" s="159">
        <v>45793</v>
      </c>
      <c r="G31" s="160" t="s">
        <v>7650</v>
      </c>
      <c r="H31" s="160" t="s">
        <v>9992</v>
      </c>
      <c r="I31" s="193"/>
      <c r="J31" s="192"/>
      <c r="K31" s="190" t="s">
        <v>195</v>
      </c>
      <c r="L31" s="159">
        <v>45797</v>
      </c>
      <c r="M31" s="213"/>
      <c r="N31" s="189"/>
      <c r="O31" s="231"/>
    </row>
    <row r="32" spans="1:15">
      <c r="A32" s="187">
        <v>22</v>
      </c>
      <c r="B32" s="188"/>
      <c r="C32" s="214" t="s">
        <v>6464</v>
      </c>
      <c r="D32" s="189" t="s">
        <v>595</v>
      </c>
      <c r="E32" s="159">
        <v>45793</v>
      </c>
      <c r="F32" s="159">
        <v>45793</v>
      </c>
      <c r="G32" s="160" t="s">
        <v>7650</v>
      </c>
      <c r="H32" s="160" t="s">
        <v>11374</v>
      </c>
      <c r="I32" s="160"/>
      <c r="J32" s="160"/>
      <c r="K32" s="189" t="s">
        <v>195</v>
      </c>
      <c r="L32" s="159">
        <v>45797</v>
      </c>
      <c r="M32" s="213"/>
      <c r="N32" s="189"/>
      <c r="O32" s="231"/>
    </row>
    <row r="33" spans="1:15">
      <c r="A33" s="187">
        <v>23</v>
      </c>
      <c r="B33" s="188"/>
      <c r="C33" s="214" t="s">
        <v>6245</v>
      </c>
      <c r="D33" s="189" t="s">
        <v>596</v>
      </c>
      <c r="E33" s="159">
        <v>45793</v>
      </c>
      <c r="F33" s="159">
        <v>45793</v>
      </c>
      <c r="G33" s="160" t="s">
        <v>7650</v>
      </c>
      <c r="H33" s="160" t="s">
        <v>7735</v>
      </c>
      <c r="I33" s="160"/>
      <c r="J33" s="160"/>
      <c r="K33" s="189" t="s">
        <v>195</v>
      </c>
      <c r="L33" s="159">
        <v>45797</v>
      </c>
      <c r="M33" s="213"/>
      <c r="N33" s="189"/>
      <c r="O33" s="231"/>
    </row>
    <row r="34" spans="1:15">
      <c r="A34" s="187">
        <v>24</v>
      </c>
      <c r="B34" s="188"/>
      <c r="C34" s="214" t="s">
        <v>1997</v>
      </c>
      <c r="D34" s="189" t="s">
        <v>597</v>
      </c>
      <c r="E34" s="159">
        <v>45793</v>
      </c>
      <c r="F34" s="159">
        <v>45793</v>
      </c>
      <c r="G34" s="160" t="s">
        <v>7650</v>
      </c>
      <c r="H34" s="160" t="s">
        <v>7735</v>
      </c>
      <c r="I34" s="160"/>
      <c r="J34" s="160"/>
      <c r="K34" s="189" t="s">
        <v>195</v>
      </c>
      <c r="L34" s="159">
        <v>45797</v>
      </c>
      <c r="M34" s="213"/>
      <c r="N34" s="189"/>
      <c r="O34" s="231"/>
    </row>
    <row r="35" spans="1:15">
      <c r="A35" s="187">
        <v>25</v>
      </c>
      <c r="B35" s="188"/>
      <c r="C35" s="187" t="s">
        <v>2064</v>
      </c>
      <c r="D35" s="189" t="s">
        <v>598</v>
      </c>
      <c r="E35" s="159">
        <v>45793</v>
      </c>
      <c r="F35" s="159">
        <v>45793</v>
      </c>
      <c r="G35" s="160" t="s">
        <v>7650</v>
      </c>
      <c r="H35" s="160" t="s">
        <v>11375</v>
      </c>
      <c r="I35" s="160"/>
      <c r="J35" s="160"/>
      <c r="K35" s="189" t="s">
        <v>195</v>
      </c>
      <c r="L35" s="159">
        <v>45797</v>
      </c>
      <c r="M35" s="213"/>
      <c r="N35" s="189"/>
      <c r="O35" s="231"/>
    </row>
    <row r="36" spans="1:15">
      <c r="A36" s="187">
        <v>26</v>
      </c>
      <c r="B36" s="188"/>
      <c r="C36" s="187" t="s">
        <v>1997</v>
      </c>
      <c r="D36" s="189" t="s">
        <v>599</v>
      </c>
      <c r="E36" s="159">
        <v>45793</v>
      </c>
      <c r="F36" s="159">
        <v>45793</v>
      </c>
      <c r="G36" s="160" t="s">
        <v>7650</v>
      </c>
      <c r="H36" s="160" t="s">
        <v>11375</v>
      </c>
      <c r="I36" s="192"/>
      <c r="J36" s="160"/>
      <c r="K36" s="189" t="s">
        <v>195</v>
      </c>
      <c r="L36" s="159">
        <v>45797</v>
      </c>
      <c r="M36" s="213"/>
      <c r="N36" s="189"/>
      <c r="O36" s="231"/>
    </row>
    <row r="37" spans="1:15">
      <c r="A37" s="187">
        <v>27</v>
      </c>
      <c r="B37" s="188"/>
      <c r="C37" s="187" t="s">
        <v>2150</v>
      </c>
      <c r="D37" s="189" t="s">
        <v>600</v>
      </c>
      <c r="E37" s="159">
        <v>45793</v>
      </c>
      <c r="F37" s="159">
        <v>45793</v>
      </c>
      <c r="G37" s="160" t="s">
        <v>7650</v>
      </c>
      <c r="H37" s="160" t="s">
        <v>11375</v>
      </c>
      <c r="I37" s="192"/>
      <c r="J37" s="160"/>
      <c r="K37" s="189" t="s">
        <v>195</v>
      </c>
      <c r="L37" s="159">
        <v>45797</v>
      </c>
      <c r="M37" s="213"/>
      <c r="N37" s="189"/>
      <c r="O37" s="231"/>
    </row>
    <row r="38" spans="1:15">
      <c r="A38" s="187">
        <v>28</v>
      </c>
      <c r="B38" s="188"/>
      <c r="C38" s="187" t="s">
        <v>6464</v>
      </c>
      <c r="D38" s="189" t="s">
        <v>601</v>
      </c>
      <c r="E38" s="159">
        <v>45871</v>
      </c>
      <c r="F38" s="159">
        <v>45871</v>
      </c>
      <c r="G38" s="160" t="s">
        <v>7650</v>
      </c>
      <c r="H38" s="160" t="s">
        <v>7736</v>
      </c>
      <c r="I38" s="192"/>
      <c r="J38" s="160"/>
      <c r="K38" s="189" t="s">
        <v>195</v>
      </c>
      <c r="L38" s="159">
        <v>45873</v>
      </c>
      <c r="M38" s="213"/>
      <c r="N38" s="189"/>
      <c r="O38" s="231"/>
    </row>
    <row r="39" spans="1:15" ht="13.5" customHeight="1">
      <c r="A39" s="187">
        <v>29</v>
      </c>
      <c r="B39" s="188"/>
      <c r="C39" s="187" t="s">
        <v>6245</v>
      </c>
      <c r="D39" s="189" t="s">
        <v>602</v>
      </c>
      <c r="E39" s="159">
        <v>45871</v>
      </c>
      <c r="F39" s="159">
        <v>45871</v>
      </c>
      <c r="G39" s="160" t="s">
        <v>7650</v>
      </c>
      <c r="H39" s="160" t="s">
        <v>7736</v>
      </c>
      <c r="I39" s="192"/>
      <c r="J39" s="160"/>
      <c r="K39" s="189" t="s">
        <v>195</v>
      </c>
      <c r="L39" s="159">
        <v>45873</v>
      </c>
      <c r="M39" s="213"/>
      <c r="N39" s="189"/>
      <c r="O39" s="231"/>
    </row>
    <row r="40" spans="1:15" ht="15.75" customHeight="1">
      <c r="A40" s="187">
        <v>30</v>
      </c>
      <c r="B40" s="188"/>
      <c r="C40" s="187" t="s">
        <v>2292</v>
      </c>
      <c r="D40" s="189" t="s">
        <v>603</v>
      </c>
      <c r="E40" s="159">
        <v>45871</v>
      </c>
      <c r="F40" s="159">
        <v>45871</v>
      </c>
      <c r="G40" s="160" t="s">
        <v>7650</v>
      </c>
      <c r="H40" s="160" t="s">
        <v>11375</v>
      </c>
      <c r="I40" s="192"/>
      <c r="J40" s="160"/>
      <c r="K40" s="189" t="s">
        <v>195</v>
      </c>
      <c r="L40" s="159">
        <v>45873</v>
      </c>
      <c r="M40" s="213"/>
      <c r="N40" s="189"/>
      <c r="O40" s="231"/>
    </row>
    <row r="41" spans="1:15">
      <c r="A41" s="187">
        <v>31</v>
      </c>
      <c r="B41" s="188"/>
      <c r="C41" s="214" t="s">
        <v>2418</v>
      </c>
      <c r="D41" s="189" t="s">
        <v>604</v>
      </c>
      <c r="E41" s="159">
        <v>45871</v>
      </c>
      <c r="F41" s="159">
        <v>45871</v>
      </c>
      <c r="G41" s="160" t="s">
        <v>7650</v>
      </c>
      <c r="H41" s="160" t="s">
        <v>11375</v>
      </c>
      <c r="I41" s="192"/>
      <c r="J41" s="160"/>
      <c r="K41" s="189" t="s">
        <v>195</v>
      </c>
      <c r="L41" s="159">
        <v>45873</v>
      </c>
      <c r="M41" s="213"/>
      <c r="N41" s="189"/>
      <c r="O41" s="231"/>
    </row>
    <row r="42" spans="1:15">
      <c r="A42" s="187">
        <v>32</v>
      </c>
      <c r="B42" s="188"/>
      <c r="C42" s="214" t="s">
        <v>2800</v>
      </c>
      <c r="D42" s="189" t="s">
        <v>605</v>
      </c>
      <c r="E42" s="159">
        <v>45871</v>
      </c>
      <c r="F42" s="159">
        <v>45871</v>
      </c>
      <c r="G42" s="160" t="s">
        <v>7650</v>
      </c>
      <c r="H42" s="160" t="s">
        <v>11375</v>
      </c>
      <c r="I42" s="192"/>
      <c r="J42" s="160"/>
      <c r="K42" s="189" t="s">
        <v>195</v>
      </c>
      <c r="L42" s="159">
        <v>45873</v>
      </c>
      <c r="M42" s="213"/>
      <c r="N42" s="189"/>
      <c r="O42" s="231"/>
    </row>
    <row r="43" spans="1:15">
      <c r="A43" s="187">
        <v>33</v>
      </c>
      <c r="B43" s="188"/>
      <c r="C43" s="214" t="s">
        <v>6245</v>
      </c>
      <c r="D43" s="189" t="s">
        <v>606</v>
      </c>
      <c r="E43" s="159">
        <v>45871</v>
      </c>
      <c r="F43" s="159">
        <v>45871</v>
      </c>
      <c r="G43" s="160" t="s">
        <v>7650</v>
      </c>
      <c r="H43" s="160" t="s">
        <v>12279</v>
      </c>
      <c r="I43" s="160"/>
      <c r="J43" s="160"/>
      <c r="K43" s="189" t="s">
        <v>195</v>
      </c>
      <c r="L43" s="159">
        <v>45873</v>
      </c>
      <c r="M43" s="213"/>
      <c r="N43" s="189"/>
      <c r="O43" s="231"/>
    </row>
    <row r="44" spans="1:15">
      <c r="A44" s="187">
        <v>34</v>
      </c>
      <c r="B44" s="188"/>
      <c r="C44" s="214"/>
      <c r="D44" s="189" t="s">
        <v>607</v>
      </c>
      <c r="E44" s="159">
        <v>45919</v>
      </c>
      <c r="F44" s="159">
        <v>45919</v>
      </c>
      <c r="G44" s="160" t="s">
        <v>7650</v>
      </c>
      <c r="H44" s="160" t="s">
        <v>14640</v>
      </c>
      <c r="I44" s="160"/>
      <c r="J44" s="160"/>
      <c r="K44" s="189" t="s">
        <v>298</v>
      </c>
      <c r="L44" s="159">
        <v>45920</v>
      </c>
      <c r="M44" s="213"/>
      <c r="N44" s="189"/>
      <c r="O44" s="231"/>
    </row>
    <row r="45" spans="1:15">
      <c r="A45" s="187">
        <v>35</v>
      </c>
      <c r="B45" s="188"/>
      <c r="C45" s="214"/>
      <c r="D45" s="189" t="s">
        <v>608</v>
      </c>
      <c r="E45" s="159">
        <v>45919</v>
      </c>
      <c r="F45" s="159">
        <v>45919</v>
      </c>
      <c r="G45" s="160" t="s">
        <v>7650</v>
      </c>
      <c r="H45" s="160" t="s">
        <v>14641</v>
      </c>
      <c r="I45" s="160"/>
      <c r="J45" s="160"/>
      <c r="K45" s="189" t="s">
        <v>298</v>
      </c>
      <c r="L45" s="159">
        <v>45920</v>
      </c>
      <c r="M45" s="213"/>
      <c r="N45" s="189"/>
      <c r="O45" s="231"/>
    </row>
    <row r="46" spans="1:15">
      <c r="A46" s="187">
        <v>36</v>
      </c>
      <c r="B46" s="188"/>
      <c r="C46" s="187"/>
      <c r="D46" s="189" t="s">
        <v>609</v>
      </c>
      <c r="E46" s="159">
        <v>45919</v>
      </c>
      <c r="F46" s="159">
        <v>45919</v>
      </c>
      <c r="G46" s="160" t="s">
        <v>7650</v>
      </c>
      <c r="H46" s="160" t="s">
        <v>14642</v>
      </c>
      <c r="I46" s="160"/>
      <c r="J46" s="160"/>
      <c r="K46" s="189" t="s">
        <v>298</v>
      </c>
      <c r="L46" s="159">
        <v>45920</v>
      </c>
      <c r="M46" s="213"/>
      <c r="N46" s="189"/>
      <c r="O46" s="231"/>
    </row>
    <row r="47" spans="1:15">
      <c r="A47" s="187">
        <v>37</v>
      </c>
      <c r="B47" s="188"/>
      <c r="C47" s="214"/>
      <c r="D47" s="189" t="s">
        <v>610</v>
      </c>
      <c r="E47" s="159"/>
      <c r="F47" s="159"/>
      <c r="G47" s="160"/>
      <c r="H47" s="160"/>
      <c r="I47" s="160"/>
      <c r="J47" s="160"/>
      <c r="K47" s="189"/>
      <c r="L47" s="159"/>
      <c r="M47" s="213"/>
      <c r="N47" s="189"/>
      <c r="O47" s="231"/>
    </row>
    <row r="48" spans="1:15">
      <c r="A48" s="187">
        <v>38</v>
      </c>
      <c r="B48" s="188"/>
      <c r="C48" s="187"/>
      <c r="D48" s="189" t="s">
        <v>611</v>
      </c>
      <c r="E48" s="191"/>
      <c r="F48" s="191"/>
      <c r="G48" s="192"/>
      <c r="H48" s="192"/>
      <c r="I48" s="192"/>
      <c r="J48" s="193"/>
      <c r="K48" s="190"/>
      <c r="L48" s="191"/>
      <c r="M48" s="213"/>
      <c r="N48" s="189"/>
      <c r="O48" s="231"/>
    </row>
    <row r="49" spans="1:15">
      <c r="A49" s="187">
        <v>39</v>
      </c>
      <c r="B49" s="188"/>
      <c r="C49" s="187"/>
      <c r="D49" s="190"/>
      <c r="E49" s="159"/>
      <c r="F49" s="159"/>
      <c r="G49" s="160"/>
      <c r="H49" s="160"/>
      <c r="I49" s="160"/>
      <c r="J49" s="160"/>
      <c r="K49" s="189"/>
      <c r="L49" s="159"/>
      <c r="M49" s="213"/>
      <c r="N49" s="189"/>
      <c r="O49" s="231"/>
    </row>
    <row r="50" spans="1:15">
      <c r="A50" s="187">
        <v>40</v>
      </c>
      <c r="B50" s="188"/>
      <c r="C50" s="214"/>
      <c r="D50" s="190"/>
      <c r="E50" s="159"/>
      <c r="F50" s="159"/>
      <c r="G50" s="160"/>
      <c r="H50" s="160"/>
      <c r="I50" s="192"/>
      <c r="J50" s="160"/>
      <c r="K50" s="189"/>
      <c r="L50" s="191"/>
      <c r="M50" s="213"/>
      <c r="N50" s="189"/>
      <c r="O50" s="231"/>
    </row>
    <row r="51" spans="1:15">
      <c r="A51" s="187">
        <v>41</v>
      </c>
      <c r="B51" s="188"/>
      <c r="C51" s="214"/>
      <c r="D51" s="190"/>
      <c r="E51" s="159"/>
      <c r="F51" s="159"/>
      <c r="G51" s="160"/>
      <c r="H51" s="160"/>
      <c r="I51" s="160"/>
      <c r="J51" s="160"/>
      <c r="K51" s="189"/>
      <c r="L51" s="159"/>
      <c r="M51" s="213"/>
      <c r="N51" s="189"/>
      <c r="O51" s="231"/>
    </row>
    <row r="52" spans="1:15">
      <c r="A52" s="187">
        <v>42</v>
      </c>
      <c r="B52" s="188"/>
      <c r="C52" s="214"/>
      <c r="D52" s="190"/>
      <c r="E52" s="159"/>
      <c r="F52" s="159"/>
      <c r="G52" s="160"/>
      <c r="H52" s="160"/>
      <c r="I52" s="160"/>
      <c r="J52" s="160"/>
      <c r="K52" s="189"/>
      <c r="L52" s="191"/>
      <c r="M52" s="213"/>
      <c r="N52" s="189"/>
      <c r="O52" s="231"/>
    </row>
    <row r="53" spans="1:15">
      <c r="A53" s="187">
        <v>43</v>
      </c>
      <c r="B53" s="188"/>
      <c r="C53" s="214"/>
      <c r="D53" s="190"/>
      <c r="E53" s="159"/>
      <c r="F53" s="159"/>
      <c r="G53" s="160"/>
      <c r="H53" s="160"/>
      <c r="I53" s="160"/>
      <c r="J53" s="160"/>
      <c r="K53" s="189"/>
      <c r="L53" s="159"/>
      <c r="M53" s="213"/>
      <c r="N53" s="189"/>
      <c r="O53" s="231"/>
    </row>
    <row r="54" spans="1:15">
      <c r="A54" s="187">
        <v>44</v>
      </c>
      <c r="B54" s="188"/>
      <c r="C54" s="214"/>
      <c r="D54" s="190"/>
      <c r="E54" s="159"/>
      <c r="F54" s="159"/>
      <c r="G54" s="160"/>
      <c r="H54" s="160"/>
      <c r="I54" s="160"/>
      <c r="J54" s="160"/>
      <c r="K54" s="189"/>
      <c r="L54" s="191"/>
      <c r="M54" s="213"/>
      <c r="N54" s="189"/>
      <c r="O54" s="231"/>
    </row>
    <row r="55" spans="1:15">
      <c r="A55" s="187">
        <v>45</v>
      </c>
      <c r="B55" s="188"/>
      <c r="C55" s="214"/>
      <c r="D55" s="190"/>
      <c r="E55" s="159"/>
      <c r="F55" s="159"/>
      <c r="G55" s="160"/>
      <c r="H55" s="160"/>
      <c r="I55" s="160"/>
      <c r="J55" s="160"/>
      <c r="K55" s="189"/>
      <c r="L55" s="191"/>
      <c r="M55" s="213"/>
      <c r="N55" s="189"/>
      <c r="O55" s="231"/>
    </row>
    <row r="56" spans="1:15">
      <c r="A56" s="187">
        <v>46</v>
      </c>
      <c r="B56" s="188"/>
      <c r="C56" s="214"/>
      <c r="D56" s="190"/>
      <c r="E56" s="159"/>
      <c r="F56" s="159"/>
      <c r="G56" s="160"/>
      <c r="H56" s="160"/>
      <c r="I56" s="160"/>
      <c r="J56" s="160"/>
      <c r="K56" s="189"/>
      <c r="L56" s="191"/>
      <c r="M56" s="213"/>
      <c r="N56" s="189"/>
      <c r="O56" s="231"/>
    </row>
    <row r="57" spans="1:15">
      <c r="A57" s="187">
        <v>47</v>
      </c>
      <c r="B57" s="188"/>
      <c r="C57" s="214"/>
      <c r="D57" s="190"/>
      <c r="E57" s="159"/>
      <c r="F57" s="159"/>
      <c r="G57" s="160"/>
      <c r="H57" s="160"/>
      <c r="I57" s="160"/>
      <c r="J57" s="160"/>
      <c r="K57" s="189"/>
      <c r="L57" s="191"/>
      <c r="M57" s="213"/>
      <c r="N57" s="189"/>
      <c r="O57" s="231"/>
    </row>
    <row r="58" spans="1:15">
      <c r="A58" s="187">
        <v>48</v>
      </c>
      <c r="B58" s="188"/>
      <c r="C58" s="214"/>
      <c r="D58" s="190"/>
      <c r="E58" s="159"/>
      <c r="F58" s="159"/>
      <c r="G58" s="160"/>
      <c r="H58" s="160"/>
      <c r="I58" s="160"/>
      <c r="J58" s="160"/>
      <c r="K58" s="189"/>
      <c r="L58" s="191"/>
      <c r="M58" s="213"/>
      <c r="N58" s="189"/>
      <c r="O58" s="231"/>
    </row>
    <row r="59" spans="1:15">
      <c r="A59" s="187">
        <v>49</v>
      </c>
      <c r="B59" s="188"/>
      <c r="C59" s="214"/>
      <c r="D59" s="190"/>
      <c r="E59" s="159"/>
      <c r="F59" s="159"/>
      <c r="G59" s="160"/>
      <c r="H59" s="160"/>
      <c r="I59" s="160"/>
      <c r="J59" s="160"/>
      <c r="K59" s="189"/>
      <c r="L59" s="159"/>
      <c r="M59" s="213"/>
      <c r="N59" s="189"/>
      <c r="O59" s="231"/>
    </row>
    <row r="60" spans="1:15">
      <c r="A60" s="187">
        <v>50</v>
      </c>
      <c r="B60" s="188"/>
      <c r="C60" s="214"/>
      <c r="D60" s="190"/>
      <c r="E60" s="159"/>
      <c r="F60" s="159"/>
      <c r="G60" s="160"/>
      <c r="H60" s="160"/>
      <c r="I60" s="160"/>
      <c r="J60" s="160"/>
      <c r="K60" s="189"/>
      <c r="L60" s="159"/>
      <c r="M60" s="213"/>
      <c r="N60" s="189"/>
      <c r="O60" s="231"/>
    </row>
    <row r="61" spans="1:15">
      <c r="A61" s="187">
        <v>51</v>
      </c>
      <c r="B61" s="188"/>
      <c r="C61" s="214"/>
      <c r="D61" s="190"/>
      <c r="E61" s="159"/>
      <c r="F61" s="159"/>
      <c r="G61" s="160"/>
      <c r="H61" s="160"/>
      <c r="I61" s="160"/>
      <c r="J61" s="160"/>
      <c r="K61" s="189"/>
      <c r="L61" s="159"/>
      <c r="M61" s="213"/>
      <c r="N61" s="189"/>
      <c r="O61" s="231"/>
    </row>
    <row r="62" spans="1:15">
      <c r="A62" s="187">
        <v>52</v>
      </c>
      <c r="B62" s="188"/>
      <c r="C62" s="214"/>
      <c r="D62" s="190"/>
      <c r="E62" s="159"/>
      <c r="F62" s="159"/>
      <c r="G62" s="160"/>
      <c r="H62" s="160"/>
      <c r="I62" s="160"/>
      <c r="J62" s="160"/>
      <c r="K62" s="189"/>
      <c r="L62" s="159"/>
      <c r="M62" s="213"/>
      <c r="N62" s="189"/>
      <c r="O62" s="231"/>
    </row>
    <row r="63" spans="1:15">
      <c r="A63" s="187">
        <v>53</v>
      </c>
      <c r="B63" s="188"/>
      <c r="C63" s="214"/>
      <c r="D63" s="190"/>
      <c r="E63" s="159"/>
      <c r="F63" s="159"/>
      <c r="G63" s="160"/>
      <c r="H63" s="160"/>
      <c r="I63" s="160"/>
      <c r="J63" s="160"/>
      <c r="K63" s="189"/>
      <c r="L63" s="159"/>
      <c r="M63" s="213"/>
      <c r="N63" s="189"/>
      <c r="O63" s="231"/>
    </row>
    <row r="64" spans="1:15">
      <c r="A64" s="187">
        <v>54</v>
      </c>
      <c r="B64" s="188"/>
      <c r="C64" s="214"/>
      <c r="D64" s="190"/>
      <c r="E64" s="159"/>
      <c r="F64" s="159"/>
      <c r="G64" s="160"/>
      <c r="H64" s="160"/>
      <c r="I64" s="160"/>
      <c r="J64" s="160"/>
      <c r="K64" s="189"/>
      <c r="L64" s="159"/>
      <c r="M64" s="213"/>
      <c r="N64" s="189"/>
      <c r="O64" s="231"/>
    </row>
    <row r="65" spans="1:15">
      <c r="A65" s="187">
        <v>55</v>
      </c>
      <c r="B65" s="188"/>
      <c r="C65" s="214"/>
      <c r="D65" s="190"/>
      <c r="E65" s="159"/>
      <c r="F65" s="159"/>
      <c r="G65" s="160"/>
      <c r="H65" s="160"/>
      <c r="I65" s="160"/>
      <c r="J65" s="160"/>
      <c r="K65" s="189"/>
      <c r="L65" s="159"/>
      <c r="M65" s="213"/>
      <c r="N65" s="189"/>
      <c r="O65" s="231"/>
    </row>
    <row r="66" spans="1:15">
      <c r="A66" s="187">
        <v>56</v>
      </c>
      <c r="B66" s="188"/>
      <c r="C66" s="214"/>
      <c r="D66" s="190"/>
      <c r="E66" s="159"/>
      <c r="F66" s="159"/>
      <c r="G66" s="160"/>
      <c r="H66" s="160"/>
      <c r="I66" s="160"/>
      <c r="J66" s="160"/>
      <c r="K66" s="189"/>
      <c r="L66" s="159"/>
      <c r="M66" s="213"/>
      <c r="N66" s="189"/>
      <c r="O66" s="231"/>
    </row>
    <row r="67" spans="1:15">
      <c r="A67" s="187">
        <v>57</v>
      </c>
      <c r="B67" s="188"/>
      <c r="C67" s="214"/>
      <c r="D67" s="190"/>
      <c r="E67" s="159"/>
      <c r="F67" s="159"/>
      <c r="G67" s="160"/>
      <c r="H67" s="160"/>
      <c r="I67" s="160"/>
      <c r="J67" s="160"/>
      <c r="K67" s="189"/>
      <c r="L67" s="159"/>
      <c r="M67" s="213"/>
      <c r="N67" s="189"/>
      <c r="O67" s="231"/>
    </row>
    <row r="68" spans="1:15">
      <c r="A68" s="187">
        <v>58</v>
      </c>
      <c r="B68" s="188"/>
      <c r="C68" s="214"/>
      <c r="D68" s="190"/>
      <c r="E68" s="159"/>
      <c r="F68" s="159"/>
      <c r="G68" s="160"/>
      <c r="H68" s="160"/>
      <c r="I68" s="160"/>
      <c r="J68" s="160"/>
      <c r="K68" s="189"/>
      <c r="L68" s="159"/>
      <c r="M68" s="213"/>
      <c r="N68" s="189"/>
      <c r="O68" s="231"/>
    </row>
    <row r="69" spans="1:15">
      <c r="A69" s="187">
        <v>59</v>
      </c>
      <c r="B69" s="188"/>
      <c r="C69" s="214"/>
      <c r="D69" s="190"/>
      <c r="E69" s="159"/>
      <c r="F69" s="159"/>
      <c r="G69" s="160"/>
      <c r="H69" s="160"/>
      <c r="I69" s="160"/>
      <c r="J69" s="160"/>
      <c r="K69" s="189"/>
      <c r="L69" s="159"/>
      <c r="M69" s="213"/>
      <c r="N69" s="189"/>
      <c r="O69" s="231"/>
    </row>
    <row r="70" spans="1:15">
      <c r="A70" s="187">
        <v>60</v>
      </c>
      <c r="B70" s="188"/>
      <c r="C70" s="214"/>
      <c r="D70" s="190"/>
      <c r="E70" s="159"/>
      <c r="F70" s="159"/>
      <c r="G70" s="160"/>
      <c r="H70" s="160"/>
      <c r="I70" s="160"/>
      <c r="J70" s="160"/>
      <c r="K70" s="189"/>
      <c r="L70" s="159"/>
      <c r="M70" s="213"/>
      <c r="N70" s="189"/>
      <c r="O70" s="231"/>
    </row>
    <row r="71" spans="1:15">
      <c r="A71" s="187">
        <v>61</v>
      </c>
      <c r="B71" s="188"/>
      <c r="C71" s="214"/>
      <c r="D71" s="190"/>
      <c r="E71" s="159"/>
      <c r="F71" s="159"/>
      <c r="G71" s="160"/>
      <c r="H71" s="160"/>
      <c r="I71" s="160"/>
      <c r="J71" s="160"/>
      <c r="K71" s="189"/>
      <c r="L71" s="159"/>
      <c r="M71" s="213"/>
      <c r="N71" s="189"/>
      <c r="O71" s="231"/>
    </row>
    <row r="72" spans="1:15">
      <c r="A72" s="187">
        <v>62</v>
      </c>
      <c r="B72" s="188"/>
      <c r="C72" s="214"/>
      <c r="D72" s="190"/>
      <c r="E72" s="159"/>
      <c r="F72" s="159"/>
      <c r="G72" s="160"/>
      <c r="H72" s="160"/>
      <c r="I72" s="160"/>
      <c r="J72" s="160"/>
      <c r="K72" s="189"/>
      <c r="L72" s="159"/>
      <c r="M72" s="213"/>
      <c r="N72" s="189"/>
      <c r="O72" s="231"/>
    </row>
    <row r="73" spans="1:15">
      <c r="A73" s="187">
        <v>63</v>
      </c>
      <c r="B73" s="188"/>
      <c r="C73" s="214"/>
      <c r="D73" s="190"/>
      <c r="E73" s="159"/>
      <c r="F73" s="159"/>
      <c r="G73" s="160"/>
      <c r="H73" s="160"/>
      <c r="I73" s="160"/>
      <c r="J73" s="160"/>
      <c r="K73" s="189"/>
      <c r="L73" s="159"/>
      <c r="M73" s="213"/>
      <c r="N73" s="189"/>
      <c r="O73" s="231"/>
    </row>
    <row r="74" spans="1:15">
      <c r="A74" s="187">
        <v>64</v>
      </c>
      <c r="B74" s="188"/>
      <c r="C74" s="214"/>
      <c r="D74" s="190"/>
      <c r="E74" s="159"/>
      <c r="F74" s="159"/>
      <c r="G74" s="160"/>
      <c r="H74" s="160"/>
      <c r="I74" s="160"/>
      <c r="J74" s="160"/>
      <c r="K74" s="189"/>
      <c r="L74" s="159"/>
      <c r="M74" s="213"/>
      <c r="N74" s="189"/>
      <c r="O74" s="231"/>
    </row>
    <row r="75" spans="1:15">
      <c r="A75" s="187">
        <v>65</v>
      </c>
      <c r="B75" s="188"/>
      <c r="C75" s="214"/>
      <c r="D75" s="190"/>
      <c r="E75" s="159"/>
      <c r="F75" s="159"/>
      <c r="G75" s="160"/>
      <c r="H75" s="160"/>
      <c r="I75" s="160"/>
      <c r="J75" s="160"/>
      <c r="K75" s="189"/>
      <c r="L75" s="159"/>
      <c r="M75" s="213"/>
      <c r="N75" s="189"/>
      <c r="O75" s="231"/>
    </row>
    <row r="76" spans="1:15">
      <c r="A76" s="187">
        <v>66</v>
      </c>
      <c r="B76" s="188"/>
      <c r="C76" s="214"/>
      <c r="D76" s="190"/>
      <c r="E76" s="159"/>
      <c r="F76" s="159"/>
      <c r="G76" s="160"/>
      <c r="H76" s="160"/>
      <c r="I76" s="160"/>
      <c r="J76" s="160"/>
      <c r="K76" s="189"/>
      <c r="L76" s="159"/>
      <c r="M76" s="213"/>
      <c r="N76" s="189"/>
      <c r="O76" s="231"/>
    </row>
    <row r="77" spans="1:15">
      <c r="A77" s="187">
        <v>67</v>
      </c>
      <c r="B77" s="188"/>
      <c r="C77" s="214"/>
      <c r="D77" s="190"/>
      <c r="E77" s="159"/>
      <c r="F77" s="159"/>
      <c r="G77" s="160"/>
      <c r="H77" s="160"/>
      <c r="I77" s="160"/>
      <c r="J77" s="160"/>
      <c r="K77" s="213"/>
      <c r="L77" s="159"/>
      <c r="M77" s="213"/>
      <c r="N77" s="189"/>
      <c r="O77" s="231"/>
    </row>
    <row r="78" spans="1:15">
      <c r="A78" s="187">
        <v>68</v>
      </c>
      <c r="B78" s="214"/>
      <c r="C78" s="214"/>
      <c r="D78" s="190"/>
      <c r="E78" s="159"/>
      <c r="F78" s="159"/>
      <c r="G78" s="160"/>
      <c r="H78" s="160"/>
      <c r="I78" s="160"/>
      <c r="J78" s="160"/>
      <c r="K78" s="189"/>
      <c r="L78" s="159"/>
      <c r="M78" s="213"/>
      <c r="N78" s="189"/>
      <c r="O78" s="231"/>
    </row>
    <row r="79" spans="1:15">
      <c r="A79" s="187">
        <v>69</v>
      </c>
      <c r="B79" s="187"/>
      <c r="C79" s="187"/>
      <c r="D79" s="190"/>
      <c r="E79" s="191"/>
      <c r="F79" s="191"/>
      <c r="G79" s="192"/>
      <c r="H79" s="192"/>
      <c r="I79" s="192"/>
      <c r="J79" s="192"/>
      <c r="K79" s="190"/>
      <c r="L79" s="159"/>
      <c r="M79" s="217"/>
      <c r="N79" s="190"/>
      <c r="O79" s="231"/>
    </row>
    <row r="80" spans="1:15">
      <c r="A80" s="187">
        <v>70</v>
      </c>
      <c r="B80" s="214"/>
      <c r="C80" s="214"/>
      <c r="D80" s="190"/>
      <c r="E80" s="191"/>
      <c r="F80" s="191"/>
      <c r="G80" s="160"/>
      <c r="H80" s="160"/>
      <c r="I80" s="192"/>
      <c r="J80" s="160"/>
      <c r="K80" s="189"/>
      <c r="L80" s="159"/>
      <c r="M80" s="213"/>
      <c r="N80" s="189"/>
      <c r="O80" s="231"/>
    </row>
    <row r="81" spans="1:15">
      <c r="A81" s="187">
        <v>71</v>
      </c>
      <c r="B81" s="214"/>
      <c r="C81" s="214"/>
      <c r="D81" s="190"/>
      <c r="E81" s="159"/>
      <c r="F81" s="159"/>
      <c r="G81" s="160"/>
      <c r="H81" s="160"/>
      <c r="I81" s="160"/>
      <c r="J81" s="160"/>
      <c r="K81" s="189"/>
      <c r="L81" s="159"/>
      <c r="M81" s="213"/>
      <c r="N81" s="189"/>
      <c r="O81" s="231"/>
    </row>
    <row r="82" spans="1:15">
      <c r="A82" s="187">
        <v>72</v>
      </c>
      <c r="B82" s="214"/>
      <c r="C82" s="214"/>
      <c r="D82" s="190"/>
      <c r="E82" s="159"/>
      <c r="F82" s="159"/>
      <c r="G82" s="160"/>
      <c r="H82" s="160"/>
      <c r="I82" s="160"/>
      <c r="J82" s="160"/>
      <c r="K82" s="189"/>
      <c r="L82" s="159"/>
      <c r="M82" s="213"/>
      <c r="N82" s="189"/>
      <c r="O82" s="231"/>
    </row>
    <row r="83" spans="1:15">
      <c r="A83" s="187">
        <v>73</v>
      </c>
      <c r="B83" s="187"/>
      <c r="C83" s="187"/>
      <c r="D83" s="190"/>
      <c r="E83" s="159"/>
      <c r="F83" s="159"/>
      <c r="G83" s="160"/>
      <c r="H83" s="160"/>
      <c r="I83" s="160"/>
      <c r="J83" s="160"/>
      <c r="K83" s="189"/>
      <c r="L83" s="232"/>
      <c r="M83" s="160"/>
      <c r="N83" s="160"/>
      <c r="O83" s="231"/>
    </row>
    <row r="84" spans="1:15">
      <c r="A84" s="187">
        <v>74</v>
      </c>
      <c r="B84" s="214"/>
      <c r="C84" s="214"/>
      <c r="D84" s="190"/>
      <c r="E84" s="159"/>
      <c r="F84" s="159"/>
      <c r="G84" s="160"/>
      <c r="H84" s="160"/>
      <c r="I84" s="160"/>
      <c r="J84" s="160"/>
      <c r="K84" s="189"/>
      <c r="L84" s="159"/>
      <c r="M84" s="213"/>
      <c r="N84" s="189"/>
      <c r="O84" s="231"/>
    </row>
    <row r="85" spans="1:15">
      <c r="A85" s="187">
        <v>75</v>
      </c>
      <c r="B85" s="214"/>
      <c r="C85" s="214"/>
      <c r="D85" s="190"/>
      <c r="E85" s="159"/>
      <c r="F85" s="159"/>
      <c r="G85" s="160"/>
      <c r="H85" s="160"/>
      <c r="I85" s="160"/>
      <c r="J85" s="160"/>
      <c r="K85" s="189"/>
      <c r="L85" s="159"/>
      <c r="M85" s="213"/>
      <c r="N85" s="189"/>
      <c r="O85" s="231"/>
    </row>
    <row r="86" spans="1:15">
      <c r="A86" s="187">
        <v>76</v>
      </c>
      <c r="B86" s="214"/>
      <c r="C86" s="214"/>
      <c r="D86" s="190"/>
      <c r="E86" s="159"/>
      <c r="F86" s="159"/>
      <c r="G86" s="160"/>
      <c r="H86" s="160"/>
      <c r="I86" s="160"/>
      <c r="J86" s="160"/>
      <c r="K86" s="189"/>
      <c r="L86" s="159"/>
      <c r="M86" s="213"/>
      <c r="N86" s="189"/>
      <c r="O86" s="231"/>
    </row>
    <row r="87" spans="1:15">
      <c r="A87" s="187">
        <v>77</v>
      </c>
      <c r="B87" s="214"/>
      <c r="C87" s="214"/>
      <c r="D87" s="190"/>
      <c r="E87" s="159"/>
      <c r="F87" s="159"/>
      <c r="G87" s="160"/>
      <c r="H87" s="160"/>
      <c r="I87" s="160"/>
      <c r="J87" s="160"/>
      <c r="K87" s="189"/>
      <c r="L87" s="159"/>
      <c r="M87" s="213"/>
      <c r="N87" s="189"/>
      <c r="O87" s="231"/>
    </row>
    <row r="88" spans="1:15">
      <c r="A88" s="187">
        <v>78</v>
      </c>
      <c r="B88" s="214"/>
      <c r="C88" s="214"/>
      <c r="D88" s="190"/>
      <c r="E88" s="159"/>
      <c r="F88" s="159"/>
      <c r="G88" s="160"/>
      <c r="H88" s="160"/>
      <c r="I88" s="160"/>
      <c r="J88" s="160"/>
      <c r="K88" s="189"/>
      <c r="L88" s="159"/>
      <c r="M88" s="213"/>
      <c r="N88" s="189"/>
      <c r="O88" s="231"/>
    </row>
    <row r="89" spans="1:15">
      <c r="A89" s="187">
        <v>79</v>
      </c>
      <c r="B89" s="214"/>
      <c r="C89" s="214"/>
      <c r="D89" s="190"/>
      <c r="E89" s="159"/>
      <c r="F89" s="159"/>
      <c r="G89" s="160"/>
      <c r="H89" s="160"/>
      <c r="I89" s="160"/>
      <c r="J89" s="160"/>
      <c r="K89" s="189"/>
      <c r="L89" s="159"/>
      <c r="M89" s="213"/>
      <c r="N89" s="189"/>
      <c r="O89" s="231"/>
    </row>
    <row r="90" spans="1:15">
      <c r="A90" s="187">
        <v>80</v>
      </c>
      <c r="B90" s="214"/>
      <c r="C90" s="214"/>
      <c r="D90" s="190"/>
      <c r="E90" s="159"/>
      <c r="F90" s="159"/>
      <c r="G90" s="160"/>
      <c r="H90" s="160"/>
      <c r="I90" s="160"/>
      <c r="J90" s="160"/>
      <c r="K90" s="189"/>
      <c r="L90" s="159"/>
      <c r="M90" s="213"/>
      <c r="N90" s="189"/>
      <c r="O90" s="231"/>
    </row>
    <row r="91" spans="1:15">
      <c r="A91" s="187">
        <v>81</v>
      </c>
      <c r="B91" s="214"/>
      <c r="C91" s="214"/>
      <c r="D91" s="190"/>
      <c r="E91" s="159"/>
      <c r="F91" s="159"/>
      <c r="G91" s="160"/>
      <c r="H91" s="160"/>
      <c r="I91" s="160"/>
      <c r="J91" s="160"/>
      <c r="K91" s="189"/>
      <c r="L91" s="159"/>
      <c r="M91" s="213"/>
      <c r="N91" s="189"/>
      <c r="O91" s="231"/>
    </row>
    <row r="92" spans="1:15">
      <c r="A92" s="187">
        <v>82</v>
      </c>
      <c r="B92" s="214"/>
      <c r="C92" s="214"/>
      <c r="D92" s="190"/>
      <c r="E92" s="159"/>
      <c r="F92" s="159"/>
      <c r="G92" s="160"/>
      <c r="H92" s="160"/>
      <c r="I92" s="160"/>
      <c r="J92" s="160"/>
      <c r="K92" s="189"/>
      <c r="L92" s="159"/>
      <c r="M92" s="213"/>
      <c r="N92" s="189"/>
      <c r="O92" s="231"/>
    </row>
    <row r="93" spans="1:15">
      <c r="A93" s="187">
        <v>83</v>
      </c>
      <c r="B93" s="214"/>
      <c r="C93" s="214"/>
      <c r="D93" s="190"/>
      <c r="E93" s="159"/>
      <c r="F93" s="159"/>
      <c r="G93" s="160"/>
      <c r="H93" s="160"/>
      <c r="I93" s="160"/>
      <c r="J93" s="160"/>
      <c r="K93" s="189"/>
      <c r="L93" s="159"/>
      <c r="M93" s="213"/>
      <c r="N93" s="189"/>
      <c r="O93" s="231"/>
    </row>
    <row r="94" spans="1:15">
      <c r="A94" s="187">
        <v>84</v>
      </c>
      <c r="B94" s="214"/>
      <c r="C94" s="214"/>
      <c r="D94" s="190"/>
      <c r="E94" s="159"/>
      <c r="F94" s="159"/>
      <c r="G94" s="160"/>
      <c r="H94" s="160"/>
      <c r="I94" s="160"/>
      <c r="J94" s="160"/>
      <c r="K94" s="189"/>
      <c r="L94" s="159"/>
      <c r="M94" s="213"/>
      <c r="N94" s="189"/>
      <c r="O94" s="231"/>
    </row>
    <row r="95" spans="1:15">
      <c r="A95" s="187">
        <v>85</v>
      </c>
      <c r="B95" s="214"/>
      <c r="C95" s="214"/>
      <c r="D95" s="190"/>
      <c r="E95" s="159"/>
      <c r="F95" s="159"/>
      <c r="G95" s="160"/>
      <c r="H95" s="160"/>
      <c r="I95" s="160"/>
      <c r="J95" s="160"/>
      <c r="K95" s="189"/>
      <c r="L95" s="159"/>
      <c r="M95" s="213"/>
      <c r="N95" s="189"/>
      <c r="O95" s="231"/>
    </row>
    <row r="96" spans="1:15">
      <c r="A96" s="187">
        <v>86</v>
      </c>
      <c r="B96" s="214"/>
      <c r="C96" s="214"/>
      <c r="D96" s="190"/>
      <c r="E96" s="159"/>
      <c r="F96" s="159"/>
      <c r="G96" s="160"/>
      <c r="H96" s="160"/>
      <c r="I96" s="160"/>
      <c r="J96" s="160"/>
      <c r="K96" s="189"/>
      <c r="L96" s="159"/>
      <c r="M96" s="213"/>
      <c r="N96" s="189"/>
      <c r="O96" s="231"/>
    </row>
    <row r="97" spans="1:15">
      <c r="A97" s="187">
        <v>87</v>
      </c>
      <c r="B97" s="214"/>
      <c r="C97" s="214"/>
      <c r="D97" s="190"/>
      <c r="E97" s="159"/>
      <c r="F97" s="159"/>
      <c r="G97" s="160"/>
      <c r="H97" s="160"/>
      <c r="I97" s="160"/>
      <c r="J97" s="160"/>
      <c r="K97" s="189"/>
      <c r="L97" s="159"/>
      <c r="M97" s="213"/>
      <c r="N97" s="189"/>
      <c r="O97" s="231"/>
    </row>
    <row r="98" spans="1:15">
      <c r="A98" s="187">
        <v>88</v>
      </c>
      <c r="B98" s="187"/>
      <c r="C98" s="187"/>
      <c r="D98" s="190"/>
      <c r="E98" s="191"/>
      <c r="F98" s="191"/>
      <c r="G98" s="192"/>
      <c r="H98" s="212"/>
      <c r="I98" s="212"/>
      <c r="J98" s="192"/>
      <c r="K98" s="190"/>
      <c r="L98" s="159"/>
      <c r="M98" s="213"/>
      <c r="N98" s="189"/>
      <c r="O98" s="231"/>
    </row>
    <row r="99" spans="1:15">
      <c r="A99" s="187">
        <v>89</v>
      </c>
      <c r="B99" s="214"/>
      <c r="C99" s="214"/>
      <c r="D99" s="190"/>
      <c r="E99" s="159"/>
      <c r="F99" s="159"/>
      <c r="G99" s="160"/>
      <c r="H99" s="160"/>
      <c r="I99" s="212"/>
      <c r="J99" s="160"/>
      <c r="K99" s="189"/>
      <c r="L99" s="159"/>
      <c r="M99" s="213"/>
      <c r="N99" s="189"/>
      <c r="O99" s="231"/>
    </row>
    <row r="100" spans="1:15">
      <c r="A100" s="187">
        <v>90</v>
      </c>
      <c r="B100" s="214"/>
      <c r="C100" s="214"/>
      <c r="D100" s="190"/>
      <c r="E100" s="159"/>
      <c r="F100" s="159"/>
      <c r="G100" s="160"/>
      <c r="H100" s="160"/>
      <c r="I100" s="160"/>
      <c r="J100" s="160"/>
      <c r="K100" s="189"/>
      <c r="L100" s="159"/>
      <c r="M100" s="213"/>
      <c r="N100" s="189"/>
      <c r="O100" s="231"/>
    </row>
    <row r="101" spans="1:15">
      <c r="A101" s="187">
        <v>91</v>
      </c>
      <c r="B101" s="214"/>
      <c r="C101" s="214"/>
      <c r="D101" s="190"/>
      <c r="E101" s="159"/>
      <c r="F101" s="159"/>
      <c r="G101" s="160"/>
      <c r="H101" s="160"/>
      <c r="I101" s="160"/>
      <c r="J101" s="160"/>
      <c r="K101" s="189"/>
      <c r="L101" s="159"/>
      <c r="M101" s="213"/>
      <c r="N101" s="189"/>
      <c r="O101" s="231"/>
    </row>
    <row r="102" spans="1:15">
      <c r="A102" s="187">
        <v>92</v>
      </c>
      <c r="B102" s="214"/>
      <c r="C102" s="214"/>
      <c r="D102" s="190"/>
      <c r="E102" s="159"/>
      <c r="F102" s="159"/>
      <c r="G102" s="160"/>
      <c r="H102" s="160"/>
      <c r="I102" s="160"/>
      <c r="J102" s="160"/>
      <c r="K102" s="189"/>
      <c r="L102" s="159"/>
      <c r="M102" s="213"/>
      <c r="N102" s="189"/>
      <c r="O102" s="231"/>
    </row>
    <row r="103" spans="1:15">
      <c r="A103" s="187">
        <v>93</v>
      </c>
      <c r="B103" s="187"/>
      <c r="C103" s="187"/>
      <c r="D103" s="190"/>
      <c r="E103" s="159"/>
      <c r="F103" s="159"/>
      <c r="G103" s="160"/>
      <c r="H103" s="160"/>
      <c r="I103" s="160"/>
      <c r="J103" s="160"/>
      <c r="K103" s="189"/>
      <c r="L103" s="159"/>
      <c r="M103" s="213"/>
      <c r="N103" s="189"/>
      <c r="O103" s="231"/>
    </row>
    <row r="104" spans="1:15">
      <c r="A104" s="187">
        <v>94</v>
      </c>
      <c r="B104" s="187"/>
      <c r="C104" s="187"/>
      <c r="D104" s="190"/>
      <c r="E104" s="159"/>
      <c r="F104" s="159"/>
      <c r="G104" s="160"/>
      <c r="H104" s="160"/>
      <c r="I104" s="160"/>
      <c r="J104" s="160"/>
      <c r="K104" s="189"/>
      <c r="L104" s="159"/>
      <c r="M104" s="213"/>
      <c r="N104" s="189"/>
      <c r="O104" s="231"/>
    </row>
    <row r="105" spans="1:15">
      <c r="A105" s="187">
        <v>95</v>
      </c>
      <c r="B105" s="187"/>
      <c r="C105" s="187"/>
      <c r="D105" s="190"/>
      <c r="E105" s="159"/>
      <c r="F105" s="159"/>
      <c r="G105" s="160"/>
      <c r="H105" s="160"/>
      <c r="I105" s="160"/>
      <c r="J105" s="160"/>
      <c r="K105" s="189"/>
      <c r="L105" s="159"/>
      <c r="M105" s="213"/>
      <c r="N105" s="189"/>
      <c r="O105" s="231"/>
    </row>
    <row r="106" spans="1:15">
      <c r="A106" s="187">
        <v>96</v>
      </c>
      <c r="B106" s="187"/>
      <c r="C106" s="187"/>
      <c r="D106" s="190"/>
      <c r="E106" s="159"/>
      <c r="F106" s="159"/>
      <c r="G106" s="160"/>
      <c r="H106" s="160"/>
      <c r="I106" s="160"/>
      <c r="J106" s="160"/>
      <c r="K106" s="189"/>
      <c r="L106" s="159"/>
      <c r="M106" s="213"/>
      <c r="N106" s="189"/>
      <c r="O106" s="231"/>
    </row>
    <row r="107" spans="1:15">
      <c r="A107" s="187">
        <v>97</v>
      </c>
      <c r="B107" s="187"/>
      <c r="C107" s="187"/>
      <c r="D107" s="190"/>
      <c r="E107" s="159"/>
      <c r="F107" s="159"/>
      <c r="G107" s="160"/>
      <c r="H107" s="160"/>
      <c r="I107" s="160"/>
      <c r="J107" s="160"/>
      <c r="K107" s="189"/>
      <c r="L107" s="159"/>
      <c r="M107" s="213"/>
      <c r="N107" s="189"/>
      <c r="O107" s="231"/>
    </row>
    <row r="108" spans="1:15">
      <c r="A108" s="187">
        <v>98</v>
      </c>
      <c r="B108" s="187"/>
      <c r="C108" s="187"/>
      <c r="D108" s="190"/>
      <c r="E108" s="159"/>
      <c r="F108" s="159"/>
      <c r="G108" s="160"/>
      <c r="H108" s="160"/>
      <c r="I108" s="160"/>
      <c r="J108" s="160"/>
      <c r="K108" s="189"/>
      <c r="L108" s="159"/>
      <c r="M108" s="213"/>
      <c r="N108" s="189"/>
      <c r="O108" s="231"/>
    </row>
    <row r="109" spans="1:15">
      <c r="A109" s="187">
        <v>99</v>
      </c>
      <c r="B109" s="187"/>
      <c r="C109" s="187"/>
      <c r="D109" s="190"/>
      <c r="E109" s="159"/>
      <c r="F109" s="159"/>
      <c r="G109" s="160"/>
      <c r="H109" s="160"/>
      <c r="I109" s="160"/>
      <c r="J109" s="160"/>
      <c r="K109" s="189"/>
      <c r="L109" s="159"/>
      <c r="M109" s="213"/>
      <c r="N109" s="189"/>
      <c r="O109" s="231"/>
    </row>
    <row r="110" spans="1:15">
      <c r="A110" s="187">
        <v>100</v>
      </c>
      <c r="B110" s="187"/>
      <c r="C110" s="187"/>
      <c r="D110" s="190"/>
      <c r="E110" s="159"/>
      <c r="F110" s="159"/>
      <c r="G110" s="160"/>
      <c r="H110" s="160"/>
      <c r="I110" s="160"/>
      <c r="J110" s="160"/>
      <c r="K110" s="189"/>
      <c r="L110" s="159"/>
      <c r="M110" s="213"/>
      <c r="N110" s="189"/>
      <c r="O110" s="231"/>
    </row>
    <row r="111" spans="1:15">
      <c r="A111" s="187">
        <v>101</v>
      </c>
      <c r="B111" s="187"/>
      <c r="C111" s="187"/>
      <c r="D111" s="190"/>
      <c r="E111" s="159"/>
      <c r="F111" s="159"/>
      <c r="G111" s="160"/>
      <c r="H111" s="160"/>
      <c r="I111" s="160"/>
      <c r="J111" s="160"/>
      <c r="K111" s="189"/>
      <c r="L111" s="159"/>
      <c r="M111" s="213"/>
      <c r="N111" s="189"/>
      <c r="O111" s="231"/>
    </row>
    <row r="112" spans="1:15">
      <c r="A112" s="187">
        <v>102</v>
      </c>
      <c r="B112" s="187"/>
      <c r="C112" s="187"/>
      <c r="D112" s="190"/>
      <c r="E112" s="159"/>
      <c r="F112" s="159"/>
      <c r="G112" s="160"/>
      <c r="H112" s="160"/>
      <c r="I112" s="160"/>
      <c r="J112" s="160"/>
      <c r="K112" s="189"/>
      <c r="L112" s="159"/>
      <c r="M112" s="213"/>
      <c r="N112" s="189"/>
      <c r="O112" s="231"/>
    </row>
    <row r="113" spans="1:15">
      <c r="A113" s="187">
        <v>103</v>
      </c>
      <c r="B113" s="187"/>
      <c r="C113" s="187"/>
      <c r="D113" s="190"/>
      <c r="E113" s="159"/>
      <c r="F113" s="159"/>
      <c r="G113" s="160"/>
      <c r="H113" s="160"/>
      <c r="I113" s="160"/>
      <c r="J113" s="160"/>
      <c r="K113" s="189"/>
      <c r="L113" s="159"/>
      <c r="M113" s="213"/>
      <c r="N113" s="189"/>
      <c r="O113" s="231"/>
    </row>
    <row r="114" spans="1:15">
      <c r="A114" s="187">
        <v>104</v>
      </c>
      <c r="B114" s="187"/>
      <c r="C114" s="187"/>
      <c r="D114" s="190"/>
      <c r="E114" s="159"/>
      <c r="F114" s="159"/>
      <c r="G114" s="160"/>
      <c r="H114" s="160"/>
      <c r="I114" s="160"/>
      <c r="J114" s="160"/>
      <c r="K114" s="189"/>
      <c r="L114" s="159"/>
      <c r="M114" s="213"/>
      <c r="N114" s="189"/>
      <c r="O114" s="231"/>
    </row>
    <row r="115" spans="1:15">
      <c r="A115" s="187">
        <v>105</v>
      </c>
      <c r="B115" s="187"/>
      <c r="C115" s="187"/>
      <c r="D115" s="190"/>
      <c r="E115" s="159"/>
      <c r="F115" s="159"/>
      <c r="G115" s="160"/>
      <c r="H115" s="160"/>
      <c r="I115" s="160"/>
      <c r="J115" s="160"/>
      <c r="K115" s="189"/>
      <c r="L115" s="159"/>
      <c r="M115" s="213"/>
      <c r="N115" s="189"/>
      <c r="O115" s="231"/>
    </row>
    <row r="116" spans="1:15">
      <c r="A116" s="187">
        <v>106</v>
      </c>
      <c r="B116" s="187"/>
      <c r="C116" s="187"/>
      <c r="D116" s="190"/>
      <c r="E116" s="159"/>
      <c r="F116" s="159"/>
      <c r="G116" s="160"/>
      <c r="H116" s="160"/>
      <c r="I116" s="160"/>
      <c r="J116" s="160"/>
      <c r="K116" s="189"/>
      <c r="L116" s="159"/>
      <c r="M116" s="213"/>
      <c r="N116" s="189"/>
      <c r="O116" s="231"/>
    </row>
    <row r="117" spans="1:15">
      <c r="A117" s="187">
        <v>107</v>
      </c>
      <c r="B117" s="187"/>
      <c r="C117" s="187"/>
      <c r="D117" s="190"/>
      <c r="E117" s="159"/>
      <c r="F117" s="159"/>
      <c r="G117" s="160"/>
      <c r="H117" s="160"/>
      <c r="I117" s="160"/>
      <c r="J117" s="160"/>
      <c r="K117" s="189"/>
      <c r="L117" s="159"/>
      <c r="M117" s="213"/>
      <c r="N117" s="189"/>
      <c r="O117" s="231"/>
    </row>
    <row r="118" spans="1:15">
      <c r="A118" s="187">
        <v>108</v>
      </c>
      <c r="B118" s="187"/>
      <c r="C118" s="187"/>
      <c r="D118" s="190"/>
      <c r="E118" s="159"/>
      <c r="F118" s="159"/>
      <c r="G118" s="160"/>
      <c r="H118" s="160"/>
      <c r="I118" s="160"/>
      <c r="J118" s="160"/>
      <c r="K118" s="189"/>
      <c r="L118" s="159"/>
      <c r="M118" s="213"/>
      <c r="N118" s="189"/>
      <c r="O118" s="231"/>
    </row>
    <row r="119" spans="1:15">
      <c r="A119" s="187">
        <v>109</v>
      </c>
      <c r="B119" s="187"/>
      <c r="C119" s="187"/>
      <c r="D119" s="190"/>
      <c r="E119" s="159"/>
      <c r="F119" s="159"/>
      <c r="G119" s="160"/>
      <c r="H119" s="160"/>
      <c r="I119" s="160"/>
      <c r="J119" s="160"/>
      <c r="K119" s="189"/>
      <c r="L119" s="159"/>
      <c r="M119" s="213"/>
      <c r="N119" s="189"/>
      <c r="O119" s="231"/>
    </row>
    <row r="120" spans="1:15">
      <c r="A120" s="187">
        <v>110</v>
      </c>
      <c r="B120" s="187"/>
      <c r="C120" s="187"/>
      <c r="D120" s="190"/>
      <c r="E120" s="159"/>
      <c r="F120" s="159"/>
      <c r="G120" s="160"/>
      <c r="H120" s="160"/>
      <c r="I120" s="160"/>
      <c r="J120" s="160"/>
      <c r="K120" s="189"/>
      <c r="L120" s="159"/>
      <c r="M120" s="213"/>
      <c r="N120" s="189"/>
      <c r="O120" s="231"/>
    </row>
    <row r="121" spans="1:15">
      <c r="A121" s="187">
        <v>111</v>
      </c>
      <c r="B121" s="187"/>
      <c r="C121" s="187"/>
      <c r="D121" s="190"/>
      <c r="E121" s="159"/>
      <c r="F121" s="159"/>
      <c r="G121" s="160"/>
      <c r="H121" s="160"/>
      <c r="I121" s="160"/>
      <c r="J121" s="160"/>
      <c r="K121" s="189"/>
      <c r="L121" s="159"/>
      <c r="M121" s="213"/>
      <c r="N121" s="189"/>
      <c r="O121" s="231"/>
    </row>
    <row r="122" spans="1:15">
      <c r="A122" s="187">
        <v>112</v>
      </c>
      <c r="B122" s="187"/>
      <c r="C122" s="187"/>
      <c r="D122" s="190"/>
      <c r="E122" s="159"/>
      <c r="F122" s="159"/>
      <c r="G122" s="160"/>
      <c r="H122" s="160"/>
      <c r="I122" s="160"/>
      <c r="J122" s="160"/>
      <c r="K122" s="189"/>
      <c r="L122" s="159"/>
      <c r="M122" s="213"/>
      <c r="N122" s="189"/>
      <c r="O122" s="231"/>
    </row>
    <row r="123" spans="1:15">
      <c r="A123" s="187">
        <v>113</v>
      </c>
      <c r="B123" s="187"/>
      <c r="C123" s="187"/>
      <c r="D123" s="190"/>
      <c r="E123" s="159"/>
      <c r="F123" s="159"/>
      <c r="G123" s="160"/>
      <c r="H123" s="160"/>
      <c r="I123" s="160"/>
      <c r="J123" s="160"/>
      <c r="K123" s="189"/>
      <c r="L123" s="159"/>
      <c r="M123" s="213"/>
      <c r="N123" s="189"/>
      <c r="O123" s="231"/>
    </row>
    <row r="124" spans="1:15">
      <c r="A124" s="187">
        <v>114</v>
      </c>
      <c r="B124" s="187"/>
      <c r="C124" s="187"/>
      <c r="D124" s="190"/>
      <c r="E124" s="159"/>
      <c r="F124" s="159"/>
      <c r="G124" s="160"/>
      <c r="H124" s="160"/>
      <c r="I124" s="160"/>
      <c r="J124" s="160"/>
      <c r="K124" s="189"/>
      <c r="L124" s="159"/>
      <c r="M124" s="213"/>
      <c r="N124" s="189"/>
      <c r="O124" s="231"/>
    </row>
    <row r="125" spans="1:15">
      <c r="A125" s="187">
        <v>115</v>
      </c>
      <c r="B125" s="187"/>
      <c r="C125" s="187"/>
      <c r="D125" s="190"/>
      <c r="E125" s="159"/>
      <c r="F125" s="159"/>
      <c r="G125" s="160"/>
      <c r="H125" s="160"/>
      <c r="I125" s="160"/>
      <c r="J125" s="160"/>
      <c r="K125" s="189"/>
      <c r="L125" s="159"/>
      <c r="M125" s="213"/>
      <c r="N125" s="189"/>
      <c r="O125" s="231"/>
    </row>
    <row r="126" spans="1:15">
      <c r="A126" s="187">
        <v>116</v>
      </c>
      <c r="B126" s="187"/>
      <c r="C126" s="187"/>
      <c r="D126" s="190"/>
      <c r="E126" s="159"/>
      <c r="F126" s="159"/>
      <c r="G126" s="160"/>
      <c r="H126" s="160"/>
      <c r="I126" s="160"/>
      <c r="J126" s="160"/>
      <c r="K126" s="189"/>
      <c r="L126" s="159"/>
      <c r="M126" s="213"/>
      <c r="N126" s="189"/>
      <c r="O126" s="231"/>
    </row>
    <row r="127" spans="1:15">
      <c r="A127" s="187">
        <v>117</v>
      </c>
      <c r="B127" s="187"/>
      <c r="C127" s="187"/>
      <c r="D127" s="190"/>
      <c r="E127" s="191"/>
      <c r="F127" s="191"/>
      <c r="G127" s="192"/>
      <c r="H127" s="192"/>
      <c r="I127" s="192"/>
      <c r="J127" s="192"/>
      <c r="K127" s="190"/>
      <c r="L127" s="159"/>
      <c r="M127" s="213"/>
      <c r="N127" s="189"/>
      <c r="O127" s="231"/>
    </row>
    <row r="128" spans="1:15">
      <c r="A128" s="187">
        <v>118</v>
      </c>
      <c r="B128" s="187"/>
      <c r="C128" s="187"/>
      <c r="D128" s="190"/>
      <c r="E128" s="191"/>
      <c r="F128" s="191"/>
      <c r="G128" s="160"/>
      <c r="H128" s="160"/>
      <c r="I128" s="192"/>
      <c r="J128" s="160"/>
      <c r="K128" s="189"/>
      <c r="L128" s="159"/>
      <c r="M128" s="213"/>
      <c r="N128" s="189"/>
      <c r="O128" s="231"/>
    </row>
    <row r="129" spans="1:15">
      <c r="A129" s="187">
        <v>119</v>
      </c>
      <c r="B129" s="187"/>
      <c r="C129" s="187"/>
      <c r="D129" s="190"/>
      <c r="E129" s="159"/>
      <c r="F129" s="159"/>
      <c r="G129" s="160"/>
      <c r="H129" s="160"/>
      <c r="I129" s="160"/>
      <c r="J129" s="160"/>
      <c r="K129" s="189"/>
      <c r="L129" s="159"/>
      <c r="M129" s="213"/>
      <c r="N129" s="189"/>
      <c r="O129" s="231"/>
    </row>
    <row r="130" spans="1:15">
      <c r="A130" s="187">
        <v>120</v>
      </c>
      <c r="B130" s="187"/>
      <c r="C130" s="187"/>
      <c r="D130" s="190"/>
      <c r="E130" s="159"/>
      <c r="F130" s="159"/>
      <c r="G130" s="160"/>
      <c r="H130" s="160"/>
      <c r="I130" s="160"/>
      <c r="J130" s="160"/>
      <c r="K130" s="189"/>
      <c r="L130" s="159"/>
      <c r="M130" s="213"/>
      <c r="N130" s="189"/>
      <c r="O130" s="231"/>
    </row>
    <row r="131" spans="1:15">
      <c r="A131" s="187">
        <v>121</v>
      </c>
      <c r="B131" s="187"/>
      <c r="C131" s="187"/>
      <c r="D131" s="190"/>
      <c r="E131" s="159"/>
      <c r="F131" s="159"/>
      <c r="G131" s="160"/>
      <c r="H131" s="160"/>
      <c r="I131" s="160"/>
      <c r="J131" s="160"/>
      <c r="K131" s="189"/>
      <c r="L131" s="159"/>
      <c r="M131" s="213"/>
      <c r="N131" s="189"/>
      <c r="O131" s="231"/>
    </row>
    <row r="132" spans="1:15">
      <c r="A132" s="187">
        <v>122</v>
      </c>
      <c r="B132" s="187"/>
      <c r="C132" s="187"/>
      <c r="D132" s="190"/>
      <c r="E132" s="159"/>
      <c r="F132" s="159"/>
      <c r="G132" s="160"/>
      <c r="H132" s="160"/>
      <c r="I132" s="160"/>
      <c r="J132" s="160"/>
      <c r="K132" s="189"/>
      <c r="L132" s="159"/>
      <c r="M132" s="213"/>
      <c r="N132" s="189"/>
      <c r="O132" s="231"/>
    </row>
    <row r="133" spans="1:15">
      <c r="A133" s="187">
        <v>123</v>
      </c>
      <c r="B133" s="187"/>
      <c r="C133" s="187"/>
      <c r="D133" s="190"/>
      <c r="E133" s="159"/>
      <c r="F133" s="159"/>
      <c r="G133" s="160"/>
      <c r="H133" s="160"/>
      <c r="I133" s="160"/>
      <c r="J133" s="160"/>
      <c r="K133" s="189"/>
      <c r="L133" s="159"/>
      <c r="M133" s="213"/>
      <c r="N133" s="189"/>
      <c r="O133" s="231"/>
    </row>
    <row r="134" spans="1:15">
      <c r="A134" s="187">
        <v>124</v>
      </c>
      <c r="B134" s="187"/>
      <c r="C134" s="187"/>
      <c r="D134" s="190"/>
      <c r="E134" s="159"/>
      <c r="F134" s="159"/>
      <c r="G134" s="160"/>
      <c r="H134" s="160"/>
      <c r="I134" s="160"/>
      <c r="J134" s="160"/>
      <c r="K134" s="189"/>
      <c r="L134" s="159"/>
      <c r="M134" s="213"/>
      <c r="N134" s="189"/>
      <c r="O134" s="231"/>
    </row>
    <row r="135" spans="1:15">
      <c r="A135" s="187">
        <v>125</v>
      </c>
      <c r="B135" s="187"/>
      <c r="C135" s="187"/>
      <c r="D135" s="190"/>
      <c r="E135" s="159"/>
      <c r="F135" s="159"/>
      <c r="G135" s="160"/>
      <c r="H135" s="160"/>
      <c r="I135" s="160"/>
      <c r="J135" s="160"/>
      <c r="K135" s="189"/>
      <c r="L135" s="159"/>
      <c r="M135" s="213"/>
      <c r="N135" s="189"/>
      <c r="O135" s="231"/>
    </row>
    <row r="136" spans="1:15">
      <c r="A136" s="187">
        <v>126</v>
      </c>
      <c r="B136" s="187"/>
      <c r="C136" s="187"/>
      <c r="D136" s="190"/>
      <c r="E136" s="159"/>
      <c r="F136" s="159"/>
      <c r="G136" s="160"/>
      <c r="H136" s="160"/>
      <c r="I136" s="160"/>
      <c r="J136" s="160"/>
      <c r="K136" s="189"/>
      <c r="L136" s="159"/>
      <c r="M136" s="213"/>
      <c r="N136" s="189"/>
      <c r="O136" s="231"/>
    </row>
    <row r="137" spans="1:15">
      <c r="A137" s="187">
        <v>127</v>
      </c>
      <c r="B137" s="214"/>
      <c r="C137" s="187"/>
      <c r="D137" s="190"/>
      <c r="E137" s="159"/>
      <c r="F137" s="159"/>
      <c r="G137" s="160"/>
      <c r="H137" s="160"/>
      <c r="I137" s="160"/>
      <c r="J137" s="160"/>
      <c r="K137" s="189"/>
      <c r="L137" s="159"/>
      <c r="M137" s="213"/>
      <c r="N137" s="189"/>
      <c r="O137" s="231"/>
    </row>
    <row r="138" spans="1:15">
      <c r="A138" s="187">
        <v>128</v>
      </c>
      <c r="B138" s="187"/>
      <c r="C138" s="187"/>
      <c r="D138" s="190"/>
      <c r="E138" s="159"/>
      <c r="F138" s="159"/>
      <c r="G138" s="160"/>
      <c r="H138" s="160"/>
      <c r="I138" s="160"/>
      <c r="J138" s="160"/>
      <c r="K138" s="189"/>
      <c r="L138" s="159"/>
      <c r="M138" s="213"/>
      <c r="N138" s="189"/>
      <c r="O138" s="231"/>
    </row>
    <row r="139" spans="1:15">
      <c r="A139" s="187">
        <v>129</v>
      </c>
      <c r="B139" s="187"/>
      <c r="C139" s="187"/>
      <c r="D139" s="190"/>
      <c r="E139" s="159"/>
      <c r="F139" s="159"/>
      <c r="G139" s="160"/>
      <c r="H139" s="160"/>
      <c r="I139" s="160"/>
      <c r="J139" s="160"/>
      <c r="K139" s="189"/>
      <c r="L139" s="159"/>
      <c r="M139" s="213"/>
      <c r="N139" s="189"/>
      <c r="O139" s="231"/>
    </row>
    <row r="140" spans="1:15">
      <c r="A140" s="187">
        <v>130</v>
      </c>
      <c r="B140" s="187"/>
      <c r="C140" s="187"/>
      <c r="D140" s="190"/>
      <c r="E140" s="159"/>
      <c r="F140" s="159"/>
      <c r="G140" s="160"/>
      <c r="H140" s="160"/>
      <c r="I140" s="160"/>
      <c r="J140" s="160"/>
      <c r="K140" s="189"/>
      <c r="L140" s="159"/>
      <c r="M140" s="213"/>
      <c r="N140" s="189"/>
      <c r="O140" s="231"/>
    </row>
    <row r="141" spans="1:15">
      <c r="A141" s="187">
        <v>131</v>
      </c>
      <c r="B141" s="187"/>
      <c r="C141" s="187"/>
      <c r="D141" s="190"/>
      <c r="E141" s="159"/>
      <c r="F141" s="159"/>
      <c r="G141" s="160"/>
      <c r="H141" s="160"/>
      <c r="I141" s="160"/>
      <c r="J141" s="160"/>
      <c r="K141" s="189"/>
      <c r="L141" s="159"/>
      <c r="M141" s="213"/>
      <c r="N141" s="189"/>
      <c r="O141" s="231"/>
    </row>
    <row r="142" spans="1:15">
      <c r="A142" s="187">
        <v>132</v>
      </c>
      <c r="B142" s="187"/>
      <c r="C142" s="187"/>
      <c r="D142" s="190"/>
      <c r="E142" s="159"/>
      <c r="F142" s="159"/>
      <c r="G142" s="160"/>
      <c r="H142" s="160"/>
      <c r="I142" s="160"/>
      <c r="J142" s="160"/>
      <c r="K142" s="189"/>
      <c r="L142" s="159"/>
      <c r="M142" s="213"/>
      <c r="N142" s="189"/>
      <c r="O142" s="231"/>
    </row>
    <row r="143" spans="1:15">
      <c r="A143" s="187">
        <v>133</v>
      </c>
      <c r="B143" s="187"/>
      <c r="C143" s="187"/>
      <c r="D143" s="190"/>
      <c r="E143" s="159"/>
      <c r="F143" s="159"/>
      <c r="G143" s="160"/>
      <c r="H143" s="160"/>
      <c r="I143" s="160"/>
      <c r="J143" s="160"/>
      <c r="K143" s="189"/>
      <c r="L143" s="159"/>
      <c r="M143" s="213"/>
      <c r="N143" s="189"/>
      <c r="O143" s="231"/>
    </row>
    <row r="144" spans="1:15">
      <c r="A144" s="187"/>
      <c r="B144" s="187"/>
      <c r="C144" s="187"/>
      <c r="D144" s="190"/>
      <c r="E144" s="159"/>
      <c r="F144" s="159"/>
      <c r="G144" s="160"/>
      <c r="H144" s="160"/>
      <c r="I144" s="160"/>
      <c r="J144" s="160"/>
      <c r="K144" s="189"/>
      <c r="L144" s="159"/>
      <c r="M144" s="213"/>
      <c r="N144" s="189"/>
      <c r="O144" s="231"/>
    </row>
    <row r="145" spans="1:15">
      <c r="A145" s="187"/>
      <c r="B145" s="187"/>
      <c r="C145" s="187"/>
      <c r="D145" s="190"/>
      <c r="E145" s="159"/>
      <c r="F145" s="159"/>
      <c r="G145" s="160"/>
      <c r="H145" s="160"/>
      <c r="I145" s="160"/>
      <c r="J145" s="160"/>
      <c r="K145" s="189"/>
      <c r="L145" s="159"/>
      <c r="M145" s="213"/>
      <c r="N145" s="189"/>
      <c r="O145" s="231"/>
    </row>
    <row r="146" spans="1:15">
      <c r="A146" s="187"/>
      <c r="B146" s="187"/>
      <c r="C146" s="187"/>
      <c r="D146" s="190"/>
      <c r="E146" s="159"/>
      <c r="F146" s="159"/>
      <c r="G146" s="160"/>
      <c r="H146" s="160"/>
      <c r="I146" s="160"/>
      <c r="J146" s="160"/>
      <c r="K146" s="189"/>
      <c r="L146" s="159"/>
      <c r="M146" s="213"/>
      <c r="N146" s="189"/>
      <c r="O146" s="231"/>
    </row>
    <row r="147" spans="1:15">
      <c r="A147" s="187"/>
      <c r="B147" s="187"/>
      <c r="C147" s="187"/>
      <c r="D147" s="190"/>
      <c r="E147" s="159"/>
      <c r="F147" s="159"/>
      <c r="G147" s="160"/>
      <c r="H147" s="160"/>
      <c r="I147" s="160"/>
      <c r="J147" s="160"/>
      <c r="K147" s="189"/>
      <c r="L147" s="159"/>
      <c r="M147" s="213"/>
      <c r="N147" s="189"/>
      <c r="O147" s="231"/>
    </row>
    <row r="148" spans="1:15">
      <c r="A148" s="187"/>
      <c r="B148" s="187"/>
      <c r="C148" s="187"/>
      <c r="D148" s="190"/>
      <c r="E148" s="159"/>
      <c r="F148" s="159"/>
      <c r="G148" s="160"/>
      <c r="H148" s="160"/>
      <c r="I148" s="160"/>
      <c r="J148" s="160"/>
      <c r="K148" s="189"/>
      <c r="L148" s="159"/>
      <c r="M148" s="213"/>
      <c r="N148" s="189"/>
      <c r="O148" s="231"/>
    </row>
    <row r="149" spans="1:15">
      <c r="A149" s="163"/>
      <c r="B149" s="187"/>
      <c r="C149" s="187"/>
      <c r="D149" s="190"/>
      <c r="E149" s="159"/>
      <c r="F149" s="159"/>
      <c r="G149" s="160"/>
      <c r="H149" s="160"/>
      <c r="I149" s="160"/>
      <c r="J149" s="163"/>
      <c r="K149" s="164"/>
      <c r="L149" s="159"/>
      <c r="M149" s="163"/>
      <c r="N149" s="163"/>
      <c r="O149" s="163"/>
    </row>
    <row r="150" spans="1:15">
      <c r="A150" s="163"/>
      <c r="B150" s="187"/>
      <c r="C150" s="187"/>
      <c r="D150" s="190"/>
      <c r="E150" s="165"/>
      <c r="F150" s="165"/>
      <c r="G150" s="160"/>
      <c r="H150" s="163"/>
      <c r="I150" s="160"/>
      <c r="J150" s="163"/>
      <c r="K150" s="164"/>
      <c r="L150" s="159"/>
      <c r="M150" s="163"/>
      <c r="N150" s="163"/>
      <c r="O150" s="163"/>
    </row>
    <row r="151" spans="1:15">
      <c r="A151" s="163"/>
      <c r="B151" s="187"/>
      <c r="C151" s="187"/>
      <c r="D151" s="190"/>
      <c r="E151" s="165"/>
      <c r="F151" s="165"/>
      <c r="G151" s="163"/>
      <c r="H151" s="163"/>
      <c r="I151" s="163"/>
      <c r="J151" s="163"/>
      <c r="K151" s="164"/>
      <c r="L151" s="165"/>
      <c r="M151" s="163"/>
      <c r="N151" s="163"/>
      <c r="O151" s="163"/>
    </row>
    <row r="152" spans="1:15">
      <c r="A152" s="163"/>
      <c r="B152" s="187"/>
      <c r="C152" s="187"/>
      <c r="D152" s="190"/>
      <c r="E152" s="165"/>
      <c r="F152" s="165"/>
      <c r="G152" s="163"/>
      <c r="H152" s="163"/>
      <c r="I152" s="163"/>
      <c r="J152" s="163"/>
      <c r="K152" s="164"/>
      <c r="L152" s="165"/>
      <c r="M152" s="163"/>
      <c r="N152" s="163"/>
      <c r="O152" s="163"/>
    </row>
    <row r="153" spans="1:15">
      <c r="A153" s="163"/>
      <c r="B153" s="187"/>
      <c r="C153" s="187"/>
      <c r="D153" s="190"/>
      <c r="E153" s="165"/>
      <c r="F153" s="165"/>
      <c r="G153" s="163"/>
      <c r="H153" s="163"/>
      <c r="I153" s="163"/>
      <c r="J153" s="163"/>
      <c r="K153" s="164"/>
      <c r="L153" s="165"/>
      <c r="M153" s="163"/>
      <c r="N153" s="163"/>
      <c r="O153" s="163"/>
    </row>
    <row r="154" spans="1:15">
      <c r="A154" s="163"/>
      <c r="B154" s="187"/>
      <c r="C154" s="187"/>
      <c r="D154" s="190"/>
      <c r="E154" s="165"/>
      <c r="F154" s="165"/>
      <c r="G154" s="163"/>
      <c r="H154" s="163"/>
      <c r="I154" s="163"/>
      <c r="J154" s="163"/>
      <c r="K154" s="164"/>
      <c r="L154" s="165"/>
      <c r="M154" s="163"/>
      <c r="N154" s="163"/>
      <c r="O154" s="163"/>
    </row>
    <row r="155" spans="1:15">
      <c r="A155" s="163"/>
      <c r="B155" s="187"/>
      <c r="C155" s="187"/>
      <c r="D155" s="190"/>
      <c r="E155" s="165"/>
      <c r="F155" s="165"/>
      <c r="G155" s="163"/>
      <c r="H155" s="163"/>
      <c r="I155" s="163"/>
      <c r="J155" s="163"/>
      <c r="K155" s="164"/>
      <c r="L155" s="165"/>
      <c r="M155" s="163"/>
      <c r="N155" s="163"/>
      <c r="O155" s="163"/>
    </row>
    <row r="156" spans="1:15">
      <c r="A156" s="163"/>
      <c r="B156" s="187"/>
      <c r="C156" s="187"/>
      <c r="D156" s="190"/>
      <c r="E156" s="165"/>
      <c r="F156" s="165"/>
      <c r="G156" s="163"/>
      <c r="H156" s="163"/>
      <c r="I156" s="163"/>
      <c r="J156" s="163"/>
      <c r="K156" s="164"/>
      <c r="L156" s="165"/>
      <c r="M156" s="163"/>
      <c r="N156" s="163"/>
      <c r="O156" s="163"/>
    </row>
    <row r="157" spans="1:15">
      <c r="A157" s="163"/>
      <c r="B157" s="187"/>
      <c r="C157" s="187"/>
      <c r="D157" s="190"/>
      <c r="E157" s="165"/>
      <c r="F157" s="165"/>
      <c r="G157" s="163"/>
      <c r="H157" s="163"/>
      <c r="I157" s="163"/>
      <c r="J157" s="163"/>
      <c r="K157" s="164"/>
      <c r="L157" s="165"/>
      <c r="M157" s="163"/>
      <c r="N157" s="163"/>
      <c r="O157" s="163"/>
    </row>
    <row r="158" spans="1:15">
      <c r="A158" s="163"/>
      <c r="B158" s="187"/>
      <c r="C158" s="187"/>
      <c r="D158" s="190"/>
      <c r="E158" s="165"/>
      <c r="F158" s="165"/>
      <c r="G158" s="163"/>
      <c r="H158" s="163"/>
      <c r="I158" s="163"/>
      <c r="J158" s="163"/>
      <c r="K158" s="164"/>
      <c r="L158" s="165"/>
      <c r="M158" s="163"/>
      <c r="N158" s="163"/>
      <c r="O158" s="163"/>
    </row>
    <row r="159" spans="1:15">
      <c r="A159" s="163"/>
      <c r="B159" s="187"/>
      <c r="C159" s="187"/>
      <c r="D159" s="190"/>
      <c r="E159" s="165"/>
      <c r="F159" s="165"/>
      <c r="G159" s="163"/>
      <c r="H159" s="163"/>
      <c r="I159" s="163"/>
      <c r="J159" s="163"/>
      <c r="K159" s="164"/>
      <c r="L159" s="165"/>
      <c r="M159" s="163"/>
      <c r="N159" s="163"/>
      <c r="O159" s="163"/>
    </row>
    <row r="160" spans="1:15">
      <c r="A160" s="163"/>
      <c r="B160" s="187"/>
      <c r="C160" s="187"/>
      <c r="D160" s="190"/>
      <c r="E160" s="165"/>
      <c r="F160" s="165"/>
      <c r="G160" s="163"/>
      <c r="H160" s="163"/>
      <c r="I160" s="163"/>
      <c r="J160" s="163"/>
      <c r="K160" s="164"/>
      <c r="L160" s="165"/>
      <c r="M160" s="163"/>
      <c r="N160" s="163"/>
      <c r="O160" s="163"/>
    </row>
    <row r="161" spans="1:15">
      <c r="A161" s="163"/>
      <c r="B161" s="187"/>
      <c r="C161" s="187"/>
      <c r="D161" s="190"/>
      <c r="E161" s="165"/>
      <c r="F161" s="165"/>
      <c r="G161" s="163"/>
      <c r="H161" s="163"/>
      <c r="I161" s="163"/>
      <c r="J161" s="163"/>
      <c r="K161" s="164"/>
      <c r="L161" s="165"/>
      <c r="M161" s="163"/>
      <c r="N161" s="163"/>
      <c r="O161" s="163"/>
    </row>
    <row r="162" spans="1:15">
      <c r="A162" s="163"/>
      <c r="B162" s="187"/>
      <c r="C162" s="187"/>
      <c r="D162" s="190"/>
      <c r="E162" s="165"/>
      <c r="F162" s="165"/>
      <c r="G162" s="163"/>
      <c r="H162" s="163"/>
      <c r="I162" s="163"/>
      <c r="J162" s="163"/>
      <c r="K162" s="164"/>
      <c r="L162" s="165"/>
      <c r="M162" s="163"/>
      <c r="N162" s="163"/>
      <c r="O162" s="163"/>
    </row>
    <row r="163" spans="1:15">
      <c r="A163" s="163"/>
      <c r="B163" s="187"/>
      <c r="C163" s="187"/>
      <c r="D163" s="190"/>
      <c r="E163" s="165"/>
      <c r="F163" s="165"/>
      <c r="G163" s="163"/>
      <c r="H163" s="163"/>
      <c r="I163" s="163"/>
      <c r="J163" s="163"/>
      <c r="K163" s="164"/>
      <c r="L163" s="165"/>
      <c r="M163" s="163"/>
      <c r="N163" s="163"/>
      <c r="O163" s="163"/>
    </row>
    <row r="164" spans="1:15">
      <c r="A164" s="163"/>
      <c r="B164" s="187"/>
      <c r="C164" s="187"/>
      <c r="D164" s="190"/>
      <c r="E164" s="165"/>
      <c r="F164" s="165"/>
      <c r="G164" s="163"/>
      <c r="H164" s="163"/>
      <c r="I164" s="163"/>
      <c r="J164" s="163"/>
      <c r="K164" s="164"/>
      <c r="L164" s="165"/>
      <c r="M164" s="163"/>
      <c r="N164" s="163"/>
      <c r="O164" s="163"/>
    </row>
    <row r="165" spans="1:15">
      <c r="A165" s="163"/>
      <c r="B165" s="187"/>
      <c r="C165" s="187"/>
      <c r="D165" s="190"/>
      <c r="E165" s="165"/>
      <c r="F165" s="165"/>
      <c r="G165" s="163"/>
      <c r="H165" s="163"/>
      <c r="I165" s="163"/>
      <c r="J165" s="163"/>
      <c r="K165" s="164"/>
      <c r="L165" s="165"/>
      <c r="M165" s="163"/>
      <c r="N165" s="163"/>
      <c r="O165" s="163"/>
    </row>
    <row r="166" spans="1:15">
      <c r="A166" s="163"/>
      <c r="B166" s="187"/>
      <c r="C166" s="187"/>
      <c r="D166" s="190"/>
      <c r="E166" s="165"/>
      <c r="F166" s="165"/>
      <c r="G166" s="163"/>
      <c r="H166" s="163"/>
      <c r="I166" s="163"/>
      <c r="J166" s="163"/>
      <c r="K166" s="164"/>
      <c r="L166" s="165"/>
      <c r="M166" s="163"/>
      <c r="N166" s="163"/>
      <c r="O166" s="163"/>
    </row>
    <row r="167" spans="1:15">
      <c r="A167" s="163"/>
      <c r="B167" s="187"/>
      <c r="C167" s="187"/>
      <c r="D167" s="190"/>
      <c r="E167" s="165"/>
      <c r="F167" s="165"/>
      <c r="G167" s="163"/>
      <c r="H167" s="163"/>
      <c r="I167" s="163"/>
      <c r="J167" s="163"/>
      <c r="K167" s="164"/>
      <c r="L167" s="165"/>
      <c r="M167" s="163"/>
      <c r="N167" s="163"/>
      <c r="O167" s="163"/>
    </row>
    <row r="168" spans="1:15">
      <c r="A168" s="163"/>
      <c r="B168" s="187"/>
      <c r="C168" s="187"/>
      <c r="D168" s="190"/>
      <c r="E168" s="165"/>
      <c r="F168" s="165"/>
      <c r="G168" s="163"/>
      <c r="H168" s="163"/>
      <c r="I168" s="163"/>
      <c r="J168" s="163"/>
      <c r="K168" s="164"/>
      <c r="L168" s="165"/>
      <c r="M168" s="163"/>
      <c r="N168" s="163"/>
      <c r="O168" s="163"/>
    </row>
    <row r="169" spans="1:15">
      <c r="A169" s="163"/>
      <c r="B169" s="187"/>
      <c r="C169" s="187"/>
      <c r="D169" s="190"/>
      <c r="E169" s="165"/>
      <c r="F169" s="165"/>
      <c r="G169" s="163"/>
      <c r="H169" s="163"/>
      <c r="I169" s="163"/>
      <c r="J169" s="163"/>
      <c r="K169" s="164"/>
      <c r="L169" s="165"/>
      <c r="M169" s="163"/>
      <c r="N169" s="163"/>
      <c r="O169" s="163"/>
    </row>
    <row r="170" spans="1:15">
      <c r="A170" s="163"/>
      <c r="B170" s="187"/>
      <c r="C170" s="187"/>
      <c r="D170" s="190"/>
      <c r="E170" s="165"/>
      <c r="F170" s="165"/>
      <c r="G170" s="163"/>
      <c r="H170" s="163"/>
      <c r="I170" s="163"/>
      <c r="J170" s="163"/>
      <c r="K170" s="164"/>
      <c r="L170" s="165"/>
      <c r="M170" s="163"/>
      <c r="N170" s="163"/>
      <c r="O170" s="163"/>
    </row>
    <row r="171" spans="1:15">
      <c r="A171" s="163"/>
      <c r="B171" s="187"/>
      <c r="C171" s="187"/>
      <c r="D171" s="190"/>
      <c r="E171" s="165"/>
      <c r="F171" s="165"/>
      <c r="G171" s="163"/>
      <c r="H171" s="163"/>
      <c r="I171" s="163"/>
      <c r="J171" s="163"/>
      <c r="K171" s="164"/>
      <c r="L171" s="165"/>
      <c r="M171" s="163"/>
      <c r="N171" s="163"/>
      <c r="O171" s="163"/>
    </row>
    <row r="172" spans="1:15">
      <c r="A172" s="163"/>
      <c r="B172" s="187"/>
      <c r="C172" s="187"/>
      <c r="D172" s="190"/>
      <c r="E172" s="165"/>
      <c r="F172" s="165"/>
      <c r="G172" s="163"/>
      <c r="H172" s="163"/>
      <c r="I172" s="163"/>
      <c r="J172" s="163"/>
      <c r="K172" s="164"/>
      <c r="L172" s="165"/>
      <c r="M172" s="163"/>
      <c r="N172" s="163"/>
      <c r="O172" s="163"/>
    </row>
    <row r="173" spans="1:15">
      <c r="A173" s="163"/>
      <c r="B173" s="187"/>
      <c r="C173" s="187"/>
      <c r="D173" s="190"/>
      <c r="E173" s="165"/>
      <c r="F173" s="165"/>
      <c r="G173" s="163"/>
      <c r="H173" s="163"/>
      <c r="I173" s="163"/>
      <c r="J173" s="163"/>
      <c r="K173" s="164"/>
      <c r="L173" s="165"/>
      <c r="M173" s="163"/>
      <c r="N173" s="163"/>
      <c r="O173" s="163"/>
    </row>
    <row r="174" spans="1:15">
      <c r="A174" s="163"/>
      <c r="B174" s="187"/>
      <c r="C174" s="187"/>
      <c r="D174" s="190"/>
      <c r="E174" s="165"/>
      <c r="F174" s="165"/>
      <c r="G174" s="163"/>
      <c r="H174" s="163"/>
      <c r="I174" s="163"/>
      <c r="J174" s="163"/>
      <c r="K174" s="164"/>
      <c r="L174" s="165"/>
      <c r="M174" s="163"/>
      <c r="N174" s="163"/>
      <c r="O174" s="163"/>
    </row>
    <row r="175" spans="1:15">
      <c r="A175" s="163"/>
      <c r="B175" s="187"/>
      <c r="C175" s="187"/>
      <c r="D175" s="190"/>
      <c r="E175" s="165"/>
      <c r="F175" s="165"/>
      <c r="G175" s="163"/>
      <c r="H175" s="163"/>
      <c r="I175" s="163"/>
      <c r="J175" s="163"/>
      <c r="K175" s="164"/>
      <c r="L175" s="165"/>
      <c r="M175" s="163"/>
      <c r="N175" s="163"/>
      <c r="O175" s="163"/>
    </row>
    <row r="176" spans="1:15">
      <c r="A176" s="163"/>
      <c r="B176" s="187"/>
      <c r="C176" s="187"/>
      <c r="D176" s="190"/>
      <c r="E176" s="165"/>
      <c r="F176" s="165"/>
      <c r="G176" s="163"/>
      <c r="H176" s="163"/>
      <c r="I176" s="163"/>
      <c r="J176" s="163"/>
      <c r="K176" s="164"/>
      <c r="L176" s="165"/>
      <c r="M176" s="163"/>
      <c r="N176" s="163"/>
      <c r="O176" s="163"/>
    </row>
    <row r="177" spans="1:15">
      <c r="A177" s="163"/>
      <c r="B177" s="187"/>
      <c r="C177" s="187"/>
      <c r="D177" s="190"/>
      <c r="E177" s="165"/>
      <c r="F177" s="165"/>
      <c r="G177" s="163"/>
      <c r="H177" s="163"/>
      <c r="I177" s="163"/>
      <c r="J177" s="163"/>
      <c r="K177" s="164"/>
      <c r="L177" s="165"/>
      <c r="M177" s="163"/>
      <c r="N177" s="163"/>
      <c r="O177" s="163"/>
    </row>
    <row r="178" spans="1:15">
      <c r="A178" s="163"/>
      <c r="B178" s="187"/>
      <c r="C178" s="187"/>
      <c r="D178" s="190"/>
      <c r="E178" s="165"/>
      <c r="F178" s="165"/>
      <c r="G178" s="163"/>
      <c r="H178" s="163"/>
      <c r="I178" s="163"/>
      <c r="J178" s="163"/>
      <c r="K178" s="164"/>
      <c r="L178" s="165"/>
      <c r="M178" s="163"/>
      <c r="N178" s="163"/>
      <c r="O178" s="163"/>
    </row>
    <row r="179" spans="1:15">
      <c r="A179" s="163"/>
      <c r="B179" s="187"/>
      <c r="C179" s="187"/>
      <c r="D179" s="190"/>
      <c r="E179" s="165"/>
      <c r="F179" s="165"/>
      <c r="G179" s="163"/>
      <c r="H179" s="163"/>
      <c r="I179" s="163"/>
      <c r="J179" s="163"/>
      <c r="K179" s="164"/>
      <c r="L179" s="165"/>
      <c r="M179" s="163"/>
      <c r="N179" s="163"/>
      <c r="O179" s="163"/>
    </row>
    <row r="180" spans="1:15">
      <c r="A180" s="163"/>
      <c r="B180" s="187"/>
      <c r="C180" s="187"/>
      <c r="D180" s="190"/>
      <c r="E180" s="165"/>
      <c r="F180" s="165"/>
      <c r="G180" s="163"/>
      <c r="H180" s="163"/>
      <c r="I180" s="163"/>
      <c r="J180" s="163"/>
      <c r="K180" s="164"/>
      <c r="L180" s="165"/>
      <c r="M180" s="163"/>
      <c r="N180" s="163"/>
      <c r="O180" s="163"/>
    </row>
    <row r="181" spans="1:15">
      <c r="A181" s="163"/>
      <c r="B181" s="187"/>
      <c r="C181" s="187"/>
      <c r="D181" s="190"/>
      <c r="E181" s="165"/>
      <c r="F181" s="165"/>
      <c r="G181" s="163"/>
      <c r="H181" s="163"/>
      <c r="I181" s="163"/>
      <c r="J181" s="163"/>
      <c r="K181" s="164"/>
      <c r="L181" s="165"/>
      <c r="M181" s="163"/>
      <c r="N181" s="163"/>
      <c r="O181" s="163"/>
    </row>
    <row r="182" spans="1:15">
      <c r="A182" s="163"/>
      <c r="B182" s="187"/>
      <c r="C182" s="187"/>
      <c r="D182" s="190"/>
      <c r="E182" s="165"/>
      <c r="F182" s="165"/>
      <c r="G182" s="163"/>
      <c r="H182" s="163"/>
      <c r="I182" s="163"/>
      <c r="J182" s="163"/>
      <c r="K182" s="164"/>
      <c r="L182" s="165"/>
      <c r="M182" s="163"/>
      <c r="N182" s="163"/>
      <c r="O182" s="163"/>
    </row>
    <row r="183" spans="1:15">
      <c r="A183" s="163"/>
      <c r="B183" s="187"/>
      <c r="C183" s="187"/>
      <c r="D183" s="190"/>
      <c r="E183" s="164"/>
      <c r="F183" s="164"/>
      <c r="G183" s="163"/>
      <c r="H183" s="163"/>
      <c r="I183" s="163"/>
      <c r="J183" s="163"/>
      <c r="K183" s="164"/>
      <c r="L183" s="164"/>
      <c r="M183" s="163"/>
      <c r="N183" s="163"/>
      <c r="O183" s="163"/>
    </row>
    <row r="184" spans="1:15">
      <c r="A184" s="163"/>
      <c r="B184" s="187"/>
      <c r="C184" s="187"/>
      <c r="D184" s="190"/>
      <c r="E184" s="165"/>
      <c r="F184" s="165"/>
      <c r="G184" s="163"/>
      <c r="H184" s="163"/>
      <c r="I184" s="163"/>
      <c r="J184" s="163"/>
      <c r="K184" s="164"/>
      <c r="L184" s="165"/>
      <c r="M184" s="163"/>
      <c r="N184" s="163"/>
      <c r="O184" s="163"/>
    </row>
    <row r="185" spans="1:15">
      <c r="A185" s="163"/>
      <c r="B185" s="187"/>
      <c r="C185" s="187"/>
      <c r="D185" s="190"/>
      <c r="E185" s="165"/>
      <c r="F185" s="165"/>
      <c r="G185" s="163"/>
      <c r="H185" s="163"/>
      <c r="I185" s="163"/>
      <c r="J185" s="163"/>
      <c r="K185" s="164"/>
      <c r="L185" s="165"/>
      <c r="M185" s="163"/>
      <c r="N185" s="163"/>
      <c r="O185" s="163"/>
    </row>
    <row r="186" spans="1:15">
      <c r="A186" s="163"/>
      <c r="B186" s="187"/>
      <c r="C186" s="187"/>
      <c r="D186" s="190"/>
      <c r="E186" s="165"/>
      <c r="F186" s="165"/>
      <c r="G186" s="163"/>
      <c r="H186" s="163"/>
      <c r="I186" s="163"/>
      <c r="J186" s="163"/>
      <c r="K186" s="164"/>
      <c r="L186" s="165"/>
      <c r="M186" s="163"/>
      <c r="N186" s="163"/>
      <c r="O186" s="163"/>
    </row>
    <row r="187" spans="1:15">
      <c r="A187" s="163"/>
      <c r="B187" s="187"/>
      <c r="C187" s="187"/>
      <c r="D187" s="190"/>
      <c r="E187" s="165"/>
      <c r="F187" s="165"/>
      <c r="G187" s="163"/>
      <c r="H187" s="163"/>
      <c r="I187" s="163"/>
      <c r="J187" s="163"/>
      <c r="K187" s="164"/>
      <c r="L187" s="165"/>
      <c r="M187" s="163"/>
      <c r="N187" s="163"/>
      <c r="O187" s="163"/>
    </row>
    <row r="188" spans="1:15">
      <c r="A188" s="163"/>
      <c r="B188" s="187"/>
      <c r="C188" s="187"/>
      <c r="D188" s="190"/>
      <c r="E188" s="165"/>
      <c r="F188" s="165"/>
      <c r="G188" s="163"/>
      <c r="H188" s="163"/>
      <c r="I188" s="163"/>
      <c r="J188" s="163"/>
      <c r="K188" s="164"/>
      <c r="L188" s="165"/>
      <c r="M188" s="163"/>
      <c r="N188" s="163"/>
      <c r="O188" s="163"/>
    </row>
    <row r="189" spans="1:15">
      <c r="A189" s="163"/>
      <c r="B189" s="187"/>
      <c r="C189" s="187"/>
      <c r="D189" s="190"/>
      <c r="E189" s="165"/>
      <c r="F189" s="165"/>
      <c r="G189" s="163"/>
      <c r="H189" s="163"/>
      <c r="I189" s="163"/>
      <c r="J189" s="163"/>
      <c r="K189" s="164"/>
      <c r="L189" s="165"/>
      <c r="M189" s="163"/>
      <c r="N189" s="163"/>
      <c r="O189" s="163"/>
    </row>
    <row r="190" spans="1:15">
      <c r="A190" s="163"/>
      <c r="B190" s="187"/>
      <c r="C190" s="187"/>
      <c r="D190" s="190"/>
      <c r="E190" s="165"/>
      <c r="F190" s="165"/>
      <c r="G190" s="163"/>
      <c r="H190" s="163"/>
      <c r="I190" s="163"/>
      <c r="J190" s="163"/>
      <c r="K190" s="164"/>
      <c r="L190" s="165"/>
      <c r="M190" s="163"/>
      <c r="N190" s="163"/>
      <c r="O190" s="163"/>
    </row>
    <row r="191" spans="1:15">
      <c r="A191" s="163"/>
      <c r="B191" s="187"/>
      <c r="C191" s="187"/>
      <c r="D191" s="190"/>
      <c r="E191" s="165"/>
      <c r="F191" s="165"/>
      <c r="G191" s="163"/>
      <c r="H191" s="163"/>
      <c r="I191" s="163"/>
      <c r="J191" s="163"/>
      <c r="K191" s="164"/>
      <c r="L191" s="165"/>
      <c r="M191" s="163"/>
      <c r="N191" s="163"/>
      <c r="O191" s="163"/>
    </row>
    <row r="192" spans="1:15">
      <c r="A192" s="163"/>
      <c r="B192" s="187"/>
      <c r="C192" s="187"/>
      <c r="D192" s="190"/>
      <c r="E192" s="165"/>
      <c r="F192" s="165"/>
      <c r="G192" s="163"/>
      <c r="H192" s="163"/>
      <c r="I192" s="163"/>
      <c r="J192" s="163"/>
      <c r="K192" s="164"/>
      <c r="L192" s="165"/>
      <c r="M192" s="163"/>
      <c r="N192" s="163"/>
      <c r="O192" s="163"/>
    </row>
    <row r="193" spans="1:15">
      <c r="A193" s="163"/>
      <c r="B193" s="187"/>
      <c r="C193" s="187"/>
      <c r="D193" s="190"/>
      <c r="E193" s="165"/>
      <c r="F193" s="165"/>
      <c r="G193" s="163"/>
      <c r="H193" s="163"/>
      <c r="I193" s="163"/>
      <c r="J193" s="163"/>
      <c r="K193" s="164"/>
      <c r="L193" s="165"/>
      <c r="M193" s="163"/>
      <c r="N193" s="163"/>
      <c r="O193" s="163"/>
    </row>
    <row r="194" spans="1:15">
      <c r="A194" s="163"/>
      <c r="B194" s="187"/>
      <c r="C194" s="187"/>
      <c r="D194" s="190"/>
      <c r="E194" s="165"/>
      <c r="F194" s="165"/>
      <c r="G194" s="163"/>
      <c r="H194" s="163"/>
      <c r="I194" s="163"/>
      <c r="J194" s="163"/>
      <c r="K194" s="164"/>
      <c r="L194" s="165"/>
      <c r="M194" s="163"/>
      <c r="N194" s="163"/>
      <c r="O194" s="163"/>
    </row>
    <row r="195" spans="1:15">
      <c r="A195" s="163"/>
      <c r="B195" s="187"/>
      <c r="C195" s="187"/>
      <c r="D195" s="190"/>
      <c r="E195" s="165"/>
      <c r="F195" s="165"/>
      <c r="G195" s="163"/>
      <c r="H195" s="163"/>
      <c r="I195" s="163"/>
      <c r="J195" s="163"/>
      <c r="K195" s="164"/>
      <c r="L195" s="165"/>
      <c r="M195" s="163"/>
      <c r="N195" s="163"/>
      <c r="O195" s="163"/>
    </row>
    <row r="196" spans="1:15">
      <c r="A196" s="163"/>
      <c r="B196" s="187"/>
      <c r="C196" s="187"/>
      <c r="D196" s="190"/>
      <c r="E196" s="165"/>
      <c r="F196" s="165"/>
      <c r="G196" s="163"/>
      <c r="H196" s="163"/>
      <c r="I196" s="163"/>
      <c r="J196" s="163"/>
      <c r="K196" s="164"/>
      <c r="L196" s="165"/>
      <c r="M196" s="163"/>
      <c r="N196" s="163"/>
      <c r="O196" s="163"/>
    </row>
    <row r="197" spans="1:15">
      <c r="A197" s="163"/>
      <c r="B197" s="187"/>
      <c r="C197" s="187"/>
      <c r="D197" s="190"/>
      <c r="E197" s="165"/>
      <c r="F197" s="165"/>
      <c r="G197" s="163"/>
      <c r="H197" s="163"/>
      <c r="I197" s="163"/>
      <c r="J197" s="163"/>
      <c r="K197" s="164"/>
      <c r="L197" s="165"/>
      <c r="M197" s="163"/>
      <c r="N197" s="163"/>
      <c r="O197" s="163"/>
    </row>
    <row r="198" spans="1:15">
      <c r="A198" s="163"/>
      <c r="B198" s="187"/>
      <c r="C198" s="187"/>
      <c r="D198" s="190"/>
      <c r="E198" s="165"/>
      <c r="F198" s="165"/>
      <c r="G198" s="163"/>
      <c r="H198" s="163"/>
      <c r="I198" s="163"/>
      <c r="J198" s="163"/>
      <c r="K198" s="164"/>
      <c r="L198" s="165"/>
      <c r="M198" s="163"/>
      <c r="N198" s="163"/>
      <c r="O198" s="163"/>
    </row>
    <row r="199" spans="1:15">
      <c r="A199" s="163"/>
      <c r="B199" s="187"/>
      <c r="C199" s="187"/>
      <c r="D199" s="190"/>
      <c r="E199" s="165"/>
      <c r="F199" s="165"/>
      <c r="G199" s="163"/>
      <c r="H199" s="163"/>
      <c r="I199" s="163"/>
      <c r="J199" s="163"/>
      <c r="K199" s="164"/>
      <c r="L199" s="165"/>
      <c r="M199" s="163"/>
      <c r="N199" s="163"/>
      <c r="O199" s="163"/>
    </row>
    <row r="200" spans="1:15">
      <c r="A200" s="163"/>
      <c r="B200" s="187"/>
      <c r="C200" s="187"/>
      <c r="D200" s="190"/>
      <c r="E200" s="165"/>
      <c r="F200" s="165"/>
      <c r="G200" s="163"/>
      <c r="H200" s="163"/>
      <c r="I200" s="163"/>
      <c r="J200" s="163"/>
      <c r="K200" s="164"/>
      <c r="L200" s="165"/>
      <c r="M200" s="163"/>
      <c r="N200" s="163"/>
      <c r="O200" s="163"/>
    </row>
    <row r="201" spans="1:15">
      <c r="A201" s="163"/>
      <c r="B201" s="187"/>
      <c r="C201" s="187"/>
      <c r="D201" s="190"/>
      <c r="E201" s="165"/>
      <c r="F201" s="165"/>
      <c r="G201" s="163"/>
      <c r="H201" s="163"/>
      <c r="I201" s="163"/>
      <c r="J201" s="163"/>
      <c r="K201" s="164"/>
      <c r="L201" s="165"/>
      <c r="M201" s="163"/>
      <c r="N201" s="163"/>
      <c r="O201" s="163"/>
    </row>
    <row r="202" spans="1:15">
      <c r="A202" s="163"/>
      <c r="B202" s="187"/>
      <c r="C202" s="187"/>
      <c r="D202" s="190"/>
      <c r="E202" s="164"/>
      <c r="F202" s="164"/>
      <c r="G202" s="163"/>
      <c r="H202" s="163"/>
      <c r="I202" s="163"/>
      <c r="J202" s="163"/>
      <c r="K202" s="164"/>
      <c r="L202" s="164"/>
      <c r="M202" s="163"/>
      <c r="N202" s="163"/>
      <c r="O202" s="163"/>
    </row>
    <row r="203" spans="1:15">
      <c r="A203" s="163"/>
      <c r="B203" s="187"/>
      <c r="C203" s="187"/>
      <c r="D203" s="190"/>
      <c r="E203" s="165"/>
      <c r="F203" s="165"/>
      <c r="G203" s="163"/>
      <c r="H203" s="163"/>
      <c r="I203" s="163"/>
      <c r="J203" s="163"/>
      <c r="K203" s="164"/>
      <c r="L203" s="165"/>
      <c r="M203" s="163"/>
      <c r="N203" s="163"/>
      <c r="O203" s="163"/>
    </row>
    <row r="204" spans="1:15">
      <c r="A204" s="163"/>
      <c r="B204" s="187"/>
      <c r="C204" s="187"/>
      <c r="D204" s="190"/>
      <c r="E204" s="165"/>
      <c r="F204" s="165"/>
      <c r="G204" s="163"/>
      <c r="H204" s="163"/>
      <c r="I204" s="163"/>
      <c r="J204" s="163"/>
      <c r="K204" s="164"/>
      <c r="L204" s="165"/>
      <c r="M204" s="163"/>
      <c r="N204" s="163"/>
      <c r="O204" s="163"/>
    </row>
    <row r="205" spans="1:15">
      <c r="A205" s="163"/>
      <c r="B205" s="187"/>
      <c r="C205" s="187"/>
      <c r="D205" s="190"/>
      <c r="E205" s="165"/>
      <c r="F205" s="165"/>
      <c r="G205" s="163"/>
      <c r="H205" s="163"/>
      <c r="I205" s="163"/>
      <c r="J205" s="163"/>
      <c r="K205" s="164"/>
      <c r="L205" s="165"/>
      <c r="M205" s="163"/>
      <c r="N205" s="163"/>
      <c r="O205" s="163"/>
    </row>
    <row r="206" spans="1:15">
      <c r="A206" s="163"/>
      <c r="B206" s="187"/>
      <c r="C206" s="187"/>
      <c r="D206" s="190"/>
      <c r="E206" s="165"/>
      <c r="F206" s="165"/>
      <c r="G206" s="163"/>
      <c r="H206" s="163"/>
      <c r="I206" s="163"/>
      <c r="J206" s="163"/>
      <c r="K206" s="164"/>
      <c r="L206" s="165"/>
      <c r="M206" s="163"/>
      <c r="N206" s="163"/>
      <c r="O206" s="163"/>
    </row>
    <row r="207" spans="1:15">
      <c r="A207" s="163"/>
      <c r="B207" s="187"/>
      <c r="C207" s="187"/>
      <c r="D207" s="190"/>
      <c r="E207" s="165"/>
      <c r="F207" s="165"/>
      <c r="G207" s="163"/>
      <c r="H207" s="163"/>
      <c r="I207" s="163"/>
      <c r="J207" s="163"/>
      <c r="K207" s="164"/>
      <c r="L207" s="165"/>
      <c r="M207" s="163"/>
      <c r="N207" s="163"/>
      <c r="O207" s="163"/>
    </row>
    <row r="208" spans="1:15">
      <c r="A208" s="163"/>
      <c r="B208" s="187"/>
      <c r="C208" s="187"/>
      <c r="D208" s="190"/>
      <c r="E208" s="165"/>
      <c r="F208" s="165"/>
      <c r="G208" s="163"/>
      <c r="H208" s="163"/>
      <c r="I208" s="163"/>
      <c r="J208" s="163"/>
      <c r="K208" s="164"/>
      <c r="L208" s="165"/>
      <c r="M208" s="163"/>
      <c r="N208" s="163"/>
      <c r="O208" s="163"/>
    </row>
    <row r="209" spans="1:15">
      <c r="A209" s="163"/>
      <c r="B209" s="187"/>
      <c r="C209" s="187"/>
      <c r="D209" s="190"/>
      <c r="E209" s="165"/>
      <c r="F209" s="165"/>
      <c r="G209" s="163"/>
      <c r="H209" s="163"/>
      <c r="I209" s="163"/>
      <c r="J209" s="163"/>
      <c r="K209" s="164"/>
      <c r="L209" s="165"/>
      <c r="M209" s="163"/>
      <c r="N209" s="163"/>
      <c r="O209" s="163"/>
    </row>
    <row r="210" spans="1:15">
      <c r="A210" s="163"/>
      <c r="B210" s="187"/>
      <c r="C210" s="187"/>
      <c r="D210" s="190"/>
      <c r="E210" s="165"/>
      <c r="F210" s="165"/>
      <c r="G210" s="163"/>
      <c r="H210" s="163"/>
      <c r="I210" s="163"/>
      <c r="J210" s="163"/>
      <c r="K210" s="164"/>
      <c r="L210" s="165"/>
      <c r="M210" s="163"/>
      <c r="N210" s="163"/>
      <c r="O210" s="163"/>
    </row>
    <row r="211" spans="1:15">
      <c r="A211" s="163"/>
      <c r="B211" s="187"/>
      <c r="C211" s="187"/>
      <c r="D211" s="190"/>
      <c r="E211" s="165"/>
      <c r="F211" s="165"/>
      <c r="G211" s="163"/>
      <c r="H211" s="163"/>
      <c r="I211" s="163"/>
      <c r="J211" s="163"/>
      <c r="K211" s="164"/>
      <c r="L211" s="165"/>
      <c r="M211" s="163"/>
      <c r="N211" s="163"/>
      <c r="O211" s="163"/>
    </row>
    <row r="212" spans="1:15">
      <c r="A212" s="163"/>
      <c r="B212" s="187"/>
      <c r="C212" s="187"/>
      <c r="D212" s="190"/>
      <c r="E212" s="183"/>
      <c r="F212" s="183"/>
      <c r="G212" s="163"/>
      <c r="H212" s="163"/>
      <c r="I212" s="163"/>
      <c r="J212" s="163"/>
      <c r="K212" s="164"/>
      <c r="L212" s="165"/>
      <c r="M212" s="163"/>
      <c r="N212" s="163"/>
      <c r="O212" s="163"/>
    </row>
    <row r="213" spans="1:15">
      <c r="A213" s="163"/>
      <c r="B213" s="187"/>
      <c r="C213" s="187"/>
      <c r="D213" s="190"/>
      <c r="E213" s="183"/>
      <c r="F213" s="183"/>
      <c r="G213" s="163"/>
      <c r="H213" s="163"/>
      <c r="I213" s="163"/>
      <c r="J213" s="163"/>
      <c r="K213" s="164"/>
      <c r="L213" s="165"/>
      <c r="M213" s="163"/>
      <c r="N213" s="163"/>
      <c r="O213" s="163"/>
    </row>
    <row r="214" spans="1:15">
      <c r="A214" s="163"/>
      <c r="B214" s="187"/>
      <c r="C214" s="187"/>
      <c r="D214" s="190"/>
      <c r="E214" s="183"/>
      <c r="F214" s="183"/>
      <c r="G214" s="163"/>
      <c r="H214" s="163"/>
      <c r="I214" s="163"/>
      <c r="J214" s="163"/>
      <c r="K214" s="164"/>
      <c r="L214" s="165"/>
      <c r="M214" s="163"/>
      <c r="N214" s="163"/>
      <c r="O214" s="163"/>
    </row>
    <row r="215" spans="1:15">
      <c r="A215" s="163"/>
      <c r="B215" s="187"/>
      <c r="C215" s="187"/>
      <c r="D215" s="190"/>
      <c r="E215" s="183"/>
      <c r="F215" s="183"/>
      <c r="G215" s="163"/>
      <c r="H215" s="163"/>
      <c r="I215" s="163"/>
      <c r="J215" s="163"/>
      <c r="K215" s="164"/>
      <c r="L215" s="165"/>
      <c r="M215" s="163"/>
      <c r="N215" s="163"/>
      <c r="O215" s="163"/>
    </row>
    <row r="216" spans="1:15">
      <c r="A216" s="163"/>
      <c r="B216" s="187"/>
      <c r="C216" s="187"/>
      <c r="D216" s="190"/>
      <c r="E216" s="183"/>
      <c r="F216" s="183"/>
      <c r="G216" s="163"/>
      <c r="H216" s="163"/>
      <c r="I216" s="163"/>
      <c r="J216" s="163"/>
      <c r="K216" s="164"/>
      <c r="L216" s="165"/>
      <c r="M216" s="163"/>
      <c r="N216" s="163"/>
      <c r="O216" s="163"/>
    </row>
    <row r="217" spans="1:15">
      <c r="A217" s="163"/>
      <c r="B217" s="187"/>
      <c r="C217" s="187"/>
      <c r="D217" s="190"/>
      <c r="E217" s="183"/>
      <c r="F217" s="183"/>
      <c r="G217" s="163"/>
      <c r="H217" s="163"/>
      <c r="I217" s="163"/>
      <c r="J217" s="163"/>
      <c r="K217" s="164"/>
      <c r="L217" s="165"/>
      <c r="M217" s="163"/>
      <c r="N217" s="163"/>
      <c r="O217" s="163"/>
    </row>
    <row r="218" spans="1:15">
      <c r="A218" s="163"/>
      <c r="B218" s="187"/>
      <c r="C218" s="187"/>
      <c r="D218" s="190"/>
      <c r="E218" s="183"/>
      <c r="F218" s="183"/>
      <c r="G218" s="163"/>
      <c r="H218" s="163"/>
      <c r="I218" s="163"/>
      <c r="J218" s="163"/>
      <c r="K218" s="164"/>
      <c r="L218" s="165"/>
      <c r="M218" s="163"/>
      <c r="N218" s="163"/>
      <c r="O218" s="163"/>
    </row>
    <row r="219" spans="1:15">
      <c r="A219" s="163"/>
      <c r="B219" s="187"/>
      <c r="C219" s="187"/>
      <c r="D219" s="190"/>
      <c r="E219" s="165"/>
      <c r="F219" s="165"/>
      <c r="G219" s="163"/>
      <c r="H219" s="163"/>
      <c r="I219" s="163"/>
      <c r="J219" s="163"/>
      <c r="K219" s="164"/>
      <c r="L219" s="165"/>
      <c r="M219" s="163"/>
      <c r="N219" s="163"/>
      <c r="O219" s="163"/>
    </row>
    <row r="220" spans="1:15">
      <c r="A220" s="163"/>
      <c r="B220" s="187"/>
      <c r="C220" s="187"/>
      <c r="D220" s="190"/>
      <c r="E220" s="165"/>
      <c r="F220" s="165"/>
      <c r="G220" s="163"/>
      <c r="H220" s="163"/>
      <c r="I220" s="163"/>
      <c r="J220" s="163"/>
      <c r="K220" s="164"/>
      <c r="L220" s="165"/>
      <c r="M220" s="163"/>
      <c r="N220" s="163"/>
      <c r="O220" s="163"/>
    </row>
    <row r="221" spans="1:15">
      <c r="A221" s="163"/>
      <c r="B221" s="187"/>
      <c r="C221" s="187"/>
      <c r="D221" s="190"/>
      <c r="E221" s="165"/>
      <c r="F221" s="165"/>
      <c r="G221" s="163"/>
      <c r="H221" s="163"/>
      <c r="I221" s="163"/>
      <c r="J221" s="163"/>
      <c r="K221" s="164"/>
      <c r="L221" s="165"/>
      <c r="M221" s="163"/>
      <c r="N221" s="163"/>
      <c r="O221" s="163"/>
    </row>
    <row r="222" spans="1:15">
      <c r="A222" s="163"/>
      <c r="B222" s="187"/>
      <c r="C222" s="187"/>
      <c r="D222" s="190"/>
      <c r="E222" s="165"/>
      <c r="F222" s="165"/>
      <c r="G222" s="163"/>
      <c r="H222" s="163"/>
      <c r="I222" s="163"/>
      <c r="J222" s="163"/>
      <c r="K222" s="164"/>
      <c r="L222" s="165"/>
      <c r="M222" s="163"/>
      <c r="N222" s="163"/>
      <c r="O222" s="163"/>
    </row>
    <row r="223" spans="1:15">
      <c r="A223" s="163"/>
      <c r="B223" s="187"/>
      <c r="C223" s="187"/>
      <c r="D223" s="190"/>
      <c r="E223" s="165"/>
      <c r="F223" s="165"/>
      <c r="G223" s="163"/>
      <c r="H223" s="163"/>
      <c r="I223" s="163"/>
      <c r="J223" s="163"/>
      <c r="K223" s="164"/>
      <c r="L223" s="165"/>
      <c r="M223" s="163"/>
      <c r="N223" s="163"/>
      <c r="O223" s="163"/>
    </row>
    <row r="224" spans="1:15">
      <c r="A224" s="163"/>
      <c r="B224" s="187"/>
      <c r="C224" s="187"/>
      <c r="D224" s="190"/>
      <c r="E224" s="165"/>
      <c r="F224" s="165"/>
      <c r="G224" s="163"/>
      <c r="H224" s="163"/>
      <c r="I224" s="163"/>
      <c r="J224" s="163"/>
      <c r="K224" s="164"/>
      <c r="L224" s="165"/>
      <c r="M224" s="163"/>
      <c r="N224" s="163"/>
      <c r="O224" s="163"/>
    </row>
    <row r="225" spans="1:15">
      <c r="A225" s="163"/>
      <c r="B225" s="187"/>
      <c r="C225" s="187"/>
      <c r="D225" s="190"/>
      <c r="E225" s="165"/>
      <c r="F225" s="165"/>
      <c r="G225" s="163"/>
      <c r="H225" s="163"/>
      <c r="I225" s="163"/>
      <c r="J225" s="163"/>
      <c r="K225" s="164"/>
      <c r="L225" s="165"/>
      <c r="M225" s="163"/>
      <c r="N225" s="163"/>
      <c r="O225" s="163"/>
    </row>
    <row r="226" spans="1:15">
      <c r="A226" s="163"/>
      <c r="B226" s="187"/>
      <c r="C226" s="187"/>
      <c r="D226" s="190"/>
      <c r="E226" s="165"/>
      <c r="F226" s="165"/>
      <c r="G226" s="163"/>
      <c r="H226" s="163"/>
      <c r="I226" s="163"/>
      <c r="J226" s="163"/>
      <c r="K226" s="164"/>
      <c r="L226" s="165"/>
      <c r="M226" s="163"/>
      <c r="N226" s="163"/>
      <c r="O226" s="163"/>
    </row>
    <row r="227" spans="1:15">
      <c r="A227" s="163"/>
      <c r="B227" s="187"/>
      <c r="C227" s="187"/>
      <c r="D227" s="190"/>
      <c r="E227" s="165"/>
      <c r="F227" s="165"/>
      <c r="G227" s="163"/>
      <c r="H227" s="163"/>
      <c r="I227" s="163"/>
      <c r="J227" s="163"/>
      <c r="K227" s="164"/>
      <c r="L227" s="165"/>
      <c r="M227" s="163"/>
      <c r="N227" s="163"/>
      <c r="O227" s="163"/>
    </row>
    <row r="228" spans="1:15">
      <c r="A228" s="163"/>
      <c r="B228" s="187"/>
      <c r="C228" s="187"/>
      <c r="D228" s="190"/>
      <c r="E228" s="165"/>
      <c r="F228" s="165"/>
      <c r="G228" s="163"/>
      <c r="H228" s="163"/>
      <c r="I228" s="163"/>
      <c r="J228" s="163"/>
      <c r="K228" s="164"/>
      <c r="L228" s="165"/>
      <c r="M228" s="163"/>
      <c r="N228" s="163"/>
      <c r="O228" s="163"/>
    </row>
    <row r="229" spans="1:15">
      <c r="A229" s="163"/>
      <c r="B229" s="187"/>
      <c r="C229" s="187"/>
      <c r="D229" s="190"/>
      <c r="E229" s="165"/>
      <c r="F229" s="165"/>
      <c r="G229" s="163"/>
      <c r="H229" s="163"/>
      <c r="I229" s="163"/>
      <c r="J229" s="163"/>
      <c r="K229" s="164"/>
      <c r="L229" s="165"/>
      <c r="M229" s="163"/>
      <c r="N229" s="163"/>
      <c r="O229" s="163"/>
    </row>
    <row r="230" spans="1:15">
      <c r="A230" s="163"/>
      <c r="B230" s="187"/>
      <c r="C230" s="187"/>
      <c r="D230" s="190"/>
      <c r="E230" s="165"/>
      <c r="F230" s="165"/>
      <c r="G230" s="163"/>
      <c r="H230" s="163"/>
      <c r="I230" s="163"/>
      <c r="J230" s="163"/>
      <c r="K230" s="164"/>
      <c r="L230" s="165"/>
      <c r="M230" s="163"/>
      <c r="N230" s="163"/>
      <c r="O230" s="163"/>
    </row>
    <row r="231" spans="1:15">
      <c r="A231" s="163"/>
      <c r="B231" s="187"/>
      <c r="C231" s="187"/>
      <c r="D231" s="190"/>
      <c r="E231" s="165"/>
      <c r="F231" s="165"/>
      <c r="G231" s="163"/>
      <c r="H231" s="163"/>
      <c r="I231" s="163"/>
      <c r="J231" s="163"/>
      <c r="K231" s="164"/>
      <c r="L231" s="165"/>
      <c r="M231" s="163"/>
      <c r="N231" s="163"/>
      <c r="O231" s="163"/>
    </row>
    <row r="232" spans="1:15">
      <c r="A232" s="163"/>
      <c r="B232" s="187"/>
      <c r="C232" s="187"/>
      <c r="D232" s="190"/>
      <c r="E232" s="165"/>
      <c r="F232" s="165"/>
      <c r="G232" s="163"/>
      <c r="H232" s="163"/>
      <c r="I232" s="163"/>
      <c r="J232" s="163"/>
      <c r="K232" s="164"/>
      <c r="L232" s="165"/>
      <c r="M232" s="163"/>
      <c r="N232" s="163"/>
      <c r="O232" s="163"/>
    </row>
    <row r="233" spans="1:15">
      <c r="A233" s="163"/>
      <c r="B233" s="187"/>
      <c r="C233" s="187"/>
      <c r="D233" s="190"/>
      <c r="E233" s="165"/>
      <c r="F233" s="165"/>
      <c r="G233" s="163"/>
      <c r="H233" s="163"/>
      <c r="I233" s="163"/>
      <c r="J233" s="163"/>
      <c r="K233" s="164"/>
      <c r="L233" s="165"/>
      <c r="M233" s="163"/>
      <c r="N233" s="163"/>
      <c r="O233" s="163"/>
    </row>
    <row r="234" spans="1:15">
      <c r="A234" s="163"/>
      <c r="B234" s="187"/>
      <c r="C234" s="187"/>
      <c r="D234" s="190"/>
      <c r="E234" s="165"/>
      <c r="F234" s="165"/>
      <c r="G234" s="163"/>
      <c r="H234" s="163"/>
      <c r="I234" s="163"/>
      <c r="J234" s="163"/>
      <c r="K234" s="164"/>
      <c r="L234" s="165"/>
      <c r="M234" s="163"/>
      <c r="N234" s="163"/>
      <c r="O234" s="163"/>
    </row>
    <row r="235" spans="1:15">
      <c r="A235" s="163"/>
      <c r="B235" s="187"/>
      <c r="C235" s="187"/>
      <c r="D235" s="190"/>
      <c r="E235" s="165"/>
      <c r="F235" s="165"/>
      <c r="G235" s="163"/>
      <c r="H235" s="163"/>
      <c r="I235" s="163"/>
      <c r="J235" s="163"/>
      <c r="K235" s="164"/>
      <c r="L235" s="165"/>
      <c r="M235" s="163"/>
      <c r="N235" s="163"/>
      <c r="O235" s="163"/>
    </row>
    <row r="236" spans="1:15">
      <c r="A236" s="163"/>
      <c r="B236" s="187"/>
      <c r="C236" s="187"/>
      <c r="D236" s="190"/>
      <c r="E236" s="165"/>
      <c r="F236" s="165"/>
      <c r="G236" s="163"/>
      <c r="H236" s="163"/>
      <c r="I236" s="163"/>
      <c r="J236" s="163"/>
      <c r="K236" s="164"/>
      <c r="L236" s="165"/>
      <c r="M236" s="163"/>
      <c r="N236" s="163"/>
      <c r="O236" s="163"/>
    </row>
    <row r="237" spans="1:15">
      <c r="A237" s="163"/>
      <c r="B237" s="187"/>
      <c r="C237" s="187"/>
      <c r="D237" s="190"/>
      <c r="E237" s="165"/>
      <c r="F237" s="165"/>
      <c r="G237" s="163"/>
      <c r="H237" s="163"/>
      <c r="I237" s="163"/>
      <c r="J237" s="163"/>
      <c r="K237" s="164"/>
      <c r="L237" s="165"/>
      <c r="M237" s="163"/>
      <c r="N237" s="163"/>
      <c r="O237" s="163"/>
    </row>
    <row r="238" spans="1:15">
      <c r="A238" s="163"/>
      <c r="B238" s="187"/>
      <c r="C238" s="187"/>
      <c r="D238" s="190"/>
      <c r="E238" s="165"/>
      <c r="F238" s="165"/>
      <c r="G238" s="163"/>
      <c r="H238" s="163"/>
      <c r="I238" s="163"/>
      <c r="J238" s="163"/>
      <c r="K238" s="164"/>
      <c r="L238" s="165"/>
      <c r="M238" s="163"/>
      <c r="N238" s="163"/>
      <c r="O238" s="163"/>
    </row>
    <row r="239" spans="1:15">
      <c r="A239" s="163"/>
      <c r="B239" s="187"/>
      <c r="C239" s="187"/>
      <c r="D239" s="190"/>
      <c r="E239" s="165"/>
      <c r="F239" s="165"/>
      <c r="G239" s="163"/>
      <c r="H239" s="163"/>
      <c r="I239" s="163"/>
      <c r="J239" s="163"/>
      <c r="K239" s="164"/>
      <c r="L239" s="165"/>
      <c r="M239" s="163"/>
      <c r="N239" s="163"/>
      <c r="O239" s="163"/>
    </row>
    <row r="240" spans="1:15">
      <c r="A240" s="163"/>
      <c r="B240" s="187"/>
      <c r="C240" s="187"/>
      <c r="D240" s="190"/>
      <c r="E240" s="165"/>
      <c r="F240" s="165"/>
      <c r="G240" s="163"/>
      <c r="H240" s="163"/>
      <c r="I240" s="163"/>
      <c r="J240" s="163"/>
      <c r="K240" s="164"/>
      <c r="L240" s="165"/>
      <c r="M240" s="163"/>
      <c r="N240" s="163"/>
      <c r="O240" s="163"/>
    </row>
    <row r="241" spans="1:15">
      <c r="A241" s="163"/>
      <c r="B241" s="187"/>
      <c r="C241" s="187"/>
      <c r="D241" s="190"/>
      <c r="E241" s="165"/>
      <c r="F241" s="165"/>
      <c r="G241" s="163"/>
      <c r="H241" s="163"/>
      <c r="I241" s="163"/>
      <c r="J241" s="163"/>
      <c r="K241" s="164"/>
      <c r="L241" s="165"/>
      <c r="M241" s="163"/>
      <c r="N241" s="163"/>
      <c r="O241" s="163"/>
    </row>
    <row r="242" spans="1:15">
      <c r="A242" s="163"/>
      <c r="B242" s="187"/>
      <c r="C242" s="187"/>
      <c r="D242" s="190"/>
      <c r="E242" s="165"/>
      <c r="F242" s="165"/>
      <c r="G242" s="163"/>
      <c r="H242" s="163"/>
      <c r="I242" s="163"/>
      <c r="J242" s="163"/>
      <c r="K242" s="164"/>
      <c r="L242" s="165"/>
      <c r="M242" s="163"/>
      <c r="N242" s="163"/>
      <c r="O242" s="163"/>
    </row>
    <row r="243" spans="1:15">
      <c r="A243" s="163"/>
      <c r="B243" s="187"/>
      <c r="C243" s="187"/>
      <c r="D243" s="190"/>
      <c r="E243" s="165"/>
      <c r="F243" s="165"/>
      <c r="G243" s="163"/>
      <c r="H243" s="163"/>
      <c r="I243" s="163"/>
      <c r="J243" s="163"/>
      <c r="K243" s="164"/>
      <c r="L243" s="165"/>
      <c r="M243" s="163"/>
      <c r="N243" s="163"/>
      <c r="O243" s="163"/>
    </row>
    <row r="244" spans="1:15">
      <c r="A244" s="163"/>
      <c r="B244" s="187"/>
      <c r="C244" s="187"/>
      <c r="D244" s="190"/>
      <c r="E244" s="165"/>
      <c r="F244" s="165"/>
      <c r="G244" s="163"/>
      <c r="H244" s="163"/>
      <c r="I244" s="163"/>
      <c r="J244" s="163"/>
      <c r="K244" s="164"/>
      <c r="L244" s="165"/>
      <c r="M244" s="163"/>
      <c r="N244" s="163"/>
      <c r="O244" s="163"/>
    </row>
    <row r="245" spans="1:15">
      <c r="A245" s="163"/>
      <c r="B245" s="187"/>
      <c r="C245" s="187"/>
      <c r="D245" s="190"/>
      <c r="E245" s="165"/>
      <c r="F245" s="165"/>
      <c r="G245" s="163"/>
      <c r="H245" s="163"/>
      <c r="I245" s="163"/>
      <c r="J245" s="163"/>
      <c r="K245" s="164"/>
      <c r="L245" s="165"/>
      <c r="M245" s="163"/>
      <c r="N245" s="163"/>
      <c r="O245" s="163"/>
    </row>
    <row r="246" spans="1:15">
      <c r="A246" s="163"/>
      <c r="B246" s="187"/>
      <c r="C246" s="187"/>
      <c r="D246" s="190"/>
      <c r="E246" s="165"/>
      <c r="F246" s="165"/>
      <c r="G246" s="163"/>
      <c r="H246" s="163"/>
      <c r="I246" s="163"/>
      <c r="J246" s="163"/>
      <c r="K246" s="164"/>
      <c r="L246" s="165"/>
      <c r="M246" s="163"/>
      <c r="N246" s="163"/>
      <c r="O246" s="163"/>
    </row>
    <row r="247" spans="1:15">
      <c r="A247" s="163"/>
      <c r="B247" s="187"/>
      <c r="C247" s="187"/>
      <c r="D247" s="190"/>
      <c r="E247" s="165"/>
      <c r="F247" s="165"/>
      <c r="G247" s="163"/>
      <c r="H247" s="163"/>
      <c r="I247" s="163"/>
      <c r="J247" s="163"/>
      <c r="K247" s="164"/>
      <c r="L247" s="165"/>
      <c r="M247" s="163"/>
      <c r="N247" s="163"/>
      <c r="O247" s="163"/>
    </row>
    <row r="248" spans="1:15">
      <c r="A248" s="163"/>
      <c r="B248" s="187"/>
      <c r="C248" s="187"/>
      <c r="D248" s="190"/>
      <c r="E248" s="165"/>
      <c r="F248" s="165"/>
      <c r="G248" s="163"/>
      <c r="H248" s="163"/>
      <c r="I248" s="163"/>
      <c r="J248" s="163"/>
      <c r="K248" s="164"/>
      <c r="L248" s="165"/>
      <c r="M248" s="163"/>
      <c r="N248" s="163"/>
      <c r="O248" s="163"/>
    </row>
    <row r="249" spans="1:15">
      <c r="A249" s="163"/>
      <c r="B249" s="187"/>
      <c r="C249" s="187"/>
      <c r="D249" s="190"/>
      <c r="E249" s="165"/>
      <c r="F249" s="165"/>
      <c r="G249" s="163"/>
      <c r="H249" s="163"/>
      <c r="I249" s="163"/>
      <c r="J249" s="163"/>
      <c r="K249" s="164"/>
      <c r="L249" s="165"/>
      <c r="M249" s="163"/>
      <c r="N249" s="163"/>
      <c r="O249" s="163"/>
    </row>
    <row r="250" spans="1:15">
      <c r="A250" s="163"/>
      <c r="B250" s="187"/>
      <c r="C250" s="187"/>
      <c r="D250" s="190"/>
      <c r="E250" s="165"/>
      <c r="F250" s="165"/>
      <c r="G250" s="163"/>
      <c r="H250" s="163"/>
      <c r="I250" s="163"/>
      <c r="J250" s="163"/>
      <c r="K250" s="164"/>
      <c r="L250" s="165"/>
      <c r="M250" s="163"/>
      <c r="N250" s="163"/>
      <c r="O250" s="163"/>
    </row>
    <row r="251" spans="1:15">
      <c r="A251" s="163"/>
      <c r="B251" s="187"/>
      <c r="C251" s="187"/>
      <c r="D251" s="190"/>
      <c r="E251" s="165"/>
      <c r="F251" s="165"/>
      <c r="G251" s="163"/>
      <c r="H251" s="163"/>
      <c r="I251" s="163"/>
      <c r="J251" s="163"/>
      <c r="K251" s="164"/>
      <c r="L251" s="165"/>
      <c r="M251" s="163"/>
      <c r="N251" s="163"/>
      <c r="O251" s="163"/>
    </row>
    <row r="252" spans="1:15">
      <c r="A252" s="163"/>
      <c r="B252" s="187"/>
      <c r="C252" s="187"/>
      <c r="D252" s="190"/>
      <c r="E252" s="165"/>
      <c r="F252" s="165"/>
      <c r="G252" s="163"/>
      <c r="H252" s="163"/>
      <c r="I252" s="163"/>
      <c r="J252" s="163"/>
      <c r="K252" s="164"/>
      <c r="L252" s="165"/>
      <c r="M252" s="163"/>
      <c r="N252" s="163"/>
      <c r="O252" s="163"/>
    </row>
    <row r="253" spans="1:15">
      <c r="A253" s="163"/>
      <c r="B253" s="187"/>
      <c r="C253" s="187"/>
      <c r="D253" s="190"/>
      <c r="E253" s="165"/>
      <c r="F253" s="165"/>
      <c r="G253" s="163"/>
      <c r="H253" s="163"/>
      <c r="I253" s="163"/>
      <c r="J253" s="163"/>
      <c r="K253" s="164"/>
      <c r="L253" s="165"/>
      <c r="M253" s="163"/>
      <c r="N253" s="163"/>
      <c r="O253" s="163"/>
    </row>
    <row r="254" spans="1:15">
      <c r="A254" s="163"/>
      <c r="B254" s="187"/>
      <c r="C254" s="187"/>
      <c r="D254" s="190"/>
      <c r="E254" s="165"/>
      <c r="F254" s="165"/>
      <c r="G254" s="163"/>
      <c r="H254" s="163"/>
      <c r="I254" s="163"/>
      <c r="J254" s="163"/>
      <c r="K254" s="164"/>
      <c r="L254" s="165"/>
      <c r="M254" s="163"/>
      <c r="N254" s="163"/>
      <c r="O254" s="163"/>
    </row>
    <row r="255" spans="1:15">
      <c r="A255" s="163"/>
      <c r="B255" s="187"/>
      <c r="C255" s="187"/>
      <c r="D255" s="190"/>
      <c r="E255" s="165"/>
      <c r="F255" s="165"/>
      <c r="G255" s="163"/>
      <c r="H255" s="163"/>
      <c r="I255" s="163"/>
      <c r="J255" s="163"/>
      <c r="K255" s="164"/>
      <c r="L255" s="165"/>
      <c r="M255" s="163"/>
      <c r="N255" s="163"/>
      <c r="O255" s="163"/>
    </row>
    <row r="256" spans="1:15">
      <c r="A256" s="163"/>
      <c r="B256" s="187"/>
      <c r="C256" s="187"/>
      <c r="D256" s="190"/>
      <c r="E256" s="165"/>
      <c r="F256" s="165"/>
      <c r="G256" s="163"/>
      <c r="H256" s="163"/>
      <c r="I256" s="163"/>
      <c r="J256" s="163"/>
      <c r="K256" s="164"/>
      <c r="L256" s="165"/>
      <c r="M256" s="163"/>
      <c r="N256" s="163"/>
      <c r="O256" s="163"/>
    </row>
    <row r="257" spans="1:15">
      <c r="A257" s="163"/>
      <c r="B257" s="187"/>
      <c r="C257" s="187"/>
      <c r="D257" s="190"/>
      <c r="E257" s="165"/>
      <c r="F257" s="165"/>
      <c r="G257" s="163"/>
      <c r="H257" s="163"/>
      <c r="I257" s="163"/>
      <c r="J257" s="163"/>
      <c r="K257" s="164"/>
      <c r="L257" s="165"/>
      <c r="M257" s="163"/>
      <c r="N257" s="163"/>
      <c r="O257" s="163"/>
    </row>
    <row r="258" spans="1:15">
      <c r="A258" s="163"/>
      <c r="B258" s="187"/>
      <c r="C258" s="187"/>
      <c r="D258" s="190"/>
      <c r="E258" s="165"/>
      <c r="F258" s="165"/>
      <c r="G258" s="163"/>
      <c r="H258" s="163"/>
      <c r="I258" s="163"/>
      <c r="J258" s="163"/>
      <c r="K258" s="164"/>
      <c r="L258" s="165"/>
      <c r="M258" s="163"/>
      <c r="N258" s="163"/>
      <c r="O258" s="163"/>
    </row>
    <row r="259" spans="1:15">
      <c r="A259" s="163"/>
      <c r="B259" s="187"/>
      <c r="C259" s="187"/>
      <c r="D259" s="190"/>
      <c r="E259" s="165"/>
      <c r="F259" s="165"/>
      <c r="G259" s="163"/>
      <c r="H259" s="163"/>
      <c r="I259" s="163"/>
      <c r="J259" s="163"/>
      <c r="K259" s="164"/>
      <c r="L259" s="165"/>
      <c r="M259" s="163"/>
      <c r="N259" s="163"/>
      <c r="O259" s="163"/>
    </row>
    <row r="260" spans="1:15">
      <c r="A260" s="163"/>
      <c r="B260" s="187"/>
      <c r="C260" s="187"/>
      <c r="D260" s="190"/>
      <c r="E260" s="165"/>
      <c r="F260" s="165"/>
      <c r="G260" s="163"/>
      <c r="H260" s="163"/>
      <c r="I260" s="163"/>
      <c r="J260" s="163"/>
      <c r="K260" s="164"/>
      <c r="L260" s="165"/>
      <c r="M260" s="163"/>
      <c r="N260" s="163"/>
      <c r="O260" s="163"/>
    </row>
    <row r="261" spans="1:15">
      <c r="A261" s="163"/>
      <c r="B261" s="187"/>
      <c r="C261" s="187"/>
      <c r="D261" s="190"/>
      <c r="E261" s="165"/>
      <c r="F261" s="165"/>
      <c r="G261" s="163"/>
      <c r="H261" s="163"/>
      <c r="I261" s="163"/>
      <c r="J261" s="163"/>
      <c r="K261" s="164"/>
      <c r="L261" s="165"/>
      <c r="M261" s="163"/>
      <c r="N261" s="163"/>
      <c r="O261" s="163"/>
    </row>
    <row r="262" spans="1:15">
      <c r="A262" s="163"/>
      <c r="B262" s="187"/>
      <c r="C262" s="187"/>
      <c r="D262" s="190"/>
      <c r="E262" s="165"/>
      <c r="F262" s="165"/>
      <c r="G262" s="163"/>
      <c r="H262" s="163"/>
      <c r="I262" s="163"/>
      <c r="J262" s="163"/>
      <c r="K262" s="164"/>
      <c r="L262" s="165"/>
      <c r="M262" s="163"/>
      <c r="N262" s="163"/>
      <c r="O262" s="163"/>
    </row>
    <row r="263" spans="1:15">
      <c r="A263" s="163"/>
      <c r="B263" s="187"/>
      <c r="C263" s="187"/>
      <c r="D263" s="190"/>
      <c r="E263" s="165"/>
      <c r="F263" s="165"/>
      <c r="G263" s="163"/>
      <c r="H263" s="163"/>
      <c r="I263" s="163"/>
      <c r="J263" s="163"/>
      <c r="K263" s="164"/>
      <c r="L263" s="165"/>
      <c r="M263" s="163"/>
      <c r="N263" s="163"/>
      <c r="O263" s="163"/>
    </row>
    <row r="264" spans="1:15">
      <c r="A264" s="163"/>
      <c r="B264" s="187"/>
      <c r="C264" s="187"/>
      <c r="D264" s="190"/>
      <c r="E264" s="165"/>
      <c r="F264" s="165"/>
      <c r="G264" s="163"/>
      <c r="H264" s="163"/>
      <c r="I264" s="163"/>
      <c r="J264" s="163"/>
      <c r="K264" s="164"/>
      <c r="L264" s="165"/>
      <c r="M264" s="163"/>
      <c r="N264" s="163"/>
      <c r="O264" s="163"/>
    </row>
    <row r="265" spans="1:15">
      <c r="A265" s="163"/>
      <c r="B265" s="187"/>
      <c r="C265" s="187"/>
      <c r="D265" s="190"/>
      <c r="E265" s="165"/>
      <c r="F265" s="165"/>
      <c r="G265" s="163"/>
      <c r="H265" s="163"/>
      <c r="I265" s="163"/>
      <c r="J265" s="163"/>
      <c r="K265" s="164"/>
      <c r="L265" s="165"/>
      <c r="M265" s="163"/>
      <c r="N265" s="163"/>
      <c r="O265" s="163"/>
    </row>
    <row r="266" spans="1:15">
      <c r="A266" s="163"/>
      <c r="B266" s="187"/>
      <c r="C266" s="187"/>
      <c r="D266" s="190"/>
      <c r="E266" s="165"/>
      <c r="F266" s="165"/>
      <c r="G266" s="163"/>
      <c r="H266" s="163"/>
      <c r="I266" s="163"/>
      <c r="J266" s="163"/>
      <c r="K266" s="164"/>
      <c r="L266" s="165"/>
      <c r="M266" s="163"/>
      <c r="N266" s="163"/>
      <c r="O266" s="163"/>
    </row>
    <row r="267" spans="1:15">
      <c r="A267" s="163"/>
      <c r="B267" s="187"/>
      <c r="C267" s="187"/>
      <c r="D267" s="190"/>
      <c r="E267" s="165"/>
      <c r="F267" s="165"/>
      <c r="G267" s="163"/>
      <c r="H267" s="163"/>
      <c r="I267" s="163"/>
      <c r="J267" s="163"/>
      <c r="K267" s="164"/>
      <c r="L267" s="165"/>
      <c r="M267" s="163"/>
      <c r="N267" s="163"/>
      <c r="O267" s="163"/>
    </row>
    <row r="268" spans="1:15">
      <c r="A268" s="163"/>
      <c r="B268" s="187"/>
      <c r="C268" s="187"/>
      <c r="D268" s="190"/>
      <c r="E268" s="165"/>
      <c r="F268" s="165"/>
      <c r="G268" s="163"/>
      <c r="H268" s="163"/>
      <c r="I268" s="163"/>
      <c r="J268" s="163"/>
      <c r="K268" s="164"/>
      <c r="L268" s="165"/>
      <c r="M268" s="163"/>
      <c r="N268" s="163"/>
      <c r="O268" s="163"/>
    </row>
    <row r="269" spans="1:15">
      <c r="A269" s="163"/>
      <c r="B269" s="187"/>
      <c r="C269" s="187"/>
      <c r="D269" s="190"/>
      <c r="E269" s="165"/>
      <c r="F269" s="165"/>
      <c r="G269" s="163"/>
      <c r="H269" s="163"/>
      <c r="I269" s="163"/>
      <c r="J269" s="163"/>
      <c r="K269" s="164"/>
      <c r="L269" s="165"/>
      <c r="M269" s="163"/>
      <c r="N269" s="163"/>
      <c r="O269" s="163"/>
    </row>
    <row r="270" spans="1:15">
      <c r="A270" s="163"/>
      <c r="B270" s="187"/>
      <c r="C270" s="187"/>
      <c r="D270" s="190"/>
      <c r="E270" s="165"/>
      <c r="F270" s="165"/>
      <c r="G270" s="163"/>
      <c r="H270" s="163"/>
      <c r="I270" s="163"/>
      <c r="J270" s="163"/>
      <c r="K270" s="164"/>
      <c r="L270" s="165"/>
      <c r="M270" s="163"/>
      <c r="N270" s="163"/>
      <c r="O270" s="163"/>
    </row>
    <row r="271" spans="1:15">
      <c r="A271" s="163"/>
      <c r="B271" s="187"/>
      <c r="C271" s="187"/>
      <c r="D271" s="190"/>
      <c r="E271" s="165"/>
      <c r="F271" s="165"/>
      <c r="G271" s="163"/>
      <c r="H271" s="163"/>
      <c r="I271" s="163"/>
      <c r="J271" s="163"/>
      <c r="K271" s="164"/>
      <c r="L271" s="165"/>
      <c r="M271" s="163"/>
      <c r="N271" s="163"/>
      <c r="O271" s="163"/>
    </row>
    <row r="272" spans="1:15">
      <c r="A272" s="163"/>
      <c r="B272" s="187"/>
      <c r="C272" s="187"/>
      <c r="D272" s="190"/>
      <c r="E272" s="165"/>
      <c r="F272" s="165"/>
      <c r="G272" s="163"/>
      <c r="H272" s="163"/>
      <c r="I272" s="163"/>
      <c r="J272" s="163"/>
      <c r="K272" s="164"/>
      <c r="L272" s="165"/>
      <c r="M272" s="163"/>
      <c r="N272" s="163"/>
      <c r="O272" s="163"/>
    </row>
    <row r="273" spans="1:15">
      <c r="A273" s="163"/>
      <c r="B273" s="187"/>
      <c r="C273" s="187"/>
      <c r="D273" s="190"/>
      <c r="E273" s="165"/>
      <c r="F273" s="165"/>
      <c r="G273" s="163"/>
      <c r="H273" s="163"/>
      <c r="I273" s="163"/>
      <c r="J273" s="163"/>
      <c r="K273" s="164"/>
      <c r="L273" s="165"/>
      <c r="M273" s="163"/>
      <c r="N273" s="163"/>
      <c r="O273" s="163"/>
    </row>
    <row r="274" spans="1:15">
      <c r="A274" s="163"/>
      <c r="B274" s="187"/>
      <c r="C274" s="187"/>
      <c r="D274" s="190"/>
      <c r="E274" s="165"/>
      <c r="F274" s="165"/>
      <c r="G274" s="163"/>
      <c r="H274" s="163"/>
      <c r="I274" s="163"/>
      <c r="J274" s="163"/>
      <c r="K274" s="164"/>
      <c r="L274" s="165"/>
      <c r="M274" s="163"/>
      <c r="N274" s="163"/>
      <c r="O274" s="163"/>
    </row>
    <row r="275" spans="1:15">
      <c r="A275" s="163"/>
      <c r="B275" s="187"/>
      <c r="C275" s="187"/>
      <c r="D275" s="190"/>
      <c r="E275" s="165"/>
      <c r="F275" s="165"/>
      <c r="G275" s="163"/>
      <c r="H275" s="163"/>
      <c r="I275" s="163"/>
      <c r="J275" s="163"/>
      <c r="K275" s="164"/>
      <c r="L275" s="165"/>
      <c r="M275" s="163"/>
      <c r="N275" s="163"/>
      <c r="O275" s="163"/>
    </row>
    <row r="276" spans="1:15">
      <c r="A276" s="163"/>
      <c r="B276" s="187"/>
      <c r="C276" s="187"/>
      <c r="D276" s="190"/>
      <c r="E276" s="165"/>
      <c r="F276" s="165"/>
      <c r="G276" s="163"/>
      <c r="H276" s="163"/>
      <c r="I276" s="163"/>
      <c r="J276" s="163"/>
      <c r="K276" s="164"/>
      <c r="L276" s="165"/>
      <c r="M276" s="163"/>
      <c r="N276" s="163"/>
      <c r="O276" s="163"/>
    </row>
    <row r="277" spans="1:15">
      <c r="A277" s="163"/>
      <c r="B277" s="187"/>
      <c r="C277" s="187"/>
      <c r="D277" s="190"/>
      <c r="E277" s="165"/>
      <c r="F277" s="165"/>
      <c r="G277" s="163"/>
      <c r="H277" s="163"/>
      <c r="I277" s="163"/>
      <c r="J277" s="163"/>
      <c r="K277" s="164"/>
      <c r="L277" s="165"/>
      <c r="M277" s="163"/>
      <c r="N277" s="163"/>
      <c r="O277" s="163"/>
    </row>
    <row r="278" spans="1:15">
      <c r="A278" s="163"/>
      <c r="B278" s="187"/>
      <c r="C278" s="187"/>
      <c r="D278" s="190"/>
      <c r="E278" s="165"/>
      <c r="F278" s="165"/>
      <c r="G278" s="163"/>
      <c r="H278" s="163"/>
      <c r="I278" s="163"/>
      <c r="J278" s="163"/>
      <c r="K278" s="164"/>
      <c r="L278" s="165"/>
      <c r="M278" s="163"/>
      <c r="N278" s="163"/>
      <c r="O278" s="163"/>
    </row>
    <row r="279" spans="1:15">
      <c r="A279" s="163"/>
      <c r="B279" s="187"/>
      <c r="C279" s="187"/>
      <c r="D279" s="190"/>
      <c r="E279" s="165"/>
      <c r="F279" s="165"/>
      <c r="G279" s="163"/>
      <c r="H279" s="163"/>
      <c r="I279" s="163"/>
      <c r="J279" s="163"/>
      <c r="K279" s="164"/>
      <c r="L279" s="165"/>
      <c r="M279" s="163"/>
      <c r="N279" s="163"/>
      <c r="O279" s="163"/>
    </row>
    <row r="280" spans="1:15">
      <c r="A280" s="163"/>
      <c r="B280" s="187"/>
      <c r="C280" s="187"/>
      <c r="D280" s="190"/>
      <c r="E280" s="165"/>
      <c r="F280" s="165"/>
      <c r="G280" s="163"/>
      <c r="H280" s="163"/>
      <c r="I280" s="163"/>
      <c r="J280" s="163"/>
      <c r="K280" s="164"/>
      <c r="L280" s="165"/>
      <c r="M280" s="163"/>
      <c r="N280" s="163"/>
      <c r="O280" s="163"/>
    </row>
    <row r="281" spans="1:15">
      <c r="A281" s="163"/>
      <c r="B281" s="187"/>
      <c r="C281" s="187"/>
      <c r="D281" s="190"/>
      <c r="E281" s="165"/>
      <c r="F281" s="165"/>
      <c r="G281" s="163"/>
      <c r="H281" s="163"/>
      <c r="I281" s="163"/>
      <c r="J281" s="163"/>
      <c r="K281" s="164"/>
      <c r="L281" s="165"/>
      <c r="M281" s="163"/>
      <c r="N281" s="163"/>
      <c r="O281" s="163"/>
    </row>
    <row r="282" spans="1:15">
      <c r="A282" s="163"/>
      <c r="B282" s="187"/>
      <c r="C282" s="187"/>
      <c r="D282" s="190"/>
      <c r="E282" s="165"/>
      <c r="F282" s="165"/>
      <c r="G282" s="163"/>
      <c r="H282" s="163"/>
      <c r="I282" s="163"/>
      <c r="J282" s="163"/>
      <c r="K282" s="164"/>
      <c r="L282" s="165"/>
      <c r="M282" s="163"/>
      <c r="N282" s="163"/>
      <c r="O282" s="163"/>
    </row>
    <row r="283" spans="1:15">
      <c r="A283" s="163"/>
      <c r="B283" s="187"/>
      <c r="C283" s="187"/>
      <c r="D283" s="190"/>
      <c r="E283" s="165"/>
      <c r="F283" s="165"/>
      <c r="G283" s="163"/>
      <c r="H283" s="163"/>
      <c r="I283" s="163"/>
      <c r="J283" s="163"/>
      <c r="K283" s="164"/>
      <c r="L283" s="165"/>
      <c r="M283" s="163"/>
      <c r="N283" s="163"/>
      <c r="O283" s="163"/>
    </row>
    <row r="284" spans="1:15">
      <c r="A284" s="163"/>
      <c r="B284" s="187"/>
      <c r="C284" s="187"/>
      <c r="D284" s="190"/>
      <c r="E284" s="165"/>
      <c r="F284" s="165"/>
      <c r="G284" s="163"/>
      <c r="H284" s="163"/>
      <c r="I284" s="163"/>
      <c r="J284" s="163"/>
      <c r="K284" s="164"/>
      <c r="L284" s="165"/>
      <c r="M284" s="163"/>
      <c r="N284" s="163"/>
      <c r="O284" s="163"/>
    </row>
    <row r="285" spans="1:15">
      <c r="A285" s="163"/>
      <c r="B285" s="187"/>
      <c r="C285" s="187"/>
      <c r="D285" s="190"/>
      <c r="E285" s="165"/>
      <c r="F285" s="165"/>
      <c r="G285" s="163"/>
      <c r="H285" s="163"/>
      <c r="I285" s="163"/>
      <c r="J285" s="163"/>
      <c r="K285" s="164"/>
      <c r="L285" s="165"/>
      <c r="M285" s="163"/>
      <c r="N285" s="163"/>
      <c r="O285" s="163"/>
    </row>
    <row r="286" spans="1:15">
      <c r="A286" s="163"/>
      <c r="B286" s="187"/>
      <c r="C286" s="187"/>
      <c r="D286" s="190"/>
      <c r="E286" s="165"/>
      <c r="F286" s="165"/>
      <c r="G286" s="163"/>
      <c r="H286" s="163"/>
      <c r="I286" s="163"/>
      <c r="J286" s="163"/>
      <c r="K286" s="164"/>
      <c r="L286" s="165"/>
      <c r="M286" s="163"/>
      <c r="N286" s="163"/>
      <c r="O286" s="163"/>
    </row>
    <row r="287" spans="1:15">
      <c r="A287" s="163"/>
      <c r="B287" s="187"/>
      <c r="C287" s="187"/>
      <c r="D287" s="190"/>
      <c r="E287" s="165"/>
      <c r="F287" s="165"/>
      <c r="G287" s="163"/>
      <c r="H287" s="163"/>
      <c r="I287" s="163"/>
      <c r="J287" s="163"/>
      <c r="K287" s="164"/>
      <c r="L287" s="165"/>
      <c r="M287" s="163"/>
      <c r="N287" s="163"/>
      <c r="O287" s="163"/>
    </row>
    <row r="288" spans="1:15">
      <c r="A288" s="163"/>
      <c r="B288" s="187"/>
      <c r="C288" s="187"/>
      <c r="D288" s="190"/>
      <c r="E288" s="165"/>
      <c r="F288" s="165"/>
      <c r="G288" s="163"/>
      <c r="H288" s="163"/>
      <c r="I288" s="163"/>
      <c r="J288" s="163"/>
      <c r="K288" s="164"/>
      <c r="L288" s="165"/>
      <c r="M288" s="163"/>
      <c r="N288" s="163"/>
      <c r="O288" s="163"/>
    </row>
    <row r="289" spans="1:15">
      <c r="A289" s="163"/>
      <c r="B289" s="187"/>
      <c r="C289" s="187"/>
      <c r="D289" s="190"/>
      <c r="E289" s="165"/>
      <c r="F289" s="165"/>
      <c r="G289" s="163"/>
      <c r="H289" s="163"/>
      <c r="I289" s="163"/>
      <c r="J289" s="163"/>
      <c r="K289" s="164"/>
      <c r="L289" s="165"/>
      <c r="M289" s="163"/>
      <c r="N289" s="163"/>
      <c r="O289" s="163"/>
    </row>
    <row r="290" spans="1:15">
      <c r="A290" s="163"/>
      <c r="B290" s="187"/>
      <c r="C290" s="187"/>
      <c r="D290" s="190"/>
      <c r="E290" s="165"/>
      <c r="F290" s="165"/>
      <c r="G290" s="163"/>
      <c r="H290" s="163"/>
      <c r="I290" s="163"/>
      <c r="J290" s="163"/>
      <c r="K290" s="164"/>
      <c r="L290" s="165"/>
      <c r="M290" s="163"/>
      <c r="N290" s="163"/>
      <c r="O290" s="163"/>
    </row>
    <row r="291" spans="1:15">
      <c r="A291" s="163"/>
      <c r="B291" s="187"/>
      <c r="C291" s="187"/>
      <c r="D291" s="190"/>
      <c r="E291" s="165"/>
      <c r="F291" s="165"/>
      <c r="G291" s="163"/>
      <c r="H291" s="163"/>
      <c r="I291" s="163"/>
      <c r="J291" s="163"/>
      <c r="K291" s="164"/>
      <c r="L291" s="165"/>
      <c r="M291" s="163"/>
      <c r="N291" s="163"/>
      <c r="O291" s="163"/>
    </row>
    <row r="292" spans="1:15">
      <c r="A292" s="163"/>
      <c r="B292" s="187"/>
      <c r="C292" s="187"/>
      <c r="D292" s="190"/>
      <c r="E292" s="164"/>
      <c r="F292" s="164"/>
      <c r="G292" s="163"/>
      <c r="H292" s="163"/>
      <c r="I292" s="163"/>
      <c r="J292" s="163"/>
      <c r="K292" s="164"/>
      <c r="L292" s="164"/>
      <c r="M292" s="163"/>
      <c r="N292" s="163"/>
      <c r="O292" s="163"/>
    </row>
    <row r="293" spans="1:15">
      <c r="A293" s="163"/>
      <c r="B293" s="187"/>
      <c r="C293" s="187"/>
      <c r="D293" s="190"/>
      <c r="E293" s="165"/>
      <c r="F293" s="165"/>
      <c r="G293" s="163"/>
      <c r="H293" s="163"/>
      <c r="I293" s="163"/>
      <c r="J293" s="163"/>
      <c r="K293" s="164"/>
      <c r="L293" s="165"/>
      <c r="M293" s="163"/>
      <c r="N293" s="163"/>
      <c r="O293" s="163"/>
    </row>
    <row r="294" spans="1:15">
      <c r="A294" s="163"/>
      <c r="B294" s="187"/>
      <c r="C294" s="187"/>
      <c r="D294" s="190"/>
      <c r="E294" s="165"/>
      <c r="F294" s="165"/>
      <c r="G294" s="163"/>
      <c r="H294" s="163"/>
      <c r="I294" s="163"/>
      <c r="J294" s="163"/>
      <c r="K294" s="164"/>
      <c r="L294" s="165"/>
      <c r="M294" s="163"/>
      <c r="N294" s="163"/>
      <c r="O294" s="163"/>
    </row>
    <row r="295" spans="1:15">
      <c r="A295" s="163"/>
      <c r="B295" s="187"/>
      <c r="C295" s="187"/>
      <c r="D295" s="190"/>
      <c r="E295" s="165"/>
      <c r="F295" s="165"/>
      <c r="G295" s="163"/>
      <c r="H295" s="163"/>
      <c r="I295" s="163"/>
      <c r="J295" s="163"/>
      <c r="K295" s="164"/>
      <c r="L295" s="165"/>
      <c r="M295" s="163"/>
      <c r="N295" s="163"/>
      <c r="O295" s="163"/>
    </row>
    <row r="296" spans="1:15">
      <c r="A296" s="163"/>
      <c r="B296" s="187"/>
      <c r="C296" s="187"/>
      <c r="D296" s="190"/>
      <c r="E296" s="165"/>
      <c r="F296" s="165"/>
      <c r="G296" s="163"/>
      <c r="H296" s="163"/>
      <c r="I296" s="163"/>
      <c r="J296" s="163"/>
      <c r="K296" s="164"/>
      <c r="L296" s="165"/>
      <c r="M296" s="163"/>
      <c r="N296" s="163"/>
      <c r="O296" s="163"/>
    </row>
    <row r="297" spans="1:15">
      <c r="A297" s="163"/>
      <c r="B297" s="187"/>
      <c r="C297" s="187"/>
      <c r="D297" s="190"/>
      <c r="E297" s="165"/>
      <c r="F297" s="165"/>
      <c r="G297" s="163"/>
      <c r="H297" s="163"/>
      <c r="I297" s="163"/>
      <c r="J297" s="163"/>
      <c r="K297" s="164"/>
      <c r="L297" s="165"/>
      <c r="M297" s="163"/>
      <c r="N297" s="163"/>
      <c r="O297" s="163"/>
    </row>
    <row r="298" spans="1:15">
      <c r="A298" s="163"/>
      <c r="B298" s="187"/>
      <c r="C298" s="187"/>
      <c r="D298" s="190"/>
      <c r="E298" s="165"/>
      <c r="F298" s="165"/>
      <c r="G298" s="163"/>
      <c r="H298" s="163"/>
      <c r="I298" s="163"/>
      <c r="J298" s="163"/>
      <c r="K298" s="164"/>
      <c r="L298" s="165"/>
      <c r="M298" s="163"/>
      <c r="N298" s="163"/>
      <c r="O298" s="163"/>
    </row>
    <row r="299" spans="1:15">
      <c r="A299" s="163"/>
      <c r="B299" s="187"/>
      <c r="C299" s="187"/>
      <c r="D299" s="190"/>
      <c r="E299" s="165"/>
      <c r="F299" s="165"/>
      <c r="G299" s="163"/>
      <c r="H299" s="163"/>
      <c r="I299" s="163"/>
      <c r="J299" s="163"/>
      <c r="K299" s="164"/>
      <c r="L299" s="164"/>
      <c r="M299" s="163"/>
      <c r="N299" s="163"/>
      <c r="O299" s="163"/>
    </row>
    <row r="300" spans="1:15">
      <c r="A300" s="163"/>
      <c r="B300" s="187"/>
      <c r="C300" s="187"/>
      <c r="D300" s="190"/>
      <c r="E300" s="165"/>
      <c r="F300" s="165"/>
      <c r="G300" s="163"/>
      <c r="H300" s="163"/>
      <c r="I300" s="163"/>
      <c r="J300" s="163"/>
      <c r="K300" s="164"/>
      <c r="L300" s="165"/>
      <c r="M300" s="163"/>
      <c r="N300" s="163"/>
      <c r="O300" s="163"/>
    </row>
    <row r="301" spans="1:15">
      <c r="A301" s="163"/>
      <c r="B301" s="187"/>
      <c r="C301" s="187"/>
      <c r="D301" s="190"/>
      <c r="E301" s="165"/>
      <c r="F301" s="165"/>
      <c r="G301" s="163"/>
      <c r="H301" s="163"/>
      <c r="I301" s="163"/>
      <c r="J301" s="163"/>
      <c r="K301" s="164"/>
      <c r="L301" s="165"/>
      <c r="M301" s="163"/>
      <c r="N301" s="163"/>
      <c r="O301" s="163"/>
    </row>
    <row r="302" spans="1:15">
      <c r="A302" s="163"/>
      <c r="B302" s="187"/>
      <c r="C302" s="187"/>
      <c r="D302" s="190"/>
      <c r="E302" s="165"/>
      <c r="F302" s="165"/>
      <c r="G302" s="163"/>
      <c r="H302" s="163"/>
      <c r="I302" s="163"/>
      <c r="J302" s="163"/>
      <c r="K302" s="164"/>
      <c r="L302" s="165"/>
      <c r="M302" s="163"/>
      <c r="N302" s="163"/>
      <c r="O302" s="163"/>
    </row>
    <row r="303" spans="1:15">
      <c r="A303" s="163"/>
      <c r="B303" s="187"/>
      <c r="C303" s="187"/>
      <c r="D303" s="190"/>
      <c r="E303" s="165"/>
      <c r="F303" s="165"/>
      <c r="G303" s="163"/>
      <c r="H303" s="163"/>
      <c r="I303" s="163"/>
      <c r="J303" s="163"/>
      <c r="K303" s="164"/>
      <c r="L303" s="165"/>
      <c r="M303" s="163"/>
      <c r="N303" s="163"/>
      <c r="O303" s="163"/>
    </row>
    <row r="304" spans="1:15">
      <c r="A304" s="163"/>
      <c r="B304" s="187"/>
      <c r="C304" s="187"/>
      <c r="D304" s="190"/>
      <c r="E304" s="165"/>
      <c r="F304" s="165"/>
      <c r="G304" s="163"/>
      <c r="H304" s="163"/>
      <c r="I304" s="163"/>
      <c r="J304" s="163"/>
      <c r="K304" s="164"/>
      <c r="L304" s="165"/>
      <c r="M304" s="163"/>
      <c r="N304" s="163"/>
      <c r="O304" s="163"/>
    </row>
    <row r="305" spans="1:15">
      <c r="A305" s="163"/>
      <c r="B305" s="187"/>
      <c r="C305" s="187"/>
      <c r="D305" s="190"/>
      <c r="E305" s="165"/>
      <c r="F305" s="165"/>
      <c r="G305" s="163"/>
      <c r="H305" s="163"/>
      <c r="I305" s="163"/>
      <c r="J305" s="163"/>
      <c r="K305" s="164"/>
      <c r="L305" s="165"/>
      <c r="M305" s="163"/>
      <c r="N305" s="163"/>
      <c r="O305" s="163"/>
    </row>
    <row r="306" spans="1:15">
      <c r="A306" s="163"/>
      <c r="B306" s="187"/>
      <c r="C306" s="187"/>
      <c r="D306" s="190"/>
      <c r="E306" s="165"/>
      <c r="F306" s="165"/>
      <c r="G306" s="163"/>
      <c r="H306" s="163"/>
      <c r="I306" s="163"/>
      <c r="J306" s="163"/>
      <c r="K306" s="164"/>
      <c r="L306" s="165"/>
      <c r="M306" s="163"/>
      <c r="N306" s="163"/>
      <c r="O306" s="163"/>
    </row>
    <row r="307" spans="1:15">
      <c r="A307" s="163"/>
      <c r="B307" s="187"/>
      <c r="C307" s="187"/>
      <c r="D307" s="190"/>
      <c r="E307" s="165"/>
      <c r="F307" s="165"/>
      <c r="G307" s="163"/>
      <c r="H307" s="163"/>
      <c r="I307" s="163"/>
      <c r="J307" s="163"/>
      <c r="K307" s="164"/>
      <c r="L307" s="165"/>
      <c r="M307" s="163"/>
      <c r="N307" s="163"/>
      <c r="O307" s="163"/>
    </row>
    <row r="308" spans="1:15">
      <c r="A308" s="163"/>
      <c r="B308" s="187"/>
      <c r="C308" s="187"/>
      <c r="D308" s="190"/>
      <c r="E308" s="165"/>
      <c r="F308" s="165"/>
      <c r="G308" s="163"/>
      <c r="H308" s="163"/>
      <c r="I308" s="163"/>
      <c r="J308" s="163"/>
      <c r="K308" s="164"/>
      <c r="L308" s="165"/>
      <c r="M308" s="163"/>
      <c r="N308" s="163"/>
      <c r="O308" s="163"/>
    </row>
    <row r="309" spans="1:15">
      <c r="A309" s="163"/>
      <c r="B309" s="187"/>
      <c r="C309" s="187"/>
      <c r="D309" s="190"/>
      <c r="E309" s="165"/>
      <c r="F309" s="165"/>
      <c r="G309" s="163"/>
      <c r="H309" s="163"/>
      <c r="I309" s="163"/>
      <c r="J309" s="163"/>
      <c r="K309" s="164"/>
      <c r="L309" s="165"/>
      <c r="M309" s="163"/>
      <c r="N309" s="163"/>
      <c r="O309" s="163"/>
    </row>
    <row r="310" spans="1:15">
      <c r="A310" s="163"/>
      <c r="B310" s="187"/>
      <c r="C310" s="187"/>
      <c r="D310" s="190"/>
      <c r="E310" s="165"/>
      <c r="F310" s="165"/>
      <c r="G310" s="163"/>
      <c r="H310" s="163"/>
      <c r="I310" s="163"/>
      <c r="J310" s="163"/>
      <c r="K310" s="164"/>
      <c r="L310" s="165"/>
      <c r="M310" s="163"/>
      <c r="N310" s="163"/>
      <c r="O310" s="163"/>
    </row>
    <row r="311" spans="1:15">
      <c r="A311" s="163"/>
      <c r="B311" s="187"/>
      <c r="C311" s="187"/>
      <c r="D311" s="190"/>
      <c r="E311" s="165"/>
      <c r="F311" s="165"/>
      <c r="G311" s="163"/>
      <c r="H311" s="163"/>
      <c r="I311" s="163"/>
      <c r="J311" s="163"/>
      <c r="K311" s="164"/>
      <c r="L311" s="165"/>
      <c r="M311" s="163"/>
      <c r="N311" s="163"/>
      <c r="O311" s="163"/>
    </row>
    <row r="312" spans="1:15">
      <c r="A312" s="163"/>
      <c r="B312" s="187"/>
      <c r="C312" s="187"/>
      <c r="D312" s="190"/>
      <c r="E312" s="165"/>
      <c r="F312" s="165"/>
      <c r="G312" s="163"/>
      <c r="H312" s="163"/>
      <c r="I312" s="163"/>
      <c r="J312" s="163"/>
      <c r="K312" s="164"/>
      <c r="L312" s="165"/>
      <c r="M312" s="163"/>
      <c r="N312" s="163"/>
      <c r="O312" s="163"/>
    </row>
    <row r="313" spans="1:15">
      <c r="A313" s="163"/>
      <c r="B313" s="187"/>
      <c r="C313" s="187"/>
      <c r="D313" s="190"/>
      <c r="E313" s="165"/>
      <c r="F313" s="165"/>
      <c r="G313" s="163"/>
      <c r="H313" s="163"/>
      <c r="I313" s="163"/>
      <c r="J313" s="163"/>
      <c r="K313" s="164"/>
      <c r="L313" s="165"/>
      <c r="M313" s="163"/>
      <c r="N313" s="163"/>
      <c r="O313" s="163"/>
    </row>
    <row r="314" spans="1:15">
      <c r="A314" s="163"/>
      <c r="B314" s="187"/>
      <c r="C314" s="187"/>
      <c r="D314" s="190"/>
      <c r="E314" s="165"/>
      <c r="F314" s="165"/>
      <c r="G314" s="163"/>
      <c r="H314" s="163"/>
      <c r="I314" s="163"/>
      <c r="J314" s="163"/>
      <c r="K314" s="164"/>
      <c r="L314" s="165"/>
      <c r="M314" s="163"/>
      <c r="N314" s="163"/>
      <c r="O314" s="163"/>
    </row>
    <row r="315" spans="1:15">
      <c r="A315" s="163"/>
      <c r="B315" s="187"/>
      <c r="C315" s="187"/>
      <c r="D315" s="190"/>
      <c r="E315" s="165"/>
      <c r="F315" s="165"/>
      <c r="G315" s="163"/>
      <c r="H315" s="163"/>
      <c r="I315" s="163"/>
      <c r="J315" s="163"/>
      <c r="K315" s="164"/>
      <c r="L315" s="165"/>
      <c r="M315" s="163"/>
      <c r="N315" s="163"/>
      <c r="O315" s="163"/>
    </row>
    <row r="316" spans="1:15">
      <c r="A316" s="163"/>
      <c r="B316" s="187"/>
      <c r="C316" s="187"/>
      <c r="D316" s="190"/>
      <c r="E316" s="165"/>
      <c r="F316" s="165"/>
      <c r="G316" s="163"/>
      <c r="H316" s="163"/>
      <c r="I316" s="163"/>
      <c r="J316" s="163"/>
      <c r="K316" s="164"/>
      <c r="L316" s="165"/>
      <c r="M316" s="163"/>
      <c r="N316" s="163"/>
      <c r="O316" s="163"/>
    </row>
    <row r="317" spans="1:15">
      <c r="A317" s="163"/>
      <c r="B317" s="187"/>
      <c r="C317" s="187"/>
      <c r="D317" s="190"/>
      <c r="E317" s="165"/>
      <c r="F317" s="165"/>
      <c r="G317" s="163"/>
      <c r="H317" s="163"/>
      <c r="I317" s="163"/>
      <c r="J317" s="163"/>
      <c r="K317" s="164"/>
      <c r="L317" s="165"/>
      <c r="M317" s="163"/>
      <c r="N317" s="163"/>
      <c r="O317" s="163"/>
    </row>
    <row r="318" spans="1:15">
      <c r="A318" s="163"/>
      <c r="B318" s="187"/>
      <c r="C318" s="187"/>
      <c r="D318" s="190"/>
      <c r="E318" s="165"/>
      <c r="F318" s="165"/>
      <c r="G318" s="163"/>
      <c r="H318" s="163"/>
      <c r="I318" s="163"/>
      <c r="J318" s="163"/>
      <c r="K318" s="164"/>
      <c r="L318" s="165"/>
      <c r="M318" s="163"/>
      <c r="N318" s="163"/>
      <c r="O318" s="163"/>
    </row>
    <row r="319" spans="1:15">
      <c r="A319" s="163"/>
      <c r="B319" s="187"/>
      <c r="C319" s="187"/>
      <c r="D319" s="190"/>
      <c r="E319" s="165"/>
      <c r="F319" s="165"/>
      <c r="G319" s="163"/>
      <c r="H319" s="163"/>
      <c r="I319" s="163"/>
      <c r="J319" s="163"/>
      <c r="K319" s="164"/>
      <c r="L319" s="165"/>
      <c r="M319" s="163"/>
      <c r="N319" s="163"/>
      <c r="O319" s="163"/>
    </row>
    <row r="320" spans="1:15">
      <c r="A320" s="163"/>
      <c r="B320" s="187"/>
      <c r="C320" s="187"/>
      <c r="D320" s="190"/>
      <c r="E320" s="165"/>
      <c r="F320" s="165"/>
      <c r="G320" s="163"/>
      <c r="H320" s="163"/>
      <c r="I320" s="163"/>
      <c r="J320" s="163"/>
      <c r="K320" s="164"/>
      <c r="L320" s="165"/>
      <c r="M320" s="163"/>
      <c r="N320" s="163"/>
      <c r="O320" s="163"/>
    </row>
    <row r="321" spans="1:15">
      <c r="A321" s="163"/>
      <c r="B321" s="187"/>
      <c r="C321" s="187"/>
      <c r="D321" s="190"/>
      <c r="E321" s="165"/>
      <c r="F321" s="165"/>
      <c r="G321" s="163"/>
      <c r="H321" s="163"/>
      <c r="I321" s="163"/>
      <c r="J321" s="163"/>
      <c r="K321" s="164"/>
      <c r="L321" s="165"/>
      <c r="M321" s="163"/>
      <c r="N321" s="163"/>
      <c r="O321" s="163"/>
    </row>
    <row r="322" spans="1:15">
      <c r="A322" s="163"/>
      <c r="B322" s="187"/>
      <c r="C322" s="187"/>
      <c r="D322" s="190"/>
      <c r="E322" s="165"/>
      <c r="F322" s="165"/>
      <c r="G322" s="163"/>
      <c r="H322" s="163"/>
      <c r="I322" s="163"/>
      <c r="J322" s="163"/>
      <c r="K322" s="164"/>
      <c r="L322" s="165"/>
      <c r="M322" s="163"/>
      <c r="N322" s="163"/>
      <c r="O322" s="163"/>
    </row>
    <row r="323" spans="1:15">
      <c r="A323" s="163"/>
      <c r="B323" s="187"/>
      <c r="C323" s="187"/>
      <c r="D323" s="190"/>
      <c r="E323" s="165"/>
      <c r="F323" s="165"/>
      <c r="G323" s="163"/>
      <c r="H323" s="163"/>
      <c r="I323" s="163"/>
      <c r="J323" s="163"/>
      <c r="K323" s="164"/>
      <c r="L323" s="165"/>
      <c r="M323" s="163"/>
      <c r="N323" s="163"/>
      <c r="O323" s="163"/>
    </row>
    <row r="324" spans="1:15">
      <c r="A324" s="163"/>
      <c r="B324" s="187"/>
      <c r="C324" s="187"/>
      <c r="D324" s="190"/>
      <c r="E324" s="165"/>
      <c r="F324" s="165"/>
      <c r="G324" s="163"/>
      <c r="H324" s="163"/>
      <c r="I324" s="163"/>
      <c r="J324" s="163"/>
      <c r="K324" s="164"/>
      <c r="L324" s="165"/>
      <c r="M324" s="163"/>
      <c r="N324" s="163"/>
      <c r="O324" s="163"/>
    </row>
    <row r="325" spans="1:15">
      <c r="A325" s="163"/>
      <c r="B325" s="187"/>
      <c r="C325" s="187"/>
      <c r="D325" s="190"/>
      <c r="E325" s="165"/>
      <c r="F325" s="165"/>
      <c r="G325" s="163"/>
      <c r="H325" s="163"/>
      <c r="I325" s="163"/>
      <c r="J325" s="163"/>
      <c r="K325" s="164"/>
      <c r="L325" s="164"/>
      <c r="M325" s="163"/>
      <c r="N325" s="163"/>
      <c r="O325" s="163"/>
    </row>
    <row r="326" spans="1:15">
      <c r="A326" s="163"/>
      <c r="B326" s="187"/>
      <c r="C326" s="187"/>
      <c r="D326" s="190"/>
      <c r="E326" s="165"/>
      <c r="F326" s="165"/>
      <c r="G326" s="163"/>
      <c r="H326" s="163"/>
      <c r="I326" s="163"/>
      <c r="J326" s="163"/>
      <c r="K326" s="164"/>
      <c r="L326" s="165"/>
      <c r="M326" s="163"/>
      <c r="N326" s="163"/>
      <c r="O326" s="163"/>
    </row>
    <row r="327" spans="1:15">
      <c r="A327" s="163"/>
      <c r="B327" s="187"/>
      <c r="C327" s="187"/>
      <c r="D327" s="190"/>
      <c r="E327" s="165"/>
      <c r="F327" s="165"/>
      <c r="G327" s="163"/>
      <c r="H327" s="163"/>
      <c r="I327" s="163"/>
      <c r="J327" s="163"/>
      <c r="K327" s="164"/>
      <c r="L327" s="165"/>
      <c r="M327" s="163"/>
      <c r="N327" s="163"/>
      <c r="O327" s="163"/>
    </row>
    <row r="328" spans="1:15">
      <c r="A328" s="163"/>
      <c r="B328" s="187"/>
      <c r="C328" s="187"/>
      <c r="D328" s="190"/>
      <c r="E328" s="165"/>
      <c r="F328" s="165"/>
      <c r="G328" s="163"/>
      <c r="H328" s="163"/>
      <c r="I328" s="163"/>
      <c r="J328" s="163"/>
      <c r="K328" s="164"/>
      <c r="L328" s="165"/>
      <c r="M328" s="163"/>
      <c r="N328" s="163"/>
      <c r="O328" s="163"/>
    </row>
    <row r="329" spans="1:15">
      <c r="A329" s="163"/>
      <c r="B329" s="187"/>
      <c r="C329" s="187"/>
      <c r="D329" s="190"/>
      <c r="E329" s="165"/>
      <c r="F329" s="165"/>
      <c r="G329" s="163"/>
      <c r="H329" s="163"/>
      <c r="I329" s="163"/>
      <c r="J329" s="163"/>
      <c r="K329" s="164"/>
      <c r="L329" s="165"/>
      <c r="M329" s="163"/>
      <c r="N329" s="163"/>
      <c r="O329" s="163"/>
    </row>
    <row r="330" spans="1:15">
      <c r="A330" s="163"/>
      <c r="B330" s="187"/>
      <c r="C330" s="187"/>
      <c r="D330" s="190"/>
      <c r="E330" s="165"/>
      <c r="F330" s="165"/>
      <c r="G330" s="163"/>
      <c r="H330" s="163"/>
      <c r="I330" s="163"/>
      <c r="J330" s="163"/>
      <c r="K330" s="164"/>
      <c r="L330" s="165"/>
      <c r="M330" s="163"/>
      <c r="N330" s="163"/>
      <c r="O330" s="163"/>
    </row>
    <row r="331" spans="1:15">
      <c r="A331" s="163"/>
      <c r="B331" s="187"/>
      <c r="C331" s="187"/>
      <c r="D331" s="190"/>
      <c r="E331" s="165"/>
      <c r="F331" s="165"/>
      <c r="G331" s="163"/>
      <c r="H331" s="163"/>
      <c r="I331" s="163"/>
      <c r="J331" s="163"/>
      <c r="K331" s="164"/>
      <c r="L331" s="165"/>
      <c r="M331" s="163"/>
      <c r="N331" s="163"/>
      <c r="O331" s="163"/>
    </row>
    <row r="332" spans="1:15">
      <c r="A332" s="163"/>
      <c r="B332" s="187"/>
      <c r="C332" s="187"/>
      <c r="D332" s="190"/>
      <c r="E332" s="165"/>
      <c r="F332" s="165"/>
      <c r="G332" s="163"/>
      <c r="H332" s="163"/>
      <c r="I332" s="163"/>
      <c r="J332" s="163"/>
      <c r="K332" s="164"/>
      <c r="L332" s="165"/>
      <c r="M332" s="163"/>
      <c r="N332" s="163"/>
      <c r="O332" s="163"/>
    </row>
    <row r="333" spans="1:15">
      <c r="A333" s="163"/>
      <c r="B333" s="187"/>
      <c r="C333" s="187"/>
      <c r="D333" s="190"/>
      <c r="E333" s="165"/>
      <c r="F333" s="165"/>
      <c r="G333" s="163"/>
      <c r="H333" s="163"/>
      <c r="I333" s="163"/>
      <c r="J333" s="163"/>
      <c r="K333" s="164"/>
      <c r="L333" s="165"/>
      <c r="M333" s="163"/>
      <c r="N333" s="163"/>
      <c r="O333" s="163"/>
    </row>
    <row r="334" spans="1:15">
      <c r="A334" s="163"/>
      <c r="B334" s="187"/>
      <c r="C334" s="187"/>
      <c r="D334" s="190"/>
      <c r="E334" s="165"/>
      <c r="F334" s="165"/>
      <c r="G334" s="163"/>
      <c r="H334" s="163"/>
      <c r="I334" s="163"/>
      <c r="J334" s="163"/>
      <c r="K334" s="164"/>
      <c r="L334" s="165"/>
      <c r="M334" s="163"/>
      <c r="N334" s="163"/>
      <c r="O334" s="163"/>
    </row>
    <row r="335" spans="1:15">
      <c r="A335" s="163"/>
      <c r="B335" s="187"/>
      <c r="C335" s="187"/>
      <c r="D335" s="190"/>
      <c r="E335" s="165"/>
      <c r="F335" s="165"/>
      <c r="G335" s="163"/>
      <c r="H335" s="163"/>
      <c r="I335" s="163"/>
      <c r="J335" s="163"/>
      <c r="K335" s="164"/>
      <c r="L335" s="165"/>
      <c r="M335" s="163"/>
      <c r="N335" s="163"/>
      <c r="O335" s="163"/>
    </row>
    <row r="336" spans="1:15">
      <c r="A336" s="163"/>
      <c r="B336" s="187"/>
      <c r="C336" s="187"/>
      <c r="D336" s="190"/>
      <c r="E336" s="165"/>
      <c r="F336" s="165"/>
      <c r="G336" s="163"/>
      <c r="H336" s="163"/>
      <c r="I336" s="163"/>
      <c r="J336" s="163"/>
      <c r="K336" s="164"/>
      <c r="L336" s="165"/>
      <c r="M336" s="163"/>
      <c r="N336" s="163"/>
      <c r="O336" s="163"/>
    </row>
    <row r="337" spans="1:15 16384:16384">
      <c r="A337" s="163"/>
      <c r="B337" s="187"/>
      <c r="C337" s="187"/>
      <c r="D337" s="190"/>
      <c r="E337" s="165"/>
      <c r="F337" s="165"/>
      <c r="G337" s="163"/>
      <c r="H337" s="163"/>
      <c r="I337" s="163"/>
      <c r="J337" s="163"/>
      <c r="K337" s="164"/>
      <c r="L337" s="165"/>
      <c r="M337" s="163"/>
      <c r="N337" s="163"/>
      <c r="O337" s="163"/>
    </row>
    <row r="338" spans="1:15 16384:16384">
      <c r="A338" s="163"/>
      <c r="B338" s="187"/>
      <c r="C338" s="187"/>
      <c r="D338" s="190"/>
      <c r="E338" s="165"/>
      <c r="F338" s="165"/>
      <c r="G338" s="163"/>
      <c r="H338" s="163"/>
      <c r="I338" s="163"/>
      <c r="J338" s="163"/>
      <c r="K338" s="164"/>
      <c r="L338" s="165"/>
      <c r="M338" s="163"/>
      <c r="N338" s="163"/>
      <c r="O338" s="163"/>
    </row>
    <row r="339" spans="1:15 16384:16384">
      <c r="A339" s="163"/>
      <c r="B339" s="187"/>
      <c r="C339" s="187"/>
      <c r="D339" s="190"/>
      <c r="E339" s="165"/>
      <c r="F339" s="165"/>
      <c r="G339" s="163"/>
      <c r="H339" s="163"/>
      <c r="I339" s="163"/>
      <c r="J339" s="163"/>
      <c r="K339" s="164"/>
      <c r="L339" s="165"/>
      <c r="M339" s="163"/>
      <c r="N339" s="163"/>
      <c r="O339" s="163"/>
    </row>
    <row r="340" spans="1:15 16384:16384">
      <c r="A340" s="163"/>
      <c r="B340" s="187"/>
      <c r="C340" s="187"/>
      <c r="D340" s="190"/>
      <c r="E340" s="165"/>
      <c r="F340" s="165"/>
      <c r="G340" s="163"/>
      <c r="H340" s="163"/>
      <c r="I340" s="163"/>
      <c r="J340" s="163"/>
      <c r="K340" s="164"/>
      <c r="L340" s="165"/>
      <c r="M340" s="163"/>
      <c r="N340" s="163"/>
      <c r="O340" s="163"/>
    </row>
    <row r="341" spans="1:15 16384:16384">
      <c r="A341" s="163"/>
      <c r="B341" s="187"/>
      <c r="C341" s="187"/>
      <c r="D341" s="190"/>
      <c r="E341" s="165"/>
      <c r="F341" s="165"/>
      <c r="G341" s="163"/>
      <c r="H341" s="163"/>
      <c r="I341" s="163"/>
      <c r="J341" s="163"/>
      <c r="K341" s="164"/>
      <c r="L341" s="165"/>
      <c r="M341" s="163"/>
      <c r="N341" s="163"/>
      <c r="O341" s="163"/>
    </row>
    <row r="342" spans="1:15 16384:16384">
      <c r="A342" s="163"/>
      <c r="B342" s="187"/>
      <c r="C342" s="187"/>
      <c r="D342" s="190"/>
      <c r="E342" s="165"/>
      <c r="F342" s="165"/>
      <c r="G342" s="163"/>
      <c r="H342" s="163"/>
      <c r="I342" s="163"/>
      <c r="J342" s="163"/>
      <c r="K342" s="164"/>
      <c r="L342" s="165"/>
      <c r="M342" s="163"/>
      <c r="N342" s="163"/>
      <c r="O342" s="163"/>
    </row>
    <row r="343" spans="1:15 16384:16384">
      <c r="A343" s="163"/>
      <c r="B343" s="187"/>
      <c r="C343" s="187"/>
      <c r="D343" s="190"/>
      <c r="E343" s="165"/>
      <c r="F343" s="165"/>
      <c r="G343" s="163"/>
      <c r="H343" s="163"/>
      <c r="I343" s="163"/>
      <c r="J343" s="163"/>
      <c r="K343" s="164"/>
      <c r="L343" s="165"/>
      <c r="M343" s="163"/>
      <c r="N343" s="163"/>
      <c r="O343" s="163"/>
    </row>
    <row r="344" spans="1:15 16384:16384">
      <c r="A344" s="163"/>
      <c r="B344" s="187"/>
      <c r="C344" s="187"/>
      <c r="D344" s="190"/>
      <c r="E344" s="165"/>
      <c r="F344" s="165"/>
      <c r="G344" s="163"/>
      <c r="H344" s="163"/>
      <c r="I344" s="163"/>
      <c r="J344" s="163"/>
      <c r="K344" s="164"/>
      <c r="L344" s="165"/>
      <c r="M344" s="163"/>
      <c r="N344" s="163"/>
      <c r="O344" s="163"/>
    </row>
    <row r="345" spans="1:15 16384:16384">
      <c r="A345" s="163"/>
      <c r="B345" s="187"/>
      <c r="C345" s="187"/>
      <c r="D345" s="190"/>
      <c r="E345" s="165"/>
      <c r="F345" s="165"/>
      <c r="G345" s="163"/>
      <c r="H345" s="163"/>
      <c r="I345" s="163"/>
      <c r="J345" s="163"/>
      <c r="K345" s="164"/>
      <c r="L345" s="165"/>
      <c r="M345" s="163"/>
      <c r="N345" s="163"/>
      <c r="O345" s="163"/>
      <c r="XFD345" s="165">
        <v>45519</v>
      </c>
    </row>
    <row r="346" spans="1:15 16384:16384">
      <c r="A346" s="163"/>
      <c r="B346" s="187"/>
      <c r="C346" s="187"/>
      <c r="D346" s="190"/>
      <c r="E346" s="165"/>
      <c r="F346" s="165"/>
      <c r="G346" s="163"/>
      <c r="H346" s="163"/>
      <c r="I346" s="163"/>
      <c r="J346" s="163"/>
      <c r="K346" s="164"/>
      <c r="L346" s="165"/>
      <c r="M346" s="163"/>
      <c r="N346" s="163"/>
      <c r="O346" s="163"/>
    </row>
    <row r="347" spans="1:15 16384:16384">
      <c r="A347" s="163"/>
      <c r="B347" s="187"/>
      <c r="C347" s="187"/>
      <c r="D347" s="190"/>
      <c r="E347" s="165"/>
      <c r="F347" s="165"/>
      <c r="G347" s="163"/>
      <c r="H347" s="163"/>
      <c r="I347" s="163"/>
      <c r="J347" s="163"/>
      <c r="K347" s="164"/>
      <c r="L347" s="165"/>
      <c r="M347" s="163"/>
      <c r="N347" s="163"/>
      <c r="O347" s="163"/>
    </row>
    <row r="348" spans="1:15 16384:16384">
      <c r="A348" s="163"/>
      <c r="B348" s="187"/>
      <c r="C348" s="187"/>
      <c r="D348" s="190"/>
      <c r="E348" s="165"/>
      <c r="F348" s="165"/>
      <c r="G348" s="163"/>
      <c r="H348" s="163"/>
      <c r="I348" s="163"/>
      <c r="J348" s="163"/>
      <c r="K348" s="164"/>
      <c r="L348" s="165"/>
      <c r="M348" s="163"/>
      <c r="N348" s="163"/>
      <c r="O348" s="163"/>
    </row>
    <row r="349" spans="1:15 16384:16384">
      <c r="A349" s="163"/>
      <c r="B349" s="187"/>
      <c r="C349" s="187"/>
      <c r="D349" s="190"/>
      <c r="E349" s="165"/>
      <c r="F349" s="165"/>
      <c r="G349" s="163"/>
      <c r="H349" s="163"/>
      <c r="I349" s="163"/>
      <c r="J349" s="163"/>
      <c r="K349" s="164"/>
      <c r="L349" s="165"/>
      <c r="M349" s="163"/>
      <c r="N349" s="163"/>
      <c r="O349" s="163"/>
    </row>
    <row r="350" spans="1:15 16384:16384">
      <c r="A350" s="163"/>
      <c r="B350" s="187"/>
      <c r="C350" s="187"/>
      <c r="D350" s="190"/>
      <c r="E350" s="165"/>
      <c r="F350" s="165"/>
      <c r="G350" s="163"/>
      <c r="H350" s="163"/>
      <c r="I350" s="163"/>
      <c r="J350" s="163"/>
      <c r="K350" s="164"/>
      <c r="L350" s="165"/>
      <c r="M350" s="163"/>
      <c r="N350" s="163"/>
      <c r="O350" s="163"/>
    </row>
    <row r="351" spans="1:15 16384:16384">
      <c r="A351" s="163"/>
      <c r="B351" s="187"/>
      <c r="C351" s="187"/>
      <c r="D351" s="190"/>
      <c r="E351" s="165"/>
      <c r="F351" s="165"/>
      <c r="G351" s="163"/>
      <c r="H351" s="163"/>
      <c r="I351" s="163"/>
      <c r="J351" s="163"/>
      <c r="K351" s="164"/>
      <c r="L351" s="165"/>
      <c r="M351" s="163"/>
      <c r="N351" s="163"/>
      <c r="O351" s="163"/>
    </row>
    <row r="352" spans="1:15 16384:16384">
      <c r="A352" s="163"/>
      <c r="B352" s="187"/>
      <c r="C352" s="187"/>
      <c r="D352" s="190"/>
      <c r="E352" s="165"/>
      <c r="F352" s="165"/>
      <c r="G352" s="163"/>
      <c r="H352" s="163"/>
      <c r="I352" s="163"/>
      <c r="J352" s="163"/>
      <c r="K352" s="164"/>
      <c r="L352" s="165"/>
      <c r="M352" s="163"/>
      <c r="N352" s="163"/>
      <c r="O352" s="163"/>
    </row>
    <row r="353" spans="1:15">
      <c r="A353" s="163"/>
      <c r="B353" s="187"/>
      <c r="C353" s="187"/>
      <c r="D353" s="190"/>
      <c r="E353" s="165"/>
      <c r="F353" s="165"/>
      <c r="G353" s="163"/>
      <c r="H353" s="163"/>
      <c r="I353" s="163"/>
      <c r="J353" s="163"/>
      <c r="K353" s="164"/>
      <c r="L353" s="165"/>
      <c r="M353" s="163"/>
      <c r="N353" s="163"/>
      <c r="O353" s="163"/>
    </row>
    <row r="354" spans="1:15">
      <c r="A354" s="163"/>
      <c r="B354" s="187"/>
      <c r="C354" s="187"/>
      <c r="D354" s="190"/>
      <c r="E354" s="165"/>
      <c r="F354" s="165"/>
      <c r="G354" s="163"/>
      <c r="H354" s="163"/>
      <c r="I354" s="163"/>
      <c r="J354" s="163"/>
      <c r="K354" s="164"/>
      <c r="L354" s="165"/>
      <c r="M354" s="163"/>
      <c r="N354" s="163"/>
      <c r="O354" s="163"/>
    </row>
    <row r="355" spans="1:15">
      <c r="A355" s="163"/>
      <c r="B355" s="187"/>
      <c r="C355" s="187"/>
      <c r="D355" s="190"/>
      <c r="E355" s="165"/>
      <c r="F355" s="165"/>
      <c r="G355" s="163"/>
      <c r="H355" s="163"/>
      <c r="I355" s="163"/>
      <c r="J355" s="163"/>
      <c r="K355" s="164"/>
      <c r="L355" s="165"/>
      <c r="M355" s="163"/>
      <c r="N355" s="163"/>
      <c r="O355" s="163"/>
    </row>
    <row r="356" spans="1:15">
      <c r="A356" s="163"/>
      <c r="B356" s="187"/>
      <c r="C356" s="187"/>
      <c r="D356" s="190"/>
      <c r="E356" s="165"/>
      <c r="F356" s="165"/>
      <c r="G356" s="163"/>
      <c r="H356" s="163"/>
      <c r="I356" s="163"/>
      <c r="J356" s="163"/>
      <c r="K356" s="164"/>
      <c r="L356" s="165"/>
      <c r="M356" s="163"/>
      <c r="N356" s="163"/>
      <c r="O356" s="163"/>
    </row>
    <row r="357" spans="1:15">
      <c r="A357" s="163"/>
      <c r="B357" s="187"/>
      <c r="C357" s="187"/>
      <c r="D357" s="190"/>
      <c r="E357" s="165"/>
      <c r="F357" s="165"/>
      <c r="G357" s="163"/>
      <c r="H357" s="163"/>
      <c r="I357" s="163"/>
      <c r="J357" s="163"/>
      <c r="K357" s="164"/>
      <c r="L357" s="165"/>
      <c r="M357" s="163"/>
      <c r="N357" s="163"/>
      <c r="O357" s="163"/>
    </row>
    <row r="358" spans="1:15">
      <c r="A358" s="163"/>
      <c r="B358" s="187"/>
      <c r="C358" s="187"/>
      <c r="D358" s="190"/>
      <c r="E358" s="165"/>
      <c r="F358" s="165"/>
      <c r="G358" s="163"/>
      <c r="H358" s="163"/>
      <c r="I358" s="163"/>
      <c r="J358" s="163"/>
      <c r="K358" s="164"/>
      <c r="L358" s="165"/>
      <c r="M358" s="163"/>
      <c r="N358" s="163"/>
      <c r="O358" s="163"/>
    </row>
    <row r="359" spans="1:15">
      <c r="A359" s="163"/>
      <c r="B359" s="187"/>
      <c r="C359" s="187"/>
      <c r="D359" s="190"/>
      <c r="E359" s="163"/>
      <c r="F359" s="163"/>
      <c r="G359" s="163"/>
      <c r="H359" s="163"/>
      <c r="I359" s="163"/>
      <c r="J359" s="163"/>
      <c r="K359" s="164"/>
      <c r="L359" s="164"/>
      <c r="M359" s="163"/>
      <c r="N359" s="163"/>
      <c r="O359" s="163"/>
    </row>
    <row r="360" spans="1:15">
      <c r="A360" s="163"/>
      <c r="B360" s="187"/>
      <c r="C360" s="187"/>
      <c r="D360" s="190"/>
      <c r="E360" s="165"/>
      <c r="F360" s="165"/>
      <c r="G360" s="163"/>
      <c r="H360" s="163"/>
      <c r="I360" s="163"/>
      <c r="J360" s="163"/>
      <c r="K360" s="164"/>
      <c r="L360" s="164"/>
      <c r="M360" s="163"/>
      <c r="N360" s="163"/>
      <c r="O360" s="163"/>
    </row>
    <row r="361" spans="1:15">
      <c r="A361" s="163"/>
      <c r="B361" s="187"/>
      <c r="C361" s="187"/>
      <c r="D361" s="190"/>
      <c r="E361" s="165"/>
      <c r="F361" s="165"/>
      <c r="G361" s="163"/>
      <c r="H361" s="163"/>
      <c r="I361" s="163"/>
      <c r="J361" s="163"/>
      <c r="K361" s="164"/>
      <c r="L361" s="165"/>
      <c r="M361" s="163"/>
      <c r="N361" s="163"/>
      <c r="O361" s="163"/>
    </row>
    <row r="362" spans="1:15">
      <c r="A362" s="163"/>
      <c r="B362" s="187"/>
      <c r="C362" s="187"/>
      <c r="D362" s="190"/>
      <c r="E362" s="165"/>
      <c r="F362" s="165"/>
      <c r="G362" s="163"/>
      <c r="H362" s="163"/>
      <c r="I362" s="163"/>
      <c r="J362" s="163"/>
      <c r="K362" s="164"/>
      <c r="L362" s="165"/>
      <c r="M362" s="163"/>
      <c r="N362" s="163"/>
      <c r="O362" s="163"/>
    </row>
    <row r="363" spans="1:15">
      <c r="A363" s="163"/>
      <c r="B363" s="187"/>
      <c r="C363" s="187"/>
      <c r="D363" s="190"/>
      <c r="E363" s="165"/>
      <c r="F363" s="165"/>
      <c r="G363" s="163"/>
      <c r="H363" s="163"/>
      <c r="I363" s="163"/>
      <c r="J363" s="163"/>
      <c r="K363" s="164"/>
      <c r="L363" s="165"/>
      <c r="M363" s="163"/>
      <c r="N363" s="163"/>
      <c r="O363" s="163"/>
    </row>
    <row r="364" spans="1:15">
      <c r="A364" s="163"/>
      <c r="B364" s="187"/>
      <c r="C364" s="187"/>
      <c r="D364" s="190"/>
      <c r="E364" s="165"/>
      <c r="F364" s="165"/>
      <c r="G364" s="163"/>
      <c r="H364" s="163"/>
      <c r="I364" s="163"/>
      <c r="J364" s="163"/>
      <c r="K364" s="164"/>
      <c r="L364" s="165"/>
      <c r="M364" s="163"/>
      <c r="N364" s="163"/>
      <c r="O364" s="163"/>
    </row>
    <row r="365" spans="1:15">
      <c r="A365" s="163"/>
      <c r="B365" s="187"/>
      <c r="C365" s="187"/>
      <c r="D365" s="190"/>
      <c r="E365" s="165"/>
      <c r="F365" s="165"/>
      <c r="G365" s="163"/>
      <c r="H365" s="163"/>
      <c r="I365" s="163"/>
      <c r="J365" s="163"/>
      <c r="K365" s="164"/>
      <c r="L365" s="165"/>
      <c r="M365" s="163"/>
      <c r="N365" s="163"/>
      <c r="O365" s="163"/>
    </row>
    <row r="366" spans="1:15">
      <c r="A366" s="163"/>
      <c r="B366" s="187"/>
      <c r="C366" s="187"/>
      <c r="D366" s="190"/>
      <c r="E366" s="165"/>
      <c r="F366" s="165"/>
      <c r="G366" s="163"/>
      <c r="H366" s="163"/>
      <c r="I366" s="163"/>
      <c r="J366" s="163"/>
      <c r="K366" s="164"/>
      <c r="L366" s="183"/>
      <c r="M366" s="163"/>
      <c r="N366" s="163"/>
      <c r="O366" s="163"/>
    </row>
    <row r="367" spans="1:15">
      <c r="A367" s="163"/>
      <c r="B367" s="187"/>
      <c r="C367" s="187"/>
      <c r="D367" s="190"/>
      <c r="E367" s="165"/>
      <c r="F367" s="165"/>
      <c r="G367" s="163"/>
      <c r="H367" s="163"/>
      <c r="I367" s="163"/>
      <c r="J367" s="163"/>
      <c r="K367" s="164"/>
      <c r="L367" s="183"/>
      <c r="M367" s="163"/>
      <c r="N367" s="163"/>
      <c r="O367" s="163"/>
    </row>
    <row r="368" spans="1:15">
      <c r="A368" s="163"/>
      <c r="B368" s="187"/>
      <c r="C368" s="187"/>
      <c r="D368" s="190"/>
      <c r="E368" s="165"/>
      <c r="F368" s="165"/>
      <c r="G368" s="163"/>
      <c r="H368" s="163"/>
      <c r="I368" s="163"/>
      <c r="J368" s="163"/>
      <c r="K368" s="164"/>
      <c r="L368" s="183"/>
      <c r="M368" s="163"/>
      <c r="N368" s="163"/>
      <c r="O368" s="163"/>
    </row>
    <row r="369" spans="1:15">
      <c r="A369" s="163"/>
      <c r="B369" s="187"/>
      <c r="C369" s="187"/>
      <c r="D369" s="190"/>
      <c r="E369" s="165"/>
      <c r="F369" s="165"/>
      <c r="G369" s="163"/>
      <c r="H369" s="163"/>
      <c r="I369" s="163"/>
      <c r="J369" s="163"/>
      <c r="K369" s="164"/>
      <c r="L369" s="183"/>
      <c r="M369" s="163"/>
      <c r="N369" s="163"/>
      <c r="O369" s="163"/>
    </row>
    <row r="370" spans="1:15">
      <c r="A370" s="163"/>
      <c r="B370" s="187"/>
      <c r="C370" s="187"/>
      <c r="D370" s="190"/>
      <c r="E370" s="165"/>
      <c r="F370" s="165"/>
      <c r="G370" s="163"/>
      <c r="H370" s="163"/>
      <c r="I370" s="163"/>
      <c r="J370" s="163"/>
      <c r="K370" s="164"/>
      <c r="L370" s="183"/>
      <c r="M370" s="163"/>
      <c r="N370" s="163"/>
      <c r="O370" s="163"/>
    </row>
    <row r="371" spans="1:15">
      <c r="A371" s="163"/>
      <c r="B371" s="187"/>
      <c r="C371" s="187"/>
      <c r="D371" s="190"/>
      <c r="E371" s="165"/>
      <c r="F371" s="165"/>
      <c r="G371" s="163"/>
      <c r="H371" s="163"/>
      <c r="I371" s="163"/>
      <c r="J371" s="163"/>
      <c r="K371" s="164"/>
      <c r="L371" s="165"/>
      <c r="M371" s="163"/>
      <c r="N371" s="163"/>
      <c r="O371" s="163"/>
    </row>
    <row r="372" spans="1:15">
      <c r="A372" s="163"/>
      <c r="B372" s="187"/>
      <c r="C372" s="187"/>
      <c r="D372" s="190"/>
      <c r="E372" s="165"/>
      <c r="F372" s="165"/>
      <c r="G372" s="163"/>
      <c r="H372" s="163"/>
      <c r="I372" s="163"/>
      <c r="J372" s="163"/>
      <c r="K372" s="164"/>
      <c r="L372" s="165"/>
      <c r="M372" s="163"/>
      <c r="N372" s="163"/>
      <c r="O372" s="163"/>
    </row>
    <row r="373" spans="1:15">
      <c r="A373" s="163"/>
      <c r="B373" s="187"/>
      <c r="C373" s="187"/>
      <c r="D373" s="190"/>
      <c r="E373" s="165"/>
      <c r="F373" s="165"/>
      <c r="G373" s="163"/>
      <c r="H373" s="163"/>
      <c r="I373" s="163"/>
      <c r="J373" s="163"/>
      <c r="K373" s="164"/>
      <c r="L373" s="165"/>
      <c r="M373" s="163"/>
      <c r="N373" s="163"/>
      <c r="O373" s="163"/>
    </row>
    <row r="374" spans="1:15">
      <c r="A374" s="163"/>
      <c r="B374" s="187"/>
      <c r="C374" s="187"/>
      <c r="D374" s="190"/>
      <c r="E374" s="165"/>
      <c r="F374" s="165"/>
      <c r="G374" s="163"/>
      <c r="H374" s="163"/>
      <c r="I374" s="163"/>
      <c r="J374" s="163"/>
      <c r="K374" s="164"/>
      <c r="L374" s="165"/>
      <c r="M374" s="163"/>
      <c r="N374" s="163"/>
      <c r="O374" s="163"/>
    </row>
    <row r="375" spans="1:15">
      <c r="A375" s="163"/>
      <c r="B375" s="187"/>
      <c r="C375" s="187"/>
      <c r="D375" s="190"/>
      <c r="E375" s="165"/>
      <c r="F375" s="165"/>
      <c r="G375" s="163"/>
      <c r="H375" s="163"/>
      <c r="I375" s="163"/>
      <c r="J375" s="163"/>
      <c r="K375" s="164"/>
      <c r="L375" s="165"/>
      <c r="M375" s="163"/>
      <c r="N375" s="163"/>
      <c r="O375" s="163"/>
    </row>
    <row r="376" spans="1:15">
      <c r="A376" s="163"/>
      <c r="B376" s="187"/>
      <c r="C376" s="187"/>
      <c r="D376" s="190"/>
      <c r="E376" s="165"/>
      <c r="F376" s="165"/>
      <c r="G376" s="163"/>
      <c r="H376" s="163"/>
      <c r="I376" s="163"/>
      <c r="J376" s="163"/>
      <c r="K376" s="164"/>
      <c r="L376" s="165"/>
      <c r="M376" s="163"/>
      <c r="N376" s="163"/>
      <c r="O376" s="163"/>
    </row>
    <row r="377" spans="1:15">
      <c r="A377" s="163"/>
      <c r="B377" s="187"/>
      <c r="C377" s="187"/>
      <c r="D377" s="190"/>
      <c r="E377" s="165"/>
      <c r="F377" s="165"/>
      <c r="G377" s="163"/>
      <c r="H377" s="163"/>
      <c r="I377" s="163"/>
      <c r="J377" s="163"/>
      <c r="K377" s="164"/>
      <c r="L377" s="183"/>
      <c r="M377" s="163"/>
      <c r="N377" s="163"/>
      <c r="O377" s="163"/>
    </row>
    <row r="378" spans="1:15">
      <c r="A378" s="163"/>
      <c r="B378" s="187"/>
      <c r="C378" s="187"/>
      <c r="D378" s="190"/>
      <c r="E378" s="165"/>
      <c r="F378" s="165"/>
      <c r="G378" s="163"/>
      <c r="H378" s="163"/>
      <c r="I378" s="163"/>
      <c r="J378" s="163"/>
      <c r="K378" s="164"/>
      <c r="L378" s="183"/>
      <c r="M378" s="163"/>
      <c r="N378" s="163"/>
      <c r="O378" s="163"/>
    </row>
    <row r="379" spans="1:15">
      <c r="A379" s="163"/>
      <c r="B379" s="187"/>
      <c r="C379" s="187"/>
      <c r="D379" s="190"/>
      <c r="E379" s="165"/>
      <c r="F379" s="165"/>
      <c r="G379" s="163"/>
      <c r="H379" s="163"/>
      <c r="I379" s="163"/>
      <c r="J379" s="163"/>
      <c r="K379" s="164"/>
      <c r="L379" s="183"/>
      <c r="M379" s="163"/>
      <c r="N379" s="163"/>
      <c r="O379" s="163"/>
    </row>
    <row r="380" spans="1:15">
      <c r="A380" s="163"/>
      <c r="B380" s="187"/>
      <c r="C380" s="187"/>
      <c r="D380" s="190"/>
      <c r="E380" s="165"/>
      <c r="F380" s="165"/>
      <c r="G380" s="163"/>
      <c r="H380" s="163"/>
      <c r="I380" s="163"/>
      <c r="J380" s="163"/>
      <c r="K380" s="164"/>
      <c r="L380" s="183"/>
      <c r="M380" s="163"/>
      <c r="N380" s="163"/>
      <c r="O380" s="163"/>
    </row>
    <row r="381" spans="1:15">
      <c r="A381" s="163"/>
      <c r="B381" s="187"/>
      <c r="C381" s="187"/>
      <c r="D381" s="190"/>
      <c r="E381" s="165"/>
      <c r="F381" s="165"/>
      <c r="G381" s="163"/>
      <c r="H381" s="163"/>
      <c r="I381" s="163"/>
      <c r="J381" s="163"/>
      <c r="K381" s="164"/>
      <c r="L381" s="183"/>
      <c r="M381" s="163"/>
      <c r="N381" s="163"/>
      <c r="O381" s="163"/>
    </row>
    <row r="382" spans="1:15">
      <c r="A382" s="163"/>
      <c r="B382" s="187"/>
      <c r="C382" s="187"/>
      <c r="D382" s="190"/>
      <c r="E382" s="165"/>
      <c r="F382" s="165"/>
      <c r="G382" s="163"/>
      <c r="H382" s="163"/>
      <c r="I382" s="163"/>
      <c r="J382" s="163"/>
      <c r="K382" s="164"/>
      <c r="L382" s="183"/>
      <c r="M382" s="163"/>
      <c r="N382" s="163"/>
      <c r="O382" s="163"/>
    </row>
    <row r="383" spans="1:15">
      <c r="A383" s="163"/>
      <c r="B383" s="187"/>
      <c r="C383" s="187"/>
      <c r="D383" s="190"/>
      <c r="E383" s="165"/>
      <c r="F383" s="165"/>
      <c r="G383" s="163"/>
      <c r="H383" s="163"/>
      <c r="I383" s="163"/>
      <c r="J383" s="163"/>
      <c r="K383" s="164"/>
      <c r="L383" s="183"/>
      <c r="M383" s="163"/>
      <c r="N383" s="163"/>
      <c r="O383" s="163"/>
    </row>
    <row r="384" spans="1:15">
      <c r="A384" s="163"/>
      <c r="B384" s="187"/>
      <c r="C384" s="187"/>
      <c r="D384" s="190"/>
      <c r="E384" s="165"/>
      <c r="F384" s="165"/>
      <c r="G384" s="163"/>
      <c r="H384" s="163"/>
      <c r="I384" s="163"/>
      <c r="J384" s="163"/>
      <c r="K384" s="164"/>
      <c r="L384" s="183"/>
      <c r="M384" s="163"/>
      <c r="N384" s="163"/>
      <c r="O384" s="163"/>
    </row>
    <row r="385" spans="1:15">
      <c r="A385" s="163"/>
      <c r="B385" s="187"/>
      <c r="C385" s="187"/>
      <c r="D385" s="190"/>
      <c r="E385" s="165"/>
      <c r="F385" s="165"/>
      <c r="G385" s="163"/>
      <c r="H385" s="163"/>
      <c r="I385" s="163"/>
      <c r="J385" s="163"/>
      <c r="K385" s="164"/>
      <c r="L385" s="183"/>
      <c r="M385" s="163"/>
      <c r="N385" s="163"/>
      <c r="O385" s="163"/>
    </row>
    <row r="386" spans="1:15">
      <c r="A386" s="163"/>
      <c r="B386" s="187"/>
      <c r="C386" s="187"/>
      <c r="D386" s="190"/>
      <c r="E386" s="165"/>
      <c r="F386" s="165"/>
      <c r="G386" s="163"/>
      <c r="H386" s="163"/>
      <c r="I386" s="163"/>
      <c r="J386" s="163"/>
      <c r="K386" s="164"/>
      <c r="L386" s="183"/>
      <c r="M386" s="163"/>
      <c r="N386" s="163"/>
      <c r="O386" s="163"/>
    </row>
    <row r="387" spans="1:15">
      <c r="A387" s="163"/>
      <c r="B387" s="187"/>
      <c r="C387" s="187"/>
      <c r="D387" s="190"/>
      <c r="E387" s="165"/>
      <c r="F387" s="165"/>
      <c r="G387" s="163"/>
      <c r="H387" s="163"/>
      <c r="I387" s="163"/>
      <c r="J387" s="163"/>
      <c r="K387" s="164"/>
      <c r="L387" s="183"/>
      <c r="M387" s="163"/>
      <c r="N387" s="163"/>
      <c r="O387" s="163"/>
    </row>
    <row r="388" spans="1:15">
      <c r="A388" s="163"/>
      <c r="B388" s="187"/>
      <c r="C388" s="187"/>
      <c r="D388" s="190"/>
      <c r="E388" s="165"/>
      <c r="F388" s="165"/>
      <c r="G388" s="163"/>
      <c r="H388" s="163"/>
      <c r="I388" s="163"/>
      <c r="J388" s="163"/>
      <c r="K388" s="164"/>
      <c r="L388" s="183"/>
      <c r="M388" s="163"/>
      <c r="N388" s="163"/>
      <c r="O388" s="163"/>
    </row>
    <row r="389" spans="1:15">
      <c r="A389" s="163"/>
      <c r="B389" s="187"/>
      <c r="C389" s="187"/>
      <c r="D389" s="190"/>
      <c r="E389" s="165"/>
      <c r="F389" s="165"/>
      <c r="G389" s="163"/>
      <c r="H389" s="163"/>
      <c r="I389" s="163"/>
      <c r="J389" s="163"/>
      <c r="K389" s="164"/>
      <c r="L389" s="183"/>
      <c r="M389" s="163"/>
      <c r="N389" s="163"/>
      <c r="O389" s="163"/>
    </row>
    <row r="390" spans="1:15">
      <c r="A390" s="163"/>
      <c r="B390" s="187"/>
      <c r="C390" s="187"/>
      <c r="D390" s="190"/>
      <c r="E390" s="165"/>
      <c r="F390" s="165"/>
      <c r="G390" s="163"/>
      <c r="H390" s="163"/>
      <c r="I390" s="163"/>
      <c r="J390" s="163"/>
      <c r="K390" s="164"/>
      <c r="L390" s="183"/>
      <c r="M390" s="163"/>
      <c r="N390" s="163"/>
      <c r="O390" s="163"/>
    </row>
    <row r="391" spans="1:15">
      <c r="A391" s="163"/>
      <c r="B391" s="187"/>
      <c r="C391" s="187"/>
      <c r="D391" s="190"/>
      <c r="E391" s="165"/>
      <c r="F391" s="165"/>
      <c r="G391" s="163"/>
      <c r="H391" s="163"/>
      <c r="I391" s="163"/>
      <c r="J391" s="163"/>
      <c r="K391" s="164"/>
      <c r="L391" s="183"/>
      <c r="M391" s="163"/>
      <c r="N391" s="163"/>
      <c r="O391" s="163"/>
    </row>
    <row r="392" spans="1:15">
      <c r="A392" s="163"/>
      <c r="B392" s="187"/>
      <c r="C392" s="187"/>
      <c r="D392" s="190"/>
      <c r="E392" s="165"/>
      <c r="F392" s="165"/>
      <c r="G392" s="163"/>
      <c r="H392" s="163"/>
      <c r="I392" s="163"/>
      <c r="J392" s="163"/>
      <c r="K392" s="164"/>
      <c r="L392" s="183"/>
      <c r="M392" s="163"/>
      <c r="N392" s="163"/>
      <c r="O392" s="163"/>
    </row>
    <row r="393" spans="1:15">
      <c r="A393" s="163"/>
      <c r="B393" s="187"/>
      <c r="C393" s="187"/>
      <c r="D393" s="190"/>
      <c r="E393" s="164"/>
      <c r="F393" s="164"/>
      <c r="G393" s="163"/>
      <c r="H393" s="163"/>
      <c r="I393" s="163"/>
      <c r="J393" s="163"/>
      <c r="K393" s="164"/>
      <c r="L393" s="163"/>
      <c r="M393" s="163"/>
      <c r="N393" s="163"/>
      <c r="O393" s="163"/>
    </row>
    <row r="394" spans="1:15">
      <c r="A394" s="163"/>
      <c r="B394" s="187"/>
      <c r="C394" s="187"/>
      <c r="D394" s="190"/>
      <c r="E394" s="165"/>
      <c r="F394" s="165"/>
      <c r="G394" s="163"/>
      <c r="H394" s="163"/>
      <c r="I394" s="163"/>
      <c r="J394" s="163"/>
      <c r="K394" s="164"/>
      <c r="L394" s="183"/>
      <c r="M394" s="163"/>
      <c r="N394" s="163"/>
      <c r="O394" s="163"/>
    </row>
    <row r="395" spans="1:15">
      <c r="A395" s="163"/>
      <c r="B395" s="187"/>
      <c r="C395" s="187"/>
      <c r="D395" s="190"/>
      <c r="E395" s="165"/>
      <c r="F395" s="165"/>
      <c r="G395" s="163"/>
      <c r="H395" s="163"/>
      <c r="I395" s="163"/>
      <c r="J395" s="163"/>
      <c r="K395" s="164"/>
      <c r="L395" s="183"/>
      <c r="M395" s="163"/>
      <c r="N395" s="163"/>
      <c r="O395" s="163"/>
    </row>
    <row r="396" spans="1:15">
      <c r="A396" s="163"/>
      <c r="B396" s="187"/>
      <c r="C396" s="187"/>
      <c r="D396" s="190"/>
      <c r="E396" s="165"/>
      <c r="F396" s="165"/>
      <c r="G396" s="163"/>
      <c r="H396" s="163"/>
      <c r="I396" s="163"/>
      <c r="J396" s="163"/>
      <c r="K396" s="164"/>
      <c r="L396" s="183"/>
      <c r="M396" s="163"/>
      <c r="N396" s="163"/>
      <c r="O396" s="163"/>
    </row>
    <row r="397" spans="1:15">
      <c r="A397" s="163"/>
      <c r="B397" s="187"/>
      <c r="C397" s="187"/>
      <c r="D397" s="190"/>
      <c r="E397" s="165"/>
      <c r="F397" s="165"/>
      <c r="G397" s="163"/>
      <c r="H397" s="163"/>
      <c r="I397" s="163"/>
      <c r="J397" s="163"/>
      <c r="K397" s="164"/>
      <c r="L397" s="183"/>
      <c r="M397" s="163"/>
      <c r="N397" s="163"/>
      <c r="O397" s="163"/>
    </row>
    <row r="398" spans="1:15">
      <c r="A398" s="163"/>
      <c r="B398" s="187"/>
      <c r="C398" s="187"/>
      <c r="D398" s="190"/>
      <c r="E398" s="165"/>
      <c r="F398" s="165"/>
      <c r="G398" s="163"/>
      <c r="H398" s="163"/>
      <c r="I398" s="163"/>
      <c r="J398" s="163"/>
      <c r="K398" s="164"/>
      <c r="L398" s="183"/>
      <c r="M398" s="163"/>
      <c r="N398" s="163"/>
      <c r="O398" s="163"/>
    </row>
    <row r="399" spans="1:15">
      <c r="A399" s="163"/>
      <c r="B399" s="187"/>
      <c r="C399" s="187"/>
      <c r="D399" s="190"/>
      <c r="E399" s="165"/>
      <c r="F399" s="165"/>
      <c r="G399" s="163"/>
      <c r="H399" s="163"/>
      <c r="I399" s="163"/>
      <c r="J399" s="163"/>
      <c r="K399" s="164"/>
      <c r="L399" s="183"/>
      <c r="M399" s="163"/>
      <c r="N399" s="163"/>
      <c r="O399" s="163"/>
    </row>
    <row r="400" spans="1:15">
      <c r="A400" s="163"/>
      <c r="B400" s="187"/>
      <c r="C400" s="187"/>
      <c r="D400" s="190"/>
      <c r="E400" s="165"/>
      <c r="F400" s="165"/>
      <c r="G400" s="163"/>
      <c r="H400" s="163"/>
      <c r="I400" s="163"/>
      <c r="J400" s="163"/>
      <c r="K400" s="164"/>
      <c r="L400" s="183"/>
      <c r="M400" s="163"/>
      <c r="N400" s="163"/>
      <c r="O400" s="163"/>
    </row>
    <row r="401" spans="1:15">
      <c r="A401" s="163"/>
      <c r="B401" s="187"/>
      <c r="C401" s="187"/>
      <c r="D401" s="190"/>
      <c r="E401" s="165"/>
      <c r="F401" s="165"/>
      <c r="G401" s="163"/>
      <c r="H401" s="163"/>
      <c r="I401" s="163"/>
      <c r="J401" s="163"/>
      <c r="K401" s="164"/>
      <c r="L401" s="183"/>
      <c r="M401" s="163"/>
      <c r="N401" s="163"/>
      <c r="O401" s="163"/>
    </row>
    <row r="402" spans="1:15">
      <c r="A402" s="163"/>
      <c r="B402" s="187"/>
      <c r="C402" s="187"/>
      <c r="D402" s="190"/>
      <c r="E402" s="165"/>
      <c r="F402" s="165"/>
      <c r="G402" s="163"/>
      <c r="H402" s="163"/>
      <c r="I402" s="163"/>
      <c r="J402" s="163"/>
      <c r="K402" s="164"/>
      <c r="L402" s="183"/>
      <c r="M402" s="163"/>
      <c r="N402" s="163"/>
      <c r="O402" s="163"/>
    </row>
    <row r="403" spans="1:15">
      <c r="A403" s="163"/>
      <c r="B403" s="187"/>
      <c r="C403" s="187"/>
      <c r="D403" s="190"/>
      <c r="E403" s="165"/>
      <c r="F403" s="165"/>
      <c r="G403" s="163"/>
      <c r="H403" s="163"/>
      <c r="I403" s="163"/>
      <c r="J403" s="163"/>
      <c r="K403" s="164"/>
      <c r="L403" s="183"/>
      <c r="M403" s="163"/>
      <c r="N403" s="163"/>
      <c r="O403" s="163"/>
    </row>
    <row r="404" spans="1:15">
      <c r="A404" s="163"/>
      <c r="B404" s="187"/>
      <c r="C404" s="187"/>
      <c r="D404" s="190"/>
      <c r="E404" s="165"/>
      <c r="F404" s="165"/>
      <c r="G404" s="163"/>
      <c r="H404" s="163"/>
      <c r="I404" s="163"/>
      <c r="J404" s="163"/>
      <c r="K404" s="164"/>
      <c r="L404" s="183"/>
      <c r="M404" s="163"/>
      <c r="N404" s="163"/>
      <c r="O404" s="163"/>
    </row>
    <row r="405" spans="1:15">
      <c r="A405" s="163"/>
      <c r="B405" s="187"/>
      <c r="C405" s="187"/>
      <c r="D405" s="190"/>
      <c r="E405" s="165"/>
      <c r="F405" s="165"/>
      <c r="G405" s="163"/>
      <c r="H405" s="163"/>
      <c r="I405" s="163"/>
      <c r="J405" s="163"/>
      <c r="K405" s="164"/>
      <c r="L405" s="183"/>
      <c r="M405" s="163"/>
      <c r="N405" s="163"/>
      <c r="O405" s="163"/>
    </row>
    <row r="406" spans="1:15">
      <c r="A406" s="163"/>
      <c r="B406" s="187"/>
      <c r="C406" s="187"/>
      <c r="D406" s="190"/>
      <c r="E406" s="165"/>
      <c r="F406" s="165"/>
      <c r="G406" s="163"/>
      <c r="H406" s="163"/>
      <c r="I406" s="163"/>
      <c r="J406" s="163"/>
      <c r="K406" s="164"/>
      <c r="L406" s="183"/>
      <c r="M406" s="163"/>
      <c r="N406" s="163"/>
      <c r="O406" s="163"/>
    </row>
    <row r="407" spans="1:15">
      <c r="A407" s="163"/>
      <c r="B407" s="187"/>
      <c r="C407" s="187"/>
      <c r="D407" s="190"/>
      <c r="E407" s="165"/>
      <c r="F407" s="165"/>
      <c r="G407" s="163"/>
      <c r="H407" s="163"/>
      <c r="I407" s="163"/>
      <c r="J407" s="163"/>
      <c r="K407" s="164"/>
      <c r="L407" s="183"/>
      <c r="M407" s="163"/>
      <c r="N407" s="163"/>
      <c r="O407" s="163"/>
    </row>
    <row r="408" spans="1:15">
      <c r="A408" s="163"/>
      <c r="B408" s="187"/>
      <c r="C408" s="187"/>
      <c r="D408" s="190"/>
      <c r="E408" s="165"/>
      <c r="F408" s="165"/>
      <c r="G408" s="163"/>
      <c r="H408" s="163"/>
      <c r="I408" s="163"/>
      <c r="J408" s="163"/>
      <c r="K408" s="164"/>
      <c r="L408" s="183"/>
      <c r="M408" s="163"/>
      <c r="N408" s="163"/>
      <c r="O408" s="163"/>
    </row>
    <row r="409" spans="1:15">
      <c r="A409" s="163"/>
      <c r="B409" s="187"/>
      <c r="C409" s="187"/>
      <c r="D409" s="190"/>
      <c r="E409" s="165"/>
      <c r="F409" s="165"/>
      <c r="G409" s="163"/>
      <c r="H409" s="163"/>
      <c r="I409" s="163"/>
      <c r="J409" s="163"/>
      <c r="K409" s="164"/>
      <c r="L409" s="183"/>
      <c r="M409" s="163"/>
      <c r="N409" s="163"/>
      <c r="O409" s="163"/>
    </row>
    <row r="410" spans="1:15">
      <c r="A410" s="163"/>
      <c r="B410" s="187"/>
      <c r="C410" s="187"/>
      <c r="D410" s="190"/>
      <c r="E410" s="165"/>
      <c r="F410" s="165"/>
      <c r="G410" s="163"/>
      <c r="H410" s="163"/>
      <c r="I410" s="163"/>
      <c r="J410" s="163"/>
      <c r="K410" s="164"/>
      <c r="L410" s="183"/>
      <c r="M410" s="163"/>
      <c r="N410" s="163"/>
      <c r="O410" s="163"/>
    </row>
    <row r="411" spans="1:15">
      <c r="A411" s="163"/>
      <c r="B411" s="187"/>
      <c r="C411" s="187"/>
      <c r="D411" s="190"/>
      <c r="E411" s="165"/>
      <c r="F411" s="165"/>
      <c r="G411" s="163"/>
      <c r="H411" s="163"/>
      <c r="I411" s="163"/>
      <c r="J411" s="163"/>
      <c r="K411" s="164"/>
      <c r="L411" s="183"/>
      <c r="M411" s="163"/>
      <c r="N411" s="163"/>
      <c r="O411" s="163"/>
    </row>
    <row r="412" spans="1:15">
      <c r="A412" s="163"/>
      <c r="B412" s="187"/>
      <c r="C412" s="187"/>
      <c r="D412" s="190"/>
      <c r="E412" s="165"/>
      <c r="F412" s="165"/>
      <c r="G412" s="163"/>
      <c r="H412" s="163"/>
      <c r="I412" s="163"/>
      <c r="J412" s="163"/>
      <c r="K412" s="164"/>
      <c r="L412" s="183"/>
      <c r="M412" s="163"/>
      <c r="N412" s="163"/>
      <c r="O412" s="163"/>
    </row>
    <row r="413" spans="1:15">
      <c r="A413" s="163"/>
      <c r="B413" s="187"/>
      <c r="C413" s="187"/>
      <c r="D413" s="190"/>
      <c r="E413" s="165"/>
      <c r="F413" s="165"/>
      <c r="G413" s="163"/>
      <c r="H413" s="163"/>
      <c r="I413" s="163"/>
      <c r="J413" s="163"/>
      <c r="K413" s="164"/>
      <c r="L413" s="183"/>
      <c r="M413" s="163"/>
      <c r="N413" s="163"/>
      <c r="O413" s="163"/>
    </row>
    <row r="414" spans="1:15">
      <c r="A414" s="163"/>
      <c r="B414" s="187"/>
      <c r="C414" s="187"/>
      <c r="D414" s="190"/>
      <c r="E414" s="165"/>
      <c r="F414" s="165"/>
      <c r="G414" s="163"/>
      <c r="H414" s="163"/>
      <c r="I414" s="163"/>
      <c r="J414" s="163"/>
      <c r="K414" s="164"/>
      <c r="L414" s="183"/>
      <c r="M414" s="163"/>
      <c r="N414" s="163"/>
      <c r="O414" s="163"/>
    </row>
    <row r="415" spans="1:15">
      <c r="A415" s="163"/>
      <c r="B415" s="187"/>
      <c r="C415" s="187"/>
      <c r="D415" s="190"/>
      <c r="E415" s="164"/>
      <c r="F415" s="164"/>
      <c r="G415" s="163"/>
      <c r="H415" s="163"/>
      <c r="I415" s="163"/>
      <c r="J415" s="163"/>
      <c r="K415" s="164"/>
      <c r="L415" s="163"/>
      <c r="M415" s="163"/>
      <c r="N415" s="163"/>
      <c r="O415" s="163"/>
    </row>
    <row r="416" spans="1:15">
      <c r="A416" s="163"/>
      <c r="B416" s="187"/>
      <c r="C416" s="187"/>
      <c r="D416" s="190"/>
      <c r="E416" s="165"/>
      <c r="F416" s="165"/>
      <c r="G416" s="163"/>
      <c r="H416" s="163"/>
      <c r="I416" s="163"/>
      <c r="J416" s="163"/>
      <c r="K416" s="164"/>
      <c r="L416" s="183"/>
      <c r="M416" s="163"/>
      <c r="N416" s="163"/>
      <c r="O416" s="163"/>
    </row>
    <row r="417" spans="1:15">
      <c r="A417" s="163"/>
      <c r="B417" s="187"/>
      <c r="C417" s="187"/>
      <c r="D417" s="190"/>
      <c r="E417" s="165"/>
      <c r="F417" s="165"/>
      <c r="G417" s="163"/>
      <c r="H417" s="163"/>
      <c r="I417" s="163"/>
      <c r="J417" s="163"/>
      <c r="K417" s="164"/>
      <c r="L417" s="183"/>
      <c r="M417" s="163"/>
      <c r="N417" s="163"/>
      <c r="O417" s="163"/>
    </row>
    <row r="418" spans="1:15">
      <c r="A418" s="163"/>
      <c r="B418" s="187"/>
      <c r="C418" s="187"/>
      <c r="D418" s="190"/>
      <c r="E418" s="165"/>
      <c r="F418" s="165"/>
      <c r="G418" s="163"/>
      <c r="H418" s="163"/>
      <c r="I418" s="163"/>
      <c r="J418" s="163"/>
      <c r="K418" s="164"/>
      <c r="L418" s="183"/>
      <c r="M418" s="163"/>
      <c r="N418" s="163"/>
      <c r="O418" s="163"/>
    </row>
    <row r="419" spans="1:15">
      <c r="A419" s="163"/>
      <c r="B419" s="187"/>
      <c r="C419" s="187"/>
      <c r="D419" s="190"/>
      <c r="E419" s="164"/>
      <c r="F419" s="165"/>
      <c r="G419" s="163"/>
      <c r="H419" s="163"/>
      <c r="I419" s="163"/>
      <c r="J419" s="163"/>
      <c r="K419" s="164"/>
      <c r="L419" s="183"/>
      <c r="M419" s="163"/>
      <c r="N419" s="163"/>
      <c r="O419" s="163"/>
    </row>
    <row r="420" spans="1:15">
      <c r="A420" s="163"/>
      <c r="B420" s="187"/>
      <c r="C420" s="187"/>
      <c r="D420" s="190"/>
      <c r="E420" s="165"/>
      <c r="F420" s="165"/>
      <c r="G420" s="163"/>
      <c r="H420" s="163"/>
      <c r="I420" s="163"/>
      <c r="J420" s="163"/>
      <c r="K420" s="164"/>
      <c r="L420" s="183"/>
      <c r="M420" s="163"/>
      <c r="N420" s="163"/>
      <c r="O420" s="163"/>
    </row>
    <row r="421" spans="1:15">
      <c r="A421" s="163"/>
      <c r="B421" s="187"/>
      <c r="C421" s="187"/>
      <c r="D421" s="190"/>
      <c r="E421" s="165"/>
      <c r="F421" s="165"/>
      <c r="G421" s="163"/>
      <c r="H421" s="163"/>
      <c r="I421" s="163"/>
      <c r="J421" s="163"/>
      <c r="K421" s="164"/>
      <c r="L421" s="183"/>
      <c r="M421" s="163"/>
      <c r="N421" s="163"/>
      <c r="O421" s="163"/>
    </row>
    <row r="422" spans="1:15">
      <c r="A422" s="163"/>
      <c r="B422" s="187"/>
      <c r="C422" s="187"/>
      <c r="D422" s="190"/>
      <c r="E422" s="165"/>
      <c r="F422" s="165"/>
      <c r="G422" s="163"/>
      <c r="H422" s="163"/>
      <c r="I422" s="163"/>
      <c r="J422" s="163"/>
      <c r="K422" s="164"/>
      <c r="L422" s="183"/>
      <c r="M422" s="163"/>
      <c r="N422" s="163"/>
      <c r="O422" s="163"/>
    </row>
    <row r="423" spans="1:15">
      <c r="A423" s="163"/>
      <c r="B423" s="187"/>
      <c r="C423" s="187"/>
      <c r="D423" s="190"/>
      <c r="E423" s="165"/>
      <c r="F423" s="165"/>
      <c r="G423" s="163"/>
      <c r="H423" s="163"/>
      <c r="I423" s="163"/>
      <c r="J423" s="163"/>
      <c r="K423" s="164"/>
      <c r="L423" s="183"/>
      <c r="M423" s="163"/>
      <c r="N423" s="163"/>
      <c r="O423" s="163"/>
    </row>
    <row r="424" spans="1:15">
      <c r="A424" s="163"/>
      <c r="B424" s="187"/>
      <c r="C424" s="187"/>
      <c r="D424" s="190"/>
      <c r="E424" s="165"/>
      <c r="F424" s="165"/>
      <c r="G424" s="163"/>
      <c r="H424" s="163"/>
      <c r="I424" s="163"/>
      <c r="J424" s="163"/>
      <c r="K424" s="164"/>
      <c r="L424" s="163"/>
      <c r="M424" s="163"/>
      <c r="N424" s="163"/>
      <c r="O424" s="163"/>
    </row>
    <row r="425" spans="1:15">
      <c r="A425" s="163"/>
      <c r="B425" s="187"/>
      <c r="C425" s="187"/>
      <c r="D425" s="190"/>
      <c r="E425" s="165"/>
      <c r="F425" s="165"/>
      <c r="G425" s="163"/>
      <c r="H425" s="163"/>
      <c r="I425" s="163"/>
      <c r="J425" s="163"/>
      <c r="K425" s="164"/>
      <c r="L425" s="183"/>
      <c r="M425" s="163"/>
      <c r="N425" s="163"/>
      <c r="O425" s="163"/>
    </row>
    <row r="426" spans="1:15">
      <c r="A426" s="163"/>
      <c r="B426" s="187"/>
      <c r="C426" s="187"/>
      <c r="D426" s="190"/>
      <c r="E426" s="165"/>
      <c r="F426" s="165"/>
      <c r="G426" s="163"/>
      <c r="H426" s="163"/>
      <c r="I426" s="163"/>
      <c r="J426" s="163"/>
      <c r="K426" s="164"/>
      <c r="L426" s="183"/>
      <c r="M426" s="163"/>
      <c r="N426" s="163"/>
      <c r="O426" s="163"/>
    </row>
    <row r="427" spans="1:15">
      <c r="A427" s="163"/>
      <c r="B427" s="187"/>
      <c r="C427" s="187"/>
      <c r="D427" s="190"/>
      <c r="E427" s="165"/>
      <c r="F427" s="165"/>
      <c r="G427" s="163"/>
      <c r="H427" s="163"/>
      <c r="I427" s="163"/>
      <c r="J427" s="163"/>
      <c r="K427" s="164"/>
      <c r="L427" s="183"/>
      <c r="M427" s="163"/>
      <c r="N427" s="163"/>
      <c r="O427" s="163"/>
    </row>
    <row r="428" spans="1:15">
      <c r="A428" s="163"/>
      <c r="B428" s="187"/>
      <c r="C428" s="187"/>
      <c r="D428" s="190"/>
      <c r="E428" s="165"/>
      <c r="F428" s="165"/>
      <c r="G428" s="163"/>
      <c r="H428" s="163"/>
      <c r="I428" s="163"/>
      <c r="J428" s="163"/>
      <c r="K428" s="164"/>
      <c r="L428" s="183"/>
      <c r="M428" s="163"/>
      <c r="N428" s="163"/>
      <c r="O428" s="163"/>
    </row>
    <row r="429" spans="1:15">
      <c r="A429" s="163"/>
      <c r="B429" s="187"/>
      <c r="C429" s="187"/>
      <c r="D429" s="190"/>
      <c r="E429" s="165"/>
      <c r="F429" s="165"/>
      <c r="G429" s="163"/>
      <c r="H429" s="163"/>
      <c r="I429" s="163"/>
      <c r="J429" s="163"/>
      <c r="K429" s="164"/>
      <c r="L429" s="183"/>
      <c r="M429" s="163"/>
      <c r="N429" s="163"/>
      <c r="O429" s="163"/>
    </row>
    <row r="430" spans="1:15">
      <c r="A430" s="163"/>
      <c r="B430" s="187"/>
      <c r="C430" s="187"/>
      <c r="D430" s="190"/>
      <c r="E430" s="165"/>
      <c r="F430" s="165"/>
      <c r="G430" s="163"/>
      <c r="H430" s="163"/>
      <c r="I430" s="163"/>
      <c r="J430" s="163"/>
      <c r="K430" s="164"/>
      <c r="L430" s="183"/>
      <c r="M430" s="163"/>
      <c r="N430" s="163"/>
      <c r="O430" s="163"/>
    </row>
    <row r="431" spans="1:15">
      <c r="A431" s="163"/>
      <c r="B431" s="187"/>
      <c r="C431" s="187"/>
      <c r="D431" s="190"/>
      <c r="E431" s="165"/>
      <c r="F431" s="165"/>
      <c r="G431" s="163"/>
      <c r="H431" s="163"/>
      <c r="I431" s="163"/>
      <c r="J431" s="163"/>
      <c r="K431" s="164"/>
      <c r="L431" s="183"/>
      <c r="M431" s="163"/>
      <c r="N431" s="163"/>
      <c r="O431" s="163"/>
    </row>
    <row r="432" spans="1:15">
      <c r="A432" s="163"/>
      <c r="B432" s="187"/>
      <c r="C432" s="187"/>
      <c r="D432" s="190"/>
      <c r="E432" s="165"/>
      <c r="F432" s="165"/>
      <c r="G432" s="163"/>
      <c r="H432" s="163"/>
      <c r="I432" s="163"/>
      <c r="J432" s="163"/>
      <c r="K432" s="164"/>
      <c r="L432" s="183"/>
      <c r="M432" s="163"/>
      <c r="N432" s="163"/>
      <c r="O432" s="163"/>
    </row>
    <row r="433" spans="1:15">
      <c r="A433" s="163"/>
      <c r="B433" s="187"/>
      <c r="C433" s="187"/>
      <c r="D433" s="190"/>
      <c r="E433" s="164"/>
      <c r="F433" s="164"/>
      <c r="G433" s="163"/>
      <c r="H433" s="163"/>
      <c r="I433" s="163"/>
      <c r="J433" s="163"/>
      <c r="K433" s="164"/>
      <c r="L433" s="163"/>
      <c r="M433" s="163"/>
      <c r="N433" s="163"/>
      <c r="O433" s="163"/>
    </row>
    <row r="434" spans="1:15">
      <c r="A434" s="163"/>
      <c r="B434" s="187"/>
      <c r="C434" s="187"/>
      <c r="D434" s="190"/>
      <c r="E434" s="165"/>
      <c r="F434" s="165"/>
      <c r="G434" s="163"/>
      <c r="H434" s="163"/>
      <c r="I434" s="163"/>
      <c r="J434" s="163"/>
      <c r="K434" s="164"/>
      <c r="L434" s="183"/>
      <c r="M434" s="163"/>
      <c r="N434" s="163"/>
      <c r="O434" s="163"/>
    </row>
    <row r="435" spans="1:15">
      <c r="A435" s="163"/>
      <c r="B435" s="187"/>
      <c r="C435" s="187"/>
      <c r="D435" s="190"/>
      <c r="E435" s="165"/>
      <c r="F435" s="165"/>
      <c r="G435" s="163"/>
      <c r="H435" s="163"/>
      <c r="I435" s="163"/>
      <c r="J435" s="163"/>
      <c r="K435" s="164"/>
      <c r="L435" s="163"/>
      <c r="M435" s="163"/>
      <c r="N435" s="163"/>
      <c r="O435" s="163"/>
    </row>
    <row r="436" spans="1:15">
      <c r="A436" s="163"/>
      <c r="B436" s="187"/>
      <c r="C436" s="187"/>
      <c r="D436" s="190"/>
      <c r="E436" s="164"/>
      <c r="F436" s="164"/>
      <c r="G436" s="163"/>
      <c r="H436" s="163"/>
      <c r="I436" s="163"/>
      <c r="J436" s="163"/>
      <c r="K436" s="164"/>
      <c r="L436" s="163"/>
      <c r="M436" s="163"/>
      <c r="N436" s="163"/>
      <c r="O436" s="163"/>
    </row>
    <row r="437" spans="1:15">
      <c r="A437" s="163"/>
      <c r="B437" s="187"/>
      <c r="C437" s="187"/>
      <c r="D437" s="190"/>
      <c r="E437" s="165"/>
      <c r="F437" s="165"/>
      <c r="G437" s="163"/>
      <c r="H437" s="163"/>
      <c r="I437" s="163"/>
      <c r="J437" s="163"/>
      <c r="K437" s="164"/>
      <c r="L437" s="163"/>
      <c r="M437" s="163"/>
      <c r="N437" s="163"/>
      <c r="O437" s="163"/>
    </row>
    <row r="438" spans="1:15">
      <c r="A438" s="163"/>
      <c r="B438" s="187"/>
      <c r="C438" s="187"/>
      <c r="D438" s="190"/>
      <c r="E438" s="165"/>
      <c r="F438" s="165"/>
      <c r="G438" s="163"/>
      <c r="H438" s="163"/>
      <c r="I438" s="163"/>
      <c r="J438" s="163"/>
      <c r="K438" s="164"/>
      <c r="L438" s="183"/>
      <c r="M438" s="163"/>
      <c r="N438" s="163"/>
      <c r="O438" s="163"/>
    </row>
    <row r="439" spans="1:15">
      <c r="A439" s="163"/>
      <c r="B439" s="187"/>
      <c r="C439" s="187"/>
      <c r="D439" s="190"/>
      <c r="E439" s="165"/>
      <c r="F439" s="165"/>
      <c r="G439" s="163"/>
      <c r="H439" s="163"/>
      <c r="I439" s="163"/>
      <c r="J439" s="163"/>
      <c r="K439" s="164"/>
      <c r="L439" s="163"/>
      <c r="M439" s="163"/>
      <c r="N439" s="163"/>
      <c r="O439" s="163"/>
    </row>
    <row r="440" spans="1:15">
      <c r="A440" s="163"/>
      <c r="B440" s="187"/>
      <c r="C440" s="187"/>
      <c r="D440" s="190"/>
      <c r="E440" s="165"/>
      <c r="F440" s="165"/>
      <c r="G440" s="163"/>
      <c r="H440" s="163"/>
      <c r="I440" s="163"/>
      <c r="J440" s="163"/>
      <c r="K440" s="164"/>
      <c r="L440" s="183"/>
      <c r="M440" s="163"/>
      <c r="N440" s="163"/>
      <c r="O440" s="163"/>
    </row>
    <row r="441" spans="1:15">
      <c r="A441" s="163"/>
      <c r="B441" s="187"/>
      <c r="C441" s="187"/>
      <c r="D441" s="190"/>
      <c r="E441" s="165"/>
      <c r="F441" s="165"/>
      <c r="G441" s="163"/>
      <c r="H441" s="163"/>
      <c r="I441" s="163"/>
      <c r="J441" s="163"/>
      <c r="K441" s="164"/>
      <c r="L441" s="163"/>
      <c r="M441" s="163"/>
      <c r="N441" s="163"/>
      <c r="O441" s="163"/>
    </row>
    <row r="442" spans="1:15">
      <c r="A442" s="163"/>
      <c r="B442" s="187"/>
      <c r="C442" s="187"/>
      <c r="D442" s="190"/>
      <c r="E442" s="165"/>
      <c r="F442" s="165"/>
      <c r="G442" s="163"/>
      <c r="H442" s="163"/>
      <c r="I442" s="163"/>
      <c r="J442" s="163"/>
      <c r="K442" s="164"/>
      <c r="L442" s="163"/>
      <c r="M442" s="163"/>
      <c r="N442" s="163"/>
      <c r="O442" s="163"/>
    </row>
    <row r="443" spans="1:15">
      <c r="A443" s="163"/>
      <c r="B443" s="187"/>
      <c r="C443" s="187"/>
      <c r="D443" s="190"/>
      <c r="E443" s="165"/>
      <c r="F443" s="165"/>
      <c r="G443" s="163"/>
      <c r="H443" s="163"/>
      <c r="I443" s="163"/>
      <c r="J443" s="163"/>
      <c r="K443" s="164"/>
      <c r="L443" s="183"/>
      <c r="M443" s="163"/>
      <c r="N443" s="163"/>
      <c r="O443" s="163"/>
    </row>
    <row r="444" spans="1:15">
      <c r="A444" s="163"/>
      <c r="B444" s="187"/>
      <c r="C444" s="187"/>
      <c r="D444" s="190"/>
      <c r="E444" s="165"/>
      <c r="F444" s="165"/>
      <c r="G444" s="163"/>
      <c r="H444" s="163"/>
      <c r="I444" s="163"/>
      <c r="J444" s="163"/>
      <c r="K444" s="164"/>
      <c r="L444" s="183"/>
      <c r="M444" s="163"/>
      <c r="N444" s="163"/>
      <c r="O444" s="163"/>
    </row>
    <row r="445" spans="1:15">
      <c r="A445" s="163"/>
      <c r="B445" s="187"/>
      <c r="C445" s="187"/>
      <c r="D445" s="190"/>
      <c r="E445" s="164"/>
      <c r="F445" s="164"/>
      <c r="G445" s="163"/>
      <c r="H445" s="163"/>
      <c r="I445" s="163"/>
      <c r="J445" s="163"/>
      <c r="K445" s="164"/>
      <c r="L445" s="163"/>
      <c r="M445" s="163"/>
      <c r="N445" s="163"/>
      <c r="O445" s="163"/>
    </row>
    <row r="446" spans="1:15">
      <c r="A446" s="163"/>
      <c r="B446" s="187"/>
      <c r="C446" s="187"/>
      <c r="D446" s="190"/>
      <c r="E446" s="165"/>
      <c r="F446" s="165"/>
      <c r="G446" s="163"/>
      <c r="H446" s="163"/>
      <c r="I446" s="163"/>
      <c r="J446" s="163"/>
      <c r="K446" s="164"/>
      <c r="L446" s="183"/>
      <c r="M446" s="163"/>
      <c r="N446" s="163"/>
      <c r="O446" s="163"/>
    </row>
    <row r="447" spans="1:15">
      <c r="A447" s="163"/>
      <c r="B447" s="187"/>
      <c r="C447" s="187"/>
      <c r="D447" s="190"/>
      <c r="E447" s="164"/>
      <c r="F447" s="164"/>
      <c r="G447" s="163"/>
      <c r="H447" s="163"/>
      <c r="I447" s="163"/>
      <c r="J447" s="163"/>
      <c r="K447" s="164"/>
      <c r="L447" s="163"/>
      <c r="M447" s="163"/>
      <c r="N447" s="163"/>
      <c r="O447" s="163"/>
    </row>
    <row r="448" spans="1:15">
      <c r="A448" s="163"/>
      <c r="B448" s="187"/>
      <c r="C448" s="187"/>
      <c r="D448" s="190"/>
      <c r="E448" s="165"/>
      <c r="F448" s="165"/>
      <c r="G448" s="163"/>
      <c r="H448" s="163"/>
      <c r="I448" s="163"/>
      <c r="J448" s="163"/>
      <c r="K448" s="164"/>
      <c r="L448" s="183"/>
      <c r="M448" s="163"/>
      <c r="N448" s="163"/>
      <c r="O448" s="163"/>
    </row>
    <row r="449" spans="1:15">
      <c r="A449" s="163"/>
      <c r="B449" s="187"/>
      <c r="C449" s="187"/>
      <c r="D449" s="190"/>
      <c r="E449" s="165"/>
      <c r="F449" s="165"/>
      <c r="G449" s="163"/>
      <c r="H449" s="163"/>
      <c r="I449" s="163"/>
      <c r="J449" s="163"/>
      <c r="K449" s="164"/>
      <c r="L449" s="183"/>
      <c r="M449" s="163"/>
      <c r="N449" s="163"/>
      <c r="O449" s="163"/>
    </row>
    <row r="450" spans="1:15">
      <c r="A450" s="163"/>
      <c r="B450" s="187"/>
      <c r="C450" s="187"/>
      <c r="D450" s="190"/>
      <c r="E450" s="164"/>
      <c r="F450" s="165"/>
      <c r="G450" s="163"/>
      <c r="H450" s="163"/>
      <c r="I450" s="163"/>
      <c r="J450" s="163"/>
      <c r="K450" s="164"/>
      <c r="L450" s="183"/>
      <c r="M450" s="163"/>
      <c r="N450" s="163"/>
      <c r="O450" s="163"/>
    </row>
    <row r="451" spans="1:15">
      <c r="A451" s="163"/>
      <c r="B451" s="187"/>
      <c r="C451" s="187"/>
      <c r="D451" s="190"/>
      <c r="E451" s="164"/>
      <c r="F451" s="165"/>
      <c r="G451" s="163"/>
      <c r="H451" s="163"/>
      <c r="I451" s="163"/>
      <c r="J451" s="163"/>
      <c r="K451" s="164"/>
      <c r="L451" s="183"/>
      <c r="M451" s="163"/>
      <c r="N451" s="163"/>
      <c r="O451" s="163"/>
    </row>
    <row r="452" spans="1:15">
      <c r="A452" s="163"/>
      <c r="B452" s="187"/>
      <c r="C452" s="187"/>
      <c r="D452" s="190"/>
      <c r="E452" s="165"/>
      <c r="F452" s="165"/>
      <c r="G452" s="163"/>
      <c r="H452" s="163"/>
      <c r="I452" s="163"/>
      <c r="J452" s="163"/>
      <c r="K452" s="164"/>
      <c r="L452" s="183"/>
      <c r="M452" s="163"/>
      <c r="N452" s="163"/>
      <c r="O452" s="163"/>
    </row>
    <row r="453" spans="1:15">
      <c r="A453" s="163"/>
      <c r="B453" s="187"/>
      <c r="C453" s="187"/>
      <c r="D453" s="190"/>
      <c r="E453" s="165"/>
      <c r="F453" s="165"/>
      <c r="G453" s="163"/>
      <c r="H453" s="163"/>
      <c r="I453" s="163"/>
      <c r="J453" s="163"/>
      <c r="K453" s="164"/>
      <c r="L453" s="183"/>
      <c r="M453" s="163"/>
      <c r="N453" s="163"/>
      <c r="O453" s="163"/>
    </row>
    <row r="454" spans="1:15">
      <c r="A454" s="163"/>
      <c r="B454" s="187"/>
      <c r="C454" s="187"/>
      <c r="D454" s="190"/>
      <c r="E454" s="165"/>
      <c r="F454" s="165"/>
      <c r="G454" s="163"/>
      <c r="H454" s="163"/>
      <c r="I454" s="163"/>
      <c r="J454" s="163"/>
      <c r="K454" s="164"/>
      <c r="L454" s="183"/>
      <c r="M454" s="163"/>
      <c r="N454" s="163"/>
      <c r="O454" s="163"/>
    </row>
    <row r="455" spans="1:15">
      <c r="A455" s="163"/>
      <c r="B455" s="187"/>
      <c r="C455" s="187"/>
      <c r="D455" s="190"/>
      <c r="E455" s="165"/>
      <c r="F455" s="165"/>
      <c r="G455" s="163"/>
      <c r="H455" s="163"/>
      <c r="I455" s="163"/>
      <c r="J455" s="163"/>
      <c r="K455" s="164"/>
      <c r="L455" s="183"/>
      <c r="M455" s="163"/>
      <c r="N455" s="163"/>
      <c r="O455" s="163"/>
    </row>
    <row r="456" spans="1:15">
      <c r="A456" s="163"/>
      <c r="B456" s="187"/>
      <c r="C456" s="187"/>
      <c r="D456" s="190"/>
      <c r="E456" s="165"/>
      <c r="F456" s="165"/>
      <c r="G456" s="163"/>
      <c r="H456" s="163"/>
      <c r="I456" s="163"/>
      <c r="J456" s="163"/>
      <c r="K456" s="164"/>
      <c r="L456" s="183"/>
      <c r="M456" s="163"/>
      <c r="N456" s="163"/>
      <c r="O456" s="163"/>
    </row>
    <row r="457" spans="1:15">
      <c r="A457" s="163"/>
      <c r="B457" s="187"/>
      <c r="C457" s="187"/>
      <c r="D457" s="190"/>
      <c r="E457" s="165"/>
      <c r="F457" s="165"/>
      <c r="G457" s="163"/>
      <c r="H457" s="163"/>
      <c r="I457" s="163"/>
      <c r="J457" s="163"/>
      <c r="K457" s="164"/>
      <c r="L457" s="183"/>
      <c r="M457" s="163"/>
      <c r="N457" s="163"/>
      <c r="O457" s="163"/>
    </row>
    <row r="458" spans="1:15">
      <c r="A458" s="163"/>
      <c r="B458" s="187"/>
      <c r="C458" s="187"/>
      <c r="D458" s="190"/>
      <c r="E458" s="165"/>
      <c r="F458" s="165"/>
      <c r="G458" s="163"/>
      <c r="H458" s="163"/>
      <c r="I458" s="163"/>
      <c r="J458" s="163"/>
      <c r="K458" s="164"/>
      <c r="L458" s="183"/>
      <c r="M458" s="163"/>
      <c r="N458" s="163"/>
      <c r="O458" s="163"/>
    </row>
    <row r="459" spans="1:15">
      <c r="A459" s="163"/>
      <c r="B459" s="187"/>
      <c r="C459" s="187"/>
      <c r="D459" s="190"/>
      <c r="E459" s="165"/>
      <c r="F459" s="165"/>
      <c r="G459" s="163"/>
      <c r="H459" s="163"/>
      <c r="I459" s="163"/>
      <c r="J459" s="163"/>
      <c r="K459" s="164"/>
      <c r="L459" s="183"/>
      <c r="M459" s="163"/>
      <c r="N459" s="163"/>
      <c r="O459" s="163"/>
    </row>
    <row r="460" spans="1:15">
      <c r="A460" s="163"/>
      <c r="B460" s="187"/>
      <c r="C460" s="187"/>
      <c r="D460" s="190"/>
      <c r="E460" s="165"/>
      <c r="F460" s="165"/>
      <c r="G460" s="163"/>
      <c r="H460" s="163"/>
      <c r="I460" s="163"/>
      <c r="J460" s="163"/>
      <c r="K460" s="164"/>
      <c r="L460" s="183"/>
      <c r="M460" s="163"/>
      <c r="N460" s="163"/>
      <c r="O460" s="163"/>
    </row>
    <row r="461" spans="1:15">
      <c r="A461" s="163"/>
      <c r="B461" s="187"/>
      <c r="C461" s="187"/>
      <c r="D461" s="190"/>
      <c r="E461" s="165"/>
      <c r="F461" s="165"/>
      <c r="G461" s="163"/>
      <c r="H461" s="163"/>
      <c r="I461" s="163"/>
      <c r="J461" s="163"/>
      <c r="K461" s="164"/>
      <c r="L461" s="183"/>
      <c r="M461" s="163"/>
      <c r="N461" s="163"/>
      <c r="O461" s="163"/>
    </row>
    <row r="462" spans="1:15">
      <c r="A462" s="163"/>
      <c r="B462" s="187"/>
      <c r="C462" s="187"/>
      <c r="D462" s="190"/>
      <c r="E462" s="165"/>
      <c r="F462" s="165"/>
      <c r="G462" s="163"/>
      <c r="H462" s="163"/>
      <c r="I462" s="163"/>
      <c r="J462" s="163"/>
      <c r="K462" s="164"/>
      <c r="L462" s="183"/>
      <c r="M462" s="163"/>
      <c r="N462" s="163"/>
      <c r="O462" s="163"/>
    </row>
    <row r="463" spans="1:15">
      <c r="A463" s="163"/>
      <c r="B463" s="187"/>
      <c r="C463" s="187"/>
      <c r="D463" s="190"/>
      <c r="E463" s="165"/>
      <c r="F463" s="165"/>
      <c r="G463" s="163"/>
      <c r="H463" s="163"/>
      <c r="I463" s="163"/>
      <c r="J463" s="163"/>
      <c r="K463" s="164"/>
      <c r="L463" s="183"/>
      <c r="M463" s="163"/>
      <c r="N463" s="163"/>
      <c r="O463" s="163"/>
    </row>
    <row r="464" spans="1:15">
      <c r="A464" s="163"/>
      <c r="B464" s="187"/>
      <c r="C464" s="187"/>
      <c r="D464" s="190"/>
      <c r="E464" s="165"/>
      <c r="F464" s="165"/>
      <c r="G464" s="163"/>
      <c r="H464" s="163"/>
      <c r="I464" s="163"/>
      <c r="J464" s="163"/>
      <c r="K464" s="164"/>
      <c r="L464" s="183"/>
      <c r="M464" s="163"/>
      <c r="N464" s="163"/>
      <c r="O464" s="163"/>
    </row>
    <row r="465" spans="1:15">
      <c r="A465" s="163"/>
      <c r="B465" s="187"/>
      <c r="C465" s="187"/>
      <c r="D465" s="190"/>
      <c r="E465" s="165"/>
      <c r="F465" s="165"/>
      <c r="G465" s="163"/>
      <c r="H465" s="163"/>
      <c r="I465" s="163"/>
      <c r="J465" s="163"/>
      <c r="K465" s="164"/>
      <c r="L465" s="183"/>
      <c r="M465" s="163"/>
      <c r="N465" s="163"/>
      <c r="O465" s="163"/>
    </row>
    <row r="466" spans="1:15">
      <c r="A466" s="163"/>
      <c r="B466" s="187"/>
      <c r="C466" s="187"/>
      <c r="D466" s="190"/>
      <c r="E466" s="165"/>
      <c r="F466" s="165"/>
      <c r="G466" s="163"/>
      <c r="H466" s="163"/>
      <c r="I466" s="163"/>
      <c r="J466" s="163"/>
      <c r="K466" s="164"/>
      <c r="L466" s="183"/>
      <c r="M466" s="163"/>
      <c r="N466" s="163"/>
      <c r="O466" s="163"/>
    </row>
    <row r="467" spans="1:15">
      <c r="A467" s="163"/>
      <c r="B467" s="187"/>
      <c r="C467" s="187"/>
      <c r="D467" s="190"/>
      <c r="E467" s="164"/>
      <c r="F467" s="164"/>
      <c r="G467" s="163"/>
      <c r="H467" s="163"/>
      <c r="I467" s="163"/>
      <c r="J467" s="163"/>
      <c r="K467" s="164"/>
      <c r="L467" s="163"/>
      <c r="M467" s="163"/>
      <c r="N467" s="163"/>
      <c r="O467" s="163"/>
    </row>
    <row r="468" spans="1:15">
      <c r="A468" s="163"/>
      <c r="B468" s="187"/>
      <c r="C468" s="187"/>
      <c r="D468" s="190"/>
      <c r="E468" s="164"/>
      <c r="F468" s="164"/>
      <c r="G468" s="163"/>
      <c r="H468" s="163"/>
      <c r="I468" s="163"/>
      <c r="J468" s="163"/>
      <c r="K468" s="164"/>
      <c r="L468" s="163"/>
      <c r="M468" s="163"/>
      <c r="N468" s="163"/>
      <c r="O468" s="163"/>
    </row>
    <row r="469" spans="1:15">
      <c r="A469" s="163"/>
      <c r="B469" s="187"/>
      <c r="C469" s="187"/>
      <c r="D469" s="190"/>
      <c r="E469" s="164"/>
      <c r="F469" s="164"/>
      <c r="G469" s="163"/>
      <c r="H469" s="163"/>
      <c r="I469" s="163"/>
      <c r="J469" s="163"/>
      <c r="K469" s="164"/>
      <c r="L469" s="163"/>
      <c r="M469" s="163"/>
      <c r="N469" s="163"/>
      <c r="O469" s="163"/>
    </row>
    <row r="470" spans="1:15">
      <c r="A470" s="163"/>
      <c r="B470" s="187"/>
      <c r="C470" s="187"/>
      <c r="D470" s="190"/>
      <c r="E470" s="165"/>
      <c r="F470" s="165"/>
      <c r="G470" s="163"/>
      <c r="H470" s="163"/>
      <c r="I470" s="163"/>
      <c r="J470" s="163"/>
      <c r="K470" s="164"/>
      <c r="L470" s="163"/>
      <c r="M470" s="163"/>
      <c r="N470" s="163"/>
      <c r="O470" s="163"/>
    </row>
    <row r="471" spans="1:15">
      <c r="A471" s="163"/>
      <c r="B471" s="187"/>
      <c r="C471" s="187"/>
      <c r="D471" s="190"/>
      <c r="E471" s="164"/>
      <c r="F471" s="164"/>
      <c r="G471" s="163"/>
      <c r="H471" s="163"/>
      <c r="I471" s="163"/>
      <c r="J471" s="163"/>
      <c r="K471" s="164"/>
      <c r="L471" s="163"/>
      <c r="M471" s="163"/>
      <c r="N471" s="163"/>
      <c r="O471" s="163"/>
    </row>
    <row r="472" spans="1:15">
      <c r="A472" s="163"/>
      <c r="B472" s="187" t="s">
        <v>147</v>
      </c>
      <c r="C472" s="187" t="s">
        <v>3</v>
      </c>
      <c r="D472" s="190" t="s">
        <v>2204</v>
      </c>
      <c r="E472" s="164"/>
      <c r="F472" s="164"/>
      <c r="G472" s="163"/>
      <c r="H472" s="163"/>
      <c r="I472" s="163"/>
      <c r="J472" s="163"/>
      <c r="K472" s="164"/>
      <c r="L472" s="163"/>
      <c r="M472" s="163"/>
      <c r="N472" s="163"/>
      <c r="O472" s="163"/>
    </row>
    <row r="473" spans="1:15">
      <c r="A473" s="163"/>
      <c r="B473" s="187" t="s">
        <v>147</v>
      </c>
      <c r="C473" s="187" t="s">
        <v>3</v>
      </c>
      <c r="D473" s="190" t="s">
        <v>2211</v>
      </c>
      <c r="E473" s="164"/>
      <c r="F473" s="164"/>
      <c r="G473" s="163"/>
      <c r="H473" s="163"/>
      <c r="I473" s="163"/>
      <c r="J473" s="163"/>
      <c r="K473" s="164"/>
      <c r="L473" s="163"/>
      <c r="M473" s="163"/>
      <c r="N473" s="163"/>
      <c r="O473" s="163"/>
    </row>
    <row r="474" spans="1:15">
      <c r="A474" s="163"/>
      <c r="B474" s="187" t="s">
        <v>147</v>
      </c>
      <c r="C474" s="187" t="s">
        <v>3</v>
      </c>
      <c r="D474" s="190" t="s">
        <v>2212</v>
      </c>
      <c r="E474" s="164"/>
      <c r="F474" s="164"/>
      <c r="G474" s="163"/>
      <c r="H474" s="163"/>
      <c r="I474" s="163"/>
      <c r="J474" s="163"/>
      <c r="K474" s="164"/>
      <c r="L474" s="163"/>
      <c r="M474" s="163"/>
      <c r="N474" s="163"/>
      <c r="O474" s="163"/>
    </row>
    <row r="475" spans="1:15">
      <c r="A475" s="163"/>
      <c r="B475" s="187" t="s">
        <v>147</v>
      </c>
      <c r="C475" s="187" t="s">
        <v>3</v>
      </c>
      <c r="D475" s="190" t="s">
        <v>2213</v>
      </c>
      <c r="E475" s="164"/>
      <c r="F475" s="164"/>
      <c r="G475" s="163"/>
      <c r="H475" s="163"/>
      <c r="I475" s="163"/>
      <c r="J475" s="163"/>
      <c r="K475" s="164"/>
      <c r="L475" s="163"/>
      <c r="M475" s="163"/>
      <c r="N475" s="163"/>
      <c r="O475" s="163"/>
    </row>
    <row r="476" spans="1:15">
      <c r="A476" s="163"/>
      <c r="B476" s="187" t="s">
        <v>147</v>
      </c>
      <c r="C476" s="187" t="s">
        <v>3</v>
      </c>
      <c r="D476" s="190" t="s">
        <v>2214</v>
      </c>
      <c r="E476" s="164"/>
      <c r="F476" s="164"/>
      <c r="G476" s="163"/>
      <c r="H476" s="163"/>
      <c r="I476" s="163"/>
      <c r="J476" s="163"/>
      <c r="K476" s="164"/>
      <c r="L476" s="163"/>
      <c r="M476" s="163"/>
      <c r="N476" s="163"/>
      <c r="O476" s="163"/>
    </row>
    <row r="477" spans="1:15">
      <c r="A477" s="163"/>
      <c r="B477" s="187" t="s">
        <v>147</v>
      </c>
      <c r="C477" s="187" t="s">
        <v>3</v>
      </c>
      <c r="D477" s="190" t="s">
        <v>2215</v>
      </c>
      <c r="E477" s="164"/>
      <c r="F477" s="164"/>
      <c r="G477" s="163"/>
      <c r="H477" s="163"/>
      <c r="I477" s="163"/>
      <c r="J477" s="163"/>
      <c r="K477" s="164"/>
      <c r="L477" s="163"/>
      <c r="M477" s="163"/>
      <c r="N477" s="163"/>
      <c r="O477" s="163"/>
    </row>
    <row r="478" spans="1:15">
      <c r="A478" s="163"/>
      <c r="B478" s="187" t="s">
        <v>147</v>
      </c>
      <c r="C478" s="187" t="s">
        <v>3</v>
      </c>
      <c r="D478" s="190" t="s">
        <v>2216</v>
      </c>
      <c r="E478" s="164"/>
      <c r="F478" s="164"/>
      <c r="G478" s="163"/>
      <c r="H478" s="163"/>
      <c r="I478" s="163"/>
      <c r="J478" s="163"/>
      <c r="K478" s="164"/>
      <c r="L478" s="163"/>
      <c r="M478" s="163"/>
      <c r="N478" s="163"/>
      <c r="O478" s="163"/>
    </row>
    <row r="479" spans="1:15">
      <c r="A479" s="163"/>
      <c r="B479" s="187" t="s">
        <v>147</v>
      </c>
      <c r="C479" s="187" t="s">
        <v>3</v>
      </c>
      <c r="D479" s="190" t="s">
        <v>2217</v>
      </c>
      <c r="E479" s="164"/>
      <c r="F479" s="164"/>
      <c r="G479" s="163"/>
      <c r="H479" s="163"/>
      <c r="I479" s="163"/>
      <c r="J479" s="163"/>
      <c r="K479" s="164"/>
      <c r="L479" s="163"/>
      <c r="M479" s="163"/>
      <c r="N479" s="163"/>
      <c r="O479" s="163"/>
    </row>
    <row r="480" spans="1:15">
      <c r="A480" s="163"/>
      <c r="B480" s="187" t="s">
        <v>147</v>
      </c>
      <c r="C480" s="187" t="s">
        <v>3</v>
      </c>
      <c r="D480" s="190" t="s">
        <v>2272</v>
      </c>
      <c r="E480" s="164"/>
      <c r="F480" s="164"/>
      <c r="G480" s="163"/>
      <c r="H480" s="163"/>
      <c r="I480" s="163"/>
      <c r="J480" s="163"/>
      <c r="K480" s="164"/>
      <c r="L480" s="163"/>
      <c r="M480" s="163"/>
      <c r="N480" s="163"/>
      <c r="O480" s="163"/>
    </row>
    <row r="481" spans="1:15">
      <c r="A481" s="163"/>
      <c r="B481" s="187" t="s">
        <v>147</v>
      </c>
      <c r="C481" s="187" t="s">
        <v>3</v>
      </c>
      <c r="D481" s="190" t="s">
        <v>2273</v>
      </c>
      <c r="E481" s="164"/>
      <c r="F481" s="164"/>
      <c r="G481" s="163"/>
      <c r="H481" s="163"/>
      <c r="I481" s="163"/>
      <c r="J481" s="163"/>
      <c r="K481" s="164"/>
      <c r="L481" s="163"/>
      <c r="M481" s="163"/>
      <c r="N481" s="163"/>
      <c r="O481" s="163"/>
    </row>
    <row r="482" spans="1:15">
      <c r="A482" s="163"/>
      <c r="B482" s="187" t="s">
        <v>147</v>
      </c>
      <c r="C482" s="187" t="s">
        <v>3</v>
      </c>
      <c r="D482" s="190" t="s">
        <v>2274</v>
      </c>
      <c r="E482" s="163"/>
      <c r="F482" s="163"/>
      <c r="G482" s="163"/>
      <c r="H482" s="163"/>
      <c r="I482" s="163"/>
      <c r="J482" s="163"/>
      <c r="K482" s="164"/>
      <c r="L482" s="163"/>
      <c r="M482" s="163"/>
      <c r="N482" s="163"/>
      <c r="O482" s="163"/>
    </row>
    <row r="483" spans="1:15">
      <c r="A483" s="163"/>
      <c r="B483" s="187" t="s">
        <v>147</v>
      </c>
      <c r="C483" s="187" t="s">
        <v>3</v>
      </c>
      <c r="D483" s="190" t="s">
        <v>2275</v>
      </c>
      <c r="E483" s="163"/>
      <c r="F483" s="163"/>
      <c r="G483" s="163"/>
      <c r="H483" s="163"/>
      <c r="I483" s="163"/>
      <c r="J483" s="163"/>
      <c r="K483" s="164"/>
      <c r="L483" s="163"/>
      <c r="M483" s="163"/>
      <c r="N483" s="163"/>
      <c r="O483" s="163"/>
    </row>
    <row r="484" spans="1:15">
      <c r="A484" s="163"/>
      <c r="B484" s="187" t="s">
        <v>147</v>
      </c>
      <c r="C484" s="187" t="s">
        <v>3</v>
      </c>
      <c r="D484" s="190" t="s">
        <v>2276</v>
      </c>
      <c r="E484" s="163"/>
      <c r="F484" s="163"/>
      <c r="G484" s="163"/>
      <c r="H484" s="163"/>
      <c r="I484" s="163"/>
      <c r="J484" s="163"/>
      <c r="K484" s="164"/>
      <c r="L484" s="163"/>
      <c r="M484" s="163"/>
      <c r="N484" s="163"/>
      <c r="O484" s="163"/>
    </row>
    <row r="485" spans="1:15">
      <c r="A485" s="163"/>
      <c r="B485" s="187" t="s">
        <v>147</v>
      </c>
      <c r="C485" s="187" t="s">
        <v>3</v>
      </c>
      <c r="D485" s="190" t="s">
        <v>2281</v>
      </c>
      <c r="E485" s="163"/>
      <c r="F485" s="163"/>
      <c r="G485" s="163"/>
      <c r="H485" s="163"/>
      <c r="I485" s="163"/>
      <c r="J485" s="163"/>
      <c r="K485" s="164"/>
      <c r="L485" s="163"/>
      <c r="M485" s="163"/>
      <c r="N485" s="163"/>
      <c r="O485" s="163"/>
    </row>
    <row r="486" spans="1:15">
      <c r="A486" s="163"/>
      <c r="B486" s="187" t="s">
        <v>147</v>
      </c>
      <c r="C486" s="187" t="s">
        <v>3</v>
      </c>
      <c r="D486" s="190" t="s">
        <v>2282</v>
      </c>
      <c r="E486" s="163"/>
      <c r="F486" s="163"/>
      <c r="G486" s="163"/>
      <c r="H486" s="163"/>
      <c r="I486" s="163"/>
      <c r="J486" s="163"/>
      <c r="K486" s="164"/>
      <c r="L486" s="163"/>
      <c r="M486" s="163"/>
      <c r="N486" s="163"/>
      <c r="O486" s="163"/>
    </row>
    <row r="487" spans="1:15">
      <c r="A487" s="163"/>
      <c r="B487" s="187" t="s">
        <v>147</v>
      </c>
      <c r="C487" s="187" t="s">
        <v>3</v>
      </c>
      <c r="D487" s="190" t="s">
        <v>2285</v>
      </c>
      <c r="E487" s="163"/>
      <c r="F487" s="163"/>
      <c r="G487" s="163"/>
      <c r="H487" s="163"/>
      <c r="I487" s="163"/>
      <c r="J487" s="163"/>
      <c r="K487" s="164"/>
      <c r="L487" s="163"/>
      <c r="M487" s="163"/>
      <c r="N487" s="163"/>
      <c r="O487" s="163"/>
    </row>
    <row r="488" spans="1:15">
      <c r="A488" s="163"/>
      <c r="B488" s="187" t="s">
        <v>147</v>
      </c>
      <c r="C488" s="187" t="s">
        <v>3</v>
      </c>
      <c r="D488" s="190" t="s">
        <v>2286</v>
      </c>
      <c r="E488" s="163"/>
      <c r="F488" s="163"/>
      <c r="G488" s="163"/>
      <c r="H488" s="163"/>
      <c r="I488" s="163"/>
      <c r="J488" s="163"/>
      <c r="K488" s="163"/>
      <c r="L488" s="163"/>
      <c r="M488" s="163"/>
      <c r="N488" s="163"/>
      <c r="O488" s="163"/>
    </row>
    <row r="489" spans="1:15">
      <c r="A489" s="163"/>
      <c r="B489" s="187" t="s">
        <v>147</v>
      </c>
      <c r="C489" s="187" t="s">
        <v>3</v>
      </c>
      <c r="D489" s="190" t="s">
        <v>2287</v>
      </c>
      <c r="E489" s="163"/>
      <c r="F489" s="163"/>
      <c r="G489" s="163"/>
      <c r="H489" s="163"/>
      <c r="I489" s="163"/>
      <c r="J489" s="163"/>
      <c r="K489" s="163"/>
      <c r="L489" s="163"/>
      <c r="M489" s="163"/>
      <c r="N489" s="163"/>
      <c r="O489" s="163"/>
    </row>
    <row r="490" spans="1:15">
      <c r="A490" s="163"/>
      <c r="B490" s="187" t="s">
        <v>147</v>
      </c>
      <c r="C490" s="187" t="s">
        <v>3</v>
      </c>
      <c r="D490" s="190" t="s">
        <v>2288</v>
      </c>
      <c r="E490" s="163"/>
      <c r="F490" s="163"/>
      <c r="G490" s="163"/>
      <c r="H490" s="163"/>
      <c r="I490" s="163"/>
      <c r="J490" s="163"/>
      <c r="K490" s="163"/>
      <c r="L490" s="163"/>
      <c r="M490" s="163"/>
      <c r="N490" s="163"/>
      <c r="O490" s="163"/>
    </row>
    <row r="491" spans="1:15">
      <c r="A491" s="163"/>
      <c r="B491" s="187" t="s">
        <v>147</v>
      </c>
      <c r="C491" s="187" t="s">
        <v>3</v>
      </c>
      <c r="D491" s="190" t="s">
        <v>2295</v>
      </c>
      <c r="E491" s="163"/>
      <c r="F491" s="163"/>
      <c r="G491" s="163"/>
      <c r="H491" s="163"/>
      <c r="I491" s="163"/>
      <c r="J491" s="163"/>
      <c r="K491" s="163"/>
      <c r="L491" s="163"/>
      <c r="M491" s="163"/>
      <c r="N491" s="163"/>
      <c r="O491" s="163"/>
    </row>
  </sheetData>
  <mergeCells count="13">
    <mergeCell ref="J2:L2"/>
    <mergeCell ref="M2:N2"/>
    <mergeCell ref="J3:K3"/>
    <mergeCell ref="M3:N3"/>
    <mergeCell ref="J4:K4"/>
    <mergeCell ref="M4:N4"/>
    <mergeCell ref="J8:N8"/>
    <mergeCell ref="J5:K5"/>
    <mergeCell ref="M5:N5"/>
    <mergeCell ref="J6:K6"/>
    <mergeCell ref="M6:N6"/>
    <mergeCell ref="J7:K7"/>
    <mergeCell ref="M7:N7"/>
  </mergeCells>
  <conditionalFormatting sqref="F1:F10 F47:F48 F77:F78">
    <cfRule type="timePeriod" dxfId="115" priority="21" timePeriod="yesterday">
      <formula>FLOOR(F1,1)=TODAY()-1</formula>
    </cfRule>
  </conditionalFormatting>
  <conditionalFormatting sqref="F51:F59">
    <cfRule type="timePeriod" dxfId="114" priority="9" timePeriod="yesterday">
      <formula>FLOOR(F51,1)=TODAY()-1</formula>
    </cfRule>
  </conditionalFormatting>
  <conditionalFormatting sqref="F64:F70">
    <cfRule type="timePeriod" dxfId="113" priority="3" timePeriod="yesterday">
      <formula>FLOOR(F64,1)=TODAY()-1</formula>
    </cfRule>
  </conditionalFormatting>
  <conditionalFormatting sqref="F72:F75">
    <cfRule type="timePeriod" dxfId="112" priority="1" timePeriod="yesterday">
      <formula>FLOOR(F72,1)=TODAY()-1</formula>
    </cfRule>
  </conditionalFormatting>
  <conditionalFormatting sqref="F81:F82 F84 F87:F89 F100 F103 F119:F120 F134 F141:F147">
    <cfRule type="timePeriod" dxfId="111" priority="22" timePeriod="yesterday">
      <formula>FLOOR(F81,1)=TODAY()-1</formula>
    </cfRule>
  </conditionalFormatting>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XFD1048576"/>
  <sheetViews>
    <sheetView topLeftCell="A49" zoomScale="115" zoomScaleNormal="115" workbookViewId="0">
      <selection activeCell="H68" sqref="H68"/>
    </sheetView>
  </sheetViews>
  <sheetFormatPr defaultRowHeight="15"/>
  <cols>
    <col min="1" max="1" width="8" customWidth="1"/>
    <col min="2" max="2" width="14" hidden="1" customWidth="1"/>
    <col min="3" max="3" width="14" customWidth="1"/>
    <col min="4" max="4" width="15.5703125" customWidth="1"/>
    <col min="5" max="5" width="11.85546875" customWidth="1"/>
    <col min="6" max="6" width="15.85546875" customWidth="1"/>
    <col min="7" max="7" width="23.28515625" customWidth="1"/>
    <col min="8" max="8" width="80" customWidth="1"/>
    <col min="9" max="9" width="21.42578125" customWidth="1"/>
    <col min="10" max="10" width="56.7109375" customWidth="1"/>
    <col min="11" max="11" width="11.7109375" customWidth="1"/>
    <col min="12" max="12" width="13.140625" customWidth="1"/>
    <col min="13" max="13" width="11.28515625" customWidth="1"/>
    <col min="14" max="14" width="14.7109375" customWidth="1"/>
    <col min="15" max="15" width="30.7109375" customWidth="1"/>
    <col min="16" max="16" width="37.5703125" customWidth="1"/>
  </cols>
  <sheetData>
    <row r="1" spans="1:16" ht="18.75" thickBot="1">
      <c r="A1" s="134"/>
      <c r="B1" s="78"/>
      <c r="C1" s="134" t="s">
        <v>162</v>
      </c>
      <c r="D1" s="63"/>
      <c r="E1" s="73"/>
      <c r="F1" s="73"/>
      <c r="G1" s="65"/>
      <c r="H1" s="63"/>
      <c r="I1" s="63"/>
      <c r="J1" s="63"/>
      <c r="K1" s="63"/>
      <c r="L1" s="73"/>
      <c r="M1" s="73"/>
      <c r="N1" s="63"/>
      <c r="O1" s="63"/>
      <c r="P1" s="105"/>
    </row>
    <row r="2" spans="1:16" ht="18.75" thickBot="1">
      <c r="A2" s="134"/>
      <c r="B2" s="78"/>
      <c r="C2" s="134"/>
      <c r="D2" s="63"/>
      <c r="E2" s="73"/>
      <c r="F2" s="73"/>
      <c r="G2" s="63"/>
      <c r="H2" s="63"/>
      <c r="I2" s="63"/>
      <c r="J2" s="361" t="s">
        <v>166</v>
      </c>
      <c r="K2" s="362"/>
      <c r="L2" s="363"/>
      <c r="M2" s="153"/>
      <c r="N2" s="63"/>
      <c r="O2" s="63"/>
      <c r="P2" s="105"/>
    </row>
    <row r="3" spans="1:16" ht="21.75" customHeight="1">
      <c r="A3" s="134"/>
      <c r="B3" s="134"/>
      <c r="C3" s="134"/>
      <c r="D3" s="134" t="s">
        <v>8316</v>
      </c>
      <c r="E3" s="134"/>
      <c r="F3" s="134"/>
      <c r="G3" s="141"/>
      <c r="H3" s="134"/>
      <c r="I3" s="134"/>
      <c r="J3" s="365" t="s">
        <v>171</v>
      </c>
      <c r="K3" s="366"/>
      <c r="L3" s="138">
        <f>COUNTIFS(K:K,"A")</f>
        <v>48</v>
      </c>
      <c r="M3" s="154"/>
      <c r="N3" s="134"/>
      <c r="O3" s="134"/>
      <c r="P3" s="105"/>
    </row>
    <row r="4" spans="1:16" ht="21.75" customHeight="1">
      <c r="A4" s="134"/>
      <c r="B4" s="134"/>
      <c r="C4" s="134"/>
      <c r="D4" s="134"/>
      <c r="E4" s="134"/>
      <c r="F4" s="134"/>
      <c r="G4" s="134"/>
      <c r="H4" s="134"/>
      <c r="I4" s="134"/>
      <c r="J4" s="368" t="s">
        <v>172</v>
      </c>
      <c r="K4" s="369"/>
      <c r="L4" s="139">
        <f>COUNTIFS(K:K, "B")</f>
        <v>0</v>
      </c>
      <c r="M4" s="154"/>
      <c r="N4" s="134"/>
      <c r="O4" s="134"/>
      <c r="P4" s="105"/>
    </row>
    <row r="5" spans="1:16" ht="21.75" customHeight="1" thickBot="1">
      <c r="A5" s="72"/>
      <c r="B5" s="78"/>
      <c r="C5" s="63"/>
      <c r="D5" s="63"/>
      <c r="E5" s="73"/>
      <c r="F5" s="73"/>
      <c r="G5" s="63"/>
      <c r="H5" s="63"/>
      <c r="I5" s="63"/>
      <c r="J5" s="371" t="s">
        <v>173</v>
      </c>
      <c r="K5" s="372"/>
      <c r="L5" s="140">
        <f>COUNTIFS(K:K, "R")</f>
        <v>2</v>
      </c>
      <c r="M5" s="154"/>
      <c r="N5" s="143" t="s">
        <v>170</v>
      </c>
      <c r="O5" s="143"/>
      <c r="P5" s="142">
        <f ca="1">TODAY()</f>
        <v>46010</v>
      </c>
    </row>
    <row r="6" spans="1:16" ht="21.75" customHeight="1" thickBot="1">
      <c r="A6" s="72"/>
      <c r="B6" s="78"/>
      <c r="C6" s="63"/>
      <c r="D6" s="63"/>
      <c r="E6" s="73"/>
      <c r="F6" s="73"/>
      <c r="G6" s="63"/>
      <c r="H6" s="63"/>
      <c r="I6" s="63"/>
      <c r="J6" s="371" t="s">
        <v>454</v>
      </c>
      <c r="K6" s="372"/>
      <c r="L6" s="140">
        <f>COUNTIFS(K:K, "OP")</f>
        <v>1</v>
      </c>
      <c r="M6" s="154"/>
      <c r="N6" s="143"/>
      <c r="O6" s="143"/>
      <c r="P6" s="142"/>
    </row>
    <row r="7" spans="1:16" ht="21.75" customHeight="1" thickBot="1">
      <c r="A7" s="72"/>
      <c r="B7" s="78"/>
      <c r="C7" s="63"/>
      <c r="D7" s="63"/>
      <c r="E7" s="73"/>
      <c r="F7" s="73"/>
      <c r="G7" s="63"/>
      <c r="H7" s="63"/>
      <c r="I7" s="63"/>
      <c r="J7" s="371" t="s">
        <v>320</v>
      </c>
      <c r="K7" s="372"/>
      <c r="L7" s="140">
        <f>SUM(L3:L6)</f>
        <v>51</v>
      </c>
      <c r="M7" s="154"/>
      <c r="N7" s="143"/>
      <c r="O7" s="143"/>
      <c r="P7" s="142"/>
    </row>
    <row r="8" spans="1:16" ht="15.75">
      <c r="A8" s="72"/>
      <c r="B8" s="78"/>
      <c r="C8" s="63"/>
      <c r="D8" s="63"/>
      <c r="E8" s="73"/>
      <c r="F8" s="73"/>
      <c r="G8" s="63"/>
      <c r="H8" s="63"/>
      <c r="I8" s="63"/>
      <c r="J8" s="63"/>
      <c r="K8" s="63"/>
      <c r="L8" s="73"/>
      <c r="M8" s="73"/>
      <c r="N8" s="63"/>
      <c r="O8" s="63"/>
      <c r="P8" s="105"/>
    </row>
    <row r="9" spans="1:16" ht="27.75">
      <c r="A9" s="184" t="s">
        <v>2</v>
      </c>
      <c r="B9" s="185" t="s">
        <v>148</v>
      </c>
      <c r="C9" s="184" t="s">
        <v>1</v>
      </c>
      <c r="D9" s="184" t="s">
        <v>168</v>
      </c>
      <c r="E9" s="186" t="s">
        <v>169</v>
      </c>
      <c r="F9" s="186" t="s">
        <v>4295</v>
      </c>
      <c r="G9" s="184" t="s">
        <v>0</v>
      </c>
      <c r="H9" s="184" t="s">
        <v>167</v>
      </c>
      <c r="I9" s="184" t="s">
        <v>813</v>
      </c>
      <c r="J9" s="184" t="s">
        <v>28</v>
      </c>
      <c r="K9" s="184" t="s">
        <v>165</v>
      </c>
      <c r="L9" s="186" t="s">
        <v>174</v>
      </c>
      <c r="M9" s="186" t="s">
        <v>176</v>
      </c>
      <c r="N9" s="184" t="s">
        <v>175</v>
      </c>
      <c r="O9" s="184" t="s">
        <v>837</v>
      </c>
      <c r="P9" s="211" t="s">
        <v>164</v>
      </c>
    </row>
    <row r="10" spans="1:16" ht="27">
      <c r="A10" s="187">
        <v>1</v>
      </c>
      <c r="B10" s="188" t="s">
        <v>147</v>
      </c>
      <c r="C10" s="214" t="s">
        <v>2064</v>
      </c>
      <c r="D10" s="190" t="s">
        <v>8317</v>
      </c>
      <c r="E10" s="191">
        <v>45731</v>
      </c>
      <c r="F10" s="191">
        <v>45731</v>
      </c>
      <c r="G10" s="192" t="s">
        <v>9858</v>
      </c>
      <c r="H10" s="212" t="s">
        <v>9859</v>
      </c>
      <c r="I10" s="160"/>
      <c r="J10" s="160"/>
      <c r="K10" s="190" t="s">
        <v>195</v>
      </c>
      <c r="L10" s="304">
        <v>45733</v>
      </c>
      <c r="M10" s="213"/>
      <c r="N10" s="189"/>
      <c r="O10" s="219" t="s">
        <v>968</v>
      </c>
      <c r="P10" s="160"/>
    </row>
    <row r="11" spans="1:16" ht="27">
      <c r="A11" s="187">
        <v>2</v>
      </c>
      <c r="B11" s="188" t="s">
        <v>147</v>
      </c>
      <c r="C11" s="187" t="s">
        <v>1997</v>
      </c>
      <c r="D11" s="190" t="s">
        <v>8318</v>
      </c>
      <c r="E11" s="191">
        <v>45731</v>
      </c>
      <c r="F11" s="191">
        <v>45731</v>
      </c>
      <c r="G11" s="192" t="s">
        <v>9858</v>
      </c>
      <c r="H11" s="212" t="s">
        <v>9859</v>
      </c>
      <c r="I11" s="160"/>
      <c r="J11" s="160"/>
      <c r="K11" s="190" t="s">
        <v>195</v>
      </c>
      <c r="L11" s="304">
        <v>45733</v>
      </c>
      <c r="M11" s="213"/>
      <c r="N11" s="189"/>
      <c r="O11" s="219" t="s">
        <v>969</v>
      </c>
      <c r="P11" s="160"/>
    </row>
    <row r="12" spans="1:16">
      <c r="A12" s="187">
        <v>3</v>
      </c>
      <c r="B12" s="188" t="s">
        <v>147</v>
      </c>
      <c r="C12" s="214" t="s">
        <v>2150</v>
      </c>
      <c r="D12" s="189" t="s">
        <v>8319</v>
      </c>
      <c r="E12" s="159">
        <v>45716</v>
      </c>
      <c r="F12" s="159">
        <v>45716</v>
      </c>
      <c r="G12" s="160" t="s">
        <v>8601</v>
      </c>
      <c r="H12" s="160" t="s">
        <v>8602</v>
      </c>
      <c r="I12" s="160"/>
      <c r="J12" s="160"/>
      <c r="K12" s="189" t="s">
        <v>195</v>
      </c>
      <c r="L12" s="303">
        <v>45719</v>
      </c>
      <c r="M12" s="213"/>
      <c r="N12" s="189"/>
      <c r="O12" s="219" t="s">
        <v>970</v>
      </c>
      <c r="P12" s="160"/>
    </row>
    <row r="13" spans="1:16">
      <c r="A13" s="187">
        <v>4</v>
      </c>
      <c r="B13" s="188" t="s">
        <v>147</v>
      </c>
      <c r="C13" s="214" t="s">
        <v>2292</v>
      </c>
      <c r="D13" s="189" t="s">
        <v>8320</v>
      </c>
      <c r="E13" s="159">
        <v>45716</v>
      </c>
      <c r="F13" s="159">
        <v>45716</v>
      </c>
      <c r="G13" s="160" t="s">
        <v>8601</v>
      </c>
      <c r="H13" s="160" t="s">
        <v>8602</v>
      </c>
      <c r="I13" s="160"/>
      <c r="J13" s="160"/>
      <c r="K13" s="189" t="s">
        <v>195</v>
      </c>
      <c r="L13" s="303">
        <v>45719</v>
      </c>
      <c r="M13" s="213"/>
      <c r="N13" s="189"/>
      <c r="O13" s="219" t="s">
        <v>971</v>
      </c>
      <c r="P13" s="160"/>
    </row>
    <row r="14" spans="1:16">
      <c r="A14" s="187">
        <v>5</v>
      </c>
      <c r="B14" s="188" t="s">
        <v>147</v>
      </c>
      <c r="C14" s="214" t="s">
        <v>2150</v>
      </c>
      <c r="D14" s="189" t="s">
        <v>8321</v>
      </c>
      <c r="E14" s="159">
        <v>45726</v>
      </c>
      <c r="F14" s="159">
        <v>45726</v>
      </c>
      <c r="G14" s="160" t="s">
        <v>8601</v>
      </c>
      <c r="H14" s="160" t="s">
        <v>8602</v>
      </c>
      <c r="I14" s="160"/>
      <c r="J14" s="160"/>
      <c r="K14" s="189" t="s">
        <v>195</v>
      </c>
      <c r="L14" s="303">
        <v>45727</v>
      </c>
      <c r="M14" s="213"/>
      <c r="N14" s="189"/>
      <c r="O14" s="219" t="s">
        <v>972</v>
      </c>
      <c r="P14" s="160"/>
    </row>
    <row r="15" spans="1:16">
      <c r="A15" s="187">
        <v>6</v>
      </c>
      <c r="B15" s="188" t="s">
        <v>147</v>
      </c>
      <c r="C15" s="214" t="s">
        <v>2292</v>
      </c>
      <c r="D15" s="189" t="s">
        <v>8322</v>
      </c>
      <c r="E15" s="159">
        <v>45726</v>
      </c>
      <c r="F15" s="159">
        <v>45726</v>
      </c>
      <c r="G15" s="160" t="s">
        <v>8601</v>
      </c>
      <c r="H15" s="160" t="s">
        <v>8602</v>
      </c>
      <c r="I15" s="160"/>
      <c r="J15" s="160"/>
      <c r="K15" s="189" t="s">
        <v>195</v>
      </c>
      <c r="L15" s="303">
        <v>45727</v>
      </c>
      <c r="M15" s="213"/>
      <c r="N15" s="189"/>
      <c r="O15" s="219" t="s">
        <v>973</v>
      </c>
      <c r="P15" s="160"/>
    </row>
    <row r="16" spans="1:16">
      <c r="A16" s="187">
        <v>7</v>
      </c>
      <c r="B16" s="188" t="s">
        <v>147</v>
      </c>
      <c r="C16" s="214" t="s">
        <v>2418</v>
      </c>
      <c r="D16" s="189" t="s">
        <v>8323</v>
      </c>
      <c r="E16" s="159">
        <v>45727</v>
      </c>
      <c r="F16" s="159">
        <v>45727</v>
      </c>
      <c r="G16" s="160" t="s">
        <v>8601</v>
      </c>
      <c r="H16" s="160" t="s">
        <v>8602</v>
      </c>
      <c r="I16" s="160"/>
      <c r="J16" s="160"/>
      <c r="K16" s="189" t="s">
        <v>195</v>
      </c>
      <c r="L16" s="303">
        <v>45729</v>
      </c>
      <c r="M16" s="213"/>
      <c r="N16" s="189"/>
      <c r="O16" s="219" t="s">
        <v>974</v>
      </c>
      <c r="P16" s="160"/>
    </row>
    <row r="17" spans="1:16">
      <c r="A17" s="187">
        <v>8</v>
      </c>
      <c r="B17" s="188" t="s">
        <v>147</v>
      </c>
      <c r="C17" s="214" t="s">
        <v>2800</v>
      </c>
      <c r="D17" s="189" t="s">
        <v>8324</v>
      </c>
      <c r="E17" s="159">
        <v>45727</v>
      </c>
      <c r="F17" s="159">
        <v>45727</v>
      </c>
      <c r="G17" s="160" t="s">
        <v>8601</v>
      </c>
      <c r="H17" s="160" t="s">
        <v>8602</v>
      </c>
      <c r="I17" s="160"/>
      <c r="J17" s="160"/>
      <c r="K17" s="189" t="s">
        <v>195</v>
      </c>
      <c r="L17" s="303">
        <v>45729</v>
      </c>
      <c r="M17" s="213"/>
      <c r="N17" s="189"/>
      <c r="O17" s="219" t="s">
        <v>975</v>
      </c>
      <c r="P17" s="160"/>
    </row>
    <row r="18" spans="1:16" ht="27">
      <c r="A18" s="187">
        <v>9</v>
      </c>
      <c r="B18" s="188" t="s">
        <v>147</v>
      </c>
      <c r="C18" s="214" t="s">
        <v>2150</v>
      </c>
      <c r="D18" s="189" t="s">
        <v>8325</v>
      </c>
      <c r="E18" s="159">
        <v>45733</v>
      </c>
      <c r="F18" s="159">
        <v>45733</v>
      </c>
      <c r="G18" s="192" t="s">
        <v>9858</v>
      </c>
      <c r="H18" s="212" t="s">
        <v>9859</v>
      </c>
      <c r="I18" s="160"/>
      <c r="J18" s="160"/>
      <c r="K18" s="190" t="s">
        <v>195</v>
      </c>
      <c r="L18" s="159"/>
      <c r="M18" s="213"/>
      <c r="N18" s="189"/>
      <c r="O18" s="219" t="s">
        <v>976</v>
      </c>
      <c r="P18" s="160"/>
    </row>
    <row r="19" spans="1:16" ht="27">
      <c r="A19" s="187">
        <v>10</v>
      </c>
      <c r="B19" s="188" t="s">
        <v>147</v>
      </c>
      <c r="C19" s="187" t="s">
        <v>2292</v>
      </c>
      <c r="D19" s="190" t="s">
        <v>8326</v>
      </c>
      <c r="E19" s="191">
        <v>45733</v>
      </c>
      <c r="F19" s="191">
        <v>45733</v>
      </c>
      <c r="G19" s="192" t="s">
        <v>9858</v>
      </c>
      <c r="H19" s="212" t="s">
        <v>9859</v>
      </c>
      <c r="I19" s="160"/>
      <c r="J19" s="160"/>
      <c r="K19" s="190" t="s">
        <v>195</v>
      </c>
      <c r="L19" s="159"/>
      <c r="M19" s="213"/>
      <c r="N19" s="189"/>
      <c r="O19" s="219" t="s">
        <v>977</v>
      </c>
      <c r="P19" s="160"/>
    </row>
    <row r="20" spans="1:16">
      <c r="A20" s="187">
        <v>11</v>
      </c>
      <c r="B20" s="188" t="s">
        <v>147</v>
      </c>
      <c r="C20" s="214" t="s">
        <v>3408</v>
      </c>
      <c r="D20" s="189" t="s">
        <v>8327</v>
      </c>
      <c r="E20" s="191">
        <v>45733</v>
      </c>
      <c r="F20" s="191">
        <v>45733</v>
      </c>
      <c r="G20" s="160" t="s">
        <v>11380</v>
      </c>
      <c r="H20" s="160" t="s">
        <v>8602</v>
      </c>
      <c r="I20" s="160"/>
      <c r="J20" s="160"/>
      <c r="K20" s="189" t="s">
        <v>195</v>
      </c>
      <c r="L20" s="159">
        <v>45796</v>
      </c>
      <c r="M20" s="213"/>
      <c r="N20" s="189"/>
      <c r="O20" s="219" t="s">
        <v>978</v>
      </c>
      <c r="P20" s="160"/>
    </row>
    <row r="21" spans="1:16" ht="27">
      <c r="A21" s="187">
        <v>12</v>
      </c>
      <c r="B21" s="188" t="s">
        <v>147</v>
      </c>
      <c r="C21" s="187" t="s">
        <v>11381</v>
      </c>
      <c r="D21" s="190" t="s">
        <v>8328</v>
      </c>
      <c r="E21" s="191">
        <v>45733</v>
      </c>
      <c r="F21" s="191">
        <v>45733</v>
      </c>
      <c r="G21" s="192" t="s">
        <v>9858</v>
      </c>
      <c r="H21" s="212" t="s">
        <v>11382</v>
      </c>
      <c r="I21" s="160"/>
      <c r="J21" s="160"/>
      <c r="K21" s="190" t="s">
        <v>195</v>
      </c>
      <c r="L21" s="191">
        <v>45797</v>
      </c>
      <c r="M21" s="213"/>
      <c r="N21" s="189"/>
      <c r="O21" s="219" t="s">
        <v>979</v>
      </c>
      <c r="P21" s="160"/>
    </row>
    <row r="22" spans="1:16">
      <c r="A22" s="187">
        <v>13</v>
      </c>
      <c r="B22" s="188" t="s">
        <v>147</v>
      </c>
      <c r="C22" s="214" t="s">
        <v>3</v>
      </c>
      <c r="D22" s="189" t="s">
        <v>8329</v>
      </c>
      <c r="E22" s="191">
        <v>45853</v>
      </c>
      <c r="F22" s="191">
        <v>45853</v>
      </c>
      <c r="G22" s="160" t="s">
        <v>12218</v>
      </c>
      <c r="H22" s="160" t="s">
        <v>12219</v>
      </c>
      <c r="I22" s="160"/>
      <c r="J22" s="160"/>
      <c r="K22" s="190" t="s">
        <v>195</v>
      </c>
      <c r="L22" s="191">
        <v>45853</v>
      </c>
      <c r="M22" s="213"/>
      <c r="N22" s="189"/>
      <c r="O22" s="219" t="s">
        <v>980</v>
      </c>
      <c r="P22" s="160"/>
    </row>
    <row r="23" spans="1:16">
      <c r="A23" s="187">
        <v>14</v>
      </c>
      <c r="B23" s="188" t="s">
        <v>147</v>
      </c>
      <c r="C23" s="214" t="s">
        <v>3</v>
      </c>
      <c r="D23" s="189" t="s">
        <v>8330</v>
      </c>
      <c r="E23" s="191">
        <v>45854</v>
      </c>
      <c r="F23" s="191">
        <v>45854</v>
      </c>
      <c r="G23" s="160" t="s">
        <v>12218</v>
      </c>
      <c r="H23" s="160" t="s">
        <v>12219</v>
      </c>
      <c r="I23" s="160"/>
      <c r="J23" s="160"/>
      <c r="K23" s="190" t="s">
        <v>195</v>
      </c>
      <c r="L23" s="191">
        <v>45854</v>
      </c>
      <c r="M23" s="213"/>
      <c r="N23" s="189"/>
      <c r="O23" s="219" t="s">
        <v>981</v>
      </c>
      <c r="P23" s="160"/>
    </row>
    <row r="24" spans="1:16">
      <c r="A24" s="187">
        <v>15</v>
      </c>
      <c r="B24" s="188" t="s">
        <v>147</v>
      </c>
      <c r="C24" s="214" t="s">
        <v>3</v>
      </c>
      <c r="D24" s="189" t="s">
        <v>8331</v>
      </c>
      <c r="E24" s="191">
        <v>45855</v>
      </c>
      <c r="F24" s="191">
        <v>45855</v>
      </c>
      <c r="G24" s="160" t="s">
        <v>12218</v>
      </c>
      <c r="H24" s="160" t="s">
        <v>12219</v>
      </c>
      <c r="I24" s="160"/>
      <c r="J24" s="160"/>
      <c r="K24" s="190" t="s">
        <v>195</v>
      </c>
      <c r="L24" s="191">
        <v>45855</v>
      </c>
      <c r="M24" s="213"/>
      <c r="N24" s="189"/>
      <c r="O24" s="219" t="s">
        <v>982</v>
      </c>
      <c r="P24" s="160"/>
    </row>
    <row r="25" spans="1:16">
      <c r="A25" s="187">
        <v>16</v>
      </c>
      <c r="B25" s="188" t="s">
        <v>147</v>
      </c>
      <c r="C25" s="214" t="s">
        <v>3</v>
      </c>
      <c r="D25" s="189" t="s">
        <v>8332</v>
      </c>
      <c r="E25" s="191">
        <v>45856</v>
      </c>
      <c r="F25" s="191">
        <v>45856</v>
      </c>
      <c r="G25" s="160" t="s">
        <v>12218</v>
      </c>
      <c r="H25" s="160" t="s">
        <v>12219</v>
      </c>
      <c r="I25" s="160"/>
      <c r="J25" s="160"/>
      <c r="K25" s="190" t="s">
        <v>195</v>
      </c>
      <c r="L25" s="191">
        <v>45856</v>
      </c>
      <c r="M25" s="213"/>
      <c r="N25" s="189"/>
      <c r="O25" s="220" t="s">
        <v>1001</v>
      </c>
      <c r="P25" s="160"/>
    </row>
    <row r="26" spans="1:16">
      <c r="A26" s="187">
        <v>17</v>
      </c>
      <c r="B26" s="188" t="s">
        <v>147</v>
      </c>
      <c r="C26" s="214" t="s">
        <v>3</v>
      </c>
      <c r="D26" s="189" t="s">
        <v>8333</v>
      </c>
      <c r="E26" s="191">
        <v>45860</v>
      </c>
      <c r="F26" s="191">
        <v>45860</v>
      </c>
      <c r="G26" s="160" t="s">
        <v>12218</v>
      </c>
      <c r="H26" s="160" t="s">
        <v>12219</v>
      </c>
      <c r="I26" s="160"/>
      <c r="J26" s="160"/>
      <c r="K26" s="189" t="s">
        <v>195</v>
      </c>
      <c r="L26" s="191">
        <v>45860</v>
      </c>
      <c r="M26" s="159"/>
      <c r="N26" s="189"/>
      <c r="O26" s="219" t="s">
        <v>1002</v>
      </c>
      <c r="P26" s="160"/>
    </row>
    <row r="27" spans="1:16">
      <c r="A27" s="187">
        <v>18</v>
      </c>
      <c r="B27" s="188" t="s">
        <v>147</v>
      </c>
      <c r="C27" s="214" t="s">
        <v>3</v>
      </c>
      <c r="D27" s="189" t="s">
        <v>8334</v>
      </c>
      <c r="E27" s="191">
        <v>45861</v>
      </c>
      <c r="F27" s="191">
        <v>45861</v>
      </c>
      <c r="G27" s="160" t="s">
        <v>11380</v>
      </c>
      <c r="H27" s="160" t="s">
        <v>8602</v>
      </c>
      <c r="I27" s="160"/>
      <c r="J27" s="160"/>
      <c r="K27" s="189" t="s">
        <v>195</v>
      </c>
      <c r="L27" s="191">
        <v>45864</v>
      </c>
      <c r="M27" s="159"/>
      <c r="N27" s="189"/>
      <c r="O27" s="220" t="s">
        <v>1003</v>
      </c>
      <c r="P27" s="189"/>
    </row>
    <row r="28" spans="1:16" ht="27">
      <c r="A28" s="187">
        <v>19</v>
      </c>
      <c r="B28" s="188" t="s">
        <v>147</v>
      </c>
      <c r="C28" s="214" t="s">
        <v>3</v>
      </c>
      <c r="D28" s="189" t="s">
        <v>8335</v>
      </c>
      <c r="E28" s="191">
        <v>45861</v>
      </c>
      <c r="F28" s="191">
        <v>45861</v>
      </c>
      <c r="G28" s="192" t="s">
        <v>9858</v>
      </c>
      <c r="H28" s="212" t="s">
        <v>11382</v>
      </c>
      <c r="I28" s="160"/>
      <c r="J28" s="160"/>
      <c r="K28" s="189" t="s">
        <v>195</v>
      </c>
      <c r="L28" s="191">
        <v>45867</v>
      </c>
      <c r="M28" s="159"/>
      <c r="N28" s="189"/>
      <c r="O28" s="220" t="s">
        <v>1004</v>
      </c>
      <c r="P28" s="189"/>
    </row>
    <row r="29" spans="1:16">
      <c r="A29" s="187">
        <v>20</v>
      </c>
      <c r="B29" s="188" t="s">
        <v>147</v>
      </c>
      <c r="C29" s="214" t="s">
        <v>3</v>
      </c>
      <c r="D29" s="189" t="s">
        <v>8336</v>
      </c>
      <c r="E29" s="191">
        <v>45864</v>
      </c>
      <c r="F29" s="191">
        <v>45864</v>
      </c>
      <c r="G29" s="160" t="s">
        <v>12218</v>
      </c>
      <c r="H29" s="160" t="s">
        <v>12219</v>
      </c>
      <c r="I29" s="160"/>
      <c r="J29" s="160"/>
      <c r="K29" s="189" t="s">
        <v>195</v>
      </c>
      <c r="L29" s="191">
        <v>45864</v>
      </c>
      <c r="M29" s="159"/>
      <c r="N29" s="189"/>
      <c r="O29" s="220" t="s">
        <v>1005</v>
      </c>
      <c r="P29" s="189"/>
    </row>
    <row r="30" spans="1:16">
      <c r="A30" s="187">
        <v>21</v>
      </c>
      <c r="B30" s="188" t="s">
        <v>147</v>
      </c>
      <c r="C30" s="214" t="s">
        <v>3</v>
      </c>
      <c r="D30" s="189" t="s">
        <v>8337</v>
      </c>
      <c r="E30" s="191">
        <v>45870</v>
      </c>
      <c r="F30" s="191">
        <v>45870</v>
      </c>
      <c r="G30" s="160" t="s">
        <v>12218</v>
      </c>
      <c r="H30" s="160" t="s">
        <v>12219</v>
      </c>
      <c r="I30" s="160"/>
      <c r="J30" s="160"/>
      <c r="K30" s="189" t="s">
        <v>195</v>
      </c>
      <c r="L30" s="191">
        <v>45871</v>
      </c>
      <c r="M30" s="159"/>
      <c r="N30" s="189"/>
      <c r="O30" s="220" t="s">
        <v>1006</v>
      </c>
      <c r="P30" s="189"/>
    </row>
    <row r="31" spans="1:16">
      <c r="A31" s="187">
        <v>22</v>
      </c>
      <c r="B31" s="188" t="s">
        <v>147</v>
      </c>
      <c r="C31" s="214" t="s">
        <v>3</v>
      </c>
      <c r="D31" s="189" t="s">
        <v>8338</v>
      </c>
      <c r="E31" s="191">
        <v>45881</v>
      </c>
      <c r="F31" s="191">
        <v>45881</v>
      </c>
      <c r="G31" s="160" t="s">
        <v>12218</v>
      </c>
      <c r="H31" s="160" t="s">
        <v>12219</v>
      </c>
      <c r="I31" s="193"/>
      <c r="J31" s="192"/>
      <c r="K31" s="189" t="s">
        <v>195</v>
      </c>
      <c r="L31" s="191">
        <v>45881</v>
      </c>
      <c r="M31" s="213"/>
      <c r="N31" s="189"/>
      <c r="O31" s="220" t="s">
        <v>1007</v>
      </c>
      <c r="P31" s="189"/>
    </row>
    <row r="32" spans="1:16">
      <c r="A32" s="187">
        <v>23</v>
      </c>
      <c r="B32" s="188" t="s">
        <v>147</v>
      </c>
      <c r="C32" s="214" t="s">
        <v>3</v>
      </c>
      <c r="D32" s="189" t="s">
        <v>8339</v>
      </c>
      <c r="E32" s="191">
        <v>45892</v>
      </c>
      <c r="F32" s="191">
        <v>45892</v>
      </c>
      <c r="G32" s="192" t="s">
        <v>12476</v>
      </c>
      <c r="H32" s="193" t="s">
        <v>12477</v>
      </c>
      <c r="I32" s="193"/>
      <c r="J32" s="192"/>
      <c r="K32" s="190" t="s">
        <v>459</v>
      </c>
      <c r="L32" s="191">
        <v>45881</v>
      </c>
      <c r="M32" s="213"/>
      <c r="N32" s="189"/>
      <c r="O32" s="220"/>
      <c r="P32" s="189"/>
    </row>
    <row r="33" spans="1:16" ht="27">
      <c r="A33" s="187">
        <v>24</v>
      </c>
      <c r="B33" s="188" t="s">
        <v>147</v>
      </c>
      <c r="C33" s="214" t="s">
        <v>3</v>
      </c>
      <c r="D33" s="190" t="s">
        <v>8340</v>
      </c>
      <c r="E33" s="191">
        <v>45894</v>
      </c>
      <c r="F33" s="191">
        <v>45894</v>
      </c>
      <c r="G33" s="192" t="s">
        <v>9858</v>
      </c>
      <c r="H33" s="212" t="s">
        <v>11382</v>
      </c>
      <c r="I33" s="193"/>
      <c r="J33" s="192"/>
      <c r="K33" s="190" t="s">
        <v>195</v>
      </c>
      <c r="L33" s="191">
        <v>45895</v>
      </c>
      <c r="M33" s="213"/>
      <c r="N33" s="189"/>
      <c r="O33" s="220"/>
      <c r="P33" s="189"/>
    </row>
    <row r="34" spans="1:16" ht="27">
      <c r="A34" s="187">
        <v>25</v>
      </c>
      <c r="B34" s="188" t="s">
        <v>147</v>
      </c>
      <c r="C34" s="214" t="s">
        <v>3</v>
      </c>
      <c r="D34" s="189" t="s">
        <v>8341</v>
      </c>
      <c r="E34" s="191">
        <v>45908</v>
      </c>
      <c r="F34" s="191">
        <v>45908</v>
      </c>
      <c r="G34" s="192" t="s">
        <v>12918</v>
      </c>
      <c r="H34" s="193" t="s">
        <v>9859</v>
      </c>
      <c r="I34" s="193" t="s">
        <v>12919</v>
      </c>
      <c r="J34" s="192"/>
      <c r="K34" s="190" t="s">
        <v>195</v>
      </c>
      <c r="L34" s="191">
        <v>45918</v>
      </c>
      <c r="M34" s="213"/>
      <c r="N34" s="189"/>
      <c r="O34" s="220"/>
      <c r="P34" s="189"/>
    </row>
    <row r="35" spans="1:16" ht="27">
      <c r="A35" s="187">
        <v>26</v>
      </c>
      <c r="B35" s="188" t="s">
        <v>147</v>
      </c>
      <c r="C35" s="214" t="s">
        <v>3</v>
      </c>
      <c r="D35" s="189" t="s">
        <v>8342</v>
      </c>
      <c r="E35" s="191">
        <v>45908</v>
      </c>
      <c r="F35" s="191">
        <v>45908</v>
      </c>
      <c r="G35" s="192" t="s">
        <v>12918</v>
      </c>
      <c r="H35" s="193" t="s">
        <v>9859</v>
      </c>
      <c r="I35" s="193" t="s">
        <v>12920</v>
      </c>
      <c r="J35" s="192"/>
      <c r="K35" s="190" t="s">
        <v>195</v>
      </c>
      <c r="L35" s="191">
        <v>45919</v>
      </c>
      <c r="M35" s="213"/>
      <c r="N35" s="189"/>
      <c r="O35" s="220"/>
      <c r="P35" s="189"/>
    </row>
    <row r="36" spans="1:16">
      <c r="A36" s="187">
        <v>27</v>
      </c>
      <c r="B36" s="188" t="s">
        <v>147</v>
      </c>
      <c r="C36" s="214" t="s">
        <v>160</v>
      </c>
      <c r="D36" s="189" t="s">
        <v>8343</v>
      </c>
      <c r="E36" s="191">
        <v>45908</v>
      </c>
      <c r="F36" s="191">
        <v>45908</v>
      </c>
      <c r="G36" s="160" t="s">
        <v>11380</v>
      </c>
      <c r="H36" s="160" t="s">
        <v>8602</v>
      </c>
      <c r="I36" s="193" t="s">
        <v>3641</v>
      </c>
      <c r="J36" s="192"/>
      <c r="K36" s="190" t="s">
        <v>195</v>
      </c>
      <c r="L36" s="191">
        <v>45922</v>
      </c>
      <c r="M36" s="213"/>
      <c r="N36" s="189"/>
      <c r="O36" s="220"/>
      <c r="P36" s="189"/>
    </row>
    <row r="37" spans="1:16">
      <c r="A37" s="187">
        <v>28</v>
      </c>
      <c r="B37" s="188" t="s">
        <v>147</v>
      </c>
      <c r="C37" s="214" t="s">
        <v>3</v>
      </c>
      <c r="D37" s="189" t="s">
        <v>8344</v>
      </c>
      <c r="E37" s="191">
        <v>45908</v>
      </c>
      <c r="F37" s="191">
        <v>45908</v>
      </c>
      <c r="G37" s="160" t="s">
        <v>12218</v>
      </c>
      <c r="H37" s="160" t="s">
        <v>12219</v>
      </c>
      <c r="I37" s="193" t="s">
        <v>3641</v>
      </c>
      <c r="J37" s="192"/>
      <c r="K37" s="190" t="s">
        <v>195</v>
      </c>
      <c r="L37" s="191">
        <v>45911</v>
      </c>
      <c r="M37" s="213"/>
      <c r="N37" s="189"/>
      <c r="O37" s="220"/>
      <c r="P37" s="189"/>
    </row>
    <row r="38" spans="1:16">
      <c r="A38" s="187">
        <v>29</v>
      </c>
      <c r="B38" s="188" t="s">
        <v>147</v>
      </c>
      <c r="C38" s="214" t="s">
        <v>3</v>
      </c>
      <c r="D38" s="189" t="s">
        <v>8345</v>
      </c>
      <c r="E38" s="191">
        <v>45910</v>
      </c>
      <c r="F38" s="191">
        <v>45910</v>
      </c>
      <c r="G38" s="192" t="s">
        <v>12941</v>
      </c>
      <c r="H38" s="193" t="s">
        <v>12942</v>
      </c>
      <c r="I38" s="193" t="s">
        <v>12943</v>
      </c>
      <c r="J38" s="192"/>
      <c r="K38" s="190" t="s">
        <v>195</v>
      </c>
      <c r="L38" s="191">
        <v>45911</v>
      </c>
      <c r="M38" s="213"/>
      <c r="N38" s="189"/>
      <c r="O38" s="220"/>
      <c r="P38" s="189"/>
    </row>
    <row r="39" spans="1:16">
      <c r="A39" s="187">
        <v>30</v>
      </c>
      <c r="B39" s="188" t="s">
        <v>147</v>
      </c>
      <c r="C39" s="214" t="s">
        <v>3</v>
      </c>
      <c r="D39" s="189" t="s">
        <v>8346</v>
      </c>
      <c r="E39" s="191">
        <v>45910</v>
      </c>
      <c r="F39" s="191">
        <v>45910</v>
      </c>
      <c r="G39" s="192" t="s">
        <v>12941</v>
      </c>
      <c r="H39" s="193" t="s">
        <v>12942</v>
      </c>
      <c r="I39" s="193" t="s">
        <v>12944</v>
      </c>
      <c r="J39" s="160"/>
      <c r="K39" s="190" t="s">
        <v>195</v>
      </c>
      <c r="L39" s="191">
        <v>45911</v>
      </c>
      <c r="M39" s="213"/>
      <c r="N39" s="189"/>
      <c r="O39" s="189"/>
      <c r="P39" s="189"/>
    </row>
    <row r="40" spans="1:16">
      <c r="A40" s="187">
        <v>31</v>
      </c>
      <c r="B40" s="188" t="s">
        <v>147</v>
      </c>
      <c r="C40" s="214" t="s">
        <v>3</v>
      </c>
      <c r="D40" s="189" t="s">
        <v>8347</v>
      </c>
      <c r="E40" s="191">
        <v>45910</v>
      </c>
      <c r="F40" s="191">
        <v>45910</v>
      </c>
      <c r="G40" s="192" t="s">
        <v>12941</v>
      </c>
      <c r="H40" s="193" t="s">
        <v>12942</v>
      </c>
      <c r="I40" s="193" t="s">
        <v>12945</v>
      </c>
      <c r="J40" s="192"/>
      <c r="K40" s="190" t="s">
        <v>195</v>
      </c>
      <c r="L40" s="191">
        <v>45911</v>
      </c>
      <c r="M40" s="163"/>
      <c r="N40" s="163"/>
      <c r="O40" s="163"/>
      <c r="P40" s="163"/>
    </row>
    <row r="41" spans="1:16">
      <c r="A41" s="187">
        <v>32</v>
      </c>
      <c r="B41" s="188" t="s">
        <v>147</v>
      </c>
      <c r="C41" s="214" t="s">
        <v>3</v>
      </c>
      <c r="D41" s="189" t="s">
        <v>8348</v>
      </c>
      <c r="E41" s="191">
        <v>45910</v>
      </c>
      <c r="F41" s="191">
        <v>45910</v>
      </c>
      <c r="G41" s="192" t="s">
        <v>12941</v>
      </c>
      <c r="H41" s="193" t="s">
        <v>12942</v>
      </c>
      <c r="I41" s="193" t="s">
        <v>12946</v>
      </c>
      <c r="J41" s="192"/>
      <c r="K41" s="190" t="s">
        <v>195</v>
      </c>
      <c r="L41" s="191">
        <v>45911</v>
      </c>
      <c r="M41" s="163"/>
      <c r="N41" s="163"/>
      <c r="O41" s="163"/>
      <c r="P41" s="163"/>
    </row>
    <row r="42" spans="1:16">
      <c r="A42" s="187">
        <v>33</v>
      </c>
      <c r="B42" s="188" t="s">
        <v>147</v>
      </c>
      <c r="C42" s="214" t="s">
        <v>3</v>
      </c>
      <c r="D42" s="189" t="s">
        <v>8349</v>
      </c>
      <c r="E42" s="191">
        <v>45910</v>
      </c>
      <c r="F42" s="191">
        <v>45910</v>
      </c>
      <c r="G42" s="192" t="s">
        <v>12941</v>
      </c>
      <c r="H42" s="193" t="s">
        <v>12942</v>
      </c>
      <c r="I42" s="324" t="s">
        <v>11784</v>
      </c>
      <c r="J42" s="192"/>
      <c r="K42" s="190" t="s">
        <v>195</v>
      </c>
      <c r="L42" s="191">
        <v>45911</v>
      </c>
      <c r="M42" s="163"/>
      <c r="N42" s="163"/>
      <c r="O42" s="163"/>
      <c r="P42" s="163"/>
    </row>
    <row r="43" spans="1:16">
      <c r="A43" s="187">
        <v>34</v>
      </c>
      <c r="B43" s="188" t="s">
        <v>147</v>
      </c>
      <c r="C43" s="214" t="s">
        <v>3</v>
      </c>
      <c r="D43" s="189" t="s">
        <v>8350</v>
      </c>
      <c r="E43" s="191">
        <v>45910</v>
      </c>
      <c r="F43" s="191">
        <v>45910</v>
      </c>
      <c r="G43" s="192" t="s">
        <v>12941</v>
      </c>
      <c r="H43" s="193" t="s">
        <v>12942</v>
      </c>
      <c r="I43" s="193" t="s">
        <v>11785</v>
      </c>
      <c r="J43" s="192"/>
      <c r="K43" s="190" t="s">
        <v>195</v>
      </c>
      <c r="L43" s="191">
        <v>45911</v>
      </c>
      <c r="M43" s="163"/>
      <c r="N43" s="163"/>
      <c r="O43" s="163"/>
      <c r="P43" s="163"/>
    </row>
    <row r="44" spans="1:16">
      <c r="A44" s="187">
        <v>35</v>
      </c>
      <c r="B44" s="188" t="s">
        <v>147</v>
      </c>
      <c r="C44" s="214" t="s">
        <v>3</v>
      </c>
      <c r="D44" s="189" t="s">
        <v>8351</v>
      </c>
      <c r="E44" s="191">
        <v>45910</v>
      </c>
      <c r="F44" s="191">
        <v>45910</v>
      </c>
      <c r="G44" s="192" t="s">
        <v>12941</v>
      </c>
      <c r="H44" s="193" t="s">
        <v>12942</v>
      </c>
      <c r="I44" s="163" t="s">
        <v>12947</v>
      </c>
      <c r="J44" s="163"/>
      <c r="K44" s="190" t="s">
        <v>195</v>
      </c>
      <c r="L44" s="191">
        <v>45911</v>
      </c>
      <c r="M44" s="163"/>
      <c r="N44" s="163"/>
      <c r="O44" s="163"/>
      <c r="P44" s="163"/>
    </row>
    <row r="45" spans="1:16" ht="27">
      <c r="A45" s="187">
        <v>36</v>
      </c>
      <c r="B45" s="188" t="s">
        <v>147</v>
      </c>
      <c r="C45" s="214" t="s">
        <v>3</v>
      </c>
      <c r="D45" s="189" t="s">
        <v>8352</v>
      </c>
      <c r="E45" s="191">
        <v>45916</v>
      </c>
      <c r="F45" s="191">
        <v>45916</v>
      </c>
      <c r="G45" s="192" t="s">
        <v>12941</v>
      </c>
      <c r="H45" s="212" t="s">
        <v>11382</v>
      </c>
      <c r="I45" s="163" t="s">
        <v>13079</v>
      </c>
      <c r="J45" s="163"/>
      <c r="K45" s="190" t="s">
        <v>195</v>
      </c>
      <c r="L45" s="191">
        <v>45919</v>
      </c>
      <c r="M45" s="163"/>
      <c r="N45" s="163"/>
      <c r="O45" s="163"/>
      <c r="P45" s="163"/>
    </row>
    <row r="46" spans="1:16">
      <c r="A46" s="187">
        <v>37</v>
      </c>
      <c r="B46" s="188" t="s">
        <v>147</v>
      </c>
      <c r="C46" s="214" t="s">
        <v>3</v>
      </c>
      <c r="D46" s="189" t="s">
        <v>8353</v>
      </c>
      <c r="E46" s="191">
        <v>45954</v>
      </c>
      <c r="F46" s="191">
        <v>45954</v>
      </c>
      <c r="G46" s="192" t="s">
        <v>12941</v>
      </c>
      <c r="H46" s="193" t="s">
        <v>15141</v>
      </c>
      <c r="I46" s="193" t="s">
        <v>15142</v>
      </c>
      <c r="J46" s="192"/>
      <c r="K46" s="190" t="s">
        <v>195</v>
      </c>
      <c r="L46" s="191">
        <v>45955</v>
      </c>
      <c r="M46" s="163"/>
      <c r="N46" s="163"/>
      <c r="O46" s="163"/>
      <c r="P46" s="163"/>
    </row>
    <row r="47" spans="1:16">
      <c r="A47" s="187">
        <v>38</v>
      </c>
      <c r="B47" s="188" t="s">
        <v>147</v>
      </c>
      <c r="C47" s="214" t="s">
        <v>3</v>
      </c>
      <c r="D47" s="189" t="s">
        <v>8354</v>
      </c>
      <c r="E47" s="191">
        <v>45931</v>
      </c>
      <c r="F47" s="191">
        <v>45931</v>
      </c>
      <c r="G47" s="163" t="s">
        <v>12218</v>
      </c>
      <c r="H47" s="163" t="s">
        <v>12219</v>
      </c>
      <c r="I47" s="163" t="s">
        <v>15044</v>
      </c>
      <c r="J47" s="163"/>
      <c r="K47" s="164" t="s">
        <v>195</v>
      </c>
      <c r="L47" s="191">
        <v>45932</v>
      </c>
      <c r="M47" s="163"/>
      <c r="N47" s="163"/>
      <c r="O47" s="163"/>
      <c r="P47" s="163"/>
    </row>
    <row r="48" spans="1:16">
      <c r="A48" s="187">
        <v>39</v>
      </c>
      <c r="B48" s="188" t="s">
        <v>147</v>
      </c>
      <c r="C48" s="214" t="s">
        <v>3</v>
      </c>
      <c r="D48" s="189" t="s">
        <v>8355</v>
      </c>
      <c r="E48" s="191">
        <v>45944</v>
      </c>
      <c r="F48" s="191">
        <v>45944</v>
      </c>
      <c r="G48" s="160" t="s">
        <v>11380</v>
      </c>
      <c r="H48" s="160" t="s">
        <v>8602</v>
      </c>
      <c r="I48" s="163" t="s">
        <v>6464</v>
      </c>
      <c r="J48" s="163"/>
      <c r="K48" s="164" t="s">
        <v>195</v>
      </c>
      <c r="L48" s="191">
        <v>45944</v>
      </c>
      <c r="M48" s="163"/>
      <c r="N48" s="163"/>
      <c r="O48" s="163"/>
      <c r="P48" s="163"/>
    </row>
    <row r="49" spans="1:16" ht="27">
      <c r="A49" s="187">
        <v>40</v>
      </c>
      <c r="B49" s="188" t="s">
        <v>147</v>
      </c>
      <c r="C49" s="214" t="s">
        <v>3</v>
      </c>
      <c r="D49" s="189" t="s">
        <v>15124</v>
      </c>
      <c r="E49" s="191">
        <v>45953</v>
      </c>
      <c r="F49" s="191">
        <v>45953</v>
      </c>
      <c r="G49" s="192" t="s">
        <v>12941</v>
      </c>
      <c r="H49" s="212" t="s">
        <v>11382</v>
      </c>
      <c r="I49" s="163" t="s">
        <v>15015</v>
      </c>
      <c r="J49" s="163"/>
      <c r="K49" s="164" t="s">
        <v>195</v>
      </c>
      <c r="L49" s="191">
        <v>45955</v>
      </c>
      <c r="M49" s="163"/>
      <c r="N49" s="163"/>
      <c r="O49" s="163"/>
      <c r="P49" s="163"/>
    </row>
    <row r="50" spans="1:16" ht="27">
      <c r="A50" s="187">
        <v>41</v>
      </c>
      <c r="B50" s="188" t="s">
        <v>147</v>
      </c>
      <c r="C50" s="214" t="s">
        <v>3</v>
      </c>
      <c r="D50" s="189" t="s">
        <v>15125</v>
      </c>
      <c r="E50" s="191">
        <v>45953</v>
      </c>
      <c r="F50" s="191">
        <v>45953</v>
      </c>
      <c r="G50" s="192" t="s">
        <v>12941</v>
      </c>
      <c r="H50" s="212" t="s">
        <v>11382</v>
      </c>
      <c r="I50" s="163" t="s">
        <v>15016</v>
      </c>
      <c r="J50" s="163"/>
      <c r="K50" s="164" t="s">
        <v>195</v>
      </c>
      <c r="L50" s="191">
        <v>45955</v>
      </c>
      <c r="M50" s="163"/>
      <c r="N50" s="163"/>
      <c r="O50" s="163"/>
      <c r="P50" s="163"/>
    </row>
    <row r="51" spans="1:16" ht="27">
      <c r="A51" s="187">
        <v>42</v>
      </c>
      <c r="B51" s="188" t="s">
        <v>147</v>
      </c>
      <c r="C51" s="214" t="s">
        <v>3</v>
      </c>
      <c r="D51" s="189" t="s">
        <v>8356</v>
      </c>
      <c r="E51" s="191">
        <v>45948</v>
      </c>
      <c r="F51" s="191">
        <v>45948</v>
      </c>
      <c r="G51" s="192" t="s">
        <v>12941</v>
      </c>
      <c r="H51" s="212" t="s">
        <v>11382</v>
      </c>
      <c r="I51" s="163" t="s">
        <v>15017</v>
      </c>
      <c r="J51" s="163"/>
      <c r="K51" s="164" t="s">
        <v>298</v>
      </c>
      <c r="L51" s="191">
        <v>45950</v>
      </c>
      <c r="M51" s="163"/>
      <c r="N51" s="163"/>
      <c r="O51" s="163"/>
      <c r="P51" s="163"/>
    </row>
    <row r="52" spans="1:16" ht="27">
      <c r="A52" s="187">
        <v>42</v>
      </c>
      <c r="B52" s="188" t="s">
        <v>147</v>
      </c>
      <c r="C52" s="214" t="s">
        <v>3</v>
      </c>
      <c r="D52" s="189" t="s">
        <v>15123</v>
      </c>
      <c r="E52" s="191">
        <v>45953</v>
      </c>
      <c r="F52" s="191">
        <v>45953</v>
      </c>
      <c r="G52" s="192" t="s">
        <v>12941</v>
      </c>
      <c r="H52" s="212" t="s">
        <v>11382</v>
      </c>
      <c r="I52" s="163" t="s">
        <v>15017</v>
      </c>
      <c r="J52" s="163"/>
      <c r="K52" s="164" t="s">
        <v>195</v>
      </c>
      <c r="L52" s="191">
        <v>45955</v>
      </c>
      <c r="M52" s="163"/>
      <c r="N52" s="163"/>
      <c r="O52" s="163"/>
      <c r="P52" s="163"/>
    </row>
    <row r="53" spans="1:16" ht="27">
      <c r="A53" s="187">
        <v>43</v>
      </c>
      <c r="B53" s="188" t="s">
        <v>147</v>
      </c>
      <c r="C53" s="214" t="s">
        <v>3</v>
      </c>
      <c r="D53" s="189" t="s">
        <v>8357</v>
      </c>
      <c r="E53" s="191">
        <v>45953</v>
      </c>
      <c r="F53" s="191">
        <v>45953</v>
      </c>
      <c r="G53" s="192" t="s">
        <v>12941</v>
      </c>
      <c r="H53" s="212" t="s">
        <v>11382</v>
      </c>
      <c r="I53" s="163" t="s">
        <v>15143</v>
      </c>
      <c r="J53" s="163"/>
      <c r="K53" s="164" t="s">
        <v>195</v>
      </c>
      <c r="L53" s="191">
        <v>45955</v>
      </c>
      <c r="M53" s="163"/>
      <c r="N53" s="163"/>
      <c r="O53" s="163"/>
      <c r="P53" s="163"/>
    </row>
    <row r="54" spans="1:16" ht="27">
      <c r="A54" s="187">
        <v>44</v>
      </c>
      <c r="B54" s="188" t="s">
        <v>147</v>
      </c>
      <c r="C54" s="214" t="s">
        <v>3</v>
      </c>
      <c r="D54" s="189" t="s">
        <v>8358</v>
      </c>
      <c r="E54" s="191">
        <v>45953</v>
      </c>
      <c r="F54" s="191">
        <v>45953</v>
      </c>
      <c r="G54" s="192" t="s">
        <v>12941</v>
      </c>
      <c r="H54" s="212" t="s">
        <v>11382</v>
      </c>
      <c r="I54" s="163" t="s">
        <v>15144</v>
      </c>
      <c r="J54" s="163"/>
      <c r="K54" s="164" t="s">
        <v>195</v>
      </c>
      <c r="L54" s="191">
        <v>45955</v>
      </c>
      <c r="M54" s="163"/>
      <c r="N54" s="163"/>
      <c r="O54" s="163"/>
      <c r="P54" s="163"/>
    </row>
    <row r="55" spans="1:16">
      <c r="A55" s="187">
        <v>45</v>
      </c>
      <c r="B55" s="188" t="s">
        <v>147</v>
      </c>
      <c r="C55" s="214" t="s">
        <v>3</v>
      </c>
      <c r="D55" s="189" t="s">
        <v>8359</v>
      </c>
      <c r="E55" s="191">
        <v>45954</v>
      </c>
      <c r="F55" s="191">
        <v>45954</v>
      </c>
      <c r="G55" s="160" t="s">
        <v>12218</v>
      </c>
      <c r="H55" s="160" t="s">
        <v>12219</v>
      </c>
      <c r="I55" s="163" t="s">
        <v>6245</v>
      </c>
      <c r="J55" s="163"/>
      <c r="K55" s="164" t="s">
        <v>195</v>
      </c>
      <c r="L55" s="191">
        <v>45955</v>
      </c>
      <c r="M55" s="163"/>
      <c r="N55" s="163"/>
      <c r="O55" s="163"/>
      <c r="P55" s="163"/>
    </row>
    <row r="56" spans="1:16">
      <c r="A56" s="187">
        <v>46</v>
      </c>
      <c r="B56" s="188" t="s">
        <v>147</v>
      </c>
      <c r="C56" s="214" t="s">
        <v>3</v>
      </c>
      <c r="D56" s="189" t="s">
        <v>8360</v>
      </c>
      <c r="E56" s="191">
        <v>45954</v>
      </c>
      <c r="F56" s="191">
        <v>45954</v>
      </c>
      <c r="G56" s="160" t="s">
        <v>11380</v>
      </c>
      <c r="H56" s="160" t="s">
        <v>8602</v>
      </c>
      <c r="I56" s="163" t="s">
        <v>6245</v>
      </c>
      <c r="J56" s="163"/>
      <c r="K56" s="164" t="s">
        <v>195</v>
      </c>
      <c r="L56" s="191">
        <v>45955</v>
      </c>
      <c r="M56" s="163"/>
      <c r="N56" s="163"/>
      <c r="O56" s="163"/>
      <c r="P56" s="163"/>
    </row>
    <row r="57" spans="1:16">
      <c r="A57" s="187">
        <v>47</v>
      </c>
      <c r="B57" s="188" t="s">
        <v>147</v>
      </c>
      <c r="C57" s="214" t="s">
        <v>3</v>
      </c>
      <c r="D57" s="189" t="s">
        <v>8361</v>
      </c>
      <c r="E57" s="191">
        <v>46001</v>
      </c>
      <c r="F57" s="191">
        <v>46001</v>
      </c>
      <c r="G57" s="160" t="s">
        <v>11380</v>
      </c>
      <c r="H57" s="163" t="s">
        <v>15695</v>
      </c>
      <c r="I57" s="163" t="s">
        <v>15696</v>
      </c>
      <c r="J57" s="163"/>
      <c r="K57" s="164" t="s">
        <v>195</v>
      </c>
      <c r="L57" s="191">
        <v>46003</v>
      </c>
      <c r="M57" s="163"/>
      <c r="N57" s="163"/>
      <c r="O57" s="163"/>
      <c r="P57" s="163"/>
    </row>
    <row r="58" spans="1:16">
      <c r="A58" s="187">
        <v>48</v>
      </c>
      <c r="B58" s="188" t="s">
        <v>147</v>
      </c>
      <c r="C58" s="214" t="s">
        <v>3</v>
      </c>
      <c r="D58" s="189" t="s">
        <v>8362</v>
      </c>
      <c r="E58" s="191">
        <v>46002</v>
      </c>
      <c r="F58" s="191">
        <v>46002</v>
      </c>
      <c r="G58" s="163" t="s">
        <v>15697</v>
      </c>
      <c r="H58" s="163" t="s">
        <v>15698</v>
      </c>
      <c r="I58" s="163" t="s">
        <v>15699</v>
      </c>
      <c r="J58" s="163"/>
      <c r="K58" s="164" t="s">
        <v>195</v>
      </c>
      <c r="L58" s="191">
        <v>46003</v>
      </c>
      <c r="M58" s="163"/>
      <c r="N58" s="163"/>
      <c r="O58" s="163"/>
      <c r="P58" s="163"/>
    </row>
    <row r="59" spans="1:16">
      <c r="A59" s="187">
        <v>49</v>
      </c>
      <c r="B59" s="188" t="s">
        <v>147</v>
      </c>
      <c r="C59" s="214" t="s">
        <v>3</v>
      </c>
      <c r="D59" s="189" t="s">
        <v>8363</v>
      </c>
      <c r="E59" s="191">
        <v>46001</v>
      </c>
      <c r="F59" s="191">
        <v>46001</v>
      </c>
      <c r="G59" s="163" t="s">
        <v>15697</v>
      </c>
      <c r="H59" s="163" t="s">
        <v>15695</v>
      </c>
      <c r="I59" s="163" t="s">
        <v>15700</v>
      </c>
      <c r="J59" s="163"/>
      <c r="K59" s="164" t="s">
        <v>195</v>
      </c>
      <c r="L59" s="191">
        <v>46003</v>
      </c>
      <c r="M59" s="163"/>
      <c r="N59" s="163"/>
      <c r="O59" s="163"/>
      <c r="P59" s="163"/>
    </row>
    <row r="60" spans="1:16">
      <c r="A60" s="187">
        <v>50</v>
      </c>
      <c r="B60" s="188" t="s">
        <v>147</v>
      </c>
      <c r="C60" s="214" t="s">
        <v>3</v>
      </c>
      <c r="D60" s="189" t="s">
        <v>8364</v>
      </c>
      <c r="E60" s="191">
        <v>46003</v>
      </c>
      <c r="F60" s="191">
        <v>46003</v>
      </c>
      <c r="G60" s="163" t="s">
        <v>15697</v>
      </c>
      <c r="H60" s="163" t="s">
        <v>15785</v>
      </c>
      <c r="I60" s="163" t="s">
        <v>15786</v>
      </c>
      <c r="J60" s="163" t="s">
        <v>15787</v>
      </c>
      <c r="K60" s="164" t="s">
        <v>298</v>
      </c>
      <c r="L60" s="191">
        <v>46006</v>
      </c>
      <c r="M60" s="163"/>
      <c r="N60" s="163"/>
      <c r="O60" s="163"/>
      <c r="P60" s="163"/>
    </row>
    <row r="61" spans="1:16">
      <c r="A61" s="187">
        <v>51</v>
      </c>
      <c r="B61" s="188" t="s">
        <v>147</v>
      </c>
      <c r="C61" s="214" t="s">
        <v>3</v>
      </c>
      <c r="D61" s="189" t="s">
        <v>8365</v>
      </c>
      <c r="E61" s="165"/>
      <c r="F61" s="165"/>
      <c r="G61" s="163"/>
      <c r="H61" s="163"/>
      <c r="I61" s="163"/>
      <c r="J61" s="163"/>
      <c r="K61" s="164"/>
      <c r="L61" s="165"/>
      <c r="M61" s="163"/>
      <c r="N61" s="163"/>
      <c r="O61" s="163"/>
      <c r="P61" s="163"/>
    </row>
    <row r="62" spans="1:16">
      <c r="A62" s="187">
        <v>52</v>
      </c>
      <c r="B62" s="188" t="s">
        <v>147</v>
      </c>
      <c r="C62" s="214" t="s">
        <v>3</v>
      </c>
      <c r="D62" s="189" t="s">
        <v>8366</v>
      </c>
      <c r="E62" s="165"/>
      <c r="F62" s="165"/>
      <c r="G62" s="163"/>
      <c r="H62" s="163"/>
      <c r="I62" s="163"/>
      <c r="J62" s="163"/>
      <c r="K62" s="164"/>
      <c r="L62" s="165"/>
      <c r="M62" s="163"/>
      <c r="N62" s="163"/>
      <c r="O62" s="163"/>
      <c r="P62" s="163"/>
    </row>
    <row r="63" spans="1:16">
      <c r="A63" s="187">
        <v>53</v>
      </c>
      <c r="B63" s="188" t="s">
        <v>147</v>
      </c>
      <c r="C63" s="214" t="s">
        <v>3</v>
      </c>
      <c r="D63" s="189" t="s">
        <v>8367</v>
      </c>
      <c r="E63" s="165"/>
      <c r="F63" s="165"/>
      <c r="H63" s="163"/>
      <c r="I63" s="163"/>
      <c r="J63" s="163"/>
      <c r="K63" s="164"/>
      <c r="L63" s="165"/>
      <c r="M63" s="163"/>
      <c r="N63" s="163"/>
      <c r="O63" s="163"/>
      <c r="P63" s="163"/>
    </row>
    <row r="64" spans="1:16">
      <c r="A64" s="187">
        <v>54</v>
      </c>
      <c r="B64" s="188" t="s">
        <v>147</v>
      </c>
      <c r="C64" s="214" t="s">
        <v>3</v>
      </c>
      <c r="D64" s="189" t="s">
        <v>8368</v>
      </c>
      <c r="E64" s="165"/>
      <c r="F64" s="165"/>
      <c r="G64" s="163"/>
      <c r="H64" s="163"/>
      <c r="I64" s="163"/>
      <c r="J64" s="163"/>
      <c r="K64" s="164"/>
      <c r="L64" s="165"/>
      <c r="M64" s="163"/>
      <c r="N64" s="163"/>
      <c r="O64" s="163"/>
      <c r="P64" s="163"/>
    </row>
    <row r="65" spans="1:16">
      <c r="A65" s="187">
        <v>55</v>
      </c>
      <c r="B65" s="188" t="s">
        <v>147</v>
      </c>
      <c r="C65" s="214" t="s">
        <v>3</v>
      </c>
      <c r="D65" s="189" t="s">
        <v>8369</v>
      </c>
      <c r="E65" s="165"/>
      <c r="F65" s="165"/>
      <c r="G65" s="163"/>
      <c r="H65" s="163"/>
      <c r="I65" s="163"/>
      <c r="J65" s="163"/>
      <c r="K65" s="164"/>
      <c r="L65" s="165"/>
      <c r="M65" s="163"/>
      <c r="N65" s="163"/>
      <c r="O65" s="163"/>
      <c r="P65" s="163"/>
    </row>
    <row r="66" spans="1:16">
      <c r="A66" s="187">
        <v>56</v>
      </c>
      <c r="B66" s="188" t="s">
        <v>147</v>
      </c>
      <c r="C66" s="214" t="s">
        <v>3</v>
      </c>
      <c r="D66" s="189" t="s">
        <v>8370</v>
      </c>
      <c r="E66" s="165"/>
      <c r="F66" s="165"/>
      <c r="G66" s="163"/>
      <c r="H66" s="163"/>
      <c r="I66" s="163"/>
      <c r="J66" s="163"/>
      <c r="K66" s="164"/>
      <c r="L66" s="165"/>
      <c r="M66" s="163"/>
      <c r="N66" s="163"/>
      <c r="O66" s="163"/>
      <c r="P66" s="163"/>
    </row>
    <row r="67" spans="1:16">
      <c r="A67" s="187">
        <v>57</v>
      </c>
      <c r="B67" s="188" t="s">
        <v>147</v>
      </c>
      <c r="C67" s="214" t="s">
        <v>3</v>
      </c>
      <c r="D67" s="189" t="s">
        <v>8371</v>
      </c>
      <c r="E67" s="165"/>
      <c r="F67" s="165"/>
      <c r="G67" s="163"/>
      <c r="H67" s="163"/>
      <c r="I67" s="163"/>
      <c r="J67" s="163"/>
      <c r="K67" s="164"/>
      <c r="L67" s="165"/>
      <c r="M67" s="163"/>
      <c r="N67" s="163"/>
      <c r="O67" s="163"/>
      <c r="P67" s="163"/>
    </row>
    <row r="68" spans="1:16">
      <c r="A68" s="187">
        <v>58</v>
      </c>
      <c r="B68" s="188" t="s">
        <v>147</v>
      </c>
      <c r="C68" s="214" t="s">
        <v>3</v>
      </c>
      <c r="D68" s="189" t="s">
        <v>8372</v>
      </c>
      <c r="E68" s="165"/>
      <c r="F68" s="165"/>
      <c r="G68" s="163"/>
      <c r="H68" s="163"/>
      <c r="I68" s="163"/>
      <c r="J68" s="163"/>
      <c r="K68" s="164"/>
      <c r="L68" s="165"/>
      <c r="M68" s="163"/>
      <c r="N68" s="163"/>
      <c r="O68" s="163"/>
      <c r="P68" s="163"/>
    </row>
    <row r="69" spans="1:16">
      <c r="A69" s="187">
        <v>59</v>
      </c>
      <c r="B69" s="188" t="s">
        <v>147</v>
      </c>
      <c r="C69" s="214" t="s">
        <v>3</v>
      </c>
      <c r="D69" s="189" t="s">
        <v>8373</v>
      </c>
      <c r="E69" s="165"/>
      <c r="F69" s="165"/>
      <c r="G69" s="163"/>
      <c r="H69" s="163"/>
      <c r="I69" s="163"/>
      <c r="J69" s="163"/>
      <c r="K69" s="164"/>
      <c r="L69" s="165"/>
      <c r="M69" s="163"/>
      <c r="N69" s="163"/>
      <c r="O69" s="163"/>
      <c r="P69" s="163"/>
    </row>
    <row r="70" spans="1:16">
      <c r="A70" s="187">
        <v>60</v>
      </c>
      <c r="B70" s="188" t="s">
        <v>147</v>
      </c>
      <c r="C70" s="214" t="s">
        <v>3</v>
      </c>
      <c r="D70" s="189" t="s">
        <v>8374</v>
      </c>
      <c r="E70" s="165"/>
      <c r="F70" s="165"/>
      <c r="G70" s="163"/>
      <c r="H70" s="163"/>
      <c r="I70" s="163"/>
      <c r="J70" s="163"/>
      <c r="K70" s="164"/>
      <c r="L70" s="165"/>
      <c r="M70" s="163"/>
      <c r="N70" s="163"/>
      <c r="O70" s="163"/>
      <c r="P70" s="163"/>
    </row>
    <row r="71" spans="1:16">
      <c r="A71" s="187">
        <v>61</v>
      </c>
      <c r="B71" s="188" t="s">
        <v>147</v>
      </c>
      <c r="C71" s="214" t="s">
        <v>3</v>
      </c>
      <c r="D71" s="189" t="s">
        <v>8375</v>
      </c>
      <c r="E71" s="165"/>
      <c r="F71" s="165"/>
      <c r="G71" s="163"/>
      <c r="H71" s="163"/>
      <c r="I71" s="163"/>
      <c r="J71" s="163"/>
      <c r="K71" s="164"/>
      <c r="L71" s="165"/>
      <c r="M71" s="163"/>
      <c r="N71" s="163"/>
      <c r="O71" s="163"/>
      <c r="P71" s="163"/>
    </row>
    <row r="72" spans="1:16">
      <c r="A72" s="187">
        <v>62</v>
      </c>
      <c r="B72" s="188" t="s">
        <v>147</v>
      </c>
      <c r="C72" s="214" t="s">
        <v>3</v>
      </c>
      <c r="D72" s="189" t="s">
        <v>8376</v>
      </c>
      <c r="E72" s="165"/>
      <c r="F72" s="165"/>
      <c r="G72" s="163"/>
      <c r="H72" s="163"/>
      <c r="I72" s="163"/>
      <c r="J72" s="163"/>
      <c r="K72" s="164"/>
      <c r="L72" s="165"/>
      <c r="M72" s="163"/>
      <c r="N72" s="163"/>
      <c r="O72" s="163"/>
      <c r="P72" s="163"/>
    </row>
    <row r="73" spans="1:16">
      <c r="A73" s="187">
        <v>63</v>
      </c>
      <c r="B73" s="188" t="s">
        <v>147</v>
      </c>
      <c r="C73" s="214" t="s">
        <v>3</v>
      </c>
      <c r="D73" s="189" t="s">
        <v>8377</v>
      </c>
      <c r="E73" s="165"/>
      <c r="F73" s="165"/>
      <c r="G73" s="163"/>
      <c r="H73" s="163"/>
      <c r="I73" s="163"/>
      <c r="J73" s="163"/>
      <c r="K73" s="164"/>
      <c r="L73" s="165"/>
      <c r="M73" s="163"/>
      <c r="N73" s="163"/>
      <c r="O73" s="163"/>
      <c r="P73" s="163"/>
    </row>
    <row r="74" spans="1:16">
      <c r="A74" s="187">
        <v>64</v>
      </c>
      <c r="B74" s="188" t="s">
        <v>147</v>
      </c>
      <c r="C74" s="214" t="s">
        <v>3</v>
      </c>
      <c r="D74" s="189" t="s">
        <v>8378</v>
      </c>
      <c r="E74" s="165"/>
      <c r="F74" s="165"/>
      <c r="G74" s="163"/>
      <c r="H74" s="163"/>
      <c r="I74" s="163"/>
      <c r="J74" s="163"/>
      <c r="K74" s="164"/>
      <c r="L74" s="165"/>
      <c r="M74" s="163"/>
      <c r="N74" s="163"/>
      <c r="O74" s="163"/>
      <c r="P74" s="163"/>
    </row>
    <row r="75" spans="1:16">
      <c r="A75" s="187">
        <v>65</v>
      </c>
      <c r="B75" s="188" t="s">
        <v>147</v>
      </c>
      <c r="C75" s="214" t="s">
        <v>3</v>
      </c>
      <c r="D75" s="189" t="s">
        <v>8379</v>
      </c>
      <c r="E75" s="165"/>
      <c r="F75" s="165"/>
      <c r="G75" s="163"/>
      <c r="H75" s="163"/>
      <c r="I75" s="163"/>
      <c r="J75" s="163"/>
      <c r="K75" s="164"/>
      <c r="L75" s="165"/>
      <c r="M75" s="163"/>
      <c r="N75" s="163"/>
      <c r="O75" s="163"/>
      <c r="P75" s="163"/>
    </row>
    <row r="76" spans="1:16">
      <c r="A76" s="187">
        <v>66</v>
      </c>
      <c r="B76" s="188" t="s">
        <v>147</v>
      </c>
      <c r="C76" s="214" t="s">
        <v>3</v>
      </c>
      <c r="D76" s="189" t="s">
        <v>8380</v>
      </c>
      <c r="E76" s="165"/>
      <c r="F76" s="165"/>
      <c r="G76" s="163"/>
      <c r="H76" s="163"/>
      <c r="I76" s="163"/>
      <c r="J76" s="163"/>
      <c r="K76" s="164"/>
      <c r="L76" s="165"/>
      <c r="M76" s="163"/>
      <c r="N76" s="163"/>
      <c r="O76" s="163"/>
      <c r="P76" s="163"/>
    </row>
    <row r="77" spans="1:16">
      <c r="A77" s="187">
        <v>67</v>
      </c>
      <c r="B77" s="188" t="s">
        <v>147</v>
      </c>
      <c r="C77" s="214" t="s">
        <v>3</v>
      </c>
      <c r="D77" s="189" t="s">
        <v>8381</v>
      </c>
      <c r="E77" s="165"/>
      <c r="F77" s="165"/>
      <c r="G77" s="163"/>
      <c r="H77" s="163"/>
      <c r="I77" s="163"/>
      <c r="J77" s="163"/>
      <c r="K77" s="164"/>
      <c r="L77" s="165"/>
      <c r="M77" s="163"/>
      <c r="N77" s="163"/>
      <c r="O77" s="163"/>
      <c r="P77" s="163"/>
    </row>
    <row r="78" spans="1:16">
      <c r="A78" s="187">
        <v>68</v>
      </c>
      <c r="B78" s="188" t="s">
        <v>147</v>
      </c>
      <c r="C78" s="214" t="s">
        <v>3</v>
      </c>
      <c r="D78" s="189" t="s">
        <v>8382</v>
      </c>
      <c r="E78" s="165"/>
      <c r="F78" s="165"/>
      <c r="G78" s="163"/>
      <c r="H78" s="163"/>
      <c r="I78" s="163"/>
      <c r="J78" s="163"/>
      <c r="K78" s="164"/>
      <c r="L78" s="165"/>
      <c r="M78" s="163"/>
      <c r="N78" s="163"/>
      <c r="O78" s="163"/>
      <c r="P78" s="163"/>
    </row>
    <row r="79" spans="1:16">
      <c r="A79" s="187">
        <v>69</v>
      </c>
      <c r="B79" s="188" t="s">
        <v>147</v>
      </c>
      <c r="C79" s="214" t="s">
        <v>3</v>
      </c>
      <c r="D79" s="189" t="s">
        <v>8383</v>
      </c>
      <c r="E79" s="165"/>
      <c r="F79" s="165"/>
      <c r="G79" s="163"/>
      <c r="H79" s="163"/>
      <c r="I79" s="163"/>
      <c r="J79" s="163"/>
      <c r="K79" s="164"/>
      <c r="L79" s="165"/>
      <c r="M79" s="163"/>
      <c r="N79" s="163"/>
      <c r="O79" s="163"/>
      <c r="P79" s="163"/>
    </row>
    <row r="80" spans="1:16">
      <c r="A80" s="187">
        <v>70</v>
      </c>
      <c r="B80" s="157" t="s">
        <v>150</v>
      </c>
      <c r="C80" s="158" t="s">
        <v>29</v>
      </c>
      <c r="D80" s="189" t="s">
        <v>8384</v>
      </c>
      <c r="E80" s="165"/>
      <c r="F80" s="165"/>
      <c r="G80" s="163"/>
      <c r="H80" s="163"/>
      <c r="I80" s="163"/>
      <c r="J80" s="163"/>
      <c r="K80" s="164"/>
      <c r="L80" s="165"/>
      <c r="M80" s="163"/>
      <c r="N80" s="163"/>
      <c r="O80" s="163"/>
      <c r="P80" s="163"/>
    </row>
    <row r="81" spans="1:16">
      <c r="A81" s="190"/>
      <c r="B81" s="224" t="s">
        <v>150</v>
      </c>
      <c r="C81" s="118" t="s">
        <v>29</v>
      </c>
      <c r="D81" s="189" t="s">
        <v>8385</v>
      </c>
      <c r="E81" s="165"/>
      <c r="F81" s="165"/>
      <c r="G81" s="163"/>
      <c r="H81" s="163"/>
      <c r="I81" s="163"/>
      <c r="J81" s="163"/>
      <c r="K81" s="164"/>
      <c r="L81" s="165"/>
      <c r="M81" s="163"/>
      <c r="N81" s="163"/>
      <c r="O81" s="163"/>
      <c r="P81" s="163"/>
    </row>
    <row r="82" spans="1:16">
      <c r="A82" s="187">
        <v>72</v>
      </c>
      <c r="B82" s="157" t="s">
        <v>150</v>
      </c>
      <c r="C82" s="158" t="s">
        <v>29</v>
      </c>
      <c r="D82" s="189" t="s">
        <v>8386</v>
      </c>
      <c r="E82" s="165"/>
      <c r="F82" s="165"/>
      <c r="G82" s="163"/>
      <c r="H82" s="163"/>
      <c r="I82" s="163"/>
      <c r="J82" s="163"/>
      <c r="K82" s="164"/>
      <c r="L82" s="165"/>
      <c r="M82" s="163"/>
      <c r="N82" s="163"/>
      <c r="O82" s="163"/>
      <c r="P82" s="163"/>
    </row>
    <row r="83" spans="1:16">
      <c r="A83" s="187">
        <v>73</v>
      </c>
      <c r="B83" s="157" t="s">
        <v>150</v>
      </c>
      <c r="C83" s="158" t="s">
        <v>29</v>
      </c>
      <c r="D83" s="189" t="s">
        <v>8387</v>
      </c>
      <c r="E83" s="165"/>
      <c r="F83" s="165"/>
      <c r="G83" s="163"/>
      <c r="H83" s="163"/>
      <c r="I83" s="163"/>
      <c r="J83" s="163"/>
      <c r="K83" s="164"/>
      <c r="L83" s="165"/>
      <c r="M83" s="163"/>
      <c r="N83" s="163"/>
      <c r="O83" s="163"/>
      <c r="P83" s="163"/>
    </row>
    <row r="84" spans="1:16">
      <c r="A84" s="187">
        <v>74</v>
      </c>
      <c r="B84" s="188" t="s">
        <v>147</v>
      </c>
      <c r="C84" s="214" t="s">
        <v>3</v>
      </c>
      <c r="D84" s="189" t="s">
        <v>8388</v>
      </c>
      <c r="E84" s="165"/>
      <c r="F84" s="165"/>
      <c r="G84" s="163"/>
      <c r="H84" s="163"/>
      <c r="I84" s="163"/>
      <c r="J84" s="163"/>
      <c r="K84" s="164"/>
      <c r="L84" s="165"/>
      <c r="M84" s="163"/>
      <c r="N84" s="163"/>
      <c r="O84" s="163"/>
      <c r="P84" s="163"/>
    </row>
    <row r="85" spans="1:16">
      <c r="A85" s="187">
        <v>75</v>
      </c>
      <c r="B85" s="188" t="s">
        <v>147</v>
      </c>
      <c r="C85" s="214" t="s">
        <v>3</v>
      </c>
      <c r="D85" s="189" t="s">
        <v>8389</v>
      </c>
      <c r="E85" s="165"/>
      <c r="F85" s="165"/>
      <c r="G85" s="163"/>
      <c r="H85" s="163"/>
      <c r="I85" s="163"/>
      <c r="J85" s="163"/>
      <c r="K85" s="164"/>
      <c r="L85" s="165"/>
      <c r="M85" s="163"/>
      <c r="N85" s="163"/>
      <c r="O85" s="163"/>
      <c r="P85" s="163"/>
    </row>
    <row r="86" spans="1:16">
      <c r="A86" s="187">
        <v>76</v>
      </c>
      <c r="B86" s="157" t="s">
        <v>150</v>
      </c>
      <c r="C86" s="158" t="s">
        <v>29</v>
      </c>
      <c r="D86" s="189" t="s">
        <v>8390</v>
      </c>
      <c r="E86" s="165"/>
      <c r="F86" s="165"/>
      <c r="G86" s="163"/>
      <c r="H86" s="163"/>
      <c r="I86" s="163"/>
      <c r="J86" s="163"/>
      <c r="K86" s="164"/>
      <c r="L86" s="165"/>
      <c r="M86" s="163"/>
      <c r="N86" s="163"/>
      <c r="O86" s="163"/>
      <c r="P86" s="163"/>
    </row>
    <row r="87" spans="1:16">
      <c r="A87" s="187">
        <v>77</v>
      </c>
      <c r="B87" s="157" t="s">
        <v>150</v>
      </c>
      <c r="C87" s="158" t="s">
        <v>29</v>
      </c>
      <c r="D87" s="189" t="s">
        <v>8391</v>
      </c>
      <c r="E87" s="165"/>
      <c r="F87" s="165"/>
      <c r="G87" s="163"/>
      <c r="H87" s="163"/>
      <c r="I87" s="163"/>
      <c r="J87" s="163"/>
      <c r="K87" s="164"/>
      <c r="L87" s="165"/>
      <c r="M87" s="163"/>
      <c r="N87" s="163"/>
      <c r="O87" s="163"/>
      <c r="P87" s="163"/>
    </row>
    <row r="88" spans="1:16">
      <c r="A88" s="187">
        <v>78</v>
      </c>
      <c r="B88" s="157" t="s">
        <v>150</v>
      </c>
      <c r="C88" s="158" t="s">
        <v>29</v>
      </c>
      <c r="D88" s="189" t="s">
        <v>8392</v>
      </c>
      <c r="E88" s="165"/>
      <c r="F88" s="165"/>
      <c r="G88" s="163"/>
      <c r="H88" s="163"/>
      <c r="I88" s="163"/>
      <c r="J88" s="163"/>
      <c r="K88" s="164"/>
      <c r="L88" s="165"/>
      <c r="M88" s="163"/>
      <c r="N88" s="163"/>
      <c r="O88" s="163"/>
      <c r="P88" s="163"/>
    </row>
    <row r="89" spans="1:16">
      <c r="A89" s="187">
        <v>79</v>
      </c>
      <c r="B89" s="157" t="s">
        <v>150</v>
      </c>
      <c r="C89" s="158" t="s">
        <v>29</v>
      </c>
      <c r="D89" s="189" t="s">
        <v>8393</v>
      </c>
      <c r="E89" s="165"/>
      <c r="F89" s="165"/>
      <c r="G89" s="163"/>
      <c r="H89" s="163"/>
      <c r="I89" s="163"/>
      <c r="J89" s="163"/>
      <c r="K89" s="164"/>
      <c r="L89" s="165"/>
      <c r="M89" s="163"/>
      <c r="N89" s="163"/>
      <c r="O89" s="163"/>
      <c r="P89" s="163"/>
    </row>
    <row r="90" spans="1:16">
      <c r="A90" s="187">
        <v>80</v>
      </c>
      <c r="B90" s="157" t="s">
        <v>150</v>
      </c>
      <c r="C90" s="158" t="s">
        <v>29</v>
      </c>
      <c r="D90" s="189" t="s">
        <v>8394</v>
      </c>
      <c r="E90" s="165"/>
      <c r="F90" s="165"/>
      <c r="G90" s="163"/>
      <c r="H90" s="163"/>
      <c r="I90" s="163"/>
      <c r="J90" s="163"/>
      <c r="K90" s="164"/>
      <c r="L90" s="165"/>
      <c r="M90" s="163"/>
      <c r="N90" s="163"/>
      <c r="O90" s="163"/>
      <c r="P90" s="163"/>
    </row>
    <row r="91" spans="1:16">
      <c r="A91" s="187">
        <v>81</v>
      </c>
      <c r="B91" s="157" t="s">
        <v>150</v>
      </c>
      <c r="C91" s="158" t="s">
        <v>29</v>
      </c>
      <c r="D91" s="189" t="s">
        <v>8395</v>
      </c>
      <c r="E91" s="165"/>
      <c r="F91" s="165"/>
      <c r="G91" s="163"/>
      <c r="H91" s="163"/>
      <c r="I91" s="163"/>
      <c r="J91" s="163"/>
      <c r="K91" s="164"/>
      <c r="L91" s="165"/>
      <c r="M91" s="163"/>
      <c r="N91" s="163"/>
      <c r="O91" s="163"/>
      <c r="P91" s="163"/>
    </row>
    <row r="92" spans="1:16">
      <c r="A92" s="187">
        <v>82</v>
      </c>
      <c r="B92" s="157" t="s">
        <v>150</v>
      </c>
      <c r="C92" s="158" t="s">
        <v>29</v>
      </c>
      <c r="D92" s="189" t="s">
        <v>8396</v>
      </c>
      <c r="E92" s="165"/>
      <c r="F92" s="165"/>
      <c r="G92" s="163"/>
      <c r="H92" s="163"/>
      <c r="I92" s="163"/>
      <c r="J92" s="163"/>
      <c r="K92" s="164"/>
      <c r="L92" s="165"/>
      <c r="M92" s="163"/>
      <c r="N92" s="163"/>
      <c r="O92" s="163"/>
      <c r="P92" s="163"/>
    </row>
    <row r="93" spans="1:16">
      <c r="A93" s="187">
        <v>83</v>
      </c>
      <c r="B93" s="157" t="s">
        <v>150</v>
      </c>
      <c r="C93" s="158" t="s">
        <v>29</v>
      </c>
      <c r="D93" s="189" t="s">
        <v>8397</v>
      </c>
      <c r="E93" s="165"/>
      <c r="F93" s="165"/>
      <c r="G93" s="163"/>
      <c r="H93" s="163"/>
      <c r="I93" s="163"/>
      <c r="J93" s="163"/>
      <c r="K93" s="164"/>
      <c r="L93" s="165"/>
      <c r="M93" s="163"/>
      <c r="N93" s="163"/>
      <c r="O93" s="163"/>
      <c r="P93" s="163"/>
    </row>
    <row r="94" spans="1:16">
      <c r="A94" s="187">
        <v>84</v>
      </c>
      <c r="B94" s="188" t="s">
        <v>147</v>
      </c>
      <c r="C94" s="214" t="s">
        <v>3</v>
      </c>
      <c r="D94" s="189" t="s">
        <v>8398</v>
      </c>
      <c r="E94" s="165"/>
      <c r="F94" s="165"/>
      <c r="G94" s="163"/>
      <c r="H94" s="163"/>
      <c r="I94" s="163"/>
      <c r="J94" s="163"/>
      <c r="K94" s="164"/>
      <c r="L94" s="165"/>
      <c r="M94" s="163"/>
      <c r="N94" s="163"/>
      <c r="O94" s="163"/>
      <c r="P94" s="163"/>
    </row>
    <row r="95" spans="1:16">
      <c r="A95" s="187">
        <v>85</v>
      </c>
      <c r="B95" s="157" t="s">
        <v>150</v>
      </c>
      <c r="C95" s="158" t="s">
        <v>29</v>
      </c>
      <c r="D95" s="189" t="s">
        <v>8399</v>
      </c>
      <c r="E95" s="165"/>
      <c r="F95" s="165"/>
      <c r="G95" s="163"/>
      <c r="H95" s="163"/>
      <c r="I95" s="163"/>
      <c r="J95" s="163"/>
      <c r="K95" s="164"/>
      <c r="L95" s="165"/>
      <c r="M95" s="163"/>
      <c r="N95" s="163"/>
      <c r="O95" s="163"/>
      <c r="P95" s="163"/>
    </row>
    <row r="96" spans="1:16">
      <c r="A96" s="187">
        <v>86</v>
      </c>
      <c r="B96" s="157" t="s">
        <v>150</v>
      </c>
      <c r="C96" s="158" t="s">
        <v>29</v>
      </c>
      <c r="D96" s="189" t="s">
        <v>8400</v>
      </c>
      <c r="E96" s="170"/>
      <c r="F96" s="170"/>
      <c r="G96" s="181"/>
      <c r="H96" s="181"/>
      <c r="I96" s="181"/>
      <c r="J96" s="225"/>
      <c r="K96" s="173"/>
      <c r="L96" s="165"/>
      <c r="M96" s="163"/>
      <c r="N96" s="163"/>
      <c r="O96" s="163"/>
      <c r="P96" s="163"/>
    </row>
    <row r="97" spans="1:16">
      <c r="A97" s="187">
        <v>87</v>
      </c>
      <c r="B97" s="157" t="s">
        <v>150</v>
      </c>
      <c r="C97" s="158" t="s">
        <v>29</v>
      </c>
      <c r="D97" s="189" t="s">
        <v>8401</v>
      </c>
      <c r="E97" s="170"/>
      <c r="F97" s="170"/>
      <c r="G97" s="181"/>
      <c r="H97" s="181"/>
      <c r="I97" s="181"/>
      <c r="J97" s="225"/>
      <c r="K97" s="173"/>
      <c r="L97" s="165"/>
      <c r="M97" s="163"/>
      <c r="N97" s="163"/>
      <c r="O97" s="163"/>
      <c r="P97" s="163"/>
    </row>
    <row r="98" spans="1:16">
      <c r="A98" s="187">
        <v>88</v>
      </c>
      <c r="B98" s="157" t="s">
        <v>150</v>
      </c>
      <c r="C98" s="158" t="s">
        <v>29</v>
      </c>
      <c r="D98" s="189" t="s">
        <v>8402</v>
      </c>
      <c r="E98" s="165"/>
      <c r="F98" s="165"/>
      <c r="G98" s="163"/>
      <c r="H98" s="163"/>
      <c r="I98" s="163"/>
      <c r="J98" s="163"/>
      <c r="K98" s="173"/>
      <c r="L98" s="165"/>
      <c r="M98" s="163"/>
      <c r="N98" s="163"/>
      <c r="O98" s="163"/>
      <c r="P98" s="163"/>
    </row>
    <row r="99" spans="1:16">
      <c r="A99" s="187">
        <v>89</v>
      </c>
      <c r="B99" s="157" t="s">
        <v>150</v>
      </c>
      <c r="C99" s="158" t="s">
        <v>29</v>
      </c>
      <c r="D99" s="189" t="s">
        <v>8403</v>
      </c>
      <c r="E99" s="165"/>
      <c r="F99" s="165"/>
      <c r="G99" s="163"/>
      <c r="H99" s="163"/>
      <c r="I99" s="163"/>
      <c r="J99" s="163"/>
      <c r="K99" s="164"/>
      <c r="L99" s="165"/>
      <c r="M99" s="163"/>
      <c r="N99" s="163"/>
      <c r="O99" s="163"/>
      <c r="P99" s="163"/>
    </row>
    <row r="100" spans="1:16">
      <c r="A100" s="187">
        <v>90</v>
      </c>
      <c r="B100" s="157" t="s">
        <v>150</v>
      </c>
      <c r="C100" s="158" t="s">
        <v>29</v>
      </c>
      <c r="D100" s="189" t="s">
        <v>8404</v>
      </c>
      <c r="E100" s="165"/>
      <c r="F100" s="165"/>
      <c r="G100" s="163"/>
      <c r="H100" s="163"/>
      <c r="I100" s="163"/>
      <c r="J100" s="163"/>
      <c r="K100" s="164"/>
      <c r="L100" s="165"/>
      <c r="M100" s="163"/>
      <c r="N100" s="163"/>
      <c r="O100" s="163"/>
      <c r="P100" s="163"/>
    </row>
    <row r="101" spans="1:16">
      <c r="A101" s="187">
        <v>91</v>
      </c>
      <c r="B101" s="157" t="s">
        <v>150</v>
      </c>
      <c r="C101" s="158" t="s">
        <v>29</v>
      </c>
      <c r="D101" s="189" t="s">
        <v>8405</v>
      </c>
      <c r="E101" s="165"/>
      <c r="F101" s="165"/>
      <c r="G101" s="163"/>
      <c r="H101" s="163"/>
      <c r="I101" s="163"/>
      <c r="J101" s="163"/>
      <c r="K101" s="164"/>
      <c r="L101" s="165"/>
      <c r="M101" s="163"/>
      <c r="N101" s="163"/>
      <c r="O101" s="163"/>
      <c r="P101" s="163"/>
    </row>
    <row r="102" spans="1:16">
      <c r="A102" s="187">
        <v>92</v>
      </c>
      <c r="B102" s="157" t="s">
        <v>150</v>
      </c>
      <c r="C102" s="158" t="s">
        <v>29</v>
      </c>
      <c r="D102" s="189" t="s">
        <v>8406</v>
      </c>
      <c r="E102" s="164"/>
      <c r="F102" s="164"/>
      <c r="G102" s="163"/>
      <c r="H102" s="163"/>
      <c r="I102" s="163"/>
      <c r="J102" s="163"/>
      <c r="K102" s="164"/>
      <c r="L102" s="163"/>
      <c r="M102" s="163"/>
      <c r="N102" s="163"/>
      <c r="O102" s="163"/>
      <c r="P102" s="163"/>
    </row>
    <row r="103" spans="1:16">
      <c r="A103" s="187">
        <v>93</v>
      </c>
      <c r="B103" s="157" t="s">
        <v>150</v>
      </c>
      <c r="C103" s="158" t="s">
        <v>29</v>
      </c>
      <c r="D103" s="189" t="s">
        <v>8407</v>
      </c>
      <c r="E103" s="165"/>
      <c r="F103" s="165"/>
      <c r="G103" s="163"/>
      <c r="H103" s="163"/>
      <c r="I103" s="163"/>
      <c r="J103" s="163"/>
      <c r="K103" s="164"/>
      <c r="L103" s="165"/>
      <c r="M103" s="163"/>
      <c r="N103" s="163"/>
      <c r="O103" s="163"/>
      <c r="P103" s="163"/>
    </row>
    <row r="104" spans="1:16">
      <c r="A104" s="187">
        <v>94</v>
      </c>
      <c r="B104" s="157" t="s">
        <v>150</v>
      </c>
      <c r="C104" s="158" t="s">
        <v>29</v>
      </c>
      <c r="D104" s="189" t="s">
        <v>8408</v>
      </c>
      <c r="E104" s="164"/>
      <c r="F104" s="164"/>
      <c r="G104" s="163"/>
      <c r="H104" s="163"/>
      <c r="I104" s="163"/>
      <c r="J104" s="163"/>
      <c r="K104" s="164"/>
      <c r="L104" s="164"/>
      <c r="M104" s="163"/>
      <c r="N104" s="163"/>
      <c r="O104" s="163"/>
      <c r="P104" s="163"/>
    </row>
    <row r="105" spans="1:16">
      <c r="A105" s="187">
        <v>95</v>
      </c>
      <c r="B105" s="157" t="s">
        <v>150</v>
      </c>
      <c r="C105" s="158" t="s">
        <v>29</v>
      </c>
      <c r="D105" s="189" t="s">
        <v>8409</v>
      </c>
      <c r="E105" s="165"/>
      <c r="F105" s="165"/>
      <c r="G105" s="163"/>
      <c r="H105" s="163"/>
      <c r="I105" s="163"/>
      <c r="J105" s="163"/>
      <c r="K105" s="164"/>
      <c r="L105" s="165"/>
      <c r="M105" s="163"/>
      <c r="N105" s="163"/>
      <c r="O105" s="163"/>
      <c r="P105" s="163"/>
    </row>
    <row r="106" spans="1:16">
      <c r="A106" s="187">
        <v>96</v>
      </c>
      <c r="B106" s="157" t="s">
        <v>150</v>
      </c>
      <c r="C106" s="158" t="s">
        <v>29</v>
      </c>
      <c r="D106" s="189" t="s">
        <v>8410</v>
      </c>
      <c r="E106" s="164"/>
      <c r="F106" s="164"/>
      <c r="G106" s="163"/>
      <c r="H106" s="163"/>
      <c r="I106" s="163"/>
      <c r="J106" s="163"/>
      <c r="K106" s="164"/>
      <c r="L106" s="164"/>
      <c r="M106" s="163"/>
      <c r="N106" s="163"/>
      <c r="O106" s="163"/>
      <c r="P106" s="163"/>
    </row>
    <row r="107" spans="1:16">
      <c r="A107" s="187">
        <v>97</v>
      </c>
      <c r="B107" s="157" t="s">
        <v>150</v>
      </c>
      <c r="C107" s="158" t="s">
        <v>29</v>
      </c>
      <c r="D107" s="189" t="s">
        <v>8411</v>
      </c>
      <c r="E107" s="165"/>
      <c r="F107" s="165"/>
      <c r="G107" s="163"/>
      <c r="H107" s="163"/>
      <c r="I107" s="163"/>
      <c r="J107" s="163"/>
      <c r="K107" s="164"/>
      <c r="L107" s="165"/>
      <c r="M107" s="163"/>
      <c r="N107" s="163"/>
      <c r="O107" s="163"/>
      <c r="P107" s="163"/>
    </row>
    <row r="108" spans="1:16">
      <c r="A108" s="187">
        <v>98</v>
      </c>
      <c r="B108" s="157" t="s">
        <v>150</v>
      </c>
      <c r="C108" s="158" t="s">
        <v>29</v>
      </c>
      <c r="D108" s="189" t="s">
        <v>8412</v>
      </c>
      <c r="E108" s="164"/>
      <c r="F108" s="164"/>
      <c r="G108" s="163"/>
      <c r="H108" s="163"/>
      <c r="I108" s="163"/>
      <c r="J108" s="163"/>
      <c r="K108" s="164"/>
      <c r="L108" s="164"/>
      <c r="M108" s="163"/>
      <c r="N108" s="163"/>
      <c r="O108" s="163"/>
      <c r="P108" s="163"/>
    </row>
    <row r="109" spans="1:16">
      <c r="A109" s="187">
        <v>99</v>
      </c>
      <c r="B109" s="157" t="s">
        <v>150</v>
      </c>
      <c r="C109" s="158" t="s">
        <v>29</v>
      </c>
      <c r="D109" s="189" t="s">
        <v>8413</v>
      </c>
      <c r="E109" s="165"/>
      <c r="F109" s="165"/>
      <c r="G109" s="163"/>
      <c r="H109" s="163"/>
      <c r="I109" s="163"/>
      <c r="J109" s="163"/>
      <c r="K109" s="164"/>
      <c r="L109" s="165"/>
      <c r="M109" s="163"/>
      <c r="N109" s="163"/>
      <c r="O109" s="163"/>
      <c r="P109" s="163"/>
    </row>
    <row r="110" spans="1:16">
      <c r="A110" s="187">
        <v>100</v>
      </c>
      <c r="B110" s="157" t="s">
        <v>150</v>
      </c>
      <c r="C110" s="158" t="s">
        <v>29</v>
      </c>
      <c r="D110" s="189" t="s">
        <v>8414</v>
      </c>
      <c r="E110" s="164"/>
      <c r="F110" s="164"/>
      <c r="G110" s="163"/>
      <c r="H110" s="163"/>
      <c r="I110" s="163"/>
      <c r="J110" s="163"/>
      <c r="K110" s="164"/>
      <c r="L110" s="164"/>
      <c r="M110" s="163"/>
      <c r="N110" s="163"/>
      <c r="O110" s="163"/>
      <c r="P110" s="163"/>
    </row>
    <row r="111" spans="1:16">
      <c r="A111" s="187">
        <v>101</v>
      </c>
      <c r="B111" s="157" t="s">
        <v>150</v>
      </c>
      <c r="C111" s="158" t="s">
        <v>29</v>
      </c>
      <c r="D111" s="189" t="s">
        <v>8415</v>
      </c>
      <c r="E111" s="165"/>
      <c r="F111" s="165"/>
      <c r="G111" s="163"/>
      <c r="H111" s="163"/>
      <c r="I111" s="163"/>
      <c r="J111" s="163"/>
      <c r="K111" s="164"/>
      <c r="L111" s="165"/>
      <c r="M111" s="163"/>
      <c r="N111" s="163"/>
      <c r="O111" s="163"/>
      <c r="P111" s="163"/>
    </row>
    <row r="112" spans="1:16">
      <c r="A112" s="187">
        <v>102</v>
      </c>
      <c r="B112" s="157" t="s">
        <v>150</v>
      </c>
      <c r="C112" s="158" t="s">
        <v>29</v>
      </c>
      <c r="D112" s="189" t="s">
        <v>8416</v>
      </c>
      <c r="E112" s="164"/>
      <c r="F112" s="164"/>
      <c r="G112" s="163"/>
      <c r="H112" s="163"/>
      <c r="I112" s="163"/>
      <c r="J112" s="163"/>
      <c r="K112" s="164"/>
      <c r="L112" s="164"/>
      <c r="M112" s="163"/>
      <c r="N112" s="163"/>
      <c r="O112" s="163"/>
      <c r="P112" s="163"/>
    </row>
    <row r="113" spans="1:16">
      <c r="A113" s="190">
        <v>103</v>
      </c>
      <c r="B113" s="224" t="s">
        <v>150</v>
      </c>
      <c r="C113" s="118" t="s">
        <v>29</v>
      </c>
      <c r="D113" s="189" t="s">
        <v>8417</v>
      </c>
      <c r="E113" s="165"/>
      <c r="F113" s="165"/>
      <c r="G113" s="163"/>
      <c r="H113" s="163"/>
      <c r="I113" s="163"/>
      <c r="J113" s="163"/>
      <c r="K113" s="164"/>
      <c r="L113" s="165"/>
      <c r="M113" s="163"/>
      <c r="N113" s="163"/>
      <c r="O113" s="163"/>
      <c r="P113" s="163"/>
    </row>
    <row r="114" spans="1:16" s="228" customFormat="1">
      <c r="A114" s="216">
        <v>104</v>
      </c>
      <c r="B114" s="226" t="s">
        <v>150</v>
      </c>
      <c r="C114" s="227" t="s">
        <v>29</v>
      </c>
      <c r="D114" s="189" t="s">
        <v>8418</v>
      </c>
      <c r="E114" s="222"/>
      <c r="F114" s="222"/>
      <c r="G114" s="221"/>
      <c r="H114" s="221"/>
      <c r="I114" s="221"/>
      <c r="J114" s="221"/>
      <c r="K114" s="229"/>
      <c r="L114" s="229"/>
      <c r="M114" s="221"/>
      <c r="N114" s="221"/>
      <c r="O114" s="221"/>
      <c r="P114" s="221"/>
    </row>
    <row r="115" spans="1:16" s="228" customFormat="1">
      <c r="A115" s="216">
        <v>105</v>
      </c>
      <c r="B115" s="226" t="s">
        <v>150</v>
      </c>
      <c r="C115" s="227" t="s">
        <v>29</v>
      </c>
      <c r="D115" s="189" t="s">
        <v>8419</v>
      </c>
      <c r="E115" s="222"/>
      <c r="F115" s="222"/>
      <c r="G115" s="221"/>
      <c r="H115" s="221"/>
      <c r="I115" s="221"/>
      <c r="J115" s="221"/>
      <c r="K115" s="229"/>
      <c r="L115" s="229"/>
      <c r="M115" s="221"/>
      <c r="N115" s="221"/>
      <c r="O115" s="221"/>
      <c r="P115" s="221"/>
    </row>
    <row r="116" spans="1:16">
      <c r="A116" s="190">
        <v>106</v>
      </c>
      <c r="B116" s="224" t="s">
        <v>150</v>
      </c>
      <c r="C116" s="118" t="s">
        <v>29</v>
      </c>
      <c r="D116" s="189" t="s">
        <v>8420</v>
      </c>
      <c r="E116" s="165"/>
      <c r="F116" s="165"/>
      <c r="G116" s="163"/>
      <c r="H116" s="163"/>
      <c r="I116" s="163"/>
      <c r="J116" s="163"/>
      <c r="K116" s="164"/>
      <c r="L116" s="165"/>
      <c r="M116" s="163"/>
      <c r="N116" s="163"/>
      <c r="O116" s="163"/>
      <c r="P116" s="163"/>
    </row>
    <row r="117" spans="1:16">
      <c r="A117" s="190">
        <v>107</v>
      </c>
      <c r="B117" s="224" t="s">
        <v>150</v>
      </c>
      <c r="C117" s="118" t="s">
        <v>29</v>
      </c>
      <c r="D117" s="189" t="s">
        <v>8421</v>
      </c>
      <c r="E117" s="165"/>
      <c r="F117" s="165"/>
      <c r="G117" s="163"/>
      <c r="H117" s="163"/>
      <c r="I117" s="163"/>
      <c r="J117" s="163"/>
      <c r="K117" s="164"/>
      <c r="L117" s="165"/>
      <c r="M117" s="163"/>
      <c r="N117" s="163"/>
      <c r="O117" s="163"/>
      <c r="P117" s="163"/>
    </row>
    <row r="118" spans="1:16">
      <c r="A118" s="187">
        <v>108</v>
      </c>
      <c r="B118" s="160" t="s">
        <v>150</v>
      </c>
      <c r="C118" s="189" t="s">
        <v>29</v>
      </c>
      <c r="D118" s="189" t="s">
        <v>8422</v>
      </c>
      <c r="E118" s="165"/>
      <c r="F118" s="165"/>
      <c r="G118" s="163"/>
      <c r="H118" s="163"/>
      <c r="I118" s="163"/>
      <c r="J118" s="163"/>
      <c r="K118" s="164"/>
      <c r="L118" s="165"/>
      <c r="M118" s="163"/>
      <c r="N118" s="163"/>
      <c r="O118" s="163"/>
      <c r="P118" s="163"/>
    </row>
    <row r="119" spans="1:16">
      <c r="A119" s="190">
        <v>109</v>
      </c>
      <c r="B119" s="224" t="s">
        <v>150</v>
      </c>
      <c r="C119" s="118" t="s">
        <v>29</v>
      </c>
      <c r="D119" s="189" t="s">
        <v>8423</v>
      </c>
      <c r="E119" s="165"/>
      <c r="F119" s="165"/>
      <c r="G119" s="163"/>
      <c r="H119" s="163"/>
      <c r="I119" s="163"/>
      <c r="J119" s="163"/>
      <c r="K119" s="164"/>
      <c r="L119" s="165"/>
      <c r="M119" s="163"/>
      <c r="N119" s="163"/>
      <c r="O119" s="163"/>
      <c r="P119" s="163"/>
    </row>
    <row r="120" spans="1:16">
      <c r="A120" s="190">
        <v>110</v>
      </c>
      <c r="B120" s="224" t="s">
        <v>150</v>
      </c>
      <c r="C120" s="118" t="s">
        <v>29</v>
      </c>
      <c r="D120" s="189" t="s">
        <v>8424</v>
      </c>
      <c r="E120" s="165"/>
      <c r="F120" s="165"/>
      <c r="G120" s="163"/>
      <c r="H120" s="163"/>
      <c r="I120" s="163"/>
      <c r="J120" s="163"/>
      <c r="K120" s="164"/>
      <c r="L120" s="165"/>
      <c r="M120" s="163"/>
      <c r="N120" s="163"/>
      <c r="O120" s="163"/>
      <c r="P120" s="163"/>
    </row>
    <row r="121" spans="1:16">
      <c r="A121" s="190">
        <v>111</v>
      </c>
      <c r="B121" s="224" t="s">
        <v>150</v>
      </c>
      <c r="C121" s="118" t="s">
        <v>152</v>
      </c>
      <c r="D121" s="189" t="s">
        <v>8425</v>
      </c>
      <c r="E121" s="165"/>
      <c r="F121" s="165"/>
      <c r="G121" s="163"/>
      <c r="H121" s="163"/>
      <c r="I121" s="163"/>
      <c r="J121" s="163"/>
      <c r="K121" s="164"/>
      <c r="L121" s="165"/>
      <c r="M121" s="163"/>
      <c r="N121" s="163"/>
      <c r="O121" s="163"/>
      <c r="P121" s="163"/>
    </row>
    <row r="122" spans="1:16">
      <c r="A122" s="190">
        <v>112</v>
      </c>
      <c r="B122" s="224" t="s">
        <v>150</v>
      </c>
      <c r="C122" s="118" t="s">
        <v>153</v>
      </c>
      <c r="D122" s="189" t="s">
        <v>8426</v>
      </c>
      <c r="E122" s="165"/>
      <c r="F122" s="165"/>
      <c r="G122" s="163"/>
      <c r="H122" s="163"/>
      <c r="I122" s="163"/>
      <c r="J122" s="163"/>
      <c r="K122" s="164"/>
      <c r="L122" s="165"/>
      <c r="M122" s="163"/>
      <c r="N122" s="163"/>
      <c r="O122" s="163"/>
      <c r="P122" s="163"/>
    </row>
    <row r="123" spans="1:16">
      <c r="A123" s="187">
        <v>113</v>
      </c>
      <c r="B123" s="157" t="s">
        <v>150</v>
      </c>
      <c r="C123" s="158" t="s">
        <v>29</v>
      </c>
      <c r="D123" s="189" t="s">
        <v>8427</v>
      </c>
      <c r="E123" s="165"/>
      <c r="F123" s="165"/>
      <c r="G123" s="163"/>
      <c r="H123" s="163"/>
      <c r="I123" s="163"/>
      <c r="J123" s="163"/>
      <c r="K123" s="164"/>
      <c r="L123" s="165"/>
      <c r="M123" s="163"/>
      <c r="N123" s="163"/>
      <c r="O123" s="163"/>
      <c r="P123" s="163"/>
    </row>
    <row r="124" spans="1:16">
      <c r="A124" s="187">
        <v>114</v>
      </c>
      <c r="B124" s="157" t="s">
        <v>150</v>
      </c>
      <c r="C124" s="158" t="s">
        <v>29</v>
      </c>
      <c r="D124" s="189" t="s">
        <v>8428</v>
      </c>
      <c r="E124" s="165"/>
      <c r="F124" s="165"/>
      <c r="G124" s="163"/>
      <c r="H124" s="163"/>
      <c r="I124" s="163"/>
      <c r="J124" s="163"/>
      <c r="K124" s="164"/>
      <c r="L124" s="165"/>
      <c r="M124" s="163"/>
      <c r="N124" s="163"/>
      <c r="O124" s="163"/>
      <c r="P124" s="163"/>
    </row>
    <row r="125" spans="1:16">
      <c r="A125" s="190">
        <v>115</v>
      </c>
      <c r="B125" s="224" t="s">
        <v>150</v>
      </c>
      <c r="C125" s="118" t="s">
        <v>29</v>
      </c>
      <c r="D125" s="189" t="s">
        <v>8429</v>
      </c>
      <c r="E125" s="165"/>
      <c r="F125" s="165"/>
      <c r="G125" s="163"/>
      <c r="H125" s="163"/>
      <c r="I125" s="163"/>
      <c r="J125" s="163"/>
      <c r="K125" s="164"/>
      <c r="L125" s="165"/>
      <c r="M125" s="163"/>
      <c r="N125" s="163"/>
      <c r="O125" s="163"/>
      <c r="P125" s="163"/>
    </row>
    <row r="126" spans="1:16">
      <c r="A126" s="190">
        <v>116</v>
      </c>
      <c r="B126" s="224" t="s">
        <v>150</v>
      </c>
      <c r="C126" s="118" t="s">
        <v>29</v>
      </c>
      <c r="D126" s="189" t="s">
        <v>8430</v>
      </c>
      <c r="E126" s="165"/>
      <c r="F126" s="165"/>
      <c r="G126" s="163"/>
      <c r="H126" s="163"/>
      <c r="I126" s="163"/>
      <c r="J126" s="163"/>
      <c r="K126" s="164"/>
      <c r="L126" s="165"/>
      <c r="M126" s="163"/>
      <c r="N126" s="163"/>
      <c r="O126" s="163"/>
      <c r="P126" s="163"/>
    </row>
    <row r="127" spans="1:16">
      <c r="A127" s="190">
        <v>117</v>
      </c>
      <c r="B127" s="224" t="s">
        <v>150</v>
      </c>
      <c r="C127" s="118" t="s">
        <v>152</v>
      </c>
      <c r="D127" s="189" t="s">
        <v>8431</v>
      </c>
      <c r="E127" s="165"/>
      <c r="F127" s="165"/>
      <c r="G127" s="163"/>
      <c r="H127" s="163"/>
      <c r="I127" s="163"/>
      <c r="J127" s="163"/>
      <c r="K127" s="164"/>
      <c r="L127" s="165"/>
      <c r="M127" s="163"/>
      <c r="N127" s="163"/>
      <c r="O127" s="163"/>
      <c r="P127" s="163"/>
    </row>
    <row r="128" spans="1:16">
      <c r="A128" s="190">
        <v>118</v>
      </c>
      <c r="B128" s="224" t="s">
        <v>150</v>
      </c>
      <c r="C128" s="118" t="s">
        <v>153</v>
      </c>
      <c r="D128" s="189" t="s">
        <v>8432</v>
      </c>
      <c r="E128" s="165"/>
      <c r="F128" s="165"/>
      <c r="G128" s="163"/>
      <c r="H128" s="163"/>
      <c r="I128" s="163"/>
      <c r="J128" s="163"/>
      <c r="K128" s="164"/>
      <c r="L128" s="165"/>
      <c r="M128" s="163"/>
      <c r="N128" s="163"/>
      <c r="O128" s="163"/>
      <c r="P128" s="163"/>
    </row>
    <row r="129" spans="1:16">
      <c r="A129" s="187">
        <v>119</v>
      </c>
      <c r="B129" s="163" t="s">
        <v>150</v>
      </c>
      <c r="C129" s="164" t="s">
        <v>152</v>
      </c>
      <c r="D129" s="189" t="s">
        <v>8433</v>
      </c>
      <c r="E129" s="165"/>
      <c r="F129" s="165"/>
      <c r="G129" s="163"/>
      <c r="H129" s="163"/>
      <c r="I129" s="163"/>
      <c r="J129" s="163"/>
      <c r="K129" s="164"/>
      <c r="L129" s="165"/>
      <c r="M129" s="163"/>
      <c r="N129" s="163"/>
      <c r="O129" s="163"/>
      <c r="P129" s="163"/>
    </row>
    <row r="130" spans="1:16">
      <c r="A130" s="187">
        <v>120</v>
      </c>
      <c r="B130" s="163" t="s">
        <v>150</v>
      </c>
      <c r="C130" s="164" t="s">
        <v>152</v>
      </c>
      <c r="D130" s="189" t="s">
        <v>8434</v>
      </c>
      <c r="E130" s="165"/>
      <c r="F130" s="165"/>
      <c r="G130" s="163"/>
      <c r="H130" s="163"/>
      <c r="I130" s="163"/>
      <c r="J130" s="163"/>
      <c r="K130" s="164"/>
      <c r="L130" s="165"/>
      <c r="M130" s="163"/>
      <c r="N130" s="163"/>
      <c r="O130" s="163"/>
      <c r="P130" s="163"/>
    </row>
    <row r="131" spans="1:16">
      <c r="A131" s="187">
        <v>121</v>
      </c>
      <c r="B131" s="163" t="s">
        <v>150</v>
      </c>
      <c r="C131" s="164" t="s">
        <v>153</v>
      </c>
      <c r="D131" s="189" t="s">
        <v>8435</v>
      </c>
      <c r="E131" s="165"/>
      <c r="F131" s="165"/>
      <c r="G131" s="163"/>
      <c r="H131" s="163"/>
      <c r="I131" s="163"/>
      <c r="J131" s="163"/>
      <c r="K131" s="164"/>
      <c r="L131" s="165"/>
      <c r="M131" s="163"/>
      <c r="N131" s="163"/>
      <c r="O131" s="163"/>
      <c r="P131" s="163"/>
    </row>
    <row r="132" spans="1:16">
      <c r="A132" s="187">
        <v>122</v>
      </c>
      <c r="B132" s="163" t="s">
        <v>150</v>
      </c>
      <c r="C132" s="164" t="s">
        <v>152</v>
      </c>
      <c r="D132" s="189" t="s">
        <v>8436</v>
      </c>
      <c r="E132" s="165"/>
      <c r="F132" s="165"/>
      <c r="G132" s="163"/>
      <c r="H132" s="163"/>
      <c r="I132" s="163"/>
      <c r="J132" s="163"/>
      <c r="K132" s="164"/>
      <c r="L132" s="165"/>
      <c r="M132" s="163"/>
      <c r="N132" s="163"/>
      <c r="O132" s="163"/>
      <c r="P132" s="163"/>
    </row>
    <row r="133" spans="1:16">
      <c r="A133" s="190">
        <v>123</v>
      </c>
      <c r="B133" s="163" t="s">
        <v>150</v>
      </c>
      <c r="C133" s="164" t="s">
        <v>152</v>
      </c>
      <c r="D133" s="189" t="s">
        <v>8437</v>
      </c>
      <c r="E133" s="165"/>
      <c r="F133" s="165"/>
      <c r="G133" s="163"/>
      <c r="H133" s="163"/>
      <c r="I133" s="163"/>
      <c r="J133" s="163"/>
      <c r="K133" s="164"/>
      <c r="L133" s="165"/>
      <c r="M133" s="163"/>
      <c r="N133" s="163"/>
      <c r="O133" s="163"/>
      <c r="P133" s="163"/>
    </row>
    <row r="134" spans="1:16">
      <c r="A134" s="190">
        <v>124</v>
      </c>
      <c r="B134" s="163" t="s">
        <v>150</v>
      </c>
      <c r="C134" s="164" t="s">
        <v>152</v>
      </c>
      <c r="D134" s="189" t="s">
        <v>8438</v>
      </c>
      <c r="E134" s="165"/>
      <c r="F134" s="165"/>
      <c r="G134" s="163"/>
      <c r="H134" s="163"/>
      <c r="I134" s="163"/>
      <c r="J134" s="163"/>
      <c r="K134" s="164"/>
      <c r="L134" s="165"/>
      <c r="M134" s="163"/>
      <c r="N134" s="163"/>
      <c r="O134" s="163"/>
      <c r="P134" s="163"/>
    </row>
    <row r="135" spans="1:16">
      <c r="A135" s="190">
        <v>125</v>
      </c>
      <c r="B135" s="163" t="s">
        <v>150</v>
      </c>
      <c r="C135" s="164" t="s">
        <v>152</v>
      </c>
      <c r="D135" s="189" t="s">
        <v>8439</v>
      </c>
      <c r="E135" s="165"/>
      <c r="F135" s="165"/>
      <c r="G135" s="163"/>
      <c r="H135" s="163"/>
      <c r="I135" s="163"/>
      <c r="J135" s="163"/>
      <c r="K135" s="164"/>
      <c r="L135" s="165"/>
      <c r="M135" s="163"/>
      <c r="N135" s="163"/>
      <c r="O135" s="163"/>
      <c r="P135" s="163"/>
    </row>
    <row r="136" spans="1:16">
      <c r="A136" s="190">
        <v>126</v>
      </c>
      <c r="B136" s="163" t="s">
        <v>150</v>
      </c>
      <c r="C136" s="164" t="s">
        <v>152</v>
      </c>
      <c r="D136" s="189" t="s">
        <v>8440</v>
      </c>
      <c r="E136" s="165"/>
      <c r="F136" s="165"/>
      <c r="G136" s="163"/>
      <c r="H136" s="163"/>
      <c r="I136" s="163"/>
      <c r="J136" s="163"/>
      <c r="K136" s="164"/>
      <c r="L136" s="165"/>
      <c r="M136" s="163"/>
      <c r="N136" s="163"/>
      <c r="O136" s="163"/>
      <c r="P136" s="163"/>
    </row>
    <row r="137" spans="1:16">
      <c r="A137" s="190">
        <v>127</v>
      </c>
      <c r="B137" s="163" t="s">
        <v>150</v>
      </c>
      <c r="C137" s="164" t="s">
        <v>152</v>
      </c>
      <c r="D137" s="189" t="s">
        <v>8441</v>
      </c>
      <c r="E137" s="165"/>
      <c r="F137" s="165"/>
      <c r="G137" s="163"/>
      <c r="H137" s="163"/>
      <c r="I137" s="163"/>
      <c r="J137" s="163"/>
      <c r="K137" s="164"/>
      <c r="L137" s="165"/>
      <c r="M137" s="163"/>
      <c r="N137" s="163"/>
      <c r="O137" s="163"/>
      <c r="P137" s="163"/>
    </row>
    <row r="138" spans="1:16">
      <c r="A138" s="187">
        <v>128</v>
      </c>
      <c r="B138" s="163" t="s">
        <v>150</v>
      </c>
      <c r="C138" s="164" t="s">
        <v>2064</v>
      </c>
      <c r="D138" s="189" t="s">
        <v>8442</v>
      </c>
      <c r="E138" s="183"/>
      <c r="F138" s="183"/>
      <c r="G138" s="163"/>
      <c r="H138" s="163"/>
      <c r="I138" s="163"/>
      <c r="J138" s="163"/>
      <c r="K138" s="164"/>
      <c r="L138" s="165"/>
      <c r="M138" s="163"/>
      <c r="N138" s="163"/>
      <c r="O138" s="163"/>
      <c r="P138" s="163"/>
    </row>
    <row r="139" spans="1:16">
      <c r="A139" s="187">
        <v>129</v>
      </c>
      <c r="B139" s="163" t="s">
        <v>150</v>
      </c>
      <c r="C139" s="164" t="s">
        <v>1997</v>
      </c>
      <c r="D139" s="189" t="s">
        <v>8443</v>
      </c>
      <c r="E139" s="165"/>
      <c r="F139" s="165"/>
      <c r="G139" s="163"/>
      <c r="H139" s="163"/>
      <c r="I139" s="163"/>
      <c r="J139" s="163"/>
      <c r="K139" s="164"/>
      <c r="L139" s="165"/>
      <c r="M139" s="163"/>
      <c r="N139" s="163"/>
      <c r="O139" s="163"/>
      <c r="P139" s="163"/>
    </row>
    <row r="140" spans="1:16">
      <c r="A140" s="187">
        <v>130</v>
      </c>
      <c r="B140" s="163" t="s">
        <v>150</v>
      </c>
      <c r="C140" s="164" t="s">
        <v>1997</v>
      </c>
      <c r="D140" s="189" t="s">
        <v>8444</v>
      </c>
      <c r="E140" s="165"/>
      <c r="F140" s="165"/>
      <c r="G140" s="163"/>
      <c r="H140" s="163"/>
      <c r="I140" s="163"/>
      <c r="J140" s="163"/>
      <c r="K140" s="164"/>
      <c r="L140" s="165"/>
      <c r="M140" s="163"/>
      <c r="N140" s="163"/>
      <c r="O140" s="163"/>
      <c r="P140" s="163"/>
    </row>
    <row r="141" spans="1:16">
      <c r="A141" s="187">
        <v>131</v>
      </c>
      <c r="B141" s="163" t="s">
        <v>150</v>
      </c>
      <c r="C141" s="164" t="s">
        <v>2064</v>
      </c>
      <c r="D141" s="189" t="s">
        <v>8445</v>
      </c>
      <c r="E141" s="165"/>
      <c r="F141" s="165"/>
      <c r="G141" s="163"/>
      <c r="H141" s="163"/>
      <c r="I141" s="163"/>
      <c r="J141" s="163"/>
      <c r="K141" s="164"/>
      <c r="L141" s="165"/>
      <c r="M141" s="163"/>
      <c r="N141" s="163"/>
      <c r="O141" s="163"/>
      <c r="P141" s="163"/>
    </row>
    <row r="142" spans="1:16">
      <c r="A142" s="187">
        <v>132</v>
      </c>
      <c r="B142" s="163" t="s">
        <v>150</v>
      </c>
      <c r="C142" s="164" t="s">
        <v>1997</v>
      </c>
      <c r="D142" s="189" t="s">
        <v>8446</v>
      </c>
      <c r="E142" s="165"/>
      <c r="F142" s="165"/>
      <c r="G142" s="163"/>
      <c r="H142" s="163"/>
      <c r="I142" s="163"/>
      <c r="J142" s="163"/>
      <c r="K142" s="164"/>
      <c r="L142" s="165"/>
      <c r="M142" s="163"/>
      <c r="N142" s="163"/>
      <c r="O142" s="163"/>
      <c r="P142" s="163"/>
    </row>
    <row r="143" spans="1:16">
      <c r="A143" s="187">
        <v>133</v>
      </c>
      <c r="B143" s="163" t="s">
        <v>150</v>
      </c>
      <c r="C143" s="164" t="s">
        <v>1997</v>
      </c>
      <c r="D143" s="189" t="s">
        <v>8447</v>
      </c>
      <c r="E143" s="183"/>
      <c r="F143" s="183"/>
      <c r="G143" s="163"/>
      <c r="H143" s="163"/>
      <c r="I143" s="163"/>
      <c r="J143" s="163"/>
      <c r="K143" s="164"/>
      <c r="L143" s="165"/>
      <c r="M143" s="163"/>
      <c r="N143" s="163"/>
      <c r="O143" s="163"/>
      <c r="P143" s="163"/>
    </row>
    <row r="144" spans="1:16">
      <c r="A144" s="187">
        <v>134</v>
      </c>
      <c r="B144" s="163" t="s">
        <v>150</v>
      </c>
      <c r="C144" s="164" t="s">
        <v>1997</v>
      </c>
      <c r="D144" s="189" t="s">
        <v>8448</v>
      </c>
      <c r="E144" s="165"/>
      <c r="F144" s="165"/>
      <c r="G144" s="163"/>
      <c r="H144" s="163"/>
      <c r="I144" s="163"/>
      <c r="J144" s="163"/>
      <c r="K144" s="164"/>
      <c r="L144" s="165"/>
      <c r="M144" s="163"/>
      <c r="N144" s="163"/>
      <c r="O144" s="163"/>
      <c r="P144" s="163"/>
    </row>
    <row r="145" spans="1:16">
      <c r="A145" s="190">
        <v>135</v>
      </c>
      <c r="B145" s="163" t="s">
        <v>150</v>
      </c>
      <c r="C145" s="164" t="s">
        <v>153</v>
      </c>
      <c r="D145" s="189" t="s">
        <v>8449</v>
      </c>
      <c r="E145" s="165"/>
      <c r="F145" s="165"/>
      <c r="G145" s="163"/>
      <c r="H145" s="203"/>
      <c r="I145" s="203"/>
      <c r="J145" s="163"/>
      <c r="K145" s="164"/>
      <c r="L145" s="165"/>
      <c r="M145" s="163"/>
      <c r="N145" s="163"/>
      <c r="O145" s="163"/>
      <c r="P145" s="163"/>
    </row>
    <row r="146" spans="1:16">
      <c r="A146" s="190">
        <v>136</v>
      </c>
      <c r="B146" s="163" t="s">
        <v>150</v>
      </c>
      <c r="C146" s="164" t="s">
        <v>153</v>
      </c>
      <c r="D146" s="189" t="s">
        <v>8450</v>
      </c>
      <c r="E146" s="165"/>
      <c r="F146" s="165"/>
      <c r="G146" s="163"/>
      <c r="H146" s="163"/>
      <c r="I146" s="163"/>
      <c r="J146" s="163"/>
      <c r="K146" s="164"/>
      <c r="L146" s="165"/>
      <c r="M146" s="163"/>
      <c r="N146" s="163"/>
      <c r="O146" s="163"/>
      <c r="P146" s="163"/>
    </row>
    <row r="147" spans="1:16">
      <c r="A147" s="190">
        <v>137</v>
      </c>
      <c r="B147" s="163" t="s">
        <v>150</v>
      </c>
      <c r="C147" s="164" t="s">
        <v>153</v>
      </c>
      <c r="D147" s="189" t="s">
        <v>8451</v>
      </c>
      <c r="E147" s="165"/>
      <c r="F147" s="165"/>
      <c r="G147" s="163"/>
      <c r="H147" s="163"/>
      <c r="I147" s="163"/>
      <c r="J147" s="163"/>
      <c r="K147" s="164"/>
      <c r="L147" s="165"/>
      <c r="M147" s="163"/>
      <c r="N147" s="163"/>
      <c r="O147" s="163"/>
      <c r="P147" s="163"/>
    </row>
    <row r="148" spans="1:16">
      <c r="A148" s="190">
        <v>138</v>
      </c>
      <c r="B148" s="163" t="s">
        <v>150</v>
      </c>
      <c r="C148" s="164" t="s">
        <v>153</v>
      </c>
      <c r="D148" s="189" t="s">
        <v>8452</v>
      </c>
      <c r="E148" s="165"/>
      <c r="F148" s="165"/>
      <c r="G148" s="163"/>
      <c r="H148" s="163"/>
      <c r="I148" s="163"/>
      <c r="J148" s="163"/>
      <c r="K148" s="164"/>
      <c r="L148" s="165"/>
      <c r="M148" s="163"/>
      <c r="N148" s="163"/>
      <c r="O148" s="163"/>
      <c r="P148" s="163"/>
    </row>
    <row r="149" spans="1:16">
      <c r="A149" s="190">
        <v>139</v>
      </c>
      <c r="B149" s="163" t="s">
        <v>150</v>
      </c>
      <c r="C149" s="164" t="s">
        <v>153</v>
      </c>
      <c r="D149" s="189" t="s">
        <v>8453</v>
      </c>
      <c r="E149" s="165"/>
      <c r="F149" s="165"/>
      <c r="G149" s="163"/>
      <c r="H149" s="163"/>
      <c r="I149" s="163"/>
      <c r="J149" s="163"/>
      <c r="K149" s="164"/>
      <c r="L149" s="165"/>
      <c r="M149" s="163"/>
      <c r="N149" s="163"/>
      <c r="O149" s="163"/>
      <c r="P149" s="163"/>
    </row>
    <row r="150" spans="1:16">
      <c r="A150" s="190">
        <v>140</v>
      </c>
      <c r="B150" s="163" t="s">
        <v>150</v>
      </c>
      <c r="C150" s="164" t="s">
        <v>154</v>
      </c>
      <c r="D150" s="189" t="s">
        <v>8454</v>
      </c>
      <c r="E150" s="165"/>
      <c r="F150" s="165"/>
      <c r="G150" s="163"/>
      <c r="H150" s="163"/>
      <c r="I150" s="163"/>
      <c r="J150" s="163"/>
      <c r="K150" s="164"/>
      <c r="L150" s="165"/>
      <c r="M150" s="163"/>
      <c r="N150" s="163"/>
      <c r="O150" s="163"/>
      <c r="P150" s="163"/>
    </row>
    <row r="151" spans="1:16">
      <c r="A151" s="190">
        <v>142</v>
      </c>
      <c r="B151" s="163" t="s">
        <v>150</v>
      </c>
      <c r="C151" s="164" t="s">
        <v>154</v>
      </c>
      <c r="D151" s="189" t="s">
        <v>8455</v>
      </c>
      <c r="E151" s="165"/>
      <c r="F151" s="165"/>
      <c r="G151" s="163"/>
      <c r="H151" s="163"/>
      <c r="I151" s="163"/>
      <c r="J151" s="163"/>
      <c r="K151" s="164"/>
      <c r="L151" s="165"/>
      <c r="M151" s="163"/>
      <c r="N151" s="163"/>
      <c r="O151" s="163"/>
      <c r="P151" s="163"/>
    </row>
    <row r="152" spans="1:16">
      <c r="A152" s="190">
        <v>143</v>
      </c>
      <c r="B152" s="163" t="s">
        <v>150</v>
      </c>
      <c r="C152" s="164" t="s">
        <v>154</v>
      </c>
      <c r="D152" s="189" t="s">
        <v>8456</v>
      </c>
      <c r="E152" s="165"/>
      <c r="F152" s="165"/>
      <c r="G152" s="163"/>
      <c r="H152" s="163"/>
      <c r="I152" s="163"/>
      <c r="J152" s="163"/>
      <c r="K152" s="164"/>
      <c r="L152" s="165"/>
      <c r="M152" s="163"/>
      <c r="N152" s="163"/>
      <c r="O152" s="163"/>
      <c r="P152" s="163"/>
    </row>
    <row r="153" spans="1:16">
      <c r="A153" s="190">
        <v>144</v>
      </c>
      <c r="B153" s="163" t="s">
        <v>150</v>
      </c>
      <c r="C153" s="164" t="s">
        <v>153</v>
      </c>
      <c r="D153" s="189" t="s">
        <v>8457</v>
      </c>
      <c r="E153" s="165"/>
      <c r="F153" s="165"/>
      <c r="G153" s="163"/>
      <c r="H153" s="163"/>
      <c r="I153" s="163"/>
      <c r="J153" s="163"/>
      <c r="K153" s="164"/>
      <c r="L153" s="165"/>
      <c r="M153" s="163"/>
      <c r="N153" s="163"/>
      <c r="O153" s="163"/>
      <c r="P153" s="163"/>
    </row>
    <row r="154" spans="1:16">
      <c r="A154" s="190">
        <v>145</v>
      </c>
      <c r="B154" s="163" t="s">
        <v>150</v>
      </c>
      <c r="C154" s="164" t="s">
        <v>153</v>
      </c>
      <c r="D154" s="189" t="s">
        <v>8458</v>
      </c>
      <c r="E154" s="165"/>
      <c r="F154" s="165"/>
      <c r="G154" s="163"/>
      <c r="H154" s="163"/>
      <c r="I154" s="163"/>
      <c r="J154" s="163"/>
      <c r="K154" s="164"/>
      <c r="L154" s="165"/>
      <c r="M154" s="163"/>
      <c r="N154" s="163"/>
      <c r="O154" s="163"/>
      <c r="P154" s="163"/>
    </row>
    <row r="155" spans="1:16">
      <c r="A155" s="190">
        <v>146</v>
      </c>
      <c r="B155" s="163" t="s">
        <v>150</v>
      </c>
      <c r="C155" s="164" t="s">
        <v>154</v>
      </c>
      <c r="D155" s="189" t="s">
        <v>8459</v>
      </c>
      <c r="E155" s="165"/>
      <c r="F155" s="165"/>
      <c r="G155" s="163"/>
      <c r="H155" s="163"/>
      <c r="I155" s="163"/>
      <c r="J155" s="163"/>
      <c r="K155" s="164"/>
      <c r="L155" s="165"/>
      <c r="M155" s="163"/>
      <c r="N155" s="163"/>
      <c r="O155" s="163"/>
      <c r="P155" s="163"/>
    </row>
    <row r="156" spans="1:16">
      <c r="A156" s="190">
        <v>147</v>
      </c>
      <c r="B156" s="163" t="s">
        <v>150</v>
      </c>
      <c r="C156" s="164" t="s">
        <v>154</v>
      </c>
      <c r="D156" s="189" t="s">
        <v>8460</v>
      </c>
      <c r="E156" s="165"/>
      <c r="F156" s="165"/>
      <c r="G156" s="163"/>
      <c r="H156" s="163"/>
      <c r="I156" s="163"/>
      <c r="J156" s="163"/>
      <c r="K156" s="164"/>
      <c r="L156" s="165"/>
      <c r="M156" s="163"/>
      <c r="N156" s="163"/>
      <c r="O156" s="163"/>
      <c r="P156" s="163"/>
    </row>
    <row r="157" spans="1:16">
      <c r="A157" s="190">
        <v>148</v>
      </c>
      <c r="B157" s="163" t="s">
        <v>150</v>
      </c>
      <c r="C157" s="164" t="s">
        <v>154</v>
      </c>
      <c r="D157" s="189" t="s">
        <v>8461</v>
      </c>
      <c r="E157" s="165"/>
      <c r="F157" s="165"/>
      <c r="G157" s="163"/>
      <c r="H157" s="163"/>
      <c r="I157" s="163"/>
      <c r="J157" s="163"/>
      <c r="K157" s="164"/>
      <c r="L157" s="165"/>
      <c r="M157" s="163"/>
      <c r="N157" s="163"/>
      <c r="O157" s="163"/>
      <c r="P157" s="163"/>
    </row>
    <row r="158" spans="1:16">
      <c r="A158" s="190">
        <v>149</v>
      </c>
      <c r="B158" s="163" t="s">
        <v>150</v>
      </c>
      <c r="C158" s="164" t="s">
        <v>154</v>
      </c>
      <c r="D158" s="189" t="s">
        <v>8462</v>
      </c>
      <c r="E158" s="165"/>
      <c r="F158" s="165"/>
      <c r="G158" s="163"/>
      <c r="H158" s="163"/>
      <c r="I158" s="163"/>
      <c r="J158" s="163"/>
      <c r="K158" s="164"/>
      <c r="L158" s="165"/>
      <c r="M158" s="163"/>
      <c r="N158" s="163"/>
      <c r="O158" s="163"/>
      <c r="P158" s="163"/>
    </row>
    <row r="159" spans="1:16">
      <c r="A159" s="190">
        <v>150</v>
      </c>
      <c r="B159" s="163" t="s">
        <v>150</v>
      </c>
      <c r="C159" s="164" t="s">
        <v>154</v>
      </c>
      <c r="D159" s="189" t="s">
        <v>8463</v>
      </c>
      <c r="E159" s="165"/>
      <c r="F159" s="165"/>
      <c r="G159" s="163"/>
      <c r="H159" s="163"/>
      <c r="I159" s="163"/>
      <c r="J159" s="163"/>
      <c r="K159" s="164"/>
      <c r="L159" s="165"/>
      <c r="M159" s="163"/>
      <c r="N159" s="163"/>
      <c r="O159" s="163"/>
      <c r="P159" s="163"/>
    </row>
    <row r="160" spans="1:16">
      <c r="A160" s="190">
        <v>151</v>
      </c>
      <c r="B160" s="163" t="s">
        <v>150</v>
      </c>
      <c r="C160" s="164" t="s">
        <v>154</v>
      </c>
      <c r="D160" s="189" t="s">
        <v>8464</v>
      </c>
      <c r="E160" s="183"/>
      <c r="F160" s="183"/>
      <c r="G160" s="163"/>
      <c r="H160" s="163"/>
      <c r="I160" s="163"/>
      <c r="J160" s="163"/>
      <c r="K160" s="164"/>
      <c r="L160" s="165"/>
      <c r="M160" s="163"/>
      <c r="N160" s="163"/>
      <c r="O160" s="163"/>
      <c r="P160" s="163"/>
    </row>
    <row r="161" spans="1:16">
      <c r="A161" s="190">
        <v>152</v>
      </c>
      <c r="B161" s="163" t="s">
        <v>150</v>
      </c>
      <c r="C161" s="164" t="s">
        <v>154</v>
      </c>
      <c r="D161" s="189" t="s">
        <v>8465</v>
      </c>
      <c r="E161" s="165"/>
      <c r="F161" s="165"/>
      <c r="G161" s="163"/>
      <c r="H161" s="163"/>
      <c r="I161" s="163"/>
      <c r="J161" s="163"/>
      <c r="K161" s="164"/>
      <c r="L161" s="165"/>
      <c r="M161" s="163"/>
      <c r="N161" s="163"/>
      <c r="O161" s="163"/>
      <c r="P161" s="163"/>
    </row>
    <row r="162" spans="1:16">
      <c r="A162" s="190">
        <v>153</v>
      </c>
      <c r="B162" s="163" t="s">
        <v>150</v>
      </c>
      <c r="C162" s="164" t="s">
        <v>154</v>
      </c>
      <c r="D162" s="189" t="s">
        <v>8466</v>
      </c>
      <c r="E162" s="165"/>
      <c r="F162" s="165"/>
      <c r="G162" s="163"/>
      <c r="H162" s="163"/>
      <c r="I162" s="163"/>
      <c r="J162" s="163"/>
      <c r="K162" s="164"/>
      <c r="L162" s="165"/>
      <c r="M162" s="163"/>
      <c r="N162" s="163"/>
      <c r="O162" s="163"/>
      <c r="P162" s="163"/>
    </row>
    <row r="163" spans="1:16">
      <c r="A163" s="190">
        <v>154</v>
      </c>
      <c r="B163" s="163" t="s">
        <v>150</v>
      </c>
      <c r="C163" s="164" t="s">
        <v>2150</v>
      </c>
      <c r="D163" s="189" t="s">
        <v>8467</v>
      </c>
      <c r="E163" s="165"/>
      <c r="F163" s="165"/>
      <c r="G163" s="163"/>
      <c r="H163" s="163"/>
      <c r="I163" s="163"/>
      <c r="J163" s="163"/>
      <c r="K163" s="164"/>
      <c r="L163" s="165"/>
      <c r="M163" s="163"/>
      <c r="N163" s="163"/>
      <c r="O163" s="163"/>
      <c r="P163" s="163"/>
    </row>
    <row r="164" spans="1:16">
      <c r="A164" s="190">
        <v>155</v>
      </c>
      <c r="B164" s="163" t="s">
        <v>150</v>
      </c>
      <c r="C164" s="164" t="s">
        <v>154</v>
      </c>
      <c r="D164" s="189" t="s">
        <v>8468</v>
      </c>
      <c r="E164" s="165"/>
      <c r="F164" s="165"/>
      <c r="G164" s="163"/>
      <c r="H164" s="163"/>
      <c r="I164" s="163"/>
      <c r="J164" s="163"/>
      <c r="K164" s="164"/>
      <c r="L164" s="165"/>
      <c r="M164" s="163"/>
      <c r="N164" s="163"/>
      <c r="O164" s="163"/>
      <c r="P164" s="163"/>
    </row>
    <row r="165" spans="1:16">
      <c r="A165" s="190">
        <v>156</v>
      </c>
      <c r="B165" s="163" t="s">
        <v>150</v>
      </c>
      <c r="C165" s="164" t="s">
        <v>2292</v>
      </c>
      <c r="D165" s="189" t="s">
        <v>8469</v>
      </c>
      <c r="E165" s="165"/>
      <c r="F165" s="165"/>
      <c r="G165" s="203"/>
      <c r="H165" s="203"/>
      <c r="I165" s="203"/>
      <c r="J165" s="203"/>
      <c r="K165" s="164"/>
      <c r="L165" s="165"/>
      <c r="M165" s="163"/>
      <c r="N165" s="163"/>
      <c r="O165" s="163"/>
      <c r="P165" s="163"/>
    </row>
    <row r="166" spans="1:16">
      <c r="A166" s="190">
        <v>157</v>
      </c>
      <c r="B166" s="163" t="s">
        <v>150</v>
      </c>
      <c r="C166" s="164" t="s">
        <v>2292</v>
      </c>
      <c r="D166" s="189" t="s">
        <v>8470</v>
      </c>
      <c r="E166" s="165"/>
      <c r="F166" s="165"/>
      <c r="G166" s="163"/>
      <c r="H166" s="203"/>
      <c r="I166" s="203"/>
      <c r="J166" s="203"/>
      <c r="K166" s="164"/>
      <c r="L166" s="165"/>
      <c r="M166" s="163"/>
      <c r="N166" s="163"/>
      <c r="O166" s="163"/>
      <c r="P166" s="163"/>
    </row>
    <row r="167" spans="1:16">
      <c r="A167" s="190">
        <v>158</v>
      </c>
      <c r="B167" s="163" t="s">
        <v>150</v>
      </c>
      <c r="C167" s="164" t="s">
        <v>2292</v>
      </c>
      <c r="D167" s="189" t="s">
        <v>8471</v>
      </c>
      <c r="E167" s="165"/>
      <c r="F167" s="165"/>
      <c r="G167" s="163"/>
      <c r="H167" s="163"/>
      <c r="I167" s="163"/>
      <c r="J167" s="163"/>
      <c r="K167" s="164"/>
      <c r="L167" s="165"/>
      <c r="M167" s="163"/>
      <c r="N167" s="163"/>
      <c r="O167" s="163"/>
      <c r="P167" s="163"/>
    </row>
    <row r="168" spans="1:16">
      <c r="A168" s="190">
        <v>159</v>
      </c>
      <c r="B168" s="163" t="s">
        <v>150</v>
      </c>
      <c r="C168" s="164" t="s">
        <v>2292</v>
      </c>
      <c r="D168" s="189" t="s">
        <v>8472</v>
      </c>
      <c r="E168" s="165"/>
      <c r="F168" s="165"/>
      <c r="G168" s="163"/>
      <c r="H168" s="163"/>
      <c r="I168" s="163"/>
      <c r="J168" s="163"/>
      <c r="K168" s="164"/>
      <c r="L168" s="165"/>
      <c r="M168" s="163"/>
      <c r="N168" s="163"/>
      <c r="O168" s="163"/>
      <c r="P168" s="163"/>
    </row>
    <row r="169" spans="1:16">
      <c r="A169" s="187">
        <v>160</v>
      </c>
      <c r="B169" s="163" t="s">
        <v>150</v>
      </c>
      <c r="C169" s="164" t="s">
        <v>2292</v>
      </c>
      <c r="D169" s="189" t="s">
        <v>8473</v>
      </c>
      <c r="E169" s="165"/>
      <c r="F169" s="165"/>
      <c r="G169" s="163"/>
      <c r="H169" s="163"/>
      <c r="I169" s="163"/>
      <c r="J169" s="163"/>
      <c r="K169" s="164"/>
      <c r="L169" s="165"/>
      <c r="M169" s="163"/>
      <c r="N169" s="163"/>
      <c r="O169" s="163"/>
      <c r="P169" s="163"/>
    </row>
    <row r="170" spans="1:16">
      <c r="A170" s="187">
        <v>161</v>
      </c>
      <c r="B170" s="163" t="s">
        <v>150</v>
      </c>
      <c r="C170" s="164" t="s">
        <v>2292</v>
      </c>
      <c r="D170" s="189" t="s">
        <v>8474</v>
      </c>
      <c r="E170" s="165"/>
      <c r="F170" s="165"/>
      <c r="G170" s="163"/>
      <c r="H170" s="163"/>
      <c r="I170" s="163"/>
      <c r="J170" s="163"/>
      <c r="K170" s="164"/>
      <c r="L170" s="165"/>
      <c r="M170" s="163"/>
      <c r="N170" s="163"/>
      <c r="O170" s="163"/>
      <c r="P170" s="163"/>
    </row>
    <row r="171" spans="1:16">
      <c r="A171" s="187">
        <v>162</v>
      </c>
      <c r="B171" s="163" t="s">
        <v>150</v>
      </c>
      <c r="C171" s="164" t="s">
        <v>2292</v>
      </c>
      <c r="D171" s="189" t="s">
        <v>8475</v>
      </c>
      <c r="E171" s="165"/>
      <c r="F171" s="165"/>
      <c r="G171" s="163"/>
      <c r="H171" s="163"/>
      <c r="I171" s="163"/>
      <c r="J171" s="163"/>
      <c r="K171" s="164"/>
      <c r="L171" s="165"/>
      <c r="M171" s="163"/>
      <c r="N171" s="163"/>
      <c r="O171" s="163"/>
      <c r="P171" s="163"/>
    </row>
    <row r="172" spans="1:16">
      <c r="A172" s="187">
        <v>163</v>
      </c>
      <c r="B172" s="163" t="s">
        <v>150</v>
      </c>
      <c r="C172" s="164" t="s">
        <v>2292</v>
      </c>
      <c r="D172" s="189" t="s">
        <v>8476</v>
      </c>
      <c r="E172" s="165"/>
      <c r="F172" s="165"/>
      <c r="G172" s="163"/>
      <c r="H172" s="163"/>
      <c r="I172" s="163"/>
      <c r="J172" s="163"/>
      <c r="K172" s="164"/>
      <c r="L172" s="165"/>
      <c r="M172" s="163"/>
      <c r="N172" s="163"/>
      <c r="O172" s="163"/>
      <c r="P172" s="163"/>
    </row>
    <row r="173" spans="1:16">
      <c r="A173" s="187">
        <v>164</v>
      </c>
      <c r="B173" s="163" t="s">
        <v>150</v>
      </c>
      <c r="C173" s="164" t="s">
        <v>156</v>
      </c>
      <c r="D173" s="189" t="s">
        <v>8477</v>
      </c>
      <c r="E173" s="165"/>
      <c r="F173" s="165"/>
      <c r="G173" s="163"/>
      <c r="H173" s="163"/>
      <c r="I173" s="163"/>
      <c r="J173" s="163"/>
      <c r="K173" s="164"/>
      <c r="L173" s="165"/>
      <c r="M173" s="163"/>
      <c r="N173" s="163"/>
      <c r="O173" s="163"/>
      <c r="P173" s="163"/>
    </row>
    <row r="174" spans="1:16">
      <c r="A174" s="187">
        <v>165</v>
      </c>
      <c r="B174" s="163" t="s">
        <v>150</v>
      </c>
      <c r="C174" s="164" t="s">
        <v>154</v>
      </c>
      <c r="D174" s="189" t="s">
        <v>8478</v>
      </c>
      <c r="E174" s="165"/>
      <c r="F174" s="165"/>
      <c r="G174" s="163"/>
      <c r="H174" s="163"/>
      <c r="I174" s="163"/>
      <c r="J174" s="163"/>
      <c r="K174" s="164"/>
      <c r="L174" s="165"/>
      <c r="M174" s="163"/>
      <c r="N174" s="163"/>
      <c r="O174" s="163"/>
      <c r="P174" s="163"/>
    </row>
    <row r="175" spans="1:16">
      <c r="A175" s="187">
        <v>166</v>
      </c>
      <c r="B175" s="163" t="s">
        <v>150</v>
      </c>
      <c r="C175" s="164" t="s">
        <v>2292</v>
      </c>
      <c r="D175" s="189" t="s">
        <v>8479</v>
      </c>
      <c r="E175" s="165"/>
      <c r="F175" s="165"/>
      <c r="G175" s="163"/>
      <c r="H175" s="163"/>
      <c r="I175" s="163"/>
      <c r="J175" s="163"/>
      <c r="K175" s="164"/>
      <c r="L175" s="165"/>
      <c r="M175" s="163"/>
      <c r="N175" s="163"/>
      <c r="O175" s="163"/>
      <c r="P175" s="163"/>
    </row>
    <row r="176" spans="1:16">
      <c r="A176" s="187">
        <v>167</v>
      </c>
      <c r="B176" s="163" t="s">
        <v>150</v>
      </c>
      <c r="C176" s="164" t="s">
        <v>156</v>
      </c>
      <c r="D176" s="189" t="s">
        <v>8480</v>
      </c>
      <c r="E176" s="165"/>
      <c r="F176" s="165"/>
      <c r="G176" s="163"/>
      <c r="H176" s="163"/>
      <c r="I176" s="163"/>
      <c r="J176" s="163"/>
      <c r="K176" s="164"/>
      <c r="L176" s="165"/>
      <c r="M176" s="163"/>
      <c r="N176" s="163"/>
      <c r="O176" s="163"/>
      <c r="P176" s="163"/>
    </row>
    <row r="177" spans="1:16">
      <c r="A177" s="187">
        <v>168</v>
      </c>
      <c r="B177" s="163" t="s">
        <v>150</v>
      </c>
      <c r="C177" s="164" t="s">
        <v>156</v>
      </c>
      <c r="D177" s="189" t="s">
        <v>8481</v>
      </c>
      <c r="E177" s="165"/>
      <c r="F177" s="165"/>
      <c r="G177" s="163"/>
      <c r="H177" s="163"/>
      <c r="I177" s="163"/>
      <c r="J177" s="163"/>
      <c r="K177" s="164"/>
      <c r="L177" s="165"/>
      <c r="M177" s="163"/>
      <c r="N177" s="163"/>
      <c r="O177" s="163"/>
      <c r="P177" s="163"/>
    </row>
    <row r="178" spans="1:16">
      <c r="A178" s="187">
        <v>169</v>
      </c>
      <c r="B178" s="163" t="s">
        <v>150</v>
      </c>
      <c r="C178" s="164" t="s">
        <v>156</v>
      </c>
      <c r="D178" s="189" t="s">
        <v>8482</v>
      </c>
      <c r="E178" s="165"/>
      <c r="F178" s="165"/>
      <c r="G178" s="163"/>
      <c r="H178" s="163"/>
      <c r="I178" s="163"/>
      <c r="J178" s="163"/>
      <c r="K178" s="164"/>
      <c r="L178" s="165"/>
      <c r="M178" s="163"/>
      <c r="N178" s="163"/>
      <c r="O178" s="163"/>
      <c r="P178" s="163"/>
    </row>
    <row r="179" spans="1:16">
      <c r="A179" s="187">
        <v>170</v>
      </c>
      <c r="B179" s="163" t="s">
        <v>150</v>
      </c>
      <c r="C179" s="164" t="s">
        <v>156</v>
      </c>
      <c r="D179" s="189" t="s">
        <v>8483</v>
      </c>
      <c r="E179" s="165"/>
      <c r="F179" s="165"/>
      <c r="G179" s="163"/>
      <c r="H179" s="163"/>
      <c r="I179" s="163"/>
      <c r="J179" s="163"/>
      <c r="K179" s="164"/>
      <c r="L179" s="165"/>
      <c r="M179" s="163"/>
      <c r="N179" s="163"/>
      <c r="O179" s="163"/>
      <c r="P179" s="163"/>
    </row>
    <row r="180" spans="1:16">
      <c r="A180" s="187">
        <v>171</v>
      </c>
      <c r="B180" s="163" t="s">
        <v>150</v>
      </c>
      <c r="C180" s="164" t="s">
        <v>2292</v>
      </c>
      <c r="D180" s="189" t="s">
        <v>8484</v>
      </c>
      <c r="E180" s="164"/>
      <c r="F180" s="164"/>
      <c r="G180" s="163"/>
      <c r="H180" s="163"/>
      <c r="I180" s="163"/>
      <c r="J180" s="163"/>
      <c r="K180" s="164"/>
      <c r="L180" s="164"/>
      <c r="M180" s="163"/>
      <c r="N180" s="163"/>
      <c r="O180" s="163"/>
      <c r="P180" s="163"/>
    </row>
    <row r="181" spans="1:16">
      <c r="A181" s="187">
        <v>172</v>
      </c>
      <c r="B181" s="163" t="s">
        <v>150</v>
      </c>
      <c r="C181" s="164" t="s">
        <v>156</v>
      </c>
      <c r="D181" s="189" t="s">
        <v>8485</v>
      </c>
      <c r="E181" s="165"/>
      <c r="F181" s="165"/>
      <c r="G181" s="163"/>
      <c r="H181" s="163"/>
      <c r="I181" s="163"/>
      <c r="J181" s="163"/>
      <c r="K181" s="164"/>
      <c r="L181" s="165"/>
      <c r="M181" s="163"/>
      <c r="N181" s="163"/>
      <c r="O181" s="163"/>
      <c r="P181" s="163"/>
    </row>
    <row r="182" spans="1:16">
      <c r="A182" s="187">
        <v>173</v>
      </c>
      <c r="B182" s="163" t="s">
        <v>150</v>
      </c>
      <c r="C182" s="164" t="s">
        <v>157</v>
      </c>
      <c r="D182" s="189" t="s">
        <v>8486</v>
      </c>
      <c r="E182" s="165"/>
      <c r="F182" s="165"/>
      <c r="G182" s="163"/>
      <c r="H182" s="163"/>
      <c r="I182" s="163"/>
      <c r="J182" s="163"/>
      <c r="K182" s="164"/>
      <c r="L182" s="165"/>
      <c r="M182" s="163"/>
      <c r="N182" s="163"/>
      <c r="O182" s="163"/>
      <c r="P182" s="163"/>
    </row>
    <row r="183" spans="1:16">
      <c r="A183" s="187">
        <v>174</v>
      </c>
      <c r="B183" s="163" t="s">
        <v>150</v>
      </c>
      <c r="C183" s="164" t="s">
        <v>2800</v>
      </c>
      <c r="D183" s="189" t="s">
        <v>8487</v>
      </c>
      <c r="E183" s="165"/>
      <c r="F183" s="165"/>
      <c r="G183" s="163"/>
      <c r="H183" s="163"/>
      <c r="I183" s="163"/>
      <c r="J183" s="163"/>
      <c r="K183" s="164"/>
      <c r="L183" s="165"/>
      <c r="M183" s="163"/>
      <c r="N183" s="163"/>
      <c r="O183" s="163"/>
      <c r="P183" s="163"/>
    </row>
    <row r="184" spans="1:16">
      <c r="A184" s="187">
        <v>175</v>
      </c>
      <c r="B184" s="163" t="s">
        <v>150</v>
      </c>
      <c r="C184" s="164" t="s">
        <v>156</v>
      </c>
      <c r="D184" s="189" t="s">
        <v>8488</v>
      </c>
      <c r="E184" s="165"/>
      <c r="F184" s="165"/>
      <c r="G184" s="163"/>
      <c r="H184" s="163"/>
      <c r="I184" s="163"/>
      <c r="J184" s="163"/>
      <c r="K184" s="164"/>
      <c r="L184" s="165"/>
      <c r="M184" s="163"/>
      <c r="N184" s="163"/>
      <c r="O184" s="163"/>
      <c r="P184" s="163"/>
    </row>
    <row r="185" spans="1:16">
      <c r="A185" s="187">
        <v>176</v>
      </c>
      <c r="B185" s="163" t="s">
        <v>150</v>
      </c>
      <c r="C185" s="164" t="s">
        <v>156</v>
      </c>
      <c r="D185" s="189" t="s">
        <v>8489</v>
      </c>
      <c r="E185" s="165"/>
      <c r="F185" s="165"/>
      <c r="G185" s="163"/>
      <c r="H185" s="163"/>
      <c r="I185" s="163"/>
      <c r="J185" s="163"/>
      <c r="K185" s="164"/>
      <c r="L185" s="165"/>
      <c r="M185" s="163"/>
      <c r="N185" s="163"/>
      <c r="O185" s="163"/>
      <c r="P185" s="163"/>
    </row>
    <row r="186" spans="1:16">
      <c r="A186" s="187">
        <v>177</v>
      </c>
      <c r="B186" s="163" t="s">
        <v>150</v>
      </c>
      <c r="C186" s="164" t="s">
        <v>156</v>
      </c>
      <c r="D186" s="189" t="s">
        <v>8490</v>
      </c>
      <c r="E186" s="165"/>
      <c r="F186" s="165"/>
      <c r="G186" s="163"/>
      <c r="H186" s="163"/>
      <c r="I186" s="163"/>
      <c r="J186" s="163"/>
      <c r="K186" s="164"/>
      <c r="L186" s="165"/>
      <c r="M186" s="163"/>
      <c r="N186" s="163"/>
      <c r="O186" s="163"/>
      <c r="P186" s="163"/>
    </row>
    <row r="187" spans="1:16">
      <c r="A187" s="187">
        <v>178</v>
      </c>
      <c r="B187" s="163" t="s">
        <v>150</v>
      </c>
      <c r="C187" s="164" t="s">
        <v>156</v>
      </c>
      <c r="D187" s="189" t="s">
        <v>8491</v>
      </c>
      <c r="E187" s="165"/>
      <c r="F187" s="165"/>
      <c r="G187" s="163"/>
      <c r="H187" s="163"/>
      <c r="I187" s="163"/>
      <c r="J187" s="163"/>
      <c r="K187" s="164"/>
      <c r="L187" s="165"/>
      <c r="M187" s="163"/>
      <c r="N187" s="163"/>
      <c r="O187" s="163"/>
      <c r="P187" s="163"/>
    </row>
    <row r="188" spans="1:16">
      <c r="A188" s="187">
        <v>179</v>
      </c>
      <c r="B188" s="163" t="s">
        <v>150</v>
      </c>
      <c r="C188" s="164" t="s">
        <v>156</v>
      </c>
      <c r="D188" s="189" t="s">
        <v>8492</v>
      </c>
      <c r="E188" s="165"/>
      <c r="F188" s="165"/>
      <c r="G188" s="163"/>
      <c r="H188" s="163"/>
      <c r="I188" s="163"/>
      <c r="J188" s="163"/>
      <c r="K188" s="164"/>
      <c r="L188" s="165"/>
      <c r="M188" s="163"/>
      <c r="N188" s="163"/>
      <c r="O188" s="163"/>
      <c r="P188" s="163"/>
    </row>
    <row r="189" spans="1:16">
      <c r="A189" s="187">
        <v>180</v>
      </c>
      <c r="B189" s="163" t="s">
        <v>150</v>
      </c>
      <c r="C189" s="164" t="s">
        <v>156</v>
      </c>
      <c r="D189" s="189" t="s">
        <v>8493</v>
      </c>
      <c r="E189" s="165"/>
      <c r="F189" s="165"/>
      <c r="G189" s="163"/>
      <c r="H189" s="163"/>
      <c r="I189" s="163"/>
      <c r="J189" s="163"/>
      <c r="K189" s="164"/>
      <c r="L189" s="165"/>
      <c r="M189" s="163"/>
      <c r="N189" s="163"/>
      <c r="O189" s="163"/>
      <c r="P189" s="163"/>
    </row>
    <row r="190" spans="1:16">
      <c r="A190" s="187">
        <v>181</v>
      </c>
      <c r="B190" s="163" t="s">
        <v>150</v>
      </c>
      <c r="C190" s="164" t="s">
        <v>3</v>
      </c>
      <c r="D190" s="189" t="s">
        <v>8494</v>
      </c>
      <c r="E190" s="165"/>
      <c r="F190" s="165"/>
      <c r="G190" s="163"/>
      <c r="H190" s="163"/>
      <c r="I190" s="163"/>
      <c r="J190" s="163"/>
      <c r="K190" s="164"/>
      <c r="L190" s="165"/>
      <c r="M190" s="163"/>
      <c r="N190" s="163"/>
      <c r="O190" s="163"/>
      <c r="P190" s="163"/>
    </row>
    <row r="191" spans="1:16">
      <c r="A191" s="187">
        <v>182</v>
      </c>
      <c r="B191" s="163" t="s">
        <v>150</v>
      </c>
      <c r="C191" s="164" t="s">
        <v>157</v>
      </c>
      <c r="D191" s="189" t="s">
        <v>8495</v>
      </c>
      <c r="E191" s="165"/>
      <c r="F191" s="165"/>
      <c r="G191" s="163"/>
      <c r="H191" s="163"/>
      <c r="I191" s="163"/>
      <c r="J191" s="163"/>
      <c r="K191" s="164"/>
      <c r="L191" s="165"/>
      <c r="M191" s="163"/>
      <c r="N191" s="163"/>
      <c r="O191" s="163"/>
      <c r="P191" s="163"/>
    </row>
    <row r="192" spans="1:16">
      <c r="A192" s="187">
        <v>183</v>
      </c>
      <c r="B192" s="163" t="s">
        <v>150</v>
      </c>
      <c r="C192" s="164" t="s">
        <v>157</v>
      </c>
      <c r="D192" s="189" t="s">
        <v>8496</v>
      </c>
      <c r="E192" s="165"/>
      <c r="F192" s="165"/>
      <c r="G192" s="163"/>
      <c r="H192" s="163"/>
      <c r="I192" s="163"/>
      <c r="J192" s="163"/>
      <c r="K192" s="164"/>
      <c r="L192" s="165"/>
      <c r="M192" s="163"/>
      <c r="N192" s="163"/>
      <c r="O192" s="163"/>
      <c r="P192" s="163"/>
    </row>
    <row r="193" spans="1:16">
      <c r="A193" s="187">
        <v>184</v>
      </c>
      <c r="B193" s="163" t="s">
        <v>150</v>
      </c>
      <c r="C193" s="164" t="s">
        <v>157</v>
      </c>
      <c r="D193" s="189" t="s">
        <v>8497</v>
      </c>
      <c r="E193" s="165"/>
      <c r="F193" s="165"/>
      <c r="G193" s="163"/>
      <c r="H193" s="163"/>
      <c r="I193" s="163"/>
      <c r="J193" s="163"/>
      <c r="K193" s="164"/>
      <c r="L193" s="165"/>
      <c r="M193" s="163"/>
      <c r="N193" s="163"/>
      <c r="O193" s="163"/>
      <c r="P193" s="163"/>
    </row>
    <row r="194" spans="1:16">
      <c r="A194" s="187">
        <v>185</v>
      </c>
      <c r="B194" s="163" t="s">
        <v>150</v>
      </c>
      <c r="C194" s="164" t="s">
        <v>157</v>
      </c>
      <c r="D194" s="189" t="s">
        <v>8498</v>
      </c>
      <c r="E194" s="165"/>
      <c r="F194" s="165"/>
      <c r="G194" s="163"/>
      <c r="H194" s="163"/>
      <c r="I194" s="163"/>
      <c r="J194" s="163"/>
      <c r="K194" s="164"/>
      <c r="L194" s="165"/>
      <c r="M194" s="163"/>
      <c r="N194" s="163"/>
      <c r="O194" s="163"/>
      <c r="P194" s="163"/>
    </row>
    <row r="195" spans="1:16">
      <c r="A195" s="187">
        <v>186</v>
      </c>
      <c r="B195" s="163" t="s">
        <v>150</v>
      </c>
      <c r="C195" s="164" t="s">
        <v>157</v>
      </c>
      <c r="D195" s="189" t="s">
        <v>8499</v>
      </c>
      <c r="E195" s="165"/>
      <c r="F195" s="165"/>
      <c r="G195" s="163"/>
      <c r="H195" s="163"/>
      <c r="I195" s="163"/>
      <c r="J195" s="163"/>
      <c r="K195" s="164"/>
      <c r="L195" s="165"/>
      <c r="M195" s="163"/>
      <c r="N195" s="163"/>
      <c r="O195" s="163"/>
      <c r="P195" s="163"/>
    </row>
    <row r="196" spans="1:16">
      <c r="A196" s="187">
        <v>187</v>
      </c>
      <c r="B196" s="163" t="s">
        <v>150</v>
      </c>
      <c r="C196" s="164" t="s">
        <v>3</v>
      </c>
      <c r="D196" s="189" t="s">
        <v>8500</v>
      </c>
      <c r="E196" s="165"/>
      <c r="F196" s="165"/>
      <c r="G196" s="163"/>
      <c r="H196" s="163"/>
      <c r="I196" s="163"/>
      <c r="J196" s="163"/>
      <c r="K196" s="164"/>
      <c r="L196" s="165"/>
      <c r="M196" s="163"/>
      <c r="N196" s="163"/>
      <c r="O196" s="163"/>
      <c r="P196" s="163"/>
    </row>
    <row r="197" spans="1:16">
      <c r="A197" s="187">
        <v>188</v>
      </c>
      <c r="B197" s="163" t="s">
        <v>150</v>
      </c>
      <c r="C197" s="164" t="s">
        <v>157</v>
      </c>
      <c r="D197" s="189" t="s">
        <v>8501</v>
      </c>
      <c r="E197" s="165"/>
      <c r="F197" s="165"/>
      <c r="G197" s="163"/>
      <c r="H197" s="163"/>
      <c r="I197" s="163"/>
      <c r="J197" s="163"/>
      <c r="K197" s="164"/>
      <c r="L197" s="165"/>
      <c r="M197" s="163"/>
      <c r="N197" s="163"/>
      <c r="O197" s="163"/>
      <c r="P197" s="163"/>
    </row>
    <row r="198" spans="1:16">
      <c r="A198" s="187">
        <v>189</v>
      </c>
      <c r="B198" s="163" t="s">
        <v>150</v>
      </c>
      <c r="C198" s="164" t="s">
        <v>157</v>
      </c>
      <c r="D198" s="189" t="s">
        <v>8502</v>
      </c>
      <c r="E198" s="165"/>
      <c r="F198" s="165"/>
      <c r="G198" s="163"/>
      <c r="H198" s="163"/>
      <c r="I198" s="163"/>
      <c r="J198" s="163"/>
      <c r="K198" s="164"/>
      <c r="L198" s="165"/>
      <c r="M198" s="163"/>
      <c r="N198" s="163"/>
      <c r="O198" s="163"/>
      <c r="P198" s="163"/>
    </row>
    <row r="199" spans="1:16">
      <c r="A199" s="187">
        <v>190</v>
      </c>
      <c r="B199" s="163" t="s">
        <v>150</v>
      </c>
      <c r="C199" s="164" t="s">
        <v>157</v>
      </c>
      <c r="D199" s="189" t="s">
        <v>8503</v>
      </c>
      <c r="E199" s="165"/>
      <c r="F199" s="165"/>
      <c r="G199" s="163"/>
      <c r="H199" s="163"/>
      <c r="I199" s="163"/>
      <c r="J199" s="163"/>
      <c r="K199" s="164"/>
      <c r="L199" s="165"/>
      <c r="M199" s="163"/>
      <c r="N199" s="163"/>
      <c r="O199" s="163"/>
      <c r="P199" s="163"/>
    </row>
    <row r="200" spans="1:16">
      <c r="A200" s="187">
        <v>191</v>
      </c>
      <c r="B200" s="163" t="s">
        <v>150</v>
      </c>
      <c r="C200" s="164" t="s">
        <v>157</v>
      </c>
      <c r="D200" s="189" t="s">
        <v>8504</v>
      </c>
      <c r="E200" s="165"/>
      <c r="F200" s="165"/>
      <c r="G200" s="163"/>
      <c r="H200" s="163"/>
      <c r="I200" s="163"/>
      <c r="J200" s="163"/>
      <c r="K200" s="164"/>
      <c r="L200" s="165"/>
      <c r="M200" s="163"/>
      <c r="N200" s="163"/>
      <c r="O200" s="163"/>
      <c r="P200" s="163"/>
    </row>
    <row r="201" spans="1:16">
      <c r="A201" s="187">
        <v>192</v>
      </c>
      <c r="B201" s="163" t="s">
        <v>150</v>
      </c>
      <c r="C201" s="164" t="s">
        <v>157</v>
      </c>
      <c r="D201" s="189" t="s">
        <v>8505</v>
      </c>
      <c r="E201" s="165"/>
      <c r="F201" s="165"/>
      <c r="G201" s="163"/>
      <c r="H201" s="163"/>
      <c r="I201" s="163"/>
      <c r="J201" s="163"/>
      <c r="K201" s="164"/>
      <c r="L201" s="165"/>
      <c r="M201" s="163"/>
      <c r="N201" s="163"/>
      <c r="O201" s="163"/>
      <c r="P201" s="163"/>
    </row>
    <row r="202" spans="1:16">
      <c r="A202" s="187">
        <v>193</v>
      </c>
      <c r="B202" s="163" t="s">
        <v>150</v>
      </c>
      <c r="C202" s="164" t="s">
        <v>157</v>
      </c>
      <c r="D202" s="189" t="s">
        <v>8506</v>
      </c>
      <c r="E202" s="165"/>
      <c r="F202" s="165"/>
      <c r="G202" s="163"/>
      <c r="H202" s="163"/>
      <c r="I202" s="163"/>
      <c r="J202" s="163"/>
      <c r="K202" s="164"/>
      <c r="L202" s="165"/>
      <c r="M202" s="163"/>
      <c r="N202" s="163"/>
      <c r="O202" s="163"/>
      <c r="P202" s="163"/>
    </row>
    <row r="203" spans="1:16">
      <c r="A203" s="187">
        <v>194</v>
      </c>
      <c r="B203" s="163" t="s">
        <v>150</v>
      </c>
      <c r="C203" s="164" t="s">
        <v>158</v>
      </c>
      <c r="D203" s="189" t="s">
        <v>8507</v>
      </c>
      <c r="E203" s="165"/>
      <c r="F203" s="165"/>
      <c r="G203" s="163"/>
      <c r="H203" s="163"/>
      <c r="I203" s="163"/>
      <c r="J203" s="163"/>
      <c r="K203" s="164"/>
      <c r="L203" s="165"/>
      <c r="M203" s="163"/>
      <c r="N203" s="163"/>
      <c r="O203" s="163"/>
      <c r="P203" s="163"/>
    </row>
    <row r="204" spans="1:16">
      <c r="A204" s="187">
        <v>195</v>
      </c>
      <c r="B204" s="163" t="s">
        <v>150</v>
      </c>
      <c r="C204" s="164" t="s">
        <v>158</v>
      </c>
      <c r="D204" s="189" t="s">
        <v>8508</v>
      </c>
      <c r="E204" s="165"/>
      <c r="F204" s="165"/>
      <c r="G204" s="163"/>
      <c r="H204" s="163"/>
      <c r="I204" s="163"/>
      <c r="J204" s="163"/>
      <c r="K204" s="164"/>
      <c r="L204" s="165"/>
      <c r="M204" s="163"/>
      <c r="N204" s="163"/>
      <c r="O204" s="163"/>
      <c r="P204" s="163"/>
    </row>
    <row r="205" spans="1:16">
      <c r="A205" s="187">
        <v>196</v>
      </c>
      <c r="B205" s="163" t="s">
        <v>150</v>
      </c>
      <c r="C205" s="164" t="s">
        <v>158</v>
      </c>
      <c r="D205" s="189" t="s">
        <v>8509</v>
      </c>
      <c r="E205" s="165"/>
      <c r="F205" s="165"/>
      <c r="G205" s="163"/>
      <c r="H205" s="163"/>
      <c r="I205" s="163"/>
      <c r="J205" s="163"/>
      <c r="K205" s="164"/>
      <c r="L205" s="165"/>
      <c r="M205" s="163"/>
      <c r="N205" s="163"/>
      <c r="O205" s="163"/>
      <c r="P205" s="163"/>
    </row>
    <row r="206" spans="1:16">
      <c r="A206" s="187">
        <v>197</v>
      </c>
      <c r="B206" s="163" t="s">
        <v>150</v>
      </c>
      <c r="C206" s="164" t="s">
        <v>158</v>
      </c>
      <c r="D206" s="189" t="s">
        <v>8510</v>
      </c>
      <c r="E206" s="165"/>
      <c r="F206" s="165"/>
      <c r="G206" s="163"/>
      <c r="H206" s="163"/>
      <c r="I206" s="163"/>
      <c r="J206" s="163"/>
      <c r="K206" s="164"/>
      <c r="L206" s="165"/>
      <c r="M206" s="163"/>
      <c r="N206" s="163"/>
      <c r="O206" s="163"/>
      <c r="P206" s="163"/>
    </row>
    <row r="207" spans="1:16">
      <c r="A207" s="187">
        <v>198</v>
      </c>
      <c r="B207" s="163" t="s">
        <v>150</v>
      </c>
      <c r="C207" s="164" t="s">
        <v>158</v>
      </c>
      <c r="D207" s="189" t="s">
        <v>8511</v>
      </c>
      <c r="E207" s="165"/>
      <c r="F207" s="165"/>
      <c r="G207" s="163"/>
      <c r="H207" s="163"/>
      <c r="I207" s="163"/>
      <c r="J207" s="163"/>
      <c r="K207" s="164"/>
      <c r="L207" s="165"/>
      <c r="M207" s="163"/>
      <c r="N207" s="163"/>
      <c r="O207" s="163"/>
      <c r="P207" s="163"/>
    </row>
    <row r="208" spans="1:16">
      <c r="A208" s="187">
        <v>199</v>
      </c>
      <c r="B208" s="163" t="s">
        <v>150</v>
      </c>
      <c r="C208" s="164" t="s">
        <v>3408</v>
      </c>
      <c r="D208" s="189" t="s">
        <v>8512</v>
      </c>
      <c r="E208" s="165"/>
      <c r="F208" s="165"/>
      <c r="G208" s="163"/>
      <c r="H208" s="163"/>
      <c r="I208" s="163"/>
      <c r="J208" s="163"/>
      <c r="K208" s="164"/>
      <c r="L208" s="165"/>
      <c r="M208" s="163"/>
      <c r="N208" s="163"/>
      <c r="O208" s="163"/>
      <c r="P208" s="163"/>
    </row>
    <row r="209" spans="1:16">
      <c r="A209" s="187">
        <v>200</v>
      </c>
      <c r="B209" s="163" t="s">
        <v>150</v>
      </c>
      <c r="C209" s="164" t="s">
        <v>158</v>
      </c>
      <c r="D209" s="189" t="s">
        <v>8513</v>
      </c>
      <c r="E209" s="165"/>
      <c r="F209" s="165"/>
      <c r="G209" s="163"/>
      <c r="H209" s="163"/>
      <c r="I209" s="163"/>
      <c r="J209" s="163"/>
      <c r="K209" s="164"/>
      <c r="L209" s="165"/>
      <c r="M209" s="163"/>
      <c r="N209" s="163"/>
      <c r="O209" s="163"/>
      <c r="P209" s="163"/>
    </row>
    <row r="210" spans="1:16">
      <c r="A210" s="187">
        <v>201</v>
      </c>
      <c r="B210" s="163" t="s">
        <v>150</v>
      </c>
      <c r="C210" s="164" t="s">
        <v>158</v>
      </c>
      <c r="D210" s="189" t="s">
        <v>8514</v>
      </c>
      <c r="E210" s="165"/>
      <c r="F210" s="165"/>
      <c r="G210" s="163"/>
      <c r="H210" s="163"/>
      <c r="I210" s="163"/>
      <c r="J210" s="163"/>
      <c r="K210" s="164"/>
      <c r="L210" s="165"/>
      <c r="M210" s="163"/>
      <c r="N210" s="163"/>
      <c r="O210" s="163"/>
      <c r="P210" s="163"/>
    </row>
    <row r="211" spans="1:16">
      <c r="A211" s="187">
        <v>202</v>
      </c>
      <c r="B211" s="163" t="s">
        <v>150</v>
      </c>
      <c r="C211" s="164" t="s">
        <v>159</v>
      </c>
      <c r="D211" s="189" t="s">
        <v>8515</v>
      </c>
      <c r="E211" s="165"/>
      <c r="F211" s="165"/>
      <c r="G211" s="163"/>
      <c r="H211" s="163"/>
      <c r="I211" s="163"/>
      <c r="J211" s="163"/>
      <c r="K211" s="164"/>
      <c r="L211" s="165"/>
      <c r="M211" s="163"/>
      <c r="N211" s="163"/>
      <c r="O211" s="163"/>
      <c r="P211" s="163"/>
    </row>
    <row r="212" spans="1:16">
      <c r="A212" s="187">
        <v>203</v>
      </c>
      <c r="B212" s="163" t="s">
        <v>150</v>
      </c>
      <c r="C212" s="164" t="s">
        <v>158</v>
      </c>
      <c r="D212" s="189" t="s">
        <v>8516</v>
      </c>
      <c r="E212" s="165"/>
      <c r="F212" s="165"/>
      <c r="G212" s="163"/>
      <c r="H212" s="163"/>
      <c r="I212" s="163"/>
      <c r="J212" s="163"/>
      <c r="K212" s="164"/>
      <c r="L212" s="165"/>
      <c r="M212" s="163"/>
      <c r="N212" s="163"/>
      <c r="O212" s="163"/>
      <c r="P212" s="163"/>
    </row>
    <row r="213" spans="1:16">
      <c r="A213" s="187">
        <v>204</v>
      </c>
      <c r="B213" s="163" t="s">
        <v>150</v>
      </c>
      <c r="C213" s="164" t="s">
        <v>159</v>
      </c>
      <c r="D213" s="189" t="s">
        <v>8517</v>
      </c>
      <c r="E213" s="165"/>
      <c r="F213" s="165"/>
      <c r="G213" s="163"/>
      <c r="H213" s="163"/>
      <c r="I213" s="163"/>
      <c r="J213" s="163"/>
      <c r="K213" s="164"/>
      <c r="L213" s="165"/>
      <c r="M213" s="163"/>
      <c r="N213" s="163"/>
      <c r="O213" s="163"/>
      <c r="P213" s="163"/>
    </row>
    <row r="214" spans="1:16">
      <c r="A214" s="187">
        <v>205</v>
      </c>
      <c r="B214" s="163" t="s">
        <v>150</v>
      </c>
      <c r="C214" s="164" t="s">
        <v>159</v>
      </c>
      <c r="D214" s="189" t="s">
        <v>8518</v>
      </c>
      <c r="E214" s="165"/>
      <c r="F214" s="165"/>
      <c r="G214" s="163"/>
      <c r="H214" s="163"/>
      <c r="I214" s="163"/>
      <c r="J214" s="163"/>
      <c r="K214" s="164"/>
      <c r="L214" s="165"/>
      <c r="M214" s="163"/>
      <c r="N214" s="163"/>
      <c r="O214" s="163"/>
      <c r="P214" s="163"/>
    </row>
    <row r="215" spans="1:16">
      <c r="A215" s="187">
        <v>206</v>
      </c>
      <c r="B215" s="163" t="s">
        <v>150</v>
      </c>
      <c r="C215" s="164" t="s">
        <v>159</v>
      </c>
      <c r="D215" s="189" t="s">
        <v>8519</v>
      </c>
      <c r="E215" s="165"/>
      <c r="F215" s="165"/>
      <c r="G215" s="163"/>
      <c r="H215" s="163"/>
      <c r="I215" s="163"/>
      <c r="J215" s="163"/>
      <c r="K215" s="164"/>
      <c r="L215" s="165"/>
      <c r="M215" s="163"/>
      <c r="N215" s="163"/>
      <c r="O215" s="163"/>
      <c r="P215" s="163"/>
    </row>
    <row r="216" spans="1:16">
      <c r="A216" s="187">
        <v>207</v>
      </c>
      <c r="B216" s="163" t="s">
        <v>150</v>
      </c>
      <c r="C216" s="164" t="s">
        <v>159</v>
      </c>
      <c r="D216" s="189" t="s">
        <v>8520</v>
      </c>
      <c r="E216" s="165"/>
      <c r="F216" s="165"/>
      <c r="G216" s="163"/>
      <c r="H216" s="163"/>
      <c r="I216" s="163"/>
      <c r="J216" s="163"/>
      <c r="K216" s="164"/>
      <c r="L216" s="165"/>
      <c r="M216" s="163"/>
      <c r="N216" s="163"/>
      <c r="O216" s="163"/>
      <c r="P216" s="163"/>
    </row>
    <row r="217" spans="1:16">
      <c r="A217" s="187">
        <v>208</v>
      </c>
      <c r="B217" s="163" t="s">
        <v>150</v>
      </c>
      <c r="C217" s="164" t="s">
        <v>159</v>
      </c>
      <c r="D217" s="189" t="s">
        <v>8521</v>
      </c>
      <c r="E217" s="165"/>
      <c r="F217" s="165"/>
      <c r="G217" s="163"/>
      <c r="H217" s="163"/>
      <c r="I217" s="163"/>
      <c r="J217" s="163"/>
      <c r="K217" s="164"/>
      <c r="L217" s="165"/>
      <c r="M217" s="163"/>
      <c r="N217" s="163"/>
      <c r="O217" s="163"/>
      <c r="P217" s="163"/>
    </row>
    <row r="218" spans="1:16">
      <c r="A218" s="187">
        <v>209</v>
      </c>
      <c r="B218" s="163" t="s">
        <v>150</v>
      </c>
      <c r="C218" s="164" t="s">
        <v>159</v>
      </c>
      <c r="D218" s="189" t="s">
        <v>8522</v>
      </c>
      <c r="E218" s="165"/>
      <c r="F218" s="165"/>
      <c r="G218" s="163"/>
      <c r="H218" s="163"/>
      <c r="I218" s="163"/>
      <c r="J218" s="163"/>
      <c r="K218" s="164"/>
      <c r="L218" s="165"/>
      <c r="M218" s="163"/>
      <c r="N218" s="163"/>
      <c r="O218" s="163"/>
      <c r="P218" s="163"/>
    </row>
    <row r="219" spans="1:16">
      <c r="A219" s="187">
        <v>210</v>
      </c>
      <c r="B219" s="163" t="s">
        <v>150</v>
      </c>
      <c r="C219" s="164" t="s">
        <v>159</v>
      </c>
      <c r="D219" s="189" t="s">
        <v>8523</v>
      </c>
      <c r="E219" s="165"/>
      <c r="F219" s="165"/>
      <c r="G219" s="163"/>
      <c r="H219" s="163"/>
      <c r="I219" s="163"/>
      <c r="J219" s="163"/>
      <c r="K219" s="164"/>
      <c r="L219" s="165"/>
      <c r="M219" s="163"/>
      <c r="N219" s="163"/>
      <c r="O219" s="163"/>
      <c r="P219" s="163"/>
    </row>
    <row r="220" spans="1:16">
      <c r="A220" s="187">
        <v>211</v>
      </c>
      <c r="B220" s="163" t="s">
        <v>150</v>
      </c>
      <c r="C220" s="164" t="s">
        <v>159</v>
      </c>
      <c r="D220" s="189" t="s">
        <v>8524</v>
      </c>
      <c r="E220" s="165"/>
      <c r="F220" s="165"/>
      <c r="G220" s="163"/>
      <c r="H220" s="163"/>
      <c r="I220" s="163"/>
      <c r="J220" s="163"/>
      <c r="K220" s="164"/>
      <c r="L220" s="165"/>
      <c r="M220" s="163"/>
      <c r="N220" s="163"/>
      <c r="O220" s="163"/>
      <c r="P220" s="163"/>
    </row>
    <row r="221" spans="1:16">
      <c r="A221" s="187">
        <v>212</v>
      </c>
      <c r="B221" s="163" t="s">
        <v>150</v>
      </c>
      <c r="C221" s="164" t="s">
        <v>160</v>
      </c>
      <c r="D221" s="189" t="s">
        <v>8525</v>
      </c>
      <c r="E221" s="165"/>
      <c r="F221" s="165"/>
      <c r="G221" s="163"/>
      <c r="H221" s="163"/>
      <c r="I221" s="163"/>
      <c r="J221" s="163"/>
      <c r="K221" s="164"/>
      <c r="L221" s="165"/>
      <c r="M221" s="163"/>
      <c r="N221" s="163"/>
      <c r="O221" s="163"/>
      <c r="P221" s="163"/>
    </row>
    <row r="222" spans="1:16">
      <c r="A222" s="187">
        <v>213</v>
      </c>
      <c r="B222" s="163" t="s">
        <v>150</v>
      </c>
      <c r="C222" s="164" t="s">
        <v>159</v>
      </c>
      <c r="D222" s="189" t="s">
        <v>8526</v>
      </c>
      <c r="E222" s="165"/>
      <c r="F222" s="165"/>
      <c r="G222" s="163"/>
      <c r="H222" s="163"/>
      <c r="I222" s="163"/>
      <c r="J222" s="163"/>
      <c r="K222" s="164"/>
      <c r="L222" s="165"/>
      <c r="M222" s="163"/>
      <c r="N222" s="163"/>
      <c r="O222" s="163"/>
      <c r="P222" s="163"/>
    </row>
    <row r="223" spans="1:16">
      <c r="A223" s="187">
        <v>214</v>
      </c>
      <c r="B223" s="163" t="s">
        <v>150</v>
      </c>
      <c r="C223" s="164" t="s">
        <v>160</v>
      </c>
      <c r="D223" s="189" t="s">
        <v>8527</v>
      </c>
      <c r="E223" s="165"/>
      <c r="F223" s="165"/>
      <c r="G223" s="163"/>
      <c r="H223" s="163"/>
      <c r="I223" s="163"/>
      <c r="J223" s="163"/>
      <c r="K223" s="164"/>
      <c r="L223" s="165"/>
      <c r="M223" s="163"/>
      <c r="N223" s="163"/>
      <c r="O223" s="163"/>
      <c r="P223" s="163"/>
    </row>
    <row r="224" spans="1:16">
      <c r="A224" s="187">
        <v>215</v>
      </c>
      <c r="B224" s="163" t="s">
        <v>150</v>
      </c>
      <c r="C224" s="164" t="s">
        <v>159</v>
      </c>
      <c r="D224" s="189" t="s">
        <v>8528</v>
      </c>
      <c r="E224" s="165"/>
      <c r="F224" s="165"/>
      <c r="G224" s="163"/>
      <c r="H224" s="163"/>
      <c r="I224" s="163"/>
      <c r="J224" s="163"/>
      <c r="K224" s="164"/>
      <c r="L224" s="165"/>
      <c r="M224" s="163"/>
      <c r="N224" s="163"/>
      <c r="O224" s="163"/>
      <c r="P224" s="163"/>
    </row>
    <row r="225" spans="1:16">
      <c r="A225" s="187">
        <v>216</v>
      </c>
      <c r="B225" s="163" t="s">
        <v>150</v>
      </c>
      <c r="C225" s="164" t="s">
        <v>160</v>
      </c>
      <c r="D225" s="189" t="s">
        <v>8529</v>
      </c>
      <c r="E225" s="165"/>
      <c r="F225" s="165"/>
      <c r="G225" s="163"/>
      <c r="H225" s="163"/>
      <c r="I225" s="163"/>
      <c r="J225" s="163"/>
      <c r="K225" s="164"/>
      <c r="L225" s="165"/>
      <c r="M225" s="163"/>
      <c r="N225" s="163"/>
      <c r="O225" s="163"/>
      <c r="P225" s="163"/>
    </row>
    <row r="226" spans="1:16">
      <c r="A226" s="187">
        <v>217</v>
      </c>
      <c r="B226" s="163" t="s">
        <v>150</v>
      </c>
      <c r="C226" s="164" t="s">
        <v>160</v>
      </c>
      <c r="D226" s="189" t="s">
        <v>8530</v>
      </c>
      <c r="E226" s="165"/>
      <c r="F226" s="165"/>
      <c r="G226" s="163"/>
      <c r="H226" s="163"/>
      <c r="I226" s="163"/>
      <c r="J226" s="163"/>
      <c r="K226" s="164"/>
      <c r="L226" s="165"/>
      <c r="M226" s="163"/>
      <c r="N226" s="163"/>
      <c r="O226" s="163"/>
      <c r="P226" s="163"/>
    </row>
    <row r="227" spans="1:16">
      <c r="A227" s="187">
        <v>218</v>
      </c>
      <c r="B227" s="163" t="s">
        <v>150</v>
      </c>
      <c r="C227" s="164" t="s">
        <v>160</v>
      </c>
      <c r="D227" s="189" t="s">
        <v>8531</v>
      </c>
      <c r="E227" s="165"/>
      <c r="F227" s="165"/>
      <c r="G227" s="163"/>
      <c r="H227" s="163"/>
      <c r="I227" s="163"/>
      <c r="J227" s="163"/>
      <c r="K227" s="164"/>
      <c r="L227" s="165"/>
      <c r="M227" s="163"/>
      <c r="N227" s="163"/>
      <c r="O227" s="163"/>
      <c r="P227" s="163"/>
    </row>
    <row r="228" spans="1:16">
      <c r="A228" s="187">
        <v>219</v>
      </c>
      <c r="B228" s="163" t="s">
        <v>150</v>
      </c>
      <c r="C228" s="164" t="s">
        <v>160</v>
      </c>
      <c r="D228" s="189" t="s">
        <v>8532</v>
      </c>
      <c r="E228" s="165"/>
      <c r="F228" s="165"/>
      <c r="G228" s="163"/>
      <c r="H228" s="163"/>
      <c r="I228" s="163"/>
      <c r="J228" s="163"/>
      <c r="K228" s="164"/>
      <c r="L228" s="165"/>
      <c r="M228" s="163"/>
      <c r="N228" s="163"/>
      <c r="O228" s="163"/>
      <c r="P228" s="163"/>
    </row>
    <row r="229" spans="1:16">
      <c r="A229" s="187">
        <v>220</v>
      </c>
      <c r="B229" s="163" t="s">
        <v>150</v>
      </c>
      <c r="C229" s="164" t="s">
        <v>160</v>
      </c>
      <c r="D229" s="189" t="s">
        <v>8533</v>
      </c>
      <c r="E229" s="165"/>
      <c r="F229" s="165"/>
      <c r="G229" s="163"/>
      <c r="H229" s="163"/>
      <c r="I229" s="163"/>
      <c r="J229" s="163"/>
      <c r="K229" s="164"/>
      <c r="L229" s="165"/>
      <c r="M229" s="163"/>
      <c r="N229" s="163"/>
      <c r="O229" s="163"/>
      <c r="P229" s="163"/>
    </row>
    <row r="230" spans="1:16">
      <c r="A230" s="187">
        <v>221</v>
      </c>
      <c r="B230" s="163" t="s">
        <v>150</v>
      </c>
      <c r="C230" s="164" t="s">
        <v>160</v>
      </c>
      <c r="D230" s="189" t="s">
        <v>8534</v>
      </c>
      <c r="E230" s="165"/>
      <c r="F230" s="165"/>
      <c r="G230" s="163"/>
      <c r="H230" s="163"/>
      <c r="I230" s="163"/>
      <c r="J230" s="163"/>
      <c r="K230" s="164"/>
      <c r="L230" s="165"/>
      <c r="M230" s="163"/>
      <c r="N230" s="163"/>
      <c r="O230" s="163"/>
      <c r="P230" s="163"/>
    </row>
    <row r="231" spans="1:16">
      <c r="A231" s="187">
        <v>222</v>
      </c>
      <c r="B231" s="163" t="s">
        <v>150</v>
      </c>
      <c r="C231" s="164" t="s">
        <v>160</v>
      </c>
      <c r="D231" s="189" t="s">
        <v>8535</v>
      </c>
      <c r="E231" s="165"/>
      <c r="F231" s="165"/>
      <c r="G231" s="163"/>
      <c r="H231" s="163"/>
      <c r="I231" s="163"/>
      <c r="J231" s="163"/>
      <c r="K231" s="164"/>
      <c r="L231" s="165"/>
      <c r="M231" s="163"/>
      <c r="N231" s="163"/>
      <c r="O231" s="163"/>
      <c r="P231" s="163"/>
    </row>
    <row r="232" spans="1:16">
      <c r="A232" s="187">
        <v>223</v>
      </c>
      <c r="B232" s="163" t="s">
        <v>150</v>
      </c>
      <c r="C232" s="164" t="s">
        <v>160</v>
      </c>
      <c r="D232" s="189" t="s">
        <v>8536</v>
      </c>
      <c r="E232" s="165"/>
      <c r="F232" s="165"/>
      <c r="G232" s="163"/>
      <c r="H232" s="163"/>
      <c r="I232" s="163"/>
      <c r="J232" s="163"/>
      <c r="K232" s="164"/>
      <c r="L232" s="165"/>
      <c r="M232" s="163"/>
      <c r="N232" s="163"/>
      <c r="O232" s="163"/>
      <c r="P232" s="163"/>
    </row>
    <row r="233" spans="1:16">
      <c r="A233" s="187">
        <v>224</v>
      </c>
      <c r="B233" s="163" t="s">
        <v>150</v>
      </c>
      <c r="C233" s="164" t="s">
        <v>160</v>
      </c>
      <c r="D233" s="189" t="s">
        <v>8537</v>
      </c>
      <c r="E233" s="165"/>
      <c r="F233" s="165"/>
      <c r="G233" s="163"/>
      <c r="H233" s="163"/>
      <c r="I233" s="163"/>
      <c r="J233" s="163"/>
      <c r="K233" s="164"/>
      <c r="L233" s="165"/>
      <c r="M233" s="163"/>
      <c r="N233" s="163"/>
      <c r="O233" s="163"/>
      <c r="P233" s="163"/>
    </row>
    <row r="234" spans="1:16">
      <c r="A234" s="187">
        <v>225</v>
      </c>
      <c r="B234" s="163" t="s">
        <v>150</v>
      </c>
      <c r="C234" s="164" t="s">
        <v>160</v>
      </c>
      <c r="D234" s="189" t="s">
        <v>8538</v>
      </c>
      <c r="E234" s="165"/>
      <c r="F234" s="165"/>
      <c r="G234" s="163"/>
      <c r="H234" s="163"/>
      <c r="I234" s="163"/>
      <c r="J234" s="163"/>
      <c r="K234" s="164"/>
      <c r="L234" s="165"/>
      <c r="M234" s="163"/>
      <c r="N234" s="163"/>
      <c r="O234" s="163"/>
      <c r="P234" s="163"/>
    </row>
    <row r="235" spans="1:16">
      <c r="A235" s="187">
        <v>226</v>
      </c>
      <c r="B235" s="163" t="s">
        <v>150</v>
      </c>
      <c r="C235" s="164" t="s">
        <v>160</v>
      </c>
      <c r="D235" s="189" t="s">
        <v>8539</v>
      </c>
      <c r="E235" s="165"/>
      <c r="F235" s="165"/>
      <c r="G235" s="163"/>
      <c r="H235" s="163"/>
      <c r="I235" s="163"/>
      <c r="J235" s="163"/>
      <c r="K235" s="164"/>
      <c r="L235" s="165"/>
      <c r="M235" s="163"/>
      <c r="N235" s="163"/>
      <c r="O235" s="163"/>
      <c r="P235" s="163"/>
    </row>
    <row r="236" spans="1:16">
      <c r="A236" s="187">
        <v>227</v>
      </c>
      <c r="B236" s="163" t="s">
        <v>150</v>
      </c>
      <c r="C236" s="164" t="s">
        <v>160</v>
      </c>
      <c r="D236" s="189" t="s">
        <v>8540</v>
      </c>
      <c r="E236" s="165"/>
      <c r="F236" s="165"/>
      <c r="G236" s="163"/>
      <c r="H236" s="163"/>
      <c r="I236" s="163"/>
      <c r="J236" s="163"/>
      <c r="K236" s="164"/>
      <c r="L236" s="165"/>
      <c r="M236" s="163"/>
      <c r="N236" s="163"/>
      <c r="O236" s="163"/>
      <c r="P236" s="163"/>
    </row>
    <row r="237" spans="1:16">
      <c r="A237" s="187">
        <v>228</v>
      </c>
      <c r="B237" s="163" t="s">
        <v>150</v>
      </c>
      <c r="C237" s="164" t="s">
        <v>160</v>
      </c>
      <c r="D237" s="189" t="s">
        <v>8541</v>
      </c>
      <c r="E237" s="165"/>
      <c r="F237" s="165"/>
      <c r="G237" s="163"/>
      <c r="H237" s="163"/>
      <c r="I237" s="163"/>
      <c r="J237" s="163"/>
      <c r="K237" s="164"/>
      <c r="L237" s="165"/>
      <c r="M237" s="163"/>
      <c r="N237" s="163"/>
      <c r="O237" s="163"/>
      <c r="P237" s="163"/>
    </row>
    <row r="238" spans="1:16">
      <c r="A238" s="187">
        <v>229</v>
      </c>
      <c r="B238" s="163" t="s">
        <v>150</v>
      </c>
      <c r="C238" s="164" t="s">
        <v>161</v>
      </c>
      <c r="D238" s="189" t="s">
        <v>8542</v>
      </c>
      <c r="E238" s="165"/>
      <c r="F238" s="165"/>
      <c r="G238" s="163"/>
      <c r="H238" s="163"/>
      <c r="I238" s="163"/>
      <c r="J238" s="163"/>
      <c r="K238" s="164"/>
      <c r="L238" s="165"/>
      <c r="M238" s="163"/>
      <c r="N238" s="163"/>
      <c r="O238" s="163"/>
      <c r="P238" s="163"/>
    </row>
    <row r="239" spans="1:16">
      <c r="A239" s="187">
        <v>230</v>
      </c>
      <c r="B239" s="163" t="s">
        <v>150</v>
      </c>
      <c r="C239" s="164" t="s">
        <v>161</v>
      </c>
      <c r="D239" s="189" t="s">
        <v>8543</v>
      </c>
      <c r="E239" s="165"/>
      <c r="F239" s="165"/>
      <c r="G239" s="163"/>
      <c r="H239" s="163"/>
      <c r="I239" s="163"/>
      <c r="J239" s="163"/>
      <c r="K239" s="164"/>
      <c r="L239" s="165"/>
      <c r="M239" s="163"/>
      <c r="N239" s="163"/>
      <c r="O239" s="163"/>
      <c r="P239" s="163"/>
    </row>
    <row r="240" spans="1:16">
      <c r="A240" s="187">
        <v>231</v>
      </c>
      <c r="B240" s="163" t="s">
        <v>150</v>
      </c>
      <c r="C240" s="164" t="s">
        <v>161</v>
      </c>
      <c r="D240" s="189" t="s">
        <v>8544</v>
      </c>
      <c r="E240" s="165"/>
      <c r="F240" s="165"/>
      <c r="G240" s="163"/>
      <c r="H240" s="163"/>
      <c r="I240" s="163"/>
      <c r="J240" s="163"/>
      <c r="K240" s="164"/>
      <c r="L240" s="165"/>
      <c r="M240" s="163"/>
      <c r="N240" s="163"/>
      <c r="O240" s="163"/>
      <c r="P240" s="163"/>
    </row>
    <row r="241" spans="1:16">
      <c r="A241" s="187">
        <v>232</v>
      </c>
      <c r="B241" s="163" t="s">
        <v>150</v>
      </c>
      <c r="C241" s="164" t="s">
        <v>161</v>
      </c>
      <c r="D241" s="189" t="s">
        <v>8545</v>
      </c>
      <c r="E241" s="165"/>
      <c r="F241" s="165"/>
      <c r="G241" s="163"/>
      <c r="H241" s="163"/>
      <c r="I241" s="163"/>
      <c r="J241" s="163"/>
      <c r="K241" s="164"/>
      <c r="L241" s="165"/>
      <c r="M241" s="163"/>
      <c r="N241" s="163"/>
      <c r="O241" s="163"/>
      <c r="P241" s="163"/>
    </row>
    <row r="242" spans="1:16">
      <c r="A242" s="187">
        <v>233</v>
      </c>
      <c r="B242" s="163" t="s">
        <v>150</v>
      </c>
      <c r="C242" s="164" t="s">
        <v>161</v>
      </c>
      <c r="D242" s="189" t="s">
        <v>8546</v>
      </c>
      <c r="E242" s="165"/>
      <c r="F242" s="165"/>
      <c r="G242" s="163"/>
      <c r="H242" s="163"/>
      <c r="I242" s="163"/>
      <c r="J242" s="163"/>
      <c r="K242" s="164"/>
      <c r="L242" s="165"/>
      <c r="M242" s="163"/>
      <c r="N242" s="163"/>
      <c r="O242" s="163"/>
      <c r="P242" s="163"/>
    </row>
    <row r="243" spans="1:16">
      <c r="A243" s="187">
        <v>234</v>
      </c>
      <c r="B243" s="163" t="s">
        <v>150</v>
      </c>
      <c r="C243" s="164" t="s">
        <v>161</v>
      </c>
      <c r="D243" s="189" t="s">
        <v>8547</v>
      </c>
      <c r="E243" s="165"/>
      <c r="F243" s="165"/>
      <c r="G243" s="163"/>
      <c r="H243" s="163"/>
      <c r="I243" s="163"/>
      <c r="J243" s="163"/>
      <c r="K243" s="164"/>
      <c r="L243" s="165"/>
      <c r="M243" s="163"/>
      <c r="N243" s="163"/>
      <c r="O243" s="163"/>
      <c r="P243" s="163"/>
    </row>
    <row r="244" spans="1:16">
      <c r="A244" s="187">
        <v>235</v>
      </c>
      <c r="B244" s="163" t="s">
        <v>150</v>
      </c>
      <c r="C244" s="164" t="s">
        <v>161</v>
      </c>
      <c r="D244" s="189" t="s">
        <v>8548</v>
      </c>
      <c r="E244" s="165"/>
      <c r="F244" s="165"/>
      <c r="G244" s="163"/>
      <c r="H244" s="163"/>
      <c r="I244" s="163"/>
      <c r="J244" s="163"/>
      <c r="K244" s="164"/>
      <c r="L244" s="165"/>
      <c r="M244" s="163"/>
      <c r="N244" s="163"/>
      <c r="O244" s="163"/>
      <c r="P244" s="163"/>
    </row>
    <row r="245" spans="1:16">
      <c r="A245" s="187">
        <v>236</v>
      </c>
      <c r="B245" s="163" t="s">
        <v>150</v>
      </c>
      <c r="C245" s="164" t="s">
        <v>161</v>
      </c>
      <c r="D245" s="189" t="s">
        <v>8549</v>
      </c>
      <c r="E245" s="165"/>
      <c r="F245" s="165"/>
      <c r="G245" s="163"/>
      <c r="H245" s="163"/>
      <c r="I245" s="163"/>
      <c r="J245" s="163"/>
      <c r="K245" s="164"/>
      <c r="L245" s="165"/>
      <c r="M245" s="163"/>
      <c r="N245" s="163"/>
      <c r="O245" s="163"/>
      <c r="P245" s="163"/>
    </row>
    <row r="246" spans="1:16">
      <c r="A246" s="187">
        <v>237</v>
      </c>
      <c r="B246" s="163" t="s">
        <v>150</v>
      </c>
      <c r="C246" s="164" t="s">
        <v>161</v>
      </c>
      <c r="D246" s="189" t="s">
        <v>8550</v>
      </c>
      <c r="E246" s="165"/>
      <c r="F246" s="165"/>
      <c r="G246" s="163"/>
      <c r="H246" s="163"/>
      <c r="I246" s="163"/>
      <c r="J246" s="163"/>
      <c r="K246" s="164"/>
      <c r="L246" s="165"/>
      <c r="M246" s="163"/>
      <c r="N246" s="163"/>
      <c r="O246" s="163"/>
      <c r="P246" s="163"/>
    </row>
    <row r="247" spans="1:16">
      <c r="A247" s="187">
        <v>238</v>
      </c>
      <c r="B247" s="163" t="s">
        <v>150</v>
      </c>
      <c r="C247" s="164" t="s">
        <v>161</v>
      </c>
      <c r="D247" s="189" t="s">
        <v>8551</v>
      </c>
      <c r="E247" s="165"/>
      <c r="F247" s="165"/>
      <c r="G247" s="163"/>
      <c r="H247" s="163"/>
      <c r="I247" s="163"/>
      <c r="J247" s="163"/>
      <c r="K247" s="164"/>
      <c r="L247" s="165"/>
      <c r="M247" s="163"/>
      <c r="N247" s="163"/>
      <c r="O247" s="163"/>
      <c r="P247" s="163"/>
    </row>
    <row r="248" spans="1:16">
      <c r="A248" s="187">
        <v>239</v>
      </c>
      <c r="B248" s="163" t="s">
        <v>150</v>
      </c>
      <c r="C248" s="164" t="s">
        <v>161</v>
      </c>
      <c r="D248" s="189" t="s">
        <v>8552</v>
      </c>
      <c r="E248" s="165"/>
      <c r="F248" s="165"/>
      <c r="G248" s="163"/>
      <c r="H248" s="163"/>
      <c r="I248" s="163"/>
      <c r="J248" s="163"/>
      <c r="K248" s="164"/>
      <c r="L248" s="165"/>
      <c r="M248" s="163"/>
      <c r="N248" s="163"/>
      <c r="O248" s="163"/>
      <c r="P248" s="163"/>
    </row>
    <row r="249" spans="1:16">
      <c r="A249" s="187">
        <v>240</v>
      </c>
      <c r="B249" s="163" t="s">
        <v>150</v>
      </c>
      <c r="C249" s="164" t="s">
        <v>161</v>
      </c>
      <c r="D249" s="189" t="s">
        <v>8553</v>
      </c>
      <c r="E249" s="165"/>
      <c r="F249" s="165"/>
      <c r="G249" s="163"/>
      <c r="H249" s="163"/>
      <c r="I249" s="163"/>
      <c r="J249" s="163"/>
      <c r="K249" s="164"/>
      <c r="L249" s="165"/>
      <c r="M249" s="163"/>
      <c r="N249" s="163"/>
      <c r="O249" s="163"/>
      <c r="P249" s="163"/>
    </row>
    <row r="250" spans="1:16">
      <c r="A250" s="187">
        <v>241</v>
      </c>
      <c r="B250" s="163" t="s">
        <v>150</v>
      </c>
      <c r="C250" s="164" t="s">
        <v>149</v>
      </c>
      <c r="D250" s="189" t="s">
        <v>8554</v>
      </c>
      <c r="E250" s="165"/>
      <c r="F250" s="165"/>
      <c r="G250" s="163"/>
      <c r="H250" s="163"/>
      <c r="I250" s="163"/>
      <c r="J250" s="163"/>
      <c r="K250" s="164"/>
      <c r="L250" s="165"/>
      <c r="M250" s="163"/>
      <c r="N250" s="163"/>
      <c r="O250" s="163"/>
      <c r="P250" s="163"/>
    </row>
    <row r="251" spans="1:16">
      <c r="A251" s="187">
        <v>242</v>
      </c>
      <c r="B251" s="163" t="s">
        <v>150</v>
      </c>
      <c r="C251" s="164" t="s">
        <v>149</v>
      </c>
      <c r="D251" s="189" t="s">
        <v>8555</v>
      </c>
      <c r="E251" s="165"/>
      <c r="F251" s="165"/>
      <c r="G251" s="257"/>
      <c r="H251" s="163"/>
      <c r="I251" s="163"/>
      <c r="J251" s="163"/>
      <c r="K251" s="164"/>
      <c r="L251" s="165"/>
      <c r="M251" s="163"/>
      <c r="N251" s="163"/>
      <c r="O251" s="163"/>
      <c r="P251" s="163"/>
    </row>
    <row r="252" spans="1:16">
      <c r="A252" s="187">
        <v>243</v>
      </c>
      <c r="B252" s="163" t="s">
        <v>150</v>
      </c>
      <c r="C252" s="164" t="s">
        <v>149</v>
      </c>
      <c r="D252" s="189" t="s">
        <v>8556</v>
      </c>
      <c r="E252" s="165"/>
      <c r="F252" s="165"/>
      <c r="G252" s="163"/>
      <c r="H252" s="163"/>
      <c r="I252" s="163"/>
      <c r="J252" s="163"/>
      <c r="K252" s="164"/>
      <c r="L252" s="165"/>
      <c r="M252" s="163"/>
      <c r="N252" s="163"/>
      <c r="O252" s="163"/>
      <c r="P252" s="163"/>
    </row>
    <row r="253" spans="1:16">
      <c r="A253" s="187">
        <v>244</v>
      </c>
      <c r="B253" s="163" t="s">
        <v>150</v>
      </c>
      <c r="C253" s="164" t="s">
        <v>149</v>
      </c>
      <c r="D253" s="189" t="s">
        <v>8557</v>
      </c>
      <c r="E253" s="165"/>
      <c r="F253" s="165"/>
      <c r="G253" s="163"/>
      <c r="H253" s="163"/>
      <c r="I253" s="163"/>
      <c r="J253" s="163"/>
      <c r="K253" s="164"/>
      <c r="L253" s="165"/>
      <c r="M253" s="163"/>
      <c r="N253" s="163"/>
      <c r="O253" s="163"/>
      <c r="P253" s="163"/>
    </row>
    <row r="254" spans="1:16">
      <c r="A254" s="187">
        <v>245</v>
      </c>
      <c r="B254" s="163" t="s">
        <v>150</v>
      </c>
      <c r="C254" s="164" t="s">
        <v>149</v>
      </c>
      <c r="D254" s="189" t="s">
        <v>8558</v>
      </c>
      <c r="E254" s="165"/>
      <c r="F254" s="165"/>
      <c r="G254" s="163"/>
      <c r="H254" s="163"/>
      <c r="I254" s="163"/>
      <c r="J254" s="163"/>
      <c r="K254" s="164"/>
      <c r="L254" s="165"/>
      <c r="M254" s="163"/>
      <c r="N254" s="163"/>
      <c r="O254" s="163"/>
      <c r="P254" s="163"/>
    </row>
    <row r="255" spans="1:16">
      <c r="A255" s="187">
        <v>246</v>
      </c>
      <c r="B255" s="163" t="s">
        <v>150</v>
      </c>
      <c r="C255" s="164" t="s">
        <v>149</v>
      </c>
      <c r="D255" s="189" t="s">
        <v>8559</v>
      </c>
      <c r="E255" s="165"/>
      <c r="F255" s="165"/>
      <c r="G255" s="163"/>
      <c r="H255" s="163"/>
      <c r="I255" s="163"/>
      <c r="J255" s="163"/>
      <c r="K255" s="164"/>
      <c r="L255" s="165"/>
      <c r="M255" s="163"/>
      <c r="N255" s="163"/>
      <c r="O255" s="163"/>
      <c r="P255" s="163"/>
    </row>
    <row r="256" spans="1:16">
      <c r="A256" s="187">
        <v>247</v>
      </c>
      <c r="B256" s="163" t="s">
        <v>150</v>
      </c>
      <c r="C256" s="164" t="s">
        <v>149</v>
      </c>
      <c r="D256" s="189" t="s">
        <v>8560</v>
      </c>
      <c r="E256" s="165"/>
      <c r="F256" s="165"/>
      <c r="G256" s="163"/>
      <c r="H256" s="163"/>
      <c r="I256" s="163"/>
      <c r="J256" s="163"/>
      <c r="K256" s="164"/>
      <c r="L256" s="165"/>
      <c r="M256" s="163"/>
      <c r="N256" s="163"/>
      <c r="O256" s="163"/>
      <c r="P256" s="163"/>
    </row>
    <row r="257" spans="1:16">
      <c r="A257" s="187">
        <v>248</v>
      </c>
      <c r="B257" s="163" t="s">
        <v>150</v>
      </c>
      <c r="C257" s="164" t="s">
        <v>149</v>
      </c>
      <c r="D257" s="189" t="s">
        <v>8561</v>
      </c>
      <c r="E257" s="165"/>
      <c r="F257" s="165"/>
      <c r="G257" s="163"/>
      <c r="H257" s="163"/>
      <c r="I257" s="163"/>
      <c r="J257" s="163"/>
      <c r="K257" s="164"/>
      <c r="L257" s="165"/>
      <c r="M257" s="163"/>
      <c r="N257" s="163"/>
      <c r="O257" s="163"/>
      <c r="P257" s="163"/>
    </row>
    <row r="258" spans="1:16">
      <c r="A258" s="187">
        <v>249</v>
      </c>
      <c r="B258" s="163" t="s">
        <v>150</v>
      </c>
      <c r="C258" s="164" t="s">
        <v>149</v>
      </c>
      <c r="D258" s="189" t="s">
        <v>8562</v>
      </c>
      <c r="E258" s="165"/>
      <c r="F258" s="165"/>
      <c r="G258" s="163"/>
      <c r="H258" s="163"/>
      <c r="I258" s="163"/>
      <c r="J258" s="163"/>
      <c r="K258" s="164"/>
      <c r="L258" s="165"/>
      <c r="M258" s="163"/>
      <c r="N258" s="163"/>
      <c r="O258" s="163"/>
      <c r="P258" s="163"/>
    </row>
    <row r="259" spans="1:16">
      <c r="A259" s="187">
        <v>250</v>
      </c>
      <c r="B259" s="163" t="s">
        <v>150</v>
      </c>
      <c r="C259" s="164" t="s">
        <v>149</v>
      </c>
      <c r="D259" s="189" t="s">
        <v>8563</v>
      </c>
      <c r="E259" s="165"/>
      <c r="F259" s="165"/>
      <c r="G259" s="163"/>
      <c r="H259" s="163"/>
      <c r="I259" s="163"/>
      <c r="J259" s="163"/>
      <c r="K259" s="164"/>
      <c r="L259" s="165"/>
      <c r="M259" s="163"/>
      <c r="N259" s="163"/>
      <c r="O259" s="163"/>
      <c r="P259" s="163"/>
    </row>
    <row r="260" spans="1:16">
      <c r="A260" s="187">
        <v>251</v>
      </c>
      <c r="B260" s="163" t="s">
        <v>150</v>
      </c>
      <c r="C260" s="164" t="s">
        <v>149</v>
      </c>
      <c r="D260" s="189" t="s">
        <v>8564</v>
      </c>
      <c r="E260" s="165"/>
      <c r="F260" s="165"/>
      <c r="G260" s="163"/>
      <c r="H260" s="163"/>
      <c r="I260" s="163"/>
      <c r="J260" s="163"/>
      <c r="K260" s="164"/>
      <c r="L260" s="165"/>
      <c r="M260" s="163"/>
      <c r="N260" s="163"/>
      <c r="O260" s="163"/>
      <c r="P260" s="163"/>
    </row>
    <row r="261" spans="1:16">
      <c r="A261" s="187">
        <v>252</v>
      </c>
      <c r="B261" s="163" t="s">
        <v>150</v>
      </c>
      <c r="C261" s="164" t="s">
        <v>149</v>
      </c>
      <c r="D261" s="189" t="s">
        <v>8565</v>
      </c>
      <c r="E261" s="165"/>
      <c r="F261" s="165"/>
      <c r="G261" s="163"/>
      <c r="H261" s="163"/>
      <c r="I261" s="163"/>
      <c r="J261" s="163"/>
      <c r="K261" s="164"/>
      <c r="L261" s="165"/>
      <c r="M261" s="163"/>
      <c r="N261" s="163"/>
      <c r="O261" s="163"/>
      <c r="P261" s="163"/>
    </row>
    <row r="262" spans="1:16">
      <c r="A262" s="187">
        <v>253</v>
      </c>
      <c r="B262" s="163" t="s">
        <v>150</v>
      </c>
      <c r="C262" s="164" t="s">
        <v>149</v>
      </c>
      <c r="D262" s="189" t="s">
        <v>8566</v>
      </c>
      <c r="E262" s="165"/>
      <c r="F262" s="165"/>
      <c r="G262" s="163"/>
      <c r="H262" s="163"/>
      <c r="I262" s="163"/>
      <c r="J262" s="163"/>
      <c r="K262" s="164"/>
      <c r="L262" s="165"/>
      <c r="M262" s="163"/>
      <c r="N262" s="163"/>
      <c r="O262" s="163"/>
      <c r="P262" s="163"/>
    </row>
    <row r="263" spans="1:16">
      <c r="A263" s="187">
        <v>254</v>
      </c>
      <c r="B263" s="163" t="s">
        <v>150</v>
      </c>
      <c r="C263" s="164" t="s">
        <v>149</v>
      </c>
      <c r="D263" s="189" t="s">
        <v>8567</v>
      </c>
      <c r="E263" s="165"/>
      <c r="F263" s="165"/>
      <c r="G263" s="163"/>
      <c r="H263" s="163"/>
      <c r="I263" s="163"/>
      <c r="J263" s="163"/>
      <c r="K263" s="164"/>
      <c r="L263" s="165"/>
      <c r="M263" s="163"/>
      <c r="N263" s="163"/>
      <c r="O263" s="163"/>
      <c r="P263" s="163"/>
    </row>
    <row r="264" spans="1:16">
      <c r="A264" s="187">
        <v>255</v>
      </c>
      <c r="B264" s="163" t="s">
        <v>150</v>
      </c>
      <c r="C264" s="164" t="s">
        <v>149</v>
      </c>
      <c r="D264" s="189" t="s">
        <v>8568</v>
      </c>
      <c r="E264" s="165"/>
      <c r="F264" s="165"/>
      <c r="G264" s="163"/>
      <c r="H264" s="163"/>
      <c r="I264" s="163"/>
      <c r="J264" s="163"/>
      <c r="K264" s="164"/>
      <c r="L264" s="165"/>
      <c r="M264" s="163"/>
      <c r="N264" s="163"/>
      <c r="O264" s="163"/>
      <c r="P264" s="163"/>
    </row>
    <row r="265" spans="1:16">
      <c r="A265" s="187">
        <v>256</v>
      </c>
      <c r="B265" s="163" t="s">
        <v>150</v>
      </c>
      <c r="C265" s="164" t="s">
        <v>149</v>
      </c>
      <c r="D265" s="189" t="s">
        <v>8569</v>
      </c>
      <c r="E265" s="165"/>
      <c r="F265" s="165"/>
      <c r="G265" s="163"/>
      <c r="H265" s="163"/>
      <c r="I265" s="163"/>
      <c r="J265" s="163"/>
      <c r="K265" s="164"/>
      <c r="L265" s="165"/>
      <c r="M265" s="163"/>
      <c r="N265" s="163"/>
      <c r="O265" s="163"/>
      <c r="P265" s="163"/>
    </row>
    <row r="266" spans="1:16">
      <c r="A266" s="187">
        <v>257</v>
      </c>
      <c r="B266" s="163" t="s">
        <v>150</v>
      </c>
      <c r="C266" s="164" t="s">
        <v>149</v>
      </c>
      <c r="D266" s="189" t="s">
        <v>8570</v>
      </c>
      <c r="E266" s="165"/>
      <c r="F266" s="165"/>
      <c r="G266" s="163"/>
      <c r="H266" s="163"/>
      <c r="I266" s="163"/>
      <c r="J266" s="163"/>
      <c r="K266" s="164"/>
      <c r="L266" s="165"/>
      <c r="M266" s="163"/>
      <c r="N266" s="163"/>
      <c r="O266" s="163"/>
      <c r="P266" s="163"/>
    </row>
    <row r="267" spans="1:16">
      <c r="A267" s="187">
        <v>258</v>
      </c>
      <c r="B267" s="163" t="s">
        <v>150</v>
      </c>
      <c r="C267" s="164" t="s">
        <v>149</v>
      </c>
      <c r="D267" s="189" t="s">
        <v>8571</v>
      </c>
      <c r="E267" s="165"/>
      <c r="F267" s="165"/>
      <c r="G267" s="163"/>
      <c r="H267" s="163"/>
      <c r="I267" s="163"/>
      <c r="J267" s="163"/>
      <c r="K267" s="164"/>
      <c r="L267" s="165"/>
      <c r="M267" s="163"/>
      <c r="N267" s="163"/>
      <c r="O267" s="163"/>
      <c r="P267" s="163"/>
    </row>
    <row r="268" spans="1:16">
      <c r="A268" s="187">
        <v>259</v>
      </c>
      <c r="B268" s="163" t="s">
        <v>150</v>
      </c>
      <c r="C268" s="164" t="s">
        <v>149</v>
      </c>
      <c r="D268" s="189" t="s">
        <v>8572</v>
      </c>
      <c r="E268" s="165"/>
      <c r="F268" s="165"/>
      <c r="G268" s="163"/>
      <c r="H268" s="163"/>
      <c r="I268" s="163"/>
      <c r="J268" s="163"/>
      <c r="K268" s="164"/>
      <c r="L268" s="165"/>
      <c r="M268" s="163"/>
      <c r="N268" s="163"/>
      <c r="O268" s="163"/>
      <c r="P268" s="163"/>
    </row>
    <row r="269" spans="1:16">
      <c r="A269" s="187">
        <v>260</v>
      </c>
      <c r="B269" s="163" t="s">
        <v>150</v>
      </c>
      <c r="C269" s="164" t="s">
        <v>149</v>
      </c>
      <c r="D269" s="189" t="s">
        <v>8573</v>
      </c>
      <c r="E269" s="165"/>
      <c r="F269" s="165"/>
      <c r="G269" s="163"/>
      <c r="H269" s="163"/>
      <c r="I269" s="163"/>
      <c r="J269" s="163"/>
      <c r="K269" s="164"/>
      <c r="L269" s="165"/>
      <c r="M269" s="163"/>
      <c r="N269" s="163"/>
      <c r="O269" s="163"/>
      <c r="P269" s="163"/>
    </row>
    <row r="270" spans="1:16">
      <c r="A270" s="187">
        <v>261</v>
      </c>
      <c r="B270" s="163" t="s">
        <v>150</v>
      </c>
      <c r="C270" s="164" t="s">
        <v>149</v>
      </c>
      <c r="D270" s="189" t="s">
        <v>8574</v>
      </c>
      <c r="E270" s="165"/>
      <c r="F270" s="165"/>
      <c r="G270" s="163"/>
      <c r="H270" s="163"/>
      <c r="I270" s="163"/>
      <c r="J270" s="163"/>
      <c r="K270" s="164"/>
      <c r="L270" s="165"/>
      <c r="M270" s="163"/>
      <c r="N270" s="163"/>
      <c r="O270" s="163"/>
      <c r="P270" s="163"/>
    </row>
    <row r="271" spans="1:16">
      <c r="A271" s="163"/>
      <c r="B271" s="163" t="s">
        <v>150</v>
      </c>
      <c r="C271" s="164" t="s">
        <v>149</v>
      </c>
      <c r="D271" s="189" t="s">
        <v>8575</v>
      </c>
      <c r="E271" s="165"/>
      <c r="F271" s="165"/>
      <c r="G271" s="163"/>
      <c r="H271" s="163"/>
      <c r="I271" s="163"/>
      <c r="J271" s="163"/>
      <c r="K271" s="164"/>
      <c r="L271" s="165"/>
      <c r="M271" s="163"/>
      <c r="N271" s="163"/>
      <c r="O271" s="163"/>
      <c r="P271" s="163"/>
    </row>
    <row r="272" spans="1:16">
      <c r="A272" s="163"/>
      <c r="B272" s="163" t="s">
        <v>150</v>
      </c>
      <c r="C272" s="164" t="s">
        <v>149</v>
      </c>
      <c r="D272" s="189" t="s">
        <v>8576</v>
      </c>
      <c r="E272" s="165"/>
      <c r="F272" s="165"/>
      <c r="G272" s="163"/>
      <c r="H272" s="163"/>
      <c r="I272" s="163"/>
      <c r="J272" s="163"/>
      <c r="K272" s="164"/>
      <c r="L272" s="165"/>
      <c r="M272" s="163"/>
      <c r="N272" s="163"/>
      <c r="O272" s="163"/>
      <c r="P272" s="163"/>
    </row>
    <row r="273" spans="1:16 16384:16384">
      <c r="A273" s="163"/>
      <c r="B273" s="163" t="s">
        <v>150</v>
      </c>
      <c r="C273" s="164" t="s">
        <v>149</v>
      </c>
      <c r="D273" s="189" t="s">
        <v>8577</v>
      </c>
      <c r="E273" s="165"/>
      <c r="F273" s="165"/>
      <c r="G273" s="163"/>
      <c r="H273" s="163"/>
      <c r="I273" s="163"/>
      <c r="J273" s="163"/>
      <c r="K273" s="164"/>
      <c r="L273" s="165"/>
      <c r="M273" s="163"/>
      <c r="N273" s="163"/>
      <c r="O273" s="163"/>
      <c r="P273" s="163"/>
    </row>
    <row r="274" spans="1:16 16384:16384">
      <c r="A274" s="163"/>
      <c r="B274" s="163" t="s">
        <v>150</v>
      </c>
      <c r="C274" s="164" t="s">
        <v>149</v>
      </c>
      <c r="D274" s="189" t="s">
        <v>8578</v>
      </c>
      <c r="E274" s="165"/>
      <c r="F274" s="165"/>
      <c r="G274" s="163"/>
      <c r="H274" s="163"/>
      <c r="I274" s="163"/>
      <c r="J274" s="163"/>
      <c r="K274" s="164"/>
      <c r="L274" s="165"/>
      <c r="M274" s="163"/>
      <c r="N274" s="163"/>
      <c r="O274" s="163"/>
      <c r="P274" s="163"/>
    </row>
    <row r="275" spans="1:16 16384:16384">
      <c r="A275" s="163"/>
      <c r="B275" s="163" t="s">
        <v>150</v>
      </c>
      <c r="C275" s="164" t="s">
        <v>149</v>
      </c>
      <c r="D275" s="189" t="s">
        <v>8579</v>
      </c>
      <c r="E275" s="165"/>
      <c r="F275" s="165"/>
      <c r="G275" s="163"/>
      <c r="H275" s="163"/>
      <c r="I275" s="163"/>
      <c r="J275" s="163"/>
      <c r="K275" s="164"/>
      <c r="L275" s="165"/>
      <c r="M275" s="163"/>
      <c r="N275" s="163"/>
      <c r="O275" s="163"/>
      <c r="P275" s="163"/>
    </row>
    <row r="276" spans="1:16 16384:16384">
      <c r="A276" s="163"/>
      <c r="B276" s="163" t="s">
        <v>150</v>
      </c>
      <c r="C276" s="164" t="s">
        <v>149</v>
      </c>
      <c r="D276" s="189" t="s">
        <v>8580</v>
      </c>
      <c r="E276" s="165"/>
      <c r="F276" s="165"/>
      <c r="G276" s="163"/>
      <c r="H276" s="163"/>
      <c r="I276" s="163"/>
      <c r="J276" s="163"/>
      <c r="K276" s="164"/>
      <c r="L276" s="165"/>
      <c r="M276" s="163"/>
      <c r="N276" s="163"/>
      <c r="O276" s="163"/>
      <c r="P276" s="163"/>
    </row>
    <row r="277" spans="1:16 16384:16384">
      <c r="A277" s="163"/>
      <c r="B277" s="163" t="s">
        <v>150</v>
      </c>
      <c r="C277" s="164" t="s">
        <v>149</v>
      </c>
      <c r="D277" s="189" t="s">
        <v>8581</v>
      </c>
      <c r="E277" s="165"/>
      <c r="F277" s="165"/>
      <c r="G277" s="163"/>
      <c r="H277" s="163"/>
      <c r="I277" s="163"/>
      <c r="J277" s="163"/>
      <c r="K277" s="164"/>
      <c r="L277" s="165"/>
      <c r="M277" s="163"/>
      <c r="N277" s="163"/>
      <c r="O277" s="163"/>
      <c r="P277" s="163"/>
    </row>
    <row r="278" spans="1:16 16384:16384">
      <c r="A278" s="163"/>
      <c r="B278" s="163" t="s">
        <v>150</v>
      </c>
      <c r="C278" s="164" t="s">
        <v>149</v>
      </c>
      <c r="D278" s="189" t="s">
        <v>8582</v>
      </c>
      <c r="E278" s="165"/>
      <c r="F278" s="165"/>
      <c r="G278" s="163"/>
      <c r="H278" s="163"/>
      <c r="I278" s="163"/>
      <c r="J278" s="163"/>
      <c r="K278" s="164"/>
      <c r="L278" s="165"/>
      <c r="M278" s="163"/>
      <c r="N278" s="163"/>
      <c r="O278" s="163"/>
      <c r="P278" s="163"/>
    </row>
    <row r="279" spans="1:16 16384:16384">
      <c r="A279" s="163"/>
      <c r="B279" s="163" t="s">
        <v>150</v>
      </c>
      <c r="C279" s="164" t="s">
        <v>149</v>
      </c>
      <c r="D279" s="189" t="s">
        <v>8583</v>
      </c>
      <c r="E279" s="165"/>
      <c r="F279" s="165"/>
      <c r="G279" s="163"/>
      <c r="H279" s="163"/>
      <c r="I279" s="163"/>
      <c r="J279" s="163"/>
      <c r="K279" s="164"/>
      <c r="L279" s="165"/>
      <c r="M279" s="163"/>
      <c r="N279" s="163"/>
      <c r="O279" s="163"/>
      <c r="P279" s="163"/>
    </row>
    <row r="280" spans="1:16 16384:16384">
      <c r="A280" s="163"/>
      <c r="B280" s="163" t="s">
        <v>150</v>
      </c>
      <c r="C280" s="164" t="s">
        <v>149</v>
      </c>
      <c r="D280" s="189" t="s">
        <v>8584</v>
      </c>
      <c r="E280" s="165"/>
      <c r="F280" s="165"/>
      <c r="G280" s="163"/>
      <c r="H280" s="163"/>
      <c r="I280" s="163"/>
      <c r="J280" s="163"/>
      <c r="K280" s="164"/>
      <c r="L280" s="165"/>
      <c r="M280" s="163"/>
      <c r="N280" s="163"/>
      <c r="O280" s="163"/>
      <c r="P280" s="163"/>
      <c r="XFD280" t="s">
        <v>126</v>
      </c>
    </row>
    <row r="281" spans="1:16 16384:16384">
      <c r="A281" s="163"/>
      <c r="B281" s="163" t="s">
        <v>150</v>
      </c>
      <c r="C281" s="164" t="s">
        <v>149</v>
      </c>
      <c r="D281" s="189" t="s">
        <v>8585</v>
      </c>
      <c r="E281" s="165"/>
      <c r="F281" s="165"/>
      <c r="G281" s="163"/>
      <c r="H281" s="163"/>
      <c r="I281" s="163"/>
      <c r="J281" s="163"/>
      <c r="K281" s="164"/>
      <c r="L281" s="165"/>
      <c r="M281" s="163"/>
      <c r="N281" s="163"/>
      <c r="O281" s="163"/>
      <c r="P281" s="163"/>
    </row>
    <row r="282" spans="1:16 16384:16384">
      <c r="A282" s="163"/>
      <c r="B282" s="163" t="s">
        <v>150</v>
      </c>
      <c r="C282" s="164" t="s">
        <v>149</v>
      </c>
      <c r="D282" s="189" t="s">
        <v>8586</v>
      </c>
      <c r="E282" s="165"/>
      <c r="F282" s="165"/>
      <c r="G282" s="163"/>
      <c r="H282" s="163"/>
      <c r="I282" s="163"/>
      <c r="J282" s="163"/>
      <c r="K282" s="164"/>
      <c r="L282" s="165"/>
      <c r="M282" s="163"/>
      <c r="N282" s="163"/>
      <c r="O282" s="163"/>
      <c r="P282" s="163"/>
    </row>
    <row r="283" spans="1:16 16384:16384">
      <c r="A283" s="163"/>
      <c r="B283" s="163" t="s">
        <v>150</v>
      </c>
      <c r="C283" s="164" t="s">
        <v>149</v>
      </c>
      <c r="D283" s="189" t="s">
        <v>8587</v>
      </c>
      <c r="E283" s="165"/>
      <c r="F283" s="165"/>
      <c r="G283" s="163"/>
      <c r="H283" s="163"/>
      <c r="I283" s="163"/>
      <c r="J283" s="163"/>
      <c r="K283" s="164"/>
      <c r="L283" s="165"/>
      <c r="M283" s="163"/>
      <c r="N283" s="163"/>
      <c r="O283" s="163"/>
      <c r="P283" s="163"/>
    </row>
    <row r="284" spans="1:16 16384:16384">
      <c r="A284" s="163"/>
      <c r="B284" s="163" t="s">
        <v>150</v>
      </c>
      <c r="C284" s="164" t="s">
        <v>149</v>
      </c>
      <c r="D284" s="189" t="s">
        <v>8588</v>
      </c>
      <c r="E284" s="164"/>
      <c r="F284" s="164"/>
      <c r="G284" s="163"/>
      <c r="H284" s="163"/>
      <c r="I284" s="163"/>
      <c r="J284" s="163"/>
      <c r="K284" s="163"/>
      <c r="L284" s="164"/>
      <c r="M284" s="163"/>
      <c r="N284" s="163"/>
      <c r="O284" s="163"/>
      <c r="P284" s="163"/>
    </row>
    <row r="285" spans="1:16 16384:16384">
      <c r="A285" s="163"/>
      <c r="B285" s="163" t="s">
        <v>150</v>
      </c>
      <c r="C285" s="164" t="s">
        <v>149</v>
      </c>
      <c r="D285" s="189" t="s">
        <v>8589</v>
      </c>
      <c r="E285" s="164"/>
      <c r="F285" s="164"/>
      <c r="G285" s="163"/>
      <c r="H285" s="163"/>
      <c r="I285" s="163"/>
      <c r="J285" s="163"/>
      <c r="K285" s="163"/>
      <c r="L285" s="164"/>
      <c r="M285" s="163"/>
      <c r="N285" s="163"/>
      <c r="O285" s="163"/>
      <c r="P285" s="163"/>
    </row>
    <row r="286" spans="1:16 16384:16384">
      <c r="A286" s="163"/>
      <c r="B286" s="163" t="s">
        <v>150</v>
      </c>
      <c r="C286" s="164" t="s">
        <v>149</v>
      </c>
      <c r="D286" s="189" t="s">
        <v>8590</v>
      </c>
      <c r="E286" s="164"/>
      <c r="F286" s="164"/>
      <c r="G286" s="163"/>
      <c r="H286" s="163"/>
      <c r="I286" s="163"/>
      <c r="J286" s="163"/>
      <c r="K286" s="163"/>
      <c r="L286" s="164"/>
      <c r="M286" s="163"/>
      <c r="N286" s="163"/>
      <c r="O286" s="163"/>
      <c r="P286" s="163"/>
    </row>
    <row r="287" spans="1:16 16384:16384">
      <c r="A287" s="163"/>
      <c r="B287" s="163" t="s">
        <v>150</v>
      </c>
      <c r="C287" s="164" t="s">
        <v>149</v>
      </c>
      <c r="D287" s="189" t="s">
        <v>8591</v>
      </c>
      <c r="E287" s="164"/>
      <c r="F287" s="164"/>
      <c r="G287" s="163"/>
      <c r="H287" s="163"/>
      <c r="I287" s="163"/>
      <c r="J287" s="163"/>
      <c r="K287" s="163"/>
      <c r="L287" s="164"/>
      <c r="M287" s="163"/>
      <c r="N287" s="163"/>
      <c r="O287" s="163"/>
      <c r="P287" s="163"/>
    </row>
    <row r="288" spans="1:16 16384:16384">
      <c r="A288" s="163"/>
      <c r="B288" s="163" t="s">
        <v>150</v>
      </c>
      <c r="C288" s="164" t="s">
        <v>149</v>
      </c>
      <c r="D288" s="189" t="s">
        <v>8592</v>
      </c>
      <c r="E288" s="164"/>
      <c r="F288" s="164"/>
      <c r="G288" s="163"/>
      <c r="H288" s="163"/>
      <c r="I288" s="163"/>
      <c r="J288" s="163"/>
      <c r="K288" s="163"/>
      <c r="L288" s="164"/>
      <c r="M288" s="163"/>
      <c r="N288" s="163"/>
      <c r="O288" s="163"/>
      <c r="P288" s="163"/>
    </row>
    <row r="289" spans="1:16">
      <c r="A289" s="163"/>
      <c r="B289" s="163" t="s">
        <v>150</v>
      </c>
      <c r="C289" s="164" t="s">
        <v>149</v>
      </c>
      <c r="D289" s="189" t="s">
        <v>8593</v>
      </c>
      <c r="E289" s="164"/>
      <c r="F289" s="164"/>
      <c r="G289" s="163"/>
      <c r="H289" s="163"/>
      <c r="I289" s="163"/>
      <c r="J289" s="163"/>
      <c r="K289" s="163"/>
      <c r="L289" s="164"/>
      <c r="M289" s="163"/>
      <c r="N289" s="163"/>
      <c r="O289" s="163"/>
      <c r="P289" s="163"/>
    </row>
    <row r="290" spans="1:16">
      <c r="A290" s="163"/>
      <c r="B290" s="163" t="s">
        <v>150</v>
      </c>
      <c r="C290" s="164" t="s">
        <v>149</v>
      </c>
      <c r="D290" s="189" t="s">
        <v>8594</v>
      </c>
      <c r="E290" s="164"/>
      <c r="F290" s="164"/>
      <c r="G290" s="163"/>
      <c r="H290" s="163"/>
      <c r="I290" s="163"/>
      <c r="J290" s="163"/>
      <c r="K290" s="163"/>
      <c r="L290" s="164"/>
      <c r="M290" s="163"/>
      <c r="N290" s="163"/>
      <c r="O290" s="163"/>
      <c r="P290" s="163"/>
    </row>
    <row r="291" spans="1:16">
      <c r="A291" s="163"/>
      <c r="B291" s="163" t="s">
        <v>150</v>
      </c>
      <c r="C291" s="164" t="s">
        <v>149</v>
      </c>
      <c r="D291" s="189" t="s">
        <v>8595</v>
      </c>
      <c r="E291" s="164"/>
      <c r="F291" s="164"/>
      <c r="G291" s="163"/>
      <c r="H291" s="163"/>
      <c r="I291" s="163"/>
      <c r="J291" s="163"/>
      <c r="K291" s="163"/>
      <c r="L291" s="164"/>
      <c r="M291" s="163"/>
      <c r="N291" s="163"/>
      <c r="O291" s="163"/>
      <c r="P291" s="163"/>
    </row>
    <row r="292" spans="1:16">
      <c r="A292" s="163"/>
      <c r="B292" s="163" t="s">
        <v>150</v>
      </c>
      <c r="C292" s="164" t="s">
        <v>149</v>
      </c>
      <c r="D292" s="189" t="s">
        <v>8596</v>
      </c>
      <c r="E292" s="164"/>
      <c r="F292" s="164"/>
      <c r="G292" s="163"/>
      <c r="H292" s="163"/>
      <c r="I292" s="163"/>
      <c r="J292" s="163"/>
      <c r="K292" s="163"/>
      <c r="L292" s="164"/>
      <c r="M292" s="163"/>
      <c r="N292" s="163"/>
      <c r="O292" s="163"/>
      <c r="P292" s="163"/>
    </row>
    <row r="293" spans="1:16">
      <c r="A293" s="163"/>
      <c r="B293" s="163" t="s">
        <v>150</v>
      </c>
      <c r="C293" s="164" t="s">
        <v>149</v>
      </c>
      <c r="D293" s="189" t="s">
        <v>8597</v>
      </c>
      <c r="E293" s="164"/>
      <c r="F293" s="164"/>
      <c r="G293" s="163"/>
      <c r="H293" s="163"/>
      <c r="I293" s="163"/>
      <c r="J293" s="163"/>
      <c r="K293" s="163"/>
      <c r="L293" s="164"/>
      <c r="M293" s="163"/>
      <c r="N293" s="163"/>
      <c r="O293" s="163"/>
      <c r="P293" s="163"/>
    </row>
    <row r="294" spans="1:16">
      <c r="A294" s="163"/>
      <c r="B294" s="163" t="s">
        <v>150</v>
      </c>
      <c r="C294" s="164" t="s">
        <v>149</v>
      </c>
      <c r="D294" s="189" t="s">
        <v>8598</v>
      </c>
      <c r="E294" s="164"/>
      <c r="F294" s="164"/>
      <c r="G294" s="163"/>
      <c r="H294" s="163"/>
      <c r="I294" s="163"/>
      <c r="J294" s="163"/>
      <c r="K294" s="163"/>
      <c r="L294" s="164"/>
      <c r="M294" s="163"/>
      <c r="N294" s="163"/>
      <c r="O294" s="163"/>
      <c r="P294" s="163"/>
    </row>
    <row r="295" spans="1:16">
      <c r="A295" s="163"/>
      <c r="B295" s="163" t="s">
        <v>150</v>
      </c>
      <c r="C295" s="164" t="s">
        <v>149</v>
      </c>
      <c r="D295" s="189" t="s">
        <v>8599</v>
      </c>
      <c r="E295" s="164"/>
      <c r="F295" s="164"/>
      <c r="G295" s="163"/>
      <c r="H295" s="163"/>
      <c r="I295" s="163"/>
      <c r="J295" s="163"/>
      <c r="K295" s="163"/>
      <c r="L295" s="164"/>
      <c r="M295" s="163"/>
      <c r="N295" s="163"/>
      <c r="O295" s="163"/>
      <c r="P295" s="163"/>
    </row>
    <row r="296" spans="1:16">
      <c r="A296" s="163"/>
      <c r="B296" s="163"/>
      <c r="C296" s="163"/>
      <c r="D296" s="189" t="s">
        <v>8600</v>
      </c>
      <c r="E296" s="163"/>
      <c r="F296" s="163"/>
      <c r="G296" s="163"/>
      <c r="H296" s="163"/>
      <c r="I296" s="163"/>
      <c r="J296" s="163"/>
      <c r="K296" s="163"/>
      <c r="L296" s="164"/>
      <c r="M296" s="163"/>
      <c r="N296" s="163"/>
      <c r="O296" s="163"/>
      <c r="P296" s="163"/>
    </row>
    <row r="297" spans="1:16">
      <c r="A297" s="163"/>
      <c r="B297" s="163"/>
      <c r="C297" s="163"/>
      <c r="D297" s="163"/>
      <c r="E297" s="163"/>
      <c r="F297" s="163"/>
      <c r="G297" s="163"/>
      <c r="H297" s="163"/>
      <c r="I297" s="163"/>
      <c r="J297" s="163"/>
      <c r="K297" s="163"/>
      <c r="L297" s="164"/>
      <c r="M297" s="163"/>
      <c r="N297" s="163"/>
      <c r="O297" s="163"/>
      <c r="P297" s="163"/>
    </row>
    <row r="298" spans="1:16">
      <c r="A298" s="163"/>
      <c r="B298" s="163"/>
      <c r="C298" s="163"/>
      <c r="D298" s="163"/>
      <c r="E298" s="163"/>
      <c r="F298" s="163"/>
      <c r="G298" s="163"/>
      <c r="H298" s="163"/>
      <c r="I298" s="163"/>
      <c r="J298" s="163"/>
      <c r="K298" s="163"/>
      <c r="L298" s="164"/>
      <c r="M298" s="163"/>
      <c r="N298" s="163"/>
      <c r="O298" s="163"/>
      <c r="P298" s="163"/>
    </row>
    <row r="299" spans="1:16">
      <c r="A299" s="163"/>
      <c r="B299" s="163"/>
      <c r="C299" s="163"/>
      <c r="D299" s="163"/>
      <c r="E299" s="163"/>
      <c r="F299" s="163"/>
      <c r="G299" s="163"/>
      <c r="H299" s="163"/>
      <c r="I299" s="163"/>
      <c r="J299" s="163"/>
      <c r="K299" s="163"/>
      <c r="L299" s="164"/>
      <c r="M299" s="163"/>
      <c r="N299" s="163"/>
      <c r="O299" s="163"/>
      <c r="P299" s="163"/>
    </row>
    <row r="300" spans="1:16">
      <c r="A300" s="163"/>
      <c r="B300" s="163"/>
      <c r="C300" s="163"/>
      <c r="D300" s="163"/>
      <c r="E300" s="163"/>
      <c r="F300" s="163"/>
      <c r="G300" s="163"/>
      <c r="H300" s="163"/>
      <c r="I300" s="163"/>
      <c r="J300" s="163"/>
      <c r="K300" s="163"/>
      <c r="L300" s="164"/>
      <c r="M300" s="163"/>
      <c r="N300" s="163"/>
      <c r="O300" s="163"/>
      <c r="P300" s="163"/>
    </row>
    <row r="301" spans="1:16">
      <c r="A301" s="163"/>
      <c r="B301" s="163"/>
      <c r="C301" s="163"/>
      <c r="D301" s="163"/>
      <c r="E301" s="163"/>
      <c r="F301" s="163"/>
      <c r="G301" s="163"/>
      <c r="H301" s="163"/>
      <c r="I301" s="163"/>
      <c r="J301" s="163"/>
      <c r="K301" s="163"/>
      <c r="L301" s="164"/>
      <c r="M301" s="163"/>
      <c r="N301" s="163"/>
      <c r="O301" s="163"/>
      <c r="P301" s="163"/>
    </row>
    <row r="302" spans="1:16">
      <c r="A302" s="163"/>
      <c r="B302" s="163"/>
      <c r="C302" s="163"/>
      <c r="D302" s="163"/>
      <c r="E302" s="163"/>
      <c r="F302" s="163"/>
      <c r="G302" s="163"/>
      <c r="H302" s="163"/>
      <c r="I302" s="163"/>
      <c r="J302" s="163"/>
      <c r="K302" s="163"/>
      <c r="L302" s="164"/>
      <c r="M302" s="163"/>
      <c r="N302" s="163"/>
      <c r="O302" s="163"/>
      <c r="P302" s="163"/>
    </row>
    <row r="303" spans="1:16">
      <c r="A303" s="163"/>
      <c r="B303" s="163"/>
      <c r="C303" s="163"/>
      <c r="D303" s="163"/>
      <c r="E303" s="163"/>
      <c r="F303" s="163"/>
      <c r="G303" s="163"/>
      <c r="H303" s="163"/>
      <c r="I303" s="163"/>
      <c r="J303" s="163"/>
      <c r="K303" s="163"/>
      <c r="L303" s="164"/>
      <c r="M303" s="163"/>
      <c r="N303" s="163"/>
      <c r="O303" s="163"/>
      <c r="P303" s="163"/>
    </row>
    <row r="304" spans="1:16">
      <c r="A304" s="163"/>
      <c r="B304" s="163"/>
      <c r="C304" s="163"/>
      <c r="D304" s="163"/>
      <c r="E304" s="163"/>
      <c r="F304" s="163"/>
      <c r="G304" s="163"/>
      <c r="H304" s="163"/>
      <c r="I304" s="163"/>
      <c r="J304" s="163"/>
      <c r="K304" s="163"/>
      <c r="L304" s="164"/>
      <c r="M304" s="163"/>
      <c r="N304" s="163"/>
      <c r="O304" s="163"/>
      <c r="P304" s="163"/>
    </row>
    <row r="305" spans="1:16">
      <c r="A305" s="163"/>
      <c r="B305" s="163"/>
      <c r="C305" s="163"/>
      <c r="D305" s="163"/>
      <c r="E305" s="163"/>
      <c r="F305" s="163"/>
      <c r="G305" s="163"/>
      <c r="H305" s="163"/>
      <c r="I305" s="163"/>
      <c r="J305" s="163"/>
      <c r="K305" s="163"/>
      <c r="L305" s="164"/>
      <c r="M305" s="163"/>
      <c r="N305" s="163"/>
      <c r="O305" s="163"/>
      <c r="P305" s="163"/>
    </row>
    <row r="306" spans="1:16">
      <c r="A306" s="163"/>
      <c r="B306" s="163"/>
      <c r="C306" s="163"/>
      <c r="D306" s="163"/>
      <c r="E306" s="163"/>
      <c r="F306" s="163"/>
      <c r="G306" s="163"/>
      <c r="H306" s="163"/>
      <c r="I306" s="163"/>
      <c r="J306" s="163"/>
      <c r="K306" s="163"/>
      <c r="L306" s="164"/>
      <c r="M306" s="163"/>
      <c r="N306" s="163"/>
      <c r="O306" s="163"/>
      <c r="P306" s="163"/>
    </row>
    <row r="307" spans="1:16">
      <c r="A307" s="163"/>
      <c r="B307" s="163"/>
      <c r="C307" s="163"/>
      <c r="D307" s="163"/>
      <c r="E307" s="163"/>
      <c r="F307" s="163"/>
      <c r="G307" s="163"/>
      <c r="H307" s="163"/>
      <c r="I307" s="163"/>
      <c r="J307" s="163"/>
      <c r="K307" s="163"/>
      <c r="L307" s="164"/>
      <c r="M307" s="163"/>
      <c r="N307" s="163"/>
      <c r="O307" s="163"/>
      <c r="P307" s="163"/>
    </row>
    <row r="308" spans="1:16">
      <c r="A308" s="163"/>
      <c r="B308" s="163"/>
      <c r="C308" s="163"/>
      <c r="D308" s="163"/>
      <c r="E308" s="163"/>
      <c r="F308" s="163"/>
      <c r="G308" s="163"/>
      <c r="H308" s="163"/>
      <c r="I308" s="163"/>
      <c r="J308" s="163"/>
      <c r="K308" s="163"/>
      <c r="L308" s="164"/>
      <c r="M308" s="163"/>
      <c r="N308" s="163"/>
      <c r="O308" s="163"/>
      <c r="P308" s="163"/>
    </row>
    <row r="309" spans="1:16">
      <c r="A309" s="163"/>
      <c r="B309" s="163"/>
      <c r="C309" s="163"/>
      <c r="D309" s="163"/>
      <c r="E309" s="163"/>
      <c r="F309" s="163"/>
      <c r="G309" s="163"/>
      <c r="H309" s="163"/>
      <c r="I309" s="163"/>
      <c r="J309" s="163"/>
      <c r="K309" s="163"/>
      <c r="L309" s="164"/>
      <c r="M309" s="163"/>
      <c r="N309" s="163"/>
      <c r="O309" s="163"/>
      <c r="P309" s="163"/>
    </row>
    <row r="310" spans="1:16">
      <c r="A310" s="163"/>
      <c r="B310" s="163"/>
      <c r="C310" s="163"/>
      <c r="D310" s="163"/>
      <c r="E310" s="163"/>
      <c r="F310" s="163"/>
      <c r="G310" s="163"/>
      <c r="H310" s="163"/>
      <c r="I310" s="163"/>
      <c r="J310" s="163"/>
      <c r="K310" s="163"/>
      <c r="L310" s="164"/>
      <c r="M310" s="163"/>
      <c r="N310" s="163"/>
      <c r="O310" s="163"/>
      <c r="P310" s="163"/>
    </row>
    <row r="311" spans="1:16">
      <c r="A311" s="163"/>
      <c r="B311" s="163"/>
      <c r="C311" s="163"/>
      <c r="D311" s="163"/>
      <c r="E311" s="163"/>
      <c r="F311" s="163"/>
      <c r="G311" s="163"/>
      <c r="H311" s="163"/>
      <c r="I311" s="163"/>
      <c r="J311" s="163"/>
      <c r="K311" s="163"/>
      <c r="L311" s="164"/>
      <c r="M311" s="163"/>
      <c r="N311" s="163"/>
      <c r="O311" s="163"/>
      <c r="P311" s="163"/>
    </row>
    <row r="312" spans="1:16">
      <c r="A312" s="163"/>
      <c r="B312" s="163"/>
      <c r="C312" s="163"/>
      <c r="D312" s="163"/>
      <c r="E312" s="163"/>
      <c r="F312" s="163"/>
      <c r="G312" s="163"/>
      <c r="H312" s="163"/>
      <c r="I312" s="163"/>
      <c r="J312" s="163"/>
      <c r="K312" s="163"/>
      <c r="L312" s="164"/>
      <c r="M312" s="163"/>
      <c r="N312" s="163"/>
      <c r="O312" s="163"/>
      <c r="P312" s="163"/>
    </row>
    <row r="313" spans="1:16">
      <c r="A313" s="163"/>
      <c r="B313" s="163"/>
      <c r="C313" s="163"/>
      <c r="D313" s="163"/>
      <c r="E313" s="163"/>
      <c r="F313" s="163"/>
      <c r="G313" s="163"/>
      <c r="H313" s="163"/>
      <c r="I313" s="163"/>
      <c r="J313" s="163"/>
      <c r="K313" s="163"/>
      <c r="L313" s="164"/>
      <c r="M313" s="163"/>
      <c r="N313" s="163"/>
      <c r="O313" s="163"/>
      <c r="P313" s="163"/>
    </row>
    <row r="314" spans="1:16">
      <c r="A314" s="163"/>
      <c r="B314" s="163"/>
      <c r="C314" s="163"/>
      <c r="D314" s="163"/>
      <c r="E314" s="163"/>
      <c r="F314" s="163"/>
      <c r="G314" s="163"/>
      <c r="H314" s="163"/>
      <c r="I314" s="163"/>
      <c r="J314" s="163"/>
      <c r="K314" s="163"/>
      <c r="L314" s="164"/>
      <c r="M314" s="163"/>
      <c r="N314" s="163"/>
      <c r="O314" s="163"/>
      <c r="P314" s="163"/>
    </row>
    <row r="315" spans="1:16">
      <c r="A315" s="163"/>
      <c r="B315" s="163"/>
      <c r="C315" s="163"/>
      <c r="D315" s="163"/>
      <c r="E315" s="163"/>
      <c r="F315" s="163"/>
      <c r="G315" s="163"/>
      <c r="H315" s="163"/>
      <c r="I315" s="163"/>
      <c r="J315" s="163"/>
      <c r="K315" s="163"/>
      <c r="L315" s="164"/>
      <c r="M315" s="163"/>
      <c r="N315" s="163"/>
      <c r="O315" s="163"/>
      <c r="P315" s="163"/>
    </row>
    <row r="316" spans="1:16">
      <c r="A316" s="163"/>
      <c r="B316" s="163"/>
      <c r="C316" s="163"/>
      <c r="D316" s="163"/>
      <c r="E316" s="163"/>
      <c r="F316" s="163"/>
      <c r="G316" s="163"/>
      <c r="H316" s="163"/>
      <c r="I316" s="163"/>
      <c r="J316" s="163"/>
      <c r="K316" s="163"/>
      <c r="L316" s="164"/>
      <c r="M316" s="163"/>
      <c r="N316" s="163"/>
      <c r="O316" s="163"/>
      <c r="P316" s="163"/>
    </row>
    <row r="317" spans="1:16">
      <c r="A317" s="163"/>
      <c r="B317" s="163"/>
      <c r="C317" s="163"/>
      <c r="D317" s="163"/>
      <c r="E317" s="163"/>
      <c r="F317" s="163"/>
      <c r="G317" s="163"/>
      <c r="H317" s="163"/>
      <c r="I317" s="163"/>
      <c r="J317" s="163"/>
      <c r="K317" s="163"/>
      <c r="L317" s="164"/>
      <c r="M317" s="163"/>
      <c r="N317" s="163"/>
      <c r="O317" s="163"/>
      <c r="P317" s="163"/>
    </row>
    <row r="318" spans="1:16">
      <c r="A318" s="163"/>
      <c r="B318" s="163"/>
      <c r="C318" s="163"/>
      <c r="D318" s="163"/>
      <c r="E318" s="163"/>
      <c r="F318" s="163"/>
      <c r="G318" s="163"/>
      <c r="H318" s="163"/>
      <c r="I318" s="163"/>
      <c r="J318" s="163"/>
      <c r="K318" s="163"/>
      <c r="L318" s="164"/>
      <c r="M318" s="163"/>
      <c r="N318" s="163"/>
      <c r="O318" s="163"/>
      <c r="P318" s="163"/>
    </row>
    <row r="319" spans="1:16">
      <c r="A319" s="163"/>
      <c r="B319" s="163"/>
      <c r="C319" s="163"/>
      <c r="D319" s="163"/>
      <c r="E319" s="163"/>
      <c r="F319" s="163"/>
      <c r="G319" s="163"/>
      <c r="H319" s="163"/>
      <c r="I319" s="163"/>
      <c r="J319" s="163"/>
      <c r="K319" s="163"/>
      <c r="L319" s="164"/>
      <c r="M319" s="163"/>
      <c r="N319" s="163"/>
      <c r="O319" s="163"/>
      <c r="P319" s="163"/>
    </row>
    <row r="320" spans="1:16">
      <c r="A320" s="163"/>
      <c r="B320" s="163"/>
      <c r="C320" s="163"/>
      <c r="D320" s="163"/>
      <c r="E320" s="163"/>
      <c r="F320" s="163"/>
      <c r="G320" s="163"/>
      <c r="H320" s="163"/>
      <c r="I320" s="163"/>
      <c r="J320" s="163"/>
      <c r="K320" s="163"/>
      <c r="L320" s="164"/>
      <c r="M320" s="163"/>
      <c r="N320" s="163"/>
      <c r="O320" s="163"/>
      <c r="P320" s="163"/>
    </row>
    <row r="321" spans="1:16">
      <c r="A321" s="163"/>
      <c r="B321" s="163"/>
      <c r="C321" s="163"/>
      <c r="D321" s="163"/>
      <c r="E321" s="163"/>
      <c r="F321" s="163"/>
      <c r="G321" s="163"/>
      <c r="H321" s="163"/>
      <c r="I321" s="163"/>
      <c r="J321" s="163"/>
      <c r="K321" s="163"/>
      <c r="L321" s="164"/>
      <c r="M321" s="163"/>
      <c r="N321" s="163"/>
      <c r="O321" s="163"/>
      <c r="P321" s="163"/>
    </row>
    <row r="322" spans="1:16">
      <c r="A322" s="163"/>
      <c r="B322" s="163"/>
      <c r="C322" s="163"/>
      <c r="D322" s="163"/>
      <c r="E322" s="163"/>
      <c r="F322" s="163"/>
      <c r="G322" s="163"/>
      <c r="H322" s="163"/>
      <c r="I322" s="163"/>
      <c r="J322" s="163"/>
      <c r="K322" s="163"/>
      <c r="L322" s="164"/>
      <c r="M322" s="163"/>
      <c r="N322" s="163"/>
      <c r="O322" s="163"/>
      <c r="P322" s="163"/>
    </row>
    <row r="323" spans="1:16">
      <c r="A323" s="163"/>
      <c r="B323" s="163"/>
      <c r="C323" s="163"/>
      <c r="D323" s="163"/>
      <c r="E323" s="163"/>
      <c r="F323" s="163"/>
      <c r="G323" s="163"/>
      <c r="H323" s="163"/>
      <c r="I323" s="163"/>
      <c r="J323" s="163"/>
      <c r="K323" s="163"/>
      <c r="L323" s="164"/>
      <c r="M323" s="163"/>
      <c r="N323" s="163"/>
      <c r="O323" s="163"/>
      <c r="P323" s="163"/>
    </row>
    <row r="324" spans="1:16">
      <c r="A324" s="163"/>
      <c r="B324" s="163"/>
      <c r="C324" s="163"/>
      <c r="D324" s="163"/>
      <c r="E324" s="163"/>
      <c r="F324" s="163"/>
      <c r="G324" s="163"/>
      <c r="H324" s="163"/>
      <c r="I324" s="163"/>
      <c r="J324" s="163"/>
      <c r="K324" s="163"/>
      <c r="L324" s="164"/>
      <c r="M324" s="163"/>
      <c r="N324" s="163"/>
      <c r="O324" s="163"/>
      <c r="P324" s="163"/>
    </row>
    <row r="325" spans="1:16">
      <c r="A325" s="163"/>
      <c r="B325" s="163"/>
      <c r="C325" s="163"/>
      <c r="D325" s="163"/>
      <c r="E325" s="163"/>
      <c r="F325" s="163"/>
      <c r="G325" s="163"/>
      <c r="H325" s="163"/>
      <c r="I325" s="163"/>
      <c r="J325" s="163"/>
      <c r="K325" s="163"/>
      <c r="L325" s="164"/>
      <c r="M325" s="163"/>
      <c r="N325" s="163"/>
      <c r="O325" s="163"/>
      <c r="P325" s="163"/>
    </row>
    <row r="326" spans="1:16">
      <c r="A326" s="163"/>
      <c r="B326" s="163"/>
      <c r="C326" s="163"/>
      <c r="D326" s="163"/>
      <c r="E326" s="163"/>
      <c r="F326" s="163"/>
      <c r="G326" s="163"/>
      <c r="H326" s="163"/>
      <c r="I326" s="163"/>
      <c r="J326" s="163"/>
      <c r="K326" s="163"/>
      <c r="L326" s="164"/>
      <c r="M326" s="163"/>
      <c r="N326" s="163"/>
      <c r="O326" s="163"/>
      <c r="P326" s="163"/>
    </row>
    <row r="327" spans="1:16">
      <c r="A327" s="163"/>
      <c r="B327" s="163"/>
      <c r="C327" s="163"/>
      <c r="D327" s="163"/>
      <c r="E327" s="163"/>
      <c r="F327" s="163"/>
      <c r="G327" s="163"/>
      <c r="H327" s="163"/>
      <c r="I327" s="163"/>
      <c r="J327" s="163"/>
      <c r="K327" s="163"/>
      <c r="L327" s="164"/>
      <c r="M327" s="163"/>
      <c r="N327" s="163"/>
      <c r="O327" s="163"/>
      <c r="P327" s="163"/>
    </row>
    <row r="328" spans="1:16">
      <c r="A328" s="163"/>
      <c r="B328" s="163"/>
      <c r="C328" s="163"/>
      <c r="D328" s="163"/>
      <c r="E328" s="163"/>
      <c r="F328" s="163"/>
      <c r="G328" s="163"/>
      <c r="H328" s="163"/>
      <c r="I328" s="163"/>
      <c r="J328" s="163"/>
      <c r="K328" s="163"/>
      <c r="L328" s="164"/>
      <c r="M328" s="163"/>
      <c r="N328" s="163"/>
      <c r="O328" s="163"/>
      <c r="P328" s="163"/>
    </row>
    <row r="329" spans="1:16">
      <c r="A329" s="163"/>
      <c r="B329" s="163"/>
      <c r="C329" s="163"/>
      <c r="D329" s="163"/>
      <c r="E329" s="163"/>
      <c r="F329" s="163"/>
      <c r="G329" s="163"/>
      <c r="H329" s="163"/>
      <c r="I329" s="163"/>
      <c r="J329" s="163"/>
      <c r="K329" s="163"/>
      <c r="L329" s="164"/>
      <c r="M329" s="163"/>
      <c r="N329" s="163"/>
      <c r="O329" s="163"/>
      <c r="P329" s="163"/>
    </row>
    <row r="330" spans="1:16">
      <c r="A330" s="163"/>
      <c r="B330" s="163"/>
      <c r="C330" s="163"/>
      <c r="D330" s="163"/>
      <c r="E330" s="163"/>
      <c r="F330" s="163"/>
      <c r="G330" s="163"/>
      <c r="H330" s="163"/>
      <c r="I330" s="163"/>
      <c r="J330" s="163"/>
      <c r="K330" s="163"/>
      <c r="L330" s="164"/>
      <c r="M330" s="163"/>
      <c r="N330" s="163"/>
      <c r="O330" s="163"/>
      <c r="P330" s="163"/>
    </row>
    <row r="331" spans="1:16">
      <c r="A331" s="163"/>
      <c r="B331" s="163"/>
      <c r="C331" s="163"/>
      <c r="D331" s="163"/>
      <c r="E331" s="163"/>
      <c r="F331" s="163"/>
      <c r="G331" s="163"/>
      <c r="H331" s="163"/>
      <c r="I331" s="163"/>
      <c r="J331" s="163"/>
      <c r="K331" s="163"/>
      <c r="L331" s="164"/>
      <c r="M331" s="163"/>
      <c r="N331" s="163"/>
      <c r="O331" s="163"/>
      <c r="P331" s="163"/>
    </row>
    <row r="332" spans="1:16">
      <c r="A332" s="163"/>
      <c r="B332" s="163"/>
      <c r="C332" s="163"/>
      <c r="D332" s="163"/>
      <c r="E332" s="163"/>
      <c r="F332" s="163"/>
      <c r="G332" s="163"/>
      <c r="H332" s="163"/>
      <c r="I332" s="163"/>
      <c r="J332" s="163"/>
      <c r="K332" s="163"/>
      <c r="L332" s="164"/>
      <c r="M332" s="163"/>
      <c r="N332" s="163"/>
      <c r="O332" s="163"/>
      <c r="P332" s="163"/>
    </row>
    <row r="333" spans="1:16">
      <c r="A333" s="163"/>
      <c r="B333" s="163"/>
      <c r="C333" s="163"/>
      <c r="D333" s="163"/>
      <c r="E333" s="163"/>
      <c r="F333" s="163"/>
      <c r="G333" s="163"/>
      <c r="H333" s="163"/>
      <c r="I333" s="163"/>
      <c r="J333" s="163"/>
      <c r="K333" s="163"/>
      <c r="L333" s="164"/>
      <c r="M333" s="163"/>
      <c r="N333" s="163"/>
      <c r="O333" s="163"/>
      <c r="P333" s="163"/>
    </row>
    <row r="334" spans="1:16">
      <c r="A334" s="163"/>
      <c r="B334" s="163"/>
      <c r="C334" s="163"/>
      <c r="D334" s="163"/>
      <c r="E334" s="163"/>
      <c r="F334" s="163"/>
      <c r="G334" s="163"/>
      <c r="H334" s="163"/>
      <c r="I334" s="163"/>
      <c r="J334" s="163"/>
      <c r="K334" s="163"/>
      <c r="L334" s="164"/>
      <c r="M334" s="163"/>
      <c r="N334" s="163"/>
      <c r="O334" s="163"/>
      <c r="P334" s="163"/>
    </row>
    <row r="335" spans="1:16">
      <c r="A335" s="163"/>
      <c r="B335" s="163"/>
      <c r="C335" s="163"/>
      <c r="D335" s="163"/>
      <c r="E335" s="163"/>
      <c r="F335" s="163"/>
      <c r="G335" s="163"/>
      <c r="H335" s="163"/>
      <c r="I335" s="163"/>
      <c r="J335" s="163"/>
      <c r="K335" s="163"/>
      <c r="L335" s="164"/>
      <c r="M335" s="163"/>
      <c r="N335" s="163"/>
      <c r="O335" s="163"/>
      <c r="P335" s="163"/>
    </row>
    <row r="336" spans="1:16">
      <c r="A336" s="163"/>
      <c r="B336" s="163"/>
      <c r="C336" s="163"/>
      <c r="D336" s="163"/>
      <c r="E336" s="163"/>
      <c r="F336" s="163"/>
      <c r="G336" s="163"/>
      <c r="H336" s="163"/>
      <c r="I336" s="163"/>
      <c r="J336" s="163"/>
      <c r="K336" s="163"/>
      <c r="L336" s="164"/>
      <c r="M336" s="163"/>
      <c r="N336" s="163"/>
      <c r="O336" s="163"/>
      <c r="P336" s="163"/>
    </row>
    <row r="337" spans="1:16">
      <c r="A337" s="163"/>
      <c r="B337" s="163"/>
      <c r="C337" s="163"/>
      <c r="D337" s="163"/>
      <c r="E337" s="163"/>
      <c r="F337" s="163"/>
      <c r="G337" s="163"/>
      <c r="H337" s="163"/>
      <c r="I337" s="163"/>
      <c r="J337" s="163"/>
      <c r="K337" s="163"/>
      <c r="L337" s="164"/>
      <c r="M337" s="163"/>
      <c r="N337" s="163"/>
      <c r="O337" s="163"/>
      <c r="P337" s="163"/>
    </row>
    <row r="338" spans="1:16">
      <c r="A338" s="163"/>
      <c r="B338" s="163"/>
      <c r="C338" s="163"/>
      <c r="D338" s="163"/>
      <c r="E338" s="163"/>
      <c r="F338" s="163"/>
      <c r="G338" s="163"/>
      <c r="H338" s="163"/>
      <c r="I338" s="163"/>
      <c r="J338" s="163"/>
      <c r="K338" s="163"/>
      <c r="L338" s="164"/>
      <c r="M338" s="163"/>
      <c r="N338" s="163"/>
      <c r="O338" s="163"/>
      <c r="P338" s="163"/>
    </row>
    <row r="339" spans="1:16">
      <c r="A339" s="163"/>
      <c r="B339" s="163"/>
      <c r="C339" s="163"/>
      <c r="D339" s="163"/>
      <c r="E339" s="163"/>
      <c r="F339" s="163"/>
      <c r="G339" s="163"/>
      <c r="H339" s="163"/>
      <c r="I339" s="163"/>
      <c r="J339" s="163"/>
      <c r="K339" s="163"/>
      <c r="L339" s="164"/>
      <c r="M339" s="163"/>
      <c r="N339" s="163"/>
      <c r="O339" s="163"/>
      <c r="P339" s="163"/>
    </row>
    <row r="340" spans="1:16">
      <c r="A340" s="163"/>
      <c r="B340" s="163"/>
      <c r="C340" s="163"/>
      <c r="D340" s="163"/>
      <c r="E340" s="163"/>
      <c r="F340" s="163"/>
      <c r="G340" s="163"/>
      <c r="H340" s="163"/>
      <c r="I340" s="163"/>
      <c r="J340" s="163"/>
      <c r="K340" s="163"/>
      <c r="L340" s="164"/>
      <c r="M340" s="163"/>
      <c r="N340" s="163"/>
      <c r="O340" s="163"/>
      <c r="P340" s="163"/>
    </row>
    <row r="341" spans="1:16">
      <c r="A341" s="163"/>
      <c r="B341" s="163"/>
      <c r="C341" s="163"/>
      <c r="D341" s="163"/>
      <c r="E341" s="163"/>
      <c r="F341" s="163"/>
      <c r="G341" s="163"/>
      <c r="H341" s="163"/>
      <c r="I341" s="163"/>
      <c r="J341" s="163"/>
      <c r="K341" s="163"/>
      <c r="L341" s="164"/>
      <c r="M341" s="163"/>
      <c r="N341" s="163"/>
      <c r="O341" s="163"/>
      <c r="P341" s="163"/>
    </row>
    <row r="342" spans="1:16">
      <c r="A342" s="163"/>
      <c r="B342" s="163"/>
      <c r="C342" s="163"/>
      <c r="D342" s="163"/>
      <c r="E342" s="163"/>
      <c r="F342" s="163"/>
      <c r="G342" s="163"/>
      <c r="H342" s="163"/>
      <c r="I342" s="163"/>
      <c r="J342" s="163"/>
      <c r="K342" s="163"/>
      <c r="L342" s="164"/>
      <c r="M342" s="163"/>
      <c r="N342" s="163"/>
      <c r="O342" s="163"/>
      <c r="P342" s="163"/>
    </row>
    <row r="343" spans="1:16">
      <c r="A343" s="163"/>
      <c r="B343" s="163"/>
      <c r="C343" s="163"/>
      <c r="D343" s="163"/>
      <c r="E343" s="163"/>
      <c r="F343" s="163"/>
      <c r="G343" s="163"/>
      <c r="H343" s="163"/>
      <c r="I343" s="163"/>
      <c r="J343" s="163"/>
      <c r="K343" s="163"/>
      <c r="L343" s="164"/>
      <c r="M343" s="163"/>
      <c r="N343" s="163"/>
      <c r="O343" s="163"/>
      <c r="P343" s="163"/>
    </row>
    <row r="344" spans="1:16">
      <c r="A344" s="163"/>
      <c r="B344" s="163"/>
      <c r="C344" s="163"/>
      <c r="D344" s="163"/>
      <c r="E344" s="163"/>
      <c r="F344" s="163"/>
      <c r="G344" s="163"/>
      <c r="H344" s="163"/>
      <c r="I344" s="163"/>
      <c r="J344" s="163"/>
      <c r="K344" s="163"/>
      <c r="L344" s="164"/>
      <c r="M344" s="163"/>
      <c r="N344" s="163"/>
      <c r="O344" s="163"/>
      <c r="P344" s="163"/>
    </row>
    <row r="345" spans="1:16">
      <c r="A345" s="163"/>
      <c r="B345" s="163"/>
      <c r="C345" s="163"/>
      <c r="D345" s="163"/>
      <c r="E345" s="163"/>
      <c r="F345" s="163"/>
      <c r="G345" s="163"/>
      <c r="H345" s="163"/>
      <c r="I345" s="163"/>
      <c r="J345" s="163"/>
      <c r="K345" s="163"/>
      <c r="L345" s="164"/>
      <c r="M345" s="163"/>
      <c r="N345" s="163"/>
      <c r="O345" s="163"/>
      <c r="P345" s="163"/>
    </row>
    <row r="346" spans="1:16">
      <c r="A346" s="163"/>
      <c r="B346" s="163"/>
      <c r="C346" s="163"/>
      <c r="D346" s="163"/>
      <c r="E346" s="163"/>
      <c r="F346" s="163"/>
      <c r="G346" s="163"/>
      <c r="H346" s="163"/>
      <c r="I346" s="163"/>
      <c r="J346" s="163"/>
      <c r="K346" s="163"/>
      <c r="L346" s="163"/>
      <c r="M346" s="163"/>
      <c r="N346" s="163"/>
      <c r="O346" s="163"/>
      <c r="P346" s="163"/>
    </row>
    <row r="347" spans="1:16">
      <c r="A347" s="163"/>
      <c r="B347" s="163"/>
      <c r="C347" s="163"/>
      <c r="D347" s="163"/>
      <c r="E347" s="163"/>
      <c r="F347" s="163"/>
      <c r="G347" s="163"/>
      <c r="H347" s="163"/>
      <c r="I347" s="163"/>
      <c r="J347" s="163"/>
      <c r="K347" s="163"/>
      <c r="L347" s="163"/>
      <c r="M347" s="163"/>
      <c r="N347" s="163"/>
      <c r="O347" s="163"/>
      <c r="P347" s="163"/>
    </row>
    <row r="348" spans="1:16">
      <c r="A348" s="163"/>
      <c r="B348" s="163"/>
      <c r="C348" s="163"/>
      <c r="D348" s="163"/>
      <c r="E348" s="163"/>
      <c r="F348" s="163"/>
      <c r="G348" s="163"/>
      <c r="H348" s="163"/>
      <c r="I348" s="163"/>
      <c r="J348" s="163"/>
      <c r="K348" s="163"/>
      <c r="L348" s="163"/>
      <c r="M348" s="163"/>
      <c r="N348" s="163"/>
      <c r="O348" s="163"/>
      <c r="P348" s="163"/>
    </row>
    <row r="349" spans="1:16">
      <c r="A349" s="163"/>
      <c r="B349" s="163"/>
      <c r="C349" s="163"/>
      <c r="D349" s="163"/>
      <c r="E349" s="163"/>
      <c r="F349" s="163"/>
      <c r="G349" s="163"/>
      <c r="H349" s="163"/>
      <c r="I349" s="163"/>
      <c r="J349" s="163"/>
      <c r="K349" s="163"/>
      <c r="L349" s="163"/>
      <c r="M349" s="163"/>
      <c r="N349" s="163"/>
      <c r="O349" s="163"/>
      <c r="P349" s="163"/>
    </row>
    <row r="350" spans="1:16">
      <c r="A350" s="163"/>
      <c r="B350" s="163"/>
      <c r="C350" s="163"/>
      <c r="D350" s="163"/>
      <c r="E350" s="163"/>
      <c r="F350" s="163"/>
      <c r="G350" s="163"/>
      <c r="H350" s="163"/>
      <c r="I350" s="163"/>
      <c r="J350" s="163"/>
      <c r="K350" s="163"/>
      <c r="L350" s="163"/>
      <c r="M350" s="163"/>
      <c r="N350" s="163"/>
      <c r="O350" s="163"/>
      <c r="P350" s="163"/>
    </row>
    <row r="351" spans="1:16">
      <c r="A351" s="163"/>
      <c r="B351" s="163"/>
      <c r="C351" s="163"/>
      <c r="D351" s="163"/>
      <c r="E351" s="163"/>
      <c r="F351" s="163"/>
      <c r="G351" s="163"/>
      <c r="H351" s="163"/>
      <c r="I351" s="163"/>
      <c r="J351" s="163"/>
      <c r="K351" s="163"/>
      <c r="L351" s="163"/>
      <c r="M351" s="163"/>
      <c r="N351" s="163"/>
      <c r="O351" s="163"/>
      <c r="P351" s="163"/>
    </row>
    <row r="352" spans="1:16">
      <c r="A352" s="163"/>
      <c r="B352" s="163"/>
      <c r="C352" s="163"/>
      <c r="D352" s="163"/>
      <c r="E352" s="163"/>
      <c r="F352" s="163"/>
      <c r="G352" s="163"/>
      <c r="H352" s="163"/>
      <c r="I352" s="163"/>
      <c r="J352" s="163"/>
      <c r="K352" s="163"/>
      <c r="L352" s="163"/>
      <c r="M352" s="163"/>
      <c r="N352" s="163"/>
      <c r="O352" s="163"/>
      <c r="P352" s="163"/>
    </row>
    <row r="353" spans="1:16">
      <c r="A353" s="163"/>
      <c r="B353" s="163"/>
      <c r="C353" s="163"/>
      <c r="D353" s="163"/>
      <c r="E353" s="163"/>
      <c r="F353" s="163"/>
      <c r="G353" s="163"/>
      <c r="H353" s="163"/>
      <c r="I353" s="163"/>
      <c r="J353" s="163"/>
      <c r="K353" s="163"/>
      <c r="L353" s="163"/>
      <c r="M353" s="163"/>
      <c r="N353" s="163"/>
      <c r="O353" s="163"/>
      <c r="P353" s="163"/>
    </row>
    <row r="354" spans="1:16">
      <c r="A354" s="163"/>
      <c r="B354" s="163"/>
      <c r="C354" s="163"/>
      <c r="D354" s="163"/>
      <c r="E354" s="163"/>
      <c r="F354" s="163"/>
      <c r="G354" s="163"/>
      <c r="H354" s="163"/>
      <c r="I354" s="163"/>
      <c r="J354" s="163"/>
      <c r="K354" s="163"/>
      <c r="L354" s="163"/>
      <c r="M354" s="163"/>
      <c r="N354" s="163"/>
      <c r="O354" s="163"/>
      <c r="P354" s="163"/>
    </row>
    <row r="355" spans="1:16">
      <c r="A355" s="163"/>
      <c r="B355" s="163"/>
      <c r="C355" s="163"/>
      <c r="D355" s="163"/>
      <c r="E355" s="163"/>
      <c r="F355" s="163"/>
      <c r="G355" s="163"/>
      <c r="H355" s="163"/>
      <c r="I355" s="163"/>
      <c r="J355" s="163"/>
      <c r="K355" s="163"/>
      <c r="L355" s="163"/>
      <c r="M355" s="163"/>
      <c r="N355" s="163"/>
      <c r="O355" s="163"/>
      <c r="P355" s="163"/>
    </row>
    <row r="356" spans="1:16">
      <c r="A356" s="163"/>
      <c r="B356" s="163"/>
      <c r="C356" s="163"/>
      <c r="D356" s="163"/>
      <c r="E356" s="163"/>
      <c r="F356" s="163"/>
      <c r="G356" s="163"/>
      <c r="H356" s="163"/>
      <c r="I356" s="163"/>
      <c r="J356" s="163"/>
      <c r="K356" s="163"/>
      <c r="L356" s="163"/>
      <c r="M356" s="163"/>
      <c r="N356" s="163"/>
      <c r="O356" s="163"/>
      <c r="P356" s="163"/>
    </row>
    <row r="357" spans="1:16">
      <c r="A357" s="163"/>
      <c r="B357" s="163"/>
      <c r="C357" s="163"/>
      <c r="D357" s="163"/>
      <c r="E357" s="163"/>
      <c r="F357" s="163"/>
      <c r="G357" s="163"/>
      <c r="H357" s="163"/>
      <c r="I357" s="163"/>
      <c r="J357" s="163"/>
      <c r="K357" s="163"/>
      <c r="L357" s="163"/>
      <c r="M357" s="163"/>
      <c r="N357" s="163"/>
      <c r="O357" s="163"/>
      <c r="P357" s="163"/>
    </row>
    <row r="358" spans="1:16">
      <c r="A358" s="163"/>
      <c r="B358" s="163"/>
      <c r="C358" s="163"/>
      <c r="D358" s="163"/>
      <c r="E358" s="163"/>
      <c r="F358" s="163"/>
      <c r="G358" s="163"/>
      <c r="H358" s="163"/>
      <c r="I358" s="163"/>
      <c r="J358" s="163"/>
      <c r="K358" s="163"/>
      <c r="L358" s="163"/>
      <c r="M358" s="163"/>
      <c r="N358" s="163"/>
      <c r="O358" s="163"/>
      <c r="P358" s="163"/>
    </row>
    <row r="359" spans="1:16">
      <c r="A359" s="163"/>
      <c r="B359" s="163"/>
      <c r="C359" s="163"/>
      <c r="D359" s="163"/>
      <c r="E359" s="163"/>
      <c r="F359" s="163"/>
      <c r="G359" s="163"/>
      <c r="H359" s="163"/>
      <c r="I359" s="163"/>
      <c r="J359" s="163"/>
      <c r="K359" s="163"/>
      <c r="L359" s="163"/>
      <c r="M359" s="163"/>
      <c r="N359" s="163"/>
      <c r="O359" s="163"/>
      <c r="P359" s="163"/>
    </row>
    <row r="360" spans="1:16">
      <c r="A360" s="163"/>
      <c r="B360" s="163"/>
      <c r="C360" s="163"/>
      <c r="D360" s="163"/>
      <c r="E360" s="163"/>
      <c r="F360" s="163"/>
      <c r="G360" s="163"/>
      <c r="H360" s="163"/>
      <c r="I360" s="163"/>
      <c r="J360" s="163"/>
      <c r="K360" s="163"/>
      <c r="L360" s="163"/>
      <c r="M360" s="163"/>
      <c r="N360" s="163"/>
      <c r="O360" s="163"/>
      <c r="P360" s="163"/>
    </row>
    <row r="361" spans="1:16">
      <c r="A361" s="163"/>
      <c r="B361" s="163"/>
      <c r="C361" s="163"/>
      <c r="D361" s="163"/>
      <c r="E361" s="163"/>
      <c r="F361" s="163"/>
      <c r="G361" s="163"/>
      <c r="H361" s="163"/>
      <c r="I361" s="163"/>
      <c r="J361" s="163"/>
      <c r="K361" s="163"/>
      <c r="L361" s="163"/>
      <c r="M361" s="163"/>
      <c r="N361" s="163"/>
      <c r="O361" s="163"/>
      <c r="P361" s="163"/>
    </row>
    <row r="362" spans="1:16">
      <c r="A362" s="163"/>
      <c r="B362" s="163"/>
      <c r="C362" s="163"/>
      <c r="D362" s="163"/>
      <c r="E362" s="163"/>
      <c r="F362" s="163"/>
      <c r="G362" s="163"/>
      <c r="H362" s="163"/>
      <c r="I362" s="163"/>
      <c r="J362" s="163"/>
      <c r="K362" s="163"/>
      <c r="L362" s="163"/>
      <c r="M362" s="163"/>
      <c r="N362" s="163"/>
      <c r="O362" s="163"/>
      <c r="P362" s="163"/>
    </row>
    <row r="363" spans="1:16">
      <c r="A363" s="163"/>
      <c r="B363" s="163"/>
      <c r="C363" s="163"/>
      <c r="D363" s="163"/>
      <c r="E363" s="163"/>
      <c r="F363" s="163"/>
      <c r="G363" s="163"/>
      <c r="H363" s="163"/>
      <c r="I363" s="163"/>
      <c r="J363" s="163"/>
      <c r="K363" s="163"/>
      <c r="L363" s="163"/>
      <c r="M363" s="163"/>
      <c r="N363" s="163"/>
      <c r="O363" s="163"/>
      <c r="P363" s="163"/>
    </row>
    <row r="364" spans="1:16">
      <c r="A364" s="163"/>
      <c r="B364" s="163"/>
      <c r="C364" s="163"/>
      <c r="D364" s="163"/>
      <c r="E364" s="163"/>
      <c r="F364" s="163"/>
      <c r="G364" s="163"/>
      <c r="H364" s="163"/>
      <c r="I364" s="163"/>
      <c r="J364" s="163"/>
      <c r="K364" s="163"/>
      <c r="L364" s="163"/>
      <c r="M364" s="163"/>
      <c r="N364" s="163"/>
      <c r="O364" s="163"/>
      <c r="P364" s="163"/>
    </row>
    <row r="365" spans="1:16">
      <c r="A365" s="163"/>
      <c r="B365" s="163"/>
      <c r="C365" s="163"/>
      <c r="D365" s="163"/>
      <c r="E365" s="163"/>
      <c r="F365" s="163"/>
      <c r="G365" s="163"/>
      <c r="H365" s="163"/>
      <c r="I365" s="163"/>
      <c r="J365" s="163"/>
      <c r="K365" s="163"/>
      <c r="L365" s="163"/>
      <c r="M365" s="163"/>
      <c r="N365" s="163"/>
      <c r="O365" s="163"/>
      <c r="P365" s="163"/>
    </row>
    <row r="366" spans="1:16">
      <c r="A366" s="163"/>
      <c r="B366" s="163"/>
      <c r="C366" s="163"/>
      <c r="D366" s="163"/>
      <c r="E366" s="163"/>
      <c r="F366" s="163"/>
      <c r="G366" s="163"/>
      <c r="H366" s="163"/>
      <c r="I366" s="163"/>
      <c r="J366" s="163"/>
      <c r="K366" s="163"/>
      <c r="L366" s="163"/>
      <c r="M366" s="163"/>
      <c r="N366" s="163"/>
      <c r="O366" s="163"/>
      <c r="P366" s="163"/>
    </row>
    <row r="367" spans="1:16">
      <c r="A367" s="163"/>
      <c r="B367" s="163"/>
      <c r="C367" s="163"/>
      <c r="D367" s="163"/>
      <c r="E367" s="163"/>
      <c r="F367" s="163"/>
      <c r="G367" s="163"/>
      <c r="H367" s="163"/>
      <c r="I367" s="163"/>
      <c r="J367" s="163"/>
      <c r="K367" s="163"/>
      <c r="L367" s="163"/>
      <c r="M367" s="163"/>
      <c r="N367" s="163"/>
      <c r="O367" s="163"/>
      <c r="P367" s="163"/>
    </row>
    <row r="368" spans="1:16">
      <c r="A368" s="163"/>
      <c r="B368" s="163"/>
      <c r="C368" s="163"/>
      <c r="D368" s="163"/>
      <c r="E368" s="163"/>
      <c r="F368" s="163"/>
      <c r="G368" s="163"/>
      <c r="H368" s="163"/>
      <c r="I368" s="163"/>
      <c r="J368" s="163"/>
      <c r="K368" s="163"/>
      <c r="L368" s="163"/>
      <c r="M368" s="163"/>
      <c r="N368" s="163"/>
      <c r="O368" s="163"/>
      <c r="P368" s="163"/>
    </row>
    <row r="369" spans="1:16">
      <c r="A369" s="163"/>
      <c r="B369" s="163"/>
      <c r="C369" s="163"/>
      <c r="D369" s="163"/>
      <c r="E369" s="163"/>
      <c r="F369" s="163"/>
      <c r="G369" s="163"/>
      <c r="H369" s="163"/>
      <c r="I369" s="163"/>
      <c r="J369" s="163"/>
      <c r="K369" s="163"/>
      <c r="L369" s="163"/>
      <c r="M369" s="163"/>
      <c r="N369" s="163"/>
      <c r="O369" s="163"/>
      <c r="P369" s="163"/>
    </row>
    <row r="370" spans="1:16">
      <c r="A370" s="163"/>
      <c r="B370" s="163"/>
      <c r="C370" s="163"/>
      <c r="D370" s="163"/>
      <c r="E370" s="163"/>
      <c r="F370" s="163"/>
      <c r="G370" s="163"/>
      <c r="H370" s="163"/>
      <c r="I370" s="163"/>
      <c r="J370" s="163"/>
      <c r="K370" s="163"/>
      <c r="L370" s="163"/>
      <c r="M370" s="163"/>
      <c r="N370" s="163"/>
      <c r="O370" s="163"/>
      <c r="P370" s="163"/>
    </row>
    <row r="371" spans="1:16">
      <c r="A371" s="163"/>
      <c r="B371" s="163"/>
      <c r="C371" s="163"/>
      <c r="D371" s="163"/>
      <c r="E371" s="163"/>
      <c r="F371" s="163"/>
      <c r="G371" s="163"/>
      <c r="H371" s="163"/>
      <c r="I371" s="163"/>
      <c r="J371" s="163"/>
      <c r="K371" s="163"/>
      <c r="L371" s="163"/>
      <c r="M371" s="163"/>
      <c r="N371" s="163"/>
      <c r="O371" s="163"/>
      <c r="P371" s="163"/>
    </row>
    <row r="372" spans="1:16">
      <c r="A372" s="163"/>
      <c r="B372" s="163"/>
      <c r="C372" s="163"/>
      <c r="D372" s="163"/>
      <c r="E372" s="163"/>
      <c r="F372" s="163"/>
      <c r="G372" s="163"/>
      <c r="H372" s="163"/>
      <c r="I372" s="163"/>
      <c r="J372" s="163"/>
      <c r="K372" s="163"/>
      <c r="L372" s="163"/>
      <c r="M372" s="163"/>
      <c r="N372" s="163"/>
      <c r="O372" s="163"/>
      <c r="P372" s="163"/>
    </row>
    <row r="373" spans="1:16">
      <c r="A373" s="163"/>
      <c r="B373" s="163"/>
      <c r="C373" s="163"/>
      <c r="D373" s="163"/>
      <c r="E373" s="163"/>
      <c r="F373" s="163"/>
      <c r="G373" s="163"/>
      <c r="H373" s="163"/>
      <c r="I373" s="163"/>
      <c r="J373" s="163"/>
      <c r="K373" s="163"/>
      <c r="L373" s="163"/>
      <c r="M373" s="163"/>
      <c r="N373" s="163"/>
      <c r="O373" s="163"/>
      <c r="P373" s="163"/>
    </row>
    <row r="374" spans="1:16">
      <c r="A374" s="163"/>
      <c r="B374" s="163"/>
      <c r="C374" s="163"/>
      <c r="D374" s="163"/>
      <c r="E374" s="163"/>
      <c r="F374" s="163"/>
      <c r="G374" s="163"/>
      <c r="H374" s="163"/>
      <c r="I374" s="163"/>
      <c r="J374" s="163"/>
      <c r="K374" s="163"/>
      <c r="L374" s="163"/>
      <c r="M374" s="163"/>
      <c r="N374" s="163"/>
      <c r="O374" s="163"/>
      <c r="P374" s="163"/>
    </row>
    <row r="375" spans="1:16">
      <c r="A375" s="163"/>
      <c r="B375" s="163"/>
      <c r="C375" s="163"/>
      <c r="D375" s="163"/>
      <c r="E375" s="163"/>
      <c r="F375" s="163"/>
      <c r="G375" s="163"/>
      <c r="H375" s="163"/>
      <c r="I375" s="163"/>
      <c r="J375" s="163"/>
      <c r="K375" s="163"/>
      <c r="L375" s="163"/>
      <c r="M375" s="163"/>
      <c r="N375" s="163"/>
      <c r="O375" s="163"/>
      <c r="P375" s="163"/>
    </row>
    <row r="376" spans="1:16">
      <c r="A376" s="163"/>
      <c r="B376" s="163"/>
      <c r="C376" s="163"/>
      <c r="D376" s="163"/>
      <c r="E376" s="163"/>
      <c r="F376" s="163"/>
      <c r="G376" s="163"/>
      <c r="H376" s="163"/>
      <c r="I376" s="163"/>
      <c r="J376" s="163"/>
      <c r="K376" s="163"/>
      <c r="L376" s="163"/>
      <c r="M376" s="163"/>
      <c r="N376" s="163"/>
      <c r="O376" s="163"/>
      <c r="P376" s="163"/>
    </row>
    <row r="377" spans="1:16">
      <c r="A377" s="163"/>
      <c r="B377" s="163"/>
      <c r="C377" s="163"/>
      <c r="D377" s="163"/>
      <c r="E377" s="163"/>
      <c r="F377" s="163"/>
      <c r="G377" s="163"/>
      <c r="H377" s="163"/>
      <c r="I377" s="163"/>
      <c r="J377" s="163"/>
      <c r="K377" s="163"/>
      <c r="L377" s="163"/>
      <c r="M377" s="163"/>
      <c r="N377" s="163"/>
      <c r="O377" s="163"/>
      <c r="P377" s="163"/>
    </row>
    <row r="378" spans="1:16">
      <c r="A378" s="163"/>
      <c r="B378" s="163"/>
      <c r="C378" s="163"/>
      <c r="D378" s="163"/>
      <c r="E378" s="163"/>
      <c r="F378" s="163"/>
      <c r="G378" s="163"/>
      <c r="H378" s="163"/>
      <c r="I378" s="163"/>
      <c r="J378" s="163"/>
      <c r="K378" s="163"/>
      <c r="L378" s="163"/>
      <c r="M378" s="163"/>
      <c r="N378" s="163"/>
      <c r="O378" s="163"/>
      <c r="P378" s="163"/>
    </row>
    <row r="379" spans="1:16">
      <c r="A379" s="163"/>
      <c r="B379" s="163"/>
      <c r="C379" s="163"/>
      <c r="D379" s="163"/>
      <c r="E379" s="163"/>
      <c r="F379" s="163"/>
      <c r="G379" s="163"/>
      <c r="H379" s="163"/>
      <c r="I379" s="163"/>
      <c r="J379" s="163"/>
      <c r="K379" s="163"/>
      <c r="L379" s="163"/>
      <c r="M379" s="163"/>
      <c r="N379" s="163"/>
      <c r="O379" s="163"/>
      <c r="P379" s="163"/>
    </row>
    <row r="380" spans="1:16">
      <c r="A380" s="163"/>
      <c r="B380" s="163"/>
      <c r="C380" s="163"/>
      <c r="D380" s="163"/>
      <c r="E380" s="163"/>
      <c r="F380" s="163"/>
      <c r="G380" s="163"/>
      <c r="H380" s="163"/>
      <c r="I380" s="163"/>
      <c r="J380" s="163"/>
      <c r="K380" s="163"/>
      <c r="L380" s="163"/>
      <c r="M380" s="163"/>
      <c r="N380" s="163"/>
      <c r="O380" s="163"/>
      <c r="P380" s="163"/>
    </row>
    <row r="381" spans="1:16">
      <c r="A381" s="163"/>
      <c r="B381" s="163"/>
      <c r="C381" s="163"/>
      <c r="D381" s="163"/>
      <c r="E381" s="163"/>
      <c r="F381" s="163"/>
      <c r="G381" s="163"/>
      <c r="H381" s="163"/>
      <c r="I381" s="163"/>
      <c r="J381" s="163"/>
      <c r="K381" s="163"/>
      <c r="L381" s="163"/>
      <c r="M381" s="163"/>
      <c r="N381" s="163"/>
      <c r="O381" s="163"/>
      <c r="P381" s="163"/>
    </row>
    <row r="382" spans="1:16">
      <c r="A382" s="163"/>
      <c r="B382" s="163"/>
      <c r="C382" s="163"/>
      <c r="D382" s="163"/>
      <c r="E382" s="163"/>
      <c r="F382" s="163"/>
      <c r="G382" s="163"/>
      <c r="H382" s="163"/>
      <c r="I382" s="163"/>
      <c r="J382" s="163"/>
      <c r="K382" s="163"/>
      <c r="L382" s="163"/>
      <c r="M382" s="163"/>
      <c r="N382" s="163"/>
      <c r="O382" s="163"/>
      <c r="P382" s="163"/>
    </row>
    <row r="383" spans="1:16">
      <c r="A383" s="163"/>
      <c r="B383" s="163"/>
      <c r="C383" s="163"/>
      <c r="D383" s="163"/>
      <c r="E383" s="163"/>
      <c r="F383" s="163"/>
      <c r="G383" s="163"/>
      <c r="H383" s="163"/>
      <c r="I383" s="163"/>
      <c r="J383" s="163"/>
      <c r="K383" s="163"/>
      <c r="L383" s="163"/>
      <c r="M383" s="163"/>
      <c r="N383" s="163"/>
      <c r="O383" s="163"/>
      <c r="P383" s="163"/>
    </row>
    <row r="384" spans="1:16">
      <c r="A384" s="163"/>
      <c r="B384" s="163"/>
      <c r="C384" s="163"/>
      <c r="D384" s="163"/>
      <c r="E384" s="163"/>
      <c r="F384" s="163"/>
      <c r="G384" s="163"/>
      <c r="H384" s="163"/>
      <c r="I384" s="163"/>
      <c r="J384" s="163"/>
      <c r="K384" s="163"/>
      <c r="L384" s="163"/>
      <c r="M384" s="163"/>
      <c r="N384" s="163"/>
      <c r="O384" s="163"/>
      <c r="P384" s="163"/>
    </row>
    <row r="385" spans="1:16">
      <c r="A385" s="163"/>
      <c r="B385" s="163"/>
      <c r="C385" s="163"/>
      <c r="D385" s="163"/>
      <c r="E385" s="163"/>
      <c r="F385" s="163"/>
      <c r="G385" s="163"/>
      <c r="H385" s="163"/>
      <c r="I385" s="163"/>
      <c r="J385" s="163"/>
      <c r="K385" s="163"/>
      <c r="L385" s="163"/>
      <c r="M385" s="163"/>
      <c r="N385" s="163"/>
      <c r="O385" s="163"/>
      <c r="P385" s="163"/>
    </row>
    <row r="386" spans="1:16">
      <c r="A386" s="163"/>
      <c r="B386" s="163"/>
      <c r="C386" s="163"/>
      <c r="D386" s="163"/>
      <c r="E386" s="163"/>
      <c r="F386" s="163"/>
      <c r="G386" s="163"/>
      <c r="H386" s="163"/>
      <c r="I386" s="163"/>
      <c r="J386" s="163"/>
      <c r="K386" s="163"/>
      <c r="L386" s="163"/>
      <c r="M386" s="163"/>
      <c r="N386" s="163"/>
      <c r="O386" s="163"/>
      <c r="P386" s="163"/>
    </row>
    <row r="387" spans="1:16">
      <c r="A387" s="163"/>
      <c r="B387" s="163"/>
      <c r="C387" s="163"/>
      <c r="D387" s="163"/>
      <c r="E387" s="163"/>
      <c r="F387" s="163"/>
      <c r="G387" s="163"/>
      <c r="H387" s="163"/>
      <c r="I387" s="163"/>
      <c r="J387" s="163"/>
      <c r="K387" s="163"/>
      <c r="L387" s="163"/>
      <c r="M387" s="163"/>
      <c r="N387" s="163"/>
      <c r="O387" s="163"/>
      <c r="P387" s="163"/>
    </row>
    <row r="388" spans="1:16">
      <c r="A388" s="163"/>
      <c r="B388" s="163"/>
      <c r="C388" s="163"/>
      <c r="D388" s="163"/>
      <c r="E388" s="163"/>
      <c r="F388" s="163"/>
      <c r="G388" s="163"/>
      <c r="H388" s="163"/>
      <c r="I388" s="163"/>
      <c r="J388" s="163"/>
      <c r="K388" s="163"/>
      <c r="L388" s="163"/>
      <c r="M388" s="163"/>
      <c r="N388" s="163"/>
      <c r="O388" s="163"/>
      <c r="P388" s="163"/>
    </row>
    <row r="389" spans="1:16">
      <c r="A389" s="163"/>
      <c r="B389" s="163"/>
      <c r="C389" s="163"/>
      <c r="D389" s="163"/>
      <c r="E389" s="163"/>
      <c r="F389" s="163"/>
      <c r="G389" s="163"/>
      <c r="H389" s="163"/>
      <c r="I389" s="163"/>
      <c r="J389" s="163"/>
      <c r="K389" s="163"/>
      <c r="L389" s="163"/>
      <c r="M389" s="163"/>
      <c r="N389" s="163"/>
      <c r="O389" s="163"/>
      <c r="P389" s="163"/>
    </row>
    <row r="390" spans="1:16">
      <c r="A390" s="163"/>
      <c r="B390" s="163"/>
      <c r="C390" s="163"/>
      <c r="D390" s="163"/>
      <c r="E390" s="163"/>
      <c r="F390" s="163"/>
      <c r="G390" s="163"/>
      <c r="H390" s="163"/>
      <c r="I390" s="163"/>
      <c r="J390" s="163"/>
      <c r="K390" s="163"/>
      <c r="L390" s="163"/>
      <c r="M390" s="163"/>
      <c r="N390" s="163"/>
      <c r="O390" s="163"/>
      <c r="P390" s="163"/>
    </row>
    <row r="391" spans="1:16">
      <c r="A391" s="163"/>
      <c r="B391" s="163"/>
      <c r="C391" s="163"/>
      <c r="D391" s="163"/>
      <c r="E391" s="163"/>
      <c r="F391" s="163"/>
      <c r="G391" s="163"/>
      <c r="H391" s="163"/>
      <c r="I391" s="163"/>
      <c r="J391" s="163"/>
      <c r="K391" s="163"/>
      <c r="L391" s="163"/>
      <c r="M391" s="163"/>
      <c r="N391" s="163"/>
      <c r="O391" s="163"/>
      <c r="P391" s="163"/>
    </row>
    <row r="392" spans="1:16">
      <c r="A392" s="163"/>
      <c r="B392" s="163"/>
      <c r="C392" s="163"/>
      <c r="D392" s="163"/>
      <c r="E392" s="163"/>
      <c r="F392" s="163"/>
      <c r="G392" s="163"/>
      <c r="H392" s="163"/>
      <c r="I392" s="163"/>
      <c r="J392" s="163"/>
      <c r="K392" s="163"/>
      <c r="L392" s="163"/>
      <c r="M392" s="163"/>
      <c r="N392" s="163"/>
      <c r="O392" s="163"/>
      <c r="P392" s="163"/>
    </row>
    <row r="393" spans="1:16">
      <c r="A393" s="163"/>
      <c r="B393" s="163"/>
      <c r="C393" s="163"/>
      <c r="D393" s="163"/>
      <c r="E393" s="163"/>
      <c r="F393" s="163"/>
      <c r="G393" s="163"/>
      <c r="H393" s="163"/>
      <c r="I393" s="163"/>
      <c r="J393" s="163"/>
      <c r="K393" s="163"/>
      <c r="L393" s="163"/>
      <c r="M393" s="163"/>
      <c r="N393" s="163"/>
      <c r="O393" s="163"/>
      <c r="P393" s="163"/>
    </row>
    <row r="394" spans="1:16">
      <c r="A394" s="163"/>
      <c r="B394" s="163"/>
      <c r="C394" s="163"/>
      <c r="D394" s="163"/>
      <c r="E394" s="163"/>
      <c r="F394" s="163"/>
      <c r="G394" s="163"/>
      <c r="H394" s="163"/>
      <c r="I394" s="163"/>
      <c r="J394" s="163"/>
      <c r="K394" s="163"/>
      <c r="L394" s="163"/>
      <c r="M394" s="163"/>
      <c r="N394" s="163"/>
      <c r="O394" s="163"/>
      <c r="P394" s="163"/>
    </row>
    <row r="395" spans="1:16">
      <c r="A395" s="163"/>
      <c r="B395" s="163"/>
      <c r="C395" s="163"/>
      <c r="D395" s="163"/>
      <c r="E395" s="163"/>
      <c r="F395" s="163"/>
      <c r="G395" s="163"/>
      <c r="H395" s="163"/>
      <c r="I395" s="163"/>
      <c r="J395" s="163"/>
      <c r="K395" s="163"/>
      <c r="L395" s="163"/>
      <c r="M395" s="163"/>
      <c r="N395" s="163"/>
      <c r="O395" s="163"/>
      <c r="P395" s="163"/>
    </row>
    <row r="396" spans="1:16">
      <c r="A396" s="163"/>
      <c r="B396" s="163"/>
      <c r="C396" s="163"/>
      <c r="D396" s="163"/>
      <c r="E396" s="163"/>
      <c r="F396" s="163"/>
      <c r="G396" s="163"/>
      <c r="H396" s="163"/>
      <c r="I396" s="163"/>
      <c r="J396" s="163"/>
      <c r="K396" s="163"/>
      <c r="L396" s="163"/>
      <c r="M396" s="163"/>
      <c r="N396" s="163"/>
      <c r="O396" s="163"/>
      <c r="P396" s="163"/>
    </row>
    <row r="397" spans="1:16">
      <c r="A397" s="163"/>
      <c r="B397" s="163"/>
      <c r="C397" s="163"/>
      <c r="D397" s="163"/>
      <c r="E397" s="163"/>
      <c r="F397" s="163"/>
      <c r="G397" s="163"/>
      <c r="H397" s="163"/>
      <c r="I397" s="163"/>
      <c r="J397" s="163"/>
      <c r="K397" s="163"/>
      <c r="L397" s="163"/>
      <c r="M397" s="163"/>
      <c r="N397" s="163"/>
      <c r="O397" s="163"/>
      <c r="P397" s="163"/>
    </row>
    <row r="398" spans="1:16">
      <c r="A398" s="163"/>
      <c r="B398" s="163"/>
      <c r="C398" s="163"/>
      <c r="D398" s="163"/>
      <c r="E398" s="163"/>
      <c r="F398" s="163"/>
      <c r="G398" s="163"/>
      <c r="H398" s="163"/>
      <c r="I398" s="163"/>
      <c r="J398" s="163"/>
      <c r="K398" s="163"/>
      <c r="L398" s="163"/>
      <c r="M398" s="163"/>
      <c r="N398" s="163"/>
      <c r="O398" s="163"/>
      <c r="P398" s="163"/>
    </row>
    <row r="399" spans="1:16">
      <c r="A399" s="163"/>
      <c r="B399" s="163"/>
      <c r="C399" s="163"/>
      <c r="D399" s="163"/>
      <c r="E399" s="163"/>
      <c r="F399" s="163"/>
      <c r="G399" s="163"/>
      <c r="H399" s="163"/>
      <c r="I399" s="163"/>
      <c r="J399" s="163"/>
      <c r="K399" s="163"/>
      <c r="L399" s="163"/>
      <c r="M399" s="163"/>
      <c r="N399" s="163"/>
      <c r="O399" s="163"/>
      <c r="P399" s="163"/>
    </row>
    <row r="400" spans="1:16">
      <c r="A400" s="163"/>
      <c r="B400" s="163"/>
      <c r="C400" s="163"/>
      <c r="D400" s="163"/>
      <c r="E400" s="163"/>
      <c r="F400" s="163"/>
      <c r="G400" s="163"/>
      <c r="H400" s="163"/>
      <c r="I400" s="163"/>
      <c r="J400" s="163"/>
      <c r="K400" s="163"/>
      <c r="L400" s="163"/>
      <c r="M400" s="163"/>
      <c r="N400" s="163"/>
      <c r="O400" s="163"/>
      <c r="P400" s="163"/>
    </row>
    <row r="401" spans="1:16">
      <c r="A401" s="163"/>
      <c r="B401" s="163"/>
      <c r="C401" s="163"/>
      <c r="D401" s="163"/>
      <c r="E401" s="163"/>
      <c r="F401" s="163"/>
      <c r="G401" s="163"/>
      <c r="H401" s="163"/>
      <c r="I401" s="163"/>
      <c r="J401" s="163"/>
      <c r="K401" s="163"/>
      <c r="L401" s="163"/>
      <c r="M401" s="163"/>
      <c r="N401" s="163"/>
      <c r="O401" s="163"/>
      <c r="P401" s="163"/>
    </row>
    <row r="402" spans="1:16">
      <c r="A402" s="163"/>
      <c r="B402" s="163"/>
      <c r="C402" s="163"/>
      <c r="D402" s="163"/>
      <c r="E402" s="163"/>
      <c r="F402" s="163"/>
      <c r="G402" s="163"/>
      <c r="H402" s="163"/>
      <c r="I402" s="163"/>
      <c r="J402" s="163"/>
      <c r="K402" s="163"/>
      <c r="L402" s="163"/>
      <c r="M402" s="163"/>
      <c r="N402" s="163"/>
      <c r="O402" s="163"/>
      <c r="P402" s="163"/>
    </row>
    <row r="403" spans="1:16">
      <c r="A403" s="163"/>
      <c r="B403" s="163"/>
      <c r="C403" s="163"/>
      <c r="D403" s="163"/>
      <c r="E403" s="163"/>
      <c r="F403" s="163"/>
      <c r="G403" s="163"/>
      <c r="H403" s="163"/>
      <c r="I403" s="163"/>
      <c r="J403" s="163"/>
      <c r="K403" s="163"/>
      <c r="L403" s="163"/>
      <c r="M403" s="163"/>
      <c r="N403" s="163"/>
      <c r="O403" s="163"/>
      <c r="P403" s="163"/>
    </row>
    <row r="404" spans="1:16">
      <c r="A404" s="163"/>
      <c r="B404" s="163"/>
      <c r="C404" s="163"/>
      <c r="D404" s="163"/>
      <c r="E404" s="163"/>
      <c r="F404" s="163"/>
      <c r="G404" s="163"/>
      <c r="H404" s="163"/>
      <c r="I404" s="163"/>
      <c r="J404" s="163"/>
      <c r="K404" s="163"/>
      <c r="L404" s="163"/>
      <c r="M404" s="163"/>
      <c r="N404" s="163"/>
      <c r="O404" s="163"/>
      <c r="P404" s="163"/>
    </row>
    <row r="405" spans="1:16">
      <c r="A405" s="163"/>
      <c r="B405" s="163"/>
      <c r="C405" s="163"/>
      <c r="D405" s="163"/>
      <c r="E405" s="163"/>
      <c r="F405" s="163"/>
      <c r="G405" s="163"/>
      <c r="H405" s="163"/>
      <c r="I405" s="163"/>
      <c r="J405" s="163"/>
      <c r="K405" s="163"/>
      <c r="L405" s="163"/>
      <c r="M405" s="163"/>
      <c r="N405" s="163"/>
      <c r="O405" s="163"/>
      <c r="P405" s="163"/>
    </row>
    <row r="406" spans="1:16">
      <c r="A406" s="163"/>
      <c r="B406" s="163"/>
      <c r="C406" s="163"/>
      <c r="D406" s="163"/>
      <c r="E406" s="163"/>
      <c r="F406" s="163"/>
      <c r="G406" s="163"/>
      <c r="H406" s="163"/>
      <c r="I406" s="163"/>
      <c r="J406" s="163"/>
      <c r="K406" s="163"/>
      <c r="L406" s="163"/>
      <c r="M406" s="163"/>
      <c r="N406" s="163"/>
      <c r="O406" s="163"/>
      <c r="P406" s="163"/>
    </row>
    <row r="407" spans="1:16">
      <c r="A407" s="163"/>
      <c r="B407" s="163"/>
      <c r="C407" s="163"/>
      <c r="D407" s="163"/>
      <c r="E407" s="163"/>
      <c r="F407" s="163"/>
      <c r="G407" s="163"/>
      <c r="H407" s="163"/>
      <c r="I407" s="163"/>
      <c r="J407" s="163"/>
      <c r="K407" s="163"/>
      <c r="L407" s="163"/>
      <c r="M407" s="163"/>
      <c r="N407" s="163"/>
      <c r="O407" s="163"/>
      <c r="P407" s="163"/>
    </row>
    <row r="408" spans="1:16">
      <c r="A408" s="163"/>
      <c r="B408" s="163"/>
      <c r="C408" s="163"/>
      <c r="D408" s="163"/>
      <c r="E408" s="163"/>
      <c r="F408" s="163"/>
      <c r="G408" s="163"/>
      <c r="H408" s="163"/>
      <c r="I408" s="163"/>
      <c r="J408" s="163"/>
      <c r="K408" s="163"/>
      <c r="L408" s="163"/>
      <c r="M408" s="163"/>
      <c r="N408" s="163"/>
      <c r="O408" s="163"/>
      <c r="P408" s="163"/>
    </row>
    <row r="409" spans="1:16">
      <c r="A409" s="163"/>
      <c r="B409" s="163"/>
      <c r="C409" s="163"/>
      <c r="D409" s="163"/>
      <c r="E409" s="163"/>
      <c r="F409" s="163"/>
      <c r="G409" s="163"/>
      <c r="H409" s="163"/>
      <c r="I409" s="163"/>
      <c r="J409" s="163"/>
      <c r="K409" s="163"/>
      <c r="L409" s="163"/>
      <c r="M409" s="163"/>
      <c r="N409" s="163"/>
      <c r="O409" s="163"/>
      <c r="P409" s="163"/>
    </row>
    <row r="410" spans="1:16">
      <c r="A410" s="163"/>
      <c r="B410" s="163"/>
      <c r="C410" s="163"/>
      <c r="D410" s="163"/>
      <c r="E410" s="163"/>
      <c r="F410" s="163"/>
      <c r="G410" s="163"/>
      <c r="H410" s="163"/>
      <c r="I410" s="163"/>
      <c r="J410" s="163"/>
      <c r="K410" s="163"/>
      <c r="L410" s="163"/>
      <c r="M410" s="163"/>
      <c r="N410" s="163"/>
      <c r="O410" s="163"/>
      <c r="P410" s="163"/>
    </row>
    <row r="411" spans="1:16">
      <c r="A411" s="163"/>
      <c r="B411" s="163"/>
      <c r="C411" s="163"/>
      <c r="D411" s="163"/>
      <c r="E411" s="163"/>
      <c r="F411" s="163"/>
      <c r="G411" s="163"/>
      <c r="H411" s="163"/>
      <c r="I411" s="163"/>
      <c r="J411" s="163"/>
      <c r="K411" s="163"/>
      <c r="L411" s="163"/>
      <c r="M411" s="163"/>
      <c r="N411" s="163"/>
      <c r="O411" s="163"/>
      <c r="P411" s="163"/>
    </row>
    <row r="412" spans="1:16">
      <c r="A412" s="163"/>
      <c r="B412" s="163"/>
      <c r="C412" s="163"/>
      <c r="D412" s="163"/>
      <c r="E412" s="163"/>
      <c r="F412" s="163"/>
      <c r="G412" s="163"/>
      <c r="H412" s="163"/>
      <c r="I412" s="163"/>
      <c r="J412" s="163"/>
      <c r="K412" s="163"/>
      <c r="L412" s="163"/>
      <c r="M412" s="163"/>
      <c r="N412" s="163"/>
      <c r="O412" s="163"/>
      <c r="P412" s="163"/>
    </row>
    <row r="413" spans="1:16">
      <c r="A413" s="163"/>
      <c r="B413" s="163"/>
      <c r="C413" s="163"/>
      <c r="D413" s="163"/>
      <c r="E413" s="163"/>
      <c r="F413" s="163"/>
      <c r="G413" s="163"/>
      <c r="H413" s="163"/>
      <c r="I413" s="163"/>
      <c r="J413" s="163"/>
      <c r="K413" s="163"/>
      <c r="L413" s="163"/>
      <c r="M413" s="163"/>
      <c r="N413" s="163"/>
      <c r="O413" s="163"/>
      <c r="P413" s="163"/>
    </row>
    <row r="414" spans="1:16">
      <c r="A414" s="163"/>
      <c r="B414" s="163"/>
      <c r="C414" s="163"/>
      <c r="D414" s="163"/>
      <c r="E414" s="163"/>
      <c r="F414" s="163"/>
      <c r="G414" s="163"/>
      <c r="H414" s="163"/>
      <c r="I414" s="163"/>
      <c r="J414" s="163"/>
      <c r="K414" s="163"/>
      <c r="L414" s="163"/>
      <c r="M414" s="163"/>
      <c r="N414" s="163"/>
      <c r="O414" s="163"/>
      <c r="P414" s="163"/>
    </row>
    <row r="415" spans="1:16">
      <c r="A415" s="163"/>
      <c r="B415" s="163"/>
      <c r="C415" s="163"/>
      <c r="D415" s="163"/>
      <c r="E415" s="163"/>
      <c r="F415" s="163"/>
      <c r="G415" s="163"/>
      <c r="H415" s="163"/>
      <c r="I415" s="163"/>
      <c r="J415" s="163"/>
      <c r="K415" s="163"/>
      <c r="L415" s="163"/>
      <c r="M415" s="163"/>
      <c r="N415" s="163"/>
      <c r="O415" s="163"/>
      <c r="P415" s="163"/>
    </row>
    <row r="416" spans="1:16">
      <c r="A416" s="163"/>
      <c r="B416" s="163"/>
      <c r="C416" s="163"/>
      <c r="D416" s="163"/>
      <c r="E416" s="163"/>
      <c r="F416" s="163"/>
      <c r="G416" s="163"/>
      <c r="H416" s="163"/>
      <c r="I416" s="163"/>
      <c r="J416" s="163"/>
      <c r="K416" s="163"/>
      <c r="L416" s="163"/>
      <c r="M416" s="163"/>
      <c r="N416" s="163"/>
      <c r="O416" s="163"/>
      <c r="P416" s="163"/>
    </row>
    <row r="417" spans="1:16">
      <c r="A417" s="163"/>
      <c r="B417" s="163"/>
      <c r="C417" s="163"/>
      <c r="D417" s="163"/>
      <c r="E417" s="163"/>
      <c r="F417" s="163"/>
      <c r="G417" s="163"/>
      <c r="H417" s="163"/>
      <c r="I417" s="163"/>
      <c r="J417" s="163"/>
      <c r="K417" s="163"/>
      <c r="L417" s="163"/>
      <c r="M417" s="163"/>
      <c r="N417" s="163"/>
      <c r="O417" s="163"/>
      <c r="P417" s="163"/>
    </row>
    <row r="418" spans="1:16">
      <c r="A418" s="163"/>
      <c r="B418" s="163"/>
      <c r="C418" s="163"/>
      <c r="D418" s="163"/>
      <c r="E418" s="163"/>
      <c r="F418" s="163"/>
      <c r="G418" s="163"/>
      <c r="H418" s="163"/>
      <c r="I418" s="163"/>
      <c r="J418" s="163"/>
      <c r="K418" s="163"/>
      <c r="L418" s="163"/>
      <c r="M418" s="163"/>
      <c r="N418" s="163"/>
      <c r="O418" s="163"/>
      <c r="P418" s="163"/>
    </row>
    <row r="419" spans="1:16">
      <c r="A419" s="163"/>
      <c r="B419" s="163"/>
      <c r="C419" s="163"/>
      <c r="D419" s="163"/>
      <c r="E419" s="163"/>
      <c r="F419" s="163"/>
      <c r="G419" s="163"/>
      <c r="H419" s="163"/>
      <c r="I419" s="163"/>
      <c r="J419" s="163"/>
      <c r="K419" s="163"/>
      <c r="L419" s="163"/>
      <c r="M419" s="163"/>
      <c r="N419" s="163"/>
      <c r="O419" s="163"/>
      <c r="P419" s="163"/>
    </row>
    <row r="420" spans="1:16">
      <c r="A420" s="163"/>
      <c r="B420" s="163"/>
      <c r="C420" s="163"/>
      <c r="D420" s="163"/>
      <c r="E420" s="163"/>
      <c r="F420" s="163"/>
      <c r="G420" s="163"/>
      <c r="H420" s="163"/>
      <c r="I420" s="163"/>
      <c r="J420" s="163"/>
      <c r="K420" s="163"/>
      <c r="L420" s="163"/>
      <c r="M420" s="163"/>
      <c r="N420" s="163"/>
      <c r="O420" s="163"/>
      <c r="P420" s="163"/>
    </row>
    <row r="421" spans="1:16">
      <c r="A421" s="163"/>
      <c r="B421" s="163"/>
      <c r="C421" s="163"/>
      <c r="D421" s="163"/>
      <c r="E421" s="163"/>
      <c r="F421" s="163"/>
      <c r="G421" s="163"/>
      <c r="H421" s="163"/>
      <c r="I421" s="163"/>
      <c r="J421" s="163"/>
      <c r="K421" s="163"/>
      <c r="L421" s="163"/>
      <c r="M421" s="163"/>
      <c r="N421" s="163"/>
      <c r="O421" s="163"/>
      <c r="P421" s="163"/>
    </row>
    <row r="422" spans="1:16">
      <c r="A422" s="163"/>
      <c r="B422" s="163"/>
      <c r="C422" s="163"/>
      <c r="D422" s="163"/>
      <c r="E422" s="163"/>
      <c r="F422" s="163"/>
      <c r="G422" s="163"/>
      <c r="H422" s="163"/>
      <c r="I422" s="163"/>
      <c r="J422" s="163"/>
      <c r="K422" s="163"/>
      <c r="L422" s="163"/>
      <c r="M422" s="163"/>
      <c r="N422" s="163"/>
      <c r="O422" s="163"/>
      <c r="P422" s="163"/>
    </row>
    <row r="423" spans="1:16">
      <c r="A423" s="163"/>
      <c r="B423" s="163"/>
      <c r="C423" s="163"/>
      <c r="D423" s="163"/>
      <c r="E423" s="163"/>
      <c r="F423" s="163"/>
      <c r="G423" s="163"/>
      <c r="H423" s="163"/>
      <c r="I423" s="163"/>
      <c r="J423" s="163"/>
      <c r="K423" s="163"/>
      <c r="L423" s="163"/>
      <c r="M423" s="163"/>
      <c r="N423" s="163"/>
      <c r="O423" s="163"/>
      <c r="P423" s="163"/>
    </row>
    <row r="424" spans="1:16">
      <c r="A424" s="163"/>
      <c r="B424" s="163"/>
      <c r="C424" s="163"/>
      <c r="D424" s="163"/>
      <c r="E424" s="163"/>
      <c r="F424" s="163"/>
      <c r="G424" s="163"/>
      <c r="H424" s="163"/>
      <c r="I424" s="163"/>
      <c r="J424" s="163"/>
      <c r="K424" s="163"/>
      <c r="L424" s="163"/>
      <c r="M424" s="163"/>
      <c r="N424" s="163"/>
      <c r="O424" s="163"/>
      <c r="P424" s="163"/>
    </row>
    <row r="425" spans="1:16">
      <c r="A425" s="163"/>
      <c r="B425" s="163"/>
      <c r="C425" s="163"/>
      <c r="D425" s="163"/>
      <c r="E425" s="163"/>
      <c r="F425" s="163"/>
      <c r="G425" s="163"/>
      <c r="H425" s="163"/>
      <c r="I425" s="163"/>
      <c r="J425" s="163"/>
      <c r="K425" s="163"/>
      <c r="L425" s="163"/>
      <c r="M425" s="163"/>
      <c r="N425" s="163"/>
      <c r="O425" s="163"/>
      <c r="P425" s="163"/>
    </row>
    <row r="426" spans="1:16">
      <c r="A426" s="163"/>
      <c r="B426" s="163"/>
      <c r="C426" s="163"/>
      <c r="D426" s="163"/>
      <c r="E426" s="163"/>
      <c r="F426" s="163"/>
      <c r="G426" s="163"/>
      <c r="H426" s="163"/>
      <c r="I426" s="163"/>
      <c r="J426" s="163"/>
      <c r="K426" s="163"/>
      <c r="L426" s="163"/>
      <c r="M426" s="163"/>
      <c r="N426" s="163"/>
      <c r="O426" s="163"/>
      <c r="P426" s="163"/>
    </row>
    <row r="427" spans="1:16">
      <c r="A427" s="163"/>
      <c r="B427" s="163"/>
      <c r="C427" s="163"/>
      <c r="D427" s="163"/>
      <c r="E427" s="163"/>
      <c r="F427" s="163"/>
      <c r="G427" s="163"/>
      <c r="H427" s="163"/>
      <c r="I427" s="163"/>
      <c r="J427" s="163"/>
      <c r="K427" s="163"/>
      <c r="L427" s="163"/>
      <c r="M427" s="163"/>
      <c r="N427" s="163"/>
      <c r="O427" s="163"/>
      <c r="P427" s="163"/>
    </row>
    <row r="428" spans="1:16">
      <c r="A428" s="163"/>
      <c r="B428" s="163"/>
      <c r="C428" s="163"/>
      <c r="D428" s="163"/>
      <c r="E428" s="163"/>
      <c r="F428" s="163"/>
      <c r="G428" s="163"/>
      <c r="H428" s="163"/>
      <c r="I428" s="163"/>
      <c r="J428" s="163"/>
      <c r="K428" s="163"/>
      <c r="L428" s="163"/>
      <c r="M428" s="163"/>
      <c r="N428" s="163"/>
      <c r="O428" s="163"/>
      <c r="P428" s="163"/>
    </row>
    <row r="429" spans="1:16">
      <c r="A429" s="163"/>
      <c r="B429" s="163"/>
      <c r="C429" s="163"/>
      <c r="D429" s="163"/>
      <c r="E429" s="163"/>
      <c r="F429" s="163"/>
      <c r="G429" s="163"/>
      <c r="H429" s="163"/>
      <c r="I429" s="163"/>
      <c r="J429" s="163"/>
      <c r="K429" s="163"/>
      <c r="L429" s="163"/>
      <c r="M429" s="163"/>
      <c r="N429" s="163"/>
      <c r="O429" s="163"/>
      <c r="P429" s="163"/>
    </row>
    <row r="430" spans="1:16">
      <c r="A430" s="163"/>
      <c r="B430" s="163"/>
      <c r="C430" s="163"/>
      <c r="D430" s="163"/>
      <c r="E430" s="163"/>
      <c r="F430" s="163"/>
      <c r="G430" s="163"/>
      <c r="H430" s="163"/>
      <c r="I430" s="163"/>
      <c r="J430" s="163"/>
      <c r="K430" s="163"/>
      <c r="L430" s="163"/>
      <c r="M430" s="163"/>
      <c r="N430" s="163"/>
      <c r="O430" s="163"/>
      <c r="P430" s="163"/>
    </row>
    <row r="431" spans="1:16">
      <c r="A431" s="163"/>
      <c r="B431" s="163"/>
      <c r="C431" s="163"/>
      <c r="D431" s="163"/>
      <c r="E431" s="163"/>
      <c r="F431" s="163"/>
      <c r="G431" s="163"/>
      <c r="H431" s="163"/>
      <c r="I431" s="163"/>
      <c r="J431" s="163"/>
      <c r="K431" s="163"/>
      <c r="L431" s="163"/>
      <c r="M431" s="163"/>
      <c r="N431" s="163"/>
      <c r="O431" s="163"/>
      <c r="P431" s="163"/>
    </row>
    <row r="432" spans="1:16">
      <c r="A432" s="163"/>
      <c r="B432" s="163"/>
      <c r="C432" s="163"/>
      <c r="D432" s="163"/>
      <c r="E432" s="163"/>
      <c r="F432" s="163"/>
      <c r="G432" s="163"/>
      <c r="H432" s="163"/>
      <c r="I432" s="163"/>
      <c r="J432" s="163"/>
      <c r="K432" s="163"/>
      <c r="L432" s="163"/>
      <c r="M432" s="163"/>
      <c r="N432" s="163"/>
      <c r="O432" s="163"/>
      <c r="P432" s="163"/>
    </row>
    <row r="433" spans="1:16">
      <c r="A433" s="163"/>
      <c r="B433" s="163"/>
      <c r="C433" s="163"/>
      <c r="D433" s="163"/>
      <c r="E433" s="163"/>
      <c r="F433" s="163"/>
      <c r="G433" s="163"/>
      <c r="H433" s="163"/>
      <c r="I433" s="163"/>
      <c r="J433" s="163"/>
      <c r="K433" s="163"/>
      <c r="L433" s="163"/>
      <c r="M433" s="163"/>
      <c r="N433" s="163"/>
      <c r="O433" s="163"/>
      <c r="P433" s="163"/>
    </row>
    <row r="434" spans="1:16">
      <c r="A434" s="163"/>
      <c r="B434" s="163"/>
      <c r="C434" s="163"/>
      <c r="D434" s="163"/>
      <c r="E434" s="163"/>
      <c r="F434" s="163"/>
      <c r="G434" s="163"/>
      <c r="H434" s="163"/>
      <c r="I434" s="163"/>
      <c r="J434" s="163"/>
      <c r="K434" s="163"/>
      <c r="L434" s="163"/>
      <c r="M434" s="163"/>
      <c r="N434" s="163"/>
      <c r="O434" s="163"/>
      <c r="P434" s="163"/>
    </row>
    <row r="435" spans="1:16">
      <c r="A435" s="163"/>
      <c r="B435" s="163"/>
      <c r="C435" s="163"/>
      <c r="D435" s="163"/>
      <c r="E435" s="163"/>
      <c r="F435" s="163"/>
      <c r="G435" s="163"/>
      <c r="H435" s="163"/>
      <c r="I435" s="163"/>
      <c r="J435" s="163"/>
      <c r="K435" s="163"/>
      <c r="L435" s="163"/>
      <c r="M435" s="163"/>
      <c r="N435" s="163"/>
      <c r="O435" s="163"/>
      <c r="P435" s="163"/>
    </row>
    <row r="436" spans="1:16">
      <c r="A436" s="163"/>
      <c r="B436" s="163"/>
      <c r="C436" s="163"/>
      <c r="D436" s="163"/>
      <c r="E436" s="163"/>
      <c r="F436" s="163"/>
      <c r="G436" s="163"/>
      <c r="H436" s="163"/>
      <c r="I436" s="163"/>
      <c r="J436" s="163"/>
      <c r="K436" s="163"/>
      <c r="L436" s="163"/>
      <c r="M436" s="163"/>
      <c r="N436" s="163"/>
      <c r="O436" s="163"/>
      <c r="P436" s="163"/>
    </row>
    <row r="437" spans="1:16">
      <c r="A437" s="163"/>
      <c r="B437" s="163"/>
      <c r="C437" s="163"/>
      <c r="D437" s="163"/>
      <c r="E437" s="163"/>
      <c r="F437" s="163"/>
      <c r="G437" s="163"/>
      <c r="H437" s="163"/>
      <c r="I437" s="163"/>
      <c r="J437" s="163"/>
      <c r="K437" s="163"/>
      <c r="L437" s="163"/>
      <c r="M437" s="163"/>
      <c r="N437" s="163"/>
      <c r="O437" s="163"/>
      <c r="P437" s="163"/>
    </row>
    <row r="438" spans="1:16">
      <c r="A438" s="163"/>
      <c r="B438" s="163"/>
      <c r="C438" s="163"/>
      <c r="D438" s="163"/>
      <c r="E438" s="163"/>
      <c r="F438" s="163"/>
      <c r="G438" s="163"/>
      <c r="H438" s="163"/>
      <c r="I438" s="163"/>
      <c r="J438" s="163"/>
      <c r="K438" s="163"/>
      <c r="L438" s="163"/>
      <c r="M438" s="163"/>
      <c r="N438" s="163"/>
      <c r="O438" s="163"/>
      <c r="P438" s="163"/>
    </row>
    <row r="439" spans="1:16">
      <c r="A439" s="163"/>
      <c r="B439" s="163"/>
      <c r="C439" s="163"/>
      <c r="D439" s="163"/>
      <c r="E439" s="163"/>
      <c r="F439" s="163"/>
      <c r="G439" s="163"/>
      <c r="H439" s="163"/>
      <c r="I439" s="163"/>
      <c r="J439" s="163"/>
      <c r="K439" s="163"/>
      <c r="L439" s="163"/>
      <c r="M439" s="163"/>
      <c r="N439" s="163"/>
      <c r="O439" s="163"/>
      <c r="P439" s="163"/>
    </row>
    <row r="440" spans="1:16">
      <c r="A440" s="163"/>
      <c r="B440" s="163"/>
      <c r="C440" s="163"/>
      <c r="D440" s="163"/>
      <c r="E440" s="163"/>
      <c r="F440" s="163"/>
      <c r="G440" s="163"/>
      <c r="H440" s="163"/>
      <c r="I440" s="163"/>
      <c r="J440" s="163"/>
      <c r="K440" s="163"/>
      <c r="L440" s="163"/>
      <c r="M440" s="163"/>
      <c r="N440" s="163"/>
      <c r="O440" s="163"/>
      <c r="P440" s="163"/>
    </row>
    <row r="441" spans="1:16">
      <c r="A441" s="163"/>
      <c r="B441" s="163"/>
      <c r="C441" s="163"/>
      <c r="D441" s="163"/>
      <c r="E441" s="163"/>
      <c r="F441" s="163"/>
      <c r="G441" s="163"/>
      <c r="H441" s="163"/>
      <c r="I441" s="163"/>
      <c r="J441" s="163"/>
      <c r="K441" s="163"/>
      <c r="L441" s="163"/>
      <c r="M441" s="163"/>
      <c r="N441" s="163"/>
      <c r="O441" s="163"/>
      <c r="P441" s="163"/>
    </row>
    <row r="442" spans="1:16">
      <c r="A442" s="163"/>
      <c r="B442" s="163"/>
      <c r="C442" s="163"/>
      <c r="D442" s="163"/>
      <c r="E442" s="163"/>
      <c r="F442" s="163"/>
      <c r="G442" s="163"/>
      <c r="H442" s="163"/>
      <c r="I442" s="163"/>
      <c r="J442" s="163"/>
      <c r="K442" s="163"/>
      <c r="L442" s="163"/>
      <c r="M442" s="163"/>
      <c r="N442" s="163"/>
      <c r="O442" s="163"/>
      <c r="P442" s="163"/>
    </row>
    <row r="443" spans="1:16">
      <c r="A443" s="163"/>
      <c r="B443" s="163"/>
      <c r="C443" s="163"/>
      <c r="D443" s="163"/>
      <c r="E443" s="163"/>
      <c r="F443" s="163"/>
      <c r="G443" s="163"/>
      <c r="H443" s="163"/>
      <c r="I443" s="163"/>
      <c r="J443" s="163"/>
      <c r="K443" s="163"/>
      <c r="L443" s="163"/>
      <c r="M443" s="163"/>
      <c r="N443" s="163"/>
      <c r="O443" s="163"/>
      <c r="P443" s="163"/>
    </row>
    <row r="444" spans="1:16">
      <c r="A444" s="163"/>
      <c r="B444" s="163"/>
      <c r="C444" s="163"/>
      <c r="D444" s="163"/>
      <c r="E444" s="163"/>
      <c r="F444" s="163"/>
      <c r="G444" s="163"/>
      <c r="H444" s="163"/>
      <c r="I444" s="163"/>
      <c r="J444" s="163"/>
      <c r="K444" s="163"/>
      <c r="L444" s="163"/>
      <c r="M444" s="163"/>
      <c r="N444" s="163"/>
      <c r="O444" s="163"/>
      <c r="P444" s="163"/>
    </row>
    <row r="445" spans="1:16">
      <c r="A445" s="163"/>
      <c r="B445" s="163"/>
      <c r="C445" s="163"/>
      <c r="D445" s="163"/>
      <c r="E445" s="163"/>
      <c r="F445" s="163"/>
      <c r="G445" s="163"/>
      <c r="H445" s="163"/>
      <c r="I445" s="163"/>
      <c r="J445" s="163"/>
      <c r="K445" s="163"/>
      <c r="L445" s="163"/>
      <c r="M445" s="163"/>
      <c r="N445" s="163"/>
      <c r="O445" s="163"/>
      <c r="P445" s="163"/>
    </row>
    <row r="446" spans="1:16">
      <c r="A446" s="163"/>
      <c r="B446" s="163"/>
      <c r="C446" s="163"/>
      <c r="D446" s="163"/>
      <c r="E446" s="163"/>
      <c r="F446" s="163"/>
      <c r="G446" s="163"/>
      <c r="H446" s="163"/>
      <c r="I446" s="163"/>
      <c r="J446" s="163"/>
      <c r="K446" s="163"/>
      <c r="L446" s="163"/>
      <c r="M446" s="163"/>
      <c r="N446" s="163"/>
      <c r="O446" s="163"/>
      <c r="P446" s="163"/>
    </row>
    <row r="447" spans="1:16">
      <c r="A447" s="163"/>
      <c r="B447" s="163"/>
      <c r="C447" s="163"/>
      <c r="D447" s="163"/>
      <c r="E447" s="163"/>
      <c r="F447" s="163"/>
      <c r="G447" s="163"/>
      <c r="H447" s="163"/>
      <c r="I447" s="163"/>
      <c r="J447" s="163"/>
      <c r="K447" s="163"/>
      <c r="L447" s="163"/>
      <c r="M447" s="163"/>
      <c r="N447" s="163"/>
      <c r="O447" s="163"/>
      <c r="P447" s="163"/>
    </row>
    <row r="448" spans="1:16">
      <c r="A448" s="163"/>
      <c r="B448" s="163"/>
      <c r="C448" s="163"/>
      <c r="D448" s="163"/>
      <c r="E448" s="163"/>
      <c r="F448" s="163"/>
      <c r="G448" s="163"/>
      <c r="H448" s="163"/>
      <c r="I448" s="163"/>
      <c r="J448" s="163"/>
      <c r="K448" s="163"/>
      <c r="L448" s="163"/>
      <c r="M448" s="163"/>
      <c r="N448" s="163"/>
      <c r="O448" s="163"/>
      <c r="P448" s="163"/>
    </row>
    <row r="449" spans="1:16">
      <c r="A449" s="163"/>
      <c r="B449" s="163"/>
      <c r="C449" s="163"/>
      <c r="D449" s="163"/>
      <c r="E449" s="163"/>
      <c r="F449" s="163"/>
      <c r="G449" s="163"/>
      <c r="H449" s="163"/>
      <c r="I449" s="163"/>
      <c r="J449" s="163"/>
      <c r="K449" s="163"/>
      <c r="L449" s="163"/>
      <c r="M449" s="163"/>
      <c r="N449" s="163"/>
      <c r="O449" s="163"/>
      <c r="P449" s="163"/>
    </row>
    <row r="450" spans="1:16">
      <c r="A450" s="163"/>
      <c r="B450" s="163"/>
      <c r="C450" s="163"/>
      <c r="D450" s="163"/>
      <c r="E450" s="163"/>
      <c r="F450" s="163"/>
      <c r="G450" s="163"/>
      <c r="H450" s="163"/>
      <c r="I450" s="163"/>
      <c r="J450" s="163"/>
      <c r="K450" s="163"/>
      <c r="L450" s="163"/>
      <c r="M450" s="163"/>
      <c r="N450" s="163"/>
      <c r="O450" s="163"/>
      <c r="P450" s="163"/>
    </row>
    <row r="451" spans="1:16">
      <c r="A451" s="163"/>
      <c r="B451" s="163"/>
      <c r="C451" s="163"/>
      <c r="D451" s="163"/>
      <c r="E451" s="163"/>
      <c r="F451" s="163"/>
      <c r="G451" s="163"/>
      <c r="H451" s="163"/>
      <c r="I451" s="163"/>
      <c r="J451" s="163"/>
      <c r="K451" s="163"/>
      <c r="L451" s="163"/>
      <c r="M451" s="163"/>
      <c r="N451" s="163"/>
      <c r="O451" s="163"/>
      <c r="P451" s="163"/>
    </row>
    <row r="452" spans="1:16">
      <c r="A452" s="163"/>
      <c r="B452" s="163"/>
      <c r="C452" s="163"/>
      <c r="D452" s="163"/>
      <c r="E452" s="163"/>
      <c r="F452" s="163"/>
      <c r="G452" s="163"/>
      <c r="H452" s="163"/>
      <c r="I452" s="163"/>
      <c r="J452" s="163"/>
      <c r="K452" s="163"/>
      <c r="L452" s="163"/>
      <c r="M452" s="163"/>
      <c r="N452" s="163"/>
      <c r="O452" s="163"/>
      <c r="P452" s="163"/>
    </row>
    <row r="453" spans="1:16">
      <c r="A453" s="163"/>
      <c r="B453" s="163"/>
      <c r="C453" s="163"/>
      <c r="D453" s="163"/>
      <c r="E453" s="163"/>
      <c r="F453" s="163"/>
      <c r="G453" s="163"/>
      <c r="H453" s="163"/>
      <c r="I453" s="163"/>
      <c r="J453" s="163"/>
      <c r="K453" s="163"/>
      <c r="L453" s="163"/>
      <c r="M453" s="163"/>
      <c r="N453" s="163"/>
      <c r="O453" s="163"/>
      <c r="P453" s="163"/>
    </row>
    <row r="454" spans="1:16">
      <c r="A454" s="163"/>
      <c r="B454" s="163"/>
      <c r="C454" s="163"/>
      <c r="D454" s="163"/>
      <c r="E454" s="163"/>
      <c r="F454" s="163"/>
      <c r="G454" s="163"/>
      <c r="H454" s="163"/>
      <c r="I454" s="163"/>
      <c r="J454" s="163"/>
      <c r="K454" s="163"/>
      <c r="L454" s="163"/>
      <c r="M454" s="163"/>
      <c r="N454" s="163"/>
      <c r="O454" s="163"/>
      <c r="P454" s="163"/>
    </row>
    <row r="455" spans="1:16">
      <c r="A455" s="163"/>
      <c r="B455" s="163"/>
      <c r="C455" s="163"/>
      <c r="D455" s="163"/>
      <c r="E455" s="163"/>
      <c r="F455" s="163"/>
      <c r="G455" s="163"/>
      <c r="H455" s="163"/>
      <c r="I455" s="163"/>
      <c r="J455" s="163"/>
      <c r="K455" s="163"/>
      <c r="L455" s="163"/>
      <c r="M455" s="163"/>
      <c r="N455" s="163"/>
      <c r="O455" s="163"/>
      <c r="P455" s="163"/>
    </row>
    <row r="456" spans="1:16">
      <c r="A456" s="163"/>
      <c r="B456" s="163"/>
      <c r="C456" s="163"/>
      <c r="D456" s="163"/>
      <c r="E456" s="163"/>
      <c r="F456" s="163"/>
      <c r="G456" s="163"/>
      <c r="H456" s="163"/>
      <c r="I456" s="163"/>
      <c r="J456" s="163"/>
      <c r="K456" s="163"/>
      <c r="L456" s="163"/>
      <c r="M456" s="163"/>
      <c r="N456" s="163"/>
      <c r="O456" s="163"/>
      <c r="P456" s="163"/>
    </row>
    <row r="457" spans="1:16">
      <c r="A457" s="163"/>
      <c r="B457" s="163"/>
      <c r="C457" s="163"/>
      <c r="D457" s="163"/>
      <c r="E457" s="163"/>
      <c r="F457" s="163"/>
      <c r="G457" s="163"/>
      <c r="H457" s="163"/>
      <c r="I457" s="163"/>
      <c r="J457" s="163"/>
      <c r="K457" s="163"/>
      <c r="L457" s="163"/>
      <c r="M457" s="163"/>
      <c r="N457" s="163"/>
      <c r="O457" s="163"/>
      <c r="P457" s="163"/>
    </row>
    <row r="1048576" spans="5:6">
      <c r="E1048576" s="223">
        <v>44914</v>
      </c>
      <c r="F1048576" s="245"/>
    </row>
  </sheetData>
  <autoFilter ref="K1:K1048576" xr:uid="{00000000-0009-0000-0000-000013000000}"/>
  <mergeCells count="6">
    <mergeCell ref="J7:K7"/>
    <mergeCell ref="J2:L2"/>
    <mergeCell ref="J3:K3"/>
    <mergeCell ref="J4:K4"/>
    <mergeCell ref="J5:K5"/>
    <mergeCell ref="J6:K6"/>
  </mergeCells>
  <conditionalFormatting sqref="E57">
    <cfRule type="timePeriod" dxfId="110" priority="11" timePeriod="yesterday">
      <formula>FLOOR(E57,1)=TODAY()-1</formula>
    </cfRule>
  </conditionalFormatting>
  <conditionalFormatting sqref="E59:E60">
    <cfRule type="timePeriod" dxfId="109" priority="3" timePeriod="yesterday">
      <formula>FLOOR(E59,1)=TODAY()-1</formula>
    </cfRule>
  </conditionalFormatting>
  <conditionalFormatting sqref="F1:F9 F252 F259 F267 F272 F275 F277:F279 F282 F284:F1048576">
    <cfRule type="timePeriod" dxfId="108" priority="15" timePeriod="yesterday">
      <formula>FLOOR(F1,1)=TODAY()-1</formula>
    </cfRule>
  </conditionalFormatting>
  <conditionalFormatting sqref="F49:F57">
    <cfRule type="timePeriod" dxfId="107" priority="13" timePeriod="yesterday">
      <formula>FLOOR(F49,1)=TODAY()-1</formula>
    </cfRule>
  </conditionalFormatting>
  <conditionalFormatting sqref="F59:F250">
    <cfRule type="timePeriod" dxfId="106" priority="1" timePeriod="yesterday">
      <formula>FLOOR(F59,1)=TODAY()-1</formula>
    </cfRule>
  </conditionalFormatting>
  <conditionalFormatting sqref="L57:L60">
    <cfRule type="timePeriod" dxfId="105" priority="9" timePeriod="yesterday">
      <formula>FLOOR(L57,1)=TODAY()-1</formula>
    </cfRule>
  </conditionalFormatting>
  <conditionalFormatting sqref="P10:P39">
    <cfRule type="containsText" dxfId="104" priority="17" operator="containsText" text="Not Tested">
      <formula>NOT(ISERROR(SEARCH("Not Tested",P10)))</formula>
    </cfRule>
    <cfRule type="containsText" dxfId="103" priority="18" operator="containsText" text="PASS">
      <formula>NOT(ISERROR(SEARCH("PASS",P10)))</formula>
    </cfRule>
    <cfRule type="containsText" dxfId="102" priority="19" operator="containsText" text="FAIL">
      <formula>NOT(ISERROR(SEARCH("FAIL",P10)))</formula>
    </cfRule>
    <cfRule type="containsText" dxfId="101" priority="20" operator="containsText" text="Fail">
      <formula>NOT(ISERROR(SEARCH("Fail",P10)))</formula>
    </cfRule>
  </conditionalFormatting>
  <hyperlinks>
    <hyperlink ref="O10" r:id="rId1" xr:uid="{00000000-0004-0000-1300-000000000000}"/>
    <hyperlink ref="O11" r:id="rId2" xr:uid="{00000000-0004-0000-1300-000001000000}"/>
    <hyperlink ref="O12" r:id="rId3" xr:uid="{00000000-0004-0000-1300-000002000000}"/>
    <hyperlink ref="O13" r:id="rId4" xr:uid="{00000000-0004-0000-1300-000003000000}"/>
    <hyperlink ref="O14" r:id="rId5" xr:uid="{00000000-0004-0000-1300-000004000000}"/>
    <hyperlink ref="O15" r:id="rId6" xr:uid="{00000000-0004-0000-1300-000005000000}"/>
    <hyperlink ref="O16" r:id="rId7" xr:uid="{00000000-0004-0000-1300-000006000000}"/>
    <hyperlink ref="O17" r:id="rId8" xr:uid="{00000000-0004-0000-1300-000007000000}"/>
    <hyperlink ref="O18" r:id="rId9" xr:uid="{00000000-0004-0000-1300-000008000000}"/>
    <hyperlink ref="O19" r:id="rId10" xr:uid="{00000000-0004-0000-1300-000009000000}"/>
    <hyperlink ref="O20" r:id="rId11" xr:uid="{00000000-0004-0000-1300-00000A000000}"/>
    <hyperlink ref="O21" r:id="rId12" xr:uid="{00000000-0004-0000-1300-00000B000000}"/>
    <hyperlink ref="O22" r:id="rId13" xr:uid="{00000000-0004-0000-1300-00000C000000}"/>
    <hyperlink ref="O23" r:id="rId14" xr:uid="{00000000-0004-0000-1300-00000D000000}"/>
    <hyperlink ref="O24" r:id="rId15" xr:uid="{00000000-0004-0000-1300-00000E000000}"/>
    <hyperlink ref="O25" r:id="rId16" xr:uid="{00000000-0004-0000-1300-00000F000000}"/>
    <hyperlink ref="O26" r:id="rId17" xr:uid="{00000000-0004-0000-1300-000010000000}"/>
    <hyperlink ref="O27" r:id="rId18" xr:uid="{00000000-0004-0000-1300-000011000000}"/>
    <hyperlink ref="O28" r:id="rId19" xr:uid="{00000000-0004-0000-1300-000012000000}"/>
    <hyperlink ref="O29" r:id="rId20" xr:uid="{00000000-0004-0000-1300-000013000000}"/>
    <hyperlink ref="O30" r:id="rId21" xr:uid="{00000000-0004-0000-1300-000014000000}"/>
    <hyperlink ref="O31" r:id="rId22" xr:uid="{00000000-0004-0000-1300-000015000000}"/>
  </hyperlinks>
  <pageMargins left="0.7" right="0.7" top="0.75" bottom="0.75" header="0.3" footer="0.3"/>
  <pageSetup orientation="portrait" r:id="rId23"/>
  <drawing r:id="rId24"/>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FD1048573"/>
  <sheetViews>
    <sheetView topLeftCell="A346" zoomScale="85" zoomScaleNormal="85" workbookViewId="0">
      <selection activeCell="H381" sqref="H381:H384"/>
    </sheetView>
  </sheetViews>
  <sheetFormatPr defaultRowHeight="15"/>
  <cols>
    <col min="2" max="2" width="14" hidden="1" customWidth="1"/>
    <col min="3" max="3" width="14" customWidth="1"/>
    <col min="5" max="5" width="11.85546875" customWidth="1"/>
    <col min="6" max="6" width="15.85546875" customWidth="1"/>
    <col min="7" max="7" width="25.5703125" hidden="1" customWidth="1"/>
    <col min="8" max="8" width="74.85546875" customWidth="1"/>
    <col min="9" max="9" width="21.42578125" customWidth="1"/>
    <col min="10" max="10" width="56.7109375" customWidth="1"/>
    <col min="11" max="11" width="11.7109375" customWidth="1"/>
    <col min="12" max="12" width="13.140625" customWidth="1"/>
    <col min="13" max="13" width="11.28515625" customWidth="1"/>
    <col min="14" max="14" width="14.7109375" customWidth="1"/>
    <col min="15" max="15" width="37.5703125" customWidth="1"/>
  </cols>
  <sheetData>
    <row r="1" spans="1:15" ht="18.75" thickBot="1">
      <c r="A1" s="134"/>
      <c r="B1" s="78"/>
      <c r="C1" s="134" t="s">
        <v>162</v>
      </c>
      <c r="D1" s="63"/>
      <c r="E1" s="73"/>
      <c r="F1" s="73"/>
      <c r="G1" s="65"/>
      <c r="H1" s="63"/>
      <c r="I1" s="63"/>
      <c r="J1" s="63"/>
      <c r="K1" s="63"/>
      <c r="L1" s="73"/>
      <c r="M1" s="73"/>
      <c r="N1" s="63"/>
      <c r="O1" s="105"/>
    </row>
    <row r="2" spans="1:15" ht="18.75" thickBot="1">
      <c r="A2" s="134"/>
      <c r="B2" s="78"/>
      <c r="C2" s="134"/>
      <c r="D2" s="63"/>
      <c r="E2" s="73"/>
      <c r="F2" s="73"/>
      <c r="G2" s="63"/>
      <c r="H2" s="63"/>
      <c r="I2" s="63"/>
      <c r="J2" s="361" t="s">
        <v>166</v>
      </c>
      <c r="K2" s="362"/>
      <c r="L2" s="363"/>
      <c r="M2" s="153"/>
      <c r="N2" s="63"/>
      <c r="O2" s="105"/>
    </row>
    <row r="3" spans="1:15" ht="21.75" customHeight="1">
      <c r="A3" s="134"/>
      <c r="B3" s="134"/>
      <c r="C3" s="134"/>
      <c r="D3" s="134" t="s">
        <v>9510</v>
      </c>
      <c r="E3" s="311"/>
      <c r="F3" s="311"/>
      <c r="G3" s="312"/>
      <c r="H3" s="311"/>
      <c r="I3" s="134"/>
      <c r="J3" s="314" t="s">
        <v>171</v>
      </c>
      <c r="K3" s="313"/>
      <c r="L3" s="138">
        <f>COUNTIFS(K:K,"A")</f>
        <v>121</v>
      </c>
      <c r="M3" s="154"/>
      <c r="N3" s="134"/>
      <c r="O3" s="105"/>
    </row>
    <row r="4" spans="1:15" ht="21.75" customHeight="1">
      <c r="A4" s="134"/>
      <c r="B4" s="134"/>
      <c r="C4" s="134"/>
      <c r="D4" s="134"/>
      <c r="E4" s="134"/>
      <c r="F4" s="134"/>
      <c r="G4" s="134"/>
      <c r="H4" s="134"/>
      <c r="I4" s="134"/>
      <c r="J4" s="368" t="s">
        <v>172</v>
      </c>
      <c r="K4" s="369"/>
      <c r="L4" s="139">
        <f>COUNTIFS(K:K, "B")</f>
        <v>1</v>
      </c>
      <c r="M4" s="154"/>
      <c r="N4" s="134"/>
      <c r="O4" s="105"/>
    </row>
    <row r="5" spans="1:15" ht="21.75" customHeight="1" thickBot="1">
      <c r="A5" s="72"/>
      <c r="B5" s="78"/>
      <c r="C5" s="63"/>
      <c r="D5" s="63"/>
      <c r="E5" s="73"/>
      <c r="F5" s="73"/>
      <c r="G5" s="63"/>
      <c r="H5" s="63"/>
      <c r="I5" s="63"/>
      <c r="J5" s="371" t="s">
        <v>173</v>
      </c>
      <c r="K5" s="372"/>
      <c r="L5" s="140">
        <f>COUNTIFS(K:K, "R")</f>
        <v>1</v>
      </c>
      <c r="M5" s="154"/>
      <c r="N5" s="143" t="s">
        <v>170</v>
      </c>
      <c r="O5" s="142">
        <f ca="1">TODAY()</f>
        <v>46010</v>
      </c>
    </row>
    <row r="6" spans="1:15" ht="21.75" customHeight="1" thickBot="1">
      <c r="A6" s="72"/>
      <c r="B6" s="78"/>
      <c r="C6" s="63"/>
      <c r="D6" s="63"/>
      <c r="E6" s="73"/>
      <c r="F6" s="73"/>
      <c r="G6" s="63"/>
      <c r="H6" s="63"/>
      <c r="I6" s="63"/>
      <c r="J6" s="371" t="s">
        <v>454</v>
      </c>
      <c r="K6" s="372"/>
      <c r="L6" s="140">
        <f>COUNTIFS(K:K, "OP")</f>
        <v>9</v>
      </c>
      <c r="M6" s="154"/>
      <c r="N6" s="143"/>
      <c r="O6" s="142"/>
    </row>
    <row r="7" spans="1:15" ht="21.75" customHeight="1" thickBot="1">
      <c r="A7" s="72"/>
      <c r="B7" s="78"/>
      <c r="C7" s="63"/>
      <c r="D7" s="63"/>
      <c r="E7" s="73"/>
      <c r="F7" s="73"/>
      <c r="G7" s="63"/>
      <c r="H7" s="63"/>
      <c r="I7" s="63"/>
      <c r="J7" s="371" t="s">
        <v>320</v>
      </c>
      <c r="K7" s="372"/>
      <c r="L7" s="140">
        <f>SUM(L3:L6)</f>
        <v>132</v>
      </c>
      <c r="M7" s="154"/>
      <c r="N7" s="143"/>
      <c r="O7" s="142"/>
    </row>
    <row r="8" spans="1:15" ht="15.75">
      <c r="A8" s="72"/>
      <c r="B8" s="78"/>
      <c r="C8" s="63"/>
      <c r="D8" s="63"/>
      <c r="E8" s="73"/>
      <c r="F8" s="73"/>
      <c r="G8" s="63"/>
      <c r="H8" s="63"/>
      <c r="I8" s="63"/>
      <c r="J8" s="63"/>
      <c r="K8" s="63"/>
      <c r="L8" s="73"/>
      <c r="M8" s="73"/>
      <c r="N8" s="63"/>
      <c r="O8" s="105"/>
    </row>
    <row r="9" spans="1:15" ht="27.75">
      <c r="A9" s="184" t="s">
        <v>2</v>
      </c>
      <c r="B9" s="185" t="s">
        <v>148</v>
      </c>
      <c r="C9" s="184" t="s">
        <v>1</v>
      </c>
      <c r="D9" s="184" t="s">
        <v>168</v>
      </c>
      <c r="E9" s="186" t="s">
        <v>169</v>
      </c>
      <c r="F9" s="186" t="s">
        <v>4295</v>
      </c>
      <c r="G9" s="184" t="s">
        <v>0</v>
      </c>
      <c r="H9" s="184" t="s">
        <v>167</v>
      </c>
      <c r="I9" s="184" t="s">
        <v>813</v>
      </c>
      <c r="J9" s="184" t="s">
        <v>28</v>
      </c>
      <c r="K9" s="184" t="s">
        <v>165</v>
      </c>
      <c r="L9" s="186" t="s">
        <v>174</v>
      </c>
      <c r="M9" s="186" t="s">
        <v>176</v>
      </c>
      <c r="N9" s="184" t="s">
        <v>175</v>
      </c>
      <c r="O9" s="211" t="s">
        <v>164</v>
      </c>
    </row>
    <row r="10" spans="1:15">
      <c r="A10" s="431">
        <v>1</v>
      </c>
      <c r="B10" s="188" t="s">
        <v>152</v>
      </c>
      <c r="C10" s="214" t="s">
        <v>2064</v>
      </c>
      <c r="D10" s="413" t="s">
        <v>574</v>
      </c>
      <c r="E10" s="159">
        <v>45707</v>
      </c>
      <c r="F10" s="159">
        <v>45673</v>
      </c>
      <c r="G10" s="160" t="s">
        <v>6748</v>
      </c>
      <c r="H10" s="160" t="s">
        <v>5349</v>
      </c>
      <c r="I10" s="160"/>
      <c r="J10" s="425" t="s">
        <v>9773</v>
      </c>
      <c r="K10" s="413" t="s">
        <v>195</v>
      </c>
      <c r="L10" s="428"/>
      <c r="M10" s="213"/>
      <c r="N10" s="189"/>
      <c r="O10" s="160"/>
    </row>
    <row r="11" spans="1:15">
      <c r="A11" s="432"/>
      <c r="B11" s="188" t="s">
        <v>147</v>
      </c>
      <c r="C11" s="214" t="s">
        <v>2064</v>
      </c>
      <c r="D11" s="414"/>
      <c r="E11" s="159">
        <v>45707</v>
      </c>
      <c r="F11" s="159">
        <v>45674</v>
      </c>
      <c r="G11" s="160" t="s">
        <v>7677</v>
      </c>
      <c r="H11" s="160" t="s">
        <v>810</v>
      </c>
      <c r="I11" s="160"/>
      <c r="J11" s="426"/>
      <c r="K11" s="414"/>
      <c r="L11" s="429"/>
      <c r="M11" s="213"/>
      <c r="N11" s="189"/>
      <c r="O11" s="160"/>
    </row>
    <row r="12" spans="1:15">
      <c r="A12" s="433"/>
      <c r="B12" s="188" t="s">
        <v>147</v>
      </c>
      <c r="C12" s="214" t="s">
        <v>2064</v>
      </c>
      <c r="D12" s="415"/>
      <c r="E12" s="159">
        <v>45707</v>
      </c>
      <c r="F12" s="159">
        <v>45694</v>
      </c>
      <c r="G12" s="160"/>
      <c r="H12" s="160" t="s">
        <v>9772</v>
      </c>
      <c r="I12" s="160"/>
      <c r="J12" s="427"/>
      <c r="K12" s="415"/>
      <c r="L12" s="430"/>
      <c r="M12" s="213"/>
      <c r="N12" s="189"/>
      <c r="O12" s="160"/>
    </row>
    <row r="13" spans="1:15">
      <c r="A13" s="310"/>
      <c r="B13" s="188"/>
      <c r="C13" s="214" t="s">
        <v>2064</v>
      </c>
      <c r="D13" s="307" t="s">
        <v>11878</v>
      </c>
      <c r="E13" s="159">
        <v>45836</v>
      </c>
      <c r="F13" s="159"/>
      <c r="G13" s="160"/>
      <c r="H13" s="160" t="s">
        <v>9772</v>
      </c>
      <c r="I13" s="160"/>
      <c r="J13" s="308" t="s">
        <v>9773</v>
      </c>
      <c r="K13" s="307" t="s">
        <v>11879</v>
      </c>
      <c r="L13" s="309"/>
      <c r="M13" s="213"/>
      <c r="N13" s="189"/>
      <c r="O13" s="160"/>
    </row>
    <row r="14" spans="1:15">
      <c r="A14" s="187">
        <v>4</v>
      </c>
      <c r="B14" s="188" t="s">
        <v>147</v>
      </c>
      <c r="C14" s="214" t="s">
        <v>2064</v>
      </c>
      <c r="D14" s="413" t="s">
        <v>575</v>
      </c>
      <c r="E14" s="159">
        <v>45707</v>
      </c>
      <c r="F14" s="159">
        <v>45673</v>
      </c>
      <c r="G14" s="160"/>
      <c r="H14" s="160" t="s">
        <v>5349</v>
      </c>
      <c r="I14" s="160"/>
      <c r="J14" s="425" t="s">
        <v>9774</v>
      </c>
      <c r="K14" s="413" t="s">
        <v>195</v>
      </c>
      <c r="L14" s="159"/>
      <c r="M14" s="213"/>
      <c r="N14" s="189"/>
      <c r="O14" s="160"/>
    </row>
    <row r="15" spans="1:15">
      <c r="A15" s="187">
        <v>5</v>
      </c>
      <c r="B15" s="188" t="s">
        <v>147</v>
      </c>
      <c r="C15" s="214" t="s">
        <v>2064</v>
      </c>
      <c r="D15" s="414"/>
      <c r="E15" s="159">
        <v>45707</v>
      </c>
      <c r="F15" s="159">
        <v>45674</v>
      </c>
      <c r="G15" s="160"/>
      <c r="H15" s="160" t="s">
        <v>810</v>
      </c>
      <c r="I15" s="160"/>
      <c r="J15" s="426"/>
      <c r="K15" s="414"/>
      <c r="L15" s="159"/>
      <c r="M15" s="213"/>
      <c r="N15" s="189"/>
      <c r="O15" s="160"/>
    </row>
    <row r="16" spans="1:15">
      <c r="A16" s="187">
        <v>6</v>
      </c>
      <c r="B16" s="188" t="s">
        <v>147</v>
      </c>
      <c r="C16" s="214" t="s">
        <v>2064</v>
      </c>
      <c r="D16" s="415"/>
      <c r="E16" s="159">
        <v>45707</v>
      </c>
      <c r="F16" s="159">
        <v>45694</v>
      </c>
      <c r="G16" s="160"/>
      <c r="H16" s="160" t="s">
        <v>9772</v>
      </c>
      <c r="I16" s="160"/>
      <c r="J16" s="427"/>
      <c r="K16" s="415"/>
      <c r="L16" s="159"/>
      <c r="M16" s="213"/>
      <c r="N16" s="189"/>
      <c r="O16" s="160"/>
    </row>
    <row r="17" spans="1:15">
      <c r="A17" s="187">
        <v>7</v>
      </c>
      <c r="B17" s="188" t="s">
        <v>147</v>
      </c>
      <c r="C17" s="214" t="s">
        <v>2064</v>
      </c>
      <c r="D17" s="413" t="s">
        <v>576</v>
      </c>
      <c r="E17" s="159">
        <v>45707</v>
      </c>
      <c r="F17" s="159">
        <v>45673</v>
      </c>
      <c r="G17" s="160"/>
      <c r="H17" s="160" t="s">
        <v>5349</v>
      </c>
      <c r="I17" s="160"/>
      <c r="J17" s="425" t="s">
        <v>9775</v>
      </c>
      <c r="K17" s="413" t="s">
        <v>195</v>
      </c>
      <c r="L17" s="159"/>
      <c r="M17" s="213"/>
      <c r="N17" s="189"/>
      <c r="O17" s="160"/>
    </row>
    <row r="18" spans="1:15">
      <c r="A18" s="187">
        <v>9</v>
      </c>
      <c r="B18" s="188" t="s">
        <v>147</v>
      </c>
      <c r="C18" s="214" t="s">
        <v>2064</v>
      </c>
      <c r="D18" s="414"/>
      <c r="E18" s="159">
        <v>45707</v>
      </c>
      <c r="F18" s="159">
        <v>45674</v>
      </c>
      <c r="G18" s="160"/>
      <c r="H18" s="160" t="s">
        <v>810</v>
      </c>
      <c r="I18" s="160"/>
      <c r="J18" s="426"/>
      <c r="K18" s="414"/>
      <c r="L18" s="159"/>
      <c r="M18" s="213"/>
      <c r="N18" s="189"/>
      <c r="O18" s="160"/>
    </row>
    <row r="19" spans="1:15">
      <c r="A19" s="187">
        <v>10</v>
      </c>
      <c r="B19" s="188" t="s">
        <v>147</v>
      </c>
      <c r="C19" s="214" t="s">
        <v>2064</v>
      </c>
      <c r="D19" s="415"/>
      <c r="E19" s="159">
        <v>45707</v>
      </c>
      <c r="F19" s="159">
        <v>45694</v>
      </c>
      <c r="G19" s="160"/>
      <c r="H19" s="160" t="s">
        <v>9772</v>
      </c>
      <c r="I19" s="160"/>
      <c r="J19" s="427"/>
      <c r="K19" s="415"/>
      <c r="L19" s="159"/>
      <c r="M19" s="213"/>
      <c r="N19" s="189"/>
      <c r="O19" s="160"/>
    </row>
    <row r="20" spans="1:15">
      <c r="A20" s="187">
        <v>11</v>
      </c>
      <c r="B20" s="188" t="s">
        <v>147</v>
      </c>
      <c r="C20" s="214" t="s">
        <v>2064</v>
      </c>
      <c r="D20" s="413" t="s">
        <v>577</v>
      </c>
      <c r="E20" s="159">
        <v>45707</v>
      </c>
      <c r="F20" s="159">
        <v>45673</v>
      </c>
      <c r="G20" s="160"/>
      <c r="H20" s="160" t="s">
        <v>5349</v>
      </c>
      <c r="I20" s="160"/>
      <c r="J20" s="425" t="s">
        <v>9776</v>
      </c>
      <c r="K20" s="413" t="s">
        <v>195</v>
      </c>
      <c r="L20" s="159"/>
      <c r="M20" s="213"/>
      <c r="N20" s="189"/>
      <c r="O20" s="160"/>
    </row>
    <row r="21" spans="1:15">
      <c r="A21" s="187">
        <v>12</v>
      </c>
      <c r="B21" s="188" t="s">
        <v>147</v>
      </c>
      <c r="C21" s="214" t="s">
        <v>2064</v>
      </c>
      <c r="D21" s="414"/>
      <c r="E21" s="159">
        <v>45707</v>
      </c>
      <c r="F21" s="159">
        <v>45674</v>
      </c>
      <c r="G21" s="160"/>
      <c r="H21" s="160" t="s">
        <v>810</v>
      </c>
      <c r="I21" s="160"/>
      <c r="J21" s="426"/>
      <c r="K21" s="414"/>
      <c r="L21" s="159"/>
      <c r="M21" s="213"/>
      <c r="N21" s="189"/>
      <c r="O21" s="160"/>
    </row>
    <row r="22" spans="1:15">
      <c r="A22" s="187">
        <v>13</v>
      </c>
      <c r="B22" s="188" t="s">
        <v>147</v>
      </c>
      <c r="C22" s="214" t="s">
        <v>2064</v>
      </c>
      <c r="D22" s="415"/>
      <c r="E22" s="159">
        <v>45707</v>
      </c>
      <c r="F22" s="159">
        <v>45695</v>
      </c>
      <c r="G22" s="160"/>
      <c r="H22" s="160" t="s">
        <v>9772</v>
      </c>
      <c r="I22" s="160"/>
      <c r="J22" s="427"/>
      <c r="K22" s="415"/>
      <c r="L22" s="159"/>
      <c r="M22" s="213"/>
      <c r="N22" s="189"/>
      <c r="O22" s="160"/>
    </row>
    <row r="23" spans="1:15">
      <c r="A23" s="187">
        <v>14</v>
      </c>
      <c r="B23" s="188" t="s">
        <v>147</v>
      </c>
      <c r="C23" s="214" t="s">
        <v>2064</v>
      </c>
      <c r="D23" s="413" t="s">
        <v>578</v>
      </c>
      <c r="E23" s="159">
        <v>45707</v>
      </c>
      <c r="F23" s="159">
        <v>45673</v>
      </c>
      <c r="G23" s="160"/>
      <c r="H23" s="160" t="s">
        <v>5349</v>
      </c>
      <c r="I23" s="160"/>
      <c r="J23" s="425" t="s">
        <v>5774</v>
      </c>
      <c r="K23" s="413" t="s">
        <v>195</v>
      </c>
      <c r="L23" s="159"/>
      <c r="M23" s="213"/>
      <c r="N23" s="189"/>
      <c r="O23" s="160"/>
    </row>
    <row r="24" spans="1:15">
      <c r="A24" s="187">
        <v>15</v>
      </c>
      <c r="B24" s="188" t="s">
        <v>147</v>
      </c>
      <c r="C24" s="214" t="s">
        <v>2064</v>
      </c>
      <c r="D24" s="414"/>
      <c r="E24" s="159">
        <v>45707</v>
      </c>
      <c r="F24" s="159">
        <v>45674</v>
      </c>
      <c r="G24" s="160"/>
      <c r="H24" s="160" t="s">
        <v>810</v>
      </c>
      <c r="I24" s="160"/>
      <c r="J24" s="426"/>
      <c r="K24" s="414"/>
      <c r="L24" s="159"/>
      <c r="M24" s="213"/>
      <c r="N24" s="189"/>
      <c r="O24" s="160"/>
    </row>
    <row r="25" spans="1:15">
      <c r="A25" s="187">
        <v>16</v>
      </c>
      <c r="B25" s="188" t="s">
        <v>147</v>
      </c>
      <c r="C25" s="214" t="s">
        <v>2064</v>
      </c>
      <c r="D25" s="415"/>
      <c r="E25" s="159">
        <v>45707</v>
      </c>
      <c r="F25" s="159">
        <v>45695</v>
      </c>
      <c r="G25" s="160"/>
      <c r="H25" s="160" t="s">
        <v>9772</v>
      </c>
      <c r="I25" s="160"/>
      <c r="J25" s="427"/>
      <c r="K25" s="415"/>
      <c r="L25" s="159"/>
      <c r="M25" s="213"/>
      <c r="N25" s="189"/>
      <c r="O25" s="160"/>
    </row>
    <row r="26" spans="1:15">
      <c r="A26" s="187">
        <v>17</v>
      </c>
      <c r="B26" s="188" t="s">
        <v>147</v>
      </c>
      <c r="C26" s="214" t="s">
        <v>2064</v>
      </c>
      <c r="D26" s="413" t="s">
        <v>579</v>
      </c>
      <c r="E26" s="159">
        <v>45707</v>
      </c>
      <c r="F26" s="159">
        <v>45673</v>
      </c>
      <c r="G26" s="160"/>
      <c r="H26" s="160" t="s">
        <v>5349</v>
      </c>
      <c r="I26" s="160"/>
      <c r="J26" s="425" t="s">
        <v>9777</v>
      </c>
      <c r="K26" s="413" t="s">
        <v>195</v>
      </c>
      <c r="L26" s="159"/>
      <c r="M26" s="159"/>
      <c r="N26" s="189"/>
      <c r="O26" s="160"/>
    </row>
    <row r="27" spans="1:15">
      <c r="A27" s="187">
        <v>18</v>
      </c>
      <c r="B27" s="188" t="s">
        <v>147</v>
      </c>
      <c r="C27" s="214" t="s">
        <v>2064</v>
      </c>
      <c r="D27" s="414"/>
      <c r="E27" s="159">
        <v>45707</v>
      </c>
      <c r="F27" s="159">
        <v>45674</v>
      </c>
      <c r="G27" s="160"/>
      <c r="H27" s="160" t="s">
        <v>810</v>
      </c>
      <c r="I27" s="160"/>
      <c r="J27" s="426"/>
      <c r="K27" s="414"/>
      <c r="L27" s="159"/>
      <c r="M27" s="159"/>
      <c r="N27" s="189"/>
      <c r="O27" s="189"/>
    </row>
    <row r="28" spans="1:15">
      <c r="A28" s="187">
        <v>19</v>
      </c>
      <c r="B28" s="188" t="s">
        <v>147</v>
      </c>
      <c r="C28" s="214" t="s">
        <v>2064</v>
      </c>
      <c r="D28" s="415"/>
      <c r="E28" s="159">
        <v>45707</v>
      </c>
      <c r="F28" s="159">
        <v>45695</v>
      </c>
      <c r="G28" s="160"/>
      <c r="H28" s="160" t="s">
        <v>9772</v>
      </c>
      <c r="I28" s="160"/>
      <c r="J28" s="427"/>
      <c r="K28" s="415"/>
      <c r="L28" s="159"/>
      <c r="M28" s="159"/>
      <c r="N28" s="189"/>
      <c r="O28" s="189"/>
    </row>
    <row r="29" spans="1:15">
      <c r="A29" s="187">
        <v>20</v>
      </c>
      <c r="B29" s="188" t="s">
        <v>147</v>
      </c>
      <c r="C29" s="214" t="s">
        <v>2064</v>
      </c>
      <c r="D29" s="413" t="s">
        <v>580</v>
      </c>
      <c r="E29" s="159">
        <v>45707</v>
      </c>
      <c r="F29" s="159">
        <v>45673</v>
      </c>
      <c r="G29" s="160"/>
      <c r="H29" s="160" t="s">
        <v>5349</v>
      </c>
      <c r="I29" s="160"/>
      <c r="J29" s="425" t="s">
        <v>9778</v>
      </c>
      <c r="K29" s="413" t="s">
        <v>195</v>
      </c>
      <c r="L29" s="159"/>
      <c r="M29" s="159"/>
      <c r="N29" s="189"/>
      <c r="O29" s="189"/>
    </row>
    <row r="30" spans="1:15">
      <c r="A30" s="187">
        <v>21</v>
      </c>
      <c r="B30" s="188" t="s">
        <v>147</v>
      </c>
      <c r="C30" s="214" t="s">
        <v>2064</v>
      </c>
      <c r="D30" s="414"/>
      <c r="E30" s="159">
        <v>45707</v>
      </c>
      <c r="F30" s="159">
        <v>45674</v>
      </c>
      <c r="G30" s="160"/>
      <c r="H30" s="160" t="s">
        <v>810</v>
      </c>
      <c r="I30" s="160"/>
      <c r="J30" s="426"/>
      <c r="K30" s="414"/>
      <c r="L30" s="159"/>
      <c r="M30" s="159"/>
      <c r="N30" s="189"/>
      <c r="O30" s="189"/>
    </row>
    <row r="31" spans="1:15">
      <c r="A31" s="187">
        <v>22</v>
      </c>
      <c r="B31" s="188" t="s">
        <v>147</v>
      </c>
      <c r="C31" s="214" t="s">
        <v>2064</v>
      </c>
      <c r="D31" s="415"/>
      <c r="E31" s="159">
        <v>45707</v>
      </c>
      <c r="F31" s="159">
        <v>45695</v>
      </c>
      <c r="G31" s="192"/>
      <c r="H31" s="160" t="s">
        <v>9772</v>
      </c>
      <c r="I31" s="193"/>
      <c r="J31" s="427"/>
      <c r="K31" s="415"/>
      <c r="L31" s="191"/>
      <c r="M31" s="213"/>
      <c r="N31" s="189"/>
      <c r="O31" s="189"/>
    </row>
    <row r="32" spans="1:15">
      <c r="A32" s="187">
        <v>23</v>
      </c>
      <c r="B32" s="188" t="s">
        <v>147</v>
      </c>
      <c r="C32" s="214" t="s">
        <v>2064</v>
      </c>
      <c r="D32" s="413" t="s">
        <v>581</v>
      </c>
      <c r="E32" s="159">
        <v>45707</v>
      </c>
      <c r="F32" s="159">
        <v>45673</v>
      </c>
      <c r="G32" s="192"/>
      <c r="H32" s="160" t="s">
        <v>5349</v>
      </c>
      <c r="I32" s="193"/>
      <c r="J32" s="425" t="s">
        <v>8114</v>
      </c>
      <c r="K32" s="413" t="s">
        <v>195</v>
      </c>
      <c r="L32" s="191"/>
      <c r="M32" s="213"/>
      <c r="N32" s="189"/>
      <c r="O32" s="189"/>
    </row>
    <row r="33" spans="1:15">
      <c r="A33" s="187">
        <v>24</v>
      </c>
      <c r="B33" s="188" t="s">
        <v>147</v>
      </c>
      <c r="C33" s="214" t="s">
        <v>2064</v>
      </c>
      <c r="D33" s="414"/>
      <c r="E33" s="159">
        <v>45707</v>
      </c>
      <c r="F33" s="159">
        <v>45674</v>
      </c>
      <c r="G33" s="192"/>
      <c r="H33" s="160" t="s">
        <v>810</v>
      </c>
      <c r="I33" s="193"/>
      <c r="J33" s="426"/>
      <c r="K33" s="414"/>
      <c r="L33" s="191"/>
      <c r="M33" s="213"/>
      <c r="N33" s="189"/>
      <c r="O33" s="189"/>
    </row>
    <row r="34" spans="1:15">
      <c r="A34" s="187">
        <v>25</v>
      </c>
      <c r="B34" s="188" t="s">
        <v>147</v>
      </c>
      <c r="C34" s="214" t="s">
        <v>2064</v>
      </c>
      <c r="D34" s="415"/>
      <c r="E34" s="159">
        <v>45707</v>
      </c>
      <c r="F34" s="159">
        <v>45695</v>
      </c>
      <c r="G34" s="192"/>
      <c r="H34" s="160" t="s">
        <v>9772</v>
      </c>
      <c r="I34" s="193"/>
      <c r="J34" s="427"/>
      <c r="K34" s="415"/>
      <c r="L34" s="191"/>
      <c r="M34" s="213"/>
      <c r="N34" s="189"/>
      <c r="O34" s="189"/>
    </row>
    <row r="35" spans="1:15">
      <c r="A35" s="187">
        <v>26</v>
      </c>
      <c r="B35" s="188" t="s">
        <v>147</v>
      </c>
      <c r="C35" s="214" t="s">
        <v>2064</v>
      </c>
      <c r="D35" s="413" t="s">
        <v>582</v>
      </c>
      <c r="E35" s="159">
        <v>45707</v>
      </c>
      <c r="F35" s="159">
        <v>45673</v>
      </c>
      <c r="G35" s="192"/>
      <c r="H35" s="160" t="s">
        <v>5349</v>
      </c>
      <c r="I35" s="193"/>
      <c r="J35" s="425" t="s">
        <v>9779</v>
      </c>
      <c r="K35" s="413" t="s">
        <v>195</v>
      </c>
      <c r="L35" s="191"/>
      <c r="M35" s="213"/>
      <c r="N35" s="189"/>
      <c r="O35" s="189"/>
    </row>
    <row r="36" spans="1:15">
      <c r="A36" s="187">
        <v>27</v>
      </c>
      <c r="B36" s="188" t="s">
        <v>147</v>
      </c>
      <c r="C36" s="214" t="s">
        <v>2064</v>
      </c>
      <c r="D36" s="414"/>
      <c r="E36" s="159">
        <v>45707</v>
      </c>
      <c r="F36" s="159">
        <v>45674</v>
      </c>
      <c r="G36" s="192"/>
      <c r="H36" s="160" t="s">
        <v>810</v>
      </c>
      <c r="I36" s="193"/>
      <c r="J36" s="426"/>
      <c r="K36" s="414"/>
      <c r="L36" s="191"/>
      <c r="M36" s="213"/>
      <c r="N36" s="189"/>
      <c r="O36" s="189"/>
    </row>
    <row r="37" spans="1:15">
      <c r="A37" s="187">
        <v>28</v>
      </c>
      <c r="B37" s="188" t="s">
        <v>147</v>
      </c>
      <c r="C37" s="214" t="s">
        <v>2064</v>
      </c>
      <c r="D37" s="415"/>
      <c r="E37" s="159">
        <v>45707</v>
      </c>
      <c r="F37" s="159">
        <v>45698</v>
      </c>
      <c r="G37" s="192"/>
      <c r="H37" s="160" t="s">
        <v>9772</v>
      </c>
      <c r="I37" s="193"/>
      <c r="J37" s="427"/>
      <c r="K37" s="415"/>
      <c r="L37" s="191"/>
      <c r="M37" s="213"/>
      <c r="N37" s="189"/>
      <c r="O37" s="189"/>
    </row>
    <row r="38" spans="1:15">
      <c r="A38" s="187">
        <v>29</v>
      </c>
      <c r="B38" s="188" t="s">
        <v>147</v>
      </c>
      <c r="C38" s="214" t="s">
        <v>2064</v>
      </c>
      <c r="D38" s="413" t="s">
        <v>583</v>
      </c>
      <c r="E38" s="159">
        <v>45707</v>
      </c>
      <c r="F38" s="159">
        <v>45673</v>
      </c>
      <c r="G38" s="192"/>
      <c r="H38" s="160" t="s">
        <v>5349</v>
      </c>
      <c r="I38" s="193"/>
      <c r="J38" s="425" t="s">
        <v>9780</v>
      </c>
      <c r="K38" s="413" t="s">
        <v>195</v>
      </c>
      <c r="L38" s="191"/>
      <c r="M38" s="213"/>
      <c r="N38" s="189"/>
      <c r="O38" s="189"/>
    </row>
    <row r="39" spans="1:15">
      <c r="A39" s="187">
        <v>30</v>
      </c>
      <c r="B39" s="188" t="s">
        <v>147</v>
      </c>
      <c r="C39" s="214" t="s">
        <v>2064</v>
      </c>
      <c r="D39" s="414"/>
      <c r="E39" s="159">
        <v>45707</v>
      </c>
      <c r="F39" s="159">
        <v>45674</v>
      </c>
      <c r="G39" s="160"/>
      <c r="H39" s="160" t="s">
        <v>810</v>
      </c>
      <c r="I39" s="160"/>
      <c r="J39" s="426"/>
      <c r="K39" s="414"/>
      <c r="L39" s="191"/>
      <c r="M39" s="213"/>
      <c r="N39" s="189"/>
      <c r="O39" s="189"/>
    </row>
    <row r="40" spans="1:15">
      <c r="A40" s="187">
        <v>31</v>
      </c>
      <c r="B40" s="188" t="s">
        <v>147</v>
      </c>
      <c r="C40" s="214" t="s">
        <v>2064</v>
      </c>
      <c r="D40" s="415"/>
      <c r="E40" s="159">
        <v>45707</v>
      </c>
      <c r="F40" s="159">
        <v>45698</v>
      </c>
      <c r="G40" s="192"/>
      <c r="H40" s="160" t="s">
        <v>9772</v>
      </c>
      <c r="I40" s="193"/>
      <c r="J40" s="427"/>
      <c r="K40" s="415"/>
      <c r="L40" s="165"/>
      <c r="M40" s="163"/>
      <c r="N40" s="163"/>
      <c r="O40" s="163"/>
    </row>
    <row r="41" spans="1:15">
      <c r="A41" s="187">
        <v>32</v>
      </c>
      <c r="B41" s="188" t="s">
        <v>147</v>
      </c>
      <c r="C41" s="214" t="s">
        <v>2064</v>
      </c>
      <c r="D41" s="413" t="s">
        <v>584</v>
      </c>
      <c r="E41" s="159">
        <v>45707</v>
      </c>
      <c r="F41" s="159">
        <v>45673</v>
      </c>
      <c r="G41" s="192"/>
      <c r="H41" s="160" t="s">
        <v>5349</v>
      </c>
      <c r="I41" s="193"/>
      <c r="J41" s="425" t="s">
        <v>9781</v>
      </c>
      <c r="K41" s="413" t="s">
        <v>195</v>
      </c>
      <c r="L41" s="165"/>
      <c r="M41" s="163"/>
      <c r="N41" s="163"/>
      <c r="O41" s="163"/>
    </row>
    <row r="42" spans="1:15">
      <c r="A42" s="187">
        <v>33</v>
      </c>
      <c r="B42" s="188" t="s">
        <v>147</v>
      </c>
      <c r="C42" s="214" t="s">
        <v>2064</v>
      </c>
      <c r="D42" s="414"/>
      <c r="E42" s="159">
        <v>45707</v>
      </c>
      <c r="F42" s="159">
        <v>45674</v>
      </c>
      <c r="G42" s="192"/>
      <c r="H42" s="160" t="s">
        <v>810</v>
      </c>
      <c r="I42" s="193"/>
      <c r="J42" s="426"/>
      <c r="K42" s="414"/>
      <c r="L42" s="165"/>
      <c r="M42" s="163"/>
      <c r="N42" s="163"/>
      <c r="O42" s="163"/>
    </row>
    <row r="43" spans="1:15">
      <c r="A43" s="187">
        <v>34</v>
      </c>
      <c r="B43" s="188" t="s">
        <v>147</v>
      </c>
      <c r="C43" s="214" t="s">
        <v>2064</v>
      </c>
      <c r="D43" s="415"/>
      <c r="E43" s="159">
        <v>45707</v>
      </c>
      <c r="F43" s="159">
        <v>45698</v>
      </c>
      <c r="G43" s="192"/>
      <c r="H43" s="160" t="s">
        <v>9772</v>
      </c>
      <c r="I43" s="193"/>
      <c r="J43" s="427"/>
      <c r="K43" s="415"/>
      <c r="L43" s="165"/>
      <c r="M43" s="163"/>
      <c r="N43" s="163"/>
      <c r="O43" s="163"/>
    </row>
    <row r="44" spans="1:15">
      <c r="A44" s="187">
        <v>35</v>
      </c>
      <c r="B44" s="188" t="s">
        <v>147</v>
      </c>
      <c r="C44" s="214" t="s">
        <v>2064</v>
      </c>
      <c r="D44" s="413" t="s">
        <v>585</v>
      </c>
      <c r="E44" s="159">
        <v>45707</v>
      </c>
      <c r="F44" s="159">
        <v>45673</v>
      </c>
      <c r="G44" s="163"/>
      <c r="H44" s="160" t="s">
        <v>5349</v>
      </c>
      <c r="I44" s="163"/>
      <c r="J44" s="419" t="s">
        <v>6322</v>
      </c>
      <c r="K44" s="413" t="s">
        <v>195</v>
      </c>
      <c r="L44" s="165"/>
      <c r="M44" s="163"/>
      <c r="N44" s="163"/>
      <c r="O44" s="163"/>
    </row>
    <row r="45" spans="1:15">
      <c r="A45" s="187">
        <v>36</v>
      </c>
      <c r="B45" s="188" t="s">
        <v>147</v>
      </c>
      <c r="C45" s="214" t="s">
        <v>2064</v>
      </c>
      <c r="D45" s="414"/>
      <c r="E45" s="159">
        <v>45707</v>
      </c>
      <c r="F45" s="159">
        <v>45674</v>
      </c>
      <c r="G45" s="163"/>
      <c r="H45" s="160" t="s">
        <v>810</v>
      </c>
      <c r="I45" s="163"/>
      <c r="J45" s="420"/>
      <c r="K45" s="414"/>
      <c r="L45" s="165"/>
      <c r="M45" s="163"/>
      <c r="N45" s="163"/>
      <c r="O45" s="163"/>
    </row>
    <row r="46" spans="1:15">
      <c r="A46" s="187">
        <v>37</v>
      </c>
      <c r="B46" s="188" t="s">
        <v>147</v>
      </c>
      <c r="C46" s="214" t="s">
        <v>2064</v>
      </c>
      <c r="D46" s="415"/>
      <c r="E46" s="159">
        <v>45707</v>
      </c>
      <c r="F46" s="159">
        <v>45698</v>
      </c>
      <c r="G46" s="192"/>
      <c r="H46" s="160" t="s">
        <v>9772</v>
      </c>
      <c r="I46" s="193"/>
      <c r="J46" s="421"/>
      <c r="K46" s="415"/>
      <c r="L46" s="165"/>
      <c r="M46" s="163"/>
      <c r="N46" s="163"/>
      <c r="O46" s="163"/>
    </row>
    <row r="47" spans="1:15">
      <c r="A47" s="187">
        <v>38</v>
      </c>
      <c r="B47" s="188" t="s">
        <v>147</v>
      </c>
      <c r="C47" s="214" t="s">
        <v>2064</v>
      </c>
      <c r="D47" s="413" t="s">
        <v>586</v>
      </c>
      <c r="E47" s="159">
        <v>45707</v>
      </c>
      <c r="F47" s="159">
        <v>45673</v>
      </c>
      <c r="G47" s="163"/>
      <c r="H47" s="160" t="s">
        <v>5349</v>
      </c>
      <c r="I47" s="163"/>
      <c r="J47" s="419" t="s">
        <v>9782</v>
      </c>
      <c r="K47" s="413" t="s">
        <v>195</v>
      </c>
      <c r="L47" s="165"/>
      <c r="M47" s="163"/>
      <c r="N47" s="163"/>
      <c r="O47" s="163"/>
    </row>
    <row r="48" spans="1:15">
      <c r="A48" s="187">
        <v>39</v>
      </c>
      <c r="B48" s="188" t="s">
        <v>147</v>
      </c>
      <c r="C48" s="214" t="s">
        <v>2064</v>
      </c>
      <c r="D48" s="414"/>
      <c r="E48" s="159">
        <v>45707</v>
      </c>
      <c r="F48" s="159">
        <v>45674</v>
      </c>
      <c r="G48" s="163"/>
      <c r="H48" s="160" t="s">
        <v>810</v>
      </c>
      <c r="I48" s="163"/>
      <c r="J48" s="420"/>
      <c r="K48" s="414"/>
      <c r="L48" s="165"/>
      <c r="M48" s="163"/>
      <c r="N48" s="163"/>
      <c r="O48" s="163"/>
    </row>
    <row r="49" spans="1:15">
      <c r="A49" s="187">
        <v>40</v>
      </c>
      <c r="B49" s="188" t="s">
        <v>147</v>
      </c>
      <c r="C49" s="214" t="s">
        <v>2064</v>
      </c>
      <c r="D49" s="415"/>
      <c r="E49" s="159">
        <v>45707</v>
      </c>
      <c r="F49" s="159">
        <v>45698</v>
      </c>
      <c r="G49" s="163"/>
      <c r="H49" s="160" t="s">
        <v>9772</v>
      </c>
      <c r="I49" s="163"/>
      <c r="J49" s="421"/>
      <c r="K49" s="415"/>
      <c r="L49" s="165"/>
      <c r="M49" s="163"/>
      <c r="N49" s="163"/>
      <c r="O49" s="163"/>
    </row>
    <row r="50" spans="1:15">
      <c r="A50" s="187">
        <v>41</v>
      </c>
      <c r="B50" s="188" t="s">
        <v>147</v>
      </c>
      <c r="C50" s="214" t="s">
        <v>2064</v>
      </c>
      <c r="D50" s="413" t="s">
        <v>587</v>
      </c>
      <c r="E50" s="159">
        <v>45707</v>
      </c>
      <c r="F50" s="159">
        <v>45673</v>
      </c>
      <c r="G50" s="163"/>
      <c r="H50" s="160" t="s">
        <v>5349</v>
      </c>
      <c r="I50" s="163"/>
      <c r="J50" s="419" t="s">
        <v>9783</v>
      </c>
      <c r="K50" s="413" t="s">
        <v>195</v>
      </c>
      <c r="L50" s="165"/>
      <c r="M50" s="163"/>
      <c r="N50" s="163"/>
      <c r="O50" s="163"/>
    </row>
    <row r="51" spans="1:15">
      <c r="A51" s="187">
        <v>42</v>
      </c>
      <c r="B51" s="188" t="s">
        <v>147</v>
      </c>
      <c r="C51" s="214" t="s">
        <v>2064</v>
      </c>
      <c r="D51" s="414"/>
      <c r="E51" s="159">
        <v>45707</v>
      </c>
      <c r="F51" s="159">
        <v>45674</v>
      </c>
      <c r="G51" s="163"/>
      <c r="H51" s="160" t="s">
        <v>810</v>
      </c>
      <c r="I51" s="163"/>
      <c r="J51" s="420"/>
      <c r="K51" s="414"/>
      <c r="L51" s="165"/>
      <c r="M51" s="163"/>
      <c r="N51" s="163"/>
      <c r="O51" s="163"/>
    </row>
    <row r="52" spans="1:15">
      <c r="A52" s="187">
        <v>43</v>
      </c>
      <c r="B52" s="188" t="s">
        <v>147</v>
      </c>
      <c r="C52" s="214" t="s">
        <v>2064</v>
      </c>
      <c r="D52" s="415"/>
      <c r="E52" s="159">
        <v>45707</v>
      </c>
      <c r="F52" s="159">
        <v>45699</v>
      </c>
      <c r="G52" s="163"/>
      <c r="H52" s="160" t="s">
        <v>9772</v>
      </c>
      <c r="I52" s="163"/>
      <c r="J52" s="421"/>
      <c r="K52" s="415"/>
      <c r="L52" s="165"/>
      <c r="M52" s="163"/>
      <c r="N52" s="163"/>
      <c r="O52" s="163"/>
    </row>
    <row r="53" spans="1:15">
      <c r="A53" s="187">
        <v>44</v>
      </c>
      <c r="B53" s="188" t="s">
        <v>147</v>
      </c>
      <c r="C53" s="214" t="s">
        <v>2064</v>
      </c>
      <c r="D53" s="413" t="s">
        <v>588</v>
      </c>
      <c r="E53" s="159">
        <v>45707</v>
      </c>
      <c r="F53" s="159">
        <v>45673</v>
      </c>
      <c r="G53" s="163"/>
      <c r="H53" s="160" t="s">
        <v>5349</v>
      </c>
      <c r="I53" s="163"/>
      <c r="J53" s="419" t="s">
        <v>9784</v>
      </c>
      <c r="K53" s="413" t="s">
        <v>195</v>
      </c>
      <c r="L53" s="165"/>
      <c r="M53" s="163"/>
      <c r="N53" s="163"/>
      <c r="O53" s="163"/>
    </row>
    <row r="54" spans="1:15">
      <c r="A54" s="187">
        <v>45</v>
      </c>
      <c r="B54" s="188" t="s">
        <v>147</v>
      </c>
      <c r="C54" s="214" t="s">
        <v>2064</v>
      </c>
      <c r="D54" s="414"/>
      <c r="E54" s="159">
        <v>45707</v>
      </c>
      <c r="F54" s="159">
        <v>45674</v>
      </c>
      <c r="G54" s="163"/>
      <c r="H54" s="160" t="s">
        <v>810</v>
      </c>
      <c r="I54" s="163"/>
      <c r="J54" s="420"/>
      <c r="K54" s="414"/>
      <c r="L54" s="165"/>
      <c r="M54" s="163"/>
      <c r="N54" s="163"/>
      <c r="O54" s="163"/>
    </row>
    <row r="55" spans="1:15">
      <c r="A55" s="187">
        <v>46</v>
      </c>
      <c r="B55" s="188" t="s">
        <v>147</v>
      </c>
      <c r="C55" s="214" t="s">
        <v>2064</v>
      </c>
      <c r="D55" s="415"/>
      <c r="E55" s="159">
        <v>45707</v>
      </c>
      <c r="F55" s="159">
        <v>45699</v>
      </c>
      <c r="G55" s="163"/>
      <c r="H55" s="160" t="s">
        <v>9772</v>
      </c>
      <c r="I55" s="163"/>
      <c r="J55" s="421"/>
      <c r="K55" s="415"/>
      <c r="L55" s="165"/>
      <c r="M55" s="163"/>
      <c r="N55" s="163"/>
      <c r="O55" s="163"/>
    </row>
    <row r="56" spans="1:15">
      <c r="A56" s="187">
        <v>47</v>
      </c>
      <c r="B56" s="188" t="s">
        <v>147</v>
      </c>
      <c r="C56" s="214" t="s">
        <v>2064</v>
      </c>
      <c r="D56" s="413" t="s">
        <v>589</v>
      </c>
      <c r="E56" s="159">
        <v>45707</v>
      </c>
      <c r="F56" s="159">
        <v>45673</v>
      </c>
      <c r="G56" s="163"/>
      <c r="H56" s="160" t="s">
        <v>5349</v>
      </c>
      <c r="I56" s="163"/>
      <c r="J56" s="419" t="s">
        <v>9785</v>
      </c>
      <c r="K56" s="413" t="s">
        <v>195</v>
      </c>
      <c r="L56" s="164"/>
      <c r="M56" s="163"/>
      <c r="N56" s="163"/>
      <c r="O56" s="163"/>
    </row>
    <row r="57" spans="1:15">
      <c r="A57" s="187">
        <v>48</v>
      </c>
      <c r="B57" s="188" t="s">
        <v>147</v>
      </c>
      <c r="C57" s="214" t="s">
        <v>2064</v>
      </c>
      <c r="D57" s="414"/>
      <c r="E57" s="159">
        <v>45707</v>
      </c>
      <c r="F57" s="159">
        <v>45674</v>
      </c>
      <c r="G57" s="163"/>
      <c r="H57" s="160" t="s">
        <v>810</v>
      </c>
      <c r="I57" s="163"/>
      <c r="J57" s="420"/>
      <c r="K57" s="414"/>
      <c r="L57" s="165"/>
      <c r="M57" s="163"/>
      <c r="N57" s="163"/>
      <c r="O57" s="163"/>
    </row>
    <row r="58" spans="1:15">
      <c r="A58" s="187">
        <v>49</v>
      </c>
      <c r="B58" s="188" t="s">
        <v>147</v>
      </c>
      <c r="C58" s="214" t="s">
        <v>2064</v>
      </c>
      <c r="D58" s="415"/>
      <c r="E58" s="159">
        <v>45707</v>
      </c>
      <c r="F58" s="159">
        <v>45699</v>
      </c>
      <c r="G58" s="163"/>
      <c r="H58" s="160" t="s">
        <v>9772</v>
      </c>
      <c r="I58" s="163"/>
      <c r="J58" s="421"/>
      <c r="K58" s="415"/>
      <c r="L58" s="165"/>
      <c r="M58" s="163"/>
      <c r="N58" s="163"/>
      <c r="O58" s="163"/>
    </row>
    <row r="59" spans="1:15">
      <c r="A59" s="187">
        <v>50</v>
      </c>
      <c r="B59" s="188" t="s">
        <v>147</v>
      </c>
      <c r="C59" s="214" t="s">
        <v>2064</v>
      </c>
      <c r="D59" s="413" t="s">
        <v>590</v>
      </c>
      <c r="E59" s="159">
        <v>45707</v>
      </c>
      <c r="F59" s="159">
        <v>45673</v>
      </c>
      <c r="G59" s="163"/>
      <c r="H59" s="160" t="s">
        <v>5349</v>
      </c>
      <c r="I59" s="163"/>
      <c r="J59" s="419" t="s">
        <v>9786</v>
      </c>
      <c r="K59" s="413" t="s">
        <v>195</v>
      </c>
      <c r="L59" s="165"/>
      <c r="M59" s="163"/>
      <c r="N59" s="163"/>
      <c r="O59" s="163"/>
    </row>
    <row r="60" spans="1:15">
      <c r="A60" s="187">
        <v>51</v>
      </c>
      <c r="B60" s="188" t="s">
        <v>147</v>
      </c>
      <c r="C60" s="214" t="s">
        <v>2064</v>
      </c>
      <c r="D60" s="414"/>
      <c r="E60" s="159">
        <v>45707</v>
      </c>
      <c r="F60" s="159">
        <v>45674</v>
      </c>
      <c r="G60" s="163"/>
      <c r="H60" s="160" t="s">
        <v>810</v>
      </c>
      <c r="I60" s="163"/>
      <c r="J60" s="420"/>
      <c r="K60" s="414"/>
      <c r="L60" s="165"/>
      <c r="M60" s="163"/>
      <c r="N60" s="163"/>
      <c r="O60" s="163"/>
    </row>
    <row r="61" spans="1:15">
      <c r="A61" s="187">
        <v>52</v>
      </c>
      <c r="B61" s="188" t="s">
        <v>147</v>
      </c>
      <c r="C61" s="214" t="s">
        <v>2064</v>
      </c>
      <c r="D61" s="415"/>
      <c r="E61" s="159">
        <v>45707</v>
      </c>
      <c r="F61" s="159">
        <v>45700</v>
      </c>
      <c r="G61" s="163"/>
      <c r="H61" s="160" t="s">
        <v>9772</v>
      </c>
      <c r="I61" s="163"/>
      <c r="J61" s="421"/>
      <c r="K61" s="415"/>
      <c r="L61" s="165"/>
      <c r="M61" s="163"/>
      <c r="N61" s="163"/>
      <c r="O61" s="163"/>
    </row>
    <row r="62" spans="1:15">
      <c r="A62" s="187">
        <v>53</v>
      </c>
      <c r="B62" s="188" t="s">
        <v>147</v>
      </c>
      <c r="C62" s="214" t="s">
        <v>2064</v>
      </c>
      <c r="D62" s="413" t="s">
        <v>591</v>
      </c>
      <c r="E62" s="159">
        <v>45707</v>
      </c>
      <c r="F62" s="159">
        <v>45673</v>
      </c>
      <c r="G62" s="163"/>
      <c r="H62" s="160" t="s">
        <v>5349</v>
      </c>
      <c r="I62" s="163"/>
      <c r="J62" s="419" t="s">
        <v>9787</v>
      </c>
      <c r="K62" s="413" t="s">
        <v>195</v>
      </c>
      <c r="L62" s="165"/>
      <c r="M62" s="163"/>
      <c r="N62" s="163"/>
      <c r="O62" s="163"/>
    </row>
    <row r="63" spans="1:15">
      <c r="A63" s="187">
        <v>54</v>
      </c>
      <c r="B63" s="188" t="s">
        <v>147</v>
      </c>
      <c r="C63" s="214" t="s">
        <v>2064</v>
      </c>
      <c r="D63" s="414"/>
      <c r="E63" s="159">
        <v>45707</v>
      </c>
      <c r="F63" s="159">
        <v>45674</v>
      </c>
      <c r="G63" s="163"/>
      <c r="H63" s="160" t="s">
        <v>810</v>
      </c>
      <c r="I63" s="163"/>
      <c r="J63" s="420"/>
      <c r="K63" s="414"/>
      <c r="L63" s="165"/>
      <c r="M63" s="163"/>
      <c r="N63" s="163"/>
      <c r="O63" s="163"/>
    </row>
    <row r="64" spans="1:15">
      <c r="A64" s="187">
        <v>55</v>
      </c>
      <c r="B64" s="188" t="s">
        <v>147</v>
      </c>
      <c r="C64" s="214" t="s">
        <v>2064</v>
      </c>
      <c r="D64" s="415"/>
      <c r="E64" s="159">
        <v>45707</v>
      </c>
      <c r="F64" s="159">
        <v>45700</v>
      </c>
      <c r="G64" s="163"/>
      <c r="H64" s="160" t="s">
        <v>9772</v>
      </c>
      <c r="I64" s="163"/>
      <c r="J64" s="421"/>
      <c r="K64" s="415"/>
      <c r="L64" s="165"/>
      <c r="M64" s="163"/>
      <c r="N64" s="163"/>
      <c r="O64" s="163"/>
    </row>
    <row r="65" spans="1:15">
      <c r="A65" s="187">
        <v>56</v>
      </c>
      <c r="B65" s="188" t="s">
        <v>147</v>
      </c>
      <c r="C65" s="214" t="s">
        <v>1997</v>
      </c>
      <c r="D65" s="413" t="s">
        <v>592</v>
      </c>
      <c r="E65" s="165">
        <v>45712</v>
      </c>
      <c r="F65" s="165">
        <v>45675</v>
      </c>
      <c r="G65" s="163"/>
      <c r="H65" s="163" t="s">
        <v>5349</v>
      </c>
      <c r="I65" s="163"/>
      <c r="J65" s="419" t="s">
        <v>9773</v>
      </c>
      <c r="K65" s="413" t="s">
        <v>195</v>
      </c>
      <c r="L65" s="165"/>
      <c r="M65" s="163"/>
      <c r="N65" s="163"/>
      <c r="O65" s="163"/>
    </row>
    <row r="66" spans="1:15">
      <c r="A66" s="187">
        <v>57</v>
      </c>
      <c r="B66" s="188" t="s">
        <v>147</v>
      </c>
      <c r="C66" s="214" t="s">
        <v>1997</v>
      </c>
      <c r="D66" s="414"/>
      <c r="E66" s="165">
        <v>45712</v>
      </c>
      <c r="F66" s="165">
        <v>45677</v>
      </c>
      <c r="G66" s="163"/>
      <c r="H66" s="163" t="s">
        <v>810</v>
      </c>
      <c r="I66" s="163"/>
      <c r="J66" s="420"/>
      <c r="K66" s="414"/>
      <c r="L66" s="165"/>
      <c r="M66" s="163"/>
      <c r="N66" s="163"/>
      <c r="O66" s="163"/>
    </row>
    <row r="67" spans="1:15">
      <c r="A67" s="187">
        <v>58</v>
      </c>
      <c r="B67" s="188" t="s">
        <v>147</v>
      </c>
      <c r="C67" s="214" t="s">
        <v>1997</v>
      </c>
      <c r="D67" s="415"/>
      <c r="E67" s="165">
        <v>45712</v>
      </c>
      <c r="F67" s="165">
        <v>45698</v>
      </c>
      <c r="G67" s="163"/>
      <c r="H67" s="163" t="s">
        <v>9814</v>
      </c>
      <c r="I67" s="163"/>
      <c r="J67" s="421"/>
      <c r="K67" s="415"/>
      <c r="L67" s="165"/>
      <c r="M67" s="163"/>
      <c r="N67" s="163"/>
      <c r="O67" s="163"/>
    </row>
    <row r="68" spans="1:15">
      <c r="A68" s="187">
        <v>59</v>
      </c>
      <c r="B68" s="188" t="s">
        <v>147</v>
      </c>
      <c r="C68" s="214" t="s">
        <v>1997</v>
      </c>
      <c r="D68" s="413" t="s">
        <v>593</v>
      </c>
      <c r="E68" s="165">
        <v>45712</v>
      </c>
      <c r="F68" s="165">
        <v>45675</v>
      </c>
      <c r="G68" s="163"/>
      <c r="H68" s="163" t="s">
        <v>5349</v>
      </c>
      <c r="I68" s="163"/>
      <c r="J68" s="419" t="s">
        <v>9774</v>
      </c>
      <c r="K68" s="413" t="s">
        <v>195</v>
      </c>
      <c r="L68" s="165"/>
      <c r="M68" s="163"/>
      <c r="N68" s="163"/>
      <c r="O68" s="163"/>
    </row>
    <row r="69" spans="1:15">
      <c r="A69" s="187">
        <v>60</v>
      </c>
      <c r="B69" s="188" t="s">
        <v>147</v>
      </c>
      <c r="C69" s="214" t="s">
        <v>1997</v>
      </c>
      <c r="D69" s="414"/>
      <c r="E69" s="165">
        <v>45712</v>
      </c>
      <c r="F69" s="165">
        <v>45677</v>
      </c>
      <c r="G69" s="163"/>
      <c r="H69" s="163" t="s">
        <v>810</v>
      </c>
      <c r="I69" s="163"/>
      <c r="J69" s="420"/>
      <c r="K69" s="414"/>
      <c r="L69" s="165"/>
      <c r="M69" s="163"/>
      <c r="N69" s="163"/>
      <c r="O69" s="163"/>
    </row>
    <row r="70" spans="1:15">
      <c r="A70" s="187">
        <v>61</v>
      </c>
      <c r="B70" s="188" t="s">
        <v>147</v>
      </c>
      <c r="C70" s="214" t="s">
        <v>1997</v>
      </c>
      <c r="D70" s="415"/>
      <c r="E70" s="165">
        <v>45712</v>
      </c>
      <c r="F70" s="165">
        <v>45698</v>
      </c>
      <c r="G70" s="163"/>
      <c r="H70" s="163" t="s">
        <v>9814</v>
      </c>
      <c r="I70" s="163"/>
      <c r="J70" s="421"/>
      <c r="K70" s="415"/>
      <c r="L70" s="165"/>
      <c r="M70" s="163"/>
      <c r="N70" s="163"/>
      <c r="O70" s="163"/>
    </row>
    <row r="71" spans="1:15">
      <c r="A71" s="187">
        <v>62</v>
      </c>
      <c r="B71" s="188" t="s">
        <v>147</v>
      </c>
      <c r="C71" s="214" t="s">
        <v>1997</v>
      </c>
      <c r="D71" s="413" t="s">
        <v>594</v>
      </c>
      <c r="E71" s="165">
        <v>45712</v>
      </c>
      <c r="F71" s="165">
        <v>45675</v>
      </c>
      <c r="G71" s="163"/>
      <c r="H71" s="163" t="s">
        <v>5349</v>
      </c>
      <c r="I71" s="163"/>
      <c r="J71" s="419" t="s">
        <v>9775</v>
      </c>
      <c r="K71" s="413" t="s">
        <v>195</v>
      </c>
      <c r="L71" s="165"/>
      <c r="M71" s="163"/>
      <c r="N71" s="163"/>
      <c r="O71" s="163"/>
    </row>
    <row r="72" spans="1:15">
      <c r="A72" s="187">
        <v>63</v>
      </c>
      <c r="B72" s="188" t="s">
        <v>147</v>
      </c>
      <c r="C72" s="214" t="s">
        <v>1997</v>
      </c>
      <c r="D72" s="414"/>
      <c r="E72" s="165">
        <v>45712</v>
      </c>
      <c r="F72" s="165">
        <v>45677</v>
      </c>
      <c r="G72" s="163"/>
      <c r="H72" s="163" t="s">
        <v>810</v>
      </c>
      <c r="I72" s="163"/>
      <c r="J72" s="420"/>
      <c r="K72" s="414"/>
      <c r="L72" s="165"/>
      <c r="M72" s="163"/>
      <c r="N72" s="163"/>
      <c r="O72" s="163"/>
    </row>
    <row r="73" spans="1:15">
      <c r="A73" s="187">
        <v>64</v>
      </c>
      <c r="B73" s="188" t="s">
        <v>147</v>
      </c>
      <c r="C73" s="214" t="s">
        <v>1997</v>
      </c>
      <c r="D73" s="415"/>
      <c r="E73" s="165">
        <v>45712</v>
      </c>
      <c r="F73" s="165">
        <v>45698</v>
      </c>
      <c r="G73" s="163"/>
      <c r="H73" s="163" t="s">
        <v>9814</v>
      </c>
      <c r="I73" s="163"/>
      <c r="J73" s="421"/>
      <c r="K73" s="415"/>
      <c r="L73" s="165"/>
      <c r="M73" s="163"/>
      <c r="N73" s="163"/>
      <c r="O73" s="163"/>
    </row>
    <row r="74" spans="1:15">
      <c r="A74" s="187">
        <v>65</v>
      </c>
      <c r="B74" s="188" t="s">
        <v>147</v>
      </c>
      <c r="C74" s="214" t="s">
        <v>1997</v>
      </c>
      <c r="D74" s="413" t="s">
        <v>595</v>
      </c>
      <c r="E74" s="165">
        <v>45712</v>
      </c>
      <c r="F74" s="165">
        <v>45675</v>
      </c>
      <c r="G74" s="163"/>
      <c r="H74" s="163" t="s">
        <v>5349</v>
      </c>
      <c r="I74" s="163"/>
      <c r="J74" s="419" t="s">
        <v>9776</v>
      </c>
      <c r="K74" s="413" t="s">
        <v>195</v>
      </c>
      <c r="L74" s="165"/>
      <c r="M74" s="163"/>
      <c r="N74" s="163"/>
      <c r="O74" s="163"/>
    </row>
    <row r="75" spans="1:15">
      <c r="A75" s="187">
        <v>66</v>
      </c>
      <c r="B75" s="188" t="s">
        <v>147</v>
      </c>
      <c r="C75" s="214" t="s">
        <v>1997</v>
      </c>
      <c r="D75" s="414"/>
      <c r="E75" s="165">
        <v>45712</v>
      </c>
      <c r="F75" s="165">
        <v>45677</v>
      </c>
      <c r="G75" s="163"/>
      <c r="H75" s="163" t="s">
        <v>810</v>
      </c>
      <c r="I75" s="163"/>
      <c r="J75" s="420"/>
      <c r="K75" s="414"/>
      <c r="L75" s="165"/>
      <c r="M75" s="163"/>
      <c r="N75" s="163"/>
      <c r="O75" s="163"/>
    </row>
    <row r="76" spans="1:15">
      <c r="A76" s="187">
        <v>67</v>
      </c>
      <c r="B76" s="188" t="s">
        <v>147</v>
      </c>
      <c r="C76" s="214" t="s">
        <v>1997</v>
      </c>
      <c r="D76" s="415"/>
      <c r="E76" s="165">
        <v>45712</v>
      </c>
      <c r="F76" s="165">
        <v>45698</v>
      </c>
      <c r="G76" s="163"/>
      <c r="H76" s="163" t="s">
        <v>9814</v>
      </c>
      <c r="I76" s="163"/>
      <c r="J76" s="421"/>
      <c r="K76" s="415"/>
      <c r="L76" s="165"/>
      <c r="M76" s="163"/>
      <c r="N76" s="163"/>
      <c r="O76" s="163"/>
    </row>
    <row r="77" spans="1:15">
      <c r="A77" s="187">
        <v>68</v>
      </c>
      <c r="B77" s="188" t="s">
        <v>147</v>
      </c>
      <c r="C77" s="214" t="s">
        <v>1997</v>
      </c>
      <c r="D77" s="413" t="s">
        <v>596</v>
      </c>
      <c r="E77" s="165">
        <v>45712</v>
      </c>
      <c r="F77" s="165">
        <v>45678</v>
      </c>
      <c r="G77" s="163"/>
      <c r="H77" s="163" t="s">
        <v>5349</v>
      </c>
      <c r="I77" s="163"/>
      <c r="J77" s="419" t="s">
        <v>9815</v>
      </c>
      <c r="K77" s="413" t="s">
        <v>195</v>
      </c>
      <c r="L77" s="165"/>
      <c r="M77" s="163"/>
      <c r="N77" s="163"/>
      <c r="O77" s="163"/>
    </row>
    <row r="78" spans="1:15">
      <c r="A78" s="187">
        <v>69</v>
      </c>
      <c r="B78" s="188" t="s">
        <v>147</v>
      </c>
      <c r="C78" s="214" t="s">
        <v>1997</v>
      </c>
      <c r="D78" s="414"/>
      <c r="E78" s="165">
        <v>45712</v>
      </c>
      <c r="F78" s="165">
        <v>45679</v>
      </c>
      <c r="G78" s="163"/>
      <c r="H78" s="163" t="s">
        <v>810</v>
      </c>
      <c r="I78" s="163"/>
      <c r="J78" s="420"/>
      <c r="K78" s="414"/>
      <c r="L78" s="165"/>
      <c r="M78" s="163"/>
      <c r="N78" s="163"/>
      <c r="O78" s="163"/>
    </row>
    <row r="79" spans="1:15">
      <c r="A79" s="187">
        <v>70</v>
      </c>
      <c r="B79" s="157" t="s">
        <v>150</v>
      </c>
      <c r="C79" s="214" t="s">
        <v>1997</v>
      </c>
      <c r="D79" s="415"/>
      <c r="E79" s="165">
        <v>45712</v>
      </c>
      <c r="F79" s="165">
        <v>45699</v>
      </c>
      <c r="G79" s="163"/>
      <c r="H79" s="163" t="s">
        <v>9814</v>
      </c>
      <c r="I79" s="163"/>
      <c r="J79" s="421"/>
      <c r="K79" s="415"/>
      <c r="L79" s="165"/>
      <c r="M79" s="163"/>
      <c r="N79" s="163"/>
      <c r="O79" s="163"/>
    </row>
    <row r="80" spans="1:15">
      <c r="A80" s="190"/>
      <c r="B80" s="224" t="s">
        <v>150</v>
      </c>
      <c r="C80" s="214" t="s">
        <v>1997</v>
      </c>
      <c r="D80" s="413" t="s">
        <v>597</v>
      </c>
      <c r="E80" s="165">
        <v>45712</v>
      </c>
      <c r="F80" s="165">
        <v>45678</v>
      </c>
      <c r="G80" s="163"/>
      <c r="H80" s="163" t="s">
        <v>5349</v>
      </c>
      <c r="I80" s="163"/>
      <c r="J80" s="419" t="s">
        <v>9777</v>
      </c>
      <c r="K80" s="413" t="s">
        <v>195</v>
      </c>
      <c r="L80" s="165"/>
      <c r="M80" s="163"/>
      <c r="N80" s="163"/>
      <c r="O80" s="163"/>
    </row>
    <row r="81" spans="1:15">
      <c r="A81" s="187">
        <v>72</v>
      </c>
      <c r="B81" s="157" t="s">
        <v>150</v>
      </c>
      <c r="C81" s="214" t="s">
        <v>1997</v>
      </c>
      <c r="D81" s="414"/>
      <c r="E81" s="165">
        <v>45712</v>
      </c>
      <c r="F81" s="165">
        <v>45679</v>
      </c>
      <c r="G81" s="163"/>
      <c r="H81" s="163" t="s">
        <v>810</v>
      </c>
      <c r="I81" s="163"/>
      <c r="J81" s="420"/>
      <c r="K81" s="414"/>
      <c r="L81" s="165"/>
      <c r="M81" s="163"/>
      <c r="N81" s="163"/>
      <c r="O81" s="163"/>
    </row>
    <row r="82" spans="1:15">
      <c r="A82" s="187">
        <v>73</v>
      </c>
      <c r="B82" s="157" t="s">
        <v>150</v>
      </c>
      <c r="C82" s="214" t="s">
        <v>1997</v>
      </c>
      <c r="D82" s="415"/>
      <c r="E82" s="165">
        <v>45712</v>
      </c>
      <c r="F82" s="165">
        <v>45699</v>
      </c>
      <c r="G82" s="163"/>
      <c r="H82" s="163" t="s">
        <v>9814</v>
      </c>
      <c r="I82" s="163"/>
      <c r="J82" s="421"/>
      <c r="K82" s="415"/>
      <c r="L82" s="165"/>
      <c r="M82" s="163"/>
      <c r="N82" s="163"/>
      <c r="O82" s="163"/>
    </row>
    <row r="83" spans="1:15">
      <c r="A83" s="187">
        <v>74</v>
      </c>
      <c r="B83" s="188" t="s">
        <v>147</v>
      </c>
      <c r="C83" s="214" t="s">
        <v>1997</v>
      </c>
      <c r="D83" s="413" t="s">
        <v>598</v>
      </c>
      <c r="E83" s="165">
        <v>45712</v>
      </c>
      <c r="F83" s="165">
        <v>45678</v>
      </c>
      <c r="G83" s="163"/>
      <c r="H83" s="163" t="s">
        <v>5349</v>
      </c>
      <c r="I83" s="163"/>
      <c r="J83" s="419" t="s">
        <v>9778</v>
      </c>
      <c r="K83" s="413" t="s">
        <v>195</v>
      </c>
      <c r="L83" s="165"/>
      <c r="M83" s="163"/>
      <c r="N83" s="163"/>
      <c r="O83" s="163"/>
    </row>
    <row r="84" spans="1:15">
      <c r="A84" s="187">
        <v>75</v>
      </c>
      <c r="B84" s="188" t="s">
        <v>147</v>
      </c>
      <c r="C84" s="214" t="s">
        <v>1997</v>
      </c>
      <c r="D84" s="414"/>
      <c r="E84" s="165">
        <v>45712</v>
      </c>
      <c r="F84" s="165">
        <v>45679</v>
      </c>
      <c r="G84" s="163"/>
      <c r="H84" s="163" t="s">
        <v>810</v>
      </c>
      <c r="I84" s="163"/>
      <c r="J84" s="420"/>
      <c r="K84" s="414"/>
      <c r="L84" s="165"/>
      <c r="M84" s="163"/>
      <c r="N84" s="163"/>
      <c r="O84" s="163"/>
    </row>
    <row r="85" spans="1:15">
      <c r="A85" s="187">
        <v>76</v>
      </c>
      <c r="B85" s="157" t="s">
        <v>150</v>
      </c>
      <c r="C85" s="214" t="s">
        <v>1997</v>
      </c>
      <c r="D85" s="415"/>
      <c r="E85" s="165">
        <v>45712</v>
      </c>
      <c r="F85" s="165">
        <v>45699</v>
      </c>
      <c r="G85" s="163"/>
      <c r="H85" s="163" t="s">
        <v>9814</v>
      </c>
      <c r="I85" s="163"/>
      <c r="J85" s="421"/>
      <c r="K85" s="415"/>
      <c r="L85" s="165"/>
      <c r="M85" s="163"/>
      <c r="N85" s="163"/>
      <c r="O85" s="163"/>
    </row>
    <row r="86" spans="1:15">
      <c r="A86" s="187">
        <v>77</v>
      </c>
      <c r="B86" s="157" t="s">
        <v>150</v>
      </c>
      <c r="C86" s="214" t="s">
        <v>1997</v>
      </c>
      <c r="D86" s="413" t="s">
        <v>599</v>
      </c>
      <c r="E86" s="165">
        <v>45712</v>
      </c>
      <c r="F86" s="165">
        <v>45678</v>
      </c>
      <c r="G86" s="163"/>
      <c r="H86" s="163" t="s">
        <v>5349</v>
      </c>
      <c r="I86" s="163"/>
      <c r="J86" s="419" t="s">
        <v>8114</v>
      </c>
      <c r="K86" s="413" t="s">
        <v>195</v>
      </c>
      <c r="L86" s="165"/>
      <c r="M86" s="163"/>
      <c r="N86" s="163"/>
      <c r="O86" s="163"/>
    </row>
    <row r="87" spans="1:15">
      <c r="A87" s="187">
        <v>78</v>
      </c>
      <c r="B87" s="157" t="s">
        <v>150</v>
      </c>
      <c r="C87" s="214" t="s">
        <v>1997</v>
      </c>
      <c r="D87" s="414"/>
      <c r="E87" s="165">
        <v>45712</v>
      </c>
      <c r="F87" s="165">
        <v>45679</v>
      </c>
      <c r="G87" s="163"/>
      <c r="H87" s="163" t="s">
        <v>810</v>
      </c>
      <c r="I87" s="163"/>
      <c r="J87" s="420"/>
      <c r="K87" s="414"/>
      <c r="L87" s="165"/>
      <c r="M87" s="163"/>
      <c r="N87" s="163"/>
      <c r="O87" s="163"/>
    </row>
    <row r="88" spans="1:15">
      <c r="A88" s="187">
        <v>79</v>
      </c>
      <c r="B88" s="157" t="s">
        <v>150</v>
      </c>
      <c r="C88" s="214" t="s">
        <v>1997</v>
      </c>
      <c r="D88" s="415"/>
      <c r="E88" s="165">
        <v>45712</v>
      </c>
      <c r="F88" s="165">
        <v>45699</v>
      </c>
      <c r="G88" s="163"/>
      <c r="H88" s="163" t="s">
        <v>9814</v>
      </c>
      <c r="I88" s="163"/>
      <c r="J88" s="421"/>
      <c r="K88" s="415"/>
      <c r="L88" s="165"/>
      <c r="M88" s="163"/>
      <c r="N88" s="163"/>
      <c r="O88" s="163"/>
    </row>
    <row r="89" spans="1:15">
      <c r="A89" s="187">
        <v>80</v>
      </c>
      <c r="B89" s="157" t="s">
        <v>150</v>
      </c>
      <c r="C89" s="214" t="s">
        <v>1997</v>
      </c>
      <c r="D89" s="413" t="s">
        <v>600</v>
      </c>
      <c r="E89" s="165">
        <v>45712</v>
      </c>
      <c r="F89" s="165">
        <v>45679</v>
      </c>
      <c r="G89" s="163"/>
      <c r="H89" s="163" t="s">
        <v>5349</v>
      </c>
      <c r="I89" s="163"/>
      <c r="J89" s="419" t="s">
        <v>9779</v>
      </c>
      <c r="K89" s="413" t="s">
        <v>195</v>
      </c>
      <c r="L89" s="165"/>
      <c r="M89" s="163"/>
      <c r="N89" s="163"/>
      <c r="O89" s="163"/>
    </row>
    <row r="90" spans="1:15">
      <c r="A90" s="187">
        <v>81</v>
      </c>
      <c r="B90" s="157" t="s">
        <v>150</v>
      </c>
      <c r="C90" s="214" t="s">
        <v>1997</v>
      </c>
      <c r="D90" s="414"/>
      <c r="E90" s="165">
        <v>45712</v>
      </c>
      <c r="F90" s="165">
        <v>45680</v>
      </c>
      <c r="G90" s="163"/>
      <c r="H90" s="163" t="s">
        <v>810</v>
      </c>
      <c r="I90" s="163"/>
      <c r="J90" s="420"/>
      <c r="K90" s="414"/>
      <c r="L90" s="165"/>
      <c r="M90" s="163"/>
      <c r="N90" s="163"/>
      <c r="O90" s="163"/>
    </row>
    <row r="91" spans="1:15">
      <c r="A91" s="187">
        <v>82</v>
      </c>
      <c r="B91" s="157" t="s">
        <v>150</v>
      </c>
      <c r="C91" s="214" t="s">
        <v>1997</v>
      </c>
      <c r="D91" s="415"/>
      <c r="E91" s="165">
        <v>45712</v>
      </c>
      <c r="F91" s="165">
        <v>45700</v>
      </c>
      <c r="G91" s="163"/>
      <c r="H91" s="163" t="s">
        <v>9814</v>
      </c>
      <c r="I91" s="163"/>
      <c r="J91" s="421"/>
      <c r="K91" s="415"/>
      <c r="L91" s="165"/>
      <c r="M91" s="163"/>
      <c r="N91" s="163"/>
      <c r="O91" s="163"/>
    </row>
    <row r="92" spans="1:15">
      <c r="A92" s="187">
        <v>83</v>
      </c>
      <c r="B92" s="157" t="s">
        <v>150</v>
      </c>
      <c r="C92" s="214" t="s">
        <v>1997</v>
      </c>
      <c r="D92" s="413" t="s">
        <v>601</v>
      </c>
      <c r="E92" s="165">
        <v>45712</v>
      </c>
      <c r="F92" s="165">
        <v>45679</v>
      </c>
      <c r="G92" s="163"/>
      <c r="H92" s="163" t="s">
        <v>5349</v>
      </c>
      <c r="I92" s="163"/>
      <c r="J92" s="419" t="s">
        <v>9780</v>
      </c>
      <c r="K92" s="413" t="s">
        <v>195</v>
      </c>
      <c r="L92" s="165"/>
      <c r="M92" s="163"/>
      <c r="N92" s="163"/>
      <c r="O92" s="163"/>
    </row>
    <row r="93" spans="1:15">
      <c r="A93" s="187">
        <v>84</v>
      </c>
      <c r="B93" s="188" t="s">
        <v>147</v>
      </c>
      <c r="C93" s="214" t="s">
        <v>1997</v>
      </c>
      <c r="D93" s="414"/>
      <c r="E93" s="165">
        <v>45712</v>
      </c>
      <c r="F93" s="165">
        <v>45680</v>
      </c>
      <c r="G93" s="163"/>
      <c r="H93" s="163" t="s">
        <v>810</v>
      </c>
      <c r="I93" s="163"/>
      <c r="J93" s="420"/>
      <c r="K93" s="414"/>
      <c r="L93" s="165"/>
      <c r="M93" s="163"/>
      <c r="N93" s="163"/>
      <c r="O93" s="163"/>
    </row>
    <row r="94" spans="1:15">
      <c r="A94" s="187">
        <v>85</v>
      </c>
      <c r="B94" s="157" t="s">
        <v>150</v>
      </c>
      <c r="C94" s="214" t="s">
        <v>1997</v>
      </c>
      <c r="D94" s="415"/>
      <c r="E94" s="165">
        <v>45712</v>
      </c>
      <c r="F94" s="165">
        <v>45700</v>
      </c>
      <c r="G94" s="163"/>
      <c r="H94" s="163" t="s">
        <v>9814</v>
      </c>
      <c r="I94" s="163"/>
      <c r="J94" s="421"/>
      <c r="K94" s="415"/>
      <c r="L94" s="165"/>
      <c r="M94" s="163"/>
      <c r="N94" s="163"/>
      <c r="O94" s="163"/>
    </row>
    <row r="95" spans="1:15">
      <c r="A95" s="187">
        <v>86</v>
      </c>
      <c r="B95" s="157" t="s">
        <v>150</v>
      </c>
      <c r="C95" s="214" t="s">
        <v>1997</v>
      </c>
      <c r="D95" s="413" t="s">
        <v>602</v>
      </c>
      <c r="E95" s="165">
        <v>45712</v>
      </c>
      <c r="F95" s="165">
        <v>45679</v>
      </c>
      <c r="G95" s="181"/>
      <c r="H95" s="163" t="s">
        <v>5349</v>
      </c>
      <c r="I95" s="181"/>
      <c r="J95" s="422" t="s">
        <v>9781</v>
      </c>
      <c r="K95" s="413" t="s">
        <v>195</v>
      </c>
      <c r="L95" s="165"/>
      <c r="M95" s="163"/>
      <c r="N95" s="163"/>
      <c r="O95" s="163"/>
    </row>
    <row r="96" spans="1:15">
      <c r="A96" s="187">
        <v>87</v>
      </c>
      <c r="B96" s="157" t="s">
        <v>150</v>
      </c>
      <c r="C96" s="214" t="s">
        <v>1997</v>
      </c>
      <c r="D96" s="414"/>
      <c r="E96" s="165">
        <v>45712</v>
      </c>
      <c r="F96" s="165">
        <v>45680</v>
      </c>
      <c r="G96" s="181"/>
      <c r="H96" s="163" t="s">
        <v>810</v>
      </c>
      <c r="I96" s="181"/>
      <c r="J96" s="423"/>
      <c r="K96" s="414"/>
      <c r="L96" s="165"/>
      <c r="M96" s="163"/>
      <c r="N96" s="163"/>
      <c r="O96" s="163"/>
    </row>
    <row r="97" spans="1:15">
      <c r="A97" s="187">
        <v>88</v>
      </c>
      <c r="B97" s="157" t="s">
        <v>150</v>
      </c>
      <c r="C97" s="214" t="s">
        <v>1997</v>
      </c>
      <c r="D97" s="415"/>
      <c r="E97" s="165">
        <v>45712</v>
      </c>
      <c r="F97" s="165">
        <v>45700</v>
      </c>
      <c r="G97" s="163"/>
      <c r="H97" s="163" t="s">
        <v>9814</v>
      </c>
      <c r="I97" s="163"/>
      <c r="J97" s="424"/>
      <c r="K97" s="415"/>
      <c r="L97" s="165"/>
      <c r="M97" s="163"/>
      <c r="N97" s="163"/>
      <c r="O97" s="163"/>
    </row>
    <row r="98" spans="1:15">
      <c r="A98" s="187">
        <v>89</v>
      </c>
      <c r="B98" s="157" t="s">
        <v>150</v>
      </c>
      <c r="C98" s="214" t="s">
        <v>1997</v>
      </c>
      <c r="D98" s="413" t="s">
        <v>603</v>
      </c>
      <c r="E98" s="165">
        <v>45712</v>
      </c>
      <c r="F98" s="165">
        <v>45679</v>
      </c>
      <c r="G98" s="163"/>
      <c r="H98" s="163" t="s">
        <v>5349</v>
      </c>
      <c r="I98" s="163"/>
      <c r="J98" s="419" t="s">
        <v>6322</v>
      </c>
      <c r="K98" s="413" t="s">
        <v>195</v>
      </c>
      <c r="L98" s="165"/>
      <c r="M98" s="163"/>
      <c r="N98" s="163"/>
      <c r="O98" s="163"/>
    </row>
    <row r="99" spans="1:15">
      <c r="A99" s="187">
        <v>90</v>
      </c>
      <c r="B99" s="157" t="s">
        <v>150</v>
      </c>
      <c r="C99" s="214" t="s">
        <v>1997</v>
      </c>
      <c r="D99" s="414"/>
      <c r="E99" s="165">
        <v>45712</v>
      </c>
      <c r="F99" s="165">
        <v>45680</v>
      </c>
      <c r="G99" s="163"/>
      <c r="H99" s="163" t="s">
        <v>810</v>
      </c>
      <c r="I99" s="163"/>
      <c r="J99" s="420"/>
      <c r="K99" s="414"/>
      <c r="L99" s="165"/>
      <c r="M99" s="163"/>
      <c r="N99" s="163"/>
      <c r="O99" s="163"/>
    </row>
    <row r="100" spans="1:15">
      <c r="A100" s="187">
        <v>91</v>
      </c>
      <c r="B100" s="157" t="s">
        <v>150</v>
      </c>
      <c r="C100" s="214" t="s">
        <v>1997</v>
      </c>
      <c r="D100" s="415"/>
      <c r="E100" s="165">
        <v>45712</v>
      </c>
      <c r="F100" s="165">
        <v>45700</v>
      </c>
      <c r="G100" s="163"/>
      <c r="H100" s="163" t="s">
        <v>9814</v>
      </c>
      <c r="I100" s="163"/>
      <c r="J100" s="421"/>
      <c r="K100" s="415"/>
      <c r="L100" s="165"/>
      <c r="M100" s="163"/>
      <c r="N100" s="163"/>
      <c r="O100" s="163"/>
    </row>
    <row r="101" spans="1:15">
      <c r="A101" s="187">
        <v>92</v>
      </c>
      <c r="B101" s="157" t="s">
        <v>150</v>
      </c>
      <c r="C101" s="214" t="s">
        <v>1997</v>
      </c>
      <c r="D101" s="413" t="s">
        <v>604</v>
      </c>
      <c r="E101" s="165">
        <v>45712</v>
      </c>
      <c r="F101" s="165">
        <v>45680</v>
      </c>
      <c r="G101" s="163"/>
      <c r="H101" s="163" t="s">
        <v>5349</v>
      </c>
      <c r="I101" s="163"/>
      <c r="J101" s="419" t="s">
        <v>9782</v>
      </c>
      <c r="K101" s="413" t="s">
        <v>195</v>
      </c>
      <c r="L101" s="163"/>
      <c r="M101" s="163"/>
      <c r="N101" s="163"/>
      <c r="O101" s="163"/>
    </row>
    <row r="102" spans="1:15">
      <c r="A102" s="187">
        <v>93</v>
      </c>
      <c r="B102" s="157" t="s">
        <v>150</v>
      </c>
      <c r="C102" s="214" t="s">
        <v>1997</v>
      </c>
      <c r="D102" s="414"/>
      <c r="E102" s="165">
        <v>45712</v>
      </c>
      <c r="F102" s="165">
        <v>45681</v>
      </c>
      <c r="G102" s="163"/>
      <c r="H102" s="163" t="s">
        <v>810</v>
      </c>
      <c r="I102" s="163"/>
      <c r="J102" s="420"/>
      <c r="K102" s="414"/>
      <c r="L102" s="165"/>
      <c r="M102" s="163"/>
      <c r="N102" s="163"/>
      <c r="O102" s="163"/>
    </row>
    <row r="103" spans="1:15">
      <c r="A103" s="187">
        <v>94</v>
      </c>
      <c r="B103" s="157" t="s">
        <v>150</v>
      </c>
      <c r="C103" s="214" t="s">
        <v>1997</v>
      </c>
      <c r="D103" s="415"/>
      <c r="E103" s="165">
        <v>45712</v>
      </c>
      <c r="F103" s="165">
        <v>45701</v>
      </c>
      <c r="G103" s="163"/>
      <c r="H103" s="163" t="s">
        <v>9814</v>
      </c>
      <c r="I103" s="163"/>
      <c r="J103" s="421"/>
      <c r="K103" s="415"/>
      <c r="L103" s="164"/>
      <c r="M103" s="163"/>
      <c r="N103" s="163"/>
      <c r="O103" s="163"/>
    </row>
    <row r="104" spans="1:15">
      <c r="A104" s="187">
        <v>95</v>
      </c>
      <c r="B104" s="157" t="s">
        <v>150</v>
      </c>
      <c r="C104" s="214" t="s">
        <v>1997</v>
      </c>
      <c r="D104" s="413" t="s">
        <v>605</v>
      </c>
      <c r="E104" s="165">
        <v>45712</v>
      </c>
      <c r="F104" s="165">
        <v>45680</v>
      </c>
      <c r="G104" s="163"/>
      <c r="H104" s="163" t="s">
        <v>5349</v>
      </c>
      <c r="I104" s="163"/>
      <c r="J104" s="419" t="s">
        <v>9783</v>
      </c>
      <c r="K104" s="413" t="s">
        <v>195</v>
      </c>
      <c r="L104" s="165"/>
      <c r="M104" s="163"/>
      <c r="N104" s="163"/>
      <c r="O104" s="163"/>
    </row>
    <row r="105" spans="1:15">
      <c r="A105" s="187">
        <v>96</v>
      </c>
      <c r="B105" s="157" t="s">
        <v>150</v>
      </c>
      <c r="C105" s="214" t="s">
        <v>1997</v>
      </c>
      <c r="D105" s="414"/>
      <c r="E105" s="165">
        <v>45712</v>
      </c>
      <c r="F105" s="165">
        <v>45681</v>
      </c>
      <c r="G105" s="163"/>
      <c r="H105" s="163" t="s">
        <v>810</v>
      </c>
      <c r="I105" s="163"/>
      <c r="J105" s="420"/>
      <c r="K105" s="414"/>
      <c r="L105" s="164"/>
      <c r="M105" s="163"/>
      <c r="N105" s="163"/>
      <c r="O105" s="163"/>
    </row>
    <row r="106" spans="1:15">
      <c r="A106" s="187">
        <v>97</v>
      </c>
      <c r="B106" s="157" t="s">
        <v>150</v>
      </c>
      <c r="C106" s="214" t="s">
        <v>1997</v>
      </c>
      <c r="D106" s="415"/>
      <c r="E106" s="165">
        <v>45712</v>
      </c>
      <c r="F106" s="165">
        <v>45701</v>
      </c>
      <c r="G106" s="163"/>
      <c r="H106" s="163" t="s">
        <v>9814</v>
      </c>
      <c r="I106" s="163"/>
      <c r="J106" s="421"/>
      <c r="K106" s="415"/>
      <c r="L106" s="165"/>
      <c r="M106" s="163"/>
      <c r="N106" s="163"/>
      <c r="O106" s="163"/>
    </row>
    <row r="107" spans="1:15">
      <c r="A107" s="187">
        <v>98</v>
      </c>
      <c r="B107" s="157" t="s">
        <v>150</v>
      </c>
      <c r="C107" s="214" t="s">
        <v>1997</v>
      </c>
      <c r="D107" s="413" t="s">
        <v>606</v>
      </c>
      <c r="E107" s="165">
        <v>45712</v>
      </c>
      <c r="F107" s="165">
        <v>45680</v>
      </c>
      <c r="G107" s="163"/>
      <c r="H107" s="163" t="s">
        <v>5349</v>
      </c>
      <c r="I107" s="163"/>
      <c r="J107" s="419" t="s">
        <v>9784</v>
      </c>
      <c r="K107" s="413" t="s">
        <v>195</v>
      </c>
      <c r="L107" s="164"/>
      <c r="M107" s="163"/>
      <c r="N107" s="163"/>
      <c r="O107" s="163"/>
    </row>
    <row r="108" spans="1:15">
      <c r="A108" s="187">
        <v>99</v>
      </c>
      <c r="B108" s="157" t="s">
        <v>150</v>
      </c>
      <c r="C108" s="214" t="s">
        <v>1997</v>
      </c>
      <c r="D108" s="414"/>
      <c r="E108" s="165">
        <v>45712</v>
      </c>
      <c r="F108" s="165">
        <v>45681</v>
      </c>
      <c r="G108" s="163"/>
      <c r="H108" s="163" t="s">
        <v>810</v>
      </c>
      <c r="I108" s="163"/>
      <c r="J108" s="420"/>
      <c r="K108" s="414"/>
      <c r="L108" s="165"/>
      <c r="M108" s="163"/>
      <c r="N108" s="163"/>
      <c r="O108" s="163"/>
    </row>
    <row r="109" spans="1:15">
      <c r="A109" s="187">
        <v>100</v>
      </c>
      <c r="B109" s="157" t="s">
        <v>150</v>
      </c>
      <c r="C109" s="214" t="s">
        <v>1997</v>
      </c>
      <c r="D109" s="415"/>
      <c r="E109" s="165">
        <v>45712</v>
      </c>
      <c r="F109" s="165">
        <v>45701</v>
      </c>
      <c r="G109" s="163"/>
      <c r="H109" s="163" t="s">
        <v>9814</v>
      </c>
      <c r="I109" s="163"/>
      <c r="J109" s="421"/>
      <c r="K109" s="415"/>
      <c r="L109" s="164"/>
      <c r="M109" s="163"/>
      <c r="N109" s="163"/>
      <c r="O109" s="163"/>
    </row>
    <row r="110" spans="1:15">
      <c r="A110" s="187">
        <v>101</v>
      </c>
      <c r="B110" s="157" t="s">
        <v>150</v>
      </c>
      <c r="C110" s="214" t="s">
        <v>1997</v>
      </c>
      <c r="D110" s="413" t="s">
        <v>607</v>
      </c>
      <c r="E110" s="165">
        <v>45712</v>
      </c>
      <c r="F110" s="165">
        <v>45680</v>
      </c>
      <c r="G110" s="163"/>
      <c r="H110" s="163" t="s">
        <v>5349</v>
      </c>
      <c r="I110" s="163"/>
      <c r="J110" s="419" t="s">
        <v>9785</v>
      </c>
      <c r="K110" s="413" t="s">
        <v>195</v>
      </c>
      <c r="L110" s="165"/>
      <c r="M110" s="163"/>
      <c r="N110" s="163"/>
      <c r="O110" s="163"/>
    </row>
    <row r="111" spans="1:15">
      <c r="A111" s="187">
        <v>102</v>
      </c>
      <c r="B111" s="157" t="s">
        <v>150</v>
      </c>
      <c r="C111" s="214" t="s">
        <v>1997</v>
      </c>
      <c r="D111" s="414"/>
      <c r="E111" s="165">
        <v>45712</v>
      </c>
      <c r="F111" s="165">
        <v>45681</v>
      </c>
      <c r="G111" s="163"/>
      <c r="H111" s="163" t="s">
        <v>810</v>
      </c>
      <c r="I111" s="163"/>
      <c r="J111" s="420"/>
      <c r="K111" s="414"/>
      <c r="L111" s="164"/>
      <c r="M111" s="163"/>
      <c r="N111" s="163"/>
      <c r="O111" s="163"/>
    </row>
    <row r="112" spans="1:15">
      <c r="A112" s="190">
        <v>103</v>
      </c>
      <c r="B112" s="224" t="s">
        <v>150</v>
      </c>
      <c r="C112" s="214" t="s">
        <v>1997</v>
      </c>
      <c r="D112" s="415"/>
      <c r="E112" s="165">
        <v>45712</v>
      </c>
      <c r="F112" s="165">
        <v>45701</v>
      </c>
      <c r="G112" s="163"/>
      <c r="H112" s="163" t="s">
        <v>9814</v>
      </c>
      <c r="I112" s="163"/>
      <c r="J112" s="421"/>
      <c r="K112" s="415"/>
      <c r="L112" s="165"/>
      <c r="M112" s="163"/>
      <c r="N112" s="163"/>
      <c r="O112" s="163"/>
    </row>
    <row r="113" spans="1:15">
      <c r="A113" s="190">
        <v>106</v>
      </c>
      <c r="B113" s="224" t="s">
        <v>150</v>
      </c>
      <c r="C113" s="214" t="s">
        <v>1997</v>
      </c>
      <c r="D113" s="413" t="s">
        <v>608</v>
      </c>
      <c r="E113" s="165">
        <v>45712</v>
      </c>
      <c r="F113" s="165">
        <v>45681</v>
      </c>
      <c r="G113" s="163"/>
      <c r="H113" s="163" t="s">
        <v>5349</v>
      </c>
      <c r="I113" s="163"/>
      <c r="J113" s="419" t="s">
        <v>9786</v>
      </c>
      <c r="K113" s="413" t="s">
        <v>195</v>
      </c>
      <c r="L113" s="165"/>
      <c r="M113" s="163"/>
      <c r="N113" s="163"/>
      <c r="O113" s="163"/>
    </row>
    <row r="114" spans="1:15">
      <c r="A114" s="190">
        <v>107</v>
      </c>
      <c r="B114" s="224" t="s">
        <v>150</v>
      </c>
      <c r="C114" s="214" t="s">
        <v>1997</v>
      </c>
      <c r="D114" s="414"/>
      <c r="E114" s="165">
        <v>45712</v>
      </c>
      <c r="F114" s="165">
        <v>45682</v>
      </c>
      <c r="G114" s="163"/>
      <c r="H114" s="163" t="s">
        <v>810</v>
      </c>
      <c r="I114" s="163"/>
      <c r="J114" s="420"/>
      <c r="K114" s="414"/>
      <c r="L114" s="165"/>
      <c r="M114" s="163"/>
      <c r="N114" s="163"/>
      <c r="O114" s="163"/>
    </row>
    <row r="115" spans="1:15">
      <c r="A115" s="187">
        <v>108</v>
      </c>
      <c r="B115" s="160" t="s">
        <v>150</v>
      </c>
      <c r="C115" s="214" t="s">
        <v>1997</v>
      </c>
      <c r="D115" s="415"/>
      <c r="E115" s="165">
        <v>45712</v>
      </c>
      <c r="F115" s="165">
        <v>45703</v>
      </c>
      <c r="G115" s="163"/>
      <c r="H115" s="163" t="s">
        <v>9814</v>
      </c>
      <c r="I115" s="163"/>
      <c r="J115" s="421"/>
      <c r="K115" s="415"/>
      <c r="L115" s="165"/>
      <c r="M115" s="163"/>
      <c r="N115" s="163"/>
      <c r="O115" s="163"/>
    </row>
    <row r="116" spans="1:15">
      <c r="A116" s="190">
        <v>109</v>
      </c>
      <c r="B116" s="224" t="s">
        <v>150</v>
      </c>
      <c r="C116" s="214" t="s">
        <v>1997</v>
      </c>
      <c r="D116" s="413" t="s">
        <v>609</v>
      </c>
      <c r="E116" s="165">
        <v>45712</v>
      </c>
      <c r="F116" s="165">
        <v>45681</v>
      </c>
      <c r="G116" s="163"/>
      <c r="H116" s="163" t="s">
        <v>5349</v>
      </c>
      <c r="I116" s="163"/>
      <c r="J116" s="419" t="s">
        <v>9787</v>
      </c>
      <c r="K116" s="413" t="s">
        <v>195</v>
      </c>
      <c r="L116" s="165"/>
      <c r="M116" s="163"/>
      <c r="N116" s="163"/>
      <c r="O116" s="163"/>
    </row>
    <row r="117" spans="1:15">
      <c r="A117" s="190">
        <v>110</v>
      </c>
      <c r="B117" s="224" t="s">
        <v>150</v>
      </c>
      <c r="C117" s="214" t="s">
        <v>1997</v>
      </c>
      <c r="D117" s="414"/>
      <c r="E117" s="165">
        <v>45712</v>
      </c>
      <c r="F117" s="165">
        <v>45682</v>
      </c>
      <c r="G117" s="163"/>
      <c r="H117" s="163" t="s">
        <v>810</v>
      </c>
      <c r="I117" s="163"/>
      <c r="J117" s="420"/>
      <c r="K117" s="414"/>
      <c r="L117" s="165"/>
      <c r="M117" s="163"/>
      <c r="N117" s="163"/>
      <c r="O117" s="163"/>
    </row>
    <row r="118" spans="1:15">
      <c r="A118" s="190">
        <v>111</v>
      </c>
      <c r="B118" s="224" t="s">
        <v>150</v>
      </c>
      <c r="C118" s="214" t="s">
        <v>1997</v>
      </c>
      <c r="D118" s="415"/>
      <c r="E118" s="165">
        <v>45712</v>
      </c>
      <c r="F118" s="165">
        <v>45703</v>
      </c>
      <c r="G118" s="163"/>
      <c r="H118" s="163" t="s">
        <v>9814</v>
      </c>
      <c r="I118" s="163"/>
      <c r="J118" s="421"/>
      <c r="K118" s="415"/>
      <c r="L118" s="165"/>
      <c r="M118" s="163"/>
      <c r="N118" s="163"/>
      <c r="O118" s="163"/>
    </row>
    <row r="119" spans="1:15">
      <c r="A119" s="190">
        <v>112</v>
      </c>
      <c r="B119" s="224" t="s">
        <v>150</v>
      </c>
      <c r="C119" s="214" t="s">
        <v>2150</v>
      </c>
      <c r="D119" s="413" t="s">
        <v>610</v>
      </c>
      <c r="E119" s="165">
        <v>45714</v>
      </c>
      <c r="F119" s="165">
        <v>45680</v>
      </c>
      <c r="G119" s="163"/>
      <c r="H119" s="163" t="s">
        <v>5349</v>
      </c>
      <c r="I119" s="163"/>
      <c r="J119" s="419" t="s">
        <v>9773</v>
      </c>
      <c r="K119" s="413" t="s">
        <v>195</v>
      </c>
      <c r="L119" s="165"/>
      <c r="M119" s="163"/>
      <c r="N119" s="163"/>
      <c r="O119" s="163"/>
    </row>
    <row r="120" spans="1:15">
      <c r="A120" s="187">
        <v>113</v>
      </c>
      <c r="B120" s="157" t="s">
        <v>150</v>
      </c>
      <c r="C120" s="214" t="s">
        <v>2150</v>
      </c>
      <c r="D120" s="414"/>
      <c r="E120" s="165">
        <v>45714</v>
      </c>
      <c r="F120" s="165">
        <v>45681</v>
      </c>
      <c r="G120" s="163"/>
      <c r="H120" s="163" t="s">
        <v>810</v>
      </c>
      <c r="I120" s="163"/>
      <c r="J120" s="420"/>
      <c r="K120" s="414"/>
      <c r="L120" s="165"/>
      <c r="M120" s="163"/>
      <c r="N120" s="163"/>
      <c r="O120" s="163"/>
    </row>
    <row r="121" spans="1:15">
      <c r="A121" s="187">
        <v>114</v>
      </c>
      <c r="B121" s="157" t="s">
        <v>150</v>
      </c>
      <c r="C121" s="214" t="s">
        <v>2150</v>
      </c>
      <c r="D121" s="415"/>
      <c r="E121" s="165">
        <v>45714</v>
      </c>
      <c r="F121" s="165">
        <v>45705</v>
      </c>
      <c r="G121" s="163"/>
      <c r="H121" s="163" t="s">
        <v>9814</v>
      </c>
      <c r="I121" s="163"/>
      <c r="J121" s="421"/>
      <c r="K121" s="415"/>
      <c r="L121" s="165"/>
      <c r="M121" s="163"/>
      <c r="N121" s="163"/>
      <c r="O121" s="163"/>
    </row>
    <row r="122" spans="1:15">
      <c r="A122" s="190">
        <v>115</v>
      </c>
      <c r="B122" s="224" t="s">
        <v>150</v>
      </c>
      <c r="C122" s="214" t="s">
        <v>2150</v>
      </c>
      <c r="D122" s="413" t="s">
        <v>611</v>
      </c>
      <c r="E122" s="165">
        <v>45714</v>
      </c>
      <c r="F122" s="165">
        <v>45680</v>
      </c>
      <c r="G122" s="163"/>
      <c r="H122" s="163" t="s">
        <v>5349</v>
      </c>
      <c r="I122" s="163"/>
      <c r="J122" s="419" t="s">
        <v>9774</v>
      </c>
      <c r="K122" s="413" t="s">
        <v>195</v>
      </c>
      <c r="L122" s="165"/>
      <c r="M122" s="163"/>
      <c r="N122" s="163"/>
      <c r="O122" s="163"/>
    </row>
    <row r="123" spans="1:15">
      <c r="A123" s="190">
        <v>116</v>
      </c>
      <c r="B123" s="224" t="s">
        <v>150</v>
      </c>
      <c r="C123" s="214" t="s">
        <v>2150</v>
      </c>
      <c r="D123" s="414"/>
      <c r="E123" s="165">
        <v>45714</v>
      </c>
      <c r="F123" s="165">
        <v>45681</v>
      </c>
      <c r="G123" s="163"/>
      <c r="H123" s="163" t="s">
        <v>810</v>
      </c>
      <c r="I123" s="163"/>
      <c r="J123" s="420"/>
      <c r="K123" s="414"/>
      <c r="L123" s="165"/>
      <c r="M123" s="163"/>
      <c r="N123" s="163"/>
      <c r="O123" s="163"/>
    </row>
    <row r="124" spans="1:15">
      <c r="A124" s="190">
        <v>117</v>
      </c>
      <c r="B124" s="224" t="s">
        <v>150</v>
      </c>
      <c r="C124" s="214" t="s">
        <v>2150</v>
      </c>
      <c r="D124" s="415"/>
      <c r="E124" s="165">
        <v>45714</v>
      </c>
      <c r="F124" s="165">
        <v>45705</v>
      </c>
      <c r="G124" s="163"/>
      <c r="H124" s="163" t="s">
        <v>9814</v>
      </c>
      <c r="I124" s="163"/>
      <c r="J124" s="421"/>
      <c r="K124" s="415"/>
      <c r="L124" s="165"/>
      <c r="M124" s="163"/>
      <c r="N124" s="163"/>
      <c r="O124" s="163"/>
    </row>
    <row r="125" spans="1:15">
      <c r="A125" s="190">
        <v>118</v>
      </c>
      <c r="B125" s="224" t="s">
        <v>150</v>
      </c>
      <c r="C125" s="214" t="s">
        <v>2150</v>
      </c>
      <c r="D125" s="413" t="s">
        <v>612</v>
      </c>
      <c r="E125" s="165">
        <v>45714</v>
      </c>
      <c r="F125" s="165">
        <v>45680</v>
      </c>
      <c r="G125" s="163"/>
      <c r="H125" s="163" t="s">
        <v>5349</v>
      </c>
      <c r="I125" s="163"/>
      <c r="J125" s="419" t="s">
        <v>9775</v>
      </c>
      <c r="K125" s="413" t="s">
        <v>195</v>
      </c>
      <c r="L125" s="165"/>
      <c r="M125" s="163"/>
      <c r="N125" s="163"/>
      <c r="O125" s="163"/>
    </row>
    <row r="126" spans="1:15">
      <c r="A126" s="187">
        <v>119</v>
      </c>
      <c r="B126" s="163" t="s">
        <v>150</v>
      </c>
      <c r="C126" s="214" t="s">
        <v>2150</v>
      </c>
      <c r="D126" s="414"/>
      <c r="E126" s="165">
        <v>45714</v>
      </c>
      <c r="F126" s="165">
        <v>45681</v>
      </c>
      <c r="G126" s="163"/>
      <c r="H126" s="163" t="s">
        <v>810</v>
      </c>
      <c r="I126" s="163"/>
      <c r="J126" s="420"/>
      <c r="K126" s="414"/>
      <c r="L126" s="165"/>
      <c r="M126" s="163"/>
      <c r="N126" s="163"/>
      <c r="O126" s="163"/>
    </row>
    <row r="127" spans="1:15">
      <c r="A127" s="187">
        <v>120</v>
      </c>
      <c r="B127" s="163" t="s">
        <v>150</v>
      </c>
      <c r="C127" s="214" t="s">
        <v>2150</v>
      </c>
      <c r="D127" s="415"/>
      <c r="E127" s="165">
        <v>45714</v>
      </c>
      <c r="F127" s="165">
        <v>45705</v>
      </c>
      <c r="G127" s="163"/>
      <c r="H127" s="163" t="s">
        <v>9814</v>
      </c>
      <c r="I127" s="163"/>
      <c r="J127" s="421"/>
      <c r="K127" s="415"/>
      <c r="L127" s="165"/>
      <c r="M127" s="163"/>
      <c r="N127" s="163"/>
      <c r="O127" s="163"/>
    </row>
    <row r="128" spans="1:15">
      <c r="A128" s="187">
        <v>121</v>
      </c>
      <c r="B128" s="163" t="s">
        <v>150</v>
      </c>
      <c r="C128" s="214" t="s">
        <v>2150</v>
      </c>
      <c r="D128" s="413" t="s">
        <v>613</v>
      </c>
      <c r="E128" s="165">
        <v>45714</v>
      </c>
      <c r="F128" s="165">
        <v>45680</v>
      </c>
      <c r="G128" s="163"/>
      <c r="H128" s="163" t="s">
        <v>5349</v>
      </c>
      <c r="I128" s="163"/>
      <c r="J128" s="419" t="s">
        <v>9776</v>
      </c>
      <c r="K128" s="413" t="s">
        <v>195</v>
      </c>
      <c r="L128" s="165"/>
      <c r="M128" s="163"/>
      <c r="N128" s="163"/>
      <c r="O128" s="163"/>
    </row>
    <row r="129" spans="1:15">
      <c r="A129" s="187">
        <v>122</v>
      </c>
      <c r="B129" s="163" t="s">
        <v>150</v>
      </c>
      <c r="C129" s="214" t="s">
        <v>2150</v>
      </c>
      <c r="D129" s="414"/>
      <c r="E129" s="165">
        <v>45714</v>
      </c>
      <c r="F129" s="165">
        <v>45681</v>
      </c>
      <c r="G129" s="163"/>
      <c r="H129" s="163" t="s">
        <v>810</v>
      </c>
      <c r="I129" s="163"/>
      <c r="J129" s="420"/>
      <c r="K129" s="414"/>
      <c r="L129" s="165"/>
      <c r="M129" s="163"/>
      <c r="N129" s="163"/>
      <c r="O129" s="163"/>
    </row>
    <row r="130" spans="1:15">
      <c r="A130" s="190">
        <v>123</v>
      </c>
      <c r="B130" s="163" t="s">
        <v>150</v>
      </c>
      <c r="C130" s="214" t="s">
        <v>2150</v>
      </c>
      <c r="D130" s="415"/>
      <c r="E130" s="165">
        <v>45714</v>
      </c>
      <c r="F130" s="165">
        <v>45705</v>
      </c>
      <c r="G130" s="163"/>
      <c r="H130" s="163" t="s">
        <v>9814</v>
      </c>
      <c r="I130" s="163"/>
      <c r="J130" s="421"/>
      <c r="K130" s="415"/>
      <c r="L130" s="165"/>
      <c r="M130" s="163"/>
      <c r="N130" s="163"/>
      <c r="O130" s="163"/>
    </row>
    <row r="131" spans="1:15">
      <c r="A131" s="190">
        <v>124</v>
      </c>
      <c r="B131" s="163" t="s">
        <v>150</v>
      </c>
      <c r="C131" s="214" t="s">
        <v>2150</v>
      </c>
      <c r="D131" s="413" t="s">
        <v>614</v>
      </c>
      <c r="E131" s="165">
        <v>45714</v>
      </c>
      <c r="F131" s="165">
        <v>45681</v>
      </c>
      <c r="G131" s="163"/>
      <c r="H131" s="163" t="s">
        <v>5349</v>
      </c>
      <c r="I131" s="163"/>
      <c r="J131" s="419" t="s">
        <v>5774</v>
      </c>
      <c r="K131" s="413" t="s">
        <v>195</v>
      </c>
      <c r="L131" s="165"/>
      <c r="M131" s="163"/>
      <c r="N131" s="163"/>
      <c r="O131" s="163"/>
    </row>
    <row r="132" spans="1:15">
      <c r="A132" s="190">
        <v>125</v>
      </c>
      <c r="B132" s="163" t="s">
        <v>150</v>
      </c>
      <c r="C132" s="214" t="s">
        <v>2150</v>
      </c>
      <c r="D132" s="414"/>
      <c r="E132" s="165">
        <v>45714</v>
      </c>
      <c r="F132" s="165">
        <v>45682</v>
      </c>
      <c r="G132" s="163"/>
      <c r="H132" s="163" t="s">
        <v>810</v>
      </c>
      <c r="I132" s="163"/>
      <c r="J132" s="420"/>
      <c r="K132" s="414"/>
      <c r="L132" s="165"/>
      <c r="M132" s="163"/>
      <c r="N132" s="163"/>
      <c r="O132" s="163"/>
    </row>
    <row r="133" spans="1:15">
      <c r="A133" s="190">
        <v>126</v>
      </c>
      <c r="B133" s="163" t="s">
        <v>150</v>
      </c>
      <c r="C133" s="214" t="s">
        <v>2150</v>
      </c>
      <c r="D133" s="415"/>
      <c r="E133" s="165">
        <v>45714</v>
      </c>
      <c r="F133" s="165">
        <v>45706</v>
      </c>
      <c r="G133" s="163"/>
      <c r="H133" s="163" t="s">
        <v>9814</v>
      </c>
      <c r="I133" s="163"/>
      <c r="J133" s="421"/>
      <c r="K133" s="415"/>
      <c r="L133" s="165"/>
      <c r="M133" s="163"/>
      <c r="N133" s="163"/>
      <c r="O133" s="163"/>
    </row>
    <row r="134" spans="1:15">
      <c r="A134" s="190">
        <v>127</v>
      </c>
      <c r="B134" s="163" t="s">
        <v>150</v>
      </c>
      <c r="C134" s="214" t="s">
        <v>2150</v>
      </c>
      <c r="D134" s="413" t="s">
        <v>615</v>
      </c>
      <c r="E134" s="165">
        <v>45714</v>
      </c>
      <c r="F134" s="165">
        <v>45681</v>
      </c>
      <c r="G134" s="163"/>
      <c r="H134" s="163" t="s">
        <v>5349</v>
      </c>
      <c r="I134" s="163"/>
      <c r="J134" s="419" t="s">
        <v>9777</v>
      </c>
      <c r="K134" s="413" t="s">
        <v>195</v>
      </c>
      <c r="L134" s="165"/>
      <c r="M134" s="163"/>
      <c r="N134" s="163"/>
      <c r="O134" s="163"/>
    </row>
    <row r="135" spans="1:15">
      <c r="A135" s="187">
        <v>128</v>
      </c>
      <c r="B135" s="163" t="s">
        <v>150</v>
      </c>
      <c r="C135" s="214" t="s">
        <v>2150</v>
      </c>
      <c r="D135" s="414"/>
      <c r="E135" s="165">
        <v>45714</v>
      </c>
      <c r="F135" s="165">
        <v>45682</v>
      </c>
      <c r="G135" s="163"/>
      <c r="H135" s="163" t="s">
        <v>810</v>
      </c>
      <c r="I135" s="163"/>
      <c r="J135" s="420"/>
      <c r="K135" s="414"/>
      <c r="L135" s="165"/>
      <c r="M135" s="163"/>
      <c r="N135" s="163"/>
      <c r="O135" s="163"/>
    </row>
    <row r="136" spans="1:15">
      <c r="A136" s="187">
        <v>129</v>
      </c>
      <c r="B136" s="163" t="s">
        <v>150</v>
      </c>
      <c r="C136" s="214" t="s">
        <v>2150</v>
      </c>
      <c r="D136" s="415"/>
      <c r="E136" s="165">
        <v>45714</v>
      </c>
      <c r="F136" s="165">
        <v>45706</v>
      </c>
      <c r="G136" s="163"/>
      <c r="H136" s="163" t="s">
        <v>9814</v>
      </c>
      <c r="I136" s="163"/>
      <c r="J136" s="421"/>
      <c r="K136" s="415"/>
      <c r="L136" s="165"/>
      <c r="M136" s="163"/>
      <c r="N136" s="163"/>
      <c r="O136" s="163"/>
    </row>
    <row r="137" spans="1:15">
      <c r="A137" s="187">
        <v>130</v>
      </c>
      <c r="B137" s="163" t="s">
        <v>150</v>
      </c>
      <c r="C137" s="214" t="s">
        <v>2150</v>
      </c>
      <c r="D137" s="413" t="s">
        <v>616</v>
      </c>
      <c r="E137" s="165">
        <v>45714</v>
      </c>
      <c r="F137" s="165">
        <v>45681</v>
      </c>
      <c r="G137" s="163"/>
      <c r="H137" s="163" t="s">
        <v>5349</v>
      </c>
      <c r="I137" s="163"/>
      <c r="J137" s="419" t="s">
        <v>9778</v>
      </c>
      <c r="K137" s="413" t="s">
        <v>195</v>
      </c>
      <c r="L137" s="165"/>
      <c r="M137" s="163"/>
      <c r="N137" s="163"/>
      <c r="O137" s="163"/>
    </row>
    <row r="138" spans="1:15">
      <c r="A138" s="187">
        <v>131</v>
      </c>
      <c r="B138" s="163" t="s">
        <v>150</v>
      </c>
      <c r="C138" s="214" t="s">
        <v>2150</v>
      </c>
      <c r="D138" s="414"/>
      <c r="E138" s="165">
        <v>45714</v>
      </c>
      <c r="F138" s="165">
        <v>45682</v>
      </c>
      <c r="G138" s="163"/>
      <c r="H138" s="163" t="s">
        <v>810</v>
      </c>
      <c r="I138" s="163"/>
      <c r="J138" s="420"/>
      <c r="K138" s="414"/>
      <c r="L138" s="165"/>
      <c r="M138" s="163"/>
      <c r="N138" s="163"/>
      <c r="O138" s="163"/>
    </row>
    <row r="139" spans="1:15">
      <c r="A139" s="187">
        <v>132</v>
      </c>
      <c r="B139" s="163" t="s">
        <v>150</v>
      </c>
      <c r="C139" s="214" t="s">
        <v>2150</v>
      </c>
      <c r="D139" s="415"/>
      <c r="E139" s="165">
        <v>45714</v>
      </c>
      <c r="F139" s="165">
        <v>45706</v>
      </c>
      <c r="G139" s="163"/>
      <c r="H139" s="163" t="s">
        <v>9814</v>
      </c>
      <c r="I139" s="163"/>
      <c r="J139" s="421"/>
      <c r="K139" s="415"/>
      <c r="L139" s="165"/>
      <c r="M139" s="163"/>
      <c r="N139" s="163"/>
      <c r="O139" s="163"/>
    </row>
    <row r="140" spans="1:15">
      <c r="A140" s="187">
        <v>133</v>
      </c>
      <c r="B140" s="163" t="s">
        <v>150</v>
      </c>
      <c r="C140" s="214" t="s">
        <v>2150</v>
      </c>
      <c r="D140" s="413" t="s">
        <v>617</v>
      </c>
      <c r="E140" s="165">
        <v>45714</v>
      </c>
      <c r="F140" s="165">
        <v>45681</v>
      </c>
      <c r="G140" s="163"/>
      <c r="H140" s="163" t="s">
        <v>5349</v>
      </c>
      <c r="I140" s="163"/>
      <c r="J140" s="419" t="s">
        <v>8114</v>
      </c>
      <c r="K140" s="413" t="s">
        <v>195</v>
      </c>
      <c r="L140" s="165"/>
      <c r="M140" s="163"/>
      <c r="N140" s="163"/>
      <c r="O140" s="163"/>
    </row>
    <row r="141" spans="1:15">
      <c r="A141" s="187">
        <v>134</v>
      </c>
      <c r="B141" s="163" t="s">
        <v>150</v>
      </c>
      <c r="C141" s="214" t="s">
        <v>2150</v>
      </c>
      <c r="D141" s="414"/>
      <c r="E141" s="165">
        <v>45714</v>
      </c>
      <c r="F141" s="165">
        <v>45682</v>
      </c>
      <c r="G141" s="163"/>
      <c r="H141" s="163" t="s">
        <v>810</v>
      </c>
      <c r="I141" s="163"/>
      <c r="J141" s="420"/>
      <c r="K141" s="414"/>
      <c r="L141" s="165"/>
      <c r="M141" s="163"/>
      <c r="N141" s="163"/>
      <c r="O141" s="163"/>
    </row>
    <row r="142" spans="1:15">
      <c r="A142" s="190">
        <v>135</v>
      </c>
      <c r="B142" s="163" t="s">
        <v>150</v>
      </c>
      <c r="C142" s="214" t="s">
        <v>2150</v>
      </c>
      <c r="D142" s="415"/>
      <c r="E142" s="165">
        <v>45714</v>
      </c>
      <c r="F142" s="165">
        <v>45706</v>
      </c>
      <c r="G142" s="163"/>
      <c r="H142" s="163" t="s">
        <v>9814</v>
      </c>
      <c r="I142" s="203"/>
      <c r="J142" s="421"/>
      <c r="K142" s="415"/>
      <c r="L142" s="165"/>
      <c r="M142" s="163"/>
      <c r="N142" s="163"/>
      <c r="O142" s="163"/>
    </row>
    <row r="143" spans="1:15">
      <c r="A143" s="190">
        <v>136</v>
      </c>
      <c r="B143" s="163" t="s">
        <v>150</v>
      </c>
      <c r="C143" s="214" t="s">
        <v>2150</v>
      </c>
      <c r="D143" s="413" t="s">
        <v>618</v>
      </c>
      <c r="E143" s="165">
        <v>45714</v>
      </c>
      <c r="F143" s="165">
        <v>45684</v>
      </c>
      <c r="G143" s="163"/>
      <c r="H143" s="163" t="s">
        <v>5349</v>
      </c>
      <c r="I143" s="163"/>
      <c r="J143" s="419" t="s">
        <v>9779</v>
      </c>
      <c r="K143" s="413" t="s">
        <v>195</v>
      </c>
      <c r="L143" s="165"/>
      <c r="M143" s="163"/>
      <c r="N143" s="163"/>
      <c r="O143" s="163"/>
    </row>
    <row r="144" spans="1:15">
      <c r="A144" s="190">
        <v>137</v>
      </c>
      <c r="B144" s="163" t="s">
        <v>150</v>
      </c>
      <c r="C144" s="214" t="s">
        <v>2150</v>
      </c>
      <c r="D144" s="414"/>
      <c r="E144" s="165">
        <v>45714</v>
      </c>
      <c r="F144" s="165">
        <v>45685</v>
      </c>
      <c r="G144" s="163"/>
      <c r="H144" s="163" t="s">
        <v>810</v>
      </c>
      <c r="I144" s="163"/>
      <c r="J144" s="420"/>
      <c r="K144" s="414"/>
      <c r="L144" s="165"/>
      <c r="M144" s="163"/>
      <c r="N144" s="163"/>
      <c r="O144" s="163"/>
    </row>
    <row r="145" spans="1:15">
      <c r="A145" s="190">
        <v>138</v>
      </c>
      <c r="B145" s="163" t="s">
        <v>150</v>
      </c>
      <c r="C145" s="214" t="s">
        <v>2150</v>
      </c>
      <c r="D145" s="415"/>
      <c r="E145" s="165">
        <v>45714</v>
      </c>
      <c r="F145" s="165">
        <v>45707</v>
      </c>
      <c r="G145" s="163"/>
      <c r="H145" s="163" t="s">
        <v>9814</v>
      </c>
      <c r="I145" s="163"/>
      <c r="J145" s="421"/>
      <c r="K145" s="415"/>
      <c r="L145" s="165"/>
      <c r="M145" s="163"/>
      <c r="N145" s="163"/>
      <c r="O145" s="163"/>
    </row>
    <row r="146" spans="1:15">
      <c r="A146" s="190">
        <v>139</v>
      </c>
      <c r="B146" s="163" t="s">
        <v>150</v>
      </c>
      <c r="C146" s="214" t="s">
        <v>2150</v>
      </c>
      <c r="D146" s="413" t="s">
        <v>619</v>
      </c>
      <c r="E146" s="165">
        <v>45714</v>
      </c>
      <c r="F146" s="165">
        <v>45684</v>
      </c>
      <c r="G146" s="163"/>
      <c r="H146" s="163" t="s">
        <v>5349</v>
      </c>
      <c r="I146" s="163"/>
      <c r="J146" s="419" t="s">
        <v>9780</v>
      </c>
      <c r="K146" s="413" t="s">
        <v>195</v>
      </c>
      <c r="L146" s="165"/>
      <c r="M146" s="163"/>
      <c r="N146" s="163"/>
      <c r="O146" s="163"/>
    </row>
    <row r="147" spans="1:15">
      <c r="A147" s="190">
        <v>140</v>
      </c>
      <c r="B147" s="163" t="s">
        <v>150</v>
      </c>
      <c r="C147" s="214" t="s">
        <v>2150</v>
      </c>
      <c r="D147" s="414"/>
      <c r="E147" s="165">
        <v>45714</v>
      </c>
      <c r="F147" s="165">
        <v>45685</v>
      </c>
      <c r="G147" s="163"/>
      <c r="H147" s="163" t="s">
        <v>810</v>
      </c>
      <c r="I147" s="163"/>
      <c r="J147" s="420"/>
      <c r="K147" s="414"/>
      <c r="L147" s="165"/>
      <c r="M147" s="163"/>
      <c r="N147" s="163"/>
      <c r="O147" s="163"/>
    </row>
    <row r="148" spans="1:15">
      <c r="A148" s="190">
        <v>142</v>
      </c>
      <c r="B148" s="163" t="s">
        <v>150</v>
      </c>
      <c r="C148" s="214" t="s">
        <v>2150</v>
      </c>
      <c r="D148" s="415"/>
      <c r="E148" s="165">
        <v>45714</v>
      </c>
      <c r="F148" s="165">
        <v>45707</v>
      </c>
      <c r="G148" s="163"/>
      <c r="H148" s="163" t="s">
        <v>9814</v>
      </c>
      <c r="I148" s="163"/>
      <c r="J148" s="421"/>
      <c r="K148" s="415"/>
      <c r="L148" s="165"/>
      <c r="M148" s="163"/>
      <c r="N148" s="163"/>
      <c r="O148" s="163"/>
    </row>
    <row r="149" spans="1:15">
      <c r="A149" s="190">
        <v>143</v>
      </c>
      <c r="B149" s="163" t="s">
        <v>150</v>
      </c>
      <c r="C149" s="214" t="s">
        <v>2150</v>
      </c>
      <c r="D149" s="413" t="s">
        <v>620</v>
      </c>
      <c r="E149" s="165">
        <v>45714</v>
      </c>
      <c r="F149" s="165">
        <v>45684</v>
      </c>
      <c r="G149" s="163"/>
      <c r="H149" s="163" t="s">
        <v>5349</v>
      </c>
      <c r="I149" s="163"/>
      <c r="J149" s="419" t="s">
        <v>9781</v>
      </c>
      <c r="K149" s="413" t="s">
        <v>195</v>
      </c>
      <c r="L149" s="165"/>
      <c r="M149" s="163"/>
      <c r="N149" s="163"/>
      <c r="O149" s="163"/>
    </row>
    <row r="150" spans="1:15">
      <c r="A150" s="190">
        <v>144</v>
      </c>
      <c r="B150" s="163" t="s">
        <v>150</v>
      </c>
      <c r="C150" s="214" t="s">
        <v>2150</v>
      </c>
      <c r="D150" s="414"/>
      <c r="E150" s="165">
        <v>45714</v>
      </c>
      <c r="F150" s="165">
        <v>45685</v>
      </c>
      <c r="G150" s="163"/>
      <c r="H150" s="163" t="s">
        <v>810</v>
      </c>
      <c r="I150" s="163"/>
      <c r="J150" s="420"/>
      <c r="K150" s="414"/>
      <c r="L150" s="165"/>
      <c r="M150" s="163"/>
      <c r="N150" s="163"/>
      <c r="O150" s="163"/>
    </row>
    <row r="151" spans="1:15">
      <c r="A151" s="190">
        <v>145</v>
      </c>
      <c r="B151" s="163" t="s">
        <v>150</v>
      </c>
      <c r="C151" s="214" t="s">
        <v>2150</v>
      </c>
      <c r="D151" s="415"/>
      <c r="E151" s="165">
        <v>45714</v>
      </c>
      <c r="F151" s="165">
        <v>45707</v>
      </c>
      <c r="G151" s="163"/>
      <c r="H151" s="163" t="s">
        <v>9814</v>
      </c>
      <c r="I151" s="163"/>
      <c r="J151" s="421"/>
      <c r="K151" s="415"/>
      <c r="L151" s="165"/>
      <c r="M151" s="163"/>
      <c r="N151" s="163"/>
      <c r="O151" s="163"/>
    </row>
    <row r="152" spans="1:15">
      <c r="A152" s="190">
        <v>146</v>
      </c>
      <c r="B152" s="163" t="s">
        <v>150</v>
      </c>
      <c r="C152" s="214" t="s">
        <v>2150</v>
      </c>
      <c r="D152" s="413" t="s">
        <v>621</v>
      </c>
      <c r="E152" s="165">
        <v>45714</v>
      </c>
      <c r="F152" s="165">
        <v>45684</v>
      </c>
      <c r="G152" s="163"/>
      <c r="H152" s="163" t="s">
        <v>5349</v>
      </c>
      <c r="I152" s="163"/>
      <c r="J152" s="419" t="s">
        <v>6322</v>
      </c>
      <c r="K152" s="413" t="s">
        <v>195</v>
      </c>
      <c r="L152" s="165"/>
      <c r="M152" s="163"/>
      <c r="N152" s="163"/>
      <c r="O152" s="163"/>
    </row>
    <row r="153" spans="1:15">
      <c r="A153" s="190">
        <v>147</v>
      </c>
      <c r="B153" s="163" t="s">
        <v>150</v>
      </c>
      <c r="C153" s="214" t="s">
        <v>2150</v>
      </c>
      <c r="D153" s="414"/>
      <c r="E153" s="165">
        <v>45714</v>
      </c>
      <c r="F153" s="165">
        <v>45685</v>
      </c>
      <c r="G153" s="163"/>
      <c r="H153" s="163" t="s">
        <v>810</v>
      </c>
      <c r="I153" s="163"/>
      <c r="J153" s="420"/>
      <c r="K153" s="414"/>
      <c r="L153" s="165"/>
      <c r="M153" s="163"/>
      <c r="N153" s="163"/>
      <c r="O153" s="163"/>
    </row>
    <row r="154" spans="1:15">
      <c r="A154" s="190">
        <v>148</v>
      </c>
      <c r="B154" s="163" t="s">
        <v>150</v>
      </c>
      <c r="C154" s="214" t="s">
        <v>2150</v>
      </c>
      <c r="D154" s="415"/>
      <c r="E154" s="165">
        <v>45714</v>
      </c>
      <c r="F154" s="165">
        <v>45707</v>
      </c>
      <c r="G154" s="163"/>
      <c r="H154" s="163" t="s">
        <v>9814</v>
      </c>
      <c r="I154" s="163"/>
      <c r="J154" s="421"/>
      <c r="K154" s="415"/>
      <c r="L154" s="165"/>
      <c r="M154" s="163"/>
      <c r="N154" s="163"/>
      <c r="O154" s="163"/>
    </row>
    <row r="155" spans="1:15">
      <c r="A155" s="190">
        <v>149</v>
      </c>
      <c r="B155" s="163" t="s">
        <v>150</v>
      </c>
      <c r="C155" s="214" t="s">
        <v>2150</v>
      </c>
      <c r="D155" s="413" t="s">
        <v>622</v>
      </c>
      <c r="E155" s="165">
        <v>45714</v>
      </c>
      <c r="F155" s="165">
        <v>45685</v>
      </c>
      <c r="G155" s="163"/>
      <c r="H155" s="163" t="s">
        <v>5349</v>
      </c>
      <c r="I155" s="163"/>
      <c r="J155" s="419" t="s">
        <v>9782</v>
      </c>
      <c r="K155" s="413" t="s">
        <v>195</v>
      </c>
      <c r="L155" s="165"/>
      <c r="M155" s="163"/>
      <c r="N155" s="163"/>
      <c r="O155" s="163"/>
    </row>
    <row r="156" spans="1:15">
      <c r="A156" s="190">
        <v>150</v>
      </c>
      <c r="B156" s="163" t="s">
        <v>150</v>
      </c>
      <c r="C156" s="214" t="s">
        <v>2150</v>
      </c>
      <c r="D156" s="414"/>
      <c r="E156" s="165">
        <v>45714</v>
      </c>
      <c r="F156" s="165">
        <v>45686</v>
      </c>
      <c r="G156" s="163"/>
      <c r="H156" s="163" t="s">
        <v>810</v>
      </c>
      <c r="I156" s="163"/>
      <c r="J156" s="420"/>
      <c r="K156" s="414"/>
      <c r="L156" s="165"/>
      <c r="M156" s="163"/>
      <c r="N156" s="163"/>
      <c r="O156" s="163"/>
    </row>
    <row r="157" spans="1:15">
      <c r="A157" s="190">
        <v>151</v>
      </c>
      <c r="B157" s="163" t="s">
        <v>150</v>
      </c>
      <c r="C157" s="214" t="s">
        <v>2150</v>
      </c>
      <c r="D157" s="415"/>
      <c r="E157" s="165">
        <v>45714</v>
      </c>
      <c r="F157" s="165">
        <v>45708</v>
      </c>
      <c r="G157" s="163"/>
      <c r="H157" s="163" t="s">
        <v>9814</v>
      </c>
      <c r="I157" s="163"/>
      <c r="J157" s="421"/>
      <c r="K157" s="415"/>
      <c r="L157" s="165"/>
      <c r="M157" s="163"/>
      <c r="N157" s="163"/>
      <c r="O157" s="163"/>
    </row>
    <row r="158" spans="1:15">
      <c r="A158" s="190">
        <v>152</v>
      </c>
      <c r="B158" s="163" t="s">
        <v>150</v>
      </c>
      <c r="C158" s="214" t="s">
        <v>2150</v>
      </c>
      <c r="D158" s="413" t="s">
        <v>623</v>
      </c>
      <c r="E158" s="165">
        <v>45714</v>
      </c>
      <c r="F158" s="165">
        <v>45685</v>
      </c>
      <c r="G158" s="163"/>
      <c r="H158" s="163" t="s">
        <v>5349</v>
      </c>
      <c r="I158" s="163"/>
      <c r="J158" s="419" t="s">
        <v>9783</v>
      </c>
      <c r="K158" s="413" t="s">
        <v>195</v>
      </c>
      <c r="L158" s="165"/>
      <c r="M158" s="163"/>
      <c r="N158" s="163"/>
      <c r="O158" s="163"/>
    </row>
    <row r="159" spans="1:15">
      <c r="A159" s="190">
        <v>153</v>
      </c>
      <c r="B159" s="163" t="s">
        <v>150</v>
      </c>
      <c r="C159" s="214" t="s">
        <v>2150</v>
      </c>
      <c r="D159" s="414"/>
      <c r="E159" s="165">
        <v>45714</v>
      </c>
      <c r="F159" s="165">
        <v>45686</v>
      </c>
      <c r="G159" s="163"/>
      <c r="H159" s="163" t="s">
        <v>810</v>
      </c>
      <c r="I159" s="163"/>
      <c r="J159" s="420"/>
      <c r="K159" s="414"/>
      <c r="L159" s="165"/>
      <c r="M159" s="163"/>
      <c r="N159" s="163"/>
      <c r="O159" s="163"/>
    </row>
    <row r="160" spans="1:15">
      <c r="A160" s="190">
        <v>154</v>
      </c>
      <c r="B160" s="163" t="s">
        <v>150</v>
      </c>
      <c r="C160" s="214" t="s">
        <v>2150</v>
      </c>
      <c r="D160" s="415"/>
      <c r="E160" s="165">
        <v>45714</v>
      </c>
      <c r="F160" s="165">
        <v>45708</v>
      </c>
      <c r="G160" s="163"/>
      <c r="H160" s="163" t="s">
        <v>9814</v>
      </c>
      <c r="I160" s="163"/>
      <c r="J160" s="421"/>
      <c r="K160" s="415"/>
      <c r="L160" s="165"/>
      <c r="M160" s="163"/>
      <c r="N160" s="163"/>
      <c r="O160" s="163"/>
    </row>
    <row r="161" spans="1:15">
      <c r="A161" s="190">
        <v>155</v>
      </c>
      <c r="B161" s="163" t="s">
        <v>150</v>
      </c>
      <c r="C161" s="214" t="s">
        <v>2150</v>
      </c>
      <c r="D161" s="413" t="s">
        <v>624</v>
      </c>
      <c r="E161" s="165">
        <v>45714</v>
      </c>
      <c r="F161" s="165">
        <v>45685</v>
      </c>
      <c r="G161" s="163"/>
      <c r="H161" s="163" t="s">
        <v>5349</v>
      </c>
      <c r="I161" s="163"/>
      <c r="J161" s="419" t="s">
        <v>9784</v>
      </c>
      <c r="K161" s="413" t="s">
        <v>195</v>
      </c>
      <c r="L161" s="165"/>
      <c r="M161" s="163"/>
      <c r="N161" s="163"/>
      <c r="O161" s="163"/>
    </row>
    <row r="162" spans="1:15">
      <c r="A162" s="190">
        <v>156</v>
      </c>
      <c r="B162" s="163" t="s">
        <v>150</v>
      </c>
      <c r="C162" s="214" t="s">
        <v>2150</v>
      </c>
      <c r="D162" s="414"/>
      <c r="E162" s="165">
        <v>45714</v>
      </c>
      <c r="F162" s="165">
        <v>45686</v>
      </c>
      <c r="G162" s="203"/>
      <c r="H162" s="163" t="s">
        <v>810</v>
      </c>
      <c r="I162" s="203"/>
      <c r="J162" s="420"/>
      <c r="K162" s="414"/>
      <c r="L162" s="165"/>
      <c r="M162" s="163"/>
      <c r="N162" s="163"/>
      <c r="O162" s="163"/>
    </row>
    <row r="163" spans="1:15">
      <c r="A163" s="190">
        <v>157</v>
      </c>
      <c r="B163" s="163" t="s">
        <v>150</v>
      </c>
      <c r="C163" s="214" t="s">
        <v>2150</v>
      </c>
      <c r="D163" s="415"/>
      <c r="E163" s="165">
        <v>45714</v>
      </c>
      <c r="F163" s="165">
        <v>45708</v>
      </c>
      <c r="G163" s="163"/>
      <c r="H163" s="163" t="s">
        <v>9814</v>
      </c>
      <c r="I163" s="203"/>
      <c r="J163" s="421"/>
      <c r="K163" s="415"/>
      <c r="L163" s="165"/>
      <c r="M163" s="163"/>
      <c r="N163" s="163"/>
      <c r="O163" s="163"/>
    </row>
    <row r="164" spans="1:15">
      <c r="A164" s="190">
        <v>158</v>
      </c>
      <c r="B164" s="163" t="s">
        <v>150</v>
      </c>
      <c r="C164" s="214" t="s">
        <v>2150</v>
      </c>
      <c r="D164" s="413" t="s">
        <v>625</v>
      </c>
      <c r="E164" s="165">
        <v>45714</v>
      </c>
      <c r="F164" s="165">
        <v>45685</v>
      </c>
      <c r="G164" s="163"/>
      <c r="H164" s="163" t="s">
        <v>5349</v>
      </c>
      <c r="I164" s="163"/>
      <c r="J164" s="419" t="s">
        <v>9785</v>
      </c>
      <c r="K164" s="413" t="s">
        <v>195</v>
      </c>
      <c r="L164" s="165"/>
      <c r="M164" s="163"/>
      <c r="N164" s="163"/>
      <c r="O164" s="163"/>
    </row>
    <row r="165" spans="1:15">
      <c r="A165" s="190">
        <v>159</v>
      </c>
      <c r="B165" s="163" t="s">
        <v>150</v>
      </c>
      <c r="C165" s="214" t="s">
        <v>2150</v>
      </c>
      <c r="D165" s="414"/>
      <c r="E165" s="165">
        <v>45714</v>
      </c>
      <c r="F165" s="165">
        <v>45686</v>
      </c>
      <c r="G165" s="163"/>
      <c r="H165" s="163" t="s">
        <v>810</v>
      </c>
      <c r="I165" s="163"/>
      <c r="J165" s="420"/>
      <c r="K165" s="414"/>
      <c r="L165" s="165"/>
      <c r="M165" s="163"/>
      <c r="N165" s="163"/>
      <c r="O165" s="163"/>
    </row>
    <row r="166" spans="1:15">
      <c r="A166" s="187">
        <v>160</v>
      </c>
      <c r="B166" s="163" t="s">
        <v>150</v>
      </c>
      <c r="C166" s="214" t="s">
        <v>2150</v>
      </c>
      <c r="D166" s="415"/>
      <c r="E166" s="165">
        <v>45714</v>
      </c>
      <c r="F166" s="165">
        <v>45708</v>
      </c>
      <c r="G166" s="163"/>
      <c r="H166" s="163" t="s">
        <v>9814</v>
      </c>
      <c r="I166" s="163"/>
      <c r="J166" s="421"/>
      <c r="K166" s="415"/>
      <c r="L166" s="165"/>
      <c r="M166" s="163"/>
      <c r="N166" s="163"/>
      <c r="O166" s="163"/>
    </row>
    <row r="167" spans="1:15">
      <c r="A167" s="187">
        <v>161</v>
      </c>
      <c r="B167" s="163" t="s">
        <v>150</v>
      </c>
      <c r="C167" s="214" t="s">
        <v>2150</v>
      </c>
      <c r="D167" s="413" t="s">
        <v>626</v>
      </c>
      <c r="E167" s="165">
        <v>45714</v>
      </c>
      <c r="F167" s="165">
        <v>45687</v>
      </c>
      <c r="G167" s="163"/>
      <c r="H167" s="163" t="s">
        <v>5349</v>
      </c>
      <c r="I167" s="163"/>
      <c r="J167" s="419" t="s">
        <v>9786</v>
      </c>
      <c r="K167" s="413" t="s">
        <v>195</v>
      </c>
      <c r="L167" s="165"/>
      <c r="M167" s="163"/>
      <c r="N167" s="163"/>
      <c r="O167" s="163"/>
    </row>
    <row r="168" spans="1:15">
      <c r="A168" s="187">
        <v>162</v>
      </c>
      <c r="B168" s="163" t="s">
        <v>150</v>
      </c>
      <c r="C168" s="214" t="s">
        <v>2150</v>
      </c>
      <c r="D168" s="414"/>
      <c r="E168" s="165">
        <v>45714</v>
      </c>
      <c r="F168" s="165">
        <v>45688</v>
      </c>
      <c r="G168" s="163"/>
      <c r="H168" s="163" t="s">
        <v>810</v>
      </c>
      <c r="I168" s="163"/>
      <c r="J168" s="420"/>
      <c r="K168" s="414"/>
      <c r="L168" s="165"/>
      <c r="M168" s="163"/>
      <c r="N168" s="163"/>
      <c r="O168" s="163"/>
    </row>
    <row r="169" spans="1:15">
      <c r="A169" s="187">
        <v>163</v>
      </c>
      <c r="B169" s="163" t="s">
        <v>150</v>
      </c>
      <c r="C169" s="214" t="s">
        <v>2150</v>
      </c>
      <c r="D169" s="415"/>
      <c r="E169" s="165">
        <v>45714</v>
      </c>
      <c r="F169" s="165">
        <v>45709</v>
      </c>
      <c r="G169" s="163"/>
      <c r="H169" s="163" t="s">
        <v>9814</v>
      </c>
      <c r="I169" s="163"/>
      <c r="J169" s="421"/>
      <c r="K169" s="415"/>
      <c r="L169" s="165"/>
      <c r="M169" s="163"/>
      <c r="N169" s="163"/>
      <c r="O169" s="163"/>
    </row>
    <row r="170" spans="1:15">
      <c r="A170" s="187">
        <v>164</v>
      </c>
      <c r="B170" s="163" t="s">
        <v>150</v>
      </c>
      <c r="C170" s="214" t="s">
        <v>2150</v>
      </c>
      <c r="D170" s="413" t="s">
        <v>627</v>
      </c>
      <c r="E170" s="165">
        <v>45714</v>
      </c>
      <c r="F170" s="165">
        <v>45687</v>
      </c>
      <c r="G170" s="163"/>
      <c r="H170" s="163" t="s">
        <v>5349</v>
      </c>
      <c r="I170" s="163"/>
      <c r="J170" s="419" t="s">
        <v>9787</v>
      </c>
      <c r="K170" s="413" t="s">
        <v>195</v>
      </c>
      <c r="L170" s="165"/>
      <c r="M170" s="163"/>
      <c r="N170" s="163"/>
      <c r="O170" s="163"/>
    </row>
    <row r="171" spans="1:15">
      <c r="A171" s="187">
        <v>165</v>
      </c>
      <c r="B171" s="163" t="s">
        <v>150</v>
      </c>
      <c r="C171" s="214" t="s">
        <v>2150</v>
      </c>
      <c r="D171" s="414"/>
      <c r="E171" s="165">
        <v>45714</v>
      </c>
      <c r="F171" s="165">
        <v>45688</v>
      </c>
      <c r="G171" s="163"/>
      <c r="H171" s="163" t="s">
        <v>810</v>
      </c>
      <c r="I171" s="163"/>
      <c r="J171" s="420"/>
      <c r="K171" s="414"/>
      <c r="L171" s="165"/>
      <c r="M171" s="163"/>
      <c r="N171" s="163"/>
      <c r="O171" s="163"/>
    </row>
    <row r="172" spans="1:15">
      <c r="A172" s="187">
        <v>166</v>
      </c>
      <c r="B172" s="163" t="s">
        <v>150</v>
      </c>
      <c r="C172" s="214" t="s">
        <v>2150</v>
      </c>
      <c r="D172" s="415"/>
      <c r="E172" s="165">
        <v>45714</v>
      </c>
      <c r="F172" s="165">
        <v>45709</v>
      </c>
      <c r="G172" s="163"/>
      <c r="H172" s="163" t="s">
        <v>9814</v>
      </c>
      <c r="I172" s="163"/>
      <c r="J172" s="421"/>
      <c r="K172" s="415"/>
      <c r="L172" s="165"/>
      <c r="M172" s="163"/>
      <c r="N172" s="163"/>
      <c r="O172" s="163"/>
    </row>
    <row r="173" spans="1:15">
      <c r="A173" s="187">
        <v>167</v>
      </c>
      <c r="B173" s="163" t="s">
        <v>150</v>
      </c>
      <c r="C173" s="214" t="s">
        <v>2292</v>
      </c>
      <c r="D173" s="413" t="s">
        <v>9868</v>
      </c>
      <c r="E173" s="165">
        <v>45720</v>
      </c>
      <c r="F173" s="165">
        <v>45691</v>
      </c>
      <c r="G173" s="163"/>
      <c r="H173" s="163" t="s">
        <v>5349</v>
      </c>
      <c r="I173" s="163"/>
      <c r="J173" s="419" t="s">
        <v>9773</v>
      </c>
      <c r="K173" s="413" t="s">
        <v>195</v>
      </c>
      <c r="L173" s="165"/>
      <c r="M173" s="163"/>
      <c r="N173" s="163"/>
      <c r="O173" s="163"/>
    </row>
    <row r="174" spans="1:15">
      <c r="A174" s="187">
        <v>168</v>
      </c>
      <c r="B174" s="163" t="s">
        <v>150</v>
      </c>
      <c r="C174" s="214" t="s">
        <v>2292</v>
      </c>
      <c r="D174" s="414"/>
      <c r="E174" s="165">
        <v>45720</v>
      </c>
      <c r="F174" s="165">
        <v>45693</v>
      </c>
      <c r="G174" s="163"/>
      <c r="H174" s="163" t="s">
        <v>810</v>
      </c>
      <c r="I174" s="163"/>
      <c r="J174" s="420"/>
      <c r="K174" s="414"/>
      <c r="L174" s="165"/>
      <c r="M174" s="163"/>
      <c r="N174" s="163"/>
      <c r="O174" s="163"/>
    </row>
    <row r="175" spans="1:15">
      <c r="A175" s="187">
        <v>169</v>
      </c>
      <c r="B175" s="163" t="s">
        <v>150</v>
      </c>
      <c r="C175" s="214" t="s">
        <v>2292</v>
      </c>
      <c r="D175" s="415"/>
      <c r="E175" s="165">
        <v>45720</v>
      </c>
      <c r="F175" s="165">
        <v>45712</v>
      </c>
      <c r="G175" s="163"/>
      <c r="H175" s="163" t="s">
        <v>9814</v>
      </c>
      <c r="I175" s="163"/>
      <c r="J175" s="421"/>
      <c r="K175" s="415"/>
      <c r="L175" s="165"/>
      <c r="M175" s="163"/>
      <c r="N175" s="163"/>
      <c r="O175" s="163"/>
    </row>
    <row r="176" spans="1:15">
      <c r="A176" s="187">
        <v>170</v>
      </c>
      <c r="B176" s="163" t="s">
        <v>150</v>
      </c>
      <c r="C176" s="214" t="s">
        <v>2292</v>
      </c>
      <c r="D176" s="413" t="s">
        <v>9869</v>
      </c>
      <c r="E176" s="165">
        <v>45720</v>
      </c>
      <c r="F176" s="165">
        <v>45691</v>
      </c>
      <c r="G176" s="163"/>
      <c r="H176" s="163" t="s">
        <v>5349</v>
      </c>
      <c r="I176" s="163"/>
      <c r="J176" s="419" t="s">
        <v>9774</v>
      </c>
      <c r="K176" s="413" t="s">
        <v>195</v>
      </c>
      <c r="L176" s="165"/>
      <c r="M176" s="163"/>
      <c r="N176" s="163"/>
      <c r="O176" s="163"/>
    </row>
    <row r="177" spans="1:15">
      <c r="A177" s="187">
        <v>171</v>
      </c>
      <c r="B177" s="163" t="s">
        <v>150</v>
      </c>
      <c r="C177" s="214" t="s">
        <v>2292</v>
      </c>
      <c r="D177" s="414"/>
      <c r="E177" s="165">
        <v>45720</v>
      </c>
      <c r="F177" s="165">
        <v>45693</v>
      </c>
      <c r="G177" s="163"/>
      <c r="H177" s="163" t="s">
        <v>810</v>
      </c>
      <c r="I177" s="163"/>
      <c r="J177" s="420"/>
      <c r="K177" s="414"/>
      <c r="L177" s="164"/>
      <c r="M177" s="163"/>
      <c r="N177" s="163"/>
      <c r="O177" s="163"/>
    </row>
    <row r="178" spans="1:15">
      <c r="A178" s="187">
        <v>172</v>
      </c>
      <c r="B178" s="163" t="s">
        <v>150</v>
      </c>
      <c r="C178" s="214" t="s">
        <v>2292</v>
      </c>
      <c r="D178" s="415"/>
      <c r="E178" s="165">
        <v>45720</v>
      </c>
      <c r="F178" s="165">
        <v>45712</v>
      </c>
      <c r="G178" s="163"/>
      <c r="H178" s="163" t="s">
        <v>9814</v>
      </c>
      <c r="I178" s="163"/>
      <c r="J178" s="421"/>
      <c r="K178" s="415"/>
      <c r="L178" s="165"/>
      <c r="M178" s="163"/>
      <c r="N178" s="163"/>
      <c r="O178" s="163"/>
    </row>
    <row r="179" spans="1:15">
      <c r="A179" s="187">
        <v>173</v>
      </c>
      <c r="B179" s="163" t="s">
        <v>150</v>
      </c>
      <c r="C179" s="214" t="s">
        <v>2292</v>
      </c>
      <c r="D179" s="413" t="s">
        <v>630</v>
      </c>
      <c r="E179" s="165">
        <v>45720</v>
      </c>
      <c r="F179" s="165">
        <v>45691</v>
      </c>
      <c r="G179" s="163"/>
      <c r="H179" s="163" t="s">
        <v>5349</v>
      </c>
      <c r="I179" s="163"/>
      <c r="J179" s="419" t="s">
        <v>9775</v>
      </c>
      <c r="K179" s="413" t="s">
        <v>195</v>
      </c>
      <c r="L179" s="165"/>
      <c r="M179" s="163"/>
      <c r="N179" s="163"/>
      <c r="O179" s="163"/>
    </row>
    <row r="180" spans="1:15">
      <c r="A180" s="187">
        <v>174</v>
      </c>
      <c r="B180" s="163" t="s">
        <v>150</v>
      </c>
      <c r="C180" s="214" t="s">
        <v>2292</v>
      </c>
      <c r="D180" s="414"/>
      <c r="E180" s="165">
        <v>45720</v>
      </c>
      <c r="F180" s="165">
        <v>45693</v>
      </c>
      <c r="G180" s="163"/>
      <c r="H180" s="163" t="s">
        <v>810</v>
      </c>
      <c r="I180" s="163"/>
      <c r="J180" s="420"/>
      <c r="K180" s="414"/>
      <c r="L180" s="165"/>
      <c r="M180" s="163"/>
      <c r="N180" s="163"/>
      <c r="O180" s="163"/>
    </row>
    <row r="181" spans="1:15">
      <c r="A181" s="187">
        <v>175</v>
      </c>
      <c r="B181" s="163" t="s">
        <v>150</v>
      </c>
      <c r="C181" s="214" t="s">
        <v>2292</v>
      </c>
      <c r="D181" s="415"/>
      <c r="E181" s="165">
        <v>45720</v>
      </c>
      <c r="F181" s="165">
        <v>45712</v>
      </c>
      <c r="G181" s="163"/>
      <c r="H181" s="163" t="s">
        <v>9814</v>
      </c>
      <c r="I181" s="163"/>
      <c r="J181" s="421"/>
      <c r="K181" s="415"/>
      <c r="L181" s="165"/>
      <c r="M181" s="163"/>
      <c r="N181" s="163"/>
      <c r="O181" s="163"/>
    </row>
    <row r="182" spans="1:15">
      <c r="A182" s="187">
        <v>176</v>
      </c>
      <c r="B182" s="163" t="s">
        <v>150</v>
      </c>
      <c r="C182" s="214" t="s">
        <v>2292</v>
      </c>
      <c r="D182" s="413" t="s">
        <v>631</v>
      </c>
      <c r="E182" s="165">
        <v>45720</v>
      </c>
      <c r="F182" s="165">
        <v>45691</v>
      </c>
      <c r="G182" s="163"/>
      <c r="H182" s="163" t="s">
        <v>5349</v>
      </c>
      <c r="I182" s="163"/>
      <c r="J182" s="419" t="s">
        <v>9776</v>
      </c>
      <c r="K182" s="413" t="s">
        <v>195</v>
      </c>
      <c r="L182" s="165"/>
      <c r="M182" s="163"/>
      <c r="N182" s="163"/>
      <c r="O182" s="163"/>
    </row>
    <row r="183" spans="1:15">
      <c r="A183" s="187">
        <v>177</v>
      </c>
      <c r="B183" s="163" t="s">
        <v>150</v>
      </c>
      <c r="C183" s="214" t="s">
        <v>2292</v>
      </c>
      <c r="D183" s="414"/>
      <c r="E183" s="165">
        <v>45720</v>
      </c>
      <c r="F183" s="165">
        <v>45693</v>
      </c>
      <c r="G183" s="163"/>
      <c r="H183" s="163" t="s">
        <v>810</v>
      </c>
      <c r="I183" s="163"/>
      <c r="J183" s="420"/>
      <c r="K183" s="414"/>
      <c r="L183" s="165"/>
      <c r="M183" s="163"/>
      <c r="N183" s="163"/>
      <c r="O183" s="163"/>
    </row>
    <row r="184" spans="1:15">
      <c r="A184" s="187">
        <v>178</v>
      </c>
      <c r="B184" s="163" t="s">
        <v>150</v>
      </c>
      <c r="C184" s="214" t="s">
        <v>2292</v>
      </c>
      <c r="D184" s="415"/>
      <c r="E184" s="165">
        <v>45720</v>
      </c>
      <c r="F184" s="165">
        <v>45712</v>
      </c>
      <c r="G184" s="163"/>
      <c r="H184" s="163" t="s">
        <v>9814</v>
      </c>
      <c r="I184" s="163"/>
      <c r="J184" s="421"/>
      <c r="K184" s="415"/>
      <c r="L184" s="165"/>
      <c r="M184" s="163"/>
      <c r="N184" s="163"/>
      <c r="O184" s="163"/>
    </row>
    <row r="185" spans="1:15">
      <c r="A185" s="187">
        <v>179</v>
      </c>
      <c r="B185" s="163" t="s">
        <v>150</v>
      </c>
      <c r="C185" s="214" t="s">
        <v>2292</v>
      </c>
      <c r="D185" s="413" t="s">
        <v>632</v>
      </c>
      <c r="E185" s="165">
        <v>45720</v>
      </c>
      <c r="F185" s="165">
        <v>45692</v>
      </c>
      <c r="G185" s="163"/>
      <c r="H185" s="163" t="s">
        <v>5349</v>
      </c>
      <c r="I185" s="163"/>
      <c r="J185" s="419"/>
      <c r="K185" s="413" t="s">
        <v>195</v>
      </c>
      <c r="L185" s="165"/>
      <c r="M185" s="163"/>
      <c r="N185" s="163"/>
      <c r="O185" s="163"/>
    </row>
    <row r="186" spans="1:15">
      <c r="A186" s="187">
        <v>180</v>
      </c>
      <c r="B186" s="163" t="s">
        <v>150</v>
      </c>
      <c r="C186" s="214" t="s">
        <v>2292</v>
      </c>
      <c r="D186" s="414"/>
      <c r="E186" s="165">
        <v>45720</v>
      </c>
      <c r="F186" s="165">
        <v>45694</v>
      </c>
      <c r="G186" s="163"/>
      <c r="H186" s="163" t="s">
        <v>810</v>
      </c>
      <c r="I186" s="163"/>
      <c r="J186" s="420"/>
      <c r="K186" s="414"/>
      <c r="L186" s="165"/>
      <c r="M186" s="163"/>
      <c r="N186" s="163"/>
      <c r="O186" s="163"/>
    </row>
    <row r="187" spans="1:15">
      <c r="A187" s="187">
        <v>181</v>
      </c>
      <c r="B187" s="163" t="s">
        <v>150</v>
      </c>
      <c r="C187" s="214" t="s">
        <v>2292</v>
      </c>
      <c r="D187" s="415"/>
      <c r="E187" s="165">
        <v>45720</v>
      </c>
      <c r="F187" s="165">
        <v>45713</v>
      </c>
      <c r="G187" s="163"/>
      <c r="H187" s="163" t="s">
        <v>9814</v>
      </c>
      <c r="I187" s="163"/>
      <c r="J187" s="421"/>
      <c r="K187" s="415"/>
      <c r="L187" s="165"/>
      <c r="M187" s="163"/>
      <c r="N187" s="163"/>
      <c r="O187" s="163"/>
    </row>
    <row r="188" spans="1:15">
      <c r="A188" s="187">
        <v>182</v>
      </c>
      <c r="B188" s="163" t="s">
        <v>150</v>
      </c>
      <c r="C188" s="214" t="s">
        <v>2292</v>
      </c>
      <c r="D188" s="413" t="s">
        <v>633</v>
      </c>
      <c r="E188" s="165">
        <v>45720</v>
      </c>
      <c r="F188" s="165">
        <v>45692</v>
      </c>
      <c r="G188" s="163"/>
      <c r="H188" s="163" t="s">
        <v>5349</v>
      </c>
      <c r="I188" s="163"/>
      <c r="J188" s="419" t="s">
        <v>9870</v>
      </c>
      <c r="K188" s="413" t="s">
        <v>195</v>
      </c>
      <c r="L188" s="165"/>
      <c r="M188" s="163"/>
      <c r="N188" s="163"/>
      <c r="O188" s="163"/>
    </row>
    <row r="189" spans="1:15">
      <c r="A189" s="187">
        <v>183</v>
      </c>
      <c r="B189" s="163" t="s">
        <v>150</v>
      </c>
      <c r="C189" s="214" t="s">
        <v>2292</v>
      </c>
      <c r="D189" s="414"/>
      <c r="E189" s="165">
        <v>45720</v>
      </c>
      <c r="F189" s="165">
        <v>45694</v>
      </c>
      <c r="G189" s="163"/>
      <c r="H189" s="163" t="s">
        <v>810</v>
      </c>
      <c r="I189" s="163"/>
      <c r="J189" s="420"/>
      <c r="K189" s="414"/>
      <c r="L189" s="165"/>
      <c r="M189" s="163"/>
      <c r="N189" s="163"/>
      <c r="O189" s="163"/>
    </row>
    <row r="190" spans="1:15">
      <c r="A190" s="187">
        <v>184</v>
      </c>
      <c r="B190" s="163" t="s">
        <v>150</v>
      </c>
      <c r="C190" s="214" t="s">
        <v>2292</v>
      </c>
      <c r="D190" s="415"/>
      <c r="E190" s="165">
        <v>45720</v>
      </c>
      <c r="F190" s="165">
        <v>45713</v>
      </c>
      <c r="G190" s="163"/>
      <c r="H190" s="163" t="s">
        <v>9814</v>
      </c>
      <c r="I190" s="163"/>
      <c r="J190" s="421"/>
      <c r="K190" s="415"/>
      <c r="L190" s="165"/>
      <c r="M190" s="163"/>
      <c r="N190" s="163"/>
      <c r="O190" s="163"/>
    </row>
    <row r="191" spans="1:15">
      <c r="A191" s="187">
        <v>185</v>
      </c>
      <c r="B191" s="163" t="s">
        <v>150</v>
      </c>
      <c r="C191" s="214" t="s">
        <v>2292</v>
      </c>
      <c r="D191" s="413" t="s">
        <v>634</v>
      </c>
      <c r="E191" s="165">
        <v>45720</v>
      </c>
      <c r="F191" s="165">
        <v>45692</v>
      </c>
      <c r="G191" s="163"/>
      <c r="H191" s="163" t="s">
        <v>5349</v>
      </c>
      <c r="I191" s="163"/>
      <c r="J191" s="419" t="s">
        <v>9778</v>
      </c>
      <c r="K191" s="413" t="s">
        <v>195</v>
      </c>
      <c r="L191" s="165"/>
      <c r="M191" s="163"/>
      <c r="N191" s="163"/>
      <c r="O191" s="163"/>
    </row>
    <row r="192" spans="1:15">
      <c r="A192" s="187">
        <v>186</v>
      </c>
      <c r="B192" s="163" t="s">
        <v>150</v>
      </c>
      <c r="C192" s="214" t="s">
        <v>2292</v>
      </c>
      <c r="D192" s="414"/>
      <c r="E192" s="165">
        <v>45720</v>
      </c>
      <c r="F192" s="165">
        <v>45694</v>
      </c>
      <c r="G192" s="163"/>
      <c r="H192" s="163" t="s">
        <v>810</v>
      </c>
      <c r="I192" s="163"/>
      <c r="J192" s="420"/>
      <c r="K192" s="414"/>
      <c r="L192" s="165"/>
      <c r="M192" s="163"/>
      <c r="N192" s="163"/>
      <c r="O192" s="163"/>
    </row>
    <row r="193" spans="1:15">
      <c r="A193" s="187">
        <v>187</v>
      </c>
      <c r="B193" s="163" t="s">
        <v>150</v>
      </c>
      <c r="C193" s="214" t="s">
        <v>2292</v>
      </c>
      <c r="D193" s="415"/>
      <c r="E193" s="165">
        <v>45720</v>
      </c>
      <c r="F193" s="165">
        <v>45713</v>
      </c>
      <c r="G193" s="163"/>
      <c r="H193" s="163" t="s">
        <v>9814</v>
      </c>
      <c r="I193" s="163"/>
      <c r="J193" s="421"/>
      <c r="K193" s="415"/>
      <c r="L193" s="165"/>
      <c r="M193" s="163"/>
      <c r="N193" s="163"/>
      <c r="O193" s="163"/>
    </row>
    <row r="194" spans="1:15">
      <c r="A194" s="187">
        <v>188</v>
      </c>
      <c r="B194" s="163" t="s">
        <v>150</v>
      </c>
      <c r="C194" s="214" t="s">
        <v>2292</v>
      </c>
      <c r="D194" s="413" t="s">
        <v>635</v>
      </c>
      <c r="E194" s="165">
        <v>45720</v>
      </c>
      <c r="F194" s="165">
        <v>45692</v>
      </c>
      <c r="G194" s="163"/>
      <c r="H194" s="163" t="s">
        <v>5349</v>
      </c>
      <c r="I194" s="163"/>
      <c r="J194" s="419" t="s">
        <v>8114</v>
      </c>
      <c r="K194" s="413" t="s">
        <v>195</v>
      </c>
      <c r="L194" s="165"/>
      <c r="M194" s="163"/>
      <c r="N194" s="163"/>
      <c r="O194" s="163"/>
    </row>
    <row r="195" spans="1:15">
      <c r="A195" s="187">
        <v>189</v>
      </c>
      <c r="B195" s="163" t="s">
        <v>150</v>
      </c>
      <c r="C195" s="214" t="s">
        <v>2292</v>
      </c>
      <c r="D195" s="414"/>
      <c r="E195" s="165">
        <v>45720</v>
      </c>
      <c r="F195" s="165">
        <v>45694</v>
      </c>
      <c r="G195" s="163"/>
      <c r="H195" s="163" t="s">
        <v>810</v>
      </c>
      <c r="I195" s="163"/>
      <c r="J195" s="420"/>
      <c r="K195" s="414"/>
      <c r="L195" s="165"/>
      <c r="M195" s="163"/>
      <c r="N195" s="163"/>
      <c r="O195" s="163"/>
    </row>
    <row r="196" spans="1:15">
      <c r="A196" s="187">
        <v>190</v>
      </c>
      <c r="B196" s="163" t="s">
        <v>150</v>
      </c>
      <c r="C196" s="214" t="s">
        <v>2292</v>
      </c>
      <c r="D196" s="415"/>
      <c r="E196" s="165">
        <v>45720</v>
      </c>
      <c r="F196" s="165">
        <v>45713</v>
      </c>
      <c r="G196" s="163"/>
      <c r="H196" s="163" t="s">
        <v>9814</v>
      </c>
      <c r="I196" s="163"/>
      <c r="J196" s="421"/>
      <c r="K196" s="415"/>
      <c r="L196" s="165"/>
      <c r="M196" s="163"/>
      <c r="N196" s="163"/>
      <c r="O196" s="163"/>
    </row>
    <row r="197" spans="1:15">
      <c r="A197" s="187">
        <v>191</v>
      </c>
      <c r="B197" s="163" t="s">
        <v>150</v>
      </c>
      <c r="C197" s="214" t="s">
        <v>2292</v>
      </c>
      <c r="D197" s="413" t="s">
        <v>636</v>
      </c>
      <c r="E197" s="165">
        <v>45720</v>
      </c>
      <c r="F197" s="165">
        <v>45693</v>
      </c>
      <c r="G197" s="163"/>
      <c r="H197" s="163" t="s">
        <v>5349</v>
      </c>
      <c r="I197" s="163"/>
      <c r="J197" s="419" t="s">
        <v>9779</v>
      </c>
      <c r="K197" s="413" t="s">
        <v>195</v>
      </c>
      <c r="L197" s="165"/>
      <c r="M197" s="163"/>
      <c r="N197" s="163"/>
      <c r="O197" s="163"/>
    </row>
    <row r="198" spans="1:15">
      <c r="A198" s="187">
        <v>192</v>
      </c>
      <c r="B198" s="163" t="s">
        <v>150</v>
      </c>
      <c r="C198" s="214" t="s">
        <v>2292</v>
      </c>
      <c r="D198" s="414"/>
      <c r="E198" s="165">
        <v>45720</v>
      </c>
      <c r="F198" s="165">
        <v>45695</v>
      </c>
      <c r="G198" s="163"/>
      <c r="H198" s="163" t="s">
        <v>810</v>
      </c>
      <c r="I198" s="163"/>
      <c r="J198" s="420"/>
      <c r="K198" s="414"/>
      <c r="L198" s="165"/>
      <c r="M198" s="163"/>
      <c r="N198" s="163"/>
      <c r="O198" s="163"/>
    </row>
    <row r="199" spans="1:15">
      <c r="A199" s="187">
        <v>193</v>
      </c>
      <c r="B199" s="163" t="s">
        <v>150</v>
      </c>
      <c r="C199" s="214" t="s">
        <v>2292</v>
      </c>
      <c r="D199" s="415"/>
      <c r="E199" s="165">
        <v>45720</v>
      </c>
      <c r="F199" s="165">
        <v>45714</v>
      </c>
      <c r="G199" s="163"/>
      <c r="H199" s="163" t="s">
        <v>9814</v>
      </c>
      <c r="I199" s="163"/>
      <c r="J199" s="421"/>
      <c r="K199" s="415"/>
      <c r="L199" s="165"/>
      <c r="M199" s="163"/>
      <c r="N199" s="163"/>
      <c r="O199" s="163"/>
    </row>
    <row r="200" spans="1:15">
      <c r="A200" s="187">
        <v>194</v>
      </c>
      <c r="B200" s="163" t="s">
        <v>150</v>
      </c>
      <c r="C200" s="214" t="s">
        <v>2292</v>
      </c>
      <c r="D200" s="413" t="s">
        <v>637</v>
      </c>
      <c r="E200" s="165">
        <v>45720</v>
      </c>
      <c r="F200" s="165">
        <v>45693</v>
      </c>
      <c r="G200" s="163"/>
      <c r="H200" s="163" t="s">
        <v>5349</v>
      </c>
      <c r="I200" s="163"/>
      <c r="J200" s="419" t="s">
        <v>9780</v>
      </c>
      <c r="K200" s="413" t="s">
        <v>195</v>
      </c>
      <c r="L200" s="165"/>
      <c r="M200" s="163"/>
      <c r="N200" s="163"/>
      <c r="O200" s="163"/>
    </row>
    <row r="201" spans="1:15">
      <c r="A201" s="187">
        <v>195</v>
      </c>
      <c r="B201" s="163" t="s">
        <v>150</v>
      </c>
      <c r="C201" s="214" t="s">
        <v>2292</v>
      </c>
      <c r="D201" s="414"/>
      <c r="E201" s="165">
        <v>45720</v>
      </c>
      <c r="F201" s="165">
        <v>45695</v>
      </c>
      <c r="G201" s="163"/>
      <c r="H201" s="163" t="s">
        <v>810</v>
      </c>
      <c r="I201" s="163"/>
      <c r="J201" s="420"/>
      <c r="K201" s="414"/>
      <c r="L201" s="165"/>
      <c r="M201" s="163"/>
      <c r="N201" s="163"/>
      <c r="O201" s="163"/>
    </row>
    <row r="202" spans="1:15">
      <c r="A202" s="187">
        <v>196</v>
      </c>
      <c r="B202" s="163" t="s">
        <v>150</v>
      </c>
      <c r="C202" s="214" t="s">
        <v>2292</v>
      </c>
      <c r="D202" s="415"/>
      <c r="E202" s="165">
        <v>45720</v>
      </c>
      <c r="F202" s="165">
        <v>45714</v>
      </c>
      <c r="G202" s="163"/>
      <c r="H202" s="163" t="s">
        <v>9814</v>
      </c>
      <c r="I202" s="163"/>
      <c r="J202" s="421"/>
      <c r="K202" s="415"/>
      <c r="L202" s="165"/>
      <c r="M202" s="163"/>
      <c r="N202" s="163"/>
      <c r="O202" s="163"/>
    </row>
    <row r="203" spans="1:15">
      <c r="A203" s="187">
        <v>197</v>
      </c>
      <c r="B203" s="163" t="s">
        <v>150</v>
      </c>
      <c r="C203" s="214" t="s">
        <v>2292</v>
      </c>
      <c r="D203" s="413" t="s">
        <v>638</v>
      </c>
      <c r="E203" s="165">
        <v>45720</v>
      </c>
      <c r="F203" s="165">
        <v>45693</v>
      </c>
      <c r="G203" s="163"/>
      <c r="H203" s="163" t="s">
        <v>5349</v>
      </c>
      <c r="I203" s="163"/>
      <c r="J203" s="419" t="s">
        <v>9781</v>
      </c>
      <c r="K203" s="413" t="s">
        <v>195</v>
      </c>
      <c r="L203" s="165"/>
      <c r="M203" s="163"/>
      <c r="N203" s="163"/>
      <c r="O203" s="163"/>
    </row>
    <row r="204" spans="1:15">
      <c r="A204" s="187">
        <v>198</v>
      </c>
      <c r="B204" s="163" t="s">
        <v>150</v>
      </c>
      <c r="C204" s="214" t="s">
        <v>2292</v>
      </c>
      <c r="D204" s="414"/>
      <c r="E204" s="165">
        <v>45720</v>
      </c>
      <c r="F204" s="165">
        <v>45695</v>
      </c>
      <c r="G204" s="163"/>
      <c r="H204" s="163" t="s">
        <v>810</v>
      </c>
      <c r="I204" s="163"/>
      <c r="J204" s="420"/>
      <c r="K204" s="414"/>
      <c r="L204" s="165"/>
      <c r="M204" s="163"/>
      <c r="N204" s="163"/>
      <c r="O204" s="163"/>
    </row>
    <row r="205" spans="1:15">
      <c r="A205" s="187">
        <v>199</v>
      </c>
      <c r="B205" s="163" t="s">
        <v>150</v>
      </c>
      <c r="C205" s="214" t="s">
        <v>2292</v>
      </c>
      <c r="D205" s="415"/>
      <c r="E205" s="165">
        <v>45720</v>
      </c>
      <c r="F205" s="165">
        <v>45714</v>
      </c>
      <c r="G205" s="163"/>
      <c r="H205" s="163" t="s">
        <v>9814</v>
      </c>
      <c r="I205" s="163"/>
      <c r="J205" s="421"/>
      <c r="K205" s="415"/>
      <c r="L205" s="165"/>
      <c r="M205" s="163"/>
      <c r="N205" s="163"/>
      <c r="O205" s="163"/>
    </row>
    <row r="206" spans="1:15">
      <c r="A206" s="187">
        <v>200</v>
      </c>
      <c r="B206" s="163" t="s">
        <v>150</v>
      </c>
      <c r="C206" s="214" t="s">
        <v>2292</v>
      </c>
      <c r="D206" s="413" t="s">
        <v>639</v>
      </c>
      <c r="E206" s="165">
        <v>45720</v>
      </c>
      <c r="F206" s="165">
        <v>45693</v>
      </c>
      <c r="G206" s="163"/>
      <c r="H206" s="163" t="s">
        <v>5349</v>
      </c>
      <c r="I206" s="163"/>
      <c r="J206" s="419" t="s">
        <v>6322</v>
      </c>
      <c r="K206" s="413" t="s">
        <v>195</v>
      </c>
      <c r="L206" s="165"/>
      <c r="M206" s="163"/>
      <c r="N206" s="163"/>
      <c r="O206" s="163"/>
    </row>
    <row r="207" spans="1:15">
      <c r="A207" s="187">
        <v>201</v>
      </c>
      <c r="B207" s="163" t="s">
        <v>150</v>
      </c>
      <c r="C207" s="214" t="s">
        <v>2292</v>
      </c>
      <c r="D207" s="414"/>
      <c r="E207" s="165">
        <v>45720</v>
      </c>
      <c r="F207" s="165">
        <v>45695</v>
      </c>
      <c r="G207" s="163"/>
      <c r="H207" s="163" t="s">
        <v>810</v>
      </c>
      <c r="I207" s="163"/>
      <c r="J207" s="420"/>
      <c r="K207" s="414"/>
      <c r="L207" s="165"/>
      <c r="M207" s="163"/>
      <c r="N207" s="163"/>
      <c r="O207" s="163"/>
    </row>
    <row r="208" spans="1:15">
      <c r="A208" s="187">
        <v>202</v>
      </c>
      <c r="B208" s="163" t="s">
        <v>150</v>
      </c>
      <c r="C208" s="214" t="s">
        <v>2292</v>
      </c>
      <c r="D208" s="415"/>
      <c r="E208" s="165">
        <v>45720</v>
      </c>
      <c r="F208" s="165">
        <v>45714</v>
      </c>
      <c r="G208" s="163"/>
      <c r="H208" s="163" t="s">
        <v>9814</v>
      </c>
      <c r="I208" s="163"/>
      <c r="J208" s="421"/>
      <c r="K208" s="415"/>
      <c r="L208" s="165"/>
      <c r="M208" s="163"/>
      <c r="N208" s="163"/>
      <c r="O208" s="163"/>
    </row>
    <row r="209" spans="1:15">
      <c r="A209" s="187">
        <v>203</v>
      </c>
      <c r="B209" s="163" t="s">
        <v>150</v>
      </c>
      <c r="C209" s="214" t="s">
        <v>2292</v>
      </c>
      <c r="D209" s="413" t="s">
        <v>640</v>
      </c>
      <c r="E209" s="165">
        <v>45720</v>
      </c>
      <c r="F209" s="165">
        <v>45694</v>
      </c>
      <c r="G209" s="163"/>
      <c r="H209" s="163" t="s">
        <v>5349</v>
      </c>
      <c r="I209" s="163"/>
      <c r="J209" s="419" t="s">
        <v>9782</v>
      </c>
      <c r="K209" s="413" t="s">
        <v>195</v>
      </c>
      <c r="L209" s="165"/>
      <c r="M209" s="163"/>
      <c r="N209" s="163"/>
      <c r="O209" s="163"/>
    </row>
    <row r="210" spans="1:15">
      <c r="A210" s="187">
        <v>204</v>
      </c>
      <c r="B210" s="163" t="s">
        <v>150</v>
      </c>
      <c r="C210" s="214" t="s">
        <v>2292</v>
      </c>
      <c r="D210" s="414"/>
      <c r="E210" s="165">
        <v>45720</v>
      </c>
      <c r="F210" s="165">
        <v>45696</v>
      </c>
      <c r="G210" s="163"/>
      <c r="H210" s="163" t="s">
        <v>810</v>
      </c>
      <c r="I210" s="163"/>
      <c r="J210" s="420"/>
      <c r="K210" s="414"/>
      <c r="L210" s="165"/>
      <c r="M210" s="163"/>
      <c r="N210" s="163"/>
      <c r="O210" s="163"/>
    </row>
    <row r="211" spans="1:15">
      <c r="A211" s="187">
        <v>205</v>
      </c>
      <c r="B211" s="163" t="s">
        <v>150</v>
      </c>
      <c r="C211" s="214" t="s">
        <v>2292</v>
      </c>
      <c r="D211" s="415"/>
      <c r="E211" s="165">
        <v>45720</v>
      </c>
      <c r="F211" s="165">
        <v>45714</v>
      </c>
      <c r="G211" s="163"/>
      <c r="H211" s="163" t="s">
        <v>9814</v>
      </c>
      <c r="I211" s="163"/>
      <c r="J211" s="421"/>
      <c r="K211" s="415"/>
      <c r="L211" s="165"/>
      <c r="M211" s="163"/>
      <c r="N211" s="163"/>
      <c r="O211" s="163"/>
    </row>
    <row r="212" spans="1:15">
      <c r="A212" s="187">
        <v>206</v>
      </c>
      <c r="B212" s="163" t="s">
        <v>150</v>
      </c>
      <c r="C212" s="214" t="s">
        <v>2292</v>
      </c>
      <c r="D212" s="413" t="s">
        <v>641</v>
      </c>
      <c r="E212" s="165">
        <v>45720</v>
      </c>
      <c r="F212" s="165">
        <v>45694</v>
      </c>
      <c r="G212" s="163"/>
      <c r="H212" s="163" t="s">
        <v>5349</v>
      </c>
      <c r="I212" s="163"/>
      <c r="J212" s="419" t="s">
        <v>9783</v>
      </c>
      <c r="K212" s="413" t="s">
        <v>195</v>
      </c>
      <c r="L212" s="165"/>
      <c r="M212" s="163"/>
      <c r="N212" s="163"/>
      <c r="O212" s="163"/>
    </row>
    <row r="213" spans="1:15">
      <c r="A213" s="187">
        <v>207</v>
      </c>
      <c r="B213" s="163" t="s">
        <v>150</v>
      </c>
      <c r="C213" s="214" t="s">
        <v>2292</v>
      </c>
      <c r="D213" s="414"/>
      <c r="E213" s="165">
        <v>45720</v>
      </c>
      <c r="F213" s="165">
        <v>45696</v>
      </c>
      <c r="G213" s="163"/>
      <c r="H213" s="163" t="s">
        <v>810</v>
      </c>
      <c r="I213" s="163"/>
      <c r="J213" s="420"/>
      <c r="K213" s="414"/>
      <c r="L213" s="165"/>
      <c r="M213" s="163"/>
      <c r="N213" s="163"/>
      <c r="O213" s="163"/>
    </row>
    <row r="214" spans="1:15">
      <c r="A214" s="187">
        <v>208</v>
      </c>
      <c r="B214" s="163" t="s">
        <v>150</v>
      </c>
      <c r="C214" s="214" t="s">
        <v>2292</v>
      </c>
      <c r="D214" s="415"/>
      <c r="E214" s="165">
        <v>45720</v>
      </c>
      <c r="F214" s="165">
        <v>45714</v>
      </c>
      <c r="G214" s="163"/>
      <c r="H214" s="163" t="s">
        <v>9814</v>
      </c>
      <c r="I214" s="163"/>
      <c r="J214" s="421"/>
      <c r="K214" s="415"/>
      <c r="L214" s="165"/>
      <c r="M214" s="163"/>
      <c r="N214" s="163"/>
      <c r="O214" s="163"/>
    </row>
    <row r="215" spans="1:15">
      <c r="A215" s="187">
        <v>209</v>
      </c>
      <c r="B215" s="163" t="s">
        <v>150</v>
      </c>
      <c r="C215" s="214" t="s">
        <v>2292</v>
      </c>
      <c r="D215" s="413" t="s">
        <v>642</v>
      </c>
      <c r="E215" s="165">
        <v>45720</v>
      </c>
      <c r="F215" s="165">
        <v>45694</v>
      </c>
      <c r="G215" s="163"/>
      <c r="H215" s="163" t="s">
        <v>5349</v>
      </c>
      <c r="I215" s="163"/>
      <c r="J215" s="419" t="s">
        <v>9784</v>
      </c>
      <c r="K215" s="413" t="s">
        <v>195</v>
      </c>
      <c r="L215" s="165"/>
      <c r="M215" s="163"/>
      <c r="N215" s="163"/>
      <c r="O215" s="163"/>
    </row>
    <row r="216" spans="1:15">
      <c r="A216" s="187">
        <v>210</v>
      </c>
      <c r="B216" s="163" t="s">
        <v>150</v>
      </c>
      <c r="C216" s="214" t="s">
        <v>2292</v>
      </c>
      <c r="D216" s="414"/>
      <c r="E216" s="165">
        <v>45720</v>
      </c>
      <c r="F216" s="165">
        <v>45696</v>
      </c>
      <c r="G216" s="163"/>
      <c r="H216" s="163" t="s">
        <v>810</v>
      </c>
      <c r="I216" s="163"/>
      <c r="J216" s="420"/>
      <c r="K216" s="414"/>
      <c r="L216" s="165"/>
      <c r="M216" s="163"/>
      <c r="N216" s="163"/>
      <c r="O216" s="163"/>
    </row>
    <row r="217" spans="1:15">
      <c r="A217" s="187">
        <v>211</v>
      </c>
      <c r="B217" s="163" t="s">
        <v>150</v>
      </c>
      <c r="C217" s="214" t="s">
        <v>2292</v>
      </c>
      <c r="D217" s="415"/>
      <c r="E217" s="165">
        <v>45720</v>
      </c>
      <c r="F217" s="165">
        <v>45714</v>
      </c>
      <c r="G217" s="163"/>
      <c r="H217" s="163" t="s">
        <v>9814</v>
      </c>
      <c r="I217" s="163"/>
      <c r="J217" s="421"/>
      <c r="K217" s="415"/>
      <c r="L217" s="165"/>
      <c r="M217" s="163"/>
      <c r="N217" s="163"/>
      <c r="O217" s="163"/>
    </row>
    <row r="218" spans="1:15">
      <c r="A218" s="187">
        <v>212</v>
      </c>
      <c r="B218" s="163" t="s">
        <v>150</v>
      </c>
      <c r="C218" s="214" t="s">
        <v>2292</v>
      </c>
      <c r="D218" s="413" t="s">
        <v>643</v>
      </c>
      <c r="E218" s="165">
        <v>45720</v>
      </c>
      <c r="F218" s="165">
        <v>45694</v>
      </c>
      <c r="G218" s="163"/>
      <c r="H218" s="163" t="s">
        <v>5349</v>
      </c>
      <c r="I218" s="163"/>
      <c r="J218" s="419" t="s">
        <v>9785</v>
      </c>
      <c r="K218" s="413" t="s">
        <v>195</v>
      </c>
      <c r="L218" s="165"/>
      <c r="M218" s="163"/>
      <c r="N218" s="163"/>
      <c r="O218" s="163"/>
    </row>
    <row r="219" spans="1:15">
      <c r="A219" s="187">
        <v>213</v>
      </c>
      <c r="B219" s="163" t="s">
        <v>150</v>
      </c>
      <c r="C219" s="214" t="s">
        <v>2292</v>
      </c>
      <c r="D219" s="414"/>
      <c r="E219" s="165">
        <v>45720</v>
      </c>
      <c r="F219" s="165">
        <v>45696</v>
      </c>
      <c r="G219" s="163"/>
      <c r="H219" s="163" t="s">
        <v>810</v>
      </c>
      <c r="I219" s="163"/>
      <c r="J219" s="420"/>
      <c r="K219" s="414"/>
      <c r="L219" s="165"/>
      <c r="M219" s="163"/>
      <c r="N219" s="163"/>
      <c r="O219" s="163"/>
    </row>
    <row r="220" spans="1:15">
      <c r="A220" s="187">
        <v>214</v>
      </c>
      <c r="B220" s="163" t="s">
        <v>150</v>
      </c>
      <c r="C220" s="214" t="s">
        <v>2292</v>
      </c>
      <c r="D220" s="415"/>
      <c r="E220" s="165">
        <v>45720</v>
      </c>
      <c r="F220" s="165">
        <v>45714</v>
      </c>
      <c r="G220" s="163"/>
      <c r="H220" s="163" t="s">
        <v>9814</v>
      </c>
      <c r="I220" s="163"/>
      <c r="J220" s="421"/>
      <c r="K220" s="415"/>
      <c r="L220" s="165"/>
      <c r="M220" s="163"/>
      <c r="N220" s="163"/>
      <c r="O220" s="163"/>
    </row>
    <row r="221" spans="1:15">
      <c r="A221" s="187">
        <v>215</v>
      </c>
      <c r="B221" s="163" t="s">
        <v>150</v>
      </c>
      <c r="C221" s="214" t="s">
        <v>2292</v>
      </c>
      <c r="D221" s="413" t="s">
        <v>644</v>
      </c>
      <c r="E221" s="165">
        <v>45720</v>
      </c>
      <c r="F221" s="165">
        <v>45696</v>
      </c>
      <c r="G221" s="163"/>
      <c r="H221" s="163" t="s">
        <v>5349</v>
      </c>
      <c r="I221" s="163"/>
      <c r="J221" s="419" t="s">
        <v>9786</v>
      </c>
      <c r="K221" s="413" t="s">
        <v>195</v>
      </c>
      <c r="L221" s="165"/>
      <c r="M221" s="163"/>
      <c r="N221" s="163"/>
      <c r="O221" s="163"/>
    </row>
    <row r="222" spans="1:15">
      <c r="A222" s="187">
        <v>216</v>
      </c>
      <c r="B222" s="163" t="s">
        <v>150</v>
      </c>
      <c r="C222" s="214" t="s">
        <v>2292</v>
      </c>
      <c r="D222" s="414"/>
      <c r="E222" s="165">
        <v>45720</v>
      </c>
      <c r="F222" s="165">
        <v>45698</v>
      </c>
      <c r="G222" s="163"/>
      <c r="H222" s="163" t="s">
        <v>810</v>
      </c>
      <c r="I222" s="163"/>
      <c r="J222" s="420"/>
      <c r="K222" s="414"/>
      <c r="L222" s="165"/>
      <c r="M222" s="163"/>
      <c r="N222" s="163"/>
      <c r="O222" s="163"/>
    </row>
    <row r="223" spans="1:15">
      <c r="A223" s="187">
        <v>217</v>
      </c>
      <c r="B223" s="163" t="s">
        <v>150</v>
      </c>
      <c r="C223" s="214" t="s">
        <v>2292</v>
      </c>
      <c r="D223" s="415"/>
      <c r="E223" s="165">
        <v>45720</v>
      </c>
      <c r="F223" s="165">
        <v>45715</v>
      </c>
      <c r="G223" s="163"/>
      <c r="H223" s="163" t="s">
        <v>9814</v>
      </c>
      <c r="I223" s="163"/>
      <c r="J223" s="421"/>
      <c r="K223" s="415"/>
      <c r="L223" s="165"/>
      <c r="M223" s="163"/>
      <c r="N223" s="163"/>
      <c r="O223" s="163"/>
    </row>
    <row r="224" spans="1:15">
      <c r="A224" s="187">
        <v>218</v>
      </c>
      <c r="B224" s="163" t="s">
        <v>150</v>
      </c>
      <c r="C224" s="214" t="s">
        <v>2292</v>
      </c>
      <c r="D224" s="413" t="s">
        <v>645</v>
      </c>
      <c r="E224" s="165">
        <v>45720</v>
      </c>
      <c r="F224" s="165">
        <v>45696</v>
      </c>
      <c r="G224" s="163"/>
      <c r="H224" s="163" t="s">
        <v>5349</v>
      </c>
      <c r="I224" s="163"/>
      <c r="J224" s="419" t="s">
        <v>9787</v>
      </c>
      <c r="K224" s="413" t="s">
        <v>195</v>
      </c>
      <c r="L224" s="165"/>
      <c r="M224" s="163"/>
      <c r="N224" s="163"/>
      <c r="O224" s="163"/>
    </row>
    <row r="225" spans="1:15">
      <c r="A225" s="187">
        <v>219</v>
      </c>
      <c r="B225" s="163" t="s">
        <v>150</v>
      </c>
      <c r="C225" s="214" t="s">
        <v>2292</v>
      </c>
      <c r="D225" s="414" t="s">
        <v>1277</v>
      </c>
      <c r="E225" s="165">
        <v>45720</v>
      </c>
      <c r="F225" s="165">
        <v>45698</v>
      </c>
      <c r="G225" s="163"/>
      <c r="H225" s="163" t="s">
        <v>810</v>
      </c>
      <c r="I225" s="163"/>
      <c r="J225" s="420"/>
      <c r="K225" s="414"/>
      <c r="L225" s="165"/>
      <c r="M225" s="163"/>
      <c r="N225" s="163"/>
      <c r="O225" s="163"/>
    </row>
    <row r="226" spans="1:15">
      <c r="A226" s="187">
        <v>220</v>
      </c>
      <c r="B226" s="163" t="s">
        <v>150</v>
      </c>
      <c r="C226" s="214" t="s">
        <v>2292</v>
      </c>
      <c r="D226" s="415" t="s">
        <v>1278</v>
      </c>
      <c r="E226" s="165">
        <v>45720</v>
      </c>
      <c r="F226" s="165">
        <v>45715</v>
      </c>
      <c r="G226" s="163"/>
      <c r="H226" s="163" t="s">
        <v>9814</v>
      </c>
      <c r="I226" s="163"/>
      <c r="J226" s="421"/>
      <c r="K226" s="415"/>
      <c r="L226" s="165"/>
      <c r="M226" s="163"/>
      <c r="N226" s="163"/>
      <c r="O226" s="163"/>
    </row>
    <row r="227" spans="1:15">
      <c r="A227" s="187">
        <v>221</v>
      </c>
      <c r="B227" s="163" t="s">
        <v>150</v>
      </c>
      <c r="C227" s="214" t="s">
        <v>2292</v>
      </c>
      <c r="D227" s="413" t="s">
        <v>646</v>
      </c>
      <c r="E227" s="165">
        <v>45853</v>
      </c>
      <c r="F227" s="165">
        <v>45825</v>
      </c>
      <c r="G227" s="163"/>
      <c r="H227" s="163" t="s">
        <v>5349</v>
      </c>
      <c r="I227" s="163"/>
      <c r="J227" s="419" t="s">
        <v>12027</v>
      </c>
      <c r="K227" s="413" t="s">
        <v>195</v>
      </c>
      <c r="L227" s="165"/>
      <c r="M227" s="163"/>
      <c r="N227" s="163"/>
      <c r="O227" s="163"/>
    </row>
    <row r="228" spans="1:15">
      <c r="A228" s="187">
        <v>222</v>
      </c>
      <c r="B228" s="163" t="s">
        <v>150</v>
      </c>
      <c r="C228" s="214" t="s">
        <v>2292</v>
      </c>
      <c r="D228" s="414" t="s">
        <v>1277</v>
      </c>
      <c r="E228" s="165">
        <v>45853</v>
      </c>
      <c r="F228" s="165">
        <v>45826</v>
      </c>
      <c r="G228" s="163"/>
      <c r="H228" s="163" t="s">
        <v>810</v>
      </c>
      <c r="I228" s="163"/>
      <c r="J228" s="420"/>
      <c r="K228" s="414"/>
      <c r="L228" s="165"/>
      <c r="M228" s="163"/>
      <c r="N228" s="163"/>
      <c r="O228" s="163"/>
    </row>
    <row r="229" spans="1:15">
      <c r="A229" s="187">
        <v>223</v>
      </c>
      <c r="B229" s="163" t="s">
        <v>150</v>
      </c>
      <c r="C229" s="214" t="s">
        <v>2292</v>
      </c>
      <c r="D229" s="415" t="s">
        <v>1278</v>
      </c>
      <c r="E229" s="165">
        <v>45853</v>
      </c>
      <c r="F229" s="165">
        <v>45828</v>
      </c>
      <c r="G229" s="163"/>
      <c r="H229" s="163" t="s">
        <v>9814</v>
      </c>
      <c r="I229" s="163"/>
      <c r="J229" s="421"/>
      <c r="K229" s="415"/>
      <c r="L229" s="165"/>
      <c r="M229" s="163"/>
      <c r="N229" s="163"/>
      <c r="O229" s="163"/>
    </row>
    <row r="230" spans="1:15">
      <c r="A230" s="187">
        <v>224</v>
      </c>
      <c r="B230" s="163" t="s">
        <v>150</v>
      </c>
      <c r="C230" s="214" t="s">
        <v>2292</v>
      </c>
      <c r="D230" s="413" t="s">
        <v>647</v>
      </c>
      <c r="E230" s="165">
        <v>45853</v>
      </c>
      <c r="F230" s="165">
        <v>45825</v>
      </c>
      <c r="G230" s="163"/>
      <c r="H230" s="163" t="s">
        <v>5349</v>
      </c>
      <c r="I230" s="163"/>
      <c r="J230" s="419" t="s">
        <v>12028</v>
      </c>
      <c r="K230" s="413" t="s">
        <v>195</v>
      </c>
      <c r="L230" s="165"/>
      <c r="M230" s="163"/>
      <c r="N230" s="163"/>
      <c r="O230" s="163"/>
    </row>
    <row r="231" spans="1:15">
      <c r="A231" s="187">
        <v>225</v>
      </c>
      <c r="B231" s="163" t="s">
        <v>150</v>
      </c>
      <c r="C231" s="214" t="s">
        <v>2292</v>
      </c>
      <c r="D231" s="414" t="s">
        <v>1277</v>
      </c>
      <c r="E231" s="165">
        <v>45853</v>
      </c>
      <c r="F231" s="165">
        <v>45826</v>
      </c>
      <c r="G231" s="163"/>
      <c r="H231" s="163" t="s">
        <v>810</v>
      </c>
      <c r="I231" s="163"/>
      <c r="J231" s="420"/>
      <c r="K231" s="414"/>
      <c r="L231" s="165"/>
      <c r="M231" s="163"/>
      <c r="N231" s="163"/>
      <c r="O231" s="163"/>
    </row>
    <row r="232" spans="1:15">
      <c r="A232" s="187">
        <v>226</v>
      </c>
      <c r="B232" s="163" t="s">
        <v>150</v>
      </c>
      <c r="C232" s="214" t="s">
        <v>2292</v>
      </c>
      <c r="D232" s="415" t="s">
        <v>1278</v>
      </c>
      <c r="E232" s="165">
        <v>45853</v>
      </c>
      <c r="F232" s="165">
        <v>45828</v>
      </c>
      <c r="G232" s="163"/>
      <c r="H232" s="163" t="s">
        <v>9814</v>
      </c>
      <c r="I232" s="163"/>
      <c r="J232" s="421"/>
      <c r="K232" s="415"/>
      <c r="L232" s="165"/>
      <c r="M232" s="163"/>
      <c r="N232" s="163"/>
      <c r="O232" s="163"/>
    </row>
    <row r="233" spans="1:15">
      <c r="A233" s="187">
        <v>227</v>
      </c>
      <c r="B233" s="163" t="s">
        <v>150</v>
      </c>
      <c r="C233" s="164" t="s">
        <v>160</v>
      </c>
      <c r="D233" s="413" t="s">
        <v>648</v>
      </c>
      <c r="E233" s="165">
        <v>45853</v>
      </c>
      <c r="F233" s="165">
        <v>45825</v>
      </c>
      <c r="G233" s="163"/>
      <c r="H233" s="163" t="s">
        <v>5349</v>
      </c>
      <c r="I233" s="163"/>
      <c r="J233" s="419" t="s">
        <v>12029</v>
      </c>
      <c r="K233" s="413" t="s">
        <v>195</v>
      </c>
      <c r="L233" s="165"/>
      <c r="M233" s="163"/>
      <c r="N233" s="163"/>
      <c r="O233" s="163"/>
    </row>
    <row r="234" spans="1:15">
      <c r="A234" s="187">
        <v>228</v>
      </c>
      <c r="B234" s="163" t="s">
        <v>150</v>
      </c>
      <c r="C234" s="164" t="s">
        <v>160</v>
      </c>
      <c r="D234" s="414" t="s">
        <v>1345</v>
      </c>
      <c r="E234" s="165">
        <v>45853</v>
      </c>
      <c r="F234" s="165">
        <v>45826</v>
      </c>
      <c r="G234" s="163"/>
      <c r="H234" s="163" t="s">
        <v>810</v>
      </c>
      <c r="I234" s="163"/>
      <c r="J234" s="420"/>
      <c r="K234" s="414"/>
      <c r="L234" s="165"/>
      <c r="M234" s="163"/>
      <c r="N234" s="163"/>
      <c r="O234" s="163"/>
    </row>
    <row r="235" spans="1:15">
      <c r="A235" s="187">
        <v>229</v>
      </c>
      <c r="B235" s="163" t="s">
        <v>150</v>
      </c>
      <c r="C235" s="164" t="s">
        <v>161</v>
      </c>
      <c r="D235" s="415" t="s">
        <v>1346</v>
      </c>
      <c r="E235" s="165">
        <v>45853</v>
      </c>
      <c r="F235" s="165">
        <v>45828</v>
      </c>
      <c r="G235" s="163"/>
      <c r="H235" s="163" t="s">
        <v>9814</v>
      </c>
      <c r="I235" s="163"/>
      <c r="J235" s="421"/>
      <c r="K235" s="415"/>
      <c r="L235" s="165"/>
      <c r="M235" s="163"/>
      <c r="N235" s="163"/>
      <c r="O235" s="163"/>
    </row>
    <row r="236" spans="1:15">
      <c r="A236" s="187">
        <v>230</v>
      </c>
      <c r="B236" s="163" t="s">
        <v>150</v>
      </c>
      <c r="C236" s="164" t="s">
        <v>161</v>
      </c>
      <c r="D236" s="413" t="s">
        <v>649</v>
      </c>
      <c r="E236" s="165">
        <v>45853</v>
      </c>
      <c r="F236" s="165">
        <v>45825</v>
      </c>
      <c r="G236" s="163"/>
      <c r="H236" s="163" t="s">
        <v>5349</v>
      </c>
      <c r="I236" s="163"/>
      <c r="J236" s="419" t="s">
        <v>12030</v>
      </c>
      <c r="K236" s="413" t="s">
        <v>195</v>
      </c>
      <c r="L236" s="165"/>
      <c r="M236" s="163"/>
      <c r="N236" s="163"/>
      <c r="O236" s="163"/>
    </row>
    <row r="237" spans="1:15">
      <c r="A237" s="187">
        <v>231</v>
      </c>
      <c r="B237" s="163" t="s">
        <v>150</v>
      </c>
      <c r="C237" s="164" t="s">
        <v>161</v>
      </c>
      <c r="D237" s="414" t="s">
        <v>1348</v>
      </c>
      <c r="E237" s="165">
        <v>45853</v>
      </c>
      <c r="F237" s="165">
        <v>45826</v>
      </c>
      <c r="G237" s="163"/>
      <c r="H237" s="163" t="s">
        <v>810</v>
      </c>
      <c r="I237" s="163"/>
      <c r="J237" s="420"/>
      <c r="K237" s="414"/>
      <c r="L237" s="165"/>
      <c r="M237" s="163"/>
      <c r="N237" s="163"/>
      <c r="O237" s="163"/>
    </row>
    <row r="238" spans="1:15">
      <c r="A238" s="187">
        <v>232</v>
      </c>
      <c r="B238" s="163" t="s">
        <v>150</v>
      </c>
      <c r="C238" s="164" t="s">
        <v>161</v>
      </c>
      <c r="D238" s="415" t="s">
        <v>1351</v>
      </c>
      <c r="E238" s="165">
        <v>45853</v>
      </c>
      <c r="F238" s="165">
        <v>45828</v>
      </c>
      <c r="G238" s="163"/>
      <c r="H238" s="163" t="s">
        <v>9814</v>
      </c>
      <c r="I238" s="163"/>
      <c r="J238" s="421"/>
      <c r="K238" s="415"/>
      <c r="L238" s="165"/>
      <c r="M238" s="163"/>
      <c r="N238" s="163"/>
      <c r="O238" s="163"/>
    </row>
    <row r="239" spans="1:15">
      <c r="A239" s="187">
        <v>233</v>
      </c>
      <c r="B239" s="163" t="s">
        <v>150</v>
      </c>
      <c r="C239" s="164" t="s">
        <v>161</v>
      </c>
      <c r="D239" s="413" t="s">
        <v>650</v>
      </c>
      <c r="E239" s="165">
        <v>45853</v>
      </c>
      <c r="F239" s="165">
        <v>45825</v>
      </c>
      <c r="G239" s="163"/>
      <c r="H239" s="163" t="s">
        <v>5349</v>
      </c>
      <c r="I239" s="163"/>
      <c r="J239" s="419" t="s">
        <v>12031</v>
      </c>
      <c r="K239" s="413" t="s">
        <v>195</v>
      </c>
      <c r="L239" s="165"/>
      <c r="M239" s="163"/>
      <c r="N239" s="163"/>
      <c r="O239" s="163"/>
    </row>
    <row r="240" spans="1:15">
      <c r="A240" s="187">
        <v>234</v>
      </c>
      <c r="B240" s="163" t="s">
        <v>150</v>
      </c>
      <c r="C240" s="164" t="s">
        <v>161</v>
      </c>
      <c r="D240" s="414" t="s">
        <v>1353</v>
      </c>
      <c r="E240" s="165">
        <v>45853</v>
      </c>
      <c r="F240" s="165">
        <v>45826</v>
      </c>
      <c r="G240" s="163"/>
      <c r="H240" s="163" t="s">
        <v>810</v>
      </c>
      <c r="I240" s="163"/>
      <c r="J240" s="420"/>
      <c r="K240" s="414"/>
      <c r="L240" s="165"/>
      <c r="M240" s="163"/>
      <c r="N240" s="163"/>
      <c r="O240" s="163"/>
    </row>
    <row r="241" spans="1:15">
      <c r="A241" s="187">
        <v>235</v>
      </c>
      <c r="B241" s="163" t="s">
        <v>150</v>
      </c>
      <c r="C241" s="164" t="s">
        <v>161</v>
      </c>
      <c r="D241" s="415" t="s">
        <v>1354</v>
      </c>
      <c r="E241" s="165">
        <v>45853</v>
      </c>
      <c r="F241" s="165">
        <v>45829</v>
      </c>
      <c r="G241" s="163"/>
      <c r="H241" s="163" t="s">
        <v>9814</v>
      </c>
      <c r="I241" s="163"/>
      <c r="J241" s="421"/>
      <c r="K241" s="415"/>
      <c r="L241" s="165"/>
      <c r="M241" s="163"/>
      <c r="N241" s="163"/>
      <c r="O241" s="163"/>
    </row>
    <row r="242" spans="1:15">
      <c r="A242" s="187">
        <v>236</v>
      </c>
      <c r="B242" s="163" t="s">
        <v>150</v>
      </c>
      <c r="C242" s="164" t="s">
        <v>161</v>
      </c>
      <c r="D242" s="413" t="s">
        <v>651</v>
      </c>
      <c r="E242" s="165">
        <v>45853</v>
      </c>
      <c r="F242" s="165">
        <v>45825</v>
      </c>
      <c r="G242" s="163"/>
      <c r="H242" s="163" t="s">
        <v>5349</v>
      </c>
      <c r="I242" s="163"/>
      <c r="J242" s="419" t="s">
        <v>12032</v>
      </c>
      <c r="K242" s="413" t="s">
        <v>195</v>
      </c>
      <c r="L242" s="165"/>
      <c r="M242" s="163"/>
      <c r="N242" s="163"/>
      <c r="O242" s="163"/>
    </row>
    <row r="243" spans="1:15">
      <c r="A243" s="187">
        <v>237</v>
      </c>
      <c r="B243" s="163" t="s">
        <v>150</v>
      </c>
      <c r="C243" s="164" t="s">
        <v>161</v>
      </c>
      <c r="D243" s="414" t="s">
        <v>1356</v>
      </c>
      <c r="E243" s="165">
        <v>45853</v>
      </c>
      <c r="F243" s="165">
        <v>45826</v>
      </c>
      <c r="G243" s="163"/>
      <c r="H243" s="163" t="s">
        <v>810</v>
      </c>
      <c r="I243" s="163"/>
      <c r="J243" s="420"/>
      <c r="K243" s="414"/>
      <c r="L243" s="165"/>
      <c r="M243" s="163"/>
      <c r="N243" s="163"/>
      <c r="O243" s="163"/>
    </row>
    <row r="244" spans="1:15">
      <c r="A244" s="187">
        <v>238</v>
      </c>
      <c r="B244" s="163" t="s">
        <v>150</v>
      </c>
      <c r="C244" s="164" t="s">
        <v>161</v>
      </c>
      <c r="D244" s="415" t="s">
        <v>1357</v>
      </c>
      <c r="E244" s="165">
        <v>45853</v>
      </c>
      <c r="F244" s="165">
        <v>45829</v>
      </c>
      <c r="G244" s="163"/>
      <c r="H244" s="163" t="s">
        <v>9814</v>
      </c>
      <c r="I244" s="163"/>
      <c r="J244" s="421"/>
      <c r="K244" s="415"/>
      <c r="L244" s="165"/>
      <c r="M244" s="163"/>
      <c r="N244" s="163"/>
      <c r="O244" s="163"/>
    </row>
    <row r="245" spans="1:15">
      <c r="A245" s="187">
        <v>239</v>
      </c>
      <c r="B245" s="163" t="s">
        <v>150</v>
      </c>
      <c r="C245" s="164" t="s">
        <v>161</v>
      </c>
      <c r="D245" s="413" t="s">
        <v>652</v>
      </c>
      <c r="E245" s="165">
        <v>45853</v>
      </c>
      <c r="F245" s="165">
        <v>45827</v>
      </c>
      <c r="G245" s="163"/>
      <c r="H245" s="163" t="s">
        <v>5349</v>
      </c>
      <c r="I245" s="163"/>
      <c r="J245" s="419" t="s">
        <v>12033</v>
      </c>
      <c r="K245" s="413" t="s">
        <v>195</v>
      </c>
      <c r="L245" s="165"/>
      <c r="M245" s="163"/>
      <c r="N245" s="163"/>
      <c r="O245" s="163"/>
    </row>
    <row r="246" spans="1:15">
      <c r="A246" s="187">
        <v>240</v>
      </c>
      <c r="B246" s="163" t="s">
        <v>150</v>
      </c>
      <c r="C246" s="164" t="s">
        <v>161</v>
      </c>
      <c r="D246" s="414" t="s">
        <v>1366</v>
      </c>
      <c r="E246" s="165">
        <v>45853</v>
      </c>
      <c r="F246" s="165">
        <v>45828</v>
      </c>
      <c r="G246" s="163"/>
      <c r="H246" s="163" t="s">
        <v>810</v>
      </c>
      <c r="I246" s="163"/>
      <c r="J246" s="420"/>
      <c r="K246" s="414"/>
      <c r="L246" s="165"/>
      <c r="M246" s="163"/>
      <c r="N246" s="163"/>
      <c r="O246" s="163"/>
    </row>
    <row r="247" spans="1:15">
      <c r="A247" s="187">
        <v>241</v>
      </c>
      <c r="B247" s="163" t="s">
        <v>150</v>
      </c>
      <c r="C247" s="164" t="s">
        <v>149</v>
      </c>
      <c r="D247" s="415" t="s">
        <v>1367</v>
      </c>
      <c r="E247" s="165">
        <v>45853</v>
      </c>
      <c r="F247" s="165">
        <v>45830</v>
      </c>
      <c r="G247" s="163"/>
      <c r="H247" s="163" t="s">
        <v>9814</v>
      </c>
      <c r="I247" s="163"/>
      <c r="J247" s="421"/>
      <c r="K247" s="415"/>
      <c r="L247" s="165"/>
      <c r="M247" s="163"/>
      <c r="N247" s="163"/>
      <c r="O247" s="163"/>
    </row>
    <row r="248" spans="1:15">
      <c r="A248" s="187">
        <v>242</v>
      </c>
      <c r="B248" s="163" t="s">
        <v>150</v>
      </c>
      <c r="C248" s="164" t="s">
        <v>149</v>
      </c>
      <c r="D248" s="413" t="s">
        <v>653</v>
      </c>
      <c r="E248" s="165">
        <v>45853</v>
      </c>
      <c r="F248" s="165">
        <v>45827</v>
      </c>
      <c r="G248" s="257"/>
      <c r="H248" s="163" t="s">
        <v>5349</v>
      </c>
      <c r="I248" s="163"/>
      <c r="J248" s="419" t="s">
        <v>12034</v>
      </c>
      <c r="K248" s="413" t="s">
        <v>195</v>
      </c>
      <c r="L248" s="165"/>
      <c r="M248" s="163"/>
      <c r="N248" s="163"/>
      <c r="O248" s="163"/>
    </row>
    <row r="249" spans="1:15">
      <c r="A249" s="187">
        <v>243</v>
      </c>
      <c r="B249" s="163" t="s">
        <v>150</v>
      </c>
      <c r="C249" s="164" t="s">
        <v>149</v>
      </c>
      <c r="D249" s="414" t="s">
        <v>1369</v>
      </c>
      <c r="E249" s="165">
        <v>45853</v>
      </c>
      <c r="F249" s="165">
        <v>45828</v>
      </c>
      <c r="G249" s="163"/>
      <c r="H249" s="163" t="s">
        <v>810</v>
      </c>
      <c r="I249" s="163"/>
      <c r="J249" s="420"/>
      <c r="K249" s="414"/>
      <c r="L249" s="165"/>
      <c r="M249" s="163"/>
      <c r="N249" s="163"/>
      <c r="O249" s="163"/>
    </row>
    <row r="250" spans="1:15">
      <c r="A250" s="187">
        <v>244</v>
      </c>
      <c r="B250" s="163" t="s">
        <v>150</v>
      </c>
      <c r="C250" s="164" t="s">
        <v>149</v>
      </c>
      <c r="D250" s="415" t="s">
        <v>1370</v>
      </c>
      <c r="E250" s="165">
        <v>45853</v>
      </c>
      <c r="F250" s="165">
        <v>45830</v>
      </c>
      <c r="G250" s="163"/>
      <c r="H250" s="163" t="s">
        <v>9814</v>
      </c>
      <c r="I250" s="163"/>
      <c r="J250" s="421"/>
      <c r="K250" s="415"/>
      <c r="L250" s="165"/>
      <c r="M250" s="163"/>
      <c r="N250" s="163"/>
      <c r="O250" s="163"/>
    </row>
    <row r="251" spans="1:15">
      <c r="A251" s="187">
        <v>245</v>
      </c>
      <c r="B251" s="163" t="s">
        <v>150</v>
      </c>
      <c r="C251" s="164" t="s">
        <v>149</v>
      </c>
      <c r="D251" s="413" t="s">
        <v>654</v>
      </c>
      <c r="E251" s="165">
        <v>45853</v>
      </c>
      <c r="F251" s="165">
        <v>45827</v>
      </c>
      <c r="G251" s="163"/>
      <c r="H251" s="163" t="s">
        <v>5349</v>
      </c>
      <c r="I251" s="163"/>
      <c r="J251" s="419" t="s">
        <v>12035</v>
      </c>
      <c r="K251" s="413" t="s">
        <v>195</v>
      </c>
      <c r="L251" s="165"/>
      <c r="M251" s="163"/>
      <c r="N251" s="163"/>
      <c r="O251" s="163"/>
    </row>
    <row r="252" spans="1:15">
      <c r="A252" s="187">
        <v>246</v>
      </c>
      <c r="B252" s="163" t="s">
        <v>150</v>
      </c>
      <c r="C252" s="164" t="s">
        <v>149</v>
      </c>
      <c r="D252" s="414" t="s">
        <v>1372</v>
      </c>
      <c r="E252" s="165">
        <v>45853</v>
      </c>
      <c r="F252" s="165">
        <v>45828</v>
      </c>
      <c r="G252" s="163"/>
      <c r="H252" s="163" t="s">
        <v>810</v>
      </c>
      <c r="I252" s="163"/>
      <c r="J252" s="420"/>
      <c r="K252" s="414"/>
      <c r="L252" s="165"/>
      <c r="M252" s="163"/>
      <c r="N252" s="163"/>
      <c r="O252" s="163"/>
    </row>
    <row r="253" spans="1:15">
      <c r="A253" s="187">
        <v>247</v>
      </c>
      <c r="B253" s="163" t="s">
        <v>150</v>
      </c>
      <c r="C253" s="164" t="s">
        <v>149</v>
      </c>
      <c r="D253" s="415" t="s">
        <v>1373</v>
      </c>
      <c r="E253" s="165">
        <v>45853</v>
      </c>
      <c r="F253" s="165">
        <v>45830</v>
      </c>
      <c r="G253" s="163"/>
      <c r="H253" s="163" t="s">
        <v>9814</v>
      </c>
      <c r="I253" s="163"/>
      <c r="J253" s="421"/>
      <c r="K253" s="415"/>
      <c r="L253" s="165"/>
      <c r="M253" s="163"/>
      <c r="N253" s="163"/>
      <c r="O253" s="163"/>
    </row>
    <row r="254" spans="1:15">
      <c r="A254" s="187">
        <v>248</v>
      </c>
      <c r="B254" s="163" t="s">
        <v>150</v>
      </c>
      <c r="C254" s="164" t="s">
        <v>149</v>
      </c>
      <c r="D254" s="413" t="s">
        <v>655</v>
      </c>
      <c r="E254" s="165">
        <v>45853</v>
      </c>
      <c r="F254" s="165">
        <v>45828</v>
      </c>
      <c r="G254" s="163"/>
      <c r="H254" s="163" t="s">
        <v>5349</v>
      </c>
      <c r="I254" s="163"/>
      <c r="J254" s="419" t="s">
        <v>12036</v>
      </c>
      <c r="K254" s="413" t="s">
        <v>195</v>
      </c>
      <c r="L254" s="165"/>
      <c r="M254" s="163"/>
      <c r="N254" s="163"/>
      <c r="O254" s="163"/>
    </row>
    <row r="255" spans="1:15">
      <c r="A255" s="187">
        <v>249</v>
      </c>
      <c r="B255" s="163" t="s">
        <v>150</v>
      </c>
      <c r="C255" s="164" t="s">
        <v>149</v>
      </c>
      <c r="D255" s="414" t="s">
        <v>1375</v>
      </c>
      <c r="E255" s="165">
        <v>45853</v>
      </c>
      <c r="F255" s="165">
        <v>45829</v>
      </c>
      <c r="G255" s="163"/>
      <c r="H255" s="163" t="s">
        <v>810</v>
      </c>
      <c r="I255" s="163"/>
      <c r="J255" s="420"/>
      <c r="K255" s="414"/>
      <c r="L255" s="165"/>
      <c r="M255" s="163"/>
      <c r="N255" s="163"/>
      <c r="O255" s="163"/>
    </row>
    <row r="256" spans="1:15">
      <c r="A256" s="187">
        <v>250</v>
      </c>
      <c r="B256" s="163" t="s">
        <v>150</v>
      </c>
      <c r="C256" s="164" t="s">
        <v>149</v>
      </c>
      <c r="D256" s="415" t="s">
        <v>1376</v>
      </c>
      <c r="E256" s="165">
        <v>45853</v>
      </c>
      <c r="F256" s="165">
        <v>45831</v>
      </c>
      <c r="G256" s="163"/>
      <c r="H256" s="163" t="s">
        <v>9814</v>
      </c>
      <c r="I256" s="163"/>
      <c r="J256" s="421"/>
      <c r="K256" s="415"/>
      <c r="L256" s="165"/>
      <c r="M256" s="163"/>
      <c r="N256" s="163"/>
      <c r="O256" s="163"/>
    </row>
    <row r="257" spans="1:15">
      <c r="A257" s="187">
        <v>251</v>
      </c>
      <c r="B257" s="163" t="s">
        <v>150</v>
      </c>
      <c r="C257" s="164" t="s">
        <v>149</v>
      </c>
      <c r="D257" s="413" t="s">
        <v>656</v>
      </c>
      <c r="E257" s="165">
        <v>45853</v>
      </c>
      <c r="F257" s="165">
        <v>45828</v>
      </c>
      <c r="G257" s="163"/>
      <c r="H257" s="163" t="s">
        <v>5349</v>
      </c>
      <c r="I257" s="163"/>
      <c r="J257" s="419" t="s">
        <v>12037</v>
      </c>
      <c r="K257" s="413" t="s">
        <v>195</v>
      </c>
      <c r="L257" s="165"/>
      <c r="M257" s="163"/>
      <c r="N257" s="163"/>
      <c r="O257" s="163"/>
    </row>
    <row r="258" spans="1:15">
      <c r="A258" s="187">
        <v>252</v>
      </c>
      <c r="B258" s="163" t="s">
        <v>150</v>
      </c>
      <c r="C258" s="164" t="s">
        <v>149</v>
      </c>
      <c r="D258" s="414" t="s">
        <v>1378</v>
      </c>
      <c r="E258" s="165">
        <v>45853</v>
      </c>
      <c r="F258" s="165">
        <v>45829</v>
      </c>
      <c r="G258" s="163"/>
      <c r="H258" s="163" t="s">
        <v>810</v>
      </c>
      <c r="I258" s="163"/>
      <c r="J258" s="420"/>
      <c r="K258" s="414"/>
      <c r="L258" s="165"/>
      <c r="M258" s="163"/>
      <c r="N258" s="163"/>
      <c r="O258" s="163"/>
    </row>
    <row r="259" spans="1:15">
      <c r="A259" s="187">
        <v>253</v>
      </c>
      <c r="B259" s="163" t="s">
        <v>150</v>
      </c>
      <c r="C259" s="164" t="s">
        <v>149</v>
      </c>
      <c r="D259" s="415" t="s">
        <v>1379</v>
      </c>
      <c r="E259" s="165">
        <v>45853</v>
      </c>
      <c r="F259" s="165">
        <v>45831</v>
      </c>
      <c r="G259" s="163"/>
      <c r="H259" s="163" t="s">
        <v>9814</v>
      </c>
      <c r="I259" s="163"/>
      <c r="J259" s="421"/>
      <c r="K259" s="415"/>
      <c r="L259" s="165"/>
      <c r="M259" s="163"/>
      <c r="N259" s="163"/>
      <c r="O259" s="163"/>
    </row>
    <row r="260" spans="1:15">
      <c r="A260" s="187">
        <v>254</v>
      </c>
      <c r="B260" s="163" t="s">
        <v>150</v>
      </c>
      <c r="C260" s="164" t="s">
        <v>149</v>
      </c>
      <c r="D260" s="413" t="s">
        <v>657</v>
      </c>
      <c r="E260" s="165">
        <v>45853</v>
      </c>
      <c r="F260" s="165">
        <v>45828</v>
      </c>
      <c r="G260" s="163"/>
      <c r="H260" s="163" t="s">
        <v>5349</v>
      </c>
      <c r="I260" s="163"/>
      <c r="J260" s="419" t="s">
        <v>12038</v>
      </c>
      <c r="K260" s="413" t="s">
        <v>195</v>
      </c>
      <c r="L260" s="165"/>
      <c r="M260" s="163"/>
      <c r="N260" s="163"/>
      <c r="O260" s="163"/>
    </row>
    <row r="261" spans="1:15">
      <c r="A261" s="187">
        <v>255</v>
      </c>
      <c r="B261" s="163" t="s">
        <v>150</v>
      </c>
      <c r="C261" s="164" t="s">
        <v>149</v>
      </c>
      <c r="D261" s="414" t="s">
        <v>1381</v>
      </c>
      <c r="E261" s="165">
        <v>45853</v>
      </c>
      <c r="F261" s="165">
        <v>45829</v>
      </c>
      <c r="G261" s="163"/>
      <c r="H261" s="163" t="s">
        <v>810</v>
      </c>
      <c r="I261" s="163"/>
      <c r="J261" s="420"/>
      <c r="K261" s="414"/>
      <c r="L261" s="165"/>
      <c r="M261" s="163"/>
      <c r="N261" s="163"/>
      <c r="O261" s="163"/>
    </row>
    <row r="262" spans="1:15">
      <c r="A262" s="187">
        <v>256</v>
      </c>
      <c r="B262" s="163" t="s">
        <v>150</v>
      </c>
      <c r="C262" s="164" t="s">
        <v>149</v>
      </c>
      <c r="D262" s="415" t="s">
        <v>1382</v>
      </c>
      <c r="E262" s="165">
        <v>45853</v>
      </c>
      <c r="F262" s="165">
        <v>45832</v>
      </c>
      <c r="G262" s="163"/>
      <c r="H262" s="163" t="s">
        <v>9814</v>
      </c>
      <c r="I262" s="163"/>
      <c r="J262" s="421"/>
      <c r="K262" s="415"/>
      <c r="L262" s="165"/>
      <c r="M262" s="163"/>
      <c r="N262" s="163"/>
      <c r="O262" s="163"/>
    </row>
    <row r="263" spans="1:15">
      <c r="A263" s="187">
        <v>257</v>
      </c>
      <c r="B263" s="163" t="s">
        <v>150</v>
      </c>
      <c r="C263" s="164" t="s">
        <v>149</v>
      </c>
      <c r="D263" s="413" t="s">
        <v>658</v>
      </c>
      <c r="E263" s="165">
        <v>45853</v>
      </c>
      <c r="F263" s="165">
        <v>45829</v>
      </c>
      <c r="G263" s="163"/>
      <c r="H263" s="163" t="s">
        <v>5349</v>
      </c>
      <c r="I263" s="163"/>
      <c r="J263" s="419" t="s">
        <v>12039</v>
      </c>
      <c r="K263" s="413" t="s">
        <v>195</v>
      </c>
      <c r="L263" s="165"/>
      <c r="M263" s="163"/>
      <c r="N263" s="163"/>
      <c r="O263" s="163"/>
    </row>
    <row r="264" spans="1:15">
      <c r="A264" s="187">
        <v>258</v>
      </c>
      <c r="B264" s="163" t="s">
        <v>150</v>
      </c>
      <c r="C264" s="164" t="s">
        <v>149</v>
      </c>
      <c r="D264" s="414" t="s">
        <v>1384</v>
      </c>
      <c r="E264" s="165">
        <v>45853</v>
      </c>
      <c r="F264" s="165">
        <v>45831</v>
      </c>
      <c r="G264" s="163"/>
      <c r="H264" s="163" t="s">
        <v>810</v>
      </c>
      <c r="I264" s="163"/>
      <c r="J264" s="420"/>
      <c r="K264" s="414"/>
      <c r="L264" s="165"/>
      <c r="M264" s="163"/>
      <c r="N264" s="163"/>
      <c r="O264" s="163"/>
    </row>
    <row r="265" spans="1:15">
      <c r="A265" s="187">
        <v>259</v>
      </c>
      <c r="B265" s="163" t="s">
        <v>150</v>
      </c>
      <c r="C265" s="164" t="s">
        <v>149</v>
      </c>
      <c r="D265" s="415" t="s">
        <v>1485</v>
      </c>
      <c r="E265" s="165">
        <v>45853</v>
      </c>
      <c r="F265" s="165">
        <v>45833</v>
      </c>
      <c r="G265" s="163"/>
      <c r="H265" s="163" t="s">
        <v>9814</v>
      </c>
      <c r="I265" s="163"/>
      <c r="J265" s="421"/>
      <c r="K265" s="415"/>
      <c r="L265" s="165"/>
      <c r="M265" s="163"/>
      <c r="N265" s="163"/>
      <c r="O265" s="163"/>
    </row>
    <row r="266" spans="1:15">
      <c r="A266" s="187">
        <v>260</v>
      </c>
      <c r="B266" s="163" t="s">
        <v>150</v>
      </c>
      <c r="C266" s="164" t="s">
        <v>149</v>
      </c>
      <c r="D266" s="413" t="s">
        <v>659</v>
      </c>
      <c r="E266" s="165">
        <v>45853</v>
      </c>
      <c r="F266" s="165">
        <v>45829</v>
      </c>
      <c r="G266" s="163"/>
      <c r="H266" s="163" t="s">
        <v>5349</v>
      </c>
      <c r="I266" s="163"/>
      <c r="J266" s="419" t="s">
        <v>12040</v>
      </c>
      <c r="K266" s="413" t="s">
        <v>195</v>
      </c>
      <c r="L266" s="165"/>
      <c r="M266" s="163"/>
      <c r="N266" s="163"/>
      <c r="O266" s="163"/>
    </row>
    <row r="267" spans="1:15">
      <c r="A267" s="187">
        <v>261</v>
      </c>
      <c r="B267" s="163" t="s">
        <v>150</v>
      </c>
      <c r="C267" s="164" t="s">
        <v>149</v>
      </c>
      <c r="D267" s="414" t="s">
        <v>1491</v>
      </c>
      <c r="E267" s="165">
        <v>45853</v>
      </c>
      <c r="F267" s="165">
        <v>45831</v>
      </c>
      <c r="G267" s="163"/>
      <c r="H267" s="163" t="s">
        <v>810</v>
      </c>
      <c r="I267" s="163"/>
      <c r="J267" s="420"/>
      <c r="K267" s="414"/>
      <c r="L267" s="165"/>
      <c r="M267" s="163"/>
      <c r="N267" s="163"/>
      <c r="O267" s="163"/>
    </row>
    <row r="268" spans="1:15">
      <c r="A268" s="163"/>
      <c r="B268" s="163" t="s">
        <v>150</v>
      </c>
      <c r="C268" s="164" t="s">
        <v>149</v>
      </c>
      <c r="D268" s="415" t="s">
        <v>1494</v>
      </c>
      <c r="E268" s="165">
        <v>45853</v>
      </c>
      <c r="F268" s="165">
        <v>45833</v>
      </c>
      <c r="G268" s="163"/>
      <c r="H268" s="163" t="s">
        <v>9814</v>
      </c>
      <c r="I268" s="163"/>
      <c r="J268" s="421"/>
      <c r="K268" s="415"/>
      <c r="L268" s="165"/>
      <c r="M268" s="163"/>
      <c r="N268" s="163"/>
      <c r="O268" s="163"/>
    </row>
    <row r="269" spans="1:15">
      <c r="A269" s="163"/>
      <c r="B269" s="163" t="s">
        <v>150</v>
      </c>
      <c r="C269" s="164" t="s">
        <v>149</v>
      </c>
      <c r="D269" s="413" t="s">
        <v>660</v>
      </c>
      <c r="E269" s="165">
        <v>45853</v>
      </c>
      <c r="F269" s="165">
        <v>45829</v>
      </c>
      <c r="G269" s="163"/>
      <c r="H269" s="163" t="s">
        <v>5349</v>
      </c>
      <c r="I269" s="163"/>
      <c r="J269" s="419" t="s">
        <v>12041</v>
      </c>
      <c r="K269" s="413" t="s">
        <v>195</v>
      </c>
      <c r="L269" s="165"/>
      <c r="M269" s="163"/>
      <c r="N269" s="163"/>
      <c r="O269" s="163"/>
    </row>
    <row r="270" spans="1:15">
      <c r="A270" s="163"/>
      <c r="B270" s="163" t="s">
        <v>150</v>
      </c>
      <c r="C270" s="164" t="s">
        <v>149</v>
      </c>
      <c r="D270" s="414" t="s">
        <v>1496</v>
      </c>
      <c r="E270" s="165">
        <v>45853</v>
      </c>
      <c r="F270" s="165">
        <v>45831</v>
      </c>
      <c r="G270" s="163"/>
      <c r="H270" s="163" t="s">
        <v>810</v>
      </c>
      <c r="I270" s="163"/>
      <c r="J270" s="420"/>
      <c r="K270" s="414"/>
      <c r="L270" s="165"/>
      <c r="M270" s="163"/>
      <c r="N270" s="163"/>
      <c r="O270" s="163"/>
    </row>
    <row r="271" spans="1:15">
      <c r="A271" s="163"/>
      <c r="B271" s="163" t="s">
        <v>150</v>
      </c>
      <c r="C271" s="164" t="s">
        <v>149</v>
      </c>
      <c r="D271" s="415" t="s">
        <v>1497</v>
      </c>
      <c r="E271" s="165">
        <v>45853</v>
      </c>
      <c r="F271" s="165">
        <v>45833</v>
      </c>
      <c r="G271" s="163"/>
      <c r="H271" s="163" t="s">
        <v>9814</v>
      </c>
      <c r="I271" s="163"/>
      <c r="J271" s="421"/>
      <c r="K271" s="415"/>
      <c r="L271" s="165"/>
      <c r="M271" s="163"/>
      <c r="N271" s="163"/>
      <c r="O271" s="163"/>
    </row>
    <row r="272" spans="1:15">
      <c r="A272" s="163"/>
      <c r="B272" s="163" t="s">
        <v>150</v>
      </c>
      <c r="C272" s="164" t="s">
        <v>149</v>
      </c>
      <c r="D272" s="413" t="s">
        <v>661</v>
      </c>
      <c r="E272" s="165">
        <v>45855</v>
      </c>
      <c r="F272" s="165">
        <v>45836</v>
      </c>
      <c r="G272" s="163"/>
      <c r="H272" s="163" t="s">
        <v>5349</v>
      </c>
      <c r="I272" s="163"/>
      <c r="J272" s="416" t="s">
        <v>12061</v>
      </c>
      <c r="K272" s="413" t="s">
        <v>195</v>
      </c>
      <c r="L272" s="165"/>
      <c r="M272" s="163"/>
      <c r="N272" s="163"/>
      <c r="O272" s="163"/>
    </row>
    <row r="273" spans="1:15 16383:16383">
      <c r="A273" s="163"/>
      <c r="B273" s="163" t="s">
        <v>150</v>
      </c>
      <c r="C273" s="164" t="s">
        <v>149</v>
      </c>
      <c r="D273" s="414" t="s">
        <v>1496</v>
      </c>
      <c r="E273" s="165">
        <v>45855</v>
      </c>
      <c r="F273" s="165">
        <v>45837</v>
      </c>
      <c r="G273" s="163"/>
      <c r="H273" s="163" t="s">
        <v>810</v>
      </c>
      <c r="I273" s="163"/>
      <c r="J273" s="417"/>
      <c r="K273" s="414"/>
      <c r="L273" s="165"/>
      <c r="M273" s="163"/>
      <c r="N273" s="163"/>
      <c r="O273" s="163"/>
    </row>
    <row r="274" spans="1:15 16383:16383">
      <c r="A274" s="163"/>
      <c r="B274" s="163" t="s">
        <v>150</v>
      </c>
      <c r="C274" s="164" t="s">
        <v>149</v>
      </c>
      <c r="D274" s="415" t="s">
        <v>1497</v>
      </c>
      <c r="E274" s="165">
        <v>45855</v>
      </c>
      <c r="F274" s="165">
        <v>45840</v>
      </c>
      <c r="G274" s="163"/>
      <c r="H274" s="163" t="s">
        <v>9814</v>
      </c>
      <c r="I274" s="163"/>
      <c r="J274" s="418"/>
      <c r="K274" s="415"/>
      <c r="L274" s="165"/>
      <c r="M274" s="163"/>
      <c r="N274" s="163"/>
      <c r="O274" s="163"/>
    </row>
    <row r="275" spans="1:15 16383:16383">
      <c r="A275" s="163"/>
      <c r="B275" s="163" t="s">
        <v>150</v>
      </c>
      <c r="C275" s="164" t="s">
        <v>149</v>
      </c>
      <c r="D275" s="413" t="s">
        <v>662</v>
      </c>
      <c r="E275" s="165">
        <v>45855</v>
      </c>
      <c r="F275" s="165">
        <v>45836</v>
      </c>
      <c r="G275" s="163"/>
      <c r="H275" s="163" t="s">
        <v>5349</v>
      </c>
      <c r="I275" s="163"/>
      <c r="J275" s="416" t="s">
        <v>12062</v>
      </c>
      <c r="K275" s="413" t="s">
        <v>195</v>
      </c>
      <c r="L275" s="165"/>
      <c r="M275" s="163"/>
      <c r="N275" s="163"/>
      <c r="O275" s="163"/>
    </row>
    <row r="276" spans="1:15 16383:16383">
      <c r="A276" s="163"/>
      <c r="B276" s="163" t="s">
        <v>150</v>
      </c>
      <c r="C276" s="164" t="s">
        <v>149</v>
      </c>
      <c r="D276" s="414" t="s">
        <v>1511</v>
      </c>
      <c r="E276" s="165">
        <v>45855</v>
      </c>
      <c r="F276" s="165">
        <v>45837</v>
      </c>
      <c r="G276" s="163"/>
      <c r="H276" s="163" t="s">
        <v>810</v>
      </c>
      <c r="I276" s="163"/>
      <c r="J276" s="417"/>
      <c r="K276" s="414"/>
      <c r="L276" s="165"/>
      <c r="M276" s="163"/>
      <c r="N276" s="163"/>
      <c r="O276" s="163"/>
    </row>
    <row r="277" spans="1:15 16383:16383">
      <c r="A277" s="163"/>
      <c r="B277" s="163" t="s">
        <v>150</v>
      </c>
      <c r="C277" s="164" t="s">
        <v>149</v>
      </c>
      <c r="D277" s="415" t="s">
        <v>1513</v>
      </c>
      <c r="E277" s="165">
        <v>45855</v>
      </c>
      <c r="F277" s="165">
        <v>45840</v>
      </c>
      <c r="G277" s="163"/>
      <c r="H277" s="163" t="s">
        <v>9814</v>
      </c>
      <c r="I277" s="163"/>
      <c r="J277" s="418"/>
      <c r="K277" s="415"/>
      <c r="L277" s="165"/>
      <c r="M277" s="163"/>
      <c r="N277" s="163"/>
      <c r="O277" s="163"/>
      <c r="XFC277" t="s">
        <v>126</v>
      </c>
    </row>
    <row r="278" spans="1:15 16383:16383">
      <c r="A278" s="163"/>
      <c r="B278" s="163" t="s">
        <v>150</v>
      </c>
      <c r="C278" s="164" t="s">
        <v>149</v>
      </c>
      <c r="D278" s="413" t="s">
        <v>663</v>
      </c>
      <c r="E278" s="165">
        <v>45855</v>
      </c>
      <c r="F278" s="165">
        <v>45836</v>
      </c>
      <c r="G278" s="163"/>
      <c r="H278" s="163" t="s">
        <v>5349</v>
      </c>
      <c r="I278" s="163"/>
      <c r="J278" s="416" t="s">
        <v>12063</v>
      </c>
      <c r="K278" s="413" t="s">
        <v>195</v>
      </c>
      <c r="L278" s="165"/>
      <c r="M278" s="163"/>
      <c r="N278" s="163"/>
      <c r="O278" s="163"/>
    </row>
    <row r="279" spans="1:15 16383:16383">
      <c r="A279" s="163"/>
      <c r="B279" s="163" t="s">
        <v>150</v>
      </c>
      <c r="C279" s="164" t="s">
        <v>149</v>
      </c>
      <c r="D279" s="414" t="s">
        <v>1518</v>
      </c>
      <c r="E279" s="165">
        <v>45855</v>
      </c>
      <c r="F279" s="165">
        <v>45837</v>
      </c>
      <c r="G279" s="163"/>
      <c r="H279" s="163" t="s">
        <v>810</v>
      </c>
      <c r="I279" s="163"/>
      <c r="J279" s="417"/>
      <c r="K279" s="414"/>
      <c r="L279" s="165"/>
      <c r="M279" s="163"/>
      <c r="N279" s="163"/>
      <c r="O279" s="163"/>
    </row>
    <row r="280" spans="1:15 16383:16383">
      <c r="A280" s="163"/>
      <c r="B280" s="163" t="s">
        <v>150</v>
      </c>
      <c r="C280" s="164" t="s">
        <v>149</v>
      </c>
      <c r="D280" s="415" t="s">
        <v>1521</v>
      </c>
      <c r="E280" s="165">
        <v>45855</v>
      </c>
      <c r="F280" s="165">
        <v>45840</v>
      </c>
      <c r="G280" s="163"/>
      <c r="H280" s="163" t="s">
        <v>9814</v>
      </c>
      <c r="I280" s="163"/>
      <c r="J280" s="418"/>
      <c r="K280" s="415"/>
      <c r="L280" s="165"/>
      <c r="M280" s="163"/>
      <c r="N280" s="163"/>
      <c r="O280" s="163"/>
    </row>
    <row r="281" spans="1:15 16383:16383">
      <c r="A281" s="163"/>
      <c r="B281" s="163" t="s">
        <v>150</v>
      </c>
      <c r="C281" s="164" t="s">
        <v>149</v>
      </c>
      <c r="D281" s="413" t="s">
        <v>664</v>
      </c>
      <c r="E281" s="165">
        <v>45855</v>
      </c>
      <c r="F281" s="165">
        <v>45836</v>
      </c>
      <c r="G281" s="163"/>
      <c r="H281" s="163" t="s">
        <v>5349</v>
      </c>
      <c r="I281" s="163"/>
      <c r="J281" s="416" t="s">
        <v>12064</v>
      </c>
      <c r="K281" s="413" t="s">
        <v>195</v>
      </c>
      <c r="L281" s="164"/>
      <c r="M281" s="163"/>
      <c r="N281" s="163"/>
      <c r="O281" s="163"/>
    </row>
    <row r="282" spans="1:15 16383:16383">
      <c r="A282" s="163"/>
      <c r="B282" s="163" t="s">
        <v>150</v>
      </c>
      <c r="C282" s="164" t="s">
        <v>149</v>
      </c>
      <c r="D282" s="414" t="s">
        <v>1598</v>
      </c>
      <c r="E282" s="165">
        <v>45855</v>
      </c>
      <c r="F282" s="165">
        <v>45837</v>
      </c>
      <c r="G282" s="163"/>
      <c r="H282" s="163" t="s">
        <v>810</v>
      </c>
      <c r="I282" s="163"/>
      <c r="J282" s="417"/>
      <c r="K282" s="414"/>
      <c r="L282" s="164"/>
      <c r="M282" s="163"/>
      <c r="N282" s="163"/>
      <c r="O282" s="163"/>
    </row>
    <row r="283" spans="1:15 16383:16383">
      <c r="A283" s="163"/>
      <c r="B283" s="163" t="s">
        <v>150</v>
      </c>
      <c r="C283" s="164" t="s">
        <v>149</v>
      </c>
      <c r="D283" s="415" t="s">
        <v>1599</v>
      </c>
      <c r="E283" s="165">
        <v>45855</v>
      </c>
      <c r="F283" s="165">
        <v>45840</v>
      </c>
      <c r="G283" s="163"/>
      <c r="H283" s="163" t="s">
        <v>9814</v>
      </c>
      <c r="I283" s="163"/>
      <c r="J283" s="418"/>
      <c r="K283" s="415"/>
      <c r="L283" s="164"/>
      <c r="M283" s="163"/>
      <c r="N283" s="163"/>
      <c r="O283" s="163"/>
    </row>
    <row r="284" spans="1:15 16383:16383">
      <c r="A284" s="163"/>
      <c r="B284" s="163" t="s">
        <v>150</v>
      </c>
      <c r="C284" s="164" t="s">
        <v>149</v>
      </c>
      <c r="D284" s="413" t="s">
        <v>665</v>
      </c>
      <c r="E284" s="165">
        <v>45855</v>
      </c>
      <c r="F284" s="165">
        <v>45836</v>
      </c>
      <c r="G284" s="163"/>
      <c r="H284" s="163" t="s">
        <v>5349</v>
      </c>
      <c r="I284" s="163"/>
      <c r="J284" s="416" t="s">
        <v>12065</v>
      </c>
      <c r="K284" s="413" t="s">
        <v>195</v>
      </c>
      <c r="L284" s="164"/>
      <c r="M284" s="163"/>
      <c r="N284" s="163"/>
      <c r="O284" s="163"/>
    </row>
    <row r="285" spans="1:15 16383:16383">
      <c r="A285" s="163"/>
      <c r="B285" s="163" t="s">
        <v>150</v>
      </c>
      <c r="C285" s="164" t="s">
        <v>149</v>
      </c>
      <c r="D285" s="414"/>
      <c r="E285" s="165">
        <v>45855</v>
      </c>
      <c r="F285" s="165">
        <v>45838</v>
      </c>
      <c r="G285" s="163"/>
      <c r="H285" s="163" t="s">
        <v>810</v>
      </c>
      <c r="I285" s="163"/>
      <c r="J285" s="417"/>
      <c r="K285" s="414"/>
      <c r="L285" s="164"/>
      <c r="M285" s="163"/>
      <c r="N285" s="163"/>
      <c r="O285" s="163"/>
    </row>
    <row r="286" spans="1:15 16383:16383">
      <c r="A286" s="163"/>
      <c r="B286" s="163" t="s">
        <v>150</v>
      </c>
      <c r="C286" s="164" t="s">
        <v>149</v>
      </c>
      <c r="D286" s="415"/>
      <c r="E286" s="165">
        <v>45855</v>
      </c>
      <c r="F286" s="165">
        <v>45841</v>
      </c>
      <c r="G286" s="163"/>
      <c r="H286" s="163" t="s">
        <v>9814</v>
      </c>
      <c r="I286" s="163"/>
      <c r="J286" s="418"/>
      <c r="K286" s="415"/>
      <c r="L286" s="164"/>
      <c r="M286" s="163"/>
      <c r="N286" s="163"/>
      <c r="O286" s="163"/>
    </row>
    <row r="287" spans="1:15 16383:16383">
      <c r="A287" s="163"/>
      <c r="B287" s="163" t="s">
        <v>150</v>
      </c>
      <c r="C287" s="164" t="s">
        <v>149</v>
      </c>
      <c r="D287" s="413" t="s">
        <v>666</v>
      </c>
      <c r="E287" s="165">
        <v>45855</v>
      </c>
      <c r="F287" s="165">
        <v>45837</v>
      </c>
      <c r="G287" s="163"/>
      <c r="H287" s="163" t="s">
        <v>5349</v>
      </c>
      <c r="I287" s="163"/>
      <c r="J287" s="416" t="s">
        <v>12066</v>
      </c>
      <c r="K287" s="413" t="s">
        <v>195</v>
      </c>
      <c r="L287" s="164"/>
      <c r="M287" s="163"/>
      <c r="N287" s="163"/>
      <c r="O287" s="163"/>
    </row>
    <row r="288" spans="1:15 16383:16383">
      <c r="A288" s="163"/>
      <c r="B288" s="163" t="s">
        <v>150</v>
      </c>
      <c r="C288" s="164" t="s">
        <v>149</v>
      </c>
      <c r="D288" s="414"/>
      <c r="E288" s="165">
        <v>45855</v>
      </c>
      <c r="F288" s="165">
        <v>45838</v>
      </c>
      <c r="G288" s="163"/>
      <c r="H288" s="163" t="s">
        <v>810</v>
      </c>
      <c r="I288" s="163"/>
      <c r="J288" s="417"/>
      <c r="K288" s="414"/>
      <c r="L288" s="164"/>
      <c r="M288" s="163"/>
      <c r="N288" s="163"/>
      <c r="O288" s="163"/>
    </row>
    <row r="289" spans="1:15">
      <c r="A289" s="163"/>
      <c r="B289" s="163" t="s">
        <v>150</v>
      </c>
      <c r="C289" s="164" t="s">
        <v>149</v>
      </c>
      <c r="D289" s="415"/>
      <c r="E289" s="165">
        <v>45855</v>
      </c>
      <c r="F289" s="165">
        <v>45841</v>
      </c>
      <c r="G289" s="163"/>
      <c r="H289" s="163" t="s">
        <v>9814</v>
      </c>
      <c r="I289" s="163"/>
      <c r="J289" s="418"/>
      <c r="K289" s="415"/>
      <c r="L289" s="164"/>
      <c r="M289" s="163"/>
      <c r="N289" s="163"/>
      <c r="O289" s="163"/>
    </row>
    <row r="290" spans="1:15">
      <c r="A290" s="163"/>
      <c r="B290" s="163" t="s">
        <v>150</v>
      </c>
      <c r="C290" s="164" t="s">
        <v>149</v>
      </c>
      <c r="D290" s="413" t="s">
        <v>667</v>
      </c>
      <c r="E290" s="165">
        <v>45855</v>
      </c>
      <c r="F290" s="165">
        <v>45838</v>
      </c>
      <c r="G290" s="163"/>
      <c r="H290" s="163" t="s">
        <v>5349</v>
      </c>
      <c r="I290" s="163"/>
      <c r="J290" s="416" t="s">
        <v>12067</v>
      </c>
      <c r="K290" s="413" t="s">
        <v>195</v>
      </c>
      <c r="L290" s="164"/>
      <c r="M290" s="163"/>
      <c r="N290" s="163"/>
      <c r="O290" s="163"/>
    </row>
    <row r="291" spans="1:15">
      <c r="A291" s="163"/>
      <c r="B291" s="163" t="s">
        <v>150</v>
      </c>
      <c r="C291" s="164" t="s">
        <v>149</v>
      </c>
      <c r="D291" s="414"/>
      <c r="E291" s="165">
        <v>45855</v>
      </c>
      <c r="F291" s="165">
        <v>45839</v>
      </c>
      <c r="G291" s="163"/>
      <c r="H291" s="163" t="s">
        <v>810</v>
      </c>
      <c r="I291" s="163"/>
      <c r="J291" s="417"/>
      <c r="K291" s="414"/>
      <c r="L291" s="164"/>
      <c r="M291" s="163"/>
      <c r="N291" s="163"/>
      <c r="O291" s="163"/>
    </row>
    <row r="292" spans="1:15">
      <c r="A292" s="163"/>
      <c r="B292" s="163" t="s">
        <v>150</v>
      </c>
      <c r="C292" s="164" t="s">
        <v>149</v>
      </c>
      <c r="D292" s="415"/>
      <c r="E292" s="165">
        <v>45855</v>
      </c>
      <c r="F292" s="165">
        <v>45842</v>
      </c>
      <c r="G292" s="163"/>
      <c r="H292" s="163" t="s">
        <v>9814</v>
      </c>
      <c r="I292" s="163"/>
      <c r="J292" s="418"/>
      <c r="K292" s="415"/>
      <c r="L292" s="164"/>
      <c r="M292" s="163"/>
      <c r="N292" s="163"/>
      <c r="O292" s="163"/>
    </row>
    <row r="293" spans="1:15">
      <c r="A293" s="163"/>
      <c r="B293" s="163"/>
      <c r="C293" s="163" t="s">
        <v>2150</v>
      </c>
      <c r="D293" s="413" t="s">
        <v>668</v>
      </c>
      <c r="E293" s="165">
        <v>45856</v>
      </c>
      <c r="F293" s="165">
        <v>45842</v>
      </c>
      <c r="G293" s="163"/>
      <c r="H293" s="163" t="s">
        <v>5349</v>
      </c>
      <c r="I293" s="163"/>
      <c r="J293" s="416" t="s">
        <v>12077</v>
      </c>
      <c r="K293" s="413" t="s">
        <v>459</v>
      </c>
      <c r="L293" s="164"/>
      <c r="M293" s="163"/>
      <c r="N293" s="163"/>
      <c r="O293" s="163"/>
    </row>
    <row r="294" spans="1:15">
      <c r="A294" s="163"/>
      <c r="B294" s="163"/>
      <c r="C294" s="163" t="s">
        <v>2150</v>
      </c>
      <c r="D294" s="414"/>
      <c r="E294" s="165">
        <v>45856</v>
      </c>
      <c r="F294" s="163"/>
      <c r="G294" s="163"/>
      <c r="H294" s="163" t="s">
        <v>810</v>
      </c>
      <c r="I294" s="163"/>
      <c r="J294" s="417"/>
      <c r="K294" s="414"/>
      <c r="L294" s="164"/>
      <c r="M294" s="163"/>
      <c r="N294" s="163"/>
      <c r="O294" s="163"/>
    </row>
    <row r="295" spans="1:15">
      <c r="A295" s="163"/>
      <c r="B295" s="163"/>
      <c r="C295" s="163" t="s">
        <v>2150</v>
      </c>
      <c r="D295" s="415"/>
      <c r="E295" s="165">
        <v>45856</v>
      </c>
      <c r="F295" s="163"/>
      <c r="G295" s="163"/>
      <c r="H295" s="163" t="s">
        <v>9814</v>
      </c>
      <c r="I295" s="163"/>
      <c r="J295" s="418"/>
      <c r="K295" s="415"/>
      <c r="L295" s="164"/>
      <c r="M295" s="163"/>
      <c r="N295" s="163"/>
      <c r="O295" s="163"/>
    </row>
    <row r="296" spans="1:15">
      <c r="A296" s="163"/>
      <c r="B296" s="163"/>
      <c r="C296" s="163" t="s">
        <v>2150</v>
      </c>
      <c r="D296" s="413" t="s">
        <v>669</v>
      </c>
      <c r="E296" s="165">
        <v>45856</v>
      </c>
      <c r="F296" s="163"/>
      <c r="G296" s="163"/>
      <c r="H296" s="163" t="s">
        <v>5349</v>
      </c>
      <c r="I296" s="163"/>
      <c r="J296" s="416" t="s">
        <v>12078</v>
      </c>
      <c r="K296" s="413" t="s">
        <v>459</v>
      </c>
      <c r="L296" s="164"/>
      <c r="M296" s="163"/>
      <c r="N296" s="163"/>
      <c r="O296" s="163"/>
    </row>
    <row r="297" spans="1:15">
      <c r="A297" s="163"/>
      <c r="B297" s="163"/>
      <c r="C297" s="163" t="s">
        <v>2150</v>
      </c>
      <c r="D297" s="414"/>
      <c r="E297" s="165">
        <v>45856</v>
      </c>
      <c r="F297" s="163"/>
      <c r="G297" s="163"/>
      <c r="H297" s="163" t="s">
        <v>810</v>
      </c>
      <c r="I297" s="163"/>
      <c r="J297" s="417"/>
      <c r="K297" s="414"/>
      <c r="L297" s="164"/>
      <c r="M297" s="163"/>
      <c r="N297" s="163"/>
      <c r="O297" s="163"/>
    </row>
    <row r="298" spans="1:15">
      <c r="A298" s="163"/>
      <c r="B298" s="163"/>
      <c r="C298" s="163" t="s">
        <v>2150</v>
      </c>
      <c r="D298" s="415"/>
      <c r="E298" s="165">
        <v>45856</v>
      </c>
      <c r="F298" s="163"/>
      <c r="G298" s="163"/>
      <c r="H298" s="163" t="s">
        <v>9814</v>
      </c>
      <c r="I298" s="163"/>
      <c r="J298" s="418"/>
      <c r="K298" s="415"/>
      <c r="L298" s="164"/>
      <c r="M298" s="163"/>
      <c r="N298" s="163"/>
      <c r="O298" s="163"/>
    </row>
    <row r="299" spans="1:15">
      <c r="A299" s="163"/>
      <c r="B299" s="163"/>
      <c r="C299" s="163" t="s">
        <v>2150</v>
      </c>
      <c r="D299" s="413" t="s">
        <v>670</v>
      </c>
      <c r="E299" s="165">
        <v>45856</v>
      </c>
      <c r="F299" s="163"/>
      <c r="G299" s="163"/>
      <c r="H299" s="163" t="s">
        <v>5349</v>
      </c>
      <c r="I299" s="163"/>
      <c r="J299" s="416" t="s">
        <v>12079</v>
      </c>
      <c r="K299" s="413" t="s">
        <v>459</v>
      </c>
      <c r="L299" s="164"/>
      <c r="M299" s="163"/>
      <c r="N299" s="163"/>
      <c r="O299" s="163"/>
    </row>
    <row r="300" spans="1:15">
      <c r="A300" s="163"/>
      <c r="B300" s="163"/>
      <c r="C300" s="163" t="s">
        <v>2150</v>
      </c>
      <c r="D300" s="414"/>
      <c r="E300" s="165">
        <v>45856</v>
      </c>
      <c r="F300" s="163"/>
      <c r="G300" s="163"/>
      <c r="H300" s="163" t="s">
        <v>810</v>
      </c>
      <c r="I300" s="163"/>
      <c r="J300" s="417"/>
      <c r="K300" s="414"/>
      <c r="L300" s="164"/>
      <c r="M300" s="163"/>
      <c r="N300" s="163"/>
      <c r="O300" s="163"/>
    </row>
    <row r="301" spans="1:15">
      <c r="A301" s="163"/>
      <c r="B301" s="163"/>
      <c r="C301" s="163" t="s">
        <v>2150</v>
      </c>
      <c r="D301" s="415"/>
      <c r="E301" s="165">
        <v>45856</v>
      </c>
      <c r="F301" s="163"/>
      <c r="G301" s="163"/>
      <c r="H301" s="163" t="s">
        <v>9814</v>
      </c>
      <c r="I301" s="163"/>
      <c r="J301" s="418"/>
      <c r="K301" s="415"/>
      <c r="L301" s="164"/>
      <c r="M301" s="163"/>
      <c r="N301" s="163"/>
      <c r="O301" s="163"/>
    </row>
    <row r="302" spans="1:15">
      <c r="A302" s="163"/>
      <c r="B302" s="163"/>
      <c r="C302" s="163" t="s">
        <v>2150</v>
      </c>
      <c r="D302" s="413" t="s">
        <v>671</v>
      </c>
      <c r="E302" s="165">
        <v>45856</v>
      </c>
      <c r="F302" s="163"/>
      <c r="G302" s="163"/>
      <c r="H302" s="163" t="s">
        <v>5349</v>
      </c>
      <c r="I302" s="163"/>
      <c r="J302" s="416" t="s">
        <v>12080</v>
      </c>
      <c r="K302" s="413" t="s">
        <v>459</v>
      </c>
      <c r="L302" s="164"/>
      <c r="M302" s="163"/>
      <c r="N302" s="163"/>
      <c r="O302" s="163"/>
    </row>
    <row r="303" spans="1:15">
      <c r="A303" s="163"/>
      <c r="B303" s="163"/>
      <c r="C303" s="163" t="s">
        <v>2150</v>
      </c>
      <c r="D303" s="414"/>
      <c r="E303" s="165">
        <v>45856</v>
      </c>
      <c r="F303" s="163"/>
      <c r="G303" s="163"/>
      <c r="H303" s="163" t="s">
        <v>810</v>
      </c>
      <c r="I303" s="163"/>
      <c r="J303" s="417"/>
      <c r="K303" s="414"/>
      <c r="L303" s="164"/>
      <c r="M303" s="163"/>
      <c r="N303" s="163"/>
      <c r="O303" s="163"/>
    </row>
    <row r="304" spans="1:15">
      <c r="A304" s="163"/>
      <c r="B304" s="163"/>
      <c r="C304" s="163" t="s">
        <v>2150</v>
      </c>
      <c r="D304" s="415"/>
      <c r="E304" s="165">
        <v>45856</v>
      </c>
      <c r="F304" s="163"/>
      <c r="G304" s="163"/>
      <c r="H304" s="163" t="s">
        <v>9814</v>
      </c>
      <c r="I304" s="163"/>
      <c r="J304" s="418"/>
      <c r="K304" s="415"/>
      <c r="L304" s="164"/>
      <c r="M304" s="163"/>
      <c r="N304" s="163"/>
      <c r="O304" s="163"/>
    </row>
    <row r="305" spans="1:15">
      <c r="A305" s="163"/>
      <c r="B305" s="163"/>
      <c r="C305" s="163" t="s">
        <v>2150</v>
      </c>
      <c r="D305" s="413" t="s">
        <v>672</v>
      </c>
      <c r="E305" s="165">
        <v>45856</v>
      </c>
      <c r="F305" s="163"/>
      <c r="G305" s="163"/>
      <c r="H305" s="163" t="s">
        <v>5349</v>
      </c>
      <c r="I305" s="163"/>
      <c r="J305" s="416" t="s">
        <v>12081</v>
      </c>
      <c r="K305" s="413" t="s">
        <v>195</v>
      </c>
      <c r="L305" s="164"/>
      <c r="M305" s="163"/>
      <c r="N305" s="163"/>
      <c r="O305" s="163"/>
    </row>
    <row r="306" spans="1:15">
      <c r="A306" s="163"/>
      <c r="B306" s="163"/>
      <c r="C306" s="163" t="s">
        <v>2150</v>
      </c>
      <c r="D306" s="414"/>
      <c r="E306" s="165">
        <v>45856</v>
      </c>
      <c r="F306" s="163"/>
      <c r="G306" s="163"/>
      <c r="H306" s="163" t="s">
        <v>810</v>
      </c>
      <c r="I306" s="163"/>
      <c r="J306" s="417"/>
      <c r="K306" s="414"/>
      <c r="L306" s="164"/>
      <c r="M306" s="163"/>
      <c r="N306" s="163"/>
      <c r="O306" s="163"/>
    </row>
    <row r="307" spans="1:15">
      <c r="A307" s="163"/>
      <c r="B307" s="163"/>
      <c r="C307" s="163" t="s">
        <v>2150</v>
      </c>
      <c r="D307" s="415"/>
      <c r="E307" s="165">
        <v>45856</v>
      </c>
      <c r="F307" s="163"/>
      <c r="G307" s="163"/>
      <c r="H307" s="163" t="s">
        <v>9814</v>
      </c>
      <c r="I307" s="163"/>
      <c r="J307" s="418"/>
      <c r="K307" s="415"/>
      <c r="L307" s="164"/>
      <c r="M307" s="163"/>
      <c r="N307" s="163"/>
      <c r="O307" s="163"/>
    </row>
    <row r="308" spans="1:15">
      <c r="A308" s="163"/>
      <c r="B308" s="163"/>
      <c r="C308" s="163" t="s">
        <v>2150</v>
      </c>
      <c r="D308" s="413" t="s">
        <v>673</v>
      </c>
      <c r="E308" s="165">
        <v>45856</v>
      </c>
      <c r="F308" s="163"/>
      <c r="G308" s="163"/>
      <c r="H308" s="163" t="s">
        <v>5349</v>
      </c>
      <c r="I308" s="163"/>
      <c r="J308" s="416" t="s">
        <v>12082</v>
      </c>
      <c r="K308" s="413" t="s">
        <v>195</v>
      </c>
      <c r="L308" s="164"/>
      <c r="M308" s="163"/>
      <c r="N308" s="163"/>
      <c r="O308" s="163"/>
    </row>
    <row r="309" spans="1:15">
      <c r="A309" s="163"/>
      <c r="B309" s="163"/>
      <c r="C309" s="163" t="s">
        <v>2150</v>
      </c>
      <c r="D309" s="414"/>
      <c r="E309" s="165">
        <v>45856</v>
      </c>
      <c r="F309" s="163"/>
      <c r="G309" s="163"/>
      <c r="H309" s="163" t="s">
        <v>810</v>
      </c>
      <c r="I309" s="163"/>
      <c r="J309" s="417"/>
      <c r="K309" s="414"/>
      <c r="L309" s="164"/>
      <c r="M309" s="163"/>
      <c r="N309" s="163"/>
      <c r="O309" s="163"/>
    </row>
    <row r="310" spans="1:15">
      <c r="A310" s="163"/>
      <c r="B310" s="163"/>
      <c r="C310" s="163" t="s">
        <v>2150</v>
      </c>
      <c r="D310" s="415"/>
      <c r="E310" s="165">
        <v>45856</v>
      </c>
      <c r="F310" s="163"/>
      <c r="G310" s="163"/>
      <c r="H310" s="163" t="s">
        <v>9814</v>
      </c>
      <c r="I310" s="163"/>
      <c r="J310" s="418"/>
      <c r="K310" s="415"/>
      <c r="L310" s="164"/>
      <c r="M310" s="163"/>
      <c r="N310" s="163"/>
      <c r="O310" s="163"/>
    </row>
    <row r="311" spans="1:15">
      <c r="A311" s="163"/>
      <c r="B311" s="163"/>
      <c r="C311" s="163" t="s">
        <v>2150</v>
      </c>
      <c r="D311" s="413" t="s">
        <v>674</v>
      </c>
      <c r="E311" s="165">
        <v>45856</v>
      </c>
      <c r="F311" s="163"/>
      <c r="G311" s="163"/>
      <c r="H311" s="163" t="s">
        <v>5349</v>
      </c>
      <c r="I311" s="163"/>
      <c r="J311" s="416" t="s">
        <v>12083</v>
      </c>
      <c r="K311" s="413" t="s">
        <v>195</v>
      </c>
      <c r="L311" s="164"/>
      <c r="M311" s="163"/>
      <c r="N311" s="163"/>
      <c r="O311" s="163"/>
    </row>
    <row r="312" spans="1:15">
      <c r="A312" s="163"/>
      <c r="B312" s="163"/>
      <c r="C312" s="163" t="s">
        <v>2150</v>
      </c>
      <c r="D312" s="414"/>
      <c r="E312" s="165">
        <v>45856</v>
      </c>
      <c r="F312" s="163"/>
      <c r="G312" s="163"/>
      <c r="H312" s="163" t="s">
        <v>810</v>
      </c>
      <c r="I312" s="163"/>
      <c r="J312" s="417"/>
      <c r="K312" s="414"/>
      <c r="L312" s="164"/>
      <c r="M312" s="163"/>
      <c r="N312" s="163"/>
      <c r="O312" s="163"/>
    </row>
    <row r="313" spans="1:15">
      <c r="A313" s="163"/>
      <c r="B313" s="163"/>
      <c r="C313" s="163" t="s">
        <v>2150</v>
      </c>
      <c r="D313" s="415"/>
      <c r="E313" s="165">
        <v>45856</v>
      </c>
      <c r="F313" s="163"/>
      <c r="G313" s="163"/>
      <c r="H313" s="163" t="s">
        <v>9814</v>
      </c>
      <c r="I313" s="163"/>
      <c r="J313" s="418"/>
      <c r="K313" s="415"/>
      <c r="L313" s="164"/>
      <c r="M313" s="163"/>
      <c r="N313" s="163"/>
      <c r="O313" s="163"/>
    </row>
    <row r="314" spans="1:15">
      <c r="A314" s="163"/>
      <c r="B314" s="163"/>
      <c r="C314" s="163" t="s">
        <v>2150</v>
      </c>
      <c r="D314" s="413" t="s">
        <v>675</v>
      </c>
      <c r="E314" s="165">
        <v>45856</v>
      </c>
      <c r="F314" s="163"/>
      <c r="G314" s="163"/>
      <c r="H314" s="163" t="s">
        <v>5349</v>
      </c>
      <c r="I314" s="163"/>
      <c r="J314" s="416" t="s">
        <v>12084</v>
      </c>
      <c r="K314" s="413" t="s">
        <v>195</v>
      </c>
      <c r="L314" s="164"/>
      <c r="M314" s="163"/>
      <c r="N314" s="163"/>
      <c r="O314" s="163"/>
    </row>
    <row r="315" spans="1:15">
      <c r="A315" s="163"/>
      <c r="B315" s="163"/>
      <c r="C315" s="163" t="s">
        <v>2150</v>
      </c>
      <c r="D315" s="414"/>
      <c r="E315" s="165">
        <v>45856</v>
      </c>
      <c r="F315" s="163"/>
      <c r="G315" s="163"/>
      <c r="H315" s="163" t="s">
        <v>810</v>
      </c>
      <c r="I315" s="163"/>
      <c r="J315" s="417"/>
      <c r="K315" s="414"/>
      <c r="L315" s="164"/>
      <c r="M315" s="163"/>
      <c r="N315" s="163"/>
      <c r="O315" s="163"/>
    </row>
    <row r="316" spans="1:15">
      <c r="A316" s="163"/>
      <c r="B316" s="163"/>
      <c r="C316" s="163" t="s">
        <v>2150</v>
      </c>
      <c r="D316" s="415"/>
      <c r="E316" s="165">
        <v>45856</v>
      </c>
      <c r="F316" s="163"/>
      <c r="G316" s="163"/>
      <c r="H316" s="163" t="s">
        <v>9814</v>
      </c>
      <c r="I316" s="163"/>
      <c r="J316" s="418"/>
      <c r="K316" s="415"/>
      <c r="L316" s="164"/>
      <c r="M316" s="163"/>
      <c r="N316" s="163"/>
      <c r="O316" s="163"/>
    </row>
    <row r="317" spans="1:15">
      <c r="A317" s="163"/>
      <c r="B317" s="163"/>
      <c r="C317" s="163" t="s">
        <v>2150</v>
      </c>
      <c r="D317" s="413" t="s">
        <v>676</v>
      </c>
      <c r="E317" s="165">
        <v>45856</v>
      </c>
      <c r="F317" s="163"/>
      <c r="G317" s="163"/>
      <c r="H317" s="163" t="s">
        <v>5349</v>
      </c>
      <c r="I317" s="163"/>
      <c r="J317" s="416" t="s">
        <v>12085</v>
      </c>
      <c r="K317" s="413" t="s">
        <v>195</v>
      </c>
      <c r="L317" s="164"/>
      <c r="M317" s="163"/>
      <c r="N317" s="163"/>
      <c r="O317" s="163"/>
    </row>
    <row r="318" spans="1:15">
      <c r="A318" s="163"/>
      <c r="B318" s="163"/>
      <c r="C318" s="163" t="s">
        <v>2150</v>
      </c>
      <c r="D318" s="414"/>
      <c r="E318" s="165">
        <v>45856</v>
      </c>
      <c r="F318" s="163"/>
      <c r="G318" s="163"/>
      <c r="H318" s="163" t="s">
        <v>810</v>
      </c>
      <c r="I318" s="163"/>
      <c r="J318" s="417"/>
      <c r="K318" s="414"/>
      <c r="L318" s="164"/>
      <c r="M318" s="163"/>
      <c r="N318" s="163"/>
      <c r="O318" s="163"/>
    </row>
    <row r="319" spans="1:15">
      <c r="A319" s="163"/>
      <c r="B319" s="163"/>
      <c r="C319" s="163" t="s">
        <v>2150</v>
      </c>
      <c r="D319" s="415"/>
      <c r="E319" s="165">
        <v>45856</v>
      </c>
      <c r="F319" s="163"/>
      <c r="G319" s="163"/>
      <c r="H319" s="163" t="s">
        <v>9814</v>
      </c>
      <c r="I319" s="163"/>
      <c r="J319" s="418"/>
      <c r="K319" s="415"/>
      <c r="L319" s="164"/>
      <c r="M319" s="163"/>
      <c r="N319" s="163"/>
      <c r="O319" s="163"/>
    </row>
    <row r="320" spans="1:15">
      <c r="A320" s="163"/>
      <c r="B320" s="163"/>
      <c r="C320" s="163" t="s">
        <v>2150</v>
      </c>
      <c r="D320" s="413" t="s">
        <v>677</v>
      </c>
      <c r="E320" s="165">
        <v>45856</v>
      </c>
      <c r="F320" s="163"/>
      <c r="G320" s="163"/>
      <c r="H320" s="163" t="s">
        <v>5349</v>
      </c>
      <c r="I320" s="163"/>
      <c r="J320" s="416" t="s">
        <v>12086</v>
      </c>
      <c r="K320" s="413" t="s">
        <v>195</v>
      </c>
      <c r="L320" s="164"/>
      <c r="M320" s="163"/>
      <c r="N320" s="163"/>
      <c r="O320" s="163"/>
    </row>
    <row r="321" spans="1:15">
      <c r="A321" s="163"/>
      <c r="B321" s="163"/>
      <c r="C321" s="163" t="s">
        <v>2150</v>
      </c>
      <c r="D321" s="414"/>
      <c r="E321" s="165">
        <v>45856</v>
      </c>
      <c r="F321" s="163"/>
      <c r="G321" s="163"/>
      <c r="H321" s="163" t="s">
        <v>810</v>
      </c>
      <c r="I321" s="163"/>
      <c r="J321" s="417"/>
      <c r="K321" s="414"/>
      <c r="L321" s="164"/>
      <c r="M321" s="163"/>
      <c r="N321" s="163"/>
      <c r="O321" s="163"/>
    </row>
    <row r="322" spans="1:15">
      <c r="A322" s="163"/>
      <c r="B322" s="163"/>
      <c r="C322" s="163" t="s">
        <v>2150</v>
      </c>
      <c r="D322" s="415"/>
      <c r="E322" s="165">
        <v>45856</v>
      </c>
      <c r="F322" s="163"/>
      <c r="G322" s="163"/>
      <c r="H322" s="163" t="s">
        <v>9814</v>
      </c>
      <c r="I322" s="163"/>
      <c r="J322" s="418"/>
      <c r="K322" s="415"/>
      <c r="L322" s="164"/>
      <c r="M322" s="163"/>
      <c r="N322" s="163"/>
      <c r="O322" s="163"/>
    </row>
    <row r="323" spans="1:15">
      <c r="A323" s="163"/>
      <c r="B323" s="163"/>
      <c r="C323" s="163" t="s">
        <v>2150</v>
      </c>
      <c r="D323" s="413" t="s">
        <v>678</v>
      </c>
      <c r="E323" s="165">
        <v>45856</v>
      </c>
      <c r="F323" s="163"/>
      <c r="G323" s="163"/>
      <c r="H323" s="163" t="s">
        <v>5349</v>
      </c>
      <c r="I323" s="163"/>
      <c r="J323" s="416" t="s">
        <v>12087</v>
      </c>
      <c r="K323" s="413" t="s">
        <v>195</v>
      </c>
      <c r="L323" s="164"/>
      <c r="M323" s="163"/>
      <c r="N323" s="163"/>
      <c r="O323" s="163"/>
    </row>
    <row r="324" spans="1:15">
      <c r="A324" s="163"/>
      <c r="B324" s="163"/>
      <c r="C324" s="163" t="s">
        <v>2150</v>
      </c>
      <c r="D324" s="414"/>
      <c r="E324" s="165">
        <v>45856</v>
      </c>
      <c r="F324" s="163"/>
      <c r="G324" s="163"/>
      <c r="H324" s="163" t="s">
        <v>810</v>
      </c>
      <c r="I324" s="163"/>
      <c r="J324" s="417"/>
      <c r="K324" s="414"/>
      <c r="L324" s="164"/>
      <c r="M324" s="163"/>
      <c r="N324" s="163"/>
      <c r="O324" s="163"/>
    </row>
    <row r="325" spans="1:15">
      <c r="A325" s="163"/>
      <c r="B325" s="163"/>
      <c r="C325" s="163" t="s">
        <v>2150</v>
      </c>
      <c r="D325" s="415"/>
      <c r="E325" s="165">
        <v>45856</v>
      </c>
      <c r="F325" s="163"/>
      <c r="G325" s="163"/>
      <c r="H325" s="163" t="s">
        <v>9814</v>
      </c>
      <c r="I325" s="163"/>
      <c r="J325" s="418"/>
      <c r="K325" s="415"/>
      <c r="L325" s="164"/>
      <c r="M325" s="163"/>
      <c r="N325" s="163"/>
      <c r="O325" s="163"/>
    </row>
    <row r="326" spans="1:15">
      <c r="A326" s="163"/>
      <c r="B326" s="163"/>
      <c r="C326" s="163" t="s">
        <v>2150</v>
      </c>
      <c r="D326" s="413" t="s">
        <v>679</v>
      </c>
      <c r="E326" s="165">
        <v>45856</v>
      </c>
      <c r="F326" s="163"/>
      <c r="G326" s="163"/>
      <c r="H326" s="163" t="s">
        <v>5349</v>
      </c>
      <c r="I326" s="163"/>
      <c r="J326" s="416" t="s">
        <v>12088</v>
      </c>
      <c r="K326" s="413" t="s">
        <v>195</v>
      </c>
      <c r="L326" s="164"/>
      <c r="M326" s="163"/>
      <c r="N326" s="163"/>
      <c r="O326" s="163"/>
    </row>
    <row r="327" spans="1:15">
      <c r="A327" s="163"/>
      <c r="B327" s="163"/>
      <c r="C327" s="163" t="s">
        <v>2150</v>
      </c>
      <c r="D327" s="414"/>
      <c r="E327" s="165">
        <v>45856</v>
      </c>
      <c r="F327" s="163"/>
      <c r="G327" s="163"/>
      <c r="H327" s="163" t="s">
        <v>810</v>
      </c>
      <c r="I327" s="163"/>
      <c r="J327" s="417"/>
      <c r="K327" s="414"/>
      <c r="L327" s="164"/>
      <c r="M327" s="163"/>
      <c r="N327" s="163"/>
      <c r="O327" s="163"/>
    </row>
    <row r="328" spans="1:15">
      <c r="A328" s="163"/>
      <c r="B328" s="163"/>
      <c r="C328" s="163" t="s">
        <v>2150</v>
      </c>
      <c r="D328" s="415"/>
      <c r="E328" s="165">
        <v>45856</v>
      </c>
      <c r="F328" s="163"/>
      <c r="G328" s="163"/>
      <c r="H328" s="163" t="s">
        <v>9814</v>
      </c>
      <c r="I328" s="163"/>
      <c r="J328" s="418"/>
      <c r="K328" s="415"/>
      <c r="L328" s="164"/>
      <c r="M328" s="163"/>
      <c r="N328" s="163"/>
      <c r="O328" s="163"/>
    </row>
    <row r="329" spans="1:15">
      <c r="A329" s="163"/>
      <c r="B329" s="163"/>
      <c r="C329" s="163" t="s">
        <v>2150</v>
      </c>
      <c r="D329" s="413" t="s">
        <v>680</v>
      </c>
      <c r="E329" s="165">
        <v>45856</v>
      </c>
      <c r="F329" s="163"/>
      <c r="G329" s="163"/>
      <c r="H329" s="163" t="s">
        <v>5349</v>
      </c>
      <c r="I329" s="163"/>
      <c r="J329" s="416" t="s">
        <v>12089</v>
      </c>
      <c r="K329" s="413" t="s">
        <v>195</v>
      </c>
      <c r="L329" s="164"/>
      <c r="M329" s="163"/>
      <c r="N329" s="163"/>
      <c r="O329" s="163"/>
    </row>
    <row r="330" spans="1:15">
      <c r="A330" s="163"/>
      <c r="B330" s="163"/>
      <c r="C330" s="163" t="s">
        <v>2150</v>
      </c>
      <c r="D330" s="414"/>
      <c r="E330" s="165">
        <v>45856</v>
      </c>
      <c r="F330" s="163"/>
      <c r="G330" s="163"/>
      <c r="H330" s="163" t="s">
        <v>810</v>
      </c>
      <c r="I330" s="163"/>
      <c r="J330" s="417"/>
      <c r="K330" s="414"/>
      <c r="L330" s="164"/>
      <c r="M330" s="163"/>
      <c r="N330" s="163"/>
      <c r="O330" s="163"/>
    </row>
    <row r="331" spans="1:15">
      <c r="A331" s="163"/>
      <c r="B331" s="163"/>
      <c r="C331" s="163" t="s">
        <v>2150</v>
      </c>
      <c r="D331" s="415"/>
      <c r="E331" s="165">
        <v>45856</v>
      </c>
      <c r="F331" s="163"/>
      <c r="G331" s="163"/>
      <c r="H331" s="163" t="s">
        <v>9814</v>
      </c>
      <c r="I331" s="163"/>
      <c r="J331" s="418"/>
      <c r="K331" s="415"/>
      <c r="L331" s="164"/>
      <c r="M331" s="163"/>
      <c r="N331" s="163"/>
      <c r="O331" s="163"/>
    </row>
    <row r="332" spans="1:15">
      <c r="A332" s="163"/>
      <c r="B332" s="163"/>
      <c r="C332" s="163" t="s">
        <v>2150</v>
      </c>
      <c r="D332" s="413" t="s">
        <v>681</v>
      </c>
      <c r="E332" s="165">
        <v>45856</v>
      </c>
      <c r="F332" s="163"/>
      <c r="G332" s="163"/>
      <c r="H332" s="163" t="s">
        <v>5349</v>
      </c>
      <c r="I332" s="163"/>
      <c r="J332" s="416" t="s">
        <v>12090</v>
      </c>
      <c r="K332" s="413" t="s">
        <v>195</v>
      </c>
      <c r="L332" s="164"/>
      <c r="M332" s="163"/>
      <c r="N332" s="163"/>
      <c r="O332" s="163"/>
    </row>
    <row r="333" spans="1:15">
      <c r="A333" s="163"/>
      <c r="B333" s="163"/>
      <c r="C333" s="163" t="s">
        <v>2150</v>
      </c>
      <c r="D333" s="414"/>
      <c r="E333" s="165">
        <v>45856</v>
      </c>
      <c r="F333" s="163"/>
      <c r="G333" s="163"/>
      <c r="H333" s="163" t="s">
        <v>810</v>
      </c>
      <c r="I333" s="163"/>
      <c r="J333" s="417"/>
      <c r="K333" s="414"/>
      <c r="L333" s="164"/>
      <c r="M333" s="163"/>
      <c r="N333" s="163"/>
      <c r="O333" s="163"/>
    </row>
    <row r="334" spans="1:15">
      <c r="A334" s="163"/>
      <c r="B334" s="163"/>
      <c r="C334" s="163" t="s">
        <v>2150</v>
      </c>
      <c r="D334" s="415"/>
      <c r="E334" s="165">
        <v>45856</v>
      </c>
      <c r="F334" s="163"/>
      <c r="G334" s="163"/>
      <c r="H334" s="163" t="s">
        <v>9814</v>
      </c>
      <c r="I334" s="163"/>
      <c r="J334" s="418"/>
      <c r="K334" s="415"/>
      <c r="L334" s="164"/>
      <c r="M334" s="163"/>
      <c r="N334" s="163"/>
      <c r="O334" s="163"/>
    </row>
    <row r="335" spans="1:15">
      <c r="A335" s="163"/>
      <c r="B335" s="163"/>
      <c r="C335" s="163" t="s">
        <v>2150</v>
      </c>
      <c r="D335" s="413" t="s">
        <v>682</v>
      </c>
      <c r="E335" s="165">
        <v>45856</v>
      </c>
      <c r="F335" s="163"/>
      <c r="G335" s="163"/>
      <c r="H335" s="163" t="s">
        <v>5349</v>
      </c>
      <c r="I335" s="163"/>
      <c r="J335" s="416" t="s">
        <v>12091</v>
      </c>
      <c r="K335" s="413" t="s">
        <v>195</v>
      </c>
      <c r="L335" s="164"/>
      <c r="M335" s="163"/>
      <c r="N335" s="163"/>
      <c r="O335" s="163"/>
    </row>
    <row r="336" spans="1:15">
      <c r="A336" s="163"/>
      <c r="B336" s="163"/>
      <c r="C336" s="163" t="s">
        <v>2150</v>
      </c>
      <c r="D336" s="414"/>
      <c r="E336" s="165">
        <v>45856</v>
      </c>
      <c r="F336" s="163"/>
      <c r="G336" s="163"/>
      <c r="H336" s="163" t="s">
        <v>810</v>
      </c>
      <c r="I336" s="163"/>
      <c r="J336" s="417"/>
      <c r="K336" s="414"/>
      <c r="L336" s="164"/>
      <c r="M336" s="163"/>
      <c r="N336" s="163"/>
      <c r="O336" s="163"/>
    </row>
    <row r="337" spans="1:15">
      <c r="A337" s="163"/>
      <c r="B337" s="163"/>
      <c r="C337" s="163" t="s">
        <v>2150</v>
      </c>
      <c r="D337" s="415"/>
      <c r="E337" s="165">
        <v>45856</v>
      </c>
      <c r="F337" s="163"/>
      <c r="G337" s="163"/>
      <c r="H337" s="163" t="s">
        <v>9814</v>
      </c>
      <c r="I337" s="163"/>
      <c r="J337" s="418"/>
      <c r="K337" s="415"/>
      <c r="L337" s="164"/>
      <c r="M337" s="163"/>
      <c r="N337" s="163"/>
      <c r="O337" s="163"/>
    </row>
    <row r="338" spans="1:15">
      <c r="A338" s="163"/>
      <c r="B338" s="163"/>
      <c r="C338" s="163" t="s">
        <v>2150</v>
      </c>
      <c r="D338" s="413" t="s">
        <v>683</v>
      </c>
      <c r="E338" s="165">
        <v>45856</v>
      </c>
      <c r="F338" s="163"/>
      <c r="G338" s="163"/>
      <c r="H338" s="163" t="s">
        <v>5349</v>
      </c>
      <c r="I338" s="163"/>
      <c r="J338" s="416" t="s">
        <v>12092</v>
      </c>
      <c r="K338" s="413" t="s">
        <v>195</v>
      </c>
      <c r="L338" s="164"/>
      <c r="M338" s="163"/>
      <c r="N338" s="163"/>
      <c r="O338" s="163"/>
    </row>
    <row r="339" spans="1:15">
      <c r="A339" s="163"/>
      <c r="B339" s="163"/>
      <c r="C339" s="163" t="s">
        <v>2150</v>
      </c>
      <c r="D339" s="414"/>
      <c r="E339" s="165">
        <v>45856</v>
      </c>
      <c r="F339" s="163"/>
      <c r="G339" s="163"/>
      <c r="H339" s="163" t="s">
        <v>810</v>
      </c>
      <c r="I339" s="163"/>
      <c r="J339" s="417"/>
      <c r="K339" s="414"/>
      <c r="L339" s="164"/>
      <c r="M339" s="163"/>
      <c r="N339" s="163"/>
      <c r="O339" s="163"/>
    </row>
    <row r="340" spans="1:15">
      <c r="A340" s="163"/>
      <c r="B340" s="163"/>
      <c r="C340" s="163" t="s">
        <v>2150</v>
      </c>
      <c r="D340" s="415"/>
      <c r="E340" s="165">
        <v>45856</v>
      </c>
      <c r="F340" s="163"/>
      <c r="G340" s="163"/>
      <c r="H340" s="163" t="s">
        <v>9814</v>
      </c>
      <c r="I340" s="163"/>
      <c r="J340" s="418"/>
      <c r="K340" s="415"/>
      <c r="L340" s="164"/>
      <c r="M340" s="163"/>
      <c r="N340" s="163"/>
      <c r="O340" s="163"/>
    </row>
    <row r="341" spans="1:15">
      <c r="A341" s="163"/>
      <c r="B341" s="163"/>
      <c r="C341" s="163" t="s">
        <v>1997</v>
      </c>
      <c r="D341" s="413" t="s">
        <v>684</v>
      </c>
      <c r="E341" s="165">
        <v>45861</v>
      </c>
      <c r="F341" s="163"/>
      <c r="G341" s="163"/>
      <c r="H341" s="163" t="s">
        <v>5349</v>
      </c>
      <c r="I341" s="163"/>
      <c r="J341" s="416" t="s">
        <v>12160</v>
      </c>
      <c r="K341" s="413" t="s">
        <v>195</v>
      </c>
      <c r="L341" s="164"/>
      <c r="M341" s="163"/>
      <c r="N341" s="163"/>
      <c r="O341" s="163"/>
    </row>
    <row r="342" spans="1:15">
      <c r="A342" s="163"/>
      <c r="B342" s="163"/>
      <c r="C342" s="163" t="s">
        <v>1997</v>
      </c>
      <c r="D342" s="414"/>
      <c r="E342" s="165">
        <v>45861</v>
      </c>
      <c r="F342" s="163"/>
      <c r="G342" s="163"/>
      <c r="H342" s="163" t="s">
        <v>810</v>
      </c>
      <c r="I342" s="163"/>
      <c r="J342" s="417"/>
      <c r="K342" s="414"/>
      <c r="L342" s="164"/>
      <c r="M342" s="163"/>
      <c r="N342" s="163"/>
      <c r="O342" s="163"/>
    </row>
    <row r="343" spans="1:15">
      <c r="A343" s="163"/>
      <c r="B343" s="163"/>
      <c r="C343" s="163" t="s">
        <v>1997</v>
      </c>
      <c r="D343" s="415"/>
      <c r="E343" s="165">
        <v>45861</v>
      </c>
      <c r="F343" s="163"/>
      <c r="G343" s="163"/>
      <c r="H343" s="163" t="s">
        <v>9814</v>
      </c>
      <c r="I343" s="163"/>
      <c r="J343" s="418"/>
      <c r="K343" s="415"/>
      <c r="L343" s="163"/>
      <c r="M343" s="163"/>
      <c r="N343" s="163"/>
      <c r="O343" s="163"/>
    </row>
    <row r="344" spans="1:15">
      <c r="A344" s="163"/>
      <c r="B344" s="163"/>
      <c r="C344" s="163" t="s">
        <v>1997</v>
      </c>
      <c r="D344" s="413" t="s">
        <v>685</v>
      </c>
      <c r="E344" s="165">
        <v>45861</v>
      </c>
      <c r="F344" s="163"/>
      <c r="G344" s="163"/>
      <c r="H344" s="163" t="s">
        <v>5349</v>
      </c>
      <c r="I344" s="163"/>
      <c r="J344" s="416" t="s">
        <v>12161</v>
      </c>
      <c r="K344" s="413" t="s">
        <v>195</v>
      </c>
      <c r="L344" s="163"/>
      <c r="M344" s="163"/>
      <c r="N344" s="163"/>
      <c r="O344" s="163"/>
    </row>
    <row r="345" spans="1:15">
      <c r="A345" s="163"/>
      <c r="B345" s="163"/>
      <c r="C345" s="163" t="s">
        <v>1997</v>
      </c>
      <c r="D345" s="414"/>
      <c r="E345" s="165">
        <v>45861</v>
      </c>
      <c r="F345" s="163"/>
      <c r="G345" s="163"/>
      <c r="H345" s="163" t="s">
        <v>810</v>
      </c>
      <c r="I345" s="163"/>
      <c r="J345" s="417"/>
      <c r="K345" s="414"/>
      <c r="L345" s="163"/>
      <c r="M345" s="163"/>
      <c r="N345" s="163"/>
      <c r="O345" s="163"/>
    </row>
    <row r="346" spans="1:15">
      <c r="A346" s="163"/>
      <c r="B346" s="163"/>
      <c r="C346" s="163" t="s">
        <v>1997</v>
      </c>
      <c r="D346" s="415"/>
      <c r="E346" s="165">
        <v>45861</v>
      </c>
      <c r="F346" s="163"/>
      <c r="G346" s="163"/>
      <c r="H346" s="163" t="s">
        <v>9814</v>
      </c>
      <c r="I346" s="163"/>
      <c r="J346" s="418"/>
      <c r="K346" s="415"/>
      <c r="L346" s="163"/>
      <c r="M346" s="163"/>
      <c r="N346" s="163"/>
      <c r="O346" s="163"/>
    </row>
    <row r="347" spans="1:15">
      <c r="A347" s="163"/>
      <c r="B347" s="163"/>
      <c r="C347" s="163" t="s">
        <v>1997</v>
      </c>
      <c r="D347" s="413" t="s">
        <v>686</v>
      </c>
      <c r="E347" s="165">
        <v>45861</v>
      </c>
      <c r="F347" s="163"/>
      <c r="G347" s="163"/>
      <c r="H347" s="163" t="s">
        <v>5349</v>
      </c>
      <c r="I347" s="163"/>
      <c r="J347" s="416" t="s">
        <v>12162</v>
      </c>
      <c r="K347" s="413" t="s">
        <v>195</v>
      </c>
      <c r="L347" s="163"/>
      <c r="M347" s="163"/>
      <c r="N347" s="163"/>
      <c r="O347" s="163"/>
    </row>
    <row r="348" spans="1:15">
      <c r="A348" s="163"/>
      <c r="B348" s="163"/>
      <c r="C348" s="163" t="s">
        <v>1997</v>
      </c>
      <c r="D348" s="414"/>
      <c r="E348" s="165">
        <v>45861</v>
      </c>
      <c r="F348" s="163"/>
      <c r="G348" s="163"/>
      <c r="H348" s="163" t="s">
        <v>810</v>
      </c>
      <c r="I348" s="163"/>
      <c r="J348" s="417"/>
      <c r="K348" s="414"/>
      <c r="L348" s="163"/>
      <c r="M348" s="163"/>
      <c r="N348" s="163"/>
      <c r="O348" s="163"/>
    </row>
    <row r="349" spans="1:15">
      <c r="A349" s="163"/>
      <c r="B349" s="163"/>
      <c r="C349" s="163" t="s">
        <v>1997</v>
      </c>
      <c r="D349" s="415"/>
      <c r="E349" s="165">
        <v>45861</v>
      </c>
      <c r="F349" s="163"/>
      <c r="G349" s="163"/>
      <c r="H349" s="163" t="s">
        <v>9814</v>
      </c>
      <c r="I349" s="163"/>
      <c r="J349" s="418"/>
      <c r="K349" s="415"/>
      <c r="L349" s="163"/>
      <c r="M349" s="163"/>
      <c r="N349" s="163"/>
      <c r="O349" s="163"/>
    </row>
    <row r="350" spans="1:15">
      <c r="A350" s="163"/>
      <c r="B350" s="163"/>
      <c r="C350" s="163" t="s">
        <v>1997</v>
      </c>
      <c r="D350" s="413" t="s">
        <v>687</v>
      </c>
      <c r="E350" s="165">
        <v>45861</v>
      </c>
      <c r="F350" s="163"/>
      <c r="G350" s="163"/>
      <c r="H350" s="163" t="s">
        <v>5349</v>
      </c>
      <c r="I350" s="163"/>
      <c r="J350" s="416" t="s">
        <v>12163</v>
      </c>
      <c r="K350" s="413" t="s">
        <v>195</v>
      </c>
      <c r="L350" s="163"/>
      <c r="M350" s="163"/>
      <c r="N350" s="163"/>
      <c r="O350" s="163"/>
    </row>
    <row r="351" spans="1:15">
      <c r="A351" s="163"/>
      <c r="B351" s="163"/>
      <c r="C351" s="163" t="s">
        <v>1997</v>
      </c>
      <c r="D351" s="414"/>
      <c r="E351" s="165">
        <v>45861</v>
      </c>
      <c r="F351" s="163"/>
      <c r="G351" s="163"/>
      <c r="H351" s="163" t="s">
        <v>810</v>
      </c>
      <c r="I351" s="163"/>
      <c r="J351" s="417"/>
      <c r="K351" s="414"/>
      <c r="L351" s="163"/>
      <c r="M351" s="163"/>
      <c r="N351" s="163"/>
      <c r="O351" s="163"/>
    </row>
    <row r="352" spans="1:15">
      <c r="A352" s="163"/>
      <c r="B352" s="163"/>
      <c r="C352" s="163" t="s">
        <v>1997</v>
      </c>
      <c r="D352" s="415"/>
      <c r="E352" s="165">
        <v>45861</v>
      </c>
      <c r="F352" s="163"/>
      <c r="G352" s="163"/>
      <c r="H352" s="163" t="s">
        <v>9814</v>
      </c>
      <c r="I352" s="163"/>
      <c r="J352" s="418"/>
      <c r="K352" s="415"/>
      <c r="L352" s="163"/>
      <c r="M352" s="163"/>
      <c r="N352" s="163"/>
      <c r="O352" s="163"/>
    </row>
    <row r="353" spans="1:15 16384:16384">
      <c r="A353" s="163"/>
      <c r="B353" s="163"/>
      <c r="C353" s="163" t="s">
        <v>1997</v>
      </c>
      <c r="D353" s="413" t="s">
        <v>688</v>
      </c>
      <c r="E353" s="165">
        <v>45861</v>
      </c>
      <c r="F353" s="163"/>
      <c r="G353" s="163"/>
      <c r="H353" s="163" t="s">
        <v>5349</v>
      </c>
      <c r="I353" s="163"/>
      <c r="J353" s="416" t="s">
        <v>12164</v>
      </c>
      <c r="K353" s="413" t="s">
        <v>195</v>
      </c>
      <c r="L353" s="163"/>
      <c r="M353" s="163"/>
      <c r="N353" s="163"/>
      <c r="O353" s="163"/>
    </row>
    <row r="354" spans="1:15 16384:16384">
      <c r="A354" s="163"/>
      <c r="B354" s="163"/>
      <c r="C354" s="163" t="s">
        <v>1997</v>
      </c>
      <c r="D354" s="414"/>
      <c r="E354" s="165">
        <v>45861</v>
      </c>
      <c r="F354" s="163"/>
      <c r="G354" s="163"/>
      <c r="H354" s="163" t="s">
        <v>810</v>
      </c>
      <c r="I354" s="163"/>
      <c r="J354" s="417"/>
      <c r="K354" s="414"/>
      <c r="L354" s="163"/>
      <c r="M354" s="163"/>
      <c r="N354" s="163"/>
      <c r="O354" s="163"/>
    </row>
    <row r="355" spans="1:15 16384:16384">
      <c r="A355" s="163"/>
      <c r="B355" s="163"/>
      <c r="C355" s="163" t="s">
        <v>1997</v>
      </c>
      <c r="D355" s="415"/>
      <c r="E355" s="165">
        <v>45861</v>
      </c>
      <c r="F355" s="163"/>
      <c r="G355" s="163"/>
      <c r="H355" s="163" t="s">
        <v>9814</v>
      </c>
      <c r="I355" s="163"/>
      <c r="J355" s="418"/>
      <c r="K355" s="415"/>
      <c r="L355" s="163"/>
      <c r="M355" s="163"/>
      <c r="N355" s="163"/>
      <c r="O355" s="163"/>
    </row>
    <row r="356" spans="1:15 16384:16384">
      <c r="A356" s="163"/>
      <c r="B356" s="163"/>
      <c r="C356" s="163" t="s">
        <v>1997</v>
      </c>
      <c r="D356" s="413" t="s">
        <v>689</v>
      </c>
      <c r="E356" s="165">
        <v>45861</v>
      </c>
      <c r="F356" s="163"/>
      <c r="G356" s="163"/>
      <c r="H356" s="163" t="s">
        <v>5349</v>
      </c>
      <c r="I356" s="163"/>
      <c r="J356" s="416" t="s">
        <v>12165</v>
      </c>
      <c r="K356" s="413" t="s">
        <v>195</v>
      </c>
      <c r="L356" s="163"/>
      <c r="M356" s="163"/>
      <c r="N356" s="163"/>
      <c r="O356" s="163"/>
    </row>
    <row r="357" spans="1:15 16384:16384">
      <c r="A357" s="163"/>
      <c r="B357" s="163"/>
      <c r="C357" s="163" t="s">
        <v>1997</v>
      </c>
      <c r="D357" s="414"/>
      <c r="E357" s="165">
        <v>45861</v>
      </c>
      <c r="F357" s="163"/>
      <c r="G357" s="163"/>
      <c r="H357" s="163" t="s">
        <v>810</v>
      </c>
      <c r="I357" s="163"/>
      <c r="J357" s="417"/>
      <c r="K357" s="414"/>
      <c r="L357" s="163"/>
      <c r="M357" s="163"/>
      <c r="N357" s="163"/>
      <c r="O357" s="163"/>
    </row>
    <row r="358" spans="1:15 16384:16384">
      <c r="A358" s="163"/>
      <c r="B358" s="163"/>
      <c r="C358" s="163" t="s">
        <v>1997</v>
      </c>
      <c r="D358" s="415"/>
      <c r="E358" s="165">
        <v>45861</v>
      </c>
      <c r="F358" s="163"/>
      <c r="G358" s="163"/>
      <c r="H358" s="163" t="s">
        <v>9814</v>
      </c>
      <c r="I358" s="163"/>
      <c r="J358" s="418"/>
      <c r="K358" s="415"/>
      <c r="L358" s="163"/>
      <c r="M358" s="163"/>
      <c r="N358" s="163"/>
      <c r="O358" s="163"/>
    </row>
    <row r="359" spans="1:15 16384:16384">
      <c r="A359" s="163"/>
      <c r="B359" s="163"/>
      <c r="C359" s="163" t="s">
        <v>1997</v>
      </c>
      <c r="D359" s="413" t="s">
        <v>690</v>
      </c>
      <c r="E359" s="165">
        <v>45861</v>
      </c>
      <c r="F359" s="163"/>
      <c r="G359" s="163"/>
      <c r="H359" s="163" t="s">
        <v>5349</v>
      </c>
      <c r="I359" s="163"/>
      <c r="J359" s="416" t="s">
        <v>12166</v>
      </c>
      <c r="K359" s="413" t="s">
        <v>195</v>
      </c>
      <c r="L359" s="163"/>
      <c r="M359" s="163"/>
      <c r="N359" s="163"/>
      <c r="O359" s="163"/>
    </row>
    <row r="360" spans="1:15 16384:16384">
      <c r="A360" s="163"/>
      <c r="B360" s="163"/>
      <c r="C360" s="163" t="s">
        <v>1997</v>
      </c>
      <c r="D360" s="414"/>
      <c r="E360" s="165">
        <v>45861</v>
      </c>
      <c r="F360" s="163"/>
      <c r="G360" s="163"/>
      <c r="H360" s="163" t="s">
        <v>810</v>
      </c>
      <c r="I360" s="163"/>
      <c r="J360" s="417"/>
      <c r="K360" s="414"/>
      <c r="L360" s="163"/>
      <c r="M360" s="163"/>
      <c r="N360" s="163"/>
      <c r="O360" s="163"/>
    </row>
    <row r="361" spans="1:15 16384:16384">
      <c r="A361" s="163"/>
      <c r="B361" s="163"/>
      <c r="C361" s="163" t="s">
        <v>1997</v>
      </c>
      <c r="D361" s="415"/>
      <c r="E361" s="165">
        <v>45861</v>
      </c>
      <c r="F361" s="163"/>
      <c r="G361" s="163"/>
      <c r="H361" s="163" t="s">
        <v>9814</v>
      </c>
      <c r="I361" s="163"/>
      <c r="J361" s="418"/>
      <c r="K361" s="415"/>
      <c r="L361" s="163"/>
      <c r="M361" s="163"/>
      <c r="N361" s="163"/>
      <c r="O361" s="163"/>
    </row>
    <row r="362" spans="1:15 16384:16384">
      <c r="A362" s="163"/>
      <c r="B362" s="163"/>
      <c r="C362" s="163" t="s">
        <v>1997</v>
      </c>
      <c r="D362" s="413" t="s">
        <v>691</v>
      </c>
      <c r="E362" s="165">
        <v>45861</v>
      </c>
      <c r="F362" s="163"/>
      <c r="G362" s="163"/>
      <c r="H362" s="163" t="s">
        <v>5349</v>
      </c>
      <c r="I362" s="163"/>
      <c r="J362" s="416" t="s">
        <v>12167</v>
      </c>
      <c r="K362" s="413" t="s">
        <v>195</v>
      </c>
      <c r="L362" s="163"/>
      <c r="M362" s="163"/>
      <c r="N362" s="163"/>
      <c r="O362" s="163"/>
    </row>
    <row r="363" spans="1:15 16384:16384">
      <c r="A363" s="163"/>
      <c r="B363" s="163"/>
      <c r="C363" s="163" t="s">
        <v>1997</v>
      </c>
      <c r="D363" s="414"/>
      <c r="E363" s="165">
        <v>45861</v>
      </c>
      <c r="F363" s="163"/>
      <c r="G363" s="163"/>
      <c r="H363" s="163" t="s">
        <v>810</v>
      </c>
      <c r="I363" s="163"/>
      <c r="J363" s="417"/>
      <c r="K363" s="414"/>
      <c r="L363" s="163"/>
      <c r="M363" s="163"/>
      <c r="N363" s="163"/>
      <c r="O363" s="163"/>
    </row>
    <row r="364" spans="1:15 16384:16384">
      <c r="A364" s="163"/>
      <c r="B364" s="163"/>
      <c r="C364" s="163" t="s">
        <v>1997</v>
      </c>
      <c r="D364" s="415"/>
      <c r="E364" s="165">
        <v>45861</v>
      </c>
      <c r="F364" s="163"/>
      <c r="G364" s="163"/>
      <c r="H364" s="163" t="s">
        <v>9814</v>
      </c>
      <c r="I364" s="163"/>
      <c r="J364" s="418"/>
      <c r="K364" s="415"/>
      <c r="L364" s="163"/>
      <c r="M364" s="163"/>
      <c r="N364" s="163"/>
      <c r="O364" s="163"/>
    </row>
    <row r="365" spans="1:15 16384:16384">
      <c r="A365" s="163"/>
      <c r="B365" s="163"/>
      <c r="C365" s="163" t="s">
        <v>2064</v>
      </c>
      <c r="D365" s="345" t="s">
        <v>692</v>
      </c>
      <c r="E365" s="165">
        <v>45946</v>
      </c>
      <c r="F365" s="165">
        <v>45946</v>
      </c>
      <c r="G365" s="163"/>
      <c r="H365" s="163" t="s">
        <v>15011</v>
      </c>
      <c r="I365" s="163"/>
      <c r="J365" s="163">
        <v>108</v>
      </c>
      <c r="K365" s="189" t="s">
        <v>298</v>
      </c>
      <c r="L365" s="159">
        <v>45948</v>
      </c>
      <c r="M365" s="163"/>
      <c r="N365" s="163"/>
      <c r="O365" s="163"/>
    </row>
    <row r="366" spans="1:15 16384:16384">
      <c r="A366" s="163"/>
      <c r="B366" s="163"/>
      <c r="C366" s="163"/>
      <c r="D366" s="345" t="s">
        <v>693</v>
      </c>
      <c r="E366" s="165">
        <v>45954</v>
      </c>
      <c r="F366" s="165">
        <v>45954</v>
      </c>
      <c r="G366" s="163"/>
      <c r="H366" s="163" t="s">
        <v>15011</v>
      </c>
      <c r="I366" s="163"/>
      <c r="J366" s="163">
        <v>106</v>
      </c>
      <c r="K366" s="190" t="s">
        <v>195</v>
      </c>
      <c r="L366" s="159">
        <v>45957</v>
      </c>
      <c r="M366" s="163"/>
      <c r="N366" s="163"/>
      <c r="O366" s="163"/>
      <c r="XFD366" s="165">
        <v>45954</v>
      </c>
    </row>
    <row r="367" spans="1:15 16384:16384">
      <c r="A367" s="163"/>
      <c r="B367" s="163"/>
      <c r="C367" s="163"/>
      <c r="D367" s="345" t="s">
        <v>694</v>
      </c>
      <c r="E367" s="165">
        <v>45954</v>
      </c>
      <c r="F367" s="165">
        <v>45954</v>
      </c>
      <c r="G367" s="163"/>
      <c r="H367" s="163" t="s">
        <v>15011</v>
      </c>
      <c r="I367" s="163"/>
      <c r="J367" s="163">
        <v>110</v>
      </c>
      <c r="K367" s="190"/>
      <c r="L367" s="163"/>
      <c r="M367" s="163"/>
      <c r="N367" s="163"/>
      <c r="O367" s="163"/>
    </row>
    <row r="368" spans="1:15 16384:16384">
      <c r="A368" s="163"/>
      <c r="B368" s="163"/>
      <c r="C368" s="163" t="s">
        <v>2064</v>
      </c>
      <c r="D368" s="345" t="s">
        <v>695</v>
      </c>
      <c r="E368" s="165">
        <v>45957</v>
      </c>
      <c r="F368" s="163"/>
      <c r="G368" s="163"/>
      <c r="H368" s="163" t="s">
        <v>15145</v>
      </c>
      <c r="I368" s="163"/>
      <c r="J368" s="163" t="s">
        <v>15146</v>
      </c>
      <c r="K368" s="190" t="s">
        <v>195</v>
      </c>
      <c r="L368" s="159">
        <v>45962</v>
      </c>
      <c r="M368" s="163"/>
      <c r="N368" s="163"/>
      <c r="O368" s="163"/>
    </row>
    <row r="369" spans="1:15">
      <c r="A369" s="163"/>
      <c r="B369" s="163"/>
      <c r="C369" s="163" t="s">
        <v>2064</v>
      </c>
      <c r="D369" s="345" t="s">
        <v>696</v>
      </c>
      <c r="E369" s="165">
        <v>45957</v>
      </c>
      <c r="F369" s="163"/>
      <c r="G369" s="163"/>
      <c r="H369" s="163" t="s">
        <v>15145</v>
      </c>
      <c r="I369" s="163"/>
      <c r="J369" s="163" t="s">
        <v>15147</v>
      </c>
      <c r="K369" s="190" t="s">
        <v>195</v>
      </c>
      <c r="L369" s="159">
        <v>45962</v>
      </c>
      <c r="M369" s="163"/>
      <c r="N369" s="163"/>
      <c r="O369" s="163"/>
    </row>
    <row r="370" spans="1:15">
      <c r="A370" s="163"/>
      <c r="B370" s="163"/>
      <c r="C370" s="163"/>
      <c r="D370" s="345" t="s">
        <v>697</v>
      </c>
      <c r="E370" s="165">
        <v>45965</v>
      </c>
      <c r="F370" s="163"/>
      <c r="G370" s="163"/>
      <c r="H370" s="163" t="s">
        <v>15145</v>
      </c>
      <c r="I370" s="163"/>
      <c r="J370" s="163">
        <v>101</v>
      </c>
      <c r="K370" s="164" t="s">
        <v>195</v>
      </c>
      <c r="L370" s="165">
        <v>45968</v>
      </c>
      <c r="M370" s="163"/>
      <c r="N370" s="163"/>
      <c r="O370" s="163"/>
    </row>
    <row r="371" spans="1:15">
      <c r="A371" s="163"/>
      <c r="B371" s="163"/>
      <c r="C371" s="163"/>
      <c r="D371" s="345" t="s">
        <v>698</v>
      </c>
      <c r="E371" s="165">
        <v>45965</v>
      </c>
      <c r="F371" s="163"/>
      <c r="G371" s="163"/>
      <c r="H371" s="163" t="s">
        <v>15145</v>
      </c>
      <c r="I371" s="163"/>
      <c r="J371" s="163">
        <v>102</v>
      </c>
      <c r="K371" s="164" t="s">
        <v>195</v>
      </c>
      <c r="L371" s="165">
        <v>45968</v>
      </c>
      <c r="M371" s="163"/>
      <c r="N371" s="163"/>
      <c r="O371" s="163"/>
    </row>
    <row r="372" spans="1:15">
      <c r="A372" s="163"/>
      <c r="B372" s="163"/>
      <c r="C372" s="163"/>
      <c r="D372" s="345" t="s">
        <v>699</v>
      </c>
      <c r="E372" s="165">
        <v>45965</v>
      </c>
      <c r="F372" s="163"/>
      <c r="G372" s="163"/>
      <c r="H372" s="163" t="s">
        <v>15145</v>
      </c>
      <c r="I372" s="163"/>
      <c r="J372" s="163">
        <v>103</v>
      </c>
      <c r="K372" s="164" t="s">
        <v>195</v>
      </c>
      <c r="L372" s="165">
        <v>45968</v>
      </c>
      <c r="M372" s="163"/>
      <c r="N372" s="163"/>
      <c r="O372" s="163"/>
    </row>
    <row r="373" spans="1:15">
      <c r="A373" s="163"/>
      <c r="B373" s="163"/>
      <c r="C373" s="163"/>
      <c r="D373" s="345" t="s">
        <v>1179</v>
      </c>
      <c r="E373" s="165">
        <v>45974</v>
      </c>
      <c r="F373" s="163"/>
      <c r="G373" s="163"/>
      <c r="H373" s="163" t="s">
        <v>15145</v>
      </c>
      <c r="I373" s="163"/>
      <c r="J373" s="163">
        <v>105</v>
      </c>
      <c r="K373" s="190"/>
      <c r="L373" s="163"/>
      <c r="M373" s="163"/>
      <c r="N373" s="163"/>
      <c r="O373" s="163"/>
    </row>
    <row r="374" spans="1:15">
      <c r="A374" s="163"/>
      <c r="B374" s="163"/>
      <c r="C374" s="163"/>
      <c r="D374" s="345" t="s">
        <v>700</v>
      </c>
      <c r="E374" s="165">
        <v>45974</v>
      </c>
      <c r="F374" s="163"/>
      <c r="G374" s="163"/>
      <c r="H374" s="163" t="s">
        <v>15145</v>
      </c>
      <c r="I374" s="163"/>
      <c r="J374" s="163">
        <v>107</v>
      </c>
      <c r="K374" s="190"/>
      <c r="L374" s="163"/>
      <c r="M374" s="163"/>
      <c r="N374" s="163"/>
      <c r="O374" s="163"/>
    </row>
    <row r="375" spans="1:15">
      <c r="A375" s="163"/>
      <c r="B375" s="163"/>
      <c r="C375" s="163"/>
      <c r="D375" s="345" t="s">
        <v>701</v>
      </c>
      <c r="E375" s="165">
        <v>45974</v>
      </c>
      <c r="F375" s="163"/>
      <c r="G375" s="163"/>
      <c r="H375" s="163" t="s">
        <v>15145</v>
      </c>
      <c r="I375" s="163"/>
      <c r="J375" s="163">
        <v>111</v>
      </c>
      <c r="K375" s="190"/>
      <c r="L375" s="163"/>
      <c r="M375" s="163"/>
      <c r="N375" s="163"/>
      <c r="O375" s="163"/>
    </row>
    <row r="376" spans="1:15">
      <c r="A376" s="163"/>
      <c r="B376" s="163"/>
      <c r="C376" s="163"/>
      <c r="D376" s="345" t="s">
        <v>702</v>
      </c>
      <c r="E376" s="165">
        <v>45974</v>
      </c>
      <c r="F376" s="163"/>
      <c r="G376" s="163"/>
      <c r="H376" s="163" t="s">
        <v>15145</v>
      </c>
      <c r="I376" s="163"/>
      <c r="J376" s="163">
        <v>113</v>
      </c>
      <c r="K376" s="190"/>
      <c r="L376" s="163"/>
      <c r="M376" s="163"/>
      <c r="N376" s="163"/>
      <c r="O376" s="163"/>
    </row>
    <row r="377" spans="1:15">
      <c r="A377" s="163"/>
      <c r="B377" s="163"/>
      <c r="C377" s="163"/>
      <c r="D377" s="345" t="s">
        <v>703</v>
      </c>
      <c r="E377" s="165">
        <v>45974</v>
      </c>
      <c r="F377" s="163"/>
      <c r="G377" s="163"/>
      <c r="H377" s="163" t="s">
        <v>15464</v>
      </c>
      <c r="I377" s="163"/>
      <c r="J377" s="163">
        <v>101</v>
      </c>
      <c r="K377" s="190"/>
      <c r="L377" s="163"/>
      <c r="M377" s="163"/>
      <c r="N377" s="163"/>
      <c r="O377" s="163"/>
    </row>
    <row r="378" spans="1:15">
      <c r="A378" s="163"/>
      <c r="B378" s="163"/>
      <c r="C378" s="163"/>
      <c r="D378" s="345" t="s">
        <v>704</v>
      </c>
      <c r="E378" s="165">
        <v>45974</v>
      </c>
      <c r="F378" s="163"/>
      <c r="G378" s="163"/>
      <c r="H378" s="163" t="s">
        <v>15465</v>
      </c>
      <c r="I378" s="163"/>
      <c r="J378" s="163" t="s">
        <v>7980</v>
      </c>
      <c r="K378" s="190" t="s">
        <v>195</v>
      </c>
      <c r="L378" s="165">
        <v>45979</v>
      </c>
      <c r="M378" s="163"/>
      <c r="N378" s="163"/>
      <c r="O378" s="163"/>
    </row>
    <row r="379" spans="1:15">
      <c r="A379" s="163"/>
      <c r="B379" s="163"/>
      <c r="C379" s="163"/>
      <c r="D379" s="345" t="s">
        <v>705</v>
      </c>
      <c r="E379" s="165">
        <v>45974</v>
      </c>
      <c r="F379" s="163"/>
      <c r="G379" s="163"/>
      <c r="H379" s="163" t="s">
        <v>15466</v>
      </c>
      <c r="I379" s="163"/>
      <c r="J379" s="163" t="s">
        <v>7980</v>
      </c>
      <c r="K379" s="190" t="s">
        <v>197</v>
      </c>
      <c r="L379" s="165">
        <v>45979</v>
      </c>
      <c r="M379" s="163"/>
      <c r="N379" s="163"/>
      <c r="O379" s="163"/>
    </row>
    <row r="380" spans="1:15">
      <c r="A380" s="163"/>
      <c r="B380" s="163"/>
      <c r="C380" s="163"/>
      <c r="D380" s="345" t="s">
        <v>706</v>
      </c>
      <c r="E380" s="165">
        <v>45974</v>
      </c>
      <c r="F380" s="163"/>
      <c r="G380" s="163"/>
      <c r="H380" s="163"/>
      <c r="I380" s="163"/>
      <c r="J380" s="163"/>
      <c r="K380" s="190"/>
      <c r="L380" s="163"/>
      <c r="M380" s="163"/>
      <c r="N380" s="163"/>
      <c r="O380" s="163"/>
    </row>
    <row r="381" spans="1:15">
      <c r="A381" s="163"/>
      <c r="B381" s="163"/>
      <c r="C381" s="163"/>
      <c r="D381" s="345" t="s">
        <v>707</v>
      </c>
      <c r="E381" s="165">
        <v>45988</v>
      </c>
      <c r="F381" s="163"/>
      <c r="G381" s="163"/>
      <c r="H381" s="163" t="s">
        <v>15577</v>
      </c>
      <c r="I381" s="163"/>
      <c r="J381" s="163">
        <v>108</v>
      </c>
      <c r="K381" s="190" t="s">
        <v>459</v>
      </c>
      <c r="L381" s="163"/>
      <c r="M381" s="163"/>
      <c r="N381" s="163"/>
      <c r="O381" s="163"/>
    </row>
    <row r="382" spans="1:15">
      <c r="A382" s="163"/>
      <c r="B382" s="163"/>
      <c r="C382" s="163"/>
      <c r="D382" s="345" t="s">
        <v>708</v>
      </c>
      <c r="E382" s="165">
        <v>45988</v>
      </c>
      <c r="F382" s="163"/>
      <c r="G382" s="163"/>
      <c r="H382" s="163" t="s">
        <v>15577</v>
      </c>
      <c r="I382" s="163"/>
      <c r="J382" s="163">
        <v>110</v>
      </c>
      <c r="K382" s="190" t="s">
        <v>459</v>
      </c>
      <c r="L382" s="163"/>
      <c r="M382" s="163"/>
      <c r="N382" s="163"/>
      <c r="O382" s="163"/>
    </row>
    <row r="383" spans="1:15">
      <c r="A383" s="163"/>
      <c r="B383" s="163"/>
      <c r="C383" s="163"/>
      <c r="D383" s="345" t="s">
        <v>709</v>
      </c>
      <c r="E383" s="165">
        <v>45988</v>
      </c>
      <c r="F383" s="163"/>
      <c r="G383" s="163"/>
      <c r="H383" s="163" t="s">
        <v>15577</v>
      </c>
      <c r="I383" s="163"/>
      <c r="J383" s="163">
        <v>114</v>
      </c>
      <c r="K383" s="190" t="s">
        <v>459</v>
      </c>
      <c r="L383" s="163"/>
      <c r="M383" s="163"/>
      <c r="N383" s="163"/>
      <c r="O383" s="163"/>
    </row>
    <row r="384" spans="1:15">
      <c r="A384" s="163"/>
      <c r="B384" s="163"/>
      <c r="C384" s="163"/>
      <c r="D384" s="345" t="s">
        <v>710</v>
      </c>
      <c r="E384" s="165">
        <v>45988</v>
      </c>
      <c r="F384" s="163"/>
      <c r="G384" s="163"/>
      <c r="H384" s="163" t="s">
        <v>15577</v>
      </c>
      <c r="I384" s="163"/>
      <c r="J384" s="163">
        <v>116</v>
      </c>
      <c r="K384" s="190" t="s">
        <v>459</v>
      </c>
      <c r="L384" s="163"/>
      <c r="M384" s="163"/>
      <c r="N384" s="163"/>
      <c r="O384" s="163"/>
    </row>
    <row r="385" spans="1:15">
      <c r="A385" s="163"/>
      <c r="B385" s="163"/>
      <c r="C385" s="163"/>
      <c r="D385" s="345" t="s">
        <v>711</v>
      </c>
      <c r="E385" s="163"/>
      <c r="F385" s="163"/>
      <c r="G385" s="163"/>
      <c r="H385" s="163"/>
      <c r="I385" s="163"/>
      <c r="J385" s="163"/>
      <c r="K385" s="345"/>
      <c r="L385" s="163"/>
      <c r="M385" s="163"/>
      <c r="N385" s="163"/>
      <c r="O385" s="163"/>
    </row>
    <row r="386" spans="1:15">
      <c r="A386" s="163"/>
      <c r="B386" s="163"/>
      <c r="C386" s="163"/>
      <c r="D386" s="345" t="s">
        <v>712</v>
      </c>
      <c r="E386" s="163"/>
      <c r="F386" s="163"/>
      <c r="G386" s="163"/>
      <c r="H386" s="163"/>
      <c r="I386" s="163"/>
      <c r="J386" s="163"/>
      <c r="K386" s="345"/>
      <c r="L386" s="163"/>
      <c r="M386" s="163"/>
      <c r="N386" s="163"/>
      <c r="O386" s="163"/>
    </row>
    <row r="387" spans="1:15">
      <c r="A387" s="163"/>
      <c r="B387" s="163"/>
      <c r="C387" s="163"/>
      <c r="D387" s="345" t="s">
        <v>713</v>
      </c>
      <c r="E387" s="163"/>
      <c r="F387" s="163"/>
      <c r="G387" s="163"/>
      <c r="H387" s="163"/>
      <c r="I387" s="163"/>
      <c r="J387" s="163"/>
      <c r="K387" s="345"/>
      <c r="L387" s="163"/>
      <c r="M387" s="163"/>
      <c r="N387" s="163"/>
      <c r="O387" s="163"/>
    </row>
    <row r="388" spans="1:15">
      <c r="A388" s="163"/>
      <c r="B388" s="163"/>
      <c r="C388" s="163"/>
      <c r="D388" s="345" t="s">
        <v>714</v>
      </c>
      <c r="E388" s="163"/>
      <c r="F388" s="163"/>
      <c r="G388" s="163"/>
      <c r="H388" s="163"/>
      <c r="I388" s="163"/>
      <c r="J388" s="163"/>
      <c r="K388" s="345"/>
      <c r="L388" s="163"/>
      <c r="M388" s="163"/>
      <c r="N388" s="163"/>
      <c r="O388" s="163"/>
    </row>
    <row r="389" spans="1:15">
      <c r="A389" s="163"/>
      <c r="B389" s="163"/>
      <c r="C389" s="163"/>
      <c r="D389" s="345" t="s">
        <v>715</v>
      </c>
      <c r="E389" s="163"/>
      <c r="F389" s="163"/>
      <c r="G389" s="163"/>
      <c r="H389" s="163"/>
      <c r="I389" s="163"/>
      <c r="J389" s="163"/>
      <c r="K389" s="345"/>
      <c r="L389" s="163"/>
      <c r="M389" s="163"/>
      <c r="N389" s="163"/>
      <c r="O389" s="163"/>
    </row>
    <row r="390" spans="1:15">
      <c r="A390" s="163"/>
      <c r="B390" s="163"/>
      <c r="C390" s="163"/>
      <c r="D390" s="163"/>
      <c r="E390" s="163"/>
      <c r="F390" s="163"/>
      <c r="G390" s="163"/>
      <c r="H390" s="163"/>
      <c r="I390" s="163"/>
      <c r="J390" s="163"/>
      <c r="K390" s="345"/>
      <c r="L390" s="163"/>
      <c r="M390" s="163"/>
      <c r="N390" s="163"/>
      <c r="O390" s="163"/>
    </row>
    <row r="391" spans="1:15">
      <c r="A391" s="163"/>
      <c r="B391" s="163"/>
      <c r="C391" s="163"/>
      <c r="D391" s="163"/>
      <c r="E391" s="163"/>
      <c r="F391" s="163"/>
      <c r="G391" s="163"/>
      <c r="H391" s="163"/>
      <c r="I391" s="163"/>
      <c r="J391" s="163"/>
      <c r="K391" s="345"/>
      <c r="L391" s="163"/>
      <c r="M391" s="163"/>
      <c r="N391" s="163"/>
      <c r="O391" s="163"/>
    </row>
    <row r="392" spans="1:15">
      <c r="A392" s="163"/>
      <c r="B392" s="163"/>
      <c r="C392" s="163"/>
      <c r="D392" s="163"/>
      <c r="E392" s="163"/>
      <c r="F392" s="163"/>
      <c r="G392" s="163"/>
      <c r="H392" s="163"/>
      <c r="I392" s="163"/>
      <c r="J392" s="163"/>
      <c r="K392" s="345"/>
      <c r="L392" s="163"/>
      <c r="M392" s="163"/>
      <c r="N392" s="163"/>
      <c r="O392" s="163"/>
    </row>
    <row r="393" spans="1:15">
      <c r="A393" s="163"/>
      <c r="B393" s="163"/>
      <c r="C393" s="163"/>
      <c r="D393" s="163"/>
      <c r="E393" s="163"/>
      <c r="F393" s="163"/>
      <c r="G393" s="163"/>
      <c r="H393" s="163"/>
      <c r="I393" s="163"/>
      <c r="J393" s="163"/>
      <c r="K393" s="345"/>
      <c r="L393" s="163"/>
      <c r="M393" s="163"/>
      <c r="N393" s="163"/>
      <c r="O393" s="163"/>
    </row>
    <row r="394" spans="1:15">
      <c r="A394" s="163"/>
      <c r="B394" s="163"/>
      <c r="C394" s="163"/>
      <c r="D394" s="163"/>
      <c r="E394" s="163"/>
      <c r="F394" s="163"/>
      <c r="G394" s="163"/>
      <c r="H394" s="163"/>
      <c r="I394" s="163"/>
      <c r="J394" s="163"/>
      <c r="K394" s="345"/>
      <c r="L394" s="163"/>
      <c r="M394" s="163"/>
      <c r="N394" s="163"/>
      <c r="O394" s="163"/>
    </row>
    <row r="395" spans="1:15">
      <c r="A395" s="163"/>
      <c r="B395" s="163"/>
      <c r="C395" s="163"/>
      <c r="D395" s="163"/>
      <c r="E395" s="163"/>
      <c r="F395" s="163"/>
      <c r="G395" s="163"/>
      <c r="H395" s="163"/>
      <c r="I395" s="163"/>
      <c r="J395" s="163"/>
      <c r="K395" s="345"/>
      <c r="L395" s="163"/>
      <c r="M395" s="163"/>
      <c r="N395" s="163"/>
      <c r="O395" s="163"/>
    </row>
    <row r="396" spans="1:15">
      <c r="A396" s="163"/>
      <c r="B396" s="163"/>
      <c r="C396" s="163"/>
      <c r="D396" s="163"/>
      <c r="E396" s="163"/>
      <c r="F396" s="163"/>
      <c r="G396" s="163"/>
      <c r="H396" s="163"/>
      <c r="I396" s="163"/>
      <c r="J396" s="163"/>
      <c r="K396" s="345"/>
      <c r="L396" s="163"/>
      <c r="M396" s="163"/>
      <c r="N396" s="163"/>
      <c r="O396" s="163"/>
    </row>
    <row r="397" spans="1:15">
      <c r="A397" s="163"/>
      <c r="B397" s="163"/>
      <c r="C397" s="163"/>
      <c r="D397" s="163"/>
      <c r="E397" s="163"/>
      <c r="F397" s="163"/>
      <c r="G397" s="163"/>
      <c r="H397" s="163"/>
      <c r="I397" s="163"/>
      <c r="J397" s="163"/>
      <c r="K397" s="345"/>
      <c r="L397" s="163"/>
      <c r="M397" s="163"/>
      <c r="N397" s="163"/>
      <c r="O397" s="163"/>
    </row>
    <row r="398" spans="1:15">
      <c r="A398" s="163"/>
      <c r="B398" s="163"/>
      <c r="C398" s="163"/>
      <c r="D398" s="163"/>
      <c r="E398" s="163"/>
      <c r="F398" s="163"/>
      <c r="G398" s="163"/>
      <c r="H398" s="163"/>
      <c r="I398" s="163"/>
      <c r="J398" s="163"/>
      <c r="K398" s="345"/>
      <c r="L398" s="163"/>
      <c r="M398" s="163"/>
      <c r="N398" s="163"/>
      <c r="O398" s="163"/>
    </row>
    <row r="399" spans="1:15">
      <c r="A399" s="163"/>
      <c r="B399" s="163"/>
      <c r="C399" s="163"/>
      <c r="D399" s="163"/>
      <c r="E399" s="163"/>
      <c r="F399" s="163"/>
      <c r="G399" s="163"/>
      <c r="H399" s="163"/>
      <c r="I399" s="163"/>
      <c r="J399" s="163"/>
      <c r="K399" s="345"/>
      <c r="L399" s="163"/>
      <c r="M399" s="163"/>
      <c r="N399" s="163"/>
      <c r="O399" s="163"/>
    </row>
    <row r="400" spans="1:15">
      <c r="A400" s="163"/>
      <c r="B400" s="163"/>
      <c r="C400" s="163"/>
      <c r="D400" s="163"/>
      <c r="E400" s="163"/>
      <c r="F400" s="163"/>
      <c r="G400" s="163"/>
      <c r="H400" s="163"/>
      <c r="I400" s="163"/>
      <c r="J400" s="163"/>
      <c r="K400" s="345"/>
      <c r="L400" s="163"/>
      <c r="M400" s="163"/>
      <c r="N400" s="163"/>
      <c r="O400" s="163"/>
    </row>
    <row r="401" spans="1:15">
      <c r="A401" s="163"/>
      <c r="B401" s="163"/>
      <c r="C401" s="163"/>
      <c r="D401" s="163"/>
      <c r="E401" s="163"/>
      <c r="F401" s="163"/>
      <c r="G401" s="163"/>
      <c r="H401" s="163"/>
      <c r="I401" s="163"/>
      <c r="J401" s="163"/>
      <c r="K401" s="345"/>
      <c r="L401" s="163"/>
      <c r="M401" s="163"/>
      <c r="N401" s="163"/>
      <c r="O401" s="163"/>
    </row>
    <row r="402" spans="1:15">
      <c r="A402" s="163"/>
      <c r="B402" s="163"/>
      <c r="C402" s="163"/>
      <c r="D402" s="163"/>
      <c r="E402" s="163"/>
      <c r="F402" s="163"/>
      <c r="G402" s="163"/>
      <c r="H402" s="163"/>
      <c r="I402" s="163"/>
      <c r="J402" s="163"/>
      <c r="K402" s="345"/>
      <c r="L402" s="163"/>
      <c r="M402" s="163"/>
      <c r="N402" s="163"/>
      <c r="O402" s="163"/>
    </row>
    <row r="403" spans="1:15">
      <c r="A403" s="163"/>
      <c r="B403" s="163"/>
      <c r="C403" s="163"/>
      <c r="D403" s="163"/>
      <c r="E403" s="163"/>
      <c r="F403" s="163"/>
      <c r="G403" s="163"/>
      <c r="H403" s="163"/>
      <c r="I403" s="163"/>
      <c r="J403" s="163"/>
      <c r="K403" s="345"/>
      <c r="L403" s="163"/>
      <c r="M403" s="163"/>
      <c r="N403" s="163"/>
      <c r="O403" s="163"/>
    </row>
    <row r="404" spans="1:15">
      <c r="A404" s="163"/>
      <c r="B404" s="163"/>
      <c r="C404" s="163"/>
      <c r="D404" s="163"/>
      <c r="E404" s="163"/>
      <c r="F404" s="163"/>
      <c r="G404" s="163"/>
      <c r="H404" s="163"/>
      <c r="I404" s="163"/>
      <c r="J404" s="163"/>
      <c r="K404" s="345"/>
      <c r="L404" s="163"/>
      <c r="M404" s="163"/>
      <c r="N404" s="163"/>
      <c r="O404" s="163"/>
    </row>
    <row r="405" spans="1:15">
      <c r="A405" s="163"/>
      <c r="B405" s="163"/>
      <c r="C405" s="163"/>
      <c r="D405" s="163"/>
      <c r="E405" s="163"/>
      <c r="F405" s="163"/>
      <c r="G405" s="163"/>
      <c r="H405" s="163"/>
      <c r="I405" s="163"/>
      <c r="J405" s="163"/>
      <c r="K405" s="345"/>
      <c r="L405" s="163"/>
      <c r="M405" s="163"/>
      <c r="N405" s="163"/>
      <c r="O405" s="163"/>
    </row>
    <row r="406" spans="1:15">
      <c r="A406" s="163"/>
      <c r="B406" s="163"/>
      <c r="C406" s="163"/>
      <c r="D406" s="163"/>
      <c r="E406" s="163"/>
      <c r="F406" s="163"/>
      <c r="G406" s="163"/>
      <c r="H406" s="163"/>
      <c r="I406" s="163"/>
      <c r="J406" s="163"/>
      <c r="K406" s="345"/>
      <c r="L406" s="163"/>
      <c r="M406" s="163"/>
      <c r="N406" s="163"/>
      <c r="O406" s="163"/>
    </row>
    <row r="407" spans="1:15">
      <c r="A407" s="163"/>
      <c r="B407" s="163"/>
      <c r="C407" s="163"/>
      <c r="D407" s="163"/>
      <c r="E407" s="163"/>
      <c r="F407" s="163"/>
      <c r="G407" s="163"/>
      <c r="H407" s="163"/>
      <c r="I407" s="163"/>
      <c r="J407" s="163"/>
      <c r="K407" s="345"/>
      <c r="L407" s="163"/>
      <c r="M407" s="163"/>
      <c r="N407" s="163"/>
      <c r="O407" s="163"/>
    </row>
    <row r="408" spans="1:15">
      <c r="A408" s="163"/>
      <c r="B408" s="163"/>
      <c r="C408" s="163"/>
      <c r="D408" s="163"/>
      <c r="E408" s="163"/>
      <c r="F408" s="163"/>
      <c r="G408" s="163"/>
      <c r="H408" s="163"/>
      <c r="I408" s="163"/>
      <c r="J408" s="163"/>
      <c r="K408" s="345"/>
      <c r="L408" s="163"/>
      <c r="M408" s="163"/>
      <c r="N408" s="163"/>
      <c r="O408" s="163"/>
    </row>
    <row r="409" spans="1:15">
      <c r="A409" s="163"/>
      <c r="B409" s="163"/>
      <c r="C409" s="163"/>
      <c r="D409" s="163"/>
      <c r="E409" s="163"/>
      <c r="F409" s="163"/>
      <c r="G409" s="163"/>
      <c r="H409" s="163"/>
      <c r="I409" s="163"/>
      <c r="J409" s="163"/>
      <c r="K409" s="345"/>
      <c r="L409" s="163"/>
      <c r="M409" s="163"/>
      <c r="N409" s="163"/>
      <c r="O409" s="163"/>
    </row>
    <row r="410" spans="1:15">
      <c r="A410" s="163"/>
      <c r="B410" s="163"/>
      <c r="C410" s="163"/>
      <c r="D410" s="163"/>
      <c r="E410" s="163"/>
      <c r="F410" s="163"/>
      <c r="G410" s="163"/>
      <c r="H410" s="163"/>
      <c r="I410" s="163"/>
      <c r="J410" s="163"/>
      <c r="K410" s="345"/>
      <c r="L410" s="163"/>
      <c r="M410" s="163"/>
      <c r="N410" s="163"/>
      <c r="O410" s="163"/>
    </row>
    <row r="411" spans="1:15">
      <c r="A411" s="163"/>
      <c r="B411" s="163"/>
      <c r="C411" s="163"/>
      <c r="D411" s="163"/>
      <c r="E411" s="163"/>
      <c r="F411" s="163"/>
      <c r="G411" s="163"/>
      <c r="H411" s="163"/>
      <c r="I411" s="163"/>
      <c r="J411" s="163"/>
      <c r="K411" s="345"/>
      <c r="L411" s="163"/>
      <c r="M411" s="163"/>
      <c r="N411" s="163"/>
      <c r="O411" s="163"/>
    </row>
    <row r="412" spans="1:15">
      <c r="A412" s="163"/>
      <c r="B412" s="163"/>
      <c r="C412" s="163"/>
      <c r="D412" s="163"/>
      <c r="E412" s="163"/>
      <c r="F412" s="163"/>
      <c r="G412" s="163"/>
      <c r="H412" s="163"/>
      <c r="I412" s="163"/>
      <c r="J412" s="163"/>
      <c r="K412" s="345"/>
      <c r="L412" s="163"/>
      <c r="M412" s="163"/>
      <c r="N412" s="163"/>
      <c r="O412" s="163"/>
    </row>
    <row r="413" spans="1:15">
      <c r="A413" s="163"/>
      <c r="B413" s="163"/>
      <c r="C413" s="163"/>
      <c r="D413" s="163"/>
      <c r="E413" s="163"/>
      <c r="F413" s="163"/>
      <c r="G413" s="163"/>
      <c r="H413" s="163"/>
      <c r="I413" s="163"/>
      <c r="J413" s="163"/>
      <c r="K413" s="345"/>
      <c r="L413" s="163"/>
      <c r="M413" s="163"/>
      <c r="N413" s="163"/>
      <c r="O413" s="163"/>
    </row>
    <row r="414" spans="1:15">
      <c r="A414" s="163"/>
      <c r="B414" s="163"/>
      <c r="C414" s="163"/>
      <c r="D414" s="163"/>
      <c r="E414" s="163"/>
      <c r="F414" s="163"/>
      <c r="G414" s="163"/>
      <c r="H414" s="163"/>
      <c r="I414" s="163"/>
      <c r="J414" s="163"/>
      <c r="K414" s="345"/>
      <c r="L414" s="163"/>
      <c r="M414" s="163"/>
      <c r="N414" s="163"/>
      <c r="O414" s="163"/>
    </row>
    <row r="415" spans="1:15">
      <c r="A415" s="163"/>
      <c r="B415" s="163"/>
      <c r="C415" s="163"/>
      <c r="D415" s="163"/>
      <c r="E415" s="163"/>
      <c r="F415" s="163"/>
      <c r="G415" s="163"/>
      <c r="H415" s="163"/>
      <c r="I415" s="163"/>
      <c r="J415" s="163"/>
      <c r="K415" s="345"/>
      <c r="L415" s="163"/>
      <c r="M415" s="163"/>
      <c r="N415" s="163"/>
      <c r="O415" s="163"/>
    </row>
    <row r="416" spans="1:15">
      <c r="A416" s="163"/>
      <c r="B416" s="163"/>
      <c r="C416" s="163"/>
      <c r="D416" s="163"/>
      <c r="E416" s="163"/>
      <c r="F416" s="163"/>
      <c r="G416" s="163"/>
      <c r="H416" s="163"/>
      <c r="I416" s="163"/>
      <c r="J416" s="163"/>
      <c r="K416" s="345"/>
      <c r="L416" s="163"/>
      <c r="M416" s="163"/>
      <c r="N416" s="163"/>
      <c r="O416" s="163"/>
    </row>
    <row r="417" spans="1:15">
      <c r="A417" s="163"/>
      <c r="B417" s="163"/>
      <c r="C417" s="163"/>
      <c r="D417" s="163"/>
      <c r="E417" s="163"/>
      <c r="F417" s="163"/>
      <c r="G417" s="163"/>
      <c r="H417" s="163"/>
      <c r="I417" s="163"/>
      <c r="J417" s="163"/>
      <c r="K417" s="345"/>
      <c r="L417" s="163"/>
      <c r="M417" s="163"/>
      <c r="N417" s="163"/>
      <c r="O417" s="163"/>
    </row>
    <row r="418" spans="1:15">
      <c r="A418" s="163"/>
      <c r="B418" s="163"/>
      <c r="C418" s="163"/>
      <c r="D418" s="163"/>
      <c r="E418" s="163"/>
      <c r="F418" s="163"/>
      <c r="G418" s="163"/>
      <c r="H418" s="163"/>
      <c r="I418" s="163"/>
      <c r="J418" s="163"/>
      <c r="K418" s="345"/>
      <c r="L418" s="163"/>
      <c r="M418" s="163"/>
      <c r="N418" s="163"/>
      <c r="O418" s="163"/>
    </row>
    <row r="419" spans="1:15">
      <c r="A419" s="163"/>
      <c r="B419" s="163"/>
      <c r="C419" s="163"/>
      <c r="D419" s="163"/>
      <c r="E419" s="163"/>
      <c r="F419" s="163"/>
      <c r="G419" s="163"/>
      <c r="H419" s="163"/>
      <c r="I419" s="163"/>
      <c r="J419" s="163"/>
      <c r="K419" s="345"/>
      <c r="L419" s="163"/>
      <c r="M419" s="163"/>
      <c r="N419" s="163"/>
      <c r="O419" s="163"/>
    </row>
    <row r="420" spans="1:15">
      <c r="A420" s="163"/>
      <c r="B420" s="163"/>
      <c r="C420" s="163"/>
      <c r="D420" s="163"/>
      <c r="E420" s="163"/>
      <c r="F420" s="163"/>
      <c r="G420" s="163"/>
      <c r="H420" s="163"/>
      <c r="I420" s="163"/>
      <c r="J420" s="163"/>
      <c r="K420" s="345"/>
      <c r="L420" s="163"/>
      <c r="M420" s="163"/>
      <c r="N420" s="163"/>
      <c r="O420" s="163"/>
    </row>
    <row r="421" spans="1:15">
      <c r="A421" s="163"/>
      <c r="B421" s="163"/>
      <c r="C421" s="163"/>
      <c r="D421" s="163"/>
      <c r="E421" s="163"/>
      <c r="F421" s="163"/>
      <c r="G421" s="163"/>
      <c r="H421" s="163"/>
      <c r="I421" s="163"/>
      <c r="J421" s="163"/>
      <c r="K421" s="345"/>
      <c r="L421" s="163"/>
      <c r="M421" s="163"/>
      <c r="N421" s="163"/>
      <c r="O421" s="163"/>
    </row>
    <row r="422" spans="1:15">
      <c r="A422" s="163"/>
      <c r="B422" s="163"/>
      <c r="C422" s="163"/>
      <c r="D422" s="163"/>
      <c r="E422" s="163"/>
      <c r="F422" s="163"/>
      <c r="G422" s="163"/>
      <c r="H422" s="163"/>
      <c r="I422" s="163"/>
      <c r="J422" s="163"/>
      <c r="K422" s="345"/>
      <c r="L422" s="163"/>
      <c r="M422" s="163"/>
      <c r="N422" s="163"/>
      <c r="O422" s="163"/>
    </row>
    <row r="423" spans="1:15">
      <c r="A423" s="163"/>
      <c r="B423" s="163"/>
      <c r="C423" s="163"/>
      <c r="D423" s="163"/>
      <c r="E423" s="163"/>
      <c r="F423" s="163"/>
      <c r="G423" s="163"/>
      <c r="H423" s="163"/>
      <c r="I423" s="163"/>
      <c r="J423" s="163"/>
      <c r="K423" s="345"/>
      <c r="L423" s="163"/>
      <c r="M423" s="163"/>
      <c r="N423" s="163"/>
      <c r="O423" s="163"/>
    </row>
    <row r="424" spans="1:15">
      <c r="A424" s="163"/>
      <c r="B424" s="163"/>
      <c r="C424" s="163"/>
      <c r="D424" s="163"/>
      <c r="E424" s="163"/>
      <c r="F424" s="163"/>
      <c r="G424" s="163"/>
      <c r="H424" s="163"/>
      <c r="I424" s="163"/>
      <c r="J424" s="163"/>
      <c r="K424" s="345"/>
      <c r="L424" s="163"/>
      <c r="M424" s="163"/>
      <c r="N424" s="163"/>
      <c r="O424" s="163"/>
    </row>
    <row r="425" spans="1:15">
      <c r="A425" s="163"/>
      <c r="B425" s="163"/>
      <c r="C425" s="163"/>
      <c r="D425" s="163"/>
      <c r="E425" s="163"/>
      <c r="F425" s="163"/>
      <c r="G425" s="163"/>
      <c r="H425" s="163"/>
      <c r="I425" s="163"/>
      <c r="J425" s="163"/>
      <c r="K425" s="345"/>
      <c r="L425" s="163"/>
      <c r="M425" s="163"/>
      <c r="N425" s="163"/>
      <c r="O425" s="163"/>
    </row>
    <row r="426" spans="1:15">
      <c r="A426" s="163"/>
      <c r="B426" s="163"/>
      <c r="C426" s="163"/>
      <c r="D426" s="163"/>
      <c r="E426" s="163"/>
      <c r="F426" s="163"/>
      <c r="G426" s="163"/>
      <c r="H426" s="163"/>
      <c r="I426" s="163"/>
      <c r="J426" s="163"/>
      <c r="K426" s="345"/>
      <c r="L426" s="163"/>
      <c r="M426" s="163"/>
      <c r="N426" s="163"/>
      <c r="O426" s="163"/>
    </row>
    <row r="427" spans="1:15">
      <c r="A427" s="163"/>
      <c r="B427" s="163"/>
      <c r="C427" s="163"/>
      <c r="D427" s="163"/>
      <c r="E427" s="163"/>
      <c r="F427" s="163"/>
      <c r="G427" s="163"/>
      <c r="H427" s="163"/>
      <c r="I427" s="163"/>
      <c r="J427" s="163"/>
      <c r="K427" s="345"/>
      <c r="L427" s="163"/>
      <c r="M427" s="163"/>
      <c r="N427" s="163"/>
      <c r="O427" s="163"/>
    </row>
    <row r="428" spans="1:15">
      <c r="A428" s="163"/>
      <c r="B428" s="163"/>
      <c r="C428" s="163"/>
      <c r="D428" s="163"/>
      <c r="E428" s="163"/>
      <c r="F428" s="163"/>
      <c r="G428" s="163"/>
      <c r="H428" s="163"/>
      <c r="I428" s="163"/>
      <c r="J428" s="163"/>
      <c r="K428" s="345"/>
      <c r="L428" s="163"/>
      <c r="M428" s="163"/>
      <c r="N428" s="163"/>
      <c r="O428" s="163"/>
    </row>
    <row r="429" spans="1:15">
      <c r="A429" s="163"/>
      <c r="B429" s="163"/>
      <c r="C429" s="163"/>
      <c r="D429" s="163"/>
      <c r="E429" s="163"/>
      <c r="F429" s="163"/>
      <c r="G429" s="163"/>
      <c r="H429" s="163"/>
      <c r="I429" s="163"/>
      <c r="J429" s="163"/>
      <c r="K429" s="345"/>
      <c r="L429" s="163"/>
      <c r="M429" s="163"/>
      <c r="N429" s="163"/>
      <c r="O429" s="163"/>
    </row>
    <row r="430" spans="1:15">
      <c r="A430" s="163"/>
      <c r="B430" s="163"/>
      <c r="C430" s="163"/>
      <c r="D430" s="163"/>
      <c r="E430" s="163"/>
      <c r="F430" s="163"/>
      <c r="G430" s="163"/>
      <c r="H430" s="163"/>
      <c r="I430" s="163"/>
      <c r="J430" s="163"/>
      <c r="K430" s="345"/>
      <c r="L430" s="163"/>
      <c r="M430" s="163"/>
      <c r="N430" s="163"/>
      <c r="O430" s="163"/>
    </row>
    <row r="431" spans="1:15">
      <c r="A431" s="163"/>
      <c r="B431" s="163"/>
      <c r="C431" s="163"/>
      <c r="D431" s="163"/>
      <c r="E431" s="163"/>
      <c r="F431" s="163"/>
      <c r="G431" s="163"/>
      <c r="H431" s="163"/>
      <c r="I431" s="163"/>
      <c r="J431" s="163"/>
      <c r="K431" s="345"/>
      <c r="L431" s="163"/>
      <c r="M431" s="163"/>
      <c r="N431" s="163"/>
      <c r="O431" s="163"/>
    </row>
    <row r="432" spans="1:15">
      <c r="A432" s="163"/>
      <c r="B432" s="163"/>
      <c r="C432" s="163"/>
      <c r="D432" s="163"/>
      <c r="E432" s="163"/>
      <c r="F432" s="163"/>
      <c r="G432" s="163"/>
      <c r="H432" s="163"/>
      <c r="I432" s="163"/>
      <c r="J432" s="163"/>
      <c r="K432" s="345"/>
      <c r="L432" s="163"/>
      <c r="M432" s="163"/>
      <c r="N432" s="163"/>
      <c r="O432" s="163"/>
    </row>
    <row r="433" spans="1:15">
      <c r="A433" s="163"/>
      <c r="B433" s="163"/>
      <c r="C433" s="163"/>
      <c r="D433" s="163"/>
      <c r="E433" s="163"/>
      <c r="F433" s="163"/>
      <c r="G433" s="163"/>
      <c r="H433" s="163"/>
      <c r="I433" s="163"/>
      <c r="J433" s="163"/>
      <c r="K433" s="345"/>
      <c r="L433" s="163"/>
      <c r="M433" s="163"/>
      <c r="N433" s="163"/>
      <c r="O433" s="163"/>
    </row>
    <row r="434" spans="1:15">
      <c r="A434" s="163"/>
      <c r="B434" s="163"/>
      <c r="C434" s="163"/>
      <c r="D434" s="163"/>
      <c r="E434" s="163"/>
      <c r="F434" s="163"/>
      <c r="G434" s="163"/>
      <c r="H434" s="163"/>
      <c r="I434" s="163"/>
      <c r="J434" s="163"/>
      <c r="K434" s="345"/>
      <c r="L434" s="163"/>
      <c r="M434" s="163"/>
      <c r="N434" s="163"/>
      <c r="O434" s="163"/>
    </row>
    <row r="435" spans="1:15">
      <c r="A435" s="163"/>
      <c r="B435" s="163"/>
      <c r="C435" s="163"/>
      <c r="D435" s="163"/>
      <c r="E435" s="163"/>
      <c r="F435" s="163"/>
      <c r="G435" s="163"/>
      <c r="H435" s="163"/>
      <c r="I435" s="163"/>
      <c r="J435" s="163"/>
      <c r="K435" s="345"/>
      <c r="L435" s="163"/>
      <c r="M435" s="163"/>
      <c r="N435" s="163"/>
      <c r="O435" s="163"/>
    </row>
    <row r="436" spans="1:15">
      <c r="A436" s="163"/>
      <c r="B436" s="163"/>
      <c r="C436" s="163"/>
      <c r="D436" s="163"/>
      <c r="E436" s="163"/>
      <c r="F436" s="163"/>
      <c r="G436" s="163"/>
      <c r="H436" s="163"/>
      <c r="I436" s="163"/>
      <c r="J436" s="163"/>
      <c r="K436" s="345"/>
      <c r="L436" s="163"/>
      <c r="M436" s="163"/>
      <c r="N436" s="163"/>
      <c r="O436" s="163"/>
    </row>
    <row r="437" spans="1:15">
      <c r="A437" s="163"/>
      <c r="B437" s="163"/>
      <c r="C437" s="163"/>
      <c r="D437" s="163"/>
      <c r="E437" s="163"/>
      <c r="F437" s="163"/>
      <c r="G437" s="163"/>
      <c r="H437" s="163"/>
      <c r="I437" s="163"/>
      <c r="J437" s="163"/>
      <c r="K437" s="345"/>
      <c r="L437" s="163"/>
      <c r="M437" s="163"/>
      <c r="N437" s="163"/>
      <c r="O437" s="163"/>
    </row>
    <row r="438" spans="1:15">
      <c r="A438" s="163"/>
      <c r="B438" s="163"/>
      <c r="C438" s="163"/>
      <c r="D438" s="163"/>
      <c r="E438" s="163"/>
      <c r="F438" s="163"/>
      <c r="G438" s="163"/>
      <c r="H438" s="163"/>
      <c r="I438" s="163"/>
      <c r="J438" s="163"/>
      <c r="K438" s="345"/>
      <c r="L438" s="163"/>
      <c r="M438" s="163"/>
      <c r="N438" s="163"/>
      <c r="O438" s="163"/>
    </row>
    <row r="439" spans="1:15">
      <c r="A439" s="163"/>
      <c r="B439" s="163"/>
      <c r="C439" s="163"/>
      <c r="D439" s="163"/>
      <c r="E439" s="163"/>
      <c r="F439" s="163"/>
      <c r="G439" s="163"/>
      <c r="H439" s="163"/>
      <c r="I439" s="163"/>
      <c r="J439" s="163"/>
      <c r="K439" s="345"/>
      <c r="L439" s="163"/>
      <c r="M439" s="163"/>
      <c r="N439" s="163"/>
      <c r="O439" s="163"/>
    </row>
    <row r="440" spans="1:15">
      <c r="A440" s="163"/>
      <c r="B440" s="163"/>
      <c r="C440" s="163"/>
      <c r="D440" s="163"/>
      <c r="E440" s="163"/>
      <c r="F440" s="163"/>
      <c r="G440" s="163"/>
      <c r="H440" s="163"/>
      <c r="I440" s="163"/>
      <c r="J440" s="163"/>
      <c r="K440" s="345"/>
      <c r="L440" s="163"/>
      <c r="M440" s="163"/>
      <c r="N440" s="163"/>
      <c r="O440" s="163"/>
    </row>
    <row r="441" spans="1:15">
      <c r="A441" s="163"/>
      <c r="B441" s="163"/>
      <c r="C441" s="163"/>
      <c r="D441" s="163"/>
      <c r="E441" s="163"/>
      <c r="F441" s="163"/>
      <c r="G441" s="163"/>
      <c r="H441" s="163"/>
      <c r="I441" s="163"/>
      <c r="J441" s="163"/>
      <c r="K441" s="345"/>
      <c r="L441" s="163"/>
      <c r="M441" s="163"/>
      <c r="N441" s="163"/>
      <c r="O441" s="163"/>
    </row>
    <row r="442" spans="1:15">
      <c r="A442" s="163"/>
      <c r="B442" s="163"/>
      <c r="C442" s="163"/>
      <c r="D442" s="163"/>
      <c r="E442" s="163"/>
      <c r="F442" s="163"/>
      <c r="G442" s="163"/>
      <c r="H442" s="163"/>
      <c r="I442" s="163"/>
      <c r="J442" s="163"/>
      <c r="K442" s="345"/>
      <c r="L442" s="163"/>
      <c r="M442" s="163"/>
      <c r="N442" s="163"/>
      <c r="O442" s="163"/>
    </row>
    <row r="443" spans="1:15">
      <c r="A443" s="163"/>
      <c r="B443" s="163"/>
      <c r="C443" s="163"/>
      <c r="D443" s="163"/>
      <c r="E443" s="163"/>
      <c r="F443" s="163"/>
      <c r="G443" s="163"/>
      <c r="H443" s="163"/>
      <c r="I443" s="163"/>
      <c r="J443" s="163"/>
      <c r="K443" s="345"/>
      <c r="L443" s="163"/>
      <c r="M443" s="163"/>
      <c r="N443" s="163"/>
      <c r="O443" s="163"/>
    </row>
    <row r="444" spans="1:15">
      <c r="A444" s="163"/>
      <c r="B444" s="163"/>
      <c r="C444" s="163"/>
      <c r="D444" s="163"/>
      <c r="E444" s="163"/>
      <c r="F444" s="163"/>
      <c r="G444" s="163"/>
      <c r="H444" s="163"/>
      <c r="I444" s="163"/>
      <c r="J444" s="163"/>
      <c r="K444" s="345"/>
      <c r="L444" s="163"/>
      <c r="M444" s="163"/>
      <c r="N444" s="163"/>
      <c r="O444" s="163"/>
    </row>
    <row r="445" spans="1:15">
      <c r="A445" s="163"/>
      <c r="B445" s="163"/>
      <c r="C445" s="163"/>
      <c r="D445" s="163"/>
      <c r="E445" s="163"/>
      <c r="F445" s="163"/>
      <c r="G445" s="163"/>
      <c r="H445" s="163"/>
      <c r="I445" s="163"/>
      <c r="J445" s="163"/>
      <c r="K445" s="345"/>
      <c r="L445" s="163"/>
      <c r="M445" s="163"/>
      <c r="N445" s="163"/>
      <c r="O445" s="163"/>
    </row>
    <row r="446" spans="1:15">
      <c r="A446" s="163"/>
      <c r="B446" s="163"/>
      <c r="C446" s="163"/>
      <c r="D446" s="163"/>
      <c r="E446" s="163"/>
      <c r="F446" s="163"/>
      <c r="G446" s="163"/>
      <c r="H446" s="163"/>
      <c r="I446" s="163"/>
      <c r="J446" s="163"/>
      <c r="K446" s="345"/>
      <c r="L446" s="163"/>
      <c r="M446" s="163"/>
      <c r="N446" s="163"/>
      <c r="O446" s="163"/>
    </row>
    <row r="447" spans="1:15">
      <c r="A447" s="163"/>
      <c r="B447" s="163"/>
      <c r="C447" s="163"/>
      <c r="D447" s="163"/>
      <c r="E447" s="163"/>
      <c r="F447" s="163"/>
      <c r="G447" s="163"/>
      <c r="H447" s="163"/>
      <c r="I447" s="163"/>
      <c r="J447" s="163"/>
      <c r="K447" s="345"/>
      <c r="L447" s="163"/>
      <c r="M447" s="163"/>
      <c r="N447" s="163"/>
      <c r="O447" s="163"/>
    </row>
    <row r="448" spans="1:15">
      <c r="A448" s="163"/>
      <c r="B448" s="163"/>
      <c r="C448" s="163"/>
      <c r="D448" s="163"/>
      <c r="E448" s="163"/>
      <c r="F448" s="163"/>
      <c r="G448" s="163"/>
      <c r="H448" s="163"/>
      <c r="I448" s="163"/>
      <c r="J448" s="163"/>
      <c r="K448" s="345"/>
      <c r="L448" s="163"/>
      <c r="M448" s="163"/>
      <c r="N448" s="163"/>
      <c r="O448" s="163"/>
    </row>
    <row r="449" spans="1:15">
      <c r="A449" s="163"/>
      <c r="B449" s="163"/>
      <c r="C449" s="163"/>
      <c r="D449" s="163"/>
      <c r="E449" s="163"/>
      <c r="F449" s="163"/>
      <c r="G449" s="163"/>
      <c r="H449" s="163"/>
      <c r="I449" s="163"/>
      <c r="J449" s="163"/>
      <c r="K449" s="345"/>
      <c r="L449" s="163"/>
      <c r="M449" s="163"/>
      <c r="N449" s="163"/>
      <c r="O449" s="163"/>
    </row>
    <row r="450" spans="1:15">
      <c r="A450" s="163"/>
      <c r="B450" s="163"/>
      <c r="C450" s="163"/>
      <c r="D450" s="163"/>
      <c r="E450" s="163"/>
      <c r="F450" s="163"/>
      <c r="G450" s="163"/>
      <c r="H450" s="163"/>
      <c r="I450" s="163"/>
      <c r="J450" s="163"/>
      <c r="K450" s="345"/>
      <c r="L450" s="163"/>
      <c r="M450" s="163"/>
      <c r="N450" s="163"/>
      <c r="O450" s="163"/>
    </row>
    <row r="451" spans="1:15">
      <c r="A451" s="163"/>
      <c r="B451" s="163"/>
      <c r="C451" s="163"/>
      <c r="D451" s="163"/>
      <c r="E451" s="163"/>
      <c r="F451" s="163"/>
      <c r="G451" s="163"/>
      <c r="H451" s="163"/>
      <c r="I451" s="163"/>
      <c r="J451" s="163"/>
      <c r="K451" s="345"/>
      <c r="L451" s="163"/>
      <c r="M451" s="163"/>
      <c r="N451" s="163"/>
      <c r="O451" s="163"/>
    </row>
    <row r="452" spans="1:15">
      <c r="A452" s="163"/>
      <c r="B452" s="163"/>
      <c r="C452" s="163"/>
      <c r="D452" s="163"/>
      <c r="E452" s="163"/>
      <c r="F452" s="163"/>
      <c r="G452" s="163"/>
      <c r="H452" s="163"/>
      <c r="I452" s="163"/>
      <c r="J452" s="163"/>
      <c r="K452" s="345"/>
      <c r="L452" s="163"/>
      <c r="M452" s="163"/>
      <c r="N452" s="163"/>
      <c r="O452" s="163"/>
    </row>
    <row r="453" spans="1:15">
      <c r="A453" s="163"/>
      <c r="B453" s="163"/>
      <c r="C453" s="163"/>
      <c r="D453" s="163"/>
      <c r="E453" s="163"/>
      <c r="F453" s="163"/>
      <c r="G453" s="163"/>
      <c r="H453" s="163"/>
      <c r="I453" s="163"/>
      <c r="J453" s="163"/>
      <c r="K453" s="345"/>
      <c r="L453" s="163"/>
      <c r="M453" s="163"/>
      <c r="N453" s="163"/>
      <c r="O453" s="163"/>
    </row>
    <row r="454" spans="1:15">
      <c r="A454" s="163"/>
      <c r="B454" s="163"/>
      <c r="C454" s="163"/>
      <c r="D454" s="163"/>
      <c r="E454" s="163"/>
      <c r="F454" s="163"/>
      <c r="G454" s="163"/>
      <c r="H454" s="163"/>
      <c r="I454" s="163"/>
      <c r="J454" s="163"/>
      <c r="K454" s="345"/>
      <c r="L454" s="163"/>
      <c r="M454" s="163"/>
      <c r="N454" s="163"/>
      <c r="O454" s="163"/>
    </row>
    <row r="455" spans="1:15">
      <c r="J455" s="163"/>
      <c r="K455" s="345"/>
    </row>
    <row r="456" spans="1:15">
      <c r="J456" s="163"/>
      <c r="K456" s="345"/>
    </row>
    <row r="457" spans="1:15">
      <c r="J457" s="163"/>
      <c r="K457" s="345"/>
    </row>
    <row r="458" spans="1:15">
      <c r="J458" s="163"/>
      <c r="K458" s="345"/>
    </row>
    <row r="459" spans="1:15">
      <c r="J459" s="163"/>
      <c r="K459" s="345"/>
    </row>
    <row r="460" spans="1:15">
      <c r="J460" s="163"/>
      <c r="K460" s="345"/>
    </row>
    <row r="461" spans="1:15">
      <c r="J461" s="163"/>
      <c r="K461" s="345"/>
    </row>
    <row r="462" spans="1:15">
      <c r="J462" s="163"/>
      <c r="K462" s="345"/>
    </row>
    <row r="463" spans="1:15">
      <c r="J463" s="163"/>
      <c r="K463" s="345"/>
    </row>
    <row r="464" spans="1:15">
      <c r="J464" s="163"/>
      <c r="K464" s="345"/>
    </row>
    <row r="465" spans="10:11">
      <c r="J465" s="163"/>
      <c r="K465" s="345"/>
    </row>
    <row r="466" spans="10:11">
      <c r="J466" s="163"/>
      <c r="K466" s="345"/>
    </row>
    <row r="467" spans="10:11">
      <c r="J467" s="416"/>
    </row>
    <row r="468" spans="10:11">
      <c r="J468" s="417"/>
    </row>
    <row r="1048573" spans="5:6">
      <c r="E1048573" s="165">
        <v>45965</v>
      </c>
      <c r="F1048573" s="245"/>
    </row>
  </sheetData>
  <autoFilter ref="K1:K1048573" xr:uid="{00000000-0009-0000-0000-000014000000}"/>
  <mergeCells count="362">
    <mergeCell ref="K272:K274"/>
    <mergeCell ref="K275:K277"/>
    <mergeCell ref="K278:K280"/>
    <mergeCell ref="K281:K283"/>
    <mergeCell ref="K284:K286"/>
    <mergeCell ref="K287:K289"/>
    <mergeCell ref="K290:K292"/>
    <mergeCell ref="A10:A12"/>
    <mergeCell ref="D263:D265"/>
    <mergeCell ref="D266:D268"/>
    <mergeCell ref="D269:D271"/>
    <mergeCell ref="D272:D274"/>
    <mergeCell ref="D275:D277"/>
    <mergeCell ref="D278:D280"/>
    <mergeCell ref="D281:D283"/>
    <mergeCell ref="D236:D238"/>
    <mergeCell ref="D239:D241"/>
    <mergeCell ref="D242:D244"/>
    <mergeCell ref="D245:D247"/>
    <mergeCell ref="D248:D250"/>
    <mergeCell ref="D251:D253"/>
    <mergeCell ref="D254:D256"/>
    <mergeCell ref="D257:D259"/>
    <mergeCell ref="D260:D262"/>
    <mergeCell ref="D215:D217"/>
    <mergeCell ref="D218:D220"/>
    <mergeCell ref="D221:D223"/>
    <mergeCell ref="D224:D226"/>
    <mergeCell ref="D227:D229"/>
    <mergeCell ref="D230:D232"/>
    <mergeCell ref="D233:D235"/>
    <mergeCell ref="D182:D184"/>
    <mergeCell ref="D185:D187"/>
    <mergeCell ref="D188:D190"/>
    <mergeCell ref="D191:D193"/>
    <mergeCell ref="D194:D196"/>
    <mergeCell ref="D197:D199"/>
    <mergeCell ref="D200:D202"/>
    <mergeCell ref="D203:D205"/>
    <mergeCell ref="D206:D208"/>
    <mergeCell ref="D209:D211"/>
    <mergeCell ref="D212:D214"/>
    <mergeCell ref="J209:J211"/>
    <mergeCell ref="J212:J214"/>
    <mergeCell ref="J215:J217"/>
    <mergeCell ref="J218:J220"/>
    <mergeCell ref="J221:J223"/>
    <mergeCell ref="J224:J226"/>
    <mergeCell ref="J227:J229"/>
    <mergeCell ref="J230:J232"/>
    <mergeCell ref="J233:J235"/>
    <mergeCell ref="J182:J184"/>
    <mergeCell ref="J185:J187"/>
    <mergeCell ref="J188:J190"/>
    <mergeCell ref="J191:J193"/>
    <mergeCell ref="J194:J196"/>
    <mergeCell ref="J197:J199"/>
    <mergeCell ref="J200:J202"/>
    <mergeCell ref="J203:J205"/>
    <mergeCell ref="J206:J208"/>
    <mergeCell ref="K209:K211"/>
    <mergeCell ref="K212:K214"/>
    <mergeCell ref="K215:K217"/>
    <mergeCell ref="K218:K220"/>
    <mergeCell ref="K221:K223"/>
    <mergeCell ref="K224:K226"/>
    <mergeCell ref="K227:K229"/>
    <mergeCell ref="K230:K232"/>
    <mergeCell ref="K233:K235"/>
    <mergeCell ref="K182:K184"/>
    <mergeCell ref="K185:K187"/>
    <mergeCell ref="K188:K190"/>
    <mergeCell ref="K191:K193"/>
    <mergeCell ref="K194:K196"/>
    <mergeCell ref="K197:K199"/>
    <mergeCell ref="K200:K202"/>
    <mergeCell ref="K203:K205"/>
    <mergeCell ref="K206:K208"/>
    <mergeCell ref="J173:J175"/>
    <mergeCell ref="K173:K175"/>
    <mergeCell ref="D173:D175"/>
    <mergeCell ref="D176:D178"/>
    <mergeCell ref="J176:J178"/>
    <mergeCell ref="K176:K178"/>
    <mergeCell ref="D179:D181"/>
    <mergeCell ref="J179:J181"/>
    <mergeCell ref="K179:K181"/>
    <mergeCell ref="J50:J52"/>
    <mergeCell ref="K50:K52"/>
    <mergeCell ref="D50:D52"/>
    <mergeCell ref="J53:J55"/>
    <mergeCell ref="K53:K55"/>
    <mergeCell ref="D53:D55"/>
    <mergeCell ref="D62:D64"/>
    <mergeCell ref="J62:J64"/>
    <mergeCell ref="K62:K64"/>
    <mergeCell ref="D56:D58"/>
    <mergeCell ref="J56:J58"/>
    <mergeCell ref="K56:K58"/>
    <mergeCell ref="J59:J61"/>
    <mergeCell ref="K59:K61"/>
    <mergeCell ref="D59:D61"/>
    <mergeCell ref="K41:K43"/>
    <mergeCell ref="J41:J43"/>
    <mergeCell ref="D41:D43"/>
    <mergeCell ref="D44:D46"/>
    <mergeCell ref="K44:K46"/>
    <mergeCell ref="J44:J46"/>
    <mergeCell ref="J47:J49"/>
    <mergeCell ref="K47:K49"/>
    <mergeCell ref="D47:D49"/>
    <mergeCell ref="K32:K34"/>
    <mergeCell ref="J35:J37"/>
    <mergeCell ref="K35:K37"/>
    <mergeCell ref="D35:D37"/>
    <mergeCell ref="J38:J40"/>
    <mergeCell ref="K38:K40"/>
    <mergeCell ref="D38:D40"/>
    <mergeCell ref="K20:K22"/>
    <mergeCell ref="J23:J25"/>
    <mergeCell ref="K23:K25"/>
    <mergeCell ref="D23:D25"/>
    <mergeCell ref="J26:J28"/>
    <mergeCell ref="D26:D28"/>
    <mergeCell ref="K26:K28"/>
    <mergeCell ref="J29:J31"/>
    <mergeCell ref="K29:K31"/>
    <mergeCell ref="D29:D31"/>
    <mergeCell ref="D32:D34"/>
    <mergeCell ref="J65:J67"/>
    <mergeCell ref="D65:D67"/>
    <mergeCell ref="K65:K67"/>
    <mergeCell ref="K68:K70"/>
    <mergeCell ref="J68:J70"/>
    <mergeCell ref="D68:D70"/>
    <mergeCell ref="J2:L2"/>
    <mergeCell ref="J4:K4"/>
    <mergeCell ref="J5:K5"/>
    <mergeCell ref="J6:K6"/>
    <mergeCell ref="D10:D12"/>
    <mergeCell ref="K10:K12"/>
    <mergeCell ref="J10:J12"/>
    <mergeCell ref="L10:L12"/>
    <mergeCell ref="J7:K7"/>
    <mergeCell ref="D14:D16"/>
    <mergeCell ref="J14:J16"/>
    <mergeCell ref="K14:K16"/>
    <mergeCell ref="D17:D19"/>
    <mergeCell ref="J17:J19"/>
    <mergeCell ref="K17:K19"/>
    <mergeCell ref="D20:D22"/>
    <mergeCell ref="J20:J22"/>
    <mergeCell ref="J32:J34"/>
    <mergeCell ref="J77:J79"/>
    <mergeCell ref="K77:K79"/>
    <mergeCell ref="D80:D82"/>
    <mergeCell ref="J80:J82"/>
    <mergeCell ref="K80:K82"/>
    <mergeCell ref="D71:D73"/>
    <mergeCell ref="K71:K73"/>
    <mergeCell ref="J71:J73"/>
    <mergeCell ref="K74:K76"/>
    <mergeCell ref="J74:J76"/>
    <mergeCell ref="D74:D76"/>
    <mergeCell ref="D77:D79"/>
    <mergeCell ref="K89:K91"/>
    <mergeCell ref="J89:J91"/>
    <mergeCell ref="D92:D94"/>
    <mergeCell ref="J92:J94"/>
    <mergeCell ref="K92:K94"/>
    <mergeCell ref="D83:D85"/>
    <mergeCell ref="J83:J85"/>
    <mergeCell ref="K83:K85"/>
    <mergeCell ref="D86:D88"/>
    <mergeCell ref="J86:J88"/>
    <mergeCell ref="K86:K88"/>
    <mergeCell ref="D89:D91"/>
    <mergeCell ref="K101:K103"/>
    <mergeCell ref="J101:J103"/>
    <mergeCell ref="D104:D106"/>
    <mergeCell ref="J104:J106"/>
    <mergeCell ref="K104:K106"/>
    <mergeCell ref="D95:D97"/>
    <mergeCell ref="J95:J97"/>
    <mergeCell ref="K95:K97"/>
    <mergeCell ref="D98:D100"/>
    <mergeCell ref="J98:J100"/>
    <mergeCell ref="K98:K100"/>
    <mergeCell ref="D101:D103"/>
    <mergeCell ref="J113:J115"/>
    <mergeCell ref="K113:K115"/>
    <mergeCell ref="J116:J118"/>
    <mergeCell ref="K116:K118"/>
    <mergeCell ref="D107:D109"/>
    <mergeCell ref="J107:J109"/>
    <mergeCell ref="K107:K109"/>
    <mergeCell ref="D110:D112"/>
    <mergeCell ref="J110:J112"/>
    <mergeCell ref="K110:K112"/>
    <mergeCell ref="D116:D118"/>
    <mergeCell ref="D113:D115"/>
    <mergeCell ref="J119:J121"/>
    <mergeCell ref="K119:K121"/>
    <mergeCell ref="D119:D121"/>
    <mergeCell ref="J122:J124"/>
    <mergeCell ref="K122:K124"/>
    <mergeCell ref="D122:D124"/>
    <mergeCell ref="D125:D127"/>
    <mergeCell ref="J125:J127"/>
    <mergeCell ref="K125:K127"/>
    <mergeCell ref="J128:J130"/>
    <mergeCell ref="K128:K130"/>
    <mergeCell ref="D131:D133"/>
    <mergeCell ref="J131:J133"/>
    <mergeCell ref="K131:K133"/>
    <mergeCell ref="D134:D136"/>
    <mergeCell ref="J134:J136"/>
    <mergeCell ref="K134:K136"/>
    <mergeCell ref="D137:D139"/>
    <mergeCell ref="J137:J139"/>
    <mergeCell ref="K137:K139"/>
    <mergeCell ref="D128:D130"/>
    <mergeCell ref="J140:J142"/>
    <mergeCell ref="K140:K142"/>
    <mergeCell ref="D143:D145"/>
    <mergeCell ref="J143:J145"/>
    <mergeCell ref="K143:K145"/>
    <mergeCell ref="J146:J148"/>
    <mergeCell ref="K146:K148"/>
    <mergeCell ref="D149:D151"/>
    <mergeCell ref="J149:J151"/>
    <mergeCell ref="K149:K151"/>
    <mergeCell ref="D140:D142"/>
    <mergeCell ref="J152:J154"/>
    <mergeCell ref="K152:K154"/>
    <mergeCell ref="J155:J157"/>
    <mergeCell ref="K155:K157"/>
    <mergeCell ref="D155:D157"/>
    <mergeCell ref="D146:D148"/>
    <mergeCell ref="D167:D169"/>
    <mergeCell ref="J167:J169"/>
    <mergeCell ref="K167:K169"/>
    <mergeCell ref="D152:D154"/>
    <mergeCell ref="J170:J172"/>
    <mergeCell ref="K170:K172"/>
    <mergeCell ref="D158:D160"/>
    <mergeCell ref="J158:J160"/>
    <mergeCell ref="K158:K160"/>
    <mergeCell ref="D161:D163"/>
    <mergeCell ref="J161:J163"/>
    <mergeCell ref="K161:K163"/>
    <mergeCell ref="D164:D166"/>
    <mergeCell ref="J164:J166"/>
    <mergeCell ref="K164:K166"/>
    <mergeCell ref="D170:D172"/>
    <mergeCell ref="J251:J253"/>
    <mergeCell ref="J254:J256"/>
    <mergeCell ref="J257:J259"/>
    <mergeCell ref="J260:J262"/>
    <mergeCell ref="J263:J265"/>
    <mergeCell ref="J266:J268"/>
    <mergeCell ref="J269:J271"/>
    <mergeCell ref="K236:K238"/>
    <mergeCell ref="K239:K241"/>
    <mergeCell ref="K242:K244"/>
    <mergeCell ref="K245:K247"/>
    <mergeCell ref="K248:K250"/>
    <mergeCell ref="K251:K253"/>
    <mergeCell ref="K254:K256"/>
    <mergeCell ref="K257:K259"/>
    <mergeCell ref="K260:K262"/>
    <mergeCell ref="K263:K265"/>
    <mergeCell ref="K266:K268"/>
    <mergeCell ref="K269:K271"/>
    <mergeCell ref="J236:J238"/>
    <mergeCell ref="J239:J241"/>
    <mergeCell ref="J242:J244"/>
    <mergeCell ref="J245:J247"/>
    <mergeCell ref="J248:J250"/>
    <mergeCell ref="D284:D286"/>
    <mergeCell ref="D287:D289"/>
    <mergeCell ref="D290:D292"/>
    <mergeCell ref="J272:J274"/>
    <mergeCell ref="J275:J277"/>
    <mergeCell ref="J278:J280"/>
    <mergeCell ref="J281:J283"/>
    <mergeCell ref="J284:J286"/>
    <mergeCell ref="J287:J289"/>
    <mergeCell ref="J290:J292"/>
    <mergeCell ref="D320:D322"/>
    <mergeCell ref="D323:D325"/>
    <mergeCell ref="D326:D328"/>
    <mergeCell ref="D329:D331"/>
    <mergeCell ref="D332:D334"/>
    <mergeCell ref="D335:D337"/>
    <mergeCell ref="D338:D340"/>
    <mergeCell ref="D341:D343"/>
    <mergeCell ref="D293:D295"/>
    <mergeCell ref="D296:D298"/>
    <mergeCell ref="D299:D301"/>
    <mergeCell ref="D302:D304"/>
    <mergeCell ref="D305:D307"/>
    <mergeCell ref="D308:D310"/>
    <mergeCell ref="D311:D313"/>
    <mergeCell ref="D314:D316"/>
    <mergeCell ref="D317:D319"/>
    <mergeCell ref="K347:K349"/>
    <mergeCell ref="K350:K352"/>
    <mergeCell ref="K353:K355"/>
    <mergeCell ref="K356:K358"/>
    <mergeCell ref="K359:K361"/>
    <mergeCell ref="K362:K364"/>
    <mergeCell ref="J293:J295"/>
    <mergeCell ref="J296:J298"/>
    <mergeCell ref="J299:J301"/>
    <mergeCell ref="J302:J304"/>
    <mergeCell ref="J305:J307"/>
    <mergeCell ref="J308:J310"/>
    <mergeCell ref="J311:J313"/>
    <mergeCell ref="J314:J316"/>
    <mergeCell ref="J317:J319"/>
    <mergeCell ref="J320:J322"/>
    <mergeCell ref="J323:J325"/>
    <mergeCell ref="J326:J328"/>
    <mergeCell ref="J329:J331"/>
    <mergeCell ref="J332:J334"/>
    <mergeCell ref="J335:J337"/>
    <mergeCell ref="J338:J340"/>
    <mergeCell ref="J341:J343"/>
    <mergeCell ref="J359:J361"/>
    <mergeCell ref="J362:J364"/>
    <mergeCell ref="D347:D349"/>
    <mergeCell ref="D350:D352"/>
    <mergeCell ref="D353:D355"/>
    <mergeCell ref="D356:D358"/>
    <mergeCell ref="D359:D361"/>
    <mergeCell ref="D362:D364"/>
    <mergeCell ref="D344:D346"/>
    <mergeCell ref="J467:J468"/>
    <mergeCell ref="J344:J346"/>
    <mergeCell ref="J347:J349"/>
    <mergeCell ref="J350:J352"/>
    <mergeCell ref="J353:J355"/>
    <mergeCell ref="J356:J358"/>
    <mergeCell ref="K293:K295"/>
    <mergeCell ref="K296:K298"/>
    <mergeCell ref="K299:K301"/>
    <mergeCell ref="K302:K304"/>
    <mergeCell ref="K305:K307"/>
    <mergeCell ref="K308:K310"/>
    <mergeCell ref="K311:K313"/>
    <mergeCell ref="K314:K316"/>
    <mergeCell ref="K317:K319"/>
    <mergeCell ref="K320:K322"/>
    <mergeCell ref="K323:K325"/>
    <mergeCell ref="K326:K328"/>
    <mergeCell ref="K329:K331"/>
    <mergeCell ref="K332:K334"/>
    <mergeCell ref="K335:K337"/>
    <mergeCell ref="K338:K340"/>
    <mergeCell ref="K341:K343"/>
    <mergeCell ref="K344:K346"/>
  </mergeCells>
  <conditionalFormatting sqref="F1:F64 F279 F368:F1048576">
    <cfRule type="timePeriod" dxfId="100" priority="81" timePeriod="yesterday">
      <formula>FLOOR(F1,1)=TODAY()-1</formula>
    </cfRule>
  </conditionalFormatting>
  <conditionalFormatting sqref="F66:F277">
    <cfRule type="timePeriod" dxfId="99" priority="25" timePeriod="yesterday">
      <formula>FLOOR(F66,1)=TODAY()-1</formula>
    </cfRule>
  </conditionalFormatting>
  <conditionalFormatting sqref="F281:F364">
    <cfRule type="timePeriod" dxfId="98" priority="1" timePeriod="yesterday">
      <formula>FLOOR(F281,1)=TODAY()-1</formula>
    </cfRule>
  </conditionalFormatting>
  <conditionalFormatting sqref="O10:O39">
    <cfRule type="containsText" dxfId="97" priority="83" operator="containsText" text="Not Tested">
      <formula>NOT(ISERROR(SEARCH("Not Tested",O10)))</formula>
    </cfRule>
    <cfRule type="containsText" dxfId="96" priority="84" operator="containsText" text="PASS">
      <formula>NOT(ISERROR(SEARCH("PASS",O10)))</formula>
    </cfRule>
    <cfRule type="containsText" dxfId="95" priority="85" operator="containsText" text="FAIL">
      <formula>NOT(ISERROR(SEARCH("FAIL",O10)))</formula>
    </cfRule>
    <cfRule type="containsText" dxfId="94" priority="86" operator="containsText" text="Fail">
      <formula>NOT(ISERROR(SEARCH("Fail",O10)))</formula>
    </cfRule>
  </conditionalFormatting>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XFD1048575"/>
  <sheetViews>
    <sheetView zoomScaleNormal="100" workbookViewId="0">
      <selection activeCell="K14" sqref="K14"/>
    </sheetView>
  </sheetViews>
  <sheetFormatPr defaultRowHeight="15"/>
  <cols>
    <col min="2" max="2" width="14" hidden="1" customWidth="1"/>
    <col min="3" max="3" width="14" customWidth="1"/>
    <col min="5" max="5" width="11.85546875" customWidth="1"/>
    <col min="6" max="6" width="15.85546875" customWidth="1"/>
    <col min="7" max="7" width="25.5703125" customWidth="1"/>
    <col min="8" max="8" width="78" customWidth="1"/>
    <col min="9" max="9" width="21.42578125" hidden="1" customWidth="1"/>
    <col min="10" max="10" width="56.7109375" customWidth="1"/>
    <col min="11" max="11" width="11.7109375" customWidth="1"/>
    <col min="12" max="12" width="13.140625" customWidth="1"/>
    <col min="13" max="13" width="11.28515625" customWidth="1"/>
    <col min="14" max="14" width="14.7109375" customWidth="1"/>
    <col min="15" max="15" width="30.7109375" customWidth="1"/>
    <col min="16" max="16" width="37.5703125" customWidth="1"/>
  </cols>
  <sheetData>
    <row r="1" spans="1:16" ht="18.75" thickBot="1">
      <c r="A1" s="134"/>
      <c r="B1" s="78"/>
      <c r="C1" s="134" t="s">
        <v>162</v>
      </c>
      <c r="D1" s="63"/>
      <c r="E1" s="73"/>
      <c r="F1" s="73"/>
      <c r="G1" s="65"/>
      <c r="H1" s="63"/>
      <c r="I1" s="63"/>
      <c r="J1" s="63"/>
      <c r="K1" s="63"/>
      <c r="L1" s="73"/>
      <c r="M1" s="73"/>
      <c r="N1" s="63"/>
      <c r="O1" s="63"/>
      <c r="P1" s="105"/>
    </row>
    <row r="2" spans="1:16" ht="18.75" thickBot="1">
      <c r="A2" s="134"/>
      <c r="B2" s="78"/>
      <c r="C2" s="134"/>
      <c r="D2" s="63"/>
      <c r="E2" s="73"/>
      <c r="F2" s="73"/>
      <c r="G2" s="63"/>
      <c r="H2" s="63"/>
      <c r="I2" s="63"/>
      <c r="J2" s="361" t="s">
        <v>166</v>
      </c>
      <c r="K2" s="362"/>
      <c r="L2" s="363"/>
      <c r="M2" s="153"/>
      <c r="N2" s="63"/>
      <c r="O2" s="63"/>
      <c r="P2" s="105"/>
    </row>
    <row r="3" spans="1:16" ht="21.75" customHeight="1">
      <c r="A3" s="134"/>
      <c r="B3" s="134"/>
      <c r="C3" s="134"/>
      <c r="D3" s="134" t="s">
        <v>9799</v>
      </c>
      <c r="E3" s="134"/>
      <c r="F3" s="134"/>
      <c r="G3" s="141"/>
      <c r="H3" s="134"/>
      <c r="I3" s="134"/>
      <c r="J3" s="365" t="s">
        <v>171</v>
      </c>
      <c r="K3" s="366"/>
      <c r="L3" s="138">
        <f>COUNTIFS(K:K,"A")</f>
        <v>0</v>
      </c>
      <c r="M3" s="154"/>
      <c r="N3" s="134"/>
      <c r="O3" s="134"/>
      <c r="P3" s="105"/>
    </row>
    <row r="4" spans="1:16" ht="21.75" customHeight="1">
      <c r="A4" s="134"/>
      <c r="B4" s="134"/>
      <c r="C4" s="134"/>
      <c r="D4" s="134"/>
      <c r="E4" s="134"/>
      <c r="F4" s="134"/>
      <c r="G4" s="134"/>
      <c r="H4" s="134"/>
      <c r="I4" s="134"/>
      <c r="J4" s="368" t="s">
        <v>172</v>
      </c>
      <c r="K4" s="369"/>
      <c r="L4" s="139">
        <f>COUNTIFS(K:K, "B")</f>
        <v>1</v>
      </c>
      <c r="M4" s="154"/>
      <c r="N4" s="134"/>
      <c r="O4" s="134"/>
      <c r="P4" s="105"/>
    </row>
    <row r="5" spans="1:16" ht="21.75" customHeight="1" thickBot="1">
      <c r="A5" s="72"/>
      <c r="B5" s="78"/>
      <c r="C5" s="63"/>
      <c r="D5" s="63"/>
      <c r="E5" s="73"/>
      <c r="F5" s="73"/>
      <c r="G5" s="63"/>
      <c r="H5" s="63"/>
      <c r="I5" s="63"/>
      <c r="J5" s="371" t="s">
        <v>173</v>
      </c>
      <c r="K5" s="372"/>
      <c r="L5" s="140">
        <f>COUNTIFS(K:K, "R")</f>
        <v>0</v>
      </c>
      <c r="M5" s="154"/>
      <c r="N5" s="143" t="s">
        <v>170</v>
      </c>
      <c r="O5" s="143"/>
      <c r="P5" s="142">
        <f ca="1">TODAY()</f>
        <v>46010</v>
      </c>
    </row>
    <row r="6" spans="1:16" ht="21.75" customHeight="1" thickBot="1">
      <c r="A6" s="72"/>
      <c r="B6" s="78"/>
      <c r="C6" s="63"/>
      <c r="D6" s="63"/>
      <c r="E6" s="73"/>
      <c r="F6" s="73"/>
      <c r="G6" s="63"/>
      <c r="H6" s="63"/>
      <c r="I6" s="63"/>
      <c r="J6" s="371" t="s">
        <v>454</v>
      </c>
      <c r="K6" s="372"/>
      <c r="L6" s="140">
        <f>COUNTIFS(K:K, "OP")</f>
        <v>1</v>
      </c>
      <c r="M6" s="154"/>
      <c r="N6" s="143"/>
      <c r="O6" s="143"/>
      <c r="P6" s="142"/>
    </row>
    <row r="7" spans="1:16" ht="21.75" customHeight="1" thickBot="1">
      <c r="A7" s="72"/>
      <c r="B7" s="78"/>
      <c r="C7" s="63"/>
      <c r="D7" s="63"/>
      <c r="E7" s="73"/>
      <c r="F7" s="73"/>
      <c r="G7" s="63"/>
      <c r="H7" s="63"/>
      <c r="I7" s="63"/>
      <c r="J7" s="371" t="s">
        <v>320</v>
      </c>
      <c r="K7" s="372"/>
      <c r="L7" s="140">
        <f>SUM(L3:L6)</f>
        <v>2</v>
      </c>
      <c r="M7" s="154"/>
      <c r="N7" s="143"/>
      <c r="O7" s="143"/>
      <c r="P7" s="142"/>
    </row>
    <row r="8" spans="1:16" ht="15.75">
      <c r="A8" s="72"/>
      <c r="B8" s="78"/>
      <c r="C8" s="63"/>
      <c r="D8" s="63"/>
      <c r="E8" s="73"/>
      <c r="F8" s="73"/>
      <c r="G8" s="63"/>
      <c r="H8" s="63"/>
      <c r="I8" s="63"/>
      <c r="J8" s="63"/>
      <c r="K8" s="63"/>
      <c r="L8" s="73"/>
      <c r="M8" s="73"/>
      <c r="N8" s="63"/>
      <c r="O8" s="63"/>
      <c r="P8" s="105"/>
    </row>
    <row r="9" spans="1:16" ht="27.75">
      <c r="A9" s="184" t="s">
        <v>2</v>
      </c>
      <c r="B9" s="185" t="s">
        <v>148</v>
      </c>
      <c r="C9" s="184" t="s">
        <v>1</v>
      </c>
      <c r="D9" s="184" t="s">
        <v>168</v>
      </c>
      <c r="E9" s="186" t="s">
        <v>169</v>
      </c>
      <c r="F9" s="186" t="s">
        <v>4295</v>
      </c>
      <c r="G9" s="184" t="s">
        <v>0</v>
      </c>
      <c r="H9" s="184" t="s">
        <v>167</v>
      </c>
      <c r="I9" s="184" t="s">
        <v>813</v>
      </c>
      <c r="J9" s="184" t="s">
        <v>28</v>
      </c>
      <c r="K9" s="184" t="s">
        <v>165</v>
      </c>
      <c r="L9" s="186" t="s">
        <v>174</v>
      </c>
      <c r="M9" s="186" t="s">
        <v>176</v>
      </c>
      <c r="N9" s="184" t="s">
        <v>175</v>
      </c>
      <c r="O9" s="184" t="s">
        <v>837</v>
      </c>
      <c r="P9" s="211" t="s">
        <v>164</v>
      </c>
    </row>
    <row r="10" spans="1:16">
      <c r="A10" s="187">
        <v>1</v>
      </c>
      <c r="B10" s="188"/>
      <c r="C10" s="431" t="s">
        <v>9800</v>
      </c>
      <c r="D10" s="413" t="s">
        <v>9801</v>
      </c>
      <c r="E10" s="434">
        <v>45709</v>
      </c>
      <c r="F10" s="434">
        <v>45709</v>
      </c>
      <c r="G10" s="413" t="s">
        <v>9802</v>
      </c>
      <c r="H10" s="160" t="s">
        <v>9803</v>
      </c>
      <c r="I10" s="160"/>
      <c r="J10" s="160"/>
      <c r="K10" s="413" t="s">
        <v>197</v>
      </c>
      <c r="L10" s="434">
        <v>45719</v>
      </c>
      <c r="M10" s="213"/>
      <c r="N10" s="189"/>
      <c r="O10" s="219"/>
      <c r="P10" s="160"/>
    </row>
    <row r="11" spans="1:16">
      <c r="A11" s="187">
        <v>2</v>
      </c>
      <c r="B11" s="188"/>
      <c r="C11" s="432"/>
      <c r="D11" s="414"/>
      <c r="E11" s="435"/>
      <c r="F11" s="435"/>
      <c r="G11" s="414"/>
      <c r="H11" s="160" t="s">
        <v>9804</v>
      </c>
      <c r="I11" s="160"/>
      <c r="J11" s="160"/>
      <c r="K11" s="414"/>
      <c r="L11" s="435"/>
      <c r="M11" s="213"/>
      <c r="N11" s="189"/>
      <c r="O11" s="219"/>
      <c r="P11" s="160"/>
    </row>
    <row r="12" spans="1:16">
      <c r="A12" s="187">
        <v>3</v>
      </c>
      <c r="B12" s="188"/>
      <c r="C12" s="432"/>
      <c r="D12" s="414"/>
      <c r="E12" s="435"/>
      <c r="F12" s="435"/>
      <c r="G12" s="414"/>
      <c r="H12" s="160" t="s">
        <v>9805</v>
      </c>
      <c r="I12" s="160"/>
      <c r="J12" s="160"/>
      <c r="K12" s="414"/>
      <c r="L12" s="435"/>
      <c r="M12" s="213"/>
      <c r="N12" s="189"/>
      <c r="O12" s="219"/>
      <c r="P12" s="160"/>
    </row>
    <row r="13" spans="1:16">
      <c r="A13" s="187">
        <v>4</v>
      </c>
      <c r="B13" s="188"/>
      <c r="C13" s="433"/>
      <c r="D13" s="415"/>
      <c r="E13" s="436"/>
      <c r="F13" s="436"/>
      <c r="G13" s="415"/>
      <c r="H13" s="160" t="s">
        <v>9806</v>
      </c>
      <c r="I13" s="160"/>
      <c r="J13" s="160"/>
      <c r="K13" s="415"/>
      <c r="L13" s="436"/>
      <c r="M13" s="213"/>
      <c r="N13" s="189"/>
      <c r="O13" s="219"/>
      <c r="P13" s="160"/>
    </row>
    <row r="14" spans="1:16">
      <c r="A14" s="187">
        <v>5</v>
      </c>
      <c r="B14" s="188"/>
      <c r="C14" s="214" t="s">
        <v>3103</v>
      </c>
      <c r="D14" s="189" t="s">
        <v>10825</v>
      </c>
      <c r="E14" s="159">
        <v>45758</v>
      </c>
      <c r="F14" s="159">
        <v>45758</v>
      </c>
      <c r="G14" s="160" t="s">
        <v>9802</v>
      </c>
      <c r="H14" s="160" t="s">
        <v>11890</v>
      </c>
      <c r="I14" s="160"/>
      <c r="J14" s="160"/>
      <c r="K14" s="189" t="s">
        <v>459</v>
      </c>
      <c r="L14" s="159"/>
      <c r="M14" s="213"/>
      <c r="N14" s="189"/>
      <c r="O14" s="219"/>
      <c r="P14" s="160"/>
    </row>
    <row r="15" spans="1:16">
      <c r="A15" s="187">
        <v>6</v>
      </c>
      <c r="B15" s="188"/>
      <c r="C15" s="214"/>
      <c r="D15" s="189"/>
      <c r="E15" s="159"/>
      <c r="F15" s="159"/>
      <c r="G15" s="160"/>
      <c r="H15" s="160"/>
      <c r="I15" s="160"/>
      <c r="J15" s="160"/>
      <c r="K15" s="189"/>
      <c r="L15" s="159"/>
      <c r="M15" s="213"/>
      <c r="N15" s="189"/>
      <c r="O15" s="219"/>
      <c r="P15" s="160"/>
    </row>
    <row r="16" spans="1:16">
      <c r="A16" s="187">
        <v>7</v>
      </c>
      <c r="B16" s="188"/>
      <c r="C16" s="214"/>
      <c r="D16" s="189"/>
      <c r="E16" s="159"/>
      <c r="F16" s="159"/>
      <c r="G16" s="160"/>
      <c r="H16" s="160"/>
      <c r="I16" s="160"/>
      <c r="J16" s="160"/>
      <c r="K16" s="189"/>
      <c r="L16" s="159"/>
      <c r="M16" s="213"/>
      <c r="N16" s="189"/>
      <c r="O16" s="219"/>
      <c r="P16" s="160"/>
    </row>
    <row r="17" spans="1:16">
      <c r="A17" s="187">
        <v>8</v>
      </c>
      <c r="B17" s="188"/>
      <c r="C17" s="214"/>
      <c r="D17" s="189"/>
      <c r="E17" s="159"/>
      <c r="F17" s="159"/>
      <c r="G17" s="160"/>
      <c r="H17" s="160"/>
      <c r="I17" s="160"/>
      <c r="J17" s="160"/>
      <c r="K17" s="189"/>
      <c r="L17" s="159"/>
      <c r="M17" s="213"/>
      <c r="N17" s="189"/>
      <c r="O17" s="219"/>
      <c r="P17" s="160"/>
    </row>
    <row r="18" spans="1:16">
      <c r="A18" s="187">
        <v>9</v>
      </c>
      <c r="B18" s="188"/>
      <c r="C18" s="214"/>
      <c r="D18" s="189"/>
      <c r="E18" s="159"/>
      <c r="F18" s="159"/>
      <c r="G18" s="160"/>
      <c r="H18" s="160"/>
      <c r="I18" s="160"/>
      <c r="J18" s="160"/>
      <c r="K18" s="189"/>
      <c r="L18" s="159"/>
      <c r="M18" s="213"/>
      <c r="N18" s="189"/>
      <c r="O18" s="219"/>
      <c r="P18" s="160"/>
    </row>
    <row r="19" spans="1:16">
      <c r="A19" s="187">
        <v>10</v>
      </c>
      <c r="B19" s="188"/>
      <c r="C19" s="214"/>
      <c r="D19" s="189"/>
      <c r="E19" s="159"/>
      <c r="F19" s="159"/>
      <c r="G19" s="160"/>
      <c r="H19" s="160"/>
      <c r="I19" s="160"/>
      <c r="J19" s="160"/>
      <c r="K19" s="189"/>
      <c r="L19" s="159"/>
      <c r="M19" s="213"/>
      <c r="N19" s="189"/>
      <c r="O19" s="219"/>
      <c r="P19" s="160"/>
    </row>
    <row r="20" spans="1:16">
      <c r="A20" s="187">
        <v>11</v>
      </c>
      <c r="B20" s="188"/>
      <c r="C20" s="214"/>
      <c r="D20" s="189"/>
      <c r="E20" s="159"/>
      <c r="F20" s="159"/>
      <c r="G20" s="160"/>
      <c r="H20" s="160"/>
      <c r="I20" s="160"/>
      <c r="J20" s="160"/>
      <c r="K20" s="189"/>
      <c r="L20" s="159"/>
      <c r="M20" s="213"/>
      <c r="N20" s="189"/>
      <c r="O20" s="219"/>
      <c r="P20" s="160"/>
    </row>
    <row r="21" spans="1:16">
      <c r="A21" s="187">
        <v>12</v>
      </c>
      <c r="B21" s="188"/>
      <c r="C21" s="214"/>
      <c r="D21" s="189"/>
      <c r="E21" s="159"/>
      <c r="F21" s="159"/>
      <c r="G21" s="160"/>
      <c r="H21" s="160"/>
      <c r="I21" s="160"/>
      <c r="J21" s="160"/>
      <c r="K21" s="189"/>
      <c r="L21" s="159"/>
      <c r="M21" s="213"/>
      <c r="N21" s="189"/>
      <c r="O21" s="219"/>
      <c r="P21" s="160"/>
    </row>
    <row r="22" spans="1:16">
      <c r="A22" s="187">
        <v>13</v>
      </c>
      <c r="B22" s="188"/>
      <c r="C22" s="214"/>
      <c r="D22" s="189"/>
      <c r="E22" s="159"/>
      <c r="F22" s="159"/>
      <c r="G22" s="160"/>
      <c r="H22" s="160"/>
      <c r="I22" s="160"/>
      <c r="J22" s="160"/>
      <c r="K22" s="189"/>
      <c r="L22" s="159"/>
      <c r="M22" s="213"/>
      <c r="N22" s="189"/>
      <c r="O22" s="219"/>
      <c r="P22" s="160"/>
    </row>
    <row r="23" spans="1:16">
      <c r="A23" s="187">
        <v>14</v>
      </c>
      <c r="B23" s="188"/>
      <c r="C23" s="214"/>
      <c r="D23" s="189"/>
      <c r="E23" s="159"/>
      <c r="F23" s="159"/>
      <c r="G23" s="160"/>
      <c r="H23" s="160"/>
      <c r="I23" s="160"/>
      <c r="J23" s="160"/>
      <c r="K23" s="189"/>
      <c r="L23" s="159"/>
      <c r="M23" s="213"/>
      <c r="N23" s="189"/>
      <c r="O23" s="219"/>
      <c r="P23" s="160"/>
    </row>
    <row r="24" spans="1:16">
      <c r="A24" s="187">
        <v>15</v>
      </c>
      <c r="B24" s="188"/>
      <c r="C24" s="214"/>
      <c r="D24" s="189"/>
      <c r="E24" s="159"/>
      <c r="F24" s="159"/>
      <c r="G24" s="160"/>
      <c r="H24" s="160"/>
      <c r="I24" s="160"/>
      <c r="J24" s="160"/>
      <c r="K24" s="189"/>
      <c r="L24" s="159"/>
      <c r="M24" s="213"/>
      <c r="N24" s="189"/>
      <c r="O24" s="219"/>
      <c r="P24" s="160"/>
    </row>
    <row r="25" spans="1:16">
      <c r="A25" s="187">
        <v>16</v>
      </c>
      <c r="B25" s="188"/>
      <c r="C25" s="214"/>
      <c r="D25" s="189"/>
      <c r="E25" s="159"/>
      <c r="F25" s="159"/>
      <c r="G25" s="160"/>
      <c r="H25" s="160"/>
      <c r="I25" s="160"/>
      <c r="J25" s="160"/>
      <c r="K25" s="189"/>
      <c r="L25" s="159"/>
      <c r="M25" s="213"/>
      <c r="N25" s="189"/>
      <c r="O25" s="220"/>
      <c r="P25" s="160"/>
    </row>
    <row r="26" spans="1:16">
      <c r="A26" s="187">
        <v>17</v>
      </c>
      <c r="B26" s="188"/>
      <c r="C26" s="214"/>
      <c r="D26" s="189"/>
      <c r="E26" s="159"/>
      <c r="F26" s="159"/>
      <c r="G26" s="160"/>
      <c r="H26" s="160"/>
      <c r="I26" s="160"/>
      <c r="J26" s="160"/>
      <c r="K26" s="189"/>
      <c r="L26" s="159"/>
      <c r="M26" s="159"/>
      <c r="N26" s="189"/>
      <c r="O26" s="219"/>
      <c r="P26" s="160"/>
    </row>
    <row r="27" spans="1:16">
      <c r="A27" s="187">
        <v>18</v>
      </c>
      <c r="B27" s="188"/>
      <c r="C27" s="214"/>
      <c r="D27" s="189"/>
      <c r="E27" s="159"/>
      <c r="F27" s="159"/>
      <c r="G27" s="160"/>
      <c r="H27" s="160"/>
      <c r="I27" s="160"/>
      <c r="J27" s="160"/>
      <c r="K27" s="189"/>
      <c r="L27" s="159"/>
      <c r="M27" s="159"/>
      <c r="N27" s="189"/>
      <c r="O27" s="220"/>
      <c r="P27" s="189"/>
    </row>
    <row r="28" spans="1:16">
      <c r="A28" s="187">
        <v>19</v>
      </c>
      <c r="B28" s="188"/>
      <c r="C28" s="214"/>
      <c r="D28" s="189"/>
      <c r="E28" s="159"/>
      <c r="F28" s="159"/>
      <c r="G28" s="160"/>
      <c r="H28" s="160"/>
      <c r="I28" s="160"/>
      <c r="J28" s="160"/>
      <c r="K28" s="189"/>
      <c r="L28" s="159"/>
      <c r="M28" s="159"/>
      <c r="N28" s="189"/>
      <c r="O28" s="220"/>
      <c r="P28" s="189"/>
    </row>
    <row r="29" spans="1:16">
      <c r="A29" s="187">
        <v>20</v>
      </c>
      <c r="B29" s="188"/>
      <c r="C29" s="214"/>
      <c r="D29" s="189"/>
      <c r="E29" s="159"/>
      <c r="F29" s="159"/>
      <c r="G29" s="160"/>
      <c r="H29" s="160"/>
      <c r="I29" s="160"/>
      <c r="J29" s="160"/>
      <c r="K29" s="189"/>
      <c r="L29" s="159"/>
      <c r="M29" s="159"/>
      <c r="N29" s="189"/>
      <c r="O29" s="220"/>
      <c r="P29" s="189"/>
    </row>
    <row r="30" spans="1:16">
      <c r="A30" s="187">
        <v>21</v>
      </c>
      <c r="B30" s="188"/>
      <c r="C30" s="214"/>
      <c r="D30" s="189"/>
      <c r="E30" s="159"/>
      <c r="F30" s="159"/>
      <c r="G30" s="160"/>
      <c r="H30" s="160"/>
      <c r="I30" s="160"/>
      <c r="J30" s="160"/>
      <c r="K30" s="189"/>
      <c r="L30" s="159"/>
      <c r="M30" s="159"/>
      <c r="N30" s="189"/>
      <c r="O30" s="220"/>
      <c r="P30" s="189"/>
    </row>
    <row r="31" spans="1:16">
      <c r="A31" s="187">
        <v>22</v>
      </c>
      <c r="B31" s="188"/>
      <c r="C31" s="214"/>
      <c r="D31" s="189"/>
      <c r="E31" s="159"/>
      <c r="F31" s="159"/>
      <c r="G31" s="192"/>
      <c r="H31" s="193"/>
      <c r="I31" s="193"/>
      <c r="J31" s="192"/>
      <c r="K31" s="190"/>
      <c r="L31" s="191"/>
      <c r="M31" s="213"/>
      <c r="N31" s="189"/>
      <c r="O31" s="220"/>
      <c r="P31" s="189"/>
    </row>
    <row r="32" spans="1:16">
      <c r="A32" s="187">
        <v>23</v>
      </c>
      <c r="B32" s="188"/>
      <c r="C32" s="214"/>
      <c r="D32" s="189"/>
      <c r="E32" s="159"/>
      <c r="F32" s="159"/>
      <c r="G32" s="192"/>
      <c r="H32" s="193"/>
      <c r="I32" s="193"/>
      <c r="J32" s="192"/>
      <c r="K32" s="190"/>
      <c r="L32" s="191"/>
      <c r="M32" s="213"/>
      <c r="N32" s="189"/>
      <c r="O32" s="220"/>
      <c r="P32" s="189"/>
    </row>
    <row r="33" spans="1:16">
      <c r="A33" s="187">
        <v>24</v>
      </c>
      <c r="B33" s="188"/>
      <c r="C33" s="214"/>
      <c r="D33" s="189"/>
      <c r="E33" s="159"/>
      <c r="F33" s="159"/>
      <c r="G33" s="192"/>
      <c r="H33" s="193"/>
      <c r="I33" s="193"/>
      <c r="J33" s="192"/>
      <c r="K33" s="190"/>
      <c r="L33" s="191"/>
      <c r="M33" s="213"/>
      <c r="N33" s="189"/>
      <c r="O33" s="220"/>
      <c r="P33" s="189"/>
    </row>
    <row r="34" spans="1:16">
      <c r="A34" s="187">
        <v>25</v>
      </c>
      <c r="B34" s="188"/>
      <c r="C34" s="214"/>
      <c r="D34" s="189"/>
      <c r="E34" s="159"/>
      <c r="F34" s="159"/>
      <c r="G34" s="192"/>
      <c r="H34" s="193"/>
      <c r="I34" s="193"/>
      <c r="J34" s="192"/>
      <c r="K34" s="190"/>
      <c r="L34" s="191"/>
      <c r="M34" s="213"/>
      <c r="N34" s="189"/>
      <c r="O34" s="220"/>
      <c r="P34" s="189"/>
    </row>
    <row r="35" spans="1:16">
      <c r="A35" s="187">
        <v>26</v>
      </c>
      <c r="B35" s="188"/>
      <c r="C35" s="214"/>
      <c r="D35" s="189"/>
      <c r="E35" s="159"/>
      <c r="F35" s="159"/>
      <c r="G35" s="192"/>
      <c r="H35" s="193"/>
      <c r="I35" s="193"/>
      <c r="J35" s="192"/>
      <c r="K35" s="190"/>
      <c r="L35" s="191"/>
      <c r="M35" s="213"/>
      <c r="N35" s="189"/>
      <c r="O35" s="220"/>
      <c r="P35" s="189"/>
    </row>
    <row r="36" spans="1:16">
      <c r="A36" s="187">
        <v>27</v>
      </c>
      <c r="B36" s="188"/>
      <c r="C36" s="214"/>
      <c r="D36" s="189"/>
      <c r="E36" s="159"/>
      <c r="F36" s="159"/>
      <c r="G36" s="192"/>
      <c r="H36" s="193"/>
      <c r="I36" s="193"/>
      <c r="J36" s="192"/>
      <c r="K36" s="190"/>
      <c r="L36" s="191"/>
      <c r="M36" s="213"/>
      <c r="N36" s="189"/>
      <c r="O36" s="220"/>
      <c r="P36" s="189"/>
    </row>
    <row r="37" spans="1:16">
      <c r="A37" s="187">
        <v>28</v>
      </c>
      <c r="B37" s="188"/>
      <c r="C37" s="214"/>
      <c r="D37" s="189"/>
      <c r="E37" s="159"/>
      <c r="F37" s="159"/>
      <c r="G37" s="192"/>
      <c r="H37" s="193"/>
      <c r="I37" s="193"/>
      <c r="J37" s="192"/>
      <c r="K37" s="190"/>
      <c r="L37" s="191"/>
      <c r="M37" s="213"/>
      <c r="N37" s="189"/>
      <c r="O37" s="220"/>
      <c r="P37" s="189"/>
    </row>
    <row r="38" spans="1:16">
      <c r="A38" s="187">
        <v>29</v>
      </c>
      <c r="B38" s="188"/>
      <c r="C38" s="214"/>
      <c r="D38" s="189"/>
      <c r="E38" s="159"/>
      <c r="F38" s="159"/>
      <c r="G38" s="192"/>
      <c r="H38" s="193"/>
      <c r="I38" s="193"/>
      <c r="J38" s="192"/>
      <c r="K38" s="190"/>
      <c r="L38" s="191"/>
      <c r="M38" s="213"/>
      <c r="N38" s="189"/>
      <c r="O38" s="220"/>
      <c r="P38" s="189"/>
    </row>
    <row r="39" spans="1:16">
      <c r="A39" s="187">
        <v>30</v>
      </c>
      <c r="B39" s="188"/>
      <c r="C39" s="214"/>
      <c r="D39" s="189"/>
      <c r="E39" s="159"/>
      <c r="F39" s="159"/>
      <c r="G39" s="160"/>
      <c r="H39" s="160"/>
      <c r="I39" s="160"/>
      <c r="J39" s="160"/>
      <c r="K39" s="189"/>
      <c r="L39" s="191"/>
      <c r="M39" s="213"/>
      <c r="N39" s="189"/>
      <c r="O39" s="189"/>
      <c r="P39" s="189"/>
    </row>
    <row r="40" spans="1:16">
      <c r="A40" s="187">
        <v>31</v>
      </c>
      <c r="B40" s="188"/>
      <c r="C40" s="214"/>
      <c r="D40" s="189"/>
      <c r="E40" s="165"/>
      <c r="F40" s="165"/>
      <c r="G40" s="192"/>
      <c r="H40" s="193"/>
      <c r="I40" s="193"/>
      <c r="J40" s="192"/>
      <c r="K40" s="190"/>
      <c r="L40" s="165"/>
      <c r="M40" s="163"/>
      <c r="N40" s="163"/>
      <c r="O40" s="163"/>
      <c r="P40" s="163"/>
    </row>
    <row r="41" spans="1:16">
      <c r="A41" s="187">
        <v>32</v>
      </c>
      <c r="B41" s="188"/>
      <c r="C41" s="214"/>
      <c r="D41" s="189"/>
      <c r="E41" s="165"/>
      <c r="F41" s="165"/>
      <c r="G41" s="192"/>
      <c r="H41" s="193"/>
      <c r="I41" s="193"/>
      <c r="J41" s="192"/>
      <c r="K41" s="190"/>
      <c r="L41" s="165"/>
      <c r="M41" s="163"/>
      <c r="N41" s="163"/>
      <c r="O41" s="163"/>
      <c r="P41" s="163"/>
    </row>
    <row r="42" spans="1:16">
      <c r="A42" s="187">
        <v>33</v>
      </c>
      <c r="B42" s="188"/>
      <c r="C42" s="214"/>
      <c r="D42" s="189"/>
      <c r="E42" s="165"/>
      <c r="F42" s="165"/>
      <c r="G42" s="192"/>
      <c r="H42" s="193"/>
      <c r="I42" s="193"/>
      <c r="J42" s="192"/>
      <c r="K42" s="190"/>
      <c r="L42" s="165"/>
      <c r="M42" s="163"/>
      <c r="N42" s="163"/>
      <c r="O42" s="163"/>
      <c r="P42" s="163"/>
    </row>
    <row r="43" spans="1:16">
      <c r="A43" s="187">
        <v>34</v>
      </c>
      <c r="B43" s="188"/>
      <c r="C43" s="214"/>
      <c r="D43" s="189"/>
      <c r="E43" s="165"/>
      <c r="F43" s="165"/>
      <c r="G43" s="192"/>
      <c r="H43" s="193"/>
      <c r="I43" s="193"/>
      <c r="J43" s="192"/>
      <c r="K43" s="190"/>
      <c r="L43" s="165"/>
      <c r="M43" s="163"/>
      <c r="N43" s="163"/>
      <c r="O43" s="163"/>
      <c r="P43" s="163"/>
    </row>
    <row r="44" spans="1:16">
      <c r="A44" s="187">
        <v>35</v>
      </c>
      <c r="B44" s="188"/>
      <c r="C44" s="214"/>
      <c r="D44" s="189"/>
      <c r="E44" s="165"/>
      <c r="F44" s="165"/>
      <c r="G44" s="163"/>
      <c r="H44" s="163"/>
      <c r="I44" s="163"/>
      <c r="J44" s="163"/>
      <c r="K44" s="164"/>
      <c r="L44" s="165"/>
      <c r="M44" s="163"/>
      <c r="N44" s="163"/>
      <c r="O44" s="163"/>
      <c r="P44" s="163"/>
    </row>
    <row r="45" spans="1:16">
      <c r="A45" s="187">
        <v>36</v>
      </c>
      <c r="B45" s="188"/>
      <c r="C45" s="214"/>
      <c r="D45" s="189"/>
      <c r="E45" s="165"/>
      <c r="F45" s="165"/>
      <c r="G45" s="163"/>
      <c r="H45" s="163"/>
      <c r="I45" s="163"/>
      <c r="J45" s="163"/>
      <c r="K45" s="164"/>
      <c r="L45" s="165"/>
      <c r="M45" s="163"/>
      <c r="N45" s="163"/>
      <c r="O45" s="163"/>
      <c r="P45" s="163"/>
    </row>
    <row r="46" spans="1:16">
      <c r="A46" s="187">
        <v>37</v>
      </c>
      <c r="B46" s="188"/>
      <c r="C46" s="214"/>
      <c r="D46" s="189"/>
      <c r="E46" s="165"/>
      <c r="F46" s="165"/>
      <c r="G46" s="192"/>
      <c r="H46" s="193"/>
      <c r="I46" s="193"/>
      <c r="J46" s="192"/>
      <c r="K46" s="190"/>
      <c r="L46" s="165"/>
      <c r="M46" s="163"/>
      <c r="N46" s="163"/>
      <c r="O46" s="163"/>
      <c r="P46" s="163"/>
    </row>
    <row r="47" spans="1:16">
      <c r="A47" s="187">
        <v>38</v>
      </c>
      <c r="B47" s="188"/>
      <c r="C47" s="214"/>
      <c r="D47" s="189"/>
      <c r="E47" s="165"/>
      <c r="F47" s="165"/>
      <c r="G47" s="163"/>
      <c r="H47" s="163"/>
      <c r="I47" s="163"/>
      <c r="J47" s="163"/>
      <c r="K47" s="164"/>
      <c r="L47" s="165"/>
      <c r="M47" s="163"/>
      <c r="N47" s="163"/>
      <c r="O47" s="163"/>
      <c r="P47" s="163"/>
    </row>
    <row r="48" spans="1:16">
      <c r="A48" s="187">
        <v>39</v>
      </c>
      <c r="B48" s="188"/>
      <c r="C48" s="214"/>
      <c r="D48" s="189"/>
      <c r="E48" s="165"/>
      <c r="F48" s="165"/>
      <c r="G48" s="163"/>
      <c r="H48" s="163"/>
      <c r="I48" s="163"/>
      <c r="J48" s="163"/>
      <c r="K48" s="164"/>
      <c r="L48" s="165"/>
      <c r="M48" s="163"/>
      <c r="N48" s="163"/>
      <c r="O48" s="163"/>
      <c r="P48" s="163"/>
    </row>
    <row r="49" spans="1:16">
      <c r="A49" s="187">
        <v>40</v>
      </c>
      <c r="B49" s="188"/>
      <c r="C49" s="214"/>
      <c r="D49" s="189"/>
      <c r="E49" s="165"/>
      <c r="F49" s="165"/>
      <c r="G49" s="163"/>
      <c r="H49" s="163"/>
      <c r="I49" s="163"/>
      <c r="J49" s="163"/>
      <c r="K49" s="164"/>
      <c r="L49" s="165"/>
      <c r="M49" s="163"/>
      <c r="N49" s="163"/>
      <c r="O49" s="163"/>
      <c r="P49" s="163"/>
    </row>
    <row r="50" spans="1:16">
      <c r="A50" s="187">
        <v>41</v>
      </c>
      <c r="B50" s="188"/>
      <c r="C50" s="214"/>
      <c r="D50" s="189"/>
      <c r="E50" s="165"/>
      <c r="F50" s="165"/>
      <c r="G50" s="163"/>
      <c r="H50" s="163"/>
      <c r="I50" s="163"/>
      <c r="J50" s="163"/>
      <c r="K50" s="164"/>
      <c r="L50" s="165"/>
      <c r="M50" s="163"/>
      <c r="N50" s="163"/>
      <c r="O50" s="163"/>
      <c r="P50" s="163"/>
    </row>
    <row r="51" spans="1:16">
      <c r="A51" s="187">
        <v>42</v>
      </c>
      <c r="B51" s="188"/>
      <c r="C51" s="214"/>
      <c r="D51" s="189"/>
      <c r="E51" s="165"/>
      <c r="F51" s="165"/>
      <c r="G51" s="163"/>
      <c r="H51" s="163"/>
      <c r="I51" s="163"/>
      <c r="J51" s="163"/>
      <c r="K51" s="164"/>
      <c r="L51" s="165"/>
      <c r="M51" s="163"/>
      <c r="N51" s="163"/>
      <c r="O51" s="163"/>
      <c r="P51" s="163"/>
    </row>
    <row r="52" spans="1:16">
      <c r="A52" s="187">
        <v>43</v>
      </c>
      <c r="B52" s="188"/>
      <c r="C52" s="214"/>
      <c r="D52" s="189"/>
      <c r="E52" s="165"/>
      <c r="F52" s="165"/>
      <c r="G52" s="163"/>
      <c r="H52" s="163"/>
      <c r="I52" s="163"/>
      <c r="J52" s="163"/>
      <c r="K52" s="164"/>
      <c r="L52" s="165"/>
      <c r="M52" s="163"/>
      <c r="N52" s="163"/>
      <c r="O52" s="163"/>
      <c r="P52" s="163"/>
    </row>
    <row r="53" spans="1:16">
      <c r="A53" s="187">
        <v>44</v>
      </c>
      <c r="B53" s="188"/>
      <c r="C53" s="214"/>
      <c r="D53" s="189"/>
      <c r="E53" s="165"/>
      <c r="F53" s="165"/>
      <c r="G53" s="163"/>
      <c r="H53" s="163"/>
      <c r="I53" s="163"/>
      <c r="J53" s="163"/>
      <c r="K53" s="164"/>
      <c r="L53" s="165"/>
      <c r="M53" s="163"/>
      <c r="N53" s="163"/>
      <c r="O53" s="163"/>
      <c r="P53" s="163"/>
    </row>
    <row r="54" spans="1:16">
      <c r="A54" s="187">
        <v>45</v>
      </c>
      <c r="B54" s="188"/>
      <c r="C54" s="214"/>
      <c r="D54" s="189"/>
      <c r="E54" s="165"/>
      <c r="F54" s="165"/>
      <c r="G54" s="163"/>
      <c r="H54" s="163"/>
      <c r="I54" s="163"/>
      <c r="J54" s="163"/>
      <c r="K54" s="164"/>
      <c r="L54" s="165"/>
      <c r="M54" s="163"/>
      <c r="N54" s="163"/>
      <c r="O54" s="163"/>
      <c r="P54" s="163"/>
    </row>
    <row r="55" spans="1:16">
      <c r="A55" s="187">
        <v>46</v>
      </c>
      <c r="B55" s="188"/>
      <c r="C55" s="214"/>
      <c r="D55" s="189"/>
      <c r="E55" s="165"/>
      <c r="F55" s="165"/>
      <c r="G55" s="163"/>
      <c r="H55" s="163"/>
      <c r="I55" s="163"/>
      <c r="J55" s="163"/>
      <c r="K55" s="164"/>
      <c r="L55" s="165"/>
      <c r="M55" s="163"/>
      <c r="N55" s="163"/>
      <c r="O55" s="163"/>
      <c r="P55" s="163"/>
    </row>
    <row r="56" spans="1:16">
      <c r="A56" s="187">
        <v>47</v>
      </c>
      <c r="B56" s="188"/>
      <c r="C56" s="214"/>
      <c r="D56" s="189"/>
      <c r="E56" s="164"/>
      <c r="F56" s="164"/>
      <c r="G56" s="163"/>
      <c r="H56" s="163"/>
      <c r="I56" s="163"/>
      <c r="J56" s="163"/>
      <c r="K56" s="164"/>
      <c r="L56" s="164"/>
      <c r="M56" s="163"/>
      <c r="N56" s="163"/>
      <c r="O56" s="163"/>
      <c r="P56" s="163"/>
    </row>
    <row r="57" spans="1:16">
      <c r="A57" s="187">
        <v>48</v>
      </c>
      <c r="B57" s="188"/>
      <c r="C57" s="214"/>
      <c r="D57" s="189"/>
      <c r="E57" s="165"/>
      <c r="F57" s="165"/>
      <c r="G57" s="163"/>
      <c r="H57" s="163"/>
      <c r="I57" s="163"/>
      <c r="J57" s="163"/>
      <c r="K57" s="164"/>
      <c r="L57" s="165"/>
      <c r="M57" s="163"/>
      <c r="N57" s="163"/>
      <c r="O57" s="163"/>
      <c r="P57" s="163"/>
    </row>
    <row r="58" spans="1:16">
      <c r="A58" s="187">
        <v>49</v>
      </c>
      <c r="B58" s="188"/>
      <c r="C58" s="214"/>
      <c r="D58" s="189"/>
      <c r="E58" s="165"/>
      <c r="F58" s="165"/>
      <c r="G58" s="163"/>
      <c r="H58" s="163"/>
      <c r="I58" s="163"/>
      <c r="J58" s="163"/>
      <c r="K58" s="164"/>
      <c r="L58" s="165"/>
      <c r="M58" s="163"/>
      <c r="N58" s="163"/>
      <c r="O58" s="163"/>
      <c r="P58" s="163"/>
    </row>
    <row r="59" spans="1:16">
      <c r="A59" s="187">
        <v>50</v>
      </c>
      <c r="B59" s="188"/>
      <c r="C59" s="214"/>
      <c r="D59" s="189"/>
      <c r="E59" s="165"/>
      <c r="F59" s="165"/>
      <c r="G59" s="163"/>
      <c r="H59" s="163"/>
      <c r="I59" s="163"/>
      <c r="J59" s="163"/>
      <c r="K59" s="164"/>
      <c r="L59" s="165"/>
      <c r="M59" s="163"/>
      <c r="N59" s="163"/>
      <c r="O59" s="163"/>
      <c r="P59" s="163"/>
    </row>
    <row r="60" spans="1:16">
      <c r="A60" s="187">
        <v>51</v>
      </c>
      <c r="B60" s="188"/>
      <c r="C60" s="214"/>
      <c r="D60" s="189"/>
      <c r="E60" s="165"/>
      <c r="F60" s="165"/>
      <c r="G60" s="163"/>
      <c r="H60" s="163"/>
      <c r="I60" s="163"/>
      <c r="J60" s="163"/>
      <c r="K60" s="164"/>
      <c r="L60" s="165"/>
      <c r="M60" s="163"/>
      <c r="N60" s="163"/>
      <c r="O60" s="163"/>
      <c r="P60" s="163"/>
    </row>
    <row r="61" spans="1:16">
      <c r="A61" s="187">
        <v>52</v>
      </c>
      <c r="B61" s="188"/>
      <c r="C61" s="214"/>
      <c r="D61" s="189"/>
      <c r="E61" s="165"/>
      <c r="F61" s="165"/>
      <c r="G61" s="163"/>
      <c r="H61" s="163"/>
      <c r="I61" s="163"/>
      <c r="J61" s="163"/>
      <c r="K61" s="164"/>
      <c r="L61" s="165"/>
      <c r="M61" s="163"/>
      <c r="N61" s="163"/>
      <c r="O61" s="163"/>
      <c r="P61" s="163"/>
    </row>
    <row r="62" spans="1:16">
      <c r="A62" s="187">
        <v>53</v>
      </c>
      <c r="B62" s="188"/>
      <c r="C62" s="214"/>
      <c r="D62" s="189"/>
      <c r="E62" s="165"/>
      <c r="F62" s="165"/>
      <c r="G62" s="163"/>
      <c r="H62" s="163"/>
      <c r="I62" s="163"/>
      <c r="J62" s="163"/>
      <c r="K62" s="164"/>
      <c r="L62" s="165"/>
      <c r="M62" s="163"/>
      <c r="N62" s="163"/>
      <c r="O62" s="163"/>
      <c r="P62" s="163"/>
    </row>
    <row r="63" spans="1:16">
      <c r="A63" s="187">
        <v>54</v>
      </c>
      <c r="B63" s="188"/>
      <c r="C63" s="214"/>
      <c r="D63" s="189"/>
      <c r="E63" s="165"/>
      <c r="F63" s="165"/>
      <c r="G63" s="163"/>
      <c r="H63" s="163"/>
      <c r="I63" s="163"/>
      <c r="J63" s="163"/>
      <c r="K63" s="164"/>
      <c r="L63" s="165"/>
      <c r="M63" s="163"/>
      <c r="N63" s="163"/>
      <c r="O63" s="163"/>
      <c r="P63" s="163"/>
    </row>
    <row r="64" spans="1:16">
      <c r="A64" s="187">
        <v>55</v>
      </c>
      <c r="B64" s="188"/>
      <c r="C64" s="214"/>
      <c r="D64" s="189"/>
      <c r="E64" s="165"/>
      <c r="F64" s="165"/>
      <c r="G64" s="163"/>
      <c r="H64" s="163"/>
      <c r="I64" s="163"/>
      <c r="J64" s="163"/>
      <c r="K64" s="164"/>
      <c r="L64" s="165"/>
      <c r="M64" s="163"/>
      <c r="N64" s="163"/>
      <c r="O64" s="163"/>
      <c r="P64" s="163"/>
    </row>
    <row r="65" spans="1:16">
      <c r="A65" s="187">
        <v>56</v>
      </c>
      <c r="B65" s="188"/>
      <c r="C65" s="214"/>
      <c r="D65" s="189"/>
      <c r="E65" s="165"/>
      <c r="F65" s="165"/>
      <c r="G65" s="163"/>
      <c r="H65" s="163"/>
      <c r="I65" s="163"/>
      <c r="J65" s="163"/>
      <c r="K65" s="164"/>
      <c r="L65" s="165"/>
      <c r="M65" s="163"/>
      <c r="N65" s="163"/>
      <c r="O65" s="163"/>
      <c r="P65" s="163"/>
    </row>
    <row r="66" spans="1:16">
      <c r="A66" s="187">
        <v>57</v>
      </c>
      <c r="B66" s="188"/>
      <c r="C66" s="214"/>
      <c r="D66" s="189"/>
      <c r="E66" s="165"/>
      <c r="F66" s="165"/>
      <c r="G66" s="163"/>
      <c r="H66" s="163"/>
      <c r="I66" s="163"/>
      <c r="J66" s="163"/>
      <c r="K66" s="164"/>
      <c r="L66" s="165"/>
      <c r="M66" s="163"/>
      <c r="N66" s="163"/>
      <c r="O66" s="163"/>
      <c r="P66" s="163"/>
    </row>
    <row r="67" spans="1:16">
      <c r="A67" s="187">
        <v>58</v>
      </c>
      <c r="B67" s="188"/>
      <c r="C67" s="214"/>
      <c r="D67" s="189"/>
      <c r="E67" s="165"/>
      <c r="F67" s="165"/>
      <c r="G67" s="163"/>
      <c r="H67" s="163"/>
      <c r="I67" s="163"/>
      <c r="J67" s="163"/>
      <c r="K67" s="164"/>
      <c r="L67" s="165"/>
      <c r="M67" s="163"/>
      <c r="N67" s="163"/>
      <c r="O67" s="163"/>
      <c r="P67" s="163"/>
    </row>
    <row r="68" spans="1:16">
      <c r="A68" s="187">
        <v>59</v>
      </c>
      <c r="B68" s="188"/>
      <c r="C68" s="214"/>
      <c r="D68" s="189"/>
      <c r="E68" s="165"/>
      <c r="F68" s="165"/>
      <c r="G68" s="163"/>
      <c r="H68" s="163"/>
      <c r="I68" s="163"/>
      <c r="J68" s="163"/>
      <c r="K68" s="164"/>
      <c r="L68" s="165"/>
      <c r="M68" s="163"/>
      <c r="N68" s="163"/>
      <c r="O68" s="163"/>
      <c r="P68" s="163"/>
    </row>
    <row r="69" spans="1:16">
      <c r="A69" s="187">
        <v>60</v>
      </c>
      <c r="B69" s="188"/>
      <c r="C69" s="214"/>
      <c r="D69" s="189"/>
      <c r="E69" s="165"/>
      <c r="F69" s="165"/>
      <c r="G69" s="163"/>
      <c r="H69" s="163"/>
      <c r="I69" s="163"/>
      <c r="J69" s="163"/>
      <c r="K69" s="164"/>
      <c r="L69" s="165"/>
      <c r="M69" s="163"/>
      <c r="N69" s="163"/>
      <c r="O69" s="163"/>
      <c r="P69" s="163"/>
    </row>
    <row r="70" spans="1:16">
      <c r="A70" s="187">
        <v>61</v>
      </c>
      <c r="B70" s="188"/>
      <c r="C70" s="214"/>
      <c r="D70" s="189"/>
      <c r="E70" s="165"/>
      <c r="F70" s="165"/>
      <c r="G70" s="163"/>
      <c r="H70" s="163"/>
      <c r="I70" s="163"/>
      <c r="J70" s="163"/>
      <c r="K70" s="164"/>
      <c r="L70" s="165"/>
      <c r="M70" s="163"/>
      <c r="N70" s="163"/>
      <c r="O70" s="163"/>
      <c r="P70" s="163"/>
    </row>
    <row r="71" spans="1:16">
      <c r="A71" s="187">
        <v>62</v>
      </c>
      <c r="B71" s="188"/>
      <c r="C71" s="214"/>
      <c r="D71" s="189"/>
      <c r="E71" s="165"/>
      <c r="F71" s="165"/>
      <c r="G71" s="163"/>
      <c r="H71" s="163"/>
      <c r="I71" s="163"/>
      <c r="J71" s="163"/>
      <c r="K71" s="164"/>
      <c r="L71" s="165"/>
      <c r="M71" s="163"/>
      <c r="N71" s="163"/>
      <c r="O71" s="163"/>
      <c r="P71" s="163"/>
    </row>
    <row r="72" spans="1:16">
      <c r="A72" s="187">
        <v>63</v>
      </c>
      <c r="B72" s="188"/>
      <c r="C72" s="214"/>
      <c r="D72" s="189"/>
      <c r="E72" s="165"/>
      <c r="F72" s="165"/>
      <c r="G72" s="163"/>
      <c r="H72" s="163"/>
      <c r="I72" s="163"/>
      <c r="J72" s="163"/>
      <c r="K72" s="164"/>
      <c r="L72" s="165"/>
      <c r="M72" s="163"/>
      <c r="N72" s="163"/>
      <c r="O72" s="163"/>
      <c r="P72" s="163"/>
    </row>
    <row r="73" spans="1:16">
      <c r="A73" s="187">
        <v>64</v>
      </c>
      <c r="B73" s="188"/>
      <c r="C73" s="214"/>
      <c r="D73" s="189"/>
      <c r="E73" s="165"/>
      <c r="F73" s="165"/>
      <c r="G73" s="163"/>
      <c r="H73" s="163"/>
      <c r="I73" s="163"/>
      <c r="J73" s="163"/>
      <c r="K73" s="164"/>
      <c r="L73" s="165"/>
      <c r="M73" s="163"/>
      <c r="N73" s="163"/>
      <c r="O73" s="163"/>
      <c r="P73" s="163"/>
    </row>
    <row r="74" spans="1:16">
      <c r="A74" s="187">
        <v>65</v>
      </c>
      <c r="B74" s="188"/>
      <c r="C74" s="214"/>
      <c r="D74" s="189"/>
      <c r="E74" s="165"/>
      <c r="F74" s="165"/>
      <c r="G74" s="163"/>
      <c r="H74" s="163"/>
      <c r="I74" s="163"/>
      <c r="J74" s="163"/>
      <c r="K74" s="164"/>
      <c r="L74" s="165"/>
      <c r="M74" s="163"/>
      <c r="N74" s="163"/>
      <c r="O74" s="163"/>
      <c r="P74" s="163"/>
    </row>
    <row r="75" spans="1:16">
      <c r="A75" s="187">
        <v>66</v>
      </c>
      <c r="B75" s="188"/>
      <c r="C75" s="214"/>
      <c r="D75" s="189"/>
      <c r="E75" s="165"/>
      <c r="F75" s="165"/>
      <c r="G75" s="163"/>
      <c r="H75" s="163"/>
      <c r="I75" s="163"/>
      <c r="J75" s="163"/>
      <c r="K75" s="164"/>
      <c r="L75" s="165"/>
      <c r="M75" s="163"/>
      <c r="N75" s="163"/>
      <c r="O75" s="163"/>
      <c r="P75" s="163"/>
    </row>
    <row r="76" spans="1:16">
      <c r="A76" s="187">
        <v>67</v>
      </c>
      <c r="B76" s="188"/>
      <c r="C76" s="214"/>
      <c r="D76" s="189"/>
      <c r="E76" s="165"/>
      <c r="F76" s="165"/>
      <c r="G76" s="163"/>
      <c r="H76" s="163"/>
      <c r="I76" s="163"/>
      <c r="J76" s="163"/>
      <c r="K76" s="164"/>
      <c r="L76" s="165"/>
      <c r="M76" s="163"/>
      <c r="N76" s="163"/>
      <c r="O76" s="163"/>
      <c r="P76" s="163"/>
    </row>
    <row r="77" spans="1:16">
      <c r="A77" s="187">
        <v>68</v>
      </c>
      <c r="B77" s="188"/>
      <c r="C77" s="214"/>
      <c r="D77" s="189"/>
      <c r="E77" s="165"/>
      <c r="F77" s="165"/>
      <c r="G77" s="163"/>
      <c r="H77" s="163"/>
      <c r="I77" s="163"/>
      <c r="J77" s="163"/>
      <c r="K77" s="164"/>
      <c r="L77" s="165"/>
      <c r="M77" s="163"/>
      <c r="N77" s="163"/>
      <c r="O77" s="163"/>
      <c r="P77" s="163"/>
    </row>
    <row r="78" spans="1:16">
      <c r="A78" s="187">
        <v>69</v>
      </c>
      <c r="B78" s="188"/>
      <c r="C78" s="214"/>
      <c r="D78" s="189"/>
      <c r="E78" s="165"/>
      <c r="F78" s="165"/>
      <c r="G78" s="163"/>
      <c r="H78" s="163"/>
      <c r="I78" s="163"/>
      <c r="J78" s="163"/>
      <c r="K78" s="164"/>
      <c r="L78" s="165"/>
      <c r="M78" s="163"/>
      <c r="N78" s="163"/>
      <c r="O78" s="163"/>
      <c r="P78" s="163"/>
    </row>
    <row r="79" spans="1:16">
      <c r="A79" s="187">
        <v>70</v>
      </c>
      <c r="B79" s="157"/>
      <c r="C79" s="158"/>
      <c r="D79" s="189"/>
      <c r="E79" s="165"/>
      <c r="F79" s="165"/>
      <c r="G79" s="163"/>
      <c r="H79" s="163"/>
      <c r="I79" s="163"/>
      <c r="J79" s="163"/>
      <c r="K79" s="164"/>
      <c r="L79" s="165"/>
      <c r="M79" s="163"/>
      <c r="N79" s="163"/>
      <c r="O79" s="163"/>
      <c r="P79" s="163"/>
    </row>
    <row r="80" spans="1:16">
      <c r="A80" s="190"/>
      <c r="B80" s="224"/>
      <c r="C80" s="118"/>
      <c r="D80" s="189"/>
      <c r="E80" s="165"/>
      <c r="F80" s="165"/>
      <c r="G80" s="163"/>
      <c r="H80" s="163"/>
      <c r="I80" s="163"/>
      <c r="J80" s="163"/>
      <c r="K80" s="164"/>
      <c r="L80" s="165"/>
      <c r="M80" s="163"/>
      <c r="N80" s="163"/>
      <c r="O80" s="163"/>
      <c r="P80" s="163"/>
    </row>
    <row r="81" spans="1:16">
      <c r="A81" s="187">
        <v>72</v>
      </c>
      <c r="B81" s="157"/>
      <c r="C81" s="158"/>
      <c r="D81" s="189"/>
      <c r="E81" s="165"/>
      <c r="F81" s="165"/>
      <c r="G81" s="163"/>
      <c r="H81" s="163"/>
      <c r="I81" s="163"/>
      <c r="J81" s="163"/>
      <c r="K81" s="164"/>
      <c r="L81" s="165"/>
      <c r="M81" s="163"/>
      <c r="N81" s="163"/>
      <c r="O81" s="163"/>
      <c r="P81" s="163"/>
    </row>
    <row r="82" spans="1:16">
      <c r="A82" s="187">
        <v>73</v>
      </c>
      <c r="B82" s="157"/>
      <c r="C82" s="158"/>
      <c r="D82" s="189"/>
      <c r="E82" s="165"/>
      <c r="F82" s="165"/>
      <c r="G82" s="163"/>
      <c r="H82" s="163"/>
      <c r="I82" s="163"/>
      <c r="J82" s="163"/>
      <c r="K82" s="164"/>
      <c r="L82" s="165"/>
      <c r="M82" s="163"/>
      <c r="N82" s="163"/>
      <c r="O82" s="163"/>
      <c r="P82" s="163"/>
    </row>
    <row r="83" spans="1:16">
      <c r="A83" s="187">
        <v>74</v>
      </c>
      <c r="B83" s="188"/>
      <c r="C83" s="214"/>
      <c r="D83" s="189"/>
      <c r="E83" s="165"/>
      <c r="F83" s="165"/>
      <c r="G83" s="163"/>
      <c r="H83" s="163"/>
      <c r="I83" s="163"/>
      <c r="J83" s="163"/>
      <c r="K83" s="164"/>
      <c r="L83" s="165"/>
      <c r="M83" s="163"/>
      <c r="N83" s="163"/>
      <c r="O83" s="163"/>
      <c r="P83" s="163"/>
    </row>
    <row r="84" spans="1:16">
      <c r="A84" s="187">
        <v>75</v>
      </c>
      <c r="B84" s="188"/>
      <c r="C84" s="214"/>
      <c r="D84" s="189"/>
      <c r="E84" s="165"/>
      <c r="F84" s="165"/>
      <c r="G84" s="163"/>
      <c r="H84" s="163"/>
      <c r="I84" s="163"/>
      <c r="J84" s="163"/>
      <c r="K84" s="164"/>
      <c r="L84" s="165"/>
      <c r="M84" s="163"/>
      <c r="N84" s="163"/>
      <c r="O84" s="163"/>
      <c r="P84" s="163"/>
    </row>
    <row r="85" spans="1:16">
      <c r="A85" s="187">
        <v>76</v>
      </c>
      <c r="B85" s="157"/>
      <c r="C85" s="158"/>
      <c r="D85" s="189"/>
      <c r="E85" s="165"/>
      <c r="F85" s="165"/>
      <c r="G85" s="163"/>
      <c r="H85" s="163"/>
      <c r="I85" s="163"/>
      <c r="J85" s="163"/>
      <c r="K85" s="164"/>
      <c r="L85" s="165"/>
      <c r="M85" s="163"/>
      <c r="N85" s="163"/>
      <c r="O85" s="163"/>
      <c r="P85" s="163"/>
    </row>
    <row r="86" spans="1:16">
      <c r="A86" s="187">
        <v>77</v>
      </c>
      <c r="B86" s="157"/>
      <c r="C86" s="158"/>
      <c r="D86" s="189"/>
      <c r="E86" s="165"/>
      <c r="F86" s="165"/>
      <c r="G86" s="163"/>
      <c r="H86" s="163"/>
      <c r="I86" s="163"/>
      <c r="J86" s="163"/>
      <c r="K86" s="164"/>
      <c r="L86" s="165"/>
      <c r="M86" s="163"/>
      <c r="N86" s="163"/>
      <c r="O86" s="163"/>
      <c r="P86" s="163"/>
    </row>
    <row r="87" spans="1:16">
      <c r="A87" s="187">
        <v>78</v>
      </c>
      <c r="B87" s="157"/>
      <c r="C87" s="158"/>
      <c r="D87" s="189"/>
      <c r="E87" s="165"/>
      <c r="F87" s="165"/>
      <c r="G87" s="163"/>
      <c r="H87" s="163"/>
      <c r="I87" s="163"/>
      <c r="J87" s="163"/>
      <c r="K87" s="164"/>
      <c r="L87" s="165"/>
      <c r="M87" s="163"/>
      <c r="N87" s="163"/>
      <c r="O87" s="163"/>
      <c r="P87" s="163"/>
    </row>
    <row r="88" spans="1:16">
      <c r="A88" s="187">
        <v>79</v>
      </c>
      <c r="B88" s="157"/>
      <c r="C88" s="158"/>
      <c r="D88" s="189"/>
      <c r="E88" s="165"/>
      <c r="F88" s="165"/>
      <c r="G88" s="163"/>
      <c r="H88" s="163"/>
      <c r="I88" s="163"/>
      <c r="J88" s="163"/>
      <c r="K88" s="164"/>
      <c r="L88" s="165"/>
      <c r="M88" s="163"/>
      <c r="N88" s="163"/>
      <c r="O88" s="163"/>
      <c r="P88" s="163"/>
    </row>
    <row r="89" spans="1:16">
      <c r="A89" s="187">
        <v>80</v>
      </c>
      <c r="B89" s="157"/>
      <c r="C89" s="158"/>
      <c r="D89" s="189"/>
      <c r="E89" s="165"/>
      <c r="F89" s="165"/>
      <c r="G89" s="163"/>
      <c r="H89" s="163"/>
      <c r="I89" s="163"/>
      <c r="J89" s="163"/>
      <c r="K89" s="164"/>
      <c r="L89" s="165"/>
      <c r="M89" s="163"/>
      <c r="N89" s="163"/>
      <c r="O89" s="163"/>
      <c r="P89" s="163"/>
    </row>
    <row r="90" spans="1:16">
      <c r="A90" s="187">
        <v>81</v>
      </c>
      <c r="B90" s="157"/>
      <c r="C90" s="158"/>
      <c r="D90" s="189"/>
      <c r="E90" s="165"/>
      <c r="F90" s="165"/>
      <c r="G90" s="163"/>
      <c r="H90" s="163"/>
      <c r="I90" s="163"/>
      <c r="J90" s="163"/>
      <c r="K90" s="164"/>
      <c r="L90" s="165"/>
      <c r="M90" s="163"/>
      <c r="N90" s="163"/>
      <c r="O90" s="163"/>
      <c r="P90" s="163"/>
    </row>
    <row r="91" spans="1:16">
      <c r="A91" s="187">
        <v>82</v>
      </c>
      <c r="B91" s="157"/>
      <c r="C91" s="158"/>
      <c r="D91" s="189"/>
      <c r="E91" s="165"/>
      <c r="F91" s="165"/>
      <c r="G91" s="163"/>
      <c r="H91" s="163"/>
      <c r="I91" s="163"/>
      <c r="J91" s="163"/>
      <c r="K91" s="164"/>
      <c r="L91" s="165"/>
      <c r="M91" s="163"/>
      <c r="N91" s="163"/>
      <c r="O91" s="163"/>
      <c r="P91" s="163"/>
    </row>
    <row r="92" spans="1:16">
      <c r="A92" s="187">
        <v>83</v>
      </c>
      <c r="B92" s="157"/>
      <c r="C92" s="158"/>
      <c r="D92" s="189"/>
      <c r="E92" s="165"/>
      <c r="F92" s="165"/>
      <c r="G92" s="163"/>
      <c r="H92" s="163"/>
      <c r="I92" s="163"/>
      <c r="J92" s="163"/>
      <c r="K92" s="164"/>
      <c r="L92" s="165"/>
      <c r="M92" s="163"/>
      <c r="N92" s="163"/>
      <c r="O92" s="163"/>
      <c r="P92" s="163"/>
    </row>
    <row r="93" spans="1:16">
      <c r="A93" s="187">
        <v>84</v>
      </c>
      <c r="B93" s="188"/>
      <c r="C93" s="214"/>
      <c r="D93" s="189"/>
      <c r="E93" s="165"/>
      <c r="F93" s="165"/>
      <c r="G93" s="163"/>
      <c r="H93" s="163"/>
      <c r="I93" s="163"/>
      <c r="J93" s="163"/>
      <c r="K93" s="164"/>
      <c r="L93" s="165"/>
      <c r="M93" s="163"/>
      <c r="N93" s="163"/>
      <c r="O93" s="163"/>
      <c r="P93" s="163"/>
    </row>
    <row r="94" spans="1:16">
      <c r="A94" s="187">
        <v>85</v>
      </c>
      <c r="B94" s="157"/>
      <c r="C94" s="158"/>
      <c r="D94" s="189"/>
      <c r="E94" s="165"/>
      <c r="F94" s="165"/>
      <c r="G94" s="163"/>
      <c r="H94" s="163"/>
      <c r="I94" s="163"/>
      <c r="J94" s="163"/>
      <c r="K94" s="164"/>
      <c r="L94" s="165"/>
      <c r="M94" s="163"/>
      <c r="N94" s="163"/>
      <c r="O94" s="163"/>
      <c r="P94" s="163"/>
    </row>
    <row r="95" spans="1:16">
      <c r="A95" s="187">
        <v>86</v>
      </c>
      <c r="B95" s="157"/>
      <c r="C95" s="158"/>
      <c r="D95" s="190"/>
      <c r="E95" s="170"/>
      <c r="F95" s="170"/>
      <c r="G95" s="181"/>
      <c r="H95" s="181"/>
      <c r="I95" s="181"/>
      <c r="J95" s="225"/>
      <c r="K95" s="173"/>
      <c r="L95" s="165"/>
      <c r="M95" s="163"/>
      <c r="N95" s="163"/>
      <c r="O95" s="163"/>
      <c r="P95" s="163"/>
    </row>
    <row r="96" spans="1:16">
      <c r="A96" s="187">
        <v>87</v>
      </c>
      <c r="B96" s="157"/>
      <c r="C96" s="158"/>
      <c r="D96" s="190"/>
      <c r="E96" s="170"/>
      <c r="F96" s="170"/>
      <c r="G96" s="181"/>
      <c r="H96" s="181"/>
      <c r="I96" s="181"/>
      <c r="J96" s="225"/>
      <c r="K96" s="173"/>
      <c r="L96" s="165"/>
      <c r="M96" s="163"/>
      <c r="N96" s="163"/>
      <c r="O96" s="163"/>
      <c r="P96" s="163"/>
    </row>
    <row r="97" spans="1:16">
      <c r="A97" s="187">
        <v>88</v>
      </c>
      <c r="B97" s="157"/>
      <c r="C97" s="158"/>
      <c r="D97" s="189"/>
      <c r="E97" s="165"/>
      <c r="F97" s="165"/>
      <c r="G97" s="163"/>
      <c r="H97" s="163"/>
      <c r="I97" s="163"/>
      <c r="J97" s="163"/>
      <c r="K97" s="173"/>
      <c r="L97" s="165"/>
      <c r="M97" s="163"/>
      <c r="N97" s="163"/>
      <c r="O97" s="163"/>
      <c r="P97" s="163"/>
    </row>
    <row r="98" spans="1:16">
      <c r="A98" s="187">
        <v>89</v>
      </c>
      <c r="B98" s="157"/>
      <c r="C98" s="158"/>
      <c r="D98" s="189"/>
      <c r="E98" s="165"/>
      <c r="F98" s="165"/>
      <c r="G98" s="163"/>
      <c r="H98" s="163"/>
      <c r="I98" s="163"/>
      <c r="J98" s="163"/>
      <c r="K98" s="164"/>
      <c r="L98" s="165"/>
      <c r="M98" s="163"/>
      <c r="N98" s="163"/>
      <c r="O98" s="163"/>
      <c r="P98" s="163"/>
    </row>
    <row r="99" spans="1:16">
      <c r="A99" s="187">
        <v>90</v>
      </c>
      <c r="B99" s="157"/>
      <c r="C99" s="158"/>
      <c r="D99" s="189"/>
      <c r="E99" s="165"/>
      <c r="F99" s="165"/>
      <c r="G99" s="163"/>
      <c r="H99" s="163"/>
      <c r="I99" s="163"/>
      <c r="J99" s="163"/>
      <c r="K99" s="164"/>
      <c r="L99" s="165"/>
      <c r="M99" s="163"/>
      <c r="N99" s="163"/>
      <c r="O99" s="163"/>
      <c r="P99" s="163"/>
    </row>
    <row r="100" spans="1:16">
      <c r="A100" s="187">
        <v>91</v>
      </c>
      <c r="B100" s="157"/>
      <c r="C100" s="158"/>
      <c r="D100" s="189"/>
      <c r="E100" s="165"/>
      <c r="F100" s="165"/>
      <c r="G100" s="163"/>
      <c r="H100" s="163"/>
      <c r="I100" s="163"/>
      <c r="J100" s="163"/>
      <c r="K100" s="164"/>
      <c r="L100" s="165"/>
      <c r="M100" s="163"/>
      <c r="N100" s="163"/>
      <c r="O100" s="163"/>
      <c r="P100" s="163"/>
    </row>
    <row r="101" spans="1:16">
      <c r="A101" s="187">
        <v>92</v>
      </c>
      <c r="B101" s="157"/>
      <c r="C101" s="158"/>
      <c r="D101" s="189"/>
      <c r="E101" s="164"/>
      <c r="F101" s="164"/>
      <c r="G101" s="163"/>
      <c r="H101" s="163"/>
      <c r="I101" s="163"/>
      <c r="J101" s="163"/>
      <c r="K101" s="164"/>
      <c r="L101" s="163"/>
      <c r="M101" s="163"/>
      <c r="N101" s="163"/>
      <c r="O101" s="163"/>
      <c r="P101" s="163"/>
    </row>
    <row r="102" spans="1:16">
      <c r="A102" s="187">
        <v>93</v>
      </c>
      <c r="B102" s="157"/>
      <c r="C102" s="158"/>
      <c r="D102" s="189"/>
      <c r="E102" s="165"/>
      <c r="F102" s="165"/>
      <c r="G102" s="163"/>
      <c r="H102" s="163"/>
      <c r="I102" s="163"/>
      <c r="J102" s="163"/>
      <c r="K102" s="164"/>
      <c r="L102" s="165"/>
      <c r="M102" s="163"/>
      <c r="N102" s="163"/>
      <c r="O102" s="163"/>
      <c r="P102" s="163"/>
    </row>
    <row r="103" spans="1:16">
      <c r="A103" s="187">
        <v>94</v>
      </c>
      <c r="B103" s="157"/>
      <c r="C103" s="158"/>
      <c r="D103" s="189"/>
      <c r="E103" s="164"/>
      <c r="F103" s="164"/>
      <c r="G103" s="163"/>
      <c r="H103" s="163"/>
      <c r="I103" s="163"/>
      <c r="J103" s="163"/>
      <c r="K103" s="164"/>
      <c r="L103" s="164"/>
      <c r="M103" s="163"/>
      <c r="N103" s="163"/>
      <c r="O103" s="163"/>
      <c r="P103" s="163"/>
    </row>
    <row r="104" spans="1:16">
      <c r="A104" s="187">
        <v>95</v>
      </c>
      <c r="B104" s="157"/>
      <c r="C104" s="158"/>
      <c r="D104" s="189"/>
      <c r="E104" s="165"/>
      <c r="F104" s="165"/>
      <c r="G104" s="163"/>
      <c r="H104" s="163"/>
      <c r="I104" s="163"/>
      <c r="J104" s="163"/>
      <c r="K104" s="164"/>
      <c r="L104" s="165"/>
      <c r="M104" s="163"/>
      <c r="N104" s="163"/>
      <c r="O104" s="163"/>
      <c r="P104" s="163"/>
    </row>
    <row r="105" spans="1:16">
      <c r="A105" s="187">
        <v>96</v>
      </c>
      <c r="B105" s="157"/>
      <c r="C105" s="158"/>
      <c r="D105" s="189"/>
      <c r="E105" s="164"/>
      <c r="F105" s="164"/>
      <c r="G105" s="163"/>
      <c r="H105" s="163"/>
      <c r="I105" s="163"/>
      <c r="J105" s="163"/>
      <c r="K105" s="164"/>
      <c r="L105" s="164"/>
      <c r="M105" s="163"/>
      <c r="N105" s="163"/>
      <c r="O105" s="163"/>
      <c r="P105" s="163"/>
    </row>
    <row r="106" spans="1:16">
      <c r="A106" s="187">
        <v>97</v>
      </c>
      <c r="B106" s="157"/>
      <c r="C106" s="158"/>
      <c r="D106" s="189"/>
      <c r="E106" s="165"/>
      <c r="F106" s="165"/>
      <c r="G106" s="163"/>
      <c r="H106" s="163"/>
      <c r="I106" s="163"/>
      <c r="J106" s="163"/>
      <c r="K106" s="164"/>
      <c r="L106" s="165"/>
      <c r="M106" s="163"/>
      <c r="N106" s="163"/>
      <c r="O106" s="163"/>
      <c r="P106" s="163"/>
    </row>
    <row r="107" spans="1:16">
      <c r="A107" s="187">
        <v>98</v>
      </c>
      <c r="B107" s="157"/>
      <c r="C107" s="158"/>
      <c r="D107" s="189"/>
      <c r="E107" s="164"/>
      <c r="F107" s="164"/>
      <c r="G107" s="163"/>
      <c r="H107" s="163"/>
      <c r="I107" s="163"/>
      <c r="J107" s="163"/>
      <c r="K107" s="164"/>
      <c r="L107" s="164"/>
      <c r="M107" s="163"/>
      <c r="N107" s="163"/>
      <c r="O107" s="163"/>
      <c r="P107" s="163"/>
    </row>
    <row r="108" spans="1:16">
      <c r="A108" s="187">
        <v>99</v>
      </c>
      <c r="B108" s="157"/>
      <c r="C108" s="158"/>
      <c r="D108" s="189"/>
      <c r="E108" s="165"/>
      <c r="F108" s="165"/>
      <c r="G108" s="163"/>
      <c r="H108" s="163"/>
      <c r="I108" s="163"/>
      <c r="J108" s="163"/>
      <c r="K108" s="164"/>
      <c r="L108" s="165"/>
      <c r="M108" s="163"/>
      <c r="N108" s="163"/>
      <c r="O108" s="163"/>
      <c r="P108" s="163"/>
    </row>
    <row r="109" spans="1:16">
      <c r="A109" s="187">
        <v>100</v>
      </c>
      <c r="B109" s="157"/>
      <c r="C109" s="158"/>
      <c r="D109" s="189"/>
      <c r="E109" s="164"/>
      <c r="F109" s="164"/>
      <c r="G109" s="163"/>
      <c r="H109" s="163"/>
      <c r="I109" s="163"/>
      <c r="J109" s="163"/>
      <c r="K109" s="164"/>
      <c r="L109" s="164"/>
      <c r="M109" s="163"/>
      <c r="N109" s="163"/>
      <c r="O109" s="163"/>
      <c r="P109" s="163"/>
    </row>
    <row r="110" spans="1:16">
      <c r="A110" s="187">
        <v>101</v>
      </c>
      <c r="B110" s="157"/>
      <c r="C110" s="158"/>
      <c r="D110" s="189"/>
      <c r="E110" s="165"/>
      <c r="F110" s="165"/>
      <c r="G110" s="163"/>
      <c r="H110" s="163"/>
      <c r="I110" s="163"/>
      <c r="J110" s="163"/>
      <c r="K110" s="164"/>
      <c r="L110" s="165"/>
      <c r="M110" s="163"/>
      <c r="N110" s="163"/>
      <c r="O110" s="163"/>
      <c r="P110" s="163"/>
    </row>
    <row r="111" spans="1:16">
      <c r="A111" s="187">
        <v>102</v>
      </c>
      <c r="B111" s="157"/>
      <c r="C111" s="158"/>
      <c r="D111" s="189"/>
      <c r="E111" s="164"/>
      <c r="F111" s="164"/>
      <c r="G111" s="163"/>
      <c r="H111" s="163"/>
      <c r="I111" s="163"/>
      <c r="J111" s="163"/>
      <c r="K111" s="164"/>
      <c r="L111" s="164"/>
      <c r="M111" s="163"/>
      <c r="N111" s="163"/>
      <c r="O111" s="163"/>
      <c r="P111" s="163"/>
    </row>
    <row r="112" spans="1:16">
      <c r="A112" s="190">
        <v>103</v>
      </c>
      <c r="B112" s="224"/>
      <c r="C112" s="118"/>
      <c r="D112" s="189"/>
      <c r="E112" s="165"/>
      <c r="F112" s="165"/>
      <c r="G112" s="163"/>
      <c r="H112" s="163"/>
      <c r="I112" s="163"/>
      <c r="J112" s="163"/>
      <c r="K112" s="164"/>
      <c r="L112" s="165"/>
      <c r="M112" s="163"/>
      <c r="N112" s="163"/>
      <c r="O112" s="163"/>
      <c r="P112" s="163"/>
    </row>
    <row r="113" spans="1:16" s="228" customFormat="1">
      <c r="A113" s="216">
        <v>104</v>
      </c>
      <c r="B113" s="226"/>
      <c r="C113" s="227"/>
      <c r="D113" s="215"/>
      <c r="E113" s="222"/>
      <c r="F113" s="222"/>
      <c r="G113" s="221"/>
      <c r="H113" s="221"/>
      <c r="I113" s="221"/>
      <c r="J113" s="221"/>
      <c r="K113" s="229"/>
      <c r="L113" s="229"/>
      <c r="M113" s="221"/>
      <c r="N113" s="221"/>
      <c r="O113" s="221"/>
      <c r="P113" s="221"/>
    </row>
    <row r="114" spans="1:16" s="228" customFormat="1">
      <c r="A114" s="216">
        <v>105</v>
      </c>
      <c r="B114" s="226"/>
      <c r="C114" s="227"/>
      <c r="D114" s="215"/>
      <c r="E114" s="222"/>
      <c r="F114" s="222"/>
      <c r="G114" s="221"/>
      <c r="H114" s="221"/>
      <c r="I114" s="221"/>
      <c r="J114" s="221"/>
      <c r="K114" s="229"/>
      <c r="L114" s="229"/>
      <c r="M114" s="221"/>
      <c r="N114" s="221"/>
      <c r="O114" s="221"/>
      <c r="P114" s="221"/>
    </row>
    <row r="115" spans="1:16">
      <c r="A115" s="190">
        <v>106</v>
      </c>
      <c r="B115" s="224"/>
      <c r="C115" s="118"/>
      <c r="D115" s="189"/>
      <c r="E115" s="165"/>
      <c r="F115" s="165"/>
      <c r="G115" s="163"/>
      <c r="H115" s="163"/>
      <c r="I115" s="163"/>
      <c r="J115" s="163"/>
      <c r="K115" s="164"/>
      <c r="L115" s="165"/>
      <c r="M115" s="163"/>
      <c r="N115" s="163"/>
      <c r="O115" s="163"/>
      <c r="P115" s="163"/>
    </row>
    <row r="116" spans="1:16">
      <c r="A116" s="190">
        <v>107</v>
      </c>
      <c r="B116" s="224"/>
      <c r="C116" s="118"/>
      <c r="D116" s="189"/>
      <c r="E116" s="165"/>
      <c r="F116" s="165"/>
      <c r="G116" s="163"/>
      <c r="H116" s="163"/>
      <c r="I116" s="163"/>
      <c r="J116" s="163"/>
      <c r="K116" s="164"/>
      <c r="L116" s="165"/>
      <c r="M116" s="163"/>
      <c r="N116" s="163"/>
      <c r="O116" s="163"/>
      <c r="P116" s="163"/>
    </row>
    <row r="117" spans="1:16">
      <c r="A117" s="187">
        <v>108</v>
      </c>
      <c r="B117" s="160"/>
      <c r="C117" s="189"/>
      <c r="D117" s="189"/>
      <c r="E117" s="165"/>
      <c r="F117" s="165"/>
      <c r="G117" s="163"/>
      <c r="H117" s="163"/>
      <c r="I117" s="163"/>
      <c r="J117" s="163"/>
      <c r="K117" s="164"/>
      <c r="L117" s="165"/>
      <c r="M117" s="163"/>
      <c r="N117" s="163"/>
      <c r="O117" s="163"/>
      <c r="P117" s="163"/>
    </row>
    <row r="118" spans="1:16">
      <c r="A118" s="190">
        <v>109</v>
      </c>
      <c r="B118" s="224"/>
      <c r="C118" s="118"/>
      <c r="D118" s="189"/>
      <c r="E118" s="165"/>
      <c r="F118" s="165"/>
      <c r="G118" s="163"/>
      <c r="H118" s="163"/>
      <c r="I118" s="163"/>
      <c r="J118" s="163"/>
      <c r="K118" s="164"/>
      <c r="L118" s="165"/>
      <c r="M118" s="163"/>
      <c r="N118" s="163"/>
      <c r="O118" s="163"/>
      <c r="P118" s="163"/>
    </row>
    <row r="119" spans="1:16">
      <c r="A119" s="190">
        <v>110</v>
      </c>
      <c r="B119" s="224"/>
      <c r="C119" s="118"/>
      <c r="D119" s="189"/>
      <c r="E119" s="165"/>
      <c r="F119" s="165"/>
      <c r="G119" s="163"/>
      <c r="H119" s="163"/>
      <c r="I119" s="163"/>
      <c r="J119" s="163"/>
      <c r="K119" s="164"/>
      <c r="L119" s="165"/>
      <c r="M119" s="163"/>
      <c r="N119" s="163"/>
      <c r="O119" s="163"/>
      <c r="P119" s="163"/>
    </row>
    <row r="120" spans="1:16">
      <c r="A120" s="190">
        <v>111</v>
      </c>
      <c r="B120" s="224"/>
      <c r="C120" s="118"/>
      <c r="D120" s="189"/>
      <c r="E120" s="165"/>
      <c r="F120" s="165"/>
      <c r="G120" s="163"/>
      <c r="H120" s="163"/>
      <c r="I120" s="163"/>
      <c r="J120" s="163"/>
      <c r="K120" s="164"/>
      <c r="L120" s="165"/>
      <c r="M120" s="163"/>
      <c r="N120" s="163"/>
      <c r="O120" s="163"/>
      <c r="P120" s="163"/>
    </row>
    <row r="121" spans="1:16">
      <c r="A121" s="190">
        <v>112</v>
      </c>
      <c r="B121" s="224"/>
      <c r="C121" s="118"/>
      <c r="D121" s="189"/>
      <c r="E121" s="165"/>
      <c r="F121" s="165"/>
      <c r="G121" s="163"/>
      <c r="H121" s="163"/>
      <c r="I121" s="163"/>
      <c r="J121" s="163"/>
      <c r="K121" s="164"/>
      <c r="L121" s="165"/>
      <c r="M121" s="163"/>
      <c r="N121" s="163"/>
      <c r="O121" s="163"/>
      <c r="P121" s="163"/>
    </row>
    <row r="122" spans="1:16">
      <c r="A122" s="187">
        <v>113</v>
      </c>
      <c r="B122" s="157"/>
      <c r="C122" s="158"/>
      <c r="D122" s="189"/>
      <c r="E122" s="165"/>
      <c r="F122" s="165"/>
      <c r="G122" s="163"/>
      <c r="H122" s="163"/>
      <c r="I122" s="163"/>
      <c r="J122" s="163"/>
      <c r="K122" s="164"/>
      <c r="L122" s="165"/>
      <c r="M122" s="163"/>
      <c r="N122" s="163"/>
      <c r="O122" s="163"/>
      <c r="P122" s="163"/>
    </row>
    <row r="123" spans="1:16">
      <c r="A123" s="187">
        <v>114</v>
      </c>
      <c r="B123" s="157"/>
      <c r="C123" s="158"/>
      <c r="D123" s="189"/>
      <c r="E123" s="165"/>
      <c r="F123" s="165"/>
      <c r="G123" s="163"/>
      <c r="H123" s="163"/>
      <c r="I123" s="163"/>
      <c r="J123" s="163"/>
      <c r="K123" s="164"/>
      <c r="L123" s="165"/>
      <c r="M123" s="163"/>
      <c r="N123" s="163"/>
      <c r="O123" s="163"/>
      <c r="P123" s="163"/>
    </row>
    <row r="124" spans="1:16">
      <c r="A124" s="190">
        <v>115</v>
      </c>
      <c r="B124" s="224"/>
      <c r="C124" s="118"/>
      <c r="D124" s="189"/>
      <c r="E124" s="165"/>
      <c r="F124" s="165"/>
      <c r="G124" s="163"/>
      <c r="H124" s="163"/>
      <c r="I124" s="163"/>
      <c r="J124" s="163"/>
      <c r="K124" s="164"/>
      <c r="L124" s="165"/>
      <c r="M124" s="163"/>
      <c r="N124" s="163"/>
      <c r="O124" s="163"/>
      <c r="P124" s="163"/>
    </row>
    <row r="125" spans="1:16">
      <c r="A125" s="190">
        <v>116</v>
      </c>
      <c r="B125" s="224"/>
      <c r="C125" s="118"/>
      <c r="D125" s="189"/>
      <c r="E125" s="165"/>
      <c r="F125" s="165"/>
      <c r="G125" s="163"/>
      <c r="H125" s="163"/>
      <c r="I125" s="163"/>
      <c r="J125" s="163"/>
      <c r="K125" s="164"/>
      <c r="L125" s="165"/>
      <c r="M125" s="163"/>
      <c r="N125" s="163"/>
      <c r="O125" s="163"/>
      <c r="P125" s="163"/>
    </row>
    <row r="126" spans="1:16">
      <c r="A126" s="190">
        <v>117</v>
      </c>
      <c r="B126" s="224"/>
      <c r="C126" s="118"/>
      <c r="D126" s="189"/>
      <c r="E126" s="165"/>
      <c r="F126" s="165"/>
      <c r="G126" s="163"/>
      <c r="H126" s="163"/>
      <c r="I126" s="163"/>
      <c r="J126" s="163"/>
      <c r="K126" s="164"/>
      <c r="L126" s="165"/>
      <c r="M126" s="163"/>
      <c r="N126" s="163"/>
      <c r="O126" s="163"/>
      <c r="P126" s="163"/>
    </row>
    <row r="127" spans="1:16">
      <c r="A127" s="190">
        <v>118</v>
      </c>
      <c r="B127" s="224"/>
      <c r="C127" s="118"/>
      <c r="D127" s="189"/>
      <c r="E127" s="165"/>
      <c r="F127" s="165"/>
      <c r="G127" s="163"/>
      <c r="H127" s="163"/>
      <c r="I127" s="163"/>
      <c r="J127" s="163"/>
      <c r="K127" s="164"/>
      <c r="L127" s="165"/>
      <c r="M127" s="163"/>
      <c r="N127" s="163"/>
      <c r="O127" s="163"/>
      <c r="P127" s="163"/>
    </row>
    <row r="128" spans="1:16">
      <c r="A128" s="187">
        <v>119</v>
      </c>
      <c r="B128" s="163"/>
      <c r="C128" s="164"/>
      <c r="D128" s="189"/>
      <c r="E128" s="165"/>
      <c r="F128" s="165"/>
      <c r="G128" s="163"/>
      <c r="H128" s="163"/>
      <c r="I128" s="163"/>
      <c r="J128" s="163"/>
      <c r="K128" s="164"/>
      <c r="L128" s="165"/>
      <c r="M128" s="163"/>
      <c r="N128" s="163"/>
      <c r="O128" s="163"/>
      <c r="P128" s="163"/>
    </row>
    <row r="129" spans="1:16">
      <c r="A129" s="187">
        <v>120</v>
      </c>
      <c r="B129" s="163"/>
      <c r="C129" s="164"/>
      <c r="D129" s="189"/>
      <c r="E129" s="165"/>
      <c r="F129" s="165"/>
      <c r="G129" s="163"/>
      <c r="H129" s="163"/>
      <c r="I129" s="163"/>
      <c r="J129" s="163"/>
      <c r="K129" s="164"/>
      <c r="L129" s="165"/>
      <c r="M129" s="163"/>
      <c r="N129" s="163"/>
      <c r="O129" s="163"/>
      <c r="P129" s="163"/>
    </row>
    <row r="130" spans="1:16">
      <c r="A130" s="187">
        <v>121</v>
      </c>
      <c r="B130" s="163"/>
      <c r="C130" s="164"/>
      <c r="D130" s="189"/>
      <c r="E130" s="165"/>
      <c r="F130" s="165"/>
      <c r="G130" s="163"/>
      <c r="H130" s="163"/>
      <c r="I130" s="163"/>
      <c r="J130" s="163"/>
      <c r="K130" s="164"/>
      <c r="L130" s="165"/>
      <c r="M130" s="163"/>
      <c r="N130" s="163"/>
      <c r="O130" s="163"/>
      <c r="P130" s="163"/>
    </row>
    <row r="131" spans="1:16">
      <c r="A131" s="187">
        <v>122</v>
      </c>
      <c r="B131" s="163"/>
      <c r="C131" s="164"/>
      <c r="D131" s="189"/>
      <c r="E131" s="165"/>
      <c r="F131" s="165"/>
      <c r="G131" s="163"/>
      <c r="H131" s="163"/>
      <c r="I131" s="163"/>
      <c r="J131" s="163"/>
      <c r="K131" s="164"/>
      <c r="L131" s="165"/>
      <c r="M131" s="163"/>
      <c r="N131" s="163"/>
      <c r="O131" s="163"/>
      <c r="P131" s="163"/>
    </row>
    <row r="132" spans="1:16">
      <c r="A132" s="190">
        <v>123</v>
      </c>
      <c r="B132" s="163"/>
      <c r="C132" s="164"/>
      <c r="D132" s="189"/>
      <c r="E132" s="165"/>
      <c r="F132" s="165"/>
      <c r="G132" s="163"/>
      <c r="H132" s="163"/>
      <c r="I132" s="163"/>
      <c r="J132" s="163"/>
      <c r="K132" s="164"/>
      <c r="L132" s="165"/>
      <c r="M132" s="163"/>
      <c r="N132" s="163"/>
      <c r="O132" s="163"/>
      <c r="P132" s="163"/>
    </row>
    <row r="133" spans="1:16">
      <c r="A133" s="190">
        <v>124</v>
      </c>
      <c r="B133" s="163"/>
      <c r="C133" s="164"/>
      <c r="D133" s="189"/>
      <c r="E133" s="165"/>
      <c r="F133" s="165"/>
      <c r="G133" s="163"/>
      <c r="H133" s="163"/>
      <c r="I133" s="163"/>
      <c r="J133" s="163"/>
      <c r="K133" s="164"/>
      <c r="L133" s="165"/>
      <c r="M133" s="163"/>
      <c r="N133" s="163"/>
      <c r="O133" s="163"/>
      <c r="P133" s="163"/>
    </row>
    <row r="134" spans="1:16">
      <c r="A134" s="190">
        <v>125</v>
      </c>
      <c r="B134" s="163"/>
      <c r="C134" s="164"/>
      <c r="D134" s="189"/>
      <c r="E134" s="165"/>
      <c r="F134" s="165"/>
      <c r="G134" s="163"/>
      <c r="H134" s="163"/>
      <c r="I134" s="163"/>
      <c r="J134" s="163"/>
      <c r="K134" s="164"/>
      <c r="L134" s="165"/>
      <c r="M134" s="163"/>
      <c r="N134" s="163"/>
      <c r="O134" s="163"/>
      <c r="P134" s="163"/>
    </row>
    <row r="135" spans="1:16">
      <c r="A135" s="190">
        <v>126</v>
      </c>
      <c r="B135" s="163"/>
      <c r="C135" s="164"/>
      <c r="D135" s="189"/>
      <c r="E135" s="165"/>
      <c r="F135" s="165"/>
      <c r="G135" s="163"/>
      <c r="H135" s="163"/>
      <c r="I135" s="163"/>
      <c r="J135" s="163"/>
      <c r="K135" s="164"/>
      <c r="L135" s="165"/>
      <c r="M135" s="163"/>
      <c r="N135" s="163"/>
      <c r="O135" s="163"/>
      <c r="P135" s="163"/>
    </row>
    <row r="136" spans="1:16">
      <c r="A136" s="190">
        <v>127</v>
      </c>
      <c r="B136" s="163"/>
      <c r="C136" s="164"/>
      <c r="D136" s="189"/>
      <c r="E136" s="165"/>
      <c r="F136" s="165"/>
      <c r="G136" s="163"/>
      <c r="H136" s="163"/>
      <c r="I136" s="163"/>
      <c r="J136" s="163"/>
      <c r="K136" s="164"/>
      <c r="L136" s="165"/>
      <c r="M136" s="163"/>
      <c r="N136" s="163"/>
      <c r="O136" s="163"/>
      <c r="P136" s="163"/>
    </row>
    <row r="137" spans="1:16">
      <c r="A137" s="187">
        <v>128</v>
      </c>
      <c r="B137" s="163"/>
      <c r="C137" s="164"/>
      <c r="D137" s="189"/>
      <c r="E137" s="183"/>
      <c r="F137" s="183"/>
      <c r="G137" s="163"/>
      <c r="H137" s="163"/>
      <c r="I137" s="163"/>
      <c r="J137" s="163"/>
      <c r="K137" s="164"/>
      <c r="L137" s="165"/>
      <c r="M137" s="163"/>
      <c r="N137" s="163"/>
      <c r="O137" s="163"/>
      <c r="P137" s="163"/>
    </row>
    <row r="138" spans="1:16">
      <c r="A138" s="187">
        <v>129</v>
      </c>
      <c r="B138" s="163"/>
      <c r="C138" s="164"/>
      <c r="D138" s="189"/>
      <c r="E138" s="165"/>
      <c r="F138" s="165"/>
      <c r="G138" s="163"/>
      <c r="H138" s="163"/>
      <c r="I138" s="163"/>
      <c r="J138" s="163"/>
      <c r="K138" s="164"/>
      <c r="L138" s="165"/>
      <c r="M138" s="163"/>
      <c r="N138" s="163"/>
      <c r="O138" s="163"/>
      <c r="P138" s="163"/>
    </row>
    <row r="139" spans="1:16">
      <c r="A139" s="187">
        <v>130</v>
      </c>
      <c r="B139" s="163"/>
      <c r="C139" s="164"/>
      <c r="D139" s="189"/>
      <c r="E139" s="165"/>
      <c r="F139" s="165"/>
      <c r="G139" s="163"/>
      <c r="H139" s="163"/>
      <c r="I139" s="163"/>
      <c r="J139" s="163"/>
      <c r="K139" s="164"/>
      <c r="L139" s="165"/>
      <c r="M139" s="163"/>
      <c r="N139" s="163"/>
      <c r="O139" s="163"/>
      <c r="P139" s="163"/>
    </row>
    <row r="140" spans="1:16">
      <c r="A140" s="187">
        <v>131</v>
      </c>
      <c r="B140" s="163"/>
      <c r="C140" s="164"/>
      <c r="D140" s="189"/>
      <c r="E140" s="165"/>
      <c r="F140" s="165"/>
      <c r="G140" s="163"/>
      <c r="H140" s="163"/>
      <c r="I140" s="163"/>
      <c r="J140" s="163"/>
      <c r="K140" s="164"/>
      <c r="L140" s="165"/>
      <c r="M140" s="163"/>
      <c r="N140" s="163"/>
      <c r="O140" s="163"/>
      <c r="P140" s="163"/>
    </row>
    <row r="141" spans="1:16">
      <c r="A141" s="187">
        <v>132</v>
      </c>
      <c r="B141" s="163"/>
      <c r="C141" s="164"/>
      <c r="D141" s="189"/>
      <c r="E141" s="165"/>
      <c r="F141" s="165"/>
      <c r="G141" s="163"/>
      <c r="H141" s="163"/>
      <c r="I141" s="163"/>
      <c r="J141" s="163"/>
      <c r="K141" s="164"/>
      <c r="L141" s="165"/>
      <c r="M141" s="163"/>
      <c r="N141" s="163"/>
      <c r="O141" s="163"/>
      <c r="P141" s="163"/>
    </row>
    <row r="142" spans="1:16">
      <c r="A142" s="187">
        <v>133</v>
      </c>
      <c r="B142" s="163"/>
      <c r="C142" s="164"/>
      <c r="D142" s="189"/>
      <c r="E142" s="183"/>
      <c r="F142" s="183"/>
      <c r="G142" s="163"/>
      <c r="H142" s="163"/>
      <c r="I142" s="163"/>
      <c r="J142" s="163"/>
      <c r="K142" s="164"/>
      <c r="L142" s="165"/>
      <c r="M142" s="163"/>
      <c r="N142" s="163"/>
      <c r="O142" s="163"/>
      <c r="P142" s="163"/>
    </row>
    <row r="143" spans="1:16">
      <c r="A143" s="187">
        <v>134</v>
      </c>
      <c r="B143" s="163"/>
      <c r="C143" s="164"/>
      <c r="D143" s="189"/>
      <c r="E143" s="165"/>
      <c r="F143" s="165"/>
      <c r="G143" s="163"/>
      <c r="H143" s="163"/>
      <c r="I143" s="163"/>
      <c r="J143" s="163"/>
      <c r="K143" s="164"/>
      <c r="L143" s="165"/>
      <c r="M143" s="163"/>
      <c r="N143" s="163"/>
      <c r="O143" s="163"/>
      <c r="P143" s="163"/>
    </row>
    <row r="144" spans="1:16">
      <c r="A144" s="190">
        <v>135</v>
      </c>
      <c r="B144" s="163"/>
      <c r="C144" s="164"/>
      <c r="D144" s="189"/>
      <c r="E144" s="165"/>
      <c r="F144" s="165"/>
      <c r="G144" s="163"/>
      <c r="H144" s="203"/>
      <c r="I144" s="203"/>
      <c r="J144" s="163"/>
      <c r="K144" s="164"/>
      <c r="L144" s="165"/>
      <c r="M144" s="163"/>
      <c r="N144" s="163"/>
      <c r="O144" s="163"/>
      <c r="P144" s="163"/>
    </row>
    <row r="145" spans="1:16">
      <c r="A145" s="190">
        <v>136</v>
      </c>
      <c r="B145" s="163"/>
      <c r="C145" s="164"/>
      <c r="D145" s="189"/>
      <c r="E145" s="165"/>
      <c r="F145" s="165"/>
      <c r="G145" s="163"/>
      <c r="H145" s="163"/>
      <c r="I145" s="163"/>
      <c r="J145" s="163"/>
      <c r="K145" s="164"/>
      <c r="L145" s="165"/>
      <c r="M145" s="163"/>
      <c r="N145" s="163"/>
      <c r="O145" s="163"/>
      <c r="P145" s="163"/>
    </row>
    <row r="146" spans="1:16">
      <c r="A146" s="190">
        <v>137</v>
      </c>
      <c r="B146" s="163"/>
      <c r="C146" s="164"/>
      <c r="D146" s="189"/>
      <c r="E146" s="165"/>
      <c r="F146" s="165"/>
      <c r="G146" s="163"/>
      <c r="H146" s="163"/>
      <c r="I146" s="163"/>
      <c r="J146" s="163"/>
      <c r="K146" s="164"/>
      <c r="L146" s="165"/>
      <c r="M146" s="163"/>
      <c r="N146" s="163"/>
      <c r="O146" s="163"/>
      <c r="P146" s="163"/>
    </row>
    <row r="147" spans="1:16">
      <c r="A147" s="190">
        <v>138</v>
      </c>
      <c r="B147" s="163"/>
      <c r="C147" s="164"/>
      <c r="D147" s="189"/>
      <c r="E147" s="165"/>
      <c r="F147" s="165"/>
      <c r="G147" s="163"/>
      <c r="H147" s="163"/>
      <c r="I147" s="163"/>
      <c r="J147" s="163"/>
      <c r="K147" s="164"/>
      <c r="L147" s="165"/>
      <c r="M147" s="163"/>
      <c r="N147" s="163"/>
      <c r="O147" s="163"/>
      <c r="P147" s="163"/>
    </row>
    <row r="148" spans="1:16">
      <c r="A148" s="190">
        <v>139</v>
      </c>
      <c r="B148" s="163"/>
      <c r="C148" s="164"/>
      <c r="D148" s="189"/>
      <c r="E148" s="165"/>
      <c r="F148" s="165"/>
      <c r="G148" s="163"/>
      <c r="H148" s="163"/>
      <c r="I148" s="163"/>
      <c r="J148" s="163"/>
      <c r="K148" s="164"/>
      <c r="L148" s="165"/>
      <c r="M148" s="163"/>
      <c r="N148" s="163"/>
      <c r="O148" s="163"/>
      <c r="P148" s="163"/>
    </row>
    <row r="149" spans="1:16">
      <c r="A149" s="190">
        <v>140</v>
      </c>
      <c r="B149" s="163"/>
      <c r="C149" s="164"/>
      <c r="D149" s="189"/>
      <c r="E149" s="165"/>
      <c r="F149" s="165"/>
      <c r="G149" s="163"/>
      <c r="H149" s="163"/>
      <c r="I149" s="163"/>
      <c r="J149" s="163"/>
      <c r="K149" s="164"/>
      <c r="L149" s="165"/>
      <c r="M149" s="163"/>
      <c r="N149" s="163"/>
      <c r="O149" s="163"/>
      <c r="P149" s="163"/>
    </row>
    <row r="150" spans="1:16">
      <c r="A150" s="190">
        <v>142</v>
      </c>
      <c r="B150" s="163"/>
      <c r="C150" s="164"/>
      <c r="D150" s="189"/>
      <c r="E150" s="165"/>
      <c r="F150" s="165"/>
      <c r="G150" s="163"/>
      <c r="H150" s="163"/>
      <c r="I150" s="163"/>
      <c r="J150" s="163"/>
      <c r="K150" s="164"/>
      <c r="L150" s="165"/>
      <c r="M150" s="163"/>
      <c r="N150" s="163"/>
      <c r="O150" s="163"/>
      <c r="P150" s="163"/>
    </row>
    <row r="151" spans="1:16">
      <c r="A151" s="190">
        <v>143</v>
      </c>
      <c r="B151" s="163"/>
      <c r="C151" s="164"/>
      <c r="D151" s="189"/>
      <c r="E151" s="165"/>
      <c r="F151" s="165"/>
      <c r="G151" s="163"/>
      <c r="H151" s="163"/>
      <c r="I151" s="163"/>
      <c r="J151" s="163"/>
      <c r="K151" s="164"/>
      <c r="L151" s="165"/>
      <c r="M151" s="163"/>
      <c r="N151" s="163"/>
      <c r="O151" s="163"/>
      <c r="P151" s="163"/>
    </row>
    <row r="152" spans="1:16">
      <c r="A152" s="190">
        <v>144</v>
      </c>
      <c r="B152" s="163"/>
      <c r="C152" s="164"/>
      <c r="D152" s="189"/>
      <c r="E152" s="165"/>
      <c r="F152" s="165"/>
      <c r="G152" s="163"/>
      <c r="H152" s="163"/>
      <c r="I152" s="163"/>
      <c r="J152" s="163"/>
      <c r="K152" s="164"/>
      <c r="L152" s="165"/>
      <c r="M152" s="163"/>
      <c r="N152" s="163"/>
      <c r="O152" s="163"/>
      <c r="P152" s="163"/>
    </row>
    <row r="153" spans="1:16">
      <c r="A153" s="190">
        <v>145</v>
      </c>
      <c r="B153" s="163"/>
      <c r="C153" s="164"/>
      <c r="D153" s="189"/>
      <c r="E153" s="165"/>
      <c r="F153" s="165"/>
      <c r="G153" s="163"/>
      <c r="H153" s="163"/>
      <c r="I153" s="163"/>
      <c r="J153" s="163"/>
      <c r="K153" s="164"/>
      <c r="L153" s="165"/>
      <c r="M153" s="163"/>
      <c r="N153" s="163"/>
      <c r="O153" s="163"/>
      <c r="P153" s="163"/>
    </row>
    <row r="154" spans="1:16">
      <c r="A154" s="190">
        <v>146</v>
      </c>
      <c r="B154" s="163"/>
      <c r="C154" s="164"/>
      <c r="D154" s="189"/>
      <c r="E154" s="165"/>
      <c r="F154" s="165"/>
      <c r="G154" s="163"/>
      <c r="H154" s="163"/>
      <c r="I154" s="163"/>
      <c r="J154" s="163"/>
      <c r="K154" s="164"/>
      <c r="L154" s="165"/>
      <c r="M154" s="163"/>
      <c r="N154" s="163"/>
      <c r="O154" s="163"/>
      <c r="P154" s="163"/>
    </row>
    <row r="155" spans="1:16">
      <c r="A155" s="190">
        <v>147</v>
      </c>
      <c r="B155" s="163"/>
      <c r="C155" s="164"/>
      <c r="D155" s="189"/>
      <c r="E155" s="165"/>
      <c r="F155" s="165"/>
      <c r="G155" s="163"/>
      <c r="H155" s="163"/>
      <c r="I155" s="163"/>
      <c r="J155" s="163"/>
      <c r="K155" s="164"/>
      <c r="L155" s="165"/>
      <c r="M155" s="163"/>
      <c r="N155" s="163"/>
      <c r="O155" s="163"/>
      <c r="P155" s="163"/>
    </row>
    <row r="156" spans="1:16">
      <c r="A156" s="190">
        <v>148</v>
      </c>
      <c r="B156" s="163"/>
      <c r="C156" s="164"/>
      <c r="D156" s="189"/>
      <c r="E156" s="165"/>
      <c r="F156" s="165"/>
      <c r="G156" s="163"/>
      <c r="H156" s="163"/>
      <c r="I156" s="163"/>
      <c r="J156" s="163"/>
      <c r="K156" s="164"/>
      <c r="L156" s="165"/>
      <c r="M156" s="163"/>
      <c r="N156" s="163"/>
      <c r="O156" s="163"/>
      <c r="P156" s="163"/>
    </row>
    <row r="157" spans="1:16">
      <c r="A157" s="190">
        <v>149</v>
      </c>
      <c r="B157" s="163"/>
      <c r="C157" s="164"/>
      <c r="D157" s="189"/>
      <c r="E157" s="165"/>
      <c r="F157" s="165"/>
      <c r="G157" s="163"/>
      <c r="H157" s="163"/>
      <c r="I157" s="163"/>
      <c r="J157" s="163"/>
      <c r="K157" s="164"/>
      <c r="L157" s="165"/>
      <c r="M157" s="163"/>
      <c r="N157" s="163"/>
      <c r="O157" s="163"/>
      <c r="P157" s="163"/>
    </row>
    <row r="158" spans="1:16">
      <c r="A158" s="190">
        <v>150</v>
      </c>
      <c r="B158" s="163"/>
      <c r="C158" s="164"/>
      <c r="D158" s="189"/>
      <c r="E158" s="165"/>
      <c r="F158" s="165"/>
      <c r="G158" s="163"/>
      <c r="H158" s="163"/>
      <c r="I158" s="163"/>
      <c r="J158" s="163"/>
      <c r="K158" s="164"/>
      <c r="L158" s="165"/>
      <c r="M158" s="163"/>
      <c r="N158" s="163"/>
      <c r="O158" s="163"/>
      <c r="P158" s="163"/>
    </row>
    <row r="159" spans="1:16">
      <c r="A159" s="190">
        <v>151</v>
      </c>
      <c r="B159" s="163"/>
      <c r="C159" s="164"/>
      <c r="D159" s="189"/>
      <c r="E159" s="183"/>
      <c r="F159" s="183"/>
      <c r="G159" s="163"/>
      <c r="H159" s="163"/>
      <c r="I159" s="163"/>
      <c r="J159" s="163"/>
      <c r="K159" s="164"/>
      <c r="L159" s="165"/>
      <c r="M159" s="163"/>
      <c r="N159" s="163"/>
      <c r="O159" s="163"/>
      <c r="P159" s="163"/>
    </row>
    <row r="160" spans="1:16">
      <c r="A160" s="190">
        <v>152</v>
      </c>
      <c r="B160" s="163"/>
      <c r="C160" s="164"/>
      <c r="D160" s="189"/>
      <c r="E160" s="165"/>
      <c r="F160" s="165"/>
      <c r="G160" s="163"/>
      <c r="H160" s="163"/>
      <c r="I160" s="163"/>
      <c r="J160" s="163"/>
      <c r="K160" s="164"/>
      <c r="L160" s="165"/>
      <c r="M160" s="163"/>
      <c r="N160" s="163"/>
      <c r="O160" s="163"/>
      <c r="P160" s="163"/>
    </row>
    <row r="161" spans="1:16">
      <c r="A161" s="190">
        <v>153</v>
      </c>
      <c r="B161" s="163"/>
      <c r="C161" s="164"/>
      <c r="D161" s="189"/>
      <c r="E161" s="165"/>
      <c r="F161" s="165"/>
      <c r="G161" s="163"/>
      <c r="H161" s="163"/>
      <c r="I161" s="163"/>
      <c r="J161" s="163"/>
      <c r="K161" s="164"/>
      <c r="L161" s="165"/>
      <c r="M161" s="163"/>
      <c r="N161" s="163"/>
      <c r="O161" s="163"/>
      <c r="P161" s="163"/>
    </row>
    <row r="162" spans="1:16">
      <c r="A162" s="190">
        <v>154</v>
      </c>
      <c r="B162" s="163"/>
      <c r="C162" s="164"/>
      <c r="D162" s="189"/>
      <c r="E162" s="165"/>
      <c r="F162" s="165"/>
      <c r="G162" s="163"/>
      <c r="H162" s="163"/>
      <c r="I162" s="163"/>
      <c r="J162" s="163"/>
      <c r="K162" s="164"/>
      <c r="L162" s="165"/>
      <c r="M162" s="163"/>
      <c r="N162" s="163"/>
      <c r="O162" s="163"/>
      <c r="P162" s="163"/>
    </row>
    <row r="163" spans="1:16">
      <c r="A163" s="190">
        <v>155</v>
      </c>
      <c r="B163" s="163"/>
      <c r="C163" s="164"/>
      <c r="D163" s="189"/>
      <c r="E163" s="165"/>
      <c r="F163" s="165"/>
      <c r="G163" s="163"/>
      <c r="H163" s="163"/>
      <c r="I163" s="163"/>
      <c r="J163" s="163"/>
      <c r="K163" s="164"/>
      <c r="L163" s="165"/>
      <c r="M163" s="163"/>
      <c r="N163" s="163"/>
      <c r="O163" s="163"/>
      <c r="P163" s="163"/>
    </row>
    <row r="164" spans="1:16">
      <c r="A164" s="190">
        <v>156</v>
      </c>
      <c r="B164" s="163"/>
      <c r="C164" s="164"/>
      <c r="D164" s="189"/>
      <c r="E164" s="165"/>
      <c r="F164" s="165"/>
      <c r="G164" s="203"/>
      <c r="H164" s="203"/>
      <c r="I164" s="203"/>
      <c r="J164" s="203"/>
      <c r="K164" s="164"/>
      <c r="L164" s="165"/>
      <c r="M164" s="163"/>
      <c r="N164" s="163"/>
      <c r="O164" s="163"/>
      <c r="P164" s="163"/>
    </row>
    <row r="165" spans="1:16">
      <c r="A165" s="190">
        <v>157</v>
      </c>
      <c r="B165" s="163"/>
      <c r="C165" s="164"/>
      <c r="D165" s="189"/>
      <c r="E165" s="165"/>
      <c r="F165" s="165"/>
      <c r="G165" s="163"/>
      <c r="H165" s="203"/>
      <c r="I165" s="203"/>
      <c r="J165" s="203"/>
      <c r="K165" s="164"/>
      <c r="L165" s="165"/>
      <c r="M165" s="163"/>
      <c r="N165" s="163"/>
      <c r="O165" s="163"/>
      <c r="P165" s="163"/>
    </row>
    <row r="166" spans="1:16">
      <c r="A166" s="190">
        <v>158</v>
      </c>
      <c r="B166" s="163"/>
      <c r="C166" s="164"/>
      <c r="D166" s="189"/>
      <c r="E166" s="165"/>
      <c r="F166" s="165"/>
      <c r="G166" s="163"/>
      <c r="H166" s="163"/>
      <c r="I166" s="163"/>
      <c r="J166" s="163"/>
      <c r="K166" s="164"/>
      <c r="L166" s="165"/>
      <c r="M166" s="163"/>
      <c r="N166" s="163"/>
      <c r="O166" s="163"/>
      <c r="P166" s="163"/>
    </row>
    <row r="167" spans="1:16">
      <c r="A167" s="190">
        <v>159</v>
      </c>
      <c r="B167" s="163"/>
      <c r="C167" s="164"/>
      <c r="D167" s="189"/>
      <c r="E167" s="165"/>
      <c r="F167" s="165"/>
      <c r="G167" s="163"/>
      <c r="H167" s="163"/>
      <c r="I167" s="163"/>
      <c r="J167" s="163"/>
      <c r="K167" s="164"/>
      <c r="L167" s="165"/>
      <c r="M167" s="163"/>
      <c r="N167" s="163"/>
      <c r="O167" s="163"/>
      <c r="P167" s="163"/>
    </row>
    <row r="168" spans="1:16">
      <c r="A168" s="187">
        <v>160</v>
      </c>
      <c r="B168" s="163"/>
      <c r="C168" s="164"/>
      <c r="D168" s="189"/>
      <c r="E168" s="165"/>
      <c r="F168" s="165"/>
      <c r="G168" s="163"/>
      <c r="H168" s="163"/>
      <c r="I168" s="163"/>
      <c r="J168" s="163"/>
      <c r="K168" s="164"/>
      <c r="L168" s="165"/>
      <c r="M168" s="163"/>
      <c r="N168" s="163"/>
      <c r="O168" s="163"/>
      <c r="P168" s="163"/>
    </row>
    <row r="169" spans="1:16">
      <c r="A169" s="187">
        <v>161</v>
      </c>
      <c r="B169" s="163"/>
      <c r="C169" s="164"/>
      <c r="D169" s="189"/>
      <c r="E169" s="165"/>
      <c r="F169" s="165"/>
      <c r="G169" s="163"/>
      <c r="H169" s="163"/>
      <c r="I169" s="163"/>
      <c r="J169" s="163"/>
      <c r="K169" s="164"/>
      <c r="L169" s="165"/>
      <c r="M169" s="163"/>
      <c r="N169" s="163"/>
      <c r="O169" s="163"/>
      <c r="P169" s="163"/>
    </row>
    <row r="170" spans="1:16">
      <c r="A170" s="187">
        <v>162</v>
      </c>
      <c r="B170" s="163"/>
      <c r="C170" s="164"/>
      <c r="D170" s="189"/>
      <c r="E170" s="165"/>
      <c r="F170" s="165"/>
      <c r="G170" s="163"/>
      <c r="H170" s="163"/>
      <c r="I170" s="163"/>
      <c r="J170" s="163"/>
      <c r="K170" s="164"/>
      <c r="L170" s="165"/>
      <c r="M170" s="163"/>
      <c r="N170" s="163"/>
      <c r="O170" s="163"/>
      <c r="P170" s="163"/>
    </row>
    <row r="171" spans="1:16">
      <c r="A171" s="187">
        <v>163</v>
      </c>
      <c r="B171" s="163"/>
      <c r="C171" s="164"/>
      <c r="D171" s="189"/>
      <c r="E171" s="165"/>
      <c r="F171" s="165"/>
      <c r="G171" s="163"/>
      <c r="H171" s="163"/>
      <c r="I171" s="163"/>
      <c r="J171" s="163"/>
      <c r="K171" s="164"/>
      <c r="L171" s="165"/>
      <c r="M171" s="163"/>
      <c r="N171" s="163"/>
      <c r="O171" s="163"/>
      <c r="P171" s="163"/>
    </row>
    <row r="172" spans="1:16">
      <c r="A172" s="187">
        <v>164</v>
      </c>
      <c r="B172" s="163"/>
      <c r="C172" s="164"/>
      <c r="D172" s="189"/>
      <c r="E172" s="165"/>
      <c r="F172" s="165"/>
      <c r="G172" s="163"/>
      <c r="H172" s="163"/>
      <c r="I172" s="163"/>
      <c r="J172" s="163"/>
      <c r="K172" s="164"/>
      <c r="L172" s="165"/>
      <c r="M172" s="163"/>
      <c r="N172" s="163"/>
      <c r="O172" s="163"/>
      <c r="P172" s="163"/>
    </row>
    <row r="173" spans="1:16">
      <c r="A173" s="187">
        <v>165</v>
      </c>
      <c r="B173" s="163"/>
      <c r="C173" s="164"/>
      <c r="D173" s="189"/>
      <c r="E173" s="165"/>
      <c r="F173" s="165"/>
      <c r="G173" s="163"/>
      <c r="H173" s="163"/>
      <c r="I173" s="163"/>
      <c r="J173" s="163"/>
      <c r="K173" s="164"/>
      <c r="L173" s="165"/>
      <c r="M173" s="163"/>
      <c r="N173" s="163"/>
      <c r="O173" s="163"/>
      <c r="P173" s="163"/>
    </row>
    <row r="174" spans="1:16">
      <c r="A174" s="187">
        <v>166</v>
      </c>
      <c r="B174" s="163"/>
      <c r="C174" s="164"/>
      <c r="D174" s="189"/>
      <c r="E174" s="165"/>
      <c r="F174" s="165"/>
      <c r="G174" s="163"/>
      <c r="H174" s="163"/>
      <c r="I174" s="163"/>
      <c r="J174" s="163"/>
      <c r="K174" s="164"/>
      <c r="L174" s="165"/>
      <c r="M174" s="163"/>
      <c r="N174" s="163"/>
      <c r="O174" s="163"/>
      <c r="P174" s="163"/>
    </row>
    <row r="175" spans="1:16">
      <c r="A175" s="187">
        <v>167</v>
      </c>
      <c r="B175" s="163"/>
      <c r="C175" s="164"/>
      <c r="D175" s="189"/>
      <c r="E175" s="165"/>
      <c r="F175" s="165"/>
      <c r="G175" s="163"/>
      <c r="H175" s="163"/>
      <c r="I175" s="163"/>
      <c r="J175" s="163"/>
      <c r="K175" s="164"/>
      <c r="L175" s="165"/>
      <c r="M175" s="163"/>
      <c r="N175" s="163"/>
      <c r="O175" s="163"/>
      <c r="P175" s="163"/>
    </row>
    <row r="176" spans="1:16">
      <c r="A176" s="187">
        <v>168</v>
      </c>
      <c r="B176" s="163"/>
      <c r="C176" s="164"/>
      <c r="D176" s="189"/>
      <c r="E176" s="165"/>
      <c r="F176" s="165"/>
      <c r="G176" s="163"/>
      <c r="H176" s="163"/>
      <c r="I176" s="163"/>
      <c r="J176" s="163"/>
      <c r="K176" s="164"/>
      <c r="L176" s="165"/>
      <c r="M176" s="163"/>
      <c r="N176" s="163"/>
      <c r="O176" s="163"/>
      <c r="P176" s="163"/>
    </row>
    <row r="177" spans="1:16">
      <c r="A177" s="187">
        <v>169</v>
      </c>
      <c r="B177" s="163"/>
      <c r="C177" s="164"/>
      <c r="D177" s="189"/>
      <c r="E177" s="165"/>
      <c r="F177" s="165"/>
      <c r="G177" s="163"/>
      <c r="H177" s="163"/>
      <c r="I177" s="163"/>
      <c r="J177" s="163"/>
      <c r="K177" s="164"/>
      <c r="L177" s="165"/>
      <c r="M177" s="163"/>
      <c r="N177" s="163"/>
      <c r="O177" s="163"/>
      <c r="P177" s="163"/>
    </row>
    <row r="178" spans="1:16">
      <c r="A178" s="187">
        <v>170</v>
      </c>
      <c r="B178" s="163"/>
      <c r="C178" s="164"/>
      <c r="D178" s="189"/>
      <c r="E178" s="165"/>
      <c r="F178" s="165"/>
      <c r="G178" s="163"/>
      <c r="H178" s="163"/>
      <c r="I178" s="163"/>
      <c r="J178" s="163"/>
      <c r="K178" s="164"/>
      <c r="L178" s="165"/>
      <c r="M178" s="163"/>
      <c r="N178" s="163"/>
      <c r="O178" s="163"/>
      <c r="P178" s="163"/>
    </row>
    <row r="179" spans="1:16">
      <c r="A179" s="187">
        <v>171</v>
      </c>
      <c r="B179" s="163"/>
      <c r="C179" s="164"/>
      <c r="D179" s="189"/>
      <c r="E179" s="164"/>
      <c r="F179" s="164"/>
      <c r="G179" s="163"/>
      <c r="H179" s="163"/>
      <c r="I179" s="163"/>
      <c r="J179" s="163"/>
      <c r="K179" s="164"/>
      <c r="L179" s="164"/>
      <c r="M179" s="163"/>
      <c r="N179" s="163"/>
      <c r="O179" s="163"/>
      <c r="P179" s="163"/>
    </row>
    <row r="180" spans="1:16">
      <c r="A180" s="187">
        <v>172</v>
      </c>
      <c r="B180" s="163"/>
      <c r="C180" s="164"/>
      <c r="D180" s="189"/>
      <c r="E180" s="165"/>
      <c r="F180" s="165"/>
      <c r="G180" s="163"/>
      <c r="H180" s="163"/>
      <c r="I180" s="163"/>
      <c r="J180" s="163"/>
      <c r="K180" s="164"/>
      <c r="L180" s="165"/>
      <c r="M180" s="163"/>
      <c r="N180" s="163"/>
      <c r="O180" s="163"/>
      <c r="P180" s="163"/>
    </row>
    <row r="181" spans="1:16">
      <c r="A181" s="187">
        <v>173</v>
      </c>
      <c r="B181" s="163"/>
      <c r="C181" s="164"/>
      <c r="D181" s="189"/>
      <c r="E181" s="165"/>
      <c r="F181" s="165"/>
      <c r="G181" s="163"/>
      <c r="H181" s="163"/>
      <c r="I181" s="163"/>
      <c r="J181" s="163"/>
      <c r="K181" s="164"/>
      <c r="L181" s="165"/>
      <c r="M181" s="163"/>
      <c r="N181" s="163"/>
      <c r="O181" s="163"/>
      <c r="P181" s="163"/>
    </row>
    <row r="182" spans="1:16">
      <c r="A182" s="187">
        <v>174</v>
      </c>
      <c r="B182" s="163"/>
      <c r="C182" s="164"/>
      <c r="D182" s="189"/>
      <c r="E182" s="165"/>
      <c r="F182" s="165"/>
      <c r="G182" s="163"/>
      <c r="H182" s="163"/>
      <c r="I182" s="163"/>
      <c r="J182" s="163"/>
      <c r="K182" s="164"/>
      <c r="L182" s="165"/>
      <c r="M182" s="163"/>
      <c r="N182" s="163"/>
      <c r="O182" s="163"/>
      <c r="P182" s="163"/>
    </row>
    <row r="183" spans="1:16">
      <c r="A183" s="187">
        <v>175</v>
      </c>
      <c r="B183" s="163"/>
      <c r="C183" s="164"/>
      <c r="D183" s="189"/>
      <c r="E183" s="165"/>
      <c r="F183" s="165"/>
      <c r="G183" s="163"/>
      <c r="H183" s="163"/>
      <c r="I183" s="163"/>
      <c r="J183" s="163"/>
      <c r="K183" s="164"/>
      <c r="L183" s="165"/>
      <c r="M183" s="163"/>
      <c r="N183" s="163"/>
      <c r="O183" s="163"/>
      <c r="P183" s="163"/>
    </row>
    <row r="184" spans="1:16">
      <c r="A184" s="187">
        <v>176</v>
      </c>
      <c r="B184" s="163"/>
      <c r="C184" s="164"/>
      <c r="D184" s="189"/>
      <c r="E184" s="165"/>
      <c r="F184" s="165"/>
      <c r="G184" s="163"/>
      <c r="H184" s="163"/>
      <c r="I184" s="163"/>
      <c r="J184" s="163"/>
      <c r="K184" s="164"/>
      <c r="L184" s="165"/>
      <c r="M184" s="163"/>
      <c r="N184" s="163"/>
      <c r="O184" s="163"/>
      <c r="P184" s="163"/>
    </row>
    <row r="185" spans="1:16">
      <c r="A185" s="187">
        <v>177</v>
      </c>
      <c r="B185" s="163"/>
      <c r="C185" s="164"/>
      <c r="D185" s="189"/>
      <c r="E185" s="165"/>
      <c r="F185" s="165"/>
      <c r="G185" s="163"/>
      <c r="H185" s="163"/>
      <c r="I185" s="163"/>
      <c r="J185" s="163"/>
      <c r="K185" s="164"/>
      <c r="L185" s="165"/>
      <c r="M185" s="163"/>
      <c r="N185" s="163"/>
      <c r="O185" s="163"/>
      <c r="P185" s="163"/>
    </row>
    <row r="186" spans="1:16">
      <c r="A186" s="187">
        <v>178</v>
      </c>
      <c r="B186" s="163"/>
      <c r="C186" s="164"/>
      <c r="D186" s="189"/>
      <c r="E186" s="165"/>
      <c r="F186" s="165"/>
      <c r="G186" s="163"/>
      <c r="H186" s="163"/>
      <c r="I186" s="163"/>
      <c r="J186" s="163"/>
      <c r="K186" s="164"/>
      <c r="L186" s="165"/>
      <c r="M186" s="163"/>
      <c r="N186" s="163"/>
      <c r="O186" s="163"/>
      <c r="P186" s="163"/>
    </row>
    <row r="187" spans="1:16">
      <c r="A187" s="187">
        <v>179</v>
      </c>
      <c r="B187" s="163"/>
      <c r="C187" s="164"/>
      <c r="D187" s="189"/>
      <c r="E187" s="165"/>
      <c r="F187" s="165"/>
      <c r="G187" s="163"/>
      <c r="H187" s="163"/>
      <c r="I187" s="163"/>
      <c r="J187" s="163"/>
      <c r="K187" s="164"/>
      <c r="L187" s="165"/>
      <c r="M187" s="163"/>
      <c r="N187" s="163"/>
      <c r="O187" s="163"/>
      <c r="P187" s="163"/>
    </row>
    <row r="188" spans="1:16">
      <c r="A188" s="187">
        <v>180</v>
      </c>
      <c r="B188" s="163"/>
      <c r="C188" s="164"/>
      <c r="D188" s="189"/>
      <c r="E188" s="165"/>
      <c r="F188" s="165"/>
      <c r="G188" s="163"/>
      <c r="H188" s="163"/>
      <c r="I188" s="163"/>
      <c r="J188" s="163"/>
      <c r="K188" s="164"/>
      <c r="L188" s="165"/>
      <c r="M188" s="163"/>
      <c r="N188" s="163"/>
      <c r="O188" s="163"/>
      <c r="P188" s="163"/>
    </row>
    <row r="189" spans="1:16">
      <c r="A189" s="187">
        <v>181</v>
      </c>
      <c r="B189" s="163"/>
      <c r="C189" s="164"/>
      <c r="D189" s="189"/>
      <c r="E189" s="165"/>
      <c r="F189" s="165"/>
      <c r="G189" s="163"/>
      <c r="H189" s="163"/>
      <c r="I189" s="163"/>
      <c r="J189" s="163"/>
      <c r="K189" s="164"/>
      <c r="L189" s="165"/>
      <c r="M189" s="163"/>
      <c r="N189" s="163"/>
      <c r="O189" s="163"/>
      <c r="P189" s="163"/>
    </row>
    <row r="190" spans="1:16">
      <c r="A190" s="187">
        <v>182</v>
      </c>
      <c r="B190" s="163"/>
      <c r="C190" s="164"/>
      <c r="D190" s="189"/>
      <c r="E190" s="165"/>
      <c r="F190" s="165"/>
      <c r="G190" s="163"/>
      <c r="H190" s="163"/>
      <c r="I190" s="163"/>
      <c r="J190" s="163"/>
      <c r="K190" s="164"/>
      <c r="L190" s="165"/>
      <c r="M190" s="163"/>
      <c r="N190" s="163"/>
      <c r="O190" s="163"/>
      <c r="P190" s="163"/>
    </row>
    <row r="191" spans="1:16">
      <c r="A191" s="187">
        <v>183</v>
      </c>
      <c r="B191" s="163"/>
      <c r="C191" s="164"/>
      <c r="D191" s="189"/>
      <c r="E191" s="165"/>
      <c r="F191" s="165"/>
      <c r="G191" s="163"/>
      <c r="H191" s="163"/>
      <c r="I191" s="163"/>
      <c r="J191" s="163"/>
      <c r="K191" s="164"/>
      <c r="L191" s="165"/>
      <c r="M191" s="163"/>
      <c r="N191" s="163"/>
      <c r="O191" s="163"/>
      <c r="P191" s="163"/>
    </row>
    <row r="192" spans="1:16">
      <c r="A192" s="187">
        <v>184</v>
      </c>
      <c r="B192" s="163"/>
      <c r="C192" s="164"/>
      <c r="D192" s="189"/>
      <c r="E192" s="165"/>
      <c r="F192" s="165"/>
      <c r="G192" s="163"/>
      <c r="H192" s="163"/>
      <c r="I192" s="163"/>
      <c r="J192" s="163"/>
      <c r="K192" s="164"/>
      <c r="L192" s="165"/>
      <c r="M192" s="163"/>
      <c r="N192" s="163"/>
      <c r="O192" s="163"/>
      <c r="P192" s="163"/>
    </row>
    <row r="193" spans="1:16">
      <c r="A193" s="187">
        <v>185</v>
      </c>
      <c r="B193" s="163"/>
      <c r="C193" s="164"/>
      <c r="D193" s="189"/>
      <c r="E193" s="165"/>
      <c r="F193" s="165"/>
      <c r="G193" s="163"/>
      <c r="H193" s="163"/>
      <c r="I193" s="163"/>
      <c r="J193" s="163"/>
      <c r="K193" s="164"/>
      <c r="L193" s="165"/>
      <c r="M193" s="163"/>
      <c r="N193" s="163"/>
      <c r="O193" s="163"/>
      <c r="P193" s="163"/>
    </row>
    <row r="194" spans="1:16">
      <c r="A194" s="187">
        <v>186</v>
      </c>
      <c r="B194" s="163"/>
      <c r="C194" s="164"/>
      <c r="D194" s="189"/>
      <c r="E194" s="165"/>
      <c r="F194" s="165"/>
      <c r="G194" s="163"/>
      <c r="H194" s="163"/>
      <c r="I194" s="163"/>
      <c r="J194" s="163"/>
      <c r="K194" s="164"/>
      <c r="L194" s="165"/>
      <c r="M194" s="163"/>
      <c r="N194" s="163"/>
      <c r="O194" s="163"/>
      <c r="P194" s="163"/>
    </row>
    <row r="195" spans="1:16">
      <c r="A195" s="187">
        <v>187</v>
      </c>
      <c r="B195" s="163"/>
      <c r="C195" s="164"/>
      <c r="D195" s="189"/>
      <c r="E195" s="165"/>
      <c r="F195" s="165"/>
      <c r="G195" s="163"/>
      <c r="H195" s="163"/>
      <c r="I195" s="163"/>
      <c r="J195" s="163"/>
      <c r="K195" s="164"/>
      <c r="L195" s="165"/>
      <c r="M195" s="163"/>
      <c r="N195" s="163"/>
      <c r="O195" s="163"/>
      <c r="P195" s="163"/>
    </row>
    <row r="196" spans="1:16">
      <c r="A196" s="187">
        <v>188</v>
      </c>
      <c r="B196" s="163"/>
      <c r="C196" s="164"/>
      <c r="D196" s="189"/>
      <c r="E196" s="165"/>
      <c r="F196" s="165"/>
      <c r="G196" s="163"/>
      <c r="H196" s="163"/>
      <c r="I196" s="163"/>
      <c r="J196" s="163"/>
      <c r="K196" s="164"/>
      <c r="L196" s="165"/>
      <c r="M196" s="163"/>
      <c r="N196" s="163"/>
      <c r="O196" s="163"/>
      <c r="P196" s="163"/>
    </row>
    <row r="197" spans="1:16">
      <c r="A197" s="187">
        <v>189</v>
      </c>
      <c r="B197" s="163"/>
      <c r="C197" s="164"/>
      <c r="D197" s="189"/>
      <c r="E197" s="165"/>
      <c r="F197" s="165"/>
      <c r="G197" s="163"/>
      <c r="H197" s="163"/>
      <c r="I197" s="163"/>
      <c r="J197" s="163"/>
      <c r="K197" s="164"/>
      <c r="L197" s="165"/>
      <c r="M197" s="163"/>
      <c r="N197" s="163"/>
      <c r="O197" s="163"/>
      <c r="P197" s="163"/>
    </row>
    <row r="198" spans="1:16">
      <c r="A198" s="187">
        <v>190</v>
      </c>
      <c r="B198" s="163"/>
      <c r="C198" s="164"/>
      <c r="D198" s="189"/>
      <c r="E198" s="165"/>
      <c r="F198" s="165"/>
      <c r="G198" s="163"/>
      <c r="H198" s="163"/>
      <c r="I198" s="163"/>
      <c r="J198" s="163"/>
      <c r="K198" s="164"/>
      <c r="L198" s="165"/>
      <c r="M198" s="163"/>
      <c r="N198" s="163"/>
      <c r="O198" s="163"/>
      <c r="P198" s="163"/>
    </row>
    <row r="199" spans="1:16">
      <c r="A199" s="187">
        <v>191</v>
      </c>
      <c r="B199" s="163"/>
      <c r="C199" s="164"/>
      <c r="D199" s="189"/>
      <c r="E199" s="165"/>
      <c r="F199" s="165"/>
      <c r="G199" s="163"/>
      <c r="H199" s="163"/>
      <c r="I199" s="163"/>
      <c r="J199" s="163"/>
      <c r="K199" s="164"/>
      <c r="L199" s="165"/>
      <c r="M199" s="163"/>
      <c r="N199" s="163"/>
      <c r="O199" s="163"/>
      <c r="P199" s="163"/>
    </row>
    <row r="200" spans="1:16">
      <c r="A200" s="187">
        <v>192</v>
      </c>
      <c r="B200" s="163"/>
      <c r="C200" s="164"/>
      <c r="D200" s="189"/>
      <c r="E200" s="165"/>
      <c r="F200" s="165"/>
      <c r="G200" s="163"/>
      <c r="H200" s="163"/>
      <c r="I200" s="163"/>
      <c r="J200" s="163"/>
      <c r="K200" s="164"/>
      <c r="L200" s="165"/>
      <c r="M200" s="163"/>
      <c r="N200" s="163"/>
      <c r="O200" s="163"/>
      <c r="P200" s="163"/>
    </row>
    <row r="201" spans="1:16">
      <c r="A201" s="187">
        <v>193</v>
      </c>
      <c r="B201" s="163"/>
      <c r="C201" s="164"/>
      <c r="D201" s="189"/>
      <c r="E201" s="165"/>
      <c r="F201" s="165"/>
      <c r="G201" s="163"/>
      <c r="H201" s="163"/>
      <c r="I201" s="163"/>
      <c r="J201" s="163"/>
      <c r="K201" s="164"/>
      <c r="L201" s="165"/>
      <c r="M201" s="163"/>
      <c r="N201" s="163"/>
      <c r="O201" s="163"/>
      <c r="P201" s="163"/>
    </row>
    <row r="202" spans="1:16">
      <c r="A202" s="187">
        <v>194</v>
      </c>
      <c r="B202" s="163"/>
      <c r="C202" s="164"/>
      <c r="D202" s="189"/>
      <c r="E202" s="165"/>
      <c r="F202" s="165"/>
      <c r="G202" s="163"/>
      <c r="H202" s="163"/>
      <c r="I202" s="163"/>
      <c r="J202" s="163"/>
      <c r="K202" s="164"/>
      <c r="L202" s="165"/>
      <c r="M202" s="163"/>
      <c r="N202" s="163"/>
      <c r="O202" s="163"/>
      <c r="P202" s="163"/>
    </row>
    <row r="203" spans="1:16">
      <c r="A203" s="187">
        <v>195</v>
      </c>
      <c r="B203" s="163"/>
      <c r="C203" s="164"/>
      <c r="D203" s="189"/>
      <c r="E203" s="165"/>
      <c r="F203" s="165"/>
      <c r="G203" s="163"/>
      <c r="H203" s="163"/>
      <c r="I203" s="163"/>
      <c r="J203" s="163"/>
      <c r="K203" s="164"/>
      <c r="L203" s="165"/>
      <c r="M203" s="163"/>
      <c r="N203" s="163"/>
      <c r="O203" s="163"/>
      <c r="P203" s="163"/>
    </row>
    <row r="204" spans="1:16">
      <c r="A204" s="187">
        <v>196</v>
      </c>
      <c r="B204" s="163"/>
      <c r="C204" s="164"/>
      <c r="D204" s="189"/>
      <c r="E204" s="165"/>
      <c r="F204" s="165"/>
      <c r="G204" s="163"/>
      <c r="H204" s="163"/>
      <c r="I204" s="163"/>
      <c r="J204" s="163"/>
      <c r="K204" s="164"/>
      <c r="L204" s="165"/>
      <c r="M204" s="163"/>
      <c r="N204" s="163"/>
      <c r="O204" s="163"/>
      <c r="P204" s="163"/>
    </row>
    <row r="205" spans="1:16">
      <c r="A205" s="187">
        <v>197</v>
      </c>
      <c r="B205" s="163"/>
      <c r="C205" s="164"/>
      <c r="D205" s="189"/>
      <c r="E205" s="165"/>
      <c r="F205" s="165"/>
      <c r="G205" s="163"/>
      <c r="H205" s="163"/>
      <c r="I205" s="163"/>
      <c r="J205" s="163"/>
      <c r="K205" s="164"/>
      <c r="L205" s="165"/>
      <c r="M205" s="163"/>
      <c r="N205" s="163"/>
      <c r="O205" s="163"/>
      <c r="P205" s="163"/>
    </row>
    <row r="206" spans="1:16">
      <c r="A206" s="187">
        <v>198</v>
      </c>
      <c r="B206" s="163"/>
      <c r="C206" s="164"/>
      <c r="D206" s="189"/>
      <c r="E206" s="165"/>
      <c r="F206" s="165"/>
      <c r="G206" s="163"/>
      <c r="H206" s="163"/>
      <c r="I206" s="163"/>
      <c r="J206" s="163"/>
      <c r="K206" s="164"/>
      <c r="L206" s="165"/>
      <c r="M206" s="163"/>
      <c r="N206" s="163"/>
      <c r="O206" s="163"/>
      <c r="P206" s="163"/>
    </row>
    <row r="207" spans="1:16">
      <c r="A207" s="187">
        <v>199</v>
      </c>
      <c r="B207" s="163"/>
      <c r="C207" s="164"/>
      <c r="D207" s="189"/>
      <c r="E207" s="165"/>
      <c r="F207" s="165"/>
      <c r="G207" s="163"/>
      <c r="H207" s="163"/>
      <c r="I207" s="163"/>
      <c r="J207" s="163"/>
      <c r="K207" s="164"/>
      <c r="L207" s="165"/>
      <c r="M207" s="163"/>
      <c r="N207" s="163"/>
      <c r="O207" s="163"/>
      <c r="P207" s="163"/>
    </row>
    <row r="208" spans="1:16">
      <c r="A208" s="187">
        <v>200</v>
      </c>
      <c r="B208" s="163"/>
      <c r="C208" s="164"/>
      <c r="D208" s="189"/>
      <c r="E208" s="165"/>
      <c r="F208" s="165"/>
      <c r="G208" s="163"/>
      <c r="H208" s="163"/>
      <c r="I208" s="163"/>
      <c r="J208" s="163"/>
      <c r="K208" s="164"/>
      <c r="L208" s="165"/>
      <c r="M208" s="163"/>
      <c r="N208" s="163"/>
      <c r="O208" s="163"/>
      <c r="P208" s="163"/>
    </row>
    <row r="209" spans="1:16">
      <c r="A209" s="187">
        <v>201</v>
      </c>
      <c r="B209" s="163"/>
      <c r="C209" s="164"/>
      <c r="D209" s="189"/>
      <c r="E209" s="165"/>
      <c r="F209" s="165"/>
      <c r="G209" s="163"/>
      <c r="H209" s="163"/>
      <c r="I209" s="163"/>
      <c r="J209" s="163"/>
      <c r="K209" s="164"/>
      <c r="L209" s="165"/>
      <c r="M209" s="163"/>
      <c r="N209" s="163"/>
      <c r="O209" s="163"/>
      <c r="P209" s="163"/>
    </row>
    <row r="210" spans="1:16">
      <c r="A210" s="187">
        <v>202</v>
      </c>
      <c r="B210" s="163"/>
      <c r="C210" s="164"/>
      <c r="D210" s="189"/>
      <c r="E210" s="165"/>
      <c r="F210" s="165"/>
      <c r="G210" s="163"/>
      <c r="H210" s="163"/>
      <c r="I210" s="163"/>
      <c r="J210" s="163"/>
      <c r="K210" s="164"/>
      <c r="L210" s="165"/>
      <c r="M210" s="163"/>
      <c r="N210" s="163"/>
      <c r="O210" s="163"/>
      <c r="P210" s="163"/>
    </row>
    <row r="211" spans="1:16">
      <c r="A211" s="187">
        <v>203</v>
      </c>
      <c r="B211" s="163"/>
      <c r="C211" s="164"/>
      <c r="D211" s="189"/>
      <c r="E211" s="165"/>
      <c r="F211" s="165"/>
      <c r="G211" s="163"/>
      <c r="H211" s="163"/>
      <c r="I211" s="163"/>
      <c r="J211" s="163"/>
      <c r="K211" s="164"/>
      <c r="L211" s="165"/>
      <c r="M211" s="163"/>
      <c r="N211" s="163"/>
      <c r="O211" s="163"/>
      <c r="P211" s="163"/>
    </row>
    <row r="212" spans="1:16">
      <c r="A212" s="187">
        <v>204</v>
      </c>
      <c r="B212" s="163"/>
      <c r="C212" s="164"/>
      <c r="D212" s="189"/>
      <c r="E212" s="165"/>
      <c r="F212" s="165"/>
      <c r="G212" s="163"/>
      <c r="H212" s="163"/>
      <c r="I212" s="163"/>
      <c r="J212" s="163"/>
      <c r="K212" s="164"/>
      <c r="L212" s="165"/>
      <c r="M212" s="163"/>
      <c r="N212" s="163"/>
      <c r="O212" s="163"/>
      <c r="P212" s="163"/>
    </row>
    <row r="213" spans="1:16">
      <c r="A213" s="187">
        <v>205</v>
      </c>
      <c r="B213" s="163"/>
      <c r="C213" s="164"/>
      <c r="D213" s="189"/>
      <c r="E213" s="165"/>
      <c r="F213" s="165"/>
      <c r="G213" s="163"/>
      <c r="H213" s="163"/>
      <c r="I213" s="163"/>
      <c r="J213" s="163"/>
      <c r="K213" s="164"/>
      <c r="L213" s="165"/>
      <c r="M213" s="163"/>
      <c r="N213" s="163"/>
      <c r="O213" s="163"/>
      <c r="P213" s="163"/>
    </row>
    <row r="214" spans="1:16">
      <c r="A214" s="187">
        <v>206</v>
      </c>
      <c r="B214" s="163"/>
      <c r="C214" s="164"/>
      <c r="D214" s="189"/>
      <c r="E214" s="165"/>
      <c r="F214" s="165"/>
      <c r="G214" s="163"/>
      <c r="H214" s="163"/>
      <c r="I214" s="163"/>
      <c r="J214" s="163"/>
      <c r="K214" s="164"/>
      <c r="L214" s="165"/>
      <c r="M214" s="163"/>
      <c r="N214" s="163"/>
      <c r="O214" s="163"/>
      <c r="P214" s="163"/>
    </row>
    <row r="215" spans="1:16">
      <c r="A215" s="187">
        <v>207</v>
      </c>
      <c r="B215" s="163"/>
      <c r="C215" s="164"/>
      <c r="D215" s="189"/>
      <c r="E215" s="165"/>
      <c r="F215" s="165"/>
      <c r="G215" s="163"/>
      <c r="H215" s="163"/>
      <c r="I215" s="163"/>
      <c r="J215" s="163"/>
      <c r="K215" s="164"/>
      <c r="L215" s="165"/>
      <c r="M215" s="163"/>
      <c r="N215" s="163"/>
      <c r="O215" s="163"/>
      <c r="P215" s="163"/>
    </row>
    <row r="216" spans="1:16">
      <c r="A216" s="187">
        <v>208</v>
      </c>
      <c r="B216" s="163"/>
      <c r="C216" s="164"/>
      <c r="D216" s="189"/>
      <c r="E216" s="165"/>
      <c r="F216" s="165"/>
      <c r="G216" s="163"/>
      <c r="H216" s="163"/>
      <c r="I216" s="163"/>
      <c r="J216" s="163"/>
      <c r="K216" s="164"/>
      <c r="L216" s="165"/>
      <c r="M216" s="163"/>
      <c r="N216" s="163"/>
      <c r="O216" s="163"/>
      <c r="P216" s="163"/>
    </row>
    <row r="217" spans="1:16">
      <c r="A217" s="187">
        <v>209</v>
      </c>
      <c r="B217" s="163"/>
      <c r="C217" s="164"/>
      <c r="D217" s="189"/>
      <c r="E217" s="165"/>
      <c r="F217" s="165"/>
      <c r="G217" s="163"/>
      <c r="H217" s="163"/>
      <c r="I217" s="163"/>
      <c r="J217" s="163"/>
      <c r="K217" s="164"/>
      <c r="L217" s="165"/>
      <c r="M217" s="163"/>
      <c r="N217" s="163"/>
      <c r="O217" s="163"/>
      <c r="P217" s="163"/>
    </row>
    <row r="218" spans="1:16">
      <c r="A218" s="187">
        <v>210</v>
      </c>
      <c r="B218" s="163"/>
      <c r="C218" s="164"/>
      <c r="D218" s="189"/>
      <c r="E218" s="165"/>
      <c r="F218" s="165"/>
      <c r="G218" s="163"/>
      <c r="H218" s="163"/>
      <c r="I218" s="163"/>
      <c r="J218" s="163"/>
      <c r="K218" s="164"/>
      <c r="L218" s="165"/>
      <c r="M218" s="163"/>
      <c r="N218" s="163"/>
      <c r="O218" s="163"/>
      <c r="P218" s="163"/>
    </row>
    <row r="219" spans="1:16">
      <c r="A219" s="187">
        <v>211</v>
      </c>
      <c r="B219" s="163"/>
      <c r="C219" s="164"/>
      <c r="D219" s="189"/>
      <c r="E219" s="165"/>
      <c r="F219" s="165"/>
      <c r="G219" s="163"/>
      <c r="H219" s="163"/>
      <c r="I219" s="163"/>
      <c r="J219" s="163"/>
      <c r="K219" s="164"/>
      <c r="L219" s="165"/>
      <c r="M219" s="163"/>
      <c r="N219" s="163"/>
      <c r="O219" s="163"/>
      <c r="P219" s="163"/>
    </row>
    <row r="220" spans="1:16">
      <c r="A220" s="187">
        <v>212</v>
      </c>
      <c r="B220" s="163"/>
      <c r="C220" s="164"/>
      <c r="D220" s="189"/>
      <c r="E220" s="165"/>
      <c r="F220" s="165"/>
      <c r="G220" s="163"/>
      <c r="H220" s="163"/>
      <c r="I220" s="163"/>
      <c r="J220" s="163"/>
      <c r="K220" s="164"/>
      <c r="L220" s="165"/>
      <c r="M220" s="163"/>
      <c r="N220" s="163"/>
      <c r="O220" s="163"/>
      <c r="P220" s="163"/>
    </row>
    <row r="221" spans="1:16">
      <c r="A221" s="187">
        <v>213</v>
      </c>
      <c r="B221" s="163"/>
      <c r="C221" s="164"/>
      <c r="D221" s="189"/>
      <c r="E221" s="165"/>
      <c r="F221" s="165"/>
      <c r="G221" s="163"/>
      <c r="H221" s="163"/>
      <c r="I221" s="163"/>
      <c r="J221" s="163"/>
      <c r="K221" s="164"/>
      <c r="L221" s="165"/>
      <c r="M221" s="163"/>
      <c r="N221" s="163"/>
      <c r="O221" s="163"/>
      <c r="P221" s="163"/>
    </row>
    <row r="222" spans="1:16">
      <c r="A222" s="187">
        <v>214</v>
      </c>
      <c r="B222" s="163"/>
      <c r="C222" s="164"/>
      <c r="D222" s="189"/>
      <c r="E222" s="165"/>
      <c r="F222" s="165"/>
      <c r="G222" s="163"/>
      <c r="H222" s="163"/>
      <c r="I222" s="163"/>
      <c r="J222" s="163"/>
      <c r="K222" s="164"/>
      <c r="L222" s="165"/>
      <c r="M222" s="163"/>
      <c r="N222" s="163"/>
      <c r="O222" s="163"/>
      <c r="P222" s="163"/>
    </row>
    <row r="223" spans="1:16">
      <c r="A223" s="187">
        <v>215</v>
      </c>
      <c r="B223" s="163"/>
      <c r="C223" s="164"/>
      <c r="D223" s="189"/>
      <c r="E223" s="165"/>
      <c r="F223" s="165"/>
      <c r="G223" s="163"/>
      <c r="H223" s="163"/>
      <c r="I223" s="163"/>
      <c r="J223" s="163"/>
      <c r="K223" s="164"/>
      <c r="L223" s="165"/>
      <c r="M223" s="163"/>
      <c r="N223" s="163"/>
      <c r="O223" s="163"/>
      <c r="P223" s="163"/>
    </row>
    <row r="224" spans="1:16">
      <c r="A224" s="187">
        <v>216</v>
      </c>
      <c r="B224" s="163"/>
      <c r="C224" s="164"/>
      <c r="D224" s="189"/>
      <c r="E224" s="165"/>
      <c r="F224" s="165"/>
      <c r="G224" s="163"/>
      <c r="H224" s="163"/>
      <c r="I224" s="163"/>
      <c r="J224" s="163"/>
      <c r="K224" s="164"/>
      <c r="L224" s="165"/>
      <c r="M224" s="163"/>
      <c r="N224" s="163"/>
      <c r="O224" s="163"/>
      <c r="P224" s="163"/>
    </row>
    <row r="225" spans="1:16">
      <c r="A225" s="187">
        <v>217</v>
      </c>
      <c r="B225" s="163"/>
      <c r="C225" s="164"/>
      <c r="D225" s="189"/>
      <c r="E225" s="165"/>
      <c r="F225" s="165"/>
      <c r="G225" s="163"/>
      <c r="H225" s="163"/>
      <c r="I225" s="163"/>
      <c r="J225" s="163"/>
      <c r="K225" s="164"/>
      <c r="L225" s="165"/>
      <c r="M225" s="163"/>
      <c r="N225" s="163"/>
      <c r="O225" s="163"/>
      <c r="P225" s="163"/>
    </row>
    <row r="226" spans="1:16">
      <c r="A226" s="187">
        <v>218</v>
      </c>
      <c r="B226" s="163"/>
      <c r="C226" s="164"/>
      <c r="D226" s="189"/>
      <c r="E226" s="165"/>
      <c r="F226" s="165"/>
      <c r="G226" s="163"/>
      <c r="H226" s="163"/>
      <c r="I226" s="163"/>
      <c r="J226" s="163"/>
      <c r="K226" s="164"/>
      <c r="L226" s="165"/>
      <c r="M226" s="163"/>
      <c r="N226" s="163"/>
      <c r="O226" s="163"/>
      <c r="P226" s="163"/>
    </row>
    <row r="227" spans="1:16">
      <c r="A227" s="187">
        <v>219</v>
      </c>
      <c r="B227" s="163"/>
      <c r="C227" s="164"/>
      <c r="D227" s="189"/>
      <c r="E227" s="165"/>
      <c r="F227" s="165"/>
      <c r="G227" s="163"/>
      <c r="H227" s="163"/>
      <c r="I227" s="163"/>
      <c r="J227" s="163"/>
      <c r="K227" s="164"/>
      <c r="L227" s="165"/>
      <c r="M227" s="163"/>
      <c r="N227" s="163"/>
      <c r="O227" s="163"/>
      <c r="P227" s="163"/>
    </row>
    <row r="228" spans="1:16">
      <c r="A228" s="187">
        <v>220</v>
      </c>
      <c r="B228" s="163"/>
      <c r="C228" s="164"/>
      <c r="D228" s="189"/>
      <c r="E228" s="165"/>
      <c r="F228" s="165"/>
      <c r="G228" s="163"/>
      <c r="H228" s="163"/>
      <c r="I228" s="163"/>
      <c r="J228" s="163"/>
      <c r="K228" s="164"/>
      <c r="L228" s="165"/>
      <c r="M228" s="163"/>
      <c r="N228" s="163"/>
      <c r="O228" s="163"/>
      <c r="P228" s="163"/>
    </row>
    <row r="229" spans="1:16">
      <c r="A229" s="187">
        <v>221</v>
      </c>
      <c r="B229" s="163"/>
      <c r="C229" s="164"/>
      <c r="D229" s="189"/>
      <c r="E229" s="165"/>
      <c r="F229" s="165"/>
      <c r="G229" s="163"/>
      <c r="H229" s="163"/>
      <c r="I229" s="163"/>
      <c r="J229" s="163"/>
      <c r="K229" s="164"/>
      <c r="L229" s="165"/>
      <c r="M229" s="163"/>
      <c r="N229" s="163"/>
      <c r="O229" s="163"/>
      <c r="P229" s="163"/>
    </row>
    <row r="230" spans="1:16">
      <c r="A230" s="187">
        <v>222</v>
      </c>
      <c r="B230" s="163"/>
      <c r="C230" s="164"/>
      <c r="D230" s="189"/>
      <c r="E230" s="165"/>
      <c r="F230" s="165"/>
      <c r="G230" s="163"/>
      <c r="H230" s="163"/>
      <c r="I230" s="163"/>
      <c r="J230" s="163"/>
      <c r="K230" s="164"/>
      <c r="L230" s="165"/>
      <c r="M230" s="163"/>
      <c r="N230" s="163"/>
      <c r="O230" s="163"/>
      <c r="P230" s="163"/>
    </row>
    <row r="231" spans="1:16">
      <c r="A231" s="187">
        <v>223</v>
      </c>
      <c r="B231" s="163"/>
      <c r="C231" s="164"/>
      <c r="D231" s="189"/>
      <c r="E231" s="165"/>
      <c r="F231" s="165"/>
      <c r="G231" s="163"/>
      <c r="H231" s="163"/>
      <c r="I231" s="163"/>
      <c r="J231" s="163"/>
      <c r="K231" s="164"/>
      <c r="L231" s="165"/>
      <c r="M231" s="163"/>
      <c r="N231" s="163"/>
      <c r="O231" s="163"/>
      <c r="P231" s="163"/>
    </row>
    <row r="232" spans="1:16">
      <c r="A232" s="187">
        <v>224</v>
      </c>
      <c r="B232" s="163"/>
      <c r="C232" s="164"/>
      <c r="D232" s="189"/>
      <c r="E232" s="165"/>
      <c r="F232" s="165"/>
      <c r="G232" s="163"/>
      <c r="H232" s="163"/>
      <c r="I232" s="163"/>
      <c r="J232" s="163"/>
      <c r="K232" s="164"/>
      <c r="L232" s="165"/>
      <c r="M232" s="163"/>
      <c r="N232" s="163"/>
      <c r="O232" s="163"/>
      <c r="P232" s="163"/>
    </row>
    <row r="233" spans="1:16">
      <c r="A233" s="187">
        <v>225</v>
      </c>
      <c r="B233" s="163"/>
      <c r="C233" s="164"/>
      <c r="D233" s="189"/>
      <c r="E233" s="165"/>
      <c r="F233" s="165"/>
      <c r="G233" s="163"/>
      <c r="H233" s="163"/>
      <c r="I233" s="163"/>
      <c r="J233" s="163"/>
      <c r="K233" s="164"/>
      <c r="L233" s="165"/>
      <c r="M233" s="163"/>
      <c r="N233" s="163"/>
      <c r="O233" s="163"/>
      <c r="P233" s="163"/>
    </row>
    <row r="234" spans="1:16">
      <c r="A234" s="187">
        <v>226</v>
      </c>
      <c r="B234" s="163"/>
      <c r="C234" s="164"/>
      <c r="D234" s="189"/>
      <c r="E234" s="165"/>
      <c r="F234" s="165"/>
      <c r="G234" s="163"/>
      <c r="H234" s="163"/>
      <c r="I234" s="163"/>
      <c r="J234" s="163"/>
      <c r="K234" s="164"/>
      <c r="L234" s="165"/>
      <c r="M234" s="163"/>
      <c r="N234" s="163"/>
      <c r="O234" s="163"/>
      <c r="P234" s="163"/>
    </row>
    <row r="235" spans="1:16">
      <c r="A235" s="187">
        <v>227</v>
      </c>
      <c r="B235" s="163"/>
      <c r="C235" s="164"/>
      <c r="D235" s="189"/>
      <c r="E235" s="165"/>
      <c r="F235" s="165"/>
      <c r="G235" s="163"/>
      <c r="H235" s="163"/>
      <c r="I235" s="163"/>
      <c r="J235" s="163"/>
      <c r="K235" s="164"/>
      <c r="L235" s="165"/>
      <c r="M235" s="163"/>
      <c r="N235" s="163"/>
      <c r="O235" s="163"/>
      <c r="P235" s="163"/>
    </row>
    <row r="236" spans="1:16">
      <c r="A236" s="187">
        <v>228</v>
      </c>
      <c r="B236" s="163"/>
      <c r="C236" s="164"/>
      <c r="D236" s="189"/>
      <c r="E236" s="165"/>
      <c r="F236" s="165"/>
      <c r="G236" s="163"/>
      <c r="H236" s="163"/>
      <c r="I236" s="163"/>
      <c r="J236" s="163"/>
      <c r="K236" s="164"/>
      <c r="L236" s="165"/>
      <c r="M236" s="163"/>
      <c r="N236" s="163"/>
      <c r="O236" s="163"/>
      <c r="P236" s="163"/>
    </row>
    <row r="237" spans="1:16">
      <c r="A237" s="187">
        <v>229</v>
      </c>
      <c r="B237" s="163"/>
      <c r="C237" s="164"/>
      <c r="D237" s="189"/>
      <c r="E237" s="165"/>
      <c r="F237" s="165"/>
      <c r="G237" s="163"/>
      <c r="H237" s="163"/>
      <c r="I237" s="163"/>
      <c r="J237" s="163"/>
      <c r="K237" s="164"/>
      <c r="L237" s="165"/>
      <c r="M237" s="163"/>
      <c r="N237" s="163"/>
      <c r="O237" s="163"/>
      <c r="P237" s="163"/>
    </row>
    <row r="238" spans="1:16">
      <c r="A238" s="187">
        <v>230</v>
      </c>
      <c r="B238" s="163"/>
      <c r="C238" s="164"/>
      <c r="D238" s="189"/>
      <c r="E238" s="165"/>
      <c r="F238" s="165"/>
      <c r="G238" s="163"/>
      <c r="H238" s="163"/>
      <c r="I238" s="163"/>
      <c r="J238" s="163"/>
      <c r="K238" s="164"/>
      <c r="L238" s="165"/>
      <c r="M238" s="163"/>
      <c r="N238" s="163"/>
      <c r="O238" s="163"/>
      <c r="P238" s="163"/>
    </row>
    <row r="239" spans="1:16">
      <c r="A239" s="187">
        <v>231</v>
      </c>
      <c r="B239" s="163"/>
      <c r="C239" s="164"/>
      <c r="D239" s="189"/>
      <c r="E239" s="165"/>
      <c r="F239" s="165"/>
      <c r="G239" s="163"/>
      <c r="H239" s="163"/>
      <c r="I239" s="163"/>
      <c r="J239" s="163"/>
      <c r="K239" s="164"/>
      <c r="L239" s="165"/>
      <c r="M239" s="163"/>
      <c r="N239" s="163"/>
      <c r="O239" s="163"/>
      <c r="P239" s="163"/>
    </row>
    <row r="240" spans="1:16">
      <c r="A240" s="187">
        <v>232</v>
      </c>
      <c r="B240" s="163"/>
      <c r="C240" s="164"/>
      <c r="D240" s="189"/>
      <c r="E240" s="165"/>
      <c r="F240" s="165"/>
      <c r="G240" s="163"/>
      <c r="H240" s="163"/>
      <c r="I240" s="163"/>
      <c r="J240" s="163"/>
      <c r="K240" s="164"/>
      <c r="L240" s="165"/>
      <c r="M240" s="163"/>
      <c r="N240" s="163"/>
      <c r="O240" s="163"/>
      <c r="P240" s="163"/>
    </row>
    <row r="241" spans="1:16">
      <c r="A241" s="187">
        <v>233</v>
      </c>
      <c r="B241" s="163"/>
      <c r="C241" s="164"/>
      <c r="D241" s="189"/>
      <c r="E241" s="165"/>
      <c r="F241" s="165"/>
      <c r="G241" s="163"/>
      <c r="H241" s="163"/>
      <c r="I241" s="163"/>
      <c r="J241" s="163"/>
      <c r="K241" s="164"/>
      <c r="L241" s="165"/>
      <c r="M241" s="163"/>
      <c r="N241" s="163"/>
      <c r="O241" s="163"/>
      <c r="P241" s="163"/>
    </row>
    <row r="242" spans="1:16">
      <c r="A242" s="187">
        <v>234</v>
      </c>
      <c r="B242" s="163"/>
      <c r="C242" s="164"/>
      <c r="D242" s="189"/>
      <c r="E242" s="165"/>
      <c r="F242" s="165"/>
      <c r="G242" s="163"/>
      <c r="H242" s="163"/>
      <c r="I242" s="163"/>
      <c r="J242" s="163"/>
      <c r="K242" s="164"/>
      <c r="L242" s="165"/>
      <c r="M242" s="163"/>
      <c r="N242" s="163"/>
      <c r="O242" s="163"/>
      <c r="P242" s="163"/>
    </row>
    <row r="243" spans="1:16">
      <c r="A243" s="187">
        <v>235</v>
      </c>
      <c r="B243" s="163"/>
      <c r="C243" s="164"/>
      <c r="D243" s="189"/>
      <c r="E243" s="165"/>
      <c r="F243" s="165"/>
      <c r="G243" s="163"/>
      <c r="H243" s="163"/>
      <c r="I243" s="163"/>
      <c r="J243" s="163"/>
      <c r="K243" s="164"/>
      <c r="L243" s="165"/>
      <c r="M243" s="163"/>
      <c r="N243" s="163"/>
      <c r="O243" s="163"/>
      <c r="P243" s="163"/>
    </row>
    <row r="244" spans="1:16">
      <c r="A244" s="187">
        <v>236</v>
      </c>
      <c r="B244" s="163"/>
      <c r="C244" s="164"/>
      <c r="D244" s="189"/>
      <c r="E244" s="165"/>
      <c r="F244" s="165"/>
      <c r="G244" s="163"/>
      <c r="H244" s="163"/>
      <c r="I244" s="163"/>
      <c r="J244" s="163"/>
      <c r="K244" s="164"/>
      <c r="L244" s="165"/>
      <c r="M244" s="163"/>
      <c r="N244" s="163"/>
      <c r="O244" s="163"/>
      <c r="P244" s="163"/>
    </row>
    <row r="245" spans="1:16">
      <c r="A245" s="187">
        <v>237</v>
      </c>
      <c r="B245" s="163"/>
      <c r="C245" s="164"/>
      <c r="D245" s="189"/>
      <c r="E245" s="165"/>
      <c r="F245" s="165"/>
      <c r="G245" s="163"/>
      <c r="H245" s="163"/>
      <c r="I245" s="163"/>
      <c r="J245" s="163"/>
      <c r="K245" s="164"/>
      <c r="L245" s="165"/>
      <c r="M245" s="163"/>
      <c r="N245" s="163"/>
      <c r="O245" s="163"/>
      <c r="P245" s="163"/>
    </row>
    <row r="246" spans="1:16">
      <c r="A246" s="187">
        <v>238</v>
      </c>
      <c r="B246" s="163"/>
      <c r="C246" s="164"/>
      <c r="D246" s="189"/>
      <c r="E246" s="165"/>
      <c r="F246" s="165"/>
      <c r="G246" s="163"/>
      <c r="H246" s="163"/>
      <c r="I246" s="163"/>
      <c r="J246" s="163"/>
      <c r="K246" s="164"/>
      <c r="L246" s="165"/>
      <c r="M246" s="163"/>
      <c r="N246" s="163"/>
      <c r="O246" s="163"/>
      <c r="P246" s="163"/>
    </row>
    <row r="247" spans="1:16">
      <c r="A247" s="187">
        <v>239</v>
      </c>
      <c r="B247" s="163"/>
      <c r="C247" s="164"/>
      <c r="D247" s="189"/>
      <c r="E247" s="165"/>
      <c r="F247" s="165"/>
      <c r="G247" s="163"/>
      <c r="H247" s="163"/>
      <c r="I247" s="163"/>
      <c r="J247" s="163"/>
      <c r="K247" s="164"/>
      <c r="L247" s="165"/>
      <c r="M247" s="163"/>
      <c r="N247" s="163"/>
      <c r="O247" s="163"/>
      <c r="P247" s="163"/>
    </row>
    <row r="248" spans="1:16">
      <c r="A248" s="187">
        <v>240</v>
      </c>
      <c r="B248" s="163"/>
      <c r="C248" s="164"/>
      <c r="D248" s="189"/>
      <c r="E248" s="165"/>
      <c r="F248" s="165"/>
      <c r="G248" s="163"/>
      <c r="H248" s="163"/>
      <c r="I248" s="163"/>
      <c r="J248" s="163"/>
      <c r="K248" s="164"/>
      <c r="L248" s="165"/>
      <c r="M248" s="163"/>
      <c r="N248" s="163"/>
      <c r="O248" s="163"/>
      <c r="P248" s="163"/>
    </row>
    <row r="249" spans="1:16">
      <c r="A249" s="187">
        <v>241</v>
      </c>
      <c r="B249" s="163"/>
      <c r="C249" s="164"/>
      <c r="D249" s="189"/>
      <c r="E249" s="165"/>
      <c r="F249" s="165"/>
      <c r="G249" s="163"/>
      <c r="H249" s="163"/>
      <c r="I249" s="163"/>
      <c r="J249" s="163"/>
      <c r="K249" s="164"/>
      <c r="L249" s="165"/>
      <c r="M249" s="163"/>
      <c r="N249" s="163"/>
      <c r="O249" s="163"/>
      <c r="P249" s="163"/>
    </row>
    <row r="250" spans="1:16">
      <c r="A250" s="187">
        <v>242</v>
      </c>
      <c r="B250" s="163"/>
      <c r="C250" s="164"/>
      <c r="D250" s="189"/>
      <c r="E250" s="165"/>
      <c r="F250" s="165"/>
      <c r="G250" s="257"/>
      <c r="H250" s="163"/>
      <c r="I250" s="163"/>
      <c r="J250" s="163"/>
      <c r="K250" s="164"/>
      <c r="L250" s="165"/>
      <c r="M250" s="163"/>
      <c r="N250" s="163"/>
      <c r="O250" s="163"/>
      <c r="P250" s="163"/>
    </row>
    <row r="251" spans="1:16">
      <c r="A251" s="187">
        <v>243</v>
      </c>
      <c r="B251" s="163"/>
      <c r="C251" s="164"/>
      <c r="D251" s="189"/>
      <c r="E251" s="165"/>
      <c r="F251" s="165"/>
      <c r="G251" s="163"/>
      <c r="H251" s="163"/>
      <c r="I251" s="163"/>
      <c r="J251" s="163"/>
      <c r="K251" s="164"/>
      <c r="L251" s="165"/>
      <c r="M251" s="163"/>
      <c r="N251" s="163"/>
      <c r="O251" s="163"/>
      <c r="P251" s="163"/>
    </row>
    <row r="252" spans="1:16">
      <c r="A252" s="187">
        <v>244</v>
      </c>
      <c r="B252" s="163"/>
      <c r="C252" s="164"/>
      <c r="D252" s="189"/>
      <c r="E252" s="165"/>
      <c r="F252" s="165"/>
      <c r="G252" s="163"/>
      <c r="H252" s="163"/>
      <c r="I252" s="163"/>
      <c r="J252" s="163"/>
      <c r="K252" s="164"/>
      <c r="L252" s="165"/>
      <c r="M252" s="163"/>
      <c r="N252" s="163"/>
      <c r="O252" s="163"/>
      <c r="P252" s="163"/>
    </row>
    <row r="253" spans="1:16">
      <c r="A253" s="187">
        <v>245</v>
      </c>
      <c r="B253" s="163"/>
      <c r="C253" s="164"/>
      <c r="D253" s="189"/>
      <c r="E253" s="165"/>
      <c r="F253" s="165"/>
      <c r="G253" s="163"/>
      <c r="H253" s="163"/>
      <c r="I253" s="163"/>
      <c r="J253" s="163"/>
      <c r="K253" s="164"/>
      <c r="L253" s="165"/>
      <c r="M253" s="163"/>
      <c r="N253" s="163"/>
      <c r="O253" s="163"/>
      <c r="P253" s="163"/>
    </row>
    <row r="254" spans="1:16">
      <c r="A254" s="187">
        <v>246</v>
      </c>
      <c r="B254" s="163"/>
      <c r="C254" s="164"/>
      <c r="D254" s="189"/>
      <c r="E254" s="165"/>
      <c r="F254" s="165"/>
      <c r="G254" s="163"/>
      <c r="H254" s="163"/>
      <c r="I254" s="163"/>
      <c r="J254" s="163"/>
      <c r="K254" s="164"/>
      <c r="L254" s="165"/>
      <c r="M254" s="163"/>
      <c r="N254" s="163"/>
      <c r="O254" s="163"/>
      <c r="P254" s="163"/>
    </row>
    <row r="255" spans="1:16">
      <c r="A255" s="187">
        <v>247</v>
      </c>
      <c r="B255" s="163"/>
      <c r="C255" s="164"/>
      <c r="D255" s="189"/>
      <c r="E255" s="165"/>
      <c r="F255" s="165"/>
      <c r="G255" s="163"/>
      <c r="H255" s="163"/>
      <c r="I255" s="163"/>
      <c r="J255" s="163"/>
      <c r="K255" s="164"/>
      <c r="L255" s="165"/>
      <c r="M255" s="163"/>
      <c r="N255" s="163"/>
      <c r="O255" s="163"/>
      <c r="P255" s="163"/>
    </row>
    <row r="256" spans="1:16">
      <c r="A256" s="187">
        <v>248</v>
      </c>
      <c r="B256" s="163"/>
      <c r="C256" s="164"/>
      <c r="D256" s="189"/>
      <c r="E256" s="165"/>
      <c r="F256" s="165"/>
      <c r="G256" s="163"/>
      <c r="H256" s="163"/>
      <c r="I256" s="163"/>
      <c r="J256" s="163"/>
      <c r="K256" s="164"/>
      <c r="L256" s="165"/>
      <c r="M256" s="163"/>
      <c r="N256" s="163"/>
      <c r="O256" s="163"/>
      <c r="P256" s="163"/>
    </row>
    <row r="257" spans="1:16">
      <c r="A257" s="187">
        <v>249</v>
      </c>
      <c r="B257" s="163"/>
      <c r="C257" s="164"/>
      <c r="D257" s="189"/>
      <c r="E257" s="165"/>
      <c r="F257" s="165"/>
      <c r="G257" s="163"/>
      <c r="H257" s="163"/>
      <c r="I257" s="163"/>
      <c r="J257" s="163"/>
      <c r="K257" s="164"/>
      <c r="L257" s="165"/>
      <c r="M257" s="163"/>
      <c r="N257" s="163"/>
      <c r="O257" s="163"/>
      <c r="P257" s="163"/>
    </row>
    <row r="258" spans="1:16">
      <c r="A258" s="187">
        <v>250</v>
      </c>
      <c r="B258" s="163"/>
      <c r="C258" s="164"/>
      <c r="D258" s="189"/>
      <c r="E258" s="165"/>
      <c r="F258" s="165"/>
      <c r="G258" s="163"/>
      <c r="H258" s="163"/>
      <c r="I258" s="163"/>
      <c r="J258" s="163"/>
      <c r="K258" s="164"/>
      <c r="L258" s="165"/>
      <c r="M258" s="163"/>
      <c r="N258" s="163"/>
      <c r="O258" s="163"/>
      <c r="P258" s="163"/>
    </row>
    <row r="259" spans="1:16">
      <c r="A259" s="187">
        <v>251</v>
      </c>
      <c r="B259" s="163"/>
      <c r="C259" s="164"/>
      <c r="D259" s="189"/>
      <c r="E259" s="165"/>
      <c r="F259" s="165"/>
      <c r="G259" s="163"/>
      <c r="H259" s="163"/>
      <c r="I259" s="163"/>
      <c r="J259" s="163"/>
      <c r="K259" s="164"/>
      <c r="L259" s="165"/>
      <c r="M259" s="163"/>
      <c r="N259" s="163"/>
      <c r="O259" s="163"/>
      <c r="P259" s="163"/>
    </row>
    <row r="260" spans="1:16">
      <c r="A260" s="187">
        <v>252</v>
      </c>
      <c r="B260" s="163"/>
      <c r="C260" s="164"/>
      <c r="D260" s="189"/>
      <c r="E260" s="165"/>
      <c r="F260" s="165"/>
      <c r="G260" s="163"/>
      <c r="H260" s="163"/>
      <c r="I260" s="163"/>
      <c r="J260" s="163"/>
      <c r="K260" s="164"/>
      <c r="L260" s="165"/>
      <c r="M260" s="163"/>
      <c r="N260" s="163"/>
      <c r="O260" s="163"/>
      <c r="P260" s="163"/>
    </row>
    <row r="261" spans="1:16">
      <c r="A261" s="187">
        <v>253</v>
      </c>
      <c r="B261" s="163"/>
      <c r="C261" s="164"/>
      <c r="D261" s="189"/>
      <c r="E261" s="165"/>
      <c r="F261" s="165"/>
      <c r="G261" s="163"/>
      <c r="H261" s="163"/>
      <c r="I261" s="163"/>
      <c r="J261" s="163"/>
      <c r="K261" s="164"/>
      <c r="L261" s="165"/>
      <c r="M261" s="163"/>
      <c r="N261" s="163"/>
      <c r="O261" s="163"/>
      <c r="P261" s="163"/>
    </row>
    <row r="262" spans="1:16">
      <c r="A262" s="187">
        <v>254</v>
      </c>
      <c r="B262" s="163"/>
      <c r="C262" s="164"/>
      <c r="D262" s="189"/>
      <c r="E262" s="165"/>
      <c r="F262" s="165"/>
      <c r="G262" s="163"/>
      <c r="H262" s="163"/>
      <c r="I262" s="163"/>
      <c r="J262" s="163"/>
      <c r="K262" s="164"/>
      <c r="L262" s="165"/>
      <c r="M262" s="163"/>
      <c r="N262" s="163"/>
      <c r="O262" s="163"/>
      <c r="P262" s="163"/>
    </row>
    <row r="263" spans="1:16">
      <c r="A263" s="187">
        <v>255</v>
      </c>
      <c r="B263" s="163"/>
      <c r="C263" s="164"/>
      <c r="D263" s="189"/>
      <c r="E263" s="165"/>
      <c r="F263" s="165"/>
      <c r="G263" s="163"/>
      <c r="H263" s="163"/>
      <c r="I263" s="163"/>
      <c r="J263" s="163"/>
      <c r="K263" s="164"/>
      <c r="L263" s="165"/>
      <c r="M263" s="163"/>
      <c r="N263" s="163"/>
      <c r="O263" s="163"/>
      <c r="P263" s="163"/>
    </row>
    <row r="264" spans="1:16">
      <c r="A264" s="187">
        <v>256</v>
      </c>
      <c r="B264" s="163"/>
      <c r="C264" s="164"/>
      <c r="D264" s="189"/>
      <c r="E264" s="165"/>
      <c r="F264" s="165"/>
      <c r="G264" s="163"/>
      <c r="H264" s="163"/>
      <c r="I264" s="163"/>
      <c r="J264" s="163"/>
      <c r="K264" s="164"/>
      <c r="L264" s="165"/>
      <c r="M264" s="163"/>
      <c r="N264" s="163"/>
      <c r="O264" s="163"/>
      <c r="P264" s="163"/>
    </row>
    <row r="265" spans="1:16">
      <c r="A265" s="187">
        <v>257</v>
      </c>
      <c r="B265" s="163"/>
      <c r="C265" s="164"/>
      <c r="D265" s="189"/>
      <c r="E265" s="165"/>
      <c r="F265" s="165"/>
      <c r="G265" s="163"/>
      <c r="H265" s="163"/>
      <c r="I265" s="163"/>
      <c r="J265" s="163"/>
      <c r="K265" s="164"/>
      <c r="L265" s="165"/>
      <c r="M265" s="163"/>
      <c r="N265" s="163"/>
      <c r="O265" s="163"/>
      <c r="P265" s="163"/>
    </row>
    <row r="266" spans="1:16">
      <c r="A266" s="187">
        <v>258</v>
      </c>
      <c r="B266" s="163"/>
      <c r="C266" s="164"/>
      <c r="D266" s="189"/>
      <c r="E266" s="165"/>
      <c r="F266" s="165"/>
      <c r="G266" s="163"/>
      <c r="H266" s="163"/>
      <c r="I266" s="163"/>
      <c r="J266" s="163"/>
      <c r="K266" s="164"/>
      <c r="L266" s="165"/>
      <c r="M266" s="163"/>
      <c r="N266" s="163"/>
      <c r="O266" s="163"/>
      <c r="P266" s="163"/>
    </row>
    <row r="267" spans="1:16">
      <c r="A267" s="187">
        <v>259</v>
      </c>
      <c r="B267" s="163"/>
      <c r="C267" s="164"/>
      <c r="D267" s="189"/>
      <c r="E267" s="165"/>
      <c r="F267" s="165"/>
      <c r="G267" s="163"/>
      <c r="H267" s="163"/>
      <c r="I267" s="163"/>
      <c r="J267" s="163"/>
      <c r="K267" s="164"/>
      <c r="L267" s="165"/>
      <c r="M267" s="163"/>
      <c r="N267" s="163"/>
      <c r="O267" s="163"/>
      <c r="P267" s="163"/>
    </row>
    <row r="268" spans="1:16">
      <c r="A268" s="187">
        <v>260</v>
      </c>
      <c r="B268" s="163"/>
      <c r="C268" s="164"/>
      <c r="D268" s="189"/>
      <c r="E268" s="165"/>
      <c r="F268" s="165"/>
      <c r="G268" s="163"/>
      <c r="H268" s="163"/>
      <c r="I268" s="163"/>
      <c r="J268" s="163"/>
      <c r="K268" s="164"/>
      <c r="L268" s="165"/>
      <c r="M268" s="163"/>
      <c r="N268" s="163"/>
      <c r="O268" s="163"/>
      <c r="P268" s="163"/>
    </row>
    <row r="269" spans="1:16">
      <c r="A269" s="187">
        <v>261</v>
      </c>
      <c r="B269" s="163"/>
      <c r="C269" s="164"/>
      <c r="D269" s="189"/>
      <c r="E269" s="165"/>
      <c r="F269" s="165"/>
      <c r="G269" s="163"/>
      <c r="H269" s="163"/>
      <c r="I269" s="163"/>
      <c r="J269" s="163"/>
      <c r="K269" s="164"/>
      <c r="L269" s="165"/>
      <c r="M269" s="163"/>
      <c r="N269" s="163"/>
      <c r="O269" s="163"/>
      <c r="P269" s="163"/>
    </row>
    <row r="270" spans="1:16">
      <c r="A270" s="163"/>
      <c r="B270" s="163"/>
      <c r="C270" s="164"/>
      <c r="D270" s="189"/>
      <c r="E270" s="165"/>
      <c r="F270" s="165"/>
      <c r="G270" s="163"/>
      <c r="H270" s="163"/>
      <c r="I270" s="163"/>
      <c r="J270" s="163"/>
      <c r="K270" s="164"/>
      <c r="L270" s="165"/>
      <c r="M270" s="163"/>
      <c r="N270" s="163"/>
      <c r="O270" s="163"/>
      <c r="P270" s="163"/>
    </row>
    <row r="271" spans="1:16">
      <c r="A271" s="163"/>
      <c r="B271" s="163"/>
      <c r="C271" s="164"/>
      <c r="D271" s="189"/>
      <c r="E271" s="165"/>
      <c r="F271" s="165"/>
      <c r="G271" s="163"/>
      <c r="H271" s="163"/>
      <c r="I271" s="163"/>
      <c r="J271" s="163"/>
      <c r="K271" s="164"/>
      <c r="L271" s="165"/>
      <c r="M271" s="163"/>
      <c r="N271" s="163"/>
      <c r="O271" s="163"/>
      <c r="P271" s="163"/>
    </row>
    <row r="272" spans="1:16">
      <c r="A272" s="163"/>
      <c r="B272" s="163"/>
      <c r="C272" s="164"/>
      <c r="D272" s="189"/>
      <c r="E272" s="165"/>
      <c r="F272" s="165"/>
      <c r="G272" s="163"/>
      <c r="H272" s="163"/>
      <c r="I272" s="163"/>
      <c r="J272" s="163"/>
      <c r="K272" s="164"/>
      <c r="L272" s="165"/>
      <c r="M272" s="163"/>
      <c r="N272" s="163"/>
      <c r="O272" s="163"/>
      <c r="P272" s="163"/>
    </row>
    <row r="273" spans="1:16 16384:16384">
      <c r="A273" s="163"/>
      <c r="B273" s="163"/>
      <c r="C273" s="164"/>
      <c r="D273" s="189"/>
      <c r="E273" s="165"/>
      <c r="F273" s="165"/>
      <c r="G273" s="163"/>
      <c r="H273" s="163"/>
      <c r="I273" s="163"/>
      <c r="J273" s="163"/>
      <c r="K273" s="164"/>
      <c r="L273" s="165"/>
      <c r="M273" s="163"/>
      <c r="N273" s="163"/>
      <c r="O273" s="163"/>
      <c r="P273" s="163"/>
    </row>
    <row r="274" spans="1:16 16384:16384">
      <c r="A274" s="163"/>
      <c r="B274" s="163"/>
      <c r="C274" s="164"/>
      <c r="D274" s="189"/>
      <c r="E274" s="165"/>
      <c r="F274" s="165"/>
      <c r="G274" s="163"/>
      <c r="H274" s="163"/>
      <c r="I274" s="163"/>
      <c r="J274" s="163"/>
      <c r="K274" s="164"/>
      <c r="L274" s="165"/>
      <c r="M274" s="163"/>
      <c r="N274" s="163"/>
      <c r="O274" s="163"/>
      <c r="P274" s="163"/>
    </row>
    <row r="275" spans="1:16 16384:16384">
      <c r="A275" s="163"/>
      <c r="B275" s="163"/>
      <c r="C275" s="164"/>
      <c r="D275" s="189"/>
      <c r="E275" s="165"/>
      <c r="F275" s="165"/>
      <c r="G275" s="163"/>
      <c r="H275" s="163"/>
      <c r="I275" s="163"/>
      <c r="J275" s="163"/>
      <c r="K275" s="164"/>
      <c r="L275" s="165"/>
      <c r="M275" s="163"/>
      <c r="N275" s="163"/>
      <c r="O275" s="163"/>
      <c r="P275" s="163"/>
    </row>
    <row r="276" spans="1:16 16384:16384">
      <c r="A276" s="163"/>
      <c r="B276" s="163"/>
      <c r="C276" s="164"/>
      <c r="D276" s="189"/>
      <c r="E276" s="165"/>
      <c r="F276" s="165"/>
      <c r="G276" s="163"/>
      <c r="H276" s="163"/>
      <c r="I276" s="163"/>
      <c r="J276" s="163"/>
      <c r="K276" s="164"/>
      <c r="L276" s="165"/>
      <c r="M276" s="163"/>
      <c r="N276" s="163"/>
      <c r="O276" s="163"/>
      <c r="P276" s="163"/>
    </row>
    <row r="277" spans="1:16 16384:16384">
      <c r="A277" s="163"/>
      <c r="B277" s="163"/>
      <c r="C277" s="164"/>
      <c r="D277" s="189"/>
      <c r="E277" s="165"/>
      <c r="F277" s="165"/>
      <c r="G277" s="163"/>
      <c r="H277" s="163"/>
      <c r="I277" s="163"/>
      <c r="J277" s="163"/>
      <c r="K277" s="164"/>
      <c r="L277" s="165"/>
      <c r="M277" s="163"/>
      <c r="N277" s="163"/>
      <c r="O277" s="163"/>
      <c r="P277" s="163"/>
    </row>
    <row r="278" spans="1:16 16384:16384">
      <c r="A278" s="163"/>
      <c r="B278" s="163"/>
      <c r="C278" s="164"/>
      <c r="D278" s="189"/>
      <c r="E278" s="165"/>
      <c r="F278" s="165"/>
      <c r="G278" s="163"/>
      <c r="H278" s="163"/>
      <c r="I278" s="163"/>
      <c r="J278" s="163"/>
      <c r="K278" s="164"/>
      <c r="L278" s="165"/>
      <c r="M278" s="163"/>
      <c r="N278" s="163"/>
      <c r="O278" s="163"/>
      <c r="P278" s="163"/>
    </row>
    <row r="279" spans="1:16 16384:16384">
      <c r="A279" s="163"/>
      <c r="B279" s="163"/>
      <c r="C279" s="164"/>
      <c r="D279" s="189"/>
      <c r="E279" s="165"/>
      <c r="F279" s="165"/>
      <c r="G279" s="163"/>
      <c r="H279" s="163"/>
      <c r="I279" s="163"/>
      <c r="J279" s="163"/>
      <c r="K279" s="164"/>
      <c r="L279" s="165"/>
      <c r="M279" s="163"/>
      <c r="N279" s="163"/>
      <c r="O279" s="163"/>
      <c r="P279" s="163"/>
      <c r="XFD279" t="s">
        <v>126</v>
      </c>
    </row>
    <row r="280" spans="1:16 16384:16384">
      <c r="A280" s="163"/>
      <c r="B280" s="163"/>
      <c r="C280" s="164"/>
      <c r="D280" s="189"/>
      <c r="E280" s="165"/>
      <c r="F280" s="165"/>
      <c r="G280" s="163"/>
      <c r="H280" s="163"/>
      <c r="I280" s="163"/>
      <c r="J280" s="163"/>
      <c r="K280" s="164"/>
      <c r="L280" s="165"/>
      <c r="M280" s="163"/>
      <c r="N280" s="163"/>
      <c r="O280" s="163"/>
      <c r="P280" s="163"/>
    </row>
    <row r="281" spans="1:16 16384:16384">
      <c r="A281" s="163"/>
      <c r="B281" s="163"/>
      <c r="C281" s="164"/>
      <c r="D281" s="189"/>
      <c r="E281" s="165"/>
      <c r="F281" s="165"/>
      <c r="G281" s="163"/>
      <c r="H281" s="163"/>
      <c r="I281" s="163"/>
      <c r="J281" s="163"/>
      <c r="K281" s="164"/>
      <c r="L281" s="165"/>
      <c r="M281" s="163"/>
      <c r="N281" s="163"/>
      <c r="O281" s="163"/>
      <c r="P281" s="163"/>
    </row>
    <row r="282" spans="1:16 16384:16384">
      <c r="A282" s="163"/>
      <c r="B282" s="163"/>
      <c r="C282" s="164"/>
      <c r="D282" s="189"/>
      <c r="E282" s="165"/>
      <c r="F282" s="165"/>
      <c r="G282" s="163"/>
      <c r="H282" s="163"/>
      <c r="I282" s="163"/>
      <c r="J282" s="163"/>
      <c r="K282" s="164"/>
      <c r="L282" s="165"/>
      <c r="M282" s="163"/>
      <c r="N282" s="163"/>
      <c r="O282" s="163"/>
      <c r="P282" s="163"/>
    </row>
    <row r="283" spans="1:16 16384:16384">
      <c r="A283" s="163"/>
      <c r="B283" s="163" t="s">
        <v>150</v>
      </c>
      <c r="C283" s="164" t="s">
        <v>149</v>
      </c>
      <c r="D283" s="189" t="s">
        <v>1522</v>
      </c>
      <c r="E283" s="164"/>
      <c r="F283" s="164"/>
      <c r="G283" s="163"/>
      <c r="H283" s="163"/>
      <c r="I283" s="163"/>
      <c r="J283" s="163"/>
      <c r="K283" s="163"/>
      <c r="L283" s="164"/>
      <c r="M283" s="163"/>
      <c r="N283" s="163"/>
      <c r="O283" s="163"/>
      <c r="P283" s="163"/>
    </row>
    <row r="284" spans="1:16 16384:16384">
      <c r="A284" s="163"/>
      <c r="B284" s="163" t="s">
        <v>150</v>
      </c>
      <c r="C284" s="164" t="s">
        <v>149</v>
      </c>
      <c r="D284" s="189" t="s">
        <v>1598</v>
      </c>
      <c r="E284" s="164"/>
      <c r="F284" s="164"/>
      <c r="G284" s="163"/>
      <c r="H284" s="163"/>
      <c r="I284" s="163"/>
      <c r="J284" s="163"/>
      <c r="K284" s="163"/>
      <c r="L284" s="164"/>
      <c r="M284" s="163"/>
      <c r="N284" s="163"/>
      <c r="O284" s="163"/>
      <c r="P284" s="163"/>
    </row>
    <row r="285" spans="1:16 16384:16384">
      <c r="A285" s="163"/>
      <c r="B285" s="163" t="s">
        <v>150</v>
      </c>
      <c r="C285" s="164" t="s">
        <v>149</v>
      </c>
      <c r="D285" s="189" t="s">
        <v>1599</v>
      </c>
      <c r="E285" s="164"/>
      <c r="F285" s="164"/>
      <c r="G285" s="163"/>
      <c r="H285" s="163"/>
      <c r="I285" s="163"/>
      <c r="J285" s="163"/>
      <c r="K285" s="163"/>
      <c r="L285" s="164"/>
      <c r="M285" s="163"/>
      <c r="N285" s="163"/>
      <c r="O285" s="163"/>
      <c r="P285" s="163"/>
    </row>
    <row r="286" spans="1:16 16384:16384">
      <c r="A286" s="163"/>
      <c r="B286" s="163" t="s">
        <v>150</v>
      </c>
      <c r="C286" s="164" t="s">
        <v>149</v>
      </c>
      <c r="D286" s="189" t="s">
        <v>1600</v>
      </c>
      <c r="E286" s="164"/>
      <c r="F286" s="164"/>
      <c r="G286" s="163"/>
      <c r="H286" s="163"/>
      <c r="I286" s="163"/>
      <c r="J286" s="163"/>
      <c r="K286" s="163"/>
      <c r="L286" s="164"/>
      <c r="M286" s="163"/>
      <c r="N286" s="163"/>
      <c r="O286" s="163"/>
      <c r="P286" s="163"/>
    </row>
    <row r="287" spans="1:16 16384:16384">
      <c r="A287" s="163"/>
      <c r="B287" s="163" t="s">
        <v>150</v>
      </c>
      <c r="C287" s="164" t="s">
        <v>149</v>
      </c>
      <c r="D287" s="189" t="s">
        <v>1607</v>
      </c>
      <c r="E287" s="164"/>
      <c r="F287" s="164"/>
      <c r="G287" s="163"/>
      <c r="H287" s="163"/>
      <c r="I287" s="163"/>
      <c r="J287" s="163"/>
      <c r="K287" s="163"/>
      <c r="L287" s="164"/>
      <c r="M287" s="163"/>
      <c r="N287" s="163"/>
      <c r="O287" s="163"/>
      <c r="P287" s="163"/>
    </row>
    <row r="288" spans="1:16 16384:16384">
      <c r="A288" s="163"/>
      <c r="B288" s="163" t="s">
        <v>150</v>
      </c>
      <c r="C288" s="164" t="s">
        <v>149</v>
      </c>
      <c r="D288" s="189" t="s">
        <v>1608</v>
      </c>
      <c r="E288" s="164"/>
      <c r="F288" s="164"/>
      <c r="G288" s="163"/>
      <c r="H288" s="163"/>
      <c r="I288" s="163"/>
      <c r="J288" s="163"/>
      <c r="K288" s="163"/>
      <c r="L288" s="164"/>
      <c r="M288" s="163"/>
      <c r="N288" s="163"/>
      <c r="O288" s="163"/>
      <c r="P288" s="163"/>
    </row>
    <row r="289" spans="1:16">
      <c r="A289" s="163"/>
      <c r="B289" s="163" t="s">
        <v>150</v>
      </c>
      <c r="C289" s="164" t="s">
        <v>149</v>
      </c>
      <c r="D289" s="189" t="s">
        <v>1609</v>
      </c>
      <c r="E289" s="164"/>
      <c r="F289" s="164"/>
      <c r="G289" s="163"/>
      <c r="H289" s="163"/>
      <c r="I289" s="163"/>
      <c r="J289" s="163"/>
      <c r="K289" s="163"/>
      <c r="L289" s="164"/>
      <c r="M289" s="163"/>
      <c r="N289" s="163"/>
      <c r="O289" s="163"/>
      <c r="P289" s="163"/>
    </row>
    <row r="290" spans="1:16">
      <c r="A290" s="163"/>
      <c r="B290" s="163" t="s">
        <v>150</v>
      </c>
      <c r="C290" s="164" t="s">
        <v>149</v>
      </c>
      <c r="D290" s="189" t="s">
        <v>1610</v>
      </c>
      <c r="E290" s="164"/>
      <c r="F290" s="164"/>
      <c r="G290" s="163"/>
      <c r="H290" s="163"/>
      <c r="I290" s="163"/>
      <c r="J290" s="163"/>
      <c r="K290" s="163"/>
      <c r="L290" s="164"/>
      <c r="M290" s="163"/>
      <c r="N290" s="163"/>
      <c r="O290" s="163"/>
      <c r="P290" s="163"/>
    </row>
    <row r="291" spans="1:16">
      <c r="A291" s="163"/>
      <c r="B291" s="163" t="s">
        <v>150</v>
      </c>
      <c r="C291" s="164" t="s">
        <v>149</v>
      </c>
      <c r="D291" s="189" t="s">
        <v>1625</v>
      </c>
      <c r="E291" s="164"/>
      <c r="F291" s="164"/>
      <c r="G291" s="163"/>
      <c r="H291" s="163"/>
      <c r="I291" s="163"/>
      <c r="J291" s="163"/>
      <c r="K291" s="163"/>
      <c r="L291" s="164"/>
      <c r="M291" s="163"/>
      <c r="N291" s="163"/>
      <c r="O291" s="163"/>
      <c r="P291" s="163"/>
    </row>
    <row r="292" spans="1:16">
      <c r="A292" s="163"/>
      <c r="B292" s="163" t="s">
        <v>150</v>
      </c>
      <c r="C292" s="164" t="s">
        <v>149</v>
      </c>
      <c r="D292" s="189" t="s">
        <v>1660</v>
      </c>
      <c r="E292" s="164"/>
      <c r="F292" s="164"/>
      <c r="G292" s="163"/>
      <c r="H292" s="163"/>
      <c r="I292" s="163"/>
      <c r="J292" s="163"/>
      <c r="K292" s="163"/>
      <c r="L292" s="164"/>
      <c r="M292" s="163"/>
      <c r="N292" s="163"/>
      <c r="O292" s="163"/>
      <c r="P292" s="163"/>
    </row>
    <row r="293" spans="1:16">
      <c r="A293" s="163"/>
      <c r="B293" s="163" t="s">
        <v>150</v>
      </c>
      <c r="C293" s="164" t="s">
        <v>149</v>
      </c>
      <c r="D293" s="189" t="s">
        <v>1661</v>
      </c>
      <c r="E293" s="164"/>
      <c r="F293" s="164"/>
      <c r="G293" s="163"/>
      <c r="H293" s="163"/>
      <c r="I293" s="163"/>
      <c r="J293" s="163"/>
      <c r="K293" s="163"/>
      <c r="L293" s="164"/>
      <c r="M293" s="163"/>
      <c r="N293" s="163"/>
      <c r="O293" s="163"/>
      <c r="P293" s="163"/>
    </row>
    <row r="294" spans="1:16">
      <c r="A294" s="163"/>
      <c r="B294" s="163" t="s">
        <v>150</v>
      </c>
      <c r="C294" s="164" t="s">
        <v>149</v>
      </c>
      <c r="D294" s="189" t="s">
        <v>1662</v>
      </c>
      <c r="E294" s="164"/>
      <c r="F294" s="164"/>
      <c r="G294" s="163"/>
      <c r="H294" s="163"/>
      <c r="I294" s="163"/>
      <c r="J294" s="163"/>
      <c r="K294" s="163"/>
      <c r="L294" s="164"/>
      <c r="M294" s="163"/>
      <c r="N294" s="163"/>
      <c r="O294" s="163"/>
      <c r="P294" s="163"/>
    </row>
    <row r="295" spans="1:16">
      <c r="A295" s="163"/>
      <c r="B295" s="163"/>
      <c r="C295" s="163"/>
      <c r="D295" s="163"/>
      <c r="E295" s="163"/>
      <c r="F295" s="163"/>
      <c r="G295" s="163"/>
      <c r="H295" s="163"/>
      <c r="I295" s="163"/>
      <c r="J295" s="163"/>
      <c r="K295" s="163"/>
      <c r="L295" s="164"/>
      <c r="M295" s="163"/>
      <c r="N295" s="163"/>
      <c r="O295" s="163"/>
      <c r="P295" s="163"/>
    </row>
    <row r="296" spans="1:16">
      <c r="A296" s="163"/>
      <c r="B296" s="163"/>
      <c r="C296" s="163"/>
      <c r="D296" s="163"/>
      <c r="E296" s="163"/>
      <c r="F296" s="163"/>
      <c r="G296" s="163"/>
      <c r="H296" s="163"/>
      <c r="I296" s="163"/>
      <c r="J296" s="163"/>
      <c r="K296" s="163"/>
      <c r="L296" s="164"/>
      <c r="M296" s="163"/>
      <c r="N296" s="163"/>
      <c r="O296" s="163"/>
      <c r="P296" s="163"/>
    </row>
    <row r="297" spans="1:16">
      <c r="A297" s="163"/>
      <c r="B297" s="163"/>
      <c r="C297" s="163"/>
      <c r="D297" s="163"/>
      <c r="E297" s="163"/>
      <c r="F297" s="163"/>
      <c r="G297" s="163"/>
      <c r="H297" s="163"/>
      <c r="I297" s="163"/>
      <c r="J297" s="163"/>
      <c r="K297" s="163"/>
      <c r="L297" s="164"/>
      <c r="M297" s="163"/>
      <c r="N297" s="163"/>
      <c r="O297" s="163"/>
      <c r="P297" s="163"/>
    </row>
    <row r="298" spans="1:16">
      <c r="A298" s="163"/>
      <c r="B298" s="163"/>
      <c r="C298" s="163"/>
      <c r="D298" s="163"/>
      <c r="E298" s="163"/>
      <c r="F298" s="163"/>
      <c r="G298" s="163"/>
      <c r="H298" s="163"/>
      <c r="I298" s="163"/>
      <c r="J298" s="163"/>
      <c r="K298" s="163"/>
      <c r="L298" s="164"/>
      <c r="M298" s="163"/>
      <c r="N298" s="163"/>
      <c r="O298" s="163"/>
      <c r="P298" s="163"/>
    </row>
    <row r="299" spans="1:16">
      <c r="A299" s="163"/>
      <c r="B299" s="163"/>
      <c r="C299" s="163"/>
      <c r="D299" s="163"/>
      <c r="E299" s="163"/>
      <c r="F299" s="163"/>
      <c r="G299" s="163"/>
      <c r="H299" s="163"/>
      <c r="I299" s="163"/>
      <c r="J299" s="163"/>
      <c r="K299" s="163"/>
      <c r="L299" s="164"/>
      <c r="M299" s="163"/>
      <c r="N299" s="163"/>
      <c r="O299" s="163"/>
      <c r="P299" s="163"/>
    </row>
    <row r="300" spans="1:16">
      <c r="A300" s="163"/>
      <c r="B300" s="163"/>
      <c r="C300" s="163"/>
      <c r="D300" s="163"/>
      <c r="E300" s="163"/>
      <c r="F300" s="163"/>
      <c r="G300" s="163"/>
      <c r="H300" s="163"/>
      <c r="I300" s="163"/>
      <c r="J300" s="163"/>
      <c r="K300" s="163"/>
      <c r="L300" s="164"/>
      <c r="M300" s="163"/>
      <c r="N300" s="163"/>
      <c r="O300" s="163"/>
      <c r="P300" s="163"/>
    </row>
    <row r="301" spans="1:16">
      <c r="A301" s="163"/>
      <c r="B301" s="163"/>
      <c r="C301" s="163"/>
      <c r="D301" s="163"/>
      <c r="E301" s="163"/>
      <c r="F301" s="163"/>
      <c r="G301" s="163"/>
      <c r="H301" s="163"/>
      <c r="I301" s="163"/>
      <c r="J301" s="163"/>
      <c r="K301" s="163"/>
      <c r="L301" s="164"/>
      <c r="M301" s="163"/>
      <c r="N301" s="163"/>
      <c r="O301" s="163"/>
      <c r="P301" s="163"/>
    </row>
    <row r="302" spans="1:16">
      <c r="A302" s="163"/>
      <c r="B302" s="163"/>
      <c r="C302" s="163"/>
      <c r="D302" s="163"/>
      <c r="E302" s="163"/>
      <c r="F302" s="163"/>
      <c r="G302" s="163"/>
      <c r="H302" s="163"/>
      <c r="I302" s="163"/>
      <c r="J302" s="163"/>
      <c r="K302" s="163"/>
      <c r="L302" s="164"/>
      <c r="M302" s="163"/>
      <c r="N302" s="163"/>
      <c r="O302" s="163"/>
      <c r="P302" s="163"/>
    </row>
    <row r="303" spans="1:16">
      <c r="A303" s="163"/>
      <c r="B303" s="163"/>
      <c r="C303" s="163"/>
      <c r="D303" s="163"/>
      <c r="E303" s="163"/>
      <c r="F303" s="163"/>
      <c r="G303" s="163"/>
      <c r="H303" s="163"/>
      <c r="I303" s="163"/>
      <c r="J303" s="163"/>
      <c r="K303" s="163"/>
      <c r="L303" s="164"/>
      <c r="M303" s="163"/>
      <c r="N303" s="163"/>
      <c r="O303" s="163"/>
      <c r="P303" s="163"/>
    </row>
    <row r="304" spans="1:16">
      <c r="A304" s="163"/>
      <c r="B304" s="163"/>
      <c r="C304" s="163"/>
      <c r="D304" s="163"/>
      <c r="E304" s="163"/>
      <c r="F304" s="163"/>
      <c r="G304" s="163"/>
      <c r="H304" s="163"/>
      <c r="I304" s="163"/>
      <c r="J304" s="163"/>
      <c r="K304" s="163"/>
      <c r="L304" s="164"/>
      <c r="M304" s="163"/>
      <c r="N304" s="163"/>
      <c r="O304" s="163"/>
      <c r="P304" s="163"/>
    </row>
    <row r="305" spans="1:16">
      <c r="A305" s="163"/>
      <c r="B305" s="163"/>
      <c r="C305" s="163"/>
      <c r="D305" s="163"/>
      <c r="E305" s="163"/>
      <c r="F305" s="163"/>
      <c r="G305" s="163"/>
      <c r="H305" s="163"/>
      <c r="I305" s="163"/>
      <c r="J305" s="163"/>
      <c r="K305" s="163"/>
      <c r="L305" s="164"/>
      <c r="M305" s="163"/>
      <c r="N305" s="163"/>
      <c r="O305" s="163"/>
      <c r="P305" s="163"/>
    </row>
    <row r="306" spans="1:16">
      <c r="A306" s="163"/>
      <c r="B306" s="163"/>
      <c r="C306" s="163"/>
      <c r="D306" s="163"/>
      <c r="E306" s="163"/>
      <c r="F306" s="163"/>
      <c r="G306" s="163"/>
      <c r="H306" s="163"/>
      <c r="I306" s="163"/>
      <c r="J306" s="163"/>
      <c r="K306" s="163"/>
      <c r="L306" s="164"/>
      <c r="M306" s="163"/>
      <c r="N306" s="163"/>
      <c r="O306" s="163"/>
      <c r="P306" s="163"/>
    </row>
    <row r="307" spans="1:16">
      <c r="A307" s="163"/>
      <c r="B307" s="163"/>
      <c r="C307" s="163"/>
      <c r="D307" s="163"/>
      <c r="E307" s="163"/>
      <c r="F307" s="163"/>
      <c r="G307" s="163"/>
      <c r="H307" s="163"/>
      <c r="I307" s="163"/>
      <c r="J307" s="163"/>
      <c r="K307" s="163"/>
      <c r="L307" s="164"/>
      <c r="M307" s="163"/>
      <c r="N307" s="163"/>
      <c r="O307" s="163"/>
      <c r="P307" s="163"/>
    </row>
    <row r="308" spans="1:16">
      <c r="A308" s="163"/>
      <c r="B308" s="163"/>
      <c r="C308" s="163"/>
      <c r="D308" s="163"/>
      <c r="E308" s="163"/>
      <c r="F308" s="163"/>
      <c r="G308" s="163"/>
      <c r="H308" s="163"/>
      <c r="I308" s="163"/>
      <c r="J308" s="163"/>
      <c r="K308" s="163"/>
      <c r="L308" s="164"/>
      <c r="M308" s="163"/>
      <c r="N308" s="163"/>
      <c r="O308" s="163"/>
      <c r="P308" s="163"/>
    </row>
    <row r="309" spans="1:16">
      <c r="A309" s="163"/>
      <c r="B309" s="163"/>
      <c r="C309" s="163"/>
      <c r="D309" s="163"/>
      <c r="E309" s="163"/>
      <c r="F309" s="163"/>
      <c r="G309" s="163"/>
      <c r="H309" s="163"/>
      <c r="I309" s="163"/>
      <c r="J309" s="163"/>
      <c r="K309" s="163"/>
      <c r="L309" s="164"/>
      <c r="M309" s="163"/>
      <c r="N309" s="163"/>
      <c r="O309" s="163"/>
      <c r="P309" s="163"/>
    </row>
    <row r="310" spans="1:16">
      <c r="A310" s="163"/>
      <c r="B310" s="163"/>
      <c r="C310" s="163"/>
      <c r="D310" s="163"/>
      <c r="E310" s="163"/>
      <c r="F310" s="163"/>
      <c r="G310" s="163"/>
      <c r="H310" s="163"/>
      <c r="I310" s="163"/>
      <c r="J310" s="163"/>
      <c r="K310" s="163"/>
      <c r="L310" s="164"/>
      <c r="M310" s="163"/>
      <c r="N310" s="163"/>
      <c r="O310" s="163"/>
      <c r="P310" s="163"/>
    </row>
    <row r="311" spans="1:16">
      <c r="A311" s="163"/>
      <c r="B311" s="163"/>
      <c r="C311" s="163"/>
      <c r="D311" s="163"/>
      <c r="E311" s="163"/>
      <c r="F311" s="163"/>
      <c r="G311" s="163"/>
      <c r="H311" s="163"/>
      <c r="I311" s="163"/>
      <c r="J311" s="163"/>
      <c r="K311" s="163"/>
      <c r="L311" s="164"/>
      <c r="M311" s="163"/>
      <c r="N311" s="163"/>
      <c r="O311" s="163"/>
      <c r="P311" s="163"/>
    </row>
    <row r="312" spans="1:16">
      <c r="A312" s="163"/>
      <c r="B312" s="163"/>
      <c r="C312" s="163"/>
      <c r="D312" s="163"/>
      <c r="E312" s="163"/>
      <c r="F312" s="163"/>
      <c r="G312" s="163"/>
      <c r="H312" s="163"/>
      <c r="I312" s="163"/>
      <c r="J312" s="163"/>
      <c r="K312" s="163"/>
      <c r="L312" s="164"/>
      <c r="M312" s="163"/>
      <c r="N312" s="163"/>
      <c r="O312" s="163"/>
      <c r="P312" s="163"/>
    </row>
    <row r="313" spans="1:16">
      <c r="A313" s="163"/>
      <c r="B313" s="163"/>
      <c r="C313" s="163"/>
      <c r="D313" s="163"/>
      <c r="E313" s="163"/>
      <c r="F313" s="163"/>
      <c r="G313" s="163"/>
      <c r="H313" s="163"/>
      <c r="I313" s="163"/>
      <c r="J313" s="163"/>
      <c r="K313" s="163"/>
      <c r="L313" s="164"/>
      <c r="M313" s="163"/>
      <c r="N313" s="163"/>
      <c r="O313" s="163"/>
      <c r="P313" s="163"/>
    </row>
    <row r="314" spans="1:16">
      <c r="A314" s="163"/>
      <c r="B314" s="163"/>
      <c r="C314" s="163"/>
      <c r="D314" s="163"/>
      <c r="E314" s="163"/>
      <c r="F314" s="163"/>
      <c r="G314" s="163"/>
      <c r="H314" s="163"/>
      <c r="I314" s="163"/>
      <c r="J314" s="163"/>
      <c r="K314" s="163"/>
      <c r="L314" s="164"/>
      <c r="M314" s="163"/>
      <c r="N314" s="163"/>
      <c r="O314" s="163"/>
      <c r="P314" s="163"/>
    </row>
    <row r="315" spans="1:16">
      <c r="A315" s="163"/>
      <c r="B315" s="163"/>
      <c r="C315" s="163"/>
      <c r="D315" s="163"/>
      <c r="E315" s="163"/>
      <c r="F315" s="163"/>
      <c r="G315" s="163"/>
      <c r="H315" s="163"/>
      <c r="I315" s="163"/>
      <c r="J315" s="163"/>
      <c r="K315" s="163"/>
      <c r="L315" s="164"/>
      <c r="M315" s="163"/>
      <c r="N315" s="163"/>
      <c r="O315" s="163"/>
      <c r="P315" s="163"/>
    </row>
    <row r="316" spans="1:16">
      <c r="A316" s="163"/>
      <c r="B316" s="163"/>
      <c r="C316" s="163"/>
      <c r="D316" s="163"/>
      <c r="E316" s="163"/>
      <c r="F316" s="163"/>
      <c r="G316" s="163"/>
      <c r="H316" s="163"/>
      <c r="I316" s="163"/>
      <c r="J316" s="163"/>
      <c r="K316" s="163"/>
      <c r="L316" s="164"/>
      <c r="M316" s="163"/>
      <c r="N316" s="163"/>
      <c r="O316" s="163"/>
      <c r="P316" s="163"/>
    </row>
    <row r="317" spans="1:16">
      <c r="A317" s="163"/>
      <c r="B317" s="163"/>
      <c r="C317" s="163"/>
      <c r="D317" s="163"/>
      <c r="E317" s="163"/>
      <c r="F317" s="163"/>
      <c r="G317" s="163"/>
      <c r="H317" s="163"/>
      <c r="I317" s="163"/>
      <c r="J317" s="163"/>
      <c r="K317" s="163"/>
      <c r="L317" s="164"/>
      <c r="M317" s="163"/>
      <c r="N317" s="163"/>
      <c r="O317" s="163"/>
      <c r="P317" s="163"/>
    </row>
    <row r="318" spans="1:16">
      <c r="A318" s="163"/>
      <c r="B318" s="163"/>
      <c r="C318" s="163"/>
      <c r="D318" s="163"/>
      <c r="E318" s="163"/>
      <c r="F318" s="163"/>
      <c r="G318" s="163"/>
      <c r="H318" s="163"/>
      <c r="I318" s="163"/>
      <c r="J318" s="163"/>
      <c r="K318" s="163"/>
      <c r="L318" s="164"/>
      <c r="M318" s="163"/>
      <c r="N318" s="163"/>
      <c r="O318" s="163"/>
      <c r="P318" s="163"/>
    </row>
    <row r="319" spans="1:16">
      <c r="A319" s="163"/>
      <c r="B319" s="163"/>
      <c r="C319" s="163"/>
      <c r="D319" s="163"/>
      <c r="E319" s="163"/>
      <c r="F319" s="163"/>
      <c r="G319" s="163"/>
      <c r="H319" s="163"/>
      <c r="I319" s="163"/>
      <c r="J319" s="163"/>
      <c r="K319" s="163"/>
      <c r="L319" s="164"/>
      <c r="M319" s="163"/>
      <c r="N319" s="163"/>
      <c r="O319" s="163"/>
      <c r="P319" s="163"/>
    </row>
    <row r="320" spans="1:16">
      <c r="A320" s="163"/>
      <c r="B320" s="163"/>
      <c r="C320" s="163"/>
      <c r="D320" s="163"/>
      <c r="E320" s="163"/>
      <c r="F320" s="163"/>
      <c r="G320" s="163"/>
      <c r="H320" s="163"/>
      <c r="I320" s="163"/>
      <c r="J320" s="163"/>
      <c r="K320" s="163"/>
      <c r="L320" s="164"/>
      <c r="M320" s="163"/>
      <c r="N320" s="163"/>
      <c r="O320" s="163"/>
      <c r="P320" s="163"/>
    </row>
    <row r="321" spans="1:16">
      <c r="A321" s="163"/>
      <c r="B321" s="163"/>
      <c r="C321" s="163"/>
      <c r="D321" s="163"/>
      <c r="E321" s="163"/>
      <c r="F321" s="163"/>
      <c r="G321" s="163"/>
      <c r="H321" s="163"/>
      <c r="I321" s="163"/>
      <c r="J321" s="163"/>
      <c r="K321" s="163"/>
      <c r="L321" s="164"/>
      <c r="M321" s="163"/>
      <c r="N321" s="163"/>
      <c r="O321" s="163"/>
      <c r="P321" s="163"/>
    </row>
    <row r="322" spans="1:16">
      <c r="A322" s="163"/>
      <c r="B322" s="163"/>
      <c r="C322" s="163"/>
      <c r="D322" s="163"/>
      <c r="E322" s="163"/>
      <c r="F322" s="163"/>
      <c r="G322" s="163"/>
      <c r="H322" s="163"/>
      <c r="I322" s="163"/>
      <c r="J322" s="163"/>
      <c r="K322" s="163"/>
      <c r="L322" s="164"/>
      <c r="M322" s="163"/>
      <c r="N322" s="163"/>
      <c r="O322" s="163"/>
      <c r="P322" s="163"/>
    </row>
    <row r="323" spans="1:16">
      <c r="A323" s="163"/>
      <c r="B323" s="163"/>
      <c r="C323" s="163"/>
      <c r="D323" s="163"/>
      <c r="E323" s="163"/>
      <c r="F323" s="163"/>
      <c r="G323" s="163"/>
      <c r="H323" s="163"/>
      <c r="I323" s="163"/>
      <c r="J323" s="163"/>
      <c r="K323" s="163"/>
      <c r="L323" s="164"/>
      <c r="M323" s="163"/>
      <c r="N323" s="163"/>
      <c r="O323" s="163"/>
      <c r="P323" s="163"/>
    </row>
    <row r="324" spans="1:16">
      <c r="A324" s="163"/>
      <c r="B324" s="163"/>
      <c r="C324" s="163"/>
      <c r="D324" s="163"/>
      <c r="E324" s="163"/>
      <c r="F324" s="163"/>
      <c r="G324" s="163"/>
      <c r="H324" s="163"/>
      <c r="I324" s="163"/>
      <c r="J324" s="163"/>
      <c r="K324" s="163"/>
      <c r="L324" s="164"/>
      <c r="M324" s="163"/>
      <c r="N324" s="163"/>
      <c r="O324" s="163"/>
      <c r="P324" s="163"/>
    </row>
    <row r="325" spans="1:16">
      <c r="A325" s="163"/>
      <c r="B325" s="163"/>
      <c r="C325" s="163"/>
      <c r="D325" s="163"/>
      <c r="E325" s="163"/>
      <c r="F325" s="163"/>
      <c r="G325" s="163"/>
      <c r="H325" s="163"/>
      <c r="I325" s="163"/>
      <c r="J325" s="163"/>
      <c r="K325" s="163"/>
      <c r="L325" s="164"/>
      <c r="M325" s="163"/>
      <c r="N325" s="163"/>
      <c r="O325" s="163"/>
      <c r="P325" s="163"/>
    </row>
    <row r="326" spans="1:16">
      <c r="A326" s="163"/>
      <c r="B326" s="163"/>
      <c r="C326" s="163"/>
      <c r="D326" s="163"/>
      <c r="E326" s="163"/>
      <c r="F326" s="163"/>
      <c r="G326" s="163"/>
      <c r="H326" s="163"/>
      <c r="I326" s="163"/>
      <c r="J326" s="163"/>
      <c r="K326" s="163"/>
      <c r="L326" s="164"/>
      <c r="M326" s="163"/>
      <c r="N326" s="163"/>
      <c r="O326" s="163"/>
      <c r="P326" s="163"/>
    </row>
    <row r="327" spans="1:16">
      <c r="A327" s="163"/>
      <c r="B327" s="163"/>
      <c r="C327" s="163"/>
      <c r="D327" s="163"/>
      <c r="E327" s="163"/>
      <c r="F327" s="163"/>
      <c r="G327" s="163"/>
      <c r="H327" s="163"/>
      <c r="I327" s="163"/>
      <c r="J327" s="163"/>
      <c r="K327" s="163"/>
      <c r="L327" s="164"/>
      <c r="M327" s="163"/>
      <c r="N327" s="163"/>
      <c r="O327" s="163"/>
      <c r="P327" s="163"/>
    </row>
    <row r="328" spans="1:16">
      <c r="A328" s="163"/>
      <c r="B328" s="163"/>
      <c r="C328" s="163"/>
      <c r="D328" s="163"/>
      <c r="E328" s="163"/>
      <c r="F328" s="163"/>
      <c r="G328" s="163"/>
      <c r="H328" s="163"/>
      <c r="I328" s="163"/>
      <c r="J328" s="163"/>
      <c r="K328" s="163"/>
      <c r="L328" s="164"/>
      <c r="M328" s="163"/>
      <c r="N328" s="163"/>
      <c r="O328" s="163"/>
      <c r="P328" s="163"/>
    </row>
    <row r="329" spans="1:16">
      <c r="A329" s="163"/>
      <c r="B329" s="163"/>
      <c r="C329" s="163"/>
      <c r="D329" s="163"/>
      <c r="E329" s="163"/>
      <c r="F329" s="163"/>
      <c r="G329" s="163"/>
      <c r="H329" s="163"/>
      <c r="I329" s="163"/>
      <c r="J329" s="163"/>
      <c r="K329" s="163"/>
      <c r="L329" s="164"/>
      <c r="M329" s="163"/>
      <c r="N329" s="163"/>
      <c r="O329" s="163"/>
      <c r="P329" s="163"/>
    </row>
    <row r="330" spans="1:16">
      <c r="A330" s="163"/>
      <c r="B330" s="163"/>
      <c r="C330" s="163"/>
      <c r="D330" s="163"/>
      <c r="E330" s="163"/>
      <c r="F330" s="163"/>
      <c r="G330" s="163"/>
      <c r="H330" s="163"/>
      <c r="I330" s="163"/>
      <c r="J330" s="163"/>
      <c r="K330" s="163"/>
      <c r="L330" s="164"/>
      <c r="M330" s="163"/>
      <c r="N330" s="163"/>
      <c r="O330" s="163"/>
      <c r="P330" s="163"/>
    </row>
    <row r="331" spans="1:16">
      <c r="A331" s="163"/>
      <c r="B331" s="163"/>
      <c r="C331" s="163"/>
      <c r="D331" s="163"/>
      <c r="E331" s="163"/>
      <c r="F331" s="163"/>
      <c r="G331" s="163"/>
      <c r="H331" s="163"/>
      <c r="I331" s="163"/>
      <c r="J331" s="163"/>
      <c r="K331" s="163"/>
      <c r="L331" s="164"/>
      <c r="M331" s="163"/>
      <c r="N331" s="163"/>
      <c r="O331" s="163"/>
      <c r="P331" s="163"/>
    </row>
    <row r="332" spans="1:16">
      <c r="A332" s="163"/>
      <c r="B332" s="163"/>
      <c r="C332" s="163"/>
      <c r="D332" s="163"/>
      <c r="E332" s="163"/>
      <c r="F332" s="163"/>
      <c r="G332" s="163"/>
      <c r="H332" s="163"/>
      <c r="I332" s="163"/>
      <c r="J332" s="163"/>
      <c r="K332" s="163"/>
      <c r="L332" s="164"/>
      <c r="M332" s="163"/>
      <c r="N332" s="163"/>
      <c r="O332" s="163"/>
      <c r="P332" s="163"/>
    </row>
    <row r="333" spans="1:16">
      <c r="A333" s="163"/>
      <c r="B333" s="163"/>
      <c r="C333" s="163"/>
      <c r="D333" s="163"/>
      <c r="E333" s="163"/>
      <c r="F333" s="163"/>
      <c r="G333" s="163"/>
      <c r="H333" s="163"/>
      <c r="I333" s="163"/>
      <c r="J333" s="163"/>
      <c r="K333" s="163"/>
      <c r="L333" s="164"/>
      <c r="M333" s="163"/>
      <c r="N333" s="163"/>
      <c r="O333" s="163"/>
      <c r="P333" s="163"/>
    </row>
    <row r="334" spans="1:16">
      <c r="A334" s="163"/>
      <c r="B334" s="163"/>
      <c r="C334" s="163"/>
      <c r="D334" s="163"/>
      <c r="E334" s="163"/>
      <c r="F334" s="163"/>
      <c r="G334" s="163"/>
      <c r="H334" s="163"/>
      <c r="I334" s="163"/>
      <c r="J334" s="163"/>
      <c r="K334" s="163"/>
      <c r="L334" s="164"/>
      <c r="M334" s="163"/>
      <c r="N334" s="163"/>
      <c r="O334" s="163"/>
      <c r="P334" s="163"/>
    </row>
    <row r="335" spans="1:16">
      <c r="A335" s="163"/>
      <c r="B335" s="163"/>
      <c r="C335" s="163"/>
      <c r="D335" s="163"/>
      <c r="E335" s="163"/>
      <c r="F335" s="163"/>
      <c r="G335" s="163"/>
      <c r="H335" s="163"/>
      <c r="I335" s="163"/>
      <c r="J335" s="163"/>
      <c r="K335" s="163"/>
      <c r="L335" s="164"/>
      <c r="M335" s="163"/>
      <c r="N335" s="163"/>
      <c r="O335" s="163"/>
      <c r="P335" s="163"/>
    </row>
    <row r="336" spans="1:16">
      <c r="A336" s="163"/>
      <c r="B336" s="163"/>
      <c r="C336" s="163"/>
      <c r="D336" s="163"/>
      <c r="E336" s="163"/>
      <c r="F336" s="163"/>
      <c r="G336" s="163"/>
      <c r="H336" s="163"/>
      <c r="I336" s="163"/>
      <c r="J336" s="163"/>
      <c r="K336" s="163"/>
      <c r="L336" s="164"/>
      <c r="M336" s="163"/>
      <c r="N336" s="163"/>
      <c r="O336" s="163"/>
      <c r="P336" s="163"/>
    </row>
    <row r="337" spans="1:16">
      <c r="A337" s="163"/>
      <c r="B337" s="163"/>
      <c r="C337" s="163"/>
      <c r="D337" s="163"/>
      <c r="E337" s="163"/>
      <c r="F337" s="163"/>
      <c r="G337" s="163"/>
      <c r="H337" s="163"/>
      <c r="I337" s="163"/>
      <c r="J337" s="163"/>
      <c r="K337" s="163"/>
      <c r="L337" s="164"/>
      <c r="M337" s="163"/>
      <c r="N337" s="163"/>
      <c r="O337" s="163"/>
      <c r="P337" s="163"/>
    </row>
    <row r="338" spans="1:16">
      <c r="A338" s="163"/>
      <c r="B338" s="163"/>
      <c r="C338" s="163"/>
      <c r="D338" s="163"/>
      <c r="E338" s="163"/>
      <c r="F338" s="163"/>
      <c r="G338" s="163"/>
      <c r="H338" s="163"/>
      <c r="I338" s="163"/>
      <c r="J338" s="163"/>
      <c r="K338" s="163"/>
      <c r="L338" s="164"/>
      <c r="M338" s="163"/>
      <c r="N338" s="163"/>
      <c r="O338" s="163"/>
      <c r="P338" s="163"/>
    </row>
    <row r="339" spans="1:16">
      <c r="A339" s="163"/>
      <c r="B339" s="163"/>
      <c r="C339" s="163"/>
      <c r="D339" s="163"/>
      <c r="E339" s="163"/>
      <c r="F339" s="163"/>
      <c r="G339" s="163"/>
      <c r="H339" s="163"/>
      <c r="I339" s="163"/>
      <c r="J339" s="163"/>
      <c r="K339" s="163"/>
      <c r="L339" s="164"/>
      <c r="M339" s="163"/>
      <c r="N339" s="163"/>
      <c r="O339" s="163"/>
      <c r="P339" s="163"/>
    </row>
    <row r="340" spans="1:16">
      <c r="A340" s="163"/>
      <c r="B340" s="163"/>
      <c r="C340" s="163"/>
      <c r="D340" s="163"/>
      <c r="E340" s="163"/>
      <c r="F340" s="163"/>
      <c r="G340" s="163"/>
      <c r="H340" s="163"/>
      <c r="I340" s="163"/>
      <c r="J340" s="163"/>
      <c r="K340" s="163"/>
      <c r="L340" s="164"/>
      <c r="M340" s="163"/>
      <c r="N340" s="163"/>
      <c r="O340" s="163"/>
      <c r="P340" s="163"/>
    </row>
    <row r="341" spans="1:16">
      <c r="A341" s="163"/>
      <c r="B341" s="163"/>
      <c r="C341" s="163"/>
      <c r="D341" s="163"/>
      <c r="E341" s="163"/>
      <c r="F341" s="163"/>
      <c r="G341" s="163"/>
      <c r="H341" s="163"/>
      <c r="I341" s="163"/>
      <c r="J341" s="163"/>
      <c r="K341" s="163"/>
      <c r="L341" s="164"/>
      <c r="M341" s="163"/>
      <c r="N341" s="163"/>
      <c r="O341" s="163"/>
      <c r="P341" s="163"/>
    </row>
    <row r="342" spans="1:16">
      <c r="A342" s="163"/>
      <c r="B342" s="163"/>
      <c r="C342" s="163"/>
      <c r="D342" s="163"/>
      <c r="E342" s="163"/>
      <c r="F342" s="163"/>
      <c r="G342" s="163"/>
      <c r="H342" s="163"/>
      <c r="I342" s="163"/>
      <c r="J342" s="163"/>
      <c r="K342" s="163"/>
      <c r="L342" s="164"/>
      <c r="M342" s="163"/>
      <c r="N342" s="163"/>
      <c r="O342" s="163"/>
      <c r="P342" s="163"/>
    </row>
    <row r="343" spans="1:16">
      <c r="A343" s="163"/>
      <c r="B343" s="163"/>
      <c r="C343" s="163"/>
      <c r="D343" s="163"/>
      <c r="E343" s="163"/>
      <c r="F343" s="163"/>
      <c r="G343" s="163"/>
      <c r="H343" s="163"/>
      <c r="I343" s="163"/>
      <c r="J343" s="163"/>
      <c r="K343" s="163"/>
      <c r="L343" s="164"/>
      <c r="M343" s="163"/>
      <c r="N343" s="163"/>
      <c r="O343" s="163"/>
      <c r="P343" s="163"/>
    </row>
    <row r="344" spans="1:16">
      <c r="A344" s="163"/>
      <c r="B344" s="163"/>
      <c r="C344" s="163"/>
      <c r="D344" s="163"/>
      <c r="E344" s="163"/>
      <c r="F344" s="163"/>
      <c r="G344" s="163"/>
      <c r="H344" s="163"/>
      <c r="I344" s="163"/>
      <c r="J344" s="163"/>
      <c r="K344" s="163"/>
      <c r="L344" s="164"/>
      <c r="M344" s="163"/>
      <c r="N344" s="163"/>
      <c r="O344" s="163"/>
      <c r="P344" s="163"/>
    </row>
    <row r="345" spans="1:16">
      <c r="A345" s="163"/>
      <c r="B345" s="163"/>
      <c r="C345" s="163"/>
      <c r="D345" s="163"/>
      <c r="E345" s="163"/>
      <c r="F345" s="163"/>
      <c r="G345" s="163"/>
      <c r="H345" s="163"/>
      <c r="I345" s="163"/>
      <c r="J345" s="163"/>
      <c r="K345" s="163"/>
      <c r="L345" s="163"/>
      <c r="M345" s="163"/>
      <c r="N345" s="163"/>
      <c r="O345" s="163"/>
      <c r="P345" s="163"/>
    </row>
    <row r="346" spans="1:16">
      <c r="A346" s="163"/>
      <c r="B346" s="163"/>
      <c r="C346" s="163"/>
      <c r="D346" s="163"/>
      <c r="E346" s="163"/>
      <c r="F346" s="163"/>
      <c r="G346" s="163"/>
      <c r="H346" s="163"/>
      <c r="I346" s="163"/>
      <c r="J346" s="163"/>
      <c r="K346" s="163"/>
      <c r="L346" s="163"/>
      <c r="M346" s="163"/>
      <c r="N346" s="163"/>
      <c r="O346" s="163"/>
      <c r="P346" s="163"/>
    </row>
    <row r="347" spans="1:16">
      <c r="A347" s="163"/>
      <c r="B347" s="163"/>
      <c r="C347" s="163"/>
      <c r="D347" s="163"/>
      <c r="E347" s="163"/>
      <c r="F347" s="163"/>
      <c r="G347" s="163"/>
      <c r="H347" s="163"/>
      <c r="I347" s="163"/>
      <c r="J347" s="163"/>
      <c r="K347" s="163"/>
      <c r="L347" s="163"/>
      <c r="M347" s="163"/>
      <c r="N347" s="163"/>
      <c r="O347" s="163"/>
      <c r="P347" s="163"/>
    </row>
    <row r="348" spans="1:16">
      <c r="A348" s="163"/>
      <c r="B348" s="163"/>
      <c r="C348" s="163"/>
      <c r="D348" s="163"/>
      <c r="E348" s="163"/>
      <c r="F348" s="163"/>
      <c r="G348" s="163"/>
      <c r="H348" s="163"/>
      <c r="I348" s="163"/>
      <c r="J348" s="163"/>
      <c r="K348" s="163"/>
      <c r="L348" s="163"/>
      <c r="M348" s="163"/>
      <c r="N348" s="163"/>
      <c r="O348" s="163"/>
      <c r="P348" s="163"/>
    </row>
    <row r="349" spans="1:16">
      <c r="A349" s="163"/>
      <c r="B349" s="163"/>
      <c r="C349" s="163"/>
      <c r="D349" s="163"/>
      <c r="E349" s="163"/>
      <c r="F349" s="163"/>
      <c r="G349" s="163"/>
      <c r="H349" s="163"/>
      <c r="I349" s="163"/>
      <c r="J349" s="163"/>
      <c r="K349" s="163"/>
      <c r="L349" s="163"/>
      <c r="M349" s="163"/>
      <c r="N349" s="163"/>
      <c r="O349" s="163"/>
      <c r="P349" s="163"/>
    </row>
    <row r="350" spans="1:16">
      <c r="A350" s="163"/>
      <c r="B350" s="163"/>
      <c r="C350" s="163"/>
      <c r="D350" s="163"/>
      <c r="E350" s="163"/>
      <c r="F350" s="163"/>
      <c r="G350" s="163"/>
      <c r="H350" s="163"/>
      <c r="I350" s="163"/>
      <c r="J350" s="163"/>
      <c r="K350" s="163"/>
      <c r="L350" s="163"/>
      <c r="M350" s="163"/>
      <c r="N350" s="163"/>
      <c r="O350" s="163"/>
      <c r="P350" s="163"/>
    </row>
    <row r="351" spans="1:16">
      <c r="A351" s="163"/>
      <c r="B351" s="163"/>
      <c r="C351" s="163"/>
      <c r="D351" s="163"/>
      <c r="E351" s="163"/>
      <c r="F351" s="163"/>
      <c r="G351" s="163"/>
      <c r="H351" s="163"/>
      <c r="I351" s="163"/>
      <c r="J351" s="163"/>
      <c r="K351" s="163"/>
      <c r="L351" s="163"/>
      <c r="M351" s="163"/>
      <c r="N351" s="163"/>
      <c r="O351" s="163"/>
      <c r="P351" s="163"/>
    </row>
    <row r="352" spans="1:16">
      <c r="A352" s="163"/>
      <c r="B352" s="163"/>
      <c r="C352" s="163"/>
      <c r="D352" s="163"/>
      <c r="E352" s="163"/>
      <c r="F352" s="163"/>
      <c r="G352" s="163"/>
      <c r="H352" s="163"/>
      <c r="I352" s="163"/>
      <c r="J352" s="163"/>
      <c r="K352" s="163"/>
      <c r="L352" s="163"/>
      <c r="M352" s="163"/>
      <c r="N352" s="163"/>
      <c r="O352" s="163"/>
      <c r="P352" s="163"/>
    </row>
    <row r="353" spans="1:16">
      <c r="A353" s="163"/>
      <c r="B353" s="163"/>
      <c r="C353" s="163"/>
      <c r="D353" s="163"/>
      <c r="E353" s="163"/>
      <c r="F353" s="163"/>
      <c r="G353" s="163"/>
      <c r="H353" s="163"/>
      <c r="I353" s="163"/>
      <c r="J353" s="163"/>
      <c r="K353" s="163"/>
      <c r="L353" s="163"/>
      <c r="M353" s="163"/>
      <c r="N353" s="163"/>
      <c r="O353" s="163"/>
      <c r="P353" s="163"/>
    </row>
    <row r="354" spans="1:16">
      <c r="A354" s="163"/>
      <c r="B354" s="163"/>
      <c r="C354" s="163"/>
      <c r="D354" s="163"/>
      <c r="E354" s="163"/>
      <c r="F354" s="163"/>
      <c r="G354" s="163"/>
      <c r="H354" s="163"/>
      <c r="I354" s="163"/>
      <c r="J354" s="163"/>
      <c r="K354" s="163"/>
      <c r="L354" s="163"/>
      <c r="M354" s="163"/>
      <c r="N354" s="163"/>
      <c r="O354" s="163"/>
      <c r="P354" s="163"/>
    </row>
    <row r="355" spans="1:16">
      <c r="A355" s="163"/>
      <c r="B355" s="163"/>
      <c r="C355" s="163"/>
      <c r="D355" s="163"/>
      <c r="E355" s="163"/>
      <c r="F355" s="163"/>
      <c r="G355" s="163"/>
      <c r="H355" s="163"/>
      <c r="I355" s="163"/>
      <c r="J355" s="163"/>
      <c r="K355" s="163"/>
      <c r="L355" s="163"/>
      <c r="M355" s="163"/>
      <c r="N355" s="163"/>
      <c r="O355" s="163"/>
      <c r="P355" s="163"/>
    </row>
    <row r="356" spans="1:16">
      <c r="A356" s="163"/>
      <c r="B356" s="163"/>
      <c r="C356" s="163"/>
      <c r="D356" s="163"/>
      <c r="E356" s="163"/>
      <c r="F356" s="163"/>
      <c r="G356" s="163"/>
      <c r="H356" s="163"/>
      <c r="I356" s="163"/>
      <c r="J356" s="163"/>
      <c r="K356" s="163"/>
      <c r="L356" s="163"/>
      <c r="M356" s="163"/>
      <c r="N356" s="163"/>
      <c r="O356" s="163"/>
      <c r="P356" s="163"/>
    </row>
    <row r="357" spans="1:16">
      <c r="A357" s="163"/>
      <c r="B357" s="163"/>
      <c r="C357" s="163"/>
      <c r="D357" s="163"/>
      <c r="E357" s="163"/>
      <c r="F357" s="163"/>
      <c r="G357" s="163"/>
      <c r="H357" s="163"/>
      <c r="I357" s="163"/>
      <c r="J357" s="163"/>
      <c r="K357" s="163"/>
      <c r="L357" s="163"/>
      <c r="M357" s="163"/>
      <c r="N357" s="163"/>
      <c r="O357" s="163"/>
      <c r="P357" s="163"/>
    </row>
    <row r="358" spans="1:16">
      <c r="A358" s="163"/>
      <c r="B358" s="163"/>
      <c r="C358" s="163"/>
      <c r="D358" s="163"/>
      <c r="E358" s="163"/>
      <c r="F358" s="163"/>
      <c r="G358" s="163"/>
      <c r="H358" s="163"/>
      <c r="I358" s="163"/>
      <c r="J358" s="163"/>
      <c r="K358" s="163"/>
      <c r="L358" s="163"/>
      <c r="M358" s="163"/>
      <c r="N358" s="163"/>
      <c r="O358" s="163"/>
      <c r="P358" s="163"/>
    </row>
    <row r="359" spans="1:16">
      <c r="A359" s="163"/>
      <c r="B359" s="163"/>
      <c r="C359" s="163"/>
      <c r="D359" s="163"/>
      <c r="E359" s="163"/>
      <c r="F359" s="163"/>
      <c r="G359" s="163"/>
      <c r="H359" s="163"/>
      <c r="I359" s="163"/>
      <c r="J359" s="163"/>
      <c r="K359" s="163"/>
      <c r="L359" s="163"/>
      <c r="M359" s="163"/>
      <c r="N359" s="163"/>
      <c r="O359" s="163"/>
      <c r="P359" s="163"/>
    </row>
    <row r="360" spans="1:16">
      <c r="A360" s="163"/>
      <c r="B360" s="163"/>
      <c r="C360" s="163"/>
      <c r="D360" s="163"/>
      <c r="E360" s="163"/>
      <c r="F360" s="163"/>
      <c r="G360" s="163"/>
      <c r="H360" s="163"/>
      <c r="I360" s="163"/>
      <c r="J360" s="163"/>
      <c r="K360" s="163"/>
      <c r="L360" s="163"/>
      <c r="M360" s="163"/>
      <c r="N360" s="163"/>
      <c r="O360" s="163"/>
      <c r="P360" s="163"/>
    </row>
    <row r="361" spans="1:16">
      <c r="A361" s="163"/>
      <c r="B361" s="163"/>
      <c r="C361" s="163"/>
      <c r="D361" s="163"/>
      <c r="E361" s="163"/>
      <c r="F361" s="163"/>
      <c r="G361" s="163"/>
      <c r="H361" s="163"/>
      <c r="I361" s="163"/>
      <c r="J361" s="163"/>
      <c r="K361" s="163"/>
      <c r="L361" s="163"/>
      <c r="M361" s="163"/>
      <c r="N361" s="163"/>
      <c r="O361" s="163"/>
      <c r="P361" s="163"/>
    </row>
    <row r="362" spans="1:16">
      <c r="A362" s="163"/>
      <c r="B362" s="163"/>
      <c r="C362" s="163"/>
      <c r="D362" s="163"/>
      <c r="E362" s="163"/>
      <c r="F362" s="163"/>
      <c r="G362" s="163"/>
      <c r="H362" s="163"/>
      <c r="I362" s="163"/>
      <c r="J362" s="163"/>
      <c r="K362" s="163"/>
      <c r="L362" s="163"/>
      <c r="M362" s="163"/>
      <c r="N362" s="163"/>
      <c r="O362" s="163"/>
      <c r="P362" s="163"/>
    </row>
    <row r="363" spans="1:16">
      <c r="A363" s="163"/>
      <c r="B363" s="163"/>
      <c r="C363" s="163"/>
      <c r="D363" s="163"/>
      <c r="E363" s="163"/>
      <c r="F363" s="163"/>
      <c r="G363" s="163"/>
      <c r="H363" s="163"/>
      <c r="I363" s="163"/>
      <c r="J363" s="163"/>
      <c r="K363" s="163"/>
      <c r="L363" s="163"/>
      <c r="M363" s="163"/>
      <c r="N363" s="163"/>
      <c r="O363" s="163"/>
      <c r="P363" s="163"/>
    </row>
    <row r="364" spans="1:16">
      <c r="A364" s="163"/>
      <c r="B364" s="163"/>
      <c r="C364" s="163"/>
      <c r="D364" s="163"/>
      <c r="E364" s="163"/>
      <c r="F364" s="163"/>
      <c r="G364" s="163"/>
      <c r="H364" s="163"/>
      <c r="I364" s="163"/>
      <c r="J364" s="163"/>
      <c r="K364" s="163"/>
      <c r="L364" s="163"/>
      <c r="M364" s="163"/>
      <c r="N364" s="163"/>
      <c r="O364" s="163"/>
      <c r="P364" s="163"/>
    </row>
    <row r="365" spans="1:16">
      <c r="A365" s="163"/>
      <c r="B365" s="163"/>
      <c r="C365" s="163"/>
      <c r="D365" s="163"/>
      <c r="E365" s="163"/>
      <c r="F365" s="163"/>
      <c r="G365" s="163"/>
      <c r="H365" s="163"/>
      <c r="I365" s="163"/>
      <c r="J365" s="163"/>
      <c r="K365" s="163"/>
      <c r="L365" s="163"/>
      <c r="M365" s="163"/>
      <c r="N365" s="163"/>
      <c r="O365" s="163"/>
      <c r="P365" s="163"/>
    </row>
    <row r="366" spans="1:16">
      <c r="A366" s="163"/>
      <c r="B366" s="163"/>
      <c r="C366" s="163"/>
      <c r="D366" s="163"/>
      <c r="E366" s="163"/>
      <c r="F366" s="163"/>
      <c r="G366" s="163"/>
      <c r="H366" s="163"/>
      <c r="I366" s="163"/>
      <c r="J366" s="163"/>
      <c r="K366" s="163"/>
      <c r="L366" s="163"/>
      <c r="M366" s="163"/>
      <c r="N366" s="163"/>
      <c r="O366" s="163"/>
      <c r="P366" s="163"/>
    </row>
    <row r="367" spans="1:16">
      <c r="A367" s="163"/>
      <c r="B367" s="163"/>
      <c r="C367" s="163"/>
      <c r="D367" s="163"/>
      <c r="E367" s="163"/>
      <c r="F367" s="163"/>
      <c r="G367" s="163"/>
      <c r="H367" s="163"/>
      <c r="I367" s="163"/>
      <c r="J367" s="163"/>
      <c r="K367" s="163"/>
      <c r="L367" s="163"/>
      <c r="M367" s="163"/>
      <c r="N367" s="163"/>
      <c r="O367" s="163"/>
      <c r="P367" s="163"/>
    </row>
    <row r="368" spans="1:16">
      <c r="A368" s="163"/>
      <c r="B368" s="163"/>
      <c r="C368" s="163"/>
      <c r="D368" s="163"/>
      <c r="E368" s="163"/>
      <c r="F368" s="163"/>
      <c r="G368" s="163"/>
      <c r="H368" s="163"/>
      <c r="I368" s="163"/>
      <c r="J368" s="163"/>
      <c r="K368" s="163"/>
      <c r="L368" s="163"/>
      <c r="M368" s="163"/>
      <c r="N368" s="163"/>
      <c r="O368" s="163"/>
      <c r="P368" s="163"/>
    </row>
    <row r="369" spans="1:16">
      <c r="A369" s="163"/>
      <c r="B369" s="163"/>
      <c r="C369" s="163"/>
      <c r="D369" s="163"/>
      <c r="E369" s="163"/>
      <c r="F369" s="163"/>
      <c r="G369" s="163"/>
      <c r="H369" s="163"/>
      <c r="I369" s="163"/>
      <c r="J369" s="163"/>
      <c r="K369" s="163"/>
      <c r="L369" s="163"/>
      <c r="M369" s="163"/>
      <c r="N369" s="163"/>
      <c r="O369" s="163"/>
      <c r="P369" s="163"/>
    </row>
    <row r="370" spans="1:16">
      <c r="A370" s="163"/>
      <c r="B370" s="163"/>
      <c r="C370" s="163"/>
      <c r="D370" s="163"/>
      <c r="E370" s="163"/>
      <c r="F370" s="163"/>
      <c r="G370" s="163"/>
      <c r="H370" s="163"/>
      <c r="I370" s="163"/>
      <c r="J370" s="163"/>
      <c r="K370" s="163"/>
      <c r="L370" s="163"/>
      <c r="M370" s="163"/>
      <c r="N370" s="163"/>
      <c r="O370" s="163"/>
      <c r="P370" s="163"/>
    </row>
    <row r="371" spans="1:16">
      <c r="A371" s="163"/>
      <c r="B371" s="163"/>
      <c r="C371" s="163"/>
      <c r="D371" s="163"/>
      <c r="E371" s="163"/>
      <c r="F371" s="163"/>
      <c r="G371" s="163"/>
      <c r="H371" s="163"/>
      <c r="I371" s="163"/>
      <c r="J371" s="163"/>
      <c r="K371" s="163"/>
      <c r="L371" s="163"/>
      <c r="M371" s="163"/>
      <c r="N371" s="163"/>
      <c r="O371" s="163"/>
      <c r="P371" s="163"/>
    </row>
    <row r="372" spans="1:16">
      <c r="A372" s="163"/>
      <c r="B372" s="163"/>
      <c r="C372" s="163"/>
      <c r="D372" s="163"/>
      <c r="E372" s="163"/>
      <c r="F372" s="163"/>
      <c r="G372" s="163"/>
      <c r="H372" s="163"/>
      <c r="I372" s="163"/>
      <c r="J372" s="163"/>
      <c r="K372" s="163"/>
      <c r="L372" s="163"/>
      <c r="M372" s="163"/>
      <c r="N372" s="163"/>
      <c r="O372" s="163"/>
      <c r="P372" s="163"/>
    </row>
    <row r="373" spans="1:16">
      <c r="A373" s="163"/>
      <c r="B373" s="163"/>
      <c r="C373" s="163"/>
      <c r="D373" s="163"/>
      <c r="E373" s="163"/>
      <c r="F373" s="163"/>
      <c r="G373" s="163"/>
      <c r="H373" s="163"/>
      <c r="I373" s="163"/>
      <c r="J373" s="163"/>
      <c r="K373" s="163"/>
      <c r="L373" s="163"/>
      <c r="M373" s="163"/>
      <c r="N373" s="163"/>
      <c r="O373" s="163"/>
      <c r="P373" s="163"/>
    </row>
    <row r="374" spans="1:16">
      <c r="A374" s="163"/>
      <c r="B374" s="163"/>
      <c r="C374" s="163"/>
      <c r="D374" s="163"/>
      <c r="E374" s="163"/>
      <c r="F374" s="163"/>
      <c r="G374" s="163"/>
      <c r="H374" s="163"/>
      <c r="I374" s="163"/>
      <c r="J374" s="163"/>
      <c r="K374" s="163"/>
      <c r="L374" s="163"/>
      <c r="M374" s="163"/>
      <c r="N374" s="163"/>
      <c r="O374" s="163"/>
      <c r="P374" s="163"/>
    </row>
    <row r="375" spans="1:16">
      <c r="A375" s="163"/>
      <c r="B375" s="163"/>
      <c r="C375" s="163"/>
      <c r="D375" s="163"/>
      <c r="E375" s="163"/>
      <c r="F375" s="163"/>
      <c r="G375" s="163"/>
      <c r="H375" s="163"/>
      <c r="I375" s="163"/>
      <c r="J375" s="163"/>
      <c r="K375" s="163"/>
      <c r="L375" s="163"/>
      <c r="M375" s="163"/>
      <c r="N375" s="163"/>
      <c r="O375" s="163"/>
      <c r="P375" s="163"/>
    </row>
    <row r="376" spans="1:16">
      <c r="A376" s="163"/>
      <c r="B376" s="163"/>
      <c r="C376" s="163"/>
      <c r="D376" s="163"/>
      <c r="E376" s="163"/>
      <c r="F376" s="163"/>
      <c r="G376" s="163"/>
      <c r="H376" s="163"/>
      <c r="I376" s="163"/>
      <c r="J376" s="163"/>
      <c r="K376" s="163"/>
      <c r="L376" s="163"/>
      <c r="M376" s="163"/>
      <c r="N376" s="163"/>
      <c r="O376" s="163"/>
      <c r="P376" s="163"/>
    </row>
    <row r="377" spans="1:16">
      <c r="A377" s="163"/>
      <c r="B377" s="163"/>
      <c r="C377" s="163"/>
      <c r="D377" s="163"/>
      <c r="E377" s="163"/>
      <c r="F377" s="163"/>
      <c r="G377" s="163"/>
      <c r="H377" s="163"/>
      <c r="I377" s="163"/>
      <c r="J377" s="163"/>
      <c r="K377" s="163"/>
      <c r="L377" s="163"/>
      <c r="M377" s="163"/>
      <c r="N377" s="163"/>
      <c r="O377" s="163"/>
      <c r="P377" s="163"/>
    </row>
    <row r="378" spans="1:16">
      <c r="A378" s="163"/>
      <c r="B378" s="163"/>
      <c r="C378" s="163"/>
      <c r="D378" s="163"/>
      <c r="E378" s="163"/>
      <c r="F378" s="163"/>
      <c r="G378" s="163"/>
      <c r="H378" s="163"/>
      <c r="I378" s="163"/>
      <c r="J378" s="163"/>
      <c r="K378" s="163"/>
      <c r="L378" s="163"/>
      <c r="M378" s="163"/>
      <c r="N378" s="163"/>
      <c r="O378" s="163"/>
      <c r="P378" s="163"/>
    </row>
    <row r="379" spans="1:16">
      <c r="A379" s="163"/>
      <c r="B379" s="163"/>
      <c r="C379" s="163"/>
      <c r="D379" s="163"/>
      <c r="E379" s="163"/>
      <c r="F379" s="163"/>
      <c r="G379" s="163"/>
      <c r="H379" s="163"/>
      <c r="I379" s="163"/>
      <c r="J379" s="163"/>
      <c r="K379" s="163"/>
      <c r="L379" s="163"/>
      <c r="M379" s="163"/>
      <c r="N379" s="163"/>
      <c r="O379" s="163"/>
      <c r="P379" s="163"/>
    </row>
    <row r="380" spans="1:16">
      <c r="A380" s="163"/>
      <c r="B380" s="163"/>
      <c r="C380" s="163"/>
      <c r="D380" s="163"/>
      <c r="E380" s="163"/>
      <c r="F380" s="163"/>
      <c r="G380" s="163"/>
      <c r="H380" s="163"/>
      <c r="I380" s="163"/>
      <c r="J380" s="163"/>
      <c r="K380" s="163"/>
      <c r="L380" s="163"/>
      <c r="M380" s="163"/>
      <c r="N380" s="163"/>
      <c r="O380" s="163"/>
      <c r="P380" s="163"/>
    </row>
    <row r="381" spans="1:16">
      <c r="A381" s="163"/>
      <c r="B381" s="163"/>
      <c r="C381" s="163"/>
      <c r="D381" s="163"/>
      <c r="E381" s="163"/>
      <c r="F381" s="163"/>
      <c r="G381" s="163"/>
      <c r="H381" s="163"/>
      <c r="I381" s="163"/>
      <c r="J381" s="163"/>
      <c r="K381" s="163"/>
      <c r="L381" s="163"/>
      <c r="M381" s="163"/>
      <c r="N381" s="163"/>
      <c r="O381" s="163"/>
      <c r="P381" s="163"/>
    </row>
    <row r="382" spans="1:16">
      <c r="A382" s="163"/>
      <c r="B382" s="163"/>
      <c r="C382" s="163"/>
      <c r="D382" s="163"/>
      <c r="E382" s="163"/>
      <c r="F382" s="163"/>
      <c r="G382" s="163"/>
      <c r="H382" s="163"/>
      <c r="I382" s="163"/>
      <c r="J382" s="163"/>
      <c r="K382" s="163"/>
      <c r="L382" s="163"/>
      <c r="M382" s="163"/>
      <c r="N382" s="163"/>
      <c r="O382" s="163"/>
      <c r="P382" s="163"/>
    </row>
    <row r="383" spans="1:16">
      <c r="A383" s="163"/>
      <c r="B383" s="163"/>
      <c r="C383" s="163"/>
      <c r="D383" s="163"/>
      <c r="E383" s="163"/>
      <c r="F383" s="163"/>
      <c r="G383" s="163"/>
      <c r="H383" s="163"/>
      <c r="I383" s="163"/>
      <c r="J383" s="163"/>
      <c r="K383" s="163"/>
      <c r="L383" s="163"/>
      <c r="M383" s="163"/>
      <c r="N383" s="163"/>
      <c r="O383" s="163"/>
      <c r="P383" s="163"/>
    </row>
    <row r="384" spans="1:16">
      <c r="A384" s="163"/>
      <c r="B384" s="163"/>
      <c r="C384" s="163"/>
      <c r="D384" s="163"/>
      <c r="E384" s="163"/>
      <c r="F384" s="163"/>
      <c r="G384" s="163"/>
      <c r="H384" s="163"/>
      <c r="I384" s="163"/>
      <c r="J384" s="163"/>
      <c r="K384" s="163"/>
      <c r="L384" s="163"/>
      <c r="M384" s="163"/>
      <c r="N384" s="163"/>
      <c r="O384" s="163"/>
      <c r="P384" s="163"/>
    </row>
    <row r="385" spans="1:16">
      <c r="A385" s="163"/>
      <c r="B385" s="163"/>
      <c r="C385" s="163"/>
      <c r="D385" s="163"/>
      <c r="E385" s="163"/>
      <c r="F385" s="163"/>
      <c r="G385" s="163"/>
      <c r="H385" s="163"/>
      <c r="I385" s="163"/>
      <c r="J385" s="163"/>
      <c r="K385" s="163"/>
      <c r="L385" s="163"/>
      <c r="M385" s="163"/>
      <c r="N385" s="163"/>
      <c r="O385" s="163"/>
      <c r="P385" s="163"/>
    </row>
    <row r="386" spans="1:16">
      <c r="A386" s="163"/>
      <c r="B386" s="163"/>
      <c r="C386" s="163"/>
      <c r="D386" s="163"/>
      <c r="E386" s="163"/>
      <c r="F386" s="163"/>
      <c r="G386" s="163"/>
      <c r="H386" s="163"/>
      <c r="I386" s="163"/>
      <c r="J386" s="163"/>
      <c r="K386" s="163"/>
      <c r="L386" s="163"/>
      <c r="M386" s="163"/>
      <c r="N386" s="163"/>
      <c r="O386" s="163"/>
      <c r="P386" s="163"/>
    </row>
    <row r="387" spans="1:16">
      <c r="A387" s="163"/>
      <c r="B387" s="163"/>
      <c r="C387" s="163"/>
      <c r="D387" s="163"/>
      <c r="E387" s="163"/>
      <c r="F387" s="163"/>
      <c r="G387" s="163"/>
      <c r="H387" s="163"/>
      <c r="I387" s="163"/>
      <c r="J387" s="163"/>
      <c r="K387" s="163"/>
      <c r="L387" s="163"/>
      <c r="M387" s="163"/>
      <c r="N387" s="163"/>
      <c r="O387" s="163"/>
      <c r="P387" s="163"/>
    </row>
    <row r="388" spans="1:16">
      <c r="A388" s="163"/>
      <c r="B388" s="163"/>
      <c r="C388" s="163"/>
      <c r="D388" s="163"/>
      <c r="E388" s="163"/>
      <c r="F388" s="163"/>
      <c r="G388" s="163"/>
      <c r="H388" s="163"/>
      <c r="I388" s="163"/>
      <c r="J388" s="163"/>
      <c r="K388" s="163"/>
      <c r="L388" s="163"/>
      <c r="M388" s="163"/>
      <c r="N388" s="163"/>
      <c r="O388" s="163"/>
      <c r="P388" s="163"/>
    </row>
    <row r="389" spans="1:16">
      <c r="A389" s="163"/>
      <c r="B389" s="163"/>
      <c r="C389" s="163"/>
      <c r="D389" s="163"/>
      <c r="E389" s="163"/>
      <c r="F389" s="163"/>
      <c r="G389" s="163"/>
      <c r="H389" s="163"/>
      <c r="I389" s="163"/>
      <c r="J389" s="163"/>
      <c r="K389" s="163"/>
      <c r="L389" s="163"/>
      <c r="M389" s="163"/>
      <c r="N389" s="163"/>
      <c r="O389" s="163"/>
      <c r="P389" s="163"/>
    </row>
    <row r="390" spans="1:16">
      <c r="A390" s="163"/>
      <c r="B390" s="163"/>
      <c r="C390" s="163"/>
      <c r="D390" s="163"/>
      <c r="E390" s="163"/>
      <c r="F390" s="163"/>
      <c r="G390" s="163"/>
      <c r="H390" s="163"/>
      <c r="I390" s="163"/>
      <c r="J390" s="163"/>
      <c r="K390" s="163"/>
      <c r="L390" s="163"/>
      <c r="M390" s="163"/>
      <c r="N390" s="163"/>
      <c r="O390" s="163"/>
      <c r="P390" s="163"/>
    </row>
    <row r="391" spans="1:16">
      <c r="A391" s="163"/>
      <c r="B391" s="163"/>
      <c r="C391" s="163"/>
      <c r="D391" s="163"/>
      <c r="E391" s="163"/>
      <c r="F391" s="163"/>
      <c r="G391" s="163"/>
      <c r="H391" s="163"/>
      <c r="I391" s="163"/>
      <c r="J391" s="163"/>
      <c r="K391" s="163"/>
      <c r="L391" s="163"/>
      <c r="M391" s="163"/>
      <c r="N391" s="163"/>
      <c r="O391" s="163"/>
      <c r="P391" s="163"/>
    </row>
    <row r="392" spans="1:16">
      <c r="A392" s="163"/>
      <c r="B392" s="163"/>
      <c r="C392" s="163"/>
      <c r="D392" s="163"/>
      <c r="E392" s="163"/>
      <c r="F392" s="163"/>
      <c r="G392" s="163"/>
      <c r="H392" s="163"/>
      <c r="I392" s="163"/>
      <c r="J392" s="163"/>
      <c r="K392" s="163"/>
      <c r="L392" s="163"/>
      <c r="M392" s="163"/>
      <c r="N392" s="163"/>
      <c r="O392" s="163"/>
      <c r="P392" s="163"/>
    </row>
    <row r="393" spans="1:16">
      <c r="A393" s="163"/>
      <c r="B393" s="163"/>
      <c r="C393" s="163"/>
      <c r="D393" s="163"/>
      <c r="E393" s="163"/>
      <c r="F393" s="163"/>
      <c r="G393" s="163"/>
      <c r="H393" s="163"/>
      <c r="I393" s="163"/>
      <c r="J393" s="163"/>
      <c r="K393" s="163"/>
      <c r="L393" s="163"/>
      <c r="M393" s="163"/>
      <c r="N393" s="163"/>
      <c r="O393" s="163"/>
      <c r="P393" s="163"/>
    </row>
    <row r="394" spans="1:16">
      <c r="A394" s="163"/>
      <c r="B394" s="163"/>
      <c r="C394" s="163"/>
      <c r="D394" s="163"/>
      <c r="E394" s="163"/>
      <c r="F394" s="163"/>
      <c r="G394" s="163"/>
      <c r="H394" s="163"/>
      <c r="I394" s="163"/>
      <c r="J394" s="163"/>
      <c r="K394" s="163"/>
      <c r="L394" s="163"/>
      <c r="M394" s="163"/>
      <c r="N394" s="163"/>
      <c r="O394" s="163"/>
      <c r="P394" s="163"/>
    </row>
    <row r="395" spans="1:16">
      <c r="A395" s="163"/>
      <c r="B395" s="163"/>
      <c r="C395" s="163"/>
      <c r="D395" s="163"/>
      <c r="E395" s="163"/>
      <c r="F395" s="163"/>
      <c r="G395" s="163"/>
      <c r="H395" s="163"/>
      <c r="I395" s="163"/>
      <c r="J395" s="163"/>
      <c r="K395" s="163"/>
      <c r="L395" s="163"/>
      <c r="M395" s="163"/>
      <c r="N395" s="163"/>
      <c r="O395" s="163"/>
      <c r="P395" s="163"/>
    </row>
    <row r="396" spans="1:16">
      <c r="A396" s="163"/>
      <c r="B396" s="163"/>
      <c r="C396" s="163"/>
      <c r="D396" s="163"/>
      <c r="E396" s="163"/>
      <c r="F396" s="163"/>
      <c r="G396" s="163"/>
      <c r="H396" s="163"/>
      <c r="I396" s="163"/>
      <c r="J396" s="163"/>
      <c r="K396" s="163"/>
      <c r="L396" s="163"/>
      <c r="M396" s="163"/>
      <c r="N396" s="163"/>
      <c r="O396" s="163"/>
      <c r="P396" s="163"/>
    </row>
    <row r="397" spans="1:16">
      <c r="A397" s="163"/>
      <c r="B397" s="163"/>
      <c r="C397" s="163"/>
      <c r="D397" s="163"/>
      <c r="E397" s="163"/>
      <c r="F397" s="163"/>
      <c r="G397" s="163"/>
      <c r="H397" s="163"/>
      <c r="I397" s="163"/>
      <c r="J397" s="163"/>
      <c r="K397" s="163"/>
      <c r="L397" s="163"/>
      <c r="M397" s="163"/>
      <c r="N397" s="163"/>
      <c r="O397" s="163"/>
      <c r="P397" s="163"/>
    </row>
    <row r="398" spans="1:16">
      <c r="A398" s="163"/>
      <c r="B398" s="163"/>
      <c r="C398" s="163"/>
      <c r="D398" s="163"/>
      <c r="E398" s="163"/>
      <c r="F398" s="163"/>
      <c r="G398" s="163"/>
      <c r="H398" s="163"/>
      <c r="I398" s="163"/>
      <c r="J398" s="163"/>
      <c r="K398" s="163"/>
      <c r="L398" s="163"/>
      <c r="M398" s="163"/>
      <c r="N398" s="163"/>
      <c r="O398" s="163"/>
      <c r="P398" s="163"/>
    </row>
    <row r="399" spans="1:16">
      <c r="A399" s="163"/>
      <c r="B399" s="163"/>
      <c r="C399" s="163"/>
      <c r="D399" s="163"/>
      <c r="E399" s="163"/>
      <c r="F399" s="163"/>
      <c r="G399" s="163"/>
      <c r="H399" s="163"/>
      <c r="I399" s="163"/>
      <c r="J399" s="163"/>
      <c r="K399" s="163"/>
      <c r="L399" s="163"/>
      <c r="M399" s="163"/>
      <c r="N399" s="163"/>
      <c r="O399" s="163"/>
      <c r="P399" s="163"/>
    </row>
    <row r="400" spans="1:16">
      <c r="A400" s="163"/>
      <c r="B400" s="163"/>
      <c r="C400" s="163"/>
      <c r="D400" s="163"/>
      <c r="E400" s="163"/>
      <c r="F400" s="163"/>
      <c r="G400" s="163"/>
      <c r="H400" s="163"/>
      <c r="I400" s="163"/>
      <c r="J400" s="163"/>
      <c r="K400" s="163"/>
      <c r="L400" s="163"/>
      <c r="M400" s="163"/>
      <c r="N400" s="163"/>
      <c r="O400" s="163"/>
      <c r="P400" s="163"/>
    </row>
    <row r="401" spans="1:16">
      <c r="A401" s="163"/>
      <c r="B401" s="163"/>
      <c r="C401" s="163"/>
      <c r="D401" s="163"/>
      <c r="E401" s="163"/>
      <c r="F401" s="163"/>
      <c r="G401" s="163"/>
      <c r="H401" s="163"/>
      <c r="I401" s="163"/>
      <c r="J401" s="163"/>
      <c r="K401" s="163"/>
      <c r="L401" s="163"/>
      <c r="M401" s="163"/>
      <c r="N401" s="163"/>
      <c r="O401" s="163"/>
      <c r="P401" s="163"/>
    </row>
    <row r="402" spans="1:16">
      <c r="A402" s="163"/>
      <c r="B402" s="163"/>
      <c r="C402" s="163"/>
      <c r="D402" s="163"/>
      <c r="E402" s="163"/>
      <c r="F402" s="163"/>
      <c r="G402" s="163"/>
      <c r="H402" s="163"/>
      <c r="I402" s="163"/>
      <c r="J402" s="163"/>
      <c r="K402" s="163"/>
      <c r="L402" s="163"/>
      <c r="M402" s="163"/>
      <c r="N402" s="163"/>
      <c r="O402" s="163"/>
      <c r="P402" s="163"/>
    </row>
    <row r="403" spans="1:16">
      <c r="A403" s="163"/>
      <c r="B403" s="163"/>
      <c r="C403" s="163"/>
      <c r="D403" s="163"/>
      <c r="E403" s="163"/>
      <c r="F403" s="163"/>
      <c r="G403" s="163"/>
      <c r="H403" s="163"/>
      <c r="I403" s="163"/>
      <c r="J403" s="163"/>
      <c r="K403" s="163"/>
      <c r="L403" s="163"/>
      <c r="M403" s="163"/>
      <c r="N403" s="163"/>
      <c r="O403" s="163"/>
      <c r="P403" s="163"/>
    </row>
    <row r="404" spans="1:16">
      <c r="A404" s="163"/>
      <c r="B404" s="163"/>
      <c r="C404" s="163"/>
      <c r="D404" s="163"/>
      <c r="E404" s="163"/>
      <c r="F404" s="163"/>
      <c r="G404" s="163"/>
      <c r="H404" s="163"/>
      <c r="I404" s="163"/>
      <c r="J404" s="163"/>
      <c r="K404" s="163"/>
      <c r="L404" s="163"/>
      <c r="M404" s="163"/>
      <c r="N404" s="163"/>
      <c r="O404" s="163"/>
      <c r="P404" s="163"/>
    </row>
    <row r="405" spans="1:16">
      <c r="A405" s="163"/>
      <c r="B405" s="163"/>
      <c r="C405" s="163"/>
      <c r="D405" s="163"/>
      <c r="E405" s="163"/>
      <c r="F405" s="163"/>
      <c r="G405" s="163"/>
      <c r="H405" s="163"/>
      <c r="I405" s="163"/>
      <c r="J405" s="163"/>
      <c r="K405" s="163"/>
      <c r="L405" s="163"/>
      <c r="M405" s="163"/>
      <c r="N405" s="163"/>
      <c r="O405" s="163"/>
      <c r="P405" s="163"/>
    </row>
    <row r="406" spans="1:16">
      <c r="A406" s="163"/>
      <c r="B406" s="163"/>
      <c r="C406" s="163"/>
      <c r="D406" s="163"/>
      <c r="E406" s="163"/>
      <c r="F406" s="163"/>
      <c r="G406" s="163"/>
      <c r="H406" s="163"/>
      <c r="I406" s="163"/>
      <c r="J406" s="163"/>
      <c r="K406" s="163"/>
      <c r="L406" s="163"/>
      <c r="M406" s="163"/>
      <c r="N406" s="163"/>
      <c r="O406" s="163"/>
      <c r="P406" s="163"/>
    </row>
    <row r="407" spans="1:16">
      <c r="A407" s="163"/>
      <c r="B407" s="163"/>
      <c r="C407" s="163"/>
      <c r="D407" s="163"/>
      <c r="E407" s="163"/>
      <c r="F407" s="163"/>
      <c r="G407" s="163"/>
      <c r="H407" s="163"/>
      <c r="I407" s="163"/>
      <c r="J407" s="163"/>
      <c r="K407" s="163"/>
      <c r="L407" s="163"/>
      <c r="M407" s="163"/>
      <c r="N407" s="163"/>
      <c r="O407" s="163"/>
      <c r="P407" s="163"/>
    </row>
    <row r="408" spans="1:16">
      <c r="A408" s="163"/>
      <c r="B408" s="163"/>
      <c r="C408" s="163"/>
      <c r="D408" s="163"/>
      <c r="E408" s="163"/>
      <c r="F408" s="163"/>
      <c r="G408" s="163"/>
      <c r="H408" s="163"/>
      <c r="I408" s="163"/>
      <c r="J408" s="163"/>
      <c r="K408" s="163"/>
      <c r="L408" s="163"/>
      <c r="M408" s="163"/>
      <c r="N408" s="163"/>
      <c r="O408" s="163"/>
      <c r="P408" s="163"/>
    </row>
    <row r="409" spans="1:16">
      <c r="A409" s="163"/>
      <c r="B409" s="163"/>
      <c r="C409" s="163"/>
      <c r="D409" s="163"/>
      <c r="E409" s="163"/>
      <c r="F409" s="163"/>
      <c r="G409" s="163"/>
      <c r="H409" s="163"/>
      <c r="I409" s="163"/>
      <c r="J409" s="163"/>
      <c r="K409" s="163"/>
      <c r="L409" s="163"/>
      <c r="M409" s="163"/>
      <c r="N409" s="163"/>
      <c r="O409" s="163"/>
      <c r="P409" s="163"/>
    </row>
    <row r="410" spans="1:16">
      <c r="A410" s="163"/>
      <c r="B410" s="163"/>
      <c r="C410" s="163"/>
      <c r="D410" s="163"/>
      <c r="E410" s="163"/>
      <c r="F410" s="163"/>
      <c r="G410" s="163"/>
      <c r="H410" s="163"/>
      <c r="I410" s="163"/>
      <c r="J410" s="163"/>
      <c r="K410" s="163"/>
      <c r="L410" s="163"/>
      <c r="M410" s="163"/>
      <c r="N410" s="163"/>
      <c r="O410" s="163"/>
      <c r="P410" s="163"/>
    </row>
    <row r="411" spans="1:16">
      <c r="A411" s="163"/>
      <c r="B411" s="163"/>
      <c r="C411" s="163"/>
      <c r="D411" s="163"/>
      <c r="E411" s="163"/>
      <c r="F411" s="163"/>
      <c r="G411" s="163"/>
      <c r="H411" s="163"/>
      <c r="I411" s="163"/>
      <c r="J411" s="163"/>
      <c r="K411" s="163"/>
      <c r="L411" s="163"/>
      <c r="M411" s="163"/>
      <c r="N411" s="163"/>
      <c r="O411" s="163"/>
      <c r="P411" s="163"/>
    </row>
    <row r="412" spans="1:16">
      <c r="A412" s="163"/>
      <c r="B412" s="163"/>
      <c r="C412" s="163"/>
      <c r="D412" s="163"/>
      <c r="E412" s="163"/>
      <c r="F412" s="163"/>
      <c r="G412" s="163"/>
      <c r="H412" s="163"/>
      <c r="I412" s="163"/>
      <c r="J412" s="163"/>
      <c r="K412" s="163"/>
      <c r="L412" s="163"/>
      <c r="M412" s="163"/>
      <c r="N412" s="163"/>
      <c r="O412" s="163"/>
      <c r="P412" s="163"/>
    </row>
    <row r="413" spans="1:16">
      <c r="A413" s="163"/>
      <c r="B413" s="163"/>
      <c r="C413" s="163"/>
      <c r="D413" s="163"/>
      <c r="E413" s="163"/>
      <c r="F413" s="163"/>
      <c r="G413" s="163"/>
      <c r="H413" s="163"/>
      <c r="I413" s="163"/>
      <c r="J413" s="163"/>
      <c r="K413" s="163"/>
      <c r="L413" s="163"/>
      <c r="M413" s="163"/>
      <c r="N413" s="163"/>
      <c r="O413" s="163"/>
      <c r="P413" s="163"/>
    </row>
    <row r="414" spans="1:16">
      <c r="A414" s="163"/>
      <c r="B414" s="163"/>
      <c r="C414" s="163"/>
      <c r="D414" s="163"/>
      <c r="E414" s="163"/>
      <c r="F414" s="163"/>
      <c r="G414" s="163"/>
      <c r="H414" s="163"/>
      <c r="I414" s="163"/>
      <c r="J414" s="163"/>
      <c r="K414" s="163"/>
      <c r="L414" s="163"/>
      <c r="M414" s="163"/>
      <c r="N414" s="163"/>
      <c r="O414" s="163"/>
      <c r="P414" s="163"/>
    </row>
    <row r="415" spans="1:16">
      <c r="A415" s="163"/>
      <c r="B415" s="163"/>
      <c r="C415" s="163"/>
      <c r="D415" s="163"/>
      <c r="E415" s="163"/>
      <c r="F415" s="163"/>
      <c r="G415" s="163"/>
      <c r="H415" s="163"/>
      <c r="I415" s="163"/>
      <c r="J415" s="163"/>
      <c r="K415" s="163"/>
      <c r="L415" s="163"/>
      <c r="M415" s="163"/>
      <c r="N415" s="163"/>
      <c r="O415" s="163"/>
      <c r="P415" s="163"/>
    </row>
    <row r="416" spans="1:16">
      <c r="A416" s="163"/>
      <c r="B416" s="163"/>
      <c r="C416" s="163"/>
      <c r="D416" s="163"/>
      <c r="E416" s="163"/>
      <c r="F416" s="163"/>
      <c r="G416" s="163"/>
      <c r="H416" s="163"/>
      <c r="I416" s="163"/>
      <c r="J416" s="163"/>
      <c r="K416" s="163"/>
      <c r="L416" s="163"/>
      <c r="M416" s="163"/>
      <c r="N416" s="163"/>
      <c r="O416" s="163"/>
      <c r="P416" s="163"/>
    </row>
    <row r="417" spans="1:16">
      <c r="A417" s="163"/>
      <c r="B417" s="163"/>
      <c r="C417" s="163"/>
      <c r="D417" s="163"/>
      <c r="E417" s="163"/>
      <c r="F417" s="163"/>
      <c r="G417" s="163"/>
      <c r="H417" s="163"/>
      <c r="I417" s="163"/>
      <c r="J417" s="163"/>
      <c r="K417" s="163"/>
      <c r="L417" s="163"/>
      <c r="M417" s="163"/>
      <c r="N417" s="163"/>
      <c r="O417" s="163"/>
      <c r="P417" s="163"/>
    </row>
    <row r="418" spans="1:16">
      <c r="A418" s="163"/>
      <c r="B418" s="163"/>
      <c r="C418" s="163"/>
      <c r="D418" s="163"/>
      <c r="E418" s="163"/>
      <c r="F418" s="163"/>
      <c r="G418" s="163"/>
      <c r="H418" s="163"/>
      <c r="I418" s="163"/>
      <c r="J418" s="163"/>
      <c r="K418" s="163"/>
      <c r="L418" s="163"/>
      <c r="M418" s="163"/>
      <c r="N418" s="163"/>
      <c r="O418" s="163"/>
      <c r="P418" s="163"/>
    </row>
    <row r="419" spans="1:16">
      <c r="A419" s="163"/>
      <c r="B419" s="163"/>
      <c r="C419" s="163"/>
      <c r="D419" s="163"/>
      <c r="E419" s="163"/>
      <c r="F419" s="163"/>
      <c r="G419" s="163"/>
      <c r="H419" s="163"/>
      <c r="I419" s="163"/>
      <c r="J419" s="163"/>
      <c r="K419" s="163"/>
      <c r="L419" s="163"/>
      <c r="M419" s="163"/>
      <c r="N419" s="163"/>
      <c r="O419" s="163"/>
      <c r="P419" s="163"/>
    </row>
    <row r="420" spans="1:16">
      <c r="A420" s="163"/>
      <c r="B420" s="163"/>
      <c r="C420" s="163"/>
      <c r="D420" s="163"/>
      <c r="E420" s="163"/>
      <c r="F420" s="163"/>
      <c r="G420" s="163"/>
      <c r="H420" s="163"/>
      <c r="I420" s="163"/>
      <c r="J420" s="163"/>
      <c r="K420" s="163"/>
      <c r="L420" s="163"/>
      <c r="M420" s="163"/>
      <c r="N420" s="163"/>
      <c r="O420" s="163"/>
      <c r="P420" s="163"/>
    </row>
    <row r="421" spans="1:16">
      <c r="A421" s="163"/>
      <c r="B421" s="163"/>
      <c r="C421" s="163"/>
      <c r="D421" s="163"/>
      <c r="E421" s="163"/>
      <c r="F421" s="163"/>
      <c r="G421" s="163"/>
      <c r="H421" s="163"/>
      <c r="I421" s="163"/>
      <c r="J421" s="163"/>
      <c r="K421" s="163"/>
      <c r="L421" s="163"/>
      <c r="M421" s="163"/>
      <c r="N421" s="163"/>
      <c r="O421" s="163"/>
      <c r="P421" s="163"/>
    </row>
    <row r="422" spans="1:16">
      <c r="A422" s="163"/>
      <c r="B422" s="163"/>
      <c r="C422" s="163"/>
      <c r="D422" s="163"/>
      <c r="E422" s="163"/>
      <c r="F422" s="163"/>
      <c r="G422" s="163"/>
      <c r="H422" s="163"/>
      <c r="I422" s="163"/>
      <c r="J422" s="163"/>
      <c r="K422" s="163"/>
      <c r="L422" s="163"/>
      <c r="M422" s="163"/>
      <c r="N422" s="163"/>
      <c r="O422" s="163"/>
      <c r="P422" s="163"/>
    </row>
    <row r="423" spans="1:16">
      <c r="A423" s="163"/>
      <c r="B423" s="163"/>
      <c r="C423" s="163"/>
      <c r="D423" s="163"/>
      <c r="E423" s="163"/>
      <c r="F423" s="163"/>
      <c r="G423" s="163"/>
      <c r="H423" s="163"/>
      <c r="I423" s="163"/>
      <c r="J423" s="163"/>
      <c r="K423" s="163"/>
      <c r="L423" s="163"/>
      <c r="M423" s="163"/>
      <c r="N423" s="163"/>
      <c r="O423" s="163"/>
      <c r="P423" s="163"/>
    </row>
    <row r="424" spans="1:16">
      <c r="A424" s="163"/>
      <c r="B424" s="163"/>
      <c r="C424" s="163"/>
      <c r="D424" s="163"/>
      <c r="E424" s="163"/>
      <c r="F424" s="163"/>
      <c r="G424" s="163"/>
      <c r="H424" s="163"/>
      <c r="I424" s="163"/>
      <c r="J424" s="163"/>
      <c r="K424" s="163"/>
      <c r="L424" s="163"/>
      <c r="M424" s="163"/>
      <c r="N424" s="163"/>
      <c r="O424" s="163"/>
      <c r="P424" s="163"/>
    </row>
    <row r="425" spans="1:16">
      <c r="A425" s="163"/>
      <c r="B425" s="163"/>
      <c r="C425" s="163"/>
      <c r="D425" s="163"/>
      <c r="E425" s="163"/>
      <c r="F425" s="163"/>
      <c r="G425" s="163"/>
      <c r="H425" s="163"/>
      <c r="I425" s="163"/>
      <c r="J425" s="163"/>
      <c r="K425" s="163"/>
      <c r="L425" s="163"/>
      <c r="M425" s="163"/>
      <c r="N425" s="163"/>
      <c r="O425" s="163"/>
      <c r="P425" s="163"/>
    </row>
    <row r="426" spans="1:16">
      <c r="A426" s="163"/>
      <c r="B426" s="163"/>
      <c r="C426" s="163"/>
      <c r="D426" s="163"/>
      <c r="E426" s="163"/>
      <c r="F426" s="163"/>
      <c r="G426" s="163"/>
      <c r="H426" s="163"/>
      <c r="I426" s="163"/>
      <c r="J426" s="163"/>
      <c r="K426" s="163"/>
      <c r="L426" s="163"/>
      <c r="M426" s="163"/>
      <c r="N426" s="163"/>
      <c r="O426" s="163"/>
      <c r="P426" s="163"/>
    </row>
    <row r="427" spans="1:16">
      <c r="A427" s="163"/>
      <c r="B427" s="163"/>
      <c r="C427" s="163"/>
      <c r="D427" s="163"/>
      <c r="E427" s="163"/>
      <c r="F427" s="163"/>
      <c r="G427" s="163"/>
      <c r="H427" s="163"/>
      <c r="I427" s="163"/>
      <c r="J427" s="163"/>
      <c r="K427" s="163"/>
      <c r="L427" s="163"/>
      <c r="M427" s="163"/>
      <c r="N427" s="163"/>
      <c r="O427" s="163"/>
      <c r="P427" s="163"/>
    </row>
    <row r="428" spans="1:16">
      <c r="A428" s="163"/>
      <c r="B428" s="163"/>
      <c r="C428" s="163"/>
      <c r="D428" s="163"/>
      <c r="E428" s="163"/>
      <c r="F428" s="163"/>
      <c r="G428" s="163"/>
      <c r="H428" s="163"/>
      <c r="I428" s="163"/>
      <c r="J428" s="163"/>
      <c r="K428" s="163"/>
      <c r="L428" s="163"/>
      <c r="M428" s="163"/>
      <c r="N428" s="163"/>
      <c r="O428" s="163"/>
      <c r="P428" s="163"/>
    </row>
    <row r="429" spans="1:16">
      <c r="A429" s="163"/>
      <c r="B429" s="163"/>
      <c r="C429" s="163"/>
      <c r="D429" s="163"/>
      <c r="E429" s="163"/>
      <c r="F429" s="163"/>
      <c r="G429" s="163"/>
      <c r="H429" s="163"/>
      <c r="I429" s="163"/>
      <c r="J429" s="163"/>
      <c r="K429" s="163"/>
      <c r="L429" s="163"/>
      <c r="M429" s="163"/>
      <c r="N429" s="163"/>
      <c r="O429" s="163"/>
      <c r="P429" s="163"/>
    </row>
    <row r="430" spans="1:16">
      <c r="A430" s="163"/>
      <c r="B430" s="163"/>
      <c r="C430" s="163"/>
      <c r="D430" s="163"/>
      <c r="E430" s="163"/>
      <c r="F430" s="163"/>
      <c r="G430" s="163"/>
      <c r="H430" s="163"/>
      <c r="I430" s="163"/>
      <c r="J430" s="163"/>
      <c r="K430" s="163"/>
      <c r="L430" s="163"/>
      <c r="M430" s="163"/>
      <c r="N430" s="163"/>
      <c r="O430" s="163"/>
      <c r="P430" s="163"/>
    </row>
    <row r="431" spans="1:16">
      <c r="A431" s="163"/>
      <c r="B431" s="163"/>
      <c r="C431" s="163"/>
      <c r="D431" s="163"/>
      <c r="E431" s="163"/>
      <c r="F431" s="163"/>
      <c r="G431" s="163"/>
      <c r="H431" s="163"/>
      <c r="I431" s="163"/>
      <c r="J431" s="163"/>
      <c r="K431" s="163"/>
      <c r="L431" s="163"/>
      <c r="M431" s="163"/>
      <c r="N431" s="163"/>
      <c r="O431" s="163"/>
      <c r="P431" s="163"/>
    </row>
    <row r="432" spans="1:16">
      <c r="A432" s="163"/>
      <c r="B432" s="163"/>
      <c r="C432" s="163"/>
      <c r="D432" s="163"/>
      <c r="E432" s="163"/>
      <c r="F432" s="163"/>
      <c r="G432" s="163"/>
      <c r="H432" s="163"/>
      <c r="I432" s="163"/>
      <c r="J432" s="163"/>
      <c r="K432" s="163"/>
      <c r="L432" s="163"/>
      <c r="M432" s="163"/>
      <c r="N432" s="163"/>
      <c r="O432" s="163"/>
      <c r="P432" s="163"/>
    </row>
    <row r="433" spans="1:16">
      <c r="A433" s="163"/>
      <c r="B433" s="163"/>
      <c r="C433" s="163"/>
      <c r="D433" s="163"/>
      <c r="E433" s="163"/>
      <c r="F433" s="163"/>
      <c r="G433" s="163"/>
      <c r="H433" s="163"/>
      <c r="I433" s="163"/>
      <c r="J433" s="163"/>
      <c r="K433" s="163"/>
      <c r="L433" s="163"/>
      <c r="M433" s="163"/>
      <c r="N433" s="163"/>
      <c r="O433" s="163"/>
      <c r="P433" s="163"/>
    </row>
    <row r="434" spans="1:16">
      <c r="A434" s="163"/>
      <c r="B434" s="163"/>
      <c r="C434" s="163"/>
      <c r="D434" s="163"/>
      <c r="E434" s="163"/>
      <c r="F434" s="163"/>
      <c r="G434" s="163"/>
      <c r="H434" s="163"/>
      <c r="I434" s="163"/>
      <c r="J434" s="163"/>
      <c r="K434" s="163"/>
      <c r="L434" s="163"/>
      <c r="M434" s="163"/>
      <c r="N434" s="163"/>
      <c r="O434" s="163"/>
      <c r="P434" s="163"/>
    </row>
    <row r="435" spans="1:16">
      <c r="A435" s="163"/>
      <c r="B435" s="163"/>
      <c r="C435" s="163"/>
      <c r="D435" s="163"/>
      <c r="E435" s="163"/>
      <c r="F435" s="163"/>
      <c r="G435" s="163"/>
      <c r="H435" s="163"/>
      <c r="I435" s="163"/>
      <c r="J435" s="163"/>
      <c r="K435" s="163"/>
      <c r="L435" s="163"/>
      <c r="M435" s="163"/>
      <c r="N435" s="163"/>
      <c r="O435" s="163"/>
      <c r="P435" s="163"/>
    </row>
    <row r="436" spans="1:16">
      <c r="A436" s="163"/>
      <c r="B436" s="163"/>
      <c r="C436" s="163"/>
      <c r="D436" s="163"/>
      <c r="E436" s="163"/>
      <c r="F436" s="163"/>
      <c r="G436" s="163"/>
      <c r="H436" s="163"/>
      <c r="I436" s="163"/>
      <c r="J436" s="163"/>
      <c r="K436" s="163"/>
      <c r="L436" s="163"/>
      <c r="M436" s="163"/>
      <c r="N436" s="163"/>
      <c r="O436" s="163"/>
      <c r="P436" s="163"/>
    </row>
    <row r="437" spans="1:16">
      <c r="A437" s="163"/>
      <c r="B437" s="163"/>
      <c r="C437" s="163"/>
      <c r="D437" s="163"/>
      <c r="E437" s="163"/>
      <c r="F437" s="163"/>
      <c r="G437" s="163"/>
      <c r="H437" s="163"/>
      <c r="I437" s="163"/>
      <c r="J437" s="163"/>
      <c r="K437" s="163"/>
      <c r="L437" s="163"/>
      <c r="M437" s="163"/>
      <c r="N437" s="163"/>
      <c r="O437" s="163"/>
      <c r="P437" s="163"/>
    </row>
    <row r="438" spans="1:16">
      <c r="A438" s="163"/>
      <c r="B438" s="163"/>
      <c r="C438" s="163"/>
      <c r="D438" s="163"/>
      <c r="E438" s="163"/>
      <c r="F438" s="163"/>
      <c r="G438" s="163"/>
      <c r="H438" s="163"/>
      <c r="I438" s="163"/>
      <c r="J438" s="163"/>
      <c r="K438" s="163"/>
      <c r="L438" s="163"/>
      <c r="M438" s="163"/>
      <c r="N438" s="163"/>
      <c r="O438" s="163"/>
      <c r="P438" s="163"/>
    </row>
    <row r="439" spans="1:16">
      <c r="A439" s="163"/>
      <c r="B439" s="163"/>
      <c r="C439" s="163"/>
      <c r="D439" s="163"/>
      <c r="E439" s="163"/>
      <c r="F439" s="163"/>
      <c r="G439" s="163"/>
      <c r="H439" s="163"/>
      <c r="I439" s="163"/>
      <c r="J439" s="163"/>
      <c r="K439" s="163"/>
      <c r="L439" s="163"/>
      <c r="M439" s="163"/>
      <c r="N439" s="163"/>
      <c r="O439" s="163"/>
      <c r="P439" s="163"/>
    </row>
    <row r="440" spans="1:16">
      <c r="A440" s="163"/>
      <c r="B440" s="163"/>
      <c r="C440" s="163"/>
      <c r="D440" s="163"/>
      <c r="E440" s="163"/>
      <c r="F440" s="163"/>
      <c r="G440" s="163"/>
      <c r="H440" s="163"/>
      <c r="I440" s="163"/>
      <c r="J440" s="163"/>
      <c r="K440" s="163"/>
      <c r="L440" s="163"/>
      <c r="M440" s="163"/>
      <c r="N440" s="163"/>
      <c r="O440" s="163"/>
      <c r="P440" s="163"/>
    </row>
    <row r="441" spans="1:16">
      <c r="A441" s="163"/>
      <c r="B441" s="163"/>
      <c r="C441" s="163"/>
      <c r="D441" s="163"/>
      <c r="E441" s="163"/>
      <c r="F441" s="163"/>
      <c r="G441" s="163"/>
      <c r="H441" s="163"/>
      <c r="I441" s="163"/>
      <c r="J441" s="163"/>
      <c r="K441" s="163"/>
      <c r="L441" s="163"/>
      <c r="M441" s="163"/>
      <c r="N441" s="163"/>
      <c r="O441" s="163"/>
      <c r="P441" s="163"/>
    </row>
    <row r="442" spans="1:16">
      <c r="A442" s="163"/>
      <c r="B442" s="163"/>
      <c r="C442" s="163"/>
      <c r="D442" s="163"/>
      <c r="E442" s="163"/>
      <c r="F442" s="163"/>
      <c r="G442" s="163"/>
      <c r="H442" s="163"/>
      <c r="I442" s="163"/>
      <c r="J442" s="163"/>
      <c r="K442" s="163"/>
      <c r="L442" s="163"/>
      <c r="M442" s="163"/>
      <c r="N442" s="163"/>
      <c r="O442" s="163"/>
      <c r="P442" s="163"/>
    </row>
    <row r="443" spans="1:16">
      <c r="A443" s="163"/>
      <c r="B443" s="163"/>
      <c r="C443" s="163"/>
      <c r="D443" s="163"/>
      <c r="E443" s="163"/>
      <c r="F443" s="163"/>
      <c r="G443" s="163"/>
      <c r="H443" s="163"/>
      <c r="I443" s="163"/>
      <c r="J443" s="163"/>
      <c r="K443" s="163"/>
      <c r="L443" s="163"/>
      <c r="M443" s="163"/>
      <c r="N443" s="163"/>
      <c r="O443" s="163"/>
      <c r="P443" s="163"/>
    </row>
    <row r="444" spans="1:16">
      <c r="A444" s="163"/>
      <c r="B444" s="163"/>
      <c r="C444" s="163"/>
      <c r="D444" s="163"/>
      <c r="E444" s="163"/>
      <c r="F444" s="163"/>
      <c r="G444" s="163"/>
      <c r="H444" s="163"/>
      <c r="I444" s="163"/>
      <c r="J444" s="163"/>
      <c r="K444" s="163"/>
      <c r="L444" s="163"/>
      <c r="M444" s="163"/>
      <c r="N444" s="163"/>
      <c r="O444" s="163"/>
      <c r="P444" s="163"/>
    </row>
    <row r="445" spans="1:16">
      <c r="A445" s="163"/>
      <c r="B445" s="163"/>
      <c r="C445" s="163"/>
      <c r="D445" s="163"/>
      <c r="E445" s="163"/>
      <c r="F445" s="163"/>
      <c r="G445" s="163"/>
      <c r="H445" s="163"/>
      <c r="I445" s="163"/>
      <c r="J445" s="163"/>
      <c r="K445" s="163"/>
      <c r="L445" s="163"/>
      <c r="M445" s="163"/>
      <c r="N445" s="163"/>
      <c r="O445" s="163"/>
      <c r="P445" s="163"/>
    </row>
    <row r="446" spans="1:16">
      <c r="A446" s="163"/>
      <c r="B446" s="163"/>
      <c r="C446" s="163"/>
      <c r="D446" s="163"/>
      <c r="E446" s="163"/>
      <c r="F446" s="163"/>
      <c r="G446" s="163"/>
      <c r="H446" s="163"/>
      <c r="I446" s="163"/>
      <c r="J446" s="163"/>
      <c r="K446" s="163"/>
      <c r="L446" s="163"/>
      <c r="M446" s="163"/>
      <c r="N446" s="163"/>
      <c r="O446" s="163"/>
      <c r="P446" s="163"/>
    </row>
    <row r="447" spans="1:16">
      <c r="A447" s="163"/>
      <c r="B447" s="163"/>
      <c r="C447" s="163"/>
      <c r="D447" s="163"/>
      <c r="E447" s="163"/>
      <c r="F447" s="163"/>
      <c r="G447" s="163"/>
      <c r="H447" s="163"/>
      <c r="I447" s="163"/>
      <c r="J447" s="163"/>
      <c r="K447" s="163"/>
      <c r="L447" s="163"/>
      <c r="M447" s="163"/>
      <c r="N447" s="163"/>
      <c r="O447" s="163"/>
      <c r="P447" s="163"/>
    </row>
    <row r="448" spans="1:16">
      <c r="A448" s="163"/>
      <c r="B448" s="163"/>
      <c r="C448" s="163"/>
      <c r="D448" s="163"/>
      <c r="E448" s="163"/>
      <c r="F448" s="163"/>
      <c r="G448" s="163"/>
      <c r="H448" s="163"/>
      <c r="I448" s="163"/>
      <c r="J448" s="163"/>
      <c r="K448" s="163"/>
      <c r="L448" s="163"/>
      <c r="M448" s="163"/>
      <c r="N448" s="163"/>
      <c r="O448" s="163"/>
      <c r="P448" s="163"/>
    </row>
    <row r="449" spans="1:16">
      <c r="A449" s="163"/>
      <c r="B449" s="163"/>
      <c r="C449" s="163"/>
      <c r="D449" s="163"/>
      <c r="E449" s="163"/>
      <c r="F449" s="163"/>
      <c r="G449" s="163"/>
      <c r="H449" s="163"/>
      <c r="I449" s="163"/>
      <c r="J449" s="163"/>
      <c r="K449" s="163"/>
      <c r="L449" s="163"/>
      <c r="M449" s="163"/>
      <c r="N449" s="163"/>
      <c r="O449" s="163"/>
      <c r="P449" s="163"/>
    </row>
    <row r="450" spans="1:16">
      <c r="A450" s="163"/>
      <c r="B450" s="163"/>
      <c r="C450" s="163"/>
      <c r="D450" s="163"/>
      <c r="E450" s="163"/>
      <c r="F450" s="163"/>
      <c r="G450" s="163"/>
      <c r="H450" s="163"/>
      <c r="I450" s="163"/>
      <c r="J450" s="163"/>
      <c r="K450" s="163"/>
      <c r="L450" s="163"/>
      <c r="M450" s="163"/>
      <c r="N450" s="163"/>
      <c r="O450" s="163"/>
      <c r="P450" s="163"/>
    </row>
    <row r="451" spans="1:16">
      <c r="A451" s="163"/>
      <c r="B451" s="163"/>
      <c r="C451" s="163"/>
      <c r="D451" s="163"/>
      <c r="E451" s="163"/>
      <c r="F451" s="163"/>
      <c r="G451" s="163"/>
      <c r="H451" s="163"/>
      <c r="I451" s="163"/>
      <c r="J451" s="163"/>
      <c r="K451" s="163"/>
      <c r="L451" s="163"/>
      <c r="M451" s="163"/>
      <c r="N451" s="163"/>
      <c r="O451" s="163"/>
      <c r="P451" s="163"/>
    </row>
    <row r="452" spans="1:16">
      <c r="A452" s="163"/>
      <c r="B452" s="163"/>
      <c r="C452" s="163"/>
      <c r="D452" s="163"/>
      <c r="E452" s="163"/>
      <c r="F452" s="163"/>
      <c r="G452" s="163"/>
      <c r="H452" s="163"/>
      <c r="I452" s="163"/>
      <c r="J452" s="163"/>
      <c r="K452" s="163"/>
      <c r="L452" s="163"/>
      <c r="M452" s="163"/>
      <c r="N452" s="163"/>
      <c r="O452" s="163"/>
      <c r="P452" s="163"/>
    </row>
    <row r="453" spans="1:16">
      <c r="A453" s="163"/>
      <c r="B453" s="163"/>
      <c r="C453" s="163"/>
      <c r="D453" s="163"/>
      <c r="E453" s="163"/>
      <c r="F453" s="163"/>
      <c r="G453" s="163"/>
      <c r="H453" s="163"/>
      <c r="I453" s="163"/>
      <c r="J453" s="163"/>
      <c r="K453" s="163"/>
      <c r="L453" s="163"/>
      <c r="M453" s="163"/>
      <c r="N453" s="163"/>
      <c r="O453" s="163"/>
      <c r="P453" s="163"/>
    </row>
    <row r="454" spans="1:16">
      <c r="A454" s="163"/>
      <c r="B454" s="163"/>
      <c r="C454" s="163"/>
      <c r="D454" s="163"/>
      <c r="E454" s="163"/>
      <c r="F454" s="163"/>
      <c r="G454" s="163"/>
      <c r="H454" s="163"/>
      <c r="I454" s="163"/>
      <c r="J454" s="163"/>
      <c r="K454" s="163"/>
      <c r="L454" s="163"/>
      <c r="M454" s="163"/>
      <c r="N454" s="163"/>
      <c r="O454" s="163"/>
      <c r="P454" s="163"/>
    </row>
    <row r="455" spans="1:16">
      <c r="A455" s="163"/>
      <c r="B455" s="163"/>
      <c r="C455" s="163"/>
      <c r="D455" s="163"/>
      <c r="E455" s="163"/>
      <c r="F455" s="163"/>
      <c r="G455" s="163"/>
      <c r="H455" s="163"/>
      <c r="I455" s="163"/>
      <c r="J455" s="163"/>
      <c r="K455" s="163"/>
      <c r="L455" s="163"/>
      <c r="M455" s="163"/>
      <c r="N455" s="163"/>
      <c r="O455" s="163"/>
      <c r="P455" s="163"/>
    </row>
    <row r="456" spans="1:16">
      <c r="A456" s="163"/>
      <c r="B456" s="163"/>
      <c r="C456" s="163"/>
      <c r="D456" s="163"/>
      <c r="E456" s="163"/>
      <c r="F456" s="163"/>
      <c r="G456" s="163"/>
      <c r="H456" s="163"/>
      <c r="I456" s="163"/>
      <c r="J456" s="163"/>
      <c r="K456" s="163"/>
      <c r="L456" s="163"/>
      <c r="M456" s="163"/>
      <c r="N456" s="163"/>
      <c r="O456" s="163"/>
      <c r="P456" s="163"/>
    </row>
    <row r="1048575" spans="5:6">
      <c r="E1048575" s="223">
        <v>44914</v>
      </c>
      <c r="F1048575" s="245"/>
    </row>
  </sheetData>
  <autoFilter ref="K1:K1048575" xr:uid="{00000000-0009-0000-0000-000015000000}"/>
  <mergeCells count="13">
    <mergeCell ref="G10:G13"/>
    <mergeCell ref="F10:F13"/>
    <mergeCell ref="E10:E13"/>
    <mergeCell ref="D10:D13"/>
    <mergeCell ref="C10:C13"/>
    <mergeCell ref="K10:K13"/>
    <mergeCell ref="J2:L2"/>
    <mergeCell ref="J3:K3"/>
    <mergeCell ref="J4:K4"/>
    <mergeCell ref="J5:K5"/>
    <mergeCell ref="J6:K6"/>
    <mergeCell ref="J7:K7"/>
    <mergeCell ref="L10:L13"/>
  </mergeCells>
  <conditionalFormatting sqref="F1:F9 F15:F249 F251 F258 F266 F271 F274 F276:F278 F281 F283:F1048576">
    <cfRule type="timePeriod" dxfId="93" priority="1" timePeriod="yesterday">
      <formula>FLOOR(F1,1)=TODAY()-1</formula>
    </cfRule>
  </conditionalFormatting>
  <conditionalFormatting sqref="P10:P39">
    <cfRule type="containsText" dxfId="92" priority="3" operator="containsText" text="Not Tested">
      <formula>NOT(ISERROR(SEARCH("Not Tested",P10)))</formula>
    </cfRule>
    <cfRule type="containsText" dxfId="91" priority="4" operator="containsText" text="PASS">
      <formula>NOT(ISERROR(SEARCH("PASS",P10)))</formula>
    </cfRule>
    <cfRule type="containsText" dxfId="90" priority="5" operator="containsText" text="FAIL">
      <formula>NOT(ISERROR(SEARCH("FAIL",P10)))</formula>
    </cfRule>
    <cfRule type="containsText" dxfId="89" priority="6" operator="containsText" text="Fail">
      <formula>NOT(ISERROR(SEARCH("Fail",P10)))</formula>
    </cfRule>
  </conditionalFormatting>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XFD1048576"/>
  <sheetViews>
    <sheetView topLeftCell="A32" zoomScaleNormal="100" workbookViewId="0">
      <selection activeCell="E56" sqref="E56:H59"/>
    </sheetView>
  </sheetViews>
  <sheetFormatPr defaultRowHeight="15"/>
  <cols>
    <col min="2" max="2" width="14" hidden="1" customWidth="1"/>
    <col min="3" max="3" width="14" customWidth="1"/>
    <col min="5" max="5" width="11.85546875" customWidth="1"/>
    <col min="6" max="6" width="15.85546875" customWidth="1"/>
    <col min="7" max="7" width="25.5703125" customWidth="1"/>
    <col min="8" max="8" width="74.85546875" customWidth="1"/>
    <col min="9" max="9" width="21.42578125" customWidth="1"/>
    <col min="10" max="10" width="56.7109375" customWidth="1"/>
    <col min="11" max="11" width="11.7109375" customWidth="1"/>
    <col min="12" max="12" width="13.140625" customWidth="1"/>
    <col min="13" max="13" width="11.28515625" customWidth="1"/>
    <col min="14" max="14" width="14.7109375" customWidth="1"/>
    <col min="15" max="15" width="30.7109375" customWidth="1"/>
    <col min="16" max="16" width="37.5703125" customWidth="1"/>
  </cols>
  <sheetData>
    <row r="1" spans="1:16" ht="18.75" thickBot="1">
      <c r="A1" s="134"/>
      <c r="B1" s="78"/>
      <c r="C1" s="134" t="s">
        <v>162</v>
      </c>
      <c r="D1" s="63"/>
      <c r="E1" s="73"/>
      <c r="F1" s="73"/>
      <c r="G1" s="65"/>
      <c r="H1" s="63"/>
      <c r="I1" s="63"/>
      <c r="J1" s="63"/>
      <c r="K1" s="63"/>
      <c r="L1" s="73"/>
      <c r="M1" s="73"/>
      <c r="N1" s="63"/>
      <c r="O1" s="63"/>
      <c r="P1" s="105"/>
    </row>
    <row r="2" spans="1:16" ht="18.75" thickBot="1">
      <c r="A2" s="134"/>
      <c r="B2" s="78"/>
      <c r="C2" s="134"/>
      <c r="D2" s="63"/>
      <c r="E2" s="73"/>
      <c r="F2" s="73"/>
      <c r="G2" s="63"/>
      <c r="H2" s="63"/>
      <c r="I2" s="63"/>
      <c r="J2" s="361" t="s">
        <v>166</v>
      </c>
      <c r="K2" s="362"/>
      <c r="L2" s="363"/>
      <c r="M2" s="153"/>
      <c r="N2" s="63"/>
      <c r="O2" s="63"/>
      <c r="P2" s="105"/>
    </row>
    <row r="3" spans="1:16" ht="21.75" customHeight="1">
      <c r="A3" s="134"/>
      <c r="B3" s="134"/>
      <c r="C3" s="134"/>
      <c r="D3" s="134" t="s">
        <v>456</v>
      </c>
      <c r="E3" s="134"/>
      <c r="F3" s="134"/>
      <c r="G3" s="141"/>
      <c r="H3" s="134"/>
      <c r="I3" s="134"/>
      <c r="J3" s="365" t="s">
        <v>171</v>
      </c>
      <c r="K3" s="366"/>
      <c r="L3" s="138">
        <f>COUNTIFS(K:K,"A")</f>
        <v>28</v>
      </c>
      <c r="M3" s="154"/>
      <c r="N3" s="134"/>
      <c r="O3" s="134"/>
      <c r="P3" s="105"/>
    </row>
    <row r="4" spans="1:16" ht="21.75" customHeight="1">
      <c r="A4" s="134"/>
      <c r="B4" s="134"/>
      <c r="C4" s="134"/>
      <c r="D4" s="134"/>
      <c r="E4" s="134"/>
      <c r="F4" s="134"/>
      <c r="G4" s="134"/>
      <c r="H4" s="134"/>
      <c r="I4" s="134"/>
      <c r="J4" s="368" t="s">
        <v>172</v>
      </c>
      <c r="K4" s="369"/>
      <c r="L4" s="139">
        <f>COUNTIFS(K:K, "B")</f>
        <v>7</v>
      </c>
      <c r="M4" s="154"/>
      <c r="N4" s="134"/>
      <c r="O4" s="134"/>
      <c r="P4" s="105"/>
    </row>
    <row r="5" spans="1:16" ht="21.75" customHeight="1" thickBot="1">
      <c r="A5" s="72"/>
      <c r="B5" s="78"/>
      <c r="C5" s="63"/>
      <c r="D5" s="63"/>
      <c r="E5" s="73"/>
      <c r="F5" s="73"/>
      <c r="G5" s="63"/>
      <c r="H5" s="63"/>
      <c r="I5" s="63"/>
      <c r="J5" s="371" t="s">
        <v>173</v>
      </c>
      <c r="K5" s="372"/>
      <c r="L5" s="140">
        <f>COUNTIFS(K:K, "R")</f>
        <v>4</v>
      </c>
      <c r="M5" s="154"/>
      <c r="N5" s="143" t="s">
        <v>170</v>
      </c>
      <c r="O5" s="143"/>
      <c r="P5" s="142">
        <f ca="1">TODAY()</f>
        <v>46010</v>
      </c>
    </row>
    <row r="6" spans="1:16" ht="21.75" customHeight="1" thickBot="1">
      <c r="A6" s="72"/>
      <c r="B6" s="78"/>
      <c r="C6" s="63"/>
      <c r="D6" s="63"/>
      <c r="E6" s="73"/>
      <c r="F6" s="73"/>
      <c r="G6" s="63"/>
      <c r="H6" s="63"/>
      <c r="I6" s="63"/>
      <c r="J6" s="371" t="s">
        <v>454</v>
      </c>
      <c r="K6" s="372"/>
      <c r="L6" s="140">
        <f>COUNTIFS(K:K, "OP")</f>
        <v>1</v>
      </c>
      <c r="M6" s="154"/>
      <c r="N6" s="143"/>
      <c r="O6" s="143"/>
      <c r="P6" s="142"/>
    </row>
    <row r="7" spans="1:16" ht="21.75" customHeight="1" thickBot="1">
      <c r="A7" s="72"/>
      <c r="B7" s="78"/>
      <c r="C7" s="63"/>
      <c r="D7" s="63"/>
      <c r="E7" s="73"/>
      <c r="F7" s="73"/>
      <c r="G7" s="63"/>
      <c r="H7" s="63"/>
      <c r="I7" s="63"/>
      <c r="J7" s="371" t="s">
        <v>320</v>
      </c>
      <c r="K7" s="372"/>
      <c r="L7" s="140">
        <f>SUM(L3:L6)</f>
        <v>40</v>
      </c>
      <c r="M7" s="154"/>
      <c r="N7" s="143"/>
      <c r="O7" s="143"/>
      <c r="P7" s="142"/>
    </row>
    <row r="8" spans="1:16" ht="15.75">
      <c r="A8" s="72"/>
      <c r="B8" s="78"/>
      <c r="C8" s="63"/>
      <c r="D8" s="63"/>
      <c r="E8" s="73"/>
      <c r="F8" s="73"/>
      <c r="G8" s="63"/>
      <c r="H8" s="63"/>
      <c r="I8" s="63"/>
      <c r="J8" s="63"/>
      <c r="K8" s="63"/>
      <c r="L8" s="73"/>
      <c r="M8" s="73"/>
      <c r="N8" s="63"/>
      <c r="O8" s="63"/>
      <c r="P8" s="105"/>
    </row>
    <row r="9" spans="1:16" ht="27.75">
      <c r="A9" s="184" t="s">
        <v>2</v>
      </c>
      <c r="B9" s="185" t="s">
        <v>148</v>
      </c>
      <c r="C9" s="184" t="s">
        <v>1</v>
      </c>
      <c r="D9" s="184" t="s">
        <v>168</v>
      </c>
      <c r="E9" s="186" t="s">
        <v>169</v>
      </c>
      <c r="F9" s="186" t="s">
        <v>4295</v>
      </c>
      <c r="G9" s="184" t="s">
        <v>0</v>
      </c>
      <c r="H9" s="184" t="s">
        <v>167</v>
      </c>
      <c r="I9" s="184" t="s">
        <v>813</v>
      </c>
      <c r="J9" s="184" t="s">
        <v>28</v>
      </c>
      <c r="K9" s="184" t="s">
        <v>165</v>
      </c>
      <c r="L9" s="186" t="s">
        <v>174</v>
      </c>
      <c r="M9" s="186" t="s">
        <v>176</v>
      </c>
      <c r="N9" s="184" t="s">
        <v>175</v>
      </c>
      <c r="O9" s="184" t="s">
        <v>837</v>
      </c>
      <c r="P9" s="211" t="s">
        <v>164</v>
      </c>
    </row>
    <row r="10" spans="1:16">
      <c r="A10" s="187">
        <v>1</v>
      </c>
      <c r="B10" s="188" t="s">
        <v>147</v>
      </c>
      <c r="C10" s="214" t="s">
        <v>2064</v>
      </c>
      <c r="D10" s="189" t="s">
        <v>574</v>
      </c>
      <c r="E10" s="159">
        <v>45721</v>
      </c>
      <c r="F10" s="159">
        <v>45721</v>
      </c>
      <c r="G10" s="160" t="s">
        <v>9875</v>
      </c>
      <c r="H10" s="160" t="s">
        <v>9876</v>
      </c>
      <c r="I10" s="160"/>
      <c r="J10" s="160"/>
      <c r="K10" s="189" t="s">
        <v>197</v>
      </c>
      <c r="L10" s="159">
        <v>45722</v>
      </c>
      <c r="M10" s="213"/>
      <c r="N10" s="189"/>
      <c r="O10" s="219" t="s">
        <v>968</v>
      </c>
      <c r="P10" s="160"/>
    </row>
    <row r="11" spans="1:16">
      <c r="A11" s="187">
        <v>2</v>
      </c>
      <c r="B11" s="188" t="s">
        <v>147</v>
      </c>
      <c r="C11" s="214" t="s">
        <v>2150</v>
      </c>
      <c r="D11" s="189" t="s">
        <v>575</v>
      </c>
      <c r="E11" s="159">
        <v>45765</v>
      </c>
      <c r="F11" s="159">
        <v>45765</v>
      </c>
      <c r="G11" s="160" t="s">
        <v>9875</v>
      </c>
      <c r="H11" s="160" t="s">
        <v>10899</v>
      </c>
      <c r="I11" s="160"/>
      <c r="J11" s="160">
        <v>310</v>
      </c>
      <c r="K11" s="189" t="s">
        <v>195</v>
      </c>
      <c r="L11" s="159">
        <v>45790</v>
      </c>
      <c r="M11" s="213"/>
      <c r="N11" s="189"/>
      <c r="O11" s="219" t="s">
        <v>969</v>
      </c>
      <c r="P11" s="160"/>
    </row>
    <row r="12" spans="1:16">
      <c r="A12" s="187">
        <v>3</v>
      </c>
      <c r="B12" s="188" t="s">
        <v>147</v>
      </c>
      <c r="C12" s="214" t="s">
        <v>2064</v>
      </c>
      <c r="D12" s="189" t="s">
        <v>576</v>
      </c>
      <c r="E12" s="159">
        <v>45765</v>
      </c>
      <c r="F12" s="159">
        <v>45765</v>
      </c>
      <c r="G12" s="160" t="s">
        <v>9875</v>
      </c>
      <c r="H12" s="160" t="s">
        <v>10900</v>
      </c>
      <c r="I12" s="160"/>
      <c r="J12" s="160">
        <v>103</v>
      </c>
      <c r="K12" s="189" t="s">
        <v>195</v>
      </c>
      <c r="L12" s="159">
        <v>45790</v>
      </c>
      <c r="M12" s="213"/>
      <c r="N12" s="189"/>
      <c r="O12" s="219" t="s">
        <v>970</v>
      </c>
      <c r="P12" s="160"/>
    </row>
    <row r="13" spans="1:16">
      <c r="A13" s="187">
        <v>4</v>
      </c>
      <c r="B13" s="188" t="s">
        <v>147</v>
      </c>
      <c r="C13" s="214" t="s">
        <v>2064</v>
      </c>
      <c r="D13" s="189" t="s">
        <v>577</v>
      </c>
      <c r="E13" s="159">
        <v>45765</v>
      </c>
      <c r="F13" s="159">
        <v>45765</v>
      </c>
      <c r="G13" s="160" t="s">
        <v>9875</v>
      </c>
      <c r="H13" s="160" t="s">
        <v>10900</v>
      </c>
      <c r="I13" s="160"/>
      <c r="J13" s="160">
        <v>109</v>
      </c>
      <c r="K13" s="189" t="s">
        <v>195</v>
      </c>
      <c r="L13" s="159">
        <v>45785</v>
      </c>
      <c r="M13" s="213"/>
      <c r="N13" s="189"/>
      <c r="O13" s="219" t="s">
        <v>971</v>
      </c>
      <c r="P13" s="160"/>
    </row>
    <row r="14" spans="1:16">
      <c r="A14" s="187">
        <v>5</v>
      </c>
      <c r="B14" s="188" t="s">
        <v>147</v>
      </c>
      <c r="C14" s="214" t="s">
        <v>2064</v>
      </c>
      <c r="D14" s="189" t="s">
        <v>578</v>
      </c>
      <c r="E14" s="159">
        <v>45765</v>
      </c>
      <c r="F14" s="159">
        <v>45765</v>
      </c>
      <c r="G14" s="160" t="s">
        <v>9875</v>
      </c>
      <c r="H14" s="160" t="s">
        <v>10900</v>
      </c>
      <c r="I14" s="160"/>
      <c r="J14" s="160">
        <v>106</v>
      </c>
      <c r="K14" s="189" t="s">
        <v>195</v>
      </c>
      <c r="L14" s="159">
        <v>45790</v>
      </c>
      <c r="M14" s="213"/>
      <c r="N14" s="189"/>
      <c r="O14" s="219" t="s">
        <v>972</v>
      </c>
      <c r="P14" s="160"/>
    </row>
    <row r="15" spans="1:16">
      <c r="A15" s="187">
        <v>6</v>
      </c>
      <c r="B15" s="188" t="s">
        <v>147</v>
      </c>
      <c r="C15" s="214" t="s">
        <v>2064</v>
      </c>
      <c r="D15" s="189" t="s">
        <v>579</v>
      </c>
      <c r="E15" s="159">
        <v>45765</v>
      </c>
      <c r="F15" s="159">
        <v>45765</v>
      </c>
      <c r="G15" s="160" t="s">
        <v>9875</v>
      </c>
      <c r="H15" s="160" t="s">
        <v>10900</v>
      </c>
      <c r="I15" s="160"/>
      <c r="J15" s="160">
        <v>105</v>
      </c>
      <c r="K15" s="189" t="s">
        <v>459</v>
      </c>
      <c r="L15" s="159"/>
      <c r="M15" s="213"/>
      <c r="N15" s="189"/>
      <c r="O15" s="219" t="s">
        <v>973</v>
      </c>
      <c r="P15" s="160"/>
    </row>
    <row r="16" spans="1:16">
      <c r="A16" s="187">
        <v>7</v>
      </c>
      <c r="B16" s="188" t="s">
        <v>147</v>
      </c>
      <c r="C16" s="214" t="s">
        <v>2064</v>
      </c>
      <c r="D16" s="189" t="s">
        <v>580</v>
      </c>
      <c r="E16" s="159">
        <v>45775</v>
      </c>
      <c r="F16" s="159">
        <v>45775</v>
      </c>
      <c r="G16" s="160" t="s">
        <v>9875</v>
      </c>
      <c r="H16" s="160" t="s">
        <v>11339</v>
      </c>
      <c r="I16" s="160"/>
      <c r="J16" s="160">
        <v>108</v>
      </c>
      <c r="K16" s="189" t="s">
        <v>195</v>
      </c>
      <c r="L16" s="159">
        <v>45785</v>
      </c>
      <c r="M16" s="213"/>
      <c r="N16" s="189"/>
      <c r="O16" s="219" t="s">
        <v>974</v>
      </c>
      <c r="P16" s="160"/>
    </row>
    <row r="17" spans="1:16">
      <c r="A17" s="187">
        <v>8</v>
      </c>
      <c r="B17" s="188" t="s">
        <v>147</v>
      </c>
      <c r="C17" s="214" t="s">
        <v>2064</v>
      </c>
      <c r="D17" s="189" t="s">
        <v>581</v>
      </c>
      <c r="E17" s="159">
        <v>45775</v>
      </c>
      <c r="F17" s="159">
        <v>45775</v>
      </c>
      <c r="G17" s="160" t="s">
        <v>9875</v>
      </c>
      <c r="H17" s="160" t="s">
        <v>10900</v>
      </c>
      <c r="I17" s="160"/>
      <c r="J17" s="160">
        <v>107</v>
      </c>
      <c r="K17" s="189" t="s">
        <v>195</v>
      </c>
      <c r="L17" s="159">
        <v>45782</v>
      </c>
      <c r="M17" s="213"/>
      <c r="N17" s="189"/>
      <c r="O17" s="219" t="s">
        <v>975</v>
      </c>
      <c r="P17" s="160"/>
    </row>
    <row r="18" spans="1:16">
      <c r="A18" s="187">
        <v>9</v>
      </c>
      <c r="B18" s="188" t="s">
        <v>147</v>
      </c>
      <c r="C18" s="214" t="s">
        <v>2064</v>
      </c>
      <c r="D18" s="189" t="s">
        <v>582</v>
      </c>
      <c r="E18" s="159">
        <v>45765</v>
      </c>
      <c r="F18" s="159">
        <v>45765</v>
      </c>
      <c r="G18" s="160" t="s">
        <v>9875</v>
      </c>
      <c r="H18" s="160" t="s">
        <v>10900</v>
      </c>
      <c r="I18" s="160"/>
      <c r="J18" s="160">
        <v>102</v>
      </c>
      <c r="K18" s="189" t="s">
        <v>195</v>
      </c>
      <c r="L18" s="159">
        <v>45790</v>
      </c>
      <c r="M18" s="213"/>
      <c r="N18" s="189"/>
      <c r="O18" s="219" t="s">
        <v>976</v>
      </c>
      <c r="P18" s="160"/>
    </row>
    <row r="19" spans="1:16">
      <c r="A19" s="187">
        <v>10</v>
      </c>
      <c r="B19" s="188" t="s">
        <v>147</v>
      </c>
      <c r="C19" s="214" t="s">
        <v>2064</v>
      </c>
      <c r="D19" s="189" t="s">
        <v>583</v>
      </c>
      <c r="E19" s="159">
        <v>45777</v>
      </c>
      <c r="F19" s="159">
        <v>45777</v>
      </c>
      <c r="G19" s="160" t="s">
        <v>9875</v>
      </c>
      <c r="H19" s="160" t="s">
        <v>10900</v>
      </c>
      <c r="I19" s="160"/>
      <c r="J19" s="160">
        <v>104</v>
      </c>
      <c r="K19" s="189" t="s">
        <v>195</v>
      </c>
      <c r="L19" s="159">
        <v>45785</v>
      </c>
      <c r="M19" s="213"/>
      <c r="N19" s="189"/>
      <c r="O19" s="219" t="s">
        <v>977</v>
      </c>
      <c r="P19" s="160"/>
    </row>
    <row r="20" spans="1:16">
      <c r="A20" s="187">
        <v>11</v>
      </c>
      <c r="B20" s="188" t="s">
        <v>147</v>
      </c>
      <c r="C20" s="214" t="s">
        <v>1997</v>
      </c>
      <c r="D20" s="189" t="s">
        <v>12471</v>
      </c>
      <c r="E20" s="159">
        <v>45882</v>
      </c>
      <c r="F20" s="159">
        <v>45882</v>
      </c>
      <c r="G20" s="160" t="s">
        <v>9875</v>
      </c>
      <c r="H20" s="160" t="s">
        <v>11713</v>
      </c>
      <c r="I20" s="160"/>
      <c r="J20" s="160">
        <v>204</v>
      </c>
      <c r="K20" s="189" t="s">
        <v>195</v>
      </c>
      <c r="L20" s="159">
        <v>45884</v>
      </c>
      <c r="M20" s="213"/>
      <c r="N20" s="189"/>
      <c r="O20" s="219" t="s">
        <v>978</v>
      </c>
      <c r="P20" s="160"/>
    </row>
    <row r="21" spans="1:16">
      <c r="A21" s="187">
        <v>12</v>
      </c>
      <c r="B21" s="188" t="s">
        <v>147</v>
      </c>
      <c r="C21" s="214" t="s">
        <v>1997</v>
      </c>
      <c r="D21" s="189" t="s">
        <v>12472</v>
      </c>
      <c r="E21" s="159">
        <v>45882</v>
      </c>
      <c r="F21" s="159">
        <v>45882</v>
      </c>
      <c r="G21" s="160" t="s">
        <v>9875</v>
      </c>
      <c r="H21" s="160" t="s">
        <v>11713</v>
      </c>
      <c r="I21" s="160"/>
      <c r="J21" s="160">
        <v>206</v>
      </c>
      <c r="K21" s="189" t="s">
        <v>195</v>
      </c>
      <c r="L21" s="159">
        <v>45884</v>
      </c>
      <c r="M21" s="213"/>
      <c r="N21" s="189"/>
      <c r="O21" s="219" t="s">
        <v>979</v>
      </c>
      <c r="P21" s="160"/>
    </row>
    <row r="22" spans="1:16">
      <c r="A22" s="187">
        <v>13</v>
      </c>
      <c r="B22" s="188" t="s">
        <v>147</v>
      </c>
      <c r="C22" s="214" t="s">
        <v>3</v>
      </c>
      <c r="D22" s="189" t="s">
        <v>12473</v>
      </c>
      <c r="E22" s="159">
        <v>45882</v>
      </c>
      <c r="F22" s="159">
        <v>45882</v>
      </c>
      <c r="G22" s="160" t="s">
        <v>9875</v>
      </c>
      <c r="H22" s="160" t="s">
        <v>11713</v>
      </c>
      <c r="I22" s="160"/>
      <c r="J22" s="160">
        <v>205</v>
      </c>
      <c r="K22" s="189" t="s">
        <v>195</v>
      </c>
      <c r="L22" s="159">
        <v>45884</v>
      </c>
      <c r="M22" s="213"/>
      <c r="N22" s="189"/>
      <c r="O22" s="219" t="s">
        <v>980</v>
      </c>
      <c r="P22" s="160"/>
    </row>
    <row r="23" spans="1:16">
      <c r="A23" s="187">
        <v>14</v>
      </c>
      <c r="B23" s="188" t="s">
        <v>147</v>
      </c>
      <c r="C23" s="214" t="s">
        <v>3</v>
      </c>
      <c r="D23" s="189" t="s">
        <v>12474</v>
      </c>
      <c r="E23" s="159">
        <v>45882</v>
      </c>
      <c r="F23" s="159">
        <v>45882</v>
      </c>
      <c r="G23" s="160" t="s">
        <v>9875</v>
      </c>
      <c r="H23" s="160" t="s">
        <v>11713</v>
      </c>
      <c r="I23" s="160"/>
      <c r="J23" s="160">
        <v>202</v>
      </c>
      <c r="K23" s="189" t="s">
        <v>195</v>
      </c>
      <c r="L23" s="159">
        <v>45884</v>
      </c>
      <c r="M23" s="213"/>
      <c r="N23" s="189"/>
      <c r="O23" s="219" t="s">
        <v>981</v>
      </c>
      <c r="P23" s="160"/>
    </row>
    <row r="24" spans="1:16">
      <c r="A24" s="187">
        <v>15</v>
      </c>
      <c r="B24" s="188" t="s">
        <v>147</v>
      </c>
      <c r="C24" s="214" t="s">
        <v>3</v>
      </c>
      <c r="D24" s="189" t="s">
        <v>12475</v>
      </c>
      <c r="E24" s="159">
        <v>45882</v>
      </c>
      <c r="F24" s="159">
        <v>45882</v>
      </c>
      <c r="G24" s="160" t="s">
        <v>9875</v>
      </c>
      <c r="H24" s="160" t="s">
        <v>11713</v>
      </c>
      <c r="I24" s="160"/>
      <c r="J24" s="160">
        <v>210</v>
      </c>
      <c r="K24" s="189" t="s">
        <v>195</v>
      </c>
      <c r="L24" s="159">
        <v>45884</v>
      </c>
      <c r="M24" s="213"/>
      <c r="N24" s="189"/>
      <c r="O24" s="219" t="s">
        <v>982</v>
      </c>
      <c r="P24" s="160"/>
    </row>
    <row r="25" spans="1:16">
      <c r="A25" s="187">
        <v>16</v>
      </c>
      <c r="B25" s="188" t="s">
        <v>147</v>
      </c>
      <c r="C25" s="214" t="s">
        <v>3</v>
      </c>
      <c r="D25" s="189" t="s">
        <v>12470</v>
      </c>
      <c r="E25" s="159">
        <v>45882</v>
      </c>
      <c r="F25" s="159">
        <v>45882</v>
      </c>
      <c r="G25" s="160" t="s">
        <v>9875</v>
      </c>
      <c r="H25" s="160" t="s">
        <v>11713</v>
      </c>
      <c r="I25" s="160"/>
      <c r="J25" s="160">
        <v>208</v>
      </c>
      <c r="K25" s="189" t="s">
        <v>195</v>
      </c>
      <c r="L25" s="159">
        <v>45884</v>
      </c>
      <c r="M25" s="213"/>
      <c r="N25" s="189"/>
      <c r="O25" s="220" t="s">
        <v>1001</v>
      </c>
      <c r="P25" s="160"/>
    </row>
    <row r="26" spans="1:16">
      <c r="A26" s="187">
        <v>17</v>
      </c>
      <c r="B26" s="188" t="s">
        <v>147</v>
      </c>
      <c r="C26" s="214" t="s">
        <v>3</v>
      </c>
      <c r="D26" s="189" t="s">
        <v>12469</v>
      </c>
      <c r="E26" s="159">
        <v>45882</v>
      </c>
      <c r="F26" s="159">
        <v>45882</v>
      </c>
      <c r="G26" s="160" t="s">
        <v>9875</v>
      </c>
      <c r="H26" s="160" t="s">
        <v>11713</v>
      </c>
      <c r="I26" s="160"/>
      <c r="J26" s="160">
        <v>207</v>
      </c>
      <c r="K26" s="189" t="s">
        <v>195</v>
      </c>
      <c r="L26" s="159">
        <v>45884</v>
      </c>
      <c r="M26" s="159"/>
      <c r="N26" s="189"/>
      <c r="O26" s="219" t="s">
        <v>1002</v>
      </c>
      <c r="P26" s="160"/>
    </row>
    <row r="27" spans="1:16">
      <c r="A27" s="187">
        <v>18</v>
      </c>
      <c r="B27" s="188" t="s">
        <v>147</v>
      </c>
      <c r="C27" s="214" t="s">
        <v>3</v>
      </c>
      <c r="D27" s="189" t="s">
        <v>591</v>
      </c>
      <c r="E27" s="159">
        <v>45853</v>
      </c>
      <c r="F27" s="159">
        <v>45853</v>
      </c>
      <c r="G27" s="160" t="s">
        <v>9875</v>
      </c>
      <c r="H27" s="160" t="s">
        <v>11713</v>
      </c>
      <c r="I27" s="160"/>
      <c r="J27" s="160">
        <v>203</v>
      </c>
      <c r="K27" s="189" t="s">
        <v>195</v>
      </c>
      <c r="L27" s="159">
        <v>45859</v>
      </c>
      <c r="M27" s="159"/>
      <c r="N27" s="189"/>
      <c r="O27" s="220" t="s">
        <v>1003</v>
      </c>
      <c r="P27" s="189"/>
    </row>
    <row r="28" spans="1:16">
      <c r="A28" s="187"/>
      <c r="B28" s="188"/>
      <c r="C28" s="214"/>
      <c r="D28" s="189" t="s">
        <v>12468</v>
      </c>
      <c r="E28" s="159">
        <v>45882</v>
      </c>
      <c r="F28" s="159">
        <v>45882</v>
      </c>
      <c r="G28" s="160" t="s">
        <v>9875</v>
      </c>
      <c r="H28" s="160" t="s">
        <v>11713</v>
      </c>
      <c r="I28" s="160"/>
      <c r="J28" s="160">
        <v>203</v>
      </c>
      <c r="K28" s="189" t="s">
        <v>195</v>
      </c>
      <c r="L28" s="159">
        <v>45884</v>
      </c>
      <c r="M28" s="159"/>
      <c r="N28" s="189"/>
      <c r="O28" s="220"/>
      <c r="P28" s="189"/>
    </row>
    <row r="29" spans="1:16">
      <c r="A29" s="187">
        <v>19</v>
      </c>
      <c r="B29" s="188" t="s">
        <v>147</v>
      </c>
      <c r="C29" s="214" t="s">
        <v>3</v>
      </c>
      <c r="D29" s="189" t="s">
        <v>592</v>
      </c>
      <c r="E29" s="159"/>
      <c r="F29" s="159"/>
      <c r="G29" s="160"/>
      <c r="H29" s="160"/>
      <c r="I29" s="160"/>
      <c r="J29" s="160"/>
      <c r="K29" s="189"/>
      <c r="L29" s="159"/>
      <c r="M29" s="159"/>
      <c r="N29" s="189"/>
      <c r="O29" s="220" t="s">
        <v>1004</v>
      </c>
      <c r="P29" s="189"/>
    </row>
    <row r="30" spans="1:16">
      <c r="A30" s="187">
        <v>20</v>
      </c>
      <c r="B30" s="188" t="s">
        <v>147</v>
      </c>
      <c r="C30" s="214" t="s">
        <v>3</v>
      </c>
      <c r="D30" s="189" t="s">
        <v>593</v>
      </c>
      <c r="E30" s="159"/>
      <c r="F30" s="159"/>
      <c r="G30" s="160"/>
      <c r="H30" s="160"/>
      <c r="I30" s="160"/>
      <c r="J30" s="160"/>
      <c r="K30" s="189"/>
      <c r="L30" s="159"/>
      <c r="M30" s="159"/>
      <c r="N30" s="189"/>
      <c r="O30" s="220" t="s">
        <v>1005</v>
      </c>
      <c r="P30" s="189"/>
    </row>
    <row r="31" spans="1:16">
      <c r="A31" s="187">
        <v>21</v>
      </c>
      <c r="B31" s="188" t="s">
        <v>147</v>
      </c>
      <c r="C31" s="214" t="s">
        <v>3</v>
      </c>
      <c r="D31" s="189" t="s">
        <v>594</v>
      </c>
      <c r="E31" s="159"/>
      <c r="F31" s="159"/>
      <c r="G31" s="160"/>
      <c r="H31" s="160"/>
      <c r="I31" s="160"/>
      <c r="J31" s="160"/>
      <c r="K31" s="189"/>
      <c r="L31" s="159"/>
      <c r="M31" s="159"/>
      <c r="N31" s="189"/>
      <c r="O31" s="220" t="s">
        <v>1006</v>
      </c>
      <c r="P31" s="189"/>
    </row>
    <row r="32" spans="1:16">
      <c r="A32" s="187">
        <v>22</v>
      </c>
      <c r="B32" s="188" t="s">
        <v>147</v>
      </c>
      <c r="C32" s="214" t="s">
        <v>3</v>
      </c>
      <c r="D32" s="189" t="s">
        <v>595</v>
      </c>
      <c r="E32" s="159"/>
      <c r="F32" s="159"/>
      <c r="G32" s="192"/>
      <c r="H32" s="193"/>
      <c r="I32" s="193"/>
      <c r="J32" s="192"/>
      <c r="K32" s="190"/>
      <c r="L32" s="191"/>
      <c r="M32" s="213"/>
      <c r="N32" s="189"/>
      <c r="O32" s="220" t="s">
        <v>1007</v>
      </c>
      <c r="P32" s="189"/>
    </row>
    <row r="33" spans="1:16">
      <c r="A33" s="187">
        <v>23</v>
      </c>
      <c r="B33" s="188" t="s">
        <v>147</v>
      </c>
      <c r="C33" s="214" t="s">
        <v>3</v>
      </c>
      <c r="D33" s="189" t="s">
        <v>596</v>
      </c>
      <c r="E33" s="159"/>
      <c r="F33" s="159"/>
      <c r="G33" s="192"/>
      <c r="H33" s="193"/>
      <c r="I33" s="193"/>
      <c r="J33" s="192"/>
      <c r="K33" s="190"/>
      <c r="L33" s="191"/>
      <c r="M33" s="213"/>
      <c r="N33" s="189"/>
      <c r="O33" s="220"/>
      <c r="P33" s="189"/>
    </row>
    <row r="34" spans="1:16">
      <c r="A34" s="187">
        <v>24</v>
      </c>
      <c r="B34" s="188" t="s">
        <v>147</v>
      </c>
      <c r="C34" s="214" t="s">
        <v>3</v>
      </c>
      <c r="D34" s="189" t="s">
        <v>597</v>
      </c>
      <c r="E34" s="159"/>
      <c r="F34" s="159"/>
      <c r="G34" s="192"/>
      <c r="H34" s="193"/>
      <c r="I34" s="193"/>
      <c r="J34" s="192"/>
      <c r="K34" s="190"/>
      <c r="L34" s="191"/>
      <c r="M34" s="213"/>
      <c r="N34" s="189"/>
      <c r="O34" s="220"/>
      <c r="P34" s="189"/>
    </row>
    <row r="35" spans="1:16">
      <c r="A35" s="187">
        <v>25</v>
      </c>
      <c r="B35" s="188" t="s">
        <v>147</v>
      </c>
      <c r="C35" s="214" t="s">
        <v>3</v>
      </c>
      <c r="D35" s="189" t="s">
        <v>598</v>
      </c>
      <c r="E35" s="159">
        <v>45956</v>
      </c>
      <c r="F35" s="159">
        <v>45956</v>
      </c>
      <c r="G35" s="160" t="s">
        <v>9875</v>
      </c>
      <c r="H35" s="160" t="s">
        <v>15184</v>
      </c>
      <c r="I35" s="193"/>
      <c r="J35" s="192">
        <v>210</v>
      </c>
      <c r="K35" s="190" t="s">
        <v>195</v>
      </c>
      <c r="L35" s="159">
        <v>45958</v>
      </c>
      <c r="M35" s="213"/>
      <c r="N35" s="189"/>
      <c r="O35" s="220"/>
      <c r="P35" s="189"/>
    </row>
    <row r="36" spans="1:16">
      <c r="A36" s="187">
        <v>26</v>
      </c>
      <c r="B36" s="188" t="s">
        <v>147</v>
      </c>
      <c r="C36" s="214" t="s">
        <v>3</v>
      </c>
      <c r="D36" s="189" t="s">
        <v>599</v>
      </c>
      <c r="E36" s="159">
        <v>45956</v>
      </c>
      <c r="F36" s="159">
        <v>45956</v>
      </c>
      <c r="G36" s="160" t="s">
        <v>9875</v>
      </c>
      <c r="H36" s="160" t="s">
        <v>15184</v>
      </c>
      <c r="I36" s="193"/>
      <c r="J36" s="192">
        <v>412</v>
      </c>
      <c r="K36" s="190" t="s">
        <v>298</v>
      </c>
      <c r="L36" s="159">
        <v>45958</v>
      </c>
      <c r="M36" s="213"/>
      <c r="N36" s="189"/>
      <c r="O36" s="220"/>
      <c r="P36" s="189"/>
    </row>
    <row r="37" spans="1:16">
      <c r="A37" s="187">
        <v>27</v>
      </c>
      <c r="B37" s="188" t="s">
        <v>147</v>
      </c>
      <c r="C37" s="214" t="s">
        <v>3</v>
      </c>
      <c r="D37" s="189" t="s">
        <v>600</v>
      </c>
      <c r="E37" s="159">
        <v>45956</v>
      </c>
      <c r="F37" s="159">
        <v>45956</v>
      </c>
      <c r="G37" s="160" t="s">
        <v>9875</v>
      </c>
      <c r="H37" s="160" t="s">
        <v>15184</v>
      </c>
      <c r="I37" s="193"/>
      <c r="J37" s="192">
        <v>407</v>
      </c>
      <c r="K37" s="190" t="s">
        <v>298</v>
      </c>
      <c r="L37" s="159">
        <v>45958</v>
      </c>
      <c r="M37" s="213"/>
      <c r="N37" s="189"/>
      <c r="O37" s="220"/>
      <c r="P37" s="189"/>
    </row>
    <row r="38" spans="1:16">
      <c r="A38" s="187">
        <v>28</v>
      </c>
      <c r="B38" s="188" t="s">
        <v>147</v>
      </c>
      <c r="C38" s="214" t="s">
        <v>3</v>
      </c>
      <c r="D38" s="189" t="s">
        <v>601</v>
      </c>
      <c r="E38" s="159">
        <v>45956</v>
      </c>
      <c r="F38" s="159">
        <v>45956</v>
      </c>
      <c r="G38" s="160" t="s">
        <v>9875</v>
      </c>
      <c r="H38" s="160" t="s">
        <v>15184</v>
      </c>
      <c r="I38" s="193"/>
      <c r="J38" s="192">
        <v>410</v>
      </c>
      <c r="K38" s="190" t="s">
        <v>298</v>
      </c>
      <c r="L38" s="159">
        <v>45958</v>
      </c>
      <c r="M38" s="213"/>
      <c r="N38" s="189"/>
      <c r="O38" s="220"/>
      <c r="P38" s="189"/>
    </row>
    <row r="39" spans="1:16">
      <c r="A39" s="187">
        <v>29</v>
      </c>
      <c r="B39" s="188" t="s">
        <v>147</v>
      </c>
      <c r="C39" s="214" t="s">
        <v>3</v>
      </c>
      <c r="D39" s="189" t="s">
        <v>602</v>
      </c>
      <c r="E39" s="159">
        <v>45956</v>
      </c>
      <c r="F39" s="159">
        <v>45956</v>
      </c>
      <c r="G39" s="160" t="s">
        <v>9875</v>
      </c>
      <c r="H39" s="160" t="s">
        <v>15184</v>
      </c>
      <c r="I39" s="193"/>
      <c r="J39" s="192">
        <v>102</v>
      </c>
      <c r="K39" s="190" t="s">
        <v>197</v>
      </c>
      <c r="L39" s="159">
        <v>45958</v>
      </c>
      <c r="M39" s="213"/>
      <c r="N39" s="189"/>
      <c r="O39" s="220"/>
      <c r="P39" s="189"/>
    </row>
    <row r="40" spans="1:16">
      <c r="A40" s="187">
        <v>30</v>
      </c>
      <c r="B40" s="188" t="s">
        <v>147</v>
      </c>
      <c r="C40" s="214" t="s">
        <v>3</v>
      </c>
      <c r="D40" s="189" t="s">
        <v>603</v>
      </c>
      <c r="E40" s="159">
        <v>45956</v>
      </c>
      <c r="F40" s="159">
        <v>45956</v>
      </c>
      <c r="G40" s="160" t="s">
        <v>9875</v>
      </c>
      <c r="H40" s="160" t="s">
        <v>15184</v>
      </c>
      <c r="I40" s="160"/>
      <c r="J40" s="160">
        <v>103</v>
      </c>
      <c r="K40" s="189" t="s">
        <v>195</v>
      </c>
      <c r="L40" s="159">
        <v>45958</v>
      </c>
      <c r="M40" s="213"/>
      <c r="N40" s="189"/>
      <c r="O40" s="189"/>
      <c r="P40" s="189"/>
    </row>
    <row r="41" spans="1:16">
      <c r="A41" s="187">
        <v>31</v>
      </c>
      <c r="B41" s="188" t="s">
        <v>147</v>
      </c>
      <c r="C41" s="214" t="s">
        <v>3</v>
      </c>
      <c r="D41" s="189" t="s">
        <v>604</v>
      </c>
      <c r="E41" s="159">
        <v>45956</v>
      </c>
      <c r="F41" s="159">
        <v>45956</v>
      </c>
      <c r="G41" s="160" t="s">
        <v>9875</v>
      </c>
      <c r="H41" s="160" t="s">
        <v>15184</v>
      </c>
      <c r="I41" s="193"/>
      <c r="J41" s="192">
        <v>104</v>
      </c>
      <c r="K41" s="190" t="s">
        <v>197</v>
      </c>
      <c r="L41" s="159">
        <v>45958</v>
      </c>
      <c r="M41" s="163"/>
      <c r="N41" s="163"/>
      <c r="O41" s="163"/>
      <c r="P41" s="163"/>
    </row>
    <row r="42" spans="1:16">
      <c r="A42" s="187">
        <v>32</v>
      </c>
      <c r="B42" s="188" t="s">
        <v>147</v>
      </c>
      <c r="C42" s="214" t="s">
        <v>3</v>
      </c>
      <c r="D42" s="189" t="s">
        <v>605</v>
      </c>
      <c r="E42" s="159">
        <v>45956</v>
      </c>
      <c r="F42" s="159">
        <v>45956</v>
      </c>
      <c r="G42" s="160" t="s">
        <v>9875</v>
      </c>
      <c r="H42" s="160" t="s">
        <v>15184</v>
      </c>
      <c r="I42" s="193"/>
      <c r="J42" s="192">
        <v>105</v>
      </c>
      <c r="K42" s="190" t="s">
        <v>195</v>
      </c>
      <c r="L42" s="159">
        <v>45958</v>
      </c>
      <c r="M42" s="163"/>
      <c r="N42" s="163"/>
      <c r="O42" s="163"/>
      <c r="P42" s="163"/>
    </row>
    <row r="43" spans="1:16">
      <c r="A43" s="187">
        <v>33</v>
      </c>
      <c r="B43" s="188" t="s">
        <v>147</v>
      </c>
      <c r="C43" s="214" t="s">
        <v>3</v>
      </c>
      <c r="D43" s="189" t="s">
        <v>606</v>
      </c>
      <c r="E43" s="159">
        <v>45956</v>
      </c>
      <c r="F43" s="159">
        <v>45956</v>
      </c>
      <c r="G43" s="160" t="s">
        <v>9875</v>
      </c>
      <c r="H43" s="160" t="s">
        <v>15184</v>
      </c>
      <c r="I43" s="193"/>
      <c r="J43" s="192">
        <v>106</v>
      </c>
      <c r="K43" s="190" t="s">
        <v>195</v>
      </c>
      <c r="L43" s="159">
        <v>45958</v>
      </c>
      <c r="M43" s="163"/>
      <c r="N43" s="163"/>
      <c r="O43" s="163"/>
      <c r="P43" s="163"/>
    </row>
    <row r="44" spans="1:16">
      <c r="A44" s="187">
        <v>34</v>
      </c>
      <c r="B44" s="188" t="s">
        <v>147</v>
      </c>
      <c r="C44" s="214" t="s">
        <v>3</v>
      </c>
      <c r="D44" s="189" t="s">
        <v>607</v>
      </c>
      <c r="E44" s="159">
        <v>45956</v>
      </c>
      <c r="F44" s="159">
        <v>45956</v>
      </c>
      <c r="G44" s="160" t="s">
        <v>9875</v>
      </c>
      <c r="H44" s="160" t="s">
        <v>15184</v>
      </c>
      <c r="I44" s="193"/>
      <c r="J44" s="192">
        <v>107</v>
      </c>
      <c r="K44" s="190" t="s">
        <v>195</v>
      </c>
      <c r="L44" s="159">
        <v>45958</v>
      </c>
      <c r="M44" s="163"/>
      <c r="N44" s="163"/>
      <c r="O44" s="163"/>
      <c r="P44" s="163"/>
    </row>
    <row r="45" spans="1:16">
      <c r="A45" s="187">
        <v>35</v>
      </c>
      <c r="B45" s="188" t="s">
        <v>147</v>
      </c>
      <c r="C45" s="214" t="s">
        <v>3</v>
      </c>
      <c r="D45" s="189" t="s">
        <v>608</v>
      </c>
      <c r="E45" s="159">
        <v>45956</v>
      </c>
      <c r="F45" s="159">
        <v>45956</v>
      </c>
      <c r="G45" s="160" t="s">
        <v>9875</v>
      </c>
      <c r="H45" s="160" t="s">
        <v>15184</v>
      </c>
      <c r="I45" s="163"/>
      <c r="J45" s="163">
        <v>108</v>
      </c>
      <c r="K45" s="190" t="s">
        <v>195</v>
      </c>
      <c r="L45" s="159">
        <v>45958</v>
      </c>
      <c r="M45" s="163"/>
      <c r="N45" s="163"/>
      <c r="O45" s="163"/>
      <c r="P45" s="163"/>
    </row>
    <row r="46" spans="1:16">
      <c r="A46" s="187">
        <v>36</v>
      </c>
      <c r="B46" s="188" t="s">
        <v>147</v>
      </c>
      <c r="C46" s="214" t="s">
        <v>3</v>
      </c>
      <c r="D46" s="189" t="s">
        <v>609</v>
      </c>
      <c r="E46" s="159">
        <v>45956</v>
      </c>
      <c r="F46" s="159">
        <v>45956</v>
      </c>
      <c r="G46" s="160" t="s">
        <v>9875</v>
      </c>
      <c r="H46" s="160" t="s">
        <v>15184</v>
      </c>
      <c r="I46" s="163"/>
      <c r="J46" s="163">
        <v>109</v>
      </c>
      <c r="K46" s="190" t="s">
        <v>195</v>
      </c>
      <c r="L46" s="159">
        <v>45958</v>
      </c>
      <c r="M46" s="163"/>
      <c r="N46" s="163"/>
      <c r="O46" s="163"/>
      <c r="P46" s="163"/>
    </row>
    <row r="47" spans="1:16">
      <c r="A47" s="187">
        <v>37</v>
      </c>
      <c r="B47" s="188" t="s">
        <v>147</v>
      </c>
      <c r="C47" s="214" t="s">
        <v>3</v>
      </c>
      <c r="D47" s="189" t="s">
        <v>610</v>
      </c>
      <c r="E47" s="159">
        <v>45956</v>
      </c>
      <c r="F47" s="159">
        <v>45956</v>
      </c>
      <c r="G47" s="160" t="s">
        <v>9875</v>
      </c>
      <c r="H47" s="160" t="s">
        <v>15184</v>
      </c>
      <c r="I47" s="193"/>
      <c r="J47" s="192">
        <v>110</v>
      </c>
      <c r="K47" s="190" t="s">
        <v>197</v>
      </c>
      <c r="L47" s="159">
        <v>45958</v>
      </c>
      <c r="M47" s="163"/>
      <c r="N47" s="163"/>
      <c r="O47" s="163"/>
      <c r="P47" s="163"/>
    </row>
    <row r="48" spans="1:16">
      <c r="A48" s="187">
        <v>38</v>
      </c>
      <c r="B48" s="188" t="s">
        <v>147</v>
      </c>
      <c r="C48" s="214" t="s">
        <v>3</v>
      </c>
      <c r="D48" s="189" t="s">
        <v>611</v>
      </c>
      <c r="E48" s="159">
        <v>45956</v>
      </c>
      <c r="F48" s="159">
        <v>45956</v>
      </c>
      <c r="G48" s="160" t="s">
        <v>9875</v>
      </c>
      <c r="H48" s="160" t="s">
        <v>15184</v>
      </c>
      <c r="I48" s="163"/>
      <c r="J48" s="163">
        <v>202</v>
      </c>
      <c r="K48" s="164" t="s">
        <v>197</v>
      </c>
      <c r="L48" s="159">
        <v>45958</v>
      </c>
      <c r="M48" s="163"/>
      <c r="N48" s="163"/>
      <c r="O48" s="163"/>
      <c r="P48" s="163"/>
    </row>
    <row r="49" spans="1:16">
      <c r="A49" s="187">
        <v>39</v>
      </c>
      <c r="B49" s="188" t="s">
        <v>147</v>
      </c>
      <c r="C49" s="214" t="s">
        <v>3</v>
      </c>
      <c r="D49" s="189" t="s">
        <v>612</v>
      </c>
      <c r="E49" s="159">
        <v>45956</v>
      </c>
      <c r="F49" s="159">
        <v>45956</v>
      </c>
      <c r="G49" s="160" t="s">
        <v>9875</v>
      </c>
      <c r="H49" s="160" t="s">
        <v>15184</v>
      </c>
      <c r="I49" s="163"/>
      <c r="J49" s="163">
        <v>203</v>
      </c>
      <c r="K49" s="164" t="s">
        <v>195</v>
      </c>
      <c r="L49" s="159">
        <v>45958</v>
      </c>
      <c r="M49" s="163"/>
      <c r="N49" s="163"/>
      <c r="O49" s="163"/>
      <c r="P49" s="163"/>
    </row>
    <row r="50" spans="1:16">
      <c r="A50" s="187">
        <v>40</v>
      </c>
      <c r="B50" s="188" t="s">
        <v>147</v>
      </c>
      <c r="C50" s="214" t="s">
        <v>3</v>
      </c>
      <c r="D50" s="189" t="s">
        <v>613</v>
      </c>
      <c r="E50" s="159">
        <v>45956</v>
      </c>
      <c r="F50" s="159">
        <v>45956</v>
      </c>
      <c r="G50" s="160" t="s">
        <v>9875</v>
      </c>
      <c r="H50" s="160" t="s">
        <v>15184</v>
      </c>
      <c r="I50" s="163"/>
      <c r="J50" s="163">
        <v>204</v>
      </c>
      <c r="K50" s="164" t="s">
        <v>195</v>
      </c>
      <c r="L50" s="159">
        <v>45958</v>
      </c>
      <c r="M50" s="163"/>
      <c r="N50" s="163"/>
      <c r="O50" s="163"/>
      <c r="P50" s="163"/>
    </row>
    <row r="51" spans="1:16">
      <c r="A51" s="187">
        <v>41</v>
      </c>
      <c r="B51" s="188" t="s">
        <v>147</v>
      </c>
      <c r="C51" s="214" t="s">
        <v>3</v>
      </c>
      <c r="D51" s="189" t="s">
        <v>614</v>
      </c>
      <c r="E51" s="159">
        <v>45956</v>
      </c>
      <c r="F51" s="159">
        <v>45956</v>
      </c>
      <c r="G51" s="160" t="s">
        <v>9875</v>
      </c>
      <c r="H51" s="160" t="s">
        <v>15184</v>
      </c>
      <c r="I51" s="163"/>
      <c r="J51" s="163">
        <v>205</v>
      </c>
      <c r="K51" s="164" t="s">
        <v>195</v>
      </c>
      <c r="L51" s="159">
        <v>45958</v>
      </c>
      <c r="M51" s="163"/>
      <c r="N51" s="163"/>
      <c r="O51" s="163"/>
      <c r="P51" s="163"/>
    </row>
    <row r="52" spans="1:16">
      <c r="A52" s="187">
        <v>42</v>
      </c>
      <c r="B52" s="188" t="s">
        <v>147</v>
      </c>
      <c r="C52" s="214" t="s">
        <v>3</v>
      </c>
      <c r="D52" s="189" t="s">
        <v>615</v>
      </c>
      <c r="E52" s="159">
        <v>45956</v>
      </c>
      <c r="F52" s="159">
        <v>45956</v>
      </c>
      <c r="G52" s="160" t="s">
        <v>9875</v>
      </c>
      <c r="H52" s="160" t="s">
        <v>15184</v>
      </c>
      <c r="I52" s="163"/>
      <c r="J52" s="163">
        <v>206</v>
      </c>
      <c r="K52" s="164" t="s">
        <v>195</v>
      </c>
      <c r="L52" s="159">
        <v>45958</v>
      </c>
      <c r="M52" s="163"/>
      <c r="N52" s="163"/>
      <c r="O52" s="163"/>
      <c r="P52" s="163"/>
    </row>
    <row r="53" spans="1:16">
      <c r="A53" s="187">
        <v>43</v>
      </c>
      <c r="B53" s="188" t="s">
        <v>147</v>
      </c>
      <c r="C53" s="214" t="s">
        <v>3</v>
      </c>
      <c r="D53" s="189" t="s">
        <v>616</v>
      </c>
      <c r="E53" s="159">
        <v>45956</v>
      </c>
      <c r="F53" s="159">
        <v>45956</v>
      </c>
      <c r="G53" s="160" t="s">
        <v>9875</v>
      </c>
      <c r="H53" s="160" t="s">
        <v>15184</v>
      </c>
      <c r="I53" s="163"/>
      <c r="J53" s="163">
        <v>207</v>
      </c>
      <c r="K53" s="164" t="s">
        <v>197</v>
      </c>
      <c r="L53" s="159">
        <v>45958</v>
      </c>
      <c r="M53" s="163"/>
      <c r="N53" s="163"/>
      <c r="O53" s="163"/>
      <c r="P53" s="163"/>
    </row>
    <row r="54" spans="1:16">
      <c r="A54" s="187">
        <v>44</v>
      </c>
      <c r="B54" s="188" t="s">
        <v>147</v>
      </c>
      <c r="C54" s="214" t="s">
        <v>3</v>
      </c>
      <c r="D54" s="189" t="s">
        <v>617</v>
      </c>
      <c r="E54" s="159">
        <v>45956</v>
      </c>
      <c r="F54" s="159">
        <v>45956</v>
      </c>
      <c r="G54" s="160" t="s">
        <v>9875</v>
      </c>
      <c r="H54" s="160" t="s">
        <v>15184</v>
      </c>
      <c r="I54" s="163"/>
      <c r="J54" s="163">
        <v>208</v>
      </c>
      <c r="K54" s="164" t="s">
        <v>197</v>
      </c>
      <c r="L54" s="159">
        <v>45958</v>
      </c>
      <c r="M54" s="163"/>
      <c r="N54" s="163"/>
      <c r="O54" s="163"/>
      <c r="P54" s="163"/>
    </row>
    <row r="55" spans="1:16">
      <c r="A55" s="187">
        <v>45</v>
      </c>
      <c r="B55" s="188" t="s">
        <v>147</v>
      </c>
      <c r="C55" s="214" t="s">
        <v>3</v>
      </c>
      <c r="D55" s="189" t="s">
        <v>618</v>
      </c>
      <c r="E55" s="159">
        <v>45956</v>
      </c>
      <c r="F55" s="159">
        <v>45956</v>
      </c>
      <c r="G55" s="160" t="s">
        <v>9875</v>
      </c>
      <c r="H55" s="160" t="s">
        <v>15184</v>
      </c>
      <c r="I55" s="163"/>
      <c r="J55" s="163">
        <v>310</v>
      </c>
      <c r="K55" s="164" t="s">
        <v>298</v>
      </c>
      <c r="L55" s="159">
        <v>45958</v>
      </c>
      <c r="M55" s="163"/>
      <c r="N55" s="163"/>
      <c r="O55" s="163"/>
      <c r="P55" s="163"/>
    </row>
    <row r="56" spans="1:16">
      <c r="A56" s="187">
        <v>46</v>
      </c>
      <c r="B56" s="188" t="s">
        <v>147</v>
      </c>
      <c r="C56" s="214" t="s">
        <v>3</v>
      </c>
      <c r="D56" s="189" t="s">
        <v>619</v>
      </c>
      <c r="E56" s="159"/>
      <c r="F56" s="159"/>
      <c r="G56" s="160"/>
      <c r="H56" s="160"/>
      <c r="I56" s="163"/>
      <c r="J56" s="163"/>
      <c r="K56" s="164"/>
      <c r="L56" s="159"/>
      <c r="M56" s="163"/>
      <c r="N56" s="163"/>
      <c r="O56" s="163"/>
      <c r="P56" s="163"/>
    </row>
    <row r="57" spans="1:16">
      <c r="A57" s="187">
        <v>47</v>
      </c>
      <c r="B57" s="188" t="s">
        <v>147</v>
      </c>
      <c r="C57" s="214" t="s">
        <v>3</v>
      </c>
      <c r="D57" s="189" t="s">
        <v>620</v>
      </c>
      <c r="E57" s="164"/>
      <c r="F57" s="164"/>
      <c r="G57" s="163"/>
      <c r="H57" s="163"/>
      <c r="I57" s="163"/>
      <c r="J57" s="163"/>
      <c r="K57" s="164"/>
      <c r="L57" s="164"/>
      <c r="M57" s="163"/>
      <c r="N57" s="163"/>
      <c r="O57" s="163"/>
      <c r="P57" s="163"/>
    </row>
    <row r="58" spans="1:16">
      <c r="A58" s="187">
        <v>48</v>
      </c>
      <c r="B58" s="188" t="s">
        <v>147</v>
      </c>
      <c r="C58" s="214" t="s">
        <v>3</v>
      </c>
      <c r="D58" s="189" t="s">
        <v>621</v>
      </c>
      <c r="E58" s="165"/>
      <c r="F58" s="165"/>
      <c r="G58" s="163"/>
      <c r="H58" s="163"/>
      <c r="I58" s="163"/>
      <c r="J58" s="163"/>
      <c r="K58" s="164"/>
      <c r="L58" s="165"/>
      <c r="M58" s="163"/>
      <c r="N58" s="163"/>
      <c r="O58" s="163"/>
      <c r="P58" s="163"/>
    </row>
    <row r="59" spans="1:16">
      <c r="A59" s="187">
        <v>49</v>
      </c>
      <c r="B59" s="188" t="s">
        <v>147</v>
      </c>
      <c r="C59" s="214" t="s">
        <v>3</v>
      </c>
      <c r="D59" s="189" t="s">
        <v>622</v>
      </c>
      <c r="E59" s="165"/>
      <c r="F59" s="165"/>
      <c r="G59" s="163"/>
      <c r="H59" s="163"/>
      <c r="I59" s="163"/>
      <c r="J59" s="163"/>
      <c r="K59" s="164"/>
      <c r="L59" s="165"/>
      <c r="M59" s="163"/>
      <c r="N59" s="163"/>
      <c r="O59" s="163"/>
      <c r="P59" s="163"/>
    </row>
    <row r="60" spans="1:16">
      <c r="A60" s="187">
        <v>50</v>
      </c>
      <c r="B60" s="188" t="s">
        <v>147</v>
      </c>
      <c r="C60" s="214" t="s">
        <v>3</v>
      </c>
      <c r="D60" s="189" t="s">
        <v>623</v>
      </c>
      <c r="E60" s="165"/>
      <c r="F60" s="165"/>
      <c r="G60" s="163"/>
      <c r="H60" s="163"/>
      <c r="I60" s="163"/>
      <c r="J60" s="163"/>
      <c r="K60" s="164"/>
      <c r="L60" s="165"/>
      <c r="M60" s="163"/>
      <c r="N60" s="163"/>
      <c r="O60" s="163"/>
      <c r="P60" s="163"/>
    </row>
    <row r="61" spans="1:16">
      <c r="A61" s="187">
        <v>51</v>
      </c>
      <c r="B61" s="188" t="s">
        <v>147</v>
      </c>
      <c r="C61" s="214" t="s">
        <v>3</v>
      </c>
      <c r="D61" s="189" t="s">
        <v>624</v>
      </c>
      <c r="E61" s="165"/>
      <c r="F61" s="165"/>
      <c r="G61" s="163"/>
      <c r="H61" s="163"/>
      <c r="I61" s="163"/>
      <c r="J61" s="163"/>
      <c r="K61" s="164"/>
      <c r="L61" s="165"/>
      <c r="M61" s="163"/>
      <c r="N61" s="163"/>
      <c r="O61" s="163"/>
      <c r="P61" s="163"/>
    </row>
    <row r="62" spans="1:16">
      <c r="A62" s="187">
        <v>52</v>
      </c>
      <c r="B62" s="188" t="s">
        <v>147</v>
      </c>
      <c r="C62" s="214" t="s">
        <v>3</v>
      </c>
      <c r="D62" s="189" t="s">
        <v>625</v>
      </c>
      <c r="E62" s="165"/>
      <c r="F62" s="165"/>
      <c r="G62" s="163"/>
      <c r="H62" s="163"/>
      <c r="I62" s="163"/>
      <c r="J62" s="163"/>
      <c r="K62" s="164"/>
      <c r="L62" s="165"/>
      <c r="M62" s="163"/>
      <c r="N62" s="163"/>
      <c r="O62" s="163"/>
      <c r="P62" s="163"/>
    </row>
    <row r="63" spans="1:16">
      <c r="A63" s="187">
        <v>53</v>
      </c>
      <c r="B63" s="188" t="s">
        <v>147</v>
      </c>
      <c r="C63" s="214" t="s">
        <v>3</v>
      </c>
      <c r="D63" s="189" t="s">
        <v>626</v>
      </c>
      <c r="E63" s="165"/>
      <c r="F63" s="165"/>
      <c r="G63" s="163"/>
      <c r="H63" s="163"/>
      <c r="I63" s="163"/>
      <c r="J63" s="163"/>
      <c r="K63" s="164"/>
      <c r="L63" s="165"/>
      <c r="M63" s="163"/>
      <c r="N63" s="163"/>
      <c r="O63" s="163"/>
      <c r="P63" s="163"/>
    </row>
    <row r="64" spans="1:16">
      <c r="A64" s="187">
        <v>54</v>
      </c>
      <c r="B64" s="188" t="s">
        <v>147</v>
      </c>
      <c r="C64" s="214" t="s">
        <v>3</v>
      </c>
      <c r="D64" s="189" t="s">
        <v>627</v>
      </c>
      <c r="E64" s="165"/>
      <c r="F64" s="165"/>
      <c r="G64" s="163"/>
      <c r="H64" s="163"/>
      <c r="I64" s="163"/>
      <c r="J64" s="163"/>
      <c r="K64" s="164"/>
      <c r="L64" s="165"/>
      <c r="M64" s="163"/>
      <c r="N64" s="163"/>
      <c r="O64" s="163"/>
      <c r="P64" s="163"/>
    </row>
    <row r="65" spans="1:16">
      <c r="A65" s="187">
        <v>55</v>
      </c>
      <c r="B65" s="188" t="s">
        <v>147</v>
      </c>
      <c r="C65" s="214" t="s">
        <v>3</v>
      </c>
      <c r="D65" s="189" t="s">
        <v>628</v>
      </c>
      <c r="E65" s="165"/>
      <c r="F65" s="165"/>
      <c r="G65" s="163"/>
      <c r="H65" s="163"/>
      <c r="I65" s="163"/>
      <c r="J65" s="163"/>
      <c r="K65" s="164"/>
      <c r="L65" s="165"/>
      <c r="M65" s="163"/>
      <c r="N65" s="163"/>
      <c r="O65" s="163"/>
      <c r="P65" s="163"/>
    </row>
    <row r="66" spans="1:16">
      <c r="A66" s="187">
        <v>56</v>
      </c>
      <c r="B66" s="188" t="s">
        <v>147</v>
      </c>
      <c r="C66" s="214" t="s">
        <v>3</v>
      </c>
      <c r="D66" s="189" t="s">
        <v>629</v>
      </c>
      <c r="E66" s="165"/>
      <c r="F66" s="165"/>
      <c r="G66" s="163"/>
      <c r="H66" s="163"/>
      <c r="I66" s="163"/>
      <c r="J66" s="163"/>
      <c r="K66" s="164"/>
      <c r="L66" s="165"/>
      <c r="M66" s="163"/>
      <c r="N66" s="163"/>
      <c r="O66" s="163"/>
      <c r="P66" s="163"/>
    </row>
    <row r="67" spans="1:16">
      <c r="A67" s="187">
        <v>57</v>
      </c>
      <c r="B67" s="188" t="s">
        <v>147</v>
      </c>
      <c r="C67" s="214" t="s">
        <v>3</v>
      </c>
      <c r="D67" s="189" t="s">
        <v>630</v>
      </c>
      <c r="E67" s="165"/>
      <c r="F67" s="165"/>
      <c r="G67" s="163"/>
      <c r="H67" s="163"/>
      <c r="I67" s="163"/>
      <c r="J67" s="163"/>
      <c r="K67" s="164"/>
      <c r="L67" s="165"/>
      <c r="M67" s="163"/>
      <c r="N67" s="163"/>
      <c r="O67" s="163"/>
      <c r="P67" s="163"/>
    </row>
    <row r="68" spans="1:16">
      <c r="A68" s="187">
        <v>58</v>
      </c>
      <c r="B68" s="188" t="s">
        <v>147</v>
      </c>
      <c r="C68" s="214" t="s">
        <v>3</v>
      </c>
      <c r="D68" s="189" t="s">
        <v>631</v>
      </c>
      <c r="E68" s="165"/>
      <c r="F68" s="165"/>
      <c r="G68" s="163"/>
      <c r="H68" s="163"/>
      <c r="I68" s="163"/>
      <c r="J68" s="163"/>
      <c r="K68" s="164"/>
      <c r="L68" s="165"/>
      <c r="M68" s="163"/>
      <c r="N68" s="163"/>
      <c r="O68" s="163"/>
      <c r="P68" s="163"/>
    </row>
    <row r="69" spans="1:16">
      <c r="A69" s="187">
        <v>59</v>
      </c>
      <c r="B69" s="188" t="s">
        <v>147</v>
      </c>
      <c r="C69" s="214" t="s">
        <v>3</v>
      </c>
      <c r="D69" s="189" t="s">
        <v>632</v>
      </c>
      <c r="E69" s="165"/>
      <c r="F69" s="165"/>
      <c r="G69" s="163"/>
      <c r="H69" s="163"/>
      <c r="I69" s="163"/>
      <c r="J69" s="163"/>
      <c r="K69" s="164"/>
      <c r="L69" s="165"/>
      <c r="M69" s="163"/>
      <c r="N69" s="163"/>
      <c r="O69" s="163"/>
      <c r="P69" s="163"/>
    </row>
    <row r="70" spans="1:16">
      <c r="A70" s="187">
        <v>60</v>
      </c>
      <c r="B70" s="188" t="s">
        <v>147</v>
      </c>
      <c r="C70" s="214" t="s">
        <v>3</v>
      </c>
      <c r="D70" s="189" t="s">
        <v>633</v>
      </c>
      <c r="E70" s="165"/>
      <c r="F70" s="165"/>
      <c r="G70" s="163"/>
      <c r="H70" s="163"/>
      <c r="I70" s="163"/>
      <c r="J70" s="163"/>
      <c r="K70" s="164"/>
      <c r="L70" s="165"/>
      <c r="M70" s="163"/>
      <c r="N70" s="163"/>
      <c r="O70" s="163"/>
      <c r="P70" s="163"/>
    </row>
    <row r="71" spans="1:16">
      <c r="A71" s="187">
        <v>61</v>
      </c>
      <c r="B71" s="188" t="s">
        <v>147</v>
      </c>
      <c r="C71" s="214" t="s">
        <v>3</v>
      </c>
      <c r="D71" s="189" t="s">
        <v>634</v>
      </c>
      <c r="E71" s="165"/>
      <c r="F71" s="165"/>
      <c r="G71" s="163"/>
      <c r="H71" s="163"/>
      <c r="I71" s="163"/>
      <c r="J71" s="163"/>
      <c r="K71" s="164"/>
      <c r="L71" s="165"/>
      <c r="M71" s="163"/>
      <c r="N71" s="163"/>
      <c r="O71" s="163"/>
      <c r="P71" s="163"/>
    </row>
    <row r="72" spans="1:16">
      <c r="A72" s="187">
        <v>62</v>
      </c>
      <c r="B72" s="188" t="s">
        <v>147</v>
      </c>
      <c r="C72" s="214" t="s">
        <v>3</v>
      </c>
      <c r="D72" s="189" t="s">
        <v>635</v>
      </c>
      <c r="E72" s="165"/>
      <c r="F72" s="165"/>
      <c r="G72" s="163"/>
      <c r="H72" s="163"/>
      <c r="I72" s="163"/>
      <c r="J72" s="163"/>
      <c r="K72" s="164"/>
      <c r="L72" s="165"/>
      <c r="M72" s="163"/>
      <c r="N72" s="163"/>
      <c r="O72" s="163"/>
      <c r="P72" s="163"/>
    </row>
    <row r="73" spans="1:16">
      <c r="A73" s="187">
        <v>63</v>
      </c>
      <c r="B73" s="188" t="s">
        <v>147</v>
      </c>
      <c r="C73" s="214" t="s">
        <v>3</v>
      </c>
      <c r="D73" s="189" t="s">
        <v>636</v>
      </c>
      <c r="E73" s="165"/>
      <c r="F73" s="165"/>
      <c r="G73" s="163"/>
      <c r="H73" s="163"/>
      <c r="I73" s="163"/>
      <c r="J73" s="163"/>
      <c r="K73" s="164"/>
      <c r="L73" s="165"/>
      <c r="M73" s="163"/>
      <c r="N73" s="163"/>
      <c r="O73" s="163"/>
      <c r="P73" s="163"/>
    </row>
    <row r="74" spans="1:16">
      <c r="A74" s="187">
        <v>64</v>
      </c>
      <c r="B74" s="188" t="s">
        <v>147</v>
      </c>
      <c r="C74" s="214" t="s">
        <v>3</v>
      </c>
      <c r="D74" s="189" t="s">
        <v>637</v>
      </c>
      <c r="E74" s="165"/>
      <c r="F74" s="165"/>
      <c r="G74" s="163"/>
      <c r="H74" s="163"/>
      <c r="I74" s="163"/>
      <c r="J74" s="163"/>
      <c r="K74" s="164"/>
      <c r="L74" s="165"/>
      <c r="M74" s="163"/>
      <c r="N74" s="163"/>
      <c r="O74" s="163"/>
      <c r="P74" s="163"/>
    </row>
    <row r="75" spans="1:16">
      <c r="A75" s="187">
        <v>65</v>
      </c>
      <c r="B75" s="188" t="s">
        <v>147</v>
      </c>
      <c r="C75" s="214" t="s">
        <v>3</v>
      </c>
      <c r="D75" s="189" t="s">
        <v>638</v>
      </c>
      <c r="E75" s="165"/>
      <c r="F75" s="165"/>
      <c r="G75" s="163"/>
      <c r="H75" s="163"/>
      <c r="I75" s="163"/>
      <c r="J75" s="163"/>
      <c r="K75" s="164"/>
      <c r="L75" s="165"/>
      <c r="M75" s="163"/>
      <c r="N75" s="163"/>
      <c r="O75" s="163"/>
      <c r="P75" s="163"/>
    </row>
    <row r="76" spans="1:16">
      <c r="A76" s="187">
        <v>66</v>
      </c>
      <c r="B76" s="188" t="s">
        <v>147</v>
      </c>
      <c r="C76" s="214" t="s">
        <v>3</v>
      </c>
      <c r="D76" s="189" t="s">
        <v>639</v>
      </c>
      <c r="E76" s="165"/>
      <c r="F76" s="165"/>
      <c r="G76" s="163"/>
      <c r="H76" s="163"/>
      <c r="I76" s="163"/>
      <c r="J76" s="163"/>
      <c r="K76" s="164"/>
      <c r="L76" s="165"/>
      <c r="M76" s="163"/>
      <c r="N76" s="163"/>
      <c r="O76" s="163"/>
      <c r="P76" s="163"/>
    </row>
    <row r="77" spans="1:16">
      <c r="A77" s="187">
        <v>67</v>
      </c>
      <c r="B77" s="188" t="s">
        <v>147</v>
      </c>
      <c r="C77" s="214" t="s">
        <v>3</v>
      </c>
      <c r="D77" s="189" t="s">
        <v>640</v>
      </c>
      <c r="E77" s="165"/>
      <c r="F77" s="165"/>
      <c r="G77" s="163"/>
      <c r="H77" s="163"/>
      <c r="I77" s="163"/>
      <c r="J77" s="163"/>
      <c r="K77" s="164"/>
      <c r="L77" s="165"/>
      <c r="M77" s="163"/>
      <c r="N77" s="163"/>
      <c r="O77" s="163"/>
      <c r="P77" s="163"/>
    </row>
    <row r="78" spans="1:16">
      <c r="A78" s="187">
        <v>68</v>
      </c>
      <c r="B78" s="188" t="s">
        <v>147</v>
      </c>
      <c r="C78" s="214" t="s">
        <v>3</v>
      </c>
      <c r="D78" s="189" t="s">
        <v>641</v>
      </c>
      <c r="E78" s="165"/>
      <c r="F78" s="165"/>
      <c r="G78" s="163"/>
      <c r="H78" s="163"/>
      <c r="I78" s="163"/>
      <c r="J78" s="163"/>
      <c r="K78" s="164"/>
      <c r="L78" s="165"/>
      <c r="M78" s="163"/>
      <c r="N78" s="163"/>
      <c r="O78" s="163"/>
      <c r="P78" s="163"/>
    </row>
    <row r="79" spans="1:16">
      <c r="A79" s="187">
        <v>69</v>
      </c>
      <c r="B79" s="188" t="s">
        <v>147</v>
      </c>
      <c r="C79" s="214" t="s">
        <v>3</v>
      </c>
      <c r="D79" s="189" t="s">
        <v>642</v>
      </c>
      <c r="E79" s="165"/>
      <c r="F79" s="165"/>
      <c r="G79" s="163"/>
      <c r="H79" s="163"/>
      <c r="I79" s="163"/>
      <c r="J79" s="163"/>
      <c r="K79" s="164"/>
      <c r="L79" s="165"/>
      <c r="M79" s="163"/>
      <c r="N79" s="163"/>
      <c r="O79" s="163"/>
      <c r="P79" s="163"/>
    </row>
    <row r="80" spans="1:16">
      <c r="A80" s="187">
        <v>70</v>
      </c>
      <c r="B80" s="157" t="s">
        <v>150</v>
      </c>
      <c r="C80" s="158" t="s">
        <v>29</v>
      </c>
      <c r="D80" s="189" t="s">
        <v>643</v>
      </c>
      <c r="E80" s="165"/>
      <c r="F80" s="165"/>
      <c r="G80" s="163"/>
      <c r="H80" s="163"/>
      <c r="I80" s="163"/>
      <c r="J80" s="163"/>
      <c r="K80" s="164"/>
      <c r="L80" s="165"/>
      <c r="M80" s="163"/>
      <c r="N80" s="163"/>
      <c r="O80" s="163"/>
      <c r="P80" s="163"/>
    </row>
    <row r="81" spans="1:16">
      <c r="A81" s="190"/>
      <c r="B81" s="224" t="s">
        <v>150</v>
      </c>
      <c r="C81" s="118" t="s">
        <v>29</v>
      </c>
      <c r="D81" s="189" t="s">
        <v>644</v>
      </c>
      <c r="E81" s="165"/>
      <c r="F81" s="165"/>
      <c r="G81" s="163"/>
      <c r="H81" s="163"/>
      <c r="I81" s="163"/>
      <c r="J81" s="163"/>
      <c r="K81" s="164"/>
      <c r="L81" s="165"/>
      <c r="M81" s="163"/>
      <c r="N81" s="163"/>
      <c r="O81" s="163"/>
      <c r="P81" s="163"/>
    </row>
    <row r="82" spans="1:16">
      <c r="A82" s="187">
        <v>72</v>
      </c>
      <c r="B82" s="157" t="s">
        <v>150</v>
      </c>
      <c r="C82" s="158" t="s">
        <v>29</v>
      </c>
      <c r="D82" s="189" t="s">
        <v>645</v>
      </c>
      <c r="E82" s="165"/>
      <c r="F82" s="165"/>
      <c r="G82" s="163"/>
      <c r="H82" s="163"/>
      <c r="I82" s="163"/>
      <c r="J82" s="163"/>
      <c r="K82" s="164"/>
      <c r="L82" s="165"/>
      <c r="M82" s="163"/>
      <c r="N82" s="163"/>
      <c r="O82" s="163"/>
      <c r="P82" s="163"/>
    </row>
    <row r="83" spans="1:16">
      <c r="A83" s="187">
        <v>73</v>
      </c>
      <c r="B83" s="157" t="s">
        <v>150</v>
      </c>
      <c r="C83" s="158" t="s">
        <v>29</v>
      </c>
      <c r="D83" s="189" t="s">
        <v>646</v>
      </c>
      <c r="E83" s="165"/>
      <c r="F83" s="165"/>
      <c r="G83" s="163"/>
      <c r="H83" s="163"/>
      <c r="I83" s="163"/>
      <c r="J83" s="163"/>
      <c r="K83" s="164"/>
      <c r="L83" s="165"/>
      <c r="M83" s="163"/>
      <c r="N83" s="163"/>
      <c r="O83" s="163"/>
      <c r="P83" s="163"/>
    </row>
    <row r="84" spans="1:16">
      <c r="A84" s="187">
        <v>74</v>
      </c>
      <c r="B84" s="188" t="s">
        <v>147</v>
      </c>
      <c r="C84" s="214" t="s">
        <v>3</v>
      </c>
      <c r="D84" s="189" t="s">
        <v>647</v>
      </c>
      <c r="E84" s="165"/>
      <c r="F84" s="165"/>
      <c r="G84" s="163"/>
      <c r="H84" s="163"/>
      <c r="I84" s="163"/>
      <c r="J84" s="163"/>
      <c r="K84" s="164"/>
      <c r="L84" s="165"/>
      <c r="M84" s="163"/>
      <c r="N84" s="163"/>
      <c r="O84" s="163"/>
      <c r="P84" s="163"/>
    </row>
    <row r="85" spans="1:16">
      <c r="A85" s="187">
        <v>75</v>
      </c>
      <c r="B85" s="188" t="s">
        <v>147</v>
      </c>
      <c r="C85" s="214" t="s">
        <v>3</v>
      </c>
      <c r="D85" s="189" t="s">
        <v>648</v>
      </c>
      <c r="E85" s="165"/>
      <c r="F85" s="165"/>
      <c r="G85" s="163"/>
      <c r="H85" s="163"/>
      <c r="I85" s="163"/>
      <c r="J85" s="163"/>
      <c r="K85" s="164"/>
      <c r="L85" s="165"/>
      <c r="M85" s="163"/>
      <c r="N85" s="163"/>
      <c r="O85" s="163"/>
      <c r="P85" s="163"/>
    </row>
    <row r="86" spans="1:16">
      <c r="A86" s="187">
        <v>76</v>
      </c>
      <c r="B86" s="157" t="s">
        <v>150</v>
      </c>
      <c r="C86" s="158" t="s">
        <v>29</v>
      </c>
      <c r="D86" s="189" t="s">
        <v>649</v>
      </c>
      <c r="E86" s="165"/>
      <c r="F86" s="165"/>
      <c r="G86" s="163"/>
      <c r="H86" s="163"/>
      <c r="I86" s="163"/>
      <c r="J86" s="163"/>
      <c r="K86" s="164"/>
      <c r="L86" s="165"/>
      <c r="M86" s="163"/>
      <c r="N86" s="163"/>
      <c r="O86" s="163"/>
      <c r="P86" s="163"/>
    </row>
    <row r="87" spans="1:16">
      <c r="A87" s="187">
        <v>77</v>
      </c>
      <c r="B87" s="157" t="s">
        <v>150</v>
      </c>
      <c r="C87" s="158" t="s">
        <v>29</v>
      </c>
      <c r="D87" s="189" t="s">
        <v>650</v>
      </c>
      <c r="E87" s="165"/>
      <c r="F87" s="165"/>
      <c r="G87" s="163"/>
      <c r="H87" s="163"/>
      <c r="I87" s="163"/>
      <c r="J87" s="163"/>
      <c r="K87" s="164"/>
      <c r="L87" s="165"/>
      <c r="M87" s="163"/>
      <c r="N87" s="163"/>
      <c r="O87" s="163"/>
      <c r="P87" s="163"/>
    </row>
    <row r="88" spans="1:16">
      <c r="A88" s="187">
        <v>78</v>
      </c>
      <c r="B88" s="157" t="s">
        <v>150</v>
      </c>
      <c r="C88" s="158" t="s">
        <v>29</v>
      </c>
      <c r="D88" s="189" t="s">
        <v>651</v>
      </c>
      <c r="E88" s="165"/>
      <c r="F88" s="165"/>
      <c r="G88" s="163"/>
      <c r="H88" s="163"/>
      <c r="I88" s="163"/>
      <c r="J88" s="163"/>
      <c r="K88" s="164"/>
      <c r="L88" s="165"/>
      <c r="M88" s="163"/>
      <c r="N88" s="163"/>
      <c r="O88" s="163"/>
      <c r="P88" s="163"/>
    </row>
    <row r="89" spans="1:16">
      <c r="A89" s="187">
        <v>79</v>
      </c>
      <c r="B89" s="157" t="s">
        <v>150</v>
      </c>
      <c r="C89" s="158" t="s">
        <v>29</v>
      </c>
      <c r="D89" s="189" t="s">
        <v>652</v>
      </c>
      <c r="E89" s="165"/>
      <c r="F89" s="165"/>
      <c r="G89" s="163"/>
      <c r="H89" s="163"/>
      <c r="I89" s="163"/>
      <c r="J89" s="163"/>
      <c r="K89" s="164"/>
      <c r="L89" s="165"/>
      <c r="M89" s="163"/>
      <c r="N89" s="163"/>
      <c r="O89" s="163"/>
      <c r="P89" s="163"/>
    </row>
    <row r="90" spans="1:16">
      <c r="A90" s="187">
        <v>80</v>
      </c>
      <c r="B90" s="157" t="s">
        <v>150</v>
      </c>
      <c r="C90" s="158" t="s">
        <v>29</v>
      </c>
      <c r="D90" s="189" t="s">
        <v>653</v>
      </c>
      <c r="E90" s="165"/>
      <c r="F90" s="165"/>
      <c r="G90" s="163"/>
      <c r="H90" s="163"/>
      <c r="I90" s="163"/>
      <c r="J90" s="163"/>
      <c r="K90" s="164"/>
      <c r="L90" s="165"/>
      <c r="M90" s="163"/>
      <c r="N90" s="163"/>
      <c r="O90" s="163"/>
      <c r="P90" s="163"/>
    </row>
    <row r="91" spans="1:16">
      <c r="A91" s="187">
        <v>81</v>
      </c>
      <c r="B91" s="157" t="s">
        <v>150</v>
      </c>
      <c r="C91" s="158" t="s">
        <v>29</v>
      </c>
      <c r="D91" s="189" t="s">
        <v>654</v>
      </c>
      <c r="E91" s="165"/>
      <c r="F91" s="165"/>
      <c r="G91" s="163"/>
      <c r="H91" s="163"/>
      <c r="I91" s="163"/>
      <c r="J91" s="163"/>
      <c r="K91" s="164"/>
      <c r="L91" s="165"/>
      <c r="M91" s="163"/>
      <c r="N91" s="163"/>
      <c r="O91" s="163"/>
      <c r="P91" s="163"/>
    </row>
    <row r="92" spans="1:16">
      <c r="A92" s="187">
        <v>82</v>
      </c>
      <c r="B92" s="157" t="s">
        <v>150</v>
      </c>
      <c r="C92" s="158" t="s">
        <v>29</v>
      </c>
      <c r="D92" s="189" t="s">
        <v>655</v>
      </c>
      <c r="E92" s="165"/>
      <c r="F92" s="165"/>
      <c r="G92" s="163"/>
      <c r="H92" s="163"/>
      <c r="I92" s="163"/>
      <c r="J92" s="163"/>
      <c r="K92" s="164"/>
      <c r="L92" s="165"/>
      <c r="M92" s="163"/>
      <c r="N92" s="163"/>
      <c r="O92" s="163"/>
      <c r="P92" s="163"/>
    </row>
    <row r="93" spans="1:16">
      <c r="A93" s="187">
        <v>83</v>
      </c>
      <c r="B93" s="157" t="s">
        <v>150</v>
      </c>
      <c r="C93" s="158" t="s">
        <v>29</v>
      </c>
      <c r="D93" s="189" t="s">
        <v>656</v>
      </c>
      <c r="E93" s="165"/>
      <c r="F93" s="165"/>
      <c r="G93" s="163"/>
      <c r="H93" s="163"/>
      <c r="I93" s="163"/>
      <c r="J93" s="163"/>
      <c r="K93" s="164"/>
      <c r="L93" s="165"/>
      <c r="M93" s="163"/>
      <c r="N93" s="163"/>
      <c r="O93" s="163"/>
      <c r="P93" s="163"/>
    </row>
    <row r="94" spans="1:16">
      <c r="A94" s="187">
        <v>84</v>
      </c>
      <c r="B94" s="188" t="s">
        <v>147</v>
      </c>
      <c r="C94" s="214" t="s">
        <v>3</v>
      </c>
      <c r="D94" s="189" t="s">
        <v>657</v>
      </c>
      <c r="E94" s="165"/>
      <c r="F94" s="165"/>
      <c r="G94" s="163"/>
      <c r="H94" s="163"/>
      <c r="I94" s="163"/>
      <c r="J94" s="163"/>
      <c r="K94" s="164"/>
      <c r="L94" s="165"/>
      <c r="M94" s="163"/>
      <c r="N94" s="163"/>
      <c r="O94" s="163"/>
      <c r="P94" s="163"/>
    </row>
    <row r="95" spans="1:16">
      <c r="A95" s="187">
        <v>85</v>
      </c>
      <c r="B95" s="157" t="s">
        <v>150</v>
      </c>
      <c r="C95" s="158" t="s">
        <v>29</v>
      </c>
      <c r="D95" s="189" t="s">
        <v>658</v>
      </c>
      <c r="E95" s="165"/>
      <c r="F95" s="165"/>
      <c r="G95" s="163"/>
      <c r="H95" s="163"/>
      <c r="I95" s="163"/>
      <c r="J95" s="163"/>
      <c r="K95" s="164"/>
      <c r="L95" s="165"/>
      <c r="M95" s="163"/>
      <c r="N95" s="163"/>
      <c r="O95" s="163"/>
      <c r="P95" s="163"/>
    </row>
    <row r="96" spans="1:16">
      <c r="A96" s="187">
        <v>86</v>
      </c>
      <c r="B96" s="157" t="s">
        <v>150</v>
      </c>
      <c r="C96" s="158" t="s">
        <v>29</v>
      </c>
      <c r="D96" s="189" t="s">
        <v>659</v>
      </c>
      <c r="E96" s="170"/>
      <c r="F96" s="170"/>
      <c r="G96" s="181"/>
      <c r="H96" s="181"/>
      <c r="I96" s="181"/>
      <c r="J96" s="225"/>
      <c r="K96" s="173"/>
      <c r="L96" s="165"/>
      <c r="M96" s="163"/>
      <c r="N96" s="163"/>
      <c r="O96" s="163"/>
      <c r="P96" s="163"/>
    </row>
    <row r="97" spans="1:16">
      <c r="A97" s="187">
        <v>87</v>
      </c>
      <c r="B97" s="157" t="s">
        <v>150</v>
      </c>
      <c r="C97" s="158" t="s">
        <v>29</v>
      </c>
      <c r="D97" s="189" t="s">
        <v>660</v>
      </c>
      <c r="E97" s="170"/>
      <c r="F97" s="170"/>
      <c r="G97" s="181"/>
      <c r="H97" s="181"/>
      <c r="I97" s="181"/>
      <c r="J97" s="225"/>
      <c r="K97" s="173"/>
      <c r="L97" s="165"/>
      <c r="M97" s="163"/>
      <c r="N97" s="163"/>
      <c r="O97" s="163"/>
      <c r="P97" s="163"/>
    </row>
    <row r="98" spans="1:16">
      <c r="A98" s="187">
        <v>88</v>
      </c>
      <c r="B98" s="157" t="s">
        <v>150</v>
      </c>
      <c r="C98" s="158" t="s">
        <v>29</v>
      </c>
      <c r="D98" s="189" t="s">
        <v>661</v>
      </c>
      <c r="E98" s="165"/>
      <c r="F98" s="165"/>
      <c r="G98" s="163"/>
      <c r="H98" s="163"/>
      <c r="I98" s="163"/>
      <c r="J98" s="163"/>
      <c r="K98" s="173"/>
      <c r="L98" s="165"/>
      <c r="M98" s="163"/>
      <c r="N98" s="163"/>
      <c r="O98" s="163"/>
      <c r="P98" s="163"/>
    </row>
    <row r="99" spans="1:16">
      <c r="A99" s="187">
        <v>89</v>
      </c>
      <c r="B99" s="157" t="s">
        <v>150</v>
      </c>
      <c r="C99" s="158" t="s">
        <v>29</v>
      </c>
      <c r="D99" s="189" t="s">
        <v>662</v>
      </c>
      <c r="E99" s="165"/>
      <c r="F99" s="165"/>
      <c r="G99" s="163"/>
      <c r="H99" s="163"/>
      <c r="I99" s="163"/>
      <c r="J99" s="163"/>
      <c r="K99" s="164"/>
      <c r="L99" s="165"/>
      <c r="M99" s="163"/>
      <c r="N99" s="163"/>
      <c r="O99" s="163"/>
      <c r="P99" s="163"/>
    </row>
    <row r="100" spans="1:16">
      <c r="A100" s="187">
        <v>90</v>
      </c>
      <c r="B100" s="157" t="s">
        <v>150</v>
      </c>
      <c r="C100" s="158" t="s">
        <v>29</v>
      </c>
      <c r="D100" s="189" t="s">
        <v>663</v>
      </c>
      <c r="E100" s="165"/>
      <c r="F100" s="165"/>
      <c r="G100" s="163"/>
      <c r="H100" s="163"/>
      <c r="I100" s="163"/>
      <c r="J100" s="163"/>
      <c r="K100" s="164"/>
      <c r="L100" s="165"/>
      <c r="M100" s="163"/>
      <c r="N100" s="163"/>
      <c r="O100" s="163"/>
      <c r="P100" s="163"/>
    </row>
    <row r="101" spans="1:16">
      <c r="A101" s="187">
        <v>91</v>
      </c>
      <c r="B101" s="157" t="s">
        <v>150</v>
      </c>
      <c r="C101" s="158" t="s">
        <v>29</v>
      </c>
      <c r="D101" s="189" t="s">
        <v>664</v>
      </c>
      <c r="E101" s="165"/>
      <c r="F101" s="165"/>
      <c r="G101" s="163"/>
      <c r="H101" s="163"/>
      <c r="I101" s="163"/>
      <c r="J101" s="163"/>
      <c r="K101" s="164"/>
      <c r="L101" s="165"/>
      <c r="M101" s="163"/>
      <c r="N101" s="163"/>
      <c r="O101" s="163"/>
      <c r="P101" s="163"/>
    </row>
    <row r="102" spans="1:16">
      <c r="A102" s="187">
        <v>92</v>
      </c>
      <c r="B102" s="157" t="s">
        <v>150</v>
      </c>
      <c r="C102" s="158" t="s">
        <v>29</v>
      </c>
      <c r="D102" s="189"/>
      <c r="E102" s="164"/>
      <c r="F102" s="164"/>
      <c r="G102" s="163"/>
      <c r="H102" s="163"/>
      <c r="I102" s="163"/>
      <c r="J102" s="163"/>
      <c r="K102" s="164"/>
      <c r="L102" s="163"/>
      <c r="M102" s="163"/>
      <c r="N102" s="163"/>
      <c r="O102" s="163"/>
      <c r="P102" s="163"/>
    </row>
    <row r="103" spans="1:16">
      <c r="A103" s="187">
        <v>93</v>
      </c>
      <c r="B103" s="157" t="s">
        <v>150</v>
      </c>
      <c r="C103" s="158" t="s">
        <v>29</v>
      </c>
      <c r="D103" s="189"/>
      <c r="E103" s="165"/>
      <c r="F103" s="165"/>
      <c r="G103" s="163"/>
      <c r="H103" s="163"/>
      <c r="I103" s="163"/>
      <c r="J103" s="163"/>
      <c r="K103" s="164"/>
      <c r="L103" s="165"/>
      <c r="M103" s="163"/>
      <c r="N103" s="163"/>
      <c r="O103" s="163"/>
      <c r="P103" s="163"/>
    </row>
    <row r="104" spans="1:16">
      <c r="A104" s="187">
        <v>94</v>
      </c>
      <c r="B104" s="157" t="s">
        <v>150</v>
      </c>
      <c r="C104" s="158" t="s">
        <v>29</v>
      </c>
      <c r="D104" s="189"/>
      <c r="E104" s="164"/>
      <c r="F104" s="164"/>
      <c r="G104" s="163"/>
      <c r="H104" s="163"/>
      <c r="I104" s="163"/>
      <c r="J104" s="163"/>
      <c r="K104" s="164"/>
      <c r="L104" s="164"/>
      <c r="M104" s="163"/>
      <c r="N104" s="163"/>
      <c r="O104" s="163"/>
      <c r="P104" s="163"/>
    </row>
    <row r="105" spans="1:16">
      <c r="A105" s="187">
        <v>95</v>
      </c>
      <c r="B105" s="157" t="s">
        <v>150</v>
      </c>
      <c r="C105" s="158" t="s">
        <v>29</v>
      </c>
      <c r="D105" s="189"/>
      <c r="E105" s="165"/>
      <c r="F105" s="165"/>
      <c r="G105" s="163"/>
      <c r="H105" s="163"/>
      <c r="I105" s="163"/>
      <c r="J105" s="163"/>
      <c r="K105" s="164"/>
      <c r="L105" s="165"/>
      <c r="M105" s="163"/>
      <c r="N105" s="163"/>
      <c r="O105" s="163"/>
      <c r="P105" s="163"/>
    </row>
    <row r="106" spans="1:16">
      <c r="A106" s="187">
        <v>96</v>
      </c>
      <c r="B106" s="157" t="s">
        <v>150</v>
      </c>
      <c r="C106" s="158" t="s">
        <v>29</v>
      </c>
      <c r="D106" s="189"/>
      <c r="E106" s="164"/>
      <c r="F106" s="164"/>
      <c r="G106" s="163"/>
      <c r="H106" s="163"/>
      <c r="I106" s="163"/>
      <c r="J106" s="163"/>
      <c r="K106" s="164"/>
      <c r="L106" s="164"/>
      <c r="M106" s="163"/>
      <c r="N106" s="163"/>
      <c r="O106" s="163"/>
      <c r="P106" s="163"/>
    </row>
    <row r="107" spans="1:16">
      <c r="A107" s="187">
        <v>97</v>
      </c>
      <c r="B107" s="157" t="s">
        <v>150</v>
      </c>
      <c r="C107" s="158" t="s">
        <v>29</v>
      </c>
      <c r="D107" s="189"/>
      <c r="E107" s="165"/>
      <c r="F107" s="165"/>
      <c r="G107" s="163"/>
      <c r="H107" s="163"/>
      <c r="I107" s="163"/>
      <c r="J107" s="163"/>
      <c r="K107" s="164"/>
      <c r="L107" s="165"/>
      <c r="M107" s="163"/>
      <c r="N107" s="163"/>
      <c r="O107" s="163"/>
      <c r="P107" s="163"/>
    </row>
    <row r="108" spans="1:16">
      <c r="A108" s="187">
        <v>98</v>
      </c>
      <c r="B108" s="157" t="s">
        <v>150</v>
      </c>
      <c r="C108" s="158" t="s">
        <v>29</v>
      </c>
      <c r="D108" s="189"/>
      <c r="E108" s="164"/>
      <c r="F108" s="164"/>
      <c r="G108" s="163"/>
      <c r="H108" s="163"/>
      <c r="I108" s="163"/>
      <c r="J108" s="163"/>
      <c r="K108" s="164"/>
      <c r="L108" s="164"/>
      <c r="M108" s="163"/>
      <c r="N108" s="163"/>
      <c r="O108" s="163"/>
      <c r="P108" s="163"/>
    </row>
    <row r="109" spans="1:16">
      <c r="A109" s="187">
        <v>99</v>
      </c>
      <c r="B109" s="157" t="s">
        <v>150</v>
      </c>
      <c r="C109" s="158" t="s">
        <v>29</v>
      </c>
      <c r="D109" s="189"/>
      <c r="E109" s="165"/>
      <c r="F109" s="165"/>
      <c r="G109" s="163"/>
      <c r="H109" s="163"/>
      <c r="I109" s="163"/>
      <c r="J109" s="163"/>
      <c r="K109" s="164"/>
      <c r="L109" s="165"/>
      <c r="M109" s="163"/>
      <c r="N109" s="163"/>
      <c r="O109" s="163"/>
      <c r="P109" s="163"/>
    </row>
    <row r="110" spans="1:16">
      <c r="A110" s="187">
        <v>100</v>
      </c>
      <c r="B110" s="157" t="s">
        <v>150</v>
      </c>
      <c r="C110" s="158" t="s">
        <v>29</v>
      </c>
      <c r="D110" s="189"/>
      <c r="E110" s="164"/>
      <c r="F110" s="164"/>
      <c r="G110" s="163"/>
      <c r="H110" s="163"/>
      <c r="I110" s="163"/>
      <c r="J110" s="163"/>
      <c r="K110" s="164"/>
      <c r="L110" s="164"/>
      <c r="M110" s="163"/>
      <c r="N110" s="163"/>
      <c r="O110" s="163"/>
      <c r="P110" s="163"/>
    </row>
    <row r="111" spans="1:16">
      <c r="A111" s="187">
        <v>101</v>
      </c>
      <c r="B111" s="157" t="s">
        <v>150</v>
      </c>
      <c r="C111" s="158" t="s">
        <v>29</v>
      </c>
      <c r="D111" s="189"/>
      <c r="E111" s="165"/>
      <c r="F111" s="165"/>
      <c r="G111" s="163"/>
      <c r="H111" s="163"/>
      <c r="I111" s="163"/>
      <c r="J111" s="163"/>
      <c r="K111" s="164"/>
      <c r="L111" s="165"/>
      <c r="M111" s="163"/>
      <c r="N111" s="163"/>
      <c r="O111" s="163"/>
      <c r="P111" s="163"/>
    </row>
    <row r="112" spans="1:16">
      <c r="A112" s="187">
        <v>102</v>
      </c>
      <c r="B112" s="157" t="s">
        <v>150</v>
      </c>
      <c r="C112" s="158" t="s">
        <v>29</v>
      </c>
      <c r="D112" s="189"/>
      <c r="E112" s="164"/>
      <c r="F112" s="164"/>
      <c r="G112" s="163"/>
      <c r="H112" s="163"/>
      <c r="I112" s="163"/>
      <c r="J112" s="163"/>
      <c r="K112" s="164"/>
      <c r="L112" s="164"/>
      <c r="M112" s="163"/>
      <c r="N112" s="163"/>
      <c r="O112" s="163"/>
      <c r="P112" s="163"/>
    </row>
    <row r="113" spans="1:16">
      <c r="A113" s="190">
        <v>103</v>
      </c>
      <c r="B113" s="224" t="s">
        <v>150</v>
      </c>
      <c r="C113" s="118" t="s">
        <v>29</v>
      </c>
      <c r="D113" s="189"/>
      <c r="E113" s="165"/>
      <c r="F113" s="165"/>
      <c r="G113" s="163"/>
      <c r="H113" s="163"/>
      <c r="I113" s="163"/>
      <c r="J113" s="163"/>
      <c r="K113" s="164"/>
      <c r="L113" s="165"/>
      <c r="M113" s="163"/>
      <c r="N113" s="163"/>
      <c r="O113" s="163"/>
      <c r="P113" s="163"/>
    </row>
    <row r="114" spans="1:16" s="228" customFormat="1">
      <c r="A114" s="216">
        <v>104</v>
      </c>
      <c r="B114" s="226" t="s">
        <v>150</v>
      </c>
      <c r="C114" s="227" t="s">
        <v>29</v>
      </c>
      <c r="D114" s="215"/>
      <c r="E114" s="222"/>
      <c r="F114" s="222"/>
      <c r="G114" s="221"/>
      <c r="H114" s="221"/>
      <c r="I114" s="221"/>
      <c r="J114" s="221"/>
      <c r="K114" s="229"/>
      <c r="L114" s="229"/>
      <c r="M114" s="221"/>
      <c r="N114" s="221"/>
      <c r="O114" s="221"/>
      <c r="P114" s="221"/>
    </row>
    <row r="115" spans="1:16" s="228" customFormat="1">
      <c r="A115" s="216">
        <v>105</v>
      </c>
      <c r="B115" s="226" t="s">
        <v>150</v>
      </c>
      <c r="C115" s="227" t="s">
        <v>29</v>
      </c>
      <c r="D115" s="215"/>
      <c r="E115" s="222"/>
      <c r="F115" s="222"/>
      <c r="G115" s="221"/>
      <c r="H115" s="221"/>
      <c r="I115" s="221"/>
      <c r="J115" s="221"/>
      <c r="K115" s="229"/>
      <c r="L115" s="229"/>
      <c r="M115" s="221"/>
      <c r="N115" s="221"/>
      <c r="O115" s="221"/>
      <c r="P115" s="221"/>
    </row>
    <row r="116" spans="1:16">
      <c r="A116" s="190">
        <v>106</v>
      </c>
      <c r="B116" s="224" t="s">
        <v>150</v>
      </c>
      <c r="C116" s="118" t="s">
        <v>29</v>
      </c>
      <c r="D116" s="189"/>
      <c r="E116" s="165"/>
      <c r="F116" s="165"/>
      <c r="G116" s="163"/>
      <c r="H116" s="163"/>
      <c r="I116" s="163"/>
      <c r="J116" s="163"/>
      <c r="K116" s="164"/>
      <c r="L116" s="165"/>
      <c r="M116" s="163"/>
      <c r="N116" s="163"/>
      <c r="O116" s="163"/>
      <c r="P116" s="163"/>
    </row>
    <row r="117" spans="1:16">
      <c r="A117" s="190">
        <v>107</v>
      </c>
      <c r="B117" s="224" t="s">
        <v>150</v>
      </c>
      <c r="C117" s="118" t="s">
        <v>29</v>
      </c>
      <c r="D117" s="189"/>
      <c r="E117" s="165"/>
      <c r="F117" s="165"/>
      <c r="G117" s="163"/>
      <c r="H117" s="163"/>
      <c r="I117" s="163"/>
      <c r="J117" s="163"/>
      <c r="K117" s="164"/>
      <c r="L117" s="165"/>
      <c r="M117" s="163"/>
      <c r="N117" s="163"/>
      <c r="O117" s="163"/>
      <c r="P117" s="163"/>
    </row>
    <row r="118" spans="1:16">
      <c r="A118" s="187">
        <v>108</v>
      </c>
      <c r="B118" s="160" t="s">
        <v>150</v>
      </c>
      <c r="C118" s="189" t="s">
        <v>29</v>
      </c>
      <c r="D118" s="189"/>
      <c r="E118" s="165"/>
      <c r="F118" s="165"/>
      <c r="G118" s="163"/>
      <c r="H118" s="163"/>
      <c r="I118" s="163"/>
      <c r="J118" s="163"/>
      <c r="K118" s="164"/>
      <c r="L118" s="165"/>
      <c r="M118" s="163"/>
      <c r="N118" s="163"/>
      <c r="O118" s="163"/>
      <c r="P118" s="163"/>
    </row>
    <row r="119" spans="1:16">
      <c r="A119" s="190">
        <v>109</v>
      </c>
      <c r="B119" s="224" t="s">
        <v>150</v>
      </c>
      <c r="C119" s="118" t="s">
        <v>29</v>
      </c>
      <c r="D119" s="189"/>
      <c r="E119" s="165"/>
      <c r="F119" s="165"/>
      <c r="G119" s="163"/>
      <c r="H119" s="163"/>
      <c r="I119" s="163"/>
      <c r="J119" s="163"/>
      <c r="K119" s="164"/>
      <c r="L119" s="165"/>
      <c r="M119" s="163"/>
      <c r="N119" s="163"/>
      <c r="O119" s="163"/>
      <c r="P119" s="163"/>
    </row>
    <row r="120" spans="1:16">
      <c r="A120" s="190">
        <v>110</v>
      </c>
      <c r="B120" s="224" t="s">
        <v>150</v>
      </c>
      <c r="C120" s="118" t="s">
        <v>29</v>
      </c>
      <c r="D120" s="189"/>
      <c r="E120" s="165"/>
      <c r="F120" s="165"/>
      <c r="G120" s="163"/>
      <c r="H120" s="163"/>
      <c r="I120" s="163"/>
      <c r="J120" s="163"/>
      <c r="K120" s="164"/>
      <c r="L120" s="165"/>
      <c r="M120" s="163"/>
      <c r="N120" s="163"/>
      <c r="O120" s="163"/>
      <c r="P120" s="163"/>
    </row>
    <row r="121" spans="1:16">
      <c r="A121" s="190">
        <v>111</v>
      </c>
      <c r="B121" s="224" t="s">
        <v>150</v>
      </c>
      <c r="C121" s="118" t="s">
        <v>152</v>
      </c>
      <c r="D121" s="189"/>
      <c r="E121" s="165"/>
      <c r="F121" s="165"/>
      <c r="G121" s="163"/>
      <c r="H121" s="163"/>
      <c r="I121" s="163"/>
      <c r="J121" s="163"/>
      <c r="K121" s="164"/>
      <c r="L121" s="165"/>
      <c r="M121" s="163"/>
      <c r="N121" s="163"/>
      <c r="O121" s="163"/>
      <c r="P121" s="163"/>
    </row>
    <row r="122" spans="1:16">
      <c r="A122" s="190">
        <v>112</v>
      </c>
      <c r="B122" s="224" t="s">
        <v>150</v>
      </c>
      <c r="C122" s="118" t="s">
        <v>153</v>
      </c>
      <c r="D122" s="189"/>
      <c r="E122" s="165"/>
      <c r="F122" s="165"/>
      <c r="G122" s="163"/>
      <c r="H122" s="163"/>
      <c r="I122" s="163"/>
      <c r="J122" s="163"/>
      <c r="K122" s="164"/>
      <c r="L122" s="165"/>
      <c r="M122" s="163"/>
      <c r="N122" s="163"/>
      <c r="O122" s="163"/>
      <c r="P122" s="163"/>
    </row>
    <row r="123" spans="1:16">
      <c r="A123" s="187">
        <v>113</v>
      </c>
      <c r="B123" s="157" t="s">
        <v>150</v>
      </c>
      <c r="C123" s="158" t="s">
        <v>29</v>
      </c>
      <c r="D123" s="189"/>
      <c r="E123" s="165"/>
      <c r="F123" s="165"/>
      <c r="G123" s="163"/>
      <c r="H123" s="163"/>
      <c r="I123" s="163"/>
      <c r="J123" s="163"/>
      <c r="K123" s="164"/>
      <c r="L123" s="165"/>
      <c r="M123" s="163"/>
      <c r="N123" s="163"/>
      <c r="O123" s="163"/>
      <c r="P123" s="163"/>
    </row>
    <row r="124" spans="1:16">
      <c r="A124" s="187">
        <v>114</v>
      </c>
      <c r="B124" s="157" t="s">
        <v>150</v>
      </c>
      <c r="C124" s="158" t="s">
        <v>29</v>
      </c>
      <c r="D124" s="189"/>
      <c r="E124" s="165"/>
      <c r="F124" s="165"/>
      <c r="G124" s="163"/>
      <c r="H124" s="163"/>
      <c r="I124" s="163"/>
      <c r="J124" s="163"/>
      <c r="K124" s="164"/>
      <c r="L124" s="165"/>
      <c r="M124" s="163"/>
      <c r="N124" s="163"/>
      <c r="O124" s="163"/>
      <c r="P124" s="163"/>
    </row>
    <row r="125" spans="1:16">
      <c r="A125" s="190">
        <v>115</v>
      </c>
      <c r="B125" s="224" t="s">
        <v>150</v>
      </c>
      <c r="C125" s="118" t="s">
        <v>29</v>
      </c>
      <c r="D125" s="189"/>
      <c r="E125" s="165"/>
      <c r="F125" s="165"/>
      <c r="G125" s="163"/>
      <c r="H125" s="163"/>
      <c r="I125" s="163"/>
      <c r="J125" s="163"/>
      <c r="K125" s="164"/>
      <c r="L125" s="165"/>
      <c r="M125" s="163"/>
      <c r="N125" s="163"/>
      <c r="O125" s="163"/>
      <c r="P125" s="163"/>
    </row>
    <row r="126" spans="1:16">
      <c r="A126" s="190">
        <v>116</v>
      </c>
      <c r="B126" s="224" t="s">
        <v>150</v>
      </c>
      <c r="C126" s="118" t="s">
        <v>29</v>
      </c>
      <c r="D126" s="189"/>
      <c r="E126" s="165"/>
      <c r="F126" s="165"/>
      <c r="G126" s="163"/>
      <c r="H126" s="163"/>
      <c r="I126" s="163"/>
      <c r="J126" s="163"/>
      <c r="K126" s="164"/>
      <c r="L126" s="165"/>
      <c r="M126" s="163"/>
      <c r="N126" s="163"/>
      <c r="O126" s="163"/>
      <c r="P126" s="163"/>
    </row>
    <row r="127" spans="1:16">
      <c r="A127" s="190">
        <v>117</v>
      </c>
      <c r="B127" s="224" t="s">
        <v>150</v>
      </c>
      <c r="C127" s="118" t="s">
        <v>152</v>
      </c>
      <c r="D127" s="189"/>
      <c r="E127" s="165"/>
      <c r="F127" s="165"/>
      <c r="G127" s="163"/>
      <c r="H127" s="163"/>
      <c r="I127" s="163"/>
      <c r="J127" s="163"/>
      <c r="K127" s="164"/>
      <c r="L127" s="165"/>
      <c r="M127" s="163"/>
      <c r="N127" s="163"/>
      <c r="O127" s="163"/>
      <c r="P127" s="163"/>
    </row>
    <row r="128" spans="1:16">
      <c r="A128" s="190">
        <v>118</v>
      </c>
      <c r="B128" s="224" t="s">
        <v>150</v>
      </c>
      <c r="C128" s="118" t="s">
        <v>153</v>
      </c>
      <c r="D128" s="189"/>
      <c r="E128" s="165"/>
      <c r="F128" s="165"/>
      <c r="G128" s="163"/>
      <c r="H128" s="163"/>
      <c r="I128" s="163"/>
      <c r="J128" s="163"/>
      <c r="K128" s="164"/>
      <c r="L128" s="165"/>
      <c r="M128" s="163"/>
      <c r="N128" s="163"/>
      <c r="O128" s="163"/>
      <c r="P128" s="163"/>
    </row>
    <row r="129" spans="1:16">
      <c r="A129" s="187">
        <v>119</v>
      </c>
      <c r="B129" s="163" t="s">
        <v>150</v>
      </c>
      <c r="C129" s="164" t="s">
        <v>152</v>
      </c>
      <c r="D129" s="189"/>
      <c r="E129" s="165"/>
      <c r="F129" s="165"/>
      <c r="G129" s="163"/>
      <c r="H129" s="163"/>
      <c r="I129" s="163"/>
      <c r="J129" s="163"/>
      <c r="K129" s="164"/>
      <c r="L129" s="165"/>
      <c r="M129" s="163"/>
      <c r="N129" s="163"/>
      <c r="O129" s="163"/>
      <c r="P129" s="163"/>
    </row>
    <row r="130" spans="1:16">
      <c r="A130" s="187">
        <v>120</v>
      </c>
      <c r="B130" s="163" t="s">
        <v>150</v>
      </c>
      <c r="C130" s="164" t="s">
        <v>152</v>
      </c>
      <c r="D130" s="189"/>
      <c r="E130" s="165"/>
      <c r="F130" s="165"/>
      <c r="G130" s="163"/>
      <c r="H130" s="163"/>
      <c r="I130" s="163"/>
      <c r="J130" s="163"/>
      <c r="K130" s="164"/>
      <c r="L130" s="165"/>
      <c r="M130" s="163"/>
      <c r="N130" s="163"/>
      <c r="O130" s="163"/>
      <c r="P130" s="163"/>
    </row>
    <row r="131" spans="1:16">
      <c r="A131" s="187">
        <v>121</v>
      </c>
      <c r="B131" s="163" t="s">
        <v>150</v>
      </c>
      <c r="C131" s="164" t="s">
        <v>153</v>
      </c>
      <c r="D131" s="189"/>
      <c r="E131" s="165"/>
      <c r="F131" s="165"/>
      <c r="G131" s="163"/>
      <c r="H131" s="163"/>
      <c r="I131" s="163"/>
      <c r="J131" s="163"/>
      <c r="K131" s="164"/>
      <c r="L131" s="165"/>
      <c r="M131" s="163"/>
      <c r="N131" s="163"/>
      <c r="O131" s="163"/>
      <c r="P131" s="163"/>
    </row>
    <row r="132" spans="1:16">
      <c r="A132" s="187">
        <v>122</v>
      </c>
      <c r="B132" s="163" t="s">
        <v>150</v>
      </c>
      <c r="C132" s="164" t="s">
        <v>152</v>
      </c>
      <c r="D132" s="189"/>
      <c r="E132" s="165"/>
      <c r="F132" s="165"/>
      <c r="G132" s="163"/>
      <c r="H132" s="163"/>
      <c r="I132" s="163"/>
      <c r="J132" s="163"/>
      <c r="K132" s="164"/>
      <c r="L132" s="165"/>
      <c r="M132" s="163"/>
      <c r="N132" s="163"/>
      <c r="O132" s="163"/>
      <c r="P132" s="163"/>
    </row>
    <row r="133" spans="1:16">
      <c r="A133" s="190">
        <v>123</v>
      </c>
      <c r="B133" s="163" t="s">
        <v>150</v>
      </c>
      <c r="C133" s="164" t="s">
        <v>152</v>
      </c>
      <c r="D133" s="189"/>
      <c r="E133" s="165"/>
      <c r="F133" s="165"/>
      <c r="G133" s="163"/>
      <c r="H133" s="163"/>
      <c r="I133" s="163"/>
      <c r="J133" s="163"/>
      <c r="K133" s="164"/>
      <c r="L133" s="165"/>
      <c r="M133" s="163"/>
      <c r="N133" s="163"/>
      <c r="O133" s="163"/>
      <c r="P133" s="163"/>
    </row>
    <row r="134" spans="1:16">
      <c r="A134" s="190">
        <v>124</v>
      </c>
      <c r="B134" s="163" t="s">
        <v>150</v>
      </c>
      <c r="C134" s="164" t="s">
        <v>152</v>
      </c>
      <c r="D134" s="189"/>
      <c r="E134" s="165"/>
      <c r="F134" s="165"/>
      <c r="G134" s="163"/>
      <c r="H134" s="163"/>
      <c r="I134" s="163"/>
      <c r="J134" s="163"/>
      <c r="K134" s="164"/>
      <c r="L134" s="165"/>
      <c r="M134" s="163"/>
      <c r="N134" s="163"/>
      <c r="O134" s="163"/>
      <c r="P134" s="163"/>
    </row>
    <row r="135" spans="1:16">
      <c r="A135" s="190">
        <v>125</v>
      </c>
      <c r="B135" s="163" t="s">
        <v>150</v>
      </c>
      <c r="C135" s="164" t="s">
        <v>152</v>
      </c>
      <c r="D135" s="189"/>
      <c r="E135" s="165"/>
      <c r="F135" s="165"/>
      <c r="G135" s="163"/>
      <c r="H135" s="163"/>
      <c r="I135" s="163"/>
      <c r="J135" s="163"/>
      <c r="K135" s="164"/>
      <c r="L135" s="165"/>
      <c r="M135" s="163"/>
      <c r="N135" s="163"/>
      <c r="O135" s="163"/>
      <c r="P135" s="163"/>
    </row>
    <row r="136" spans="1:16">
      <c r="A136" s="190">
        <v>126</v>
      </c>
      <c r="B136" s="163" t="s">
        <v>150</v>
      </c>
      <c r="C136" s="164" t="s">
        <v>152</v>
      </c>
      <c r="D136" s="189"/>
      <c r="E136" s="165"/>
      <c r="F136" s="165"/>
      <c r="G136" s="163"/>
      <c r="H136" s="163"/>
      <c r="I136" s="163"/>
      <c r="J136" s="163"/>
      <c r="K136" s="164"/>
      <c r="L136" s="165"/>
      <c r="M136" s="163"/>
      <c r="N136" s="163"/>
      <c r="O136" s="163"/>
      <c r="P136" s="163"/>
    </row>
    <row r="137" spans="1:16">
      <c r="A137" s="190">
        <v>127</v>
      </c>
      <c r="B137" s="163" t="s">
        <v>150</v>
      </c>
      <c r="C137" s="164" t="s">
        <v>152</v>
      </c>
      <c r="D137" s="189"/>
      <c r="E137" s="165"/>
      <c r="F137" s="165"/>
      <c r="G137" s="163"/>
      <c r="H137" s="163"/>
      <c r="I137" s="163"/>
      <c r="J137" s="163"/>
      <c r="K137" s="164"/>
      <c r="L137" s="165"/>
      <c r="M137" s="163"/>
      <c r="N137" s="163"/>
      <c r="O137" s="163"/>
      <c r="P137" s="163"/>
    </row>
    <row r="138" spans="1:16">
      <c r="A138" s="187">
        <v>128</v>
      </c>
      <c r="B138" s="163" t="s">
        <v>150</v>
      </c>
      <c r="C138" s="164" t="s">
        <v>2064</v>
      </c>
      <c r="D138" s="189"/>
      <c r="E138" s="183"/>
      <c r="F138" s="183"/>
      <c r="G138" s="163"/>
      <c r="H138" s="163"/>
      <c r="I138" s="163"/>
      <c r="J138" s="163"/>
      <c r="K138" s="164"/>
      <c r="L138" s="165"/>
      <c r="M138" s="163"/>
      <c r="N138" s="163"/>
      <c r="O138" s="163"/>
      <c r="P138" s="163"/>
    </row>
    <row r="139" spans="1:16">
      <c r="A139" s="187">
        <v>129</v>
      </c>
      <c r="B139" s="163" t="s">
        <v>150</v>
      </c>
      <c r="C139" s="164" t="s">
        <v>1997</v>
      </c>
      <c r="D139" s="189"/>
      <c r="E139" s="165"/>
      <c r="F139" s="165"/>
      <c r="G139" s="163"/>
      <c r="H139" s="163"/>
      <c r="I139" s="163"/>
      <c r="J139" s="163"/>
      <c r="K139" s="164"/>
      <c r="L139" s="165"/>
      <c r="M139" s="163"/>
      <c r="N139" s="163"/>
      <c r="O139" s="163"/>
      <c r="P139" s="163"/>
    </row>
    <row r="140" spans="1:16">
      <c r="A140" s="187">
        <v>130</v>
      </c>
      <c r="B140" s="163" t="s">
        <v>150</v>
      </c>
      <c r="C140" s="164" t="s">
        <v>1997</v>
      </c>
      <c r="D140" s="189"/>
      <c r="E140" s="165"/>
      <c r="F140" s="165"/>
      <c r="G140" s="163"/>
      <c r="H140" s="163"/>
      <c r="I140" s="163"/>
      <c r="J140" s="163"/>
      <c r="K140" s="164"/>
      <c r="L140" s="165"/>
      <c r="M140" s="163"/>
      <c r="N140" s="163"/>
      <c r="O140" s="163"/>
      <c r="P140" s="163"/>
    </row>
    <row r="141" spans="1:16">
      <c r="A141" s="187">
        <v>131</v>
      </c>
      <c r="B141" s="163" t="s">
        <v>150</v>
      </c>
      <c r="C141" s="164" t="s">
        <v>2064</v>
      </c>
      <c r="D141" s="189"/>
      <c r="E141" s="165"/>
      <c r="F141" s="165"/>
      <c r="G141" s="163"/>
      <c r="H141" s="163"/>
      <c r="I141" s="163"/>
      <c r="J141" s="163"/>
      <c r="K141" s="164"/>
      <c r="L141" s="165"/>
      <c r="M141" s="163"/>
      <c r="N141" s="163"/>
      <c r="O141" s="163"/>
      <c r="P141" s="163"/>
    </row>
    <row r="142" spans="1:16">
      <c r="A142" s="187">
        <v>132</v>
      </c>
      <c r="B142" s="163" t="s">
        <v>150</v>
      </c>
      <c r="C142" s="164" t="s">
        <v>1997</v>
      </c>
      <c r="D142" s="189"/>
      <c r="E142" s="165"/>
      <c r="F142" s="165"/>
      <c r="G142" s="163"/>
      <c r="H142" s="163"/>
      <c r="I142" s="163"/>
      <c r="J142" s="163"/>
      <c r="K142" s="164"/>
      <c r="L142" s="165"/>
      <c r="M142" s="163"/>
      <c r="N142" s="163"/>
      <c r="O142" s="163"/>
      <c r="P142" s="163"/>
    </row>
    <row r="143" spans="1:16">
      <c r="A143" s="187">
        <v>133</v>
      </c>
      <c r="B143" s="163" t="s">
        <v>150</v>
      </c>
      <c r="C143" s="164" t="s">
        <v>1997</v>
      </c>
      <c r="D143" s="189"/>
      <c r="E143" s="183"/>
      <c r="F143" s="183"/>
      <c r="G143" s="163"/>
      <c r="H143" s="163"/>
      <c r="I143" s="163"/>
      <c r="J143" s="163"/>
      <c r="K143" s="164"/>
      <c r="L143" s="165"/>
      <c r="M143" s="163"/>
      <c r="N143" s="163"/>
      <c r="O143" s="163"/>
      <c r="P143" s="163"/>
    </row>
    <row r="144" spans="1:16">
      <c r="A144" s="187">
        <v>134</v>
      </c>
      <c r="B144" s="163" t="s">
        <v>150</v>
      </c>
      <c r="C144" s="164" t="s">
        <v>1997</v>
      </c>
      <c r="D144" s="189"/>
      <c r="E144" s="165"/>
      <c r="F144" s="165"/>
      <c r="G144" s="163"/>
      <c r="H144" s="163"/>
      <c r="I144" s="163"/>
      <c r="J144" s="163"/>
      <c r="K144" s="164"/>
      <c r="L144" s="165"/>
      <c r="M144" s="163"/>
      <c r="N144" s="163"/>
      <c r="O144" s="163"/>
      <c r="P144" s="163"/>
    </row>
    <row r="145" spans="1:16">
      <c r="A145" s="190">
        <v>135</v>
      </c>
      <c r="B145" s="163" t="s">
        <v>150</v>
      </c>
      <c r="C145" s="164" t="s">
        <v>153</v>
      </c>
      <c r="D145" s="189"/>
      <c r="E145" s="165"/>
      <c r="F145" s="165"/>
      <c r="G145" s="163"/>
      <c r="H145" s="203"/>
      <c r="I145" s="203"/>
      <c r="J145" s="163"/>
      <c r="K145" s="164"/>
      <c r="L145" s="165"/>
      <c r="M145" s="163"/>
      <c r="N145" s="163"/>
      <c r="O145" s="163"/>
      <c r="P145" s="163"/>
    </row>
    <row r="146" spans="1:16">
      <c r="A146" s="190">
        <v>136</v>
      </c>
      <c r="B146" s="163" t="s">
        <v>150</v>
      </c>
      <c r="C146" s="164" t="s">
        <v>153</v>
      </c>
      <c r="D146" s="189"/>
      <c r="E146" s="165"/>
      <c r="F146" s="165"/>
      <c r="G146" s="163"/>
      <c r="H146" s="163"/>
      <c r="I146" s="163"/>
      <c r="J146" s="163"/>
      <c r="K146" s="164"/>
      <c r="L146" s="165"/>
      <c r="M146" s="163"/>
      <c r="N146" s="163"/>
      <c r="O146" s="163"/>
      <c r="P146" s="163"/>
    </row>
    <row r="147" spans="1:16">
      <c r="A147" s="190">
        <v>137</v>
      </c>
      <c r="B147" s="163" t="s">
        <v>150</v>
      </c>
      <c r="C147" s="164" t="s">
        <v>153</v>
      </c>
      <c r="D147" s="189"/>
      <c r="E147" s="165"/>
      <c r="F147" s="165"/>
      <c r="G147" s="163"/>
      <c r="H147" s="163"/>
      <c r="I147" s="163"/>
      <c r="J147" s="163"/>
      <c r="K147" s="164"/>
      <c r="L147" s="165"/>
      <c r="M147" s="163"/>
      <c r="N147" s="163"/>
      <c r="O147" s="163"/>
      <c r="P147" s="163"/>
    </row>
    <row r="148" spans="1:16">
      <c r="A148" s="190">
        <v>138</v>
      </c>
      <c r="B148" s="163" t="s">
        <v>150</v>
      </c>
      <c r="C148" s="164" t="s">
        <v>153</v>
      </c>
      <c r="D148" s="189"/>
      <c r="E148" s="165"/>
      <c r="F148" s="165"/>
      <c r="G148" s="163"/>
      <c r="H148" s="163"/>
      <c r="I148" s="163"/>
      <c r="J148" s="163"/>
      <c r="K148" s="164"/>
      <c r="L148" s="165"/>
      <c r="M148" s="163"/>
      <c r="N148" s="163"/>
      <c r="O148" s="163"/>
      <c r="P148" s="163"/>
    </row>
    <row r="149" spans="1:16">
      <c r="A149" s="190">
        <v>139</v>
      </c>
      <c r="B149" s="163" t="s">
        <v>150</v>
      </c>
      <c r="C149" s="164" t="s">
        <v>153</v>
      </c>
      <c r="D149" s="189"/>
      <c r="E149" s="165"/>
      <c r="F149" s="165"/>
      <c r="G149" s="163"/>
      <c r="H149" s="163"/>
      <c r="I149" s="163"/>
      <c r="J149" s="163"/>
      <c r="K149" s="164"/>
      <c r="L149" s="165"/>
      <c r="M149" s="163"/>
      <c r="N149" s="163"/>
      <c r="O149" s="163"/>
      <c r="P149" s="163"/>
    </row>
    <row r="150" spans="1:16">
      <c r="A150" s="190">
        <v>140</v>
      </c>
      <c r="B150" s="163" t="s">
        <v>150</v>
      </c>
      <c r="C150" s="164" t="s">
        <v>154</v>
      </c>
      <c r="D150" s="189"/>
      <c r="E150" s="165"/>
      <c r="F150" s="165"/>
      <c r="G150" s="163"/>
      <c r="H150" s="163"/>
      <c r="I150" s="163"/>
      <c r="J150" s="163"/>
      <c r="K150" s="164"/>
      <c r="L150" s="165"/>
      <c r="M150" s="163"/>
      <c r="N150" s="163"/>
      <c r="O150" s="163"/>
      <c r="P150" s="163"/>
    </row>
    <row r="151" spans="1:16">
      <c r="A151" s="190">
        <v>142</v>
      </c>
      <c r="B151" s="163" t="s">
        <v>150</v>
      </c>
      <c r="C151" s="164" t="s">
        <v>154</v>
      </c>
      <c r="D151" s="189"/>
      <c r="E151" s="165"/>
      <c r="F151" s="165"/>
      <c r="G151" s="163"/>
      <c r="H151" s="163"/>
      <c r="I151" s="163"/>
      <c r="J151" s="163"/>
      <c r="K151" s="164"/>
      <c r="L151" s="165"/>
      <c r="M151" s="163"/>
      <c r="N151" s="163"/>
      <c r="O151" s="163"/>
      <c r="P151" s="163"/>
    </row>
    <row r="152" spans="1:16">
      <c r="A152" s="190">
        <v>143</v>
      </c>
      <c r="B152" s="163" t="s">
        <v>150</v>
      </c>
      <c r="C152" s="164" t="s">
        <v>154</v>
      </c>
      <c r="D152" s="189"/>
      <c r="E152" s="165"/>
      <c r="F152" s="165"/>
      <c r="G152" s="163"/>
      <c r="H152" s="163"/>
      <c r="I152" s="163"/>
      <c r="J152" s="163"/>
      <c r="K152" s="164"/>
      <c r="L152" s="165"/>
      <c r="M152" s="163"/>
      <c r="N152" s="163"/>
      <c r="O152" s="163"/>
      <c r="P152" s="163"/>
    </row>
    <row r="153" spans="1:16">
      <c r="A153" s="190">
        <v>144</v>
      </c>
      <c r="B153" s="163" t="s">
        <v>150</v>
      </c>
      <c r="C153" s="164" t="s">
        <v>153</v>
      </c>
      <c r="D153" s="189"/>
      <c r="E153" s="165"/>
      <c r="F153" s="165"/>
      <c r="G153" s="163"/>
      <c r="H153" s="163"/>
      <c r="I153" s="163"/>
      <c r="J153" s="163"/>
      <c r="K153" s="164"/>
      <c r="L153" s="165"/>
      <c r="M153" s="163"/>
      <c r="N153" s="163"/>
      <c r="O153" s="163"/>
      <c r="P153" s="163"/>
    </row>
    <row r="154" spans="1:16">
      <c r="A154" s="190">
        <v>145</v>
      </c>
      <c r="B154" s="163" t="s">
        <v>150</v>
      </c>
      <c r="C154" s="164" t="s">
        <v>153</v>
      </c>
      <c r="D154" s="189"/>
      <c r="E154" s="165"/>
      <c r="F154" s="165"/>
      <c r="G154" s="163"/>
      <c r="H154" s="163"/>
      <c r="I154" s="163"/>
      <c r="J154" s="163"/>
      <c r="K154" s="164"/>
      <c r="L154" s="165"/>
      <c r="M154" s="163"/>
      <c r="N154" s="163"/>
      <c r="O154" s="163"/>
      <c r="P154" s="163"/>
    </row>
    <row r="155" spans="1:16">
      <c r="A155" s="190">
        <v>146</v>
      </c>
      <c r="B155" s="163" t="s">
        <v>150</v>
      </c>
      <c r="C155" s="164" t="s">
        <v>154</v>
      </c>
      <c r="D155" s="189"/>
      <c r="E155" s="165"/>
      <c r="F155" s="165"/>
      <c r="G155" s="163"/>
      <c r="H155" s="163"/>
      <c r="I155" s="163"/>
      <c r="J155" s="163"/>
      <c r="K155" s="164"/>
      <c r="L155" s="165"/>
      <c r="M155" s="163"/>
      <c r="N155" s="163"/>
      <c r="O155" s="163"/>
      <c r="P155" s="163"/>
    </row>
    <row r="156" spans="1:16">
      <c r="A156" s="190">
        <v>147</v>
      </c>
      <c r="B156" s="163" t="s">
        <v>150</v>
      </c>
      <c r="C156" s="164" t="s">
        <v>154</v>
      </c>
      <c r="D156" s="189"/>
      <c r="E156" s="165"/>
      <c r="F156" s="165"/>
      <c r="G156" s="163"/>
      <c r="H156" s="163"/>
      <c r="I156" s="163"/>
      <c r="J156" s="163"/>
      <c r="K156" s="164"/>
      <c r="L156" s="165"/>
      <c r="M156" s="163"/>
      <c r="N156" s="163"/>
      <c r="O156" s="163"/>
      <c r="P156" s="163"/>
    </row>
    <row r="157" spans="1:16">
      <c r="A157" s="190">
        <v>148</v>
      </c>
      <c r="B157" s="163" t="s">
        <v>150</v>
      </c>
      <c r="C157" s="164" t="s">
        <v>154</v>
      </c>
      <c r="D157" s="189"/>
      <c r="E157" s="165"/>
      <c r="F157" s="165"/>
      <c r="G157" s="163"/>
      <c r="H157" s="163"/>
      <c r="I157" s="163"/>
      <c r="J157" s="163"/>
      <c r="K157" s="164"/>
      <c r="L157" s="165"/>
      <c r="M157" s="163"/>
      <c r="N157" s="163"/>
      <c r="O157" s="163"/>
      <c r="P157" s="163"/>
    </row>
    <row r="158" spans="1:16">
      <c r="A158" s="190">
        <v>149</v>
      </c>
      <c r="B158" s="163" t="s">
        <v>150</v>
      </c>
      <c r="C158" s="164" t="s">
        <v>154</v>
      </c>
      <c r="D158" s="189"/>
      <c r="E158" s="165"/>
      <c r="F158" s="165"/>
      <c r="G158" s="163"/>
      <c r="H158" s="163"/>
      <c r="I158" s="163"/>
      <c r="J158" s="163"/>
      <c r="K158" s="164"/>
      <c r="L158" s="165"/>
      <c r="M158" s="163"/>
      <c r="N158" s="163"/>
      <c r="O158" s="163"/>
      <c r="P158" s="163"/>
    </row>
    <row r="159" spans="1:16">
      <c r="A159" s="190">
        <v>150</v>
      </c>
      <c r="B159" s="163" t="s">
        <v>150</v>
      </c>
      <c r="C159" s="164" t="s">
        <v>154</v>
      </c>
      <c r="D159" s="189"/>
      <c r="E159" s="165"/>
      <c r="F159" s="165"/>
      <c r="G159" s="163"/>
      <c r="H159" s="163"/>
      <c r="I159" s="163"/>
      <c r="J159" s="163"/>
      <c r="K159" s="164"/>
      <c r="L159" s="165"/>
      <c r="M159" s="163"/>
      <c r="N159" s="163"/>
      <c r="O159" s="163"/>
      <c r="P159" s="163"/>
    </row>
    <row r="160" spans="1:16">
      <c r="A160" s="190">
        <v>151</v>
      </c>
      <c r="B160" s="163" t="s">
        <v>150</v>
      </c>
      <c r="C160" s="164" t="s">
        <v>154</v>
      </c>
      <c r="D160" s="189"/>
      <c r="E160" s="183"/>
      <c r="F160" s="183"/>
      <c r="G160" s="163"/>
      <c r="H160" s="163"/>
      <c r="I160" s="163"/>
      <c r="J160" s="163"/>
      <c r="K160" s="164"/>
      <c r="L160" s="165"/>
      <c r="M160" s="163"/>
      <c r="N160" s="163"/>
      <c r="O160" s="163"/>
      <c r="P160" s="163"/>
    </row>
    <row r="161" spans="1:16">
      <c r="A161" s="190">
        <v>152</v>
      </c>
      <c r="B161" s="163" t="s">
        <v>150</v>
      </c>
      <c r="C161" s="164" t="s">
        <v>154</v>
      </c>
      <c r="D161" s="189"/>
      <c r="E161" s="165"/>
      <c r="F161" s="165"/>
      <c r="G161" s="163"/>
      <c r="H161" s="163"/>
      <c r="I161" s="163"/>
      <c r="J161" s="163"/>
      <c r="K161" s="164"/>
      <c r="L161" s="165"/>
      <c r="M161" s="163"/>
      <c r="N161" s="163"/>
      <c r="O161" s="163"/>
      <c r="P161" s="163"/>
    </row>
    <row r="162" spans="1:16">
      <c r="A162" s="190">
        <v>153</v>
      </c>
      <c r="B162" s="163" t="s">
        <v>150</v>
      </c>
      <c r="C162" s="164" t="s">
        <v>154</v>
      </c>
      <c r="D162" s="189"/>
      <c r="E162" s="165"/>
      <c r="F162" s="165"/>
      <c r="G162" s="163"/>
      <c r="H162" s="163"/>
      <c r="I162" s="163"/>
      <c r="J162" s="163"/>
      <c r="K162" s="164"/>
      <c r="L162" s="165"/>
      <c r="M162" s="163"/>
      <c r="N162" s="163"/>
      <c r="O162" s="163"/>
      <c r="P162" s="163"/>
    </row>
    <row r="163" spans="1:16">
      <c r="A163" s="190">
        <v>154</v>
      </c>
      <c r="B163" s="163" t="s">
        <v>150</v>
      </c>
      <c r="C163" s="164" t="s">
        <v>2150</v>
      </c>
      <c r="D163" s="189"/>
      <c r="E163" s="165"/>
      <c r="F163" s="165"/>
      <c r="G163" s="163"/>
      <c r="H163" s="163"/>
      <c r="I163" s="163"/>
      <c r="J163" s="163"/>
      <c r="K163" s="164"/>
      <c r="L163" s="165"/>
      <c r="M163" s="163"/>
      <c r="N163" s="163"/>
      <c r="O163" s="163"/>
      <c r="P163" s="163"/>
    </row>
    <row r="164" spans="1:16">
      <c r="A164" s="190">
        <v>155</v>
      </c>
      <c r="B164" s="163" t="s">
        <v>150</v>
      </c>
      <c r="C164" s="164" t="s">
        <v>154</v>
      </c>
      <c r="D164" s="189"/>
      <c r="E164" s="165"/>
      <c r="F164" s="165"/>
      <c r="G164" s="163"/>
      <c r="H164" s="163"/>
      <c r="I164" s="163"/>
      <c r="J164" s="163"/>
      <c r="K164" s="164"/>
      <c r="L164" s="165"/>
      <c r="M164" s="163"/>
      <c r="N164" s="163"/>
      <c r="O164" s="163"/>
      <c r="P164" s="163"/>
    </row>
    <row r="165" spans="1:16">
      <c r="A165" s="190">
        <v>156</v>
      </c>
      <c r="B165" s="163" t="s">
        <v>150</v>
      </c>
      <c r="C165" s="164" t="s">
        <v>2292</v>
      </c>
      <c r="D165" s="189"/>
      <c r="E165" s="165"/>
      <c r="F165" s="165"/>
      <c r="G165" s="203"/>
      <c r="H165" s="203"/>
      <c r="I165" s="203"/>
      <c r="J165" s="203"/>
      <c r="K165" s="164"/>
      <c r="L165" s="165"/>
      <c r="M165" s="163"/>
      <c r="N165" s="163"/>
      <c r="O165" s="163"/>
      <c r="P165" s="163"/>
    </row>
    <row r="166" spans="1:16">
      <c r="A166" s="190">
        <v>157</v>
      </c>
      <c r="B166" s="163" t="s">
        <v>150</v>
      </c>
      <c r="C166" s="164" t="s">
        <v>2292</v>
      </c>
      <c r="D166" s="189"/>
      <c r="E166" s="165"/>
      <c r="F166" s="165"/>
      <c r="G166" s="163"/>
      <c r="H166" s="203"/>
      <c r="I166" s="203"/>
      <c r="J166" s="203"/>
      <c r="K166" s="164"/>
      <c r="L166" s="165"/>
      <c r="M166" s="163"/>
      <c r="N166" s="163"/>
      <c r="O166" s="163"/>
      <c r="P166" s="163"/>
    </row>
    <row r="167" spans="1:16">
      <c r="A167" s="190">
        <v>158</v>
      </c>
      <c r="B167" s="163" t="s">
        <v>150</v>
      </c>
      <c r="C167" s="164" t="s">
        <v>2292</v>
      </c>
      <c r="D167" s="189"/>
      <c r="E167" s="165"/>
      <c r="F167" s="165"/>
      <c r="G167" s="163"/>
      <c r="H167" s="163"/>
      <c r="I167" s="163"/>
      <c r="J167" s="163"/>
      <c r="K167" s="164"/>
      <c r="L167" s="165"/>
      <c r="M167" s="163"/>
      <c r="N167" s="163"/>
      <c r="O167" s="163"/>
      <c r="P167" s="163"/>
    </row>
    <row r="168" spans="1:16">
      <c r="A168" s="190">
        <v>159</v>
      </c>
      <c r="B168" s="163" t="s">
        <v>150</v>
      </c>
      <c r="C168" s="164" t="s">
        <v>2292</v>
      </c>
      <c r="D168" s="189"/>
      <c r="E168" s="165"/>
      <c r="F168" s="165"/>
      <c r="G168" s="163"/>
      <c r="H168" s="163"/>
      <c r="I168" s="163"/>
      <c r="J168" s="163"/>
      <c r="K168" s="164"/>
      <c r="L168" s="165"/>
      <c r="M168" s="163"/>
      <c r="N168" s="163"/>
      <c r="O168" s="163"/>
      <c r="P168" s="163"/>
    </row>
    <row r="169" spans="1:16">
      <c r="A169" s="187">
        <v>160</v>
      </c>
      <c r="B169" s="163" t="s">
        <v>150</v>
      </c>
      <c r="C169" s="164" t="s">
        <v>2292</v>
      </c>
      <c r="D169" s="189"/>
      <c r="E169" s="165"/>
      <c r="F169" s="165"/>
      <c r="G169" s="163"/>
      <c r="H169" s="163"/>
      <c r="I169" s="163"/>
      <c r="J169" s="163"/>
      <c r="K169" s="164"/>
      <c r="L169" s="165"/>
      <c r="M169" s="163"/>
      <c r="N169" s="163"/>
      <c r="O169" s="163"/>
      <c r="P169" s="163"/>
    </row>
    <row r="170" spans="1:16">
      <c r="A170" s="187">
        <v>161</v>
      </c>
      <c r="B170" s="163" t="s">
        <v>150</v>
      </c>
      <c r="C170" s="164" t="s">
        <v>2292</v>
      </c>
      <c r="D170" s="189"/>
      <c r="E170" s="165"/>
      <c r="F170" s="165"/>
      <c r="G170" s="163"/>
      <c r="H170" s="163"/>
      <c r="I170" s="163"/>
      <c r="J170" s="163"/>
      <c r="K170" s="164"/>
      <c r="L170" s="165"/>
      <c r="M170" s="163"/>
      <c r="N170" s="163"/>
      <c r="O170" s="163"/>
      <c r="P170" s="163"/>
    </row>
    <row r="171" spans="1:16">
      <c r="A171" s="187">
        <v>162</v>
      </c>
      <c r="B171" s="163" t="s">
        <v>150</v>
      </c>
      <c r="C171" s="164" t="s">
        <v>2292</v>
      </c>
      <c r="D171" s="189"/>
      <c r="E171" s="165"/>
      <c r="F171" s="165"/>
      <c r="G171" s="163"/>
      <c r="H171" s="163"/>
      <c r="I171" s="163"/>
      <c r="J171" s="163"/>
      <c r="K171" s="164"/>
      <c r="L171" s="165"/>
      <c r="M171" s="163"/>
      <c r="N171" s="163"/>
      <c r="O171" s="163"/>
      <c r="P171" s="163"/>
    </row>
    <row r="172" spans="1:16">
      <c r="A172" s="187">
        <v>163</v>
      </c>
      <c r="B172" s="163" t="s">
        <v>150</v>
      </c>
      <c r="C172" s="164" t="s">
        <v>2292</v>
      </c>
      <c r="D172" s="189"/>
      <c r="E172" s="165"/>
      <c r="F172" s="165"/>
      <c r="G172" s="163"/>
      <c r="H172" s="163"/>
      <c r="I172" s="163"/>
      <c r="J172" s="163"/>
      <c r="K172" s="164"/>
      <c r="L172" s="165"/>
      <c r="M172" s="163"/>
      <c r="N172" s="163"/>
      <c r="O172" s="163"/>
      <c r="P172" s="163"/>
    </row>
    <row r="173" spans="1:16">
      <c r="A173" s="187">
        <v>164</v>
      </c>
      <c r="B173" s="163" t="s">
        <v>150</v>
      </c>
      <c r="C173" s="164" t="s">
        <v>156</v>
      </c>
      <c r="D173" s="189"/>
      <c r="E173" s="165"/>
      <c r="F173" s="165"/>
      <c r="G173" s="163"/>
      <c r="H173" s="163"/>
      <c r="I173" s="163"/>
      <c r="J173" s="163"/>
      <c r="K173" s="164"/>
      <c r="L173" s="165"/>
      <c r="M173" s="163"/>
      <c r="N173" s="163"/>
      <c r="O173" s="163"/>
      <c r="P173" s="163"/>
    </row>
    <row r="174" spans="1:16">
      <c r="A174" s="187">
        <v>165</v>
      </c>
      <c r="B174" s="163" t="s">
        <v>150</v>
      </c>
      <c r="C174" s="164" t="s">
        <v>154</v>
      </c>
      <c r="D174" s="189"/>
      <c r="E174" s="165"/>
      <c r="F174" s="165"/>
      <c r="G174" s="163"/>
      <c r="H174" s="163"/>
      <c r="I174" s="163"/>
      <c r="J174" s="163"/>
      <c r="K174" s="164"/>
      <c r="L174" s="165"/>
      <c r="M174" s="163"/>
      <c r="N174" s="163"/>
      <c r="O174" s="163"/>
      <c r="P174" s="163"/>
    </row>
    <row r="175" spans="1:16">
      <c r="A175" s="187">
        <v>166</v>
      </c>
      <c r="B175" s="163" t="s">
        <v>150</v>
      </c>
      <c r="C175" s="164" t="s">
        <v>2292</v>
      </c>
      <c r="D175" s="189"/>
      <c r="E175" s="165"/>
      <c r="F175" s="165"/>
      <c r="G175" s="163"/>
      <c r="H175" s="163"/>
      <c r="I175" s="163"/>
      <c r="J175" s="163"/>
      <c r="K175" s="164"/>
      <c r="L175" s="165"/>
      <c r="M175" s="163"/>
      <c r="N175" s="163"/>
      <c r="O175" s="163"/>
      <c r="P175" s="163"/>
    </row>
    <row r="176" spans="1:16">
      <c r="A176" s="187">
        <v>167</v>
      </c>
      <c r="B176" s="163" t="s">
        <v>150</v>
      </c>
      <c r="C176" s="164" t="s">
        <v>156</v>
      </c>
      <c r="D176" s="189"/>
      <c r="E176" s="165"/>
      <c r="F176" s="165"/>
      <c r="G176" s="163"/>
      <c r="H176" s="163"/>
      <c r="I176" s="163"/>
      <c r="J176" s="163"/>
      <c r="K176" s="164"/>
      <c r="L176" s="165"/>
      <c r="M176" s="163"/>
      <c r="N176" s="163"/>
      <c r="O176" s="163"/>
      <c r="P176" s="163"/>
    </row>
    <row r="177" spans="1:16">
      <c r="A177" s="187">
        <v>168</v>
      </c>
      <c r="B177" s="163" t="s">
        <v>150</v>
      </c>
      <c r="C177" s="164" t="s">
        <v>156</v>
      </c>
      <c r="D177" s="189"/>
      <c r="E177" s="165"/>
      <c r="F177" s="165"/>
      <c r="G177" s="163"/>
      <c r="H177" s="163"/>
      <c r="I177" s="163"/>
      <c r="J177" s="163"/>
      <c r="K177" s="164"/>
      <c r="L177" s="165"/>
      <c r="M177" s="163"/>
      <c r="N177" s="163"/>
      <c r="O177" s="163"/>
      <c r="P177" s="163"/>
    </row>
    <row r="178" spans="1:16">
      <c r="A178" s="187">
        <v>169</v>
      </c>
      <c r="B178" s="163" t="s">
        <v>150</v>
      </c>
      <c r="C178" s="164" t="s">
        <v>156</v>
      </c>
      <c r="D178" s="189"/>
      <c r="E178" s="165"/>
      <c r="F178" s="165"/>
      <c r="G178" s="163"/>
      <c r="H178" s="163"/>
      <c r="I178" s="163"/>
      <c r="J178" s="163"/>
      <c r="K178" s="164"/>
      <c r="L178" s="165"/>
      <c r="M178" s="163"/>
      <c r="N178" s="163"/>
      <c r="O178" s="163"/>
      <c r="P178" s="163"/>
    </row>
    <row r="179" spans="1:16">
      <c r="A179" s="187">
        <v>170</v>
      </c>
      <c r="B179" s="163" t="s">
        <v>150</v>
      </c>
      <c r="C179" s="164" t="s">
        <v>156</v>
      </c>
      <c r="D179" s="189"/>
      <c r="E179" s="165"/>
      <c r="F179" s="165"/>
      <c r="G179" s="163"/>
      <c r="H179" s="163"/>
      <c r="I179" s="163"/>
      <c r="J179" s="163"/>
      <c r="K179" s="164"/>
      <c r="L179" s="165"/>
      <c r="M179" s="163"/>
      <c r="N179" s="163"/>
      <c r="O179" s="163"/>
      <c r="P179" s="163"/>
    </row>
    <row r="180" spans="1:16">
      <c r="A180" s="187">
        <v>171</v>
      </c>
      <c r="B180" s="163" t="s">
        <v>150</v>
      </c>
      <c r="C180" s="164" t="s">
        <v>2292</v>
      </c>
      <c r="D180" s="189"/>
      <c r="E180" s="164"/>
      <c r="F180" s="164"/>
      <c r="G180" s="163"/>
      <c r="H180" s="163"/>
      <c r="I180" s="163"/>
      <c r="J180" s="163"/>
      <c r="K180" s="164"/>
      <c r="L180" s="164"/>
      <c r="M180" s="163"/>
      <c r="N180" s="163"/>
      <c r="O180" s="163"/>
      <c r="P180" s="163"/>
    </row>
    <row r="181" spans="1:16">
      <c r="A181" s="187">
        <v>172</v>
      </c>
      <c r="B181" s="163" t="s">
        <v>150</v>
      </c>
      <c r="C181" s="164" t="s">
        <v>156</v>
      </c>
      <c r="D181" s="189"/>
      <c r="E181" s="165"/>
      <c r="F181" s="165"/>
      <c r="G181" s="163"/>
      <c r="H181" s="163"/>
      <c r="I181" s="163"/>
      <c r="J181" s="163"/>
      <c r="K181" s="164"/>
      <c r="L181" s="165"/>
      <c r="M181" s="163"/>
      <c r="N181" s="163"/>
      <c r="O181" s="163"/>
      <c r="P181" s="163"/>
    </row>
    <row r="182" spans="1:16">
      <c r="A182" s="187">
        <v>173</v>
      </c>
      <c r="B182" s="163" t="s">
        <v>150</v>
      </c>
      <c r="C182" s="164" t="s">
        <v>157</v>
      </c>
      <c r="D182" s="189"/>
      <c r="E182" s="165"/>
      <c r="F182" s="165"/>
      <c r="G182" s="163"/>
      <c r="H182" s="163"/>
      <c r="I182" s="163"/>
      <c r="J182" s="163"/>
      <c r="K182" s="164"/>
      <c r="L182" s="165"/>
      <c r="M182" s="163"/>
      <c r="N182" s="163"/>
      <c r="O182" s="163"/>
      <c r="P182" s="163"/>
    </row>
    <row r="183" spans="1:16">
      <c r="A183" s="187">
        <v>174</v>
      </c>
      <c r="B183" s="163" t="s">
        <v>150</v>
      </c>
      <c r="C183" s="164" t="s">
        <v>2800</v>
      </c>
      <c r="D183" s="189"/>
      <c r="E183" s="165"/>
      <c r="F183" s="165"/>
      <c r="G183" s="163"/>
      <c r="H183" s="163"/>
      <c r="I183" s="163"/>
      <c r="J183" s="163"/>
      <c r="K183" s="164"/>
      <c r="L183" s="165"/>
      <c r="M183" s="163"/>
      <c r="N183" s="163"/>
      <c r="O183" s="163"/>
      <c r="P183" s="163"/>
    </row>
    <row r="184" spans="1:16">
      <c r="A184" s="187">
        <v>175</v>
      </c>
      <c r="B184" s="163" t="s">
        <v>150</v>
      </c>
      <c r="C184" s="164" t="s">
        <v>156</v>
      </c>
      <c r="D184" s="189"/>
      <c r="E184" s="165"/>
      <c r="F184" s="165"/>
      <c r="G184" s="163"/>
      <c r="H184" s="163"/>
      <c r="I184" s="163"/>
      <c r="J184" s="163"/>
      <c r="K184" s="164"/>
      <c r="L184" s="165"/>
      <c r="M184" s="163"/>
      <c r="N184" s="163"/>
      <c r="O184" s="163"/>
      <c r="P184" s="163"/>
    </row>
    <row r="185" spans="1:16">
      <c r="A185" s="187">
        <v>176</v>
      </c>
      <c r="B185" s="163" t="s">
        <v>150</v>
      </c>
      <c r="C185" s="164" t="s">
        <v>156</v>
      </c>
      <c r="D185" s="189"/>
      <c r="E185" s="165"/>
      <c r="F185" s="165"/>
      <c r="G185" s="163"/>
      <c r="H185" s="163"/>
      <c r="I185" s="163"/>
      <c r="J185" s="163"/>
      <c r="K185" s="164"/>
      <c r="L185" s="165"/>
      <c r="M185" s="163"/>
      <c r="N185" s="163"/>
      <c r="O185" s="163"/>
      <c r="P185" s="163"/>
    </row>
    <row r="186" spans="1:16">
      <c r="A186" s="187">
        <v>177</v>
      </c>
      <c r="B186" s="163" t="s">
        <v>150</v>
      </c>
      <c r="C186" s="164" t="s">
        <v>156</v>
      </c>
      <c r="D186" s="189"/>
      <c r="E186" s="165"/>
      <c r="F186" s="165"/>
      <c r="G186" s="163"/>
      <c r="H186" s="163"/>
      <c r="I186" s="163"/>
      <c r="J186" s="163"/>
      <c r="K186" s="164"/>
      <c r="L186" s="165"/>
      <c r="M186" s="163"/>
      <c r="N186" s="163"/>
      <c r="O186" s="163"/>
      <c r="P186" s="163"/>
    </row>
    <row r="187" spans="1:16">
      <c r="A187" s="187">
        <v>178</v>
      </c>
      <c r="B187" s="163" t="s">
        <v>150</v>
      </c>
      <c r="C187" s="164" t="s">
        <v>156</v>
      </c>
      <c r="D187" s="189"/>
      <c r="E187" s="165"/>
      <c r="F187" s="165"/>
      <c r="G187" s="163"/>
      <c r="H187" s="163"/>
      <c r="I187" s="163"/>
      <c r="J187" s="163"/>
      <c r="K187" s="164"/>
      <c r="L187" s="165"/>
      <c r="M187" s="163"/>
      <c r="N187" s="163"/>
      <c r="O187" s="163"/>
      <c r="P187" s="163"/>
    </row>
    <row r="188" spans="1:16">
      <c r="A188" s="187">
        <v>179</v>
      </c>
      <c r="B188" s="163" t="s">
        <v>150</v>
      </c>
      <c r="C188" s="164" t="s">
        <v>156</v>
      </c>
      <c r="D188" s="189"/>
      <c r="E188" s="165"/>
      <c r="F188" s="165"/>
      <c r="G188" s="163"/>
      <c r="H188" s="163"/>
      <c r="I188" s="163"/>
      <c r="J188" s="163"/>
      <c r="K188" s="164"/>
      <c r="L188" s="165"/>
      <c r="M188" s="163"/>
      <c r="N188" s="163"/>
      <c r="O188" s="163"/>
      <c r="P188" s="163"/>
    </row>
    <row r="189" spans="1:16">
      <c r="A189" s="187">
        <v>180</v>
      </c>
      <c r="B189" s="163" t="s">
        <v>150</v>
      </c>
      <c r="C189" s="164" t="s">
        <v>156</v>
      </c>
      <c r="D189" s="189"/>
      <c r="E189" s="165"/>
      <c r="F189" s="165"/>
      <c r="G189" s="163"/>
      <c r="H189" s="163"/>
      <c r="I189" s="163"/>
      <c r="J189" s="163"/>
      <c r="K189" s="164"/>
      <c r="L189" s="165"/>
      <c r="M189" s="163"/>
      <c r="N189" s="163"/>
      <c r="O189" s="163"/>
      <c r="P189" s="163"/>
    </row>
    <row r="190" spans="1:16">
      <c r="A190" s="187">
        <v>181</v>
      </c>
      <c r="B190" s="163" t="s">
        <v>150</v>
      </c>
      <c r="C190" s="164" t="s">
        <v>3</v>
      </c>
      <c r="D190" s="189"/>
      <c r="E190" s="165"/>
      <c r="F190" s="165"/>
      <c r="G190" s="163"/>
      <c r="H190" s="163"/>
      <c r="I190" s="163"/>
      <c r="J190" s="163"/>
      <c r="K190" s="164"/>
      <c r="L190" s="165"/>
      <c r="M190" s="163"/>
      <c r="N190" s="163"/>
      <c r="O190" s="163"/>
      <c r="P190" s="163"/>
    </row>
    <row r="191" spans="1:16">
      <c r="A191" s="187">
        <v>182</v>
      </c>
      <c r="B191" s="163" t="s">
        <v>150</v>
      </c>
      <c r="C191" s="164" t="s">
        <v>157</v>
      </c>
      <c r="D191" s="189"/>
      <c r="E191" s="165"/>
      <c r="F191" s="165"/>
      <c r="G191" s="163"/>
      <c r="H191" s="163"/>
      <c r="I191" s="163"/>
      <c r="J191" s="163"/>
      <c r="K191" s="164"/>
      <c r="L191" s="165"/>
      <c r="M191" s="163"/>
      <c r="N191" s="163"/>
      <c r="O191" s="163"/>
      <c r="P191" s="163"/>
    </row>
    <row r="192" spans="1:16">
      <c r="A192" s="187">
        <v>183</v>
      </c>
      <c r="B192" s="163" t="s">
        <v>150</v>
      </c>
      <c r="C192" s="164" t="s">
        <v>157</v>
      </c>
      <c r="D192" s="189"/>
      <c r="E192" s="165"/>
      <c r="F192" s="165"/>
      <c r="G192" s="163"/>
      <c r="H192" s="163"/>
      <c r="I192" s="163"/>
      <c r="J192" s="163"/>
      <c r="K192" s="164"/>
      <c r="L192" s="165"/>
      <c r="M192" s="163"/>
      <c r="N192" s="163"/>
      <c r="O192" s="163"/>
      <c r="P192" s="163"/>
    </row>
    <row r="193" spans="1:16">
      <c r="A193" s="187">
        <v>184</v>
      </c>
      <c r="B193" s="163" t="s">
        <v>150</v>
      </c>
      <c r="C193" s="164" t="s">
        <v>157</v>
      </c>
      <c r="D193" s="189"/>
      <c r="E193" s="165"/>
      <c r="F193" s="165"/>
      <c r="G193" s="163"/>
      <c r="H193" s="163"/>
      <c r="I193" s="163"/>
      <c r="J193" s="163"/>
      <c r="K193" s="164"/>
      <c r="L193" s="165"/>
      <c r="M193" s="163"/>
      <c r="N193" s="163"/>
      <c r="O193" s="163"/>
      <c r="P193" s="163"/>
    </row>
    <row r="194" spans="1:16">
      <c r="A194" s="187">
        <v>185</v>
      </c>
      <c r="B194" s="163" t="s">
        <v>150</v>
      </c>
      <c r="C194" s="164" t="s">
        <v>157</v>
      </c>
      <c r="D194" s="189"/>
      <c r="E194" s="165"/>
      <c r="F194" s="165"/>
      <c r="G194" s="163"/>
      <c r="H194" s="163"/>
      <c r="I194" s="163"/>
      <c r="J194" s="163"/>
      <c r="K194" s="164"/>
      <c r="L194" s="165"/>
      <c r="M194" s="163"/>
      <c r="N194" s="163"/>
      <c r="O194" s="163"/>
      <c r="P194" s="163"/>
    </row>
    <row r="195" spans="1:16">
      <c r="A195" s="187">
        <v>186</v>
      </c>
      <c r="B195" s="163" t="s">
        <v>150</v>
      </c>
      <c r="C195" s="164" t="s">
        <v>157</v>
      </c>
      <c r="D195" s="189"/>
      <c r="E195" s="165"/>
      <c r="F195" s="165"/>
      <c r="G195" s="163"/>
      <c r="H195" s="163"/>
      <c r="I195" s="163"/>
      <c r="J195" s="163"/>
      <c r="K195" s="164"/>
      <c r="L195" s="165"/>
      <c r="M195" s="163"/>
      <c r="N195" s="163"/>
      <c r="O195" s="163"/>
      <c r="P195" s="163"/>
    </row>
    <row r="196" spans="1:16">
      <c r="A196" s="187">
        <v>187</v>
      </c>
      <c r="B196" s="163" t="s">
        <v>150</v>
      </c>
      <c r="C196" s="164" t="s">
        <v>3</v>
      </c>
      <c r="D196" s="189"/>
      <c r="E196" s="165"/>
      <c r="F196" s="165"/>
      <c r="G196" s="163"/>
      <c r="H196" s="163"/>
      <c r="I196" s="163"/>
      <c r="J196" s="163"/>
      <c r="K196" s="164"/>
      <c r="L196" s="165"/>
      <c r="M196" s="163"/>
      <c r="N196" s="163"/>
      <c r="O196" s="163"/>
      <c r="P196" s="163"/>
    </row>
    <row r="197" spans="1:16">
      <c r="A197" s="187">
        <v>188</v>
      </c>
      <c r="B197" s="163" t="s">
        <v>150</v>
      </c>
      <c r="C197" s="164" t="s">
        <v>157</v>
      </c>
      <c r="D197" s="189"/>
      <c r="E197" s="165"/>
      <c r="F197" s="165"/>
      <c r="G197" s="163"/>
      <c r="H197" s="163"/>
      <c r="I197" s="163"/>
      <c r="J197" s="163"/>
      <c r="K197" s="164"/>
      <c r="L197" s="165"/>
      <c r="M197" s="163"/>
      <c r="N197" s="163"/>
      <c r="O197" s="163"/>
      <c r="P197" s="163"/>
    </row>
    <row r="198" spans="1:16">
      <c r="A198" s="187">
        <v>189</v>
      </c>
      <c r="B198" s="163" t="s">
        <v>150</v>
      </c>
      <c r="C198" s="164" t="s">
        <v>157</v>
      </c>
      <c r="D198" s="189"/>
      <c r="E198" s="165"/>
      <c r="F198" s="165"/>
      <c r="G198" s="163"/>
      <c r="H198" s="163"/>
      <c r="I198" s="163"/>
      <c r="J198" s="163"/>
      <c r="K198" s="164"/>
      <c r="L198" s="165"/>
      <c r="M198" s="163"/>
      <c r="N198" s="163"/>
      <c r="O198" s="163"/>
      <c r="P198" s="163"/>
    </row>
    <row r="199" spans="1:16">
      <c r="A199" s="187">
        <v>190</v>
      </c>
      <c r="B199" s="163" t="s">
        <v>150</v>
      </c>
      <c r="C199" s="164" t="s">
        <v>157</v>
      </c>
      <c r="D199" s="189"/>
      <c r="E199" s="165"/>
      <c r="F199" s="165"/>
      <c r="G199" s="163"/>
      <c r="H199" s="163"/>
      <c r="I199" s="163"/>
      <c r="J199" s="163"/>
      <c r="K199" s="164"/>
      <c r="L199" s="165"/>
      <c r="M199" s="163"/>
      <c r="N199" s="163"/>
      <c r="O199" s="163"/>
      <c r="P199" s="163"/>
    </row>
    <row r="200" spans="1:16">
      <c r="A200" s="187">
        <v>191</v>
      </c>
      <c r="B200" s="163" t="s">
        <v>150</v>
      </c>
      <c r="C200" s="164" t="s">
        <v>157</v>
      </c>
      <c r="D200" s="189"/>
      <c r="E200" s="165"/>
      <c r="F200" s="165"/>
      <c r="G200" s="163"/>
      <c r="H200" s="163"/>
      <c r="I200" s="163"/>
      <c r="J200" s="163"/>
      <c r="K200" s="164"/>
      <c r="L200" s="165"/>
      <c r="M200" s="163"/>
      <c r="N200" s="163"/>
      <c r="O200" s="163"/>
      <c r="P200" s="163"/>
    </row>
    <row r="201" spans="1:16">
      <c r="A201" s="187">
        <v>192</v>
      </c>
      <c r="B201" s="163" t="s">
        <v>150</v>
      </c>
      <c r="C201" s="164" t="s">
        <v>157</v>
      </c>
      <c r="D201" s="189"/>
      <c r="E201" s="165"/>
      <c r="F201" s="165"/>
      <c r="G201" s="163"/>
      <c r="H201" s="163"/>
      <c r="I201" s="163"/>
      <c r="J201" s="163"/>
      <c r="K201" s="164"/>
      <c r="L201" s="165"/>
      <c r="M201" s="163"/>
      <c r="N201" s="163"/>
      <c r="O201" s="163"/>
      <c r="P201" s="163"/>
    </row>
    <row r="202" spans="1:16">
      <c r="A202" s="187">
        <v>193</v>
      </c>
      <c r="B202" s="163" t="s">
        <v>150</v>
      </c>
      <c r="C202" s="164" t="s">
        <v>157</v>
      </c>
      <c r="D202" s="189"/>
      <c r="E202" s="165"/>
      <c r="F202" s="165"/>
      <c r="G202" s="163"/>
      <c r="H202" s="163"/>
      <c r="I202" s="163"/>
      <c r="J202" s="163"/>
      <c r="K202" s="164"/>
      <c r="L202" s="165"/>
      <c r="M202" s="163"/>
      <c r="N202" s="163"/>
      <c r="O202" s="163"/>
      <c r="P202" s="163"/>
    </row>
    <row r="203" spans="1:16">
      <c r="A203" s="187">
        <v>194</v>
      </c>
      <c r="B203" s="163" t="s">
        <v>150</v>
      </c>
      <c r="C203" s="164" t="s">
        <v>158</v>
      </c>
      <c r="D203" s="189"/>
      <c r="E203" s="165"/>
      <c r="F203" s="165"/>
      <c r="G203" s="163"/>
      <c r="H203" s="163"/>
      <c r="I203" s="163"/>
      <c r="J203" s="163"/>
      <c r="K203" s="164"/>
      <c r="L203" s="165"/>
      <c r="M203" s="163"/>
      <c r="N203" s="163"/>
      <c r="O203" s="163"/>
      <c r="P203" s="163"/>
    </row>
    <row r="204" spans="1:16">
      <c r="A204" s="187">
        <v>195</v>
      </c>
      <c r="B204" s="163" t="s">
        <v>150</v>
      </c>
      <c r="C204" s="164" t="s">
        <v>158</v>
      </c>
      <c r="D204" s="189"/>
      <c r="E204" s="165"/>
      <c r="F204" s="165"/>
      <c r="G204" s="163"/>
      <c r="H204" s="163"/>
      <c r="I204" s="163"/>
      <c r="J204" s="163"/>
      <c r="K204" s="164"/>
      <c r="L204" s="165"/>
      <c r="M204" s="163"/>
      <c r="N204" s="163"/>
      <c r="O204" s="163"/>
      <c r="P204" s="163"/>
    </row>
    <row r="205" spans="1:16">
      <c r="A205" s="187">
        <v>196</v>
      </c>
      <c r="B205" s="163" t="s">
        <v>150</v>
      </c>
      <c r="C205" s="164" t="s">
        <v>158</v>
      </c>
      <c r="D205" s="189"/>
      <c r="E205" s="165"/>
      <c r="F205" s="165"/>
      <c r="G205" s="163"/>
      <c r="H205" s="163"/>
      <c r="I205" s="163"/>
      <c r="J205" s="163"/>
      <c r="K205" s="164"/>
      <c r="L205" s="165"/>
      <c r="M205" s="163"/>
      <c r="N205" s="163"/>
      <c r="O205" s="163"/>
      <c r="P205" s="163"/>
    </row>
    <row r="206" spans="1:16">
      <c r="A206" s="187">
        <v>197</v>
      </c>
      <c r="B206" s="163" t="s">
        <v>150</v>
      </c>
      <c r="C206" s="164" t="s">
        <v>158</v>
      </c>
      <c r="D206" s="189"/>
      <c r="E206" s="165"/>
      <c r="F206" s="165"/>
      <c r="G206" s="163"/>
      <c r="H206" s="163"/>
      <c r="I206" s="163"/>
      <c r="J206" s="163"/>
      <c r="K206" s="164"/>
      <c r="L206" s="165"/>
      <c r="M206" s="163"/>
      <c r="N206" s="163"/>
      <c r="O206" s="163"/>
      <c r="P206" s="163"/>
    </row>
    <row r="207" spans="1:16">
      <c r="A207" s="187">
        <v>198</v>
      </c>
      <c r="B207" s="163" t="s">
        <v>150</v>
      </c>
      <c r="C207" s="164" t="s">
        <v>158</v>
      </c>
      <c r="D207" s="189"/>
      <c r="E207" s="165"/>
      <c r="F207" s="165"/>
      <c r="G207" s="163"/>
      <c r="H207" s="163"/>
      <c r="I207" s="163"/>
      <c r="J207" s="163"/>
      <c r="K207" s="164"/>
      <c r="L207" s="165"/>
      <c r="M207" s="163"/>
      <c r="N207" s="163"/>
      <c r="O207" s="163"/>
      <c r="P207" s="163"/>
    </row>
    <row r="208" spans="1:16">
      <c r="A208" s="187">
        <v>199</v>
      </c>
      <c r="B208" s="163" t="s">
        <v>150</v>
      </c>
      <c r="C208" s="164" t="s">
        <v>3408</v>
      </c>
      <c r="D208" s="189"/>
      <c r="E208" s="165"/>
      <c r="F208" s="165"/>
      <c r="G208" s="163"/>
      <c r="H208" s="163"/>
      <c r="I208" s="163"/>
      <c r="J208" s="163"/>
      <c r="K208" s="164"/>
      <c r="L208" s="165"/>
      <c r="M208" s="163"/>
      <c r="N208" s="163"/>
      <c r="O208" s="163"/>
      <c r="P208" s="163"/>
    </row>
    <row r="209" spans="1:16">
      <c r="A209" s="187">
        <v>200</v>
      </c>
      <c r="B209" s="163" t="s">
        <v>150</v>
      </c>
      <c r="C209" s="164" t="s">
        <v>158</v>
      </c>
      <c r="D209" s="189"/>
      <c r="E209" s="165"/>
      <c r="F209" s="165"/>
      <c r="G209" s="163"/>
      <c r="H209" s="163"/>
      <c r="I209" s="163"/>
      <c r="J209" s="163"/>
      <c r="K209" s="164"/>
      <c r="L209" s="165"/>
      <c r="M209" s="163"/>
      <c r="N209" s="163"/>
      <c r="O209" s="163"/>
      <c r="P209" s="163"/>
    </row>
    <row r="210" spans="1:16">
      <c r="A210" s="187">
        <v>201</v>
      </c>
      <c r="B210" s="163" t="s">
        <v>150</v>
      </c>
      <c r="C210" s="164" t="s">
        <v>158</v>
      </c>
      <c r="D210" s="189"/>
      <c r="E210" s="165"/>
      <c r="F210" s="165"/>
      <c r="G210" s="163"/>
      <c r="H210" s="163"/>
      <c r="I210" s="163"/>
      <c r="J210" s="163"/>
      <c r="K210" s="164"/>
      <c r="L210" s="165"/>
      <c r="M210" s="163"/>
      <c r="N210" s="163"/>
      <c r="O210" s="163"/>
      <c r="P210" s="163"/>
    </row>
    <row r="211" spans="1:16">
      <c r="A211" s="187">
        <v>202</v>
      </c>
      <c r="B211" s="163" t="s">
        <v>150</v>
      </c>
      <c r="C211" s="164" t="s">
        <v>159</v>
      </c>
      <c r="D211" s="189"/>
      <c r="E211" s="165"/>
      <c r="F211" s="165"/>
      <c r="G211" s="163"/>
      <c r="H211" s="163"/>
      <c r="I211" s="163"/>
      <c r="J211" s="163"/>
      <c r="K211" s="164"/>
      <c r="L211" s="165"/>
      <c r="M211" s="163"/>
      <c r="N211" s="163"/>
      <c r="O211" s="163"/>
      <c r="P211" s="163"/>
    </row>
    <row r="212" spans="1:16">
      <c r="A212" s="187">
        <v>203</v>
      </c>
      <c r="B212" s="163" t="s">
        <v>150</v>
      </c>
      <c r="C212" s="164" t="s">
        <v>158</v>
      </c>
      <c r="D212" s="189"/>
      <c r="E212" s="165"/>
      <c r="F212" s="165"/>
      <c r="G212" s="163"/>
      <c r="H212" s="163"/>
      <c r="I212" s="163"/>
      <c r="J212" s="163"/>
      <c r="K212" s="164"/>
      <c r="L212" s="165"/>
      <c r="M212" s="163"/>
      <c r="N212" s="163"/>
      <c r="O212" s="163"/>
      <c r="P212" s="163"/>
    </row>
    <row r="213" spans="1:16">
      <c r="A213" s="187">
        <v>204</v>
      </c>
      <c r="B213" s="163" t="s">
        <v>150</v>
      </c>
      <c r="C213" s="164" t="s">
        <v>159</v>
      </c>
      <c r="D213" s="189"/>
      <c r="E213" s="165"/>
      <c r="F213" s="165"/>
      <c r="G213" s="163"/>
      <c r="H213" s="163"/>
      <c r="I213" s="163"/>
      <c r="J213" s="163"/>
      <c r="K213" s="164"/>
      <c r="L213" s="165"/>
      <c r="M213" s="163"/>
      <c r="N213" s="163"/>
      <c r="O213" s="163"/>
      <c r="P213" s="163"/>
    </row>
    <row r="214" spans="1:16">
      <c r="A214" s="187">
        <v>205</v>
      </c>
      <c r="B214" s="163" t="s">
        <v>150</v>
      </c>
      <c r="C214" s="164" t="s">
        <v>159</v>
      </c>
      <c r="D214" s="189"/>
      <c r="E214" s="165"/>
      <c r="F214" s="165"/>
      <c r="G214" s="163"/>
      <c r="H214" s="163"/>
      <c r="I214" s="163"/>
      <c r="J214" s="163"/>
      <c r="K214" s="164"/>
      <c r="L214" s="165"/>
      <c r="M214" s="163"/>
      <c r="N214" s="163"/>
      <c r="O214" s="163"/>
      <c r="P214" s="163"/>
    </row>
    <row r="215" spans="1:16">
      <c r="A215" s="187">
        <v>206</v>
      </c>
      <c r="B215" s="163" t="s">
        <v>150</v>
      </c>
      <c r="C215" s="164" t="s">
        <v>159</v>
      </c>
      <c r="D215" s="189"/>
      <c r="E215" s="165"/>
      <c r="F215" s="165"/>
      <c r="G215" s="163"/>
      <c r="H215" s="163"/>
      <c r="I215" s="163"/>
      <c r="J215" s="163"/>
      <c r="K215" s="164"/>
      <c r="L215" s="165"/>
      <c r="M215" s="163"/>
      <c r="N215" s="163"/>
      <c r="O215" s="163"/>
      <c r="P215" s="163"/>
    </row>
    <row r="216" spans="1:16">
      <c r="A216" s="187">
        <v>207</v>
      </c>
      <c r="B216" s="163" t="s">
        <v>150</v>
      </c>
      <c r="C216" s="164" t="s">
        <v>159</v>
      </c>
      <c r="D216" s="189"/>
      <c r="E216" s="165"/>
      <c r="F216" s="165"/>
      <c r="G216" s="163"/>
      <c r="H216" s="163"/>
      <c r="I216" s="163"/>
      <c r="J216" s="163"/>
      <c r="K216" s="164"/>
      <c r="L216" s="165"/>
      <c r="M216" s="163"/>
      <c r="N216" s="163"/>
      <c r="O216" s="163"/>
      <c r="P216" s="163"/>
    </row>
    <row r="217" spans="1:16">
      <c r="A217" s="187">
        <v>208</v>
      </c>
      <c r="B217" s="163" t="s">
        <v>150</v>
      </c>
      <c r="C217" s="164" t="s">
        <v>159</v>
      </c>
      <c r="D217" s="189"/>
      <c r="E217" s="165"/>
      <c r="F217" s="165"/>
      <c r="G217" s="163"/>
      <c r="H217" s="163"/>
      <c r="I217" s="163"/>
      <c r="J217" s="163"/>
      <c r="K217" s="164"/>
      <c r="L217" s="165"/>
      <c r="M217" s="163"/>
      <c r="N217" s="163"/>
      <c r="O217" s="163"/>
      <c r="P217" s="163"/>
    </row>
    <row r="218" spans="1:16">
      <c r="A218" s="187">
        <v>209</v>
      </c>
      <c r="B218" s="163" t="s">
        <v>150</v>
      </c>
      <c r="C218" s="164" t="s">
        <v>159</v>
      </c>
      <c r="D218" s="189"/>
      <c r="E218" s="165"/>
      <c r="F218" s="165"/>
      <c r="G218" s="163"/>
      <c r="H218" s="163"/>
      <c r="I218" s="163"/>
      <c r="J218" s="163"/>
      <c r="K218" s="164"/>
      <c r="L218" s="165"/>
      <c r="M218" s="163"/>
      <c r="N218" s="163"/>
      <c r="O218" s="163"/>
      <c r="P218" s="163"/>
    </row>
    <row r="219" spans="1:16">
      <c r="A219" s="187">
        <v>210</v>
      </c>
      <c r="B219" s="163" t="s">
        <v>150</v>
      </c>
      <c r="C219" s="164" t="s">
        <v>159</v>
      </c>
      <c r="D219" s="189"/>
      <c r="E219" s="165"/>
      <c r="F219" s="165"/>
      <c r="G219" s="163"/>
      <c r="H219" s="163"/>
      <c r="I219" s="163"/>
      <c r="J219" s="163"/>
      <c r="K219" s="164"/>
      <c r="L219" s="165"/>
      <c r="M219" s="163"/>
      <c r="N219" s="163"/>
      <c r="O219" s="163"/>
      <c r="P219" s="163"/>
    </row>
    <row r="220" spans="1:16">
      <c r="A220" s="187">
        <v>211</v>
      </c>
      <c r="B220" s="163" t="s">
        <v>150</v>
      </c>
      <c r="C220" s="164" t="s">
        <v>159</v>
      </c>
      <c r="D220" s="189"/>
      <c r="E220" s="165"/>
      <c r="F220" s="165"/>
      <c r="G220" s="163"/>
      <c r="H220" s="163"/>
      <c r="I220" s="163"/>
      <c r="J220" s="163"/>
      <c r="K220" s="164"/>
      <c r="L220" s="165"/>
      <c r="M220" s="163"/>
      <c r="N220" s="163"/>
      <c r="O220" s="163"/>
      <c r="P220" s="163"/>
    </row>
    <row r="221" spans="1:16">
      <c r="A221" s="187">
        <v>212</v>
      </c>
      <c r="B221" s="163" t="s">
        <v>150</v>
      </c>
      <c r="C221" s="164" t="s">
        <v>160</v>
      </c>
      <c r="D221" s="189"/>
      <c r="E221" s="165"/>
      <c r="F221" s="165"/>
      <c r="G221" s="163"/>
      <c r="H221" s="163"/>
      <c r="I221" s="163"/>
      <c r="J221" s="163"/>
      <c r="K221" s="164"/>
      <c r="L221" s="165"/>
      <c r="M221" s="163"/>
      <c r="N221" s="163"/>
      <c r="O221" s="163"/>
      <c r="P221" s="163"/>
    </row>
    <row r="222" spans="1:16">
      <c r="A222" s="187">
        <v>213</v>
      </c>
      <c r="B222" s="163" t="s">
        <v>150</v>
      </c>
      <c r="C222" s="164" t="s">
        <v>159</v>
      </c>
      <c r="D222" s="189"/>
      <c r="E222" s="165"/>
      <c r="F222" s="165"/>
      <c r="G222" s="163"/>
      <c r="H222" s="163"/>
      <c r="I222" s="163"/>
      <c r="J222" s="163"/>
      <c r="K222" s="164"/>
      <c r="L222" s="165"/>
      <c r="M222" s="163"/>
      <c r="N222" s="163"/>
      <c r="O222" s="163"/>
      <c r="P222" s="163"/>
    </row>
    <row r="223" spans="1:16">
      <c r="A223" s="187">
        <v>214</v>
      </c>
      <c r="B223" s="163" t="s">
        <v>150</v>
      </c>
      <c r="C223" s="164" t="s">
        <v>160</v>
      </c>
      <c r="D223" s="189"/>
      <c r="E223" s="165"/>
      <c r="F223" s="165"/>
      <c r="G223" s="163"/>
      <c r="H223" s="163"/>
      <c r="I223" s="163"/>
      <c r="J223" s="163"/>
      <c r="K223" s="164"/>
      <c r="L223" s="165"/>
      <c r="M223" s="163"/>
      <c r="N223" s="163"/>
      <c r="O223" s="163"/>
      <c r="P223" s="163"/>
    </row>
    <row r="224" spans="1:16">
      <c r="A224" s="187">
        <v>215</v>
      </c>
      <c r="B224" s="163" t="s">
        <v>150</v>
      </c>
      <c r="C224" s="164" t="s">
        <v>159</v>
      </c>
      <c r="D224" s="189"/>
      <c r="E224" s="165"/>
      <c r="F224" s="165"/>
      <c r="G224" s="163"/>
      <c r="H224" s="163"/>
      <c r="I224" s="163"/>
      <c r="J224" s="163"/>
      <c r="K224" s="164"/>
      <c r="L224" s="165"/>
      <c r="M224" s="163"/>
      <c r="N224" s="163"/>
      <c r="O224" s="163"/>
      <c r="P224" s="163"/>
    </row>
    <row r="225" spans="1:16">
      <c r="A225" s="187">
        <v>216</v>
      </c>
      <c r="B225" s="163" t="s">
        <v>150</v>
      </c>
      <c r="C225" s="164" t="s">
        <v>160</v>
      </c>
      <c r="D225" s="189"/>
      <c r="E225" s="165"/>
      <c r="F225" s="165"/>
      <c r="G225" s="163"/>
      <c r="H225" s="163"/>
      <c r="I225" s="163"/>
      <c r="J225" s="163"/>
      <c r="K225" s="164"/>
      <c r="L225" s="165"/>
      <c r="M225" s="163"/>
      <c r="N225" s="163"/>
      <c r="O225" s="163"/>
      <c r="P225" s="163"/>
    </row>
    <row r="226" spans="1:16">
      <c r="A226" s="187">
        <v>217</v>
      </c>
      <c r="B226" s="163" t="s">
        <v>150</v>
      </c>
      <c r="C226" s="164" t="s">
        <v>160</v>
      </c>
      <c r="D226" s="189"/>
      <c r="E226" s="165"/>
      <c r="F226" s="165"/>
      <c r="G226" s="163"/>
      <c r="H226" s="163"/>
      <c r="I226" s="163"/>
      <c r="J226" s="163"/>
      <c r="K226" s="164"/>
      <c r="L226" s="165"/>
      <c r="M226" s="163"/>
      <c r="N226" s="163"/>
      <c r="O226" s="163"/>
      <c r="P226" s="163"/>
    </row>
    <row r="227" spans="1:16">
      <c r="A227" s="187">
        <v>218</v>
      </c>
      <c r="B227" s="163" t="s">
        <v>150</v>
      </c>
      <c r="C227" s="164" t="s">
        <v>160</v>
      </c>
      <c r="D227" s="189"/>
      <c r="E227" s="165"/>
      <c r="F227" s="165"/>
      <c r="G227" s="163"/>
      <c r="H227" s="163"/>
      <c r="I227" s="163"/>
      <c r="J227" s="163"/>
      <c r="K227" s="164"/>
      <c r="L227" s="165"/>
      <c r="M227" s="163"/>
      <c r="N227" s="163"/>
      <c r="O227" s="163"/>
      <c r="P227" s="163"/>
    </row>
    <row r="228" spans="1:16">
      <c r="A228" s="187">
        <v>219</v>
      </c>
      <c r="B228" s="163" t="s">
        <v>150</v>
      </c>
      <c r="C228" s="164" t="s">
        <v>160</v>
      </c>
      <c r="D228" s="189"/>
      <c r="E228" s="165"/>
      <c r="F228" s="165"/>
      <c r="G228" s="163"/>
      <c r="H228" s="163"/>
      <c r="I228" s="163"/>
      <c r="J228" s="163"/>
      <c r="K228" s="164"/>
      <c r="L228" s="165"/>
      <c r="M228" s="163"/>
      <c r="N228" s="163"/>
      <c r="O228" s="163"/>
      <c r="P228" s="163"/>
    </row>
    <row r="229" spans="1:16">
      <c r="A229" s="187">
        <v>220</v>
      </c>
      <c r="B229" s="163" t="s">
        <v>150</v>
      </c>
      <c r="C229" s="164" t="s">
        <v>160</v>
      </c>
      <c r="D229" s="189"/>
      <c r="E229" s="165"/>
      <c r="F229" s="165"/>
      <c r="G229" s="163"/>
      <c r="H229" s="163"/>
      <c r="I229" s="163"/>
      <c r="J229" s="163"/>
      <c r="K229" s="164"/>
      <c r="L229" s="165"/>
      <c r="M229" s="163"/>
      <c r="N229" s="163"/>
      <c r="O229" s="163"/>
      <c r="P229" s="163"/>
    </row>
    <row r="230" spans="1:16">
      <c r="A230" s="187">
        <v>221</v>
      </c>
      <c r="B230" s="163" t="s">
        <v>150</v>
      </c>
      <c r="C230" s="164" t="s">
        <v>160</v>
      </c>
      <c r="D230" s="189"/>
      <c r="E230" s="165"/>
      <c r="F230" s="165"/>
      <c r="G230" s="163"/>
      <c r="H230" s="163"/>
      <c r="I230" s="163"/>
      <c r="J230" s="163"/>
      <c r="K230" s="164"/>
      <c r="L230" s="165"/>
      <c r="M230" s="163"/>
      <c r="N230" s="163"/>
      <c r="O230" s="163"/>
      <c r="P230" s="163"/>
    </row>
    <row r="231" spans="1:16">
      <c r="A231" s="187">
        <v>222</v>
      </c>
      <c r="B231" s="163" t="s">
        <v>150</v>
      </c>
      <c r="C231" s="164" t="s">
        <v>160</v>
      </c>
      <c r="D231" s="189"/>
      <c r="E231" s="165"/>
      <c r="F231" s="165"/>
      <c r="G231" s="163"/>
      <c r="H231" s="163"/>
      <c r="I231" s="163"/>
      <c r="J231" s="163"/>
      <c r="K231" s="164"/>
      <c r="L231" s="165"/>
      <c r="M231" s="163"/>
      <c r="N231" s="163"/>
      <c r="O231" s="163"/>
      <c r="P231" s="163"/>
    </row>
    <row r="232" spans="1:16">
      <c r="A232" s="187">
        <v>223</v>
      </c>
      <c r="B232" s="163" t="s">
        <v>150</v>
      </c>
      <c r="C232" s="164" t="s">
        <v>160</v>
      </c>
      <c r="D232" s="189"/>
      <c r="E232" s="165"/>
      <c r="F232" s="165"/>
      <c r="G232" s="163"/>
      <c r="H232" s="163"/>
      <c r="I232" s="163"/>
      <c r="J232" s="163"/>
      <c r="K232" s="164"/>
      <c r="L232" s="165"/>
      <c r="M232" s="163"/>
      <c r="N232" s="163"/>
      <c r="O232" s="163"/>
      <c r="P232" s="163"/>
    </row>
    <row r="233" spans="1:16">
      <c r="A233" s="187">
        <v>224</v>
      </c>
      <c r="B233" s="163" t="s">
        <v>150</v>
      </c>
      <c r="C233" s="164" t="s">
        <v>160</v>
      </c>
      <c r="D233" s="189"/>
      <c r="E233" s="165"/>
      <c r="F233" s="165"/>
      <c r="G233" s="163"/>
      <c r="H233" s="163"/>
      <c r="I233" s="163"/>
      <c r="J233" s="163"/>
      <c r="K233" s="164"/>
      <c r="L233" s="165"/>
      <c r="M233" s="163"/>
      <c r="N233" s="163"/>
      <c r="O233" s="163"/>
      <c r="P233" s="163"/>
    </row>
    <row r="234" spans="1:16">
      <c r="A234" s="187">
        <v>225</v>
      </c>
      <c r="B234" s="163" t="s">
        <v>150</v>
      </c>
      <c r="C234" s="164" t="s">
        <v>160</v>
      </c>
      <c r="D234" s="189"/>
      <c r="E234" s="165"/>
      <c r="F234" s="165"/>
      <c r="G234" s="163"/>
      <c r="H234" s="163"/>
      <c r="I234" s="163"/>
      <c r="J234" s="163"/>
      <c r="K234" s="164"/>
      <c r="L234" s="165"/>
      <c r="M234" s="163"/>
      <c r="N234" s="163"/>
      <c r="O234" s="163"/>
      <c r="P234" s="163"/>
    </row>
    <row r="235" spans="1:16">
      <c r="A235" s="187">
        <v>226</v>
      </c>
      <c r="B235" s="163" t="s">
        <v>150</v>
      </c>
      <c r="C235" s="164" t="s">
        <v>160</v>
      </c>
      <c r="D235" s="189"/>
      <c r="E235" s="165"/>
      <c r="F235" s="165"/>
      <c r="G235" s="163"/>
      <c r="H235" s="163"/>
      <c r="I235" s="163"/>
      <c r="J235" s="163"/>
      <c r="K235" s="164"/>
      <c r="L235" s="165"/>
      <c r="M235" s="163"/>
      <c r="N235" s="163"/>
      <c r="O235" s="163"/>
      <c r="P235" s="163"/>
    </row>
    <row r="236" spans="1:16">
      <c r="A236" s="187">
        <v>227</v>
      </c>
      <c r="B236" s="163" t="s">
        <v>150</v>
      </c>
      <c r="C236" s="164" t="s">
        <v>160</v>
      </c>
      <c r="D236" s="189"/>
      <c r="E236" s="165"/>
      <c r="F236" s="165"/>
      <c r="G236" s="163"/>
      <c r="H236" s="163"/>
      <c r="I236" s="163"/>
      <c r="J236" s="163"/>
      <c r="K236" s="164"/>
      <c r="L236" s="165"/>
      <c r="M236" s="163"/>
      <c r="N236" s="163"/>
      <c r="O236" s="163"/>
      <c r="P236" s="163"/>
    </row>
    <row r="237" spans="1:16">
      <c r="A237" s="187">
        <v>228</v>
      </c>
      <c r="B237" s="163" t="s">
        <v>150</v>
      </c>
      <c r="C237" s="164" t="s">
        <v>160</v>
      </c>
      <c r="D237" s="189"/>
      <c r="E237" s="165"/>
      <c r="F237" s="165"/>
      <c r="G237" s="163"/>
      <c r="H237" s="163"/>
      <c r="I237" s="163"/>
      <c r="J237" s="163"/>
      <c r="K237" s="164"/>
      <c r="L237" s="165"/>
      <c r="M237" s="163"/>
      <c r="N237" s="163"/>
      <c r="O237" s="163"/>
      <c r="P237" s="163"/>
    </row>
    <row r="238" spans="1:16">
      <c r="A238" s="187">
        <v>229</v>
      </c>
      <c r="B238" s="163" t="s">
        <v>150</v>
      </c>
      <c r="C238" s="164" t="s">
        <v>161</v>
      </c>
      <c r="D238" s="189"/>
      <c r="E238" s="165"/>
      <c r="F238" s="165"/>
      <c r="G238" s="163"/>
      <c r="H238" s="163"/>
      <c r="I238" s="163"/>
      <c r="J238" s="163"/>
      <c r="K238" s="164"/>
      <c r="L238" s="165"/>
      <c r="M238" s="163"/>
      <c r="N238" s="163"/>
      <c r="O238" s="163"/>
      <c r="P238" s="163"/>
    </row>
    <row r="239" spans="1:16">
      <c r="A239" s="187">
        <v>230</v>
      </c>
      <c r="B239" s="163" t="s">
        <v>150</v>
      </c>
      <c r="C239" s="164" t="s">
        <v>161</v>
      </c>
      <c r="D239" s="189"/>
      <c r="E239" s="165"/>
      <c r="F239" s="165"/>
      <c r="G239" s="163"/>
      <c r="H239" s="163"/>
      <c r="I239" s="163"/>
      <c r="J239" s="163"/>
      <c r="K239" s="164"/>
      <c r="L239" s="165"/>
      <c r="M239" s="163"/>
      <c r="N239" s="163"/>
      <c r="O239" s="163"/>
      <c r="P239" s="163"/>
    </row>
    <row r="240" spans="1:16">
      <c r="A240" s="187">
        <v>231</v>
      </c>
      <c r="B240" s="163" t="s">
        <v>150</v>
      </c>
      <c r="C240" s="164" t="s">
        <v>161</v>
      </c>
      <c r="D240" s="189"/>
      <c r="E240" s="165"/>
      <c r="F240" s="165"/>
      <c r="G240" s="163"/>
      <c r="H240" s="163"/>
      <c r="I240" s="163"/>
      <c r="J240" s="163"/>
      <c r="K240" s="164"/>
      <c r="L240" s="165"/>
      <c r="M240" s="163"/>
      <c r="N240" s="163"/>
      <c r="O240" s="163"/>
      <c r="P240" s="163"/>
    </row>
    <row r="241" spans="1:16">
      <c r="A241" s="187">
        <v>232</v>
      </c>
      <c r="B241" s="163" t="s">
        <v>150</v>
      </c>
      <c r="C241" s="164" t="s">
        <v>161</v>
      </c>
      <c r="D241" s="189"/>
      <c r="E241" s="165"/>
      <c r="F241" s="165"/>
      <c r="G241" s="163"/>
      <c r="H241" s="163"/>
      <c r="I241" s="163"/>
      <c r="J241" s="163"/>
      <c r="K241" s="164"/>
      <c r="L241" s="165"/>
      <c r="M241" s="163"/>
      <c r="N241" s="163"/>
      <c r="O241" s="163"/>
      <c r="P241" s="163"/>
    </row>
    <row r="242" spans="1:16">
      <c r="A242" s="187">
        <v>233</v>
      </c>
      <c r="B242" s="163" t="s">
        <v>150</v>
      </c>
      <c r="C242" s="164" t="s">
        <v>161</v>
      </c>
      <c r="D242" s="189"/>
      <c r="E242" s="165"/>
      <c r="F242" s="165"/>
      <c r="G242" s="163"/>
      <c r="H242" s="163"/>
      <c r="I242" s="163"/>
      <c r="J242" s="163"/>
      <c r="K242" s="164"/>
      <c r="L242" s="165"/>
      <c r="M242" s="163"/>
      <c r="N242" s="163"/>
      <c r="O242" s="163"/>
      <c r="P242" s="163"/>
    </row>
    <row r="243" spans="1:16">
      <c r="A243" s="187">
        <v>234</v>
      </c>
      <c r="B243" s="163" t="s">
        <v>150</v>
      </c>
      <c r="C243" s="164" t="s">
        <v>161</v>
      </c>
      <c r="D243" s="189"/>
      <c r="E243" s="165"/>
      <c r="F243" s="165"/>
      <c r="G243" s="163"/>
      <c r="H243" s="163"/>
      <c r="I243" s="163"/>
      <c r="J243" s="163"/>
      <c r="K243" s="164"/>
      <c r="L243" s="165"/>
      <c r="M243" s="163"/>
      <c r="N243" s="163"/>
      <c r="O243" s="163"/>
      <c r="P243" s="163"/>
    </row>
    <row r="244" spans="1:16">
      <c r="A244" s="187">
        <v>235</v>
      </c>
      <c r="B244" s="163" t="s">
        <v>150</v>
      </c>
      <c r="C244" s="164" t="s">
        <v>161</v>
      </c>
      <c r="D244" s="189"/>
      <c r="E244" s="165"/>
      <c r="F244" s="165"/>
      <c r="G244" s="163"/>
      <c r="H244" s="163"/>
      <c r="I244" s="163"/>
      <c r="J244" s="163"/>
      <c r="K244" s="164"/>
      <c r="L244" s="165"/>
      <c r="M244" s="163"/>
      <c r="N244" s="163"/>
      <c r="O244" s="163"/>
      <c r="P244" s="163"/>
    </row>
    <row r="245" spans="1:16">
      <c r="A245" s="187">
        <v>236</v>
      </c>
      <c r="B245" s="163" t="s">
        <v>150</v>
      </c>
      <c r="C245" s="164" t="s">
        <v>161</v>
      </c>
      <c r="D245" s="189"/>
      <c r="E245" s="165"/>
      <c r="F245" s="165"/>
      <c r="G245" s="163"/>
      <c r="H245" s="163"/>
      <c r="I245" s="163"/>
      <c r="J245" s="163"/>
      <c r="K245" s="164"/>
      <c r="L245" s="165"/>
      <c r="M245" s="163"/>
      <c r="N245" s="163"/>
      <c r="O245" s="163"/>
      <c r="P245" s="163"/>
    </row>
    <row r="246" spans="1:16">
      <c r="A246" s="187">
        <v>237</v>
      </c>
      <c r="B246" s="163" t="s">
        <v>150</v>
      </c>
      <c r="C246" s="164" t="s">
        <v>161</v>
      </c>
      <c r="D246" s="189"/>
      <c r="E246" s="165"/>
      <c r="F246" s="165"/>
      <c r="G246" s="163"/>
      <c r="H246" s="163"/>
      <c r="I246" s="163"/>
      <c r="J246" s="163"/>
      <c r="K246" s="164"/>
      <c r="L246" s="165"/>
      <c r="M246" s="163"/>
      <c r="N246" s="163"/>
      <c r="O246" s="163"/>
      <c r="P246" s="163"/>
    </row>
    <row r="247" spans="1:16">
      <c r="A247" s="187">
        <v>238</v>
      </c>
      <c r="B247" s="163" t="s">
        <v>150</v>
      </c>
      <c r="C247" s="164" t="s">
        <v>161</v>
      </c>
      <c r="D247" s="189"/>
      <c r="E247" s="165"/>
      <c r="F247" s="165"/>
      <c r="G247" s="163"/>
      <c r="H247" s="163"/>
      <c r="I247" s="163"/>
      <c r="J247" s="163"/>
      <c r="K247" s="164"/>
      <c r="L247" s="165"/>
      <c r="M247" s="163"/>
      <c r="N247" s="163"/>
      <c r="O247" s="163"/>
      <c r="P247" s="163"/>
    </row>
    <row r="248" spans="1:16">
      <c r="A248" s="187">
        <v>239</v>
      </c>
      <c r="B248" s="163" t="s">
        <v>150</v>
      </c>
      <c r="C248" s="164" t="s">
        <v>161</v>
      </c>
      <c r="D248" s="189"/>
      <c r="E248" s="165"/>
      <c r="F248" s="165"/>
      <c r="G248" s="163"/>
      <c r="H248" s="163"/>
      <c r="I248" s="163"/>
      <c r="J248" s="163"/>
      <c r="K248" s="164"/>
      <c r="L248" s="165"/>
      <c r="M248" s="163"/>
      <c r="N248" s="163"/>
      <c r="O248" s="163"/>
      <c r="P248" s="163"/>
    </row>
    <row r="249" spans="1:16">
      <c r="A249" s="187">
        <v>240</v>
      </c>
      <c r="B249" s="163" t="s">
        <v>150</v>
      </c>
      <c r="C249" s="164" t="s">
        <v>161</v>
      </c>
      <c r="D249" s="189"/>
      <c r="E249" s="165"/>
      <c r="F249" s="165"/>
      <c r="G249" s="163"/>
      <c r="H249" s="163"/>
      <c r="I249" s="163"/>
      <c r="J249" s="163"/>
      <c r="K249" s="164"/>
      <c r="L249" s="165"/>
      <c r="M249" s="163"/>
      <c r="N249" s="163"/>
      <c r="O249" s="163"/>
      <c r="P249" s="163"/>
    </row>
    <row r="250" spans="1:16">
      <c r="A250" s="187">
        <v>241</v>
      </c>
      <c r="B250" s="163" t="s">
        <v>150</v>
      </c>
      <c r="C250" s="164" t="s">
        <v>149</v>
      </c>
      <c r="D250" s="189"/>
      <c r="E250" s="165"/>
      <c r="F250" s="165"/>
      <c r="G250" s="163"/>
      <c r="H250" s="163"/>
      <c r="I250" s="163"/>
      <c r="J250" s="163"/>
      <c r="K250" s="164"/>
      <c r="L250" s="165"/>
      <c r="M250" s="163"/>
      <c r="N250" s="163"/>
      <c r="O250" s="163"/>
      <c r="P250" s="163"/>
    </row>
    <row r="251" spans="1:16">
      <c r="A251" s="187">
        <v>242</v>
      </c>
      <c r="B251" s="163" t="s">
        <v>150</v>
      </c>
      <c r="C251" s="164" t="s">
        <v>149</v>
      </c>
      <c r="D251" s="189"/>
      <c r="E251" s="165"/>
      <c r="F251" s="165"/>
      <c r="G251" s="257"/>
      <c r="H251" s="163"/>
      <c r="I251" s="163"/>
      <c r="J251" s="163"/>
      <c r="K251" s="164"/>
      <c r="L251" s="165"/>
      <c r="M251" s="163"/>
      <c r="N251" s="163"/>
      <c r="O251" s="163"/>
      <c r="P251" s="163"/>
    </row>
    <row r="252" spans="1:16">
      <c r="A252" s="187">
        <v>243</v>
      </c>
      <c r="B252" s="163" t="s">
        <v>150</v>
      </c>
      <c r="C252" s="164" t="s">
        <v>149</v>
      </c>
      <c r="D252" s="189"/>
      <c r="E252" s="165"/>
      <c r="F252" s="165"/>
      <c r="G252" s="163"/>
      <c r="H252" s="163"/>
      <c r="I252" s="163"/>
      <c r="J252" s="163"/>
      <c r="K252" s="164"/>
      <c r="L252" s="165"/>
      <c r="M252" s="163"/>
      <c r="N252" s="163"/>
      <c r="O252" s="163"/>
      <c r="P252" s="163"/>
    </row>
    <row r="253" spans="1:16">
      <c r="A253" s="187">
        <v>244</v>
      </c>
      <c r="B253" s="163" t="s">
        <v>150</v>
      </c>
      <c r="C253" s="164" t="s">
        <v>149</v>
      </c>
      <c r="D253" s="189"/>
      <c r="E253" s="165"/>
      <c r="F253" s="165"/>
      <c r="G253" s="163"/>
      <c r="H253" s="163"/>
      <c r="I253" s="163"/>
      <c r="J253" s="163"/>
      <c r="K253" s="164"/>
      <c r="L253" s="165"/>
      <c r="M253" s="163"/>
      <c r="N253" s="163"/>
      <c r="O253" s="163"/>
      <c r="P253" s="163"/>
    </row>
    <row r="254" spans="1:16">
      <c r="A254" s="187">
        <v>245</v>
      </c>
      <c r="B254" s="163" t="s">
        <v>150</v>
      </c>
      <c r="C254" s="164" t="s">
        <v>149</v>
      </c>
      <c r="D254" s="189"/>
      <c r="E254" s="165"/>
      <c r="F254" s="165"/>
      <c r="G254" s="163"/>
      <c r="H254" s="163"/>
      <c r="I254" s="163"/>
      <c r="J254" s="163"/>
      <c r="K254" s="164"/>
      <c r="L254" s="165"/>
      <c r="M254" s="163"/>
      <c r="N254" s="163"/>
      <c r="O254" s="163"/>
      <c r="P254" s="163"/>
    </row>
    <row r="255" spans="1:16">
      <c r="A255" s="187">
        <v>246</v>
      </c>
      <c r="B255" s="163" t="s">
        <v>150</v>
      </c>
      <c r="C255" s="164" t="s">
        <v>149</v>
      </c>
      <c r="D255" s="189"/>
      <c r="E255" s="165"/>
      <c r="F255" s="165"/>
      <c r="G255" s="163"/>
      <c r="H255" s="163"/>
      <c r="I255" s="163"/>
      <c r="J255" s="163"/>
      <c r="K255" s="164"/>
      <c r="L255" s="165"/>
      <c r="M255" s="163"/>
      <c r="N255" s="163"/>
      <c r="O255" s="163"/>
      <c r="P255" s="163"/>
    </row>
    <row r="256" spans="1:16">
      <c r="A256" s="187">
        <v>247</v>
      </c>
      <c r="B256" s="163" t="s">
        <v>150</v>
      </c>
      <c r="C256" s="164" t="s">
        <v>149</v>
      </c>
      <c r="D256" s="189"/>
      <c r="E256" s="165"/>
      <c r="F256" s="165"/>
      <c r="G256" s="163"/>
      <c r="H256" s="163"/>
      <c r="I256" s="163"/>
      <c r="J256" s="163"/>
      <c r="K256" s="164"/>
      <c r="L256" s="165"/>
      <c r="M256" s="163"/>
      <c r="N256" s="163"/>
      <c r="O256" s="163"/>
      <c r="P256" s="163"/>
    </row>
    <row r="257" spans="1:16">
      <c r="A257" s="187">
        <v>248</v>
      </c>
      <c r="B257" s="163" t="s">
        <v>150</v>
      </c>
      <c r="C257" s="164" t="s">
        <v>149</v>
      </c>
      <c r="D257" s="189"/>
      <c r="E257" s="165"/>
      <c r="F257" s="165"/>
      <c r="G257" s="163"/>
      <c r="H257" s="163"/>
      <c r="I257" s="163"/>
      <c r="J257" s="163"/>
      <c r="K257" s="164"/>
      <c r="L257" s="165"/>
      <c r="M257" s="163"/>
      <c r="N257" s="163"/>
      <c r="O257" s="163"/>
      <c r="P257" s="163"/>
    </row>
    <row r="258" spans="1:16">
      <c r="A258" s="187">
        <v>249</v>
      </c>
      <c r="B258" s="163" t="s">
        <v>150</v>
      </c>
      <c r="C258" s="164" t="s">
        <v>149</v>
      </c>
      <c r="D258" s="189"/>
      <c r="E258" s="165"/>
      <c r="F258" s="165"/>
      <c r="G258" s="163"/>
      <c r="H258" s="163"/>
      <c r="I258" s="163"/>
      <c r="J258" s="163"/>
      <c r="K258" s="164"/>
      <c r="L258" s="165"/>
      <c r="M258" s="163"/>
      <c r="N258" s="163"/>
      <c r="O258" s="163"/>
      <c r="P258" s="163"/>
    </row>
    <row r="259" spans="1:16">
      <c r="A259" s="187">
        <v>250</v>
      </c>
      <c r="B259" s="163" t="s">
        <v>150</v>
      </c>
      <c r="C259" s="164" t="s">
        <v>149</v>
      </c>
      <c r="D259" s="189"/>
      <c r="E259" s="165"/>
      <c r="F259" s="165"/>
      <c r="G259" s="163"/>
      <c r="H259" s="163"/>
      <c r="I259" s="163"/>
      <c r="J259" s="163"/>
      <c r="K259" s="164"/>
      <c r="L259" s="165"/>
      <c r="M259" s="163"/>
      <c r="N259" s="163"/>
      <c r="O259" s="163"/>
      <c r="P259" s="163"/>
    </row>
    <row r="260" spans="1:16">
      <c r="A260" s="187">
        <v>251</v>
      </c>
      <c r="B260" s="163" t="s">
        <v>150</v>
      </c>
      <c r="C260" s="164" t="s">
        <v>149</v>
      </c>
      <c r="D260" s="189"/>
      <c r="E260" s="165"/>
      <c r="F260" s="165"/>
      <c r="G260" s="163"/>
      <c r="H260" s="163"/>
      <c r="I260" s="163"/>
      <c r="J260" s="163"/>
      <c r="K260" s="164"/>
      <c r="L260" s="165"/>
      <c r="M260" s="163"/>
      <c r="N260" s="163"/>
      <c r="O260" s="163"/>
      <c r="P260" s="163"/>
    </row>
    <row r="261" spans="1:16">
      <c r="A261" s="187">
        <v>252</v>
      </c>
      <c r="B261" s="163" t="s">
        <v>150</v>
      </c>
      <c r="C261" s="164" t="s">
        <v>149</v>
      </c>
      <c r="D261" s="189"/>
      <c r="E261" s="165"/>
      <c r="F261" s="165"/>
      <c r="G261" s="163"/>
      <c r="H261" s="163"/>
      <c r="I261" s="163"/>
      <c r="J261" s="163"/>
      <c r="K261" s="164"/>
      <c r="L261" s="165"/>
      <c r="M261" s="163"/>
      <c r="N261" s="163"/>
      <c r="O261" s="163"/>
      <c r="P261" s="163"/>
    </row>
    <row r="262" spans="1:16">
      <c r="A262" s="187">
        <v>253</v>
      </c>
      <c r="B262" s="163" t="s">
        <v>150</v>
      </c>
      <c r="C262" s="164" t="s">
        <v>149</v>
      </c>
      <c r="D262" s="189"/>
      <c r="E262" s="165"/>
      <c r="F262" s="165"/>
      <c r="G262" s="163"/>
      <c r="H262" s="163"/>
      <c r="I262" s="163"/>
      <c r="J262" s="163"/>
      <c r="K262" s="164"/>
      <c r="L262" s="165"/>
      <c r="M262" s="163"/>
      <c r="N262" s="163"/>
      <c r="O262" s="163"/>
      <c r="P262" s="163"/>
    </row>
    <row r="263" spans="1:16">
      <c r="A263" s="187">
        <v>254</v>
      </c>
      <c r="B263" s="163" t="s">
        <v>150</v>
      </c>
      <c r="C263" s="164" t="s">
        <v>149</v>
      </c>
      <c r="D263" s="189"/>
      <c r="E263" s="165"/>
      <c r="F263" s="165"/>
      <c r="G263" s="163"/>
      <c r="H263" s="163"/>
      <c r="I263" s="163"/>
      <c r="J263" s="163"/>
      <c r="K263" s="164"/>
      <c r="L263" s="165"/>
      <c r="M263" s="163"/>
      <c r="N263" s="163"/>
      <c r="O263" s="163"/>
      <c r="P263" s="163"/>
    </row>
    <row r="264" spans="1:16">
      <c r="A264" s="187">
        <v>255</v>
      </c>
      <c r="B264" s="163" t="s">
        <v>150</v>
      </c>
      <c r="C264" s="164" t="s">
        <v>149</v>
      </c>
      <c r="D264" s="189"/>
      <c r="E264" s="165"/>
      <c r="F264" s="165"/>
      <c r="G264" s="163"/>
      <c r="H264" s="163"/>
      <c r="I264" s="163"/>
      <c r="J264" s="163"/>
      <c r="K264" s="164"/>
      <c r="L264" s="165"/>
      <c r="M264" s="163"/>
      <c r="N264" s="163"/>
      <c r="O264" s="163"/>
      <c r="P264" s="163"/>
    </row>
    <row r="265" spans="1:16">
      <c r="A265" s="187">
        <v>256</v>
      </c>
      <c r="B265" s="163" t="s">
        <v>150</v>
      </c>
      <c r="C265" s="164" t="s">
        <v>149</v>
      </c>
      <c r="D265" s="189"/>
      <c r="E265" s="165"/>
      <c r="F265" s="165"/>
      <c r="G265" s="163"/>
      <c r="H265" s="163"/>
      <c r="I265" s="163"/>
      <c r="J265" s="163"/>
      <c r="K265" s="164"/>
      <c r="L265" s="165"/>
      <c r="M265" s="163"/>
      <c r="N265" s="163"/>
      <c r="O265" s="163"/>
      <c r="P265" s="163"/>
    </row>
    <row r="266" spans="1:16">
      <c r="A266" s="187">
        <v>257</v>
      </c>
      <c r="B266" s="163" t="s">
        <v>150</v>
      </c>
      <c r="C266" s="164" t="s">
        <v>149</v>
      </c>
      <c r="D266" s="189"/>
      <c r="E266" s="165"/>
      <c r="F266" s="165"/>
      <c r="G266" s="163"/>
      <c r="H266" s="163"/>
      <c r="I266" s="163"/>
      <c r="J266" s="163"/>
      <c r="K266" s="164"/>
      <c r="L266" s="165"/>
      <c r="M266" s="163"/>
      <c r="N266" s="163"/>
      <c r="O266" s="163"/>
      <c r="P266" s="163"/>
    </row>
    <row r="267" spans="1:16">
      <c r="A267" s="187">
        <v>258</v>
      </c>
      <c r="B267" s="163" t="s">
        <v>150</v>
      </c>
      <c r="C267" s="164" t="s">
        <v>149</v>
      </c>
      <c r="D267" s="189"/>
      <c r="E267" s="165"/>
      <c r="F267" s="165"/>
      <c r="G267" s="163"/>
      <c r="H267" s="163"/>
      <c r="I267" s="163"/>
      <c r="J267" s="163"/>
      <c r="K267" s="164"/>
      <c r="L267" s="165"/>
      <c r="M267" s="163"/>
      <c r="N267" s="163"/>
      <c r="O267" s="163"/>
      <c r="P267" s="163"/>
    </row>
    <row r="268" spans="1:16">
      <c r="A268" s="187">
        <v>259</v>
      </c>
      <c r="B268" s="163" t="s">
        <v>150</v>
      </c>
      <c r="C268" s="164" t="s">
        <v>149</v>
      </c>
      <c r="D268" s="189"/>
      <c r="E268" s="165"/>
      <c r="F268" s="165"/>
      <c r="G268" s="163"/>
      <c r="H268" s="163"/>
      <c r="I268" s="163"/>
      <c r="J268" s="163"/>
      <c r="K268" s="164"/>
      <c r="L268" s="165"/>
      <c r="M268" s="163"/>
      <c r="N268" s="163"/>
      <c r="O268" s="163"/>
      <c r="P268" s="163"/>
    </row>
    <row r="269" spans="1:16">
      <c r="A269" s="187">
        <v>260</v>
      </c>
      <c r="B269" s="163" t="s">
        <v>150</v>
      </c>
      <c r="C269" s="164" t="s">
        <v>149</v>
      </c>
      <c r="D269" s="189"/>
      <c r="E269" s="165"/>
      <c r="F269" s="165"/>
      <c r="G269" s="163"/>
      <c r="H269" s="163"/>
      <c r="I269" s="163"/>
      <c r="J269" s="163"/>
      <c r="K269" s="164"/>
      <c r="L269" s="165"/>
      <c r="M269" s="163"/>
      <c r="N269" s="163"/>
      <c r="O269" s="163"/>
      <c r="P269" s="163"/>
    </row>
    <row r="270" spans="1:16">
      <c r="A270" s="187">
        <v>261</v>
      </c>
      <c r="B270" s="163" t="s">
        <v>150</v>
      </c>
      <c r="C270" s="164" t="s">
        <v>149</v>
      </c>
      <c r="D270" s="189"/>
      <c r="E270" s="165"/>
      <c r="F270" s="165"/>
      <c r="G270" s="163"/>
      <c r="H270" s="163"/>
      <c r="I270" s="163"/>
      <c r="J270" s="163"/>
      <c r="K270" s="164"/>
      <c r="L270" s="165"/>
      <c r="M270" s="163"/>
      <c r="N270" s="163"/>
      <c r="O270" s="163"/>
      <c r="P270" s="163"/>
    </row>
    <row r="271" spans="1:16">
      <c r="A271" s="163"/>
      <c r="B271" s="163" t="s">
        <v>150</v>
      </c>
      <c r="C271" s="164" t="s">
        <v>149</v>
      </c>
      <c r="D271" s="189"/>
      <c r="E271" s="165"/>
      <c r="F271" s="165"/>
      <c r="G271" s="163"/>
      <c r="H271" s="163"/>
      <c r="I271" s="163"/>
      <c r="J271" s="163"/>
      <c r="K271" s="164"/>
      <c r="L271" s="165"/>
      <c r="M271" s="163"/>
      <c r="N271" s="163"/>
      <c r="O271" s="163"/>
      <c r="P271" s="163"/>
    </row>
    <row r="272" spans="1:16">
      <c r="A272" s="163"/>
      <c r="B272" s="163" t="s">
        <v>150</v>
      </c>
      <c r="C272" s="164" t="s">
        <v>149</v>
      </c>
      <c r="D272" s="189"/>
      <c r="E272" s="165"/>
      <c r="F272" s="165"/>
      <c r="G272" s="163"/>
      <c r="H272" s="163"/>
      <c r="I272" s="163"/>
      <c r="J272" s="163"/>
      <c r="K272" s="164"/>
      <c r="L272" s="165"/>
      <c r="M272" s="163"/>
      <c r="N272" s="163"/>
      <c r="O272" s="163"/>
      <c r="P272" s="163"/>
    </row>
    <row r="273" spans="1:16 16384:16384">
      <c r="A273" s="163"/>
      <c r="B273" s="163" t="s">
        <v>150</v>
      </c>
      <c r="C273" s="164" t="s">
        <v>149</v>
      </c>
      <c r="D273" s="189"/>
      <c r="E273" s="165"/>
      <c r="F273" s="165"/>
      <c r="G273" s="163"/>
      <c r="H273" s="163"/>
      <c r="I273" s="163"/>
      <c r="J273" s="163"/>
      <c r="K273" s="164"/>
      <c r="L273" s="165"/>
      <c r="M273" s="163"/>
      <c r="N273" s="163"/>
      <c r="O273" s="163"/>
      <c r="P273" s="163"/>
    </row>
    <row r="274" spans="1:16 16384:16384">
      <c r="A274" s="163"/>
      <c r="B274" s="163" t="s">
        <v>150</v>
      </c>
      <c r="C274" s="164" t="s">
        <v>149</v>
      </c>
      <c r="D274" s="189"/>
      <c r="E274" s="165"/>
      <c r="F274" s="165"/>
      <c r="G274" s="163"/>
      <c r="H274" s="163"/>
      <c r="I274" s="163"/>
      <c r="J274" s="163"/>
      <c r="K274" s="164"/>
      <c r="L274" s="165"/>
      <c r="M274" s="163"/>
      <c r="N274" s="163"/>
      <c r="O274" s="163"/>
      <c r="P274" s="163"/>
    </row>
    <row r="275" spans="1:16 16384:16384">
      <c r="A275" s="163"/>
      <c r="B275" s="163" t="s">
        <v>150</v>
      </c>
      <c r="C275" s="164" t="s">
        <v>149</v>
      </c>
      <c r="D275" s="189"/>
      <c r="E275" s="165"/>
      <c r="F275" s="165"/>
      <c r="G275" s="163"/>
      <c r="H275" s="163"/>
      <c r="I275" s="163"/>
      <c r="J275" s="163"/>
      <c r="K275" s="164"/>
      <c r="L275" s="165"/>
      <c r="M275" s="163"/>
      <c r="N275" s="163"/>
      <c r="O275" s="163"/>
      <c r="P275" s="163"/>
    </row>
    <row r="276" spans="1:16 16384:16384">
      <c r="A276" s="163"/>
      <c r="B276" s="163" t="s">
        <v>150</v>
      </c>
      <c r="C276" s="164" t="s">
        <v>149</v>
      </c>
      <c r="D276" s="189"/>
      <c r="E276" s="165"/>
      <c r="F276" s="165"/>
      <c r="G276" s="163"/>
      <c r="H276" s="163"/>
      <c r="I276" s="163"/>
      <c r="J276" s="163"/>
      <c r="K276" s="164"/>
      <c r="L276" s="165"/>
      <c r="M276" s="163"/>
      <c r="N276" s="163"/>
      <c r="O276" s="163"/>
      <c r="P276" s="163"/>
    </row>
    <row r="277" spans="1:16 16384:16384">
      <c r="A277" s="163"/>
      <c r="B277" s="163" t="s">
        <v>150</v>
      </c>
      <c r="C277" s="164" t="s">
        <v>149</v>
      </c>
      <c r="D277" s="189"/>
      <c r="E277" s="165"/>
      <c r="F277" s="165"/>
      <c r="G277" s="163"/>
      <c r="H277" s="163"/>
      <c r="I277" s="163"/>
      <c r="J277" s="163"/>
      <c r="K277" s="164"/>
      <c r="L277" s="165"/>
      <c r="M277" s="163"/>
      <c r="N277" s="163"/>
      <c r="O277" s="163"/>
      <c r="P277" s="163"/>
    </row>
    <row r="278" spans="1:16 16384:16384">
      <c r="A278" s="163"/>
      <c r="B278" s="163" t="s">
        <v>150</v>
      </c>
      <c r="C278" s="164" t="s">
        <v>149</v>
      </c>
      <c r="D278" s="189"/>
      <c r="E278" s="165"/>
      <c r="F278" s="165"/>
      <c r="G278" s="163"/>
      <c r="H278" s="163"/>
      <c r="I278" s="163"/>
      <c r="J278" s="163"/>
      <c r="K278" s="164"/>
      <c r="L278" s="165"/>
      <c r="M278" s="163"/>
      <c r="N278" s="163"/>
      <c r="O278" s="163"/>
      <c r="P278" s="163"/>
    </row>
    <row r="279" spans="1:16 16384:16384">
      <c r="A279" s="163"/>
      <c r="B279" s="163" t="s">
        <v>150</v>
      </c>
      <c r="C279" s="164" t="s">
        <v>149</v>
      </c>
      <c r="D279" s="189"/>
      <c r="E279" s="165"/>
      <c r="F279" s="165"/>
      <c r="G279" s="163"/>
      <c r="H279" s="163"/>
      <c r="I279" s="163"/>
      <c r="J279" s="163"/>
      <c r="K279" s="164"/>
      <c r="L279" s="165"/>
      <c r="M279" s="163"/>
      <c r="N279" s="163"/>
      <c r="O279" s="163"/>
      <c r="P279" s="163"/>
    </row>
    <row r="280" spans="1:16 16384:16384">
      <c r="A280" s="163"/>
      <c r="B280" s="163" t="s">
        <v>150</v>
      </c>
      <c r="C280" s="164" t="s">
        <v>149</v>
      </c>
      <c r="D280" s="189"/>
      <c r="E280" s="165"/>
      <c r="F280" s="165"/>
      <c r="G280" s="163"/>
      <c r="H280" s="163"/>
      <c r="I280" s="163"/>
      <c r="J280" s="163"/>
      <c r="K280" s="164"/>
      <c r="L280" s="165"/>
      <c r="M280" s="163"/>
      <c r="N280" s="163"/>
      <c r="O280" s="163"/>
      <c r="P280" s="163"/>
      <c r="XFD280" t="s">
        <v>126</v>
      </c>
    </row>
    <row r="281" spans="1:16 16384:16384">
      <c r="A281" s="163"/>
      <c r="B281" s="163" t="s">
        <v>150</v>
      </c>
      <c r="C281" s="164" t="s">
        <v>149</v>
      </c>
      <c r="D281" s="189"/>
      <c r="E281" s="165"/>
      <c r="F281" s="165"/>
      <c r="G281" s="163"/>
      <c r="H281" s="163"/>
      <c r="I281" s="163"/>
      <c r="J281" s="163"/>
      <c r="K281" s="164"/>
      <c r="L281" s="165"/>
      <c r="M281" s="163"/>
      <c r="N281" s="163"/>
      <c r="O281" s="163"/>
      <c r="P281" s="163"/>
    </row>
    <row r="282" spans="1:16 16384:16384">
      <c r="A282" s="163"/>
      <c r="B282" s="163" t="s">
        <v>150</v>
      </c>
      <c r="C282" s="164" t="s">
        <v>149</v>
      </c>
      <c r="D282" s="189"/>
      <c r="E282" s="165"/>
      <c r="F282" s="165"/>
      <c r="G282" s="163"/>
      <c r="H282" s="163"/>
      <c r="I282" s="163"/>
      <c r="J282" s="163"/>
      <c r="K282" s="164"/>
      <c r="L282" s="165"/>
      <c r="M282" s="163"/>
      <c r="N282" s="163"/>
      <c r="O282" s="163"/>
      <c r="P282" s="163"/>
    </row>
    <row r="283" spans="1:16 16384:16384">
      <c r="A283" s="163"/>
      <c r="B283" s="163" t="s">
        <v>150</v>
      </c>
      <c r="C283" s="164" t="s">
        <v>149</v>
      </c>
      <c r="D283" s="189"/>
      <c r="E283" s="165"/>
      <c r="F283" s="165"/>
      <c r="G283" s="163"/>
      <c r="H283" s="163"/>
      <c r="I283" s="163"/>
      <c r="J283" s="163"/>
      <c r="K283" s="164"/>
      <c r="L283" s="165"/>
      <c r="M283" s="163"/>
      <c r="N283" s="163"/>
      <c r="O283" s="163"/>
      <c r="P283" s="163"/>
    </row>
    <row r="284" spans="1:16 16384:16384">
      <c r="A284" s="163"/>
      <c r="B284" s="163" t="s">
        <v>150</v>
      </c>
      <c r="C284" s="164" t="s">
        <v>149</v>
      </c>
      <c r="D284" s="189"/>
      <c r="E284" s="164"/>
      <c r="F284" s="164"/>
      <c r="G284" s="163"/>
      <c r="H284" s="163"/>
      <c r="I284" s="163"/>
      <c r="J284" s="163"/>
      <c r="K284" s="163"/>
      <c r="L284" s="164"/>
      <c r="M284" s="163"/>
      <c r="N284" s="163"/>
      <c r="O284" s="163"/>
      <c r="P284" s="163"/>
    </row>
    <row r="285" spans="1:16 16384:16384">
      <c r="A285" s="163"/>
      <c r="B285" s="163" t="s">
        <v>150</v>
      </c>
      <c r="C285" s="164" t="s">
        <v>149</v>
      </c>
      <c r="D285" s="189"/>
      <c r="E285" s="164"/>
      <c r="F285" s="164"/>
      <c r="G285" s="163"/>
      <c r="H285" s="163"/>
      <c r="I285" s="163"/>
      <c r="J285" s="163"/>
      <c r="K285" s="163"/>
      <c r="L285" s="164"/>
      <c r="M285" s="163"/>
      <c r="N285" s="163"/>
      <c r="O285" s="163"/>
      <c r="P285" s="163"/>
    </row>
    <row r="286" spans="1:16 16384:16384">
      <c r="A286" s="163"/>
      <c r="B286" s="163" t="s">
        <v>150</v>
      </c>
      <c r="C286" s="164" t="s">
        <v>149</v>
      </c>
      <c r="D286" s="189"/>
      <c r="E286" s="164"/>
      <c r="F286" s="164"/>
      <c r="G286" s="163"/>
      <c r="H286" s="163"/>
      <c r="I286" s="163"/>
      <c r="J286" s="163"/>
      <c r="K286" s="163"/>
      <c r="L286" s="164"/>
      <c r="M286" s="163"/>
      <c r="N286" s="163"/>
      <c r="O286" s="163"/>
      <c r="P286" s="163"/>
    </row>
    <row r="287" spans="1:16 16384:16384">
      <c r="A287" s="163"/>
      <c r="B287" s="163" t="s">
        <v>150</v>
      </c>
      <c r="C287" s="164" t="s">
        <v>149</v>
      </c>
      <c r="D287" s="189"/>
      <c r="E287" s="164"/>
      <c r="F287" s="164"/>
      <c r="G287" s="163"/>
      <c r="H287" s="163"/>
      <c r="I287" s="163"/>
      <c r="J287" s="163"/>
      <c r="K287" s="163"/>
      <c r="L287" s="164"/>
      <c r="M287" s="163"/>
      <c r="N287" s="163"/>
      <c r="O287" s="163"/>
      <c r="P287" s="163"/>
    </row>
    <row r="288" spans="1:16 16384:16384">
      <c r="A288" s="163"/>
      <c r="B288" s="163" t="s">
        <v>150</v>
      </c>
      <c r="C288" s="164" t="s">
        <v>149</v>
      </c>
      <c r="D288" s="189"/>
      <c r="E288" s="164"/>
      <c r="F288" s="164"/>
      <c r="G288" s="163"/>
      <c r="H288" s="163"/>
      <c r="I288" s="163"/>
      <c r="J288" s="163"/>
      <c r="K288" s="163"/>
      <c r="L288" s="164"/>
      <c r="M288" s="163"/>
      <c r="N288" s="163"/>
      <c r="O288" s="163"/>
      <c r="P288" s="163"/>
    </row>
    <row r="289" spans="1:16">
      <c r="A289" s="163"/>
      <c r="B289" s="163" t="s">
        <v>150</v>
      </c>
      <c r="C289" s="164" t="s">
        <v>149</v>
      </c>
      <c r="D289" s="189"/>
      <c r="E289" s="164"/>
      <c r="F289" s="164"/>
      <c r="G289" s="163"/>
      <c r="H289" s="163"/>
      <c r="I289" s="163"/>
      <c r="J289" s="163"/>
      <c r="K289" s="163"/>
      <c r="L289" s="164"/>
      <c r="M289" s="163"/>
      <c r="N289" s="163"/>
      <c r="O289" s="163"/>
      <c r="P289" s="163"/>
    </row>
    <row r="290" spans="1:16">
      <c r="A290" s="163"/>
      <c r="B290" s="163" t="s">
        <v>150</v>
      </c>
      <c r="C290" s="164" t="s">
        <v>149</v>
      </c>
      <c r="D290" s="189"/>
      <c r="E290" s="164"/>
      <c r="F290" s="164"/>
      <c r="G290" s="163"/>
      <c r="H290" s="163"/>
      <c r="I290" s="163"/>
      <c r="J290" s="163"/>
      <c r="K290" s="163"/>
      <c r="L290" s="164"/>
      <c r="M290" s="163"/>
      <c r="N290" s="163"/>
      <c r="O290" s="163"/>
      <c r="P290" s="163"/>
    </row>
    <row r="291" spans="1:16">
      <c r="A291" s="163"/>
      <c r="B291" s="163" t="s">
        <v>150</v>
      </c>
      <c r="C291" s="164" t="s">
        <v>149</v>
      </c>
      <c r="D291" s="189"/>
      <c r="E291" s="164"/>
      <c r="F291" s="164"/>
      <c r="G291" s="163"/>
      <c r="H291" s="163"/>
      <c r="I291" s="163"/>
      <c r="J291" s="163"/>
      <c r="K291" s="163"/>
      <c r="L291" s="164"/>
      <c r="M291" s="163"/>
      <c r="N291" s="163"/>
      <c r="O291" s="163"/>
      <c r="P291" s="163"/>
    </row>
    <row r="292" spans="1:16">
      <c r="A292" s="163"/>
      <c r="B292" s="163" t="s">
        <v>150</v>
      </c>
      <c r="C292" s="164" t="s">
        <v>149</v>
      </c>
      <c r="D292" s="189"/>
      <c r="E292" s="164"/>
      <c r="F292" s="164"/>
      <c r="G292" s="163"/>
      <c r="H292" s="163"/>
      <c r="I292" s="163"/>
      <c r="J292" s="163"/>
      <c r="K292" s="163"/>
      <c r="L292" s="164"/>
      <c r="M292" s="163"/>
      <c r="N292" s="163"/>
      <c r="O292" s="163"/>
      <c r="P292" s="163"/>
    </row>
    <row r="293" spans="1:16">
      <c r="A293" s="163"/>
      <c r="B293" s="163" t="s">
        <v>150</v>
      </c>
      <c r="C293" s="164" t="s">
        <v>149</v>
      </c>
      <c r="D293" s="189"/>
      <c r="E293" s="164"/>
      <c r="F293" s="164"/>
      <c r="G293" s="163"/>
      <c r="H293" s="163"/>
      <c r="I293" s="163"/>
      <c r="J293" s="163"/>
      <c r="K293" s="163"/>
      <c r="L293" s="164"/>
      <c r="M293" s="163"/>
      <c r="N293" s="163"/>
      <c r="O293" s="163"/>
      <c r="P293" s="163"/>
    </row>
    <row r="294" spans="1:16">
      <c r="A294" s="163"/>
      <c r="B294" s="163" t="s">
        <v>150</v>
      </c>
      <c r="C294" s="164" t="s">
        <v>149</v>
      </c>
      <c r="D294" s="189"/>
      <c r="E294" s="164"/>
      <c r="F294" s="164"/>
      <c r="G294" s="163"/>
      <c r="H294" s="163"/>
      <c r="I294" s="163"/>
      <c r="J294" s="163"/>
      <c r="K294" s="163"/>
      <c r="L294" s="164"/>
      <c r="M294" s="163"/>
      <c r="N294" s="163"/>
      <c r="O294" s="163"/>
      <c r="P294" s="163"/>
    </row>
    <row r="295" spans="1:16">
      <c r="A295" s="163"/>
      <c r="B295" s="163" t="s">
        <v>150</v>
      </c>
      <c r="C295" s="164" t="s">
        <v>149</v>
      </c>
      <c r="D295" s="189"/>
      <c r="E295" s="164"/>
      <c r="F295" s="164"/>
      <c r="G295" s="163"/>
      <c r="H295" s="163"/>
      <c r="I295" s="163"/>
      <c r="J295" s="163"/>
      <c r="K295" s="163"/>
      <c r="L295" s="164"/>
      <c r="M295" s="163"/>
      <c r="N295" s="163"/>
      <c r="O295" s="163"/>
      <c r="P295" s="163"/>
    </row>
    <row r="296" spans="1:16">
      <c r="A296" s="163"/>
      <c r="B296" s="163"/>
      <c r="C296" s="163"/>
      <c r="D296" s="163"/>
      <c r="E296" s="163"/>
      <c r="F296" s="163"/>
      <c r="G296" s="163"/>
      <c r="H296" s="163"/>
      <c r="I296" s="163"/>
      <c r="J296" s="163"/>
      <c r="K296" s="163"/>
      <c r="L296" s="164"/>
      <c r="M296" s="163"/>
      <c r="N296" s="163"/>
      <c r="O296" s="163"/>
      <c r="P296" s="163"/>
    </row>
    <row r="297" spans="1:16">
      <c r="A297" s="163"/>
      <c r="B297" s="163"/>
      <c r="C297" s="163"/>
      <c r="D297" s="163"/>
      <c r="E297" s="163"/>
      <c r="F297" s="163"/>
      <c r="G297" s="163"/>
      <c r="H297" s="163"/>
      <c r="I297" s="163"/>
      <c r="J297" s="163"/>
      <c r="K297" s="163"/>
      <c r="L297" s="164"/>
      <c r="M297" s="163"/>
      <c r="N297" s="163"/>
      <c r="O297" s="163"/>
      <c r="P297" s="163"/>
    </row>
    <row r="298" spans="1:16">
      <c r="A298" s="163"/>
      <c r="B298" s="163"/>
      <c r="C298" s="163"/>
      <c r="D298" s="163"/>
      <c r="E298" s="163"/>
      <c r="F298" s="163"/>
      <c r="G298" s="163"/>
      <c r="H298" s="163"/>
      <c r="I298" s="163"/>
      <c r="J298" s="163"/>
      <c r="K298" s="163"/>
      <c r="L298" s="164"/>
      <c r="M298" s="163"/>
      <c r="N298" s="163"/>
      <c r="O298" s="163"/>
      <c r="P298" s="163"/>
    </row>
    <row r="299" spans="1:16">
      <c r="A299" s="163"/>
      <c r="B299" s="163"/>
      <c r="C299" s="163"/>
      <c r="D299" s="163"/>
      <c r="E299" s="163"/>
      <c r="F299" s="163"/>
      <c r="G299" s="163"/>
      <c r="H299" s="163"/>
      <c r="I299" s="163"/>
      <c r="J299" s="163"/>
      <c r="K299" s="163"/>
      <c r="L299" s="164"/>
      <c r="M299" s="163"/>
      <c r="N299" s="163"/>
      <c r="O299" s="163"/>
      <c r="P299" s="163"/>
    </row>
    <row r="300" spans="1:16">
      <c r="A300" s="163"/>
      <c r="B300" s="163"/>
      <c r="C300" s="163"/>
      <c r="D300" s="163"/>
      <c r="E300" s="163"/>
      <c r="F300" s="163"/>
      <c r="G300" s="163"/>
      <c r="H300" s="163"/>
      <c r="I300" s="163"/>
      <c r="J300" s="163"/>
      <c r="K300" s="163"/>
      <c r="L300" s="164"/>
      <c r="M300" s="163"/>
      <c r="N300" s="163"/>
      <c r="O300" s="163"/>
      <c r="P300" s="163"/>
    </row>
    <row r="301" spans="1:16">
      <c r="A301" s="163"/>
      <c r="B301" s="163"/>
      <c r="C301" s="163"/>
      <c r="D301" s="163"/>
      <c r="E301" s="163"/>
      <c r="F301" s="163"/>
      <c r="G301" s="163"/>
      <c r="H301" s="163"/>
      <c r="I301" s="163"/>
      <c r="J301" s="163"/>
      <c r="K301" s="163"/>
      <c r="L301" s="164"/>
      <c r="M301" s="163"/>
      <c r="N301" s="163"/>
      <c r="O301" s="163"/>
      <c r="P301" s="163"/>
    </row>
    <row r="302" spans="1:16">
      <c r="A302" s="163"/>
      <c r="B302" s="163"/>
      <c r="C302" s="163"/>
      <c r="D302" s="163"/>
      <c r="E302" s="163"/>
      <c r="F302" s="163"/>
      <c r="G302" s="163"/>
      <c r="H302" s="163"/>
      <c r="I302" s="163"/>
      <c r="J302" s="163"/>
      <c r="K302" s="163"/>
      <c r="L302" s="164"/>
      <c r="M302" s="163"/>
      <c r="N302" s="163"/>
      <c r="O302" s="163"/>
      <c r="P302" s="163"/>
    </row>
    <row r="303" spans="1:16">
      <c r="A303" s="163"/>
      <c r="B303" s="163"/>
      <c r="C303" s="163"/>
      <c r="D303" s="163"/>
      <c r="E303" s="163"/>
      <c r="F303" s="163"/>
      <c r="G303" s="163"/>
      <c r="H303" s="163"/>
      <c r="I303" s="163"/>
      <c r="J303" s="163"/>
      <c r="K303" s="163"/>
      <c r="L303" s="164"/>
      <c r="M303" s="163"/>
      <c r="N303" s="163"/>
      <c r="O303" s="163"/>
      <c r="P303" s="163"/>
    </row>
    <row r="304" spans="1:16">
      <c r="A304" s="163"/>
      <c r="B304" s="163"/>
      <c r="C304" s="163"/>
      <c r="D304" s="163"/>
      <c r="E304" s="163"/>
      <c r="F304" s="163"/>
      <c r="G304" s="163"/>
      <c r="H304" s="163"/>
      <c r="I304" s="163"/>
      <c r="J304" s="163"/>
      <c r="K304" s="163"/>
      <c r="L304" s="164"/>
      <c r="M304" s="163"/>
      <c r="N304" s="163"/>
      <c r="O304" s="163"/>
      <c r="P304" s="163"/>
    </row>
    <row r="305" spans="1:16">
      <c r="A305" s="163"/>
      <c r="B305" s="163"/>
      <c r="C305" s="163"/>
      <c r="D305" s="163"/>
      <c r="E305" s="163"/>
      <c r="F305" s="163"/>
      <c r="G305" s="163"/>
      <c r="H305" s="163"/>
      <c r="I305" s="163"/>
      <c r="J305" s="163"/>
      <c r="K305" s="163"/>
      <c r="L305" s="164"/>
      <c r="M305" s="163"/>
      <c r="N305" s="163"/>
      <c r="O305" s="163"/>
      <c r="P305" s="163"/>
    </row>
    <row r="306" spans="1:16">
      <c r="A306" s="163"/>
      <c r="B306" s="163"/>
      <c r="C306" s="163"/>
      <c r="D306" s="163"/>
      <c r="E306" s="163"/>
      <c r="F306" s="163"/>
      <c r="G306" s="163"/>
      <c r="H306" s="163"/>
      <c r="I306" s="163"/>
      <c r="J306" s="163"/>
      <c r="K306" s="163"/>
      <c r="L306" s="164"/>
      <c r="M306" s="163"/>
      <c r="N306" s="163"/>
      <c r="O306" s="163"/>
      <c r="P306" s="163"/>
    </row>
    <row r="307" spans="1:16">
      <c r="A307" s="163"/>
      <c r="B307" s="163"/>
      <c r="C307" s="163"/>
      <c r="D307" s="163"/>
      <c r="E307" s="163"/>
      <c r="F307" s="163"/>
      <c r="G307" s="163"/>
      <c r="H307" s="163"/>
      <c r="I307" s="163"/>
      <c r="J307" s="163"/>
      <c r="K307" s="163"/>
      <c r="L307" s="164"/>
      <c r="M307" s="163"/>
      <c r="N307" s="163"/>
      <c r="O307" s="163"/>
      <c r="P307" s="163"/>
    </row>
    <row r="308" spans="1:16">
      <c r="A308" s="163"/>
      <c r="B308" s="163"/>
      <c r="C308" s="163"/>
      <c r="D308" s="163"/>
      <c r="E308" s="163"/>
      <c r="F308" s="163"/>
      <c r="G308" s="163"/>
      <c r="H308" s="163"/>
      <c r="I308" s="163"/>
      <c r="J308" s="163"/>
      <c r="K308" s="163"/>
      <c r="L308" s="164"/>
      <c r="M308" s="163"/>
      <c r="N308" s="163"/>
      <c r="O308" s="163"/>
      <c r="P308" s="163"/>
    </row>
    <row r="309" spans="1:16">
      <c r="A309" s="163"/>
      <c r="B309" s="163"/>
      <c r="C309" s="163"/>
      <c r="D309" s="163"/>
      <c r="E309" s="163"/>
      <c r="F309" s="163"/>
      <c r="G309" s="163"/>
      <c r="H309" s="163"/>
      <c r="I309" s="163"/>
      <c r="J309" s="163"/>
      <c r="K309" s="163"/>
      <c r="L309" s="164"/>
      <c r="M309" s="163"/>
      <c r="N309" s="163"/>
      <c r="O309" s="163"/>
      <c r="P309" s="163"/>
    </row>
    <row r="310" spans="1:16">
      <c r="A310" s="163"/>
      <c r="B310" s="163"/>
      <c r="C310" s="163"/>
      <c r="D310" s="163"/>
      <c r="E310" s="163"/>
      <c r="F310" s="163"/>
      <c r="G310" s="163"/>
      <c r="H310" s="163"/>
      <c r="I310" s="163"/>
      <c r="J310" s="163"/>
      <c r="K310" s="163"/>
      <c r="L310" s="164"/>
      <c r="M310" s="163"/>
      <c r="N310" s="163"/>
      <c r="O310" s="163"/>
      <c r="P310" s="163"/>
    </row>
    <row r="311" spans="1:16">
      <c r="A311" s="163"/>
      <c r="B311" s="163"/>
      <c r="C311" s="163"/>
      <c r="D311" s="163"/>
      <c r="E311" s="163"/>
      <c r="F311" s="163"/>
      <c r="G311" s="163"/>
      <c r="H311" s="163"/>
      <c r="I311" s="163"/>
      <c r="J311" s="163"/>
      <c r="K311" s="163"/>
      <c r="L311" s="164"/>
      <c r="M311" s="163"/>
      <c r="N311" s="163"/>
      <c r="O311" s="163"/>
      <c r="P311" s="163"/>
    </row>
    <row r="312" spans="1:16">
      <c r="A312" s="163"/>
      <c r="B312" s="163"/>
      <c r="C312" s="163"/>
      <c r="D312" s="163"/>
      <c r="E312" s="163"/>
      <c r="F312" s="163"/>
      <c r="G312" s="163"/>
      <c r="H312" s="163"/>
      <c r="I312" s="163"/>
      <c r="J312" s="163"/>
      <c r="K312" s="163"/>
      <c r="L312" s="164"/>
      <c r="M312" s="163"/>
      <c r="N312" s="163"/>
      <c r="O312" s="163"/>
      <c r="P312" s="163"/>
    </row>
    <row r="313" spans="1:16">
      <c r="A313" s="163"/>
      <c r="B313" s="163"/>
      <c r="C313" s="163"/>
      <c r="D313" s="163"/>
      <c r="E313" s="163"/>
      <c r="F313" s="163"/>
      <c r="G313" s="163"/>
      <c r="H313" s="163"/>
      <c r="I313" s="163"/>
      <c r="J313" s="163"/>
      <c r="K313" s="163"/>
      <c r="L313" s="164"/>
      <c r="M313" s="163"/>
      <c r="N313" s="163"/>
      <c r="O313" s="163"/>
      <c r="P313" s="163"/>
    </row>
    <row r="314" spans="1:16">
      <c r="A314" s="163"/>
      <c r="B314" s="163"/>
      <c r="C314" s="163"/>
      <c r="D314" s="163"/>
      <c r="E314" s="163"/>
      <c r="F314" s="163"/>
      <c r="G314" s="163"/>
      <c r="H314" s="163"/>
      <c r="I314" s="163"/>
      <c r="J314" s="163"/>
      <c r="K314" s="163"/>
      <c r="L314" s="164"/>
      <c r="M314" s="163"/>
      <c r="N314" s="163"/>
      <c r="O314" s="163"/>
      <c r="P314" s="163"/>
    </row>
    <row r="315" spans="1:16">
      <c r="A315" s="163"/>
      <c r="B315" s="163"/>
      <c r="C315" s="163"/>
      <c r="D315" s="163"/>
      <c r="E315" s="163"/>
      <c r="F315" s="163"/>
      <c r="G315" s="163"/>
      <c r="H315" s="163"/>
      <c r="I315" s="163"/>
      <c r="J315" s="163"/>
      <c r="K315" s="163"/>
      <c r="L315" s="164"/>
      <c r="M315" s="163"/>
      <c r="N315" s="163"/>
      <c r="O315" s="163"/>
      <c r="P315" s="163"/>
    </row>
    <row r="316" spans="1:16">
      <c r="A316" s="163"/>
      <c r="B316" s="163"/>
      <c r="C316" s="163"/>
      <c r="D316" s="163"/>
      <c r="E316" s="163"/>
      <c r="F316" s="163"/>
      <c r="G316" s="163"/>
      <c r="H316" s="163"/>
      <c r="I316" s="163"/>
      <c r="J316" s="163"/>
      <c r="K316" s="163"/>
      <c r="L316" s="164"/>
      <c r="M316" s="163"/>
      <c r="N316" s="163"/>
      <c r="O316" s="163"/>
      <c r="P316" s="163"/>
    </row>
    <row r="317" spans="1:16">
      <c r="A317" s="163"/>
      <c r="B317" s="163"/>
      <c r="C317" s="163"/>
      <c r="D317" s="163"/>
      <c r="E317" s="163"/>
      <c r="F317" s="163"/>
      <c r="G317" s="163"/>
      <c r="H317" s="163"/>
      <c r="I317" s="163"/>
      <c r="J317" s="163"/>
      <c r="K317" s="163"/>
      <c r="L317" s="164"/>
      <c r="M317" s="163"/>
      <c r="N317" s="163"/>
      <c r="O317" s="163"/>
      <c r="P317" s="163"/>
    </row>
    <row r="318" spans="1:16">
      <c r="A318" s="163"/>
      <c r="B318" s="163"/>
      <c r="C318" s="163"/>
      <c r="D318" s="163"/>
      <c r="E318" s="163"/>
      <c r="F318" s="163"/>
      <c r="G318" s="163"/>
      <c r="H318" s="163"/>
      <c r="I318" s="163"/>
      <c r="J318" s="163"/>
      <c r="K318" s="163"/>
      <c r="L318" s="164"/>
      <c r="M318" s="163"/>
      <c r="N318" s="163"/>
      <c r="O318" s="163"/>
      <c r="P318" s="163"/>
    </row>
    <row r="319" spans="1:16">
      <c r="A319" s="163"/>
      <c r="B319" s="163"/>
      <c r="C319" s="163"/>
      <c r="D319" s="163"/>
      <c r="E319" s="163"/>
      <c r="F319" s="163"/>
      <c r="G319" s="163"/>
      <c r="H319" s="163"/>
      <c r="I319" s="163"/>
      <c r="J319" s="163"/>
      <c r="K319" s="163"/>
      <c r="L319" s="164"/>
      <c r="M319" s="163"/>
      <c r="N319" s="163"/>
      <c r="O319" s="163"/>
      <c r="P319" s="163"/>
    </row>
    <row r="320" spans="1:16">
      <c r="A320" s="163"/>
      <c r="B320" s="163"/>
      <c r="C320" s="163"/>
      <c r="D320" s="163"/>
      <c r="E320" s="163"/>
      <c r="F320" s="163"/>
      <c r="G320" s="163"/>
      <c r="H320" s="163"/>
      <c r="I320" s="163"/>
      <c r="J320" s="163"/>
      <c r="K320" s="163"/>
      <c r="L320" s="164"/>
      <c r="M320" s="163"/>
      <c r="N320" s="163"/>
      <c r="O320" s="163"/>
      <c r="P320" s="163"/>
    </row>
    <row r="321" spans="1:16">
      <c r="A321" s="163"/>
      <c r="B321" s="163"/>
      <c r="C321" s="163"/>
      <c r="D321" s="163"/>
      <c r="E321" s="163"/>
      <c r="F321" s="163"/>
      <c r="G321" s="163"/>
      <c r="H321" s="163"/>
      <c r="I321" s="163"/>
      <c r="J321" s="163"/>
      <c r="K321" s="163"/>
      <c r="L321" s="164"/>
      <c r="M321" s="163"/>
      <c r="N321" s="163"/>
      <c r="O321" s="163"/>
      <c r="P321" s="163"/>
    </row>
    <row r="322" spans="1:16">
      <c r="A322" s="163"/>
      <c r="B322" s="163"/>
      <c r="C322" s="163"/>
      <c r="D322" s="163"/>
      <c r="E322" s="163"/>
      <c r="F322" s="163"/>
      <c r="G322" s="163"/>
      <c r="H322" s="163"/>
      <c r="I322" s="163"/>
      <c r="J322" s="163"/>
      <c r="K322" s="163"/>
      <c r="L322" s="164"/>
      <c r="M322" s="163"/>
      <c r="N322" s="163"/>
      <c r="O322" s="163"/>
      <c r="P322" s="163"/>
    </row>
    <row r="323" spans="1:16">
      <c r="A323" s="163"/>
      <c r="B323" s="163"/>
      <c r="C323" s="163"/>
      <c r="D323" s="163"/>
      <c r="E323" s="163"/>
      <c r="F323" s="163"/>
      <c r="G323" s="163"/>
      <c r="H323" s="163"/>
      <c r="I323" s="163"/>
      <c r="J323" s="163"/>
      <c r="K323" s="163"/>
      <c r="L323" s="164"/>
      <c r="M323" s="163"/>
      <c r="N323" s="163"/>
      <c r="O323" s="163"/>
      <c r="P323" s="163"/>
    </row>
    <row r="324" spans="1:16">
      <c r="A324" s="163"/>
      <c r="B324" s="163"/>
      <c r="C324" s="163"/>
      <c r="D324" s="163"/>
      <c r="E324" s="163"/>
      <c r="F324" s="163"/>
      <c r="G324" s="163"/>
      <c r="H324" s="163"/>
      <c r="I324" s="163"/>
      <c r="J324" s="163"/>
      <c r="K324" s="163"/>
      <c r="L324" s="164"/>
      <c r="M324" s="163"/>
      <c r="N324" s="163"/>
      <c r="O324" s="163"/>
      <c r="P324" s="163"/>
    </row>
    <row r="325" spans="1:16">
      <c r="A325" s="163"/>
      <c r="B325" s="163"/>
      <c r="C325" s="163"/>
      <c r="D325" s="163"/>
      <c r="E325" s="163"/>
      <c r="F325" s="163"/>
      <c r="G325" s="163"/>
      <c r="H325" s="163"/>
      <c r="I325" s="163"/>
      <c r="J325" s="163"/>
      <c r="K325" s="163"/>
      <c r="L325" s="164"/>
      <c r="M325" s="163"/>
      <c r="N325" s="163"/>
      <c r="O325" s="163"/>
      <c r="P325" s="163"/>
    </row>
    <row r="326" spans="1:16">
      <c r="A326" s="163"/>
      <c r="B326" s="163"/>
      <c r="C326" s="163"/>
      <c r="D326" s="163"/>
      <c r="E326" s="163"/>
      <c r="F326" s="163"/>
      <c r="G326" s="163"/>
      <c r="H326" s="163"/>
      <c r="I326" s="163"/>
      <c r="J326" s="163"/>
      <c r="K326" s="163"/>
      <c r="L326" s="164"/>
      <c r="M326" s="163"/>
      <c r="N326" s="163"/>
      <c r="O326" s="163"/>
      <c r="P326" s="163"/>
    </row>
    <row r="327" spans="1:16">
      <c r="A327" s="163"/>
      <c r="B327" s="163"/>
      <c r="C327" s="163"/>
      <c r="D327" s="163"/>
      <c r="E327" s="163"/>
      <c r="F327" s="163"/>
      <c r="G327" s="163"/>
      <c r="H327" s="163"/>
      <c r="I327" s="163"/>
      <c r="J327" s="163"/>
      <c r="K327" s="163"/>
      <c r="L327" s="164"/>
      <c r="M327" s="163"/>
      <c r="N327" s="163"/>
      <c r="O327" s="163"/>
      <c r="P327" s="163"/>
    </row>
    <row r="328" spans="1:16">
      <c r="A328" s="163"/>
      <c r="B328" s="163"/>
      <c r="C328" s="163"/>
      <c r="D328" s="163"/>
      <c r="E328" s="163"/>
      <c r="F328" s="163"/>
      <c r="G328" s="163"/>
      <c r="H328" s="163"/>
      <c r="I328" s="163"/>
      <c r="J328" s="163"/>
      <c r="K328" s="163"/>
      <c r="L328" s="164"/>
      <c r="M328" s="163"/>
      <c r="N328" s="163"/>
      <c r="O328" s="163"/>
      <c r="P328" s="163"/>
    </row>
    <row r="329" spans="1:16">
      <c r="A329" s="163"/>
      <c r="B329" s="163"/>
      <c r="C329" s="163"/>
      <c r="D329" s="163"/>
      <c r="E329" s="163"/>
      <c r="F329" s="163"/>
      <c r="G329" s="163"/>
      <c r="H329" s="163"/>
      <c r="I329" s="163"/>
      <c r="J329" s="163"/>
      <c r="K329" s="163"/>
      <c r="L329" s="164"/>
      <c r="M329" s="163"/>
      <c r="N329" s="163"/>
      <c r="O329" s="163"/>
      <c r="P329" s="163"/>
    </row>
    <row r="330" spans="1:16">
      <c r="A330" s="163"/>
      <c r="B330" s="163"/>
      <c r="C330" s="163"/>
      <c r="D330" s="163"/>
      <c r="E330" s="163"/>
      <c r="F330" s="163"/>
      <c r="G330" s="163"/>
      <c r="H330" s="163"/>
      <c r="I330" s="163"/>
      <c r="J330" s="163"/>
      <c r="K330" s="163"/>
      <c r="L330" s="164"/>
      <c r="M330" s="163"/>
      <c r="N330" s="163"/>
      <c r="O330" s="163"/>
      <c r="P330" s="163"/>
    </row>
    <row r="331" spans="1:16">
      <c r="A331" s="163"/>
      <c r="B331" s="163"/>
      <c r="C331" s="163"/>
      <c r="D331" s="163"/>
      <c r="E331" s="163"/>
      <c r="F331" s="163"/>
      <c r="G331" s="163"/>
      <c r="H331" s="163"/>
      <c r="I331" s="163"/>
      <c r="J331" s="163"/>
      <c r="K331" s="163"/>
      <c r="L331" s="164"/>
      <c r="M331" s="163"/>
      <c r="N331" s="163"/>
      <c r="O331" s="163"/>
      <c r="P331" s="163"/>
    </row>
    <row r="332" spans="1:16">
      <c r="A332" s="163"/>
      <c r="B332" s="163"/>
      <c r="C332" s="163"/>
      <c r="D332" s="163"/>
      <c r="E332" s="163"/>
      <c r="F332" s="163"/>
      <c r="G332" s="163"/>
      <c r="H332" s="163"/>
      <c r="I332" s="163"/>
      <c r="J332" s="163"/>
      <c r="K332" s="163"/>
      <c r="L332" s="164"/>
      <c r="M332" s="163"/>
      <c r="N332" s="163"/>
      <c r="O332" s="163"/>
      <c r="P332" s="163"/>
    </row>
    <row r="333" spans="1:16">
      <c r="A333" s="163"/>
      <c r="B333" s="163"/>
      <c r="C333" s="163"/>
      <c r="D333" s="163"/>
      <c r="E333" s="163"/>
      <c r="F333" s="163"/>
      <c r="G333" s="163"/>
      <c r="H333" s="163"/>
      <c r="I333" s="163"/>
      <c r="J333" s="163"/>
      <c r="K333" s="163"/>
      <c r="L333" s="164"/>
      <c r="M333" s="163"/>
      <c r="N333" s="163"/>
      <c r="O333" s="163"/>
      <c r="P333" s="163"/>
    </row>
    <row r="334" spans="1:16">
      <c r="A334" s="163"/>
      <c r="B334" s="163"/>
      <c r="C334" s="163"/>
      <c r="D334" s="163"/>
      <c r="E334" s="163"/>
      <c r="F334" s="163"/>
      <c r="G334" s="163"/>
      <c r="H334" s="163"/>
      <c r="I334" s="163"/>
      <c r="J334" s="163"/>
      <c r="K334" s="163"/>
      <c r="L334" s="164"/>
      <c r="M334" s="163"/>
      <c r="N334" s="163"/>
      <c r="O334" s="163"/>
      <c r="P334" s="163"/>
    </row>
    <row r="335" spans="1:16">
      <c r="A335" s="163"/>
      <c r="B335" s="163"/>
      <c r="C335" s="163"/>
      <c r="D335" s="163"/>
      <c r="E335" s="163"/>
      <c r="F335" s="163"/>
      <c r="G335" s="163"/>
      <c r="H335" s="163"/>
      <c r="I335" s="163"/>
      <c r="J335" s="163"/>
      <c r="K335" s="163"/>
      <c r="L335" s="164"/>
      <c r="M335" s="163"/>
      <c r="N335" s="163"/>
      <c r="O335" s="163"/>
      <c r="P335" s="163"/>
    </row>
    <row r="336" spans="1:16">
      <c r="A336" s="163"/>
      <c r="B336" s="163"/>
      <c r="C336" s="163"/>
      <c r="D336" s="163"/>
      <c r="E336" s="163"/>
      <c r="F336" s="163"/>
      <c r="G336" s="163"/>
      <c r="H336" s="163"/>
      <c r="I336" s="163"/>
      <c r="J336" s="163"/>
      <c r="K336" s="163"/>
      <c r="L336" s="164"/>
      <c r="M336" s="163"/>
      <c r="N336" s="163"/>
      <c r="O336" s="163"/>
      <c r="P336" s="163"/>
    </row>
    <row r="337" spans="1:16">
      <c r="A337" s="163"/>
      <c r="B337" s="163"/>
      <c r="C337" s="163"/>
      <c r="D337" s="163"/>
      <c r="E337" s="163"/>
      <c r="F337" s="163"/>
      <c r="G337" s="163"/>
      <c r="H337" s="163"/>
      <c r="I337" s="163"/>
      <c r="J337" s="163"/>
      <c r="K337" s="163"/>
      <c r="L337" s="164"/>
      <c r="M337" s="163"/>
      <c r="N337" s="163"/>
      <c r="O337" s="163"/>
      <c r="P337" s="163"/>
    </row>
    <row r="338" spans="1:16">
      <c r="A338" s="163"/>
      <c r="B338" s="163"/>
      <c r="C338" s="163"/>
      <c r="D338" s="163"/>
      <c r="E338" s="163"/>
      <c r="F338" s="163"/>
      <c r="G338" s="163"/>
      <c r="H338" s="163"/>
      <c r="I338" s="163"/>
      <c r="J338" s="163"/>
      <c r="K338" s="163"/>
      <c r="L338" s="164"/>
      <c r="M338" s="163"/>
      <c r="N338" s="163"/>
      <c r="O338" s="163"/>
      <c r="P338" s="163"/>
    </row>
    <row r="339" spans="1:16">
      <c r="A339" s="163"/>
      <c r="B339" s="163"/>
      <c r="C339" s="163"/>
      <c r="D339" s="163"/>
      <c r="E339" s="163"/>
      <c r="F339" s="163"/>
      <c r="G339" s="163"/>
      <c r="H339" s="163"/>
      <c r="I339" s="163"/>
      <c r="J339" s="163"/>
      <c r="K339" s="163"/>
      <c r="L339" s="164"/>
      <c r="M339" s="163"/>
      <c r="N339" s="163"/>
      <c r="O339" s="163"/>
      <c r="P339" s="163"/>
    </row>
    <row r="340" spans="1:16">
      <c r="A340" s="163"/>
      <c r="B340" s="163"/>
      <c r="C340" s="163"/>
      <c r="D340" s="163"/>
      <c r="E340" s="163"/>
      <c r="F340" s="163"/>
      <c r="G340" s="163"/>
      <c r="H340" s="163"/>
      <c r="I340" s="163"/>
      <c r="J340" s="163"/>
      <c r="K340" s="163"/>
      <c r="L340" s="164"/>
      <c r="M340" s="163"/>
      <c r="N340" s="163"/>
      <c r="O340" s="163"/>
      <c r="P340" s="163"/>
    </row>
    <row r="341" spans="1:16">
      <c r="A341" s="163"/>
      <c r="B341" s="163"/>
      <c r="C341" s="163"/>
      <c r="D341" s="163"/>
      <c r="E341" s="163"/>
      <c r="F341" s="163"/>
      <c r="G341" s="163"/>
      <c r="H341" s="163"/>
      <c r="I341" s="163"/>
      <c r="J341" s="163"/>
      <c r="K341" s="163"/>
      <c r="L341" s="164"/>
      <c r="M341" s="163"/>
      <c r="N341" s="163"/>
      <c r="O341" s="163"/>
      <c r="P341" s="163"/>
    </row>
    <row r="342" spans="1:16">
      <c r="A342" s="163"/>
      <c r="B342" s="163"/>
      <c r="C342" s="163"/>
      <c r="D342" s="163"/>
      <c r="E342" s="163"/>
      <c r="F342" s="163"/>
      <c r="G342" s="163"/>
      <c r="H342" s="163"/>
      <c r="I342" s="163"/>
      <c r="J342" s="163"/>
      <c r="K342" s="163"/>
      <c r="L342" s="164"/>
      <c r="M342" s="163"/>
      <c r="N342" s="163"/>
      <c r="O342" s="163"/>
      <c r="P342" s="163"/>
    </row>
    <row r="343" spans="1:16">
      <c r="A343" s="163"/>
      <c r="B343" s="163"/>
      <c r="C343" s="163"/>
      <c r="D343" s="163"/>
      <c r="E343" s="163"/>
      <c r="F343" s="163"/>
      <c r="G343" s="163"/>
      <c r="H343" s="163"/>
      <c r="I343" s="163"/>
      <c r="J343" s="163"/>
      <c r="K343" s="163"/>
      <c r="L343" s="164"/>
      <c r="M343" s="163"/>
      <c r="N343" s="163"/>
      <c r="O343" s="163"/>
      <c r="P343" s="163"/>
    </row>
    <row r="344" spans="1:16">
      <c r="A344" s="163"/>
      <c r="B344" s="163"/>
      <c r="C344" s="163"/>
      <c r="D344" s="163"/>
      <c r="E344" s="163"/>
      <c r="F344" s="163"/>
      <c r="G344" s="163"/>
      <c r="H344" s="163"/>
      <c r="I344" s="163"/>
      <c r="J344" s="163"/>
      <c r="K344" s="163"/>
      <c r="L344" s="164"/>
      <c r="M344" s="163"/>
      <c r="N344" s="163"/>
      <c r="O344" s="163"/>
      <c r="P344" s="163"/>
    </row>
    <row r="345" spans="1:16">
      <c r="A345" s="163"/>
      <c r="B345" s="163"/>
      <c r="C345" s="163"/>
      <c r="D345" s="163"/>
      <c r="E345" s="163"/>
      <c r="F345" s="163"/>
      <c r="G345" s="163"/>
      <c r="H345" s="163"/>
      <c r="I345" s="163"/>
      <c r="J345" s="163"/>
      <c r="K345" s="163"/>
      <c r="L345" s="164"/>
      <c r="M345" s="163"/>
      <c r="N345" s="163"/>
      <c r="O345" s="163"/>
      <c r="P345" s="163"/>
    </row>
    <row r="346" spans="1:16">
      <c r="A346" s="163"/>
      <c r="B346" s="163"/>
      <c r="C346" s="163"/>
      <c r="D346" s="163"/>
      <c r="E346" s="163"/>
      <c r="F346" s="163"/>
      <c r="G346" s="163"/>
      <c r="H346" s="163"/>
      <c r="I346" s="163"/>
      <c r="J346" s="163"/>
      <c r="K346" s="163"/>
      <c r="L346" s="163"/>
      <c r="M346" s="163"/>
      <c r="N346" s="163"/>
      <c r="O346" s="163"/>
      <c r="P346" s="163"/>
    </row>
    <row r="347" spans="1:16">
      <c r="A347" s="163"/>
      <c r="B347" s="163"/>
      <c r="C347" s="163"/>
      <c r="D347" s="163"/>
      <c r="E347" s="163"/>
      <c r="F347" s="163"/>
      <c r="G347" s="163"/>
      <c r="H347" s="163"/>
      <c r="I347" s="163"/>
      <c r="J347" s="163"/>
      <c r="K347" s="163"/>
      <c r="L347" s="163"/>
      <c r="M347" s="163"/>
      <c r="N347" s="163"/>
      <c r="O347" s="163"/>
      <c r="P347" s="163"/>
    </row>
    <row r="348" spans="1:16">
      <c r="A348" s="163"/>
      <c r="B348" s="163"/>
      <c r="C348" s="163"/>
      <c r="D348" s="163"/>
      <c r="E348" s="163"/>
      <c r="F348" s="163"/>
      <c r="G348" s="163"/>
      <c r="H348" s="163"/>
      <c r="I348" s="163"/>
      <c r="J348" s="163"/>
      <c r="K348" s="163"/>
      <c r="L348" s="163"/>
      <c r="M348" s="163"/>
      <c r="N348" s="163"/>
      <c r="O348" s="163"/>
      <c r="P348" s="163"/>
    </row>
    <row r="349" spans="1:16">
      <c r="A349" s="163"/>
      <c r="B349" s="163"/>
      <c r="C349" s="163"/>
      <c r="D349" s="163"/>
      <c r="E349" s="163"/>
      <c r="F349" s="163"/>
      <c r="G349" s="163"/>
      <c r="H349" s="163"/>
      <c r="I349" s="163"/>
      <c r="J349" s="163"/>
      <c r="K349" s="163"/>
      <c r="L349" s="163"/>
      <c r="M349" s="163"/>
      <c r="N349" s="163"/>
      <c r="O349" s="163"/>
      <c r="P349" s="163"/>
    </row>
    <row r="350" spans="1:16">
      <c r="A350" s="163"/>
      <c r="B350" s="163"/>
      <c r="C350" s="163"/>
      <c r="D350" s="163"/>
      <c r="E350" s="163"/>
      <c r="F350" s="163"/>
      <c r="G350" s="163"/>
      <c r="H350" s="163"/>
      <c r="I350" s="163"/>
      <c r="J350" s="163"/>
      <c r="K350" s="163"/>
      <c r="L350" s="163"/>
      <c r="M350" s="163"/>
      <c r="N350" s="163"/>
      <c r="O350" s="163"/>
      <c r="P350" s="163"/>
    </row>
    <row r="351" spans="1:16">
      <c r="A351" s="163"/>
      <c r="B351" s="163"/>
      <c r="C351" s="163"/>
      <c r="D351" s="163"/>
      <c r="E351" s="163"/>
      <c r="F351" s="163"/>
      <c r="G351" s="163"/>
      <c r="H351" s="163"/>
      <c r="I351" s="163"/>
      <c r="J351" s="163"/>
      <c r="K351" s="163"/>
      <c r="L351" s="163"/>
      <c r="M351" s="163"/>
      <c r="N351" s="163"/>
      <c r="O351" s="163"/>
      <c r="P351" s="163"/>
    </row>
    <row r="352" spans="1:16">
      <c r="A352" s="163"/>
      <c r="B352" s="163"/>
      <c r="C352" s="163"/>
      <c r="D352" s="163"/>
      <c r="E352" s="163"/>
      <c r="F352" s="163"/>
      <c r="G352" s="163"/>
      <c r="H352" s="163"/>
      <c r="I352" s="163"/>
      <c r="J352" s="163"/>
      <c r="K352" s="163"/>
      <c r="L352" s="163"/>
      <c r="M352" s="163"/>
      <c r="N352" s="163"/>
      <c r="O352" s="163"/>
      <c r="P352" s="163"/>
    </row>
    <row r="353" spans="1:16">
      <c r="A353" s="163"/>
      <c r="B353" s="163"/>
      <c r="C353" s="163"/>
      <c r="D353" s="163"/>
      <c r="E353" s="163"/>
      <c r="F353" s="163"/>
      <c r="G353" s="163"/>
      <c r="H353" s="163"/>
      <c r="I353" s="163"/>
      <c r="J353" s="163"/>
      <c r="K353" s="163"/>
      <c r="L353" s="163"/>
      <c r="M353" s="163"/>
      <c r="N353" s="163"/>
      <c r="O353" s="163"/>
      <c r="P353" s="163"/>
    </row>
    <row r="354" spans="1:16">
      <c r="A354" s="163"/>
      <c r="B354" s="163"/>
      <c r="C354" s="163"/>
      <c r="D354" s="163"/>
      <c r="E354" s="163"/>
      <c r="F354" s="163"/>
      <c r="G354" s="163"/>
      <c r="H354" s="163"/>
      <c r="I354" s="163"/>
      <c r="J354" s="163"/>
      <c r="K354" s="163"/>
      <c r="L354" s="163"/>
      <c r="M354" s="163"/>
      <c r="N354" s="163"/>
      <c r="O354" s="163"/>
      <c r="P354" s="163"/>
    </row>
    <row r="355" spans="1:16">
      <c r="A355" s="163"/>
      <c r="B355" s="163"/>
      <c r="C355" s="163"/>
      <c r="D355" s="163"/>
      <c r="E355" s="163"/>
      <c r="F355" s="163"/>
      <c r="G355" s="163"/>
      <c r="H355" s="163"/>
      <c r="I355" s="163"/>
      <c r="J355" s="163"/>
      <c r="K355" s="163"/>
      <c r="L355" s="163"/>
      <c r="M355" s="163"/>
      <c r="N355" s="163"/>
      <c r="O355" s="163"/>
      <c r="P355" s="163"/>
    </row>
    <row r="356" spans="1:16">
      <c r="A356" s="163"/>
      <c r="B356" s="163"/>
      <c r="C356" s="163"/>
      <c r="D356" s="163"/>
      <c r="E356" s="163"/>
      <c r="F356" s="163"/>
      <c r="G356" s="163"/>
      <c r="H356" s="163"/>
      <c r="I356" s="163"/>
      <c r="J356" s="163"/>
      <c r="K356" s="163"/>
      <c r="L356" s="163"/>
      <c r="M356" s="163"/>
      <c r="N356" s="163"/>
      <c r="O356" s="163"/>
      <c r="P356" s="163"/>
    </row>
    <row r="357" spans="1:16">
      <c r="A357" s="163"/>
      <c r="B357" s="163"/>
      <c r="C357" s="163"/>
      <c r="D357" s="163"/>
      <c r="E357" s="163"/>
      <c r="F357" s="163"/>
      <c r="G357" s="163"/>
      <c r="H357" s="163"/>
      <c r="I357" s="163"/>
      <c r="J357" s="163"/>
      <c r="K357" s="163"/>
      <c r="L357" s="163"/>
      <c r="M357" s="163"/>
      <c r="N357" s="163"/>
      <c r="O357" s="163"/>
      <c r="P357" s="163"/>
    </row>
    <row r="358" spans="1:16">
      <c r="A358" s="163"/>
      <c r="B358" s="163"/>
      <c r="C358" s="163"/>
      <c r="D358" s="163"/>
      <c r="E358" s="163"/>
      <c r="F358" s="163"/>
      <c r="G358" s="163"/>
      <c r="H358" s="163"/>
      <c r="I358" s="163"/>
      <c r="J358" s="163"/>
      <c r="K358" s="163"/>
      <c r="L358" s="163"/>
      <c r="M358" s="163"/>
      <c r="N358" s="163"/>
      <c r="O358" s="163"/>
      <c r="P358" s="163"/>
    </row>
    <row r="359" spans="1:16">
      <c r="A359" s="163"/>
      <c r="B359" s="163"/>
      <c r="C359" s="163"/>
      <c r="D359" s="163"/>
      <c r="E359" s="163"/>
      <c r="F359" s="163"/>
      <c r="G359" s="163"/>
      <c r="H359" s="163"/>
      <c r="I359" s="163"/>
      <c r="J359" s="163"/>
      <c r="K359" s="163"/>
      <c r="L359" s="163"/>
      <c r="M359" s="163"/>
      <c r="N359" s="163"/>
      <c r="O359" s="163"/>
      <c r="P359" s="163"/>
    </row>
    <row r="360" spans="1:16">
      <c r="A360" s="163"/>
      <c r="B360" s="163"/>
      <c r="C360" s="163"/>
      <c r="D360" s="163"/>
      <c r="E360" s="163"/>
      <c r="F360" s="163"/>
      <c r="G360" s="163"/>
      <c r="H360" s="163"/>
      <c r="I360" s="163"/>
      <c r="J360" s="163"/>
      <c r="K360" s="163"/>
      <c r="L360" s="163"/>
      <c r="M360" s="163"/>
      <c r="N360" s="163"/>
      <c r="O360" s="163"/>
      <c r="P360" s="163"/>
    </row>
    <row r="361" spans="1:16">
      <c r="A361" s="163"/>
      <c r="B361" s="163"/>
      <c r="C361" s="163"/>
      <c r="D361" s="163"/>
      <c r="E361" s="163"/>
      <c r="F361" s="163"/>
      <c r="G361" s="163"/>
      <c r="H361" s="163"/>
      <c r="I361" s="163"/>
      <c r="J361" s="163"/>
      <c r="K361" s="163"/>
      <c r="L361" s="163"/>
      <c r="M361" s="163"/>
      <c r="N361" s="163"/>
      <c r="O361" s="163"/>
      <c r="P361" s="163"/>
    </row>
    <row r="362" spans="1:16">
      <c r="A362" s="163"/>
      <c r="B362" s="163"/>
      <c r="C362" s="163"/>
      <c r="D362" s="163"/>
      <c r="E362" s="163"/>
      <c r="F362" s="163"/>
      <c r="G362" s="163"/>
      <c r="H362" s="163"/>
      <c r="I362" s="163"/>
      <c r="J362" s="163"/>
      <c r="K362" s="163"/>
      <c r="L362" s="163"/>
      <c r="M362" s="163"/>
      <c r="N362" s="163"/>
      <c r="O362" s="163"/>
      <c r="P362" s="163"/>
    </row>
    <row r="363" spans="1:16">
      <c r="A363" s="163"/>
      <c r="B363" s="163"/>
      <c r="C363" s="163"/>
      <c r="D363" s="163"/>
      <c r="E363" s="163"/>
      <c r="F363" s="163"/>
      <c r="G363" s="163"/>
      <c r="H363" s="163"/>
      <c r="I363" s="163"/>
      <c r="J363" s="163"/>
      <c r="K363" s="163"/>
      <c r="L363" s="163"/>
      <c r="M363" s="163"/>
      <c r="N363" s="163"/>
      <c r="O363" s="163"/>
      <c r="P363" s="163"/>
    </row>
    <row r="364" spans="1:16">
      <c r="A364" s="163"/>
      <c r="B364" s="163"/>
      <c r="C364" s="163"/>
      <c r="D364" s="163"/>
      <c r="E364" s="163"/>
      <c r="F364" s="163"/>
      <c r="G364" s="163"/>
      <c r="H364" s="163"/>
      <c r="I364" s="163"/>
      <c r="J364" s="163"/>
      <c r="K364" s="163"/>
      <c r="L364" s="163"/>
      <c r="M364" s="163"/>
      <c r="N364" s="163"/>
      <c r="O364" s="163"/>
      <c r="P364" s="163"/>
    </row>
    <row r="365" spans="1:16">
      <c r="A365" s="163"/>
      <c r="B365" s="163"/>
      <c r="C365" s="163"/>
      <c r="D365" s="163"/>
      <c r="E365" s="163"/>
      <c r="F365" s="163"/>
      <c r="G365" s="163"/>
      <c r="H365" s="163"/>
      <c r="I365" s="163"/>
      <c r="J365" s="163"/>
      <c r="K365" s="163"/>
      <c r="L365" s="163"/>
      <c r="M365" s="163"/>
      <c r="N365" s="163"/>
      <c r="O365" s="163"/>
      <c r="P365" s="163"/>
    </row>
    <row r="366" spans="1:16">
      <c r="A366" s="163"/>
      <c r="B366" s="163"/>
      <c r="C366" s="163"/>
      <c r="D366" s="163"/>
      <c r="E366" s="163"/>
      <c r="F366" s="163"/>
      <c r="G366" s="163"/>
      <c r="H366" s="163"/>
      <c r="I366" s="163"/>
      <c r="J366" s="163"/>
      <c r="K366" s="163"/>
      <c r="L366" s="163"/>
      <c r="M366" s="163"/>
      <c r="N366" s="163"/>
      <c r="O366" s="163"/>
      <c r="P366" s="163"/>
    </row>
    <row r="367" spans="1:16">
      <c r="A367" s="163"/>
      <c r="B367" s="163"/>
      <c r="C367" s="163"/>
      <c r="D367" s="163"/>
      <c r="E367" s="163"/>
      <c r="F367" s="163"/>
      <c r="G367" s="163"/>
      <c r="H367" s="163"/>
      <c r="I367" s="163"/>
      <c r="J367" s="163"/>
      <c r="K367" s="163"/>
      <c r="L367" s="163"/>
      <c r="M367" s="163"/>
      <c r="N367" s="163"/>
      <c r="O367" s="163"/>
      <c r="P367" s="163"/>
    </row>
    <row r="368" spans="1:16">
      <c r="A368" s="163"/>
      <c r="B368" s="163"/>
      <c r="C368" s="163"/>
      <c r="D368" s="163"/>
      <c r="E368" s="163"/>
      <c r="F368" s="163"/>
      <c r="G368" s="163"/>
      <c r="H368" s="163"/>
      <c r="I368" s="163"/>
      <c r="J368" s="163"/>
      <c r="K368" s="163"/>
      <c r="L368" s="163"/>
      <c r="M368" s="163"/>
      <c r="N368" s="163"/>
      <c r="O368" s="163"/>
      <c r="P368" s="163"/>
    </row>
    <row r="369" spans="1:16">
      <c r="A369" s="163"/>
      <c r="B369" s="163"/>
      <c r="C369" s="163"/>
      <c r="D369" s="163"/>
      <c r="E369" s="163"/>
      <c r="F369" s="163"/>
      <c r="G369" s="163"/>
      <c r="H369" s="163"/>
      <c r="I369" s="163"/>
      <c r="J369" s="163"/>
      <c r="K369" s="163"/>
      <c r="L369" s="163"/>
      <c r="M369" s="163"/>
      <c r="N369" s="163"/>
      <c r="O369" s="163"/>
      <c r="P369" s="163"/>
    </row>
    <row r="370" spans="1:16">
      <c r="A370" s="163"/>
      <c r="B370" s="163"/>
      <c r="C370" s="163"/>
      <c r="D370" s="163"/>
      <c r="E370" s="163"/>
      <c r="F370" s="163"/>
      <c r="G370" s="163"/>
      <c r="H370" s="163"/>
      <c r="I370" s="163"/>
      <c r="J370" s="163"/>
      <c r="K370" s="163"/>
      <c r="L370" s="163"/>
      <c r="M370" s="163"/>
      <c r="N370" s="163"/>
      <c r="O370" s="163"/>
      <c r="P370" s="163"/>
    </row>
    <row r="371" spans="1:16">
      <c r="A371" s="163"/>
      <c r="B371" s="163"/>
      <c r="C371" s="163"/>
      <c r="D371" s="163"/>
      <c r="E371" s="163"/>
      <c r="F371" s="163"/>
      <c r="G371" s="163"/>
      <c r="H371" s="163"/>
      <c r="I371" s="163"/>
      <c r="J371" s="163"/>
      <c r="K371" s="163"/>
      <c r="L371" s="163"/>
      <c r="M371" s="163"/>
      <c r="N371" s="163"/>
      <c r="O371" s="163"/>
      <c r="P371" s="163"/>
    </row>
    <row r="372" spans="1:16">
      <c r="A372" s="163"/>
      <c r="B372" s="163"/>
      <c r="C372" s="163"/>
      <c r="D372" s="163"/>
      <c r="E372" s="163"/>
      <c r="F372" s="163"/>
      <c r="G372" s="163"/>
      <c r="H372" s="163"/>
      <c r="I372" s="163"/>
      <c r="J372" s="163"/>
      <c r="K372" s="163"/>
      <c r="L372" s="163"/>
      <c r="M372" s="163"/>
      <c r="N372" s="163"/>
      <c r="O372" s="163"/>
      <c r="P372" s="163"/>
    </row>
    <row r="373" spans="1:16">
      <c r="A373" s="163"/>
      <c r="B373" s="163"/>
      <c r="C373" s="163"/>
      <c r="D373" s="163"/>
      <c r="E373" s="163"/>
      <c r="F373" s="163"/>
      <c r="G373" s="163"/>
      <c r="H373" s="163"/>
      <c r="I373" s="163"/>
      <c r="J373" s="163"/>
      <c r="K373" s="163"/>
      <c r="L373" s="163"/>
      <c r="M373" s="163"/>
      <c r="N373" s="163"/>
      <c r="O373" s="163"/>
      <c r="P373" s="163"/>
    </row>
    <row r="374" spans="1:16">
      <c r="A374" s="163"/>
      <c r="B374" s="163"/>
      <c r="C374" s="163"/>
      <c r="D374" s="163"/>
      <c r="E374" s="163"/>
      <c r="F374" s="163"/>
      <c r="G374" s="163"/>
      <c r="H374" s="163"/>
      <c r="I374" s="163"/>
      <c r="J374" s="163"/>
      <c r="K374" s="163"/>
      <c r="L374" s="163"/>
      <c r="M374" s="163"/>
      <c r="N374" s="163"/>
      <c r="O374" s="163"/>
      <c r="P374" s="163"/>
    </row>
    <row r="375" spans="1:16">
      <c r="A375" s="163"/>
      <c r="B375" s="163"/>
      <c r="C375" s="163"/>
      <c r="D375" s="163"/>
      <c r="E375" s="163"/>
      <c r="F375" s="163"/>
      <c r="G375" s="163"/>
      <c r="H375" s="163"/>
      <c r="I375" s="163"/>
      <c r="J375" s="163"/>
      <c r="K375" s="163"/>
      <c r="L375" s="163"/>
      <c r="M375" s="163"/>
      <c r="N375" s="163"/>
      <c r="O375" s="163"/>
      <c r="P375" s="163"/>
    </row>
    <row r="376" spans="1:16">
      <c r="A376" s="163"/>
      <c r="B376" s="163"/>
      <c r="C376" s="163"/>
      <c r="D376" s="163"/>
      <c r="E376" s="163"/>
      <c r="F376" s="163"/>
      <c r="G376" s="163"/>
      <c r="H376" s="163"/>
      <c r="I376" s="163"/>
      <c r="J376" s="163"/>
      <c r="K376" s="163"/>
      <c r="L376" s="163"/>
      <c r="M376" s="163"/>
      <c r="N376" s="163"/>
      <c r="O376" s="163"/>
      <c r="P376" s="163"/>
    </row>
    <row r="377" spans="1:16">
      <c r="A377" s="163"/>
      <c r="B377" s="163"/>
      <c r="C377" s="163"/>
      <c r="D377" s="163"/>
      <c r="E377" s="163"/>
      <c r="F377" s="163"/>
      <c r="G377" s="163"/>
      <c r="H377" s="163"/>
      <c r="I377" s="163"/>
      <c r="J377" s="163"/>
      <c r="K377" s="163"/>
      <c r="L377" s="163"/>
      <c r="M377" s="163"/>
      <c r="N377" s="163"/>
      <c r="O377" s="163"/>
      <c r="P377" s="163"/>
    </row>
    <row r="378" spans="1:16">
      <c r="A378" s="163"/>
      <c r="B378" s="163"/>
      <c r="C378" s="163"/>
      <c r="D378" s="163"/>
      <c r="E378" s="163"/>
      <c r="F378" s="163"/>
      <c r="G378" s="163"/>
      <c r="H378" s="163"/>
      <c r="I378" s="163"/>
      <c r="J378" s="163"/>
      <c r="K378" s="163"/>
      <c r="L378" s="163"/>
      <c r="M378" s="163"/>
      <c r="N378" s="163"/>
      <c r="O378" s="163"/>
      <c r="P378" s="163"/>
    </row>
    <row r="379" spans="1:16">
      <c r="A379" s="163"/>
      <c r="B379" s="163"/>
      <c r="C379" s="163"/>
      <c r="D379" s="163"/>
      <c r="E379" s="163"/>
      <c r="F379" s="163"/>
      <c r="G379" s="163"/>
      <c r="H379" s="163"/>
      <c r="I379" s="163"/>
      <c r="J379" s="163"/>
      <c r="K379" s="163"/>
      <c r="L379" s="163"/>
      <c r="M379" s="163"/>
      <c r="N379" s="163"/>
      <c r="O379" s="163"/>
      <c r="P379" s="163"/>
    </row>
    <row r="380" spans="1:16">
      <c r="A380" s="163"/>
      <c r="B380" s="163"/>
      <c r="C380" s="163"/>
      <c r="D380" s="163"/>
      <c r="E380" s="163"/>
      <c r="F380" s="163"/>
      <c r="G380" s="163"/>
      <c r="H380" s="163"/>
      <c r="I380" s="163"/>
      <c r="J380" s="163"/>
      <c r="K380" s="163"/>
      <c r="L380" s="163"/>
      <c r="M380" s="163"/>
      <c r="N380" s="163"/>
      <c r="O380" s="163"/>
      <c r="P380" s="163"/>
    </row>
    <row r="381" spans="1:16">
      <c r="A381" s="163"/>
      <c r="B381" s="163"/>
      <c r="C381" s="163"/>
      <c r="D381" s="163"/>
      <c r="E381" s="163"/>
      <c r="F381" s="163"/>
      <c r="G381" s="163"/>
      <c r="H381" s="163"/>
      <c r="I381" s="163"/>
      <c r="J381" s="163"/>
      <c r="K381" s="163"/>
      <c r="L381" s="163"/>
      <c r="M381" s="163"/>
      <c r="N381" s="163"/>
      <c r="O381" s="163"/>
      <c r="P381" s="163"/>
    </row>
    <row r="382" spans="1:16">
      <c r="A382" s="163"/>
      <c r="B382" s="163"/>
      <c r="C382" s="163"/>
      <c r="D382" s="163"/>
      <c r="E382" s="163"/>
      <c r="F382" s="163"/>
      <c r="G382" s="163"/>
      <c r="H382" s="163"/>
      <c r="I382" s="163"/>
      <c r="J382" s="163"/>
      <c r="K382" s="163"/>
      <c r="L382" s="163"/>
      <c r="M382" s="163"/>
      <c r="N382" s="163"/>
      <c r="O382" s="163"/>
      <c r="P382" s="163"/>
    </row>
    <row r="383" spans="1:16">
      <c r="A383" s="163"/>
      <c r="B383" s="163"/>
      <c r="C383" s="163"/>
      <c r="D383" s="163"/>
      <c r="E383" s="163"/>
      <c r="F383" s="163"/>
      <c r="G383" s="163"/>
      <c r="H383" s="163"/>
      <c r="I383" s="163"/>
      <c r="J383" s="163"/>
      <c r="K383" s="163"/>
      <c r="L383" s="163"/>
      <c r="M383" s="163"/>
      <c r="N383" s="163"/>
      <c r="O383" s="163"/>
      <c r="P383" s="163"/>
    </row>
    <row r="384" spans="1:16">
      <c r="A384" s="163"/>
      <c r="B384" s="163"/>
      <c r="C384" s="163"/>
      <c r="D384" s="163"/>
      <c r="E384" s="163"/>
      <c r="F384" s="163"/>
      <c r="G384" s="163"/>
      <c r="H384" s="163"/>
      <c r="I384" s="163"/>
      <c r="J384" s="163"/>
      <c r="K384" s="163"/>
      <c r="L384" s="163"/>
      <c r="M384" s="163"/>
      <c r="N384" s="163"/>
      <c r="O384" s="163"/>
      <c r="P384" s="163"/>
    </row>
    <row r="385" spans="1:16">
      <c r="A385" s="163"/>
      <c r="B385" s="163"/>
      <c r="C385" s="163"/>
      <c r="D385" s="163"/>
      <c r="E385" s="163"/>
      <c r="F385" s="163"/>
      <c r="G385" s="163"/>
      <c r="H385" s="163"/>
      <c r="I385" s="163"/>
      <c r="J385" s="163"/>
      <c r="K385" s="163"/>
      <c r="L385" s="163"/>
      <c r="M385" s="163"/>
      <c r="N385" s="163"/>
      <c r="O385" s="163"/>
      <c r="P385" s="163"/>
    </row>
    <row r="386" spans="1:16">
      <c r="A386" s="163"/>
      <c r="B386" s="163"/>
      <c r="C386" s="163"/>
      <c r="D386" s="163"/>
      <c r="E386" s="163"/>
      <c r="F386" s="163"/>
      <c r="G386" s="163"/>
      <c r="H386" s="163"/>
      <c r="I386" s="163"/>
      <c r="J386" s="163"/>
      <c r="K386" s="163"/>
      <c r="L386" s="163"/>
      <c r="M386" s="163"/>
      <c r="N386" s="163"/>
      <c r="O386" s="163"/>
      <c r="P386" s="163"/>
    </row>
    <row r="387" spans="1:16">
      <c r="A387" s="163"/>
      <c r="B387" s="163"/>
      <c r="C387" s="163"/>
      <c r="D387" s="163"/>
      <c r="E387" s="163"/>
      <c r="F387" s="163"/>
      <c r="G387" s="163"/>
      <c r="H387" s="163"/>
      <c r="I387" s="163"/>
      <c r="J387" s="163"/>
      <c r="K387" s="163"/>
      <c r="L387" s="163"/>
      <c r="M387" s="163"/>
      <c r="N387" s="163"/>
      <c r="O387" s="163"/>
      <c r="P387" s="163"/>
    </row>
    <row r="388" spans="1:16">
      <c r="A388" s="163"/>
      <c r="B388" s="163"/>
      <c r="C388" s="163"/>
      <c r="D388" s="163"/>
      <c r="E388" s="163"/>
      <c r="F388" s="163"/>
      <c r="G388" s="163"/>
      <c r="H388" s="163"/>
      <c r="I388" s="163"/>
      <c r="J388" s="163"/>
      <c r="K388" s="163"/>
      <c r="L388" s="163"/>
      <c r="M388" s="163"/>
      <c r="N388" s="163"/>
      <c r="O388" s="163"/>
      <c r="P388" s="163"/>
    </row>
    <row r="389" spans="1:16">
      <c r="A389" s="163"/>
      <c r="B389" s="163"/>
      <c r="C389" s="163"/>
      <c r="D389" s="163"/>
      <c r="E389" s="163"/>
      <c r="F389" s="163"/>
      <c r="G389" s="163"/>
      <c r="H389" s="163"/>
      <c r="I389" s="163"/>
      <c r="J389" s="163"/>
      <c r="K389" s="163"/>
      <c r="L389" s="163"/>
      <c r="M389" s="163"/>
      <c r="N389" s="163"/>
      <c r="O389" s="163"/>
      <c r="P389" s="163"/>
    </row>
    <row r="390" spans="1:16">
      <c r="A390" s="163"/>
      <c r="B390" s="163"/>
      <c r="C390" s="163"/>
      <c r="D390" s="163"/>
      <c r="E390" s="163"/>
      <c r="F390" s="163"/>
      <c r="G390" s="163"/>
      <c r="H390" s="163"/>
      <c r="I390" s="163"/>
      <c r="J390" s="163"/>
      <c r="K390" s="163"/>
      <c r="L390" s="163"/>
      <c r="M390" s="163"/>
      <c r="N390" s="163"/>
      <c r="O390" s="163"/>
      <c r="P390" s="163"/>
    </row>
    <row r="391" spans="1:16">
      <c r="A391" s="163"/>
      <c r="B391" s="163"/>
      <c r="C391" s="163"/>
      <c r="D391" s="163"/>
      <c r="E391" s="163"/>
      <c r="F391" s="163"/>
      <c r="G391" s="163"/>
      <c r="H391" s="163"/>
      <c r="I391" s="163"/>
      <c r="J391" s="163"/>
      <c r="K391" s="163"/>
      <c r="L391" s="163"/>
      <c r="M391" s="163"/>
      <c r="N391" s="163"/>
      <c r="O391" s="163"/>
      <c r="P391" s="163"/>
    </row>
    <row r="392" spans="1:16">
      <c r="A392" s="163"/>
      <c r="B392" s="163"/>
      <c r="C392" s="163"/>
      <c r="D392" s="163"/>
      <c r="E392" s="163"/>
      <c r="F392" s="163"/>
      <c r="G392" s="163"/>
      <c r="H392" s="163"/>
      <c r="I392" s="163"/>
      <c r="J392" s="163"/>
      <c r="K392" s="163"/>
      <c r="L392" s="163"/>
      <c r="M392" s="163"/>
      <c r="N392" s="163"/>
      <c r="O392" s="163"/>
      <c r="P392" s="163"/>
    </row>
    <row r="393" spans="1:16">
      <c r="A393" s="163"/>
      <c r="B393" s="163"/>
      <c r="C393" s="163"/>
      <c r="D393" s="163"/>
      <c r="E393" s="163"/>
      <c r="F393" s="163"/>
      <c r="G393" s="163"/>
      <c r="H393" s="163"/>
      <c r="I393" s="163"/>
      <c r="J393" s="163"/>
      <c r="K393" s="163"/>
      <c r="L393" s="163"/>
      <c r="M393" s="163"/>
      <c r="N393" s="163"/>
      <c r="O393" s="163"/>
      <c r="P393" s="163"/>
    </row>
    <row r="394" spans="1:16">
      <c r="A394" s="163"/>
      <c r="B394" s="163"/>
      <c r="C394" s="163"/>
      <c r="D394" s="163"/>
      <c r="E394" s="163"/>
      <c r="F394" s="163"/>
      <c r="G394" s="163"/>
      <c r="H394" s="163"/>
      <c r="I394" s="163"/>
      <c r="J394" s="163"/>
      <c r="K394" s="163"/>
      <c r="L394" s="163"/>
      <c r="M394" s="163"/>
      <c r="N394" s="163"/>
      <c r="O394" s="163"/>
      <c r="P394" s="163"/>
    </row>
    <row r="395" spans="1:16">
      <c r="A395" s="163"/>
      <c r="B395" s="163"/>
      <c r="C395" s="163"/>
      <c r="D395" s="163"/>
      <c r="E395" s="163"/>
      <c r="F395" s="163"/>
      <c r="G395" s="163"/>
      <c r="H395" s="163"/>
      <c r="I395" s="163"/>
      <c r="J395" s="163"/>
      <c r="K395" s="163"/>
      <c r="L395" s="163"/>
      <c r="M395" s="163"/>
      <c r="N395" s="163"/>
      <c r="O395" s="163"/>
      <c r="P395" s="163"/>
    </row>
    <row r="396" spans="1:16">
      <c r="A396" s="163"/>
      <c r="B396" s="163"/>
      <c r="C396" s="163"/>
      <c r="D396" s="163"/>
      <c r="E396" s="163"/>
      <c r="F396" s="163"/>
      <c r="G396" s="163"/>
      <c r="H396" s="163"/>
      <c r="I396" s="163"/>
      <c r="J396" s="163"/>
      <c r="K396" s="163"/>
      <c r="L396" s="163"/>
      <c r="M396" s="163"/>
      <c r="N396" s="163"/>
      <c r="O396" s="163"/>
      <c r="P396" s="163"/>
    </row>
    <row r="397" spans="1:16">
      <c r="A397" s="163"/>
      <c r="B397" s="163"/>
      <c r="C397" s="163"/>
      <c r="D397" s="163"/>
      <c r="E397" s="163"/>
      <c r="F397" s="163"/>
      <c r="G397" s="163"/>
      <c r="H397" s="163"/>
      <c r="I397" s="163"/>
      <c r="J397" s="163"/>
      <c r="K397" s="163"/>
      <c r="L397" s="163"/>
      <c r="M397" s="163"/>
      <c r="N397" s="163"/>
      <c r="O397" s="163"/>
      <c r="P397" s="163"/>
    </row>
    <row r="398" spans="1:16">
      <c r="A398" s="163"/>
      <c r="B398" s="163"/>
      <c r="C398" s="163"/>
      <c r="D398" s="163"/>
      <c r="E398" s="163"/>
      <c r="F398" s="163"/>
      <c r="G398" s="163"/>
      <c r="H398" s="163"/>
      <c r="I398" s="163"/>
      <c r="J398" s="163"/>
      <c r="K398" s="163"/>
      <c r="L398" s="163"/>
      <c r="M398" s="163"/>
      <c r="N398" s="163"/>
      <c r="O398" s="163"/>
      <c r="P398" s="163"/>
    </row>
    <row r="399" spans="1:16">
      <c r="A399" s="163"/>
      <c r="B399" s="163"/>
      <c r="C399" s="163"/>
      <c r="D399" s="163"/>
      <c r="E399" s="163"/>
      <c r="F399" s="163"/>
      <c r="G399" s="163"/>
      <c r="H399" s="163"/>
      <c r="I399" s="163"/>
      <c r="J399" s="163"/>
      <c r="K399" s="163"/>
      <c r="L399" s="163"/>
      <c r="M399" s="163"/>
      <c r="N399" s="163"/>
      <c r="O399" s="163"/>
      <c r="P399" s="163"/>
    </row>
    <row r="400" spans="1:16">
      <c r="A400" s="163"/>
      <c r="B400" s="163"/>
      <c r="C400" s="163"/>
      <c r="D400" s="163"/>
      <c r="E400" s="163"/>
      <c r="F400" s="163"/>
      <c r="G400" s="163"/>
      <c r="H400" s="163"/>
      <c r="I400" s="163"/>
      <c r="J400" s="163"/>
      <c r="K400" s="163"/>
      <c r="L400" s="163"/>
      <c r="M400" s="163"/>
      <c r="N400" s="163"/>
      <c r="O400" s="163"/>
      <c r="P400" s="163"/>
    </row>
    <row r="401" spans="1:16">
      <c r="A401" s="163"/>
      <c r="B401" s="163"/>
      <c r="C401" s="163"/>
      <c r="D401" s="163"/>
      <c r="E401" s="163"/>
      <c r="F401" s="163"/>
      <c r="G401" s="163"/>
      <c r="H401" s="163"/>
      <c r="I401" s="163"/>
      <c r="J401" s="163"/>
      <c r="K401" s="163"/>
      <c r="L401" s="163"/>
      <c r="M401" s="163"/>
      <c r="N401" s="163"/>
      <c r="O401" s="163"/>
      <c r="P401" s="163"/>
    </row>
    <row r="402" spans="1:16">
      <c r="A402" s="163"/>
      <c r="B402" s="163"/>
      <c r="C402" s="163"/>
      <c r="D402" s="163"/>
      <c r="E402" s="163"/>
      <c r="F402" s="163"/>
      <c r="G402" s="163"/>
      <c r="H402" s="163"/>
      <c r="I402" s="163"/>
      <c r="J402" s="163"/>
      <c r="K402" s="163"/>
      <c r="L402" s="163"/>
      <c r="M402" s="163"/>
      <c r="N402" s="163"/>
      <c r="O402" s="163"/>
      <c r="P402" s="163"/>
    </row>
    <row r="403" spans="1:16">
      <c r="A403" s="163"/>
      <c r="B403" s="163"/>
      <c r="C403" s="163"/>
      <c r="D403" s="163"/>
      <c r="E403" s="163"/>
      <c r="F403" s="163"/>
      <c r="G403" s="163"/>
      <c r="H403" s="163"/>
      <c r="I403" s="163"/>
      <c r="J403" s="163"/>
      <c r="K403" s="163"/>
      <c r="L403" s="163"/>
      <c r="M403" s="163"/>
      <c r="N403" s="163"/>
      <c r="O403" s="163"/>
      <c r="P403" s="163"/>
    </row>
    <row r="404" spans="1:16">
      <c r="A404" s="163"/>
      <c r="B404" s="163"/>
      <c r="C404" s="163"/>
      <c r="D404" s="163"/>
      <c r="E404" s="163"/>
      <c r="F404" s="163"/>
      <c r="G404" s="163"/>
      <c r="H404" s="163"/>
      <c r="I404" s="163"/>
      <c r="J404" s="163"/>
      <c r="K404" s="163"/>
      <c r="L404" s="163"/>
      <c r="M404" s="163"/>
      <c r="N404" s="163"/>
      <c r="O404" s="163"/>
      <c r="P404" s="163"/>
    </row>
    <row r="405" spans="1:16">
      <c r="A405" s="163"/>
      <c r="B405" s="163"/>
      <c r="C405" s="163"/>
      <c r="D405" s="163"/>
      <c r="E405" s="163"/>
      <c r="F405" s="163"/>
      <c r="G405" s="163"/>
      <c r="H405" s="163"/>
      <c r="I405" s="163"/>
      <c r="J405" s="163"/>
      <c r="K405" s="163"/>
      <c r="L405" s="163"/>
      <c r="M405" s="163"/>
      <c r="N405" s="163"/>
      <c r="O405" s="163"/>
      <c r="P405" s="163"/>
    </row>
    <row r="406" spans="1:16">
      <c r="A406" s="163"/>
      <c r="B406" s="163"/>
      <c r="C406" s="163"/>
      <c r="D406" s="163"/>
      <c r="E406" s="163"/>
      <c r="F406" s="163"/>
      <c r="G406" s="163"/>
      <c r="H406" s="163"/>
      <c r="I406" s="163"/>
      <c r="J406" s="163"/>
      <c r="K406" s="163"/>
      <c r="L406" s="163"/>
      <c r="M406" s="163"/>
      <c r="N406" s="163"/>
      <c r="O406" s="163"/>
      <c r="P406" s="163"/>
    </row>
    <row r="407" spans="1:16">
      <c r="A407" s="163"/>
      <c r="B407" s="163"/>
      <c r="C407" s="163"/>
      <c r="D407" s="163"/>
      <c r="E407" s="163"/>
      <c r="F407" s="163"/>
      <c r="G407" s="163"/>
      <c r="H407" s="163"/>
      <c r="I407" s="163"/>
      <c r="J407" s="163"/>
      <c r="K407" s="163"/>
      <c r="L407" s="163"/>
      <c r="M407" s="163"/>
      <c r="N407" s="163"/>
      <c r="O407" s="163"/>
      <c r="P407" s="163"/>
    </row>
    <row r="408" spans="1:16">
      <c r="A408" s="163"/>
      <c r="B408" s="163"/>
      <c r="C408" s="163"/>
      <c r="D408" s="163"/>
      <c r="E408" s="163"/>
      <c r="F408" s="163"/>
      <c r="G408" s="163"/>
      <c r="H408" s="163"/>
      <c r="I408" s="163"/>
      <c r="J408" s="163"/>
      <c r="K408" s="163"/>
      <c r="L408" s="163"/>
      <c r="M408" s="163"/>
      <c r="N408" s="163"/>
      <c r="O408" s="163"/>
      <c r="P408" s="163"/>
    </row>
    <row r="409" spans="1:16">
      <c r="A409" s="163"/>
      <c r="B409" s="163"/>
      <c r="C409" s="163"/>
      <c r="D409" s="163"/>
      <c r="E409" s="163"/>
      <c r="F409" s="163"/>
      <c r="G409" s="163"/>
      <c r="H409" s="163"/>
      <c r="I409" s="163"/>
      <c r="J409" s="163"/>
      <c r="K409" s="163"/>
      <c r="L409" s="163"/>
      <c r="M409" s="163"/>
      <c r="N409" s="163"/>
      <c r="O409" s="163"/>
      <c r="P409" s="163"/>
    </row>
    <row r="410" spans="1:16">
      <c r="A410" s="163"/>
      <c r="B410" s="163"/>
      <c r="C410" s="163"/>
      <c r="D410" s="163"/>
      <c r="E410" s="163"/>
      <c r="F410" s="163"/>
      <c r="G410" s="163"/>
      <c r="H410" s="163"/>
      <c r="I410" s="163"/>
      <c r="J410" s="163"/>
      <c r="K410" s="163"/>
      <c r="L410" s="163"/>
      <c r="M410" s="163"/>
      <c r="N410" s="163"/>
      <c r="O410" s="163"/>
      <c r="P410" s="163"/>
    </row>
    <row r="411" spans="1:16">
      <c r="A411" s="163"/>
      <c r="B411" s="163"/>
      <c r="C411" s="163"/>
      <c r="D411" s="163"/>
      <c r="E411" s="163"/>
      <c r="F411" s="163"/>
      <c r="G411" s="163"/>
      <c r="H411" s="163"/>
      <c r="I411" s="163"/>
      <c r="J411" s="163"/>
      <c r="K411" s="163"/>
      <c r="L411" s="163"/>
      <c r="M411" s="163"/>
      <c r="N411" s="163"/>
      <c r="O411" s="163"/>
      <c r="P411" s="163"/>
    </row>
    <row r="412" spans="1:16">
      <c r="A412" s="163"/>
      <c r="B412" s="163"/>
      <c r="C412" s="163"/>
      <c r="D412" s="163"/>
      <c r="E412" s="163"/>
      <c r="F412" s="163"/>
      <c r="G412" s="163"/>
      <c r="H412" s="163"/>
      <c r="I412" s="163"/>
      <c r="J412" s="163"/>
      <c r="K412" s="163"/>
      <c r="L412" s="163"/>
      <c r="M412" s="163"/>
      <c r="N412" s="163"/>
      <c r="O412" s="163"/>
      <c r="P412" s="163"/>
    </row>
    <row r="413" spans="1:16">
      <c r="A413" s="163"/>
      <c r="B413" s="163"/>
      <c r="C413" s="163"/>
      <c r="D413" s="163"/>
      <c r="E413" s="163"/>
      <c r="F413" s="163"/>
      <c r="G413" s="163"/>
      <c r="H413" s="163"/>
      <c r="I413" s="163"/>
      <c r="J413" s="163"/>
      <c r="K413" s="163"/>
      <c r="L413" s="163"/>
      <c r="M413" s="163"/>
      <c r="N413" s="163"/>
      <c r="O413" s="163"/>
      <c r="P413" s="163"/>
    </row>
    <row r="414" spans="1:16">
      <c r="A414" s="163"/>
      <c r="B414" s="163"/>
      <c r="C414" s="163"/>
      <c r="D414" s="163"/>
      <c r="E414" s="163"/>
      <c r="F414" s="163"/>
      <c r="G414" s="163"/>
      <c r="H414" s="163"/>
      <c r="I414" s="163"/>
      <c r="J414" s="163"/>
      <c r="K414" s="163"/>
      <c r="L414" s="163"/>
      <c r="M414" s="163"/>
      <c r="N414" s="163"/>
      <c r="O414" s="163"/>
      <c r="P414" s="163"/>
    </row>
    <row r="415" spans="1:16">
      <c r="A415" s="163"/>
      <c r="B415" s="163"/>
      <c r="C415" s="163"/>
      <c r="D415" s="163"/>
      <c r="E415" s="163"/>
      <c r="F415" s="163"/>
      <c r="G415" s="163"/>
      <c r="H415" s="163"/>
      <c r="I415" s="163"/>
      <c r="J415" s="163"/>
      <c r="K415" s="163"/>
      <c r="L415" s="163"/>
      <c r="M415" s="163"/>
      <c r="N415" s="163"/>
      <c r="O415" s="163"/>
      <c r="P415" s="163"/>
    </row>
    <row r="416" spans="1:16">
      <c r="A416" s="163"/>
      <c r="B416" s="163"/>
      <c r="C416" s="163"/>
      <c r="D416" s="163"/>
      <c r="E416" s="163"/>
      <c r="F416" s="163"/>
      <c r="G416" s="163"/>
      <c r="H416" s="163"/>
      <c r="I416" s="163"/>
      <c r="J416" s="163"/>
      <c r="K416" s="163"/>
      <c r="L416" s="163"/>
      <c r="M416" s="163"/>
      <c r="N416" s="163"/>
      <c r="O416" s="163"/>
      <c r="P416" s="163"/>
    </row>
    <row r="417" spans="1:16">
      <c r="A417" s="163"/>
      <c r="B417" s="163"/>
      <c r="C417" s="163"/>
      <c r="D417" s="163"/>
      <c r="E417" s="163"/>
      <c r="F417" s="163"/>
      <c r="G417" s="163"/>
      <c r="H417" s="163"/>
      <c r="I417" s="163"/>
      <c r="J417" s="163"/>
      <c r="K417" s="163"/>
      <c r="L417" s="163"/>
      <c r="M417" s="163"/>
      <c r="N417" s="163"/>
      <c r="O417" s="163"/>
      <c r="P417" s="163"/>
    </row>
    <row r="418" spans="1:16">
      <c r="A418" s="163"/>
      <c r="B418" s="163"/>
      <c r="C418" s="163"/>
      <c r="D418" s="163"/>
      <c r="E418" s="163"/>
      <c r="F418" s="163"/>
      <c r="G418" s="163"/>
      <c r="H418" s="163"/>
      <c r="I418" s="163"/>
      <c r="J418" s="163"/>
      <c r="K418" s="163"/>
      <c r="L418" s="163"/>
      <c r="M418" s="163"/>
      <c r="N418" s="163"/>
      <c r="O418" s="163"/>
      <c r="P418" s="163"/>
    </row>
    <row r="419" spans="1:16">
      <c r="A419" s="163"/>
      <c r="B419" s="163"/>
      <c r="C419" s="163"/>
      <c r="D419" s="163"/>
      <c r="E419" s="163"/>
      <c r="F419" s="163"/>
      <c r="G419" s="163"/>
      <c r="H419" s="163"/>
      <c r="I419" s="163"/>
      <c r="J419" s="163"/>
      <c r="K419" s="163"/>
      <c r="L419" s="163"/>
      <c r="M419" s="163"/>
      <c r="N419" s="163"/>
      <c r="O419" s="163"/>
      <c r="P419" s="163"/>
    </row>
    <row r="420" spans="1:16">
      <c r="A420" s="163"/>
      <c r="B420" s="163"/>
      <c r="C420" s="163"/>
      <c r="D420" s="163"/>
      <c r="E420" s="163"/>
      <c r="F420" s="163"/>
      <c r="G420" s="163"/>
      <c r="H420" s="163"/>
      <c r="I420" s="163"/>
      <c r="J420" s="163"/>
      <c r="K420" s="163"/>
      <c r="L420" s="163"/>
      <c r="M420" s="163"/>
      <c r="N420" s="163"/>
      <c r="O420" s="163"/>
      <c r="P420" s="163"/>
    </row>
    <row r="421" spans="1:16">
      <c r="A421" s="163"/>
      <c r="B421" s="163"/>
      <c r="C421" s="163"/>
      <c r="D421" s="163"/>
      <c r="E421" s="163"/>
      <c r="F421" s="163"/>
      <c r="G421" s="163"/>
      <c r="H421" s="163"/>
      <c r="I421" s="163"/>
      <c r="J421" s="163"/>
      <c r="K421" s="163"/>
      <c r="L421" s="163"/>
      <c r="M421" s="163"/>
      <c r="N421" s="163"/>
      <c r="O421" s="163"/>
      <c r="P421" s="163"/>
    </row>
    <row r="422" spans="1:16">
      <c r="A422" s="163"/>
      <c r="B422" s="163"/>
      <c r="C422" s="163"/>
      <c r="D422" s="163"/>
      <c r="E422" s="163"/>
      <c r="F422" s="163"/>
      <c r="G422" s="163"/>
      <c r="H422" s="163"/>
      <c r="I422" s="163"/>
      <c r="J422" s="163"/>
      <c r="K422" s="163"/>
      <c r="L422" s="163"/>
      <c r="M422" s="163"/>
      <c r="N422" s="163"/>
      <c r="O422" s="163"/>
      <c r="P422" s="163"/>
    </row>
    <row r="423" spans="1:16">
      <c r="A423" s="163"/>
      <c r="B423" s="163"/>
      <c r="C423" s="163"/>
      <c r="D423" s="163"/>
      <c r="E423" s="163"/>
      <c r="F423" s="163"/>
      <c r="G423" s="163"/>
      <c r="H423" s="163"/>
      <c r="I423" s="163"/>
      <c r="J423" s="163"/>
      <c r="K423" s="163"/>
      <c r="L423" s="163"/>
      <c r="M423" s="163"/>
      <c r="N423" s="163"/>
      <c r="O423" s="163"/>
      <c r="P423" s="163"/>
    </row>
    <row r="424" spans="1:16">
      <c r="A424" s="163"/>
      <c r="B424" s="163"/>
      <c r="C424" s="163"/>
      <c r="D424" s="163"/>
      <c r="E424" s="163"/>
      <c r="F424" s="163"/>
      <c r="G424" s="163"/>
      <c r="H424" s="163"/>
      <c r="I424" s="163"/>
      <c r="J424" s="163"/>
      <c r="K424" s="163"/>
      <c r="L424" s="163"/>
      <c r="M424" s="163"/>
      <c r="N424" s="163"/>
      <c r="O424" s="163"/>
      <c r="P424" s="163"/>
    </row>
    <row r="425" spans="1:16">
      <c r="A425" s="163"/>
      <c r="B425" s="163"/>
      <c r="C425" s="163"/>
      <c r="D425" s="163"/>
      <c r="E425" s="163"/>
      <c r="F425" s="163"/>
      <c r="G425" s="163"/>
      <c r="H425" s="163"/>
      <c r="I425" s="163"/>
      <c r="J425" s="163"/>
      <c r="K425" s="163"/>
      <c r="L425" s="163"/>
      <c r="M425" s="163"/>
      <c r="N425" s="163"/>
      <c r="O425" s="163"/>
      <c r="P425" s="163"/>
    </row>
    <row r="426" spans="1:16">
      <c r="A426" s="163"/>
      <c r="B426" s="163"/>
      <c r="C426" s="163"/>
      <c r="D426" s="163"/>
      <c r="E426" s="163"/>
      <c r="F426" s="163"/>
      <c r="G426" s="163"/>
      <c r="H426" s="163"/>
      <c r="I426" s="163"/>
      <c r="J426" s="163"/>
      <c r="K426" s="163"/>
      <c r="L426" s="163"/>
      <c r="M426" s="163"/>
      <c r="N426" s="163"/>
      <c r="O426" s="163"/>
      <c r="P426" s="163"/>
    </row>
    <row r="427" spans="1:16">
      <c r="A427" s="163"/>
      <c r="B427" s="163"/>
      <c r="C427" s="163"/>
      <c r="D427" s="163"/>
      <c r="E427" s="163"/>
      <c r="F427" s="163"/>
      <c r="G427" s="163"/>
      <c r="H427" s="163"/>
      <c r="I427" s="163"/>
      <c r="J427" s="163"/>
      <c r="K427" s="163"/>
      <c r="L427" s="163"/>
      <c r="M427" s="163"/>
      <c r="N427" s="163"/>
      <c r="O427" s="163"/>
      <c r="P427" s="163"/>
    </row>
    <row r="428" spans="1:16">
      <c r="A428" s="163"/>
      <c r="B428" s="163"/>
      <c r="C428" s="163"/>
      <c r="D428" s="163"/>
      <c r="E428" s="163"/>
      <c r="F428" s="163"/>
      <c r="G428" s="163"/>
      <c r="H428" s="163"/>
      <c r="I428" s="163"/>
      <c r="J428" s="163"/>
      <c r="K428" s="163"/>
      <c r="L428" s="163"/>
      <c r="M428" s="163"/>
      <c r="N428" s="163"/>
      <c r="O428" s="163"/>
      <c r="P428" s="163"/>
    </row>
    <row r="429" spans="1:16">
      <c r="A429" s="163"/>
      <c r="B429" s="163"/>
      <c r="C429" s="163"/>
      <c r="D429" s="163"/>
      <c r="E429" s="163"/>
      <c r="F429" s="163"/>
      <c r="G429" s="163"/>
      <c r="H429" s="163"/>
      <c r="I429" s="163"/>
      <c r="J429" s="163"/>
      <c r="K429" s="163"/>
      <c r="L429" s="163"/>
      <c r="M429" s="163"/>
      <c r="N429" s="163"/>
      <c r="O429" s="163"/>
      <c r="P429" s="163"/>
    </row>
    <row r="430" spans="1:16">
      <c r="A430" s="163"/>
      <c r="B430" s="163"/>
      <c r="C430" s="163"/>
      <c r="D430" s="163"/>
      <c r="E430" s="163"/>
      <c r="F430" s="163"/>
      <c r="G430" s="163"/>
      <c r="H430" s="163"/>
      <c r="I430" s="163"/>
      <c r="J430" s="163"/>
      <c r="K430" s="163"/>
      <c r="L430" s="163"/>
      <c r="M430" s="163"/>
      <c r="N430" s="163"/>
      <c r="O430" s="163"/>
      <c r="P430" s="163"/>
    </row>
    <row r="431" spans="1:16">
      <c r="A431" s="163"/>
      <c r="B431" s="163"/>
      <c r="C431" s="163"/>
      <c r="D431" s="163"/>
      <c r="E431" s="163"/>
      <c r="F431" s="163"/>
      <c r="G431" s="163"/>
      <c r="H431" s="163"/>
      <c r="I431" s="163"/>
      <c r="J431" s="163"/>
      <c r="K431" s="163"/>
      <c r="L431" s="163"/>
      <c r="M431" s="163"/>
      <c r="N431" s="163"/>
      <c r="O431" s="163"/>
      <c r="P431" s="163"/>
    </row>
    <row r="432" spans="1:16">
      <c r="A432" s="163"/>
      <c r="B432" s="163"/>
      <c r="C432" s="163"/>
      <c r="D432" s="163"/>
      <c r="E432" s="163"/>
      <c r="F432" s="163"/>
      <c r="G432" s="163"/>
      <c r="H432" s="163"/>
      <c r="I432" s="163"/>
      <c r="J432" s="163"/>
      <c r="K432" s="163"/>
      <c r="L432" s="163"/>
      <c r="M432" s="163"/>
      <c r="N432" s="163"/>
      <c r="O432" s="163"/>
      <c r="P432" s="163"/>
    </row>
    <row r="433" spans="1:16">
      <c r="A433" s="163"/>
      <c r="B433" s="163"/>
      <c r="C433" s="163"/>
      <c r="D433" s="163"/>
      <c r="E433" s="163"/>
      <c r="F433" s="163"/>
      <c r="G433" s="163"/>
      <c r="H433" s="163"/>
      <c r="I433" s="163"/>
      <c r="J433" s="163"/>
      <c r="K433" s="163"/>
      <c r="L433" s="163"/>
      <c r="M433" s="163"/>
      <c r="N433" s="163"/>
      <c r="O433" s="163"/>
      <c r="P433" s="163"/>
    </row>
    <row r="434" spans="1:16">
      <c r="A434" s="163"/>
      <c r="B434" s="163"/>
      <c r="C434" s="163"/>
      <c r="D434" s="163"/>
      <c r="E434" s="163"/>
      <c r="F434" s="163"/>
      <c r="G434" s="163"/>
      <c r="H434" s="163"/>
      <c r="I434" s="163"/>
      <c r="J434" s="163"/>
      <c r="K434" s="163"/>
      <c r="L434" s="163"/>
      <c r="M434" s="163"/>
      <c r="N434" s="163"/>
      <c r="O434" s="163"/>
      <c r="P434" s="163"/>
    </row>
    <row r="435" spans="1:16">
      <c r="A435" s="163"/>
      <c r="B435" s="163"/>
      <c r="C435" s="163"/>
      <c r="D435" s="163"/>
      <c r="E435" s="163"/>
      <c r="F435" s="163"/>
      <c r="G435" s="163"/>
      <c r="H435" s="163"/>
      <c r="I435" s="163"/>
      <c r="J435" s="163"/>
      <c r="K435" s="163"/>
      <c r="L435" s="163"/>
      <c r="M435" s="163"/>
      <c r="N435" s="163"/>
      <c r="O435" s="163"/>
      <c r="P435" s="163"/>
    </row>
    <row r="436" spans="1:16">
      <c r="A436" s="163"/>
      <c r="B436" s="163"/>
      <c r="C436" s="163"/>
      <c r="D436" s="163"/>
      <c r="E436" s="163"/>
      <c r="F436" s="163"/>
      <c r="G436" s="163"/>
      <c r="H436" s="163"/>
      <c r="I436" s="163"/>
      <c r="J436" s="163"/>
      <c r="K436" s="163"/>
      <c r="L436" s="163"/>
      <c r="M436" s="163"/>
      <c r="N436" s="163"/>
      <c r="O436" s="163"/>
      <c r="P436" s="163"/>
    </row>
    <row r="437" spans="1:16">
      <c r="A437" s="163"/>
      <c r="B437" s="163"/>
      <c r="C437" s="163"/>
      <c r="D437" s="163"/>
      <c r="E437" s="163"/>
      <c r="F437" s="163"/>
      <c r="G437" s="163"/>
      <c r="H437" s="163"/>
      <c r="I437" s="163"/>
      <c r="J437" s="163"/>
      <c r="K437" s="163"/>
      <c r="L437" s="163"/>
      <c r="M437" s="163"/>
      <c r="N437" s="163"/>
      <c r="O437" s="163"/>
      <c r="P437" s="163"/>
    </row>
    <row r="438" spans="1:16">
      <c r="A438" s="163"/>
      <c r="B438" s="163"/>
      <c r="C438" s="163"/>
      <c r="D438" s="163"/>
      <c r="E438" s="163"/>
      <c r="F438" s="163"/>
      <c r="G438" s="163"/>
      <c r="H438" s="163"/>
      <c r="I438" s="163"/>
      <c r="J438" s="163"/>
      <c r="K438" s="163"/>
      <c r="L438" s="163"/>
      <c r="M438" s="163"/>
      <c r="N438" s="163"/>
      <c r="O438" s="163"/>
      <c r="P438" s="163"/>
    </row>
    <row r="439" spans="1:16">
      <c r="A439" s="163"/>
      <c r="B439" s="163"/>
      <c r="C439" s="163"/>
      <c r="D439" s="163"/>
      <c r="E439" s="163"/>
      <c r="F439" s="163"/>
      <c r="G439" s="163"/>
      <c r="H439" s="163"/>
      <c r="I439" s="163"/>
      <c r="J439" s="163"/>
      <c r="K439" s="163"/>
      <c r="L439" s="163"/>
      <c r="M439" s="163"/>
      <c r="N439" s="163"/>
      <c r="O439" s="163"/>
      <c r="P439" s="163"/>
    </row>
    <row r="440" spans="1:16">
      <c r="A440" s="163"/>
      <c r="B440" s="163"/>
      <c r="C440" s="163"/>
      <c r="D440" s="163"/>
      <c r="E440" s="163"/>
      <c r="F440" s="163"/>
      <c r="G440" s="163"/>
      <c r="H440" s="163"/>
      <c r="I440" s="163"/>
      <c r="J440" s="163"/>
      <c r="K440" s="163"/>
      <c r="L440" s="163"/>
      <c r="M440" s="163"/>
      <c r="N440" s="163"/>
      <c r="O440" s="163"/>
      <c r="P440" s="163"/>
    </row>
    <row r="441" spans="1:16">
      <c r="A441" s="163"/>
      <c r="B441" s="163"/>
      <c r="C441" s="163"/>
      <c r="D441" s="163"/>
      <c r="E441" s="163"/>
      <c r="F441" s="163"/>
      <c r="G441" s="163"/>
      <c r="H441" s="163"/>
      <c r="I441" s="163"/>
      <c r="J441" s="163"/>
      <c r="K441" s="163"/>
      <c r="L441" s="163"/>
      <c r="M441" s="163"/>
      <c r="N441" s="163"/>
      <c r="O441" s="163"/>
      <c r="P441" s="163"/>
    </row>
    <row r="442" spans="1:16">
      <c r="A442" s="163"/>
      <c r="B442" s="163"/>
      <c r="C442" s="163"/>
      <c r="D442" s="163"/>
      <c r="E442" s="163"/>
      <c r="F442" s="163"/>
      <c r="G442" s="163"/>
      <c r="H442" s="163"/>
      <c r="I442" s="163"/>
      <c r="J442" s="163"/>
      <c r="K442" s="163"/>
      <c r="L442" s="163"/>
      <c r="M442" s="163"/>
      <c r="N442" s="163"/>
      <c r="O442" s="163"/>
      <c r="P442" s="163"/>
    </row>
    <row r="443" spans="1:16">
      <c r="A443" s="163"/>
      <c r="B443" s="163"/>
      <c r="C443" s="163"/>
      <c r="D443" s="163"/>
      <c r="E443" s="163"/>
      <c r="F443" s="163"/>
      <c r="G443" s="163"/>
      <c r="H443" s="163"/>
      <c r="I443" s="163"/>
      <c r="J443" s="163"/>
      <c r="K443" s="163"/>
      <c r="L443" s="163"/>
      <c r="M443" s="163"/>
      <c r="N443" s="163"/>
      <c r="O443" s="163"/>
      <c r="P443" s="163"/>
    </row>
    <row r="444" spans="1:16">
      <c r="A444" s="163"/>
      <c r="B444" s="163"/>
      <c r="C444" s="163"/>
      <c r="D444" s="163"/>
      <c r="E444" s="163"/>
      <c r="F444" s="163"/>
      <c r="G444" s="163"/>
      <c r="H444" s="163"/>
      <c r="I444" s="163"/>
      <c r="J444" s="163"/>
      <c r="K444" s="163"/>
      <c r="L444" s="163"/>
      <c r="M444" s="163"/>
      <c r="N444" s="163"/>
      <c r="O444" s="163"/>
      <c r="P444" s="163"/>
    </row>
    <row r="445" spans="1:16">
      <c r="A445" s="163"/>
      <c r="B445" s="163"/>
      <c r="C445" s="163"/>
      <c r="D445" s="163"/>
      <c r="E445" s="163"/>
      <c r="F445" s="163"/>
      <c r="G445" s="163"/>
      <c r="H445" s="163"/>
      <c r="I445" s="163"/>
      <c r="J445" s="163"/>
      <c r="K445" s="163"/>
      <c r="L445" s="163"/>
      <c r="M445" s="163"/>
      <c r="N445" s="163"/>
      <c r="O445" s="163"/>
      <c r="P445" s="163"/>
    </row>
    <row r="446" spans="1:16">
      <c r="A446" s="163"/>
      <c r="B446" s="163"/>
      <c r="C446" s="163"/>
      <c r="D446" s="163"/>
      <c r="E446" s="163"/>
      <c r="F446" s="163"/>
      <c r="G446" s="163"/>
      <c r="H446" s="163"/>
      <c r="I446" s="163"/>
      <c r="J446" s="163"/>
      <c r="K446" s="163"/>
      <c r="L446" s="163"/>
      <c r="M446" s="163"/>
      <c r="N446" s="163"/>
      <c r="O446" s="163"/>
      <c r="P446" s="163"/>
    </row>
    <row r="447" spans="1:16">
      <c r="A447" s="163"/>
      <c r="B447" s="163"/>
      <c r="C447" s="163"/>
      <c r="D447" s="163"/>
      <c r="E447" s="163"/>
      <c r="F447" s="163"/>
      <c r="G447" s="163"/>
      <c r="H447" s="163"/>
      <c r="I447" s="163"/>
      <c r="J447" s="163"/>
      <c r="K447" s="163"/>
      <c r="L447" s="163"/>
      <c r="M447" s="163"/>
      <c r="N447" s="163"/>
      <c r="O447" s="163"/>
      <c r="P447" s="163"/>
    </row>
    <row r="448" spans="1:16">
      <c r="A448" s="163"/>
      <c r="B448" s="163"/>
      <c r="C448" s="163"/>
      <c r="D448" s="163"/>
      <c r="E448" s="163"/>
      <c r="F448" s="163"/>
      <c r="G448" s="163"/>
      <c r="H448" s="163"/>
      <c r="I448" s="163"/>
      <c r="J448" s="163"/>
      <c r="K448" s="163"/>
      <c r="L448" s="163"/>
      <c r="M448" s="163"/>
      <c r="N448" s="163"/>
      <c r="O448" s="163"/>
      <c r="P448" s="163"/>
    </row>
    <row r="449" spans="1:16">
      <c r="A449" s="163"/>
      <c r="B449" s="163"/>
      <c r="C449" s="163"/>
      <c r="D449" s="163"/>
      <c r="E449" s="163"/>
      <c r="F449" s="163"/>
      <c r="G449" s="163"/>
      <c r="H449" s="163"/>
      <c r="I449" s="163"/>
      <c r="J449" s="163"/>
      <c r="K449" s="163"/>
      <c r="L449" s="163"/>
      <c r="M449" s="163"/>
      <c r="N449" s="163"/>
      <c r="O449" s="163"/>
      <c r="P449" s="163"/>
    </row>
    <row r="450" spans="1:16">
      <c r="A450" s="163"/>
      <c r="B450" s="163"/>
      <c r="C450" s="163"/>
      <c r="D450" s="163"/>
      <c r="E450" s="163"/>
      <c r="F450" s="163"/>
      <c r="G450" s="163"/>
      <c r="H450" s="163"/>
      <c r="I450" s="163"/>
      <c r="J450" s="163"/>
      <c r="K450" s="163"/>
      <c r="L450" s="163"/>
      <c r="M450" s="163"/>
      <c r="N450" s="163"/>
      <c r="O450" s="163"/>
      <c r="P450" s="163"/>
    </row>
    <row r="451" spans="1:16">
      <c r="A451" s="163"/>
      <c r="B451" s="163"/>
      <c r="C451" s="163"/>
      <c r="D451" s="163"/>
      <c r="E451" s="163"/>
      <c r="F451" s="163"/>
      <c r="G451" s="163"/>
      <c r="H451" s="163"/>
      <c r="I451" s="163"/>
      <c r="J451" s="163"/>
      <c r="K451" s="163"/>
      <c r="L451" s="163"/>
      <c r="M451" s="163"/>
      <c r="N451" s="163"/>
      <c r="O451" s="163"/>
      <c r="P451" s="163"/>
    </row>
    <row r="452" spans="1:16">
      <c r="A452" s="163"/>
      <c r="B452" s="163"/>
      <c r="C452" s="163"/>
      <c r="D452" s="163"/>
      <c r="E452" s="163"/>
      <c r="F452" s="163"/>
      <c r="G452" s="163"/>
      <c r="H452" s="163"/>
      <c r="I452" s="163"/>
      <c r="J452" s="163"/>
      <c r="K452" s="163"/>
      <c r="L452" s="163"/>
      <c r="M452" s="163"/>
      <c r="N452" s="163"/>
      <c r="O452" s="163"/>
      <c r="P452" s="163"/>
    </row>
    <row r="453" spans="1:16">
      <c r="A453" s="163"/>
      <c r="B453" s="163"/>
      <c r="C453" s="163"/>
      <c r="D453" s="163"/>
      <c r="E453" s="163"/>
      <c r="F453" s="163"/>
      <c r="G453" s="163"/>
      <c r="H453" s="163"/>
      <c r="I453" s="163"/>
      <c r="J453" s="163"/>
      <c r="K453" s="163"/>
      <c r="L453" s="163"/>
      <c r="M453" s="163"/>
      <c r="N453" s="163"/>
      <c r="O453" s="163"/>
      <c r="P453" s="163"/>
    </row>
    <row r="454" spans="1:16">
      <c r="A454" s="163"/>
      <c r="B454" s="163"/>
      <c r="C454" s="163"/>
      <c r="D454" s="163"/>
      <c r="E454" s="163"/>
      <c r="F454" s="163"/>
      <c r="G454" s="163"/>
      <c r="H454" s="163"/>
      <c r="I454" s="163"/>
      <c r="J454" s="163"/>
      <c r="K454" s="163"/>
      <c r="L454" s="163"/>
      <c r="M454" s="163"/>
      <c r="N454" s="163"/>
      <c r="O454" s="163"/>
      <c r="P454" s="163"/>
    </row>
    <row r="455" spans="1:16">
      <c r="A455" s="163"/>
      <c r="B455" s="163"/>
      <c r="C455" s="163"/>
      <c r="D455" s="163"/>
      <c r="E455" s="163"/>
      <c r="F455" s="163"/>
      <c r="G455" s="163"/>
      <c r="H455" s="163"/>
      <c r="I455" s="163"/>
      <c r="J455" s="163"/>
      <c r="K455" s="163"/>
      <c r="L455" s="163"/>
      <c r="M455" s="163"/>
      <c r="N455" s="163"/>
      <c r="O455" s="163"/>
      <c r="P455" s="163"/>
    </row>
    <row r="456" spans="1:16">
      <c r="A456" s="163"/>
      <c r="B456" s="163"/>
      <c r="C456" s="163"/>
      <c r="D456" s="163"/>
      <c r="E456" s="163"/>
      <c r="F456" s="163"/>
      <c r="G456" s="163"/>
      <c r="H456" s="163"/>
      <c r="I456" s="163"/>
      <c r="J456" s="163"/>
      <c r="K456" s="163"/>
      <c r="L456" s="163"/>
      <c r="M456" s="163"/>
      <c r="N456" s="163"/>
      <c r="O456" s="163"/>
      <c r="P456" s="163"/>
    </row>
    <row r="457" spans="1:16">
      <c r="A457" s="163"/>
      <c r="B457" s="163"/>
      <c r="C457" s="163"/>
      <c r="D457" s="163"/>
      <c r="E457" s="163"/>
      <c r="F457" s="163"/>
      <c r="G457" s="163"/>
      <c r="H457" s="163"/>
      <c r="I457" s="163"/>
      <c r="J457" s="163"/>
      <c r="K457" s="163"/>
      <c r="L457" s="163"/>
      <c r="M457" s="163"/>
      <c r="N457" s="163"/>
      <c r="O457" s="163"/>
      <c r="P457" s="163"/>
    </row>
    <row r="1048576" spans="5:6">
      <c r="E1048576" s="223">
        <v>44914</v>
      </c>
      <c r="F1048576" s="245"/>
    </row>
  </sheetData>
  <autoFilter ref="K1:K1048576" xr:uid="{00000000-0009-0000-0000-000016000000}"/>
  <mergeCells count="6">
    <mergeCell ref="J7:K7"/>
    <mergeCell ref="J2:L2"/>
    <mergeCell ref="J3:K3"/>
    <mergeCell ref="J4:K4"/>
    <mergeCell ref="J5:K5"/>
    <mergeCell ref="J6:K6"/>
  </mergeCells>
  <conditionalFormatting sqref="F1:F9 F29:F250 F252 F259 F267 F272 F275 F277:F279 F282 F284:F1048576">
    <cfRule type="timePeriod" dxfId="88" priority="1" timePeriod="yesterday">
      <formula>FLOOR(F1,1)=TODAY()-1</formula>
    </cfRule>
  </conditionalFormatting>
  <conditionalFormatting sqref="P10:P40">
    <cfRule type="containsText" dxfId="87" priority="3" operator="containsText" text="Not Tested">
      <formula>NOT(ISERROR(SEARCH("Not Tested",P10)))</formula>
    </cfRule>
    <cfRule type="containsText" dxfId="86" priority="4" operator="containsText" text="PASS">
      <formula>NOT(ISERROR(SEARCH("PASS",P10)))</formula>
    </cfRule>
    <cfRule type="containsText" dxfId="85" priority="5" operator="containsText" text="FAIL">
      <formula>NOT(ISERROR(SEARCH("FAIL",P10)))</formula>
    </cfRule>
    <cfRule type="containsText" dxfId="84" priority="6" operator="containsText" text="Fail">
      <formula>NOT(ISERROR(SEARCH("Fail",P10)))</formula>
    </cfRule>
  </conditionalFormatting>
  <hyperlinks>
    <hyperlink ref="O10" r:id="rId1" xr:uid="{00000000-0004-0000-1600-000000000000}"/>
    <hyperlink ref="O11" r:id="rId2" xr:uid="{00000000-0004-0000-1600-000001000000}"/>
    <hyperlink ref="O12" r:id="rId3" xr:uid="{00000000-0004-0000-1600-000002000000}"/>
    <hyperlink ref="O13" r:id="rId4" xr:uid="{00000000-0004-0000-1600-000003000000}"/>
    <hyperlink ref="O14" r:id="rId5" xr:uid="{00000000-0004-0000-1600-000004000000}"/>
    <hyperlink ref="O15" r:id="rId6" xr:uid="{00000000-0004-0000-1600-000005000000}"/>
    <hyperlink ref="O16" r:id="rId7" xr:uid="{00000000-0004-0000-1600-000006000000}"/>
    <hyperlink ref="O17" r:id="rId8" xr:uid="{00000000-0004-0000-1600-000007000000}"/>
    <hyperlink ref="O18" r:id="rId9" xr:uid="{00000000-0004-0000-1600-000008000000}"/>
    <hyperlink ref="O19" r:id="rId10" xr:uid="{00000000-0004-0000-1600-000009000000}"/>
    <hyperlink ref="O20" r:id="rId11" xr:uid="{00000000-0004-0000-1600-00000A000000}"/>
    <hyperlink ref="O21" r:id="rId12" xr:uid="{00000000-0004-0000-1600-00000B000000}"/>
    <hyperlink ref="O22" r:id="rId13" xr:uid="{00000000-0004-0000-1600-00000C000000}"/>
    <hyperlink ref="O23" r:id="rId14" xr:uid="{00000000-0004-0000-1600-00000D000000}"/>
    <hyperlink ref="O24" r:id="rId15" xr:uid="{00000000-0004-0000-1600-00000E000000}"/>
    <hyperlink ref="O25" r:id="rId16" xr:uid="{00000000-0004-0000-1600-00000F000000}"/>
    <hyperlink ref="O26" r:id="rId17" xr:uid="{00000000-0004-0000-1600-000010000000}"/>
    <hyperlink ref="O27" r:id="rId18" xr:uid="{00000000-0004-0000-1600-000011000000}"/>
    <hyperlink ref="O29" r:id="rId19" xr:uid="{00000000-0004-0000-1600-000012000000}"/>
    <hyperlink ref="O30" r:id="rId20" xr:uid="{00000000-0004-0000-1600-000013000000}"/>
    <hyperlink ref="O31" r:id="rId21" xr:uid="{00000000-0004-0000-1600-000014000000}"/>
    <hyperlink ref="O32" r:id="rId22" xr:uid="{00000000-0004-0000-1600-000015000000}"/>
  </hyperlinks>
  <pageMargins left="0.7" right="0.7" top="0.75" bottom="0.75" header="0.3" footer="0.3"/>
  <pageSetup orientation="portrait" r:id="rId23"/>
  <drawing r:id="rId24"/>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XFD1048574"/>
  <sheetViews>
    <sheetView zoomScaleNormal="100" workbookViewId="0">
      <selection activeCell="L18" sqref="L18"/>
    </sheetView>
  </sheetViews>
  <sheetFormatPr defaultRowHeight="15"/>
  <cols>
    <col min="2" max="2" width="14" hidden="1" customWidth="1"/>
    <col min="3" max="3" width="14" customWidth="1"/>
    <col min="5" max="5" width="11.85546875" customWidth="1"/>
    <col min="6" max="6" width="15.85546875" customWidth="1"/>
    <col min="7" max="7" width="25.5703125" customWidth="1"/>
    <col min="8" max="8" width="74.85546875" customWidth="1"/>
    <col min="9" max="9" width="21.42578125" customWidth="1"/>
    <col min="10" max="10" width="56.7109375" customWidth="1"/>
    <col min="11" max="11" width="11.7109375" customWidth="1"/>
    <col min="12" max="12" width="13.140625" customWidth="1"/>
    <col min="13" max="13" width="11.28515625" customWidth="1"/>
    <col min="14" max="14" width="14.7109375" customWidth="1"/>
    <col min="15" max="15" width="30.7109375" customWidth="1"/>
    <col min="16" max="16" width="37.5703125" customWidth="1"/>
  </cols>
  <sheetData>
    <row r="1" spans="1:16" ht="18.75" thickBot="1">
      <c r="A1" s="134"/>
      <c r="B1" s="78"/>
      <c r="C1" s="134" t="s">
        <v>162</v>
      </c>
      <c r="D1" s="63"/>
      <c r="E1" s="73"/>
      <c r="F1" s="73"/>
      <c r="G1" s="65"/>
      <c r="H1" s="63"/>
      <c r="I1" s="63"/>
      <c r="J1" s="63"/>
      <c r="K1" s="63"/>
      <c r="L1" s="73"/>
      <c r="M1" s="73"/>
      <c r="N1" s="63"/>
      <c r="O1" s="63"/>
      <c r="P1" s="105"/>
    </row>
    <row r="2" spans="1:16" ht="18.75" thickBot="1">
      <c r="A2" s="134"/>
      <c r="B2" s="78"/>
      <c r="C2" s="134"/>
      <c r="D2" s="63"/>
      <c r="E2" s="73"/>
      <c r="F2" s="73"/>
      <c r="G2" s="63"/>
      <c r="H2" s="63"/>
      <c r="I2" s="63"/>
      <c r="J2" s="361" t="s">
        <v>166</v>
      </c>
      <c r="K2" s="362"/>
      <c r="L2" s="363"/>
      <c r="M2" s="153"/>
      <c r="N2" s="63"/>
      <c r="O2" s="63"/>
      <c r="P2" s="105"/>
    </row>
    <row r="3" spans="1:16" ht="21.75" customHeight="1">
      <c r="A3" s="134"/>
      <c r="B3" s="134"/>
      <c r="C3" s="134"/>
      <c r="D3" s="134" t="s">
        <v>456</v>
      </c>
      <c r="E3" s="134"/>
      <c r="F3" s="134"/>
      <c r="G3" s="141"/>
      <c r="H3" s="134"/>
      <c r="I3" s="134"/>
      <c r="J3" s="365" t="s">
        <v>171</v>
      </c>
      <c r="K3" s="366"/>
      <c r="L3" s="138">
        <f>COUNTIFS(K:K,"A")</f>
        <v>8</v>
      </c>
      <c r="M3" s="154"/>
      <c r="N3" s="134"/>
      <c r="O3" s="134"/>
      <c r="P3" s="105"/>
    </row>
    <row r="4" spans="1:16" ht="21.75" customHeight="1">
      <c r="A4" s="134"/>
      <c r="B4" s="134"/>
      <c r="C4" s="134"/>
      <c r="D4" s="134"/>
      <c r="E4" s="134"/>
      <c r="F4" s="134"/>
      <c r="G4" s="134"/>
      <c r="H4" s="134"/>
      <c r="I4" s="134"/>
      <c r="J4" s="368" t="s">
        <v>172</v>
      </c>
      <c r="K4" s="369"/>
      <c r="L4" s="139">
        <f>COUNTIFS(K:K, "B")</f>
        <v>0</v>
      </c>
      <c r="M4" s="154"/>
      <c r="N4" s="134"/>
      <c r="O4" s="134"/>
      <c r="P4" s="105"/>
    </row>
    <row r="5" spans="1:16" ht="21.75" customHeight="1" thickBot="1">
      <c r="A5" s="72"/>
      <c r="B5" s="78"/>
      <c r="C5" s="63"/>
      <c r="D5" s="63"/>
      <c r="E5" s="73"/>
      <c r="F5" s="73"/>
      <c r="G5" s="63"/>
      <c r="H5" s="63"/>
      <c r="I5" s="63"/>
      <c r="J5" s="371" t="s">
        <v>173</v>
      </c>
      <c r="K5" s="372"/>
      <c r="L5" s="140">
        <f>COUNTIFS(K:K, "R")</f>
        <v>0</v>
      </c>
      <c r="M5" s="154"/>
      <c r="N5" s="143" t="s">
        <v>170</v>
      </c>
      <c r="O5" s="143"/>
      <c r="P5" s="142">
        <f ca="1">TODAY()</f>
        <v>46010</v>
      </c>
    </row>
    <row r="6" spans="1:16" ht="21.75" customHeight="1" thickBot="1">
      <c r="A6" s="72"/>
      <c r="B6" s="78"/>
      <c r="C6" s="63"/>
      <c r="D6" s="63"/>
      <c r="E6" s="73"/>
      <c r="F6" s="73"/>
      <c r="G6" s="63"/>
      <c r="H6" s="63"/>
      <c r="I6" s="63"/>
      <c r="J6" s="371" t="s">
        <v>454</v>
      </c>
      <c r="K6" s="372"/>
      <c r="L6" s="140">
        <f>COUNTIFS(K:K, "OP")</f>
        <v>0</v>
      </c>
      <c r="M6" s="154"/>
      <c r="N6" s="143"/>
      <c r="O6" s="143"/>
      <c r="P6" s="142"/>
    </row>
    <row r="7" spans="1:16" ht="21.75" customHeight="1" thickBot="1">
      <c r="A7" s="72"/>
      <c r="B7" s="78"/>
      <c r="C7" s="63"/>
      <c r="D7" s="63"/>
      <c r="E7" s="73"/>
      <c r="F7" s="73"/>
      <c r="G7" s="63"/>
      <c r="H7" s="63"/>
      <c r="I7" s="63"/>
      <c r="J7" s="371" t="s">
        <v>320</v>
      </c>
      <c r="K7" s="372"/>
      <c r="L7" s="140">
        <f>SUM(L3:L6)</f>
        <v>8</v>
      </c>
      <c r="M7" s="154"/>
      <c r="N7" s="143"/>
      <c r="O7" s="143"/>
      <c r="P7" s="142"/>
    </row>
    <row r="8" spans="1:16" ht="15.75">
      <c r="A8" s="72"/>
      <c r="B8" s="78"/>
      <c r="C8" s="63"/>
      <c r="D8" s="63"/>
      <c r="E8" s="73"/>
      <c r="F8" s="73"/>
      <c r="G8" s="63"/>
      <c r="H8" s="63"/>
      <c r="I8" s="63"/>
      <c r="J8" s="63"/>
      <c r="K8" s="63"/>
      <c r="L8" s="73"/>
      <c r="M8" s="73"/>
      <c r="N8" s="63"/>
      <c r="O8" s="63"/>
      <c r="P8" s="105"/>
    </row>
    <row r="9" spans="1:16" ht="27.75">
      <c r="A9" s="184" t="s">
        <v>2</v>
      </c>
      <c r="B9" s="185" t="s">
        <v>148</v>
      </c>
      <c r="C9" s="184" t="s">
        <v>1</v>
      </c>
      <c r="D9" s="184" t="s">
        <v>168</v>
      </c>
      <c r="E9" s="186" t="s">
        <v>169</v>
      </c>
      <c r="F9" s="186" t="s">
        <v>4295</v>
      </c>
      <c r="G9" s="184" t="s">
        <v>0</v>
      </c>
      <c r="H9" s="184" t="s">
        <v>167</v>
      </c>
      <c r="I9" s="184" t="s">
        <v>813</v>
      </c>
      <c r="J9" s="184" t="s">
        <v>28</v>
      </c>
      <c r="K9" s="184" t="s">
        <v>165</v>
      </c>
      <c r="L9" s="186" t="s">
        <v>174</v>
      </c>
      <c r="M9" s="186" t="s">
        <v>176</v>
      </c>
      <c r="N9" s="184" t="s">
        <v>175</v>
      </c>
      <c r="O9" s="184" t="s">
        <v>837</v>
      </c>
      <c r="P9" s="211" t="s">
        <v>164</v>
      </c>
    </row>
    <row r="10" spans="1:16">
      <c r="A10" s="187">
        <v>1</v>
      </c>
      <c r="B10" s="188" t="s">
        <v>147</v>
      </c>
      <c r="C10" s="214" t="s">
        <v>2064</v>
      </c>
      <c r="D10" s="189" t="s">
        <v>574</v>
      </c>
      <c r="E10" s="159">
        <v>45721</v>
      </c>
      <c r="F10" s="159">
        <v>45722</v>
      </c>
      <c r="G10" s="160" t="s">
        <v>9875</v>
      </c>
      <c r="H10" s="160" t="s">
        <v>9878</v>
      </c>
      <c r="I10" s="160"/>
      <c r="J10" s="160"/>
      <c r="K10" s="189" t="s">
        <v>195</v>
      </c>
      <c r="L10" s="159">
        <v>45722</v>
      </c>
      <c r="M10" s="213"/>
      <c r="N10" s="189"/>
      <c r="O10" s="219" t="s">
        <v>968</v>
      </c>
      <c r="P10" s="160"/>
    </row>
    <row r="11" spans="1:16">
      <c r="A11" s="187">
        <v>2</v>
      </c>
      <c r="B11" s="188" t="s">
        <v>147</v>
      </c>
      <c r="C11" s="214" t="s">
        <v>1997</v>
      </c>
      <c r="D11" s="189" t="s">
        <v>575</v>
      </c>
      <c r="E11" s="159">
        <v>45723</v>
      </c>
      <c r="F11" s="159">
        <v>45723</v>
      </c>
      <c r="G11" s="160" t="s">
        <v>9875</v>
      </c>
      <c r="H11" s="160" t="s">
        <v>9887</v>
      </c>
      <c r="I11" s="160"/>
      <c r="J11" s="160"/>
      <c r="K11" s="189" t="s">
        <v>195</v>
      </c>
      <c r="L11" s="159">
        <v>45723</v>
      </c>
      <c r="M11" s="213"/>
      <c r="N11" s="189"/>
      <c r="O11" s="219" t="s">
        <v>969</v>
      </c>
      <c r="P11" s="160"/>
    </row>
    <row r="12" spans="1:16">
      <c r="A12" s="187">
        <v>3</v>
      </c>
      <c r="B12" s="188" t="s">
        <v>147</v>
      </c>
      <c r="C12" s="214" t="s">
        <v>1997</v>
      </c>
      <c r="D12" s="189" t="s">
        <v>576</v>
      </c>
      <c r="E12" s="159">
        <v>45723</v>
      </c>
      <c r="F12" s="159">
        <v>45723</v>
      </c>
      <c r="G12" s="160" t="s">
        <v>9875</v>
      </c>
      <c r="H12" s="160" t="s">
        <v>9888</v>
      </c>
      <c r="I12" s="160"/>
      <c r="J12" s="160"/>
      <c r="K12" s="189" t="s">
        <v>195</v>
      </c>
      <c r="L12" s="159">
        <v>45723</v>
      </c>
      <c r="M12" s="213"/>
      <c r="N12" s="189"/>
      <c r="O12" s="219" t="s">
        <v>970</v>
      </c>
      <c r="P12" s="160"/>
    </row>
    <row r="13" spans="1:16">
      <c r="A13" s="187">
        <v>4</v>
      </c>
      <c r="B13" s="188" t="s">
        <v>147</v>
      </c>
      <c r="C13" s="214" t="s">
        <v>1997</v>
      </c>
      <c r="D13" s="189" t="s">
        <v>577</v>
      </c>
      <c r="E13" s="159">
        <v>45723</v>
      </c>
      <c r="F13" s="159">
        <v>45723</v>
      </c>
      <c r="G13" s="160" t="s">
        <v>9875</v>
      </c>
      <c r="H13" s="160" t="s">
        <v>9889</v>
      </c>
      <c r="I13" s="160"/>
      <c r="J13" s="160"/>
      <c r="K13" s="189" t="s">
        <v>195</v>
      </c>
      <c r="L13" s="159">
        <v>45723</v>
      </c>
      <c r="M13" s="213"/>
      <c r="N13" s="189"/>
      <c r="O13" s="219" t="s">
        <v>971</v>
      </c>
      <c r="P13" s="160"/>
    </row>
    <row r="14" spans="1:16">
      <c r="A14" s="187">
        <v>5</v>
      </c>
      <c r="B14" s="188" t="s">
        <v>147</v>
      </c>
      <c r="C14" s="214" t="s">
        <v>1997</v>
      </c>
      <c r="D14" s="189" t="s">
        <v>578</v>
      </c>
      <c r="E14" s="159">
        <v>45723</v>
      </c>
      <c r="F14" s="159">
        <v>45723</v>
      </c>
      <c r="G14" s="160" t="s">
        <v>9875</v>
      </c>
      <c r="H14" s="160" t="s">
        <v>9890</v>
      </c>
      <c r="I14" s="160"/>
      <c r="J14" s="160"/>
      <c r="K14" s="189" t="s">
        <v>195</v>
      </c>
      <c r="L14" s="159">
        <v>45723</v>
      </c>
      <c r="M14" s="213"/>
      <c r="N14" s="189"/>
      <c r="O14" s="219" t="s">
        <v>972</v>
      </c>
      <c r="P14" s="160"/>
    </row>
    <row r="15" spans="1:16">
      <c r="A15" s="187">
        <v>6</v>
      </c>
      <c r="B15" s="188" t="s">
        <v>147</v>
      </c>
      <c r="C15" s="214" t="s">
        <v>1997</v>
      </c>
      <c r="D15" s="189" t="s">
        <v>579</v>
      </c>
      <c r="E15" s="159">
        <v>45768</v>
      </c>
      <c r="F15" s="159">
        <v>45768</v>
      </c>
      <c r="G15" s="160" t="s">
        <v>9875</v>
      </c>
      <c r="H15" s="160" t="s">
        <v>10918</v>
      </c>
      <c r="I15" s="160"/>
      <c r="J15" s="160"/>
      <c r="K15" s="189" t="s">
        <v>195</v>
      </c>
      <c r="L15" s="159">
        <v>45785</v>
      </c>
      <c r="M15" s="213"/>
      <c r="N15" s="189"/>
      <c r="O15" s="219" t="s">
        <v>973</v>
      </c>
      <c r="P15" s="160"/>
    </row>
    <row r="16" spans="1:16">
      <c r="A16" s="187">
        <v>7</v>
      </c>
      <c r="B16" s="188" t="s">
        <v>147</v>
      </c>
      <c r="C16" s="214" t="s">
        <v>1997</v>
      </c>
      <c r="D16" s="189" t="s">
        <v>580</v>
      </c>
      <c r="E16" s="159">
        <v>45768</v>
      </c>
      <c r="F16" s="159">
        <v>45768</v>
      </c>
      <c r="G16" s="160" t="s">
        <v>9875</v>
      </c>
      <c r="H16" s="160" t="s">
        <v>10919</v>
      </c>
      <c r="I16" s="160"/>
      <c r="J16" s="160"/>
      <c r="K16" s="189" t="s">
        <v>195</v>
      </c>
      <c r="L16" s="159">
        <v>45782</v>
      </c>
      <c r="M16" s="213"/>
      <c r="N16" s="189"/>
      <c r="O16" s="219" t="s">
        <v>974</v>
      </c>
      <c r="P16" s="160"/>
    </row>
    <row r="17" spans="1:16">
      <c r="A17" s="187">
        <v>9</v>
      </c>
      <c r="B17" s="188" t="s">
        <v>147</v>
      </c>
      <c r="C17" s="214" t="s">
        <v>1997</v>
      </c>
      <c r="D17" s="189" t="s">
        <v>581</v>
      </c>
      <c r="E17" s="159">
        <v>45768</v>
      </c>
      <c r="F17" s="159">
        <v>45768</v>
      </c>
      <c r="G17" s="160" t="s">
        <v>9875</v>
      </c>
      <c r="H17" s="160" t="s">
        <v>10920</v>
      </c>
      <c r="I17" s="160"/>
      <c r="J17" s="160"/>
      <c r="K17" s="189" t="s">
        <v>195</v>
      </c>
      <c r="L17" s="159">
        <v>45785</v>
      </c>
      <c r="M17" s="213"/>
      <c r="N17" s="189"/>
      <c r="O17" s="219" t="s">
        <v>976</v>
      </c>
      <c r="P17" s="160"/>
    </row>
    <row r="18" spans="1:16">
      <c r="A18" s="187">
        <v>10</v>
      </c>
      <c r="B18" s="188" t="s">
        <v>147</v>
      </c>
      <c r="C18" s="214" t="s">
        <v>3</v>
      </c>
      <c r="D18" s="189" t="s">
        <v>582</v>
      </c>
      <c r="E18" s="159"/>
      <c r="F18" s="159"/>
      <c r="G18" s="160"/>
      <c r="H18" s="160"/>
      <c r="I18" s="160"/>
      <c r="J18" s="160"/>
      <c r="K18" s="189"/>
      <c r="L18" s="159"/>
      <c r="M18" s="213"/>
      <c r="N18" s="189"/>
      <c r="O18" s="219" t="s">
        <v>977</v>
      </c>
      <c r="P18" s="160"/>
    </row>
    <row r="19" spans="1:16">
      <c r="A19" s="187">
        <v>11</v>
      </c>
      <c r="B19" s="188" t="s">
        <v>147</v>
      </c>
      <c r="C19" s="214" t="s">
        <v>3</v>
      </c>
      <c r="D19" s="189" t="s">
        <v>583</v>
      </c>
      <c r="E19" s="159"/>
      <c r="F19" s="159"/>
      <c r="G19" s="160"/>
      <c r="H19" s="160"/>
      <c r="I19" s="160"/>
      <c r="J19" s="160"/>
      <c r="K19" s="189"/>
      <c r="L19" s="159"/>
      <c r="M19" s="213"/>
      <c r="N19" s="189"/>
      <c r="O19" s="219" t="s">
        <v>978</v>
      </c>
      <c r="P19" s="160"/>
    </row>
    <row r="20" spans="1:16">
      <c r="A20" s="187">
        <v>12</v>
      </c>
      <c r="B20" s="188" t="s">
        <v>147</v>
      </c>
      <c r="C20" s="214" t="s">
        <v>3</v>
      </c>
      <c r="D20" s="189" t="s">
        <v>584</v>
      </c>
      <c r="E20" s="159"/>
      <c r="F20" s="159"/>
      <c r="G20" s="160"/>
      <c r="H20" s="160"/>
      <c r="I20" s="160"/>
      <c r="J20" s="160"/>
      <c r="K20" s="189"/>
      <c r="L20" s="159"/>
      <c r="M20" s="213"/>
      <c r="N20" s="189"/>
      <c r="O20" s="219" t="s">
        <v>979</v>
      </c>
      <c r="P20" s="160"/>
    </row>
    <row r="21" spans="1:16">
      <c r="A21" s="187">
        <v>13</v>
      </c>
      <c r="B21" s="188" t="s">
        <v>147</v>
      </c>
      <c r="C21" s="214" t="s">
        <v>3</v>
      </c>
      <c r="D21" s="189" t="s">
        <v>585</v>
      </c>
      <c r="E21" s="159"/>
      <c r="F21" s="159"/>
      <c r="G21" s="160"/>
      <c r="H21" s="160"/>
      <c r="I21" s="160"/>
      <c r="J21" s="160"/>
      <c r="K21" s="189"/>
      <c r="L21" s="159"/>
      <c r="M21" s="213"/>
      <c r="N21" s="189"/>
      <c r="O21" s="219" t="s">
        <v>980</v>
      </c>
      <c r="P21" s="160"/>
    </row>
    <row r="22" spans="1:16">
      <c r="A22" s="187">
        <v>14</v>
      </c>
      <c r="B22" s="188" t="s">
        <v>147</v>
      </c>
      <c r="C22" s="214" t="s">
        <v>3</v>
      </c>
      <c r="D22" s="189" t="s">
        <v>586</v>
      </c>
      <c r="E22" s="159"/>
      <c r="F22" s="159"/>
      <c r="G22" s="160"/>
      <c r="H22" s="160"/>
      <c r="I22" s="160"/>
      <c r="J22" s="160"/>
      <c r="K22" s="189"/>
      <c r="L22" s="159"/>
      <c r="M22" s="213"/>
      <c r="N22" s="189"/>
      <c r="O22" s="219" t="s">
        <v>981</v>
      </c>
      <c r="P22" s="160"/>
    </row>
    <row r="23" spans="1:16">
      <c r="A23" s="187">
        <v>15</v>
      </c>
      <c r="B23" s="188" t="s">
        <v>147</v>
      </c>
      <c r="C23" s="214" t="s">
        <v>3</v>
      </c>
      <c r="D23" s="189" t="s">
        <v>587</v>
      </c>
      <c r="E23" s="159"/>
      <c r="F23" s="159"/>
      <c r="G23" s="160"/>
      <c r="H23" s="160"/>
      <c r="I23" s="160"/>
      <c r="J23" s="160"/>
      <c r="K23" s="189"/>
      <c r="L23" s="159"/>
      <c r="M23" s="213"/>
      <c r="N23" s="189"/>
      <c r="O23" s="219" t="s">
        <v>982</v>
      </c>
      <c r="P23" s="160"/>
    </row>
    <row r="24" spans="1:16">
      <c r="A24" s="187">
        <v>16</v>
      </c>
      <c r="B24" s="188" t="s">
        <v>147</v>
      </c>
      <c r="C24" s="214" t="s">
        <v>3</v>
      </c>
      <c r="D24" s="189" t="s">
        <v>588</v>
      </c>
      <c r="E24" s="159"/>
      <c r="F24" s="159"/>
      <c r="G24" s="160"/>
      <c r="H24" s="160"/>
      <c r="I24" s="160"/>
      <c r="J24" s="160"/>
      <c r="K24" s="189"/>
      <c r="L24" s="159"/>
      <c r="M24" s="213"/>
      <c r="N24" s="189"/>
      <c r="O24" s="220" t="s">
        <v>1001</v>
      </c>
      <c r="P24" s="160"/>
    </row>
    <row r="25" spans="1:16">
      <c r="A25" s="187">
        <v>17</v>
      </c>
      <c r="B25" s="188" t="s">
        <v>147</v>
      </c>
      <c r="C25" s="214" t="s">
        <v>3</v>
      </c>
      <c r="D25" s="189" t="s">
        <v>589</v>
      </c>
      <c r="E25" s="159"/>
      <c r="F25" s="159"/>
      <c r="G25" s="160"/>
      <c r="H25" s="160"/>
      <c r="I25" s="160"/>
      <c r="J25" s="160"/>
      <c r="K25" s="189"/>
      <c r="L25" s="159"/>
      <c r="M25" s="159"/>
      <c r="N25" s="189"/>
      <c r="O25" s="219" t="s">
        <v>1002</v>
      </c>
      <c r="P25" s="160"/>
    </row>
    <row r="26" spans="1:16">
      <c r="A26" s="187">
        <v>18</v>
      </c>
      <c r="B26" s="188" t="s">
        <v>147</v>
      </c>
      <c r="C26" s="214" t="s">
        <v>3</v>
      </c>
      <c r="D26" s="189" t="s">
        <v>590</v>
      </c>
      <c r="E26" s="159"/>
      <c r="F26" s="159"/>
      <c r="G26" s="160"/>
      <c r="H26" s="160"/>
      <c r="I26" s="160"/>
      <c r="J26" s="160"/>
      <c r="K26" s="189"/>
      <c r="L26" s="159"/>
      <c r="M26" s="159"/>
      <c r="N26" s="189"/>
      <c r="O26" s="220" t="s">
        <v>1003</v>
      </c>
      <c r="P26" s="189"/>
    </row>
    <row r="27" spans="1:16">
      <c r="A27" s="187">
        <v>19</v>
      </c>
      <c r="B27" s="188" t="s">
        <v>147</v>
      </c>
      <c r="C27" s="214" t="s">
        <v>3</v>
      </c>
      <c r="D27" s="189" t="s">
        <v>591</v>
      </c>
      <c r="E27" s="159"/>
      <c r="F27" s="159"/>
      <c r="G27" s="160"/>
      <c r="H27" s="160"/>
      <c r="I27" s="160"/>
      <c r="J27" s="160"/>
      <c r="K27" s="189"/>
      <c r="L27" s="159"/>
      <c r="M27" s="159"/>
      <c r="N27" s="189"/>
      <c r="O27" s="220" t="s">
        <v>1004</v>
      </c>
      <c r="P27" s="189"/>
    </row>
    <row r="28" spans="1:16">
      <c r="A28" s="187">
        <v>20</v>
      </c>
      <c r="B28" s="188" t="s">
        <v>147</v>
      </c>
      <c r="C28" s="214" t="s">
        <v>3</v>
      </c>
      <c r="D28" s="189" t="s">
        <v>592</v>
      </c>
      <c r="E28" s="159"/>
      <c r="F28" s="159"/>
      <c r="G28" s="160"/>
      <c r="H28" s="160"/>
      <c r="I28" s="160"/>
      <c r="J28" s="160"/>
      <c r="K28" s="189"/>
      <c r="L28" s="159"/>
      <c r="M28" s="159"/>
      <c r="N28" s="189"/>
      <c r="O28" s="220" t="s">
        <v>1005</v>
      </c>
      <c r="P28" s="189"/>
    </row>
    <row r="29" spans="1:16">
      <c r="A29" s="187">
        <v>21</v>
      </c>
      <c r="B29" s="188" t="s">
        <v>147</v>
      </c>
      <c r="C29" s="214" t="s">
        <v>3</v>
      </c>
      <c r="D29" s="189" t="s">
        <v>593</v>
      </c>
      <c r="E29" s="159"/>
      <c r="F29" s="159"/>
      <c r="G29" s="160"/>
      <c r="H29" s="160"/>
      <c r="I29" s="160"/>
      <c r="J29" s="160"/>
      <c r="K29" s="189"/>
      <c r="L29" s="159"/>
      <c r="M29" s="159"/>
      <c r="N29" s="189"/>
      <c r="O29" s="220" t="s">
        <v>1006</v>
      </c>
      <c r="P29" s="189"/>
    </row>
    <row r="30" spans="1:16">
      <c r="A30" s="187">
        <v>22</v>
      </c>
      <c r="B30" s="188" t="s">
        <v>147</v>
      </c>
      <c r="C30" s="214" t="s">
        <v>3</v>
      </c>
      <c r="D30" s="189" t="s">
        <v>594</v>
      </c>
      <c r="E30" s="159"/>
      <c r="F30" s="159"/>
      <c r="G30" s="192"/>
      <c r="H30" s="193"/>
      <c r="I30" s="193"/>
      <c r="J30" s="192"/>
      <c r="K30" s="190"/>
      <c r="L30" s="191"/>
      <c r="M30" s="213"/>
      <c r="N30" s="189"/>
      <c r="O30" s="220" t="s">
        <v>1007</v>
      </c>
      <c r="P30" s="189"/>
    </row>
    <row r="31" spans="1:16">
      <c r="A31" s="187">
        <v>23</v>
      </c>
      <c r="B31" s="188" t="s">
        <v>147</v>
      </c>
      <c r="C31" s="214" t="s">
        <v>3</v>
      </c>
      <c r="D31" s="189" t="s">
        <v>595</v>
      </c>
      <c r="E31" s="159"/>
      <c r="F31" s="159"/>
      <c r="G31" s="192"/>
      <c r="H31" s="193"/>
      <c r="I31" s="193"/>
      <c r="J31" s="192"/>
      <c r="K31" s="190"/>
      <c r="L31" s="191"/>
      <c r="M31" s="213"/>
      <c r="N31" s="189"/>
      <c r="O31" s="220"/>
      <c r="P31" s="189"/>
    </row>
    <row r="32" spans="1:16">
      <c r="A32" s="187">
        <v>24</v>
      </c>
      <c r="B32" s="188" t="s">
        <v>147</v>
      </c>
      <c r="C32" s="214" t="s">
        <v>3</v>
      </c>
      <c r="D32" s="189" t="s">
        <v>596</v>
      </c>
      <c r="E32" s="159"/>
      <c r="F32" s="159"/>
      <c r="G32" s="192"/>
      <c r="H32" s="193"/>
      <c r="I32" s="193"/>
      <c r="J32" s="192"/>
      <c r="K32" s="190"/>
      <c r="L32" s="191"/>
      <c r="M32" s="213"/>
      <c r="N32" s="189"/>
      <c r="O32" s="220"/>
      <c r="P32" s="189"/>
    </row>
    <row r="33" spans="1:16">
      <c r="A33" s="187">
        <v>25</v>
      </c>
      <c r="B33" s="188" t="s">
        <v>147</v>
      </c>
      <c r="C33" s="214" t="s">
        <v>3</v>
      </c>
      <c r="D33" s="189" t="s">
        <v>597</v>
      </c>
      <c r="E33" s="159"/>
      <c r="F33" s="159"/>
      <c r="G33" s="192"/>
      <c r="H33" s="193"/>
      <c r="I33" s="193"/>
      <c r="J33" s="192"/>
      <c r="K33" s="190"/>
      <c r="L33" s="191"/>
      <c r="M33" s="213"/>
      <c r="N33" s="189"/>
      <c r="O33" s="220"/>
      <c r="P33" s="189"/>
    </row>
    <row r="34" spans="1:16">
      <c r="A34" s="187">
        <v>26</v>
      </c>
      <c r="B34" s="188" t="s">
        <v>147</v>
      </c>
      <c r="C34" s="214" t="s">
        <v>3</v>
      </c>
      <c r="D34" s="189" t="s">
        <v>598</v>
      </c>
      <c r="E34" s="159"/>
      <c r="F34" s="159"/>
      <c r="G34" s="192"/>
      <c r="H34" s="193"/>
      <c r="I34" s="193"/>
      <c r="J34" s="192"/>
      <c r="K34" s="190"/>
      <c r="L34" s="191"/>
      <c r="M34" s="213"/>
      <c r="N34" s="189"/>
      <c r="O34" s="220"/>
      <c r="P34" s="189"/>
    </row>
    <row r="35" spans="1:16">
      <c r="A35" s="187">
        <v>27</v>
      </c>
      <c r="B35" s="188" t="s">
        <v>147</v>
      </c>
      <c r="C35" s="214" t="s">
        <v>3</v>
      </c>
      <c r="D35" s="189" t="s">
        <v>599</v>
      </c>
      <c r="E35" s="159"/>
      <c r="F35" s="159"/>
      <c r="G35" s="192"/>
      <c r="H35" s="193"/>
      <c r="I35" s="193"/>
      <c r="J35" s="192"/>
      <c r="K35" s="190"/>
      <c r="L35" s="191"/>
      <c r="M35" s="213"/>
      <c r="N35" s="189"/>
      <c r="O35" s="220"/>
      <c r="P35" s="189"/>
    </row>
    <row r="36" spans="1:16">
      <c r="A36" s="187">
        <v>28</v>
      </c>
      <c r="B36" s="188" t="s">
        <v>147</v>
      </c>
      <c r="C36" s="214" t="s">
        <v>3</v>
      </c>
      <c r="D36" s="189" t="s">
        <v>600</v>
      </c>
      <c r="E36" s="159"/>
      <c r="F36" s="159"/>
      <c r="G36" s="192"/>
      <c r="H36" s="193"/>
      <c r="I36" s="193"/>
      <c r="J36" s="192"/>
      <c r="K36" s="190"/>
      <c r="L36" s="191"/>
      <c r="M36" s="213"/>
      <c r="N36" s="189"/>
      <c r="O36" s="220"/>
      <c r="P36" s="189"/>
    </row>
    <row r="37" spans="1:16">
      <c r="A37" s="187">
        <v>29</v>
      </c>
      <c r="B37" s="188" t="s">
        <v>147</v>
      </c>
      <c r="C37" s="214" t="s">
        <v>3</v>
      </c>
      <c r="D37" s="189" t="s">
        <v>601</v>
      </c>
      <c r="E37" s="159"/>
      <c r="F37" s="159"/>
      <c r="G37" s="192"/>
      <c r="H37" s="193"/>
      <c r="I37" s="193"/>
      <c r="J37" s="192"/>
      <c r="K37" s="190"/>
      <c r="L37" s="191"/>
      <c r="M37" s="213"/>
      <c r="N37" s="189"/>
      <c r="O37" s="220"/>
      <c r="P37" s="189"/>
    </row>
    <row r="38" spans="1:16">
      <c r="A38" s="187">
        <v>30</v>
      </c>
      <c r="B38" s="188" t="s">
        <v>147</v>
      </c>
      <c r="C38" s="214" t="s">
        <v>3</v>
      </c>
      <c r="D38" s="189" t="s">
        <v>602</v>
      </c>
      <c r="E38" s="159"/>
      <c r="F38" s="159"/>
      <c r="G38" s="160"/>
      <c r="H38" s="160"/>
      <c r="I38" s="160"/>
      <c r="J38" s="160"/>
      <c r="K38" s="189"/>
      <c r="L38" s="191"/>
      <c r="M38" s="213"/>
      <c r="N38" s="189"/>
      <c r="O38" s="189"/>
      <c r="P38" s="189"/>
    </row>
    <row r="39" spans="1:16">
      <c r="A39" s="187">
        <v>31</v>
      </c>
      <c r="B39" s="188" t="s">
        <v>147</v>
      </c>
      <c r="C39" s="214" t="s">
        <v>3</v>
      </c>
      <c r="D39" s="189" t="s">
        <v>603</v>
      </c>
      <c r="E39" s="165"/>
      <c r="F39" s="165"/>
      <c r="G39" s="192"/>
      <c r="H39" s="193"/>
      <c r="I39" s="193"/>
      <c r="J39" s="192"/>
      <c r="K39" s="190"/>
      <c r="L39" s="165"/>
      <c r="M39" s="163"/>
      <c r="N39" s="163"/>
      <c r="O39" s="163"/>
      <c r="P39" s="163"/>
    </row>
    <row r="40" spans="1:16">
      <c r="A40" s="187">
        <v>32</v>
      </c>
      <c r="B40" s="188" t="s">
        <v>147</v>
      </c>
      <c r="C40" s="214" t="s">
        <v>3</v>
      </c>
      <c r="D40" s="189" t="s">
        <v>604</v>
      </c>
      <c r="E40" s="165"/>
      <c r="F40" s="165"/>
      <c r="G40" s="192"/>
      <c r="H40" s="193"/>
      <c r="I40" s="193"/>
      <c r="J40" s="192"/>
      <c r="K40" s="190"/>
      <c r="L40" s="165"/>
      <c r="M40" s="163"/>
      <c r="N40" s="163"/>
      <c r="O40" s="163"/>
      <c r="P40" s="163"/>
    </row>
    <row r="41" spans="1:16">
      <c r="A41" s="187">
        <v>33</v>
      </c>
      <c r="B41" s="188" t="s">
        <v>147</v>
      </c>
      <c r="C41" s="214" t="s">
        <v>3</v>
      </c>
      <c r="D41" s="189" t="s">
        <v>605</v>
      </c>
      <c r="E41" s="165"/>
      <c r="F41" s="165"/>
      <c r="G41" s="192"/>
      <c r="H41" s="193"/>
      <c r="I41" s="193"/>
      <c r="J41" s="192"/>
      <c r="K41" s="190"/>
      <c r="L41" s="165"/>
      <c r="M41" s="163"/>
      <c r="N41" s="163"/>
      <c r="O41" s="163"/>
      <c r="P41" s="163"/>
    </row>
    <row r="42" spans="1:16">
      <c r="A42" s="187">
        <v>34</v>
      </c>
      <c r="B42" s="188" t="s">
        <v>147</v>
      </c>
      <c r="C42" s="214" t="s">
        <v>3</v>
      </c>
      <c r="D42" s="189" t="s">
        <v>606</v>
      </c>
      <c r="E42" s="165"/>
      <c r="F42" s="165"/>
      <c r="G42" s="192"/>
      <c r="H42" s="193"/>
      <c r="I42" s="193"/>
      <c r="J42" s="192"/>
      <c r="K42" s="190"/>
      <c r="L42" s="165"/>
      <c r="M42" s="163"/>
      <c r="N42" s="163"/>
      <c r="O42" s="163"/>
      <c r="P42" s="163"/>
    </row>
    <row r="43" spans="1:16">
      <c r="A43" s="187">
        <v>35</v>
      </c>
      <c r="B43" s="188" t="s">
        <v>147</v>
      </c>
      <c r="C43" s="214" t="s">
        <v>3</v>
      </c>
      <c r="D43" s="189" t="s">
        <v>607</v>
      </c>
      <c r="E43" s="165"/>
      <c r="F43" s="165"/>
      <c r="G43" s="163"/>
      <c r="H43" s="163"/>
      <c r="I43" s="163"/>
      <c r="J43" s="163"/>
      <c r="K43" s="164"/>
      <c r="L43" s="165"/>
      <c r="M43" s="163"/>
      <c r="N43" s="163"/>
      <c r="O43" s="163"/>
      <c r="P43" s="163"/>
    </row>
    <row r="44" spans="1:16">
      <c r="A44" s="187">
        <v>36</v>
      </c>
      <c r="B44" s="188" t="s">
        <v>147</v>
      </c>
      <c r="C44" s="214" t="s">
        <v>3</v>
      </c>
      <c r="D44" s="189" t="s">
        <v>608</v>
      </c>
      <c r="E44" s="165"/>
      <c r="F44" s="165"/>
      <c r="G44" s="163"/>
      <c r="H44" s="163"/>
      <c r="I44" s="163"/>
      <c r="J44" s="163"/>
      <c r="K44" s="164"/>
      <c r="L44" s="165"/>
      <c r="M44" s="163"/>
      <c r="N44" s="163"/>
      <c r="O44" s="163"/>
      <c r="P44" s="163"/>
    </row>
    <row r="45" spans="1:16">
      <c r="A45" s="187">
        <v>37</v>
      </c>
      <c r="B45" s="188" t="s">
        <v>147</v>
      </c>
      <c r="C45" s="214" t="s">
        <v>3</v>
      </c>
      <c r="D45" s="189" t="s">
        <v>609</v>
      </c>
      <c r="E45" s="165"/>
      <c r="F45" s="165"/>
      <c r="G45" s="192"/>
      <c r="H45" s="193"/>
      <c r="I45" s="193"/>
      <c r="J45" s="192"/>
      <c r="K45" s="190"/>
      <c r="L45" s="165"/>
      <c r="M45" s="163"/>
      <c r="N45" s="163"/>
      <c r="O45" s="163"/>
      <c r="P45" s="163"/>
    </row>
    <row r="46" spans="1:16">
      <c r="A46" s="187">
        <v>38</v>
      </c>
      <c r="B46" s="188" t="s">
        <v>147</v>
      </c>
      <c r="C46" s="214" t="s">
        <v>3</v>
      </c>
      <c r="D46" s="189" t="s">
        <v>610</v>
      </c>
      <c r="E46" s="165"/>
      <c r="F46" s="165"/>
      <c r="G46" s="163"/>
      <c r="H46" s="163"/>
      <c r="I46" s="163"/>
      <c r="J46" s="163"/>
      <c r="K46" s="164"/>
      <c r="L46" s="165"/>
      <c r="M46" s="163"/>
      <c r="N46" s="163"/>
      <c r="O46" s="163"/>
      <c r="P46" s="163"/>
    </row>
    <row r="47" spans="1:16">
      <c r="A47" s="187">
        <v>39</v>
      </c>
      <c r="B47" s="188" t="s">
        <v>147</v>
      </c>
      <c r="C47" s="214" t="s">
        <v>3</v>
      </c>
      <c r="D47" s="189" t="s">
        <v>611</v>
      </c>
      <c r="E47" s="165"/>
      <c r="F47" s="165"/>
      <c r="G47" s="163"/>
      <c r="H47" s="163"/>
      <c r="I47" s="163"/>
      <c r="J47" s="163"/>
      <c r="K47" s="164"/>
      <c r="L47" s="165"/>
      <c r="M47" s="163"/>
      <c r="N47" s="163"/>
      <c r="O47" s="163"/>
      <c r="P47" s="163"/>
    </row>
    <row r="48" spans="1:16">
      <c r="A48" s="187">
        <v>40</v>
      </c>
      <c r="B48" s="188" t="s">
        <v>147</v>
      </c>
      <c r="C48" s="214" t="s">
        <v>3</v>
      </c>
      <c r="D48" s="189" t="s">
        <v>612</v>
      </c>
      <c r="E48" s="165"/>
      <c r="F48" s="165"/>
      <c r="G48" s="163"/>
      <c r="H48" s="163"/>
      <c r="I48" s="163"/>
      <c r="J48" s="163"/>
      <c r="K48" s="164"/>
      <c r="L48" s="165"/>
      <c r="M48" s="163"/>
      <c r="N48" s="163"/>
      <c r="O48" s="163"/>
      <c r="P48" s="163"/>
    </row>
    <row r="49" spans="1:16">
      <c r="A49" s="187">
        <v>41</v>
      </c>
      <c r="B49" s="188" t="s">
        <v>147</v>
      </c>
      <c r="C49" s="214" t="s">
        <v>3</v>
      </c>
      <c r="D49" s="189" t="s">
        <v>613</v>
      </c>
      <c r="E49" s="165"/>
      <c r="F49" s="165"/>
      <c r="G49" s="163"/>
      <c r="H49" s="163"/>
      <c r="I49" s="163"/>
      <c r="J49" s="163"/>
      <c r="K49" s="164"/>
      <c r="L49" s="165"/>
      <c r="M49" s="163"/>
      <c r="N49" s="163"/>
      <c r="O49" s="163"/>
      <c r="P49" s="163"/>
    </row>
    <row r="50" spans="1:16">
      <c r="A50" s="187">
        <v>42</v>
      </c>
      <c r="B50" s="188" t="s">
        <v>147</v>
      </c>
      <c r="C50" s="214" t="s">
        <v>3</v>
      </c>
      <c r="D50" s="189" t="s">
        <v>614</v>
      </c>
      <c r="E50" s="165"/>
      <c r="F50" s="165"/>
      <c r="G50" s="163"/>
      <c r="H50" s="163"/>
      <c r="I50" s="163"/>
      <c r="J50" s="163"/>
      <c r="K50" s="164"/>
      <c r="L50" s="165"/>
      <c r="M50" s="163"/>
      <c r="N50" s="163"/>
      <c r="O50" s="163"/>
      <c r="P50" s="163"/>
    </row>
    <row r="51" spans="1:16">
      <c r="A51" s="187">
        <v>43</v>
      </c>
      <c r="B51" s="188" t="s">
        <v>147</v>
      </c>
      <c r="C51" s="214" t="s">
        <v>3</v>
      </c>
      <c r="D51" s="189" t="s">
        <v>615</v>
      </c>
      <c r="E51" s="165"/>
      <c r="F51" s="165"/>
      <c r="G51" s="163"/>
      <c r="H51" s="163"/>
      <c r="I51" s="163"/>
      <c r="J51" s="163"/>
      <c r="K51" s="164"/>
      <c r="L51" s="165"/>
      <c r="M51" s="163"/>
      <c r="N51" s="163"/>
      <c r="O51" s="163"/>
      <c r="P51" s="163"/>
    </row>
    <row r="52" spans="1:16">
      <c r="A52" s="187">
        <v>44</v>
      </c>
      <c r="B52" s="188" t="s">
        <v>147</v>
      </c>
      <c r="C52" s="214" t="s">
        <v>3</v>
      </c>
      <c r="D52" s="189" t="s">
        <v>616</v>
      </c>
      <c r="E52" s="165"/>
      <c r="F52" s="165"/>
      <c r="G52" s="163"/>
      <c r="H52" s="163"/>
      <c r="I52" s="163"/>
      <c r="J52" s="163"/>
      <c r="K52" s="164"/>
      <c r="L52" s="165"/>
      <c r="M52" s="163"/>
      <c r="N52" s="163"/>
      <c r="O52" s="163"/>
      <c r="P52" s="163"/>
    </row>
    <row r="53" spans="1:16">
      <c r="A53" s="187">
        <v>45</v>
      </c>
      <c r="B53" s="188" t="s">
        <v>147</v>
      </c>
      <c r="C53" s="214" t="s">
        <v>3</v>
      </c>
      <c r="D53" s="189" t="s">
        <v>617</v>
      </c>
      <c r="E53" s="165"/>
      <c r="F53" s="165"/>
      <c r="G53" s="163"/>
      <c r="H53" s="163"/>
      <c r="I53" s="163"/>
      <c r="J53" s="163"/>
      <c r="K53" s="164"/>
      <c r="L53" s="165"/>
      <c r="M53" s="163"/>
      <c r="N53" s="163"/>
      <c r="O53" s="163"/>
      <c r="P53" s="163"/>
    </row>
    <row r="54" spans="1:16">
      <c r="A54" s="187">
        <v>46</v>
      </c>
      <c r="B54" s="188" t="s">
        <v>147</v>
      </c>
      <c r="C54" s="214" t="s">
        <v>3</v>
      </c>
      <c r="D54" s="189" t="s">
        <v>618</v>
      </c>
      <c r="E54" s="165"/>
      <c r="F54" s="165"/>
      <c r="G54" s="163"/>
      <c r="H54" s="163"/>
      <c r="I54" s="163"/>
      <c r="J54" s="163"/>
      <c r="K54" s="164"/>
      <c r="L54" s="165"/>
      <c r="M54" s="163"/>
      <c r="N54" s="163"/>
      <c r="O54" s="163"/>
      <c r="P54" s="163"/>
    </row>
    <row r="55" spans="1:16">
      <c r="A55" s="187">
        <v>47</v>
      </c>
      <c r="B55" s="188" t="s">
        <v>147</v>
      </c>
      <c r="C55" s="214" t="s">
        <v>3</v>
      </c>
      <c r="D55" s="189" t="s">
        <v>619</v>
      </c>
      <c r="E55" s="164"/>
      <c r="F55" s="164"/>
      <c r="G55" s="163"/>
      <c r="H55" s="163"/>
      <c r="I55" s="163"/>
      <c r="J55" s="163"/>
      <c r="K55" s="164"/>
      <c r="L55" s="164"/>
      <c r="M55" s="163"/>
      <c r="N55" s="163"/>
      <c r="O55" s="163"/>
      <c r="P55" s="163"/>
    </row>
    <row r="56" spans="1:16">
      <c r="A56" s="187">
        <v>48</v>
      </c>
      <c r="B56" s="188" t="s">
        <v>147</v>
      </c>
      <c r="C56" s="214" t="s">
        <v>3</v>
      </c>
      <c r="D56" s="189" t="s">
        <v>620</v>
      </c>
      <c r="E56" s="165"/>
      <c r="F56" s="165"/>
      <c r="G56" s="163"/>
      <c r="H56" s="163"/>
      <c r="I56" s="163"/>
      <c r="J56" s="163"/>
      <c r="K56" s="164"/>
      <c r="L56" s="165"/>
      <c r="M56" s="163"/>
      <c r="N56" s="163"/>
      <c r="O56" s="163"/>
      <c r="P56" s="163"/>
    </row>
    <row r="57" spans="1:16">
      <c r="A57" s="187">
        <v>49</v>
      </c>
      <c r="B57" s="188" t="s">
        <v>147</v>
      </c>
      <c r="C57" s="214" t="s">
        <v>3</v>
      </c>
      <c r="D57" s="189" t="s">
        <v>621</v>
      </c>
      <c r="E57" s="165"/>
      <c r="F57" s="165"/>
      <c r="G57" s="163"/>
      <c r="H57" s="163"/>
      <c r="I57" s="163"/>
      <c r="J57" s="163"/>
      <c r="K57" s="164"/>
      <c r="L57" s="165"/>
      <c r="M57" s="163"/>
      <c r="N57" s="163"/>
      <c r="O57" s="163"/>
      <c r="P57" s="163"/>
    </row>
    <row r="58" spans="1:16">
      <c r="A58" s="187">
        <v>50</v>
      </c>
      <c r="B58" s="188" t="s">
        <v>147</v>
      </c>
      <c r="C58" s="214" t="s">
        <v>3</v>
      </c>
      <c r="D58" s="189" t="s">
        <v>622</v>
      </c>
      <c r="E58" s="165"/>
      <c r="F58" s="165"/>
      <c r="G58" s="163"/>
      <c r="H58" s="163"/>
      <c r="I58" s="163"/>
      <c r="J58" s="163"/>
      <c r="K58" s="164"/>
      <c r="L58" s="165"/>
      <c r="M58" s="163"/>
      <c r="N58" s="163"/>
      <c r="O58" s="163"/>
      <c r="P58" s="163"/>
    </row>
    <row r="59" spans="1:16">
      <c r="A59" s="187">
        <v>51</v>
      </c>
      <c r="B59" s="188" t="s">
        <v>147</v>
      </c>
      <c r="C59" s="214" t="s">
        <v>3</v>
      </c>
      <c r="D59" s="189" t="s">
        <v>623</v>
      </c>
      <c r="E59" s="165"/>
      <c r="F59" s="165"/>
      <c r="G59" s="163"/>
      <c r="H59" s="163"/>
      <c r="I59" s="163"/>
      <c r="J59" s="163"/>
      <c r="K59" s="164"/>
      <c r="L59" s="165"/>
      <c r="M59" s="163"/>
      <c r="N59" s="163"/>
      <c r="O59" s="163"/>
      <c r="P59" s="163"/>
    </row>
    <row r="60" spans="1:16">
      <c r="A60" s="187">
        <v>52</v>
      </c>
      <c r="B60" s="188" t="s">
        <v>147</v>
      </c>
      <c r="C60" s="214" t="s">
        <v>3</v>
      </c>
      <c r="D60" s="189" t="s">
        <v>624</v>
      </c>
      <c r="E60" s="165"/>
      <c r="F60" s="165"/>
      <c r="G60" s="163"/>
      <c r="H60" s="163"/>
      <c r="I60" s="163"/>
      <c r="J60" s="163"/>
      <c r="K60" s="164"/>
      <c r="L60" s="165"/>
      <c r="M60" s="163"/>
      <c r="N60" s="163"/>
      <c r="O60" s="163"/>
      <c r="P60" s="163"/>
    </row>
    <row r="61" spans="1:16">
      <c r="A61" s="187">
        <v>53</v>
      </c>
      <c r="B61" s="188" t="s">
        <v>147</v>
      </c>
      <c r="C61" s="214" t="s">
        <v>3</v>
      </c>
      <c r="D61" s="189" t="s">
        <v>625</v>
      </c>
      <c r="E61" s="165"/>
      <c r="F61" s="165"/>
      <c r="G61" s="163"/>
      <c r="H61" s="163"/>
      <c r="I61" s="163"/>
      <c r="J61" s="163"/>
      <c r="K61" s="164"/>
      <c r="L61" s="165"/>
      <c r="M61" s="163"/>
      <c r="N61" s="163"/>
      <c r="O61" s="163"/>
      <c r="P61" s="163"/>
    </row>
    <row r="62" spans="1:16">
      <c r="A62" s="187">
        <v>54</v>
      </c>
      <c r="B62" s="188" t="s">
        <v>147</v>
      </c>
      <c r="C62" s="214" t="s">
        <v>3</v>
      </c>
      <c r="D62" s="189" t="s">
        <v>626</v>
      </c>
      <c r="E62" s="165"/>
      <c r="F62" s="165"/>
      <c r="G62" s="163"/>
      <c r="H62" s="163"/>
      <c r="I62" s="163"/>
      <c r="J62" s="163"/>
      <c r="K62" s="164"/>
      <c r="L62" s="165"/>
      <c r="M62" s="163"/>
      <c r="N62" s="163"/>
      <c r="O62" s="163"/>
      <c r="P62" s="163"/>
    </row>
    <row r="63" spans="1:16">
      <c r="A63" s="187">
        <v>55</v>
      </c>
      <c r="B63" s="188" t="s">
        <v>147</v>
      </c>
      <c r="C63" s="214" t="s">
        <v>3</v>
      </c>
      <c r="D63" s="189" t="s">
        <v>627</v>
      </c>
      <c r="E63" s="165"/>
      <c r="F63" s="165"/>
      <c r="G63" s="163"/>
      <c r="H63" s="163"/>
      <c r="I63" s="163"/>
      <c r="J63" s="163"/>
      <c r="K63" s="164"/>
      <c r="L63" s="165"/>
      <c r="M63" s="163"/>
      <c r="N63" s="163"/>
      <c r="O63" s="163"/>
      <c r="P63" s="163"/>
    </row>
    <row r="64" spans="1:16">
      <c r="A64" s="187">
        <v>56</v>
      </c>
      <c r="B64" s="188" t="s">
        <v>147</v>
      </c>
      <c r="C64" s="214" t="s">
        <v>3</v>
      </c>
      <c r="D64" s="189" t="s">
        <v>628</v>
      </c>
      <c r="E64" s="165"/>
      <c r="F64" s="165"/>
      <c r="G64" s="163"/>
      <c r="H64" s="163"/>
      <c r="I64" s="163"/>
      <c r="J64" s="163"/>
      <c r="K64" s="164"/>
      <c r="L64" s="165"/>
      <c r="M64" s="163"/>
      <c r="N64" s="163"/>
      <c r="O64" s="163"/>
      <c r="P64" s="163"/>
    </row>
    <row r="65" spans="1:16">
      <c r="A65" s="187">
        <v>57</v>
      </c>
      <c r="B65" s="188" t="s">
        <v>147</v>
      </c>
      <c r="C65" s="214" t="s">
        <v>3</v>
      </c>
      <c r="D65" s="189" t="s">
        <v>629</v>
      </c>
      <c r="E65" s="165"/>
      <c r="F65" s="165"/>
      <c r="G65" s="163"/>
      <c r="H65" s="163"/>
      <c r="I65" s="163"/>
      <c r="J65" s="163"/>
      <c r="K65" s="164"/>
      <c r="L65" s="165"/>
      <c r="M65" s="163"/>
      <c r="N65" s="163"/>
      <c r="O65" s="163"/>
      <c r="P65" s="163"/>
    </row>
    <row r="66" spans="1:16">
      <c r="A66" s="187">
        <v>58</v>
      </c>
      <c r="B66" s="188" t="s">
        <v>147</v>
      </c>
      <c r="C66" s="214" t="s">
        <v>3</v>
      </c>
      <c r="D66" s="189" t="s">
        <v>630</v>
      </c>
      <c r="E66" s="165"/>
      <c r="F66" s="165"/>
      <c r="G66" s="163"/>
      <c r="H66" s="163"/>
      <c r="I66" s="163"/>
      <c r="J66" s="163"/>
      <c r="K66" s="164"/>
      <c r="L66" s="165"/>
      <c r="M66" s="163"/>
      <c r="N66" s="163"/>
      <c r="O66" s="163"/>
      <c r="P66" s="163"/>
    </row>
    <row r="67" spans="1:16">
      <c r="A67" s="187">
        <v>59</v>
      </c>
      <c r="B67" s="188" t="s">
        <v>147</v>
      </c>
      <c r="C67" s="214" t="s">
        <v>3</v>
      </c>
      <c r="D67" s="189" t="s">
        <v>631</v>
      </c>
      <c r="E67" s="165"/>
      <c r="F67" s="165"/>
      <c r="G67" s="163"/>
      <c r="H67" s="163"/>
      <c r="I67" s="163"/>
      <c r="J67" s="163"/>
      <c r="K67" s="164"/>
      <c r="L67" s="165"/>
      <c r="M67" s="163"/>
      <c r="N67" s="163"/>
      <c r="O67" s="163"/>
      <c r="P67" s="163"/>
    </row>
    <row r="68" spans="1:16">
      <c r="A68" s="187">
        <v>60</v>
      </c>
      <c r="B68" s="188" t="s">
        <v>147</v>
      </c>
      <c r="C68" s="214" t="s">
        <v>3</v>
      </c>
      <c r="D68" s="189" t="s">
        <v>632</v>
      </c>
      <c r="E68" s="165"/>
      <c r="F68" s="165"/>
      <c r="G68" s="163"/>
      <c r="H68" s="163"/>
      <c r="I68" s="163"/>
      <c r="J68" s="163"/>
      <c r="K68" s="164"/>
      <c r="L68" s="165"/>
      <c r="M68" s="163"/>
      <c r="N68" s="163"/>
      <c r="O68" s="163"/>
      <c r="P68" s="163"/>
    </row>
    <row r="69" spans="1:16">
      <c r="A69" s="187">
        <v>61</v>
      </c>
      <c r="B69" s="188" t="s">
        <v>147</v>
      </c>
      <c r="C69" s="214" t="s">
        <v>3</v>
      </c>
      <c r="D69" s="189" t="s">
        <v>633</v>
      </c>
      <c r="E69" s="165"/>
      <c r="F69" s="165"/>
      <c r="G69" s="163"/>
      <c r="H69" s="163"/>
      <c r="I69" s="163"/>
      <c r="J69" s="163"/>
      <c r="K69" s="164"/>
      <c r="L69" s="165"/>
      <c r="M69" s="163"/>
      <c r="N69" s="163"/>
      <c r="O69" s="163"/>
      <c r="P69" s="163"/>
    </row>
    <row r="70" spans="1:16">
      <c r="A70" s="187">
        <v>62</v>
      </c>
      <c r="B70" s="188" t="s">
        <v>147</v>
      </c>
      <c r="C70" s="214" t="s">
        <v>3</v>
      </c>
      <c r="D70" s="189" t="s">
        <v>634</v>
      </c>
      <c r="E70" s="165"/>
      <c r="F70" s="165"/>
      <c r="G70" s="163"/>
      <c r="H70" s="163"/>
      <c r="I70" s="163"/>
      <c r="J70" s="163"/>
      <c r="K70" s="164"/>
      <c r="L70" s="165"/>
      <c r="M70" s="163"/>
      <c r="N70" s="163"/>
      <c r="O70" s="163"/>
      <c r="P70" s="163"/>
    </row>
    <row r="71" spans="1:16">
      <c r="A71" s="187">
        <v>63</v>
      </c>
      <c r="B71" s="188" t="s">
        <v>147</v>
      </c>
      <c r="C71" s="214" t="s">
        <v>3</v>
      </c>
      <c r="D71" s="189" t="s">
        <v>635</v>
      </c>
      <c r="E71" s="165"/>
      <c r="F71" s="165"/>
      <c r="G71" s="163"/>
      <c r="H71" s="163"/>
      <c r="I71" s="163"/>
      <c r="J71" s="163"/>
      <c r="K71" s="164"/>
      <c r="L71" s="165"/>
      <c r="M71" s="163"/>
      <c r="N71" s="163"/>
      <c r="O71" s="163"/>
      <c r="P71" s="163"/>
    </row>
    <row r="72" spans="1:16">
      <c r="A72" s="187">
        <v>64</v>
      </c>
      <c r="B72" s="188" t="s">
        <v>147</v>
      </c>
      <c r="C72" s="214" t="s">
        <v>3</v>
      </c>
      <c r="D72" s="189" t="s">
        <v>636</v>
      </c>
      <c r="E72" s="165"/>
      <c r="F72" s="165"/>
      <c r="G72" s="163"/>
      <c r="H72" s="163"/>
      <c r="I72" s="163"/>
      <c r="J72" s="163"/>
      <c r="K72" s="164"/>
      <c r="L72" s="165"/>
      <c r="M72" s="163"/>
      <c r="N72" s="163"/>
      <c r="O72" s="163"/>
      <c r="P72" s="163"/>
    </row>
    <row r="73" spans="1:16">
      <c r="A73" s="187">
        <v>65</v>
      </c>
      <c r="B73" s="188" t="s">
        <v>147</v>
      </c>
      <c r="C73" s="214" t="s">
        <v>3</v>
      </c>
      <c r="D73" s="189" t="s">
        <v>637</v>
      </c>
      <c r="E73" s="165"/>
      <c r="F73" s="165"/>
      <c r="G73" s="163"/>
      <c r="H73" s="163"/>
      <c r="I73" s="163"/>
      <c r="J73" s="163"/>
      <c r="K73" s="164"/>
      <c r="L73" s="165"/>
      <c r="M73" s="163"/>
      <c r="N73" s="163"/>
      <c r="O73" s="163"/>
      <c r="P73" s="163"/>
    </row>
    <row r="74" spans="1:16">
      <c r="A74" s="187">
        <v>66</v>
      </c>
      <c r="B74" s="188" t="s">
        <v>147</v>
      </c>
      <c r="C74" s="214" t="s">
        <v>3</v>
      </c>
      <c r="D74" s="189" t="s">
        <v>638</v>
      </c>
      <c r="E74" s="165"/>
      <c r="F74" s="165"/>
      <c r="G74" s="163"/>
      <c r="H74" s="163"/>
      <c r="I74" s="163"/>
      <c r="J74" s="163"/>
      <c r="K74" s="164"/>
      <c r="L74" s="165"/>
      <c r="M74" s="163"/>
      <c r="N74" s="163"/>
      <c r="O74" s="163"/>
      <c r="P74" s="163"/>
    </row>
    <row r="75" spans="1:16">
      <c r="A75" s="187">
        <v>67</v>
      </c>
      <c r="B75" s="188" t="s">
        <v>147</v>
      </c>
      <c r="C75" s="214" t="s">
        <v>3</v>
      </c>
      <c r="D75" s="189" t="s">
        <v>639</v>
      </c>
      <c r="E75" s="165"/>
      <c r="F75" s="165"/>
      <c r="G75" s="163"/>
      <c r="H75" s="163"/>
      <c r="I75" s="163"/>
      <c r="J75" s="163"/>
      <c r="K75" s="164"/>
      <c r="L75" s="165"/>
      <c r="M75" s="163"/>
      <c r="N75" s="163"/>
      <c r="O75" s="163"/>
      <c r="P75" s="163"/>
    </row>
    <row r="76" spans="1:16">
      <c r="A76" s="187">
        <v>68</v>
      </c>
      <c r="B76" s="188" t="s">
        <v>147</v>
      </c>
      <c r="C76" s="214" t="s">
        <v>3</v>
      </c>
      <c r="D76" s="189" t="s">
        <v>640</v>
      </c>
      <c r="E76" s="165"/>
      <c r="F76" s="165"/>
      <c r="G76" s="163"/>
      <c r="H76" s="163"/>
      <c r="I76" s="163"/>
      <c r="J76" s="163"/>
      <c r="K76" s="164"/>
      <c r="L76" s="165"/>
      <c r="M76" s="163"/>
      <c r="N76" s="163"/>
      <c r="O76" s="163"/>
      <c r="P76" s="163"/>
    </row>
    <row r="77" spans="1:16">
      <c r="A77" s="187">
        <v>69</v>
      </c>
      <c r="B77" s="188" t="s">
        <v>147</v>
      </c>
      <c r="C77" s="214" t="s">
        <v>3</v>
      </c>
      <c r="D77" s="189" t="s">
        <v>641</v>
      </c>
      <c r="E77" s="165"/>
      <c r="F77" s="165"/>
      <c r="G77" s="163"/>
      <c r="H77" s="163"/>
      <c r="I77" s="163"/>
      <c r="J77" s="163"/>
      <c r="K77" s="164"/>
      <c r="L77" s="165"/>
      <c r="M77" s="163"/>
      <c r="N77" s="163"/>
      <c r="O77" s="163"/>
      <c r="P77" s="163"/>
    </row>
    <row r="78" spans="1:16">
      <c r="A78" s="187">
        <v>70</v>
      </c>
      <c r="B78" s="157" t="s">
        <v>150</v>
      </c>
      <c r="C78" s="158" t="s">
        <v>29</v>
      </c>
      <c r="D78" s="189" t="s">
        <v>642</v>
      </c>
      <c r="E78" s="165"/>
      <c r="F78" s="165"/>
      <c r="G78" s="163"/>
      <c r="H78" s="163"/>
      <c r="I78" s="163"/>
      <c r="J78" s="163"/>
      <c r="K78" s="164"/>
      <c r="L78" s="165"/>
      <c r="M78" s="163"/>
      <c r="N78" s="163"/>
      <c r="O78" s="163"/>
      <c r="P78" s="163"/>
    </row>
    <row r="79" spans="1:16">
      <c r="A79" s="190"/>
      <c r="B79" s="224" t="s">
        <v>150</v>
      </c>
      <c r="C79" s="118" t="s">
        <v>29</v>
      </c>
      <c r="D79" s="189" t="s">
        <v>1586</v>
      </c>
      <c r="E79" s="165"/>
      <c r="F79" s="165"/>
      <c r="G79" s="163"/>
      <c r="H79" s="163"/>
      <c r="I79" s="163"/>
      <c r="J79" s="163"/>
      <c r="K79" s="164"/>
      <c r="L79" s="165"/>
      <c r="M79" s="163"/>
      <c r="N79" s="163"/>
      <c r="O79" s="163"/>
      <c r="P79" s="163"/>
    </row>
    <row r="80" spans="1:16">
      <c r="A80" s="187">
        <v>72</v>
      </c>
      <c r="B80" s="157" t="s">
        <v>150</v>
      </c>
      <c r="C80" s="158" t="s">
        <v>29</v>
      </c>
      <c r="D80" s="189" t="s">
        <v>644</v>
      </c>
      <c r="E80" s="165"/>
      <c r="F80" s="165"/>
      <c r="G80" s="163"/>
      <c r="H80" s="163"/>
      <c r="I80" s="163"/>
      <c r="J80" s="163"/>
      <c r="K80" s="164"/>
      <c r="L80" s="165"/>
      <c r="M80" s="163"/>
      <c r="N80" s="163"/>
      <c r="O80" s="163"/>
      <c r="P80" s="163"/>
    </row>
    <row r="81" spans="1:16">
      <c r="A81" s="187">
        <v>73</v>
      </c>
      <c r="B81" s="157" t="s">
        <v>150</v>
      </c>
      <c r="C81" s="158" t="s">
        <v>29</v>
      </c>
      <c r="D81" s="189" t="s">
        <v>645</v>
      </c>
      <c r="E81" s="165"/>
      <c r="F81" s="165"/>
      <c r="G81" s="163"/>
      <c r="H81" s="163"/>
      <c r="I81" s="163"/>
      <c r="J81" s="163"/>
      <c r="K81" s="164"/>
      <c r="L81" s="165"/>
      <c r="M81" s="163"/>
      <c r="N81" s="163"/>
      <c r="O81" s="163"/>
      <c r="P81" s="163"/>
    </row>
    <row r="82" spans="1:16">
      <c r="A82" s="187">
        <v>74</v>
      </c>
      <c r="B82" s="188" t="s">
        <v>147</v>
      </c>
      <c r="C82" s="214" t="s">
        <v>3</v>
      </c>
      <c r="D82" s="189" t="s">
        <v>646</v>
      </c>
      <c r="E82" s="165"/>
      <c r="F82" s="165"/>
      <c r="G82" s="163"/>
      <c r="H82" s="163"/>
      <c r="I82" s="163"/>
      <c r="J82" s="163"/>
      <c r="K82" s="164"/>
      <c r="L82" s="165"/>
      <c r="M82" s="163"/>
      <c r="N82" s="163"/>
      <c r="O82" s="163"/>
      <c r="P82" s="163"/>
    </row>
    <row r="83" spans="1:16">
      <c r="A83" s="187">
        <v>75</v>
      </c>
      <c r="B83" s="188" t="s">
        <v>147</v>
      </c>
      <c r="C83" s="214" t="s">
        <v>3</v>
      </c>
      <c r="D83" s="189" t="s">
        <v>647</v>
      </c>
      <c r="E83" s="165"/>
      <c r="F83" s="165"/>
      <c r="G83" s="163"/>
      <c r="H83" s="163"/>
      <c r="I83" s="163"/>
      <c r="J83" s="163"/>
      <c r="K83" s="164"/>
      <c r="L83" s="165"/>
      <c r="M83" s="163"/>
      <c r="N83" s="163"/>
      <c r="O83" s="163"/>
      <c r="P83" s="163"/>
    </row>
    <row r="84" spans="1:16">
      <c r="A84" s="187">
        <v>76</v>
      </c>
      <c r="B84" s="157" t="s">
        <v>150</v>
      </c>
      <c r="C84" s="158" t="s">
        <v>29</v>
      </c>
      <c r="D84" s="189" t="s">
        <v>648</v>
      </c>
      <c r="E84" s="165"/>
      <c r="F84" s="165"/>
      <c r="G84" s="163"/>
      <c r="H84" s="163"/>
      <c r="I84" s="163"/>
      <c r="J84" s="163"/>
      <c r="K84" s="164"/>
      <c r="L84" s="165"/>
      <c r="M84" s="163"/>
      <c r="N84" s="163"/>
      <c r="O84" s="163"/>
      <c r="P84" s="163"/>
    </row>
    <row r="85" spans="1:16">
      <c r="A85" s="187">
        <v>77</v>
      </c>
      <c r="B85" s="157" t="s">
        <v>150</v>
      </c>
      <c r="C85" s="158" t="s">
        <v>29</v>
      </c>
      <c r="D85" s="189" t="s">
        <v>649</v>
      </c>
      <c r="E85" s="165"/>
      <c r="F85" s="165"/>
      <c r="G85" s="163"/>
      <c r="H85" s="163"/>
      <c r="I85" s="163"/>
      <c r="J85" s="163"/>
      <c r="K85" s="164"/>
      <c r="L85" s="165"/>
      <c r="M85" s="163"/>
      <c r="N85" s="163"/>
      <c r="O85" s="163"/>
      <c r="P85" s="163"/>
    </row>
    <row r="86" spans="1:16">
      <c r="A86" s="187">
        <v>78</v>
      </c>
      <c r="B86" s="157" t="s">
        <v>150</v>
      </c>
      <c r="C86" s="158" t="s">
        <v>29</v>
      </c>
      <c r="D86" s="189" t="s">
        <v>650</v>
      </c>
      <c r="E86" s="165"/>
      <c r="F86" s="165"/>
      <c r="G86" s="163"/>
      <c r="H86" s="163"/>
      <c r="I86" s="163"/>
      <c r="J86" s="163"/>
      <c r="K86" s="164"/>
      <c r="L86" s="165"/>
      <c r="M86" s="163"/>
      <c r="N86" s="163"/>
      <c r="O86" s="163"/>
      <c r="P86" s="163"/>
    </row>
    <row r="87" spans="1:16">
      <c r="A87" s="187">
        <v>79</v>
      </c>
      <c r="B87" s="157" t="s">
        <v>150</v>
      </c>
      <c r="C87" s="158" t="s">
        <v>29</v>
      </c>
      <c r="D87" s="189" t="s">
        <v>651</v>
      </c>
      <c r="E87" s="165"/>
      <c r="F87" s="165"/>
      <c r="G87" s="163"/>
      <c r="H87" s="163"/>
      <c r="I87" s="163"/>
      <c r="J87" s="163"/>
      <c r="K87" s="164"/>
      <c r="L87" s="165"/>
      <c r="M87" s="163"/>
      <c r="N87" s="163"/>
      <c r="O87" s="163"/>
      <c r="P87" s="163"/>
    </row>
    <row r="88" spans="1:16">
      <c r="A88" s="187">
        <v>80</v>
      </c>
      <c r="B88" s="157" t="s">
        <v>150</v>
      </c>
      <c r="C88" s="158" t="s">
        <v>29</v>
      </c>
      <c r="D88" s="189" t="s">
        <v>652</v>
      </c>
      <c r="E88" s="165"/>
      <c r="F88" s="165"/>
      <c r="G88" s="163"/>
      <c r="H88" s="163"/>
      <c r="I88" s="163"/>
      <c r="J88" s="163"/>
      <c r="K88" s="164"/>
      <c r="L88" s="165"/>
      <c r="M88" s="163"/>
      <c r="N88" s="163"/>
      <c r="O88" s="163"/>
      <c r="P88" s="163"/>
    </row>
    <row r="89" spans="1:16">
      <c r="A89" s="187">
        <v>81</v>
      </c>
      <c r="B89" s="157" t="s">
        <v>150</v>
      </c>
      <c r="C89" s="158" t="s">
        <v>29</v>
      </c>
      <c r="D89" s="189" t="s">
        <v>653</v>
      </c>
      <c r="E89" s="165"/>
      <c r="F89" s="165"/>
      <c r="G89" s="163"/>
      <c r="H89" s="163"/>
      <c r="I89" s="163"/>
      <c r="J89" s="163"/>
      <c r="K89" s="164"/>
      <c r="L89" s="165"/>
      <c r="M89" s="163"/>
      <c r="N89" s="163"/>
      <c r="O89" s="163"/>
      <c r="P89" s="163"/>
    </row>
    <row r="90" spans="1:16">
      <c r="A90" s="187">
        <v>82</v>
      </c>
      <c r="B90" s="157" t="s">
        <v>150</v>
      </c>
      <c r="C90" s="158" t="s">
        <v>29</v>
      </c>
      <c r="D90" s="189" t="s">
        <v>654</v>
      </c>
      <c r="E90" s="165"/>
      <c r="F90" s="165"/>
      <c r="G90" s="163"/>
      <c r="H90" s="163"/>
      <c r="I90" s="163"/>
      <c r="J90" s="163"/>
      <c r="K90" s="164"/>
      <c r="L90" s="165"/>
      <c r="M90" s="163"/>
      <c r="N90" s="163"/>
      <c r="O90" s="163"/>
      <c r="P90" s="163"/>
    </row>
    <row r="91" spans="1:16">
      <c r="A91" s="187">
        <v>83</v>
      </c>
      <c r="B91" s="157" t="s">
        <v>150</v>
      </c>
      <c r="C91" s="158" t="s">
        <v>29</v>
      </c>
      <c r="D91" s="189" t="s">
        <v>655</v>
      </c>
      <c r="E91" s="165"/>
      <c r="F91" s="165"/>
      <c r="G91" s="163"/>
      <c r="H91" s="163"/>
      <c r="I91" s="163"/>
      <c r="J91" s="163"/>
      <c r="K91" s="164"/>
      <c r="L91" s="165"/>
      <c r="M91" s="163"/>
      <c r="N91" s="163"/>
      <c r="O91" s="163"/>
      <c r="P91" s="163"/>
    </row>
    <row r="92" spans="1:16">
      <c r="A92" s="187">
        <v>84</v>
      </c>
      <c r="B92" s="188" t="s">
        <v>147</v>
      </c>
      <c r="C92" s="214" t="s">
        <v>3</v>
      </c>
      <c r="D92" s="189" t="s">
        <v>656</v>
      </c>
      <c r="E92" s="165"/>
      <c r="F92" s="165"/>
      <c r="G92" s="163"/>
      <c r="H92" s="163"/>
      <c r="I92" s="163"/>
      <c r="J92" s="163"/>
      <c r="K92" s="164"/>
      <c r="L92" s="165"/>
      <c r="M92" s="163"/>
      <c r="N92" s="163"/>
      <c r="O92" s="163"/>
      <c r="P92" s="163"/>
    </row>
    <row r="93" spans="1:16">
      <c r="A93" s="187">
        <v>85</v>
      </c>
      <c r="B93" s="157" t="s">
        <v>150</v>
      </c>
      <c r="C93" s="158" t="s">
        <v>29</v>
      </c>
      <c r="D93" s="189" t="s">
        <v>657</v>
      </c>
      <c r="E93" s="165"/>
      <c r="F93" s="165"/>
      <c r="G93" s="163"/>
      <c r="H93" s="163"/>
      <c r="I93" s="163"/>
      <c r="J93" s="163"/>
      <c r="K93" s="164"/>
      <c r="L93" s="165"/>
      <c r="M93" s="163"/>
      <c r="N93" s="163"/>
      <c r="O93" s="163"/>
      <c r="P93" s="163"/>
    </row>
    <row r="94" spans="1:16">
      <c r="A94" s="187">
        <v>86</v>
      </c>
      <c r="B94" s="157" t="s">
        <v>150</v>
      </c>
      <c r="C94" s="158" t="s">
        <v>29</v>
      </c>
      <c r="D94" s="190" t="s">
        <v>658</v>
      </c>
      <c r="E94" s="170"/>
      <c r="F94" s="170"/>
      <c r="G94" s="181"/>
      <c r="H94" s="181"/>
      <c r="I94" s="181"/>
      <c r="J94" s="225"/>
      <c r="K94" s="173"/>
      <c r="L94" s="165"/>
      <c r="M94" s="163"/>
      <c r="N94" s="163"/>
      <c r="O94" s="163"/>
      <c r="P94" s="163"/>
    </row>
    <row r="95" spans="1:16">
      <c r="A95" s="187">
        <v>87</v>
      </c>
      <c r="B95" s="157" t="s">
        <v>150</v>
      </c>
      <c r="C95" s="158" t="s">
        <v>29</v>
      </c>
      <c r="D95" s="190" t="s">
        <v>659</v>
      </c>
      <c r="E95" s="170"/>
      <c r="F95" s="170"/>
      <c r="G95" s="181"/>
      <c r="H95" s="181"/>
      <c r="I95" s="181"/>
      <c r="J95" s="225"/>
      <c r="K95" s="173"/>
      <c r="L95" s="165"/>
      <c r="M95" s="163"/>
      <c r="N95" s="163"/>
      <c r="O95" s="163"/>
      <c r="P95" s="163"/>
    </row>
    <row r="96" spans="1:16">
      <c r="A96" s="187">
        <v>88</v>
      </c>
      <c r="B96" s="157" t="s">
        <v>150</v>
      </c>
      <c r="C96" s="158" t="s">
        <v>29</v>
      </c>
      <c r="D96" s="189" t="s">
        <v>660</v>
      </c>
      <c r="E96" s="165"/>
      <c r="F96" s="165"/>
      <c r="G96" s="163"/>
      <c r="H96" s="163"/>
      <c r="I96" s="163"/>
      <c r="J96" s="163"/>
      <c r="K96" s="173"/>
      <c r="L96" s="165"/>
      <c r="M96" s="163"/>
      <c r="N96" s="163"/>
      <c r="O96" s="163"/>
      <c r="P96" s="163"/>
    </row>
    <row r="97" spans="1:16">
      <c r="A97" s="187">
        <v>89</v>
      </c>
      <c r="B97" s="157" t="s">
        <v>150</v>
      </c>
      <c r="C97" s="158" t="s">
        <v>29</v>
      </c>
      <c r="D97" s="189" t="s">
        <v>661</v>
      </c>
      <c r="E97" s="165"/>
      <c r="F97" s="165"/>
      <c r="G97" s="163"/>
      <c r="H97" s="163"/>
      <c r="I97" s="163"/>
      <c r="J97" s="163"/>
      <c r="K97" s="164"/>
      <c r="L97" s="165"/>
      <c r="M97" s="163"/>
      <c r="N97" s="163"/>
      <c r="O97" s="163"/>
      <c r="P97" s="163"/>
    </row>
    <row r="98" spans="1:16">
      <c r="A98" s="187">
        <v>90</v>
      </c>
      <c r="B98" s="157" t="s">
        <v>150</v>
      </c>
      <c r="C98" s="158" t="s">
        <v>29</v>
      </c>
      <c r="D98" s="189" t="s">
        <v>662</v>
      </c>
      <c r="E98" s="165"/>
      <c r="F98" s="165"/>
      <c r="G98" s="163"/>
      <c r="H98" s="163"/>
      <c r="I98" s="163"/>
      <c r="J98" s="163"/>
      <c r="K98" s="164"/>
      <c r="L98" s="165"/>
      <c r="M98" s="163"/>
      <c r="N98" s="163"/>
      <c r="O98" s="163"/>
      <c r="P98" s="163"/>
    </row>
    <row r="99" spans="1:16">
      <c r="A99" s="187">
        <v>91</v>
      </c>
      <c r="B99" s="157" t="s">
        <v>150</v>
      </c>
      <c r="C99" s="158" t="s">
        <v>29</v>
      </c>
      <c r="D99" s="189" t="s">
        <v>663</v>
      </c>
      <c r="E99" s="165"/>
      <c r="F99" s="165"/>
      <c r="G99" s="163"/>
      <c r="H99" s="163"/>
      <c r="I99" s="163"/>
      <c r="J99" s="163"/>
      <c r="K99" s="164"/>
      <c r="L99" s="165"/>
      <c r="M99" s="163"/>
      <c r="N99" s="163"/>
      <c r="O99" s="163"/>
      <c r="P99" s="163"/>
    </row>
    <row r="100" spans="1:16">
      <c r="A100" s="187">
        <v>92</v>
      </c>
      <c r="B100" s="157" t="s">
        <v>150</v>
      </c>
      <c r="C100" s="158" t="s">
        <v>29</v>
      </c>
      <c r="D100" s="189" t="s">
        <v>664</v>
      </c>
      <c r="E100" s="164"/>
      <c r="F100" s="164"/>
      <c r="G100" s="163"/>
      <c r="H100" s="163"/>
      <c r="I100" s="163"/>
      <c r="J100" s="163"/>
      <c r="K100" s="164"/>
      <c r="L100" s="163"/>
      <c r="M100" s="163"/>
      <c r="N100" s="163"/>
      <c r="O100" s="163"/>
      <c r="P100" s="163"/>
    </row>
    <row r="101" spans="1:16">
      <c r="A101" s="187">
        <v>93</v>
      </c>
      <c r="B101" s="157" t="s">
        <v>150</v>
      </c>
      <c r="C101" s="158" t="s">
        <v>29</v>
      </c>
      <c r="D101" s="189" t="s">
        <v>665</v>
      </c>
      <c r="E101" s="165"/>
      <c r="F101" s="165"/>
      <c r="G101" s="163"/>
      <c r="H101" s="163"/>
      <c r="I101" s="163"/>
      <c r="J101" s="163"/>
      <c r="K101" s="164"/>
      <c r="L101" s="165"/>
      <c r="M101" s="163"/>
      <c r="N101" s="163"/>
      <c r="O101" s="163"/>
      <c r="P101" s="163"/>
    </row>
    <row r="102" spans="1:16">
      <c r="A102" s="187">
        <v>94</v>
      </c>
      <c r="B102" s="157" t="s">
        <v>150</v>
      </c>
      <c r="C102" s="158" t="s">
        <v>29</v>
      </c>
      <c r="D102" s="189" t="s">
        <v>666</v>
      </c>
      <c r="E102" s="164"/>
      <c r="F102" s="164"/>
      <c r="G102" s="163"/>
      <c r="H102" s="163"/>
      <c r="I102" s="163"/>
      <c r="J102" s="163"/>
      <c r="K102" s="164"/>
      <c r="L102" s="164"/>
      <c r="M102" s="163"/>
      <c r="N102" s="163"/>
      <c r="O102" s="163"/>
      <c r="P102" s="163"/>
    </row>
    <row r="103" spans="1:16">
      <c r="A103" s="187">
        <v>95</v>
      </c>
      <c r="B103" s="157" t="s">
        <v>150</v>
      </c>
      <c r="C103" s="158" t="s">
        <v>29</v>
      </c>
      <c r="D103" s="189" t="s">
        <v>667</v>
      </c>
      <c r="E103" s="165"/>
      <c r="F103" s="165"/>
      <c r="G103" s="163"/>
      <c r="H103" s="163"/>
      <c r="I103" s="163"/>
      <c r="J103" s="163"/>
      <c r="K103" s="164"/>
      <c r="L103" s="165"/>
      <c r="M103" s="163"/>
      <c r="N103" s="163"/>
      <c r="O103" s="163"/>
      <c r="P103" s="163"/>
    </row>
    <row r="104" spans="1:16">
      <c r="A104" s="187">
        <v>96</v>
      </c>
      <c r="B104" s="157" t="s">
        <v>150</v>
      </c>
      <c r="C104" s="158" t="s">
        <v>29</v>
      </c>
      <c r="D104" s="189" t="s">
        <v>668</v>
      </c>
      <c r="E104" s="164"/>
      <c r="F104" s="164"/>
      <c r="G104" s="163"/>
      <c r="H104" s="163"/>
      <c r="I104" s="163"/>
      <c r="J104" s="163"/>
      <c r="K104" s="164"/>
      <c r="L104" s="164"/>
      <c r="M104" s="163"/>
      <c r="N104" s="163"/>
      <c r="O104" s="163"/>
      <c r="P104" s="163"/>
    </row>
    <row r="105" spans="1:16">
      <c r="A105" s="187">
        <v>97</v>
      </c>
      <c r="B105" s="157" t="s">
        <v>150</v>
      </c>
      <c r="C105" s="158" t="s">
        <v>29</v>
      </c>
      <c r="D105" s="189" t="s">
        <v>669</v>
      </c>
      <c r="E105" s="165"/>
      <c r="F105" s="165"/>
      <c r="G105" s="163"/>
      <c r="H105" s="163"/>
      <c r="I105" s="163"/>
      <c r="J105" s="163"/>
      <c r="K105" s="164"/>
      <c r="L105" s="165"/>
      <c r="M105" s="163"/>
      <c r="N105" s="163"/>
      <c r="O105" s="163"/>
      <c r="P105" s="163"/>
    </row>
    <row r="106" spans="1:16">
      <c r="A106" s="187">
        <v>98</v>
      </c>
      <c r="B106" s="157" t="s">
        <v>150</v>
      </c>
      <c r="C106" s="158" t="s">
        <v>29</v>
      </c>
      <c r="D106" s="189" t="s">
        <v>670</v>
      </c>
      <c r="E106" s="164"/>
      <c r="F106" s="164"/>
      <c r="G106" s="163"/>
      <c r="H106" s="163"/>
      <c r="I106" s="163"/>
      <c r="J106" s="163"/>
      <c r="K106" s="164"/>
      <c r="L106" s="164"/>
      <c r="M106" s="163"/>
      <c r="N106" s="163"/>
      <c r="O106" s="163"/>
      <c r="P106" s="163"/>
    </row>
    <row r="107" spans="1:16">
      <c r="A107" s="187">
        <v>99</v>
      </c>
      <c r="B107" s="157" t="s">
        <v>150</v>
      </c>
      <c r="C107" s="158" t="s">
        <v>29</v>
      </c>
      <c r="D107" s="189" t="s">
        <v>671</v>
      </c>
      <c r="E107" s="165"/>
      <c r="F107" s="165"/>
      <c r="G107" s="163"/>
      <c r="H107" s="163"/>
      <c r="I107" s="163"/>
      <c r="J107" s="163"/>
      <c r="K107" s="164"/>
      <c r="L107" s="165"/>
      <c r="M107" s="163"/>
      <c r="N107" s="163"/>
      <c r="O107" s="163"/>
      <c r="P107" s="163"/>
    </row>
    <row r="108" spans="1:16">
      <c r="A108" s="187">
        <v>100</v>
      </c>
      <c r="B108" s="157" t="s">
        <v>150</v>
      </c>
      <c r="C108" s="158" t="s">
        <v>29</v>
      </c>
      <c r="D108" s="189" t="s">
        <v>672</v>
      </c>
      <c r="E108" s="164"/>
      <c r="F108" s="164"/>
      <c r="G108" s="163"/>
      <c r="H108" s="163"/>
      <c r="I108" s="163"/>
      <c r="J108" s="163"/>
      <c r="K108" s="164"/>
      <c r="L108" s="164"/>
      <c r="M108" s="163"/>
      <c r="N108" s="163"/>
      <c r="O108" s="163"/>
      <c r="P108" s="163"/>
    </row>
    <row r="109" spans="1:16">
      <c r="A109" s="187">
        <v>101</v>
      </c>
      <c r="B109" s="157" t="s">
        <v>150</v>
      </c>
      <c r="C109" s="158" t="s">
        <v>29</v>
      </c>
      <c r="D109" s="189" t="s">
        <v>673</v>
      </c>
      <c r="E109" s="165"/>
      <c r="F109" s="165"/>
      <c r="G109" s="163"/>
      <c r="H109" s="163"/>
      <c r="I109" s="163"/>
      <c r="J109" s="163"/>
      <c r="K109" s="164"/>
      <c r="L109" s="165"/>
      <c r="M109" s="163"/>
      <c r="N109" s="163"/>
      <c r="O109" s="163"/>
      <c r="P109" s="163"/>
    </row>
    <row r="110" spans="1:16">
      <c r="A110" s="187">
        <v>102</v>
      </c>
      <c r="B110" s="157" t="s">
        <v>150</v>
      </c>
      <c r="C110" s="158" t="s">
        <v>29</v>
      </c>
      <c r="D110" s="189" t="s">
        <v>674</v>
      </c>
      <c r="E110" s="164"/>
      <c r="F110" s="164"/>
      <c r="G110" s="163"/>
      <c r="H110" s="163"/>
      <c r="I110" s="163"/>
      <c r="J110" s="163"/>
      <c r="K110" s="164"/>
      <c r="L110" s="164"/>
      <c r="M110" s="163"/>
      <c r="N110" s="163"/>
      <c r="O110" s="163"/>
      <c r="P110" s="163"/>
    </row>
    <row r="111" spans="1:16">
      <c r="A111" s="190">
        <v>103</v>
      </c>
      <c r="B111" s="224" t="s">
        <v>150</v>
      </c>
      <c r="C111" s="118" t="s">
        <v>29</v>
      </c>
      <c r="D111" s="189" t="s">
        <v>675</v>
      </c>
      <c r="E111" s="165"/>
      <c r="F111" s="165"/>
      <c r="G111" s="163"/>
      <c r="H111" s="163"/>
      <c r="I111" s="163"/>
      <c r="J111" s="163"/>
      <c r="K111" s="164"/>
      <c r="L111" s="165"/>
      <c r="M111" s="163"/>
      <c r="N111" s="163"/>
      <c r="O111" s="163"/>
      <c r="P111" s="163"/>
    </row>
    <row r="112" spans="1:16" s="228" customFormat="1">
      <c r="A112" s="216">
        <v>104</v>
      </c>
      <c r="B112" s="226" t="s">
        <v>150</v>
      </c>
      <c r="C112" s="227" t="s">
        <v>29</v>
      </c>
      <c r="D112" s="215" t="s">
        <v>676</v>
      </c>
      <c r="E112" s="222"/>
      <c r="F112" s="222"/>
      <c r="G112" s="221"/>
      <c r="H112" s="221"/>
      <c r="I112" s="221"/>
      <c r="J112" s="221"/>
      <c r="K112" s="229"/>
      <c r="L112" s="229"/>
      <c r="M112" s="221"/>
      <c r="N112" s="221"/>
      <c r="O112" s="221"/>
      <c r="P112" s="221"/>
    </row>
    <row r="113" spans="1:16" s="228" customFormat="1">
      <c r="A113" s="216">
        <v>105</v>
      </c>
      <c r="B113" s="226" t="s">
        <v>150</v>
      </c>
      <c r="C113" s="227" t="s">
        <v>29</v>
      </c>
      <c r="D113" s="215" t="s">
        <v>677</v>
      </c>
      <c r="E113" s="222"/>
      <c r="F113" s="222"/>
      <c r="G113" s="221"/>
      <c r="H113" s="221"/>
      <c r="I113" s="221"/>
      <c r="J113" s="221"/>
      <c r="K113" s="229"/>
      <c r="L113" s="229"/>
      <c r="M113" s="221"/>
      <c r="N113" s="221"/>
      <c r="O113" s="221"/>
      <c r="P113" s="221"/>
    </row>
    <row r="114" spans="1:16">
      <c r="A114" s="190">
        <v>106</v>
      </c>
      <c r="B114" s="224" t="s">
        <v>150</v>
      </c>
      <c r="C114" s="118" t="s">
        <v>29</v>
      </c>
      <c r="D114" s="189" t="s">
        <v>678</v>
      </c>
      <c r="E114" s="165"/>
      <c r="F114" s="165"/>
      <c r="G114" s="163"/>
      <c r="H114" s="163"/>
      <c r="I114" s="163"/>
      <c r="J114" s="163"/>
      <c r="K114" s="164"/>
      <c r="L114" s="165"/>
      <c r="M114" s="163"/>
      <c r="N114" s="163"/>
      <c r="O114" s="163"/>
      <c r="P114" s="163"/>
    </row>
    <row r="115" spans="1:16">
      <c r="A115" s="190">
        <v>107</v>
      </c>
      <c r="B115" s="224" t="s">
        <v>150</v>
      </c>
      <c r="C115" s="118" t="s">
        <v>29</v>
      </c>
      <c r="D115" s="189" t="s">
        <v>679</v>
      </c>
      <c r="E115" s="165"/>
      <c r="F115" s="165"/>
      <c r="G115" s="163"/>
      <c r="H115" s="163"/>
      <c r="I115" s="163"/>
      <c r="J115" s="163"/>
      <c r="K115" s="164"/>
      <c r="L115" s="165"/>
      <c r="M115" s="163"/>
      <c r="N115" s="163"/>
      <c r="O115" s="163"/>
      <c r="P115" s="163"/>
    </row>
    <row r="116" spans="1:16">
      <c r="A116" s="187">
        <v>108</v>
      </c>
      <c r="B116" s="160" t="s">
        <v>150</v>
      </c>
      <c r="C116" s="189" t="s">
        <v>29</v>
      </c>
      <c r="D116" s="189" t="s">
        <v>680</v>
      </c>
      <c r="E116" s="165"/>
      <c r="F116" s="165"/>
      <c r="G116" s="163"/>
      <c r="H116" s="163"/>
      <c r="I116" s="163"/>
      <c r="J116" s="163"/>
      <c r="K116" s="164"/>
      <c r="L116" s="165"/>
      <c r="M116" s="163"/>
      <c r="N116" s="163"/>
      <c r="O116" s="163"/>
      <c r="P116" s="163"/>
    </row>
    <row r="117" spans="1:16">
      <c r="A117" s="190">
        <v>109</v>
      </c>
      <c r="B117" s="224" t="s">
        <v>150</v>
      </c>
      <c r="C117" s="118" t="s">
        <v>29</v>
      </c>
      <c r="D117" s="189" t="s">
        <v>681</v>
      </c>
      <c r="E117" s="165"/>
      <c r="F117" s="165"/>
      <c r="G117" s="163"/>
      <c r="H117" s="163"/>
      <c r="I117" s="163"/>
      <c r="J117" s="163"/>
      <c r="K117" s="164"/>
      <c r="L117" s="165"/>
      <c r="M117" s="163"/>
      <c r="N117" s="163"/>
      <c r="O117" s="163"/>
      <c r="P117" s="163"/>
    </row>
    <row r="118" spans="1:16">
      <c r="A118" s="190">
        <v>110</v>
      </c>
      <c r="B118" s="224" t="s">
        <v>150</v>
      </c>
      <c r="C118" s="118" t="s">
        <v>29</v>
      </c>
      <c r="D118" s="189" t="s">
        <v>682</v>
      </c>
      <c r="E118" s="165"/>
      <c r="F118" s="165"/>
      <c r="G118" s="163"/>
      <c r="H118" s="163"/>
      <c r="I118" s="163"/>
      <c r="J118" s="163"/>
      <c r="K118" s="164"/>
      <c r="L118" s="165"/>
      <c r="M118" s="163"/>
      <c r="N118" s="163"/>
      <c r="O118" s="163"/>
      <c r="P118" s="163"/>
    </row>
    <row r="119" spans="1:16">
      <c r="A119" s="190">
        <v>111</v>
      </c>
      <c r="B119" s="224" t="s">
        <v>150</v>
      </c>
      <c r="C119" s="118" t="s">
        <v>152</v>
      </c>
      <c r="D119" s="189" t="s">
        <v>683</v>
      </c>
      <c r="E119" s="165"/>
      <c r="F119" s="165"/>
      <c r="G119" s="163"/>
      <c r="H119" s="163"/>
      <c r="I119" s="163"/>
      <c r="J119" s="163"/>
      <c r="K119" s="164"/>
      <c r="L119" s="165"/>
      <c r="M119" s="163"/>
      <c r="N119" s="163"/>
      <c r="O119" s="163"/>
      <c r="P119" s="163"/>
    </row>
    <row r="120" spans="1:16">
      <c r="A120" s="190">
        <v>112</v>
      </c>
      <c r="B120" s="224" t="s">
        <v>150</v>
      </c>
      <c r="C120" s="118" t="s">
        <v>153</v>
      </c>
      <c r="D120" s="189" t="s">
        <v>684</v>
      </c>
      <c r="E120" s="165"/>
      <c r="F120" s="165"/>
      <c r="G120" s="163"/>
      <c r="H120" s="163"/>
      <c r="I120" s="163"/>
      <c r="J120" s="163"/>
      <c r="K120" s="164"/>
      <c r="L120" s="165"/>
      <c r="M120" s="163"/>
      <c r="N120" s="163"/>
      <c r="O120" s="163"/>
      <c r="P120" s="163"/>
    </row>
    <row r="121" spans="1:16">
      <c r="A121" s="187">
        <v>113</v>
      </c>
      <c r="B121" s="157" t="s">
        <v>150</v>
      </c>
      <c r="C121" s="158" t="s">
        <v>29</v>
      </c>
      <c r="D121" s="189" t="s">
        <v>685</v>
      </c>
      <c r="E121" s="165"/>
      <c r="F121" s="165"/>
      <c r="G121" s="163"/>
      <c r="H121" s="163"/>
      <c r="I121" s="163"/>
      <c r="J121" s="163"/>
      <c r="K121" s="164"/>
      <c r="L121" s="165"/>
      <c r="M121" s="163"/>
      <c r="N121" s="163"/>
      <c r="O121" s="163"/>
      <c r="P121" s="163"/>
    </row>
    <row r="122" spans="1:16">
      <c r="A122" s="187">
        <v>114</v>
      </c>
      <c r="B122" s="157" t="s">
        <v>150</v>
      </c>
      <c r="C122" s="158" t="s">
        <v>29</v>
      </c>
      <c r="D122" s="189" t="s">
        <v>686</v>
      </c>
      <c r="E122" s="165"/>
      <c r="F122" s="165"/>
      <c r="G122" s="163"/>
      <c r="H122" s="163"/>
      <c r="I122" s="163"/>
      <c r="J122" s="163"/>
      <c r="K122" s="164"/>
      <c r="L122" s="165"/>
      <c r="M122" s="163"/>
      <c r="N122" s="163"/>
      <c r="O122" s="163"/>
      <c r="P122" s="163"/>
    </row>
    <row r="123" spans="1:16">
      <c r="A123" s="190">
        <v>115</v>
      </c>
      <c r="B123" s="224" t="s">
        <v>150</v>
      </c>
      <c r="C123" s="118" t="s">
        <v>29</v>
      </c>
      <c r="D123" s="189" t="s">
        <v>687</v>
      </c>
      <c r="E123" s="165"/>
      <c r="F123" s="165"/>
      <c r="G123" s="163"/>
      <c r="H123" s="163"/>
      <c r="I123" s="163"/>
      <c r="J123" s="163"/>
      <c r="K123" s="164"/>
      <c r="L123" s="165"/>
      <c r="M123" s="163"/>
      <c r="N123" s="163"/>
      <c r="O123" s="163"/>
      <c r="P123" s="163"/>
    </row>
    <row r="124" spans="1:16">
      <c r="A124" s="190">
        <v>116</v>
      </c>
      <c r="B124" s="224" t="s">
        <v>150</v>
      </c>
      <c r="C124" s="118" t="s">
        <v>29</v>
      </c>
      <c r="D124" s="189" t="s">
        <v>688</v>
      </c>
      <c r="E124" s="165"/>
      <c r="F124" s="165"/>
      <c r="G124" s="163"/>
      <c r="H124" s="163"/>
      <c r="I124" s="163"/>
      <c r="J124" s="163"/>
      <c r="K124" s="164"/>
      <c r="L124" s="165"/>
      <c r="M124" s="163"/>
      <c r="N124" s="163"/>
      <c r="O124" s="163"/>
      <c r="P124" s="163"/>
    </row>
    <row r="125" spans="1:16">
      <c r="A125" s="190">
        <v>117</v>
      </c>
      <c r="B125" s="224" t="s">
        <v>150</v>
      </c>
      <c r="C125" s="118" t="s">
        <v>152</v>
      </c>
      <c r="D125" s="189" t="s">
        <v>689</v>
      </c>
      <c r="E125" s="165"/>
      <c r="F125" s="165"/>
      <c r="G125" s="163"/>
      <c r="H125" s="163"/>
      <c r="I125" s="163"/>
      <c r="J125" s="163"/>
      <c r="K125" s="164"/>
      <c r="L125" s="165"/>
      <c r="M125" s="163"/>
      <c r="N125" s="163"/>
      <c r="O125" s="163"/>
      <c r="P125" s="163"/>
    </row>
    <row r="126" spans="1:16">
      <c r="A126" s="190">
        <v>118</v>
      </c>
      <c r="B126" s="224" t="s">
        <v>150</v>
      </c>
      <c r="C126" s="118" t="s">
        <v>153</v>
      </c>
      <c r="D126" s="189" t="s">
        <v>690</v>
      </c>
      <c r="E126" s="165"/>
      <c r="F126" s="165"/>
      <c r="G126" s="163"/>
      <c r="H126" s="163"/>
      <c r="I126" s="163"/>
      <c r="J126" s="163"/>
      <c r="K126" s="164"/>
      <c r="L126" s="165"/>
      <c r="M126" s="163"/>
      <c r="N126" s="163"/>
      <c r="O126" s="163"/>
      <c r="P126" s="163"/>
    </row>
    <row r="127" spans="1:16">
      <c r="A127" s="187">
        <v>119</v>
      </c>
      <c r="B127" s="163" t="s">
        <v>150</v>
      </c>
      <c r="C127" s="164" t="s">
        <v>152</v>
      </c>
      <c r="D127" s="189" t="s">
        <v>691</v>
      </c>
      <c r="E127" s="165"/>
      <c r="F127" s="165"/>
      <c r="G127" s="163"/>
      <c r="H127" s="163"/>
      <c r="I127" s="163"/>
      <c r="J127" s="163"/>
      <c r="K127" s="164"/>
      <c r="L127" s="165"/>
      <c r="M127" s="163"/>
      <c r="N127" s="163"/>
      <c r="O127" s="163"/>
      <c r="P127" s="163"/>
    </row>
    <row r="128" spans="1:16">
      <c r="A128" s="187">
        <v>120</v>
      </c>
      <c r="B128" s="163" t="s">
        <v>150</v>
      </c>
      <c r="C128" s="164" t="s">
        <v>152</v>
      </c>
      <c r="D128" s="189" t="s">
        <v>692</v>
      </c>
      <c r="E128" s="165"/>
      <c r="F128" s="165"/>
      <c r="G128" s="163"/>
      <c r="H128" s="163"/>
      <c r="I128" s="163"/>
      <c r="J128" s="163"/>
      <c r="K128" s="164"/>
      <c r="L128" s="165"/>
      <c r="M128" s="163"/>
      <c r="N128" s="163"/>
      <c r="O128" s="163"/>
      <c r="P128" s="163"/>
    </row>
    <row r="129" spans="1:16">
      <c r="A129" s="187">
        <v>121</v>
      </c>
      <c r="B129" s="163" t="s">
        <v>150</v>
      </c>
      <c r="C129" s="164" t="s">
        <v>153</v>
      </c>
      <c r="D129" s="189" t="s">
        <v>693</v>
      </c>
      <c r="E129" s="165"/>
      <c r="F129" s="165"/>
      <c r="G129" s="163"/>
      <c r="H129" s="163"/>
      <c r="I129" s="163"/>
      <c r="J129" s="163"/>
      <c r="K129" s="164"/>
      <c r="L129" s="165"/>
      <c r="M129" s="163"/>
      <c r="N129" s="163"/>
      <c r="O129" s="163"/>
      <c r="P129" s="163"/>
    </row>
    <row r="130" spans="1:16">
      <c r="A130" s="187">
        <v>122</v>
      </c>
      <c r="B130" s="163" t="s">
        <v>150</v>
      </c>
      <c r="C130" s="164" t="s">
        <v>152</v>
      </c>
      <c r="D130" s="189" t="s">
        <v>694</v>
      </c>
      <c r="E130" s="165"/>
      <c r="F130" s="165"/>
      <c r="G130" s="163"/>
      <c r="H130" s="163"/>
      <c r="I130" s="163"/>
      <c r="J130" s="163"/>
      <c r="K130" s="164"/>
      <c r="L130" s="165"/>
      <c r="M130" s="163"/>
      <c r="N130" s="163"/>
      <c r="O130" s="163"/>
      <c r="P130" s="163"/>
    </row>
    <row r="131" spans="1:16">
      <c r="A131" s="190">
        <v>123</v>
      </c>
      <c r="B131" s="163" t="s">
        <v>150</v>
      </c>
      <c r="C131" s="164" t="s">
        <v>152</v>
      </c>
      <c r="D131" s="189" t="s">
        <v>695</v>
      </c>
      <c r="E131" s="165"/>
      <c r="F131" s="165"/>
      <c r="G131" s="163"/>
      <c r="H131" s="163"/>
      <c r="I131" s="163"/>
      <c r="J131" s="163"/>
      <c r="K131" s="164"/>
      <c r="L131" s="165"/>
      <c r="M131" s="163"/>
      <c r="N131" s="163"/>
      <c r="O131" s="163"/>
      <c r="P131" s="163"/>
    </row>
    <row r="132" spans="1:16">
      <c r="A132" s="190">
        <v>124</v>
      </c>
      <c r="B132" s="163" t="s">
        <v>150</v>
      </c>
      <c r="C132" s="164" t="s">
        <v>152</v>
      </c>
      <c r="D132" s="189" t="s">
        <v>696</v>
      </c>
      <c r="E132" s="165"/>
      <c r="F132" s="165"/>
      <c r="G132" s="163"/>
      <c r="H132" s="163"/>
      <c r="I132" s="163"/>
      <c r="J132" s="163"/>
      <c r="K132" s="164"/>
      <c r="L132" s="165"/>
      <c r="M132" s="163"/>
      <c r="N132" s="163"/>
      <c r="O132" s="163"/>
      <c r="P132" s="163"/>
    </row>
    <row r="133" spans="1:16">
      <c r="A133" s="190">
        <v>125</v>
      </c>
      <c r="B133" s="163" t="s">
        <v>150</v>
      </c>
      <c r="C133" s="164" t="s">
        <v>152</v>
      </c>
      <c r="D133" s="189" t="s">
        <v>697</v>
      </c>
      <c r="E133" s="165"/>
      <c r="F133" s="165"/>
      <c r="G133" s="163"/>
      <c r="H133" s="163"/>
      <c r="I133" s="163"/>
      <c r="J133" s="163"/>
      <c r="K133" s="164"/>
      <c r="L133" s="165"/>
      <c r="M133" s="163"/>
      <c r="N133" s="163"/>
      <c r="O133" s="163"/>
      <c r="P133" s="163"/>
    </row>
    <row r="134" spans="1:16">
      <c r="A134" s="190">
        <v>126</v>
      </c>
      <c r="B134" s="163" t="s">
        <v>150</v>
      </c>
      <c r="C134" s="164" t="s">
        <v>152</v>
      </c>
      <c r="D134" s="189" t="s">
        <v>698</v>
      </c>
      <c r="E134" s="165"/>
      <c r="F134" s="165"/>
      <c r="G134" s="163"/>
      <c r="H134" s="163"/>
      <c r="I134" s="163"/>
      <c r="J134" s="163"/>
      <c r="K134" s="164"/>
      <c r="L134" s="165"/>
      <c r="M134" s="163"/>
      <c r="N134" s="163"/>
      <c r="O134" s="163"/>
      <c r="P134" s="163"/>
    </row>
    <row r="135" spans="1:16">
      <c r="A135" s="190">
        <v>127</v>
      </c>
      <c r="B135" s="163" t="s">
        <v>150</v>
      </c>
      <c r="C135" s="164" t="s">
        <v>152</v>
      </c>
      <c r="D135" s="189" t="s">
        <v>699</v>
      </c>
      <c r="E135" s="165"/>
      <c r="F135" s="165"/>
      <c r="G135" s="163"/>
      <c r="H135" s="163"/>
      <c r="I135" s="163"/>
      <c r="J135" s="163"/>
      <c r="K135" s="164"/>
      <c r="L135" s="165"/>
      <c r="M135" s="163"/>
      <c r="N135" s="163"/>
      <c r="O135" s="163"/>
      <c r="P135" s="163"/>
    </row>
    <row r="136" spans="1:16">
      <c r="A136" s="187">
        <v>128</v>
      </c>
      <c r="B136" s="163" t="s">
        <v>150</v>
      </c>
      <c r="C136" s="164" t="s">
        <v>2064</v>
      </c>
      <c r="D136" s="189" t="s">
        <v>1179</v>
      </c>
      <c r="E136" s="183"/>
      <c r="F136" s="183"/>
      <c r="G136" s="163"/>
      <c r="H136" s="163"/>
      <c r="I136" s="163"/>
      <c r="J136" s="163"/>
      <c r="K136" s="164"/>
      <c r="L136" s="165"/>
      <c r="M136" s="163"/>
      <c r="N136" s="163"/>
      <c r="O136" s="163"/>
      <c r="P136" s="163"/>
    </row>
    <row r="137" spans="1:16">
      <c r="A137" s="187">
        <v>129</v>
      </c>
      <c r="B137" s="163" t="s">
        <v>150</v>
      </c>
      <c r="C137" s="164" t="s">
        <v>1997</v>
      </c>
      <c r="D137" s="189" t="s">
        <v>700</v>
      </c>
      <c r="E137" s="165"/>
      <c r="F137" s="165"/>
      <c r="G137" s="163"/>
      <c r="H137" s="163"/>
      <c r="I137" s="163"/>
      <c r="J137" s="163"/>
      <c r="K137" s="164"/>
      <c r="L137" s="165"/>
      <c r="M137" s="163"/>
      <c r="N137" s="163"/>
      <c r="O137" s="163"/>
      <c r="P137" s="163"/>
    </row>
    <row r="138" spans="1:16">
      <c r="A138" s="187">
        <v>130</v>
      </c>
      <c r="B138" s="163" t="s">
        <v>150</v>
      </c>
      <c r="C138" s="164" t="s">
        <v>1997</v>
      </c>
      <c r="D138" s="189" t="s">
        <v>701</v>
      </c>
      <c r="E138" s="165"/>
      <c r="F138" s="165"/>
      <c r="G138" s="163"/>
      <c r="H138" s="163"/>
      <c r="I138" s="163"/>
      <c r="J138" s="163"/>
      <c r="K138" s="164"/>
      <c r="L138" s="165"/>
      <c r="M138" s="163"/>
      <c r="N138" s="163"/>
      <c r="O138" s="163"/>
      <c r="P138" s="163"/>
    </row>
    <row r="139" spans="1:16">
      <c r="A139" s="187">
        <v>131</v>
      </c>
      <c r="B139" s="163" t="s">
        <v>150</v>
      </c>
      <c r="C139" s="164" t="s">
        <v>2064</v>
      </c>
      <c r="D139" s="189" t="s">
        <v>702</v>
      </c>
      <c r="E139" s="165"/>
      <c r="F139" s="165"/>
      <c r="G139" s="163"/>
      <c r="H139" s="163"/>
      <c r="I139" s="163"/>
      <c r="J139" s="163"/>
      <c r="K139" s="164"/>
      <c r="L139" s="165"/>
      <c r="M139" s="163"/>
      <c r="N139" s="163"/>
      <c r="O139" s="163"/>
      <c r="P139" s="163"/>
    </row>
    <row r="140" spans="1:16">
      <c r="A140" s="187">
        <v>132</v>
      </c>
      <c r="B140" s="163" t="s">
        <v>150</v>
      </c>
      <c r="C140" s="164" t="s">
        <v>1997</v>
      </c>
      <c r="D140" s="189" t="s">
        <v>703</v>
      </c>
      <c r="E140" s="165"/>
      <c r="F140" s="165"/>
      <c r="G140" s="163"/>
      <c r="H140" s="163"/>
      <c r="I140" s="163"/>
      <c r="J140" s="163"/>
      <c r="K140" s="164"/>
      <c r="L140" s="165"/>
      <c r="M140" s="163"/>
      <c r="N140" s="163"/>
      <c r="O140" s="163"/>
      <c r="P140" s="163"/>
    </row>
    <row r="141" spans="1:16">
      <c r="A141" s="187">
        <v>133</v>
      </c>
      <c r="B141" s="163" t="s">
        <v>150</v>
      </c>
      <c r="C141" s="164" t="s">
        <v>1997</v>
      </c>
      <c r="D141" s="189" t="s">
        <v>704</v>
      </c>
      <c r="E141" s="183"/>
      <c r="F141" s="183"/>
      <c r="G141" s="163"/>
      <c r="H141" s="163"/>
      <c r="I141" s="163"/>
      <c r="J141" s="163"/>
      <c r="K141" s="164"/>
      <c r="L141" s="165"/>
      <c r="M141" s="163"/>
      <c r="N141" s="163"/>
      <c r="O141" s="163"/>
      <c r="P141" s="163"/>
    </row>
    <row r="142" spans="1:16">
      <c r="A142" s="187">
        <v>134</v>
      </c>
      <c r="B142" s="163" t="s">
        <v>150</v>
      </c>
      <c r="C142" s="164" t="s">
        <v>1997</v>
      </c>
      <c r="D142" s="189" t="s">
        <v>705</v>
      </c>
      <c r="E142" s="165"/>
      <c r="F142" s="165"/>
      <c r="G142" s="163"/>
      <c r="H142" s="163"/>
      <c r="I142" s="163"/>
      <c r="J142" s="163"/>
      <c r="K142" s="164"/>
      <c r="L142" s="165"/>
      <c r="M142" s="163"/>
      <c r="N142" s="163"/>
      <c r="O142" s="163"/>
      <c r="P142" s="163"/>
    </row>
    <row r="143" spans="1:16">
      <c r="A143" s="190">
        <v>135</v>
      </c>
      <c r="B143" s="163" t="s">
        <v>150</v>
      </c>
      <c r="C143" s="164" t="s">
        <v>153</v>
      </c>
      <c r="D143" s="189" t="s">
        <v>706</v>
      </c>
      <c r="E143" s="165"/>
      <c r="F143" s="165"/>
      <c r="G143" s="163"/>
      <c r="H143" s="203"/>
      <c r="I143" s="203"/>
      <c r="J143" s="163"/>
      <c r="K143" s="164"/>
      <c r="L143" s="165"/>
      <c r="M143" s="163"/>
      <c r="N143" s="163"/>
      <c r="O143" s="163"/>
      <c r="P143" s="163"/>
    </row>
    <row r="144" spans="1:16">
      <c r="A144" s="190">
        <v>136</v>
      </c>
      <c r="B144" s="163" t="s">
        <v>150</v>
      </c>
      <c r="C144" s="164" t="s">
        <v>153</v>
      </c>
      <c r="D144" s="189" t="s">
        <v>707</v>
      </c>
      <c r="E144" s="165"/>
      <c r="F144" s="165"/>
      <c r="G144" s="163"/>
      <c r="H144" s="163"/>
      <c r="I144" s="163"/>
      <c r="J144" s="163"/>
      <c r="K144" s="164"/>
      <c r="L144" s="165"/>
      <c r="M144" s="163"/>
      <c r="N144" s="163"/>
      <c r="O144" s="163"/>
      <c r="P144" s="163"/>
    </row>
    <row r="145" spans="1:16">
      <c r="A145" s="190">
        <v>137</v>
      </c>
      <c r="B145" s="163" t="s">
        <v>150</v>
      </c>
      <c r="C145" s="164" t="s">
        <v>153</v>
      </c>
      <c r="D145" s="189" t="s">
        <v>708</v>
      </c>
      <c r="E145" s="165"/>
      <c r="F145" s="165"/>
      <c r="G145" s="163"/>
      <c r="H145" s="163"/>
      <c r="I145" s="163"/>
      <c r="J145" s="163"/>
      <c r="K145" s="164"/>
      <c r="L145" s="165"/>
      <c r="M145" s="163"/>
      <c r="N145" s="163"/>
      <c r="O145" s="163"/>
      <c r="P145" s="163"/>
    </row>
    <row r="146" spans="1:16">
      <c r="A146" s="190">
        <v>138</v>
      </c>
      <c r="B146" s="163" t="s">
        <v>150</v>
      </c>
      <c r="C146" s="164" t="s">
        <v>153</v>
      </c>
      <c r="D146" s="189" t="s">
        <v>709</v>
      </c>
      <c r="E146" s="165"/>
      <c r="F146" s="165"/>
      <c r="G146" s="163"/>
      <c r="H146" s="163"/>
      <c r="I146" s="163"/>
      <c r="J146" s="163"/>
      <c r="K146" s="164"/>
      <c r="L146" s="165"/>
      <c r="M146" s="163"/>
      <c r="N146" s="163"/>
      <c r="O146" s="163"/>
      <c r="P146" s="163"/>
    </row>
    <row r="147" spans="1:16">
      <c r="A147" s="190">
        <v>139</v>
      </c>
      <c r="B147" s="163" t="s">
        <v>150</v>
      </c>
      <c r="C147" s="164" t="s">
        <v>153</v>
      </c>
      <c r="D147" s="189" t="s">
        <v>710</v>
      </c>
      <c r="E147" s="165"/>
      <c r="F147" s="165"/>
      <c r="G147" s="163"/>
      <c r="H147" s="163"/>
      <c r="I147" s="163"/>
      <c r="J147" s="163"/>
      <c r="K147" s="164"/>
      <c r="L147" s="165"/>
      <c r="M147" s="163"/>
      <c r="N147" s="163"/>
      <c r="O147" s="163"/>
      <c r="P147" s="163"/>
    </row>
    <row r="148" spans="1:16">
      <c r="A148" s="190">
        <v>140</v>
      </c>
      <c r="B148" s="163" t="s">
        <v>150</v>
      </c>
      <c r="C148" s="164" t="s">
        <v>154</v>
      </c>
      <c r="D148" s="189" t="s">
        <v>711</v>
      </c>
      <c r="E148" s="165"/>
      <c r="F148" s="165"/>
      <c r="G148" s="163"/>
      <c r="H148" s="163"/>
      <c r="I148" s="163"/>
      <c r="J148" s="163"/>
      <c r="K148" s="164"/>
      <c r="L148" s="165"/>
      <c r="M148" s="163"/>
      <c r="N148" s="163"/>
      <c r="O148" s="163"/>
      <c r="P148" s="163"/>
    </row>
    <row r="149" spans="1:16">
      <c r="A149" s="190">
        <v>142</v>
      </c>
      <c r="B149" s="163" t="s">
        <v>150</v>
      </c>
      <c r="C149" s="164" t="s">
        <v>154</v>
      </c>
      <c r="D149" s="189" t="s">
        <v>712</v>
      </c>
      <c r="E149" s="165"/>
      <c r="F149" s="165"/>
      <c r="G149" s="163"/>
      <c r="H149" s="163"/>
      <c r="I149" s="163"/>
      <c r="J149" s="163"/>
      <c r="K149" s="164"/>
      <c r="L149" s="165"/>
      <c r="M149" s="163"/>
      <c r="N149" s="163"/>
      <c r="O149" s="163"/>
      <c r="P149" s="163"/>
    </row>
    <row r="150" spans="1:16">
      <c r="A150" s="190">
        <v>143</v>
      </c>
      <c r="B150" s="163" t="s">
        <v>150</v>
      </c>
      <c r="C150" s="164" t="s">
        <v>154</v>
      </c>
      <c r="D150" s="189" t="s">
        <v>713</v>
      </c>
      <c r="E150" s="165"/>
      <c r="F150" s="165"/>
      <c r="G150" s="163"/>
      <c r="H150" s="163"/>
      <c r="I150" s="163"/>
      <c r="J150" s="163"/>
      <c r="K150" s="164"/>
      <c r="L150" s="165"/>
      <c r="M150" s="163"/>
      <c r="N150" s="163"/>
      <c r="O150" s="163"/>
      <c r="P150" s="163"/>
    </row>
    <row r="151" spans="1:16">
      <c r="A151" s="190">
        <v>144</v>
      </c>
      <c r="B151" s="163" t="s">
        <v>150</v>
      </c>
      <c r="C151" s="164" t="s">
        <v>153</v>
      </c>
      <c r="D151" s="189" t="s">
        <v>714</v>
      </c>
      <c r="E151" s="165"/>
      <c r="F151" s="165"/>
      <c r="G151" s="163"/>
      <c r="H151" s="163"/>
      <c r="I151" s="163"/>
      <c r="J151" s="163"/>
      <c r="K151" s="164"/>
      <c r="L151" s="165"/>
      <c r="M151" s="163"/>
      <c r="N151" s="163"/>
      <c r="O151" s="163"/>
      <c r="P151" s="163"/>
    </row>
    <row r="152" spans="1:16">
      <c r="A152" s="190">
        <v>145</v>
      </c>
      <c r="B152" s="163" t="s">
        <v>150</v>
      </c>
      <c r="C152" s="164" t="s">
        <v>153</v>
      </c>
      <c r="D152" s="189" t="s">
        <v>715</v>
      </c>
      <c r="E152" s="165"/>
      <c r="F152" s="165"/>
      <c r="G152" s="163"/>
      <c r="H152" s="163"/>
      <c r="I152" s="163"/>
      <c r="J152" s="163"/>
      <c r="K152" s="164"/>
      <c r="L152" s="165"/>
      <c r="M152" s="163"/>
      <c r="N152" s="163"/>
      <c r="O152" s="163"/>
      <c r="P152" s="163"/>
    </row>
    <row r="153" spans="1:16">
      <c r="A153" s="190">
        <v>146</v>
      </c>
      <c r="B153" s="163" t="s">
        <v>150</v>
      </c>
      <c r="C153" s="164" t="s">
        <v>154</v>
      </c>
      <c r="D153" s="189" t="s">
        <v>716</v>
      </c>
      <c r="E153" s="165"/>
      <c r="F153" s="165"/>
      <c r="G153" s="163"/>
      <c r="H153" s="163"/>
      <c r="I153" s="163"/>
      <c r="J153" s="163"/>
      <c r="K153" s="164"/>
      <c r="L153" s="165"/>
      <c r="M153" s="163"/>
      <c r="N153" s="163"/>
      <c r="O153" s="163"/>
      <c r="P153" s="163"/>
    </row>
    <row r="154" spans="1:16">
      <c r="A154" s="190">
        <v>147</v>
      </c>
      <c r="B154" s="163" t="s">
        <v>150</v>
      </c>
      <c r="C154" s="164" t="s">
        <v>154</v>
      </c>
      <c r="D154" s="189" t="s">
        <v>717</v>
      </c>
      <c r="E154" s="165"/>
      <c r="F154" s="165"/>
      <c r="G154" s="163"/>
      <c r="H154" s="163"/>
      <c r="I154" s="163"/>
      <c r="J154" s="163"/>
      <c r="K154" s="164"/>
      <c r="L154" s="165"/>
      <c r="M154" s="163"/>
      <c r="N154" s="163"/>
      <c r="O154" s="163"/>
      <c r="P154" s="163"/>
    </row>
    <row r="155" spans="1:16">
      <c r="A155" s="190">
        <v>148</v>
      </c>
      <c r="B155" s="163" t="s">
        <v>150</v>
      </c>
      <c r="C155" s="164" t="s">
        <v>154</v>
      </c>
      <c r="D155" s="189" t="s">
        <v>718</v>
      </c>
      <c r="E155" s="165"/>
      <c r="F155" s="165"/>
      <c r="G155" s="163"/>
      <c r="H155" s="163"/>
      <c r="I155" s="163"/>
      <c r="J155" s="163"/>
      <c r="K155" s="164"/>
      <c r="L155" s="165"/>
      <c r="M155" s="163"/>
      <c r="N155" s="163"/>
      <c r="O155" s="163"/>
      <c r="P155" s="163"/>
    </row>
    <row r="156" spans="1:16">
      <c r="A156" s="190">
        <v>149</v>
      </c>
      <c r="B156" s="163" t="s">
        <v>150</v>
      </c>
      <c r="C156" s="164" t="s">
        <v>154</v>
      </c>
      <c r="D156" s="189" t="s">
        <v>719</v>
      </c>
      <c r="E156" s="165"/>
      <c r="F156" s="165"/>
      <c r="G156" s="163"/>
      <c r="H156" s="163"/>
      <c r="I156" s="163"/>
      <c r="J156" s="163"/>
      <c r="K156" s="164"/>
      <c r="L156" s="165"/>
      <c r="M156" s="163"/>
      <c r="N156" s="163"/>
      <c r="O156" s="163"/>
      <c r="P156" s="163"/>
    </row>
    <row r="157" spans="1:16">
      <c r="A157" s="190">
        <v>150</v>
      </c>
      <c r="B157" s="163" t="s">
        <v>150</v>
      </c>
      <c r="C157" s="164" t="s">
        <v>154</v>
      </c>
      <c r="D157" s="189" t="s">
        <v>720</v>
      </c>
      <c r="E157" s="165"/>
      <c r="F157" s="165"/>
      <c r="G157" s="163"/>
      <c r="H157" s="163"/>
      <c r="I157" s="163"/>
      <c r="J157" s="163"/>
      <c r="K157" s="164"/>
      <c r="L157" s="165"/>
      <c r="M157" s="163"/>
      <c r="N157" s="163"/>
      <c r="O157" s="163"/>
      <c r="P157" s="163"/>
    </row>
    <row r="158" spans="1:16">
      <c r="A158" s="190">
        <v>151</v>
      </c>
      <c r="B158" s="163" t="s">
        <v>150</v>
      </c>
      <c r="C158" s="164" t="s">
        <v>154</v>
      </c>
      <c r="D158" s="189" t="s">
        <v>721</v>
      </c>
      <c r="E158" s="183"/>
      <c r="F158" s="183"/>
      <c r="G158" s="163"/>
      <c r="H158" s="163"/>
      <c r="I158" s="163"/>
      <c r="J158" s="163"/>
      <c r="K158" s="164"/>
      <c r="L158" s="165"/>
      <c r="M158" s="163"/>
      <c r="N158" s="163"/>
      <c r="O158" s="163"/>
      <c r="P158" s="163"/>
    </row>
    <row r="159" spans="1:16">
      <c r="A159" s="190">
        <v>152</v>
      </c>
      <c r="B159" s="163" t="s">
        <v>150</v>
      </c>
      <c r="C159" s="164" t="s">
        <v>154</v>
      </c>
      <c r="D159" s="189" t="s">
        <v>722</v>
      </c>
      <c r="E159" s="165"/>
      <c r="F159" s="165"/>
      <c r="G159" s="163"/>
      <c r="H159" s="163"/>
      <c r="I159" s="163"/>
      <c r="J159" s="163"/>
      <c r="K159" s="164"/>
      <c r="L159" s="165"/>
      <c r="M159" s="163"/>
      <c r="N159" s="163"/>
      <c r="O159" s="163"/>
      <c r="P159" s="163"/>
    </row>
    <row r="160" spans="1:16">
      <c r="A160" s="190">
        <v>153</v>
      </c>
      <c r="B160" s="163" t="s">
        <v>150</v>
      </c>
      <c r="C160" s="164" t="s">
        <v>154</v>
      </c>
      <c r="D160" s="189" t="s">
        <v>723</v>
      </c>
      <c r="E160" s="165"/>
      <c r="F160" s="165"/>
      <c r="G160" s="163"/>
      <c r="H160" s="163"/>
      <c r="I160" s="163"/>
      <c r="J160" s="163"/>
      <c r="K160" s="164"/>
      <c r="L160" s="165"/>
      <c r="M160" s="163"/>
      <c r="N160" s="163"/>
      <c r="O160" s="163"/>
      <c r="P160" s="163"/>
    </row>
    <row r="161" spans="1:16">
      <c r="A161" s="190">
        <v>154</v>
      </c>
      <c r="B161" s="163" t="s">
        <v>150</v>
      </c>
      <c r="C161" s="164" t="s">
        <v>2150</v>
      </c>
      <c r="D161" s="189" t="s">
        <v>724</v>
      </c>
      <c r="E161" s="165"/>
      <c r="F161" s="165"/>
      <c r="G161" s="163"/>
      <c r="H161" s="163"/>
      <c r="I161" s="163"/>
      <c r="J161" s="163"/>
      <c r="K161" s="164"/>
      <c r="L161" s="165"/>
      <c r="M161" s="163"/>
      <c r="N161" s="163"/>
      <c r="O161" s="163"/>
      <c r="P161" s="163"/>
    </row>
    <row r="162" spans="1:16">
      <c r="A162" s="190">
        <v>155</v>
      </c>
      <c r="B162" s="163" t="s">
        <v>150</v>
      </c>
      <c r="C162" s="164" t="s">
        <v>154</v>
      </c>
      <c r="D162" s="189" t="s">
        <v>725</v>
      </c>
      <c r="E162" s="165"/>
      <c r="F162" s="165"/>
      <c r="G162" s="163"/>
      <c r="H162" s="163"/>
      <c r="I162" s="163"/>
      <c r="J162" s="163"/>
      <c r="K162" s="164"/>
      <c r="L162" s="165"/>
      <c r="M162" s="163"/>
      <c r="N162" s="163"/>
      <c r="O162" s="163"/>
      <c r="P162" s="163"/>
    </row>
    <row r="163" spans="1:16">
      <c r="A163" s="190">
        <v>156</v>
      </c>
      <c r="B163" s="163" t="s">
        <v>150</v>
      </c>
      <c r="C163" s="164" t="s">
        <v>2292</v>
      </c>
      <c r="D163" s="189" t="s">
        <v>726</v>
      </c>
      <c r="E163" s="165"/>
      <c r="F163" s="165"/>
      <c r="G163" s="203"/>
      <c r="H163" s="203"/>
      <c r="I163" s="203"/>
      <c r="J163" s="203"/>
      <c r="K163" s="164"/>
      <c r="L163" s="165"/>
      <c r="M163" s="163"/>
      <c r="N163" s="163"/>
      <c r="O163" s="163"/>
      <c r="P163" s="163"/>
    </row>
    <row r="164" spans="1:16">
      <c r="A164" s="190">
        <v>157</v>
      </c>
      <c r="B164" s="163" t="s">
        <v>150</v>
      </c>
      <c r="C164" s="164" t="s">
        <v>2292</v>
      </c>
      <c r="D164" s="189" t="s">
        <v>727</v>
      </c>
      <c r="E164" s="165"/>
      <c r="F164" s="165"/>
      <c r="G164" s="163"/>
      <c r="H164" s="203"/>
      <c r="I164" s="203"/>
      <c r="J164" s="203"/>
      <c r="K164" s="164"/>
      <c r="L164" s="165"/>
      <c r="M164" s="163"/>
      <c r="N164" s="163"/>
      <c r="O164" s="163"/>
      <c r="P164" s="163"/>
    </row>
    <row r="165" spans="1:16">
      <c r="A165" s="190">
        <v>158</v>
      </c>
      <c r="B165" s="163" t="s">
        <v>150</v>
      </c>
      <c r="C165" s="164" t="s">
        <v>2292</v>
      </c>
      <c r="D165" s="189" t="s">
        <v>728</v>
      </c>
      <c r="E165" s="165"/>
      <c r="F165" s="165"/>
      <c r="G165" s="163"/>
      <c r="H165" s="163"/>
      <c r="I165" s="163"/>
      <c r="J165" s="163"/>
      <c r="K165" s="164"/>
      <c r="L165" s="165"/>
      <c r="M165" s="163"/>
      <c r="N165" s="163"/>
      <c r="O165" s="163"/>
      <c r="P165" s="163"/>
    </row>
    <row r="166" spans="1:16">
      <c r="A166" s="190">
        <v>159</v>
      </c>
      <c r="B166" s="163" t="s">
        <v>150</v>
      </c>
      <c r="C166" s="164" t="s">
        <v>2292</v>
      </c>
      <c r="D166" s="189" t="s">
        <v>729</v>
      </c>
      <c r="E166" s="165"/>
      <c r="F166" s="165"/>
      <c r="G166" s="163"/>
      <c r="H166" s="163"/>
      <c r="I166" s="163"/>
      <c r="J166" s="163"/>
      <c r="K166" s="164"/>
      <c r="L166" s="165"/>
      <c r="M166" s="163"/>
      <c r="N166" s="163"/>
      <c r="O166" s="163"/>
      <c r="P166" s="163"/>
    </row>
    <row r="167" spans="1:16">
      <c r="A167" s="187">
        <v>160</v>
      </c>
      <c r="B167" s="163" t="s">
        <v>150</v>
      </c>
      <c r="C167" s="164" t="s">
        <v>2292</v>
      </c>
      <c r="D167" s="189" t="s">
        <v>730</v>
      </c>
      <c r="E167" s="165"/>
      <c r="F167" s="165"/>
      <c r="G167" s="163"/>
      <c r="H167" s="163"/>
      <c r="I167" s="163"/>
      <c r="J167" s="163"/>
      <c r="K167" s="164"/>
      <c r="L167" s="165"/>
      <c r="M167" s="163"/>
      <c r="N167" s="163"/>
      <c r="O167" s="163"/>
      <c r="P167" s="163"/>
    </row>
    <row r="168" spans="1:16">
      <c r="A168" s="187">
        <v>161</v>
      </c>
      <c r="B168" s="163" t="s">
        <v>150</v>
      </c>
      <c r="C168" s="164" t="s">
        <v>2292</v>
      </c>
      <c r="D168" s="189" t="s">
        <v>731</v>
      </c>
      <c r="E168" s="165"/>
      <c r="F168" s="165"/>
      <c r="G168" s="163"/>
      <c r="H168" s="163"/>
      <c r="I168" s="163"/>
      <c r="J168" s="163"/>
      <c r="K168" s="164"/>
      <c r="L168" s="165"/>
      <c r="M168" s="163"/>
      <c r="N168" s="163"/>
      <c r="O168" s="163"/>
      <c r="P168" s="163"/>
    </row>
    <row r="169" spans="1:16">
      <c r="A169" s="187">
        <v>162</v>
      </c>
      <c r="B169" s="163" t="s">
        <v>150</v>
      </c>
      <c r="C169" s="164" t="s">
        <v>2292</v>
      </c>
      <c r="D169" s="189" t="s">
        <v>732</v>
      </c>
      <c r="E169" s="165"/>
      <c r="F169" s="165"/>
      <c r="G169" s="163"/>
      <c r="H169" s="163"/>
      <c r="I169" s="163"/>
      <c r="J169" s="163"/>
      <c r="K169" s="164"/>
      <c r="L169" s="165"/>
      <c r="M169" s="163"/>
      <c r="N169" s="163"/>
      <c r="O169" s="163"/>
      <c r="P169" s="163"/>
    </row>
    <row r="170" spans="1:16">
      <c r="A170" s="187">
        <v>163</v>
      </c>
      <c r="B170" s="163" t="s">
        <v>150</v>
      </c>
      <c r="C170" s="164" t="s">
        <v>2292</v>
      </c>
      <c r="D170" s="189" t="s">
        <v>733</v>
      </c>
      <c r="E170" s="165"/>
      <c r="F170" s="165"/>
      <c r="G170" s="163"/>
      <c r="H170" s="163"/>
      <c r="I170" s="163"/>
      <c r="J170" s="163"/>
      <c r="K170" s="164"/>
      <c r="L170" s="165"/>
      <c r="M170" s="163"/>
      <c r="N170" s="163"/>
      <c r="O170" s="163"/>
      <c r="P170" s="163"/>
    </row>
    <row r="171" spans="1:16">
      <c r="A171" s="187">
        <v>164</v>
      </c>
      <c r="B171" s="163" t="s">
        <v>150</v>
      </c>
      <c r="C171" s="164" t="s">
        <v>156</v>
      </c>
      <c r="D171" s="189" t="s">
        <v>1180</v>
      </c>
      <c r="E171" s="165"/>
      <c r="F171" s="165"/>
      <c r="G171" s="163"/>
      <c r="H171" s="163"/>
      <c r="I171" s="163"/>
      <c r="J171" s="163"/>
      <c r="K171" s="164"/>
      <c r="L171" s="165"/>
      <c r="M171" s="163"/>
      <c r="N171" s="163"/>
      <c r="O171" s="163"/>
      <c r="P171" s="163"/>
    </row>
    <row r="172" spans="1:16">
      <c r="A172" s="187">
        <v>165</v>
      </c>
      <c r="B172" s="163" t="s">
        <v>150</v>
      </c>
      <c r="C172" s="164" t="s">
        <v>154</v>
      </c>
      <c r="D172" s="189" t="s">
        <v>734</v>
      </c>
      <c r="E172" s="165"/>
      <c r="F172" s="165"/>
      <c r="G172" s="163"/>
      <c r="H172" s="163"/>
      <c r="I172" s="163"/>
      <c r="J172" s="163"/>
      <c r="K172" s="164"/>
      <c r="L172" s="165"/>
      <c r="M172" s="163"/>
      <c r="N172" s="163"/>
      <c r="O172" s="163"/>
      <c r="P172" s="163"/>
    </row>
    <row r="173" spans="1:16">
      <c r="A173" s="187">
        <v>166</v>
      </c>
      <c r="B173" s="163" t="s">
        <v>150</v>
      </c>
      <c r="C173" s="164" t="s">
        <v>2292</v>
      </c>
      <c r="D173" s="189" t="s">
        <v>735</v>
      </c>
      <c r="E173" s="165"/>
      <c r="F173" s="165"/>
      <c r="G173" s="163"/>
      <c r="H173" s="163"/>
      <c r="I173" s="163"/>
      <c r="J173" s="163"/>
      <c r="K173" s="164"/>
      <c r="L173" s="165"/>
      <c r="M173" s="163"/>
      <c r="N173" s="163"/>
      <c r="O173" s="163"/>
      <c r="P173" s="163"/>
    </row>
    <row r="174" spans="1:16">
      <c r="A174" s="187">
        <v>167</v>
      </c>
      <c r="B174" s="163" t="s">
        <v>150</v>
      </c>
      <c r="C174" s="164" t="s">
        <v>156</v>
      </c>
      <c r="D174" s="189" t="s">
        <v>736</v>
      </c>
      <c r="E174" s="165"/>
      <c r="F174" s="165"/>
      <c r="G174" s="163"/>
      <c r="H174" s="163"/>
      <c r="I174" s="163"/>
      <c r="J174" s="163"/>
      <c r="K174" s="164"/>
      <c r="L174" s="165"/>
      <c r="M174" s="163"/>
      <c r="N174" s="163"/>
      <c r="O174" s="163"/>
      <c r="P174" s="163"/>
    </row>
    <row r="175" spans="1:16">
      <c r="A175" s="187">
        <v>168</v>
      </c>
      <c r="B175" s="163" t="s">
        <v>150</v>
      </c>
      <c r="C175" s="164" t="s">
        <v>156</v>
      </c>
      <c r="D175" s="189" t="s">
        <v>737</v>
      </c>
      <c r="E175" s="165"/>
      <c r="F175" s="165"/>
      <c r="G175" s="163"/>
      <c r="H175" s="163"/>
      <c r="I175" s="163"/>
      <c r="J175" s="163"/>
      <c r="K175" s="164"/>
      <c r="L175" s="165"/>
      <c r="M175" s="163"/>
      <c r="N175" s="163"/>
      <c r="O175" s="163"/>
      <c r="P175" s="163"/>
    </row>
    <row r="176" spans="1:16">
      <c r="A176" s="187">
        <v>169</v>
      </c>
      <c r="B176" s="163" t="s">
        <v>150</v>
      </c>
      <c r="C176" s="164" t="s">
        <v>156</v>
      </c>
      <c r="D176" s="189" t="s">
        <v>738</v>
      </c>
      <c r="E176" s="165"/>
      <c r="F176" s="165"/>
      <c r="G176" s="163"/>
      <c r="H176" s="163"/>
      <c r="I176" s="163"/>
      <c r="J176" s="163"/>
      <c r="K176" s="164"/>
      <c r="L176" s="165"/>
      <c r="M176" s="163"/>
      <c r="N176" s="163"/>
      <c r="O176" s="163"/>
      <c r="P176" s="163"/>
    </row>
    <row r="177" spans="1:16">
      <c r="A177" s="187">
        <v>170</v>
      </c>
      <c r="B177" s="163" t="s">
        <v>150</v>
      </c>
      <c r="C177" s="164" t="s">
        <v>156</v>
      </c>
      <c r="D177" s="189" t="s">
        <v>739</v>
      </c>
      <c r="E177" s="165"/>
      <c r="F177" s="165"/>
      <c r="G177" s="163"/>
      <c r="H177" s="163"/>
      <c r="I177" s="163"/>
      <c r="J177" s="163"/>
      <c r="K177" s="164"/>
      <c r="L177" s="165"/>
      <c r="M177" s="163"/>
      <c r="N177" s="163"/>
      <c r="O177" s="163"/>
      <c r="P177" s="163"/>
    </row>
    <row r="178" spans="1:16">
      <c r="A178" s="187">
        <v>171</v>
      </c>
      <c r="B178" s="163" t="s">
        <v>150</v>
      </c>
      <c r="C178" s="164" t="s">
        <v>2292</v>
      </c>
      <c r="D178" s="189" t="s">
        <v>789</v>
      </c>
      <c r="E178" s="164"/>
      <c r="F178" s="164"/>
      <c r="G178" s="163"/>
      <c r="H178" s="163"/>
      <c r="I178" s="163"/>
      <c r="J178" s="163"/>
      <c r="K178" s="164"/>
      <c r="L178" s="164"/>
      <c r="M178" s="163"/>
      <c r="N178" s="163"/>
      <c r="O178" s="163"/>
      <c r="P178" s="163"/>
    </row>
    <row r="179" spans="1:16">
      <c r="A179" s="187">
        <v>172</v>
      </c>
      <c r="B179" s="163" t="s">
        <v>150</v>
      </c>
      <c r="C179" s="164" t="s">
        <v>156</v>
      </c>
      <c r="D179" s="189" t="s">
        <v>790</v>
      </c>
      <c r="E179" s="165"/>
      <c r="F179" s="165"/>
      <c r="G179" s="163"/>
      <c r="H179" s="163"/>
      <c r="I179" s="163"/>
      <c r="J179" s="163"/>
      <c r="K179" s="164"/>
      <c r="L179" s="165"/>
      <c r="M179" s="163"/>
      <c r="N179" s="163"/>
      <c r="O179" s="163"/>
      <c r="P179" s="163"/>
    </row>
    <row r="180" spans="1:16">
      <c r="A180" s="187">
        <v>173</v>
      </c>
      <c r="B180" s="163" t="s">
        <v>150</v>
      </c>
      <c r="C180" s="164" t="s">
        <v>157</v>
      </c>
      <c r="D180" s="189" t="s">
        <v>793</v>
      </c>
      <c r="E180" s="165"/>
      <c r="F180" s="165"/>
      <c r="G180" s="163"/>
      <c r="H180" s="163"/>
      <c r="I180" s="163"/>
      <c r="J180" s="163"/>
      <c r="K180" s="164"/>
      <c r="L180" s="165"/>
      <c r="M180" s="163"/>
      <c r="N180" s="163"/>
      <c r="O180" s="163"/>
      <c r="P180" s="163"/>
    </row>
    <row r="181" spans="1:16">
      <c r="A181" s="187">
        <v>174</v>
      </c>
      <c r="B181" s="163" t="s">
        <v>150</v>
      </c>
      <c r="C181" s="164" t="s">
        <v>2800</v>
      </c>
      <c r="D181" s="189" t="s">
        <v>859</v>
      </c>
      <c r="E181" s="165"/>
      <c r="F181" s="165"/>
      <c r="G181" s="163"/>
      <c r="H181" s="163"/>
      <c r="I181" s="163"/>
      <c r="J181" s="163"/>
      <c r="K181" s="164"/>
      <c r="L181" s="165"/>
      <c r="M181" s="163"/>
      <c r="N181" s="163"/>
      <c r="O181" s="163"/>
      <c r="P181" s="163"/>
    </row>
    <row r="182" spans="1:16">
      <c r="A182" s="187">
        <v>175</v>
      </c>
      <c r="B182" s="163" t="s">
        <v>150</v>
      </c>
      <c r="C182" s="164" t="s">
        <v>156</v>
      </c>
      <c r="D182" s="189" t="s">
        <v>860</v>
      </c>
      <c r="E182" s="165"/>
      <c r="F182" s="165"/>
      <c r="G182" s="163"/>
      <c r="H182" s="163"/>
      <c r="I182" s="163"/>
      <c r="J182" s="163"/>
      <c r="K182" s="164"/>
      <c r="L182" s="165"/>
      <c r="M182" s="163"/>
      <c r="N182" s="163"/>
      <c r="O182" s="163"/>
      <c r="P182" s="163"/>
    </row>
    <row r="183" spans="1:16">
      <c r="A183" s="187">
        <v>176</v>
      </c>
      <c r="B183" s="163" t="s">
        <v>150</v>
      </c>
      <c r="C183" s="164" t="s">
        <v>156</v>
      </c>
      <c r="D183" s="189" t="s">
        <v>861</v>
      </c>
      <c r="E183" s="165"/>
      <c r="F183" s="165"/>
      <c r="G183" s="163"/>
      <c r="H183" s="163"/>
      <c r="I183" s="163"/>
      <c r="J183" s="163"/>
      <c r="K183" s="164"/>
      <c r="L183" s="165"/>
      <c r="M183" s="163"/>
      <c r="N183" s="163"/>
      <c r="O183" s="163"/>
      <c r="P183" s="163"/>
    </row>
    <row r="184" spans="1:16">
      <c r="A184" s="187">
        <v>177</v>
      </c>
      <c r="B184" s="163" t="s">
        <v>150</v>
      </c>
      <c r="C184" s="164" t="s">
        <v>156</v>
      </c>
      <c r="D184" s="189" t="s">
        <v>862</v>
      </c>
      <c r="E184" s="165"/>
      <c r="F184" s="165"/>
      <c r="G184" s="163"/>
      <c r="H184" s="163"/>
      <c r="I184" s="163"/>
      <c r="J184" s="163"/>
      <c r="K184" s="164"/>
      <c r="L184" s="165"/>
      <c r="M184" s="163"/>
      <c r="N184" s="163"/>
      <c r="O184" s="163"/>
      <c r="P184" s="163"/>
    </row>
    <row r="185" spans="1:16">
      <c r="A185" s="187">
        <v>178</v>
      </c>
      <c r="B185" s="163" t="s">
        <v>150</v>
      </c>
      <c r="C185" s="164" t="s">
        <v>156</v>
      </c>
      <c r="D185" s="189" t="s">
        <v>863</v>
      </c>
      <c r="E185" s="165"/>
      <c r="F185" s="165"/>
      <c r="G185" s="163"/>
      <c r="H185" s="163"/>
      <c r="I185" s="163"/>
      <c r="J185" s="163"/>
      <c r="K185" s="164"/>
      <c r="L185" s="165"/>
      <c r="M185" s="163"/>
      <c r="N185" s="163"/>
      <c r="O185" s="163"/>
      <c r="P185" s="163"/>
    </row>
    <row r="186" spans="1:16">
      <c r="A186" s="187">
        <v>179</v>
      </c>
      <c r="B186" s="163" t="s">
        <v>150</v>
      </c>
      <c r="C186" s="164" t="s">
        <v>156</v>
      </c>
      <c r="D186" s="189" t="s">
        <v>864</v>
      </c>
      <c r="E186" s="165"/>
      <c r="F186" s="165"/>
      <c r="G186" s="163"/>
      <c r="H186" s="163"/>
      <c r="I186" s="163"/>
      <c r="J186" s="163"/>
      <c r="K186" s="164"/>
      <c r="L186" s="165"/>
      <c r="M186" s="163"/>
      <c r="N186" s="163"/>
      <c r="O186" s="163"/>
      <c r="P186" s="163"/>
    </row>
    <row r="187" spans="1:16">
      <c r="A187" s="187">
        <v>180</v>
      </c>
      <c r="B187" s="163" t="s">
        <v>150</v>
      </c>
      <c r="C187" s="164" t="s">
        <v>156</v>
      </c>
      <c r="D187" s="189" t="s">
        <v>865</v>
      </c>
      <c r="E187" s="165"/>
      <c r="F187" s="165"/>
      <c r="G187" s="163"/>
      <c r="H187" s="163"/>
      <c r="I187" s="163"/>
      <c r="J187" s="163"/>
      <c r="K187" s="164"/>
      <c r="L187" s="165"/>
      <c r="M187" s="163"/>
      <c r="N187" s="163"/>
      <c r="O187" s="163"/>
      <c r="P187" s="163"/>
    </row>
    <row r="188" spans="1:16">
      <c r="A188" s="187">
        <v>181</v>
      </c>
      <c r="B188" s="163" t="s">
        <v>150</v>
      </c>
      <c r="C188" s="164" t="s">
        <v>3</v>
      </c>
      <c r="D188" s="189" t="s">
        <v>879</v>
      </c>
      <c r="E188" s="165"/>
      <c r="F188" s="165"/>
      <c r="G188" s="163"/>
      <c r="H188" s="163"/>
      <c r="I188" s="163"/>
      <c r="J188" s="163"/>
      <c r="K188" s="164"/>
      <c r="L188" s="165"/>
      <c r="M188" s="163"/>
      <c r="N188" s="163"/>
      <c r="O188" s="163"/>
      <c r="P188" s="163"/>
    </row>
    <row r="189" spans="1:16">
      <c r="A189" s="187">
        <v>182</v>
      </c>
      <c r="B189" s="163" t="s">
        <v>150</v>
      </c>
      <c r="C189" s="164" t="s">
        <v>157</v>
      </c>
      <c r="D189" s="189" t="s">
        <v>937</v>
      </c>
      <c r="E189" s="165"/>
      <c r="F189" s="165"/>
      <c r="G189" s="163"/>
      <c r="H189" s="163"/>
      <c r="I189" s="163"/>
      <c r="J189" s="163"/>
      <c r="K189" s="164"/>
      <c r="L189" s="165"/>
      <c r="M189" s="163"/>
      <c r="N189" s="163"/>
      <c r="O189" s="163"/>
      <c r="P189" s="163"/>
    </row>
    <row r="190" spans="1:16">
      <c r="A190" s="187">
        <v>183</v>
      </c>
      <c r="B190" s="163" t="s">
        <v>150</v>
      </c>
      <c r="C190" s="164" t="s">
        <v>157</v>
      </c>
      <c r="D190" s="189" t="s">
        <v>939</v>
      </c>
      <c r="E190" s="165"/>
      <c r="F190" s="165"/>
      <c r="G190" s="163"/>
      <c r="H190" s="163"/>
      <c r="I190" s="163"/>
      <c r="J190" s="163"/>
      <c r="K190" s="164"/>
      <c r="L190" s="165"/>
      <c r="M190" s="163"/>
      <c r="N190" s="163"/>
      <c r="O190" s="163"/>
      <c r="P190" s="163"/>
    </row>
    <row r="191" spans="1:16">
      <c r="A191" s="187">
        <v>184</v>
      </c>
      <c r="B191" s="163" t="s">
        <v>150</v>
      </c>
      <c r="C191" s="164" t="s">
        <v>157</v>
      </c>
      <c r="D191" s="189" t="s">
        <v>1008</v>
      </c>
      <c r="E191" s="165"/>
      <c r="F191" s="165"/>
      <c r="G191" s="163"/>
      <c r="H191" s="163"/>
      <c r="I191" s="163"/>
      <c r="J191" s="163"/>
      <c r="K191" s="164"/>
      <c r="L191" s="165"/>
      <c r="M191" s="163"/>
      <c r="N191" s="163"/>
      <c r="O191" s="163"/>
      <c r="P191" s="163"/>
    </row>
    <row r="192" spans="1:16">
      <c r="A192" s="187">
        <v>185</v>
      </c>
      <c r="B192" s="163" t="s">
        <v>150</v>
      </c>
      <c r="C192" s="164" t="s">
        <v>157</v>
      </c>
      <c r="D192" s="189" t="s">
        <v>1009</v>
      </c>
      <c r="E192" s="165"/>
      <c r="F192" s="165"/>
      <c r="G192" s="163"/>
      <c r="H192" s="163"/>
      <c r="I192" s="163"/>
      <c r="J192" s="163"/>
      <c r="K192" s="164"/>
      <c r="L192" s="165"/>
      <c r="M192" s="163"/>
      <c r="N192" s="163"/>
      <c r="O192" s="163"/>
      <c r="P192" s="163"/>
    </row>
    <row r="193" spans="1:16">
      <c r="A193" s="187">
        <v>186</v>
      </c>
      <c r="B193" s="163" t="s">
        <v>150</v>
      </c>
      <c r="C193" s="164" t="s">
        <v>157</v>
      </c>
      <c r="D193" s="189" t="s">
        <v>1010</v>
      </c>
      <c r="E193" s="165"/>
      <c r="F193" s="165"/>
      <c r="G193" s="163"/>
      <c r="H193" s="163"/>
      <c r="I193" s="163"/>
      <c r="J193" s="163"/>
      <c r="K193" s="164"/>
      <c r="L193" s="165"/>
      <c r="M193" s="163"/>
      <c r="N193" s="163"/>
      <c r="O193" s="163"/>
      <c r="P193" s="163"/>
    </row>
    <row r="194" spans="1:16">
      <c r="A194" s="187">
        <v>187</v>
      </c>
      <c r="B194" s="163" t="s">
        <v>150</v>
      </c>
      <c r="C194" s="164" t="s">
        <v>3</v>
      </c>
      <c r="D194" s="189" t="s">
        <v>1011</v>
      </c>
      <c r="E194" s="165"/>
      <c r="F194" s="165"/>
      <c r="G194" s="163"/>
      <c r="H194" s="163"/>
      <c r="I194" s="163"/>
      <c r="J194" s="163"/>
      <c r="K194" s="164"/>
      <c r="L194" s="165"/>
      <c r="M194" s="163"/>
      <c r="N194" s="163"/>
      <c r="O194" s="163"/>
      <c r="P194" s="163"/>
    </row>
    <row r="195" spans="1:16">
      <c r="A195" s="187">
        <v>188</v>
      </c>
      <c r="B195" s="163" t="s">
        <v>150</v>
      </c>
      <c r="C195" s="164" t="s">
        <v>157</v>
      </c>
      <c r="D195" s="189" t="s">
        <v>1098</v>
      </c>
      <c r="E195" s="165"/>
      <c r="F195" s="165"/>
      <c r="G195" s="163"/>
      <c r="H195" s="163"/>
      <c r="I195" s="163"/>
      <c r="J195" s="163"/>
      <c r="K195" s="164"/>
      <c r="L195" s="165"/>
      <c r="M195" s="163"/>
      <c r="N195" s="163"/>
      <c r="O195" s="163"/>
      <c r="P195" s="163"/>
    </row>
    <row r="196" spans="1:16">
      <c r="A196" s="187">
        <v>189</v>
      </c>
      <c r="B196" s="163" t="s">
        <v>150</v>
      </c>
      <c r="C196" s="164" t="s">
        <v>157</v>
      </c>
      <c r="D196" s="189" t="s">
        <v>1099</v>
      </c>
      <c r="E196" s="165"/>
      <c r="F196" s="165"/>
      <c r="G196" s="163"/>
      <c r="H196" s="163"/>
      <c r="I196" s="163"/>
      <c r="J196" s="163"/>
      <c r="K196" s="164"/>
      <c r="L196" s="165"/>
      <c r="M196" s="163"/>
      <c r="N196" s="163"/>
      <c r="O196" s="163"/>
      <c r="P196" s="163"/>
    </row>
    <row r="197" spans="1:16">
      <c r="A197" s="187">
        <v>190</v>
      </c>
      <c r="B197" s="163" t="s">
        <v>150</v>
      </c>
      <c r="C197" s="164" t="s">
        <v>157</v>
      </c>
      <c r="D197" s="189" t="s">
        <v>1100</v>
      </c>
      <c r="E197" s="165"/>
      <c r="F197" s="165"/>
      <c r="G197" s="163"/>
      <c r="H197" s="163"/>
      <c r="I197" s="163"/>
      <c r="J197" s="163"/>
      <c r="K197" s="164"/>
      <c r="L197" s="165"/>
      <c r="M197" s="163"/>
      <c r="N197" s="163"/>
      <c r="O197" s="163"/>
      <c r="P197" s="163"/>
    </row>
    <row r="198" spans="1:16">
      <c r="A198" s="187">
        <v>191</v>
      </c>
      <c r="B198" s="163" t="s">
        <v>150</v>
      </c>
      <c r="C198" s="164" t="s">
        <v>157</v>
      </c>
      <c r="D198" s="189" t="s">
        <v>1101</v>
      </c>
      <c r="E198" s="165"/>
      <c r="F198" s="165"/>
      <c r="G198" s="163"/>
      <c r="H198" s="163"/>
      <c r="I198" s="163"/>
      <c r="J198" s="163"/>
      <c r="K198" s="164"/>
      <c r="L198" s="165"/>
      <c r="M198" s="163"/>
      <c r="N198" s="163"/>
      <c r="O198" s="163"/>
      <c r="P198" s="163"/>
    </row>
    <row r="199" spans="1:16">
      <c r="A199" s="187">
        <v>192</v>
      </c>
      <c r="B199" s="163" t="s">
        <v>150</v>
      </c>
      <c r="C199" s="164" t="s">
        <v>157</v>
      </c>
      <c r="D199" s="189" t="s">
        <v>1102</v>
      </c>
      <c r="E199" s="165"/>
      <c r="F199" s="165"/>
      <c r="G199" s="163"/>
      <c r="H199" s="163"/>
      <c r="I199" s="163"/>
      <c r="J199" s="163"/>
      <c r="K199" s="164"/>
      <c r="L199" s="165"/>
      <c r="M199" s="163"/>
      <c r="N199" s="163"/>
      <c r="O199" s="163"/>
      <c r="P199" s="163"/>
    </row>
    <row r="200" spans="1:16">
      <c r="A200" s="187">
        <v>193</v>
      </c>
      <c r="B200" s="163" t="s">
        <v>150</v>
      </c>
      <c r="C200" s="164" t="s">
        <v>157</v>
      </c>
      <c r="D200" s="189" t="s">
        <v>1103</v>
      </c>
      <c r="E200" s="165"/>
      <c r="F200" s="165"/>
      <c r="G200" s="163"/>
      <c r="H200" s="163"/>
      <c r="I200" s="163"/>
      <c r="J200" s="163"/>
      <c r="K200" s="164"/>
      <c r="L200" s="165"/>
      <c r="M200" s="163"/>
      <c r="N200" s="163"/>
      <c r="O200" s="163"/>
      <c r="P200" s="163"/>
    </row>
    <row r="201" spans="1:16">
      <c r="A201" s="187">
        <v>194</v>
      </c>
      <c r="B201" s="163" t="s">
        <v>150</v>
      </c>
      <c r="C201" s="164" t="s">
        <v>158</v>
      </c>
      <c r="D201" s="189" t="s">
        <v>1104</v>
      </c>
      <c r="E201" s="165"/>
      <c r="F201" s="165"/>
      <c r="G201" s="163"/>
      <c r="H201" s="163"/>
      <c r="I201" s="163"/>
      <c r="J201" s="163"/>
      <c r="K201" s="164"/>
      <c r="L201" s="165"/>
      <c r="M201" s="163"/>
      <c r="N201" s="163"/>
      <c r="O201" s="163"/>
      <c r="P201" s="163"/>
    </row>
    <row r="202" spans="1:16">
      <c r="A202" s="187">
        <v>195</v>
      </c>
      <c r="B202" s="163" t="s">
        <v>150</v>
      </c>
      <c r="C202" s="164" t="s">
        <v>158</v>
      </c>
      <c r="D202" s="189" t="s">
        <v>1105</v>
      </c>
      <c r="E202" s="165"/>
      <c r="F202" s="165"/>
      <c r="G202" s="163"/>
      <c r="H202" s="163"/>
      <c r="I202" s="163"/>
      <c r="J202" s="163"/>
      <c r="K202" s="164"/>
      <c r="L202" s="165"/>
      <c r="M202" s="163"/>
      <c r="N202" s="163"/>
      <c r="O202" s="163"/>
      <c r="P202" s="163"/>
    </row>
    <row r="203" spans="1:16">
      <c r="A203" s="187">
        <v>196</v>
      </c>
      <c r="B203" s="163" t="s">
        <v>150</v>
      </c>
      <c r="C203" s="164" t="s">
        <v>158</v>
      </c>
      <c r="D203" s="189" t="s">
        <v>1123</v>
      </c>
      <c r="E203" s="165"/>
      <c r="F203" s="165"/>
      <c r="G203" s="163"/>
      <c r="H203" s="163"/>
      <c r="I203" s="163"/>
      <c r="J203" s="163"/>
      <c r="K203" s="164"/>
      <c r="L203" s="165"/>
      <c r="M203" s="163"/>
      <c r="N203" s="163"/>
      <c r="O203" s="163"/>
      <c r="P203" s="163"/>
    </row>
    <row r="204" spans="1:16">
      <c r="A204" s="187">
        <v>197</v>
      </c>
      <c r="B204" s="163" t="s">
        <v>150</v>
      </c>
      <c r="C204" s="164" t="s">
        <v>158</v>
      </c>
      <c r="D204" s="189" t="s">
        <v>1124</v>
      </c>
      <c r="E204" s="165"/>
      <c r="F204" s="165"/>
      <c r="G204" s="163"/>
      <c r="H204" s="163"/>
      <c r="I204" s="163"/>
      <c r="J204" s="163"/>
      <c r="K204" s="164"/>
      <c r="L204" s="165"/>
      <c r="M204" s="163"/>
      <c r="N204" s="163"/>
      <c r="O204" s="163"/>
      <c r="P204" s="163"/>
    </row>
    <row r="205" spans="1:16">
      <c r="A205" s="187">
        <v>198</v>
      </c>
      <c r="B205" s="163" t="s">
        <v>150</v>
      </c>
      <c r="C205" s="164" t="s">
        <v>158</v>
      </c>
      <c r="D205" s="189" t="s">
        <v>1125</v>
      </c>
      <c r="E205" s="165"/>
      <c r="F205" s="165"/>
      <c r="G205" s="163"/>
      <c r="H205" s="163"/>
      <c r="I205" s="163"/>
      <c r="J205" s="163"/>
      <c r="K205" s="164"/>
      <c r="L205" s="165"/>
      <c r="M205" s="163"/>
      <c r="N205" s="163"/>
      <c r="O205" s="163"/>
      <c r="P205" s="163"/>
    </row>
    <row r="206" spans="1:16">
      <c r="A206" s="187">
        <v>199</v>
      </c>
      <c r="B206" s="163" t="s">
        <v>150</v>
      </c>
      <c r="C206" s="164" t="s">
        <v>3408</v>
      </c>
      <c r="D206" s="189" t="s">
        <v>1181</v>
      </c>
      <c r="E206" s="165"/>
      <c r="F206" s="165"/>
      <c r="G206" s="163"/>
      <c r="H206" s="163"/>
      <c r="I206" s="163"/>
      <c r="J206" s="163"/>
      <c r="K206" s="164"/>
      <c r="L206" s="165"/>
      <c r="M206" s="163"/>
      <c r="N206" s="163"/>
      <c r="O206" s="163"/>
      <c r="P206" s="163"/>
    </row>
    <row r="207" spans="1:16">
      <c r="A207" s="187">
        <v>200</v>
      </c>
      <c r="B207" s="163" t="s">
        <v>150</v>
      </c>
      <c r="C207" s="164" t="s">
        <v>158</v>
      </c>
      <c r="D207" s="189" t="s">
        <v>1182</v>
      </c>
      <c r="E207" s="165"/>
      <c r="F207" s="165"/>
      <c r="G207" s="163"/>
      <c r="H207" s="163"/>
      <c r="I207" s="163"/>
      <c r="J207" s="163"/>
      <c r="K207" s="164"/>
      <c r="L207" s="165"/>
      <c r="M207" s="163"/>
      <c r="N207" s="163"/>
      <c r="O207" s="163"/>
      <c r="P207" s="163"/>
    </row>
    <row r="208" spans="1:16">
      <c r="A208" s="187">
        <v>201</v>
      </c>
      <c r="B208" s="163" t="s">
        <v>150</v>
      </c>
      <c r="C208" s="164" t="s">
        <v>158</v>
      </c>
      <c r="D208" s="189" t="s">
        <v>1183</v>
      </c>
      <c r="E208" s="165"/>
      <c r="F208" s="165"/>
      <c r="G208" s="163"/>
      <c r="H208" s="163"/>
      <c r="I208" s="163"/>
      <c r="J208" s="163"/>
      <c r="K208" s="164"/>
      <c r="L208" s="165"/>
      <c r="M208" s="163"/>
      <c r="N208" s="163"/>
      <c r="O208" s="163"/>
      <c r="P208" s="163"/>
    </row>
    <row r="209" spans="1:16">
      <c r="A209" s="187">
        <v>202</v>
      </c>
      <c r="B209" s="163" t="s">
        <v>150</v>
      </c>
      <c r="C209" s="164" t="s">
        <v>159</v>
      </c>
      <c r="D209" s="189" t="s">
        <v>1215</v>
      </c>
      <c r="E209" s="165"/>
      <c r="F209" s="165"/>
      <c r="G209" s="163"/>
      <c r="H209" s="163"/>
      <c r="I209" s="163"/>
      <c r="J209" s="163"/>
      <c r="K209" s="164"/>
      <c r="L209" s="165"/>
      <c r="M209" s="163"/>
      <c r="N209" s="163"/>
      <c r="O209" s="163"/>
      <c r="P209" s="163"/>
    </row>
    <row r="210" spans="1:16">
      <c r="A210" s="187">
        <v>203</v>
      </c>
      <c r="B210" s="163" t="s">
        <v>150</v>
      </c>
      <c r="C210" s="164" t="s">
        <v>158</v>
      </c>
      <c r="D210" s="189" t="s">
        <v>1236</v>
      </c>
      <c r="E210" s="165"/>
      <c r="F210" s="165"/>
      <c r="G210" s="163"/>
      <c r="H210" s="163"/>
      <c r="I210" s="163"/>
      <c r="J210" s="163"/>
      <c r="K210" s="164"/>
      <c r="L210" s="165"/>
      <c r="M210" s="163"/>
      <c r="N210" s="163"/>
      <c r="O210" s="163"/>
      <c r="P210" s="163"/>
    </row>
    <row r="211" spans="1:16">
      <c r="A211" s="187">
        <v>204</v>
      </c>
      <c r="B211" s="163" t="s">
        <v>150</v>
      </c>
      <c r="C211" s="164" t="s">
        <v>159</v>
      </c>
      <c r="D211" s="189" t="s">
        <v>1237</v>
      </c>
      <c r="E211" s="165"/>
      <c r="F211" s="165"/>
      <c r="G211" s="163"/>
      <c r="H211" s="163"/>
      <c r="I211" s="163"/>
      <c r="J211" s="163"/>
      <c r="K211" s="164"/>
      <c r="L211" s="165"/>
      <c r="M211" s="163"/>
      <c r="N211" s="163"/>
      <c r="O211" s="163"/>
      <c r="P211" s="163"/>
    </row>
    <row r="212" spans="1:16">
      <c r="A212" s="187">
        <v>205</v>
      </c>
      <c r="B212" s="163" t="s">
        <v>150</v>
      </c>
      <c r="C212" s="164" t="s">
        <v>159</v>
      </c>
      <c r="D212" s="189" t="s">
        <v>1240</v>
      </c>
      <c r="E212" s="165"/>
      <c r="F212" s="165"/>
      <c r="G212" s="163"/>
      <c r="H212" s="163"/>
      <c r="I212" s="163"/>
      <c r="J212" s="163"/>
      <c r="K212" s="164"/>
      <c r="L212" s="165"/>
      <c r="M212" s="163"/>
      <c r="N212" s="163"/>
      <c r="O212" s="163"/>
      <c r="P212" s="163"/>
    </row>
    <row r="213" spans="1:16">
      <c r="A213" s="187">
        <v>206</v>
      </c>
      <c r="B213" s="163" t="s">
        <v>150</v>
      </c>
      <c r="C213" s="164" t="s">
        <v>159</v>
      </c>
      <c r="D213" s="189" t="s">
        <v>1241</v>
      </c>
      <c r="E213" s="165"/>
      <c r="F213" s="165"/>
      <c r="G213" s="163"/>
      <c r="H213" s="163"/>
      <c r="I213" s="163"/>
      <c r="J213" s="163"/>
      <c r="K213" s="164"/>
      <c r="L213" s="165"/>
      <c r="M213" s="163"/>
      <c r="N213" s="163"/>
      <c r="O213" s="163"/>
      <c r="P213" s="163"/>
    </row>
    <row r="214" spans="1:16">
      <c r="A214" s="187">
        <v>207</v>
      </c>
      <c r="B214" s="163" t="s">
        <v>150</v>
      </c>
      <c r="C214" s="164" t="s">
        <v>159</v>
      </c>
      <c r="D214" s="189" t="s">
        <v>1242</v>
      </c>
      <c r="E214" s="165"/>
      <c r="F214" s="165"/>
      <c r="G214" s="163"/>
      <c r="H214" s="163"/>
      <c r="I214" s="163"/>
      <c r="J214" s="163"/>
      <c r="K214" s="164"/>
      <c r="L214" s="165"/>
      <c r="M214" s="163"/>
      <c r="N214" s="163"/>
      <c r="O214" s="163"/>
      <c r="P214" s="163"/>
    </row>
    <row r="215" spans="1:16">
      <c r="A215" s="187">
        <v>208</v>
      </c>
      <c r="B215" s="163" t="s">
        <v>150</v>
      </c>
      <c r="C215" s="164" t="s">
        <v>159</v>
      </c>
      <c r="D215" s="189" t="s">
        <v>1247</v>
      </c>
      <c r="E215" s="165"/>
      <c r="F215" s="165"/>
      <c r="G215" s="163"/>
      <c r="H215" s="163"/>
      <c r="I215" s="163"/>
      <c r="J215" s="163"/>
      <c r="K215" s="164"/>
      <c r="L215" s="165"/>
      <c r="M215" s="163"/>
      <c r="N215" s="163"/>
      <c r="O215" s="163"/>
      <c r="P215" s="163"/>
    </row>
    <row r="216" spans="1:16">
      <c r="A216" s="187">
        <v>209</v>
      </c>
      <c r="B216" s="163" t="s">
        <v>150</v>
      </c>
      <c r="C216" s="164" t="s">
        <v>159</v>
      </c>
      <c r="D216" s="189" t="s">
        <v>1252</v>
      </c>
      <c r="E216" s="165"/>
      <c r="F216" s="165"/>
      <c r="G216" s="163"/>
      <c r="H216" s="163"/>
      <c r="I216" s="163"/>
      <c r="J216" s="163"/>
      <c r="K216" s="164"/>
      <c r="L216" s="165"/>
      <c r="M216" s="163"/>
      <c r="N216" s="163"/>
      <c r="O216" s="163"/>
      <c r="P216" s="163"/>
    </row>
    <row r="217" spans="1:16">
      <c r="A217" s="187">
        <v>210</v>
      </c>
      <c r="B217" s="163" t="s">
        <v>150</v>
      </c>
      <c r="C217" s="164" t="s">
        <v>159</v>
      </c>
      <c r="D217" s="189" t="s">
        <v>1253</v>
      </c>
      <c r="E217" s="165"/>
      <c r="F217" s="165"/>
      <c r="G217" s="163"/>
      <c r="H217" s="163"/>
      <c r="I217" s="163"/>
      <c r="J217" s="163"/>
      <c r="K217" s="164"/>
      <c r="L217" s="165"/>
      <c r="M217" s="163"/>
      <c r="N217" s="163"/>
      <c r="O217" s="163"/>
      <c r="P217" s="163"/>
    </row>
    <row r="218" spans="1:16">
      <c r="A218" s="187">
        <v>211</v>
      </c>
      <c r="B218" s="163" t="s">
        <v>150</v>
      </c>
      <c r="C218" s="164" t="s">
        <v>159</v>
      </c>
      <c r="D218" s="189" t="s">
        <v>1254</v>
      </c>
      <c r="E218" s="165"/>
      <c r="F218" s="165"/>
      <c r="G218" s="163"/>
      <c r="H218" s="163"/>
      <c r="I218" s="163"/>
      <c r="J218" s="163"/>
      <c r="K218" s="164"/>
      <c r="L218" s="165"/>
      <c r="M218" s="163"/>
      <c r="N218" s="163"/>
      <c r="O218" s="163"/>
      <c r="P218" s="163"/>
    </row>
    <row r="219" spans="1:16">
      <c r="A219" s="187">
        <v>212</v>
      </c>
      <c r="B219" s="163" t="s">
        <v>150</v>
      </c>
      <c r="C219" s="164" t="s">
        <v>160</v>
      </c>
      <c r="D219" s="189" t="s">
        <v>1255</v>
      </c>
      <c r="E219" s="165"/>
      <c r="F219" s="165"/>
      <c r="G219" s="163"/>
      <c r="H219" s="163"/>
      <c r="I219" s="163"/>
      <c r="J219" s="163"/>
      <c r="K219" s="164"/>
      <c r="L219" s="165"/>
      <c r="M219" s="163"/>
      <c r="N219" s="163"/>
      <c r="O219" s="163"/>
      <c r="P219" s="163"/>
    </row>
    <row r="220" spans="1:16">
      <c r="A220" s="187">
        <v>213</v>
      </c>
      <c r="B220" s="163" t="s">
        <v>150</v>
      </c>
      <c r="C220" s="164" t="s">
        <v>159</v>
      </c>
      <c r="D220" s="189" t="s">
        <v>1256</v>
      </c>
      <c r="E220" s="165"/>
      <c r="F220" s="165"/>
      <c r="G220" s="163"/>
      <c r="H220" s="163"/>
      <c r="I220" s="163"/>
      <c r="J220" s="163"/>
      <c r="K220" s="164"/>
      <c r="L220" s="165"/>
      <c r="M220" s="163"/>
      <c r="N220" s="163"/>
      <c r="O220" s="163"/>
      <c r="P220" s="163"/>
    </row>
    <row r="221" spans="1:16">
      <c r="A221" s="187">
        <v>214</v>
      </c>
      <c r="B221" s="163" t="s">
        <v>150</v>
      </c>
      <c r="C221" s="164" t="s">
        <v>160</v>
      </c>
      <c r="D221" s="189" t="s">
        <v>1257</v>
      </c>
      <c r="E221" s="165"/>
      <c r="F221" s="165"/>
      <c r="G221" s="163"/>
      <c r="H221" s="163"/>
      <c r="I221" s="163"/>
      <c r="J221" s="163"/>
      <c r="K221" s="164"/>
      <c r="L221" s="165"/>
      <c r="M221" s="163"/>
      <c r="N221" s="163"/>
      <c r="O221" s="163"/>
      <c r="P221" s="163"/>
    </row>
    <row r="222" spans="1:16">
      <c r="A222" s="187">
        <v>215</v>
      </c>
      <c r="B222" s="163" t="s">
        <v>150</v>
      </c>
      <c r="C222" s="164" t="s">
        <v>159</v>
      </c>
      <c r="D222" s="189" t="s">
        <v>1258</v>
      </c>
      <c r="E222" s="165"/>
      <c r="F222" s="165"/>
      <c r="G222" s="163"/>
      <c r="H222" s="163"/>
      <c r="I222" s="163"/>
      <c r="J222" s="163"/>
      <c r="K222" s="164"/>
      <c r="L222" s="165"/>
      <c r="M222" s="163"/>
      <c r="N222" s="163"/>
      <c r="O222" s="163"/>
      <c r="P222" s="163"/>
    </row>
    <row r="223" spans="1:16">
      <c r="A223" s="187">
        <v>216</v>
      </c>
      <c r="B223" s="163" t="s">
        <v>150</v>
      </c>
      <c r="C223" s="164" t="s">
        <v>160</v>
      </c>
      <c r="D223" s="189" t="s">
        <v>1259</v>
      </c>
      <c r="E223" s="165"/>
      <c r="F223" s="165"/>
      <c r="G223" s="163"/>
      <c r="H223" s="163"/>
      <c r="I223" s="163"/>
      <c r="J223" s="163"/>
      <c r="K223" s="164"/>
      <c r="L223" s="165"/>
      <c r="M223" s="163"/>
      <c r="N223" s="163"/>
      <c r="O223" s="163"/>
      <c r="P223" s="163"/>
    </row>
    <row r="224" spans="1:16">
      <c r="A224" s="187">
        <v>217</v>
      </c>
      <c r="B224" s="163" t="s">
        <v>150</v>
      </c>
      <c r="C224" s="164" t="s">
        <v>160</v>
      </c>
      <c r="D224" s="189" t="s">
        <v>1275</v>
      </c>
      <c r="E224" s="165"/>
      <c r="F224" s="165"/>
      <c r="G224" s="163"/>
      <c r="H224" s="163"/>
      <c r="I224" s="163"/>
      <c r="J224" s="163"/>
      <c r="K224" s="164"/>
      <c r="L224" s="165"/>
      <c r="M224" s="163"/>
      <c r="N224" s="163"/>
      <c r="O224" s="163"/>
      <c r="P224" s="163"/>
    </row>
    <row r="225" spans="1:16">
      <c r="A225" s="187">
        <v>218</v>
      </c>
      <c r="B225" s="163" t="s">
        <v>150</v>
      </c>
      <c r="C225" s="164" t="s">
        <v>160</v>
      </c>
      <c r="D225" s="189" t="s">
        <v>1276</v>
      </c>
      <c r="E225" s="165"/>
      <c r="F225" s="165"/>
      <c r="G225" s="163"/>
      <c r="H225" s="163"/>
      <c r="I225" s="163"/>
      <c r="J225" s="163"/>
      <c r="K225" s="164"/>
      <c r="L225" s="165"/>
      <c r="M225" s="163"/>
      <c r="N225" s="163"/>
      <c r="O225" s="163"/>
      <c r="P225" s="163"/>
    </row>
    <row r="226" spans="1:16">
      <c r="A226" s="187">
        <v>219</v>
      </c>
      <c r="B226" s="163" t="s">
        <v>150</v>
      </c>
      <c r="C226" s="164" t="s">
        <v>160</v>
      </c>
      <c r="D226" s="189" t="s">
        <v>1277</v>
      </c>
      <c r="E226" s="165"/>
      <c r="F226" s="165"/>
      <c r="G226" s="163"/>
      <c r="H226" s="163"/>
      <c r="I226" s="163"/>
      <c r="J226" s="163"/>
      <c r="K226" s="164"/>
      <c r="L226" s="165"/>
      <c r="M226" s="163"/>
      <c r="N226" s="163"/>
      <c r="O226" s="163"/>
      <c r="P226" s="163"/>
    </row>
    <row r="227" spans="1:16">
      <c r="A227" s="187">
        <v>220</v>
      </c>
      <c r="B227" s="163" t="s">
        <v>150</v>
      </c>
      <c r="C227" s="164" t="s">
        <v>160</v>
      </c>
      <c r="D227" s="189" t="s">
        <v>1278</v>
      </c>
      <c r="E227" s="165"/>
      <c r="F227" s="165"/>
      <c r="G227" s="163"/>
      <c r="H227" s="163"/>
      <c r="I227" s="163"/>
      <c r="J227" s="163"/>
      <c r="K227" s="164"/>
      <c r="L227" s="165"/>
      <c r="M227" s="163"/>
      <c r="N227" s="163"/>
      <c r="O227" s="163"/>
      <c r="P227" s="163"/>
    </row>
    <row r="228" spans="1:16">
      <c r="A228" s="187">
        <v>221</v>
      </c>
      <c r="B228" s="163" t="s">
        <v>150</v>
      </c>
      <c r="C228" s="164" t="s">
        <v>160</v>
      </c>
      <c r="D228" s="189" t="s">
        <v>1279</v>
      </c>
      <c r="E228" s="165"/>
      <c r="F228" s="165"/>
      <c r="G228" s="163"/>
      <c r="H228" s="163"/>
      <c r="I228" s="163"/>
      <c r="J228" s="163"/>
      <c r="K228" s="164"/>
      <c r="L228" s="165"/>
      <c r="M228" s="163"/>
      <c r="N228" s="163"/>
      <c r="O228" s="163"/>
      <c r="P228" s="163"/>
    </row>
    <row r="229" spans="1:16">
      <c r="A229" s="187">
        <v>222</v>
      </c>
      <c r="B229" s="163" t="s">
        <v>150</v>
      </c>
      <c r="C229" s="164" t="s">
        <v>160</v>
      </c>
      <c r="D229" s="189" t="s">
        <v>1280</v>
      </c>
      <c r="E229" s="165"/>
      <c r="F229" s="165"/>
      <c r="G229" s="163"/>
      <c r="H229" s="163"/>
      <c r="I229" s="163"/>
      <c r="J229" s="163"/>
      <c r="K229" s="164"/>
      <c r="L229" s="165"/>
      <c r="M229" s="163"/>
      <c r="N229" s="163"/>
      <c r="O229" s="163"/>
      <c r="P229" s="163"/>
    </row>
    <row r="230" spans="1:16">
      <c r="A230" s="187">
        <v>223</v>
      </c>
      <c r="B230" s="163" t="s">
        <v>150</v>
      </c>
      <c r="C230" s="164" t="s">
        <v>160</v>
      </c>
      <c r="D230" s="189" t="s">
        <v>1324</v>
      </c>
      <c r="E230" s="165"/>
      <c r="F230" s="165"/>
      <c r="G230" s="163"/>
      <c r="H230" s="163"/>
      <c r="I230" s="163"/>
      <c r="J230" s="163"/>
      <c r="K230" s="164"/>
      <c r="L230" s="165"/>
      <c r="M230" s="163"/>
      <c r="N230" s="163"/>
      <c r="O230" s="163"/>
      <c r="P230" s="163"/>
    </row>
    <row r="231" spans="1:16">
      <c r="A231" s="187">
        <v>224</v>
      </c>
      <c r="B231" s="163" t="s">
        <v>150</v>
      </c>
      <c r="C231" s="164" t="s">
        <v>160</v>
      </c>
      <c r="D231" s="189" t="s">
        <v>1325</v>
      </c>
      <c r="E231" s="165"/>
      <c r="F231" s="165"/>
      <c r="G231" s="163"/>
      <c r="H231" s="163"/>
      <c r="I231" s="163"/>
      <c r="J231" s="163"/>
      <c r="K231" s="164"/>
      <c r="L231" s="165"/>
      <c r="M231" s="163"/>
      <c r="N231" s="163"/>
      <c r="O231" s="163"/>
      <c r="P231" s="163"/>
    </row>
    <row r="232" spans="1:16">
      <c r="A232" s="187">
        <v>225</v>
      </c>
      <c r="B232" s="163" t="s">
        <v>150</v>
      </c>
      <c r="C232" s="164" t="s">
        <v>160</v>
      </c>
      <c r="D232" s="189" t="s">
        <v>1326</v>
      </c>
      <c r="E232" s="165"/>
      <c r="F232" s="165"/>
      <c r="G232" s="163"/>
      <c r="H232" s="163"/>
      <c r="I232" s="163"/>
      <c r="J232" s="163"/>
      <c r="K232" s="164"/>
      <c r="L232" s="165"/>
      <c r="M232" s="163"/>
      <c r="N232" s="163"/>
      <c r="O232" s="163"/>
      <c r="P232" s="163"/>
    </row>
    <row r="233" spans="1:16">
      <c r="A233" s="187">
        <v>226</v>
      </c>
      <c r="B233" s="163" t="s">
        <v>150</v>
      </c>
      <c r="C233" s="164" t="s">
        <v>160</v>
      </c>
      <c r="D233" s="189" t="s">
        <v>1327</v>
      </c>
      <c r="E233" s="165"/>
      <c r="F233" s="165"/>
      <c r="G233" s="163"/>
      <c r="H233" s="163"/>
      <c r="I233" s="163"/>
      <c r="J233" s="163"/>
      <c r="K233" s="164"/>
      <c r="L233" s="165"/>
      <c r="M233" s="163"/>
      <c r="N233" s="163"/>
      <c r="O233" s="163"/>
      <c r="P233" s="163"/>
    </row>
    <row r="234" spans="1:16">
      <c r="A234" s="187">
        <v>227</v>
      </c>
      <c r="B234" s="163" t="s">
        <v>150</v>
      </c>
      <c r="C234" s="164" t="s">
        <v>160</v>
      </c>
      <c r="D234" s="189" t="s">
        <v>1328</v>
      </c>
      <c r="E234" s="165"/>
      <c r="F234" s="165"/>
      <c r="G234" s="163"/>
      <c r="H234" s="163"/>
      <c r="I234" s="163"/>
      <c r="J234" s="163"/>
      <c r="K234" s="164"/>
      <c r="L234" s="165"/>
      <c r="M234" s="163"/>
      <c r="N234" s="163"/>
      <c r="O234" s="163"/>
      <c r="P234" s="163"/>
    </row>
    <row r="235" spans="1:16">
      <c r="A235" s="187">
        <v>228</v>
      </c>
      <c r="B235" s="163" t="s">
        <v>150</v>
      </c>
      <c r="C235" s="164" t="s">
        <v>160</v>
      </c>
      <c r="D235" s="189" t="s">
        <v>1345</v>
      </c>
      <c r="E235" s="165"/>
      <c r="F235" s="165"/>
      <c r="G235" s="163"/>
      <c r="H235" s="163"/>
      <c r="I235" s="163"/>
      <c r="J235" s="163"/>
      <c r="K235" s="164"/>
      <c r="L235" s="165"/>
      <c r="M235" s="163"/>
      <c r="N235" s="163"/>
      <c r="O235" s="163"/>
      <c r="P235" s="163"/>
    </row>
    <row r="236" spans="1:16">
      <c r="A236" s="187">
        <v>229</v>
      </c>
      <c r="B236" s="163" t="s">
        <v>150</v>
      </c>
      <c r="C236" s="164" t="s">
        <v>161</v>
      </c>
      <c r="D236" s="189" t="s">
        <v>1346</v>
      </c>
      <c r="E236" s="165"/>
      <c r="F236" s="165"/>
      <c r="G236" s="163"/>
      <c r="H236" s="163"/>
      <c r="I236" s="163"/>
      <c r="J236" s="163"/>
      <c r="K236" s="164"/>
      <c r="L236" s="165"/>
      <c r="M236" s="163"/>
      <c r="N236" s="163"/>
      <c r="O236" s="163"/>
      <c r="P236" s="163"/>
    </row>
    <row r="237" spans="1:16">
      <c r="A237" s="187">
        <v>230</v>
      </c>
      <c r="B237" s="163" t="s">
        <v>150</v>
      </c>
      <c r="C237" s="164" t="s">
        <v>161</v>
      </c>
      <c r="D237" s="189" t="s">
        <v>1347</v>
      </c>
      <c r="E237" s="165"/>
      <c r="F237" s="165"/>
      <c r="G237" s="163"/>
      <c r="H237" s="163"/>
      <c r="I237" s="163"/>
      <c r="J237" s="163"/>
      <c r="K237" s="164"/>
      <c r="L237" s="165"/>
      <c r="M237" s="163"/>
      <c r="N237" s="163"/>
      <c r="O237" s="163"/>
      <c r="P237" s="163"/>
    </row>
    <row r="238" spans="1:16">
      <c r="A238" s="187">
        <v>231</v>
      </c>
      <c r="B238" s="163" t="s">
        <v>150</v>
      </c>
      <c r="C238" s="164" t="s">
        <v>161</v>
      </c>
      <c r="D238" s="189" t="s">
        <v>1348</v>
      </c>
      <c r="E238" s="165"/>
      <c r="F238" s="165"/>
      <c r="G238" s="163"/>
      <c r="H238" s="163"/>
      <c r="I238" s="163"/>
      <c r="J238" s="163"/>
      <c r="K238" s="164"/>
      <c r="L238" s="165"/>
      <c r="M238" s="163"/>
      <c r="N238" s="163"/>
      <c r="O238" s="163"/>
      <c r="P238" s="163"/>
    </row>
    <row r="239" spans="1:16">
      <c r="A239" s="187">
        <v>232</v>
      </c>
      <c r="B239" s="163" t="s">
        <v>150</v>
      </c>
      <c r="C239" s="164" t="s">
        <v>161</v>
      </c>
      <c r="D239" s="189" t="s">
        <v>1351</v>
      </c>
      <c r="E239" s="165"/>
      <c r="F239" s="165"/>
      <c r="G239" s="163"/>
      <c r="H239" s="163"/>
      <c r="I239" s="163"/>
      <c r="J239" s="163"/>
      <c r="K239" s="164"/>
      <c r="L239" s="165"/>
      <c r="M239" s="163"/>
      <c r="N239" s="163"/>
      <c r="O239" s="163"/>
      <c r="P239" s="163"/>
    </row>
    <row r="240" spans="1:16">
      <c r="A240" s="187">
        <v>233</v>
      </c>
      <c r="B240" s="163" t="s">
        <v>150</v>
      </c>
      <c r="C240" s="164" t="s">
        <v>161</v>
      </c>
      <c r="D240" s="189" t="s">
        <v>1352</v>
      </c>
      <c r="E240" s="165"/>
      <c r="F240" s="165"/>
      <c r="G240" s="163"/>
      <c r="H240" s="163"/>
      <c r="I240" s="163"/>
      <c r="J240" s="163"/>
      <c r="K240" s="164"/>
      <c r="L240" s="165"/>
      <c r="M240" s="163"/>
      <c r="N240" s="163"/>
      <c r="O240" s="163"/>
      <c r="P240" s="163"/>
    </row>
    <row r="241" spans="1:16">
      <c r="A241" s="187">
        <v>234</v>
      </c>
      <c r="B241" s="163" t="s">
        <v>150</v>
      </c>
      <c r="C241" s="164" t="s">
        <v>161</v>
      </c>
      <c r="D241" s="189" t="s">
        <v>1353</v>
      </c>
      <c r="E241" s="165"/>
      <c r="F241" s="165"/>
      <c r="G241" s="163"/>
      <c r="H241" s="163"/>
      <c r="I241" s="163"/>
      <c r="J241" s="163"/>
      <c r="K241" s="164"/>
      <c r="L241" s="165"/>
      <c r="M241" s="163"/>
      <c r="N241" s="163"/>
      <c r="O241" s="163"/>
      <c r="P241" s="163"/>
    </row>
    <row r="242" spans="1:16">
      <c r="A242" s="187">
        <v>235</v>
      </c>
      <c r="B242" s="163" t="s">
        <v>150</v>
      </c>
      <c r="C242" s="164" t="s">
        <v>161</v>
      </c>
      <c r="D242" s="189" t="s">
        <v>1354</v>
      </c>
      <c r="E242" s="165"/>
      <c r="F242" s="165"/>
      <c r="G242" s="163"/>
      <c r="H242" s="163"/>
      <c r="I242" s="163"/>
      <c r="J242" s="163"/>
      <c r="K242" s="164"/>
      <c r="L242" s="165"/>
      <c r="M242" s="163"/>
      <c r="N242" s="163"/>
      <c r="O242" s="163"/>
      <c r="P242" s="163"/>
    </row>
    <row r="243" spans="1:16">
      <c r="A243" s="187">
        <v>236</v>
      </c>
      <c r="B243" s="163" t="s">
        <v>150</v>
      </c>
      <c r="C243" s="164" t="s">
        <v>161</v>
      </c>
      <c r="D243" s="189" t="s">
        <v>1355</v>
      </c>
      <c r="E243" s="165"/>
      <c r="F243" s="165"/>
      <c r="G243" s="163"/>
      <c r="H243" s="163"/>
      <c r="I243" s="163"/>
      <c r="J243" s="163"/>
      <c r="K243" s="164"/>
      <c r="L243" s="165"/>
      <c r="M243" s="163"/>
      <c r="N243" s="163"/>
      <c r="O243" s="163"/>
      <c r="P243" s="163"/>
    </row>
    <row r="244" spans="1:16">
      <c r="A244" s="187">
        <v>237</v>
      </c>
      <c r="B244" s="163" t="s">
        <v>150</v>
      </c>
      <c r="C244" s="164" t="s">
        <v>161</v>
      </c>
      <c r="D244" s="189" t="s">
        <v>1356</v>
      </c>
      <c r="E244" s="165"/>
      <c r="F244" s="165"/>
      <c r="G244" s="163"/>
      <c r="H244" s="163"/>
      <c r="I244" s="163"/>
      <c r="J244" s="163"/>
      <c r="K244" s="164"/>
      <c r="L244" s="165"/>
      <c r="M244" s="163"/>
      <c r="N244" s="163"/>
      <c r="O244" s="163"/>
      <c r="P244" s="163"/>
    </row>
    <row r="245" spans="1:16">
      <c r="A245" s="187">
        <v>238</v>
      </c>
      <c r="B245" s="163" t="s">
        <v>150</v>
      </c>
      <c r="C245" s="164" t="s">
        <v>161</v>
      </c>
      <c r="D245" s="189" t="s">
        <v>1357</v>
      </c>
      <c r="E245" s="165"/>
      <c r="F245" s="165"/>
      <c r="G245" s="163"/>
      <c r="H245" s="163"/>
      <c r="I245" s="163"/>
      <c r="J245" s="163"/>
      <c r="K245" s="164"/>
      <c r="L245" s="165"/>
      <c r="M245" s="163"/>
      <c r="N245" s="163"/>
      <c r="O245" s="163"/>
      <c r="P245" s="163"/>
    </row>
    <row r="246" spans="1:16">
      <c r="A246" s="187">
        <v>239</v>
      </c>
      <c r="B246" s="163" t="s">
        <v>150</v>
      </c>
      <c r="C246" s="164" t="s">
        <v>161</v>
      </c>
      <c r="D246" s="189" t="s">
        <v>1365</v>
      </c>
      <c r="E246" s="165"/>
      <c r="F246" s="165"/>
      <c r="G246" s="163"/>
      <c r="H246" s="163"/>
      <c r="I246" s="163"/>
      <c r="J246" s="163"/>
      <c r="K246" s="164"/>
      <c r="L246" s="165"/>
      <c r="M246" s="163"/>
      <c r="N246" s="163"/>
      <c r="O246" s="163"/>
      <c r="P246" s="163"/>
    </row>
    <row r="247" spans="1:16">
      <c r="A247" s="187">
        <v>240</v>
      </c>
      <c r="B247" s="163" t="s">
        <v>150</v>
      </c>
      <c r="C247" s="164" t="s">
        <v>161</v>
      </c>
      <c r="D247" s="189" t="s">
        <v>1366</v>
      </c>
      <c r="E247" s="165"/>
      <c r="F247" s="165"/>
      <c r="G247" s="163"/>
      <c r="H247" s="163"/>
      <c r="I247" s="163"/>
      <c r="J247" s="163"/>
      <c r="K247" s="164"/>
      <c r="L247" s="165"/>
      <c r="M247" s="163"/>
      <c r="N247" s="163"/>
      <c r="O247" s="163"/>
      <c r="P247" s="163"/>
    </row>
    <row r="248" spans="1:16">
      <c r="A248" s="187">
        <v>241</v>
      </c>
      <c r="B248" s="163" t="s">
        <v>150</v>
      </c>
      <c r="C248" s="164" t="s">
        <v>149</v>
      </c>
      <c r="D248" s="189" t="s">
        <v>1367</v>
      </c>
      <c r="E248" s="165"/>
      <c r="F248" s="165"/>
      <c r="G248" s="163"/>
      <c r="H248" s="163"/>
      <c r="I248" s="163"/>
      <c r="J248" s="163"/>
      <c r="K248" s="164"/>
      <c r="L248" s="165"/>
      <c r="M248" s="163"/>
      <c r="N248" s="163"/>
      <c r="O248" s="163"/>
      <c r="P248" s="163"/>
    </row>
    <row r="249" spans="1:16">
      <c r="A249" s="187">
        <v>242</v>
      </c>
      <c r="B249" s="163" t="s">
        <v>150</v>
      </c>
      <c r="C249" s="164" t="s">
        <v>149</v>
      </c>
      <c r="D249" s="189" t="s">
        <v>1368</v>
      </c>
      <c r="E249" s="165"/>
      <c r="F249" s="165"/>
      <c r="G249" s="257"/>
      <c r="H249" s="163"/>
      <c r="I249" s="163"/>
      <c r="J249" s="163"/>
      <c r="K249" s="164"/>
      <c r="L249" s="165"/>
      <c r="M249" s="163"/>
      <c r="N249" s="163"/>
      <c r="O249" s="163"/>
      <c r="P249" s="163"/>
    </row>
    <row r="250" spans="1:16">
      <c r="A250" s="187">
        <v>243</v>
      </c>
      <c r="B250" s="163" t="s">
        <v>150</v>
      </c>
      <c r="C250" s="164" t="s">
        <v>149</v>
      </c>
      <c r="D250" s="189" t="s">
        <v>1369</v>
      </c>
      <c r="E250" s="165"/>
      <c r="F250" s="165"/>
      <c r="G250" s="163"/>
      <c r="H250" s="163"/>
      <c r="I250" s="163"/>
      <c r="J250" s="163"/>
      <c r="K250" s="164"/>
      <c r="L250" s="165"/>
      <c r="M250" s="163"/>
      <c r="N250" s="163"/>
      <c r="O250" s="163"/>
      <c r="P250" s="163"/>
    </row>
    <row r="251" spans="1:16">
      <c r="A251" s="187">
        <v>244</v>
      </c>
      <c r="B251" s="163" t="s">
        <v>150</v>
      </c>
      <c r="C251" s="164" t="s">
        <v>149</v>
      </c>
      <c r="D251" s="189" t="s">
        <v>1370</v>
      </c>
      <c r="E251" s="165"/>
      <c r="F251" s="165"/>
      <c r="G251" s="163"/>
      <c r="H251" s="163"/>
      <c r="I251" s="163"/>
      <c r="J251" s="163"/>
      <c r="K251" s="164"/>
      <c r="L251" s="165"/>
      <c r="M251" s="163"/>
      <c r="N251" s="163"/>
      <c r="O251" s="163"/>
      <c r="P251" s="163"/>
    </row>
    <row r="252" spans="1:16">
      <c r="A252" s="187">
        <v>245</v>
      </c>
      <c r="B252" s="163" t="s">
        <v>150</v>
      </c>
      <c r="C252" s="164" t="s">
        <v>149</v>
      </c>
      <c r="D252" s="189" t="s">
        <v>1371</v>
      </c>
      <c r="E252" s="165"/>
      <c r="F252" s="165"/>
      <c r="G252" s="163"/>
      <c r="H252" s="163"/>
      <c r="I252" s="163"/>
      <c r="J252" s="163"/>
      <c r="K252" s="164"/>
      <c r="L252" s="165"/>
      <c r="M252" s="163"/>
      <c r="N252" s="163"/>
      <c r="O252" s="163"/>
      <c r="P252" s="163"/>
    </row>
    <row r="253" spans="1:16">
      <c r="A253" s="187">
        <v>246</v>
      </c>
      <c r="B253" s="163" t="s">
        <v>150</v>
      </c>
      <c r="C253" s="164" t="s">
        <v>149</v>
      </c>
      <c r="D253" s="189" t="s">
        <v>1372</v>
      </c>
      <c r="E253" s="165"/>
      <c r="F253" s="165"/>
      <c r="G253" s="163"/>
      <c r="H253" s="163"/>
      <c r="I253" s="163"/>
      <c r="J253" s="163"/>
      <c r="K253" s="164"/>
      <c r="L253" s="165"/>
      <c r="M253" s="163"/>
      <c r="N253" s="163"/>
      <c r="O253" s="163"/>
      <c r="P253" s="163"/>
    </row>
    <row r="254" spans="1:16">
      <c r="A254" s="187">
        <v>247</v>
      </c>
      <c r="B254" s="163" t="s">
        <v>150</v>
      </c>
      <c r="C254" s="164" t="s">
        <v>149</v>
      </c>
      <c r="D254" s="189" t="s">
        <v>1373</v>
      </c>
      <c r="E254" s="165"/>
      <c r="F254" s="165"/>
      <c r="G254" s="163"/>
      <c r="H254" s="163"/>
      <c r="I254" s="163"/>
      <c r="J254" s="163"/>
      <c r="K254" s="164"/>
      <c r="L254" s="165"/>
      <c r="M254" s="163"/>
      <c r="N254" s="163"/>
      <c r="O254" s="163"/>
      <c r="P254" s="163"/>
    </row>
    <row r="255" spans="1:16">
      <c r="A255" s="187">
        <v>248</v>
      </c>
      <c r="B255" s="163" t="s">
        <v>150</v>
      </c>
      <c r="C255" s="164" t="s">
        <v>149</v>
      </c>
      <c r="D255" s="189" t="s">
        <v>1374</v>
      </c>
      <c r="E255" s="165"/>
      <c r="F255" s="165"/>
      <c r="G255" s="163"/>
      <c r="H255" s="163"/>
      <c r="I255" s="163"/>
      <c r="J255" s="163"/>
      <c r="K255" s="164"/>
      <c r="L255" s="165"/>
      <c r="M255" s="163"/>
      <c r="N255" s="163"/>
      <c r="O255" s="163"/>
      <c r="P255" s="163"/>
    </row>
    <row r="256" spans="1:16">
      <c r="A256" s="187">
        <v>249</v>
      </c>
      <c r="B256" s="163" t="s">
        <v>150</v>
      </c>
      <c r="C256" s="164" t="s">
        <v>149</v>
      </c>
      <c r="D256" s="189" t="s">
        <v>1375</v>
      </c>
      <c r="E256" s="165"/>
      <c r="F256" s="165"/>
      <c r="G256" s="163"/>
      <c r="H256" s="163"/>
      <c r="I256" s="163"/>
      <c r="J256" s="163"/>
      <c r="K256" s="164"/>
      <c r="L256" s="165"/>
      <c r="M256" s="163"/>
      <c r="N256" s="163"/>
      <c r="O256" s="163"/>
      <c r="P256" s="163"/>
    </row>
    <row r="257" spans="1:16">
      <c r="A257" s="187">
        <v>250</v>
      </c>
      <c r="B257" s="163" t="s">
        <v>150</v>
      </c>
      <c r="C257" s="164" t="s">
        <v>149</v>
      </c>
      <c r="D257" s="189" t="s">
        <v>1376</v>
      </c>
      <c r="E257" s="165"/>
      <c r="F257" s="165"/>
      <c r="G257" s="163"/>
      <c r="H257" s="163"/>
      <c r="I257" s="163"/>
      <c r="J257" s="163"/>
      <c r="K257" s="164"/>
      <c r="L257" s="165"/>
      <c r="M257" s="163"/>
      <c r="N257" s="163"/>
      <c r="O257" s="163"/>
      <c r="P257" s="163"/>
    </row>
    <row r="258" spans="1:16">
      <c r="A258" s="187">
        <v>251</v>
      </c>
      <c r="B258" s="163" t="s">
        <v>150</v>
      </c>
      <c r="C258" s="164" t="s">
        <v>149</v>
      </c>
      <c r="D258" s="189" t="s">
        <v>1377</v>
      </c>
      <c r="E258" s="165"/>
      <c r="F258" s="165"/>
      <c r="G258" s="163"/>
      <c r="H258" s="163"/>
      <c r="I258" s="163"/>
      <c r="J258" s="163"/>
      <c r="K258" s="164"/>
      <c r="L258" s="165"/>
      <c r="M258" s="163"/>
      <c r="N258" s="163"/>
      <c r="O258" s="163"/>
      <c r="P258" s="163"/>
    </row>
    <row r="259" spans="1:16">
      <c r="A259" s="187">
        <v>252</v>
      </c>
      <c r="B259" s="163" t="s">
        <v>150</v>
      </c>
      <c r="C259" s="164" t="s">
        <v>149</v>
      </c>
      <c r="D259" s="189" t="s">
        <v>1378</v>
      </c>
      <c r="E259" s="165"/>
      <c r="F259" s="165"/>
      <c r="G259" s="163"/>
      <c r="H259" s="163"/>
      <c r="I259" s="163"/>
      <c r="J259" s="163"/>
      <c r="K259" s="164"/>
      <c r="L259" s="165"/>
      <c r="M259" s="163"/>
      <c r="N259" s="163"/>
      <c r="O259" s="163"/>
      <c r="P259" s="163"/>
    </row>
    <row r="260" spans="1:16">
      <c r="A260" s="187">
        <v>253</v>
      </c>
      <c r="B260" s="163" t="s">
        <v>150</v>
      </c>
      <c r="C260" s="164" t="s">
        <v>149</v>
      </c>
      <c r="D260" s="189" t="s">
        <v>1379</v>
      </c>
      <c r="E260" s="165"/>
      <c r="F260" s="165"/>
      <c r="G260" s="163"/>
      <c r="H260" s="163"/>
      <c r="I260" s="163"/>
      <c r="J260" s="163"/>
      <c r="K260" s="164"/>
      <c r="L260" s="165"/>
      <c r="M260" s="163"/>
      <c r="N260" s="163"/>
      <c r="O260" s="163"/>
      <c r="P260" s="163"/>
    </row>
    <row r="261" spans="1:16">
      <c r="A261" s="187">
        <v>254</v>
      </c>
      <c r="B261" s="163" t="s">
        <v>150</v>
      </c>
      <c r="C261" s="164" t="s">
        <v>149</v>
      </c>
      <c r="D261" s="189" t="s">
        <v>1380</v>
      </c>
      <c r="E261" s="165"/>
      <c r="F261" s="165"/>
      <c r="G261" s="163"/>
      <c r="H261" s="163"/>
      <c r="I261" s="163"/>
      <c r="J261" s="163"/>
      <c r="K261" s="164"/>
      <c r="L261" s="165"/>
      <c r="M261" s="163"/>
      <c r="N261" s="163"/>
      <c r="O261" s="163"/>
      <c r="P261" s="163"/>
    </row>
    <row r="262" spans="1:16">
      <c r="A262" s="187">
        <v>255</v>
      </c>
      <c r="B262" s="163" t="s">
        <v>150</v>
      </c>
      <c r="C262" s="164" t="s">
        <v>149</v>
      </c>
      <c r="D262" s="189" t="s">
        <v>1381</v>
      </c>
      <c r="E262" s="165"/>
      <c r="F262" s="165"/>
      <c r="G262" s="163"/>
      <c r="H262" s="163"/>
      <c r="I262" s="163"/>
      <c r="J262" s="163"/>
      <c r="K262" s="164"/>
      <c r="L262" s="165"/>
      <c r="M262" s="163"/>
      <c r="N262" s="163"/>
      <c r="O262" s="163"/>
      <c r="P262" s="163"/>
    </row>
    <row r="263" spans="1:16">
      <c r="A263" s="187">
        <v>256</v>
      </c>
      <c r="B263" s="163" t="s">
        <v>150</v>
      </c>
      <c r="C263" s="164" t="s">
        <v>149</v>
      </c>
      <c r="D263" s="189" t="s">
        <v>1382</v>
      </c>
      <c r="E263" s="165"/>
      <c r="F263" s="165"/>
      <c r="G263" s="163"/>
      <c r="H263" s="163"/>
      <c r="I263" s="163"/>
      <c r="J263" s="163"/>
      <c r="K263" s="164"/>
      <c r="L263" s="165"/>
      <c r="M263" s="163"/>
      <c r="N263" s="163"/>
      <c r="O263" s="163"/>
      <c r="P263" s="163"/>
    </row>
    <row r="264" spans="1:16">
      <c r="A264" s="187">
        <v>257</v>
      </c>
      <c r="B264" s="163" t="s">
        <v>150</v>
      </c>
      <c r="C264" s="164" t="s">
        <v>149</v>
      </c>
      <c r="D264" s="189" t="s">
        <v>1383</v>
      </c>
      <c r="E264" s="165"/>
      <c r="F264" s="165"/>
      <c r="G264" s="163"/>
      <c r="H264" s="163"/>
      <c r="I264" s="163"/>
      <c r="J264" s="163"/>
      <c r="K264" s="164"/>
      <c r="L264" s="165"/>
      <c r="M264" s="163"/>
      <c r="N264" s="163"/>
      <c r="O264" s="163"/>
      <c r="P264" s="163"/>
    </row>
    <row r="265" spans="1:16">
      <c r="A265" s="187">
        <v>258</v>
      </c>
      <c r="B265" s="163" t="s">
        <v>150</v>
      </c>
      <c r="C265" s="164" t="s">
        <v>149</v>
      </c>
      <c r="D265" s="189" t="s">
        <v>1384</v>
      </c>
      <c r="E265" s="165"/>
      <c r="F265" s="165"/>
      <c r="G265" s="163"/>
      <c r="H265" s="163"/>
      <c r="I265" s="163"/>
      <c r="J265" s="163"/>
      <c r="K265" s="164"/>
      <c r="L265" s="165"/>
      <c r="M265" s="163"/>
      <c r="N265" s="163"/>
      <c r="O265" s="163"/>
      <c r="P265" s="163"/>
    </row>
    <row r="266" spans="1:16">
      <c r="A266" s="187">
        <v>259</v>
      </c>
      <c r="B266" s="163" t="s">
        <v>150</v>
      </c>
      <c r="C266" s="164" t="s">
        <v>149</v>
      </c>
      <c r="D266" s="189" t="s">
        <v>1485</v>
      </c>
      <c r="E266" s="165"/>
      <c r="F266" s="165"/>
      <c r="G266" s="163"/>
      <c r="H266" s="163"/>
      <c r="I266" s="163"/>
      <c r="J266" s="163"/>
      <c r="K266" s="164"/>
      <c r="L266" s="165"/>
      <c r="M266" s="163"/>
      <c r="N266" s="163"/>
      <c r="O266" s="163"/>
      <c r="P266" s="163"/>
    </row>
    <row r="267" spans="1:16">
      <c r="A267" s="187">
        <v>260</v>
      </c>
      <c r="B267" s="163" t="s">
        <v>150</v>
      </c>
      <c r="C267" s="164" t="s">
        <v>149</v>
      </c>
      <c r="D267" s="189" t="s">
        <v>1488</v>
      </c>
      <c r="E267" s="165"/>
      <c r="F267" s="165"/>
      <c r="G267" s="163"/>
      <c r="H267" s="163"/>
      <c r="I267" s="163"/>
      <c r="J267" s="163"/>
      <c r="K267" s="164"/>
      <c r="L267" s="165"/>
      <c r="M267" s="163"/>
      <c r="N267" s="163"/>
      <c r="O267" s="163"/>
      <c r="P267" s="163"/>
    </row>
    <row r="268" spans="1:16">
      <c r="A268" s="187">
        <v>261</v>
      </c>
      <c r="B268" s="163" t="s">
        <v>150</v>
      </c>
      <c r="C268" s="164" t="s">
        <v>149</v>
      </c>
      <c r="D268" s="189" t="s">
        <v>1491</v>
      </c>
      <c r="E268" s="165"/>
      <c r="F268" s="165"/>
      <c r="G268" s="163"/>
      <c r="H268" s="163"/>
      <c r="I268" s="163"/>
      <c r="J268" s="163"/>
      <c r="K268" s="164"/>
      <c r="L268" s="165"/>
      <c r="M268" s="163"/>
      <c r="N268" s="163"/>
      <c r="O268" s="163"/>
      <c r="P268" s="163"/>
    </row>
    <row r="269" spans="1:16">
      <c r="A269" s="163"/>
      <c r="B269" s="163" t="s">
        <v>150</v>
      </c>
      <c r="C269" s="164" t="s">
        <v>149</v>
      </c>
      <c r="D269" s="189" t="s">
        <v>1494</v>
      </c>
      <c r="E269" s="165"/>
      <c r="F269" s="165"/>
      <c r="G269" s="163"/>
      <c r="H269" s="163"/>
      <c r="I269" s="163"/>
      <c r="J269" s="163"/>
      <c r="K269" s="164"/>
      <c r="L269" s="165"/>
      <c r="M269" s="163"/>
      <c r="N269" s="163"/>
      <c r="O269" s="163"/>
      <c r="P269" s="163"/>
    </row>
    <row r="270" spans="1:16">
      <c r="A270" s="163"/>
      <c r="B270" s="163" t="s">
        <v>150</v>
      </c>
      <c r="C270" s="164" t="s">
        <v>149</v>
      </c>
      <c r="D270" s="189" t="s">
        <v>1495</v>
      </c>
      <c r="E270" s="165"/>
      <c r="F270" s="165"/>
      <c r="G270" s="163"/>
      <c r="H270" s="163"/>
      <c r="I270" s="163"/>
      <c r="J270" s="163"/>
      <c r="K270" s="164"/>
      <c r="L270" s="165"/>
      <c r="M270" s="163"/>
      <c r="N270" s="163"/>
      <c r="O270" s="163"/>
      <c r="P270" s="163"/>
    </row>
    <row r="271" spans="1:16">
      <c r="A271" s="163"/>
      <c r="B271" s="163" t="s">
        <v>150</v>
      </c>
      <c r="C271" s="164" t="s">
        <v>149</v>
      </c>
      <c r="D271" s="189" t="s">
        <v>1496</v>
      </c>
      <c r="E271" s="165"/>
      <c r="F271" s="165"/>
      <c r="G271" s="163"/>
      <c r="H271" s="163"/>
      <c r="I271" s="163"/>
      <c r="J271" s="163"/>
      <c r="K271" s="164"/>
      <c r="L271" s="165"/>
      <c r="M271" s="163"/>
      <c r="N271" s="163"/>
      <c r="O271" s="163"/>
      <c r="P271" s="163"/>
    </row>
    <row r="272" spans="1:16">
      <c r="A272" s="163"/>
      <c r="B272" s="163" t="s">
        <v>150</v>
      </c>
      <c r="C272" s="164" t="s">
        <v>149</v>
      </c>
      <c r="D272" s="189" t="s">
        <v>1497</v>
      </c>
      <c r="E272" s="165"/>
      <c r="F272" s="165"/>
      <c r="G272" s="163"/>
      <c r="H272" s="163"/>
      <c r="I272" s="163"/>
      <c r="J272" s="163"/>
      <c r="K272" s="164"/>
      <c r="L272" s="165"/>
      <c r="M272" s="163"/>
      <c r="N272" s="163"/>
      <c r="O272" s="163"/>
      <c r="P272" s="163"/>
    </row>
    <row r="273" spans="1:16 16384:16384">
      <c r="A273" s="163"/>
      <c r="B273" s="163" t="s">
        <v>150</v>
      </c>
      <c r="C273" s="164" t="s">
        <v>149</v>
      </c>
      <c r="D273" s="189" t="s">
        <v>1501</v>
      </c>
      <c r="E273" s="165"/>
      <c r="F273" s="165"/>
      <c r="G273" s="163"/>
      <c r="H273" s="163"/>
      <c r="I273" s="163"/>
      <c r="J273" s="163"/>
      <c r="K273" s="164"/>
      <c r="L273" s="165"/>
      <c r="M273" s="163"/>
      <c r="N273" s="163"/>
      <c r="O273" s="163"/>
      <c r="P273" s="163"/>
    </row>
    <row r="274" spans="1:16 16384:16384">
      <c r="A274" s="163"/>
      <c r="B274" s="163" t="s">
        <v>150</v>
      </c>
      <c r="C274" s="164" t="s">
        <v>149</v>
      </c>
      <c r="D274" s="189" t="s">
        <v>1503</v>
      </c>
      <c r="E274" s="165"/>
      <c r="F274" s="165"/>
      <c r="G274" s="163"/>
      <c r="H274" s="163"/>
      <c r="I274" s="163"/>
      <c r="J274" s="163"/>
      <c r="K274" s="164"/>
      <c r="L274" s="165"/>
      <c r="M274" s="163"/>
      <c r="N274" s="163"/>
      <c r="O274" s="163"/>
      <c r="P274" s="163"/>
    </row>
    <row r="275" spans="1:16 16384:16384">
      <c r="A275" s="163"/>
      <c r="B275" s="163" t="s">
        <v>150</v>
      </c>
      <c r="C275" s="164" t="s">
        <v>149</v>
      </c>
      <c r="D275" s="189" t="s">
        <v>1506</v>
      </c>
      <c r="E275" s="165"/>
      <c r="F275" s="165"/>
      <c r="G275" s="163"/>
      <c r="H275" s="163"/>
      <c r="I275" s="163"/>
      <c r="J275" s="163"/>
      <c r="K275" s="164"/>
      <c r="L275" s="165"/>
      <c r="M275" s="163"/>
      <c r="N275" s="163"/>
      <c r="O275" s="163"/>
      <c r="P275" s="163"/>
    </row>
    <row r="276" spans="1:16 16384:16384">
      <c r="A276" s="163"/>
      <c r="B276" s="163" t="s">
        <v>150</v>
      </c>
      <c r="C276" s="164" t="s">
        <v>149</v>
      </c>
      <c r="D276" s="189" t="s">
        <v>1509</v>
      </c>
      <c r="E276" s="165"/>
      <c r="F276" s="165"/>
      <c r="G276" s="163"/>
      <c r="H276" s="163"/>
      <c r="I276" s="163"/>
      <c r="J276" s="163"/>
      <c r="K276" s="164"/>
      <c r="L276" s="165"/>
      <c r="M276" s="163"/>
      <c r="N276" s="163"/>
      <c r="O276" s="163"/>
      <c r="P276" s="163"/>
    </row>
    <row r="277" spans="1:16 16384:16384">
      <c r="A277" s="163"/>
      <c r="B277" s="163" t="s">
        <v>150</v>
      </c>
      <c r="C277" s="164" t="s">
        <v>149</v>
      </c>
      <c r="D277" s="189" t="s">
        <v>1511</v>
      </c>
      <c r="E277" s="165"/>
      <c r="F277" s="165"/>
      <c r="G277" s="163"/>
      <c r="H277" s="163"/>
      <c r="I277" s="163"/>
      <c r="J277" s="163"/>
      <c r="K277" s="164"/>
      <c r="L277" s="165"/>
      <c r="M277" s="163"/>
      <c r="N277" s="163"/>
      <c r="O277" s="163"/>
      <c r="P277" s="163"/>
    </row>
    <row r="278" spans="1:16 16384:16384">
      <c r="A278" s="163"/>
      <c r="B278" s="163" t="s">
        <v>150</v>
      </c>
      <c r="C278" s="164" t="s">
        <v>149</v>
      </c>
      <c r="D278" s="189" t="s">
        <v>1513</v>
      </c>
      <c r="E278" s="165"/>
      <c r="F278" s="165"/>
      <c r="G278" s="163"/>
      <c r="H278" s="163"/>
      <c r="I278" s="163"/>
      <c r="J278" s="163"/>
      <c r="K278" s="164"/>
      <c r="L278" s="165"/>
      <c r="M278" s="163"/>
      <c r="N278" s="163"/>
      <c r="O278" s="163"/>
      <c r="P278" s="163"/>
      <c r="XFD278" t="s">
        <v>126</v>
      </c>
    </row>
    <row r="279" spans="1:16 16384:16384">
      <c r="A279" s="163"/>
      <c r="B279" s="163" t="s">
        <v>150</v>
      </c>
      <c r="C279" s="164" t="s">
        <v>149</v>
      </c>
      <c r="D279" s="189" t="s">
        <v>1516</v>
      </c>
      <c r="E279" s="165"/>
      <c r="F279" s="165"/>
      <c r="G279" s="163"/>
      <c r="H279" s="163"/>
      <c r="I279" s="163"/>
      <c r="J279" s="163"/>
      <c r="K279" s="164"/>
      <c r="L279" s="165"/>
      <c r="M279" s="163"/>
      <c r="N279" s="163"/>
      <c r="O279" s="163"/>
      <c r="P279" s="163"/>
    </row>
    <row r="280" spans="1:16 16384:16384">
      <c r="A280" s="163"/>
      <c r="B280" s="163" t="s">
        <v>150</v>
      </c>
      <c r="C280" s="164" t="s">
        <v>149</v>
      </c>
      <c r="D280" s="189" t="s">
        <v>1518</v>
      </c>
      <c r="E280" s="165"/>
      <c r="F280" s="165"/>
      <c r="G280" s="163"/>
      <c r="H280" s="163"/>
      <c r="I280" s="163"/>
      <c r="J280" s="163"/>
      <c r="K280" s="164"/>
      <c r="L280" s="165"/>
      <c r="M280" s="163"/>
      <c r="N280" s="163"/>
      <c r="O280" s="163"/>
      <c r="P280" s="163"/>
    </row>
    <row r="281" spans="1:16 16384:16384">
      <c r="A281" s="163"/>
      <c r="B281" s="163" t="s">
        <v>150</v>
      </c>
      <c r="C281" s="164" t="s">
        <v>149</v>
      </c>
      <c r="D281" s="189" t="s">
        <v>1521</v>
      </c>
      <c r="E281" s="165"/>
      <c r="F281" s="165"/>
      <c r="G281" s="163"/>
      <c r="H281" s="163"/>
      <c r="I281" s="163"/>
      <c r="J281" s="163"/>
      <c r="K281" s="164"/>
      <c r="L281" s="165"/>
      <c r="M281" s="163"/>
      <c r="N281" s="163"/>
      <c r="O281" s="163"/>
      <c r="P281" s="163"/>
    </row>
    <row r="282" spans="1:16 16384:16384">
      <c r="A282" s="163"/>
      <c r="B282" s="163" t="s">
        <v>150</v>
      </c>
      <c r="C282" s="164" t="s">
        <v>149</v>
      </c>
      <c r="D282" s="189" t="s">
        <v>1522</v>
      </c>
      <c r="E282" s="164"/>
      <c r="F282" s="164"/>
      <c r="G282" s="163"/>
      <c r="H282" s="163"/>
      <c r="I282" s="163"/>
      <c r="J282" s="163"/>
      <c r="K282" s="163"/>
      <c r="L282" s="164"/>
      <c r="M282" s="163"/>
      <c r="N282" s="163"/>
      <c r="O282" s="163"/>
      <c r="P282" s="163"/>
    </row>
    <row r="283" spans="1:16 16384:16384">
      <c r="A283" s="163"/>
      <c r="B283" s="163" t="s">
        <v>150</v>
      </c>
      <c r="C283" s="164" t="s">
        <v>149</v>
      </c>
      <c r="D283" s="189" t="s">
        <v>1598</v>
      </c>
      <c r="E283" s="164"/>
      <c r="F283" s="164"/>
      <c r="G283" s="163"/>
      <c r="H283" s="163"/>
      <c r="I283" s="163"/>
      <c r="J283" s="163"/>
      <c r="K283" s="163"/>
      <c r="L283" s="164"/>
      <c r="M283" s="163"/>
      <c r="N283" s="163"/>
      <c r="O283" s="163"/>
      <c r="P283" s="163"/>
    </row>
    <row r="284" spans="1:16 16384:16384">
      <c r="A284" s="163"/>
      <c r="B284" s="163" t="s">
        <v>150</v>
      </c>
      <c r="C284" s="164" t="s">
        <v>149</v>
      </c>
      <c r="D284" s="189" t="s">
        <v>1599</v>
      </c>
      <c r="E284" s="164"/>
      <c r="F284" s="164"/>
      <c r="G284" s="163"/>
      <c r="H284" s="163"/>
      <c r="I284" s="163"/>
      <c r="J284" s="163"/>
      <c r="K284" s="163"/>
      <c r="L284" s="164"/>
      <c r="M284" s="163"/>
      <c r="N284" s="163"/>
      <c r="O284" s="163"/>
      <c r="P284" s="163"/>
    </row>
    <row r="285" spans="1:16 16384:16384">
      <c r="A285" s="163"/>
      <c r="B285" s="163" t="s">
        <v>150</v>
      </c>
      <c r="C285" s="164" t="s">
        <v>149</v>
      </c>
      <c r="D285" s="189" t="s">
        <v>1600</v>
      </c>
      <c r="E285" s="164"/>
      <c r="F285" s="164"/>
      <c r="G285" s="163"/>
      <c r="H285" s="163"/>
      <c r="I285" s="163"/>
      <c r="J285" s="163"/>
      <c r="K285" s="163"/>
      <c r="L285" s="164"/>
      <c r="M285" s="163"/>
      <c r="N285" s="163"/>
      <c r="O285" s="163"/>
      <c r="P285" s="163"/>
    </row>
    <row r="286" spans="1:16 16384:16384">
      <c r="A286" s="163"/>
      <c r="B286" s="163" t="s">
        <v>150</v>
      </c>
      <c r="C286" s="164" t="s">
        <v>149</v>
      </c>
      <c r="D286" s="189" t="s">
        <v>1607</v>
      </c>
      <c r="E286" s="164"/>
      <c r="F286" s="164"/>
      <c r="G286" s="163"/>
      <c r="H286" s="163"/>
      <c r="I286" s="163"/>
      <c r="J286" s="163"/>
      <c r="K286" s="163"/>
      <c r="L286" s="164"/>
      <c r="M286" s="163"/>
      <c r="N286" s="163"/>
      <c r="O286" s="163"/>
      <c r="P286" s="163"/>
    </row>
    <row r="287" spans="1:16 16384:16384">
      <c r="A287" s="163"/>
      <c r="B287" s="163" t="s">
        <v>150</v>
      </c>
      <c r="C287" s="164" t="s">
        <v>149</v>
      </c>
      <c r="D287" s="189" t="s">
        <v>1608</v>
      </c>
      <c r="E287" s="164"/>
      <c r="F287" s="164"/>
      <c r="G287" s="163"/>
      <c r="H287" s="163"/>
      <c r="I287" s="163"/>
      <c r="J287" s="163"/>
      <c r="K287" s="163"/>
      <c r="L287" s="164"/>
      <c r="M287" s="163"/>
      <c r="N287" s="163"/>
      <c r="O287" s="163"/>
      <c r="P287" s="163"/>
    </row>
    <row r="288" spans="1:16 16384:16384">
      <c r="A288" s="163"/>
      <c r="B288" s="163" t="s">
        <v>150</v>
      </c>
      <c r="C288" s="164" t="s">
        <v>149</v>
      </c>
      <c r="D288" s="189" t="s">
        <v>1609</v>
      </c>
      <c r="E288" s="164"/>
      <c r="F288" s="164"/>
      <c r="G288" s="163"/>
      <c r="H288" s="163"/>
      <c r="I288" s="163"/>
      <c r="J288" s="163"/>
      <c r="K288" s="163"/>
      <c r="L288" s="164"/>
      <c r="M288" s="163"/>
      <c r="N288" s="163"/>
      <c r="O288" s="163"/>
      <c r="P288" s="163"/>
    </row>
    <row r="289" spans="1:16">
      <c r="A289" s="163"/>
      <c r="B289" s="163" t="s">
        <v>150</v>
      </c>
      <c r="C289" s="164" t="s">
        <v>149</v>
      </c>
      <c r="D289" s="189" t="s">
        <v>1610</v>
      </c>
      <c r="E289" s="164"/>
      <c r="F289" s="164"/>
      <c r="G289" s="163"/>
      <c r="H289" s="163"/>
      <c r="I289" s="163"/>
      <c r="J289" s="163"/>
      <c r="K289" s="163"/>
      <c r="L289" s="164"/>
      <c r="M289" s="163"/>
      <c r="N289" s="163"/>
      <c r="O289" s="163"/>
      <c r="P289" s="163"/>
    </row>
    <row r="290" spans="1:16">
      <c r="A290" s="163"/>
      <c r="B290" s="163" t="s">
        <v>150</v>
      </c>
      <c r="C290" s="164" t="s">
        <v>149</v>
      </c>
      <c r="D290" s="189" t="s">
        <v>1625</v>
      </c>
      <c r="E290" s="164"/>
      <c r="F290" s="164"/>
      <c r="G290" s="163"/>
      <c r="H290" s="163"/>
      <c r="I290" s="163"/>
      <c r="J290" s="163"/>
      <c r="K290" s="163"/>
      <c r="L290" s="164"/>
      <c r="M290" s="163"/>
      <c r="N290" s="163"/>
      <c r="O290" s="163"/>
      <c r="P290" s="163"/>
    </row>
    <row r="291" spans="1:16">
      <c r="A291" s="163"/>
      <c r="B291" s="163" t="s">
        <v>150</v>
      </c>
      <c r="C291" s="164" t="s">
        <v>149</v>
      </c>
      <c r="D291" s="189" t="s">
        <v>1660</v>
      </c>
      <c r="E291" s="164"/>
      <c r="F291" s="164"/>
      <c r="G291" s="163"/>
      <c r="H291" s="163"/>
      <c r="I291" s="163"/>
      <c r="J291" s="163"/>
      <c r="K291" s="163"/>
      <c r="L291" s="164"/>
      <c r="M291" s="163"/>
      <c r="N291" s="163"/>
      <c r="O291" s="163"/>
      <c r="P291" s="163"/>
    </row>
    <row r="292" spans="1:16">
      <c r="A292" s="163"/>
      <c r="B292" s="163" t="s">
        <v>150</v>
      </c>
      <c r="C292" s="164" t="s">
        <v>149</v>
      </c>
      <c r="D292" s="189" t="s">
        <v>1661</v>
      </c>
      <c r="E292" s="164"/>
      <c r="F292" s="164"/>
      <c r="G292" s="163"/>
      <c r="H292" s="163"/>
      <c r="I292" s="163"/>
      <c r="J292" s="163"/>
      <c r="K292" s="163"/>
      <c r="L292" s="164"/>
      <c r="M292" s="163"/>
      <c r="N292" s="163"/>
      <c r="O292" s="163"/>
      <c r="P292" s="163"/>
    </row>
    <row r="293" spans="1:16">
      <c r="A293" s="163"/>
      <c r="B293" s="163" t="s">
        <v>150</v>
      </c>
      <c r="C293" s="164" t="s">
        <v>149</v>
      </c>
      <c r="D293" s="189" t="s">
        <v>1662</v>
      </c>
      <c r="E293" s="164"/>
      <c r="F293" s="164"/>
      <c r="G293" s="163"/>
      <c r="H293" s="163"/>
      <c r="I293" s="163"/>
      <c r="J293" s="163"/>
      <c r="K293" s="163"/>
      <c r="L293" s="164"/>
      <c r="M293" s="163"/>
      <c r="N293" s="163"/>
      <c r="O293" s="163"/>
      <c r="P293" s="163"/>
    </row>
    <row r="294" spans="1:16">
      <c r="A294" s="163"/>
      <c r="B294" s="163"/>
      <c r="C294" s="163"/>
      <c r="D294" s="163"/>
      <c r="E294" s="163"/>
      <c r="F294" s="163"/>
      <c r="G294" s="163"/>
      <c r="H294" s="163"/>
      <c r="I294" s="163"/>
      <c r="J294" s="163"/>
      <c r="K294" s="163"/>
      <c r="L294" s="164"/>
      <c r="M294" s="163"/>
      <c r="N294" s="163"/>
      <c r="O294" s="163"/>
      <c r="P294" s="163"/>
    </row>
    <row r="295" spans="1:16">
      <c r="A295" s="163"/>
      <c r="B295" s="163"/>
      <c r="C295" s="163"/>
      <c r="D295" s="163"/>
      <c r="E295" s="163"/>
      <c r="F295" s="163"/>
      <c r="G295" s="163"/>
      <c r="H295" s="163"/>
      <c r="I295" s="163"/>
      <c r="J295" s="163"/>
      <c r="K295" s="163"/>
      <c r="L295" s="164"/>
      <c r="M295" s="163"/>
      <c r="N295" s="163"/>
      <c r="O295" s="163"/>
      <c r="P295" s="163"/>
    </row>
    <row r="296" spans="1:16">
      <c r="A296" s="163"/>
      <c r="B296" s="163"/>
      <c r="C296" s="163"/>
      <c r="D296" s="163"/>
      <c r="E296" s="163"/>
      <c r="F296" s="163"/>
      <c r="G296" s="163"/>
      <c r="H296" s="163"/>
      <c r="I296" s="163"/>
      <c r="J296" s="163"/>
      <c r="K296" s="163"/>
      <c r="L296" s="164"/>
      <c r="M296" s="163"/>
      <c r="N296" s="163"/>
      <c r="O296" s="163"/>
      <c r="P296" s="163"/>
    </row>
    <row r="297" spans="1:16">
      <c r="A297" s="163"/>
      <c r="B297" s="163"/>
      <c r="C297" s="163"/>
      <c r="D297" s="163"/>
      <c r="E297" s="163"/>
      <c r="F297" s="163"/>
      <c r="G297" s="163"/>
      <c r="H297" s="163"/>
      <c r="I297" s="163"/>
      <c r="J297" s="163"/>
      <c r="K297" s="163"/>
      <c r="L297" s="164"/>
      <c r="M297" s="163"/>
      <c r="N297" s="163"/>
      <c r="O297" s="163"/>
      <c r="P297" s="163"/>
    </row>
    <row r="298" spans="1:16">
      <c r="A298" s="163"/>
      <c r="B298" s="163"/>
      <c r="C298" s="163"/>
      <c r="D298" s="163"/>
      <c r="E298" s="163"/>
      <c r="F298" s="163"/>
      <c r="G298" s="163"/>
      <c r="H298" s="163"/>
      <c r="I298" s="163"/>
      <c r="J298" s="163"/>
      <c r="K298" s="163"/>
      <c r="L298" s="164"/>
      <c r="M298" s="163"/>
      <c r="N298" s="163"/>
      <c r="O298" s="163"/>
      <c r="P298" s="163"/>
    </row>
    <row r="299" spans="1:16">
      <c r="A299" s="163"/>
      <c r="B299" s="163"/>
      <c r="C299" s="163"/>
      <c r="D299" s="163"/>
      <c r="E299" s="163"/>
      <c r="F299" s="163"/>
      <c r="G299" s="163"/>
      <c r="H299" s="163"/>
      <c r="I299" s="163"/>
      <c r="J299" s="163"/>
      <c r="K299" s="163"/>
      <c r="L299" s="164"/>
      <c r="M299" s="163"/>
      <c r="N299" s="163"/>
      <c r="O299" s="163"/>
      <c r="P299" s="163"/>
    </row>
    <row r="300" spans="1:16">
      <c r="A300" s="163"/>
      <c r="B300" s="163"/>
      <c r="C300" s="163"/>
      <c r="D300" s="163"/>
      <c r="E300" s="163"/>
      <c r="F300" s="163"/>
      <c r="G300" s="163"/>
      <c r="H300" s="163"/>
      <c r="I300" s="163"/>
      <c r="J300" s="163"/>
      <c r="K300" s="163"/>
      <c r="L300" s="164"/>
      <c r="M300" s="163"/>
      <c r="N300" s="163"/>
      <c r="O300" s="163"/>
      <c r="P300" s="163"/>
    </row>
    <row r="301" spans="1:16">
      <c r="A301" s="163"/>
      <c r="B301" s="163"/>
      <c r="C301" s="163"/>
      <c r="D301" s="163"/>
      <c r="E301" s="163"/>
      <c r="F301" s="163"/>
      <c r="G301" s="163"/>
      <c r="H301" s="163"/>
      <c r="I301" s="163"/>
      <c r="J301" s="163"/>
      <c r="K301" s="163"/>
      <c r="L301" s="164"/>
      <c r="M301" s="163"/>
      <c r="N301" s="163"/>
      <c r="O301" s="163"/>
      <c r="P301" s="163"/>
    </row>
    <row r="302" spans="1:16">
      <c r="A302" s="163"/>
      <c r="B302" s="163"/>
      <c r="C302" s="163"/>
      <c r="D302" s="163"/>
      <c r="E302" s="163"/>
      <c r="F302" s="163"/>
      <c r="G302" s="163"/>
      <c r="H302" s="163"/>
      <c r="I302" s="163"/>
      <c r="J302" s="163"/>
      <c r="K302" s="163"/>
      <c r="L302" s="164"/>
      <c r="M302" s="163"/>
      <c r="N302" s="163"/>
      <c r="O302" s="163"/>
      <c r="P302" s="163"/>
    </row>
    <row r="303" spans="1:16">
      <c r="A303" s="163"/>
      <c r="B303" s="163"/>
      <c r="C303" s="163"/>
      <c r="D303" s="163"/>
      <c r="E303" s="163"/>
      <c r="F303" s="163"/>
      <c r="G303" s="163"/>
      <c r="H303" s="163"/>
      <c r="I303" s="163"/>
      <c r="J303" s="163"/>
      <c r="K303" s="163"/>
      <c r="L303" s="164"/>
      <c r="M303" s="163"/>
      <c r="N303" s="163"/>
      <c r="O303" s="163"/>
      <c r="P303" s="163"/>
    </row>
    <row r="304" spans="1:16">
      <c r="A304" s="163"/>
      <c r="B304" s="163"/>
      <c r="C304" s="163"/>
      <c r="D304" s="163"/>
      <c r="E304" s="163"/>
      <c r="F304" s="163"/>
      <c r="G304" s="163"/>
      <c r="H304" s="163"/>
      <c r="I304" s="163"/>
      <c r="J304" s="163"/>
      <c r="K304" s="163"/>
      <c r="L304" s="164"/>
      <c r="M304" s="163"/>
      <c r="N304" s="163"/>
      <c r="O304" s="163"/>
      <c r="P304" s="163"/>
    </row>
    <row r="305" spans="1:16">
      <c r="A305" s="163"/>
      <c r="B305" s="163"/>
      <c r="C305" s="163"/>
      <c r="D305" s="163"/>
      <c r="E305" s="163"/>
      <c r="F305" s="163"/>
      <c r="G305" s="163"/>
      <c r="H305" s="163"/>
      <c r="I305" s="163"/>
      <c r="J305" s="163"/>
      <c r="K305" s="163"/>
      <c r="L305" s="164"/>
      <c r="M305" s="163"/>
      <c r="N305" s="163"/>
      <c r="O305" s="163"/>
      <c r="P305" s="163"/>
    </row>
    <row r="306" spans="1:16">
      <c r="A306" s="163"/>
      <c r="B306" s="163"/>
      <c r="C306" s="163"/>
      <c r="D306" s="163"/>
      <c r="E306" s="163"/>
      <c r="F306" s="163"/>
      <c r="G306" s="163"/>
      <c r="H306" s="163"/>
      <c r="I306" s="163"/>
      <c r="J306" s="163"/>
      <c r="K306" s="163"/>
      <c r="L306" s="164"/>
      <c r="M306" s="163"/>
      <c r="N306" s="163"/>
      <c r="O306" s="163"/>
      <c r="P306" s="163"/>
    </row>
    <row r="307" spans="1:16">
      <c r="A307" s="163"/>
      <c r="B307" s="163"/>
      <c r="C307" s="163"/>
      <c r="D307" s="163"/>
      <c r="E307" s="163"/>
      <c r="F307" s="163"/>
      <c r="G307" s="163"/>
      <c r="H307" s="163"/>
      <c r="I307" s="163"/>
      <c r="J307" s="163"/>
      <c r="K307" s="163"/>
      <c r="L307" s="164"/>
      <c r="M307" s="163"/>
      <c r="N307" s="163"/>
      <c r="O307" s="163"/>
      <c r="P307" s="163"/>
    </row>
    <row r="308" spans="1:16">
      <c r="A308" s="163"/>
      <c r="B308" s="163"/>
      <c r="C308" s="163"/>
      <c r="D308" s="163"/>
      <c r="E308" s="163"/>
      <c r="F308" s="163"/>
      <c r="G308" s="163"/>
      <c r="H308" s="163"/>
      <c r="I308" s="163"/>
      <c r="J308" s="163"/>
      <c r="K308" s="163"/>
      <c r="L308" s="164"/>
      <c r="M308" s="163"/>
      <c r="N308" s="163"/>
      <c r="O308" s="163"/>
      <c r="P308" s="163"/>
    </row>
    <row r="309" spans="1:16">
      <c r="A309" s="163"/>
      <c r="B309" s="163"/>
      <c r="C309" s="163"/>
      <c r="D309" s="163"/>
      <c r="E309" s="163"/>
      <c r="F309" s="163"/>
      <c r="G309" s="163"/>
      <c r="H309" s="163"/>
      <c r="I309" s="163"/>
      <c r="J309" s="163"/>
      <c r="K309" s="163"/>
      <c r="L309" s="164"/>
      <c r="M309" s="163"/>
      <c r="N309" s="163"/>
      <c r="O309" s="163"/>
      <c r="P309" s="163"/>
    </row>
    <row r="310" spans="1:16">
      <c r="A310" s="163"/>
      <c r="B310" s="163"/>
      <c r="C310" s="163"/>
      <c r="D310" s="163"/>
      <c r="E310" s="163"/>
      <c r="F310" s="163"/>
      <c r="G310" s="163"/>
      <c r="H310" s="163"/>
      <c r="I310" s="163"/>
      <c r="J310" s="163"/>
      <c r="K310" s="163"/>
      <c r="L310" s="164"/>
      <c r="M310" s="163"/>
      <c r="N310" s="163"/>
      <c r="O310" s="163"/>
      <c r="P310" s="163"/>
    </row>
    <row r="311" spans="1:16">
      <c r="A311" s="163"/>
      <c r="B311" s="163"/>
      <c r="C311" s="163"/>
      <c r="D311" s="163"/>
      <c r="E311" s="163"/>
      <c r="F311" s="163"/>
      <c r="G311" s="163"/>
      <c r="H311" s="163"/>
      <c r="I311" s="163"/>
      <c r="J311" s="163"/>
      <c r="K311" s="163"/>
      <c r="L311" s="164"/>
      <c r="M311" s="163"/>
      <c r="N311" s="163"/>
      <c r="O311" s="163"/>
      <c r="P311" s="163"/>
    </row>
    <row r="312" spans="1:16">
      <c r="A312" s="163"/>
      <c r="B312" s="163"/>
      <c r="C312" s="163"/>
      <c r="D312" s="163"/>
      <c r="E312" s="163"/>
      <c r="F312" s="163"/>
      <c r="G312" s="163"/>
      <c r="H312" s="163"/>
      <c r="I312" s="163"/>
      <c r="J312" s="163"/>
      <c r="K312" s="163"/>
      <c r="L312" s="164"/>
      <c r="M312" s="163"/>
      <c r="N312" s="163"/>
      <c r="O312" s="163"/>
      <c r="P312" s="163"/>
    </row>
    <row r="313" spans="1:16">
      <c r="A313" s="163"/>
      <c r="B313" s="163"/>
      <c r="C313" s="163"/>
      <c r="D313" s="163"/>
      <c r="E313" s="163"/>
      <c r="F313" s="163"/>
      <c r="G313" s="163"/>
      <c r="H313" s="163"/>
      <c r="I313" s="163"/>
      <c r="J313" s="163"/>
      <c r="K313" s="163"/>
      <c r="L313" s="164"/>
      <c r="M313" s="163"/>
      <c r="N313" s="163"/>
      <c r="O313" s="163"/>
      <c r="P313" s="163"/>
    </row>
    <row r="314" spans="1:16">
      <c r="A314" s="163"/>
      <c r="B314" s="163"/>
      <c r="C314" s="163"/>
      <c r="D314" s="163"/>
      <c r="E314" s="163"/>
      <c r="F314" s="163"/>
      <c r="G314" s="163"/>
      <c r="H314" s="163"/>
      <c r="I314" s="163"/>
      <c r="J314" s="163"/>
      <c r="K314" s="163"/>
      <c r="L314" s="164"/>
      <c r="M314" s="163"/>
      <c r="N314" s="163"/>
      <c r="O314" s="163"/>
      <c r="P314" s="163"/>
    </row>
    <row r="315" spans="1:16">
      <c r="A315" s="163"/>
      <c r="B315" s="163"/>
      <c r="C315" s="163"/>
      <c r="D315" s="163"/>
      <c r="E315" s="163"/>
      <c r="F315" s="163"/>
      <c r="G315" s="163"/>
      <c r="H315" s="163"/>
      <c r="I315" s="163"/>
      <c r="J315" s="163"/>
      <c r="K315" s="163"/>
      <c r="L315" s="164"/>
      <c r="M315" s="163"/>
      <c r="N315" s="163"/>
      <c r="O315" s="163"/>
      <c r="P315" s="163"/>
    </row>
    <row r="316" spans="1:16">
      <c r="A316" s="163"/>
      <c r="B316" s="163"/>
      <c r="C316" s="163"/>
      <c r="D316" s="163"/>
      <c r="E316" s="163"/>
      <c r="F316" s="163"/>
      <c r="G316" s="163"/>
      <c r="H316" s="163"/>
      <c r="I316" s="163"/>
      <c r="J316" s="163"/>
      <c r="K316" s="163"/>
      <c r="L316" s="164"/>
      <c r="M316" s="163"/>
      <c r="N316" s="163"/>
      <c r="O316" s="163"/>
      <c r="P316" s="163"/>
    </row>
    <row r="317" spans="1:16">
      <c r="A317" s="163"/>
      <c r="B317" s="163"/>
      <c r="C317" s="163"/>
      <c r="D317" s="163"/>
      <c r="E317" s="163"/>
      <c r="F317" s="163"/>
      <c r="G317" s="163"/>
      <c r="H317" s="163"/>
      <c r="I317" s="163"/>
      <c r="J317" s="163"/>
      <c r="K317" s="163"/>
      <c r="L317" s="164"/>
      <c r="M317" s="163"/>
      <c r="N317" s="163"/>
      <c r="O317" s="163"/>
      <c r="P317" s="163"/>
    </row>
    <row r="318" spans="1:16">
      <c r="A318" s="163"/>
      <c r="B318" s="163"/>
      <c r="C318" s="163"/>
      <c r="D318" s="163"/>
      <c r="E318" s="163"/>
      <c r="F318" s="163"/>
      <c r="G318" s="163"/>
      <c r="H318" s="163"/>
      <c r="I318" s="163"/>
      <c r="J318" s="163"/>
      <c r="K318" s="163"/>
      <c r="L318" s="164"/>
      <c r="M318" s="163"/>
      <c r="N318" s="163"/>
      <c r="O318" s="163"/>
      <c r="P318" s="163"/>
    </row>
    <row r="319" spans="1:16">
      <c r="A319" s="163"/>
      <c r="B319" s="163"/>
      <c r="C319" s="163"/>
      <c r="D319" s="163"/>
      <c r="E319" s="163"/>
      <c r="F319" s="163"/>
      <c r="G319" s="163"/>
      <c r="H319" s="163"/>
      <c r="I319" s="163"/>
      <c r="J319" s="163"/>
      <c r="K319" s="163"/>
      <c r="L319" s="164"/>
      <c r="M319" s="163"/>
      <c r="N319" s="163"/>
      <c r="O319" s="163"/>
      <c r="P319" s="163"/>
    </row>
    <row r="320" spans="1:16">
      <c r="A320" s="163"/>
      <c r="B320" s="163"/>
      <c r="C320" s="163"/>
      <c r="D320" s="163"/>
      <c r="E320" s="163"/>
      <c r="F320" s="163"/>
      <c r="G320" s="163"/>
      <c r="H320" s="163"/>
      <c r="I320" s="163"/>
      <c r="J320" s="163"/>
      <c r="K320" s="163"/>
      <c r="L320" s="164"/>
      <c r="M320" s="163"/>
      <c r="N320" s="163"/>
      <c r="O320" s="163"/>
      <c r="P320" s="163"/>
    </row>
    <row r="321" spans="1:16">
      <c r="A321" s="163"/>
      <c r="B321" s="163"/>
      <c r="C321" s="163"/>
      <c r="D321" s="163"/>
      <c r="E321" s="163"/>
      <c r="F321" s="163"/>
      <c r="G321" s="163"/>
      <c r="H321" s="163"/>
      <c r="I321" s="163"/>
      <c r="J321" s="163"/>
      <c r="K321" s="163"/>
      <c r="L321" s="164"/>
      <c r="M321" s="163"/>
      <c r="N321" s="163"/>
      <c r="O321" s="163"/>
      <c r="P321" s="163"/>
    </row>
    <row r="322" spans="1:16">
      <c r="A322" s="163"/>
      <c r="B322" s="163"/>
      <c r="C322" s="163"/>
      <c r="D322" s="163"/>
      <c r="E322" s="163"/>
      <c r="F322" s="163"/>
      <c r="G322" s="163"/>
      <c r="H322" s="163"/>
      <c r="I322" s="163"/>
      <c r="J322" s="163"/>
      <c r="K322" s="163"/>
      <c r="L322" s="164"/>
      <c r="M322" s="163"/>
      <c r="N322" s="163"/>
      <c r="O322" s="163"/>
      <c r="P322" s="163"/>
    </row>
    <row r="323" spans="1:16">
      <c r="A323" s="163"/>
      <c r="B323" s="163"/>
      <c r="C323" s="163"/>
      <c r="D323" s="163"/>
      <c r="E323" s="163"/>
      <c r="F323" s="163"/>
      <c r="G323" s="163"/>
      <c r="H323" s="163"/>
      <c r="I323" s="163"/>
      <c r="J323" s="163"/>
      <c r="K323" s="163"/>
      <c r="L323" s="164"/>
      <c r="M323" s="163"/>
      <c r="N323" s="163"/>
      <c r="O323" s="163"/>
      <c r="P323" s="163"/>
    </row>
    <row r="324" spans="1:16">
      <c r="A324" s="163"/>
      <c r="B324" s="163"/>
      <c r="C324" s="163"/>
      <c r="D324" s="163"/>
      <c r="E324" s="163"/>
      <c r="F324" s="163"/>
      <c r="G324" s="163"/>
      <c r="H324" s="163"/>
      <c r="I324" s="163"/>
      <c r="J324" s="163"/>
      <c r="K324" s="163"/>
      <c r="L324" s="164"/>
      <c r="M324" s="163"/>
      <c r="N324" s="163"/>
      <c r="O324" s="163"/>
      <c r="P324" s="163"/>
    </row>
    <row r="325" spans="1:16">
      <c r="A325" s="163"/>
      <c r="B325" s="163"/>
      <c r="C325" s="163"/>
      <c r="D325" s="163"/>
      <c r="E325" s="163"/>
      <c r="F325" s="163"/>
      <c r="G325" s="163"/>
      <c r="H325" s="163"/>
      <c r="I325" s="163"/>
      <c r="J325" s="163"/>
      <c r="K325" s="163"/>
      <c r="L325" s="164"/>
      <c r="M325" s="163"/>
      <c r="N325" s="163"/>
      <c r="O325" s="163"/>
      <c r="P325" s="163"/>
    </row>
    <row r="326" spans="1:16">
      <c r="A326" s="163"/>
      <c r="B326" s="163"/>
      <c r="C326" s="163"/>
      <c r="D326" s="163"/>
      <c r="E326" s="163"/>
      <c r="F326" s="163"/>
      <c r="G326" s="163"/>
      <c r="H326" s="163"/>
      <c r="I326" s="163"/>
      <c r="J326" s="163"/>
      <c r="K326" s="163"/>
      <c r="L326" s="164"/>
      <c r="M326" s="163"/>
      <c r="N326" s="163"/>
      <c r="O326" s="163"/>
      <c r="P326" s="163"/>
    </row>
    <row r="327" spans="1:16">
      <c r="A327" s="163"/>
      <c r="B327" s="163"/>
      <c r="C327" s="163"/>
      <c r="D327" s="163"/>
      <c r="E327" s="163"/>
      <c r="F327" s="163"/>
      <c r="G327" s="163"/>
      <c r="H327" s="163"/>
      <c r="I327" s="163"/>
      <c r="J327" s="163"/>
      <c r="K327" s="163"/>
      <c r="L327" s="164"/>
      <c r="M327" s="163"/>
      <c r="N327" s="163"/>
      <c r="O327" s="163"/>
      <c r="P327" s="163"/>
    </row>
    <row r="328" spans="1:16">
      <c r="A328" s="163"/>
      <c r="B328" s="163"/>
      <c r="C328" s="163"/>
      <c r="D328" s="163"/>
      <c r="E328" s="163"/>
      <c r="F328" s="163"/>
      <c r="G328" s="163"/>
      <c r="H328" s="163"/>
      <c r="I328" s="163"/>
      <c r="J328" s="163"/>
      <c r="K328" s="163"/>
      <c r="L328" s="164"/>
      <c r="M328" s="163"/>
      <c r="N328" s="163"/>
      <c r="O328" s="163"/>
      <c r="P328" s="163"/>
    </row>
    <row r="329" spans="1:16">
      <c r="A329" s="163"/>
      <c r="B329" s="163"/>
      <c r="C329" s="163"/>
      <c r="D329" s="163"/>
      <c r="E329" s="163"/>
      <c r="F329" s="163"/>
      <c r="G329" s="163"/>
      <c r="H329" s="163"/>
      <c r="I329" s="163"/>
      <c r="J329" s="163"/>
      <c r="K329" s="163"/>
      <c r="L329" s="164"/>
      <c r="M329" s="163"/>
      <c r="N329" s="163"/>
      <c r="O329" s="163"/>
      <c r="P329" s="163"/>
    </row>
    <row r="330" spans="1:16">
      <c r="A330" s="163"/>
      <c r="B330" s="163"/>
      <c r="C330" s="163"/>
      <c r="D330" s="163"/>
      <c r="E330" s="163"/>
      <c r="F330" s="163"/>
      <c r="G330" s="163"/>
      <c r="H330" s="163"/>
      <c r="I330" s="163"/>
      <c r="J330" s="163"/>
      <c r="K330" s="163"/>
      <c r="L330" s="164"/>
      <c r="M330" s="163"/>
      <c r="N330" s="163"/>
      <c r="O330" s="163"/>
      <c r="P330" s="163"/>
    </row>
    <row r="331" spans="1:16">
      <c r="A331" s="163"/>
      <c r="B331" s="163"/>
      <c r="C331" s="163"/>
      <c r="D331" s="163"/>
      <c r="E331" s="163"/>
      <c r="F331" s="163"/>
      <c r="G331" s="163"/>
      <c r="H331" s="163"/>
      <c r="I331" s="163"/>
      <c r="J331" s="163"/>
      <c r="K331" s="163"/>
      <c r="L331" s="164"/>
      <c r="M331" s="163"/>
      <c r="N331" s="163"/>
      <c r="O331" s="163"/>
      <c r="P331" s="163"/>
    </row>
    <row r="332" spans="1:16">
      <c r="A332" s="163"/>
      <c r="B332" s="163"/>
      <c r="C332" s="163"/>
      <c r="D332" s="163"/>
      <c r="E332" s="163"/>
      <c r="F332" s="163"/>
      <c r="G332" s="163"/>
      <c r="H332" s="163"/>
      <c r="I332" s="163"/>
      <c r="J332" s="163"/>
      <c r="K332" s="163"/>
      <c r="L332" s="164"/>
      <c r="M332" s="163"/>
      <c r="N332" s="163"/>
      <c r="O332" s="163"/>
      <c r="P332" s="163"/>
    </row>
    <row r="333" spans="1:16">
      <c r="A333" s="163"/>
      <c r="B333" s="163"/>
      <c r="C333" s="163"/>
      <c r="D333" s="163"/>
      <c r="E333" s="163"/>
      <c r="F333" s="163"/>
      <c r="G333" s="163"/>
      <c r="H333" s="163"/>
      <c r="I333" s="163"/>
      <c r="J333" s="163"/>
      <c r="K333" s="163"/>
      <c r="L333" s="164"/>
      <c r="M333" s="163"/>
      <c r="N333" s="163"/>
      <c r="O333" s="163"/>
      <c r="P333" s="163"/>
    </row>
    <row r="334" spans="1:16">
      <c r="A334" s="163"/>
      <c r="B334" s="163"/>
      <c r="C334" s="163"/>
      <c r="D334" s="163"/>
      <c r="E334" s="163"/>
      <c r="F334" s="163"/>
      <c r="G334" s="163"/>
      <c r="H334" s="163"/>
      <c r="I334" s="163"/>
      <c r="J334" s="163"/>
      <c r="K334" s="163"/>
      <c r="L334" s="164"/>
      <c r="M334" s="163"/>
      <c r="N334" s="163"/>
      <c r="O334" s="163"/>
      <c r="P334" s="163"/>
    </row>
    <row r="335" spans="1:16">
      <c r="A335" s="163"/>
      <c r="B335" s="163"/>
      <c r="C335" s="163"/>
      <c r="D335" s="163"/>
      <c r="E335" s="163"/>
      <c r="F335" s="163"/>
      <c r="G335" s="163"/>
      <c r="H335" s="163"/>
      <c r="I335" s="163"/>
      <c r="J335" s="163"/>
      <c r="K335" s="163"/>
      <c r="L335" s="164"/>
      <c r="M335" s="163"/>
      <c r="N335" s="163"/>
      <c r="O335" s="163"/>
      <c r="P335" s="163"/>
    </row>
    <row r="336" spans="1:16">
      <c r="A336" s="163"/>
      <c r="B336" s="163"/>
      <c r="C336" s="163"/>
      <c r="D336" s="163"/>
      <c r="E336" s="163"/>
      <c r="F336" s="163"/>
      <c r="G336" s="163"/>
      <c r="H336" s="163"/>
      <c r="I336" s="163"/>
      <c r="J336" s="163"/>
      <c r="K336" s="163"/>
      <c r="L336" s="164"/>
      <c r="M336" s="163"/>
      <c r="N336" s="163"/>
      <c r="O336" s="163"/>
      <c r="P336" s="163"/>
    </row>
    <row r="337" spans="1:16">
      <c r="A337" s="163"/>
      <c r="B337" s="163"/>
      <c r="C337" s="163"/>
      <c r="D337" s="163"/>
      <c r="E337" s="163"/>
      <c r="F337" s="163"/>
      <c r="G337" s="163"/>
      <c r="H337" s="163"/>
      <c r="I337" s="163"/>
      <c r="J337" s="163"/>
      <c r="K337" s="163"/>
      <c r="L337" s="164"/>
      <c r="M337" s="163"/>
      <c r="N337" s="163"/>
      <c r="O337" s="163"/>
      <c r="P337" s="163"/>
    </row>
    <row r="338" spans="1:16">
      <c r="A338" s="163"/>
      <c r="B338" s="163"/>
      <c r="C338" s="163"/>
      <c r="D338" s="163"/>
      <c r="E338" s="163"/>
      <c r="F338" s="163"/>
      <c r="G338" s="163"/>
      <c r="H338" s="163"/>
      <c r="I338" s="163"/>
      <c r="J338" s="163"/>
      <c r="K338" s="163"/>
      <c r="L338" s="164"/>
      <c r="M338" s="163"/>
      <c r="N338" s="163"/>
      <c r="O338" s="163"/>
      <c r="P338" s="163"/>
    </row>
    <row r="339" spans="1:16">
      <c r="A339" s="163"/>
      <c r="B339" s="163"/>
      <c r="C339" s="163"/>
      <c r="D339" s="163"/>
      <c r="E339" s="163"/>
      <c r="F339" s="163"/>
      <c r="G339" s="163"/>
      <c r="H339" s="163"/>
      <c r="I339" s="163"/>
      <c r="J339" s="163"/>
      <c r="K339" s="163"/>
      <c r="L339" s="164"/>
      <c r="M339" s="163"/>
      <c r="N339" s="163"/>
      <c r="O339" s="163"/>
      <c r="P339" s="163"/>
    </row>
    <row r="340" spans="1:16">
      <c r="A340" s="163"/>
      <c r="B340" s="163"/>
      <c r="C340" s="163"/>
      <c r="D340" s="163"/>
      <c r="E340" s="163"/>
      <c r="F340" s="163"/>
      <c r="G340" s="163"/>
      <c r="H340" s="163"/>
      <c r="I340" s="163"/>
      <c r="J340" s="163"/>
      <c r="K340" s="163"/>
      <c r="L340" s="164"/>
      <c r="M340" s="163"/>
      <c r="N340" s="163"/>
      <c r="O340" s="163"/>
      <c r="P340" s="163"/>
    </row>
    <row r="341" spans="1:16">
      <c r="A341" s="163"/>
      <c r="B341" s="163"/>
      <c r="C341" s="163"/>
      <c r="D341" s="163"/>
      <c r="E341" s="163"/>
      <c r="F341" s="163"/>
      <c r="G341" s="163"/>
      <c r="H341" s="163"/>
      <c r="I341" s="163"/>
      <c r="J341" s="163"/>
      <c r="K341" s="163"/>
      <c r="L341" s="164"/>
      <c r="M341" s="163"/>
      <c r="N341" s="163"/>
      <c r="O341" s="163"/>
      <c r="P341" s="163"/>
    </row>
    <row r="342" spans="1:16">
      <c r="A342" s="163"/>
      <c r="B342" s="163"/>
      <c r="C342" s="163"/>
      <c r="D342" s="163"/>
      <c r="E342" s="163"/>
      <c r="F342" s="163"/>
      <c r="G342" s="163"/>
      <c r="H342" s="163"/>
      <c r="I342" s="163"/>
      <c r="J342" s="163"/>
      <c r="K342" s="163"/>
      <c r="L342" s="164"/>
      <c r="M342" s="163"/>
      <c r="N342" s="163"/>
      <c r="O342" s="163"/>
      <c r="P342" s="163"/>
    </row>
    <row r="343" spans="1:16">
      <c r="A343" s="163"/>
      <c r="B343" s="163"/>
      <c r="C343" s="163"/>
      <c r="D343" s="163"/>
      <c r="E343" s="163"/>
      <c r="F343" s="163"/>
      <c r="G343" s="163"/>
      <c r="H343" s="163"/>
      <c r="I343" s="163"/>
      <c r="J343" s="163"/>
      <c r="K343" s="163"/>
      <c r="L343" s="164"/>
      <c r="M343" s="163"/>
      <c r="N343" s="163"/>
      <c r="O343" s="163"/>
      <c r="P343" s="163"/>
    </row>
    <row r="344" spans="1:16">
      <c r="A344" s="163"/>
      <c r="B344" s="163"/>
      <c r="C344" s="163"/>
      <c r="D344" s="163"/>
      <c r="E344" s="163"/>
      <c r="F344" s="163"/>
      <c r="G344" s="163"/>
      <c r="H344" s="163"/>
      <c r="I344" s="163"/>
      <c r="J344" s="163"/>
      <c r="K344" s="163"/>
      <c r="L344" s="163"/>
      <c r="M344" s="163"/>
      <c r="N344" s="163"/>
      <c r="O344" s="163"/>
      <c r="P344" s="163"/>
    </row>
    <row r="345" spans="1:16">
      <c r="A345" s="163"/>
      <c r="B345" s="163"/>
      <c r="C345" s="163"/>
      <c r="D345" s="163"/>
      <c r="E345" s="163"/>
      <c r="F345" s="163"/>
      <c r="G345" s="163"/>
      <c r="H345" s="163"/>
      <c r="I345" s="163"/>
      <c r="J345" s="163"/>
      <c r="K345" s="163"/>
      <c r="L345" s="163"/>
      <c r="M345" s="163"/>
      <c r="N345" s="163"/>
      <c r="O345" s="163"/>
      <c r="P345" s="163"/>
    </row>
    <row r="346" spans="1:16">
      <c r="A346" s="163"/>
      <c r="B346" s="163"/>
      <c r="C346" s="163"/>
      <c r="D346" s="163"/>
      <c r="E346" s="163"/>
      <c r="F346" s="163"/>
      <c r="G346" s="163"/>
      <c r="H346" s="163"/>
      <c r="I346" s="163"/>
      <c r="J346" s="163"/>
      <c r="K346" s="163"/>
      <c r="L346" s="163"/>
      <c r="M346" s="163"/>
      <c r="N346" s="163"/>
      <c r="O346" s="163"/>
      <c r="P346" s="163"/>
    </row>
    <row r="347" spans="1:16">
      <c r="A347" s="163"/>
      <c r="B347" s="163"/>
      <c r="C347" s="163"/>
      <c r="D347" s="163"/>
      <c r="E347" s="163"/>
      <c r="F347" s="163"/>
      <c r="G347" s="163"/>
      <c r="H347" s="163"/>
      <c r="I347" s="163"/>
      <c r="J347" s="163"/>
      <c r="K347" s="163"/>
      <c r="L347" s="163"/>
      <c r="M347" s="163"/>
      <c r="N347" s="163"/>
      <c r="O347" s="163"/>
      <c r="P347" s="163"/>
    </row>
    <row r="348" spans="1:16">
      <c r="A348" s="163"/>
      <c r="B348" s="163"/>
      <c r="C348" s="163"/>
      <c r="D348" s="163"/>
      <c r="E348" s="163"/>
      <c r="F348" s="163"/>
      <c r="G348" s="163"/>
      <c r="H348" s="163"/>
      <c r="I348" s="163"/>
      <c r="J348" s="163"/>
      <c r="K348" s="163"/>
      <c r="L348" s="163"/>
      <c r="M348" s="163"/>
      <c r="N348" s="163"/>
      <c r="O348" s="163"/>
      <c r="P348" s="163"/>
    </row>
    <row r="349" spans="1:16">
      <c r="A349" s="163"/>
      <c r="B349" s="163"/>
      <c r="C349" s="163"/>
      <c r="D349" s="163"/>
      <c r="E349" s="163"/>
      <c r="F349" s="163"/>
      <c r="G349" s="163"/>
      <c r="H349" s="163"/>
      <c r="I349" s="163"/>
      <c r="J349" s="163"/>
      <c r="K349" s="163"/>
      <c r="L349" s="163"/>
      <c r="M349" s="163"/>
      <c r="N349" s="163"/>
      <c r="O349" s="163"/>
      <c r="P349" s="163"/>
    </row>
    <row r="350" spans="1:16">
      <c r="A350" s="163"/>
      <c r="B350" s="163"/>
      <c r="C350" s="163"/>
      <c r="D350" s="163"/>
      <c r="E350" s="163"/>
      <c r="F350" s="163"/>
      <c r="G350" s="163"/>
      <c r="H350" s="163"/>
      <c r="I350" s="163"/>
      <c r="J350" s="163"/>
      <c r="K350" s="163"/>
      <c r="L350" s="163"/>
      <c r="M350" s="163"/>
      <c r="N350" s="163"/>
      <c r="O350" s="163"/>
      <c r="P350" s="163"/>
    </row>
    <row r="351" spans="1:16">
      <c r="A351" s="163"/>
      <c r="B351" s="163"/>
      <c r="C351" s="163"/>
      <c r="D351" s="163"/>
      <c r="E351" s="163"/>
      <c r="F351" s="163"/>
      <c r="G351" s="163"/>
      <c r="H351" s="163"/>
      <c r="I351" s="163"/>
      <c r="J351" s="163"/>
      <c r="K351" s="163"/>
      <c r="L351" s="163"/>
      <c r="M351" s="163"/>
      <c r="N351" s="163"/>
      <c r="O351" s="163"/>
      <c r="P351" s="163"/>
    </row>
    <row r="352" spans="1:16">
      <c r="A352" s="163"/>
      <c r="B352" s="163"/>
      <c r="C352" s="163"/>
      <c r="D352" s="163"/>
      <c r="E352" s="163"/>
      <c r="F352" s="163"/>
      <c r="G352" s="163"/>
      <c r="H352" s="163"/>
      <c r="I352" s="163"/>
      <c r="J352" s="163"/>
      <c r="K352" s="163"/>
      <c r="L352" s="163"/>
      <c r="M352" s="163"/>
      <c r="N352" s="163"/>
      <c r="O352" s="163"/>
      <c r="P352" s="163"/>
    </row>
    <row r="353" spans="1:16">
      <c r="A353" s="163"/>
      <c r="B353" s="163"/>
      <c r="C353" s="163"/>
      <c r="D353" s="163"/>
      <c r="E353" s="163"/>
      <c r="F353" s="163"/>
      <c r="G353" s="163"/>
      <c r="H353" s="163"/>
      <c r="I353" s="163"/>
      <c r="J353" s="163"/>
      <c r="K353" s="163"/>
      <c r="L353" s="163"/>
      <c r="M353" s="163"/>
      <c r="N353" s="163"/>
      <c r="O353" s="163"/>
      <c r="P353" s="163"/>
    </row>
    <row r="354" spans="1:16">
      <c r="A354" s="163"/>
      <c r="B354" s="163"/>
      <c r="C354" s="163"/>
      <c r="D354" s="163"/>
      <c r="E354" s="163"/>
      <c r="F354" s="163"/>
      <c r="G354" s="163"/>
      <c r="H354" s="163"/>
      <c r="I354" s="163"/>
      <c r="J354" s="163"/>
      <c r="K354" s="163"/>
      <c r="L354" s="163"/>
      <c r="M354" s="163"/>
      <c r="N354" s="163"/>
      <c r="O354" s="163"/>
      <c r="P354" s="163"/>
    </row>
    <row r="355" spans="1:16">
      <c r="A355" s="163"/>
      <c r="B355" s="163"/>
      <c r="C355" s="163"/>
      <c r="D355" s="163"/>
      <c r="E355" s="163"/>
      <c r="F355" s="163"/>
      <c r="G355" s="163"/>
      <c r="H355" s="163"/>
      <c r="I355" s="163"/>
      <c r="J355" s="163"/>
      <c r="K355" s="163"/>
      <c r="L355" s="163"/>
      <c r="M355" s="163"/>
      <c r="N355" s="163"/>
      <c r="O355" s="163"/>
      <c r="P355" s="163"/>
    </row>
    <row r="356" spans="1:16">
      <c r="A356" s="163"/>
      <c r="B356" s="163"/>
      <c r="C356" s="163"/>
      <c r="D356" s="163"/>
      <c r="E356" s="163"/>
      <c r="F356" s="163"/>
      <c r="G356" s="163"/>
      <c r="H356" s="163"/>
      <c r="I356" s="163"/>
      <c r="J356" s="163"/>
      <c r="K356" s="163"/>
      <c r="L356" s="163"/>
      <c r="M356" s="163"/>
      <c r="N356" s="163"/>
      <c r="O356" s="163"/>
      <c r="P356" s="163"/>
    </row>
    <row r="357" spans="1:16">
      <c r="A357" s="163"/>
      <c r="B357" s="163"/>
      <c r="C357" s="163"/>
      <c r="D357" s="163"/>
      <c r="E357" s="163"/>
      <c r="F357" s="163"/>
      <c r="G357" s="163"/>
      <c r="H357" s="163"/>
      <c r="I357" s="163"/>
      <c r="J357" s="163"/>
      <c r="K357" s="163"/>
      <c r="L357" s="163"/>
      <c r="M357" s="163"/>
      <c r="N357" s="163"/>
      <c r="O357" s="163"/>
      <c r="P357" s="163"/>
    </row>
    <row r="358" spans="1:16">
      <c r="A358" s="163"/>
      <c r="B358" s="163"/>
      <c r="C358" s="163"/>
      <c r="D358" s="163"/>
      <c r="E358" s="163"/>
      <c r="F358" s="163"/>
      <c r="G358" s="163"/>
      <c r="H358" s="163"/>
      <c r="I358" s="163"/>
      <c r="J358" s="163"/>
      <c r="K358" s="163"/>
      <c r="L358" s="163"/>
      <c r="M358" s="163"/>
      <c r="N358" s="163"/>
      <c r="O358" s="163"/>
      <c r="P358" s="163"/>
    </row>
    <row r="359" spans="1:16">
      <c r="A359" s="163"/>
      <c r="B359" s="163"/>
      <c r="C359" s="163"/>
      <c r="D359" s="163"/>
      <c r="E359" s="163"/>
      <c r="F359" s="163"/>
      <c r="G359" s="163"/>
      <c r="H359" s="163"/>
      <c r="I359" s="163"/>
      <c r="J359" s="163"/>
      <c r="K359" s="163"/>
      <c r="L359" s="163"/>
      <c r="M359" s="163"/>
      <c r="N359" s="163"/>
      <c r="O359" s="163"/>
      <c r="P359" s="163"/>
    </row>
    <row r="360" spans="1:16">
      <c r="A360" s="163"/>
      <c r="B360" s="163"/>
      <c r="C360" s="163"/>
      <c r="D360" s="163"/>
      <c r="E360" s="163"/>
      <c r="F360" s="163"/>
      <c r="G360" s="163"/>
      <c r="H360" s="163"/>
      <c r="I360" s="163"/>
      <c r="J360" s="163"/>
      <c r="K360" s="163"/>
      <c r="L360" s="163"/>
      <c r="M360" s="163"/>
      <c r="N360" s="163"/>
      <c r="O360" s="163"/>
      <c r="P360" s="163"/>
    </row>
    <row r="361" spans="1:16">
      <c r="A361" s="163"/>
      <c r="B361" s="163"/>
      <c r="C361" s="163"/>
      <c r="D361" s="163"/>
      <c r="E361" s="163"/>
      <c r="F361" s="163"/>
      <c r="G361" s="163"/>
      <c r="H361" s="163"/>
      <c r="I361" s="163"/>
      <c r="J361" s="163"/>
      <c r="K361" s="163"/>
      <c r="L361" s="163"/>
      <c r="M361" s="163"/>
      <c r="N361" s="163"/>
      <c r="O361" s="163"/>
      <c r="P361" s="163"/>
    </row>
    <row r="362" spans="1:16">
      <c r="A362" s="163"/>
      <c r="B362" s="163"/>
      <c r="C362" s="163"/>
      <c r="D362" s="163"/>
      <c r="E362" s="163"/>
      <c r="F362" s="163"/>
      <c r="G362" s="163"/>
      <c r="H362" s="163"/>
      <c r="I362" s="163"/>
      <c r="J362" s="163"/>
      <c r="K362" s="163"/>
      <c r="L362" s="163"/>
      <c r="M362" s="163"/>
      <c r="N362" s="163"/>
      <c r="O362" s="163"/>
      <c r="P362" s="163"/>
    </row>
    <row r="363" spans="1:16">
      <c r="A363" s="163"/>
      <c r="B363" s="163"/>
      <c r="C363" s="163"/>
      <c r="D363" s="163"/>
      <c r="E363" s="163"/>
      <c r="F363" s="163"/>
      <c r="G363" s="163"/>
      <c r="H363" s="163"/>
      <c r="I363" s="163"/>
      <c r="J363" s="163"/>
      <c r="K363" s="163"/>
      <c r="L363" s="163"/>
      <c r="M363" s="163"/>
      <c r="N363" s="163"/>
      <c r="O363" s="163"/>
      <c r="P363" s="163"/>
    </row>
    <row r="364" spans="1:16">
      <c r="A364" s="163"/>
      <c r="B364" s="163"/>
      <c r="C364" s="163"/>
      <c r="D364" s="163"/>
      <c r="E364" s="163"/>
      <c r="F364" s="163"/>
      <c r="G364" s="163"/>
      <c r="H364" s="163"/>
      <c r="I364" s="163"/>
      <c r="J364" s="163"/>
      <c r="K364" s="163"/>
      <c r="L364" s="163"/>
      <c r="M364" s="163"/>
      <c r="N364" s="163"/>
      <c r="O364" s="163"/>
      <c r="P364" s="163"/>
    </row>
    <row r="365" spans="1:16">
      <c r="A365" s="163"/>
      <c r="B365" s="163"/>
      <c r="C365" s="163"/>
      <c r="D365" s="163"/>
      <c r="E365" s="163"/>
      <c r="F365" s="163"/>
      <c r="G365" s="163"/>
      <c r="H365" s="163"/>
      <c r="I365" s="163"/>
      <c r="J365" s="163"/>
      <c r="K365" s="163"/>
      <c r="L365" s="163"/>
      <c r="M365" s="163"/>
      <c r="N365" s="163"/>
      <c r="O365" s="163"/>
      <c r="P365" s="163"/>
    </row>
    <row r="366" spans="1:16">
      <c r="A366" s="163"/>
      <c r="B366" s="163"/>
      <c r="C366" s="163"/>
      <c r="D366" s="163"/>
      <c r="E366" s="163"/>
      <c r="F366" s="163"/>
      <c r="G366" s="163"/>
      <c r="H366" s="163"/>
      <c r="I366" s="163"/>
      <c r="J366" s="163"/>
      <c r="K366" s="163"/>
      <c r="L366" s="163"/>
      <c r="M366" s="163"/>
      <c r="N366" s="163"/>
      <c r="O366" s="163"/>
      <c r="P366" s="163"/>
    </row>
    <row r="367" spans="1:16">
      <c r="A367" s="163"/>
      <c r="B367" s="163"/>
      <c r="C367" s="163"/>
      <c r="D367" s="163"/>
      <c r="E367" s="163"/>
      <c r="F367" s="163"/>
      <c r="G367" s="163"/>
      <c r="H367" s="163"/>
      <c r="I367" s="163"/>
      <c r="J367" s="163"/>
      <c r="K367" s="163"/>
      <c r="L367" s="163"/>
      <c r="M367" s="163"/>
      <c r="N367" s="163"/>
      <c r="O367" s="163"/>
      <c r="P367" s="163"/>
    </row>
    <row r="368" spans="1:16">
      <c r="A368" s="163"/>
      <c r="B368" s="163"/>
      <c r="C368" s="163"/>
      <c r="D368" s="163"/>
      <c r="E368" s="163"/>
      <c r="F368" s="163"/>
      <c r="G368" s="163"/>
      <c r="H368" s="163"/>
      <c r="I368" s="163"/>
      <c r="J368" s="163"/>
      <c r="K368" s="163"/>
      <c r="L368" s="163"/>
      <c r="M368" s="163"/>
      <c r="N368" s="163"/>
      <c r="O368" s="163"/>
      <c r="P368" s="163"/>
    </row>
    <row r="369" spans="1:16">
      <c r="A369" s="163"/>
      <c r="B369" s="163"/>
      <c r="C369" s="163"/>
      <c r="D369" s="163"/>
      <c r="E369" s="163"/>
      <c r="F369" s="163"/>
      <c r="G369" s="163"/>
      <c r="H369" s="163"/>
      <c r="I369" s="163"/>
      <c r="J369" s="163"/>
      <c r="K369" s="163"/>
      <c r="L369" s="163"/>
      <c r="M369" s="163"/>
      <c r="N369" s="163"/>
      <c r="O369" s="163"/>
      <c r="P369" s="163"/>
    </row>
    <row r="370" spans="1:16">
      <c r="A370" s="163"/>
      <c r="B370" s="163"/>
      <c r="C370" s="163"/>
      <c r="D370" s="163"/>
      <c r="E370" s="163"/>
      <c r="F370" s="163"/>
      <c r="G370" s="163"/>
      <c r="H370" s="163"/>
      <c r="I370" s="163"/>
      <c r="J370" s="163"/>
      <c r="K370" s="163"/>
      <c r="L370" s="163"/>
      <c r="M370" s="163"/>
      <c r="N370" s="163"/>
      <c r="O370" s="163"/>
      <c r="P370" s="163"/>
    </row>
    <row r="371" spans="1:16">
      <c r="A371" s="163"/>
      <c r="B371" s="163"/>
      <c r="C371" s="163"/>
      <c r="D371" s="163"/>
      <c r="E371" s="163"/>
      <c r="F371" s="163"/>
      <c r="G371" s="163"/>
      <c r="H371" s="163"/>
      <c r="I371" s="163"/>
      <c r="J371" s="163"/>
      <c r="K371" s="163"/>
      <c r="L371" s="163"/>
      <c r="M371" s="163"/>
      <c r="N371" s="163"/>
      <c r="O371" s="163"/>
      <c r="P371" s="163"/>
    </row>
    <row r="372" spans="1:16">
      <c r="A372" s="163"/>
      <c r="B372" s="163"/>
      <c r="C372" s="163"/>
      <c r="D372" s="163"/>
      <c r="E372" s="163"/>
      <c r="F372" s="163"/>
      <c r="G372" s="163"/>
      <c r="H372" s="163"/>
      <c r="I372" s="163"/>
      <c r="J372" s="163"/>
      <c r="K372" s="163"/>
      <c r="L372" s="163"/>
      <c r="M372" s="163"/>
      <c r="N372" s="163"/>
      <c r="O372" s="163"/>
      <c r="P372" s="163"/>
    </row>
    <row r="373" spans="1:16">
      <c r="A373" s="163"/>
      <c r="B373" s="163"/>
      <c r="C373" s="163"/>
      <c r="D373" s="163"/>
      <c r="E373" s="163"/>
      <c r="F373" s="163"/>
      <c r="G373" s="163"/>
      <c r="H373" s="163"/>
      <c r="I373" s="163"/>
      <c r="J373" s="163"/>
      <c r="K373" s="163"/>
      <c r="L373" s="163"/>
      <c r="M373" s="163"/>
      <c r="N373" s="163"/>
      <c r="O373" s="163"/>
      <c r="P373" s="163"/>
    </row>
    <row r="374" spans="1:16">
      <c r="A374" s="163"/>
      <c r="B374" s="163"/>
      <c r="C374" s="163"/>
      <c r="D374" s="163"/>
      <c r="E374" s="163"/>
      <c r="F374" s="163"/>
      <c r="G374" s="163"/>
      <c r="H374" s="163"/>
      <c r="I374" s="163"/>
      <c r="J374" s="163"/>
      <c r="K374" s="163"/>
      <c r="L374" s="163"/>
      <c r="M374" s="163"/>
      <c r="N374" s="163"/>
      <c r="O374" s="163"/>
      <c r="P374" s="163"/>
    </row>
    <row r="375" spans="1:16">
      <c r="A375" s="163"/>
      <c r="B375" s="163"/>
      <c r="C375" s="163"/>
      <c r="D375" s="163"/>
      <c r="E375" s="163"/>
      <c r="F375" s="163"/>
      <c r="G375" s="163"/>
      <c r="H375" s="163"/>
      <c r="I375" s="163"/>
      <c r="J375" s="163"/>
      <c r="K375" s="163"/>
      <c r="L375" s="163"/>
      <c r="M375" s="163"/>
      <c r="N375" s="163"/>
      <c r="O375" s="163"/>
      <c r="P375" s="163"/>
    </row>
    <row r="376" spans="1:16">
      <c r="A376" s="163"/>
      <c r="B376" s="163"/>
      <c r="C376" s="163"/>
      <c r="D376" s="163"/>
      <c r="E376" s="163"/>
      <c r="F376" s="163"/>
      <c r="G376" s="163"/>
      <c r="H376" s="163"/>
      <c r="I376" s="163"/>
      <c r="J376" s="163"/>
      <c r="K376" s="163"/>
      <c r="L376" s="163"/>
      <c r="M376" s="163"/>
      <c r="N376" s="163"/>
      <c r="O376" s="163"/>
      <c r="P376" s="163"/>
    </row>
    <row r="377" spans="1:16">
      <c r="A377" s="163"/>
      <c r="B377" s="163"/>
      <c r="C377" s="163"/>
      <c r="D377" s="163"/>
      <c r="E377" s="163"/>
      <c r="F377" s="163"/>
      <c r="G377" s="163"/>
      <c r="H377" s="163"/>
      <c r="I377" s="163"/>
      <c r="J377" s="163"/>
      <c r="K377" s="163"/>
      <c r="L377" s="163"/>
      <c r="M377" s="163"/>
      <c r="N377" s="163"/>
      <c r="O377" s="163"/>
      <c r="P377" s="163"/>
    </row>
    <row r="378" spans="1:16">
      <c r="A378" s="163"/>
      <c r="B378" s="163"/>
      <c r="C378" s="163"/>
      <c r="D378" s="163"/>
      <c r="E378" s="163"/>
      <c r="F378" s="163"/>
      <c r="G378" s="163"/>
      <c r="H378" s="163"/>
      <c r="I378" s="163"/>
      <c r="J378" s="163"/>
      <c r="K378" s="163"/>
      <c r="L378" s="163"/>
      <c r="M378" s="163"/>
      <c r="N378" s="163"/>
      <c r="O378" s="163"/>
      <c r="P378" s="163"/>
    </row>
    <row r="379" spans="1:16">
      <c r="A379" s="163"/>
      <c r="B379" s="163"/>
      <c r="C379" s="163"/>
      <c r="D379" s="163"/>
      <c r="E379" s="163"/>
      <c r="F379" s="163"/>
      <c r="G379" s="163"/>
      <c r="H379" s="163"/>
      <c r="I379" s="163"/>
      <c r="J379" s="163"/>
      <c r="K379" s="163"/>
      <c r="L379" s="163"/>
      <c r="M379" s="163"/>
      <c r="N379" s="163"/>
      <c r="O379" s="163"/>
      <c r="P379" s="163"/>
    </row>
    <row r="380" spans="1:16">
      <c r="A380" s="163"/>
      <c r="B380" s="163"/>
      <c r="C380" s="163"/>
      <c r="D380" s="163"/>
      <c r="E380" s="163"/>
      <c r="F380" s="163"/>
      <c r="G380" s="163"/>
      <c r="H380" s="163"/>
      <c r="I380" s="163"/>
      <c r="J380" s="163"/>
      <c r="K380" s="163"/>
      <c r="L380" s="163"/>
      <c r="M380" s="163"/>
      <c r="N380" s="163"/>
      <c r="O380" s="163"/>
      <c r="P380" s="163"/>
    </row>
    <row r="381" spans="1:16">
      <c r="A381" s="163"/>
      <c r="B381" s="163"/>
      <c r="C381" s="163"/>
      <c r="D381" s="163"/>
      <c r="E381" s="163"/>
      <c r="F381" s="163"/>
      <c r="G381" s="163"/>
      <c r="H381" s="163"/>
      <c r="I381" s="163"/>
      <c r="J381" s="163"/>
      <c r="K381" s="163"/>
      <c r="L381" s="163"/>
      <c r="M381" s="163"/>
      <c r="N381" s="163"/>
      <c r="O381" s="163"/>
      <c r="P381" s="163"/>
    </row>
    <row r="382" spans="1:16">
      <c r="A382" s="163"/>
      <c r="B382" s="163"/>
      <c r="C382" s="163"/>
      <c r="D382" s="163"/>
      <c r="E382" s="163"/>
      <c r="F382" s="163"/>
      <c r="G382" s="163"/>
      <c r="H382" s="163"/>
      <c r="I382" s="163"/>
      <c r="J382" s="163"/>
      <c r="K382" s="163"/>
      <c r="L382" s="163"/>
      <c r="M382" s="163"/>
      <c r="N382" s="163"/>
      <c r="O382" s="163"/>
      <c r="P382" s="163"/>
    </row>
    <row r="383" spans="1:16">
      <c r="A383" s="163"/>
      <c r="B383" s="163"/>
      <c r="C383" s="163"/>
      <c r="D383" s="163"/>
      <c r="E383" s="163"/>
      <c r="F383" s="163"/>
      <c r="G383" s="163"/>
      <c r="H383" s="163"/>
      <c r="I383" s="163"/>
      <c r="J383" s="163"/>
      <c r="K383" s="163"/>
      <c r="L383" s="163"/>
      <c r="M383" s="163"/>
      <c r="N383" s="163"/>
      <c r="O383" s="163"/>
      <c r="P383" s="163"/>
    </row>
    <row r="384" spans="1:16">
      <c r="A384" s="163"/>
      <c r="B384" s="163"/>
      <c r="C384" s="163"/>
      <c r="D384" s="163"/>
      <c r="E384" s="163"/>
      <c r="F384" s="163"/>
      <c r="G384" s="163"/>
      <c r="H384" s="163"/>
      <c r="I384" s="163"/>
      <c r="J384" s="163"/>
      <c r="K384" s="163"/>
      <c r="L384" s="163"/>
      <c r="M384" s="163"/>
      <c r="N384" s="163"/>
      <c r="O384" s="163"/>
      <c r="P384" s="163"/>
    </row>
    <row r="385" spans="1:16">
      <c r="A385" s="163"/>
      <c r="B385" s="163"/>
      <c r="C385" s="163"/>
      <c r="D385" s="163"/>
      <c r="E385" s="163"/>
      <c r="F385" s="163"/>
      <c r="G385" s="163"/>
      <c r="H385" s="163"/>
      <c r="I385" s="163"/>
      <c r="J385" s="163"/>
      <c r="K385" s="163"/>
      <c r="L385" s="163"/>
      <c r="M385" s="163"/>
      <c r="N385" s="163"/>
      <c r="O385" s="163"/>
      <c r="P385" s="163"/>
    </row>
    <row r="386" spans="1:16">
      <c r="A386" s="163"/>
      <c r="B386" s="163"/>
      <c r="C386" s="163"/>
      <c r="D386" s="163"/>
      <c r="E386" s="163"/>
      <c r="F386" s="163"/>
      <c r="G386" s="163"/>
      <c r="H386" s="163"/>
      <c r="I386" s="163"/>
      <c r="J386" s="163"/>
      <c r="K386" s="163"/>
      <c r="L386" s="163"/>
      <c r="M386" s="163"/>
      <c r="N386" s="163"/>
      <c r="O386" s="163"/>
      <c r="P386" s="163"/>
    </row>
    <row r="387" spans="1:16">
      <c r="A387" s="163"/>
      <c r="B387" s="163"/>
      <c r="C387" s="163"/>
      <c r="D387" s="163"/>
      <c r="E387" s="163"/>
      <c r="F387" s="163"/>
      <c r="G387" s="163"/>
      <c r="H387" s="163"/>
      <c r="I387" s="163"/>
      <c r="J387" s="163"/>
      <c r="K387" s="163"/>
      <c r="L387" s="163"/>
      <c r="M387" s="163"/>
      <c r="N387" s="163"/>
      <c r="O387" s="163"/>
      <c r="P387" s="163"/>
    </row>
    <row r="388" spans="1:16">
      <c r="A388" s="163"/>
      <c r="B388" s="163"/>
      <c r="C388" s="163"/>
      <c r="D388" s="163"/>
      <c r="E388" s="163"/>
      <c r="F388" s="163"/>
      <c r="G388" s="163"/>
      <c r="H388" s="163"/>
      <c r="I388" s="163"/>
      <c r="J388" s="163"/>
      <c r="K388" s="163"/>
      <c r="L388" s="163"/>
      <c r="M388" s="163"/>
      <c r="N388" s="163"/>
      <c r="O388" s="163"/>
      <c r="P388" s="163"/>
    </row>
    <row r="389" spans="1:16">
      <c r="A389" s="163"/>
      <c r="B389" s="163"/>
      <c r="C389" s="163"/>
      <c r="D389" s="163"/>
      <c r="E389" s="163"/>
      <c r="F389" s="163"/>
      <c r="G389" s="163"/>
      <c r="H389" s="163"/>
      <c r="I389" s="163"/>
      <c r="J389" s="163"/>
      <c r="K389" s="163"/>
      <c r="L389" s="163"/>
      <c r="M389" s="163"/>
      <c r="N389" s="163"/>
      <c r="O389" s="163"/>
      <c r="P389" s="163"/>
    </row>
    <row r="390" spans="1:16">
      <c r="A390" s="163"/>
      <c r="B390" s="163"/>
      <c r="C390" s="163"/>
      <c r="D390" s="163"/>
      <c r="E390" s="163"/>
      <c r="F390" s="163"/>
      <c r="G390" s="163"/>
      <c r="H390" s="163"/>
      <c r="I390" s="163"/>
      <c r="J390" s="163"/>
      <c r="K390" s="163"/>
      <c r="L390" s="163"/>
      <c r="M390" s="163"/>
      <c r="N390" s="163"/>
      <c r="O390" s="163"/>
      <c r="P390" s="163"/>
    </row>
    <row r="391" spans="1:16">
      <c r="A391" s="163"/>
      <c r="B391" s="163"/>
      <c r="C391" s="163"/>
      <c r="D391" s="163"/>
      <c r="E391" s="163"/>
      <c r="F391" s="163"/>
      <c r="G391" s="163"/>
      <c r="H391" s="163"/>
      <c r="I391" s="163"/>
      <c r="J391" s="163"/>
      <c r="K391" s="163"/>
      <c r="L391" s="163"/>
      <c r="M391" s="163"/>
      <c r="N391" s="163"/>
      <c r="O391" s="163"/>
      <c r="P391" s="163"/>
    </row>
    <row r="392" spans="1:16">
      <c r="A392" s="163"/>
      <c r="B392" s="163"/>
      <c r="C392" s="163"/>
      <c r="D392" s="163"/>
      <c r="E392" s="163"/>
      <c r="F392" s="163"/>
      <c r="G392" s="163"/>
      <c r="H392" s="163"/>
      <c r="I392" s="163"/>
      <c r="J392" s="163"/>
      <c r="K392" s="163"/>
      <c r="L392" s="163"/>
      <c r="M392" s="163"/>
      <c r="N392" s="163"/>
      <c r="O392" s="163"/>
      <c r="P392" s="163"/>
    </row>
    <row r="393" spans="1:16">
      <c r="A393" s="163"/>
      <c r="B393" s="163"/>
      <c r="C393" s="163"/>
      <c r="D393" s="163"/>
      <c r="E393" s="163"/>
      <c r="F393" s="163"/>
      <c r="G393" s="163"/>
      <c r="H393" s="163"/>
      <c r="I393" s="163"/>
      <c r="J393" s="163"/>
      <c r="K393" s="163"/>
      <c r="L393" s="163"/>
      <c r="M393" s="163"/>
      <c r="N393" s="163"/>
      <c r="O393" s="163"/>
      <c r="P393" s="163"/>
    </row>
    <row r="394" spans="1:16">
      <c r="A394" s="163"/>
      <c r="B394" s="163"/>
      <c r="C394" s="163"/>
      <c r="D394" s="163"/>
      <c r="E394" s="163"/>
      <c r="F394" s="163"/>
      <c r="G394" s="163"/>
      <c r="H394" s="163"/>
      <c r="I394" s="163"/>
      <c r="J394" s="163"/>
      <c r="K394" s="163"/>
      <c r="L394" s="163"/>
      <c r="M394" s="163"/>
      <c r="N394" s="163"/>
      <c r="O394" s="163"/>
      <c r="P394" s="163"/>
    </row>
    <row r="395" spans="1:16">
      <c r="A395" s="163"/>
      <c r="B395" s="163"/>
      <c r="C395" s="163"/>
      <c r="D395" s="163"/>
      <c r="E395" s="163"/>
      <c r="F395" s="163"/>
      <c r="G395" s="163"/>
      <c r="H395" s="163"/>
      <c r="I395" s="163"/>
      <c r="J395" s="163"/>
      <c r="K395" s="163"/>
      <c r="L395" s="163"/>
      <c r="M395" s="163"/>
      <c r="N395" s="163"/>
      <c r="O395" s="163"/>
      <c r="P395" s="163"/>
    </row>
    <row r="396" spans="1:16">
      <c r="A396" s="163"/>
      <c r="B396" s="163"/>
      <c r="C396" s="163"/>
      <c r="D396" s="163"/>
      <c r="E396" s="163"/>
      <c r="F396" s="163"/>
      <c r="G396" s="163"/>
      <c r="H396" s="163"/>
      <c r="I396" s="163"/>
      <c r="J396" s="163"/>
      <c r="K396" s="163"/>
      <c r="L396" s="163"/>
      <c r="M396" s="163"/>
      <c r="N396" s="163"/>
      <c r="O396" s="163"/>
      <c r="P396" s="163"/>
    </row>
    <row r="397" spans="1:16">
      <c r="A397" s="163"/>
      <c r="B397" s="163"/>
      <c r="C397" s="163"/>
      <c r="D397" s="163"/>
      <c r="E397" s="163"/>
      <c r="F397" s="163"/>
      <c r="G397" s="163"/>
      <c r="H397" s="163"/>
      <c r="I397" s="163"/>
      <c r="J397" s="163"/>
      <c r="K397" s="163"/>
      <c r="L397" s="163"/>
      <c r="M397" s="163"/>
      <c r="N397" s="163"/>
      <c r="O397" s="163"/>
      <c r="P397" s="163"/>
    </row>
    <row r="398" spans="1:16">
      <c r="A398" s="163"/>
      <c r="B398" s="163"/>
      <c r="C398" s="163"/>
      <c r="D398" s="163"/>
      <c r="E398" s="163"/>
      <c r="F398" s="163"/>
      <c r="G398" s="163"/>
      <c r="H398" s="163"/>
      <c r="I398" s="163"/>
      <c r="J398" s="163"/>
      <c r="K398" s="163"/>
      <c r="L398" s="163"/>
      <c r="M398" s="163"/>
      <c r="N398" s="163"/>
      <c r="O398" s="163"/>
      <c r="P398" s="163"/>
    </row>
    <row r="399" spans="1:16">
      <c r="A399" s="163"/>
      <c r="B399" s="163"/>
      <c r="C399" s="163"/>
      <c r="D399" s="163"/>
      <c r="E399" s="163"/>
      <c r="F399" s="163"/>
      <c r="G399" s="163"/>
      <c r="H399" s="163"/>
      <c r="I399" s="163"/>
      <c r="J399" s="163"/>
      <c r="K399" s="163"/>
      <c r="L399" s="163"/>
      <c r="M399" s="163"/>
      <c r="N399" s="163"/>
      <c r="O399" s="163"/>
      <c r="P399" s="163"/>
    </row>
    <row r="400" spans="1:16">
      <c r="A400" s="163"/>
      <c r="B400" s="163"/>
      <c r="C400" s="163"/>
      <c r="D400" s="163"/>
      <c r="E400" s="163"/>
      <c r="F400" s="163"/>
      <c r="G400" s="163"/>
      <c r="H400" s="163"/>
      <c r="I400" s="163"/>
      <c r="J400" s="163"/>
      <c r="K400" s="163"/>
      <c r="L400" s="163"/>
      <c r="M400" s="163"/>
      <c r="N400" s="163"/>
      <c r="O400" s="163"/>
      <c r="P400" s="163"/>
    </row>
    <row r="401" spans="1:16">
      <c r="A401" s="163"/>
      <c r="B401" s="163"/>
      <c r="C401" s="163"/>
      <c r="D401" s="163"/>
      <c r="E401" s="163"/>
      <c r="F401" s="163"/>
      <c r="G401" s="163"/>
      <c r="H401" s="163"/>
      <c r="I401" s="163"/>
      <c r="J401" s="163"/>
      <c r="K401" s="163"/>
      <c r="L401" s="163"/>
      <c r="M401" s="163"/>
      <c r="N401" s="163"/>
      <c r="O401" s="163"/>
      <c r="P401" s="163"/>
    </row>
    <row r="402" spans="1:16">
      <c r="A402" s="163"/>
      <c r="B402" s="163"/>
      <c r="C402" s="163"/>
      <c r="D402" s="163"/>
      <c r="E402" s="163"/>
      <c r="F402" s="163"/>
      <c r="G402" s="163"/>
      <c r="H402" s="163"/>
      <c r="I402" s="163"/>
      <c r="J402" s="163"/>
      <c r="K402" s="163"/>
      <c r="L402" s="163"/>
      <c r="M402" s="163"/>
      <c r="N402" s="163"/>
      <c r="O402" s="163"/>
      <c r="P402" s="163"/>
    </row>
    <row r="403" spans="1:16">
      <c r="A403" s="163"/>
      <c r="B403" s="163"/>
      <c r="C403" s="163"/>
      <c r="D403" s="163"/>
      <c r="E403" s="163"/>
      <c r="F403" s="163"/>
      <c r="G403" s="163"/>
      <c r="H403" s="163"/>
      <c r="I403" s="163"/>
      <c r="J403" s="163"/>
      <c r="K403" s="163"/>
      <c r="L403" s="163"/>
      <c r="M403" s="163"/>
      <c r="N403" s="163"/>
      <c r="O403" s="163"/>
      <c r="P403" s="163"/>
    </row>
    <row r="404" spans="1:16">
      <c r="A404" s="163"/>
      <c r="B404" s="163"/>
      <c r="C404" s="163"/>
      <c r="D404" s="163"/>
      <c r="E404" s="163"/>
      <c r="F404" s="163"/>
      <c r="G404" s="163"/>
      <c r="H404" s="163"/>
      <c r="I404" s="163"/>
      <c r="J404" s="163"/>
      <c r="K404" s="163"/>
      <c r="L404" s="163"/>
      <c r="M404" s="163"/>
      <c r="N404" s="163"/>
      <c r="O404" s="163"/>
      <c r="P404" s="163"/>
    </row>
    <row r="405" spans="1:16">
      <c r="A405" s="163"/>
      <c r="B405" s="163"/>
      <c r="C405" s="163"/>
      <c r="D405" s="163"/>
      <c r="E405" s="163"/>
      <c r="F405" s="163"/>
      <c r="G405" s="163"/>
      <c r="H405" s="163"/>
      <c r="I405" s="163"/>
      <c r="J405" s="163"/>
      <c r="K405" s="163"/>
      <c r="L405" s="163"/>
      <c r="M405" s="163"/>
      <c r="N405" s="163"/>
      <c r="O405" s="163"/>
      <c r="P405" s="163"/>
    </row>
    <row r="406" spans="1:16">
      <c r="A406" s="163"/>
      <c r="B406" s="163"/>
      <c r="C406" s="163"/>
      <c r="D406" s="163"/>
      <c r="E406" s="163"/>
      <c r="F406" s="163"/>
      <c r="G406" s="163"/>
      <c r="H406" s="163"/>
      <c r="I406" s="163"/>
      <c r="J406" s="163"/>
      <c r="K406" s="163"/>
      <c r="L406" s="163"/>
      <c r="M406" s="163"/>
      <c r="N406" s="163"/>
      <c r="O406" s="163"/>
      <c r="P406" s="163"/>
    </row>
    <row r="407" spans="1:16">
      <c r="A407" s="163"/>
      <c r="B407" s="163"/>
      <c r="C407" s="163"/>
      <c r="D407" s="163"/>
      <c r="E407" s="163"/>
      <c r="F407" s="163"/>
      <c r="G407" s="163"/>
      <c r="H407" s="163"/>
      <c r="I407" s="163"/>
      <c r="J407" s="163"/>
      <c r="K407" s="163"/>
      <c r="L407" s="163"/>
      <c r="M407" s="163"/>
      <c r="N407" s="163"/>
      <c r="O407" s="163"/>
      <c r="P407" s="163"/>
    </row>
    <row r="408" spans="1:16">
      <c r="A408" s="163"/>
      <c r="B408" s="163"/>
      <c r="C408" s="163"/>
      <c r="D408" s="163"/>
      <c r="E408" s="163"/>
      <c r="F408" s="163"/>
      <c r="G408" s="163"/>
      <c r="H408" s="163"/>
      <c r="I408" s="163"/>
      <c r="J408" s="163"/>
      <c r="K408" s="163"/>
      <c r="L408" s="163"/>
      <c r="M408" s="163"/>
      <c r="N408" s="163"/>
      <c r="O408" s="163"/>
      <c r="P408" s="163"/>
    </row>
    <row r="409" spans="1:16">
      <c r="A409" s="163"/>
      <c r="B409" s="163"/>
      <c r="C409" s="163"/>
      <c r="D409" s="163"/>
      <c r="E409" s="163"/>
      <c r="F409" s="163"/>
      <c r="G409" s="163"/>
      <c r="H409" s="163"/>
      <c r="I409" s="163"/>
      <c r="J409" s="163"/>
      <c r="K409" s="163"/>
      <c r="L409" s="163"/>
      <c r="M409" s="163"/>
      <c r="N409" s="163"/>
      <c r="O409" s="163"/>
      <c r="P409" s="163"/>
    </row>
    <row r="410" spans="1:16">
      <c r="A410" s="163"/>
      <c r="B410" s="163"/>
      <c r="C410" s="163"/>
      <c r="D410" s="163"/>
      <c r="E410" s="163"/>
      <c r="F410" s="163"/>
      <c r="G410" s="163"/>
      <c r="H410" s="163"/>
      <c r="I410" s="163"/>
      <c r="J410" s="163"/>
      <c r="K410" s="163"/>
      <c r="L410" s="163"/>
      <c r="M410" s="163"/>
      <c r="N410" s="163"/>
      <c r="O410" s="163"/>
      <c r="P410" s="163"/>
    </row>
    <row r="411" spans="1:16">
      <c r="A411" s="163"/>
      <c r="B411" s="163"/>
      <c r="C411" s="163"/>
      <c r="D411" s="163"/>
      <c r="E411" s="163"/>
      <c r="F411" s="163"/>
      <c r="G411" s="163"/>
      <c r="H411" s="163"/>
      <c r="I411" s="163"/>
      <c r="J411" s="163"/>
      <c r="K411" s="163"/>
      <c r="L411" s="163"/>
      <c r="M411" s="163"/>
      <c r="N411" s="163"/>
      <c r="O411" s="163"/>
      <c r="P411" s="163"/>
    </row>
    <row r="412" spans="1:16">
      <c r="A412" s="163"/>
      <c r="B412" s="163"/>
      <c r="C412" s="163"/>
      <c r="D412" s="163"/>
      <c r="E412" s="163"/>
      <c r="F412" s="163"/>
      <c r="G412" s="163"/>
      <c r="H412" s="163"/>
      <c r="I412" s="163"/>
      <c r="J412" s="163"/>
      <c r="K412" s="163"/>
      <c r="L412" s="163"/>
      <c r="M412" s="163"/>
      <c r="N412" s="163"/>
      <c r="O412" s="163"/>
      <c r="P412" s="163"/>
    </row>
    <row r="413" spans="1:16">
      <c r="A413" s="163"/>
      <c r="B413" s="163"/>
      <c r="C413" s="163"/>
      <c r="D413" s="163"/>
      <c r="E413" s="163"/>
      <c r="F413" s="163"/>
      <c r="G413" s="163"/>
      <c r="H413" s="163"/>
      <c r="I413" s="163"/>
      <c r="J413" s="163"/>
      <c r="K413" s="163"/>
      <c r="L413" s="163"/>
      <c r="M413" s="163"/>
      <c r="N413" s="163"/>
      <c r="O413" s="163"/>
      <c r="P413" s="163"/>
    </row>
    <row r="414" spans="1:16">
      <c r="A414" s="163"/>
      <c r="B414" s="163"/>
      <c r="C414" s="163"/>
      <c r="D414" s="163"/>
      <c r="E414" s="163"/>
      <c r="F414" s="163"/>
      <c r="G414" s="163"/>
      <c r="H414" s="163"/>
      <c r="I414" s="163"/>
      <c r="J414" s="163"/>
      <c r="K414" s="163"/>
      <c r="L414" s="163"/>
      <c r="M414" s="163"/>
      <c r="N414" s="163"/>
      <c r="O414" s="163"/>
      <c r="P414" s="163"/>
    </row>
    <row r="415" spans="1:16">
      <c r="A415" s="163"/>
      <c r="B415" s="163"/>
      <c r="C415" s="163"/>
      <c r="D415" s="163"/>
      <c r="E415" s="163"/>
      <c r="F415" s="163"/>
      <c r="G415" s="163"/>
      <c r="H415" s="163"/>
      <c r="I415" s="163"/>
      <c r="J415" s="163"/>
      <c r="K415" s="163"/>
      <c r="L415" s="163"/>
      <c r="M415" s="163"/>
      <c r="N415" s="163"/>
      <c r="O415" s="163"/>
      <c r="P415" s="163"/>
    </row>
    <row r="416" spans="1:16">
      <c r="A416" s="163"/>
      <c r="B416" s="163"/>
      <c r="C416" s="163"/>
      <c r="D416" s="163"/>
      <c r="E416" s="163"/>
      <c r="F416" s="163"/>
      <c r="G416" s="163"/>
      <c r="H416" s="163"/>
      <c r="I416" s="163"/>
      <c r="J416" s="163"/>
      <c r="K416" s="163"/>
      <c r="L416" s="163"/>
      <c r="M416" s="163"/>
      <c r="N416" s="163"/>
      <c r="O416" s="163"/>
      <c r="P416" s="163"/>
    </row>
    <row r="417" spans="1:16">
      <c r="A417" s="163"/>
      <c r="B417" s="163"/>
      <c r="C417" s="163"/>
      <c r="D417" s="163"/>
      <c r="E417" s="163"/>
      <c r="F417" s="163"/>
      <c r="G417" s="163"/>
      <c r="H417" s="163"/>
      <c r="I417" s="163"/>
      <c r="J417" s="163"/>
      <c r="K417" s="163"/>
      <c r="L417" s="163"/>
      <c r="M417" s="163"/>
      <c r="N417" s="163"/>
      <c r="O417" s="163"/>
      <c r="P417" s="163"/>
    </row>
    <row r="418" spans="1:16">
      <c r="A418" s="163"/>
      <c r="B418" s="163"/>
      <c r="C418" s="163"/>
      <c r="D418" s="163"/>
      <c r="E418" s="163"/>
      <c r="F418" s="163"/>
      <c r="G418" s="163"/>
      <c r="H418" s="163"/>
      <c r="I418" s="163"/>
      <c r="J418" s="163"/>
      <c r="K418" s="163"/>
      <c r="L418" s="163"/>
      <c r="M418" s="163"/>
      <c r="N418" s="163"/>
      <c r="O418" s="163"/>
      <c r="P418" s="163"/>
    </row>
    <row r="419" spans="1:16">
      <c r="A419" s="163"/>
      <c r="B419" s="163"/>
      <c r="C419" s="163"/>
      <c r="D419" s="163"/>
      <c r="E419" s="163"/>
      <c r="F419" s="163"/>
      <c r="G419" s="163"/>
      <c r="H419" s="163"/>
      <c r="I419" s="163"/>
      <c r="J419" s="163"/>
      <c r="K419" s="163"/>
      <c r="L419" s="163"/>
      <c r="M419" s="163"/>
      <c r="N419" s="163"/>
      <c r="O419" s="163"/>
      <c r="P419" s="163"/>
    </row>
    <row r="420" spans="1:16">
      <c r="A420" s="163"/>
      <c r="B420" s="163"/>
      <c r="C420" s="163"/>
      <c r="D420" s="163"/>
      <c r="E420" s="163"/>
      <c r="F420" s="163"/>
      <c r="G420" s="163"/>
      <c r="H420" s="163"/>
      <c r="I420" s="163"/>
      <c r="J420" s="163"/>
      <c r="K420" s="163"/>
      <c r="L420" s="163"/>
      <c r="M420" s="163"/>
      <c r="N420" s="163"/>
      <c r="O420" s="163"/>
      <c r="P420" s="163"/>
    </row>
    <row r="421" spans="1:16">
      <c r="A421" s="163"/>
      <c r="B421" s="163"/>
      <c r="C421" s="163"/>
      <c r="D421" s="163"/>
      <c r="E421" s="163"/>
      <c r="F421" s="163"/>
      <c r="G421" s="163"/>
      <c r="H421" s="163"/>
      <c r="I421" s="163"/>
      <c r="J421" s="163"/>
      <c r="K421" s="163"/>
      <c r="L421" s="163"/>
      <c r="M421" s="163"/>
      <c r="N421" s="163"/>
      <c r="O421" s="163"/>
      <c r="P421" s="163"/>
    </row>
    <row r="422" spans="1:16">
      <c r="A422" s="163"/>
      <c r="B422" s="163"/>
      <c r="C422" s="163"/>
      <c r="D422" s="163"/>
      <c r="E422" s="163"/>
      <c r="F422" s="163"/>
      <c r="G422" s="163"/>
      <c r="H422" s="163"/>
      <c r="I422" s="163"/>
      <c r="J422" s="163"/>
      <c r="K422" s="163"/>
      <c r="L422" s="163"/>
      <c r="M422" s="163"/>
      <c r="N422" s="163"/>
      <c r="O422" s="163"/>
      <c r="P422" s="163"/>
    </row>
    <row r="423" spans="1:16">
      <c r="A423" s="163"/>
      <c r="B423" s="163"/>
      <c r="C423" s="163"/>
      <c r="D423" s="163"/>
      <c r="E423" s="163"/>
      <c r="F423" s="163"/>
      <c r="G423" s="163"/>
      <c r="H423" s="163"/>
      <c r="I423" s="163"/>
      <c r="J423" s="163"/>
      <c r="K423" s="163"/>
      <c r="L423" s="163"/>
      <c r="M423" s="163"/>
      <c r="N423" s="163"/>
      <c r="O423" s="163"/>
      <c r="P423" s="163"/>
    </row>
    <row r="424" spans="1:16">
      <c r="A424" s="163"/>
      <c r="B424" s="163"/>
      <c r="C424" s="163"/>
      <c r="D424" s="163"/>
      <c r="E424" s="163"/>
      <c r="F424" s="163"/>
      <c r="G424" s="163"/>
      <c r="H424" s="163"/>
      <c r="I424" s="163"/>
      <c r="J424" s="163"/>
      <c r="K424" s="163"/>
      <c r="L424" s="163"/>
      <c r="M424" s="163"/>
      <c r="N424" s="163"/>
      <c r="O424" s="163"/>
      <c r="P424" s="163"/>
    </row>
    <row r="425" spans="1:16">
      <c r="A425" s="163"/>
      <c r="B425" s="163"/>
      <c r="C425" s="163"/>
      <c r="D425" s="163"/>
      <c r="E425" s="163"/>
      <c r="F425" s="163"/>
      <c r="G425" s="163"/>
      <c r="H425" s="163"/>
      <c r="I425" s="163"/>
      <c r="J425" s="163"/>
      <c r="K425" s="163"/>
      <c r="L425" s="163"/>
      <c r="M425" s="163"/>
      <c r="N425" s="163"/>
      <c r="O425" s="163"/>
      <c r="P425" s="163"/>
    </row>
    <row r="426" spans="1:16">
      <c r="A426" s="163"/>
      <c r="B426" s="163"/>
      <c r="C426" s="163"/>
      <c r="D426" s="163"/>
      <c r="E426" s="163"/>
      <c r="F426" s="163"/>
      <c r="G426" s="163"/>
      <c r="H426" s="163"/>
      <c r="I426" s="163"/>
      <c r="J426" s="163"/>
      <c r="K426" s="163"/>
      <c r="L426" s="163"/>
      <c r="M426" s="163"/>
      <c r="N426" s="163"/>
      <c r="O426" s="163"/>
      <c r="P426" s="163"/>
    </row>
    <row r="427" spans="1:16">
      <c r="A427" s="163"/>
      <c r="B427" s="163"/>
      <c r="C427" s="163"/>
      <c r="D427" s="163"/>
      <c r="E427" s="163"/>
      <c r="F427" s="163"/>
      <c r="G427" s="163"/>
      <c r="H427" s="163"/>
      <c r="I427" s="163"/>
      <c r="J427" s="163"/>
      <c r="K427" s="163"/>
      <c r="L427" s="163"/>
      <c r="M427" s="163"/>
      <c r="N427" s="163"/>
      <c r="O427" s="163"/>
      <c r="P427" s="163"/>
    </row>
    <row r="428" spans="1:16">
      <c r="A428" s="163"/>
      <c r="B428" s="163"/>
      <c r="C428" s="163"/>
      <c r="D428" s="163"/>
      <c r="E428" s="163"/>
      <c r="F428" s="163"/>
      <c r="G428" s="163"/>
      <c r="H428" s="163"/>
      <c r="I428" s="163"/>
      <c r="J428" s="163"/>
      <c r="K428" s="163"/>
      <c r="L428" s="163"/>
      <c r="M428" s="163"/>
      <c r="N428" s="163"/>
      <c r="O428" s="163"/>
      <c r="P428" s="163"/>
    </row>
    <row r="429" spans="1:16">
      <c r="A429" s="163"/>
      <c r="B429" s="163"/>
      <c r="C429" s="163"/>
      <c r="D429" s="163"/>
      <c r="E429" s="163"/>
      <c r="F429" s="163"/>
      <c r="G429" s="163"/>
      <c r="H429" s="163"/>
      <c r="I429" s="163"/>
      <c r="J429" s="163"/>
      <c r="K429" s="163"/>
      <c r="L429" s="163"/>
      <c r="M429" s="163"/>
      <c r="N429" s="163"/>
      <c r="O429" s="163"/>
      <c r="P429" s="163"/>
    </row>
    <row r="430" spans="1:16">
      <c r="A430" s="163"/>
      <c r="B430" s="163"/>
      <c r="C430" s="163"/>
      <c r="D430" s="163"/>
      <c r="E430" s="163"/>
      <c r="F430" s="163"/>
      <c r="G430" s="163"/>
      <c r="H430" s="163"/>
      <c r="I430" s="163"/>
      <c r="J430" s="163"/>
      <c r="K430" s="163"/>
      <c r="L430" s="163"/>
      <c r="M430" s="163"/>
      <c r="N430" s="163"/>
      <c r="O430" s="163"/>
      <c r="P430" s="163"/>
    </row>
    <row r="431" spans="1:16">
      <c r="A431" s="163"/>
      <c r="B431" s="163"/>
      <c r="C431" s="163"/>
      <c r="D431" s="163"/>
      <c r="E431" s="163"/>
      <c r="F431" s="163"/>
      <c r="G431" s="163"/>
      <c r="H431" s="163"/>
      <c r="I431" s="163"/>
      <c r="J431" s="163"/>
      <c r="K431" s="163"/>
      <c r="L431" s="163"/>
      <c r="M431" s="163"/>
      <c r="N431" s="163"/>
      <c r="O431" s="163"/>
      <c r="P431" s="163"/>
    </row>
    <row r="432" spans="1:16">
      <c r="A432" s="163"/>
      <c r="B432" s="163"/>
      <c r="C432" s="163"/>
      <c r="D432" s="163"/>
      <c r="E432" s="163"/>
      <c r="F432" s="163"/>
      <c r="G432" s="163"/>
      <c r="H432" s="163"/>
      <c r="I432" s="163"/>
      <c r="J432" s="163"/>
      <c r="K432" s="163"/>
      <c r="L432" s="163"/>
      <c r="M432" s="163"/>
      <c r="N432" s="163"/>
      <c r="O432" s="163"/>
      <c r="P432" s="163"/>
    </row>
    <row r="433" spans="1:16">
      <c r="A433" s="163"/>
      <c r="B433" s="163"/>
      <c r="C433" s="163"/>
      <c r="D433" s="163"/>
      <c r="E433" s="163"/>
      <c r="F433" s="163"/>
      <c r="G433" s="163"/>
      <c r="H433" s="163"/>
      <c r="I433" s="163"/>
      <c r="J433" s="163"/>
      <c r="K433" s="163"/>
      <c r="L433" s="163"/>
      <c r="M433" s="163"/>
      <c r="N433" s="163"/>
      <c r="O433" s="163"/>
      <c r="P433" s="163"/>
    </row>
    <row r="434" spans="1:16">
      <c r="A434" s="163"/>
      <c r="B434" s="163"/>
      <c r="C434" s="163"/>
      <c r="D434" s="163"/>
      <c r="E434" s="163"/>
      <c r="F434" s="163"/>
      <c r="G434" s="163"/>
      <c r="H434" s="163"/>
      <c r="I434" s="163"/>
      <c r="J434" s="163"/>
      <c r="K434" s="163"/>
      <c r="L434" s="163"/>
      <c r="M434" s="163"/>
      <c r="N434" s="163"/>
      <c r="O434" s="163"/>
      <c r="P434" s="163"/>
    </row>
    <row r="435" spans="1:16">
      <c r="A435" s="163"/>
      <c r="B435" s="163"/>
      <c r="C435" s="163"/>
      <c r="D435" s="163"/>
      <c r="E435" s="163"/>
      <c r="F435" s="163"/>
      <c r="G435" s="163"/>
      <c r="H435" s="163"/>
      <c r="I435" s="163"/>
      <c r="J435" s="163"/>
      <c r="K435" s="163"/>
      <c r="L435" s="163"/>
      <c r="M435" s="163"/>
      <c r="N435" s="163"/>
      <c r="O435" s="163"/>
      <c r="P435" s="163"/>
    </row>
    <row r="436" spans="1:16">
      <c r="A436" s="163"/>
      <c r="B436" s="163"/>
      <c r="C436" s="163"/>
      <c r="D436" s="163"/>
      <c r="E436" s="163"/>
      <c r="F436" s="163"/>
      <c r="G436" s="163"/>
      <c r="H436" s="163"/>
      <c r="I436" s="163"/>
      <c r="J436" s="163"/>
      <c r="K436" s="163"/>
      <c r="L436" s="163"/>
      <c r="M436" s="163"/>
      <c r="N436" s="163"/>
      <c r="O436" s="163"/>
      <c r="P436" s="163"/>
    </row>
    <row r="437" spans="1:16">
      <c r="A437" s="163"/>
      <c r="B437" s="163"/>
      <c r="C437" s="163"/>
      <c r="D437" s="163"/>
      <c r="E437" s="163"/>
      <c r="F437" s="163"/>
      <c r="G437" s="163"/>
      <c r="H437" s="163"/>
      <c r="I437" s="163"/>
      <c r="J437" s="163"/>
      <c r="K437" s="163"/>
      <c r="L437" s="163"/>
      <c r="M437" s="163"/>
      <c r="N437" s="163"/>
      <c r="O437" s="163"/>
      <c r="P437" s="163"/>
    </row>
    <row r="438" spans="1:16">
      <c r="A438" s="163"/>
      <c r="B438" s="163"/>
      <c r="C438" s="163"/>
      <c r="D438" s="163"/>
      <c r="E438" s="163"/>
      <c r="F438" s="163"/>
      <c r="G438" s="163"/>
      <c r="H438" s="163"/>
      <c r="I438" s="163"/>
      <c r="J438" s="163"/>
      <c r="K438" s="163"/>
      <c r="L438" s="163"/>
      <c r="M438" s="163"/>
      <c r="N438" s="163"/>
      <c r="O438" s="163"/>
      <c r="P438" s="163"/>
    </row>
    <row r="439" spans="1:16">
      <c r="A439" s="163"/>
      <c r="B439" s="163"/>
      <c r="C439" s="163"/>
      <c r="D439" s="163"/>
      <c r="E439" s="163"/>
      <c r="F439" s="163"/>
      <c r="G439" s="163"/>
      <c r="H439" s="163"/>
      <c r="I439" s="163"/>
      <c r="J439" s="163"/>
      <c r="K439" s="163"/>
      <c r="L439" s="163"/>
      <c r="M439" s="163"/>
      <c r="N439" s="163"/>
      <c r="O439" s="163"/>
      <c r="P439" s="163"/>
    </row>
    <row r="440" spans="1:16">
      <c r="A440" s="163"/>
      <c r="B440" s="163"/>
      <c r="C440" s="163"/>
      <c r="D440" s="163"/>
      <c r="E440" s="163"/>
      <c r="F440" s="163"/>
      <c r="G440" s="163"/>
      <c r="H440" s="163"/>
      <c r="I440" s="163"/>
      <c r="J440" s="163"/>
      <c r="K440" s="163"/>
      <c r="L440" s="163"/>
      <c r="M440" s="163"/>
      <c r="N440" s="163"/>
      <c r="O440" s="163"/>
      <c r="P440" s="163"/>
    </row>
    <row r="441" spans="1:16">
      <c r="A441" s="163"/>
      <c r="B441" s="163"/>
      <c r="C441" s="163"/>
      <c r="D441" s="163"/>
      <c r="E441" s="163"/>
      <c r="F441" s="163"/>
      <c r="G441" s="163"/>
      <c r="H441" s="163"/>
      <c r="I441" s="163"/>
      <c r="J441" s="163"/>
      <c r="K441" s="163"/>
      <c r="L441" s="163"/>
      <c r="M441" s="163"/>
      <c r="N441" s="163"/>
      <c r="O441" s="163"/>
      <c r="P441" s="163"/>
    </row>
    <row r="442" spans="1:16">
      <c r="A442" s="163"/>
      <c r="B442" s="163"/>
      <c r="C442" s="163"/>
      <c r="D442" s="163"/>
      <c r="E442" s="163"/>
      <c r="F442" s="163"/>
      <c r="G442" s="163"/>
      <c r="H442" s="163"/>
      <c r="I442" s="163"/>
      <c r="J442" s="163"/>
      <c r="K442" s="163"/>
      <c r="L442" s="163"/>
      <c r="M442" s="163"/>
      <c r="N442" s="163"/>
      <c r="O442" s="163"/>
      <c r="P442" s="163"/>
    </row>
    <row r="443" spans="1:16">
      <c r="A443" s="163"/>
      <c r="B443" s="163"/>
      <c r="C443" s="163"/>
      <c r="D443" s="163"/>
      <c r="E443" s="163"/>
      <c r="F443" s="163"/>
      <c r="G443" s="163"/>
      <c r="H443" s="163"/>
      <c r="I443" s="163"/>
      <c r="J443" s="163"/>
      <c r="K443" s="163"/>
      <c r="L443" s="163"/>
      <c r="M443" s="163"/>
      <c r="N443" s="163"/>
      <c r="O443" s="163"/>
      <c r="P443" s="163"/>
    </row>
    <row r="444" spans="1:16">
      <c r="A444" s="163"/>
      <c r="B444" s="163"/>
      <c r="C444" s="163"/>
      <c r="D444" s="163"/>
      <c r="E444" s="163"/>
      <c r="F444" s="163"/>
      <c r="G444" s="163"/>
      <c r="H444" s="163"/>
      <c r="I444" s="163"/>
      <c r="J444" s="163"/>
      <c r="K444" s="163"/>
      <c r="L444" s="163"/>
      <c r="M444" s="163"/>
      <c r="N444" s="163"/>
      <c r="O444" s="163"/>
      <c r="P444" s="163"/>
    </row>
    <row r="445" spans="1:16">
      <c r="A445" s="163"/>
      <c r="B445" s="163"/>
      <c r="C445" s="163"/>
      <c r="D445" s="163"/>
      <c r="E445" s="163"/>
      <c r="F445" s="163"/>
      <c r="G445" s="163"/>
      <c r="H445" s="163"/>
      <c r="I445" s="163"/>
      <c r="J445" s="163"/>
      <c r="K445" s="163"/>
      <c r="L445" s="163"/>
      <c r="M445" s="163"/>
      <c r="N445" s="163"/>
      <c r="O445" s="163"/>
      <c r="P445" s="163"/>
    </row>
    <row r="446" spans="1:16">
      <c r="A446" s="163"/>
      <c r="B446" s="163"/>
      <c r="C446" s="163"/>
      <c r="D446" s="163"/>
      <c r="E446" s="163"/>
      <c r="F446" s="163"/>
      <c r="G446" s="163"/>
      <c r="H446" s="163"/>
      <c r="I446" s="163"/>
      <c r="J446" s="163"/>
      <c r="K446" s="163"/>
      <c r="L446" s="163"/>
      <c r="M446" s="163"/>
      <c r="N446" s="163"/>
      <c r="O446" s="163"/>
      <c r="P446" s="163"/>
    </row>
    <row r="447" spans="1:16">
      <c r="A447" s="163"/>
      <c r="B447" s="163"/>
      <c r="C447" s="163"/>
      <c r="D447" s="163"/>
      <c r="E447" s="163"/>
      <c r="F447" s="163"/>
      <c r="G447" s="163"/>
      <c r="H447" s="163"/>
      <c r="I447" s="163"/>
      <c r="J447" s="163"/>
      <c r="K447" s="163"/>
      <c r="L447" s="163"/>
      <c r="M447" s="163"/>
      <c r="N447" s="163"/>
      <c r="O447" s="163"/>
      <c r="P447" s="163"/>
    </row>
    <row r="448" spans="1:16">
      <c r="A448" s="163"/>
      <c r="B448" s="163"/>
      <c r="C448" s="163"/>
      <c r="D448" s="163"/>
      <c r="E448" s="163"/>
      <c r="F448" s="163"/>
      <c r="G448" s="163"/>
      <c r="H448" s="163"/>
      <c r="I448" s="163"/>
      <c r="J448" s="163"/>
      <c r="K448" s="163"/>
      <c r="L448" s="163"/>
      <c r="M448" s="163"/>
      <c r="N448" s="163"/>
      <c r="O448" s="163"/>
      <c r="P448" s="163"/>
    </row>
    <row r="449" spans="1:16">
      <c r="A449" s="163"/>
      <c r="B449" s="163"/>
      <c r="C449" s="163"/>
      <c r="D449" s="163"/>
      <c r="E449" s="163"/>
      <c r="F449" s="163"/>
      <c r="G449" s="163"/>
      <c r="H449" s="163"/>
      <c r="I449" s="163"/>
      <c r="J449" s="163"/>
      <c r="K449" s="163"/>
      <c r="L449" s="163"/>
      <c r="M449" s="163"/>
      <c r="N449" s="163"/>
      <c r="O449" s="163"/>
      <c r="P449" s="163"/>
    </row>
    <row r="450" spans="1:16">
      <c r="A450" s="163"/>
      <c r="B450" s="163"/>
      <c r="C450" s="163"/>
      <c r="D450" s="163"/>
      <c r="E450" s="163"/>
      <c r="F450" s="163"/>
      <c r="G450" s="163"/>
      <c r="H450" s="163"/>
      <c r="I450" s="163"/>
      <c r="J450" s="163"/>
      <c r="K450" s="163"/>
      <c r="L450" s="163"/>
      <c r="M450" s="163"/>
      <c r="N450" s="163"/>
      <c r="O450" s="163"/>
      <c r="P450" s="163"/>
    </row>
    <row r="451" spans="1:16">
      <c r="A451" s="163"/>
      <c r="B451" s="163"/>
      <c r="C451" s="163"/>
      <c r="D451" s="163"/>
      <c r="E451" s="163"/>
      <c r="F451" s="163"/>
      <c r="G451" s="163"/>
      <c r="H451" s="163"/>
      <c r="I451" s="163"/>
      <c r="J451" s="163"/>
      <c r="K451" s="163"/>
      <c r="L451" s="163"/>
      <c r="M451" s="163"/>
      <c r="N451" s="163"/>
      <c r="O451" s="163"/>
      <c r="P451" s="163"/>
    </row>
    <row r="452" spans="1:16">
      <c r="A452" s="163"/>
      <c r="B452" s="163"/>
      <c r="C452" s="163"/>
      <c r="D452" s="163"/>
      <c r="E452" s="163"/>
      <c r="F452" s="163"/>
      <c r="G452" s="163"/>
      <c r="H452" s="163"/>
      <c r="I452" s="163"/>
      <c r="J452" s="163"/>
      <c r="K452" s="163"/>
      <c r="L452" s="163"/>
      <c r="M452" s="163"/>
      <c r="N452" s="163"/>
      <c r="O452" s="163"/>
      <c r="P452" s="163"/>
    </row>
    <row r="453" spans="1:16">
      <c r="A453" s="163"/>
      <c r="B453" s="163"/>
      <c r="C453" s="163"/>
      <c r="D453" s="163"/>
      <c r="E453" s="163"/>
      <c r="F453" s="163"/>
      <c r="G453" s="163"/>
      <c r="H453" s="163"/>
      <c r="I453" s="163"/>
      <c r="J453" s="163"/>
      <c r="K453" s="163"/>
      <c r="L453" s="163"/>
      <c r="M453" s="163"/>
      <c r="N453" s="163"/>
      <c r="O453" s="163"/>
      <c r="P453" s="163"/>
    </row>
    <row r="454" spans="1:16">
      <c r="A454" s="163"/>
      <c r="B454" s="163"/>
      <c r="C454" s="163"/>
      <c r="D454" s="163"/>
      <c r="E454" s="163"/>
      <c r="F454" s="163"/>
      <c r="G454" s="163"/>
      <c r="H454" s="163"/>
      <c r="I454" s="163"/>
      <c r="J454" s="163"/>
      <c r="K454" s="163"/>
      <c r="L454" s="163"/>
      <c r="M454" s="163"/>
      <c r="N454" s="163"/>
      <c r="O454" s="163"/>
      <c r="P454" s="163"/>
    </row>
    <row r="455" spans="1:16">
      <c r="A455" s="163"/>
      <c r="B455" s="163"/>
      <c r="C455" s="163"/>
      <c r="D455" s="163"/>
      <c r="E455" s="163"/>
      <c r="F455" s="163"/>
      <c r="G455" s="163"/>
      <c r="H455" s="163"/>
      <c r="I455" s="163"/>
      <c r="J455" s="163"/>
      <c r="K455" s="163"/>
      <c r="L455" s="163"/>
      <c r="M455" s="163"/>
      <c r="N455" s="163"/>
      <c r="O455" s="163"/>
      <c r="P455" s="163"/>
    </row>
    <row r="1048574" spans="5:6">
      <c r="E1048574" s="223">
        <v>44914</v>
      </c>
      <c r="F1048574" s="245"/>
    </row>
  </sheetData>
  <autoFilter ref="K1:K1048574" xr:uid="{00000000-0009-0000-0000-000017000000}"/>
  <mergeCells count="6">
    <mergeCell ref="J7:K7"/>
    <mergeCell ref="J2:L2"/>
    <mergeCell ref="J3:K3"/>
    <mergeCell ref="J4:K4"/>
    <mergeCell ref="J5:K5"/>
    <mergeCell ref="J6:K6"/>
  </mergeCells>
  <conditionalFormatting sqref="F1:F10 F18:F248 F250 F257 F265 F270 F273 F275:F277 F280 F282:F1048576">
    <cfRule type="timePeriod" dxfId="83" priority="1" timePeriod="yesterday">
      <formula>FLOOR(F1,1)=TODAY()-1</formula>
    </cfRule>
  </conditionalFormatting>
  <conditionalFormatting sqref="P10:P38">
    <cfRule type="containsText" dxfId="82" priority="3" operator="containsText" text="Not Tested">
      <formula>NOT(ISERROR(SEARCH("Not Tested",P10)))</formula>
    </cfRule>
    <cfRule type="containsText" dxfId="81" priority="4" operator="containsText" text="PASS">
      <formula>NOT(ISERROR(SEARCH("PASS",P10)))</formula>
    </cfRule>
    <cfRule type="containsText" dxfId="80" priority="5" operator="containsText" text="FAIL">
      <formula>NOT(ISERROR(SEARCH("FAIL",P10)))</formula>
    </cfRule>
    <cfRule type="containsText" dxfId="79" priority="6" operator="containsText" text="Fail">
      <formula>NOT(ISERROR(SEARCH("Fail",P10)))</formula>
    </cfRule>
  </conditionalFormatting>
  <hyperlinks>
    <hyperlink ref="O10" r:id="rId1" xr:uid="{00000000-0004-0000-1700-000000000000}"/>
    <hyperlink ref="O11" r:id="rId2" xr:uid="{00000000-0004-0000-1700-000001000000}"/>
    <hyperlink ref="O12" r:id="rId3" xr:uid="{00000000-0004-0000-1700-000002000000}"/>
    <hyperlink ref="O13" r:id="rId4" xr:uid="{00000000-0004-0000-1700-000003000000}"/>
    <hyperlink ref="O14" r:id="rId5" xr:uid="{00000000-0004-0000-1700-000004000000}"/>
    <hyperlink ref="O15" r:id="rId6" xr:uid="{00000000-0004-0000-1700-000005000000}"/>
    <hyperlink ref="O16" r:id="rId7" xr:uid="{00000000-0004-0000-1700-000006000000}"/>
    <hyperlink ref="O17" r:id="rId8" xr:uid="{00000000-0004-0000-1700-000007000000}"/>
    <hyperlink ref="O18" r:id="rId9" xr:uid="{00000000-0004-0000-1700-000008000000}"/>
    <hyperlink ref="O19" r:id="rId10" xr:uid="{00000000-0004-0000-1700-000009000000}"/>
    <hyperlink ref="O20" r:id="rId11" xr:uid="{00000000-0004-0000-1700-00000A000000}"/>
    <hyperlink ref="O21" r:id="rId12" xr:uid="{00000000-0004-0000-1700-00000B000000}"/>
    <hyperlink ref="O22" r:id="rId13" xr:uid="{00000000-0004-0000-1700-00000C000000}"/>
    <hyperlink ref="O23" r:id="rId14" xr:uid="{00000000-0004-0000-1700-00000D000000}"/>
    <hyperlink ref="O24" r:id="rId15" xr:uid="{00000000-0004-0000-1700-00000E000000}"/>
    <hyperlink ref="O25" r:id="rId16" xr:uid="{00000000-0004-0000-1700-00000F000000}"/>
    <hyperlink ref="O26" r:id="rId17" xr:uid="{00000000-0004-0000-1700-000010000000}"/>
    <hyperlink ref="O27" r:id="rId18" xr:uid="{00000000-0004-0000-1700-000011000000}"/>
    <hyperlink ref="O28" r:id="rId19" xr:uid="{00000000-0004-0000-1700-000012000000}"/>
    <hyperlink ref="O29" r:id="rId20" xr:uid="{00000000-0004-0000-1700-000013000000}"/>
    <hyperlink ref="O30" r:id="rId21" xr:uid="{00000000-0004-0000-1700-000014000000}"/>
  </hyperlinks>
  <pageMargins left="0.7" right="0.7" top="0.75" bottom="0.75" header="0.3" footer="0.3"/>
  <pageSetup orientation="portrait" r:id="rId22"/>
  <drawing r:id="rId2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XFD1009"/>
  <sheetViews>
    <sheetView topLeftCell="A488" zoomScale="85" zoomScaleNormal="85" workbookViewId="0">
      <selection activeCell="E499" sqref="E499"/>
    </sheetView>
  </sheetViews>
  <sheetFormatPr defaultRowHeight="15"/>
  <cols>
    <col min="1" max="1" width="9.140625" customWidth="1"/>
    <col min="2" max="2" width="19.7109375" hidden="1" customWidth="1"/>
    <col min="3" max="6" width="19.7109375" customWidth="1"/>
    <col min="7" max="7" width="26.42578125" customWidth="1"/>
    <col min="8" max="8" width="99" bestFit="1" customWidth="1"/>
    <col min="9" max="9" width="14.140625" customWidth="1"/>
    <col min="10" max="10" width="40.85546875" customWidth="1"/>
    <col min="11" max="15" width="19.7109375" customWidth="1"/>
  </cols>
  <sheetData>
    <row r="1" spans="1:15" ht="18.75" thickBot="1">
      <c r="A1" s="134"/>
      <c r="B1" s="78"/>
      <c r="C1" s="134" t="s">
        <v>162</v>
      </c>
      <c r="D1" s="63"/>
      <c r="E1" s="63"/>
      <c r="F1" s="63"/>
      <c r="G1" s="65"/>
      <c r="H1" s="63"/>
      <c r="I1" s="63"/>
      <c r="J1" s="63"/>
      <c r="K1" s="65"/>
      <c r="L1" s="65"/>
      <c r="M1" s="63"/>
      <c r="N1" s="63"/>
      <c r="O1" s="63"/>
    </row>
    <row r="2" spans="1:15" ht="18.75" thickBot="1">
      <c r="A2" s="134"/>
      <c r="B2" s="78"/>
      <c r="C2" s="134"/>
      <c r="D2" s="63"/>
      <c r="E2" s="63"/>
      <c r="F2" s="63"/>
      <c r="G2" s="63"/>
      <c r="H2" s="63"/>
      <c r="I2" s="63"/>
      <c r="J2" s="361" t="s">
        <v>166</v>
      </c>
      <c r="K2" s="362"/>
      <c r="L2" s="363"/>
      <c r="M2" s="364"/>
      <c r="N2" s="364"/>
      <c r="O2" s="63"/>
    </row>
    <row r="3" spans="1:15" ht="18">
      <c r="A3" s="134"/>
      <c r="B3" s="134"/>
      <c r="C3" s="134"/>
      <c r="D3" s="134" t="s">
        <v>455</v>
      </c>
      <c r="E3" s="134"/>
      <c r="F3" s="134"/>
      <c r="G3" s="141"/>
      <c r="H3" s="134"/>
      <c r="I3" s="134"/>
      <c r="J3" s="365" t="s">
        <v>171</v>
      </c>
      <c r="K3" s="366"/>
      <c r="L3" s="138">
        <f>COUNTIFS(K:K,"A")</f>
        <v>214</v>
      </c>
      <c r="M3" s="367"/>
      <c r="N3" s="367"/>
      <c r="O3" s="63"/>
    </row>
    <row r="4" spans="1:15" ht="18">
      <c r="A4" s="134"/>
      <c r="B4" s="134"/>
      <c r="C4" s="134"/>
      <c r="D4" s="134"/>
      <c r="E4" s="134"/>
      <c r="F4" s="134"/>
      <c r="G4" s="134"/>
      <c r="H4" s="134"/>
      <c r="I4" s="134"/>
      <c r="J4" s="368" t="s">
        <v>172</v>
      </c>
      <c r="K4" s="369"/>
      <c r="L4" s="139">
        <f>COUNTIFS(K:K, "B")</f>
        <v>155</v>
      </c>
      <c r="M4" s="367"/>
      <c r="N4" s="367"/>
      <c r="O4" s="63"/>
    </row>
    <row r="5" spans="1:15" ht="15.75" thickBot="1">
      <c r="A5" s="72"/>
      <c r="B5" s="78"/>
      <c r="C5" s="63"/>
      <c r="D5" s="63"/>
      <c r="E5" s="63"/>
      <c r="F5" s="63"/>
      <c r="G5" s="63"/>
      <c r="H5" s="63"/>
      <c r="I5" s="63"/>
      <c r="J5" s="371" t="s">
        <v>173</v>
      </c>
      <c r="K5" s="372"/>
      <c r="L5" s="140">
        <f>COUNTIFS(K:K, "R")</f>
        <v>96</v>
      </c>
      <c r="M5" s="367"/>
      <c r="N5" s="367"/>
      <c r="O5" s="107"/>
    </row>
    <row r="6" spans="1:15" ht="15.75" thickBot="1">
      <c r="A6" s="72"/>
      <c r="B6" s="78"/>
      <c r="C6" s="63"/>
      <c r="D6" s="63"/>
      <c r="E6" s="63"/>
      <c r="F6" s="63"/>
      <c r="G6" s="63"/>
      <c r="H6" s="63"/>
      <c r="I6" s="63"/>
      <c r="J6" s="371" t="s">
        <v>454</v>
      </c>
      <c r="K6" s="372"/>
      <c r="L6" s="140">
        <f>COUNTIFS(K:K, "OP")</f>
        <v>19</v>
      </c>
      <c r="M6" s="367"/>
      <c r="N6" s="367"/>
      <c r="O6" s="107"/>
    </row>
    <row r="7" spans="1:15" ht="15.75" thickBot="1">
      <c r="A7" s="72"/>
      <c r="B7" s="78"/>
      <c r="C7" s="63"/>
      <c r="D7" s="63"/>
      <c r="E7" s="63"/>
      <c r="F7" s="63"/>
      <c r="G7" s="63"/>
      <c r="H7" s="63"/>
      <c r="I7" s="63"/>
      <c r="J7" s="371" t="s">
        <v>320</v>
      </c>
      <c r="K7" s="372"/>
      <c r="L7" s="140">
        <f>SUM(L3:L6)</f>
        <v>484</v>
      </c>
      <c r="M7" s="367"/>
      <c r="N7" s="367"/>
      <c r="O7" s="107"/>
    </row>
    <row r="8" spans="1:15" ht="15.75" thickBot="1">
      <c r="A8" s="72"/>
      <c r="B8" s="78"/>
      <c r="C8" s="63"/>
      <c r="D8" s="63"/>
      <c r="E8" s="63"/>
      <c r="F8" s="63"/>
      <c r="G8" s="63"/>
      <c r="H8" s="63"/>
      <c r="I8" s="63"/>
      <c r="J8" s="370"/>
      <c r="K8" s="370"/>
      <c r="L8" s="370"/>
      <c r="M8" s="370"/>
      <c r="N8" s="370"/>
      <c r="O8" s="63"/>
    </row>
    <row r="9" spans="1:15" ht="28.5" thickBot="1">
      <c r="A9" s="108" t="s">
        <v>2</v>
      </c>
      <c r="B9" s="109" t="s">
        <v>148</v>
      </c>
      <c r="C9" s="110" t="s">
        <v>1</v>
      </c>
      <c r="D9" s="110" t="s">
        <v>168</v>
      </c>
      <c r="E9" s="110" t="s">
        <v>297</v>
      </c>
      <c r="F9" s="110" t="s">
        <v>4295</v>
      </c>
      <c r="G9" s="110" t="s">
        <v>0</v>
      </c>
      <c r="H9" s="110" t="s">
        <v>167</v>
      </c>
      <c r="I9" s="110" t="s">
        <v>813</v>
      </c>
      <c r="J9" s="110" t="s">
        <v>28</v>
      </c>
      <c r="K9" s="110" t="s">
        <v>165</v>
      </c>
      <c r="L9" s="110" t="s">
        <v>550</v>
      </c>
      <c r="M9" s="149" t="s">
        <v>176</v>
      </c>
      <c r="N9" s="112" t="s">
        <v>175</v>
      </c>
      <c r="O9" s="112" t="s">
        <v>164</v>
      </c>
    </row>
    <row r="10" spans="1:15" ht="28.5">
      <c r="A10" s="195"/>
      <c r="B10" s="196" t="s">
        <v>741</v>
      </c>
      <c r="C10" s="197"/>
      <c r="D10" s="196"/>
      <c r="E10" s="196"/>
      <c r="F10" s="196"/>
      <c r="G10" s="196"/>
      <c r="H10" s="201"/>
      <c r="I10" s="230"/>
      <c r="J10" s="197"/>
      <c r="K10" s="256"/>
      <c r="L10" s="256"/>
      <c r="M10" s="198"/>
      <c r="N10" s="199"/>
      <c r="O10" s="200"/>
    </row>
    <row r="11" spans="1:15">
      <c r="A11" s="187">
        <v>1</v>
      </c>
      <c r="B11" s="188" t="s">
        <v>147</v>
      </c>
      <c r="C11" s="214" t="s">
        <v>10036</v>
      </c>
      <c r="D11" s="189" t="s">
        <v>574</v>
      </c>
      <c r="E11" s="159">
        <v>45736</v>
      </c>
      <c r="F11" s="159">
        <v>45736</v>
      </c>
      <c r="G11" s="160" t="s">
        <v>10037</v>
      </c>
      <c r="H11" s="160" t="s">
        <v>10038</v>
      </c>
      <c r="I11" s="160"/>
      <c r="J11" s="160" t="s">
        <v>10039</v>
      </c>
      <c r="K11" s="189" t="s">
        <v>459</v>
      </c>
      <c r="L11" s="159"/>
      <c r="M11" s="213"/>
      <c r="N11" s="189"/>
      <c r="O11" s="231"/>
    </row>
    <row r="12" spans="1:15">
      <c r="A12" s="187">
        <v>2</v>
      </c>
      <c r="B12" s="188" t="s">
        <v>147</v>
      </c>
      <c r="C12" s="214" t="s">
        <v>10040</v>
      </c>
      <c r="D12" s="189" t="s">
        <v>575</v>
      </c>
      <c r="E12" s="159">
        <v>45736</v>
      </c>
      <c r="F12" s="159">
        <v>45737</v>
      </c>
      <c r="G12" s="160" t="s">
        <v>10041</v>
      </c>
      <c r="H12" s="160" t="s">
        <v>10042</v>
      </c>
      <c r="I12" s="160"/>
      <c r="J12" s="160" t="s">
        <v>10039</v>
      </c>
      <c r="K12" s="189" t="s">
        <v>298</v>
      </c>
      <c r="L12" s="159" t="s">
        <v>10078</v>
      </c>
      <c r="M12" s="213"/>
      <c r="N12" s="189"/>
      <c r="O12" s="231"/>
    </row>
    <row r="13" spans="1:15">
      <c r="A13" s="187">
        <v>3</v>
      </c>
      <c r="B13" s="188" t="s">
        <v>147</v>
      </c>
      <c r="C13" s="214" t="s">
        <v>2064</v>
      </c>
      <c r="D13" s="189" t="s">
        <v>576</v>
      </c>
      <c r="E13" s="159">
        <v>45736</v>
      </c>
      <c r="F13" s="159">
        <v>45736</v>
      </c>
      <c r="G13" s="160" t="s">
        <v>10037</v>
      </c>
      <c r="H13" s="160" t="s">
        <v>10043</v>
      </c>
      <c r="I13" s="160"/>
      <c r="J13" s="160" t="s">
        <v>10044</v>
      </c>
      <c r="K13" s="189" t="s">
        <v>195</v>
      </c>
      <c r="L13" s="159" t="s">
        <v>10078</v>
      </c>
      <c r="M13" s="213"/>
      <c r="N13" s="189"/>
      <c r="O13" s="231"/>
    </row>
    <row r="14" spans="1:15">
      <c r="A14" s="187">
        <v>4</v>
      </c>
      <c r="B14" s="188" t="s">
        <v>147</v>
      </c>
      <c r="C14" s="214" t="s">
        <v>10036</v>
      </c>
      <c r="D14" s="189" t="s">
        <v>577</v>
      </c>
      <c r="E14" s="159">
        <v>45736</v>
      </c>
      <c r="F14" s="159">
        <v>45736</v>
      </c>
      <c r="G14" s="160" t="s">
        <v>10037</v>
      </c>
      <c r="H14" s="160" t="s">
        <v>10045</v>
      </c>
      <c r="I14" s="160"/>
      <c r="J14" s="160" t="s">
        <v>10046</v>
      </c>
      <c r="K14" s="189" t="s">
        <v>197</v>
      </c>
      <c r="L14" s="159" t="s">
        <v>10078</v>
      </c>
      <c r="M14" s="213"/>
      <c r="N14" s="189"/>
      <c r="O14" s="231"/>
    </row>
    <row r="15" spans="1:15">
      <c r="A15" s="187">
        <v>5</v>
      </c>
      <c r="B15" s="188" t="s">
        <v>147</v>
      </c>
      <c r="C15" s="214" t="s">
        <v>10047</v>
      </c>
      <c r="D15" s="189" t="s">
        <v>578</v>
      </c>
      <c r="E15" s="159">
        <v>45736</v>
      </c>
      <c r="F15" s="159">
        <v>45736</v>
      </c>
      <c r="G15" s="160" t="s">
        <v>10041</v>
      </c>
      <c r="H15" s="160" t="s">
        <v>10042</v>
      </c>
      <c r="I15" s="160"/>
      <c r="J15" s="160" t="s">
        <v>10048</v>
      </c>
      <c r="K15" s="189" t="s">
        <v>298</v>
      </c>
      <c r="L15" s="159" t="s">
        <v>10078</v>
      </c>
      <c r="M15" s="213"/>
      <c r="N15" s="189"/>
      <c r="O15" s="231"/>
    </row>
    <row r="16" spans="1:15">
      <c r="A16" s="187">
        <v>6</v>
      </c>
      <c r="B16" s="188" t="s">
        <v>147</v>
      </c>
      <c r="C16" s="214"/>
      <c r="D16" s="189" t="s">
        <v>579</v>
      </c>
      <c r="E16" s="159">
        <v>45736</v>
      </c>
      <c r="F16" s="159">
        <v>45736</v>
      </c>
      <c r="G16" s="160" t="s">
        <v>10037</v>
      </c>
      <c r="H16" s="160" t="s">
        <v>10049</v>
      </c>
      <c r="I16" s="160"/>
      <c r="J16" s="160" t="s">
        <v>10050</v>
      </c>
      <c r="K16" s="189" t="s">
        <v>298</v>
      </c>
      <c r="L16" s="159" t="s">
        <v>10078</v>
      </c>
      <c r="M16" s="213"/>
      <c r="N16" s="189"/>
      <c r="O16" s="231"/>
    </row>
    <row r="17" spans="1:15">
      <c r="A17" s="187">
        <v>7</v>
      </c>
      <c r="B17" s="188" t="s">
        <v>147</v>
      </c>
      <c r="C17" s="214" t="s">
        <v>10051</v>
      </c>
      <c r="D17" s="189" t="s">
        <v>580</v>
      </c>
      <c r="E17" s="159">
        <v>45736</v>
      </c>
      <c r="F17" s="159">
        <v>45736</v>
      </c>
      <c r="G17" s="160" t="s">
        <v>10037</v>
      </c>
      <c r="H17" s="160" t="s">
        <v>10052</v>
      </c>
      <c r="I17" s="160"/>
      <c r="J17" s="160" t="s">
        <v>10053</v>
      </c>
      <c r="K17" s="189" t="s">
        <v>298</v>
      </c>
      <c r="L17" s="159" t="s">
        <v>10078</v>
      </c>
      <c r="M17" s="213"/>
      <c r="N17" s="189"/>
      <c r="O17" s="231"/>
    </row>
    <row r="18" spans="1:15">
      <c r="A18" s="187">
        <v>8</v>
      </c>
      <c r="B18" s="188" t="s">
        <v>147</v>
      </c>
      <c r="C18" s="214" t="s">
        <v>7094</v>
      </c>
      <c r="D18" s="189" t="s">
        <v>581</v>
      </c>
      <c r="E18" s="159">
        <v>45736</v>
      </c>
      <c r="F18" s="159">
        <v>45736</v>
      </c>
      <c r="G18" s="160" t="s">
        <v>10037</v>
      </c>
      <c r="H18" s="160" t="s">
        <v>10052</v>
      </c>
      <c r="I18" s="160"/>
      <c r="J18" s="160" t="s">
        <v>10054</v>
      </c>
      <c r="K18" s="189" t="s">
        <v>298</v>
      </c>
      <c r="L18" s="159" t="s">
        <v>10078</v>
      </c>
      <c r="M18" s="213"/>
      <c r="N18" s="189"/>
      <c r="O18" s="231"/>
    </row>
    <row r="19" spans="1:15">
      <c r="A19" s="187">
        <v>9</v>
      </c>
      <c r="B19" s="188" t="s">
        <v>147</v>
      </c>
      <c r="C19" s="214"/>
      <c r="D19" s="189" t="s">
        <v>582</v>
      </c>
      <c r="E19" s="159">
        <v>45736</v>
      </c>
      <c r="F19" s="159">
        <v>45736</v>
      </c>
      <c r="G19" s="160" t="s">
        <v>10037</v>
      </c>
      <c r="H19" s="160" t="s">
        <v>10055</v>
      </c>
      <c r="I19" s="160"/>
      <c r="J19" s="160" t="s">
        <v>10054</v>
      </c>
      <c r="K19" s="189" t="s">
        <v>298</v>
      </c>
      <c r="L19" s="159" t="s">
        <v>10078</v>
      </c>
      <c r="M19" s="213"/>
      <c r="N19" s="189"/>
      <c r="O19" s="231"/>
    </row>
    <row r="20" spans="1:15">
      <c r="A20" s="187">
        <v>10</v>
      </c>
      <c r="B20" s="188" t="s">
        <v>147</v>
      </c>
      <c r="C20" s="214"/>
      <c r="D20" s="189" t="s">
        <v>583</v>
      </c>
      <c r="E20" s="159">
        <v>45736</v>
      </c>
      <c r="F20" s="159">
        <v>45736</v>
      </c>
      <c r="G20" s="160" t="s">
        <v>10037</v>
      </c>
      <c r="H20" s="160" t="s">
        <v>10055</v>
      </c>
      <c r="I20" s="160"/>
      <c r="J20" s="160" t="s">
        <v>10050</v>
      </c>
      <c r="K20" s="189" t="s">
        <v>459</v>
      </c>
      <c r="L20" s="159"/>
      <c r="M20" s="213"/>
      <c r="N20" s="189"/>
      <c r="O20" s="231"/>
    </row>
    <row r="21" spans="1:15">
      <c r="A21" s="187">
        <v>11</v>
      </c>
      <c r="B21" s="188" t="s">
        <v>147</v>
      </c>
      <c r="C21" s="214"/>
      <c r="D21" s="189" t="s">
        <v>584</v>
      </c>
      <c r="E21" s="159">
        <v>45736</v>
      </c>
      <c r="F21" s="159">
        <v>45736</v>
      </c>
      <c r="G21" s="160" t="s">
        <v>10037</v>
      </c>
      <c r="H21" s="160" t="s">
        <v>10056</v>
      </c>
      <c r="I21" s="160"/>
      <c r="J21" s="160" t="s">
        <v>10057</v>
      </c>
      <c r="K21" s="189" t="s">
        <v>195</v>
      </c>
      <c r="L21" s="159" t="s">
        <v>10078</v>
      </c>
      <c r="M21" s="213"/>
      <c r="N21" s="189"/>
      <c r="O21" s="231"/>
    </row>
    <row r="22" spans="1:15">
      <c r="A22" s="187">
        <v>12</v>
      </c>
      <c r="B22" s="188" t="s">
        <v>147</v>
      </c>
      <c r="C22" s="214"/>
      <c r="D22" s="189" t="s">
        <v>585</v>
      </c>
      <c r="E22" s="159">
        <v>45736</v>
      </c>
      <c r="F22" s="159">
        <v>45736</v>
      </c>
      <c r="G22" s="160" t="s">
        <v>10037</v>
      </c>
      <c r="H22" s="160" t="s">
        <v>10058</v>
      </c>
      <c r="I22" s="160"/>
      <c r="J22" s="160" t="s">
        <v>10057</v>
      </c>
      <c r="K22" s="189" t="s">
        <v>459</v>
      </c>
      <c r="L22" s="159"/>
      <c r="M22" s="213"/>
      <c r="N22" s="189"/>
      <c r="O22" s="231"/>
    </row>
    <row r="23" spans="1:15">
      <c r="A23" s="187">
        <v>13</v>
      </c>
      <c r="B23" s="188" t="s">
        <v>147</v>
      </c>
      <c r="C23" s="214" t="s">
        <v>3641</v>
      </c>
      <c r="D23" s="189" t="s">
        <v>586</v>
      </c>
      <c r="E23" s="159">
        <v>45793</v>
      </c>
      <c r="F23" s="159">
        <v>45793</v>
      </c>
      <c r="G23" s="160" t="s">
        <v>10037</v>
      </c>
      <c r="H23" s="160" t="s">
        <v>11359</v>
      </c>
      <c r="I23" s="160"/>
      <c r="J23" s="160" t="s">
        <v>11360</v>
      </c>
      <c r="K23" s="189" t="s">
        <v>195</v>
      </c>
      <c r="L23" s="159">
        <v>45793</v>
      </c>
      <c r="M23" s="213"/>
      <c r="N23" s="189"/>
      <c r="O23" s="231"/>
    </row>
    <row r="24" spans="1:15">
      <c r="A24" s="187">
        <v>14</v>
      </c>
      <c r="B24" s="188" t="s">
        <v>147</v>
      </c>
      <c r="C24" s="214" t="s">
        <v>6464</v>
      </c>
      <c r="D24" s="189" t="s">
        <v>587</v>
      </c>
      <c r="E24" s="159">
        <v>45793</v>
      </c>
      <c r="F24" s="159">
        <v>45793</v>
      </c>
      <c r="G24" s="160" t="s">
        <v>10037</v>
      </c>
      <c r="H24" s="160" t="s">
        <v>11361</v>
      </c>
      <c r="I24" s="160"/>
      <c r="J24" s="160" t="s">
        <v>11360</v>
      </c>
      <c r="K24" s="189" t="s">
        <v>195</v>
      </c>
      <c r="L24" s="159">
        <v>45793</v>
      </c>
      <c r="M24" s="213"/>
      <c r="N24" s="189"/>
      <c r="O24" s="231"/>
    </row>
    <row r="25" spans="1:15">
      <c r="A25" s="187">
        <v>15</v>
      </c>
      <c r="B25" s="188" t="s">
        <v>147</v>
      </c>
      <c r="C25" s="214" t="s">
        <v>11362</v>
      </c>
      <c r="D25" s="189" t="s">
        <v>588</v>
      </c>
      <c r="E25" s="159">
        <v>45793</v>
      </c>
      <c r="F25" s="159">
        <v>45793</v>
      </c>
      <c r="G25" s="160" t="s">
        <v>10037</v>
      </c>
      <c r="H25" s="160" t="s">
        <v>11361</v>
      </c>
      <c r="I25" s="160"/>
      <c r="J25" s="160" t="s">
        <v>11360</v>
      </c>
      <c r="K25" s="189" t="s">
        <v>195</v>
      </c>
      <c r="L25" s="159">
        <v>45793</v>
      </c>
      <c r="M25" s="213"/>
      <c r="N25" s="189"/>
      <c r="O25" s="231"/>
    </row>
    <row r="26" spans="1:15">
      <c r="A26" s="187">
        <v>16</v>
      </c>
      <c r="B26" s="188" t="s">
        <v>147</v>
      </c>
      <c r="C26" s="214" t="s">
        <v>11363</v>
      </c>
      <c r="D26" s="189" t="s">
        <v>589</v>
      </c>
      <c r="E26" s="159">
        <v>45793</v>
      </c>
      <c r="F26" s="159">
        <v>45793</v>
      </c>
      <c r="G26" s="160" t="s">
        <v>10037</v>
      </c>
      <c r="H26" s="160" t="s">
        <v>11361</v>
      </c>
      <c r="I26" s="160"/>
      <c r="J26" s="160" t="s">
        <v>11360</v>
      </c>
      <c r="K26" s="189" t="s">
        <v>195</v>
      </c>
      <c r="L26" s="159">
        <v>45793</v>
      </c>
      <c r="M26" s="159"/>
      <c r="N26" s="189"/>
      <c r="O26" s="231"/>
    </row>
    <row r="27" spans="1:15">
      <c r="A27" s="187">
        <v>17</v>
      </c>
      <c r="B27" s="188" t="s">
        <v>147</v>
      </c>
      <c r="C27" s="214" t="s">
        <v>11364</v>
      </c>
      <c r="D27" s="189" t="s">
        <v>590</v>
      </c>
      <c r="E27" s="159">
        <v>45793</v>
      </c>
      <c r="F27" s="159">
        <v>45793</v>
      </c>
      <c r="G27" s="160" t="s">
        <v>10037</v>
      </c>
      <c r="H27" s="160" t="s">
        <v>11361</v>
      </c>
      <c r="I27" s="160"/>
      <c r="J27" s="160" t="s">
        <v>11360</v>
      </c>
      <c r="K27" s="189" t="s">
        <v>195</v>
      </c>
      <c r="L27" s="159">
        <v>45793</v>
      </c>
      <c r="M27" s="159"/>
      <c r="N27" s="189"/>
      <c r="O27" s="231"/>
    </row>
    <row r="28" spans="1:15">
      <c r="A28" s="187">
        <v>18</v>
      </c>
      <c r="B28" s="188" t="s">
        <v>147</v>
      </c>
      <c r="C28" s="214" t="s">
        <v>11365</v>
      </c>
      <c r="D28" s="189" t="s">
        <v>591</v>
      </c>
      <c r="E28" s="159">
        <v>45793</v>
      </c>
      <c r="F28" s="159">
        <v>45793</v>
      </c>
      <c r="G28" s="160" t="s">
        <v>10037</v>
      </c>
      <c r="H28" s="160" t="s">
        <v>11361</v>
      </c>
      <c r="I28" s="160"/>
      <c r="J28" s="160" t="s">
        <v>11360</v>
      </c>
      <c r="K28" s="189" t="s">
        <v>195</v>
      </c>
      <c r="L28" s="159">
        <v>45793</v>
      </c>
      <c r="M28" s="159"/>
      <c r="N28" s="189"/>
      <c r="O28" s="231"/>
    </row>
    <row r="29" spans="1:15">
      <c r="A29" s="187">
        <v>19</v>
      </c>
      <c r="B29" s="188" t="s">
        <v>147</v>
      </c>
      <c r="C29" s="214" t="s">
        <v>11366</v>
      </c>
      <c r="D29" s="189" t="s">
        <v>592</v>
      </c>
      <c r="E29" s="159">
        <v>45793</v>
      </c>
      <c r="F29" s="159">
        <v>45793</v>
      </c>
      <c r="G29" s="160" t="s">
        <v>10037</v>
      </c>
      <c r="H29" s="160" t="s">
        <v>11361</v>
      </c>
      <c r="I29" s="160"/>
      <c r="J29" s="160" t="s">
        <v>11360</v>
      </c>
      <c r="K29" s="189" t="s">
        <v>195</v>
      </c>
      <c r="L29" s="159">
        <v>45793</v>
      </c>
      <c r="M29" s="159"/>
      <c r="N29" s="189"/>
      <c r="O29" s="231"/>
    </row>
    <row r="30" spans="1:15">
      <c r="A30" s="187">
        <v>20</v>
      </c>
      <c r="B30" s="188" t="s">
        <v>147</v>
      </c>
      <c r="C30" s="214" t="s">
        <v>11367</v>
      </c>
      <c r="D30" s="189" t="s">
        <v>593</v>
      </c>
      <c r="E30" s="159">
        <v>45793</v>
      </c>
      <c r="F30" s="159">
        <v>45793</v>
      </c>
      <c r="G30" s="160" t="s">
        <v>10037</v>
      </c>
      <c r="H30" s="160" t="s">
        <v>11361</v>
      </c>
      <c r="I30" s="160"/>
      <c r="J30" s="160" t="s">
        <v>11360</v>
      </c>
      <c r="K30" s="189" t="s">
        <v>195</v>
      </c>
      <c r="L30" s="159">
        <v>45793</v>
      </c>
      <c r="M30" s="159"/>
      <c r="N30" s="189"/>
      <c r="O30" s="231"/>
    </row>
    <row r="31" spans="1:15" ht="15.75" customHeight="1">
      <c r="A31" s="187">
        <v>21</v>
      </c>
      <c r="B31" s="188" t="s">
        <v>147</v>
      </c>
      <c r="C31" s="214" t="s">
        <v>11368</v>
      </c>
      <c r="D31" s="189" t="s">
        <v>594</v>
      </c>
      <c r="E31" s="159">
        <v>45793</v>
      </c>
      <c r="F31" s="159">
        <v>45793</v>
      </c>
      <c r="G31" s="160" t="s">
        <v>10037</v>
      </c>
      <c r="H31" s="160" t="s">
        <v>11361</v>
      </c>
      <c r="I31" s="193"/>
      <c r="J31" s="160" t="s">
        <v>11360</v>
      </c>
      <c r="K31" s="189" t="s">
        <v>195</v>
      </c>
      <c r="L31" s="159">
        <v>45793</v>
      </c>
      <c r="M31" s="213"/>
      <c r="N31" s="189"/>
      <c r="O31" s="231"/>
    </row>
    <row r="32" spans="1:15">
      <c r="A32" s="187">
        <v>22</v>
      </c>
      <c r="B32" s="188" t="s">
        <v>147</v>
      </c>
      <c r="C32" s="214" t="s">
        <v>2064</v>
      </c>
      <c r="D32" s="189" t="s">
        <v>595</v>
      </c>
      <c r="E32" s="159">
        <v>45785</v>
      </c>
      <c r="F32" s="159">
        <v>45786</v>
      </c>
      <c r="G32" s="160" t="s">
        <v>11161</v>
      </c>
      <c r="H32" s="160" t="s">
        <v>11162</v>
      </c>
      <c r="I32" s="160"/>
      <c r="J32" s="160" t="s">
        <v>6696</v>
      </c>
      <c r="K32" s="189" t="s">
        <v>197</v>
      </c>
      <c r="L32" s="159">
        <v>45789</v>
      </c>
      <c r="M32" s="213"/>
      <c r="N32" s="189"/>
      <c r="O32" s="231"/>
    </row>
    <row r="33" spans="1:15">
      <c r="A33" s="187">
        <v>23</v>
      </c>
      <c r="B33" s="188" t="s">
        <v>147</v>
      </c>
      <c r="C33" s="214" t="s">
        <v>2064</v>
      </c>
      <c r="D33" s="189" t="s">
        <v>596</v>
      </c>
      <c r="E33" s="159">
        <v>45785</v>
      </c>
      <c r="F33" s="159">
        <v>45786</v>
      </c>
      <c r="G33" s="160" t="s">
        <v>11161</v>
      </c>
      <c r="H33" s="160" t="s">
        <v>11162</v>
      </c>
      <c r="I33" s="160"/>
      <c r="J33" s="160" t="s">
        <v>6268</v>
      </c>
      <c r="K33" s="189" t="s">
        <v>197</v>
      </c>
      <c r="L33" s="159">
        <v>45789</v>
      </c>
      <c r="M33" s="213"/>
      <c r="N33" s="189"/>
      <c r="O33" s="231"/>
    </row>
    <row r="34" spans="1:15">
      <c r="A34" s="187">
        <v>24</v>
      </c>
      <c r="B34" s="188" t="s">
        <v>147</v>
      </c>
      <c r="C34" s="214" t="s">
        <v>2064</v>
      </c>
      <c r="D34" s="189" t="s">
        <v>597</v>
      </c>
      <c r="E34" s="159">
        <v>45785</v>
      </c>
      <c r="F34" s="159">
        <v>45786</v>
      </c>
      <c r="G34" s="160" t="s">
        <v>11161</v>
      </c>
      <c r="H34" s="160" t="s">
        <v>11162</v>
      </c>
      <c r="I34" s="160"/>
      <c r="J34" s="160" t="s">
        <v>6807</v>
      </c>
      <c r="K34" s="189" t="s">
        <v>197</v>
      </c>
      <c r="L34" s="159">
        <v>45789</v>
      </c>
      <c r="M34" s="213"/>
      <c r="N34" s="189"/>
      <c r="O34" s="231"/>
    </row>
    <row r="35" spans="1:15">
      <c r="A35" s="187">
        <v>25</v>
      </c>
      <c r="B35" s="188" t="s">
        <v>147</v>
      </c>
      <c r="C35" s="214" t="s">
        <v>2064</v>
      </c>
      <c r="D35" s="189" t="s">
        <v>598</v>
      </c>
      <c r="E35" s="159">
        <v>45785</v>
      </c>
      <c r="F35" s="159">
        <v>45786</v>
      </c>
      <c r="G35" s="160" t="s">
        <v>11161</v>
      </c>
      <c r="H35" s="160" t="s">
        <v>11162</v>
      </c>
      <c r="I35" s="160"/>
      <c r="J35" s="160" t="s">
        <v>6818</v>
      </c>
      <c r="K35" s="189" t="s">
        <v>197</v>
      </c>
      <c r="L35" s="159">
        <v>45789</v>
      </c>
      <c r="M35" s="213"/>
      <c r="N35" s="189"/>
      <c r="O35" s="231"/>
    </row>
    <row r="36" spans="1:15">
      <c r="A36" s="187">
        <v>26</v>
      </c>
      <c r="B36" s="188" t="s">
        <v>147</v>
      </c>
      <c r="C36" s="214" t="s">
        <v>2064</v>
      </c>
      <c r="D36" s="189" t="s">
        <v>599</v>
      </c>
      <c r="E36" s="159">
        <v>45785</v>
      </c>
      <c r="F36" s="159">
        <v>45786</v>
      </c>
      <c r="G36" s="160" t="s">
        <v>11161</v>
      </c>
      <c r="H36" s="160" t="s">
        <v>11162</v>
      </c>
      <c r="I36" s="192"/>
      <c r="J36" s="160" t="s">
        <v>6809</v>
      </c>
      <c r="K36" s="189" t="s">
        <v>197</v>
      </c>
      <c r="L36" s="159">
        <v>45789</v>
      </c>
      <c r="M36" s="213"/>
      <c r="N36" s="189"/>
      <c r="O36" s="231"/>
    </row>
    <row r="37" spans="1:15">
      <c r="A37" s="187">
        <v>27</v>
      </c>
      <c r="B37" s="188" t="s">
        <v>147</v>
      </c>
      <c r="C37" s="214" t="s">
        <v>2064</v>
      </c>
      <c r="D37" s="189" t="s">
        <v>600</v>
      </c>
      <c r="E37" s="159">
        <v>45785</v>
      </c>
      <c r="F37" s="159">
        <v>45786</v>
      </c>
      <c r="G37" s="160" t="s">
        <v>11161</v>
      </c>
      <c r="H37" s="160" t="s">
        <v>11162</v>
      </c>
      <c r="I37" s="192"/>
      <c r="J37" s="160" t="s">
        <v>6820</v>
      </c>
      <c r="K37" s="189" t="s">
        <v>197</v>
      </c>
      <c r="L37" s="159">
        <v>45789</v>
      </c>
      <c r="M37" s="213"/>
      <c r="N37" s="189"/>
      <c r="O37" s="231"/>
    </row>
    <row r="38" spans="1:15">
      <c r="A38" s="187">
        <v>28</v>
      </c>
      <c r="B38" s="188" t="s">
        <v>147</v>
      </c>
      <c r="C38" s="214" t="s">
        <v>2064</v>
      </c>
      <c r="D38" s="189" t="s">
        <v>601</v>
      </c>
      <c r="E38" s="159">
        <v>45785</v>
      </c>
      <c r="F38" s="159">
        <v>45786</v>
      </c>
      <c r="G38" s="160" t="s">
        <v>11161</v>
      </c>
      <c r="H38" s="160" t="s">
        <v>11162</v>
      </c>
      <c r="I38" s="192"/>
      <c r="J38" s="160" t="s">
        <v>6697</v>
      </c>
      <c r="K38" s="189" t="s">
        <v>459</v>
      </c>
      <c r="L38" s="159">
        <v>45789</v>
      </c>
      <c r="M38" s="213"/>
      <c r="N38" s="189"/>
      <c r="O38" s="231"/>
    </row>
    <row r="39" spans="1:15" ht="13.5" customHeight="1">
      <c r="A39" s="187">
        <v>29</v>
      </c>
      <c r="B39" s="188" t="s">
        <v>147</v>
      </c>
      <c r="C39" s="214" t="s">
        <v>2064</v>
      </c>
      <c r="D39" s="189" t="s">
        <v>602</v>
      </c>
      <c r="E39" s="159">
        <v>45785</v>
      </c>
      <c r="F39" s="159">
        <v>45786</v>
      </c>
      <c r="G39" s="160" t="s">
        <v>11161</v>
      </c>
      <c r="H39" s="160" t="s">
        <v>11162</v>
      </c>
      <c r="I39" s="192"/>
      <c r="J39" s="160" t="s">
        <v>6816</v>
      </c>
      <c r="K39" s="189" t="s">
        <v>197</v>
      </c>
      <c r="L39" s="159">
        <v>45789</v>
      </c>
      <c r="M39" s="213"/>
      <c r="N39" s="189"/>
      <c r="O39" s="231"/>
    </row>
    <row r="40" spans="1:15" ht="15.75" customHeight="1">
      <c r="A40" s="187">
        <v>30</v>
      </c>
      <c r="B40" s="188" t="s">
        <v>147</v>
      </c>
      <c r="C40" s="214" t="s">
        <v>2064</v>
      </c>
      <c r="D40" s="189" t="s">
        <v>603</v>
      </c>
      <c r="E40" s="159">
        <v>45785</v>
      </c>
      <c r="F40" s="159">
        <v>45786</v>
      </c>
      <c r="G40" s="160" t="s">
        <v>11161</v>
      </c>
      <c r="H40" s="160" t="s">
        <v>11162</v>
      </c>
      <c r="I40" s="192"/>
      <c r="J40" s="160" t="s">
        <v>6806</v>
      </c>
      <c r="K40" s="189" t="s">
        <v>197</v>
      </c>
      <c r="L40" s="159">
        <v>45789</v>
      </c>
      <c r="M40" s="213"/>
      <c r="N40" s="189"/>
      <c r="O40" s="231"/>
    </row>
    <row r="41" spans="1:15">
      <c r="A41" s="187">
        <v>31</v>
      </c>
      <c r="B41" s="188" t="s">
        <v>147</v>
      </c>
      <c r="C41" s="214" t="s">
        <v>2064</v>
      </c>
      <c r="D41" s="189" t="s">
        <v>604</v>
      </c>
      <c r="E41" s="159">
        <v>45785</v>
      </c>
      <c r="F41" s="159">
        <v>45786</v>
      </c>
      <c r="G41" s="160" t="s">
        <v>11161</v>
      </c>
      <c r="H41" s="160" t="s">
        <v>11162</v>
      </c>
      <c r="I41" s="160"/>
      <c r="J41" s="160" t="s">
        <v>6817</v>
      </c>
      <c r="K41" s="189" t="s">
        <v>197</v>
      </c>
      <c r="L41" s="159">
        <v>45789</v>
      </c>
      <c r="M41" s="213"/>
      <c r="N41" s="189"/>
      <c r="O41" s="231"/>
    </row>
    <row r="42" spans="1:15">
      <c r="A42" s="187">
        <v>32</v>
      </c>
      <c r="B42" s="188" t="s">
        <v>147</v>
      </c>
      <c r="C42" s="214" t="s">
        <v>2064</v>
      </c>
      <c r="D42" s="189" t="s">
        <v>605</v>
      </c>
      <c r="E42" s="159">
        <v>45785</v>
      </c>
      <c r="F42" s="159">
        <v>45786</v>
      </c>
      <c r="G42" s="160" t="s">
        <v>11161</v>
      </c>
      <c r="H42" s="160" t="s">
        <v>11162</v>
      </c>
      <c r="I42" s="160"/>
      <c r="J42" s="160" t="s">
        <v>6808</v>
      </c>
      <c r="K42" s="189" t="s">
        <v>197</v>
      </c>
      <c r="L42" s="159">
        <v>45789</v>
      </c>
      <c r="M42" s="213"/>
      <c r="N42" s="189"/>
      <c r="O42" s="231"/>
    </row>
    <row r="43" spans="1:15">
      <c r="A43" s="187">
        <v>33</v>
      </c>
      <c r="B43" s="188" t="s">
        <v>147</v>
      </c>
      <c r="C43" s="214" t="s">
        <v>2064</v>
      </c>
      <c r="D43" s="189" t="s">
        <v>606</v>
      </c>
      <c r="E43" s="159">
        <v>45785</v>
      </c>
      <c r="F43" s="159">
        <v>45786</v>
      </c>
      <c r="G43" s="160" t="s">
        <v>11161</v>
      </c>
      <c r="H43" s="160" t="s">
        <v>11162</v>
      </c>
      <c r="I43" s="160"/>
      <c r="J43" s="160" t="s">
        <v>6819</v>
      </c>
      <c r="K43" s="189" t="s">
        <v>197</v>
      </c>
      <c r="L43" s="159">
        <v>45789</v>
      </c>
      <c r="M43" s="213"/>
      <c r="N43" s="189"/>
      <c r="O43" s="231"/>
    </row>
    <row r="44" spans="1:15">
      <c r="A44" s="187">
        <v>34</v>
      </c>
      <c r="B44" s="188" t="s">
        <v>147</v>
      </c>
      <c r="C44" s="214" t="s">
        <v>2064</v>
      </c>
      <c r="D44" s="189" t="s">
        <v>607</v>
      </c>
      <c r="E44" s="159">
        <v>45785</v>
      </c>
      <c r="F44" s="159">
        <v>45786</v>
      </c>
      <c r="G44" s="160" t="s">
        <v>11161</v>
      </c>
      <c r="H44" s="160" t="s">
        <v>11162</v>
      </c>
      <c r="I44" s="160"/>
      <c r="J44" s="160" t="s">
        <v>6810</v>
      </c>
      <c r="K44" s="189" t="s">
        <v>197</v>
      </c>
      <c r="L44" s="159">
        <v>45789</v>
      </c>
      <c r="M44" s="213"/>
      <c r="N44" s="189"/>
      <c r="O44" s="231"/>
    </row>
    <row r="45" spans="1:15">
      <c r="A45" s="187">
        <v>35</v>
      </c>
      <c r="B45" s="188" t="s">
        <v>147</v>
      </c>
      <c r="C45" s="214" t="s">
        <v>2064</v>
      </c>
      <c r="D45" s="189" t="s">
        <v>608</v>
      </c>
      <c r="E45" s="159">
        <v>45785</v>
      </c>
      <c r="F45" s="159">
        <v>45786</v>
      </c>
      <c r="G45" s="160" t="s">
        <v>11161</v>
      </c>
      <c r="H45" s="160" t="s">
        <v>11162</v>
      </c>
      <c r="I45" s="160"/>
      <c r="J45" s="160" t="s">
        <v>6821</v>
      </c>
      <c r="K45" s="189" t="s">
        <v>197</v>
      </c>
      <c r="L45" s="159">
        <v>45789</v>
      </c>
      <c r="M45" s="213"/>
      <c r="N45" s="189"/>
      <c r="O45" s="231"/>
    </row>
    <row r="46" spans="1:15">
      <c r="A46" s="187">
        <v>36</v>
      </c>
      <c r="B46" s="188" t="s">
        <v>147</v>
      </c>
      <c r="C46" s="214" t="s">
        <v>2064</v>
      </c>
      <c r="D46" s="189" t="s">
        <v>609</v>
      </c>
      <c r="E46" s="159">
        <v>45785</v>
      </c>
      <c r="F46" s="159">
        <v>45786</v>
      </c>
      <c r="G46" s="160" t="s">
        <v>11161</v>
      </c>
      <c r="H46" s="160" t="s">
        <v>11162</v>
      </c>
      <c r="I46" s="160"/>
      <c r="J46" s="192" t="s">
        <v>6811</v>
      </c>
      <c r="K46" s="189" t="s">
        <v>197</v>
      </c>
      <c r="L46" s="159">
        <v>45789</v>
      </c>
      <c r="M46" s="213"/>
      <c r="N46" s="189"/>
      <c r="O46" s="231"/>
    </row>
    <row r="47" spans="1:15">
      <c r="A47" s="187">
        <v>37</v>
      </c>
      <c r="B47" s="188" t="s">
        <v>147</v>
      </c>
      <c r="C47" s="214" t="s">
        <v>2064</v>
      </c>
      <c r="D47" s="189" t="s">
        <v>610</v>
      </c>
      <c r="E47" s="159">
        <v>45785</v>
      </c>
      <c r="F47" s="159">
        <v>45786</v>
      </c>
      <c r="G47" s="160" t="s">
        <v>11161</v>
      </c>
      <c r="H47" s="160" t="s">
        <v>11162</v>
      </c>
      <c r="I47" s="160"/>
      <c r="J47" s="160" t="s">
        <v>6822</v>
      </c>
      <c r="K47" s="189" t="s">
        <v>197</v>
      </c>
      <c r="L47" s="159">
        <v>45789</v>
      </c>
      <c r="M47" s="213"/>
      <c r="N47" s="189"/>
      <c r="O47" s="231"/>
    </row>
    <row r="48" spans="1:15">
      <c r="A48" s="187">
        <v>38</v>
      </c>
      <c r="B48" s="188" t="s">
        <v>147</v>
      </c>
      <c r="C48" s="214" t="s">
        <v>1997</v>
      </c>
      <c r="D48" s="189" t="s">
        <v>611</v>
      </c>
      <c r="E48" s="159">
        <v>45785</v>
      </c>
      <c r="F48" s="159">
        <v>45786</v>
      </c>
      <c r="G48" s="160" t="s">
        <v>11161</v>
      </c>
      <c r="H48" s="160" t="s">
        <v>11162</v>
      </c>
      <c r="I48" s="192"/>
      <c r="J48" s="193" t="s">
        <v>6853</v>
      </c>
      <c r="K48" s="189" t="s">
        <v>197</v>
      </c>
      <c r="L48" s="159">
        <v>45789</v>
      </c>
      <c r="M48" s="213"/>
      <c r="N48" s="189"/>
      <c r="O48" s="231"/>
    </row>
    <row r="49" spans="1:15">
      <c r="A49" s="187">
        <v>39</v>
      </c>
      <c r="B49" s="188" t="s">
        <v>147</v>
      </c>
      <c r="C49" s="214" t="s">
        <v>1997</v>
      </c>
      <c r="D49" s="189" t="s">
        <v>612</v>
      </c>
      <c r="E49" s="159">
        <v>45785</v>
      </c>
      <c r="F49" s="159">
        <v>45786</v>
      </c>
      <c r="G49" s="160" t="s">
        <v>11161</v>
      </c>
      <c r="H49" s="160" t="s">
        <v>11162</v>
      </c>
      <c r="I49" s="160"/>
      <c r="J49" s="160" t="s">
        <v>6854</v>
      </c>
      <c r="K49" s="189" t="s">
        <v>197</v>
      </c>
      <c r="L49" s="159">
        <v>45789</v>
      </c>
      <c r="M49" s="213"/>
      <c r="N49" s="189"/>
      <c r="O49" s="231"/>
    </row>
    <row r="50" spans="1:15">
      <c r="A50" s="187">
        <v>40</v>
      </c>
      <c r="B50" s="188" t="s">
        <v>147</v>
      </c>
      <c r="C50" s="214" t="s">
        <v>1997</v>
      </c>
      <c r="D50" s="189" t="s">
        <v>613</v>
      </c>
      <c r="E50" s="159">
        <v>45785</v>
      </c>
      <c r="F50" s="159">
        <v>45786</v>
      </c>
      <c r="G50" s="160" t="s">
        <v>11161</v>
      </c>
      <c r="H50" s="160" t="s">
        <v>11162</v>
      </c>
      <c r="I50" s="192"/>
      <c r="J50" s="160" t="s">
        <v>6856</v>
      </c>
      <c r="K50" s="189" t="s">
        <v>197</v>
      </c>
      <c r="L50" s="159">
        <v>45789</v>
      </c>
      <c r="M50" s="213"/>
      <c r="N50" s="189"/>
      <c r="O50" s="231"/>
    </row>
    <row r="51" spans="1:15">
      <c r="A51" s="187">
        <v>41</v>
      </c>
      <c r="B51" s="188" t="s">
        <v>147</v>
      </c>
      <c r="C51" s="214" t="s">
        <v>1997</v>
      </c>
      <c r="D51" s="189" t="s">
        <v>614</v>
      </c>
      <c r="E51" s="159">
        <v>45785</v>
      </c>
      <c r="F51" s="159">
        <v>45786</v>
      </c>
      <c r="G51" s="160" t="s">
        <v>11161</v>
      </c>
      <c r="H51" s="160" t="s">
        <v>11162</v>
      </c>
      <c r="I51" s="160"/>
      <c r="J51" s="160" t="s">
        <v>6858</v>
      </c>
      <c r="K51" s="189" t="s">
        <v>197</v>
      </c>
      <c r="L51" s="159">
        <v>45789</v>
      </c>
      <c r="M51" s="213"/>
      <c r="N51" s="189"/>
      <c r="O51" s="231"/>
    </row>
    <row r="52" spans="1:15">
      <c r="A52" s="187">
        <v>42</v>
      </c>
      <c r="B52" s="188" t="s">
        <v>147</v>
      </c>
      <c r="C52" s="214" t="s">
        <v>1997</v>
      </c>
      <c r="D52" s="189" t="s">
        <v>615</v>
      </c>
      <c r="E52" s="159">
        <v>45785</v>
      </c>
      <c r="F52" s="159">
        <v>45786</v>
      </c>
      <c r="G52" s="160" t="s">
        <v>11161</v>
      </c>
      <c r="H52" s="160" t="s">
        <v>11162</v>
      </c>
      <c r="I52" s="160"/>
      <c r="J52" s="160" t="s">
        <v>6860</v>
      </c>
      <c r="K52" s="189" t="s">
        <v>197</v>
      </c>
      <c r="L52" s="159">
        <v>45789</v>
      </c>
      <c r="M52" s="213"/>
      <c r="N52" s="189"/>
      <c r="O52" s="231"/>
    </row>
    <row r="53" spans="1:15">
      <c r="A53" s="187">
        <v>43</v>
      </c>
      <c r="B53" s="188" t="s">
        <v>147</v>
      </c>
      <c r="C53" s="214" t="s">
        <v>1997</v>
      </c>
      <c r="D53" s="189" t="s">
        <v>616</v>
      </c>
      <c r="E53" s="159">
        <v>45785</v>
      </c>
      <c r="F53" s="159">
        <v>45786</v>
      </c>
      <c r="G53" s="160" t="s">
        <v>11161</v>
      </c>
      <c r="H53" s="160" t="s">
        <v>11162</v>
      </c>
      <c r="I53" s="160"/>
      <c r="J53" s="160" t="s">
        <v>6862</v>
      </c>
      <c r="K53" s="189" t="s">
        <v>197</v>
      </c>
      <c r="L53" s="159">
        <v>45789</v>
      </c>
      <c r="M53" s="213"/>
      <c r="N53" s="189"/>
      <c r="O53" s="231"/>
    </row>
    <row r="54" spans="1:15">
      <c r="A54" s="187">
        <v>44</v>
      </c>
      <c r="B54" s="188" t="s">
        <v>147</v>
      </c>
      <c r="C54" s="214" t="s">
        <v>1997</v>
      </c>
      <c r="D54" s="189" t="s">
        <v>617</v>
      </c>
      <c r="E54" s="159">
        <v>45785</v>
      </c>
      <c r="F54" s="159">
        <v>45786</v>
      </c>
      <c r="G54" s="160" t="s">
        <v>11161</v>
      </c>
      <c r="H54" s="160" t="s">
        <v>11162</v>
      </c>
      <c r="I54" s="160"/>
      <c r="J54" s="160" t="s">
        <v>6863</v>
      </c>
      <c r="K54" s="189" t="s">
        <v>197</v>
      </c>
      <c r="L54" s="159">
        <v>45789</v>
      </c>
      <c r="M54" s="213"/>
      <c r="N54" s="189"/>
      <c r="O54" s="231"/>
    </row>
    <row r="55" spans="1:15">
      <c r="A55" s="187">
        <v>45</v>
      </c>
      <c r="B55" s="188" t="s">
        <v>147</v>
      </c>
      <c r="C55" s="214" t="s">
        <v>1997</v>
      </c>
      <c r="D55" s="189" t="s">
        <v>618</v>
      </c>
      <c r="E55" s="159">
        <v>45785</v>
      </c>
      <c r="F55" s="159">
        <v>45786</v>
      </c>
      <c r="G55" s="160" t="s">
        <v>11161</v>
      </c>
      <c r="H55" s="160" t="s">
        <v>11162</v>
      </c>
      <c r="I55" s="160"/>
      <c r="J55" s="160" t="s">
        <v>6852</v>
      </c>
      <c r="K55" s="189" t="s">
        <v>197</v>
      </c>
      <c r="L55" s="159">
        <v>45789</v>
      </c>
      <c r="M55" s="213"/>
      <c r="N55" s="189"/>
      <c r="O55" s="231"/>
    </row>
    <row r="56" spans="1:15">
      <c r="A56" s="187">
        <v>46</v>
      </c>
      <c r="B56" s="188" t="s">
        <v>147</v>
      </c>
      <c r="C56" s="214" t="s">
        <v>1997</v>
      </c>
      <c r="D56" s="189" t="s">
        <v>619</v>
      </c>
      <c r="E56" s="159">
        <v>45785</v>
      </c>
      <c r="F56" s="159">
        <v>45786</v>
      </c>
      <c r="G56" s="160" t="s">
        <v>11161</v>
      </c>
      <c r="H56" s="160" t="s">
        <v>11162</v>
      </c>
      <c r="I56" s="160"/>
      <c r="J56" s="160" t="s">
        <v>6855</v>
      </c>
      <c r="K56" s="189" t="s">
        <v>197</v>
      </c>
      <c r="L56" s="159">
        <v>45789</v>
      </c>
      <c r="M56" s="213"/>
      <c r="N56" s="189"/>
      <c r="O56" s="231"/>
    </row>
    <row r="57" spans="1:15">
      <c r="A57" s="187">
        <v>47</v>
      </c>
      <c r="B57" s="188" t="s">
        <v>147</v>
      </c>
      <c r="C57" s="214" t="s">
        <v>1997</v>
      </c>
      <c r="D57" s="189" t="s">
        <v>620</v>
      </c>
      <c r="E57" s="159">
        <v>45785</v>
      </c>
      <c r="F57" s="159">
        <v>45786</v>
      </c>
      <c r="G57" s="160" t="s">
        <v>11161</v>
      </c>
      <c r="H57" s="160" t="s">
        <v>11162</v>
      </c>
      <c r="I57" s="160"/>
      <c r="J57" s="160" t="s">
        <v>6857</v>
      </c>
      <c r="K57" s="189" t="s">
        <v>197</v>
      </c>
      <c r="L57" s="159">
        <v>45789</v>
      </c>
      <c r="M57" s="213"/>
      <c r="N57" s="189"/>
      <c r="O57" s="231"/>
    </row>
    <row r="58" spans="1:15">
      <c r="A58" s="187">
        <v>48</v>
      </c>
      <c r="B58" s="188" t="s">
        <v>147</v>
      </c>
      <c r="C58" s="214" t="s">
        <v>1997</v>
      </c>
      <c r="D58" s="189" t="s">
        <v>621</v>
      </c>
      <c r="E58" s="159">
        <v>45785</v>
      </c>
      <c r="F58" s="159">
        <v>45786</v>
      </c>
      <c r="G58" s="160" t="s">
        <v>11161</v>
      </c>
      <c r="H58" s="160" t="s">
        <v>11162</v>
      </c>
      <c r="I58" s="160"/>
      <c r="J58" s="160" t="s">
        <v>6859</v>
      </c>
      <c r="K58" s="189" t="s">
        <v>197</v>
      </c>
      <c r="L58" s="159">
        <v>45789</v>
      </c>
      <c r="M58" s="213"/>
      <c r="N58" s="189"/>
      <c r="O58" s="231"/>
    </row>
    <row r="59" spans="1:15">
      <c r="A59" s="187">
        <v>49</v>
      </c>
      <c r="B59" s="188" t="s">
        <v>147</v>
      </c>
      <c r="C59" s="214" t="s">
        <v>1997</v>
      </c>
      <c r="D59" s="189" t="s">
        <v>622</v>
      </c>
      <c r="E59" s="159">
        <v>45785</v>
      </c>
      <c r="F59" s="159">
        <v>45786</v>
      </c>
      <c r="G59" s="160" t="s">
        <v>11161</v>
      </c>
      <c r="H59" s="160" t="s">
        <v>11162</v>
      </c>
      <c r="I59" s="160"/>
      <c r="J59" s="160" t="s">
        <v>6861</v>
      </c>
      <c r="K59" s="189" t="s">
        <v>197</v>
      </c>
      <c r="L59" s="159">
        <v>45789</v>
      </c>
      <c r="M59" s="213"/>
      <c r="N59" s="189"/>
      <c r="O59" s="231"/>
    </row>
    <row r="60" spans="1:15">
      <c r="A60" s="187">
        <v>50</v>
      </c>
      <c r="B60" s="188" t="s">
        <v>147</v>
      </c>
      <c r="C60" s="214" t="s">
        <v>1997</v>
      </c>
      <c r="D60" s="189" t="s">
        <v>623</v>
      </c>
      <c r="E60" s="159">
        <v>45785</v>
      </c>
      <c r="F60" s="159">
        <v>45786</v>
      </c>
      <c r="G60" s="160" t="s">
        <v>11161</v>
      </c>
      <c r="H60" s="160" t="s">
        <v>11162</v>
      </c>
      <c r="I60" s="160"/>
      <c r="J60" s="160" t="s">
        <v>6623</v>
      </c>
      <c r="K60" s="189" t="s">
        <v>197</v>
      </c>
      <c r="L60" s="159">
        <v>45789</v>
      </c>
      <c r="M60" s="213"/>
      <c r="N60" s="189"/>
      <c r="O60" s="231"/>
    </row>
    <row r="61" spans="1:15">
      <c r="A61" s="187">
        <v>51</v>
      </c>
      <c r="B61" s="188" t="s">
        <v>147</v>
      </c>
      <c r="C61" s="214" t="s">
        <v>1997</v>
      </c>
      <c r="D61" s="189" t="s">
        <v>624</v>
      </c>
      <c r="E61" s="159">
        <v>45785</v>
      </c>
      <c r="F61" s="159">
        <v>45786</v>
      </c>
      <c r="G61" s="160" t="s">
        <v>11161</v>
      </c>
      <c r="H61" s="160" t="s">
        <v>11162</v>
      </c>
      <c r="I61" s="160"/>
      <c r="J61" s="160" t="s">
        <v>6864</v>
      </c>
      <c r="K61" s="189" t="s">
        <v>197</v>
      </c>
      <c r="L61" s="159">
        <v>45789</v>
      </c>
      <c r="M61" s="213"/>
      <c r="N61" s="189"/>
      <c r="O61" s="231"/>
    </row>
    <row r="62" spans="1:15">
      <c r="A62" s="187">
        <v>52</v>
      </c>
      <c r="B62" s="188" t="s">
        <v>147</v>
      </c>
      <c r="C62" s="214" t="s">
        <v>1997</v>
      </c>
      <c r="D62" s="189" t="s">
        <v>625</v>
      </c>
      <c r="E62" s="159">
        <v>45785</v>
      </c>
      <c r="F62" s="159">
        <v>45786</v>
      </c>
      <c r="G62" s="160" t="s">
        <v>11161</v>
      </c>
      <c r="H62" s="160" t="s">
        <v>11162</v>
      </c>
      <c r="I62" s="160"/>
      <c r="J62" s="160" t="s">
        <v>6866</v>
      </c>
      <c r="K62" s="189" t="s">
        <v>197</v>
      </c>
      <c r="L62" s="159">
        <v>45789</v>
      </c>
      <c r="M62" s="213"/>
      <c r="N62" s="189"/>
      <c r="O62" s="231"/>
    </row>
    <row r="63" spans="1:15">
      <c r="A63" s="187">
        <v>53</v>
      </c>
      <c r="B63" s="188" t="s">
        <v>147</v>
      </c>
      <c r="C63" s="214" t="s">
        <v>1997</v>
      </c>
      <c r="D63" s="189" t="s">
        <v>626</v>
      </c>
      <c r="E63" s="159">
        <v>45785</v>
      </c>
      <c r="F63" s="159">
        <v>45786</v>
      </c>
      <c r="G63" s="160" t="s">
        <v>11161</v>
      </c>
      <c r="H63" s="160" t="s">
        <v>11162</v>
      </c>
      <c r="I63" s="160"/>
      <c r="J63" s="160" t="s">
        <v>6865</v>
      </c>
      <c r="K63" s="189" t="s">
        <v>197</v>
      </c>
      <c r="L63" s="159">
        <v>45789</v>
      </c>
      <c r="M63" s="213"/>
      <c r="N63" s="189"/>
      <c r="O63" s="231"/>
    </row>
    <row r="64" spans="1:15">
      <c r="A64" s="187">
        <v>54</v>
      </c>
      <c r="B64" s="188" t="s">
        <v>147</v>
      </c>
      <c r="C64" s="214" t="s">
        <v>11565</v>
      </c>
      <c r="D64" s="189" t="s">
        <v>627</v>
      </c>
      <c r="E64" s="159">
        <v>45796</v>
      </c>
      <c r="F64" s="159">
        <v>45796</v>
      </c>
      <c r="G64" s="160" t="s">
        <v>10037</v>
      </c>
      <c r="H64" s="160" t="s">
        <v>11566</v>
      </c>
      <c r="I64" s="160"/>
      <c r="J64" s="160" t="s">
        <v>11567</v>
      </c>
      <c r="K64" s="189" t="s">
        <v>197</v>
      </c>
      <c r="L64" s="159">
        <v>45799</v>
      </c>
      <c r="M64" s="213"/>
      <c r="N64" s="189"/>
      <c r="O64" s="231"/>
    </row>
    <row r="65" spans="1:15">
      <c r="A65" s="187">
        <v>55</v>
      </c>
      <c r="B65" s="188" t="s">
        <v>147</v>
      </c>
      <c r="C65" s="214" t="s">
        <v>11568</v>
      </c>
      <c r="D65" s="189" t="s">
        <v>628</v>
      </c>
      <c r="E65" s="159">
        <v>45796</v>
      </c>
      <c r="F65" s="159">
        <v>45796</v>
      </c>
      <c r="G65" s="160" t="s">
        <v>10037</v>
      </c>
      <c r="H65" s="160" t="s">
        <v>11569</v>
      </c>
      <c r="I65" s="160"/>
      <c r="J65" s="160" t="s">
        <v>11570</v>
      </c>
      <c r="K65" s="189" t="s">
        <v>195</v>
      </c>
      <c r="L65" s="159">
        <v>45799</v>
      </c>
      <c r="M65" s="213"/>
      <c r="N65" s="189"/>
      <c r="O65" s="231"/>
    </row>
    <row r="66" spans="1:15">
      <c r="A66" s="187">
        <v>56</v>
      </c>
      <c r="B66" s="188" t="s">
        <v>147</v>
      </c>
      <c r="C66" s="214" t="s">
        <v>11571</v>
      </c>
      <c r="D66" s="189" t="s">
        <v>629</v>
      </c>
      <c r="E66" s="159">
        <v>45796</v>
      </c>
      <c r="F66" s="159">
        <v>45796</v>
      </c>
      <c r="G66" s="160" t="s">
        <v>10037</v>
      </c>
      <c r="H66" s="160" t="s">
        <v>11566</v>
      </c>
      <c r="I66" s="160"/>
      <c r="J66" s="160" t="s">
        <v>11572</v>
      </c>
      <c r="K66" s="189" t="s">
        <v>197</v>
      </c>
      <c r="L66" s="159">
        <v>45798</v>
      </c>
      <c r="M66" s="213"/>
      <c r="N66" s="189"/>
      <c r="O66" s="231"/>
    </row>
    <row r="67" spans="1:15">
      <c r="A67" s="187">
        <v>57</v>
      </c>
      <c r="B67" s="188" t="s">
        <v>147</v>
      </c>
      <c r="C67" s="214" t="s">
        <v>11571</v>
      </c>
      <c r="D67" s="189" t="s">
        <v>630</v>
      </c>
      <c r="E67" s="159">
        <v>45796</v>
      </c>
      <c r="F67" s="159">
        <v>45796</v>
      </c>
      <c r="G67" s="160" t="s">
        <v>10037</v>
      </c>
      <c r="H67" s="160" t="s">
        <v>11566</v>
      </c>
      <c r="I67" s="160"/>
      <c r="J67" s="160" t="s">
        <v>11573</v>
      </c>
      <c r="K67" s="189" t="s">
        <v>197</v>
      </c>
      <c r="L67" s="159">
        <v>45798</v>
      </c>
      <c r="M67" s="213"/>
      <c r="N67" s="189"/>
      <c r="O67" s="231"/>
    </row>
    <row r="68" spans="1:15">
      <c r="A68" s="187">
        <v>58</v>
      </c>
      <c r="B68" s="188" t="s">
        <v>147</v>
      </c>
      <c r="C68" s="214" t="s">
        <v>11571</v>
      </c>
      <c r="D68" s="189" t="s">
        <v>631</v>
      </c>
      <c r="E68" s="159">
        <v>45796</v>
      </c>
      <c r="F68" s="159">
        <v>45796</v>
      </c>
      <c r="G68" s="160" t="s">
        <v>10037</v>
      </c>
      <c r="H68" s="160" t="s">
        <v>11566</v>
      </c>
      <c r="I68" s="160"/>
      <c r="J68" s="160" t="s">
        <v>11574</v>
      </c>
      <c r="K68" s="189" t="s">
        <v>197</v>
      </c>
      <c r="L68" s="159">
        <v>45798</v>
      </c>
      <c r="M68" s="213"/>
      <c r="N68" s="189"/>
      <c r="O68" s="231"/>
    </row>
    <row r="69" spans="1:15">
      <c r="A69" s="187">
        <v>59</v>
      </c>
      <c r="B69" s="188" t="s">
        <v>147</v>
      </c>
      <c r="C69" s="214" t="s">
        <v>11571</v>
      </c>
      <c r="D69" s="189" t="s">
        <v>632</v>
      </c>
      <c r="E69" s="159">
        <v>45796</v>
      </c>
      <c r="F69" s="159">
        <v>45796</v>
      </c>
      <c r="G69" s="160" t="s">
        <v>10037</v>
      </c>
      <c r="H69" s="160" t="s">
        <v>11566</v>
      </c>
      <c r="I69" s="160"/>
      <c r="J69" s="160" t="s">
        <v>11572</v>
      </c>
      <c r="K69" s="189" t="s">
        <v>197</v>
      </c>
      <c r="L69" s="159">
        <v>45798</v>
      </c>
      <c r="M69" s="213"/>
      <c r="N69" s="189"/>
      <c r="O69" s="231"/>
    </row>
    <row r="70" spans="1:15">
      <c r="A70" s="187">
        <v>60</v>
      </c>
      <c r="B70" s="188" t="s">
        <v>147</v>
      </c>
      <c r="C70" s="214" t="s">
        <v>11571</v>
      </c>
      <c r="D70" s="189" t="s">
        <v>633</v>
      </c>
      <c r="E70" s="159">
        <v>45796</v>
      </c>
      <c r="F70" s="159">
        <v>45796</v>
      </c>
      <c r="G70" s="160" t="s">
        <v>10037</v>
      </c>
      <c r="H70" s="160" t="s">
        <v>11566</v>
      </c>
      <c r="I70" s="160"/>
      <c r="J70" s="160" t="s">
        <v>11572</v>
      </c>
      <c r="K70" s="189" t="s">
        <v>197</v>
      </c>
      <c r="L70" s="159">
        <v>45797</v>
      </c>
      <c r="M70" s="213"/>
      <c r="N70" s="189"/>
      <c r="O70" s="231"/>
    </row>
    <row r="71" spans="1:15">
      <c r="A71" s="187">
        <v>61</v>
      </c>
      <c r="B71" s="188" t="s">
        <v>147</v>
      </c>
      <c r="C71" s="214" t="s">
        <v>11568</v>
      </c>
      <c r="D71" s="189" t="s">
        <v>634</v>
      </c>
      <c r="E71" s="159">
        <v>45796</v>
      </c>
      <c r="F71" s="159">
        <v>45796</v>
      </c>
      <c r="G71" s="160" t="s">
        <v>10037</v>
      </c>
      <c r="H71" s="160" t="s">
        <v>11575</v>
      </c>
      <c r="I71" s="160"/>
      <c r="J71" s="160" t="s">
        <v>11576</v>
      </c>
      <c r="K71" s="189" t="s">
        <v>197</v>
      </c>
      <c r="L71" s="159">
        <v>45797</v>
      </c>
      <c r="M71" s="213"/>
      <c r="N71" s="189"/>
      <c r="O71" s="231"/>
    </row>
    <row r="72" spans="1:15">
      <c r="A72" s="187">
        <v>62</v>
      </c>
      <c r="B72" s="188" t="s">
        <v>147</v>
      </c>
      <c r="C72" s="214" t="s">
        <v>9960</v>
      </c>
      <c r="D72" s="189" t="s">
        <v>635</v>
      </c>
      <c r="E72" s="159">
        <v>45796</v>
      </c>
      <c r="F72" s="159">
        <v>45796</v>
      </c>
      <c r="G72" s="160" t="s">
        <v>10037</v>
      </c>
      <c r="H72" s="160" t="s">
        <v>11577</v>
      </c>
      <c r="I72" s="160"/>
      <c r="J72" s="160" t="s">
        <v>11578</v>
      </c>
      <c r="K72" s="189" t="s">
        <v>197</v>
      </c>
      <c r="L72" s="159">
        <v>45797</v>
      </c>
      <c r="M72" s="213"/>
      <c r="N72" s="189"/>
      <c r="O72" s="231"/>
    </row>
    <row r="73" spans="1:15">
      <c r="A73" s="187">
        <v>63</v>
      </c>
      <c r="B73" s="188" t="s">
        <v>147</v>
      </c>
      <c r="C73" s="214" t="s">
        <v>2064</v>
      </c>
      <c r="D73" s="189" t="s">
        <v>636</v>
      </c>
      <c r="E73" s="159">
        <v>45796</v>
      </c>
      <c r="F73" s="159">
        <v>45796</v>
      </c>
      <c r="G73" s="160" t="s">
        <v>11161</v>
      </c>
      <c r="H73" s="160" t="s">
        <v>10042</v>
      </c>
      <c r="I73" s="160"/>
      <c r="J73" s="160" t="s">
        <v>9903</v>
      </c>
      <c r="K73" s="189" t="s">
        <v>195</v>
      </c>
      <c r="L73" s="159">
        <v>45797</v>
      </c>
      <c r="M73" s="213"/>
      <c r="N73" s="189"/>
      <c r="O73" s="231"/>
    </row>
    <row r="74" spans="1:15">
      <c r="A74" s="187">
        <v>64</v>
      </c>
      <c r="B74" s="188" t="s">
        <v>147</v>
      </c>
      <c r="C74" s="214" t="s">
        <v>2064</v>
      </c>
      <c r="D74" s="189" t="s">
        <v>637</v>
      </c>
      <c r="E74" s="159">
        <v>45796</v>
      </c>
      <c r="F74" s="159">
        <v>45796</v>
      </c>
      <c r="G74" s="160" t="s">
        <v>11161</v>
      </c>
      <c r="H74" s="160" t="s">
        <v>10042</v>
      </c>
      <c r="I74" s="160"/>
      <c r="J74" s="160" t="s">
        <v>9903</v>
      </c>
      <c r="K74" s="189" t="s">
        <v>195</v>
      </c>
      <c r="L74" s="159">
        <v>45799</v>
      </c>
      <c r="M74" s="213"/>
      <c r="N74" s="189"/>
      <c r="O74" s="231"/>
    </row>
    <row r="75" spans="1:15">
      <c r="A75" s="187">
        <v>65</v>
      </c>
      <c r="B75" s="188" t="s">
        <v>147</v>
      </c>
      <c r="C75" s="214" t="s">
        <v>2150</v>
      </c>
      <c r="D75" s="189" t="s">
        <v>638</v>
      </c>
      <c r="E75" s="159">
        <v>45796</v>
      </c>
      <c r="F75" s="159">
        <v>45796</v>
      </c>
      <c r="G75" s="160" t="s">
        <v>11161</v>
      </c>
      <c r="H75" s="160" t="s">
        <v>11579</v>
      </c>
      <c r="I75" s="160"/>
      <c r="J75" s="160" t="s">
        <v>7737</v>
      </c>
      <c r="K75" s="189" t="s">
        <v>197</v>
      </c>
      <c r="L75" s="159">
        <v>45798</v>
      </c>
      <c r="M75" s="213"/>
      <c r="N75" s="189"/>
      <c r="O75" s="231"/>
    </row>
    <row r="76" spans="1:15">
      <c r="A76" s="187">
        <v>66</v>
      </c>
      <c r="B76" s="188" t="s">
        <v>147</v>
      </c>
      <c r="C76" s="214" t="s">
        <v>2292</v>
      </c>
      <c r="D76" s="189" t="s">
        <v>639</v>
      </c>
      <c r="E76" s="159">
        <v>45796</v>
      </c>
      <c r="F76" s="159">
        <v>45796</v>
      </c>
      <c r="G76" s="160" t="s">
        <v>11161</v>
      </c>
      <c r="H76" s="160" t="s">
        <v>11579</v>
      </c>
      <c r="I76" s="160"/>
      <c r="J76" s="160" t="s">
        <v>7980</v>
      </c>
      <c r="K76" s="189" t="s">
        <v>197</v>
      </c>
      <c r="L76" s="159">
        <v>45798</v>
      </c>
      <c r="M76" s="213"/>
      <c r="N76" s="189"/>
      <c r="O76" s="231"/>
    </row>
    <row r="77" spans="1:15">
      <c r="A77" s="187">
        <v>67</v>
      </c>
      <c r="B77" s="188" t="s">
        <v>147</v>
      </c>
      <c r="C77" s="214" t="s">
        <v>2418</v>
      </c>
      <c r="D77" s="189" t="s">
        <v>640</v>
      </c>
      <c r="E77" s="159">
        <v>45796</v>
      </c>
      <c r="F77" s="159">
        <v>45796</v>
      </c>
      <c r="G77" s="160" t="s">
        <v>11161</v>
      </c>
      <c r="H77" s="160" t="s">
        <v>11579</v>
      </c>
      <c r="I77" s="160"/>
      <c r="J77" s="160" t="s">
        <v>11580</v>
      </c>
      <c r="K77" s="213" t="s">
        <v>197</v>
      </c>
      <c r="L77" s="159">
        <v>45797</v>
      </c>
      <c r="M77" s="213"/>
      <c r="N77" s="189"/>
      <c r="O77" s="231"/>
    </row>
    <row r="78" spans="1:15">
      <c r="A78" s="187">
        <v>68</v>
      </c>
      <c r="B78" s="214" t="s">
        <v>147</v>
      </c>
      <c r="C78" s="214" t="s">
        <v>2064</v>
      </c>
      <c r="D78" s="189" t="s">
        <v>641</v>
      </c>
      <c r="E78" s="159">
        <v>45796</v>
      </c>
      <c r="F78" s="159">
        <v>45796</v>
      </c>
      <c r="G78" s="160" t="s">
        <v>10037</v>
      </c>
      <c r="H78" s="160" t="s">
        <v>11581</v>
      </c>
      <c r="I78" s="160"/>
      <c r="J78" s="160"/>
      <c r="K78" s="189" t="s">
        <v>197</v>
      </c>
      <c r="L78" s="159">
        <v>45797</v>
      </c>
      <c r="M78" s="213"/>
      <c r="N78" s="189"/>
      <c r="O78" s="231"/>
    </row>
    <row r="79" spans="1:15">
      <c r="A79" s="187">
        <v>69</v>
      </c>
      <c r="B79" s="187" t="s">
        <v>147</v>
      </c>
      <c r="C79" s="187" t="s">
        <v>1997</v>
      </c>
      <c r="D79" s="189" t="s">
        <v>642</v>
      </c>
      <c r="E79" s="159">
        <v>45796</v>
      </c>
      <c r="F79" s="159">
        <v>45796</v>
      </c>
      <c r="G79" s="160" t="s">
        <v>10037</v>
      </c>
      <c r="H79" s="160" t="s">
        <v>11581</v>
      </c>
      <c r="I79" s="192"/>
      <c r="J79" s="192"/>
      <c r="K79" s="190" t="s">
        <v>197</v>
      </c>
      <c r="L79" s="159">
        <v>45796</v>
      </c>
      <c r="M79" s="217"/>
      <c r="N79" s="190"/>
      <c r="O79" s="231"/>
    </row>
    <row r="80" spans="1:15">
      <c r="A80" s="187">
        <v>70</v>
      </c>
      <c r="B80" s="214" t="s">
        <v>147</v>
      </c>
      <c r="C80" s="214" t="s">
        <v>11568</v>
      </c>
      <c r="D80" s="189" t="s">
        <v>643</v>
      </c>
      <c r="E80" s="159">
        <v>45796</v>
      </c>
      <c r="F80" s="159">
        <v>45796</v>
      </c>
      <c r="G80" s="160" t="s">
        <v>10037</v>
      </c>
      <c r="H80" s="160" t="s">
        <v>11582</v>
      </c>
      <c r="I80" s="192"/>
      <c r="J80" s="160" t="s">
        <v>11583</v>
      </c>
      <c r="K80" s="189" t="s">
        <v>195</v>
      </c>
      <c r="L80" s="159">
        <v>45796</v>
      </c>
      <c r="M80" s="213"/>
      <c r="N80" s="189"/>
      <c r="O80" s="231"/>
    </row>
    <row r="81" spans="1:15">
      <c r="A81" s="187">
        <v>71</v>
      </c>
      <c r="B81" s="214" t="s">
        <v>147</v>
      </c>
      <c r="C81" s="214" t="s">
        <v>9539</v>
      </c>
      <c r="D81" s="189" t="s">
        <v>644</v>
      </c>
      <c r="E81" s="159">
        <v>45796</v>
      </c>
      <c r="F81" s="159">
        <v>45796</v>
      </c>
      <c r="G81" s="160" t="s">
        <v>10037</v>
      </c>
      <c r="H81" s="160" t="s">
        <v>11584</v>
      </c>
      <c r="I81" s="160"/>
      <c r="J81" s="160" t="s">
        <v>11585</v>
      </c>
      <c r="K81" s="189" t="s">
        <v>195</v>
      </c>
      <c r="L81" s="159">
        <v>45796</v>
      </c>
      <c r="M81" s="213"/>
      <c r="N81" s="189"/>
      <c r="O81" s="231"/>
    </row>
    <row r="82" spans="1:15">
      <c r="A82" s="187">
        <v>72</v>
      </c>
      <c r="B82" s="214" t="s">
        <v>147</v>
      </c>
      <c r="C82" s="214" t="s">
        <v>9539</v>
      </c>
      <c r="D82" s="189" t="s">
        <v>645</v>
      </c>
      <c r="E82" s="159">
        <v>45796</v>
      </c>
      <c r="F82" s="159">
        <v>45796</v>
      </c>
      <c r="G82" s="160" t="s">
        <v>10037</v>
      </c>
      <c r="H82" s="160" t="s">
        <v>11586</v>
      </c>
      <c r="I82" s="160"/>
      <c r="J82" s="160" t="s">
        <v>11587</v>
      </c>
      <c r="K82" s="189" t="s">
        <v>197</v>
      </c>
      <c r="L82" s="159">
        <v>45796</v>
      </c>
      <c r="M82" s="213"/>
      <c r="N82" s="189"/>
      <c r="O82" s="231"/>
    </row>
    <row r="83" spans="1:15">
      <c r="A83" s="187">
        <v>73</v>
      </c>
      <c r="B83" s="187" t="s">
        <v>147</v>
      </c>
      <c r="C83" s="187" t="s">
        <v>9539</v>
      </c>
      <c r="D83" s="189" t="s">
        <v>646</v>
      </c>
      <c r="E83" s="159">
        <v>45810</v>
      </c>
      <c r="F83" s="159">
        <v>45811</v>
      </c>
      <c r="G83" s="160" t="s">
        <v>10037</v>
      </c>
      <c r="H83" s="160" t="s">
        <v>11776</v>
      </c>
      <c r="I83" s="160"/>
      <c r="J83" s="160" t="s">
        <v>11777</v>
      </c>
      <c r="K83" s="189" t="s">
        <v>197</v>
      </c>
      <c r="L83" s="232">
        <v>45812</v>
      </c>
      <c r="M83" s="160"/>
      <c r="N83" s="160"/>
      <c r="O83" s="231"/>
    </row>
    <row r="84" spans="1:15">
      <c r="A84" s="187">
        <v>74</v>
      </c>
      <c r="B84" s="214" t="s">
        <v>147</v>
      </c>
      <c r="C84" s="214" t="s">
        <v>2064</v>
      </c>
      <c r="D84" s="189" t="s">
        <v>647</v>
      </c>
      <c r="E84" s="159">
        <v>45810</v>
      </c>
      <c r="F84" s="159">
        <v>45811</v>
      </c>
      <c r="G84" s="160" t="s">
        <v>11161</v>
      </c>
      <c r="H84" s="160" t="s">
        <v>11778</v>
      </c>
      <c r="I84" s="160"/>
      <c r="J84" s="160" t="s">
        <v>11779</v>
      </c>
      <c r="K84" s="189" t="s">
        <v>195</v>
      </c>
      <c r="L84" s="232">
        <v>45812</v>
      </c>
      <c r="M84" s="213"/>
      <c r="N84" s="189"/>
      <c r="O84" s="231"/>
    </row>
    <row r="85" spans="1:15">
      <c r="A85" s="187">
        <v>75</v>
      </c>
      <c r="B85" s="214" t="s">
        <v>147</v>
      </c>
      <c r="C85" s="214" t="s">
        <v>1997</v>
      </c>
      <c r="D85" s="189" t="s">
        <v>648</v>
      </c>
      <c r="E85" s="159">
        <v>45810</v>
      </c>
      <c r="F85" s="159">
        <v>45811</v>
      </c>
      <c r="G85" s="160" t="s">
        <v>11161</v>
      </c>
      <c r="H85" s="160" t="s">
        <v>11778</v>
      </c>
      <c r="I85" s="160"/>
      <c r="J85" s="160" t="s">
        <v>11780</v>
      </c>
      <c r="K85" s="189" t="s">
        <v>195</v>
      </c>
      <c r="L85" s="232">
        <v>45812</v>
      </c>
      <c r="M85" s="213"/>
      <c r="N85" s="189"/>
      <c r="O85" s="231"/>
    </row>
    <row r="86" spans="1:15">
      <c r="A86" s="187">
        <v>76</v>
      </c>
      <c r="B86" s="214" t="s">
        <v>147</v>
      </c>
      <c r="C86" s="214" t="s">
        <v>2150</v>
      </c>
      <c r="D86" s="189" t="s">
        <v>649</v>
      </c>
      <c r="E86" s="159">
        <v>45810</v>
      </c>
      <c r="F86" s="159">
        <v>45811</v>
      </c>
      <c r="G86" s="160" t="s">
        <v>11161</v>
      </c>
      <c r="H86" s="160" t="s">
        <v>11778</v>
      </c>
      <c r="I86" s="160"/>
      <c r="J86" s="160" t="s">
        <v>11781</v>
      </c>
      <c r="K86" s="189" t="s">
        <v>195</v>
      </c>
      <c r="L86" s="232">
        <v>45812</v>
      </c>
      <c r="M86" s="213"/>
      <c r="N86" s="189"/>
      <c r="O86" s="231"/>
    </row>
    <row r="87" spans="1:15">
      <c r="A87" s="187">
        <v>77</v>
      </c>
      <c r="B87" s="214" t="s">
        <v>147</v>
      </c>
      <c r="C87" s="214" t="s">
        <v>2292</v>
      </c>
      <c r="D87" s="189" t="s">
        <v>650</v>
      </c>
      <c r="E87" s="159">
        <v>45810</v>
      </c>
      <c r="F87" s="159">
        <v>45811</v>
      </c>
      <c r="G87" s="160" t="s">
        <v>11161</v>
      </c>
      <c r="H87" s="160" t="s">
        <v>11778</v>
      </c>
      <c r="I87" s="160"/>
      <c r="J87" s="160" t="s">
        <v>11782</v>
      </c>
      <c r="K87" s="189" t="s">
        <v>197</v>
      </c>
      <c r="L87" s="232">
        <v>45812</v>
      </c>
      <c r="M87" s="213"/>
      <c r="N87" s="189"/>
      <c r="O87" s="231"/>
    </row>
    <row r="88" spans="1:15">
      <c r="A88" s="187">
        <v>78</v>
      </c>
      <c r="B88" s="214" t="s">
        <v>147</v>
      </c>
      <c r="C88" s="214" t="s">
        <v>2418</v>
      </c>
      <c r="D88" s="189" t="s">
        <v>651</v>
      </c>
      <c r="E88" s="159">
        <v>45810</v>
      </c>
      <c r="F88" s="159">
        <v>45811</v>
      </c>
      <c r="G88" s="160" t="s">
        <v>11161</v>
      </c>
      <c r="H88" s="160" t="s">
        <v>11778</v>
      </c>
      <c r="I88" s="160"/>
      <c r="J88" s="160" t="s">
        <v>11783</v>
      </c>
      <c r="K88" s="189" t="s">
        <v>197</v>
      </c>
      <c r="L88" s="232">
        <v>45812</v>
      </c>
      <c r="M88" s="213"/>
      <c r="N88" s="189"/>
      <c r="O88" s="231"/>
    </row>
    <row r="89" spans="1:15">
      <c r="A89" s="187">
        <v>79</v>
      </c>
      <c r="B89" s="214" t="s">
        <v>147</v>
      </c>
      <c r="C89" s="214" t="s">
        <v>2800</v>
      </c>
      <c r="D89" s="189" t="s">
        <v>652</v>
      </c>
      <c r="E89" s="159">
        <v>45810</v>
      </c>
      <c r="F89" s="159">
        <v>45811</v>
      </c>
      <c r="G89" s="160" t="s">
        <v>11161</v>
      </c>
      <c r="H89" s="160" t="s">
        <v>11778</v>
      </c>
      <c r="I89" s="160"/>
      <c r="J89" s="160" t="s">
        <v>11784</v>
      </c>
      <c r="K89" s="189" t="s">
        <v>197</v>
      </c>
      <c r="L89" s="232">
        <v>45812</v>
      </c>
      <c r="M89" s="213"/>
      <c r="N89" s="189"/>
      <c r="O89" s="231"/>
    </row>
    <row r="90" spans="1:15">
      <c r="A90" s="187">
        <v>80</v>
      </c>
      <c r="B90" s="214" t="s">
        <v>147</v>
      </c>
      <c r="C90" s="214" t="s">
        <v>3408</v>
      </c>
      <c r="D90" s="189" t="s">
        <v>653</v>
      </c>
      <c r="E90" s="159">
        <v>45810</v>
      </c>
      <c r="F90" s="159">
        <v>45811</v>
      </c>
      <c r="G90" s="160" t="s">
        <v>11161</v>
      </c>
      <c r="H90" s="160" t="s">
        <v>11778</v>
      </c>
      <c r="I90" s="160"/>
      <c r="J90" s="160" t="s">
        <v>11785</v>
      </c>
      <c r="K90" s="189" t="s">
        <v>197</v>
      </c>
      <c r="L90" s="232">
        <v>45812</v>
      </c>
      <c r="M90" s="213"/>
      <c r="N90" s="189"/>
      <c r="O90" s="231"/>
    </row>
    <row r="91" spans="1:15">
      <c r="A91" s="187">
        <v>81</v>
      </c>
      <c r="B91" s="214" t="s">
        <v>147</v>
      </c>
      <c r="C91" s="214" t="s">
        <v>3440</v>
      </c>
      <c r="D91" s="189" t="s">
        <v>654</v>
      </c>
      <c r="E91" s="159">
        <v>45810</v>
      </c>
      <c r="F91" s="159">
        <v>45811</v>
      </c>
      <c r="G91" s="160" t="s">
        <v>11161</v>
      </c>
      <c r="H91" s="160" t="s">
        <v>11778</v>
      </c>
      <c r="I91" s="160"/>
      <c r="J91" s="160" t="s">
        <v>11786</v>
      </c>
      <c r="K91" s="189" t="s">
        <v>197</v>
      </c>
      <c r="L91" s="232">
        <v>45812</v>
      </c>
      <c r="M91" s="213"/>
      <c r="N91" s="189"/>
      <c r="O91" s="231"/>
    </row>
    <row r="92" spans="1:15">
      <c r="A92" s="187">
        <v>82</v>
      </c>
      <c r="B92" s="214" t="s">
        <v>147</v>
      </c>
      <c r="C92" s="214" t="s">
        <v>3641</v>
      </c>
      <c r="D92" s="189" t="s">
        <v>655</v>
      </c>
      <c r="E92" s="159">
        <v>45810</v>
      </c>
      <c r="F92" s="159">
        <v>45811</v>
      </c>
      <c r="G92" s="160" t="s">
        <v>11161</v>
      </c>
      <c r="H92" s="160" t="s">
        <v>11778</v>
      </c>
      <c r="I92" s="160"/>
      <c r="J92" s="160" t="s">
        <v>11787</v>
      </c>
      <c r="K92" s="189" t="s">
        <v>298</v>
      </c>
      <c r="L92" s="232">
        <v>45812</v>
      </c>
      <c r="M92" s="213"/>
      <c r="N92" s="189"/>
      <c r="O92" s="231"/>
    </row>
    <row r="93" spans="1:15">
      <c r="A93" s="187">
        <v>83</v>
      </c>
      <c r="B93" s="214" t="s">
        <v>147</v>
      </c>
      <c r="C93" s="214" t="s">
        <v>11788</v>
      </c>
      <c r="D93" s="189" t="s">
        <v>656</v>
      </c>
      <c r="E93" s="159">
        <v>45810</v>
      </c>
      <c r="F93" s="159">
        <v>45811</v>
      </c>
      <c r="G93" s="160" t="s">
        <v>10037</v>
      </c>
      <c r="H93" s="160" t="s">
        <v>11789</v>
      </c>
      <c r="I93" s="160"/>
      <c r="J93" s="160" t="s">
        <v>11790</v>
      </c>
      <c r="K93" s="189" t="s">
        <v>197</v>
      </c>
      <c r="L93" s="232">
        <v>45812</v>
      </c>
      <c r="M93" s="213"/>
      <c r="N93" s="189"/>
      <c r="O93" s="231"/>
    </row>
    <row r="94" spans="1:15">
      <c r="A94" s="187"/>
      <c r="B94" s="214"/>
      <c r="C94" s="214"/>
      <c r="D94" s="189" t="s">
        <v>12744</v>
      </c>
      <c r="E94" s="159">
        <v>45895</v>
      </c>
      <c r="F94" s="159">
        <v>45895</v>
      </c>
      <c r="G94" s="160" t="s">
        <v>10037</v>
      </c>
      <c r="H94" s="160" t="s">
        <v>11789</v>
      </c>
      <c r="I94" s="160"/>
      <c r="J94" s="160" t="s">
        <v>11790</v>
      </c>
      <c r="K94" s="189" t="s">
        <v>197</v>
      </c>
      <c r="L94" s="232">
        <v>45897</v>
      </c>
      <c r="M94" s="213"/>
      <c r="N94" s="189"/>
      <c r="O94" s="231"/>
    </row>
    <row r="95" spans="1:15">
      <c r="A95" s="187"/>
      <c r="B95" s="214"/>
      <c r="C95" s="214"/>
      <c r="D95" s="189" t="s">
        <v>13005</v>
      </c>
      <c r="E95" s="159">
        <v>45914</v>
      </c>
      <c r="F95" s="159">
        <v>45914</v>
      </c>
      <c r="G95" s="160" t="s">
        <v>10037</v>
      </c>
      <c r="H95" s="160" t="s">
        <v>11789</v>
      </c>
      <c r="I95" s="160"/>
      <c r="J95" s="160" t="s">
        <v>11790</v>
      </c>
      <c r="K95" s="189" t="s">
        <v>195</v>
      </c>
      <c r="L95" s="232">
        <v>45923</v>
      </c>
      <c r="M95" s="213"/>
      <c r="N95" s="189"/>
      <c r="O95" s="231"/>
    </row>
    <row r="96" spans="1:15">
      <c r="A96" s="187">
        <v>84</v>
      </c>
      <c r="B96" s="214" t="s">
        <v>147</v>
      </c>
      <c r="C96" s="214" t="s">
        <v>11155</v>
      </c>
      <c r="D96" s="189" t="s">
        <v>657</v>
      </c>
      <c r="E96" s="159">
        <v>45827</v>
      </c>
      <c r="F96" s="159">
        <v>45827</v>
      </c>
      <c r="G96" s="160" t="s">
        <v>10037</v>
      </c>
      <c r="H96" s="160" t="s">
        <v>11830</v>
      </c>
      <c r="I96" s="160"/>
      <c r="J96" s="160"/>
      <c r="K96" s="189" t="s">
        <v>195</v>
      </c>
      <c r="L96" s="159">
        <v>45827</v>
      </c>
      <c r="M96" s="213"/>
      <c r="N96" s="189"/>
      <c r="O96" s="231"/>
    </row>
    <row r="97" spans="1:15">
      <c r="A97" s="187">
        <v>85</v>
      </c>
      <c r="B97" s="214" t="s">
        <v>147</v>
      </c>
      <c r="C97" s="214" t="s">
        <v>11155</v>
      </c>
      <c r="D97" s="189" t="s">
        <v>658</v>
      </c>
      <c r="E97" s="159">
        <v>45827</v>
      </c>
      <c r="F97" s="159">
        <v>45827</v>
      </c>
      <c r="G97" s="160" t="s">
        <v>10037</v>
      </c>
      <c r="H97" s="160" t="s">
        <v>11831</v>
      </c>
      <c r="I97" s="160"/>
      <c r="J97" s="160"/>
      <c r="K97" s="189" t="s">
        <v>195</v>
      </c>
      <c r="L97" s="159">
        <v>45828</v>
      </c>
      <c r="M97" s="213"/>
      <c r="N97" s="189"/>
      <c r="O97" s="231"/>
    </row>
    <row r="98" spans="1:15">
      <c r="A98" s="187">
        <v>86</v>
      </c>
      <c r="B98" s="214" t="s">
        <v>147</v>
      </c>
      <c r="C98" s="214" t="s">
        <v>3103</v>
      </c>
      <c r="D98" s="189" t="s">
        <v>659</v>
      </c>
      <c r="E98" s="159">
        <v>45827</v>
      </c>
      <c r="F98" s="159">
        <v>45827</v>
      </c>
      <c r="G98" s="160" t="s">
        <v>10041</v>
      </c>
      <c r="H98" s="160" t="s">
        <v>11832</v>
      </c>
      <c r="I98" s="160"/>
      <c r="J98" s="160"/>
      <c r="K98" s="189" t="s">
        <v>195</v>
      </c>
      <c r="L98" s="159">
        <v>45827</v>
      </c>
      <c r="M98" s="213"/>
      <c r="N98" s="189"/>
      <c r="O98" s="231"/>
    </row>
    <row r="99" spans="1:15">
      <c r="A99" s="187">
        <v>87</v>
      </c>
      <c r="B99" s="214" t="s">
        <v>147</v>
      </c>
      <c r="C99" s="214" t="s">
        <v>11155</v>
      </c>
      <c r="D99" s="189" t="s">
        <v>660</v>
      </c>
      <c r="E99" s="159">
        <v>45828</v>
      </c>
      <c r="F99" s="159">
        <v>45828</v>
      </c>
      <c r="G99" s="160" t="s">
        <v>10037</v>
      </c>
      <c r="H99" s="160" t="s">
        <v>11833</v>
      </c>
      <c r="I99" s="160"/>
      <c r="J99" s="160"/>
      <c r="K99" s="189" t="s">
        <v>195</v>
      </c>
      <c r="L99" s="159">
        <v>45828</v>
      </c>
      <c r="M99" s="213"/>
      <c r="N99" s="189"/>
      <c r="O99" s="231"/>
    </row>
    <row r="100" spans="1:15">
      <c r="A100" s="187">
        <v>88</v>
      </c>
      <c r="B100" s="187" t="s">
        <v>147</v>
      </c>
      <c r="C100" s="187" t="s">
        <v>3103</v>
      </c>
      <c r="D100" s="189" t="s">
        <v>661</v>
      </c>
      <c r="E100" s="191">
        <v>45831</v>
      </c>
      <c r="F100" s="191">
        <v>45831</v>
      </c>
      <c r="G100" s="192" t="s">
        <v>11845</v>
      </c>
      <c r="H100" s="212" t="s">
        <v>11846</v>
      </c>
      <c r="I100" s="212"/>
      <c r="J100" s="192" t="s">
        <v>11847</v>
      </c>
      <c r="K100" s="190" t="s">
        <v>298</v>
      </c>
      <c r="L100" s="159">
        <v>45831</v>
      </c>
      <c r="M100" s="213"/>
      <c r="N100" s="189"/>
      <c r="O100" s="231"/>
    </row>
    <row r="101" spans="1:15">
      <c r="A101" s="187">
        <v>89</v>
      </c>
      <c r="B101" s="214" t="s">
        <v>147</v>
      </c>
      <c r="C101" s="214" t="s">
        <v>152</v>
      </c>
      <c r="D101" s="189" t="s">
        <v>662</v>
      </c>
      <c r="E101" s="191">
        <v>45860</v>
      </c>
      <c r="F101" s="191">
        <v>45860</v>
      </c>
      <c r="G101" s="160" t="s">
        <v>11992</v>
      </c>
      <c r="H101" s="160" t="s">
        <v>11993</v>
      </c>
      <c r="I101" s="212"/>
      <c r="J101" s="160" t="s">
        <v>3408</v>
      </c>
      <c r="K101" s="189" t="s">
        <v>298</v>
      </c>
      <c r="L101" s="159">
        <v>45834</v>
      </c>
      <c r="M101" s="213"/>
      <c r="N101" s="189"/>
      <c r="O101" s="231"/>
    </row>
    <row r="102" spans="1:15">
      <c r="A102" s="187">
        <v>90</v>
      </c>
      <c r="B102" s="214" t="s">
        <v>147</v>
      </c>
      <c r="C102" s="214" t="s">
        <v>156</v>
      </c>
      <c r="D102" s="189" t="s">
        <v>663</v>
      </c>
      <c r="E102" s="159"/>
      <c r="F102" s="159"/>
      <c r="G102" s="160"/>
      <c r="H102" s="160"/>
      <c r="I102" s="160"/>
      <c r="J102" s="160"/>
      <c r="K102" s="189"/>
      <c r="L102" s="159"/>
      <c r="M102" s="213"/>
      <c r="N102" s="189"/>
      <c r="O102" s="231"/>
    </row>
    <row r="103" spans="1:15">
      <c r="A103" s="187">
        <v>91</v>
      </c>
      <c r="B103" s="214" t="s">
        <v>147</v>
      </c>
      <c r="C103" s="214" t="s">
        <v>156</v>
      </c>
      <c r="D103" s="189" t="s">
        <v>664</v>
      </c>
      <c r="E103" s="159"/>
      <c r="F103" s="159"/>
      <c r="G103" s="160"/>
      <c r="H103" s="160"/>
      <c r="I103" s="160"/>
      <c r="J103" s="160"/>
      <c r="K103" s="189"/>
      <c r="L103" s="159"/>
      <c r="M103" s="213"/>
      <c r="N103" s="189"/>
      <c r="O103" s="231"/>
    </row>
    <row r="104" spans="1:15">
      <c r="A104" s="187">
        <v>92</v>
      </c>
      <c r="B104" s="214" t="s">
        <v>147</v>
      </c>
      <c r="C104" s="214" t="s">
        <v>156</v>
      </c>
      <c r="D104" s="189" t="s">
        <v>665</v>
      </c>
      <c r="E104" s="159"/>
      <c r="F104" s="159"/>
      <c r="G104" s="160"/>
      <c r="H104" s="160"/>
      <c r="I104" s="160"/>
      <c r="J104" s="160"/>
      <c r="K104" s="189"/>
      <c r="L104" s="159"/>
      <c r="M104" s="213"/>
      <c r="N104" s="189"/>
      <c r="O104" s="231"/>
    </row>
    <row r="105" spans="1:15">
      <c r="A105" s="187">
        <v>93</v>
      </c>
      <c r="B105" s="187" t="s">
        <v>147</v>
      </c>
      <c r="C105" s="187" t="s">
        <v>3440</v>
      </c>
      <c r="D105" s="189" t="s">
        <v>666</v>
      </c>
      <c r="E105" s="191">
        <v>45860</v>
      </c>
      <c r="F105" s="191">
        <v>45860</v>
      </c>
      <c r="G105" s="160" t="s">
        <v>11992</v>
      </c>
      <c r="H105" s="160" t="s">
        <v>11993</v>
      </c>
      <c r="I105" s="160"/>
      <c r="J105" s="160" t="s">
        <v>3440</v>
      </c>
      <c r="K105" s="189" t="s">
        <v>459</v>
      </c>
      <c r="L105" s="159"/>
      <c r="M105" s="213"/>
      <c r="N105" s="189"/>
      <c r="O105" s="231"/>
    </row>
    <row r="106" spans="1:15">
      <c r="A106" s="187">
        <v>94</v>
      </c>
      <c r="B106" s="187" t="s">
        <v>147</v>
      </c>
      <c r="C106" s="187" t="s">
        <v>3641</v>
      </c>
      <c r="D106" s="189" t="s">
        <v>667</v>
      </c>
      <c r="E106" s="191">
        <v>45860</v>
      </c>
      <c r="F106" s="191">
        <v>45860</v>
      </c>
      <c r="G106" s="160" t="s">
        <v>11992</v>
      </c>
      <c r="H106" s="160" t="s">
        <v>11993</v>
      </c>
      <c r="I106" s="160"/>
      <c r="J106" s="160" t="s">
        <v>3641</v>
      </c>
      <c r="K106" s="189" t="s">
        <v>459</v>
      </c>
      <c r="L106" s="159"/>
      <c r="M106" s="213"/>
      <c r="N106" s="189"/>
      <c r="O106" s="231"/>
    </row>
    <row r="107" spans="1:15">
      <c r="A107" s="187">
        <v>95</v>
      </c>
      <c r="B107" s="187" t="s">
        <v>147</v>
      </c>
      <c r="C107" s="187" t="s">
        <v>156</v>
      </c>
      <c r="D107" s="189" t="s">
        <v>668</v>
      </c>
      <c r="E107" s="159"/>
      <c r="F107" s="159"/>
      <c r="G107" s="160"/>
      <c r="H107" s="160"/>
      <c r="I107" s="160"/>
      <c r="J107" s="160"/>
      <c r="K107" s="189"/>
      <c r="L107" s="159"/>
      <c r="M107" s="213"/>
      <c r="N107" s="189"/>
      <c r="O107" s="231"/>
    </row>
    <row r="108" spans="1:15">
      <c r="A108" s="187">
        <v>96</v>
      </c>
      <c r="B108" s="187" t="s">
        <v>147</v>
      </c>
      <c r="C108" s="187" t="s">
        <v>156</v>
      </c>
      <c r="D108" s="189" t="s">
        <v>669</v>
      </c>
      <c r="E108" s="191">
        <v>45855</v>
      </c>
      <c r="F108" s="191">
        <v>45855</v>
      </c>
      <c r="G108" s="192" t="s">
        <v>11845</v>
      </c>
      <c r="H108" s="212" t="s">
        <v>11846</v>
      </c>
      <c r="I108" s="160"/>
      <c r="J108" s="160" t="s">
        <v>2183</v>
      </c>
      <c r="K108" s="189" t="s">
        <v>195</v>
      </c>
      <c r="L108" s="159">
        <v>45829</v>
      </c>
      <c r="M108" s="213"/>
      <c r="N108" s="189"/>
      <c r="O108" s="231"/>
    </row>
    <row r="109" spans="1:15">
      <c r="A109" s="187">
        <v>97</v>
      </c>
      <c r="B109" s="187" t="s">
        <v>147</v>
      </c>
      <c r="C109" s="187" t="s">
        <v>3440</v>
      </c>
      <c r="D109" s="189" t="s">
        <v>670</v>
      </c>
      <c r="E109" s="191">
        <v>45860</v>
      </c>
      <c r="F109" s="191">
        <v>45860</v>
      </c>
      <c r="G109" s="160" t="s">
        <v>11992</v>
      </c>
      <c r="H109" s="160" t="s">
        <v>11993</v>
      </c>
      <c r="I109" s="160"/>
      <c r="J109" s="160" t="s">
        <v>3440</v>
      </c>
      <c r="K109" s="189" t="s">
        <v>298</v>
      </c>
      <c r="L109" s="159">
        <v>45834</v>
      </c>
      <c r="M109" s="213"/>
      <c r="N109" s="189"/>
      <c r="O109" s="231"/>
    </row>
    <row r="110" spans="1:15">
      <c r="A110" s="187">
        <v>98</v>
      </c>
      <c r="B110" s="187" t="s">
        <v>147</v>
      </c>
      <c r="C110" s="187" t="s">
        <v>3641</v>
      </c>
      <c r="D110" s="189" t="s">
        <v>671</v>
      </c>
      <c r="E110" s="191">
        <v>45860</v>
      </c>
      <c r="F110" s="191">
        <v>45860</v>
      </c>
      <c r="G110" s="160" t="s">
        <v>11992</v>
      </c>
      <c r="H110" s="160" t="s">
        <v>11993</v>
      </c>
      <c r="I110" s="160"/>
      <c r="J110" s="160" t="s">
        <v>12135</v>
      </c>
      <c r="K110" s="189" t="s">
        <v>298</v>
      </c>
      <c r="L110" s="159">
        <v>45834</v>
      </c>
      <c r="M110" s="213"/>
      <c r="N110" s="189"/>
      <c r="O110" s="231"/>
    </row>
    <row r="111" spans="1:15">
      <c r="A111" s="187">
        <v>99</v>
      </c>
      <c r="B111" s="187" t="s">
        <v>147</v>
      </c>
      <c r="C111" s="187" t="s">
        <v>156</v>
      </c>
      <c r="D111" s="189" t="s">
        <v>672</v>
      </c>
      <c r="E111" s="191">
        <v>45862</v>
      </c>
      <c r="F111" s="191">
        <v>45862</v>
      </c>
      <c r="G111" s="160" t="s">
        <v>10037</v>
      </c>
      <c r="H111" s="160" t="s">
        <v>12178</v>
      </c>
      <c r="I111" s="160"/>
      <c r="J111" s="160" t="s">
        <v>2064</v>
      </c>
      <c r="K111" s="189" t="s">
        <v>195</v>
      </c>
      <c r="L111" s="159">
        <v>45834</v>
      </c>
      <c r="M111" s="213"/>
      <c r="N111" s="189"/>
      <c r="O111" s="231"/>
    </row>
    <row r="112" spans="1:15">
      <c r="A112" s="187">
        <v>100</v>
      </c>
      <c r="B112" s="187" t="s">
        <v>147</v>
      </c>
      <c r="C112" s="187" t="s">
        <v>156</v>
      </c>
      <c r="D112" s="189" t="s">
        <v>673</v>
      </c>
      <c r="E112" s="191">
        <v>45862</v>
      </c>
      <c r="F112" s="191">
        <v>45862</v>
      </c>
      <c r="G112" s="160" t="s">
        <v>12179</v>
      </c>
      <c r="H112" s="160" t="s">
        <v>12180</v>
      </c>
      <c r="I112" s="160"/>
      <c r="J112" s="160" t="s">
        <v>2183</v>
      </c>
      <c r="K112" s="189" t="s">
        <v>195</v>
      </c>
      <c r="L112" s="159">
        <v>45834</v>
      </c>
      <c r="M112" s="213"/>
      <c r="N112" s="189"/>
      <c r="O112" s="231"/>
    </row>
    <row r="113" spans="1:15">
      <c r="A113" s="187">
        <v>101</v>
      </c>
      <c r="B113" s="187" t="s">
        <v>147</v>
      </c>
      <c r="C113" s="187" t="s">
        <v>153</v>
      </c>
      <c r="D113" s="189" t="s">
        <v>674</v>
      </c>
      <c r="E113" s="191">
        <v>45862</v>
      </c>
      <c r="F113" s="191">
        <v>45862</v>
      </c>
      <c r="G113" s="160" t="s">
        <v>10037</v>
      </c>
      <c r="H113" s="160" t="s">
        <v>12178</v>
      </c>
      <c r="I113" s="160"/>
      <c r="J113" s="160" t="s">
        <v>2064</v>
      </c>
      <c r="K113" s="189" t="s">
        <v>195</v>
      </c>
      <c r="L113" s="159">
        <v>45838</v>
      </c>
      <c r="M113" s="213"/>
      <c r="N113" s="189"/>
      <c r="O113" s="231"/>
    </row>
    <row r="114" spans="1:15">
      <c r="A114" s="187">
        <v>102</v>
      </c>
      <c r="B114" s="187" t="s">
        <v>147</v>
      </c>
      <c r="C114" s="187" t="s">
        <v>156</v>
      </c>
      <c r="D114" s="189" t="s">
        <v>675</v>
      </c>
      <c r="E114" s="191">
        <v>45862</v>
      </c>
      <c r="F114" s="191">
        <v>45862</v>
      </c>
      <c r="G114" s="160" t="s">
        <v>10037</v>
      </c>
      <c r="H114" s="160" t="s">
        <v>12181</v>
      </c>
      <c r="I114" s="160"/>
      <c r="J114" s="160" t="s">
        <v>2064</v>
      </c>
      <c r="K114" s="189" t="s">
        <v>195</v>
      </c>
      <c r="L114" s="159">
        <v>45838</v>
      </c>
      <c r="M114" s="213"/>
      <c r="N114" s="189"/>
      <c r="O114" s="231"/>
    </row>
    <row r="115" spans="1:15">
      <c r="A115" s="187">
        <v>103</v>
      </c>
      <c r="B115" s="187" t="s">
        <v>147</v>
      </c>
      <c r="C115" s="187" t="s">
        <v>157</v>
      </c>
      <c r="D115" s="189" t="s">
        <v>676</v>
      </c>
      <c r="E115" s="191">
        <v>45862</v>
      </c>
      <c r="F115" s="191">
        <v>45862</v>
      </c>
      <c r="G115" s="160" t="s">
        <v>10037</v>
      </c>
      <c r="H115" s="160" t="s">
        <v>12178</v>
      </c>
      <c r="I115" s="160"/>
      <c r="J115" s="160" t="s">
        <v>2150</v>
      </c>
      <c r="K115" s="189" t="s">
        <v>195</v>
      </c>
      <c r="L115" s="159">
        <v>45838</v>
      </c>
      <c r="M115" s="213"/>
      <c r="N115" s="189"/>
      <c r="O115" s="231"/>
    </row>
    <row r="116" spans="1:15">
      <c r="A116" s="187">
        <v>104</v>
      </c>
      <c r="B116" s="187" t="s">
        <v>147</v>
      </c>
      <c r="C116" s="187" t="s">
        <v>12193</v>
      </c>
      <c r="D116" s="189" t="s">
        <v>677</v>
      </c>
      <c r="E116" s="191">
        <v>45863</v>
      </c>
      <c r="F116" s="191">
        <v>45863</v>
      </c>
      <c r="G116" s="160" t="s">
        <v>10041</v>
      </c>
      <c r="H116" s="160" t="s">
        <v>12194</v>
      </c>
      <c r="I116" s="160"/>
      <c r="J116" s="160" t="s">
        <v>2183</v>
      </c>
      <c r="K116" s="189" t="s">
        <v>195</v>
      </c>
      <c r="L116" s="159">
        <v>45834</v>
      </c>
      <c r="M116" s="213"/>
      <c r="N116" s="189"/>
      <c r="O116" s="231"/>
    </row>
    <row r="117" spans="1:15">
      <c r="A117" s="187">
        <v>105</v>
      </c>
      <c r="B117" s="187" t="s">
        <v>147</v>
      </c>
      <c r="C117" s="187" t="s">
        <v>158</v>
      </c>
      <c r="D117" s="189" t="s">
        <v>678</v>
      </c>
      <c r="E117" s="191">
        <v>45866</v>
      </c>
      <c r="F117" s="191">
        <v>45866</v>
      </c>
      <c r="G117" s="160" t="s">
        <v>10037</v>
      </c>
      <c r="H117" s="160" t="s">
        <v>12238</v>
      </c>
      <c r="I117" s="160"/>
      <c r="J117" s="160" t="s">
        <v>2183</v>
      </c>
      <c r="K117" s="189" t="s">
        <v>195</v>
      </c>
      <c r="L117" s="159">
        <v>45838</v>
      </c>
      <c r="M117" s="213"/>
      <c r="N117" s="189"/>
      <c r="O117" s="231"/>
    </row>
    <row r="118" spans="1:15">
      <c r="A118" s="187">
        <v>106</v>
      </c>
      <c r="B118" s="187" t="s">
        <v>147</v>
      </c>
      <c r="C118" s="187" t="s">
        <v>12193</v>
      </c>
      <c r="D118" s="189" t="s">
        <v>679</v>
      </c>
      <c r="E118" s="191">
        <v>45841</v>
      </c>
      <c r="F118" s="191">
        <v>45841</v>
      </c>
      <c r="G118" s="160" t="s">
        <v>10037</v>
      </c>
      <c r="H118" s="160" t="s">
        <v>12243</v>
      </c>
      <c r="I118" s="160"/>
      <c r="J118" s="160" t="s">
        <v>2183</v>
      </c>
      <c r="K118" s="189" t="s">
        <v>195</v>
      </c>
      <c r="L118" s="159">
        <v>45875</v>
      </c>
      <c r="M118" s="213"/>
      <c r="N118" s="189"/>
      <c r="O118" s="231"/>
    </row>
    <row r="119" spans="1:15">
      <c r="A119" s="187">
        <v>107</v>
      </c>
      <c r="B119" s="187" t="s">
        <v>147</v>
      </c>
      <c r="C119" s="187" t="s">
        <v>2150</v>
      </c>
      <c r="D119" s="189" t="s">
        <v>680</v>
      </c>
      <c r="E119" s="191">
        <v>45870</v>
      </c>
      <c r="F119" s="191">
        <v>45870</v>
      </c>
      <c r="G119" s="160" t="s">
        <v>10037</v>
      </c>
      <c r="H119" s="160" t="s">
        <v>12244</v>
      </c>
      <c r="I119" s="160"/>
      <c r="J119" s="160" t="s">
        <v>2150</v>
      </c>
      <c r="K119" s="189" t="s">
        <v>197</v>
      </c>
      <c r="L119" s="159">
        <v>45881</v>
      </c>
      <c r="M119" s="213"/>
      <c r="N119" s="189"/>
      <c r="O119" s="231"/>
    </row>
    <row r="120" spans="1:15">
      <c r="A120" s="187"/>
      <c r="B120" s="187"/>
      <c r="C120" s="187"/>
      <c r="D120" s="189" t="s">
        <v>12745</v>
      </c>
      <c r="E120" s="191">
        <v>45895</v>
      </c>
      <c r="F120" s="191">
        <v>45895</v>
      </c>
      <c r="G120" s="160" t="s">
        <v>10037</v>
      </c>
      <c r="H120" s="160" t="s">
        <v>12244</v>
      </c>
      <c r="I120" s="160"/>
      <c r="J120" s="160" t="s">
        <v>2150</v>
      </c>
      <c r="K120" s="189" t="s">
        <v>197</v>
      </c>
      <c r="L120" s="159">
        <v>45897</v>
      </c>
      <c r="M120" s="213"/>
      <c r="N120" s="189"/>
      <c r="O120" s="231"/>
    </row>
    <row r="121" spans="1:15">
      <c r="A121" s="187"/>
      <c r="B121" s="187"/>
      <c r="C121" s="187"/>
      <c r="D121" s="189" t="s">
        <v>13006</v>
      </c>
      <c r="E121" s="191">
        <v>45914</v>
      </c>
      <c r="F121" s="191">
        <v>45914</v>
      </c>
      <c r="G121" s="160" t="s">
        <v>10037</v>
      </c>
      <c r="H121" s="160" t="s">
        <v>12244</v>
      </c>
      <c r="I121" s="160"/>
      <c r="J121" s="160" t="s">
        <v>2150</v>
      </c>
      <c r="K121" s="189" t="s">
        <v>195</v>
      </c>
      <c r="L121" s="159">
        <v>45923</v>
      </c>
      <c r="M121" s="213"/>
      <c r="N121" s="189"/>
      <c r="O121" s="231"/>
    </row>
    <row r="122" spans="1:15">
      <c r="A122" s="187">
        <v>108</v>
      </c>
      <c r="B122" s="187" t="s">
        <v>147</v>
      </c>
      <c r="C122" s="187" t="s">
        <v>1997</v>
      </c>
      <c r="D122" s="189" t="s">
        <v>681</v>
      </c>
      <c r="E122" s="191">
        <v>45869</v>
      </c>
      <c r="F122" s="191">
        <v>45869</v>
      </c>
      <c r="G122" s="160" t="s">
        <v>10037</v>
      </c>
      <c r="H122" s="160" t="s">
        <v>12244</v>
      </c>
      <c r="I122" s="160"/>
      <c r="J122" s="160" t="s">
        <v>1997</v>
      </c>
      <c r="K122" s="189" t="s">
        <v>197</v>
      </c>
      <c r="L122" s="159">
        <v>45877</v>
      </c>
      <c r="M122" s="213"/>
      <c r="N122" s="189"/>
      <c r="O122" s="231"/>
    </row>
    <row r="123" spans="1:15">
      <c r="A123" s="187"/>
      <c r="B123" s="187"/>
      <c r="C123" s="187"/>
      <c r="D123" s="189" t="s">
        <v>12746</v>
      </c>
      <c r="E123" s="191">
        <v>45895</v>
      </c>
      <c r="F123" s="191">
        <v>45895</v>
      </c>
      <c r="G123" s="160" t="s">
        <v>10037</v>
      </c>
      <c r="H123" s="160" t="s">
        <v>12244</v>
      </c>
      <c r="I123" s="160"/>
      <c r="J123" s="160" t="s">
        <v>1997</v>
      </c>
      <c r="K123" s="189" t="s">
        <v>197</v>
      </c>
      <c r="L123" s="159">
        <v>45897</v>
      </c>
      <c r="M123" s="213"/>
      <c r="N123" s="189"/>
      <c r="O123" s="231"/>
    </row>
    <row r="124" spans="1:15">
      <c r="A124" s="187"/>
      <c r="B124" s="187"/>
      <c r="C124" s="187"/>
      <c r="D124" s="189" t="s">
        <v>13007</v>
      </c>
      <c r="E124" s="191">
        <v>45914</v>
      </c>
      <c r="F124" s="191">
        <v>45914</v>
      </c>
      <c r="G124" s="160" t="s">
        <v>10037</v>
      </c>
      <c r="H124" s="160" t="s">
        <v>12244</v>
      </c>
      <c r="I124" s="160"/>
      <c r="J124" s="160" t="s">
        <v>1997</v>
      </c>
      <c r="K124" s="189" t="s">
        <v>195</v>
      </c>
      <c r="L124" s="159">
        <v>45918</v>
      </c>
      <c r="M124" s="213"/>
      <c r="N124" s="189"/>
      <c r="O124" s="231"/>
    </row>
    <row r="125" spans="1:15">
      <c r="A125" s="187">
        <v>109</v>
      </c>
      <c r="B125" s="187" t="s">
        <v>147</v>
      </c>
      <c r="C125" s="187" t="s">
        <v>2064</v>
      </c>
      <c r="D125" s="189" t="s">
        <v>682</v>
      </c>
      <c r="E125" s="191">
        <v>45869</v>
      </c>
      <c r="F125" s="191">
        <v>45869</v>
      </c>
      <c r="G125" s="160" t="s">
        <v>10037</v>
      </c>
      <c r="H125" s="160" t="s">
        <v>12244</v>
      </c>
      <c r="I125" s="160"/>
      <c r="J125" s="160" t="s">
        <v>2064</v>
      </c>
      <c r="K125" s="189" t="s">
        <v>197</v>
      </c>
      <c r="L125" s="159">
        <v>45877</v>
      </c>
      <c r="M125" s="213"/>
      <c r="N125" s="189"/>
      <c r="O125" s="231"/>
    </row>
    <row r="126" spans="1:15">
      <c r="A126" s="187"/>
      <c r="B126" s="187"/>
      <c r="C126" s="187"/>
      <c r="D126" s="189" t="s">
        <v>12747</v>
      </c>
      <c r="E126" s="191">
        <v>45895</v>
      </c>
      <c r="F126" s="191">
        <v>45895</v>
      </c>
      <c r="G126" s="160" t="s">
        <v>10037</v>
      </c>
      <c r="H126" s="160" t="s">
        <v>12244</v>
      </c>
      <c r="I126" s="160"/>
      <c r="J126" s="160" t="s">
        <v>2064</v>
      </c>
      <c r="K126" s="189" t="s">
        <v>197</v>
      </c>
      <c r="L126" s="159">
        <v>45897</v>
      </c>
      <c r="M126" s="213"/>
      <c r="N126" s="189"/>
      <c r="O126" s="231"/>
    </row>
    <row r="127" spans="1:15">
      <c r="A127" s="187"/>
      <c r="B127" s="187"/>
      <c r="C127" s="187"/>
      <c r="D127" s="189" t="s">
        <v>13008</v>
      </c>
      <c r="E127" s="191">
        <v>45914</v>
      </c>
      <c r="F127" s="191">
        <v>45914</v>
      </c>
      <c r="G127" s="160" t="s">
        <v>10037</v>
      </c>
      <c r="H127" s="160" t="s">
        <v>12244</v>
      </c>
      <c r="I127" s="160"/>
      <c r="J127" s="160" t="s">
        <v>2064</v>
      </c>
      <c r="K127" s="189" t="s">
        <v>195</v>
      </c>
      <c r="L127" s="159">
        <v>45918</v>
      </c>
      <c r="M127" s="213"/>
      <c r="N127" s="189"/>
      <c r="O127" s="231"/>
    </row>
    <row r="128" spans="1:15">
      <c r="A128" s="187">
        <v>110</v>
      </c>
      <c r="B128" s="187" t="s">
        <v>147</v>
      </c>
      <c r="C128" s="187" t="s">
        <v>2064</v>
      </c>
      <c r="D128" s="189" t="s">
        <v>683</v>
      </c>
      <c r="E128" s="191">
        <v>45869</v>
      </c>
      <c r="F128" s="191">
        <v>45869</v>
      </c>
      <c r="G128" s="160" t="s">
        <v>11992</v>
      </c>
      <c r="H128" s="160" t="s">
        <v>12245</v>
      </c>
      <c r="I128" s="160"/>
      <c r="J128" s="160" t="s">
        <v>2064</v>
      </c>
      <c r="K128" s="189" t="s">
        <v>195</v>
      </c>
      <c r="L128" s="159">
        <v>45875</v>
      </c>
      <c r="M128" s="213"/>
      <c r="N128" s="189"/>
      <c r="O128" s="231"/>
    </row>
    <row r="129" spans="1:15">
      <c r="A129" s="187">
        <v>111</v>
      </c>
      <c r="B129" s="187" t="s">
        <v>147</v>
      </c>
      <c r="C129" s="187" t="s">
        <v>2064</v>
      </c>
      <c r="D129" s="189" t="s">
        <v>684</v>
      </c>
      <c r="E129" s="191">
        <v>45869</v>
      </c>
      <c r="F129" s="191">
        <v>45869</v>
      </c>
      <c r="G129" s="160" t="s">
        <v>11992</v>
      </c>
      <c r="H129" s="160" t="s">
        <v>12246</v>
      </c>
      <c r="I129" s="160"/>
      <c r="J129" s="160" t="s">
        <v>2064</v>
      </c>
      <c r="K129" s="189" t="s">
        <v>195</v>
      </c>
      <c r="L129" s="159">
        <v>45875</v>
      </c>
      <c r="M129" s="213"/>
      <c r="N129" s="189"/>
      <c r="O129" s="231"/>
    </row>
    <row r="130" spans="1:15">
      <c r="A130" s="187">
        <v>112</v>
      </c>
      <c r="B130" s="187" t="s">
        <v>147</v>
      </c>
      <c r="C130" s="187" t="s">
        <v>1997</v>
      </c>
      <c r="D130" s="189" t="s">
        <v>685</v>
      </c>
      <c r="E130" s="191">
        <v>45869</v>
      </c>
      <c r="F130" s="191">
        <v>45869</v>
      </c>
      <c r="G130" s="160" t="s">
        <v>11992</v>
      </c>
      <c r="H130" s="160" t="s">
        <v>12247</v>
      </c>
      <c r="I130" s="160"/>
      <c r="J130" s="160" t="s">
        <v>1997</v>
      </c>
      <c r="K130" s="189" t="s">
        <v>298</v>
      </c>
      <c r="L130" s="159">
        <v>45875</v>
      </c>
      <c r="M130" s="213"/>
      <c r="N130" s="189"/>
      <c r="O130" s="231"/>
    </row>
    <row r="131" spans="1:15">
      <c r="A131" s="187">
        <v>113</v>
      </c>
      <c r="B131" s="187" t="s">
        <v>147</v>
      </c>
      <c r="C131" s="187" t="s">
        <v>1997</v>
      </c>
      <c r="D131" s="189" t="s">
        <v>686</v>
      </c>
      <c r="E131" s="191">
        <v>45869</v>
      </c>
      <c r="F131" s="191">
        <v>45869</v>
      </c>
      <c r="G131" s="160" t="s">
        <v>11992</v>
      </c>
      <c r="H131" s="160" t="s">
        <v>12248</v>
      </c>
      <c r="I131" s="160"/>
      <c r="J131" s="160" t="s">
        <v>1997</v>
      </c>
      <c r="K131" s="189" t="s">
        <v>298</v>
      </c>
      <c r="L131" s="159">
        <v>45875</v>
      </c>
      <c r="M131" s="213"/>
      <c r="N131" s="189"/>
      <c r="O131" s="231"/>
    </row>
    <row r="132" spans="1:15">
      <c r="A132" s="187">
        <v>114</v>
      </c>
      <c r="B132" s="187" t="s">
        <v>147</v>
      </c>
      <c r="C132" s="187" t="s">
        <v>2150</v>
      </c>
      <c r="D132" s="189" t="s">
        <v>687</v>
      </c>
      <c r="E132" s="191">
        <v>45869</v>
      </c>
      <c r="F132" s="191">
        <v>45869</v>
      </c>
      <c r="G132" s="160" t="s">
        <v>11992</v>
      </c>
      <c r="H132" s="160" t="s">
        <v>12249</v>
      </c>
      <c r="I132" s="160"/>
      <c r="J132" s="160" t="s">
        <v>2150</v>
      </c>
      <c r="K132" s="189" t="s">
        <v>298</v>
      </c>
      <c r="L132" s="159">
        <v>45875</v>
      </c>
      <c r="M132" s="213"/>
      <c r="N132" s="189"/>
      <c r="O132" s="231"/>
    </row>
    <row r="133" spans="1:15">
      <c r="A133" s="187">
        <v>115</v>
      </c>
      <c r="B133" s="187" t="s">
        <v>147</v>
      </c>
      <c r="C133" s="187" t="s">
        <v>2150</v>
      </c>
      <c r="D133" s="189" t="s">
        <v>688</v>
      </c>
      <c r="E133" s="191">
        <v>45869</v>
      </c>
      <c r="F133" s="191">
        <v>45869</v>
      </c>
      <c r="G133" s="160" t="s">
        <v>11992</v>
      </c>
      <c r="H133" s="160" t="s">
        <v>12250</v>
      </c>
      <c r="I133" s="160"/>
      <c r="J133" s="160" t="s">
        <v>2150</v>
      </c>
      <c r="K133" s="189" t="s">
        <v>298</v>
      </c>
      <c r="L133" s="159">
        <v>45875</v>
      </c>
      <c r="M133" s="213"/>
      <c r="N133" s="189"/>
      <c r="O133" s="231"/>
    </row>
    <row r="134" spans="1:15">
      <c r="A134" s="187">
        <v>116</v>
      </c>
      <c r="B134" s="187" t="s">
        <v>147</v>
      </c>
      <c r="C134" s="187" t="s">
        <v>2292</v>
      </c>
      <c r="D134" s="189" t="s">
        <v>689</v>
      </c>
      <c r="E134" s="191">
        <v>45869</v>
      </c>
      <c r="F134" s="191">
        <v>45869</v>
      </c>
      <c r="G134" s="160" t="s">
        <v>11992</v>
      </c>
      <c r="H134" s="160" t="s">
        <v>12251</v>
      </c>
      <c r="I134" s="160"/>
      <c r="J134" s="160" t="s">
        <v>2292</v>
      </c>
      <c r="K134" s="189" t="s">
        <v>298</v>
      </c>
      <c r="L134" s="159">
        <v>45875</v>
      </c>
      <c r="M134" s="213"/>
      <c r="N134" s="189"/>
      <c r="O134" s="231"/>
    </row>
    <row r="135" spans="1:15">
      <c r="A135" s="187">
        <v>117</v>
      </c>
      <c r="B135" s="187" t="s">
        <v>147</v>
      </c>
      <c r="C135" s="187" t="s">
        <v>2292</v>
      </c>
      <c r="D135" s="189" t="s">
        <v>690</v>
      </c>
      <c r="E135" s="191">
        <v>45869</v>
      </c>
      <c r="F135" s="191">
        <v>45869</v>
      </c>
      <c r="G135" s="160" t="s">
        <v>11992</v>
      </c>
      <c r="H135" s="160" t="s">
        <v>12252</v>
      </c>
      <c r="I135" s="192"/>
      <c r="J135" s="160" t="s">
        <v>2292</v>
      </c>
      <c r="K135" s="189" t="s">
        <v>298</v>
      </c>
      <c r="L135" s="159">
        <v>45875</v>
      </c>
      <c r="M135" s="213"/>
      <c r="N135" s="189"/>
      <c r="O135" s="231"/>
    </row>
    <row r="136" spans="1:15">
      <c r="A136" s="187">
        <v>118</v>
      </c>
      <c r="B136" s="187" t="s">
        <v>147</v>
      </c>
      <c r="C136" s="187" t="s">
        <v>2418</v>
      </c>
      <c r="D136" s="189" t="s">
        <v>691</v>
      </c>
      <c r="E136" s="191">
        <v>45869</v>
      </c>
      <c r="F136" s="191">
        <v>45869</v>
      </c>
      <c r="G136" s="160" t="s">
        <v>11992</v>
      </c>
      <c r="H136" s="160" t="s">
        <v>12253</v>
      </c>
      <c r="I136" s="192"/>
      <c r="J136" s="160" t="s">
        <v>2418</v>
      </c>
      <c r="K136" s="189" t="s">
        <v>298</v>
      </c>
      <c r="L136" s="159">
        <v>45875</v>
      </c>
      <c r="M136" s="213"/>
      <c r="N136" s="189"/>
      <c r="O136" s="231"/>
    </row>
    <row r="137" spans="1:15">
      <c r="A137" s="187">
        <v>119</v>
      </c>
      <c r="B137" s="187" t="s">
        <v>147</v>
      </c>
      <c r="C137" s="187" t="s">
        <v>2418</v>
      </c>
      <c r="D137" s="189" t="s">
        <v>692</v>
      </c>
      <c r="E137" s="191">
        <v>45869</v>
      </c>
      <c r="F137" s="191">
        <v>45869</v>
      </c>
      <c r="G137" s="160" t="s">
        <v>11992</v>
      </c>
      <c r="H137" s="160" t="s">
        <v>12254</v>
      </c>
      <c r="I137" s="160"/>
      <c r="J137" s="160" t="s">
        <v>2418</v>
      </c>
      <c r="K137" s="189" t="s">
        <v>195</v>
      </c>
      <c r="L137" s="159">
        <v>45875</v>
      </c>
      <c r="M137" s="213"/>
      <c r="N137" s="189"/>
      <c r="O137" s="231"/>
    </row>
    <row r="138" spans="1:15">
      <c r="A138" s="187">
        <v>120</v>
      </c>
      <c r="B138" s="187" t="s">
        <v>147</v>
      </c>
      <c r="C138" s="187" t="s">
        <v>2800</v>
      </c>
      <c r="D138" s="189" t="s">
        <v>693</v>
      </c>
      <c r="E138" s="191">
        <v>45870</v>
      </c>
      <c r="F138" s="191">
        <v>45870</v>
      </c>
      <c r="G138" s="160" t="s">
        <v>11992</v>
      </c>
      <c r="H138" s="160" t="s">
        <v>12256</v>
      </c>
      <c r="I138" s="160"/>
      <c r="J138" s="160" t="s">
        <v>2800</v>
      </c>
      <c r="K138" s="189" t="s">
        <v>298</v>
      </c>
      <c r="L138" s="159">
        <v>45875</v>
      </c>
      <c r="M138" s="213"/>
      <c r="N138" s="189"/>
      <c r="O138" s="231"/>
    </row>
    <row r="139" spans="1:15">
      <c r="A139" s="187">
        <v>121</v>
      </c>
      <c r="B139" s="187" t="s">
        <v>147</v>
      </c>
      <c r="C139" s="187" t="s">
        <v>2800</v>
      </c>
      <c r="D139" s="189" t="s">
        <v>694</v>
      </c>
      <c r="E139" s="191">
        <v>45870</v>
      </c>
      <c r="F139" s="191">
        <v>45870</v>
      </c>
      <c r="G139" s="160" t="s">
        <v>11992</v>
      </c>
      <c r="H139" s="160" t="s">
        <v>12255</v>
      </c>
      <c r="I139" s="160"/>
      <c r="J139" s="160" t="s">
        <v>2800</v>
      </c>
      <c r="K139" s="189" t="s">
        <v>298</v>
      </c>
      <c r="L139" s="159">
        <v>45875</v>
      </c>
      <c r="M139" s="213"/>
      <c r="N139" s="189"/>
      <c r="O139" s="231"/>
    </row>
    <row r="140" spans="1:15">
      <c r="A140" s="187">
        <v>122</v>
      </c>
      <c r="B140" s="187" t="s">
        <v>147</v>
      </c>
      <c r="C140" s="187" t="s">
        <v>2064</v>
      </c>
      <c r="D140" s="189" t="s">
        <v>695</v>
      </c>
      <c r="E140" s="191">
        <v>45870</v>
      </c>
      <c r="F140" s="191">
        <v>45870</v>
      </c>
      <c r="G140" s="160" t="s">
        <v>11992</v>
      </c>
      <c r="H140" s="160" t="s">
        <v>12259</v>
      </c>
      <c r="I140" s="160"/>
      <c r="J140" s="160" t="s">
        <v>2064</v>
      </c>
      <c r="K140" s="189" t="s">
        <v>298</v>
      </c>
      <c r="L140" s="159">
        <v>45875</v>
      </c>
      <c r="M140" s="213"/>
      <c r="N140" s="189"/>
      <c r="O140" s="231"/>
    </row>
    <row r="141" spans="1:15">
      <c r="A141" s="187">
        <v>123</v>
      </c>
      <c r="B141" s="187" t="s">
        <v>147</v>
      </c>
      <c r="C141" s="187" t="s">
        <v>1997</v>
      </c>
      <c r="D141" s="189" t="s">
        <v>696</v>
      </c>
      <c r="E141" s="191">
        <v>45870</v>
      </c>
      <c r="F141" s="191">
        <v>45870</v>
      </c>
      <c r="G141" s="160" t="s">
        <v>11992</v>
      </c>
      <c r="H141" s="160" t="s">
        <v>12260</v>
      </c>
      <c r="I141" s="160"/>
      <c r="J141" s="160" t="s">
        <v>1997</v>
      </c>
      <c r="K141" s="189" t="s">
        <v>298</v>
      </c>
      <c r="L141" s="159">
        <v>45875</v>
      </c>
      <c r="M141" s="213"/>
      <c r="N141" s="189"/>
      <c r="O141" s="231"/>
    </row>
    <row r="142" spans="1:15">
      <c r="A142" s="187">
        <v>124</v>
      </c>
      <c r="B142" s="187" t="s">
        <v>147</v>
      </c>
      <c r="C142" s="187" t="s">
        <v>2150</v>
      </c>
      <c r="D142" s="189" t="s">
        <v>697</v>
      </c>
      <c r="E142" s="191">
        <v>45870</v>
      </c>
      <c r="F142" s="191">
        <v>45870</v>
      </c>
      <c r="G142" s="160" t="s">
        <v>11992</v>
      </c>
      <c r="H142" s="160" t="s">
        <v>12261</v>
      </c>
      <c r="I142" s="160"/>
      <c r="J142" s="160" t="s">
        <v>2150</v>
      </c>
      <c r="K142" s="189" t="s">
        <v>298</v>
      </c>
      <c r="L142" s="159">
        <v>45875</v>
      </c>
      <c r="M142" s="213"/>
      <c r="N142" s="189"/>
      <c r="O142" s="231"/>
    </row>
    <row r="143" spans="1:15">
      <c r="A143" s="187">
        <v>125</v>
      </c>
      <c r="B143" s="187" t="s">
        <v>147</v>
      </c>
      <c r="C143" s="187" t="s">
        <v>2292</v>
      </c>
      <c r="D143" s="189" t="s">
        <v>698</v>
      </c>
      <c r="E143" s="191">
        <v>45870</v>
      </c>
      <c r="F143" s="191">
        <v>45870</v>
      </c>
      <c r="G143" s="160" t="s">
        <v>11992</v>
      </c>
      <c r="H143" s="160" t="s">
        <v>12262</v>
      </c>
      <c r="I143" s="160"/>
      <c r="J143" s="160" t="s">
        <v>2292</v>
      </c>
      <c r="K143" s="189" t="s">
        <v>298</v>
      </c>
      <c r="L143" s="159">
        <v>45875</v>
      </c>
      <c r="M143" s="213"/>
      <c r="N143" s="189"/>
      <c r="O143" s="231"/>
    </row>
    <row r="144" spans="1:15">
      <c r="A144" s="187">
        <v>126</v>
      </c>
      <c r="B144" s="187" t="s">
        <v>147</v>
      </c>
      <c r="C144" s="187" t="s">
        <v>2418</v>
      </c>
      <c r="D144" s="189" t="s">
        <v>699</v>
      </c>
      <c r="E144" s="191">
        <v>45870</v>
      </c>
      <c r="F144" s="191">
        <v>45870</v>
      </c>
      <c r="G144" s="160" t="s">
        <v>11992</v>
      </c>
      <c r="H144" s="160" t="s">
        <v>12263</v>
      </c>
      <c r="I144" s="160"/>
      <c r="J144" s="160" t="s">
        <v>2418</v>
      </c>
      <c r="K144" s="189" t="s">
        <v>298</v>
      </c>
      <c r="L144" s="159">
        <v>45875</v>
      </c>
      <c r="M144" s="213"/>
      <c r="N144" s="189"/>
      <c r="O144" s="231"/>
    </row>
    <row r="145" spans="1:15">
      <c r="A145" s="187">
        <v>127</v>
      </c>
      <c r="B145" s="214" t="s">
        <v>147</v>
      </c>
      <c r="C145" s="187" t="s">
        <v>2800</v>
      </c>
      <c r="D145" s="189" t="s">
        <v>1179</v>
      </c>
      <c r="E145" s="191">
        <v>45870</v>
      </c>
      <c r="F145" s="191">
        <v>45870</v>
      </c>
      <c r="G145" s="160" t="s">
        <v>11992</v>
      </c>
      <c r="H145" s="160" t="s">
        <v>12264</v>
      </c>
      <c r="I145" s="160"/>
      <c r="J145" s="160" t="s">
        <v>2800</v>
      </c>
      <c r="K145" s="189" t="s">
        <v>298</v>
      </c>
      <c r="L145" s="159">
        <v>45875</v>
      </c>
      <c r="M145" s="213"/>
      <c r="N145" s="189"/>
      <c r="O145" s="231"/>
    </row>
    <row r="146" spans="1:15">
      <c r="A146" s="187">
        <v>128</v>
      </c>
      <c r="B146" s="187" t="s">
        <v>147</v>
      </c>
      <c r="C146" s="187" t="s">
        <v>12265</v>
      </c>
      <c r="D146" s="189" t="s">
        <v>700</v>
      </c>
      <c r="E146" s="191">
        <v>45870</v>
      </c>
      <c r="F146" s="191">
        <v>45870</v>
      </c>
      <c r="G146" s="160" t="s">
        <v>10037</v>
      </c>
      <c r="H146" s="160" t="s">
        <v>12178</v>
      </c>
      <c r="I146" s="160"/>
      <c r="J146" s="160" t="s">
        <v>12266</v>
      </c>
      <c r="K146" s="189" t="s">
        <v>195</v>
      </c>
      <c r="L146" s="159">
        <v>45877</v>
      </c>
      <c r="M146" s="213"/>
      <c r="N146" s="189"/>
      <c r="O146" s="231"/>
    </row>
    <row r="147" spans="1:15">
      <c r="A147" s="187">
        <v>129</v>
      </c>
      <c r="B147" s="187" t="s">
        <v>147</v>
      </c>
      <c r="C147" s="187" t="s">
        <v>12267</v>
      </c>
      <c r="D147" s="189" t="s">
        <v>701</v>
      </c>
      <c r="E147" s="191">
        <v>45870</v>
      </c>
      <c r="F147" s="191">
        <v>45870</v>
      </c>
      <c r="G147" s="160" t="s">
        <v>10037</v>
      </c>
      <c r="H147" s="160" t="s">
        <v>12178</v>
      </c>
      <c r="I147" s="160"/>
      <c r="J147" s="160" t="s">
        <v>12267</v>
      </c>
      <c r="K147" s="189" t="s">
        <v>197</v>
      </c>
      <c r="L147" s="159">
        <v>45877</v>
      </c>
      <c r="M147" s="213"/>
      <c r="N147" s="189"/>
      <c r="O147" s="231"/>
    </row>
    <row r="148" spans="1:15">
      <c r="A148" s="187"/>
      <c r="B148" s="187"/>
      <c r="C148" s="187"/>
      <c r="D148" s="189" t="s">
        <v>12748</v>
      </c>
      <c r="E148" s="191">
        <v>45895</v>
      </c>
      <c r="F148" s="191">
        <v>45895</v>
      </c>
      <c r="G148" s="160" t="s">
        <v>10037</v>
      </c>
      <c r="H148" s="160" t="s">
        <v>12178</v>
      </c>
      <c r="I148" s="160"/>
      <c r="J148" s="160" t="s">
        <v>12267</v>
      </c>
      <c r="K148" s="189" t="s">
        <v>197</v>
      </c>
      <c r="L148" s="159">
        <v>45897</v>
      </c>
      <c r="M148" s="213"/>
      <c r="N148" s="189"/>
      <c r="O148" s="231"/>
    </row>
    <row r="149" spans="1:15">
      <c r="A149" s="187"/>
      <c r="B149" s="187"/>
      <c r="C149" s="187"/>
      <c r="D149" s="189" t="s">
        <v>13009</v>
      </c>
      <c r="E149" s="191">
        <v>45914</v>
      </c>
      <c r="F149" s="191">
        <v>45914</v>
      </c>
      <c r="G149" s="160" t="s">
        <v>10037</v>
      </c>
      <c r="H149" s="160" t="s">
        <v>12178</v>
      </c>
      <c r="I149" s="160"/>
      <c r="J149" s="160" t="s">
        <v>12267</v>
      </c>
      <c r="K149" s="189" t="s">
        <v>195</v>
      </c>
      <c r="L149" s="159">
        <v>45923</v>
      </c>
      <c r="M149" s="213"/>
      <c r="N149" s="189"/>
      <c r="O149" s="231"/>
    </row>
    <row r="150" spans="1:15">
      <c r="A150" s="187"/>
      <c r="B150" s="187"/>
      <c r="C150" s="187"/>
      <c r="D150" s="189" t="s">
        <v>15526</v>
      </c>
      <c r="E150" s="191">
        <v>45978</v>
      </c>
      <c r="F150" s="191">
        <v>45978</v>
      </c>
      <c r="G150" s="160" t="s">
        <v>10037</v>
      </c>
      <c r="H150" s="160" t="s">
        <v>12178</v>
      </c>
      <c r="I150" s="160"/>
      <c r="J150" s="160" t="s">
        <v>12267</v>
      </c>
      <c r="K150" s="189" t="s">
        <v>195</v>
      </c>
      <c r="L150" s="159">
        <v>45979</v>
      </c>
      <c r="M150" s="213"/>
      <c r="N150" s="189"/>
      <c r="O150" s="231"/>
    </row>
    <row r="151" spans="1:15">
      <c r="A151" s="187">
        <v>130</v>
      </c>
      <c r="B151" s="187" t="s">
        <v>147</v>
      </c>
      <c r="C151" s="187" t="s">
        <v>2064</v>
      </c>
      <c r="D151" s="189" t="s">
        <v>702</v>
      </c>
      <c r="E151" s="191">
        <v>45870</v>
      </c>
      <c r="F151" s="191">
        <v>45870</v>
      </c>
      <c r="G151" s="160" t="s">
        <v>11992</v>
      </c>
      <c r="H151" s="160" t="s">
        <v>12268</v>
      </c>
      <c r="I151" s="160"/>
      <c r="J151" s="160" t="s">
        <v>2064</v>
      </c>
      <c r="K151" s="189" t="s">
        <v>298</v>
      </c>
      <c r="L151" s="159">
        <v>45877</v>
      </c>
      <c r="M151" s="213"/>
      <c r="N151" s="189"/>
      <c r="O151" s="231"/>
    </row>
    <row r="152" spans="1:15">
      <c r="A152" s="187">
        <v>131</v>
      </c>
      <c r="B152" s="187" t="s">
        <v>147</v>
      </c>
      <c r="C152" s="187" t="s">
        <v>158</v>
      </c>
      <c r="D152" s="189" t="s">
        <v>703</v>
      </c>
      <c r="E152" s="191">
        <v>45870</v>
      </c>
      <c r="F152" s="191">
        <v>45870</v>
      </c>
      <c r="G152" s="160" t="s">
        <v>11992</v>
      </c>
      <c r="H152" s="160" t="s">
        <v>12269</v>
      </c>
      <c r="I152" s="160"/>
      <c r="J152" s="160" t="s">
        <v>3408</v>
      </c>
      <c r="K152" s="189" t="s">
        <v>298</v>
      </c>
      <c r="L152" s="159">
        <v>45873</v>
      </c>
      <c r="M152" s="213"/>
      <c r="N152" s="189"/>
      <c r="O152" s="231"/>
    </row>
    <row r="153" spans="1:15">
      <c r="A153" s="187">
        <v>132</v>
      </c>
      <c r="B153" s="187" t="s">
        <v>147</v>
      </c>
      <c r="C153" s="187" t="s">
        <v>3440</v>
      </c>
      <c r="D153" s="189" t="s">
        <v>704</v>
      </c>
      <c r="E153" s="191">
        <v>45870</v>
      </c>
      <c r="F153" s="191">
        <v>45870</v>
      </c>
      <c r="G153" s="160" t="s">
        <v>11992</v>
      </c>
      <c r="H153" s="160" t="s">
        <v>12270</v>
      </c>
      <c r="I153" s="160"/>
      <c r="J153" s="160" t="s">
        <v>3440</v>
      </c>
      <c r="K153" s="189" t="s">
        <v>298</v>
      </c>
      <c r="L153" s="159">
        <v>45873</v>
      </c>
      <c r="M153" s="213"/>
      <c r="N153" s="189"/>
      <c r="O153" s="231"/>
    </row>
    <row r="154" spans="1:15">
      <c r="A154" s="187">
        <v>133</v>
      </c>
      <c r="B154" s="187" t="s">
        <v>147</v>
      </c>
      <c r="C154" s="187" t="s">
        <v>3641</v>
      </c>
      <c r="D154" s="189" t="s">
        <v>705</v>
      </c>
      <c r="E154" s="191">
        <v>45870</v>
      </c>
      <c r="F154" s="191">
        <v>45870</v>
      </c>
      <c r="G154" s="160" t="s">
        <v>11992</v>
      </c>
      <c r="H154" s="160" t="s">
        <v>12271</v>
      </c>
      <c r="I154" s="160"/>
      <c r="J154" s="160" t="s">
        <v>3641</v>
      </c>
      <c r="K154" s="189" t="s">
        <v>298</v>
      </c>
      <c r="L154" s="159">
        <v>45873</v>
      </c>
      <c r="M154" s="213"/>
      <c r="N154" s="189"/>
      <c r="O154" s="231"/>
    </row>
    <row r="155" spans="1:15">
      <c r="A155" s="187"/>
      <c r="B155" s="187" t="s">
        <v>147</v>
      </c>
      <c r="C155" s="187" t="s">
        <v>6464</v>
      </c>
      <c r="D155" s="189" t="s">
        <v>706</v>
      </c>
      <c r="E155" s="191">
        <v>45870</v>
      </c>
      <c r="F155" s="191">
        <v>45870</v>
      </c>
      <c r="G155" s="160" t="s">
        <v>11992</v>
      </c>
      <c r="H155" s="160" t="s">
        <v>12272</v>
      </c>
      <c r="I155" s="160"/>
      <c r="J155" s="160" t="s">
        <v>6464</v>
      </c>
      <c r="K155" s="189" t="s">
        <v>298</v>
      </c>
      <c r="L155" s="159">
        <v>45873</v>
      </c>
      <c r="M155" s="213"/>
      <c r="N155" s="189"/>
      <c r="O155" s="231"/>
    </row>
    <row r="156" spans="1:15">
      <c r="A156" s="187"/>
      <c r="B156" s="187" t="s">
        <v>147</v>
      </c>
      <c r="C156" s="187" t="s">
        <v>6245</v>
      </c>
      <c r="D156" s="189" t="s">
        <v>707</v>
      </c>
      <c r="E156" s="191">
        <v>45870</v>
      </c>
      <c r="F156" s="191">
        <v>45870</v>
      </c>
      <c r="G156" s="160" t="s">
        <v>11992</v>
      </c>
      <c r="H156" s="160" t="s">
        <v>12273</v>
      </c>
      <c r="I156" s="160"/>
      <c r="J156" s="160" t="s">
        <v>6245</v>
      </c>
      <c r="K156" s="189" t="s">
        <v>298</v>
      </c>
      <c r="L156" s="159">
        <v>45873</v>
      </c>
      <c r="M156" s="213"/>
      <c r="N156" s="189"/>
      <c r="O156" s="231"/>
    </row>
    <row r="157" spans="1:15">
      <c r="A157" s="187"/>
      <c r="B157" s="187" t="s">
        <v>147</v>
      </c>
      <c r="C157" s="187" t="s">
        <v>154</v>
      </c>
      <c r="D157" s="189" t="s">
        <v>708</v>
      </c>
      <c r="E157" s="191">
        <v>45871</v>
      </c>
      <c r="F157" s="191">
        <v>45871</v>
      </c>
      <c r="G157" s="160" t="s">
        <v>12331</v>
      </c>
      <c r="H157" s="160" t="s">
        <v>12332</v>
      </c>
      <c r="I157" s="160"/>
      <c r="J157" s="160" t="s">
        <v>11737</v>
      </c>
      <c r="K157" s="189" t="s">
        <v>195</v>
      </c>
      <c r="L157" s="159">
        <v>45877</v>
      </c>
      <c r="M157" s="213"/>
      <c r="N157" s="189"/>
      <c r="O157" s="231"/>
    </row>
    <row r="158" spans="1:15">
      <c r="A158" s="187"/>
      <c r="B158" s="187" t="s">
        <v>147</v>
      </c>
      <c r="C158" s="187" t="s">
        <v>2292</v>
      </c>
      <c r="D158" s="189" t="s">
        <v>709</v>
      </c>
      <c r="E158" s="191">
        <v>45885</v>
      </c>
      <c r="F158" s="191">
        <v>45885</v>
      </c>
      <c r="G158" s="160" t="s">
        <v>10037</v>
      </c>
      <c r="H158" s="160" t="s">
        <v>12178</v>
      </c>
      <c r="I158" s="160"/>
      <c r="J158" s="160" t="s">
        <v>7093</v>
      </c>
      <c r="K158" s="189" t="s">
        <v>195</v>
      </c>
      <c r="L158" s="159"/>
      <c r="M158" s="213"/>
      <c r="N158" s="189"/>
      <c r="O158" s="231"/>
    </row>
    <row r="159" spans="1:15">
      <c r="A159" s="187"/>
      <c r="B159" s="187" t="s">
        <v>147</v>
      </c>
      <c r="C159" s="187" t="s">
        <v>154</v>
      </c>
      <c r="D159" s="189" t="s">
        <v>710</v>
      </c>
      <c r="E159" s="191">
        <v>45885</v>
      </c>
      <c r="F159" s="191">
        <v>45885</v>
      </c>
      <c r="G159" s="160" t="s">
        <v>11845</v>
      </c>
      <c r="H159" s="160" t="s">
        <v>12829</v>
      </c>
      <c r="I159" s="160"/>
      <c r="J159" s="160" t="s">
        <v>12830</v>
      </c>
      <c r="K159" s="189" t="s">
        <v>298</v>
      </c>
      <c r="L159" s="159"/>
      <c r="M159" s="213"/>
      <c r="N159" s="189"/>
      <c r="O159" s="231"/>
    </row>
    <row r="160" spans="1:15">
      <c r="A160" s="187"/>
      <c r="B160" s="187" t="s">
        <v>147</v>
      </c>
      <c r="C160" s="187" t="s">
        <v>12193</v>
      </c>
      <c r="D160" s="189" t="s">
        <v>15004</v>
      </c>
      <c r="E160" s="191">
        <v>45946</v>
      </c>
      <c r="F160" s="191">
        <v>45946</v>
      </c>
      <c r="G160" s="160" t="s">
        <v>11845</v>
      </c>
      <c r="H160" s="160" t="s">
        <v>12829</v>
      </c>
      <c r="I160" s="160"/>
      <c r="J160" s="160" t="s">
        <v>12830</v>
      </c>
      <c r="K160" s="189" t="s">
        <v>197</v>
      </c>
      <c r="L160" s="159">
        <v>45948</v>
      </c>
      <c r="M160" s="213"/>
      <c r="N160" s="189"/>
      <c r="O160" s="231"/>
    </row>
    <row r="161" spans="1:15">
      <c r="A161" s="187"/>
      <c r="B161" s="187" t="s">
        <v>147</v>
      </c>
      <c r="C161" s="187" t="s">
        <v>12193</v>
      </c>
      <c r="D161" s="189" t="s">
        <v>15219</v>
      </c>
      <c r="E161" s="191">
        <v>45961</v>
      </c>
      <c r="F161" s="191">
        <v>45961</v>
      </c>
      <c r="G161" s="160" t="s">
        <v>11845</v>
      </c>
      <c r="H161" s="160" t="s">
        <v>12829</v>
      </c>
      <c r="I161" s="160"/>
      <c r="J161" s="160" t="s">
        <v>12830</v>
      </c>
      <c r="K161" s="189" t="s">
        <v>298</v>
      </c>
      <c r="L161" s="159">
        <v>45967</v>
      </c>
      <c r="M161" s="213"/>
      <c r="N161" s="189"/>
      <c r="O161" s="231"/>
    </row>
    <row r="162" spans="1:15">
      <c r="A162" s="187"/>
      <c r="B162" s="187" t="s">
        <v>147</v>
      </c>
      <c r="C162" s="187" t="s">
        <v>12193</v>
      </c>
      <c r="D162" s="189" t="s">
        <v>15328</v>
      </c>
      <c r="E162" s="191">
        <v>45968</v>
      </c>
      <c r="F162" s="191">
        <v>45968</v>
      </c>
      <c r="G162" s="160" t="s">
        <v>11845</v>
      </c>
      <c r="H162" s="160" t="s">
        <v>12829</v>
      </c>
      <c r="I162" s="160"/>
      <c r="J162" s="160" t="s">
        <v>12830</v>
      </c>
      <c r="K162" s="189" t="s">
        <v>195</v>
      </c>
      <c r="L162" s="159">
        <v>45971</v>
      </c>
      <c r="M162" s="213"/>
      <c r="N162" s="189"/>
      <c r="O162" s="231"/>
    </row>
    <row r="163" spans="1:15">
      <c r="A163" s="163"/>
      <c r="B163" s="187" t="s">
        <v>147</v>
      </c>
      <c r="C163" s="187" t="s">
        <v>1997</v>
      </c>
      <c r="D163" s="189" t="s">
        <v>711</v>
      </c>
      <c r="E163" s="191">
        <v>45887</v>
      </c>
      <c r="F163" s="191">
        <v>45887</v>
      </c>
      <c r="G163" s="160" t="s">
        <v>11845</v>
      </c>
      <c r="H163" s="160" t="s">
        <v>12829</v>
      </c>
      <c r="I163" s="160"/>
      <c r="J163" s="160" t="s">
        <v>12831</v>
      </c>
      <c r="K163" s="164" t="s">
        <v>197</v>
      </c>
      <c r="L163" s="159"/>
      <c r="M163" s="163"/>
      <c r="N163" s="163"/>
      <c r="O163" s="163"/>
    </row>
    <row r="164" spans="1:15">
      <c r="A164" s="163"/>
      <c r="B164" s="187" t="s">
        <v>147</v>
      </c>
      <c r="C164" s="187" t="s">
        <v>155</v>
      </c>
      <c r="D164" s="189" t="s">
        <v>712</v>
      </c>
      <c r="E164" s="191">
        <v>45913</v>
      </c>
      <c r="F164" s="191">
        <v>45913</v>
      </c>
      <c r="G164" s="160" t="s">
        <v>11845</v>
      </c>
      <c r="H164" s="160" t="s">
        <v>14619</v>
      </c>
      <c r="I164" s="160"/>
      <c r="J164" s="160" t="s">
        <v>14620</v>
      </c>
      <c r="K164" s="164" t="s">
        <v>298</v>
      </c>
      <c r="L164" s="159">
        <v>45917</v>
      </c>
      <c r="M164" s="163"/>
      <c r="N164" s="163"/>
      <c r="O164" s="163"/>
    </row>
    <row r="165" spans="1:15" ht="33.75">
      <c r="A165" s="163"/>
      <c r="B165" s="187" t="s">
        <v>147</v>
      </c>
      <c r="C165" s="187" t="s">
        <v>154</v>
      </c>
      <c r="D165" s="189" t="s">
        <v>713</v>
      </c>
      <c r="E165" s="191">
        <v>45895</v>
      </c>
      <c r="F165" s="191">
        <v>45895</v>
      </c>
      <c r="G165" s="163" t="s">
        <v>11992</v>
      </c>
      <c r="H165" s="321" t="s">
        <v>12498</v>
      </c>
      <c r="I165" s="163"/>
      <c r="J165" s="323" t="s">
        <v>12621</v>
      </c>
      <c r="K165" s="164" t="s">
        <v>195</v>
      </c>
      <c r="L165" s="159">
        <v>45898</v>
      </c>
      <c r="M165" s="163"/>
      <c r="N165" s="163"/>
      <c r="O165" s="163"/>
    </row>
    <row r="166" spans="1:15" ht="33.75">
      <c r="A166" s="163"/>
      <c r="B166" s="187" t="s">
        <v>147</v>
      </c>
      <c r="C166" s="187" t="s">
        <v>1997</v>
      </c>
      <c r="D166" s="189" t="s">
        <v>714</v>
      </c>
      <c r="E166" s="191">
        <v>45895</v>
      </c>
      <c r="F166" s="191">
        <v>45895</v>
      </c>
      <c r="G166" s="163" t="s">
        <v>11992</v>
      </c>
      <c r="H166" s="321" t="s">
        <v>12499</v>
      </c>
      <c r="I166" s="163"/>
      <c r="J166" s="323" t="s">
        <v>12622</v>
      </c>
      <c r="K166" s="164" t="s">
        <v>197</v>
      </c>
      <c r="L166" s="159">
        <v>45898</v>
      </c>
      <c r="M166" s="163"/>
      <c r="N166" s="163"/>
      <c r="O166" s="163"/>
    </row>
    <row r="167" spans="1:15" ht="33.75">
      <c r="A167" s="163"/>
      <c r="B167" s="187" t="s">
        <v>147</v>
      </c>
      <c r="C167" s="187" t="s">
        <v>1997</v>
      </c>
      <c r="D167" s="189" t="s">
        <v>15290</v>
      </c>
      <c r="E167" s="191">
        <v>45967</v>
      </c>
      <c r="F167" s="191">
        <v>45967</v>
      </c>
      <c r="G167" s="163" t="s">
        <v>11992</v>
      </c>
      <c r="H167" s="321" t="s">
        <v>12499</v>
      </c>
      <c r="I167" s="163"/>
      <c r="J167" s="323" t="s">
        <v>12622</v>
      </c>
      <c r="K167" s="164" t="s">
        <v>197</v>
      </c>
      <c r="L167" s="159">
        <v>45971</v>
      </c>
      <c r="M167" s="163"/>
      <c r="N167" s="163"/>
      <c r="O167" s="163"/>
    </row>
    <row r="168" spans="1:15" ht="33.75">
      <c r="A168" s="163"/>
      <c r="B168" s="187" t="s">
        <v>147</v>
      </c>
      <c r="C168" s="187" t="s">
        <v>1997</v>
      </c>
      <c r="D168" s="189" t="s">
        <v>715</v>
      </c>
      <c r="E168" s="191">
        <v>45895</v>
      </c>
      <c r="F168" s="191">
        <v>45895</v>
      </c>
      <c r="G168" s="163" t="s">
        <v>11992</v>
      </c>
      <c r="H168" s="321" t="s">
        <v>12500</v>
      </c>
      <c r="I168" s="163"/>
      <c r="J168" s="323" t="s">
        <v>12623</v>
      </c>
      <c r="K168" s="164" t="s">
        <v>197</v>
      </c>
      <c r="L168" s="159">
        <v>45898</v>
      </c>
      <c r="M168" s="163"/>
      <c r="N168" s="163"/>
      <c r="O168" s="163"/>
    </row>
    <row r="169" spans="1:15" ht="33.75">
      <c r="A169" s="163"/>
      <c r="B169" s="187" t="s">
        <v>147</v>
      </c>
      <c r="C169" s="187" t="s">
        <v>1997</v>
      </c>
      <c r="D169" s="189" t="s">
        <v>15291</v>
      </c>
      <c r="E169" s="191">
        <v>45967</v>
      </c>
      <c r="F169" s="191">
        <v>45967</v>
      </c>
      <c r="G169" s="163" t="s">
        <v>11992</v>
      </c>
      <c r="H169" s="321" t="s">
        <v>12500</v>
      </c>
      <c r="I169" s="163"/>
      <c r="J169" s="323" t="s">
        <v>12623</v>
      </c>
      <c r="K169" s="164" t="s">
        <v>195</v>
      </c>
      <c r="L169" s="159">
        <v>45971</v>
      </c>
      <c r="M169" s="163"/>
      <c r="N169" s="163"/>
      <c r="O169" s="163"/>
    </row>
    <row r="170" spans="1:15" ht="33.75">
      <c r="A170" s="163"/>
      <c r="B170" s="187" t="s">
        <v>147</v>
      </c>
      <c r="C170" s="187" t="s">
        <v>157</v>
      </c>
      <c r="D170" s="189" t="s">
        <v>716</v>
      </c>
      <c r="E170" s="191">
        <v>45895</v>
      </c>
      <c r="F170" s="191">
        <v>45895</v>
      </c>
      <c r="G170" s="163" t="s">
        <v>11992</v>
      </c>
      <c r="H170" s="321" t="s">
        <v>12501</v>
      </c>
      <c r="I170" s="163"/>
      <c r="J170" s="323" t="s">
        <v>12624</v>
      </c>
      <c r="K170" s="164" t="s">
        <v>197</v>
      </c>
      <c r="L170" s="159">
        <v>45898</v>
      </c>
      <c r="M170" s="163"/>
      <c r="N170" s="163"/>
      <c r="O170" s="163"/>
    </row>
    <row r="171" spans="1:15" ht="33.75">
      <c r="A171" s="163"/>
      <c r="B171" s="187" t="s">
        <v>147</v>
      </c>
      <c r="C171" s="187" t="s">
        <v>157</v>
      </c>
      <c r="D171" s="189" t="s">
        <v>15292</v>
      </c>
      <c r="E171" s="191">
        <v>45967</v>
      </c>
      <c r="F171" s="191">
        <v>45967</v>
      </c>
      <c r="G171" s="163" t="s">
        <v>11992</v>
      </c>
      <c r="H171" s="321" t="s">
        <v>12501</v>
      </c>
      <c r="I171" s="163"/>
      <c r="J171" s="323" t="s">
        <v>12624</v>
      </c>
      <c r="K171" s="164" t="s">
        <v>197</v>
      </c>
      <c r="L171" s="159">
        <v>45971</v>
      </c>
      <c r="M171" s="163"/>
      <c r="N171" s="163"/>
      <c r="O171" s="163"/>
    </row>
    <row r="172" spans="1:15" ht="33.75">
      <c r="A172" s="163"/>
      <c r="B172" s="187" t="s">
        <v>147</v>
      </c>
      <c r="C172" s="187" t="s">
        <v>158</v>
      </c>
      <c r="D172" s="189" t="s">
        <v>717</v>
      </c>
      <c r="E172" s="191">
        <v>45895</v>
      </c>
      <c r="F172" s="191">
        <v>45895</v>
      </c>
      <c r="G172" s="163" t="s">
        <v>11992</v>
      </c>
      <c r="H172" s="321" t="s">
        <v>12502</v>
      </c>
      <c r="I172" s="163"/>
      <c r="J172" s="323" t="s">
        <v>12625</v>
      </c>
      <c r="K172" s="164" t="s">
        <v>195</v>
      </c>
      <c r="L172" s="159">
        <v>45898</v>
      </c>
      <c r="M172" s="163"/>
      <c r="N172" s="163"/>
      <c r="O172" s="163"/>
    </row>
    <row r="173" spans="1:15" ht="33.75">
      <c r="A173" s="163"/>
      <c r="B173" s="187" t="s">
        <v>147</v>
      </c>
      <c r="C173" s="187" t="s">
        <v>155</v>
      </c>
      <c r="D173" s="189" t="s">
        <v>718</v>
      </c>
      <c r="E173" s="191">
        <v>45895</v>
      </c>
      <c r="F173" s="191">
        <v>45895</v>
      </c>
      <c r="G173" s="163" t="s">
        <v>11992</v>
      </c>
      <c r="H173" s="321" t="s">
        <v>12503</v>
      </c>
      <c r="I173" s="163"/>
      <c r="J173" s="323" t="s">
        <v>12626</v>
      </c>
      <c r="K173" s="164" t="s">
        <v>197</v>
      </c>
      <c r="L173" s="159">
        <v>45898</v>
      </c>
      <c r="M173" s="163"/>
      <c r="N173" s="163"/>
      <c r="O173" s="163"/>
    </row>
    <row r="174" spans="1:15" ht="33.75">
      <c r="A174" s="163"/>
      <c r="B174" s="187" t="s">
        <v>147</v>
      </c>
      <c r="C174" s="187" t="s">
        <v>155</v>
      </c>
      <c r="D174" s="189" t="s">
        <v>15293</v>
      </c>
      <c r="E174" s="191">
        <v>45967</v>
      </c>
      <c r="F174" s="191">
        <v>45967</v>
      </c>
      <c r="G174" s="163" t="s">
        <v>11992</v>
      </c>
      <c r="H174" s="321" t="s">
        <v>12503</v>
      </c>
      <c r="I174" s="163"/>
      <c r="J174" s="323" t="s">
        <v>12626</v>
      </c>
      <c r="K174" s="164" t="s">
        <v>298</v>
      </c>
      <c r="L174" s="159">
        <v>45972</v>
      </c>
      <c r="M174" s="163"/>
      <c r="N174" s="163"/>
      <c r="O174" s="163"/>
    </row>
    <row r="175" spans="1:15" ht="33.75">
      <c r="A175" s="163"/>
      <c r="B175" s="187" t="s">
        <v>147</v>
      </c>
      <c r="C175" s="187" t="s">
        <v>2150</v>
      </c>
      <c r="D175" s="189" t="s">
        <v>719</v>
      </c>
      <c r="E175" s="191">
        <v>45895</v>
      </c>
      <c r="F175" s="191">
        <v>45895</v>
      </c>
      <c r="G175" s="163" t="s">
        <v>11992</v>
      </c>
      <c r="H175" s="321" t="s">
        <v>12504</v>
      </c>
      <c r="I175" s="163"/>
      <c r="J175" s="323" t="s">
        <v>12627</v>
      </c>
      <c r="K175" s="164" t="s">
        <v>195</v>
      </c>
      <c r="L175" s="159">
        <v>45898</v>
      </c>
      <c r="M175" s="163"/>
      <c r="N175" s="163"/>
      <c r="O175" s="163"/>
    </row>
    <row r="176" spans="1:15" ht="33.75">
      <c r="A176" s="163"/>
      <c r="B176" s="187" t="s">
        <v>147</v>
      </c>
      <c r="C176" s="187" t="s">
        <v>156</v>
      </c>
      <c r="D176" s="189" t="s">
        <v>720</v>
      </c>
      <c r="E176" s="191">
        <v>45895</v>
      </c>
      <c r="F176" s="191">
        <v>45895</v>
      </c>
      <c r="G176" s="163" t="s">
        <v>11992</v>
      </c>
      <c r="H176" s="321" t="s">
        <v>12505</v>
      </c>
      <c r="I176" s="163"/>
      <c r="J176" s="323" t="s">
        <v>12628</v>
      </c>
      <c r="K176" s="164" t="s">
        <v>195</v>
      </c>
      <c r="L176" s="159">
        <v>45898</v>
      </c>
      <c r="M176" s="163"/>
      <c r="N176" s="163"/>
      <c r="O176" s="163"/>
    </row>
    <row r="177" spans="1:15" ht="33.75">
      <c r="A177" s="163"/>
      <c r="B177" s="187" t="s">
        <v>147</v>
      </c>
      <c r="C177" s="187" t="s">
        <v>155</v>
      </c>
      <c r="D177" s="189" t="s">
        <v>721</v>
      </c>
      <c r="E177" s="191">
        <v>45895</v>
      </c>
      <c r="F177" s="191">
        <v>45895</v>
      </c>
      <c r="G177" s="163" t="s">
        <v>11992</v>
      </c>
      <c r="H177" s="321" t="s">
        <v>12506</v>
      </c>
      <c r="I177" s="163"/>
      <c r="J177" s="323" t="s">
        <v>12629</v>
      </c>
      <c r="K177" s="164" t="s">
        <v>195</v>
      </c>
      <c r="L177" s="159">
        <v>45904</v>
      </c>
      <c r="M177" s="163"/>
      <c r="N177" s="163"/>
      <c r="O177" s="163"/>
    </row>
    <row r="178" spans="1:15" ht="33.75">
      <c r="A178" s="163"/>
      <c r="B178" s="187" t="s">
        <v>147</v>
      </c>
      <c r="C178" s="187" t="s">
        <v>1997</v>
      </c>
      <c r="D178" s="189" t="s">
        <v>722</v>
      </c>
      <c r="E178" s="191">
        <v>45895</v>
      </c>
      <c r="F178" s="191">
        <v>45895</v>
      </c>
      <c r="G178" s="163" t="s">
        <v>11992</v>
      </c>
      <c r="H178" s="321" t="s">
        <v>12507</v>
      </c>
      <c r="I178" s="163"/>
      <c r="J178" s="323" t="s">
        <v>12630</v>
      </c>
      <c r="K178" s="164" t="s">
        <v>195</v>
      </c>
      <c r="L178" s="159">
        <v>45904</v>
      </c>
      <c r="M178" s="163"/>
      <c r="N178" s="163"/>
      <c r="O178" s="163"/>
    </row>
    <row r="179" spans="1:15" ht="33.75">
      <c r="A179" s="163"/>
      <c r="B179" s="187" t="s">
        <v>147</v>
      </c>
      <c r="C179" s="187" t="s">
        <v>156</v>
      </c>
      <c r="D179" s="189" t="s">
        <v>723</v>
      </c>
      <c r="E179" s="191">
        <v>45895</v>
      </c>
      <c r="F179" s="191">
        <v>45895</v>
      </c>
      <c r="G179" s="163" t="s">
        <v>11992</v>
      </c>
      <c r="H179" s="321" t="s">
        <v>12508</v>
      </c>
      <c r="I179" s="163"/>
      <c r="J179" s="323" t="s">
        <v>12631</v>
      </c>
      <c r="K179" s="164" t="s">
        <v>195</v>
      </c>
      <c r="L179" s="159">
        <v>45898</v>
      </c>
      <c r="M179" s="163"/>
      <c r="N179" s="163"/>
      <c r="O179" s="163"/>
    </row>
    <row r="180" spans="1:15" ht="33.75">
      <c r="A180" s="163"/>
      <c r="B180" s="187" t="s">
        <v>147</v>
      </c>
      <c r="C180" s="187" t="s">
        <v>154</v>
      </c>
      <c r="D180" s="189" t="s">
        <v>724</v>
      </c>
      <c r="E180" s="191">
        <v>45895</v>
      </c>
      <c r="F180" s="191">
        <v>45895</v>
      </c>
      <c r="G180" s="163" t="s">
        <v>11992</v>
      </c>
      <c r="H180" s="321" t="s">
        <v>12509</v>
      </c>
      <c r="I180" s="163"/>
      <c r="J180" s="323" t="s">
        <v>12632</v>
      </c>
      <c r="K180" s="164" t="s">
        <v>195</v>
      </c>
      <c r="L180" s="159">
        <v>45903</v>
      </c>
      <c r="M180" s="163"/>
      <c r="N180" s="163"/>
      <c r="O180" s="163"/>
    </row>
    <row r="181" spans="1:15" ht="33.75">
      <c r="A181" s="163"/>
      <c r="B181" s="187" t="s">
        <v>147</v>
      </c>
      <c r="C181" s="187" t="s">
        <v>154</v>
      </c>
      <c r="D181" s="189" t="s">
        <v>725</v>
      </c>
      <c r="E181" s="191">
        <v>45895</v>
      </c>
      <c r="F181" s="191">
        <v>45895</v>
      </c>
      <c r="G181" s="163" t="s">
        <v>11992</v>
      </c>
      <c r="H181" s="321" t="s">
        <v>12510</v>
      </c>
      <c r="I181" s="163"/>
      <c r="J181" s="323" t="s">
        <v>12633</v>
      </c>
      <c r="K181" s="164" t="s">
        <v>195</v>
      </c>
      <c r="L181" s="159">
        <v>45898</v>
      </c>
      <c r="M181" s="163"/>
      <c r="N181" s="163"/>
      <c r="O181" s="163"/>
    </row>
    <row r="182" spans="1:15" ht="33.75">
      <c r="A182" s="163"/>
      <c r="B182" s="187" t="s">
        <v>147</v>
      </c>
      <c r="C182" s="187" t="s">
        <v>154</v>
      </c>
      <c r="D182" s="189" t="s">
        <v>726</v>
      </c>
      <c r="E182" s="191">
        <v>45895</v>
      </c>
      <c r="F182" s="191">
        <v>45895</v>
      </c>
      <c r="G182" s="163" t="s">
        <v>11992</v>
      </c>
      <c r="H182" s="321" t="s">
        <v>12511</v>
      </c>
      <c r="I182" s="163"/>
      <c r="J182" s="323" t="s">
        <v>12634</v>
      </c>
      <c r="K182" s="164" t="s">
        <v>195</v>
      </c>
      <c r="L182" s="159">
        <v>45898</v>
      </c>
      <c r="M182" s="163"/>
      <c r="N182" s="163"/>
      <c r="O182" s="163"/>
    </row>
    <row r="183" spans="1:15" ht="33.75">
      <c r="A183" s="163"/>
      <c r="B183" s="187" t="s">
        <v>147</v>
      </c>
      <c r="C183" s="187" t="s">
        <v>158</v>
      </c>
      <c r="D183" s="189" t="s">
        <v>727</v>
      </c>
      <c r="E183" s="191">
        <v>45895</v>
      </c>
      <c r="F183" s="191">
        <v>45895</v>
      </c>
      <c r="G183" s="163" t="s">
        <v>11992</v>
      </c>
      <c r="H183" s="321" t="s">
        <v>12512</v>
      </c>
      <c r="I183" s="163"/>
      <c r="J183" s="323" t="s">
        <v>12635</v>
      </c>
      <c r="K183" s="164" t="s">
        <v>197</v>
      </c>
      <c r="L183" s="159">
        <v>45898</v>
      </c>
      <c r="M183" s="163"/>
      <c r="N183" s="163"/>
      <c r="O183" s="163"/>
    </row>
    <row r="184" spans="1:15" ht="33.75">
      <c r="A184" s="163"/>
      <c r="B184" s="187" t="s">
        <v>147</v>
      </c>
      <c r="C184" s="187" t="s">
        <v>158</v>
      </c>
      <c r="D184" s="189" t="s">
        <v>15294</v>
      </c>
      <c r="E184" s="191">
        <v>45967</v>
      </c>
      <c r="F184" s="191">
        <v>45967</v>
      </c>
      <c r="G184" s="163" t="s">
        <v>11992</v>
      </c>
      <c r="H184" s="321" t="s">
        <v>12512</v>
      </c>
      <c r="I184" s="163"/>
      <c r="J184" s="323" t="s">
        <v>12635</v>
      </c>
      <c r="K184" s="164" t="s">
        <v>197</v>
      </c>
      <c r="L184" s="159">
        <v>45971</v>
      </c>
      <c r="M184" s="163"/>
      <c r="N184" s="163"/>
      <c r="O184" s="163"/>
    </row>
    <row r="185" spans="1:15" ht="33.75">
      <c r="A185" s="163"/>
      <c r="B185" s="187" t="s">
        <v>147</v>
      </c>
      <c r="C185" s="187" t="s">
        <v>158</v>
      </c>
      <c r="D185" s="189" t="s">
        <v>728</v>
      </c>
      <c r="E185" s="191">
        <v>45895</v>
      </c>
      <c r="F185" s="191">
        <v>45895</v>
      </c>
      <c r="G185" s="163" t="s">
        <v>11992</v>
      </c>
      <c r="H185" s="322" t="s">
        <v>12513</v>
      </c>
      <c r="I185" s="163"/>
      <c r="J185" s="323" t="s">
        <v>12636</v>
      </c>
      <c r="K185" s="164" t="s">
        <v>195</v>
      </c>
      <c r="L185" s="159">
        <v>45898</v>
      </c>
      <c r="M185" s="163"/>
      <c r="N185" s="163"/>
      <c r="O185" s="163"/>
    </row>
    <row r="186" spans="1:15" ht="33.75">
      <c r="A186" s="163"/>
      <c r="B186" s="187" t="s">
        <v>147</v>
      </c>
      <c r="C186" s="187" t="s">
        <v>156</v>
      </c>
      <c r="D186" s="189" t="s">
        <v>729</v>
      </c>
      <c r="E186" s="191">
        <v>45895</v>
      </c>
      <c r="F186" s="191">
        <v>45895</v>
      </c>
      <c r="G186" s="163" t="s">
        <v>11992</v>
      </c>
      <c r="H186" s="322" t="s">
        <v>12514</v>
      </c>
      <c r="I186" s="163"/>
      <c r="J186" s="323" t="s">
        <v>12637</v>
      </c>
      <c r="K186" s="164" t="s">
        <v>298</v>
      </c>
      <c r="L186" s="159">
        <v>45898</v>
      </c>
      <c r="M186" s="163"/>
      <c r="N186" s="163"/>
      <c r="O186" s="163"/>
    </row>
    <row r="187" spans="1:15" ht="33.75">
      <c r="A187" s="163"/>
      <c r="B187" s="187" t="s">
        <v>147</v>
      </c>
      <c r="C187" s="187" t="s">
        <v>156</v>
      </c>
      <c r="D187" s="189" t="s">
        <v>15367</v>
      </c>
      <c r="E187" s="191">
        <v>45971</v>
      </c>
      <c r="F187" s="191">
        <v>45971</v>
      </c>
      <c r="G187" s="163" t="s">
        <v>11992</v>
      </c>
      <c r="H187" s="322" t="s">
        <v>12514</v>
      </c>
      <c r="I187" s="163"/>
      <c r="J187" s="323" t="s">
        <v>12637</v>
      </c>
      <c r="K187" s="164" t="s">
        <v>195</v>
      </c>
      <c r="L187" s="159">
        <v>45973</v>
      </c>
      <c r="M187" s="163"/>
      <c r="N187" s="163"/>
      <c r="O187" s="163"/>
    </row>
    <row r="188" spans="1:15" ht="33.75">
      <c r="A188" s="163"/>
      <c r="B188" s="187" t="s">
        <v>147</v>
      </c>
      <c r="C188" s="187" t="s">
        <v>2418</v>
      </c>
      <c r="D188" s="189" t="s">
        <v>730</v>
      </c>
      <c r="E188" s="191">
        <v>45895</v>
      </c>
      <c r="F188" s="191">
        <v>45895</v>
      </c>
      <c r="G188" s="163" t="s">
        <v>11992</v>
      </c>
      <c r="H188" s="322" t="s">
        <v>12515</v>
      </c>
      <c r="I188" s="163"/>
      <c r="J188" s="323" t="s">
        <v>12638</v>
      </c>
      <c r="K188" s="164" t="s">
        <v>197</v>
      </c>
      <c r="L188" s="159">
        <v>45898</v>
      </c>
      <c r="M188" s="163"/>
      <c r="N188" s="163"/>
      <c r="O188" s="163"/>
    </row>
    <row r="189" spans="1:15" ht="33.75">
      <c r="A189" s="163"/>
      <c r="B189" s="187" t="s">
        <v>147</v>
      </c>
      <c r="C189" s="187" t="s">
        <v>2418</v>
      </c>
      <c r="D189" s="189" t="s">
        <v>15368</v>
      </c>
      <c r="E189" s="191">
        <v>45971</v>
      </c>
      <c r="F189" s="191">
        <v>45971</v>
      </c>
      <c r="G189" s="163" t="s">
        <v>11992</v>
      </c>
      <c r="H189" s="322" t="s">
        <v>12515</v>
      </c>
      <c r="I189" s="163"/>
      <c r="J189" s="323" t="s">
        <v>12638</v>
      </c>
      <c r="K189" s="164" t="s">
        <v>298</v>
      </c>
      <c r="L189" s="159">
        <v>45973</v>
      </c>
      <c r="M189" s="163"/>
      <c r="N189" s="163"/>
      <c r="O189" s="163"/>
    </row>
    <row r="190" spans="1:15" ht="33.75">
      <c r="A190" s="163"/>
      <c r="B190" s="187" t="s">
        <v>147</v>
      </c>
      <c r="C190" s="187" t="s">
        <v>155</v>
      </c>
      <c r="D190" s="189" t="s">
        <v>731</v>
      </c>
      <c r="E190" s="191">
        <v>45895</v>
      </c>
      <c r="F190" s="191">
        <v>45895</v>
      </c>
      <c r="G190" s="163" t="s">
        <v>11992</v>
      </c>
      <c r="H190" s="322" t="s">
        <v>12516</v>
      </c>
      <c r="I190" s="163"/>
      <c r="J190" s="323" t="s">
        <v>12639</v>
      </c>
      <c r="K190" s="164" t="s">
        <v>195</v>
      </c>
      <c r="L190" s="159">
        <v>45898</v>
      </c>
      <c r="M190" s="163"/>
      <c r="N190" s="163"/>
      <c r="O190" s="163"/>
    </row>
    <row r="191" spans="1:15" ht="33.75">
      <c r="A191" s="163"/>
      <c r="B191" s="187" t="s">
        <v>147</v>
      </c>
      <c r="C191" s="187" t="s">
        <v>153</v>
      </c>
      <c r="D191" s="189" t="s">
        <v>732</v>
      </c>
      <c r="E191" s="191">
        <v>45895</v>
      </c>
      <c r="F191" s="191">
        <v>45895</v>
      </c>
      <c r="G191" s="163" t="s">
        <v>11992</v>
      </c>
      <c r="H191" s="322" t="s">
        <v>12517</v>
      </c>
      <c r="I191" s="163"/>
      <c r="J191" s="323" t="s">
        <v>12640</v>
      </c>
      <c r="K191" s="164" t="s">
        <v>197</v>
      </c>
      <c r="L191" s="159">
        <v>45898</v>
      </c>
      <c r="M191" s="163"/>
      <c r="N191" s="163"/>
      <c r="O191" s="163"/>
    </row>
    <row r="192" spans="1:15" ht="33.75">
      <c r="A192" s="163"/>
      <c r="B192" s="187" t="s">
        <v>147</v>
      </c>
      <c r="C192" s="187" t="s">
        <v>153</v>
      </c>
      <c r="D192" s="189" t="s">
        <v>15369</v>
      </c>
      <c r="E192" s="191">
        <v>45971</v>
      </c>
      <c r="F192" s="191" t="s">
        <v>15370</v>
      </c>
      <c r="G192" s="163" t="s">
        <v>11992</v>
      </c>
      <c r="H192" s="322" t="s">
        <v>12517</v>
      </c>
      <c r="I192" s="163"/>
      <c r="J192" s="323" t="s">
        <v>12640</v>
      </c>
      <c r="K192" s="164" t="s">
        <v>298</v>
      </c>
      <c r="L192" s="159">
        <v>45973</v>
      </c>
      <c r="M192" s="163"/>
      <c r="N192" s="163"/>
      <c r="O192" s="163"/>
    </row>
    <row r="193" spans="1:15" ht="33.75">
      <c r="A193" s="163"/>
      <c r="B193" s="187" t="s">
        <v>147</v>
      </c>
      <c r="C193" s="187" t="s">
        <v>154</v>
      </c>
      <c r="D193" s="189" t="s">
        <v>733</v>
      </c>
      <c r="E193" s="191">
        <v>45895</v>
      </c>
      <c r="F193" s="191">
        <v>45895</v>
      </c>
      <c r="G193" s="163" t="s">
        <v>11992</v>
      </c>
      <c r="H193" s="322" t="s">
        <v>12518</v>
      </c>
      <c r="I193" s="163"/>
      <c r="J193" s="323" t="s">
        <v>12641</v>
      </c>
      <c r="K193" s="164" t="s">
        <v>197</v>
      </c>
      <c r="L193" s="159">
        <v>45898</v>
      </c>
      <c r="M193" s="163"/>
      <c r="N193" s="163"/>
      <c r="O193" s="163"/>
    </row>
    <row r="194" spans="1:15" ht="33.75">
      <c r="A194" s="163"/>
      <c r="B194" s="187" t="s">
        <v>147</v>
      </c>
      <c r="C194" s="187" t="s">
        <v>154</v>
      </c>
      <c r="D194" s="189" t="s">
        <v>15371</v>
      </c>
      <c r="E194" s="191">
        <v>45971</v>
      </c>
      <c r="F194" s="191">
        <v>45971</v>
      </c>
      <c r="G194" s="163" t="s">
        <v>11992</v>
      </c>
      <c r="H194" s="322" t="s">
        <v>12518</v>
      </c>
      <c r="I194" s="163"/>
      <c r="J194" s="323" t="s">
        <v>12641</v>
      </c>
      <c r="K194" s="164" t="s">
        <v>195</v>
      </c>
      <c r="L194" s="159">
        <v>45973</v>
      </c>
      <c r="M194" s="163"/>
      <c r="N194" s="163"/>
      <c r="O194" s="163"/>
    </row>
    <row r="195" spans="1:15" ht="33.75">
      <c r="A195" s="163"/>
      <c r="B195" s="187" t="s">
        <v>147</v>
      </c>
      <c r="C195" s="187" t="s">
        <v>154</v>
      </c>
      <c r="D195" s="189" t="s">
        <v>1180</v>
      </c>
      <c r="E195" s="191">
        <v>45895</v>
      </c>
      <c r="F195" s="191">
        <v>45895</v>
      </c>
      <c r="G195" s="163" t="s">
        <v>11992</v>
      </c>
      <c r="H195" s="322" t="s">
        <v>12519</v>
      </c>
      <c r="I195" s="163"/>
      <c r="J195" s="323" t="s">
        <v>12642</v>
      </c>
      <c r="K195" s="164" t="s">
        <v>197</v>
      </c>
      <c r="L195" s="159">
        <v>45898</v>
      </c>
      <c r="M195" s="163"/>
      <c r="N195" s="163"/>
      <c r="O195" s="163"/>
    </row>
    <row r="196" spans="1:15" ht="33.75">
      <c r="A196" s="163"/>
      <c r="B196" s="187" t="s">
        <v>147</v>
      </c>
      <c r="C196" s="187" t="s">
        <v>154</v>
      </c>
      <c r="D196" s="189" t="s">
        <v>15372</v>
      </c>
      <c r="E196" s="191">
        <v>45971</v>
      </c>
      <c r="F196" s="191">
        <v>45971</v>
      </c>
      <c r="G196" s="163" t="s">
        <v>11992</v>
      </c>
      <c r="H196" s="322" t="s">
        <v>12519</v>
      </c>
      <c r="I196" s="163"/>
      <c r="J196" s="323" t="s">
        <v>12642</v>
      </c>
      <c r="K196" s="164" t="s">
        <v>298</v>
      </c>
      <c r="L196" s="159">
        <v>45973</v>
      </c>
      <c r="M196" s="163"/>
      <c r="N196" s="163"/>
      <c r="O196" s="163"/>
    </row>
    <row r="197" spans="1:15" ht="33.75">
      <c r="A197" s="163"/>
      <c r="B197" s="187" t="s">
        <v>147</v>
      </c>
      <c r="C197" s="187" t="s">
        <v>154</v>
      </c>
      <c r="D197" s="189" t="s">
        <v>734</v>
      </c>
      <c r="E197" s="191">
        <v>45895</v>
      </c>
      <c r="F197" s="191">
        <v>45895</v>
      </c>
      <c r="G197" s="163" t="s">
        <v>11992</v>
      </c>
      <c r="H197" s="322" t="s">
        <v>12520</v>
      </c>
      <c r="I197" s="163"/>
      <c r="J197" s="323" t="s">
        <v>12643</v>
      </c>
      <c r="K197" s="164" t="s">
        <v>197</v>
      </c>
      <c r="L197" s="159">
        <v>45898</v>
      </c>
      <c r="M197" s="163"/>
      <c r="N197" s="163"/>
      <c r="O197" s="163"/>
    </row>
    <row r="198" spans="1:15" ht="33.75">
      <c r="A198" s="163"/>
      <c r="B198" s="187" t="s">
        <v>147</v>
      </c>
      <c r="C198" s="187" t="s">
        <v>154</v>
      </c>
      <c r="D198" s="189" t="s">
        <v>15373</v>
      </c>
      <c r="E198" s="191">
        <v>45971</v>
      </c>
      <c r="F198" s="191">
        <v>45971</v>
      </c>
      <c r="G198" s="163" t="s">
        <v>11992</v>
      </c>
      <c r="H198" s="322" t="s">
        <v>12520</v>
      </c>
      <c r="I198" s="163"/>
      <c r="J198" s="323" t="s">
        <v>12643</v>
      </c>
      <c r="K198" s="164" t="s">
        <v>195</v>
      </c>
      <c r="L198" s="159">
        <v>45973</v>
      </c>
      <c r="M198" s="163"/>
      <c r="N198" s="163"/>
      <c r="O198" s="163"/>
    </row>
    <row r="199" spans="1:15" ht="33.75">
      <c r="A199" s="163"/>
      <c r="B199" s="187" t="s">
        <v>147</v>
      </c>
      <c r="C199" s="187" t="s">
        <v>154</v>
      </c>
      <c r="D199" s="189" t="s">
        <v>735</v>
      </c>
      <c r="E199" s="191">
        <v>45895</v>
      </c>
      <c r="F199" s="191">
        <v>45895</v>
      </c>
      <c r="G199" s="163" t="s">
        <v>11992</v>
      </c>
      <c r="H199" s="322" t="s">
        <v>12521</v>
      </c>
      <c r="I199" s="163"/>
      <c r="J199" s="323" t="s">
        <v>12644</v>
      </c>
      <c r="K199" s="164" t="s">
        <v>197</v>
      </c>
      <c r="L199" s="159">
        <v>45898</v>
      </c>
      <c r="M199" s="163"/>
      <c r="N199" s="163"/>
      <c r="O199" s="163"/>
    </row>
    <row r="200" spans="1:15" ht="33.75">
      <c r="A200" s="163"/>
      <c r="B200" s="187" t="s">
        <v>147</v>
      </c>
      <c r="C200" s="187" t="s">
        <v>154</v>
      </c>
      <c r="D200" s="189" t="s">
        <v>15374</v>
      </c>
      <c r="E200" s="191">
        <v>45971</v>
      </c>
      <c r="F200" s="191">
        <v>45971</v>
      </c>
      <c r="G200" s="163" t="s">
        <v>11992</v>
      </c>
      <c r="H200" s="322" t="s">
        <v>12521</v>
      </c>
      <c r="I200" s="163"/>
      <c r="J200" s="323" t="s">
        <v>12644</v>
      </c>
      <c r="K200" s="164" t="s">
        <v>195</v>
      </c>
      <c r="L200" s="159">
        <v>45973</v>
      </c>
      <c r="M200" s="163"/>
      <c r="N200" s="163"/>
      <c r="O200" s="163"/>
    </row>
    <row r="201" spans="1:15" ht="33.75">
      <c r="A201" s="163"/>
      <c r="B201" s="187" t="s">
        <v>147</v>
      </c>
      <c r="C201" s="187" t="s">
        <v>157</v>
      </c>
      <c r="D201" s="189" t="s">
        <v>736</v>
      </c>
      <c r="E201" s="191">
        <v>45895</v>
      </c>
      <c r="F201" s="191">
        <v>45895</v>
      </c>
      <c r="G201" s="163" t="s">
        <v>11992</v>
      </c>
      <c r="H201" s="322" t="s">
        <v>12522</v>
      </c>
      <c r="I201" s="163"/>
      <c r="J201" s="323" t="s">
        <v>12645</v>
      </c>
      <c r="K201" s="164" t="s">
        <v>195</v>
      </c>
      <c r="L201" s="159">
        <v>45898</v>
      </c>
      <c r="M201" s="163"/>
      <c r="N201" s="163"/>
      <c r="O201" s="163"/>
    </row>
    <row r="202" spans="1:15" ht="33.75">
      <c r="A202" s="163"/>
      <c r="B202" s="187" t="s">
        <v>147</v>
      </c>
      <c r="C202" s="187" t="s">
        <v>154</v>
      </c>
      <c r="D202" s="189" t="s">
        <v>737</v>
      </c>
      <c r="E202" s="191">
        <v>45895</v>
      </c>
      <c r="F202" s="191">
        <v>45895</v>
      </c>
      <c r="G202" s="163" t="s">
        <v>11992</v>
      </c>
      <c r="H202" s="322" t="s">
        <v>12523</v>
      </c>
      <c r="I202" s="163"/>
      <c r="J202" s="323" t="s">
        <v>12646</v>
      </c>
      <c r="K202" s="164" t="s">
        <v>195</v>
      </c>
      <c r="L202" s="159">
        <v>45898</v>
      </c>
      <c r="M202" s="163"/>
      <c r="N202" s="163"/>
      <c r="O202" s="163"/>
    </row>
    <row r="203" spans="1:15" ht="33.75">
      <c r="A203" s="163"/>
      <c r="B203" s="187" t="s">
        <v>147</v>
      </c>
      <c r="C203" s="187" t="s">
        <v>154</v>
      </c>
      <c r="D203" s="189" t="s">
        <v>738</v>
      </c>
      <c r="E203" s="191">
        <v>45895</v>
      </c>
      <c r="F203" s="191">
        <v>45895</v>
      </c>
      <c r="G203" s="163" t="s">
        <v>11992</v>
      </c>
      <c r="H203" s="322" t="s">
        <v>12524</v>
      </c>
      <c r="I203" s="163"/>
      <c r="J203" s="323" t="s">
        <v>12647</v>
      </c>
      <c r="K203" s="164" t="s">
        <v>197</v>
      </c>
      <c r="L203" s="159">
        <v>45898</v>
      </c>
      <c r="M203" s="163"/>
      <c r="N203" s="163"/>
      <c r="O203" s="163"/>
    </row>
    <row r="204" spans="1:15" ht="33.75">
      <c r="A204" s="163"/>
      <c r="B204" s="187" t="s">
        <v>147</v>
      </c>
      <c r="C204" s="187" t="s">
        <v>154</v>
      </c>
      <c r="D204" s="189" t="s">
        <v>15375</v>
      </c>
      <c r="E204" s="191">
        <v>45971</v>
      </c>
      <c r="F204" s="191">
        <v>45971</v>
      </c>
      <c r="G204" s="163" t="s">
        <v>11992</v>
      </c>
      <c r="H204" s="322" t="s">
        <v>12524</v>
      </c>
      <c r="I204" s="163"/>
      <c r="J204" s="323" t="s">
        <v>12647</v>
      </c>
      <c r="K204" s="164" t="s">
        <v>195</v>
      </c>
      <c r="L204" s="159">
        <v>45973</v>
      </c>
      <c r="M204" s="163"/>
      <c r="N204" s="163"/>
      <c r="O204" s="163"/>
    </row>
    <row r="205" spans="1:15" ht="33.75">
      <c r="A205" s="163"/>
      <c r="B205" s="187" t="s">
        <v>147</v>
      </c>
      <c r="C205" s="187" t="s">
        <v>159</v>
      </c>
      <c r="D205" s="189" t="s">
        <v>739</v>
      </c>
      <c r="E205" s="191">
        <v>45895</v>
      </c>
      <c r="F205" s="191">
        <v>45895</v>
      </c>
      <c r="G205" s="163" t="s">
        <v>11992</v>
      </c>
      <c r="H205" s="322" t="s">
        <v>12525</v>
      </c>
      <c r="I205" s="163"/>
      <c r="J205" s="323" t="s">
        <v>12648</v>
      </c>
      <c r="K205" s="164" t="s">
        <v>197</v>
      </c>
      <c r="L205" s="159">
        <v>45898</v>
      </c>
      <c r="M205" s="163"/>
      <c r="N205" s="163"/>
      <c r="O205" s="163"/>
    </row>
    <row r="206" spans="1:15" ht="33.75">
      <c r="A206" s="163"/>
      <c r="B206" s="187" t="s">
        <v>147</v>
      </c>
      <c r="C206" s="187" t="s">
        <v>159</v>
      </c>
      <c r="D206" s="189" t="s">
        <v>15376</v>
      </c>
      <c r="E206" s="191">
        <v>45971</v>
      </c>
      <c r="F206" s="191">
        <v>45971</v>
      </c>
      <c r="G206" s="163" t="s">
        <v>11992</v>
      </c>
      <c r="H206" s="322" t="s">
        <v>12525</v>
      </c>
      <c r="I206" s="163"/>
      <c r="J206" s="323" t="s">
        <v>12648</v>
      </c>
      <c r="K206" s="164" t="s">
        <v>298</v>
      </c>
      <c r="L206" s="159">
        <v>45973</v>
      </c>
      <c r="M206" s="163"/>
      <c r="N206" s="163"/>
      <c r="O206" s="163"/>
    </row>
    <row r="207" spans="1:15" ht="33.75">
      <c r="A207" s="163"/>
      <c r="B207" s="187" t="s">
        <v>147</v>
      </c>
      <c r="C207" s="187" t="s">
        <v>159</v>
      </c>
      <c r="D207" s="189" t="s">
        <v>789</v>
      </c>
      <c r="E207" s="191">
        <v>45895</v>
      </c>
      <c r="F207" s="191">
        <v>45895</v>
      </c>
      <c r="G207" s="163" t="s">
        <v>11992</v>
      </c>
      <c r="H207" s="322" t="s">
        <v>12526</v>
      </c>
      <c r="I207" s="163"/>
      <c r="J207" s="323" t="s">
        <v>12649</v>
      </c>
      <c r="K207" s="164" t="s">
        <v>195</v>
      </c>
      <c r="L207" s="159">
        <v>45898</v>
      </c>
      <c r="M207" s="163"/>
      <c r="N207" s="163"/>
      <c r="O207" s="163"/>
    </row>
    <row r="208" spans="1:15" ht="33.75">
      <c r="A208" s="163"/>
      <c r="B208" s="187" t="s">
        <v>147</v>
      </c>
      <c r="C208" s="187" t="s">
        <v>155</v>
      </c>
      <c r="D208" s="189" t="s">
        <v>790</v>
      </c>
      <c r="E208" s="191">
        <v>45895</v>
      </c>
      <c r="F208" s="191">
        <v>45895</v>
      </c>
      <c r="G208" s="163" t="s">
        <v>11992</v>
      </c>
      <c r="H208" s="322" t="s">
        <v>12527</v>
      </c>
      <c r="I208" s="163"/>
      <c r="J208" s="323" t="s">
        <v>12650</v>
      </c>
      <c r="K208" s="164" t="s">
        <v>197</v>
      </c>
      <c r="L208" s="159">
        <v>45898</v>
      </c>
      <c r="M208" s="163"/>
      <c r="N208" s="163"/>
      <c r="O208" s="163"/>
    </row>
    <row r="209" spans="1:15" ht="33.75">
      <c r="A209" s="163"/>
      <c r="B209" s="187" t="s">
        <v>147</v>
      </c>
      <c r="C209" s="187" t="s">
        <v>155</v>
      </c>
      <c r="D209" s="189" t="s">
        <v>15377</v>
      </c>
      <c r="E209" s="191">
        <v>45971</v>
      </c>
      <c r="F209" s="191">
        <v>45971</v>
      </c>
      <c r="G209" s="163" t="s">
        <v>11992</v>
      </c>
      <c r="H209" s="322" t="s">
        <v>12527</v>
      </c>
      <c r="I209" s="163"/>
      <c r="J209" s="323" t="s">
        <v>12650</v>
      </c>
      <c r="K209" s="164" t="s">
        <v>195</v>
      </c>
      <c r="L209" s="159">
        <v>45973</v>
      </c>
      <c r="M209" s="163"/>
      <c r="N209" s="163"/>
      <c r="O209" s="163"/>
    </row>
    <row r="210" spans="1:15" ht="33.75">
      <c r="A210" s="163"/>
      <c r="B210" s="187" t="s">
        <v>147</v>
      </c>
      <c r="C210" s="187" t="s">
        <v>155</v>
      </c>
      <c r="D210" s="189" t="s">
        <v>793</v>
      </c>
      <c r="E210" s="191">
        <v>45895</v>
      </c>
      <c r="F210" s="191">
        <v>45895</v>
      </c>
      <c r="G210" s="163" t="s">
        <v>11992</v>
      </c>
      <c r="H210" s="322" t="s">
        <v>12528</v>
      </c>
      <c r="I210" s="163"/>
      <c r="J210" s="323" t="s">
        <v>12651</v>
      </c>
      <c r="K210" s="164" t="s">
        <v>197</v>
      </c>
      <c r="L210" s="159">
        <v>45898</v>
      </c>
      <c r="M210" s="163"/>
      <c r="N210" s="163"/>
      <c r="O210" s="163"/>
    </row>
    <row r="211" spans="1:15" ht="33.75">
      <c r="A211" s="163"/>
      <c r="B211" s="187" t="s">
        <v>147</v>
      </c>
      <c r="C211" s="187" t="s">
        <v>155</v>
      </c>
      <c r="D211" s="189" t="s">
        <v>15378</v>
      </c>
      <c r="E211" s="191">
        <v>45971</v>
      </c>
      <c r="F211" s="191">
        <v>45971</v>
      </c>
      <c r="G211" s="163" t="s">
        <v>11992</v>
      </c>
      <c r="H211" s="322" t="s">
        <v>12528</v>
      </c>
      <c r="I211" s="163"/>
      <c r="J211" s="323" t="s">
        <v>12651</v>
      </c>
      <c r="K211" s="164" t="s">
        <v>298</v>
      </c>
      <c r="L211" s="159">
        <v>45973</v>
      </c>
      <c r="M211" s="163"/>
      <c r="N211" s="163"/>
      <c r="O211" s="163"/>
    </row>
    <row r="212" spans="1:15" ht="33.75">
      <c r="A212" s="163"/>
      <c r="B212" s="187" t="s">
        <v>147</v>
      </c>
      <c r="C212" s="187" t="s">
        <v>159</v>
      </c>
      <c r="D212" s="189" t="s">
        <v>859</v>
      </c>
      <c r="E212" s="191">
        <v>45895</v>
      </c>
      <c r="F212" s="191">
        <v>45895</v>
      </c>
      <c r="G212" s="163" t="s">
        <v>11992</v>
      </c>
      <c r="H212" s="322" t="s">
        <v>12529</v>
      </c>
      <c r="I212" s="163"/>
      <c r="J212" s="323" t="s">
        <v>12652</v>
      </c>
      <c r="K212" s="164" t="s">
        <v>197</v>
      </c>
      <c r="L212" s="159">
        <v>45898</v>
      </c>
      <c r="M212" s="163"/>
      <c r="N212" s="163"/>
      <c r="O212" s="163"/>
    </row>
    <row r="213" spans="1:15" ht="33.75">
      <c r="A213" s="163"/>
      <c r="B213" s="187" t="s">
        <v>147</v>
      </c>
      <c r="C213" s="187" t="s">
        <v>159</v>
      </c>
      <c r="D213" s="189" t="s">
        <v>15379</v>
      </c>
      <c r="E213" s="191">
        <v>45971</v>
      </c>
      <c r="F213" s="191">
        <v>45971</v>
      </c>
      <c r="G213" s="163" t="s">
        <v>11992</v>
      </c>
      <c r="H213" s="322" t="s">
        <v>12529</v>
      </c>
      <c r="I213" s="163"/>
      <c r="J213" s="323" t="s">
        <v>12652</v>
      </c>
      <c r="K213" s="164" t="s">
        <v>298</v>
      </c>
      <c r="L213" s="159">
        <v>45973</v>
      </c>
      <c r="M213" s="163"/>
      <c r="N213" s="163"/>
      <c r="O213" s="163"/>
    </row>
    <row r="214" spans="1:15" ht="33.75">
      <c r="A214" s="163"/>
      <c r="B214" s="187" t="s">
        <v>147</v>
      </c>
      <c r="C214" s="187" t="s">
        <v>3</v>
      </c>
      <c r="D214" s="189" t="s">
        <v>860</v>
      </c>
      <c r="E214" s="191">
        <v>45895</v>
      </c>
      <c r="F214" s="191">
        <v>45895</v>
      </c>
      <c r="G214" s="163" t="s">
        <v>11992</v>
      </c>
      <c r="H214" s="322" t="s">
        <v>12530</v>
      </c>
      <c r="I214" s="163"/>
      <c r="J214" s="323" t="s">
        <v>12653</v>
      </c>
      <c r="K214" s="164" t="s">
        <v>195</v>
      </c>
      <c r="L214" s="159">
        <v>45898</v>
      </c>
      <c r="M214" s="163"/>
      <c r="N214" s="163"/>
      <c r="O214" s="163"/>
    </row>
    <row r="215" spans="1:15" ht="33.75">
      <c r="A215" s="163"/>
      <c r="B215" s="187" t="s">
        <v>147</v>
      </c>
      <c r="C215" s="187" t="s">
        <v>154</v>
      </c>
      <c r="D215" s="189" t="s">
        <v>861</v>
      </c>
      <c r="E215" s="191">
        <v>45895</v>
      </c>
      <c r="F215" s="191">
        <v>45895</v>
      </c>
      <c r="G215" s="163" t="s">
        <v>11992</v>
      </c>
      <c r="H215" s="322" t="s">
        <v>12531</v>
      </c>
      <c r="I215" s="163"/>
      <c r="J215" s="323" t="s">
        <v>12654</v>
      </c>
      <c r="K215" s="164" t="s">
        <v>197</v>
      </c>
      <c r="L215" s="159">
        <v>45898</v>
      </c>
      <c r="M215" s="163"/>
      <c r="N215" s="163"/>
      <c r="O215" s="163"/>
    </row>
    <row r="216" spans="1:15" ht="33.75">
      <c r="A216" s="163"/>
      <c r="B216" s="187" t="s">
        <v>147</v>
      </c>
      <c r="C216" s="187" t="s">
        <v>154</v>
      </c>
      <c r="D216" s="189" t="s">
        <v>15412</v>
      </c>
      <c r="E216" s="191">
        <v>45972</v>
      </c>
      <c r="F216" s="191">
        <v>45972</v>
      </c>
      <c r="G216" s="163" t="s">
        <v>11992</v>
      </c>
      <c r="H216" s="322" t="s">
        <v>12531</v>
      </c>
      <c r="I216" s="163"/>
      <c r="J216" s="323" t="s">
        <v>12654</v>
      </c>
      <c r="K216" s="189" t="s">
        <v>195</v>
      </c>
      <c r="L216" s="159">
        <v>45975</v>
      </c>
      <c r="M216" s="163"/>
      <c r="N216" s="163"/>
      <c r="O216" s="163"/>
    </row>
    <row r="217" spans="1:15" ht="33.75">
      <c r="A217" s="163"/>
      <c r="B217" s="187" t="s">
        <v>147</v>
      </c>
      <c r="C217" s="187" t="s">
        <v>157</v>
      </c>
      <c r="D217" s="189" t="s">
        <v>862</v>
      </c>
      <c r="E217" s="191">
        <v>45895</v>
      </c>
      <c r="F217" s="191">
        <v>45895</v>
      </c>
      <c r="G217" s="163" t="s">
        <v>11992</v>
      </c>
      <c r="H217" s="322" t="s">
        <v>12532</v>
      </c>
      <c r="I217" s="163"/>
      <c r="J217" s="323" t="s">
        <v>12655</v>
      </c>
      <c r="K217" s="164" t="s">
        <v>197</v>
      </c>
      <c r="L217" s="159">
        <v>45898</v>
      </c>
      <c r="M217" s="163"/>
      <c r="N217" s="163"/>
      <c r="O217" s="163"/>
    </row>
    <row r="218" spans="1:15" ht="33.75">
      <c r="A218" s="163"/>
      <c r="B218" s="187" t="s">
        <v>147</v>
      </c>
      <c r="C218" s="187" t="s">
        <v>157</v>
      </c>
      <c r="D218" s="189" t="s">
        <v>15413</v>
      </c>
      <c r="E218" s="191">
        <v>45972</v>
      </c>
      <c r="F218" s="191">
        <v>45972</v>
      </c>
      <c r="G218" s="163" t="s">
        <v>11992</v>
      </c>
      <c r="H218" s="322" t="s">
        <v>12532</v>
      </c>
      <c r="I218" s="163"/>
      <c r="J218" s="323" t="s">
        <v>12655</v>
      </c>
      <c r="K218" s="189" t="s">
        <v>195</v>
      </c>
      <c r="L218" s="159">
        <v>45975</v>
      </c>
      <c r="M218" s="163"/>
      <c r="N218" s="163"/>
      <c r="O218" s="163"/>
    </row>
    <row r="219" spans="1:15" ht="33.75">
      <c r="A219" s="163"/>
      <c r="B219" s="187" t="s">
        <v>147</v>
      </c>
      <c r="C219" s="187" t="s">
        <v>156</v>
      </c>
      <c r="D219" s="189" t="s">
        <v>863</v>
      </c>
      <c r="E219" s="191">
        <v>45895</v>
      </c>
      <c r="F219" s="191">
        <v>45895</v>
      </c>
      <c r="G219" s="163" t="s">
        <v>11992</v>
      </c>
      <c r="H219" s="322" t="s">
        <v>12533</v>
      </c>
      <c r="I219" s="163"/>
      <c r="J219" s="323" t="s">
        <v>12656</v>
      </c>
      <c r="K219" s="164" t="s">
        <v>298</v>
      </c>
      <c r="L219" s="159">
        <v>45898</v>
      </c>
      <c r="M219" s="163"/>
      <c r="N219" s="163"/>
      <c r="O219" s="163"/>
    </row>
    <row r="220" spans="1:15" ht="33.75">
      <c r="A220" s="163"/>
      <c r="B220" s="187" t="s">
        <v>147</v>
      </c>
      <c r="C220" s="187" t="s">
        <v>156</v>
      </c>
      <c r="D220" s="189" t="s">
        <v>15414</v>
      </c>
      <c r="E220" s="191">
        <v>45972</v>
      </c>
      <c r="F220" s="191">
        <v>45972</v>
      </c>
      <c r="G220" s="163" t="s">
        <v>11992</v>
      </c>
      <c r="H220" s="322" t="s">
        <v>12533</v>
      </c>
      <c r="I220" s="163"/>
      <c r="J220" s="323" t="s">
        <v>12656</v>
      </c>
      <c r="K220" s="189" t="s">
        <v>197</v>
      </c>
      <c r="L220" s="159">
        <v>45975</v>
      </c>
      <c r="M220" s="163"/>
      <c r="N220" s="163"/>
      <c r="O220" s="163"/>
    </row>
    <row r="221" spans="1:15" ht="33.75">
      <c r="A221" s="163"/>
      <c r="B221" s="187" t="s">
        <v>147</v>
      </c>
      <c r="C221" s="187" t="s">
        <v>159</v>
      </c>
      <c r="D221" s="189" t="s">
        <v>864</v>
      </c>
      <c r="E221" s="191">
        <v>45895</v>
      </c>
      <c r="F221" s="191">
        <v>45895</v>
      </c>
      <c r="G221" s="163" t="s">
        <v>11992</v>
      </c>
      <c r="H221" s="322" t="s">
        <v>12534</v>
      </c>
      <c r="I221" s="163"/>
      <c r="J221" s="323" t="s">
        <v>12657</v>
      </c>
      <c r="K221" s="164" t="s">
        <v>298</v>
      </c>
      <c r="L221" s="159">
        <v>45898</v>
      </c>
      <c r="M221" s="163"/>
      <c r="N221" s="163"/>
      <c r="O221" s="163"/>
    </row>
    <row r="222" spans="1:15" ht="33.75">
      <c r="A222" s="163"/>
      <c r="B222" s="187" t="s">
        <v>147</v>
      </c>
      <c r="C222" s="187" t="s">
        <v>159</v>
      </c>
      <c r="D222" s="189" t="s">
        <v>15415</v>
      </c>
      <c r="E222" s="191">
        <v>45972</v>
      </c>
      <c r="F222" s="191">
        <v>45972</v>
      </c>
      <c r="G222" s="163" t="s">
        <v>11992</v>
      </c>
      <c r="H222" s="322" t="s">
        <v>12534</v>
      </c>
      <c r="I222" s="163"/>
      <c r="J222" s="323" t="s">
        <v>12657</v>
      </c>
      <c r="K222" s="189" t="s">
        <v>197</v>
      </c>
      <c r="L222" s="159">
        <v>45975</v>
      </c>
      <c r="M222" s="163"/>
      <c r="N222" s="163"/>
      <c r="O222" s="163"/>
    </row>
    <row r="223" spans="1:15" ht="33.75">
      <c r="A223" s="163"/>
      <c r="B223" s="187" t="s">
        <v>147</v>
      </c>
      <c r="C223" s="187" t="s">
        <v>159</v>
      </c>
      <c r="D223" s="189" t="s">
        <v>865</v>
      </c>
      <c r="E223" s="191">
        <v>45895</v>
      </c>
      <c r="F223" s="191">
        <v>45895</v>
      </c>
      <c r="G223" s="163" t="s">
        <v>11992</v>
      </c>
      <c r="H223" s="322" t="s">
        <v>12535</v>
      </c>
      <c r="I223" s="163"/>
      <c r="J223" s="323" t="s">
        <v>12658</v>
      </c>
      <c r="K223" s="164" t="s">
        <v>197</v>
      </c>
      <c r="L223" s="159">
        <v>45898</v>
      </c>
      <c r="M223" s="163"/>
      <c r="N223" s="163"/>
      <c r="O223" s="163"/>
    </row>
    <row r="224" spans="1:15" ht="33.75">
      <c r="A224" s="163"/>
      <c r="B224" s="187" t="s">
        <v>147</v>
      </c>
      <c r="C224" s="187" t="s">
        <v>159</v>
      </c>
      <c r="D224" s="189" t="s">
        <v>15416</v>
      </c>
      <c r="E224" s="191">
        <v>45972</v>
      </c>
      <c r="F224" s="191">
        <v>45972</v>
      </c>
      <c r="G224" s="163" t="s">
        <v>11992</v>
      </c>
      <c r="H224" s="322" t="s">
        <v>12535</v>
      </c>
      <c r="I224" s="163"/>
      <c r="J224" s="323" t="s">
        <v>12658</v>
      </c>
      <c r="K224" s="189" t="s">
        <v>298</v>
      </c>
      <c r="L224" s="159">
        <v>45975</v>
      </c>
      <c r="M224" s="163"/>
      <c r="N224" s="163"/>
      <c r="O224" s="163"/>
    </row>
    <row r="225" spans="1:15" ht="33.75">
      <c r="A225" s="163"/>
      <c r="B225" s="187" t="s">
        <v>147</v>
      </c>
      <c r="C225" s="187" t="s">
        <v>155</v>
      </c>
      <c r="D225" s="189" t="s">
        <v>879</v>
      </c>
      <c r="E225" s="191">
        <v>45895</v>
      </c>
      <c r="F225" s="191">
        <v>45895</v>
      </c>
      <c r="G225" s="163" t="s">
        <v>11992</v>
      </c>
      <c r="H225" s="322" t="s">
        <v>12536</v>
      </c>
      <c r="I225" s="163"/>
      <c r="J225" s="323" t="s">
        <v>12659</v>
      </c>
      <c r="K225" s="164" t="s">
        <v>197</v>
      </c>
      <c r="L225" s="159">
        <v>45898</v>
      </c>
      <c r="M225" s="163"/>
      <c r="N225" s="163"/>
      <c r="O225" s="163"/>
    </row>
    <row r="226" spans="1:15" ht="33.75">
      <c r="A226" s="163"/>
      <c r="B226" s="187" t="s">
        <v>147</v>
      </c>
      <c r="C226" s="187" t="s">
        <v>155</v>
      </c>
      <c r="D226" s="189" t="s">
        <v>15417</v>
      </c>
      <c r="E226" s="191">
        <v>45972</v>
      </c>
      <c r="F226" s="191">
        <v>45972</v>
      </c>
      <c r="G226" s="163" t="s">
        <v>11992</v>
      </c>
      <c r="H226" s="322" t="s">
        <v>12536</v>
      </c>
      <c r="I226" s="163"/>
      <c r="J226" s="323" t="s">
        <v>12659</v>
      </c>
      <c r="K226" s="189" t="s">
        <v>195</v>
      </c>
      <c r="L226" s="159">
        <v>45975</v>
      </c>
      <c r="M226" s="163"/>
      <c r="N226" s="163"/>
      <c r="O226" s="163"/>
    </row>
    <row r="227" spans="1:15" ht="33.75">
      <c r="A227" s="163"/>
      <c r="B227" s="187" t="s">
        <v>147</v>
      </c>
      <c r="C227" s="187" t="s">
        <v>155</v>
      </c>
      <c r="D227" s="189" t="s">
        <v>937</v>
      </c>
      <c r="E227" s="191">
        <v>45895</v>
      </c>
      <c r="F227" s="191">
        <v>45895</v>
      </c>
      <c r="G227" s="163" t="s">
        <v>11992</v>
      </c>
      <c r="H227" s="322" t="s">
        <v>12537</v>
      </c>
      <c r="I227" s="163"/>
      <c r="J227" s="323" t="s">
        <v>12660</v>
      </c>
      <c r="K227" s="164" t="s">
        <v>195</v>
      </c>
      <c r="L227" s="159">
        <v>45898</v>
      </c>
      <c r="M227" s="163"/>
      <c r="N227" s="163"/>
      <c r="O227" s="163"/>
    </row>
    <row r="228" spans="1:15" ht="33.75">
      <c r="A228" s="163"/>
      <c r="B228" s="187" t="s">
        <v>147</v>
      </c>
      <c r="C228" s="187" t="s">
        <v>159</v>
      </c>
      <c r="D228" s="189" t="s">
        <v>939</v>
      </c>
      <c r="E228" s="191">
        <v>45895</v>
      </c>
      <c r="F228" s="191">
        <v>45895</v>
      </c>
      <c r="G228" s="163" t="s">
        <v>11992</v>
      </c>
      <c r="H228" s="322" t="s">
        <v>12538</v>
      </c>
      <c r="I228" s="163"/>
      <c r="J228" s="323" t="s">
        <v>12661</v>
      </c>
      <c r="K228" s="164" t="s">
        <v>197</v>
      </c>
      <c r="L228" s="159">
        <v>45898</v>
      </c>
      <c r="M228" s="163"/>
      <c r="N228" s="163"/>
      <c r="O228" s="163"/>
    </row>
    <row r="229" spans="1:15" ht="33.75">
      <c r="A229" s="163"/>
      <c r="B229" s="187" t="s">
        <v>147</v>
      </c>
      <c r="C229" s="187" t="s">
        <v>159</v>
      </c>
      <c r="D229" s="189" t="s">
        <v>15418</v>
      </c>
      <c r="E229" s="191">
        <v>45972</v>
      </c>
      <c r="F229" s="191">
        <v>45972</v>
      </c>
      <c r="G229" s="163" t="s">
        <v>11992</v>
      </c>
      <c r="H229" s="322" t="s">
        <v>12538</v>
      </c>
      <c r="I229" s="163"/>
      <c r="J229" s="323" t="s">
        <v>12661</v>
      </c>
      <c r="K229" s="189" t="s">
        <v>195</v>
      </c>
      <c r="L229" s="159">
        <v>45975</v>
      </c>
      <c r="M229" s="163"/>
      <c r="N229" s="163"/>
      <c r="O229" s="163"/>
    </row>
    <row r="230" spans="1:15" ht="33.75">
      <c r="A230" s="163"/>
      <c r="B230" s="187" t="s">
        <v>147</v>
      </c>
      <c r="C230" s="187" t="s">
        <v>159</v>
      </c>
      <c r="D230" s="189" t="s">
        <v>1008</v>
      </c>
      <c r="E230" s="191">
        <v>45895</v>
      </c>
      <c r="F230" s="191">
        <v>45895</v>
      </c>
      <c r="G230" s="163" t="s">
        <v>11992</v>
      </c>
      <c r="H230" s="322" t="s">
        <v>12539</v>
      </c>
      <c r="I230" s="163"/>
      <c r="J230" s="323" t="s">
        <v>12662</v>
      </c>
      <c r="K230" s="164" t="s">
        <v>195</v>
      </c>
      <c r="L230" s="159">
        <v>45898</v>
      </c>
      <c r="M230" s="163"/>
      <c r="N230" s="163"/>
      <c r="O230" s="163"/>
    </row>
    <row r="231" spans="1:15" ht="33.75">
      <c r="A231" s="163"/>
      <c r="B231" s="187" t="s">
        <v>147</v>
      </c>
      <c r="C231" s="187" t="s">
        <v>2064</v>
      </c>
      <c r="D231" s="189" t="s">
        <v>1009</v>
      </c>
      <c r="E231" s="191">
        <v>45895</v>
      </c>
      <c r="F231" s="191">
        <v>45895</v>
      </c>
      <c r="G231" s="163" t="s">
        <v>11992</v>
      </c>
      <c r="H231" s="322" t="s">
        <v>12540</v>
      </c>
      <c r="I231" s="163"/>
      <c r="J231" s="323" t="s">
        <v>12663</v>
      </c>
      <c r="K231" s="164" t="s">
        <v>298</v>
      </c>
      <c r="L231" s="159">
        <v>45898</v>
      </c>
      <c r="M231" s="163"/>
      <c r="N231" s="163"/>
      <c r="O231" s="163"/>
    </row>
    <row r="232" spans="1:15" ht="33.75">
      <c r="A232" s="163"/>
      <c r="B232" s="187" t="s">
        <v>147</v>
      </c>
      <c r="C232" s="187" t="s">
        <v>2064</v>
      </c>
      <c r="D232" s="189" t="s">
        <v>15419</v>
      </c>
      <c r="E232" s="191">
        <v>45972</v>
      </c>
      <c r="F232" s="191">
        <v>45972</v>
      </c>
      <c r="G232" s="163" t="s">
        <v>11992</v>
      </c>
      <c r="H232" s="322" t="s">
        <v>12540</v>
      </c>
      <c r="I232" s="163"/>
      <c r="J232" s="323" t="s">
        <v>12663</v>
      </c>
      <c r="K232" s="189" t="s">
        <v>298</v>
      </c>
      <c r="L232" s="159">
        <v>45975</v>
      </c>
      <c r="M232" s="163"/>
      <c r="N232" s="163"/>
      <c r="O232" s="163"/>
    </row>
    <row r="233" spans="1:15" ht="33.75">
      <c r="A233" s="163"/>
      <c r="B233" s="187" t="s">
        <v>147</v>
      </c>
      <c r="C233" s="187" t="s">
        <v>1997</v>
      </c>
      <c r="D233" s="189" t="s">
        <v>1010</v>
      </c>
      <c r="E233" s="191">
        <v>45895</v>
      </c>
      <c r="F233" s="191">
        <v>45895</v>
      </c>
      <c r="G233" s="163" t="s">
        <v>11992</v>
      </c>
      <c r="H233" s="322" t="s">
        <v>12541</v>
      </c>
      <c r="I233" s="163"/>
      <c r="J233" s="323" t="s">
        <v>12664</v>
      </c>
      <c r="K233" s="164" t="s">
        <v>197</v>
      </c>
      <c r="L233" s="159">
        <v>45898</v>
      </c>
      <c r="M233" s="163"/>
      <c r="N233" s="163"/>
      <c r="O233" s="163"/>
    </row>
    <row r="234" spans="1:15" ht="33.75">
      <c r="A234" s="163"/>
      <c r="B234" s="187" t="s">
        <v>147</v>
      </c>
      <c r="C234" s="187" t="s">
        <v>1997</v>
      </c>
      <c r="D234" s="189" t="s">
        <v>15420</v>
      </c>
      <c r="E234" s="191">
        <v>45972</v>
      </c>
      <c r="F234" s="191">
        <v>45972</v>
      </c>
      <c r="G234" s="163" t="s">
        <v>11992</v>
      </c>
      <c r="H234" s="322" t="s">
        <v>12541</v>
      </c>
      <c r="I234" s="163"/>
      <c r="J234" s="323" t="s">
        <v>12664</v>
      </c>
      <c r="K234" s="189" t="s">
        <v>197</v>
      </c>
      <c r="L234" s="159">
        <v>45975</v>
      </c>
      <c r="M234" s="163"/>
      <c r="N234" s="163"/>
      <c r="O234" s="163"/>
    </row>
    <row r="235" spans="1:15" ht="33.75">
      <c r="A235" s="163"/>
      <c r="B235" s="187" t="s">
        <v>147</v>
      </c>
      <c r="C235" s="187" t="s">
        <v>155</v>
      </c>
      <c r="D235" s="189" t="s">
        <v>1011</v>
      </c>
      <c r="E235" s="191">
        <v>45895</v>
      </c>
      <c r="F235" s="191">
        <v>45895</v>
      </c>
      <c r="G235" s="163" t="s">
        <v>11992</v>
      </c>
      <c r="H235" s="322" t="s">
        <v>12542</v>
      </c>
      <c r="I235" s="163"/>
      <c r="J235" s="323" t="s">
        <v>12665</v>
      </c>
      <c r="K235" s="164" t="s">
        <v>197</v>
      </c>
      <c r="L235" s="159">
        <v>45898</v>
      </c>
      <c r="M235" s="163"/>
      <c r="N235" s="163"/>
      <c r="O235" s="163"/>
    </row>
    <row r="236" spans="1:15" ht="33.75">
      <c r="A236" s="163"/>
      <c r="B236" s="187" t="s">
        <v>147</v>
      </c>
      <c r="C236" s="187" t="s">
        <v>155</v>
      </c>
      <c r="D236" s="189" t="s">
        <v>15421</v>
      </c>
      <c r="E236" s="191">
        <v>45972</v>
      </c>
      <c r="F236" s="191">
        <v>45972</v>
      </c>
      <c r="G236" s="163" t="s">
        <v>11992</v>
      </c>
      <c r="H236" s="322" t="s">
        <v>12542</v>
      </c>
      <c r="I236" s="163"/>
      <c r="J236" s="323" t="s">
        <v>12665</v>
      </c>
      <c r="K236" s="189" t="s">
        <v>195</v>
      </c>
      <c r="L236" s="159">
        <v>45975</v>
      </c>
      <c r="M236" s="163"/>
      <c r="N236" s="163"/>
      <c r="O236" s="163"/>
    </row>
    <row r="237" spans="1:15" ht="33.75">
      <c r="A237" s="163"/>
      <c r="B237" s="187" t="s">
        <v>147</v>
      </c>
      <c r="C237" s="187" t="s">
        <v>155</v>
      </c>
      <c r="D237" s="189" t="s">
        <v>1098</v>
      </c>
      <c r="E237" s="191">
        <v>45895</v>
      </c>
      <c r="F237" s="191">
        <v>45895</v>
      </c>
      <c r="G237" s="163" t="s">
        <v>11992</v>
      </c>
      <c r="H237" s="322" t="s">
        <v>12543</v>
      </c>
      <c r="I237" s="163"/>
      <c r="J237" s="323" t="s">
        <v>12666</v>
      </c>
      <c r="K237" s="164" t="s">
        <v>195</v>
      </c>
      <c r="L237" s="159">
        <v>45898</v>
      </c>
      <c r="M237" s="163"/>
      <c r="N237" s="163"/>
      <c r="O237" s="163"/>
    </row>
    <row r="238" spans="1:15" ht="33.75">
      <c r="A238" s="163"/>
      <c r="B238" s="187" t="s">
        <v>147</v>
      </c>
      <c r="C238" s="187" t="s">
        <v>156</v>
      </c>
      <c r="D238" s="189" t="s">
        <v>1099</v>
      </c>
      <c r="E238" s="191">
        <v>45895</v>
      </c>
      <c r="F238" s="191">
        <v>45895</v>
      </c>
      <c r="G238" s="163" t="s">
        <v>11992</v>
      </c>
      <c r="H238" s="322" t="s">
        <v>12544</v>
      </c>
      <c r="I238" s="163"/>
      <c r="J238" s="323" t="s">
        <v>12667</v>
      </c>
      <c r="K238" s="164" t="s">
        <v>298</v>
      </c>
      <c r="L238" s="159">
        <v>45898</v>
      </c>
      <c r="M238" s="163"/>
      <c r="N238" s="163"/>
      <c r="O238" s="163"/>
    </row>
    <row r="239" spans="1:15" ht="33.75">
      <c r="A239" s="163"/>
      <c r="B239" s="187" t="s">
        <v>147</v>
      </c>
      <c r="C239" s="187" t="s">
        <v>156</v>
      </c>
      <c r="D239" s="189" t="s">
        <v>15422</v>
      </c>
      <c r="E239" s="191">
        <v>45972</v>
      </c>
      <c r="F239" s="191">
        <v>45972</v>
      </c>
      <c r="G239" s="163" t="s">
        <v>11992</v>
      </c>
      <c r="H239" s="322" t="s">
        <v>12544</v>
      </c>
      <c r="I239" s="163"/>
      <c r="J239" s="323" t="s">
        <v>12667</v>
      </c>
      <c r="K239" s="189" t="s">
        <v>195</v>
      </c>
      <c r="L239" s="159">
        <v>45975</v>
      </c>
      <c r="M239" s="163"/>
      <c r="N239" s="163"/>
      <c r="O239" s="163"/>
    </row>
    <row r="240" spans="1:15" ht="33.75">
      <c r="A240" s="163"/>
      <c r="B240" s="187" t="s">
        <v>147</v>
      </c>
      <c r="C240" s="187" t="s">
        <v>156</v>
      </c>
      <c r="D240" s="189" t="s">
        <v>1100</v>
      </c>
      <c r="E240" s="191">
        <v>45895</v>
      </c>
      <c r="F240" s="191">
        <v>45895</v>
      </c>
      <c r="G240" s="163" t="s">
        <v>11992</v>
      </c>
      <c r="H240" s="322" t="s">
        <v>12545</v>
      </c>
      <c r="I240" s="163"/>
      <c r="J240" s="323" t="s">
        <v>12668</v>
      </c>
      <c r="K240" s="164" t="s">
        <v>195</v>
      </c>
      <c r="L240" s="159">
        <v>45898</v>
      </c>
      <c r="M240" s="163"/>
      <c r="N240" s="163"/>
      <c r="O240" s="163"/>
    </row>
    <row r="241" spans="1:15" ht="33.75">
      <c r="A241" s="163"/>
      <c r="B241" s="187" t="s">
        <v>147</v>
      </c>
      <c r="C241" s="187" t="s">
        <v>3</v>
      </c>
      <c r="D241" s="189" t="s">
        <v>1101</v>
      </c>
      <c r="E241" s="191">
        <v>45895</v>
      </c>
      <c r="F241" s="191">
        <v>45895</v>
      </c>
      <c r="G241" s="163" t="s">
        <v>11992</v>
      </c>
      <c r="H241" s="322" t="s">
        <v>12546</v>
      </c>
      <c r="I241" s="163"/>
      <c r="J241" s="323" t="s">
        <v>12669</v>
      </c>
      <c r="K241" s="164" t="s">
        <v>195</v>
      </c>
      <c r="L241" s="159">
        <v>45898</v>
      </c>
      <c r="M241" s="163"/>
      <c r="N241" s="163"/>
      <c r="O241" s="163"/>
    </row>
    <row r="242" spans="1:15" ht="33.75">
      <c r="A242" s="163"/>
      <c r="B242" s="187" t="s">
        <v>147</v>
      </c>
      <c r="C242" s="187" t="s">
        <v>157</v>
      </c>
      <c r="D242" s="189" t="s">
        <v>1102</v>
      </c>
      <c r="E242" s="191">
        <v>45895</v>
      </c>
      <c r="F242" s="191">
        <v>45895</v>
      </c>
      <c r="G242" s="163" t="s">
        <v>11992</v>
      </c>
      <c r="H242" s="322" t="s">
        <v>12547</v>
      </c>
      <c r="I242" s="163"/>
      <c r="J242" s="323" t="s">
        <v>12670</v>
      </c>
      <c r="K242" s="164" t="s">
        <v>197</v>
      </c>
      <c r="L242" s="159">
        <v>45898</v>
      </c>
      <c r="M242" s="163"/>
      <c r="N242" s="163"/>
      <c r="O242" s="163"/>
    </row>
    <row r="243" spans="1:15" ht="33.75">
      <c r="A243" s="163"/>
      <c r="B243" s="187" t="s">
        <v>147</v>
      </c>
      <c r="C243" s="187" t="s">
        <v>157</v>
      </c>
      <c r="D243" s="189" t="s">
        <v>15295</v>
      </c>
      <c r="E243" s="191">
        <v>45967</v>
      </c>
      <c r="F243" s="191">
        <v>45967</v>
      </c>
      <c r="G243" s="163" t="s">
        <v>11992</v>
      </c>
      <c r="H243" s="322" t="s">
        <v>12547</v>
      </c>
      <c r="I243" s="163"/>
      <c r="J243" s="323" t="s">
        <v>12670</v>
      </c>
      <c r="K243" s="164" t="s">
        <v>197</v>
      </c>
      <c r="L243" s="159">
        <v>45971</v>
      </c>
      <c r="M243" s="163"/>
      <c r="N243" s="163"/>
      <c r="O243" s="163"/>
    </row>
    <row r="244" spans="1:15" ht="33.75">
      <c r="A244" s="163"/>
      <c r="B244" s="187" t="s">
        <v>147</v>
      </c>
      <c r="C244" s="187" t="s">
        <v>157</v>
      </c>
      <c r="D244" s="189" t="s">
        <v>1103</v>
      </c>
      <c r="E244" s="191">
        <v>45895</v>
      </c>
      <c r="F244" s="191">
        <v>45895</v>
      </c>
      <c r="G244" s="163" t="s">
        <v>11992</v>
      </c>
      <c r="H244" s="322" t="s">
        <v>12548</v>
      </c>
      <c r="I244" s="163"/>
      <c r="J244" s="323" t="s">
        <v>12671</v>
      </c>
      <c r="K244" s="164" t="s">
        <v>195</v>
      </c>
      <c r="L244" s="159">
        <v>45898</v>
      </c>
      <c r="M244" s="163"/>
      <c r="N244" s="163"/>
      <c r="O244" s="163"/>
    </row>
    <row r="245" spans="1:15" ht="33.75">
      <c r="A245" s="163"/>
      <c r="B245" s="187" t="s">
        <v>147</v>
      </c>
      <c r="C245" s="187" t="s">
        <v>3</v>
      </c>
      <c r="D245" s="189" t="s">
        <v>1104</v>
      </c>
      <c r="E245" s="191">
        <v>45895</v>
      </c>
      <c r="F245" s="191">
        <v>45895</v>
      </c>
      <c r="G245" s="163" t="s">
        <v>11992</v>
      </c>
      <c r="H245" s="322" t="s">
        <v>12549</v>
      </c>
      <c r="I245" s="163"/>
      <c r="J245" s="323" t="s">
        <v>12672</v>
      </c>
      <c r="K245" s="164" t="s">
        <v>197</v>
      </c>
      <c r="L245" s="159">
        <v>45898</v>
      </c>
      <c r="M245" s="163"/>
      <c r="N245" s="163"/>
      <c r="O245" s="163"/>
    </row>
    <row r="246" spans="1:15" ht="33.75">
      <c r="A246" s="163"/>
      <c r="B246" s="187" t="s">
        <v>147</v>
      </c>
      <c r="C246" s="187" t="s">
        <v>3</v>
      </c>
      <c r="D246" s="189" t="s">
        <v>15296</v>
      </c>
      <c r="E246" s="191">
        <v>45967</v>
      </c>
      <c r="F246" s="191">
        <v>45967</v>
      </c>
      <c r="G246" s="163" t="s">
        <v>11992</v>
      </c>
      <c r="H246" s="322" t="s">
        <v>12549</v>
      </c>
      <c r="I246" s="163"/>
      <c r="J246" s="323" t="s">
        <v>12672</v>
      </c>
      <c r="K246" s="164" t="s">
        <v>195</v>
      </c>
      <c r="L246" s="159">
        <v>45971</v>
      </c>
      <c r="M246" s="163"/>
      <c r="N246" s="163"/>
      <c r="O246" s="163"/>
    </row>
    <row r="247" spans="1:15" ht="33.75">
      <c r="A247" s="163"/>
      <c r="B247" s="187" t="s">
        <v>147</v>
      </c>
      <c r="C247" s="187" t="s">
        <v>159</v>
      </c>
      <c r="D247" s="189" t="s">
        <v>1105</v>
      </c>
      <c r="E247" s="191">
        <v>45895</v>
      </c>
      <c r="F247" s="191">
        <v>45895</v>
      </c>
      <c r="G247" s="163" t="s">
        <v>11992</v>
      </c>
      <c r="H247" s="322" t="s">
        <v>12550</v>
      </c>
      <c r="I247" s="163"/>
      <c r="J247" s="323" t="s">
        <v>12673</v>
      </c>
      <c r="K247" s="164" t="s">
        <v>195</v>
      </c>
      <c r="L247" s="159">
        <v>45898</v>
      </c>
      <c r="M247" s="163"/>
      <c r="N247" s="163"/>
      <c r="O247" s="163"/>
    </row>
    <row r="248" spans="1:15" ht="33.75">
      <c r="A248" s="163"/>
      <c r="B248" s="187" t="s">
        <v>147</v>
      </c>
      <c r="C248" s="187" t="s">
        <v>159</v>
      </c>
      <c r="D248" s="189" t="s">
        <v>1123</v>
      </c>
      <c r="E248" s="191">
        <v>45895</v>
      </c>
      <c r="F248" s="191">
        <v>45895</v>
      </c>
      <c r="G248" s="163" t="s">
        <v>11992</v>
      </c>
      <c r="H248" s="322" t="s">
        <v>12551</v>
      </c>
      <c r="I248" s="163"/>
      <c r="J248" s="323" t="s">
        <v>12674</v>
      </c>
      <c r="K248" s="164" t="s">
        <v>197</v>
      </c>
      <c r="L248" s="159">
        <v>45898</v>
      </c>
      <c r="M248" s="163"/>
      <c r="N248" s="163"/>
      <c r="O248" s="163"/>
    </row>
    <row r="249" spans="1:15" ht="33.75">
      <c r="A249" s="163"/>
      <c r="B249" s="187" t="s">
        <v>147</v>
      </c>
      <c r="C249" s="187" t="s">
        <v>159</v>
      </c>
      <c r="D249" s="189" t="s">
        <v>15297</v>
      </c>
      <c r="E249" s="191">
        <v>45967</v>
      </c>
      <c r="F249" s="191">
        <v>45967</v>
      </c>
      <c r="G249" s="163" t="s">
        <v>11992</v>
      </c>
      <c r="H249" s="322" t="s">
        <v>12551</v>
      </c>
      <c r="I249" s="163"/>
      <c r="J249" s="323" t="s">
        <v>12674</v>
      </c>
      <c r="K249" s="164" t="s">
        <v>195</v>
      </c>
      <c r="L249" s="159">
        <v>45971</v>
      </c>
      <c r="M249" s="163"/>
      <c r="N249" s="163"/>
      <c r="O249" s="163"/>
    </row>
    <row r="250" spans="1:15" ht="33.75">
      <c r="A250" s="163"/>
      <c r="B250" s="187" t="s">
        <v>147</v>
      </c>
      <c r="C250" s="187" t="s">
        <v>160</v>
      </c>
      <c r="D250" s="189" t="s">
        <v>1124</v>
      </c>
      <c r="E250" s="191">
        <v>45895</v>
      </c>
      <c r="F250" s="191">
        <v>45895</v>
      </c>
      <c r="G250" s="163" t="s">
        <v>11992</v>
      </c>
      <c r="H250" s="322" t="s">
        <v>12552</v>
      </c>
      <c r="I250" s="163"/>
      <c r="J250" s="323" t="s">
        <v>12675</v>
      </c>
      <c r="K250" s="164" t="s">
        <v>195</v>
      </c>
      <c r="L250" s="159">
        <v>45898</v>
      </c>
      <c r="M250" s="163"/>
      <c r="N250" s="163"/>
      <c r="O250" s="163"/>
    </row>
    <row r="251" spans="1:15" ht="33.75">
      <c r="A251" s="163"/>
      <c r="B251" s="187" t="s">
        <v>147</v>
      </c>
      <c r="C251" s="187" t="s">
        <v>160</v>
      </c>
      <c r="D251" s="189" t="s">
        <v>1125</v>
      </c>
      <c r="E251" s="191">
        <v>45895</v>
      </c>
      <c r="F251" s="191">
        <v>45895</v>
      </c>
      <c r="G251" s="163" t="s">
        <v>11992</v>
      </c>
      <c r="H251" s="322" t="s">
        <v>12553</v>
      </c>
      <c r="I251" s="163"/>
      <c r="J251" s="323" t="s">
        <v>12676</v>
      </c>
      <c r="K251" s="164" t="s">
        <v>197</v>
      </c>
      <c r="L251" s="159">
        <v>45898</v>
      </c>
      <c r="M251" s="163"/>
      <c r="N251" s="163"/>
      <c r="O251" s="163"/>
    </row>
    <row r="252" spans="1:15" ht="33.75">
      <c r="A252" s="163"/>
      <c r="B252" s="187" t="s">
        <v>147</v>
      </c>
      <c r="C252" s="187" t="s">
        <v>160</v>
      </c>
      <c r="D252" s="189" t="s">
        <v>15298</v>
      </c>
      <c r="E252" s="191">
        <v>45967</v>
      </c>
      <c r="F252" s="191">
        <v>45967</v>
      </c>
      <c r="G252" s="163" t="s">
        <v>11992</v>
      </c>
      <c r="H252" s="322" t="s">
        <v>12553</v>
      </c>
      <c r="I252" s="163"/>
      <c r="J252" s="323" t="s">
        <v>12676</v>
      </c>
      <c r="K252" s="164" t="s">
        <v>195</v>
      </c>
      <c r="L252" s="159">
        <v>45971</v>
      </c>
      <c r="M252" s="163"/>
      <c r="N252" s="163"/>
      <c r="O252" s="163"/>
    </row>
    <row r="253" spans="1:15" ht="33.75">
      <c r="A253" s="163"/>
      <c r="B253" s="187" t="s">
        <v>147</v>
      </c>
      <c r="C253" s="187" t="s">
        <v>2418</v>
      </c>
      <c r="D253" s="189" t="s">
        <v>1181</v>
      </c>
      <c r="E253" s="191">
        <v>45895</v>
      </c>
      <c r="F253" s="191">
        <v>45895</v>
      </c>
      <c r="G253" s="163" t="s">
        <v>11992</v>
      </c>
      <c r="H253" s="322" t="s">
        <v>12554</v>
      </c>
      <c r="I253" s="163"/>
      <c r="J253" s="323" t="s">
        <v>12677</v>
      </c>
      <c r="K253" s="164" t="s">
        <v>195</v>
      </c>
      <c r="L253" s="159">
        <v>45898</v>
      </c>
      <c r="M253" s="163"/>
      <c r="N253" s="163"/>
      <c r="O253" s="163"/>
    </row>
    <row r="254" spans="1:15" ht="33.75">
      <c r="A254" s="163"/>
      <c r="B254" s="187" t="s">
        <v>147</v>
      </c>
      <c r="C254" s="187" t="s">
        <v>156</v>
      </c>
      <c r="D254" s="189" t="s">
        <v>1182</v>
      </c>
      <c r="E254" s="191">
        <v>45895</v>
      </c>
      <c r="F254" s="191">
        <v>45895</v>
      </c>
      <c r="G254" s="163" t="s">
        <v>11992</v>
      </c>
      <c r="H254" s="322" t="s">
        <v>12555</v>
      </c>
      <c r="I254" s="163"/>
      <c r="J254" s="323" t="s">
        <v>12678</v>
      </c>
      <c r="K254" s="164" t="s">
        <v>197</v>
      </c>
      <c r="L254" s="159">
        <v>45898</v>
      </c>
      <c r="M254" s="163"/>
      <c r="N254" s="163"/>
      <c r="O254" s="163"/>
    </row>
    <row r="255" spans="1:15" ht="33.75">
      <c r="A255" s="163"/>
      <c r="B255" s="187" t="s">
        <v>147</v>
      </c>
      <c r="C255" s="187" t="s">
        <v>156</v>
      </c>
      <c r="D255" s="189" t="s">
        <v>14625</v>
      </c>
      <c r="E255" s="191">
        <v>45967</v>
      </c>
      <c r="F255" s="191">
        <v>45967</v>
      </c>
      <c r="G255" s="163" t="s">
        <v>11992</v>
      </c>
      <c r="H255" s="322" t="s">
        <v>12555</v>
      </c>
      <c r="I255" s="163"/>
      <c r="J255" s="323" t="s">
        <v>12678</v>
      </c>
      <c r="K255" s="164" t="s">
        <v>195</v>
      </c>
      <c r="L255" s="159">
        <v>45971</v>
      </c>
      <c r="M255" s="163"/>
      <c r="N255" s="163"/>
      <c r="O255" s="163"/>
    </row>
    <row r="256" spans="1:15" ht="33.75">
      <c r="A256" s="163"/>
      <c r="B256" s="187" t="s">
        <v>147</v>
      </c>
      <c r="C256" s="187" t="s">
        <v>160</v>
      </c>
      <c r="D256" s="189" t="s">
        <v>1183</v>
      </c>
      <c r="E256" s="191">
        <v>45895</v>
      </c>
      <c r="F256" s="191">
        <v>45895</v>
      </c>
      <c r="G256" s="163" t="s">
        <v>11992</v>
      </c>
      <c r="H256" s="322" t="s">
        <v>12556</v>
      </c>
      <c r="I256" s="163"/>
      <c r="J256" s="323" t="s">
        <v>12679</v>
      </c>
      <c r="K256" s="164" t="s">
        <v>195</v>
      </c>
      <c r="L256" s="159">
        <v>45898</v>
      </c>
      <c r="M256" s="163"/>
      <c r="N256" s="163"/>
      <c r="O256" s="163"/>
    </row>
    <row r="257" spans="1:15" ht="33.75">
      <c r="A257" s="163"/>
      <c r="B257" s="187" t="s">
        <v>147</v>
      </c>
      <c r="C257" s="187" t="s">
        <v>160</v>
      </c>
      <c r="D257" s="189" t="s">
        <v>1215</v>
      </c>
      <c r="E257" s="191">
        <v>45895</v>
      </c>
      <c r="F257" s="191">
        <v>45895</v>
      </c>
      <c r="G257" s="163" t="s">
        <v>11992</v>
      </c>
      <c r="H257" s="322" t="s">
        <v>12557</v>
      </c>
      <c r="I257" s="163"/>
      <c r="J257" s="323" t="s">
        <v>12680</v>
      </c>
      <c r="K257" s="164" t="s">
        <v>195</v>
      </c>
      <c r="L257" s="159">
        <v>45898</v>
      </c>
      <c r="M257" s="163"/>
      <c r="N257" s="163"/>
      <c r="O257" s="163"/>
    </row>
    <row r="258" spans="1:15" ht="33.75">
      <c r="A258" s="163"/>
      <c r="B258" s="187" t="s">
        <v>147</v>
      </c>
      <c r="C258" s="187" t="s">
        <v>156</v>
      </c>
      <c r="D258" s="189" t="s">
        <v>1236</v>
      </c>
      <c r="E258" s="191">
        <v>45895</v>
      </c>
      <c r="F258" s="191">
        <v>45895</v>
      </c>
      <c r="G258" s="163" t="s">
        <v>11992</v>
      </c>
      <c r="H258" s="322" t="s">
        <v>12558</v>
      </c>
      <c r="I258" s="163"/>
      <c r="J258" s="323" t="s">
        <v>12681</v>
      </c>
      <c r="K258" s="164" t="s">
        <v>195</v>
      </c>
      <c r="L258" s="159">
        <v>45898</v>
      </c>
      <c r="M258" s="163"/>
      <c r="N258" s="163"/>
      <c r="O258" s="163"/>
    </row>
    <row r="259" spans="1:15" ht="33.75">
      <c r="A259" s="163"/>
      <c r="B259" s="187" t="s">
        <v>147</v>
      </c>
      <c r="C259" s="187" t="s">
        <v>156</v>
      </c>
      <c r="D259" s="189" t="s">
        <v>1237</v>
      </c>
      <c r="E259" s="191">
        <v>45895</v>
      </c>
      <c r="F259" s="191">
        <v>45895</v>
      </c>
      <c r="G259" s="163" t="s">
        <v>11992</v>
      </c>
      <c r="H259" s="322" t="s">
        <v>12559</v>
      </c>
      <c r="I259" s="163"/>
      <c r="J259" s="323" t="s">
        <v>12682</v>
      </c>
      <c r="K259" s="164" t="s">
        <v>195</v>
      </c>
      <c r="L259" s="159">
        <v>45898</v>
      </c>
      <c r="M259" s="163"/>
      <c r="N259" s="163"/>
      <c r="O259" s="163"/>
    </row>
    <row r="260" spans="1:15" ht="33.75">
      <c r="A260" s="163"/>
      <c r="B260" s="187" t="s">
        <v>147</v>
      </c>
      <c r="C260" s="187" t="s">
        <v>3440</v>
      </c>
      <c r="D260" s="189" t="s">
        <v>1240</v>
      </c>
      <c r="E260" s="191">
        <v>45895</v>
      </c>
      <c r="F260" s="191">
        <v>45895</v>
      </c>
      <c r="G260" s="163" t="s">
        <v>11992</v>
      </c>
      <c r="H260" s="322" t="s">
        <v>12560</v>
      </c>
      <c r="I260" s="163"/>
      <c r="J260" s="323" t="s">
        <v>12683</v>
      </c>
      <c r="K260" s="164" t="s">
        <v>197</v>
      </c>
      <c r="L260" s="159">
        <v>45898</v>
      </c>
      <c r="M260" s="163"/>
      <c r="N260" s="163"/>
      <c r="O260" s="163"/>
    </row>
    <row r="261" spans="1:15" ht="33.75">
      <c r="A261" s="163"/>
      <c r="B261" s="187" t="s">
        <v>147</v>
      </c>
      <c r="C261" s="187" t="s">
        <v>3440</v>
      </c>
      <c r="D261" s="189" t="s">
        <v>15299</v>
      </c>
      <c r="E261" s="191">
        <v>45967</v>
      </c>
      <c r="F261" s="191">
        <v>45967</v>
      </c>
      <c r="G261" s="163" t="s">
        <v>11992</v>
      </c>
      <c r="H261" s="322" t="s">
        <v>12560</v>
      </c>
      <c r="I261" s="163"/>
      <c r="J261" s="323" t="s">
        <v>12683</v>
      </c>
      <c r="K261" s="164" t="s">
        <v>195</v>
      </c>
      <c r="L261" s="159">
        <v>45971</v>
      </c>
      <c r="M261" s="163"/>
      <c r="N261" s="163"/>
      <c r="O261" s="163"/>
    </row>
    <row r="262" spans="1:15" ht="33.75">
      <c r="A262" s="163"/>
      <c r="B262" s="187" t="s">
        <v>147</v>
      </c>
      <c r="C262" s="187" t="s">
        <v>159</v>
      </c>
      <c r="D262" s="189" t="s">
        <v>1241</v>
      </c>
      <c r="E262" s="191">
        <v>45895</v>
      </c>
      <c r="F262" s="191">
        <v>45895</v>
      </c>
      <c r="G262" s="163" t="s">
        <v>11992</v>
      </c>
      <c r="H262" s="322" t="s">
        <v>12561</v>
      </c>
      <c r="I262" s="163"/>
      <c r="J262" s="323" t="s">
        <v>12684</v>
      </c>
      <c r="K262" s="164" t="s">
        <v>197</v>
      </c>
      <c r="L262" s="159">
        <v>45898</v>
      </c>
      <c r="M262" s="163"/>
      <c r="N262" s="163"/>
      <c r="O262" s="163"/>
    </row>
    <row r="263" spans="1:15" ht="33.75">
      <c r="A263" s="163"/>
      <c r="B263" s="187" t="s">
        <v>147</v>
      </c>
      <c r="C263" s="187" t="s">
        <v>159</v>
      </c>
      <c r="D263" s="189" t="s">
        <v>15300</v>
      </c>
      <c r="E263" s="191">
        <v>45967</v>
      </c>
      <c r="F263" s="191">
        <v>45967</v>
      </c>
      <c r="G263" s="163" t="s">
        <v>11992</v>
      </c>
      <c r="H263" s="322" t="s">
        <v>12561</v>
      </c>
      <c r="I263" s="163"/>
      <c r="J263" s="323" t="s">
        <v>12684</v>
      </c>
      <c r="K263" s="164" t="s">
        <v>195</v>
      </c>
      <c r="L263" s="159">
        <v>45971</v>
      </c>
      <c r="M263" s="163"/>
      <c r="N263" s="163"/>
      <c r="O263" s="163"/>
    </row>
    <row r="264" spans="1:15" ht="33.75">
      <c r="A264" s="163"/>
      <c r="B264" s="187" t="s">
        <v>147</v>
      </c>
      <c r="C264" s="187" t="s">
        <v>154</v>
      </c>
      <c r="D264" s="189" t="s">
        <v>1242</v>
      </c>
      <c r="E264" s="191">
        <v>45895</v>
      </c>
      <c r="F264" s="191">
        <v>45895</v>
      </c>
      <c r="G264" s="163" t="s">
        <v>11992</v>
      </c>
      <c r="H264" s="322" t="s">
        <v>12562</v>
      </c>
      <c r="I264" s="163"/>
      <c r="J264" s="323" t="s">
        <v>12685</v>
      </c>
      <c r="K264" s="164" t="s">
        <v>197</v>
      </c>
      <c r="L264" s="159">
        <v>45903</v>
      </c>
      <c r="M264" s="163"/>
      <c r="N264" s="163"/>
      <c r="O264" s="163"/>
    </row>
    <row r="265" spans="1:15" ht="33.75">
      <c r="A265" s="163"/>
      <c r="B265" s="187" t="s">
        <v>147</v>
      </c>
      <c r="C265" s="187" t="s">
        <v>154</v>
      </c>
      <c r="D265" s="189" t="s">
        <v>15380</v>
      </c>
      <c r="E265" s="191">
        <v>45971</v>
      </c>
      <c r="F265" s="191">
        <v>45971</v>
      </c>
      <c r="G265" s="163" t="s">
        <v>11992</v>
      </c>
      <c r="H265" s="322" t="s">
        <v>12562</v>
      </c>
      <c r="I265" s="163"/>
      <c r="J265" s="323" t="s">
        <v>12685</v>
      </c>
      <c r="K265" s="164" t="s">
        <v>298</v>
      </c>
      <c r="L265" s="159">
        <v>45972</v>
      </c>
      <c r="M265" s="163"/>
      <c r="N265" s="163"/>
      <c r="O265" s="163"/>
    </row>
    <row r="266" spans="1:15" ht="33.75">
      <c r="A266" s="163"/>
      <c r="B266" s="187" t="s">
        <v>147</v>
      </c>
      <c r="C266" s="187" t="s">
        <v>155</v>
      </c>
      <c r="D266" s="189" t="s">
        <v>1247</v>
      </c>
      <c r="E266" s="191">
        <v>45895</v>
      </c>
      <c r="F266" s="191">
        <v>45895</v>
      </c>
      <c r="G266" s="163" t="s">
        <v>11992</v>
      </c>
      <c r="H266" s="322" t="s">
        <v>12563</v>
      </c>
      <c r="I266" s="163"/>
      <c r="J266" s="323" t="s">
        <v>12686</v>
      </c>
      <c r="K266" s="164" t="s">
        <v>298</v>
      </c>
      <c r="L266" s="159">
        <v>45903</v>
      </c>
      <c r="M266" s="163"/>
      <c r="N266" s="163"/>
      <c r="O266" s="163"/>
    </row>
    <row r="267" spans="1:15" ht="33.75">
      <c r="A267" s="163"/>
      <c r="B267" s="187" t="s">
        <v>147</v>
      </c>
      <c r="C267" s="187" t="s">
        <v>155</v>
      </c>
      <c r="D267" s="189" t="s">
        <v>15381</v>
      </c>
      <c r="E267" s="191">
        <v>45971</v>
      </c>
      <c r="F267" s="191">
        <v>45971</v>
      </c>
      <c r="G267" s="163" t="s">
        <v>11992</v>
      </c>
      <c r="H267" s="322" t="s">
        <v>12563</v>
      </c>
      <c r="I267" s="163"/>
      <c r="J267" s="323" t="s">
        <v>12686</v>
      </c>
      <c r="K267" s="164" t="s">
        <v>298</v>
      </c>
      <c r="L267" s="159">
        <v>45972</v>
      </c>
      <c r="M267" s="163"/>
      <c r="N267" s="163"/>
      <c r="O267" s="163"/>
    </row>
    <row r="268" spans="1:15" ht="33.75">
      <c r="A268" s="163"/>
      <c r="B268" s="187" t="s">
        <v>147</v>
      </c>
      <c r="C268" s="187" t="s">
        <v>156</v>
      </c>
      <c r="D268" s="189" t="s">
        <v>1252</v>
      </c>
      <c r="E268" s="191">
        <v>45895</v>
      </c>
      <c r="F268" s="191">
        <v>45895</v>
      </c>
      <c r="G268" s="163" t="s">
        <v>11992</v>
      </c>
      <c r="H268" s="322" t="s">
        <v>12564</v>
      </c>
      <c r="I268" s="163"/>
      <c r="J268" s="323" t="s">
        <v>12687</v>
      </c>
      <c r="K268" s="164" t="s">
        <v>195</v>
      </c>
      <c r="L268" s="159">
        <v>45903</v>
      </c>
      <c r="M268" s="163"/>
      <c r="N268" s="163"/>
      <c r="O268" s="163"/>
    </row>
    <row r="269" spans="1:15" ht="33.75">
      <c r="A269" s="163"/>
      <c r="B269" s="187" t="s">
        <v>147</v>
      </c>
      <c r="C269" s="187" t="s">
        <v>161</v>
      </c>
      <c r="D269" s="189" t="s">
        <v>1253</v>
      </c>
      <c r="E269" s="191">
        <v>45895</v>
      </c>
      <c r="F269" s="191">
        <v>45895</v>
      </c>
      <c r="G269" s="163" t="s">
        <v>11992</v>
      </c>
      <c r="H269" s="322" t="s">
        <v>12565</v>
      </c>
      <c r="I269" s="163"/>
      <c r="J269" s="323" t="s">
        <v>12688</v>
      </c>
      <c r="K269" s="164" t="s">
        <v>298</v>
      </c>
      <c r="L269" s="159">
        <v>45903</v>
      </c>
      <c r="M269" s="163"/>
      <c r="N269" s="163"/>
      <c r="O269" s="163"/>
    </row>
    <row r="270" spans="1:15" ht="33.75">
      <c r="A270" s="163"/>
      <c r="B270" s="187" t="s">
        <v>147</v>
      </c>
      <c r="C270" s="187" t="s">
        <v>161</v>
      </c>
      <c r="D270" s="189" t="s">
        <v>15382</v>
      </c>
      <c r="E270" s="191">
        <v>45971</v>
      </c>
      <c r="F270" s="191">
        <v>45971</v>
      </c>
      <c r="G270" s="163" t="s">
        <v>11992</v>
      </c>
      <c r="H270" s="322" t="s">
        <v>12565</v>
      </c>
      <c r="I270" s="163"/>
      <c r="J270" s="323" t="s">
        <v>12688</v>
      </c>
      <c r="K270" s="164" t="s">
        <v>197</v>
      </c>
      <c r="L270" s="159">
        <v>45972</v>
      </c>
      <c r="M270" s="163"/>
      <c r="N270" s="163"/>
      <c r="O270" s="163"/>
    </row>
    <row r="271" spans="1:15" ht="33.75">
      <c r="A271" s="163"/>
      <c r="B271" s="187" t="s">
        <v>147</v>
      </c>
      <c r="C271" s="187" t="s">
        <v>161</v>
      </c>
      <c r="D271" s="189" t="s">
        <v>1254</v>
      </c>
      <c r="E271" s="191">
        <v>45895</v>
      </c>
      <c r="F271" s="191">
        <v>45895</v>
      </c>
      <c r="G271" s="163" t="s">
        <v>11992</v>
      </c>
      <c r="H271" s="322" t="s">
        <v>12566</v>
      </c>
      <c r="I271" s="163"/>
      <c r="J271" s="323" t="s">
        <v>12689</v>
      </c>
      <c r="K271" s="164" t="s">
        <v>195</v>
      </c>
      <c r="L271" s="159">
        <v>45903</v>
      </c>
      <c r="M271" s="163"/>
      <c r="N271" s="163"/>
      <c r="O271" s="163"/>
    </row>
    <row r="272" spans="1:15" ht="33.75">
      <c r="A272" s="163"/>
      <c r="B272" s="187" t="s">
        <v>147</v>
      </c>
      <c r="C272" s="187" t="s">
        <v>3</v>
      </c>
      <c r="D272" s="189" t="s">
        <v>1255</v>
      </c>
      <c r="E272" s="191">
        <v>45895</v>
      </c>
      <c r="F272" s="191">
        <v>45895</v>
      </c>
      <c r="G272" s="163" t="s">
        <v>11992</v>
      </c>
      <c r="H272" s="322" t="s">
        <v>12567</v>
      </c>
      <c r="I272" s="163"/>
      <c r="J272" s="323" t="s">
        <v>12690</v>
      </c>
      <c r="K272" s="164" t="s">
        <v>298</v>
      </c>
      <c r="L272" s="159">
        <v>45903</v>
      </c>
      <c r="M272" s="163"/>
      <c r="N272" s="163"/>
      <c r="O272" s="163"/>
    </row>
    <row r="273" spans="1:15" ht="33.75">
      <c r="A273" s="163"/>
      <c r="B273" s="187" t="s">
        <v>147</v>
      </c>
      <c r="C273" s="187" t="s">
        <v>3</v>
      </c>
      <c r="D273" s="189" t="s">
        <v>15383</v>
      </c>
      <c r="E273" s="191">
        <v>45971</v>
      </c>
      <c r="F273" s="191">
        <v>45971</v>
      </c>
      <c r="G273" s="163" t="s">
        <v>11992</v>
      </c>
      <c r="H273" s="322" t="s">
        <v>12567</v>
      </c>
      <c r="I273" s="163"/>
      <c r="J273" s="323" t="s">
        <v>12690</v>
      </c>
      <c r="K273" s="164" t="s">
        <v>197</v>
      </c>
      <c r="L273" s="159">
        <v>45972</v>
      </c>
      <c r="M273" s="163"/>
      <c r="N273" s="163"/>
      <c r="O273" s="163"/>
    </row>
    <row r="274" spans="1:15" ht="33.75">
      <c r="A274" s="163"/>
      <c r="B274" s="187" t="s">
        <v>147</v>
      </c>
      <c r="C274" s="187" t="s">
        <v>2800</v>
      </c>
      <c r="D274" s="189" t="s">
        <v>1256</v>
      </c>
      <c r="E274" s="191">
        <v>45895</v>
      </c>
      <c r="F274" s="191">
        <v>45895</v>
      </c>
      <c r="G274" s="163" t="s">
        <v>11992</v>
      </c>
      <c r="H274" s="322" t="s">
        <v>12568</v>
      </c>
      <c r="I274" s="163"/>
      <c r="J274" s="323" t="s">
        <v>12691</v>
      </c>
      <c r="K274" s="164" t="s">
        <v>195</v>
      </c>
      <c r="L274" s="159">
        <v>45903</v>
      </c>
      <c r="M274" s="163"/>
      <c r="N274" s="163"/>
      <c r="O274" s="163"/>
    </row>
    <row r="275" spans="1:15" ht="33.75">
      <c r="A275" s="163"/>
      <c r="B275" s="187" t="s">
        <v>147</v>
      </c>
      <c r="C275" s="187" t="s">
        <v>2800</v>
      </c>
      <c r="D275" s="189" t="s">
        <v>1257</v>
      </c>
      <c r="E275" s="191">
        <v>45895</v>
      </c>
      <c r="F275" s="191">
        <v>45895</v>
      </c>
      <c r="G275" s="163" t="s">
        <v>11992</v>
      </c>
      <c r="H275" s="322" t="s">
        <v>12569</v>
      </c>
      <c r="I275" s="163"/>
      <c r="J275" s="323" t="s">
        <v>12692</v>
      </c>
      <c r="K275" s="164" t="s">
        <v>195</v>
      </c>
      <c r="L275" s="159">
        <v>45903</v>
      </c>
      <c r="M275" s="163"/>
      <c r="N275" s="163"/>
      <c r="O275" s="163"/>
    </row>
    <row r="276" spans="1:15" ht="33.75">
      <c r="A276" s="163"/>
      <c r="B276" s="187" t="s">
        <v>147</v>
      </c>
      <c r="C276" s="187" t="s">
        <v>156</v>
      </c>
      <c r="D276" s="189" t="s">
        <v>1258</v>
      </c>
      <c r="E276" s="191">
        <v>45895</v>
      </c>
      <c r="F276" s="191">
        <v>45895</v>
      </c>
      <c r="G276" s="163" t="s">
        <v>11992</v>
      </c>
      <c r="H276" s="322" t="s">
        <v>12570</v>
      </c>
      <c r="I276" s="163"/>
      <c r="J276" s="323" t="s">
        <v>12693</v>
      </c>
      <c r="K276" s="164" t="s">
        <v>195</v>
      </c>
      <c r="L276" s="159">
        <v>45903</v>
      </c>
      <c r="M276" s="163"/>
      <c r="N276" s="163"/>
      <c r="O276" s="163"/>
    </row>
    <row r="277" spans="1:15" ht="33.75">
      <c r="A277" s="163"/>
      <c r="B277" s="187" t="s">
        <v>147</v>
      </c>
      <c r="C277" s="187" t="s">
        <v>156</v>
      </c>
      <c r="D277" s="189" t="s">
        <v>1259</v>
      </c>
      <c r="E277" s="191">
        <v>45895</v>
      </c>
      <c r="F277" s="191">
        <v>45895</v>
      </c>
      <c r="G277" s="163" t="s">
        <v>11992</v>
      </c>
      <c r="H277" s="322" t="s">
        <v>12571</v>
      </c>
      <c r="I277" s="163"/>
      <c r="J277" s="323" t="s">
        <v>12694</v>
      </c>
      <c r="K277" s="164" t="s">
        <v>298</v>
      </c>
      <c r="L277" s="159">
        <v>45903</v>
      </c>
      <c r="M277" s="163"/>
      <c r="N277" s="163"/>
      <c r="O277" s="163"/>
    </row>
    <row r="278" spans="1:15" ht="33.75">
      <c r="A278" s="163"/>
      <c r="B278" s="187" t="s">
        <v>147</v>
      </c>
      <c r="C278" s="187" t="s">
        <v>156</v>
      </c>
      <c r="D278" s="189" t="s">
        <v>12436</v>
      </c>
      <c r="E278" s="191">
        <v>45971</v>
      </c>
      <c r="F278" s="191">
        <v>45971</v>
      </c>
      <c r="G278" s="163" t="s">
        <v>11992</v>
      </c>
      <c r="H278" s="322" t="s">
        <v>12571</v>
      </c>
      <c r="I278" s="163"/>
      <c r="J278" s="323" t="s">
        <v>12694</v>
      </c>
      <c r="K278" s="164" t="s">
        <v>195</v>
      </c>
      <c r="L278" s="159">
        <v>45972</v>
      </c>
      <c r="M278" s="163"/>
      <c r="N278" s="163"/>
      <c r="O278" s="163"/>
    </row>
    <row r="279" spans="1:15" ht="33.75">
      <c r="A279" s="163"/>
      <c r="B279" s="187" t="s">
        <v>147</v>
      </c>
      <c r="C279" s="187" t="s">
        <v>158</v>
      </c>
      <c r="D279" s="189" t="s">
        <v>1275</v>
      </c>
      <c r="E279" s="191">
        <v>45895</v>
      </c>
      <c r="F279" s="191">
        <v>45895</v>
      </c>
      <c r="G279" s="163" t="s">
        <v>11992</v>
      </c>
      <c r="H279" s="322" t="s">
        <v>12572</v>
      </c>
      <c r="I279" s="163"/>
      <c r="J279" s="323" t="s">
        <v>12695</v>
      </c>
      <c r="K279" s="164" t="s">
        <v>195</v>
      </c>
      <c r="L279" s="159">
        <v>45903</v>
      </c>
      <c r="M279" s="163"/>
      <c r="N279" s="163"/>
      <c r="O279" s="163"/>
    </row>
    <row r="280" spans="1:15" ht="33.75">
      <c r="A280" s="163"/>
      <c r="B280" s="187" t="s">
        <v>147</v>
      </c>
      <c r="C280" s="187" t="s">
        <v>159</v>
      </c>
      <c r="D280" s="189" t="s">
        <v>1276</v>
      </c>
      <c r="E280" s="191">
        <v>45895</v>
      </c>
      <c r="F280" s="191">
        <v>45895</v>
      </c>
      <c r="G280" s="163" t="s">
        <v>11992</v>
      </c>
      <c r="H280" s="322" t="s">
        <v>12573</v>
      </c>
      <c r="I280" s="163"/>
      <c r="J280" s="323" t="s">
        <v>12696</v>
      </c>
      <c r="K280" s="164" t="s">
        <v>298</v>
      </c>
      <c r="L280" s="159">
        <v>45903</v>
      </c>
      <c r="M280" s="163"/>
      <c r="N280" s="163"/>
      <c r="O280" s="163"/>
    </row>
    <row r="281" spans="1:15" ht="33.75">
      <c r="A281" s="163"/>
      <c r="B281" s="187" t="s">
        <v>147</v>
      </c>
      <c r="C281" s="187" t="s">
        <v>159</v>
      </c>
      <c r="D281" s="189" t="s">
        <v>15384</v>
      </c>
      <c r="E281" s="191">
        <v>45971</v>
      </c>
      <c r="F281" s="191">
        <v>45971</v>
      </c>
      <c r="G281" s="163" t="s">
        <v>11992</v>
      </c>
      <c r="H281" s="322" t="s">
        <v>12573</v>
      </c>
      <c r="I281" s="163"/>
      <c r="J281" s="323" t="s">
        <v>12696</v>
      </c>
      <c r="K281" s="164" t="s">
        <v>298</v>
      </c>
      <c r="L281" s="159">
        <v>45972</v>
      </c>
      <c r="M281" s="163"/>
      <c r="N281" s="163"/>
      <c r="O281" s="163"/>
    </row>
    <row r="282" spans="1:15" ht="33.75">
      <c r="A282" s="163"/>
      <c r="B282" s="187" t="s">
        <v>147</v>
      </c>
      <c r="C282" s="187" t="s">
        <v>159</v>
      </c>
      <c r="D282" s="189" t="s">
        <v>1277</v>
      </c>
      <c r="E282" s="191">
        <v>45895</v>
      </c>
      <c r="F282" s="191">
        <v>45895</v>
      </c>
      <c r="G282" s="163" t="s">
        <v>11992</v>
      </c>
      <c r="H282" s="322" t="s">
        <v>12574</v>
      </c>
      <c r="I282" s="163"/>
      <c r="J282" s="323" t="s">
        <v>12697</v>
      </c>
      <c r="K282" s="164" t="s">
        <v>195</v>
      </c>
      <c r="L282" s="159">
        <v>45903</v>
      </c>
      <c r="M282" s="163"/>
      <c r="N282" s="163"/>
      <c r="O282" s="163"/>
    </row>
    <row r="283" spans="1:15" ht="33.75">
      <c r="A283" s="163"/>
      <c r="B283" s="187" t="s">
        <v>147</v>
      </c>
      <c r="C283" s="187" t="s">
        <v>2418</v>
      </c>
      <c r="D283" s="189" t="s">
        <v>1278</v>
      </c>
      <c r="E283" s="191">
        <v>45895</v>
      </c>
      <c r="F283" s="191">
        <v>45895</v>
      </c>
      <c r="G283" s="163" t="s">
        <v>11992</v>
      </c>
      <c r="H283" s="322" t="s">
        <v>12575</v>
      </c>
      <c r="I283" s="163"/>
      <c r="J283" s="323" t="s">
        <v>12698</v>
      </c>
      <c r="K283" s="164" t="s">
        <v>195</v>
      </c>
      <c r="L283" s="159">
        <v>45903</v>
      </c>
      <c r="M283" s="163"/>
      <c r="N283" s="163"/>
      <c r="O283" s="163"/>
    </row>
    <row r="284" spans="1:15" ht="33.75">
      <c r="A284" s="163"/>
      <c r="B284" s="187" t="s">
        <v>147</v>
      </c>
      <c r="C284" s="187" t="s">
        <v>3103</v>
      </c>
      <c r="D284" s="189" t="s">
        <v>1279</v>
      </c>
      <c r="E284" s="191">
        <v>45895</v>
      </c>
      <c r="F284" s="191">
        <v>45895</v>
      </c>
      <c r="G284" s="163" t="s">
        <v>11992</v>
      </c>
      <c r="H284" s="322" t="s">
        <v>12576</v>
      </c>
      <c r="I284" s="163"/>
      <c r="J284" s="323" t="s">
        <v>12699</v>
      </c>
      <c r="K284" s="164" t="s">
        <v>298</v>
      </c>
      <c r="L284" s="159">
        <v>45902</v>
      </c>
      <c r="M284" s="163"/>
      <c r="N284" s="163"/>
      <c r="O284" s="163"/>
    </row>
    <row r="285" spans="1:15" ht="33.75">
      <c r="A285" s="163"/>
      <c r="B285" s="187" t="s">
        <v>147</v>
      </c>
      <c r="C285" s="187" t="s">
        <v>3103</v>
      </c>
      <c r="D285" s="189" t="s">
        <v>15385</v>
      </c>
      <c r="E285" s="191">
        <v>45971</v>
      </c>
      <c r="F285" s="191">
        <v>45971</v>
      </c>
      <c r="G285" s="163" t="s">
        <v>11992</v>
      </c>
      <c r="H285" s="322" t="s">
        <v>12576</v>
      </c>
      <c r="I285" s="163"/>
      <c r="J285" s="323" t="s">
        <v>12699</v>
      </c>
      <c r="K285" s="164" t="s">
        <v>197</v>
      </c>
      <c r="L285" s="159">
        <v>45972</v>
      </c>
      <c r="M285" s="163"/>
      <c r="N285" s="163"/>
      <c r="O285" s="163"/>
    </row>
    <row r="286" spans="1:15" ht="33.75">
      <c r="A286" s="163"/>
      <c r="B286" s="187" t="s">
        <v>147</v>
      </c>
      <c r="C286" s="187" t="s">
        <v>158</v>
      </c>
      <c r="D286" s="189" t="s">
        <v>1280</v>
      </c>
      <c r="E286" s="191">
        <v>45895</v>
      </c>
      <c r="F286" s="191">
        <v>45895</v>
      </c>
      <c r="G286" s="163" t="s">
        <v>11992</v>
      </c>
      <c r="H286" s="322" t="s">
        <v>12577</v>
      </c>
      <c r="I286" s="163"/>
      <c r="J286" s="323" t="s">
        <v>12700</v>
      </c>
      <c r="K286" s="164" t="s">
        <v>298</v>
      </c>
      <c r="L286" s="159">
        <v>45902</v>
      </c>
      <c r="M286" s="163"/>
      <c r="N286" s="163"/>
      <c r="O286" s="163"/>
    </row>
    <row r="287" spans="1:15" ht="33.75">
      <c r="A287" s="163"/>
      <c r="B287" s="187" t="s">
        <v>147</v>
      </c>
      <c r="C287" s="187" t="s">
        <v>158</v>
      </c>
      <c r="D287" s="189" t="s">
        <v>15386</v>
      </c>
      <c r="E287" s="191">
        <v>45971</v>
      </c>
      <c r="F287" s="191">
        <v>45971</v>
      </c>
      <c r="G287" s="163" t="s">
        <v>11992</v>
      </c>
      <c r="H287" s="322" t="s">
        <v>12577</v>
      </c>
      <c r="I287" s="163"/>
      <c r="J287" s="323" t="s">
        <v>12700</v>
      </c>
      <c r="K287" s="164" t="s">
        <v>195</v>
      </c>
      <c r="L287" s="165">
        <v>45972</v>
      </c>
      <c r="M287" s="163"/>
      <c r="N287" s="163"/>
      <c r="O287" s="163"/>
    </row>
    <row r="288" spans="1:15" ht="33.75">
      <c r="A288" s="163"/>
      <c r="B288" s="187" t="s">
        <v>147</v>
      </c>
      <c r="C288" s="187" t="s">
        <v>158</v>
      </c>
      <c r="D288" s="189" t="s">
        <v>1324</v>
      </c>
      <c r="E288" s="191">
        <v>45895</v>
      </c>
      <c r="F288" s="191">
        <v>45895</v>
      </c>
      <c r="G288" s="163" t="s">
        <v>11992</v>
      </c>
      <c r="H288" s="322" t="s">
        <v>12578</v>
      </c>
      <c r="I288" s="163"/>
      <c r="J288" s="323" t="s">
        <v>12701</v>
      </c>
      <c r="K288" s="164" t="s">
        <v>298</v>
      </c>
      <c r="L288" s="159">
        <v>45902</v>
      </c>
      <c r="M288" s="163"/>
      <c r="N288" s="163"/>
      <c r="O288" s="163"/>
    </row>
    <row r="289" spans="1:15" ht="33.75">
      <c r="A289" s="163"/>
      <c r="B289" s="187" t="s">
        <v>147</v>
      </c>
      <c r="C289" s="187" t="s">
        <v>158</v>
      </c>
      <c r="D289" s="189" t="s">
        <v>15423</v>
      </c>
      <c r="E289" s="191">
        <v>45972</v>
      </c>
      <c r="F289" s="191">
        <v>45972</v>
      </c>
      <c r="G289" s="163" t="s">
        <v>11992</v>
      </c>
      <c r="H289" s="322" t="s">
        <v>12578</v>
      </c>
      <c r="I289" s="163"/>
      <c r="J289" s="323" t="s">
        <v>12701</v>
      </c>
      <c r="K289" s="164" t="s">
        <v>195</v>
      </c>
      <c r="L289" s="165">
        <v>45973</v>
      </c>
      <c r="M289" s="163"/>
      <c r="N289" s="163"/>
      <c r="O289" s="163"/>
    </row>
    <row r="290" spans="1:15" ht="33.75">
      <c r="A290" s="163"/>
      <c r="B290" s="187" t="s">
        <v>147</v>
      </c>
      <c r="C290" s="187" t="s">
        <v>158</v>
      </c>
      <c r="D290" s="189" t="s">
        <v>1325</v>
      </c>
      <c r="E290" s="191">
        <v>45895</v>
      </c>
      <c r="F290" s="191">
        <v>45895</v>
      </c>
      <c r="G290" s="163" t="s">
        <v>11992</v>
      </c>
      <c r="H290" s="322" t="s">
        <v>12579</v>
      </c>
      <c r="I290" s="163"/>
      <c r="J290" s="323" t="s">
        <v>12702</v>
      </c>
      <c r="K290" s="164" t="s">
        <v>298</v>
      </c>
      <c r="L290" s="159">
        <v>45902</v>
      </c>
      <c r="M290" s="163"/>
      <c r="N290" s="163"/>
      <c r="O290" s="163"/>
    </row>
    <row r="291" spans="1:15" ht="33.75">
      <c r="A291" s="163"/>
      <c r="B291" s="187" t="s">
        <v>147</v>
      </c>
      <c r="C291" s="187" t="s">
        <v>158</v>
      </c>
      <c r="D291" s="189" t="s">
        <v>15424</v>
      </c>
      <c r="E291" s="191">
        <v>45972</v>
      </c>
      <c r="F291" s="191">
        <v>45972</v>
      </c>
      <c r="G291" s="163" t="s">
        <v>11992</v>
      </c>
      <c r="H291" s="322" t="s">
        <v>12579</v>
      </c>
      <c r="I291" s="163"/>
      <c r="J291" s="323" t="s">
        <v>12702</v>
      </c>
      <c r="K291" s="164" t="s">
        <v>197</v>
      </c>
      <c r="L291" s="165">
        <v>45973</v>
      </c>
      <c r="M291" s="163"/>
      <c r="N291" s="163"/>
      <c r="O291" s="163"/>
    </row>
    <row r="292" spans="1:15" ht="33.75">
      <c r="A292" s="163"/>
      <c r="B292" s="187" t="s">
        <v>147</v>
      </c>
      <c r="C292" s="187" t="s">
        <v>159</v>
      </c>
      <c r="D292" s="189" t="s">
        <v>1326</v>
      </c>
      <c r="E292" s="191">
        <v>45895</v>
      </c>
      <c r="F292" s="191">
        <v>45895</v>
      </c>
      <c r="G292" s="163" t="s">
        <v>11992</v>
      </c>
      <c r="H292" s="322" t="s">
        <v>12580</v>
      </c>
      <c r="I292" s="163"/>
      <c r="J292" s="323" t="s">
        <v>12703</v>
      </c>
      <c r="K292" s="164" t="s">
        <v>197</v>
      </c>
      <c r="L292" s="159">
        <v>45902</v>
      </c>
      <c r="M292" s="163"/>
      <c r="N292" s="163"/>
      <c r="O292" s="163"/>
    </row>
    <row r="293" spans="1:15" ht="33.75">
      <c r="A293" s="163"/>
      <c r="B293" s="187" t="s">
        <v>147</v>
      </c>
      <c r="C293" s="187" t="s">
        <v>159</v>
      </c>
      <c r="D293" s="189" t="s">
        <v>14843</v>
      </c>
      <c r="E293" s="191">
        <v>45972</v>
      </c>
      <c r="F293" s="191">
        <v>45972</v>
      </c>
      <c r="G293" s="163" t="s">
        <v>11992</v>
      </c>
      <c r="H293" s="322" t="s">
        <v>12580</v>
      </c>
      <c r="I293" s="163"/>
      <c r="J293" s="323" t="s">
        <v>12703</v>
      </c>
      <c r="K293" s="164" t="s">
        <v>195</v>
      </c>
      <c r="L293" s="165">
        <v>45973</v>
      </c>
      <c r="M293" s="163"/>
      <c r="N293" s="163"/>
      <c r="O293" s="163"/>
    </row>
    <row r="294" spans="1:15" ht="33.75">
      <c r="A294" s="163"/>
      <c r="B294" s="187" t="s">
        <v>147</v>
      </c>
      <c r="C294" s="187" t="s">
        <v>159</v>
      </c>
      <c r="D294" s="189" t="s">
        <v>1327</v>
      </c>
      <c r="E294" s="191">
        <v>45895</v>
      </c>
      <c r="F294" s="191">
        <v>45895</v>
      </c>
      <c r="G294" s="163" t="s">
        <v>11992</v>
      </c>
      <c r="H294" s="322" t="s">
        <v>12581</v>
      </c>
      <c r="I294" s="163"/>
      <c r="J294" s="323" t="s">
        <v>12704</v>
      </c>
      <c r="K294" s="164" t="s">
        <v>298</v>
      </c>
      <c r="L294" s="159">
        <v>45903</v>
      </c>
      <c r="M294" s="163"/>
      <c r="N294" s="163"/>
      <c r="O294" s="163"/>
    </row>
    <row r="295" spans="1:15" ht="33.75">
      <c r="A295" s="163"/>
      <c r="B295" s="187" t="s">
        <v>147</v>
      </c>
      <c r="C295" s="187" t="s">
        <v>159</v>
      </c>
      <c r="D295" s="189" t="s">
        <v>15425</v>
      </c>
      <c r="E295" s="191">
        <v>45972</v>
      </c>
      <c r="F295" s="191">
        <v>45972</v>
      </c>
      <c r="G295" s="163" t="s">
        <v>11992</v>
      </c>
      <c r="H295" s="322" t="s">
        <v>12581</v>
      </c>
      <c r="I295" s="163"/>
      <c r="J295" s="323" t="s">
        <v>12704</v>
      </c>
      <c r="K295" s="164" t="s">
        <v>195</v>
      </c>
      <c r="L295" s="165">
        <v>45973</v>
      </c>
      <c r="M295" s="163"/>
      <c r="N295" s="163"/>
      <c r="O295" s="163"/>
    </row>
    <row r="296" spans="1:15" ht="33.75">
      <c r="A296" s="163"/>
      <c r="B296" s="187" t="s">
        <v>147</v>
      </c>
      <c r="C296" s="187" t="s">
        <v>159</v>
      </c>
      <c r="D296" s="189" t="s">
        <v>1328</v>
      </c>
      <c r="E296" s="191">
        <v>45895</v>
      </c>
      <c r="F296" s="191">
        <v>45895</v>
      </c>
      <c r="G296" s="163" t="s">
        <v>11992</v>
      </c>
      <c r="H296" s="322" t="s">
        <v>12582</v>
      </c>
      <c r="I296" s="163"/>
      <c r="J296" s="323" t="s">
        <v>12705</v>
      </c>
      <c r="K296" s="164" t="s">
        <v>298</v>
      </c>
      <c r="L296" s="159">
        <v>45902</v>
      </c>
      <c r="M296" s="163"/>
      <c r="N296" s="163"/>
      <c r="O296" s="163"/>
    </row>
    <row r="297" spans="1:15" ht="33.75">
      <c r="A297" s="163"/>
      <c r="B297" s="187" t="s">
        <v>147</v>
      </c>
      <c r="C297" s="187" t="s">
        <v>159</v>
      </c>
      <c r="D297" s="189" t="s">
        <v>15426</v>
      </c>
      <c r="E297" s="191">
        <v>45972</v>
      </c>
      <c r="F297" s="191">
        <v>45972</v>
      </c>
      <c r="G297" s="163" t="s">
        <v>11992</v>
      </c>
      <c r="H297" s="322" t="s">
        <v>12582</v>
      </c>
      <c r="I297" s="163"/>
      <c r="J297" s="323" t="s">
        <v>12705</v>
      </c>
      <c r="K297" s="164" t="s">
        <v>195</v>
      </c>
      <c r="L297" s="165">
        <v>45973</v>
      </c>
      <c r="M297" s="163"/>
      <c r="N297" s="163"/>
      <c r="O297" s="163"/>
    </row>
    <row r="298" spans="1:15" ht="33.75">
      <c r="A298" s="163"/>
      <c r="B298" s="187" t="s">
        <v>147</v>
      </c>
      <c r="C298" s="187" t="s">
        <v>159</v>
      </c>
      <c r="D298" s="189" t="s">
        <v>1345</v>
      </c>
      <c r="E298" s="191">
        <v>45895</v>
      </c>
      <c r="F298" s="191">
        <v>45895</v>
      </c>
      <c r="G298" s="163" t="s">
        <v>11992</v>
      </c>
      <c r="H298" s="322" t="s">
        <v>12583</v>
      </c>
      <c r="I298" s="163"/>
      <c r="J298" s="323" t="s">
        <v>12706</v>
      </c>
      <c r="K298" s="164" t="s">
        <v>197</v>
      </c>
      <c r="L298" s="159">
        <v>45902</v>
      </c>
      <c r="M298" s="163"/>
      <c r="N298" s="163"/>
      <c r="O298" s="163"/>
    </row>
    <row r="299" spans="1:15" ht="33.75">
      <c r="A299" s="163"/>
      <c r="B299" s="187" t="s">
        <v>147</v>
      </c>
      <c r="C299" s="187" t="s">
        <v>159</v>
      </c>
      <c r="D299" s="189" t="s">
        <v>15427</v>
      </c>
      <c r="E299" s="191">
        <v>45972</v>
      </c>
      <c r="F299" s="191">
        <v>45972</v>
      </c>
      <c r="G299" s="163" t="s">
        <v>11992</v>
      </c>
      <c r="H299" s="322" t="s">
        <v>12583</v>
      </c>
      <c r="I299" s="163"/>
      <c r="J299" s="323" t="s">
        <v>12706</v>
      </c>
      <c r="K299" s="164" t="s">
        <v>195</v>
      </c>
      <c r="L299" s="165">
        <v>45973</v>
      </c>
      <c r="M299" s="163"/>
      <c r="N299" s="163"/>
      <c r="O299" s="163"/>
    </row>
    <row r="300" spans="1:15" ht="33.75">
      <c r="A300" s="163"/>
      <c r="B300" s="187" t="s">
        <v>147</v>
      </c>
      <c r="C300" s="187" t="s">
        <v>2800</v>
      </c>
      <c r="D300" s="189" t="s">
        <v>1346</v>
      </c>
      <c r="E300" s="191">
        <v>45895</v>
      </c>
      <c r="F300" s="191">
        <v>45895</v>
      </c>
      <c r="G300" s="163" t="s">
        <v>11992</v>
      </c>
      <c r="H300" s="322" t="s">
        <v>12584</v>
      </c>
      <c r="I300" s="163"/>
      <c r="J300" s="323" t="s">
        <v>12707</v>
      </c>
      <c r="K300" s="164" t="s">
        <v>298</v>
      </c>
      <c r="L300" s="159">
        <v>45902</v>
      </c>
      <c r="M300" s="163"/>
      <c r="N300" s="163"/>
      <c r="O300" s="163"/>
    </row>
    <row r="301" spans="1:15" ht="33.75">
      <c r="A301" s="163"/>
      <c r="B301" s="187" t="s">
        <v>147</v>
      </c>
      <c r="C301" s="187" t="s">
        <v>2800</v>
      </c>
      <c r="D301" s="189" t="s">
        <v>15428</v>
      </c>
      <c r="E301" s="191">
        <v>45972</v>
      </c>
      <c r="F301" s="191">
        <v>45972</v>
      </c>
      <c r="G301" s="163" t="s">
        <v>11992</v>
      </c>
      <c r="H301" s="322" t="s">
        <v>12584</v>
      </c>
      <c r="I301" s="163"/>
      <c r="J301" s="323" t="s">
        <v>12707</v>
      </c>
      <c r="K301" s="164" t="s">
        <v>195</v>
      </c>
      <c r="L301" s="165">
        <v>45973</v>
      </c>
      <c r="M301" s="163"/>
      <c r="N301" s="163"/>
      <c r="O301" s="163"/>
    </row>
    <row r="302" spans="1:15" ht="33.75">
      <c r="A302" s="163"/>
      <c r="B302" s="187" t="s">
        <v>147</v>
      </c>
      <c r="C302" s="187" t="s">
        <v>3440</v>
      </c>
      <c r="D302" s="189" t="s">
        <v>1347</v>
      </c>
      <c r="E302" s="191">
        <v>45895</v>
      </c>
      <c r="F302" s="191">
        <v>45895</v>
      </c>
      <c r="G302" s="163" t="s">
        <v>11992</v>
      </c>
      <c r="H302" s="322" t="s">
        <v>12585</v>
      </c>
      <c r="I302" s="163"/>
      <c r="J302" s="323" t="s">
        <v>12708</v>
      </c>
      <c r="K302" s="164" t="s">
        <v>195</v>
      </c>
      <c r="L302" s="159">
        <v>45902</v>
      </c>
      <c r="M302" s="163"/>
      <c r="N302" s="163"/>
      <c r="O302" s="163"/>
    </row>
    <row r="303" spans="1:15" ht="33.75">
      <c r="A303" s="163"/>
      <c r="B303" s="187" t="s">
        <v>147</v>
      </c>
      <c r="C303" s="187" t="s">
        <v>157</v>
      </c>
      <c r="D303" s="189" t="s">
        <v>1348</v>
      </c>
      <c r="E303" s="191">
        <v>45895</v>
      </c>
      <c r="F303" s="191">
        <v>45895</v>
      </c>
      <c r="G303" s="163" t="s">
        <v>11992</v>
      </c>
      <c r="H303" s="322" t="s">
        <v>12586</v>
      </c>
      <c r="I303" s="163"/>
      <c r="J303" s="323" t="s">
        <v>12709</v>
      </c>
      <c r="K303" s="164" t="s">
        <v>197</v>
      </c>
      <c r="L303" s="159">
        <v>45902</v>
      </c>
      <c r="M303" s="163"/>
      <c r="N303" s="163"/>
      <c r="O303" s="163"/>
    </row>
    <row r="304" spans="1:15" ht="33.75">
      <c r="A304" s="163"/>
      <c r="B304" s="187" t="s">
        <v>147</v>
      </c>
      <c r="C304" s="187" t="s">
        <v>157</v>
      </c>
      <c r="D304" s="189" t="s">
        <v>14938</v>
      </c>
      <c r="E304" s="191">
        <v>45972</v>
      </c>
      <c r="F304" s="191">
        <v>45972</v>
      </c>
      <c r="G304" s="163" t="s">
        <v>11992</v>
      </c>
      <c r="H304" s="322" t="s">
        <v>12586</v>
      </c>
      <c r="I304" s="163"/>
      <c r="J304" s="323" t="s">
        <v>12709</v>
      </c>
      <c r="K304" s="164" t="s">
        <v>195</v>
      </c>
      <c r="L304" s="165">
        <v>45973</v>
      </c>
      <c r="M304" s="163"/>
      <c r="N304" s="163"/>
      <c r="O304" s="163"/>
    </row>
    <row r="305" spans="1:15" ht="33.75">
      <c r="A305" s="163"/>
      <c r="B305" s="187" t="s">
        <v>147</v>
      </c>
      <c r="C305" s="187" t="s">
        <v>157</v>
      </c>
      <c r="D305" s="189" t="s">
        <v>1351</v>
      </c>
      <c r="E305" s="191">
        <v>45895</v>
      </c>
      <c r="F305" s="191">
        <v>45895</v>
      </c>
      <c r="G305" s="163" t="s">
        <v>11992</v>
      </c>
      <c r="H305" s="322" t="s">
        <v>12587</v>
      </c>
      <c r="I305" s="163"/>
      <c r="J305" s="323" t="s">
        <v>12710</v>
      </c>
      <c r="K305" s="164" t="s">
        <v>195</v>
      </c>
      <c r="L305" s="159">
        <v>45902</v>
      </c>
      <c r="M305" s="163"/>
      <c r="N305" s="163"/>
      <c r="O305" s="163"/>
    </row>
    <row r="306" spans="1:15" ht="33.75">
      <c r="A306" s="163"/>
      <c r="B306" s="187" t="s">
        <v>147</v>
      </c>
      <c r="C306" s="187" t="s">
        <v>159</v>
      </c>
      <c r="D306" s="189" t="s">
        <v>1352</v>
      </c>
      <c r="E306" s="191">
        <v>45895</v>
      </c>
      <c r="F306" s="191">
        <v>45895</v>
      </c>
      <c r="G306" s="163" t="s">
        <v>11992</v>
      </c>
      <c r="H306" s="322" t="s">
        <v>12588</v>
      </c>
      <c r="I306" s="163"/>
      <c r="J306" s="323" t="s">
        <v>12711</v>
      </c>
      <c r="K306" s="164" t="s">
        <v>195</v>
      </c>
      <c r="L306" s="159">
        <v>45902</v>
      </c>
      <c r="M306" s="163"/>
      <c r="N306" s="163"/>
      <c r="O306" s="163"/>
    </row>
    <row r="307" spans="1:15" ht="33.75">
      <c r="A307" s="163"/>
      <c r="B307" s="187" t="s">
        <v>147</v>
      </c>
      <c r="C307" s="187" t="s">
        <v>158</v>
      </c>
      <c r="D307" s="189" t="s">
        <v>1353</v>
      </c>
      <c r="E307" s="191">
        <v>45895</v>
      </c>
      <c r="F307" s="191">
        <v>45895</v>
      </c>
      <c r="G307" s="163" t="s">
        <v>11992</v>
      </c>
      <c r="H307" s="322" t="s">
        <v>12589</v>
      </c>
      <c r="I307" s="163"/>
      <c r="J307" s="323" t="s">
        <v>12712</v>
      </c>
      <c r="K307" s="164" t="s">
        <v>195</v>
      </c>
      <c r="L307" s="159">
        <v>45902</v>
      </c>
      <c r="M307" s="163"/>
      <c r="N307" s="163"/>
      <c r="O307" s="163"/>
    </row>
    <row r="308" spans="1:15" ht="33.75">
      <c r="A308" s="163"/>
      <c r="B308" s="187" t="s">
        <v>147</v>
      </c>
      <c r="C308" s="187" t="s">
        <v>161</v>
      </c>
      <c r="D308" s="189" t="s">
        <v>1354</v>
      </c>
      <c r="E308" s="191">
        <v>45895</v>
      </c>
      <c r="F308" s="191">
        <v>45895</v>
      </c>
      <c r="G308" s="163" t="s">
        <v>11992</v>
      </c>
      <c r="H308" s="322" t="s">
        <v>12590</v>
      </c>
      <c r="I308" s="163"/>
      <c r="J308" s="323" t="s">
        <v>12713</v>
      </c>
      <c r="K308" s="164" t="s">
        <v>195</v>
      </c>
      <c r="L308" s="159">
        <v>45902</v>
      </c>
      <c r="M308" s="163"/>
      <c r="N308" s="163"/>
      <c r="O308" s="163"/>
    </row>
    <row r="309" spans="1:15" ht="33.75">
      <c r="A309" s="163"/>
      <c r="B309" s="187" t="s">
        <v>147</v>
      </c>
      <c r="C309" s="187" t="s">
        <v>3</v>
      </c>
      <c r="D309" s="189" t="s">
        <v>1355</v>
      </c>
      <c r="E309" s="191">
        <v>45895</v>
      </c>
      <c r="F309" s="191">
        <v>45895</v>
      </c>
      <c r="G309" s="163" t="s">
        <v>11992</v>
      </c>
      <c r="H309" s="322" t="s">
        <v>12591</v>
      </c>
      <c r="I309" s="163"/>
      <c r="J309" s="323" t="s">
        <v>12714</v>
      </c>
      <c r="K309" s="164" t="s">
        <v>298</v>
      </c>
      <c r="L309" s="159">
        <v>45902</v>
      </c>
      <c r="M309" s="163"/>
      <c r="N309" s="163"/>
      <c r="O309" s="163"/>
    </row>
    <row r="310" spans="1:15" ht="33.75">
      <c r="A310" s="163"/>
      <c r="B310" s="187" t="s">
        <v>147</v>
      </c>
      <c r="C310" s="187" t="s">
        <v>3</v>
      </c>
      <c r="D310" s="189" t="s">
        <v>15429</v>
      </c>
      <c r="E310" s="191">
        <v>45972</v>
      </c>
      <c r="F310" s="191">
        <v>45972</v>
      </c>
      <c r="G310" s="163" t="s">
        <v>11992</v>
      </c>
      <c r="H310" s="322" t="s">
        <v>12591</v>
      </c>
      <c r="I310" s="163"/>
      <c r="J310" s="323" t="s">
        <v>12714</v>
      </c>
      <c r="K310" s="164" t="s">
        <v>195</v>
      </c>
      <c r="L310" s="165">
        <v>45973</v>
      </c>
      <c r="M310" s="163"/>
      <c r="N310" s="163"/>
      <c r="O310" s="163"/>
    </row>
    <row r="311" spans="1:15" ht="33.75">
      <c r="A311" s="163"/>
      <c r="B311" s="187" t="s">
        <v>147</v>
      </c>
      <c r="C311" s="187" t="s">
        <v>6245</v>
      </c>
      <c r="D311" s="189" t="s">
        <v>1356</v>
      </c>
      <c r="E311" s="191">
        <v>45895</v>
      </c>
      <c r="F311" s="191">
        <v>45895</v>
      </c>
      <c r="G311" s="163" t="s">
        <v>11992</v>
      </c>
      <c r="H311" s="322" t="s">
        <v>12592</v>
      </c>
      <c r="I311" s="163"/>
      <c r="J311" s="323" t="s">
        <v>12715</v>
      </c>
      <c r="K311" s="164" t="s">
        <v>298</v>
      </c>
      <c r="L311" s="159">
        <v>45902</v>
      </c>
      <c r="M311" s="163"/>
      <c r="N311" s="163"/>
      <c r="O311" s="163"/>
    </row>
    <row r="312" spans="1:15" ht="33.75">
      <c r="A312" s="163"/>
      <c r="B312" s="187" t="s">
        <v>147</v>
      </c>
      <c r="C312" s="187" t="s">
        <v>6245</v>
      </c>
      <c r="D312" s="189" t="s">
        <v>15430</v>
      </c>
      <c r="E312" s="191">
        <v>45972</v>
      </c>
      <c r="F312" s="191">
        <v>45972</v>
      </c>
      <c r="G312" s="163" t="s">
        <v>11992</v>
      </c>
      <c r="H312" s="322" t="s">
        <v>12592</v>
      </c>
      <c r="I312" s="163"/>
      <c r="J312" s="323" t="s">
        <v>12715</v>
      </c>
      <c r="K312" s="164" t="s">
        <v>195</v>
      </c>
      <c r="L312" s="165">
        <v>45973</v>
      </c>
      <c r="M312" s="163"/>
      <c r="N312" s="163"/>
      <c r="O312" s="163"/>
    </row>
    <row r="313" spans="1:15" ht="33.75">
      <c r="A313" s="163"/>
      <c r="B313" s="187" t="s">
        <v>147</v>
      </c>
      <c r="C313" s="187" t="s">
        <v>6245</v>
      </c>
      <c r="D313" s="189" t="s">
        <v>1357</v>
      </c>
      <c r="E313" s="191">
        <v>45895</v>
      </c>
      <c r="F313" s="191">
        <v>45895</v>
      </c>
      <c r="G313" s="163" t="s">
        <v>11992</v>
      </c>
      <c r="H313" s="322" t="s">
        <v>12593</v>
      </c>
      <c r="I313" s="163"/>
      <c r="J313" s="323" t="s">
        <v>12716</v>
      </c>
      <c r="K313" s="164" t="s">
        <v>298</v>
      </c>
      <c r="L313" s="159">
        <v>45902</v>
      </c>
      <c r="M313" s="163"/>
      <c r="N313" s="163"/>
      <c r="O313" s="163"/>
    </row>
    <row r="314" spans="1:15" ht="33.75">
      <c r="A314" s="163"/>
      <c r="B314" s="187" t="s">
        <v>147</v>
      </c>
      <c r="C314" s="187" t="s">
        <v>6245</v>
      </c>
      <c r="D314" s="189" t="s">
        <v>15431</v>
      </c>
      <c r="E314" s="191">
        <v>45972</v>
      </c>
      <c r="F314" s="191">
        <v>45972</v>
      </c>
      <c r="G314" s="163" t="s">
        <v>11992</v>
      </c>
      <c r="H314" s="322" t="s">
        <v>12593</v>
      </c>
      <c r="I314" s="163"/>
      <c r="J314" s="323" t="s">
        <v>12716</v>
      </c>
      <c r="K314" s="164" t="s">
        <v>195</v>
      </c>
      <c r="L314" s="165">
        <v>45973</v>
      </c>
      <c r="M314" s="163"/>
      <c r="N314" s="163"/>
      <c r="O314" s="163"/>
    </row>
    <row r="315" spans="1:15" ht="33.75">
      <c r="A315" s="163"/>
      <c r="B315" s="187" t="s">
        <v>147</v>
      </c>
      <c r="C315" s="187" t="s">
        <v>3440</v>
      </c>
      <c r="D315" s="189" t="s">
        <v>1365</v>
      </c>
      <c r="E315" s="191">
        <v>45895</v>
      </c>
      <c r="F315" s="191">
        <v>45895</v>
      </c>
      <c r="G315" s="163" t="s">
        <v>11992</v>
      </c>
      <c r="H315" s="322" t="s">
        <v>12594</v>
      </c>
      <c r="I315" s="163"/>
      <c r="J315" s="323" t="s">
        <v>12717</v>
      </c>
      <c r="K315" s="164" t="s">
        <v>298</v>
      </c>
      <c r="L315" s="159">
        <v>45897</v>
      </c>
      <c r="M315" s="163"/>
      <c r="N315" s="163"/>
      <c r="O315" s="163"/>
    </row>
    <row r="316" spans="1:15" ht="33.75">
      <c r="A316" s="163"/>
      <c r="B316" s="187" t="s">
        <v>147</v>
      </c>
      <c r="C316" s="187" t="s">
        <v>3440</v>
      </c>
      <c r="D316" s="189" t="s">
        <v>15301</v>
      </c>
      <c r="E316" s="191">
        <v>45967</v>
      </c>
      <c r="F316" s="191">
        <v>45967</v>
      </c>
      <c r="G316" s="163" t="s">
        <v>11992</v>
      </c>
      <c r="H316" s="322" t="s">
        <v>12594</v>
      </c>
      <c r="I316" s="163"/>
      <c r="J316" s="323" t="s">
        <v>12717</v>
      </c>
      <c r="K316" s="189" t="s">
        <v>197</v>
      </c>
      <c r="L316" s="159">
        <v>45975</v>
      </c>
      <c r="M316" s="163"/>
      <c r="N316" s="163"/>
      <c r="O316" s="163"/>
    </row>
    <row r="317" spans="1:15" ht="33.75">
      <c r="A317" s="163"/>
      <c r="B317" s="187" t="s">
        <v>147</v>
      </c>
      <c r="C317" s="187" t="s">
        <v>3440</v>
      </c>
      <c r="D317" s="189" t="s">
        <v>1366</v>
      </c>
      <c r="E317" s="191">
        <v>45895</v>
      </c>
      <c r="F317" s="191">
        <v>45895</v>
      </c>
      <c r="G317" s="163" t="s">
        <v>11992</v>
      </c>
      <c r="H317" s="322" t="s">
        <v>12595</v>
      </c>
      <c r="I317" s="163"/>
      <c r="J317" s="323" t="s">
        <v>12718</v>
      </c>
      <c r="K317" s="164" t="s">
        <v>298</v>
      </c>
      <c r="L317" s="159">
        <v>45897</v>
      </c>
      <c r="M317" s="163"/>
      <c r="N317" s="163"/>
      <c r="O317" s="163"/>
    </row>
    <row r="318" spans="1:15" ht="33.75">
      <c r="A318" s="163"/>
      <c r="B318" s="187" t="s">
        <v>147</v>
      </c>
      <c r="C318" s="187" t="s">
        <v>3440</v>
      </c>
      <c r="D318" s="189" t="s">
        <v>15302</v>
      </c>
      <c r="E318" s="191">
        <v>45967</v>
      </c>
      <c r="F318" s="191">
        <v>45967</v>
      </c>
      <c r="G318" s="163" t="s">
        <v>11992</v>
      </c>
      <c r="H318" s="322" t="s">
        <v>12595</v>
      </c>
      <c r="I318" s="163"/>
      <c r="J318" s="323" t="s">
        <v>12718</v>
      </c>
      <c r="K318" s="189" t="s">
        <v>197</v>
      </c>
      <c r="L318" s="159">
        <v>45975</v>
      </c>
      <c r="M318" s="163"/>
      <c r="N318" s="163"/>
      <c r="O318" s="163"/>
    </row>
    <row r="319" spans="1:15" ht="33.75">
      <c r="A319" s="163"/>
      <c r="B319" s="187" t="s">
        <v>147</v>
      </c>
      <c r="C319" s="187" t="s">
        <v>3408</v>
      </c>
      <c r="D319" s="189" t="s">
        <v>1367</v>
      </c>
      <c r="E319" s="191">
        <v>45895</v>
      </c>
      <c r="F319" s="191">
        <v>45895</v>
      </c>
      <c r="G319" s="163" t="s">
        <v>11992</v>
      </c>
      <c r="H319" s="322" t="s">
        <v>12596</v>
      </c>
      <c r="I319" s="163"/>
      <c r="J319" s="323" t="s">
        <v>12719</v>
      </c>
      <c r="K319" s="315" t="s">
        <v>197</v>
      </c>
      <c r="L319" s="159">
        <v>45897</v>
      </c>
      <c r="M319" s="163"/>
      <c r="N319" s="163"/>
      <c r="O319" s="163"/>
    </row>
    <row r="320" spans="1:15" ht="33.75">
      <c r="A320" s="163"/>
      <c r="B320" s="187" t="s">
        <v>147</v>
      </c>
      <c r="C320" s="187" t="s">
        <v>3408</v>
      </c>
      <c r="D320" s="189" t="s">
        <v>15303</v>
      </c>
      <c r="E320" s="191">
        <v>45967</v>
      </c>
      <c r="F320" s="191">
        <v>45967</v>
      </c>
      <c r="G320" s="163" t="s">
        <v>11992</v>
      </c>
      <c r="H320" s="322" t="s">
        <v>12596</v>
      </c>
      <c r="I320" s="163"/>
      <c r="J320" s="323" t="s">
        <v>12719</v>
      </c>
      <c r="K320" s="189" t="s">
        <v>197</v>
      </c>
      <c r="L320" s="159">
        <v>45975</v>
      </c>
      <c r="M320" s="163"/>
      <c r="N320" s="163"/>
      <c r="O320" s="163"/>
    </row>
    <row r="321" spans="1:15" ht="33.75">
      <c r="A321" s="163"/>
      <c r="B321" s="187" t="s">
        <v>147</v>
      </c>
      <c r="C321" s="187" t="s">
        <v>3408</v>
      </c>
      <c r="D321" s="189" t="s">
        <v>1368</v>
      </c>
      <c r="E321" s="191">
        <v>45895</v>
      </c>
      <c r="F321" s="191">
        <v>45895</v>
      </c>
      <c r="G321" s="163" t="s">
        <v>11992</v>
      </c>
      <c r="H321" s="322" t="s">
        <v>12597</v>
      </c>
      <c r="I321" s="163"/>
      <c r="J321" s="323" t="s">
        <v>12720</v>
      </c>
      <c r="K321" s="164" t="s">
        <v>195</v>
      </c>
      <c r="L321" s="159">
        <v>45897</v>
      </c>
      <c r="M321" s="163"/>
      <c r="N321" s="163"/>
      <c r="O321" s="163"/>
    </row>
    <row r="322" spans="1:15" ht="33.75">
      <c r="A322" s="163"/>
      <c r="B322" s="187" t="s">
        <v>147</v>
      </c>
      <c r="C322" s="187" t="s">
        <v>3408</v>
      </c>
      <c r="D322" s="189" t="s">
        <v>1369</v>
      </c>
      <c r="E322" s="191">
        <v>45895</v>
      </c>
      <c r="F322" s="191">
        <v>45895</v>
      </c>
      <c r="G322" s="163" t="s">
        <v>11992</v>
      </c>
      <c r="H322" s="322" t="s">
        <v>12598</v>
      </c>
      <c r="I322" s="163"/>
      <c r="J322" s="323" t="s">
        <v>12721</v>
      </c>
      <c r="K322" s="164" t="s">
        <v>197</v>
      </c>
      <c r="L322" s="159">
        <v>45897</v>
      </c>
      <c r="M322" s="163"/>
      <c r="N322" s="163"/>
      <c r="O322" s="163"/>
    </row>
    <row r="323" spans="1:15" ht="33.75">
      <c r="A323" s="163"/>
      <c r="B323" s="187" t="s">
        <v>147</v>
      </c>
      <c r="C323" s="187" t="s">
        <v>3408</v>
      </c>
      <c r="D323" s="189" t="s">
        <v>15304</v>
      </c>
      <c r="E323" s="191">
        <v>45967</v>
      </c>
      <c r="F323" s="191">
        <v>45967</v>
      </c>
      <c r="G323" s="163" t="s">
        <v>11992</v>
      </c>
      <c r="H323" s="322" t="s">
        <v>12598</v>
      </c>
      <c r="I323" s="163"/>
      <c r="J323" s="323" t="s">
        <v>12721</v>
      </c>
      <c r="K323" s="164" t="s">
        <v>195</v>
      </c>
      <c r="L323" s="159">
        <v>45971</v>
      </c>
      <c r="M323" s="163"/>
      <c r="N323" s="163"/>
      <c r="O323" s="163"/>
    </row>
    <row r="324" spans="1:15" ht="33.75">
      <c r="A324" s="163"/>
      <c r="B324" s="187" t="s">
        <v>147</v>
      </c>
      <c r="C324" s="187" t="s">
        <v>3596</v>
      </c>
      <c r="D324" s="189" t="s">
        <v>1370</v>
      </c>
      <c r="E324" s="191">
        <v>45895</v>
      </c>
      <c r="F324" s="191">
        <v>45895</v>
      </c>
      <c r="G324" s="163" t="s">
        <v>11992</v>
      </c>
      <c r="H324" s="322" t="s">
        <v>12599</v>
      </c>
      <c r="I324" s="163"/>
      <c r="J324" s="323" t="s">
        <v>12722</v>
      </c>
      <c r="K324" s="164" t="s">
        <v>197</v>
      </c>
      <c r="L324" s="159">
        <v>45897</v>
      </c>
      <c r="M324" s="163"/>
      <c r="N324" s="163"/>
      <c r="O324" s="163"/>
    </row>
    <row r="325" spans="1:15" ht="33.75">
      <c r="A325" s="163"/>
      <c r="B325" s="187" t="s">
        <v>147</v>
      </c>
      <c r="C325" s="187" t="s">
        <v>3596</v>
      </c>
      <c r="D325" s="189" t="s">
        <v>15305</v>
      </c>
      <c r="E325" s="191">
        <v>45967</v>
      </c>
      <c r="F325" s="191">
        <v>45967</v>
      </c>
      <c r="G325" s="163" t="s">
        <v>11992</v>
      </c>
      <c r="H325" s="322" t="s">
        <v>12599</v>
      </c>
      <c r="I325" s="163"/>
      <c r="J325" s="323" t="s">
        <v>12722</v>
      </c>
      <c r="K325" s="164" t="s">
        <v>195</v>
      </c>
      <c r="L325" s="159">
        <v>45971</v>
      </c>
      <c r="M325" s="163"/>
      <c r="N325" s="163"/>
      <c r="O325" s="163"/>
    </row>
    <row r="326" spans="1:15" ht="33.75">
      <c r="A326" s="163"/>
      <c r="B326" s="187" t="s">
        <v>147</v>
      </c>
      <c r="C326" s="187" t="s">
        <v>6245</v>
      </c>
      <c r="D326" s="189" t="s">
        <v>1371</v>
      </c>
      <c r="E326" s="191">
        <v>45895</v>
      </c>
      <c r="F326" s="191">
        <v>45895</v>
      </c>
      <c r="G326" s="163" t="s">
        <v>11992</v>
      </c>
      <c r="H326" s="322" t="s">
        <v>12600</v>
      </c>
      <c r="I326" s="163"/>
      <c r="J326" s="323" t="s">
        <v>12723</v>
      </c>
      <c r="K326" s="164" t="s">
        <v>197</v>
      </c>
      <c r="L326" s="159">
        <v>45897</v>
      </c>
      <c r="M326" s="163"/>
      <c r="N326" s="163"/>
      <c r="O326" s="163"/>
    </row>
    <row r="327" spans="1:15" ht="33.75">
      <c r="A327" s="163"/>
      <c r="B327" s="187" t="s">
        <v>147</v>
      </c>
      <c r="C327" s="187" t="s">
        <v>6245</v>
      </c>
      <c r="D327" s="189" t="s">
        <v>15306</v>
      </c>
      <c r="E327" s="191">
        <v>45967</v>
      </c>
      <c r="F327" s="191">
        <v>45967</v>
      </c>
      <c r="G327" s="163" t="s">
        <v>11992</v>
      </c>
      <c r="H327" s="322" t="s">
        <v>12600</v>
      </c>
      <c r="I327" s="163"/>
      <c r="J327" s="323" t="s">
        <v>12723</v>
      </c>
      <c r="K327" s="164" t="s">
        <v>195</v>
      </c>
      <c r="L327" s="159">
        <v>45971</v>
      </c>
      <c r="M327" s="163"/>
      <c r="N327" s="163"/>
      <c r="O327" s="163"/>
    </row>
    <row r="328" spans="1:15" ht="33.75">
      <c r="A328" s="163"/>
      <c r="B328" s="187" t="s">
        <v>147</v>
      </c>
      <c r="C328" s="187" t="s">
        <v>2418</v>
      </c>
      <c r="D328" s="189" t="s">
        <v>1372</v>
      </c>
      <c r="E328" s="191">
        <v>45895</v>
      </c>
      <c r="F328" s="191">
        <v>45895</v>
      </c>
      <c r="G328" s="163" t="s">
        <v>11992</v>
      </c>
      <c r="H328" s="322" t="s">
        <v>12601</v>
      </c>
      <c r="I328" s="163"/>
      <c r="J328" s="323" t="s">
        <v>12724</v>
      </c>
      <c r="K328" s="164" t="s">
        <v>197</v>
      </c>
      <c r="L328" s="159">
        <v>45897</v>
      </c>
      <c r="M328" s="163"/>
      <c r="N328" s="163"/>
      <c r="O328" s="163"/>
    </row>
    <row r="329" spans="1:15" ht="33.75">
      <c r="A329" s="163"/>
      <c r="B329" s="187" t="s">
        <v>147</v>
      </c>
      <c r="C329" s="187" t="s">
        <v>2418</v>
      </c>
      <c r="D329" s="189" t="s">
        <v>15307</v>
      </c>
      <c r="E329" s="191">
        <v>45967</v>
      </c>
      <c r="F329" s="191">
        <v>45967</v>
      </c>
      <c r="G329" s="163" t="s">
        <v>11992</v>
      </c>
      <c r="H329" s="322" t="s">
        <v>12601</v>
      </c>
      <c r="I329" s="163"/>
      <c r="J329" s="323" t="s">
        <v>12724</v>
      </c>
      <c r="K329" s="164" t="s">
        <v>195</v>
      </c>
      <c r="L329" s="159">
        <v>45971</v>
      </c>
      <c r="M329" s="163"/>
      <c r="N329" s="163"/>
      <c r="O329" s="163"/>
    </row>
    <row r="330" spans="1:15" ht="33.75">
      <c r="A330" s="163"/>
      <c r="B330" s="187" t="s">
        <v>147</v>
      </c>
      <c r="C330" s="187" t="s">
        <v>2800</v>
      </c>
      <c r="D330" s="189" t="s">
        <v>1373</v>
      </c>
      <c r="E330" s="191">
        <v>45895</v>
      </c>
      <c r="F330" s="191">
        <v>45895</v>
      </c>
      <c r="G330" s="163" t="s">
        <v>11992</v>
      </c>
      <c r="H330" s="322" t="s">
        <v>12602</v>
      </c>
      <c r="I330" s="163"/>
      <c r="J330" s="323" t="s">
        <v>12725</v>
      </c>
      <c r="K330" s="164" t="s">
        <v>298</v>
      </c>
      <c r="L330" s="159">
        <v>45897</v>
      </c>
      <c r="M330" s="163"/>
      <c r="N330" s="163"/>
      <c r="O330" s="163"/>
    </row>
    <row r="331" spans="1:15" ht="33.75">
      <c r="A331" s="163"/>
      <c r="B331" s="187" t="s">
        <v>147</v>
      </c>
      <c r="C331" s="187" t="s">
        <v>2800</v>
      </c>
      <c r="D331" s="189" t="s">
        <v>15308</v>
      </c>
      <c r="E331" s="191">
        <v>45967</v>
      </c>
      <c r="F331" s="191">
        <v>45967</v>
      </c>
      <c r="G331" s="163" t="s">
        <v>11992</v>
      </c>
      <c r="H331" s="322" t="s">
        <v>12602</v>
      </c>
      <c r="I331" s="163"/>
      <c r="J331" s="323" t="s">
        <v>12725</v>
      </c>
      <c r="K331" s="164" t="s">
        <v>195</v>
      </c>
      <c r="L331" s="159">
        <v>45971</v>
      </c>
      <c r="M331" s="163"/>
      <c r="N331" s="163"/>
      <c r="O331" s="163"/>
    </row>
    <row r="332" spans="1:15" ht="33.75">
      <c r="A332" s="163"/>
      <c r="B332" s="187" t="s">
        <v>147</v>
      </c>
      <c r="C332" s="187" t="s">
        <v>3408</v>
      </c>
      <c r="D332" s="189" t="s">
        <v>1374</v>
      </c>
      <c r="E332" s="191">
        <v>45895</v>
      </c>
      <c r="F332" s="191">
        <v>45895</v>
      </c>
      <c r="G332" s="163" t="s">
        <v>11992</v>
      </c>
      <c r="H332" s="322" t="s">
        <v>12603</v>
      </c>
      <c r="I332" s="163"/>
      <c r="J332" s="323" t="s">
        <v>12726</v>
      </c>
      <c r="K332" s="164" t="s">
        <v>298</v>
      </c>
      <c r="L332" s="159">
        <v>45897</v>
      </c>
      <c r="M332" s="163"/>
      <c r="N332" s="163"/>
      <c r="O332" s="163"/>
    </row>
    <row r="333" spans="1:15" ht="33.75">
      <c r="A333" s="163"/>
      <c r="B333" s="187" t="s">
        <v>147</v>
      </c>
      <c r="C333" s="187" t="s">
        <v>3408</v>
      </c>
      <c r="D333" s="189" t="s">
        <v>15387</v>
      </c>
      <c r="E333" s="191">
        <v>45971</v>
      </c>
      <c r="F333" s="191">
        <v>45971</v>
      </c>
      <c r="G333" s="163" t="s">
        <v>11992</v>
      </c>
      <c r="H333" s="322" t="s">
        <v>12603</v>
      </c>
      <c r="I333" s="163"/>
      <c r="J333" s="323" t="s">
        <v>12726</v>
      </c>
      <c r="K333" s="164" t="s">
        <v>197</v>
      </c>
      <c r="L333" s="159">
        <v>45973</v>
      </c>
      <c r="M333" s="163"/>
      <c r="N333" s="163"/>
      <c r="O333" s="163"/>
    </row>
    <row r="334" spans="1:15" ht="33.75">
      <c r="A334" s="163"/>
      <c r="B334" s="187" t="s">
        <v>147</v>
      </c>
      <c r="C334" s="187" t="s">
        <v>2183</v>
      </c>
      <c r="D334" s="189" t="s">
        <v>1375</v>
      </c>
      <c r="E334" s="191">
        <v>45895</v>
      </c>
      <c r="F334" s="191">
        <v>45895</v>
      </c>
      <c r="G334" s="163" t="s">
        <v>11992</v>
      </c>
      <c r="H334" s="322" t="s">
        <v>12604</v>
      </c>
      <c r="I334" s="163"/>
      <c r="J334" s="323" t="s">
        <v>12727</v>
      </c>
      <c r="K334" s="164" t="s">
        <v>197</v>
      </c>
      <c r="L334" s="159">
        <v>45897</v>
      </c>
      <c r="M334" s="163"/>
      <c r="N334" s="163"/>
      <c r="O334" s="163"/>
    </row>
    <row r="335" spans="1:15" ht="33.75">
      <c r="A335" s="163"/>
      <c r="B335" s="187" t="s">
        <v>147</v>
      </c>
      <c r="C335" s="187" t="s">
        <v>2183</v>
      </c>
      <c r="D335" s="189" t="s">
        <v>15388</v>
      </c>
      <c r="E335" s="191">
        <v>45971</v>
      </c>
      <c r="F335" s="191">
        <v>45971</v>
      </c>
      <c r="G335" s="163" t="s">
        <v>11992</v>
      </c>
      <c r="H335" s="322" t="s">
        <v>12604</v>
      </c>
      <c r="I335" s="163"/>
      <c r="J335" s="323" t="s">
        <v>12727</v>
      </c>
      <c r="K335" s="164" t="s">
        <v>197</v>
      </c>
      <c r="L335" s="159">
        <v>45973</v>
      </c>
      <c r="M335" s="163"/>
      <c r="N335" s="163"/>
      <c r="O335" s="163"/>
    </row>
    <row r="336" spans="1:15" ht="33.75">
      <c r="A336" s="163"/>
      <c r="B336" s="187" t="s">
        <v>147</v>
      </c>
      <c r="C336" s="187" t="s">
        <v>2183</v>
      </c>
      <c r="D336" s="189" t="s">
        <v>1376</v>
      </c>
      <c r="E336" s="191">
        <v>45895</v>
      </c>
      <c r="F336" s="191">
        <v>45895</v>
      </c>
      <c r="G336" s="163" t="s">
        <v>11992</v>
      </c>
      <c r="H336" s="322" t="s">
        <v>12605</v>
      </c>
      <c r="I336" s="163"/>
      <c r="J336" s="323" t="s">
        <v>12728</v>
      </c>
      <c r="K336" s="164" t="s">
        <v>197</v>
      </c>
      <c r="L336" s="159">
        <v>45897</v>
      </c>
      <c r="M336" s="163"/>
      <c r="N336" s="163"/>
      <c r="O336" s="163"/>
    </row>
    <row r="337" spans="1:15" ht="33.75">
      <c r="A337" s="163"/>
      <c r="B337" s="187" t="s">
        <v>147</v>
      </c>
      <c r="C337" s="187" t="s">
        <v>2183</v>
      </c>
      <c r="D337" s="189" t="s">
        <v>15389</v>
      </c>
      <c r="E337" s="191">
        <v>45971</v>
      </c>
      <c r="F337" s="191">
        <v>45971</v>
      </c>
      <c r="G337" s="163" t="s">
        <v>11992</v>
      </c>
      <c r="H337" s="322" t="s">
        <v>12605</v>
      </c>
      <c r="I337" s="163"/>
      <c r="J337" s="323" t="s">
        <v>12728</v>
      </c>
      <c r="K337" s="164" t="s">
        <v>195</v>
      </c>
      <c r="L337" s="159">
        <v>45973</v>
      </c>
      <c r="M337" s="163"/>
      <c r="N337" s="163"/>
      <c r="O337" s="163"/>
    </row>
    <row r="338" spans="1:15" ht="33.75">
      <c r="A338" s="163"/>
      <c r="B338" s="187" t="s">
        <v>147</v>
      </c>
      <c r="C338" s="187" t="s">
        <v>159</v>
      </c>
      <c r="D338" s="189" t="s">
        <v>1377</v>
      </c>
      <c r="E338" s="191">
        <v>45895</v>
      </c>
      <c r="F338" s="191">
        <v>45895</v>
      </c>
      <c r="G338" s="163" t="s">
        <v>11992</v>
      </c>
      <c r="H338" s="322" t="s">
        <v>12606</v>
      </c>
      <c r="I338" s="163"/>
      <c r="J338" s="323" t="s">
        <v>12729</v>
      </c>
      <c r="K338" s="164" t="s">
        <v>197</v>
      </c>
      <c r="L338" s="159">
        <v>45897</v>
      </c>
      <c r="M338" s="163"/>
      <c r="N338" s="163"/>
      <c r="O338" s="163"/>
    </row>
    <row r="339" spans="1:15" ht="33.75">
      <c r="A339" s="163"/>
      <c r="B339" s="187" t="s">
        <v>147</v>
      </c>
      <c r="C339" s="187" t="s">
        <v>159</v>
      </c>
      <c r="D339" s="189" t="s">
        <v>15390</v>
      </c>
      <c r="E339" s="191">
        <v>45971</v>
      </c>
      <c r="F339" s="191">
        <v>45971</v>
      </c>
      <c r="G339" s="163" t="s">
        <v>11992</v>
      </c>
      <c r="H339" s="322" t="s">
        <v>12606</v>
      </c>
      <c r="I339" s="163"/>
      <c r="J339" s="323" t="s">
        <v>12729</v>
      </c>
      <c r="K339" s="164" t="s">
        <v>195</v>
      </c>
      <c r="L339" s="159">
        <v>45973</v>
      </c>
      <c r="M339" s="163"/>
      <c r="N339" s="163"/>
      <c r="O339" s="163"/>
    </row>
    <row r="340" spans="1:15" ht="33.75">
      <c r="A340" s="163"/>
      <c r="B340" s="187" t="s">
        <v>147</v>
      </c>
      <c r="C340" s="187" t="s">
        <v>159</v>
      </c>
      <c r="D340" s="189" t="s">
        <v>1378</v>
      </c>
      <c r="E340" s="191">
        <v>45895</v>
      </c>
      <c r="F340" s="191">
        <v>45895</v>
      </c>
      <c r="G340" s="163" t="s">
        <v>11992</v>
      </c>
      <c r="H340" s="322" t="s">
        <v>12607</v>
      </c>
      <c r="I340" s="163"/>
      <c r="J340" s="323" t="s">
        <v>12730</v>
      </c>
      <c r="K340" s="164" t="s">
        <v>197</v>
      </c>
      <c r="L340" s="159">
        <v>45897</v>
      </c>
      <c r="M340" s="163"/>
      <c r="N340" s="163"/>
      <c r="O340" s="163"/>
    </row>
    <row r="341" spans="1:15" ht="33.75">
      <c r="A341" s="163"/>
      <c r="B341" s="187" t="s">
        <v>147</v>
      </c>
      <c r="C341" s="187" t="s">
        <v>159</v>
      </c>
      <c r="D341" s="189" t="s">
        <v>15391</v>
      </c>
      <c r="E341" s="191">
        <v>45971</v>
      </c>
      <c r="F341" s="191">
        <v>45971</v>
      </c>
      <c r="G341" s="163" t="s">
        <v>11992</v>
      </c>
      <c r="H341" s="322" t="s">
        <v>12607</v>
      </c>
      <c r="I341" s="163"/>
      <c r="J341" s="323" t="s">
        <v>12730</v>
      </c>
      <c r="K341" s="164" t="s">
        <v>195</v>
      </c>
      <c r="L341" s="159">
        <v>45973</v>
      </c>
      <c r="M341" s="163"/>
      <c r="N341" s="163"/>
      <c r="O341" s="163"/>
    </row>
    <row r="342" spans="1:15" ht="33.75">
      <c r="A342" s="163"/>
      <c r="B342" s="187" t="s">
        <v>147</v>
      </c>
      <c r="C342" s="187" t="s">
        <v>159</v>
      </c>
      <c r="D342" s="189" t="s">
        <v>1379</v>
      </c>
      <c r="E342" s="191">
        <v>45895</v>
      </c>
      <c r="F342" s="191">
        <v>45895</v>
      </c>
      <c r="G342" s="163" t="s">
        <v>11992</v>
      </c>
      <c r="H342" s="322" t="s">
        <v>12608</v>
      </c>
      <c r="I342" s="163"/>
      <c r="J342" s="323" t="s">
        <v>12731</v>
      </c>
      <c r="K342" s="164" t="s">
        <v>298</v>
      </c>
      <c r="L342" s="159">
        <v>45897</v>
      </c>
      <c r="M342" s="163"/>
      <c r="N342" s="163"/>
      <c r="O342" s="163"/>
    </row>
    <row r="343" spans="1:15" ht="33.75">
      <c r="A343" s="163"/>
      <c r="B343" s="187" t="s">
        <v>147</v>
      </c>
      <c r="C343" s="187" t="s">
        <v>159</v>
      </c>
      <c r="D343" s="189" t="s">
        <v>15392</v>
      </c>
      <c r="E343" s="191">
        <v>45971</v>
      </c>
      <c r="F343" s="191">
        <v>45971</v>
      </c>
      <c r="G343" s="163" t="s">
        <v>11992</v>
      </c>
      <c r="H343" s="322" t="s">
        <v>12608</v>
      </c>
      <c r="I343" s="163"/>
      <c r="J343" s="323" t="s">
        <v>12731</v>
      </c>
      <c r="K343" s="164" t="s">
        <v>195</v>
      </c>
      <c r="L343" s="159">
        <v>45973</v>
      </c>
      <c r="M343" s="163"/>
      <c r="N343" s="163"/>
      <c r="O343" s="163"/>
    </row>
    <row r="344" spans="1:15" ht="33.75">
      <c r="A344" s="163"/>
      <c r="B344" s="187" t="s">
        <v>147</v>
      </c>
      <c r="C344" s="187" t="s">
        <v>160</v>
      </c>
      <c r="D344" s="189" t="s">
        <v>1380</v>
      </c>
      <c r="E344" s="191">
        <v>45895</v>
      </c>
      <c r="F344" s="191">
        <v>45895</v>
      </c>
      <c r="G344" s="163" t="s">
        <v>11992</v>
      </c>
      <c r="H344" s="322" t="s">
        <v>12609</v>
      </c>
      <c r="I344" s="163"/>
      <c r="J344" s="323" t="s">
        <v>12732</v>
      </c>
      <c r="K344" s="164" t="s">
        <v>197</v>
      </c>
      <c r="L344" s="159">
        <v>45897</v>
      </c>
      <c r="M344" s="163"/>
      <c r="N344" s="163"/>
      <c r="O344" s="163"/>
    </row>
    <row r="345" spans="1:15" ht="33.75">
      <c r="A345" s="163"/>
      <c r="B345" s="187" t="s">
        <v>147</v>
      </c>
      <c r="C345" s="187" t="s">
        <v>160</v>
      </c>
      <c r="D345" s="189" t="s">
        <v>15393</v>
      </c>
      <c r="E345" s="191">
        <v>45971</v>
      </c>
      <c r="F345" s="191">
        <v>45971</v>
      </c>
      <c r="G345" s="163" t="s">
        <v>11992</v>
      </c>
      <c r="H345" s="322" t="s">
        <v>12609</v>
      </c>
      <c r="I345" s="163"/>
      <c r="J345" s="323" t="s">
        <v>12732</v>
      </c>
      <c r="K345" s="164" t="s">
        <v>195</v>
      </c>
      <c r="L345" s="159">
        <v>45973</v>
      </c>
      <c r="M345" s="163"/>
      <c r="N345" s="163"/>
      <c r="O345" s="163"/>
    </row>
    <row r="346" spans="1:15" ht="33.75">
      <c r="A346" s="163"/>
      <c r="B346" s="187" t="s">
        <v>147</v>
      </c>
      <c r="C346" s="187" t="s">
        <v>160</v>
      </c>
      <c r="D346" s="189" t="s">
        <v>1381</v>
      </c>
      <c r="E346" s="191">
        <v>45895</v>
      </c>
      <c r="F346" s="191">
        <v>45895</v>
      </c>
      <c r="G346" s="163" t="s">
        <v>11992</v>
      </c>
      <c r="H346" s="322" t="s">
        <v>12610</v>
      </c>
      <c r="I346" s="163"/>
      <c r="J346" s="323" t="s">
        <v>12733</v>
      </c>
      <c r="K346" s="164" t="s">
        <v>197</v>
      </c>
      <c r="L346" s="159">
        <v>45897</v>
      </c>
      <c r="M346" s="163"/>
      <c r="N346" s="163"/>
      <c r="O346" s="163"/>
    </row>
    <row r="347" spans="1:15" ht="33.75">
      <c r="A347" s="163"/>
      <c r="B347" s="187" t="s">
        <v>147</v>
      </c>
      <c r="C347" s="187" t="s">
        <v>160</v>
      </c>
      <c r="D347" s="189" t="s">
        <v>15394</v>
      </c>
      <c r="E347" s="191">
        <v>45971</v>
      </c>
      <c r="F347" s="191">
        <v>45971</v>
      </c>
      <c r="G347" s="163" t="s">
        <v>11992</v>
      </c>
      <c r="H347" s="322" t="s">
        <v>12610</v>
      </c>
      <c r="I347" s="163"/>
      <c r="J347" s="323" t="s">
        <v>12733</v>
      </c>
      <c r="K347" s="164" t="s">
        <v>195</v>
      </c>
      <c r="L347" s="159">
        <v>45973</v>
      </c>
      <c r="M347" s="163"/>
      <c r="N347" s="163"/>
      <c r="O347" s="163"/>
    </row>
    <row r="348" spans="1:15" ht="33.75">
      <c r="A348" s="163"/>
      <c r="B348" s="187" t="s">
        <v>147</v>
      </c>
      <c r="C348" s="187" t="s">
        <v>3408</v>
      </c>
      <c r="D348" s="189" t="s">
        <v>1382</v>
      </c>
      <c r="E348" s="191">
        <v>45895</v>
      </c>
      <c r="F348" s="191">
        <v>45895</v>
      </c>
      <c r="G348" s="163" t="s">
        <v>11992</v>
      </c>
      <c r="H348" s="322" t="s">
        <v>12611</v>
      </c>
      <c r="I348" s="163"/>
      <c r="J348" s="323" t="s">
        <v>12734</v>
      </c>
      <c r="K348" s="164" t="s">
        <v>298</v>
      </c>
      <c r="L348" s="159">
        <v>45897</v>
      </c>
      <c r="M348" s="163"/>
      <c r="N348" s="163"/>
      <c r="O348" s="163"/>
    </row>
    <row r="349" spans="1:15" ht="33.75">
      <c r="A349" s="163"/>
      <c r="B349" s="187" t="s">
        <v>147</v>
      </c>
      <c r="C349" s="187" t="s">
        <v>3408</v>
      </c>
      <c r="D349" s="189" t="s">
        <v>15395</v>
      </c>
      <c r="E349" s="191">
        <v>45971</v>
      </c>
      <c r="F349" s="191">
        <v>45971</v>
      </c>
      <c r="G349" s="163" t="s">
        <v>11992</v>
      </c>
      <c r="H349" s="322" t="s">
        <v>12611</v>
      </c>
      <c r="I349" s="163"/>
      <c r="J349" s="323" t="s">
        <v>12734</v>
      </c>
      <c r="K349" s="164" t="s">
        <v>298</v>
      </c>
      <c r="L349" s="159">
        <v>45973</v>
      </c>
      <c r="M349" s="163"/>
      <c r="N349" s="163"/>
      <c r="O349" s="163"/>
    </row>
    <row r="350" spans="1:15" ht="33.75">
      <c r="A350" s="163"/>
      <c r="B350" s="187" t="s">
        <v>147</v>
      </c>
      <c r="C350" s="187" t="s">
        <v>3440</v>
      </c>
      <c r="D350" s="189" t="s">
        <v>1383</v>
      </c>
      <c r="E350" s="191">
        <v>45895</v>
      </c>
      <c r="F350" s="191">
        <v>45895</v>
      </c>
      <c r="G350" s="163" t="s">
        <v>11992</v>
      </c>
      <c r="H350" s="322" t="s">
        <v>12612</v>
      </c>
      <c r="I350" s="163"/>
      <c r="J350" s="323" t="s">
        <v>12735</v>
      </c>
      <c r="K350" s="164" t="s">
        <v>298</v>
      </c>
      <c r="L350" s="159">
        <v>45897</v>
      </c>
      <c r="M350" s="163"/>
      <c r="N350" s="163"/>
      <c r="O350" s="163"/>
    </row>
    <row r="351" spans="1:15" ht="33.75">
      <c r="A351" s="163"/>
      <c r="B351" s="187" t="s">
        <v>147</v>
      </c>
      <c r="C351" s="187" t="s">
        <v>3440</v>
      </c>
      <c r="D351" s="189" t="s">
        <v>15432</v>
      </c>
      <c r="E351" s="191">
        <v>45972</v>
      </c>
      <c r="F351" s="191">
        <v>45972</v>
      </c>
      <c r="G351" s="163" t="s">
        <v>11992</v>
      </c>
      <c r="H351" s="322" t="s">
        <v>12612</v>
      </c>
      <c r="I351" s="163"/>
      <c r="J351" s="323" t="s">
        <v>12735</v>
      </c>
      <c r="K351" s="189" t="s">
        <v>197</v>
      </c>
      <c r="L351" s="159">
        <v>45975</v>
      </c>
      <c r="M351" s="163"/>
      <c r="N351" s="163"/>
      <c r="O351" s="163"/>
    </row>
    <row r="352" spans="1:15" ht="33.75">
      <c r="A352" s="163"/>
      <c r="B352" s="187" t="s">
        <v>147</v>
      </c>
      <c r="C352" s="187" t="s">
        <v>2183</v>
      </c>
      <c r="D352" s="189" t="s">
        <v>1384</v>
      </c>
      <c r="E352" s="191">
        <v>45895</v>
      </c>
      <c r="F352" s="191">
        <v>45895</v>
      </c>
      <c r="G352" s="163" t="s">
        <v>11992</v>
      </c>
      <c r="H352" s="322" t="s">
        <v>12613</v>
      </c>
      <c r="I352" s="163"/>
      <c r="J352" s="323" t="s">
        <v>12736</v>
      </c>
      <c r="K352" s="164" t="s">
        <v>197</v>
      </c>
      <c r="L352" s="159">
        <v>45897</v>
      </c>
      <c r="M352" s="163"/>
      <c r="N352" s="163"/>
      <c r="O352" s="163"/>
    </row>
    <row r="353" spans="1:15" ht="33.75">
      <c r="A353" s="163"/>
      <c r="B353" s="187" t="s">
        <v>147</v>
      </c>
      <c r="C353" s="187" t="s">
        <v>2183</v>
      </c>
      <c r="D353" s="189" t="s">
        <v>15433</v>
      </c>
      <c r="E353" s="191">
        <v>45972</v>
      </c>
      <c r="F353" s="191">
        <v>45972</v>
      </c>
      <c r="G353" s="163" t="s">
        <v>11992</v>
      </c>
      <c r="H353" s="322" t="s">
        <v>12613</v>
      </c>
      <c r="I353" s="163"/>
      <c r="J353" s="323" t="s">
        <v>12736</v>
      </c>
      <c r="K353" s="189" t="s">
        <v>195</v>
      </c>
      <c r="L353" s="159">
        <v>45975</v>
      </c>
      <c r="M353" s="163"/>
      <c r="N353" s="163"/>
      <c r="O353" s="163"/>
    </row>
    <row r="354" spans="1:15" ht="33.75">
      <c r="A354" s="163"/>
      <c r="B354" s="187" t="s">
        <v>147</v>
      </c>
      <c r="C354" s="187" t="s">
        <v>2183</v>
      </c>
      <c r="D354" s="189" t="s">
        <v>1485</v>
      </c>
      <c r="E354" s="191">
        <v>45895</v>
      </c>
      <c r="F354" s="191">
        <v>45895</v>
      </c>
      <c r="G354" s="163" t="s">
        <v>11992</v>
      </c>
      <c r="H354" s="322" t="s">
        <v>12614</v>
      </c>
      <c r="I354" s="163"/>
      <c r="J354" s="323" t="s">
        <v>12737</v>
      </c>
      <c r="K354" s="164" t="s">
        <v>197</v>
      </c>
      <c r="L354" s="159">
        <v>45897</v>
      </c>
      <c r="M354" s="163"/>
      <c r="N354" s="163"/>
      <c r="O354" s="163"/>
    </row>
    <row r="355" spans="1:15" ht="33.75">
      <c r="A355" s="163"/>
      <c r="B355" s="187" t="s">
        <v>147</v>
      </c>
      <c r="C355" s="187" t="s">
        <v>2183</v>
      </c>
      <c r="D355" s="189" t="s">
        <v>15434</v>
      </c>
      <c r="E355" s="191">
        <v>45972</v>
      </c>
      <c r="F355" s="191">
        <v>45972</v>
      </c>
      <c r="G355" s="163" t="s">
        <v>11992</v>
      </c>
      <c r="H355" s="322" t="s">
        <v>12614</v>
      </c>
      <c r="I355" s="163"/>
      <c r="J355" s="323" t="s">
        <v>12737</v>
      </c>
      <c r="K355" s="189" t="s">
        <v>197</v>
      </c>
      <c r="L355" s="159">
        <v>45975</v>
      </c>
      <c r="M355" s="163"/>
      <c r="N355" s="163"/>
      <c r="O355" s="163"/>
    </row>
    <row r="356" spans="1:15" ht="33.75">
      <c r="A356" s="163"/>
      <c r="B356" s="187" t="s">
        <v>147</v>
      </c>
      <c r="C356" s="187" t="s">
        <v>3440</v>
      </c>
      <c r="D356" s="189" t="s">
        <v>1488</v>
      </c>
      <c r="E356" s="191">
        <v>45895</v>
      </c>
      <c r="F356" s="191">
        <v>45895</v>
      </c>
      <c r="G356" s="163" t="s">
        <v>11992</v>
      </c>
      <c r="H356" s="322" t="s">
        <v>12615</v>
      </c>
      <c r="I356" s="163"/>
      <c r="J356" s="323" t="s">
        <v>12738</v>
      </c>
      <c r="K356" s="164" t="s">
        <v>197</v>
      </c>
      <c r="L356" s="159">
        <v>45897</v>
      </c>
      <c r="M356" s="163"/>
      <c r="N356" s="163"/>
      <c r="O356" s="163"/>
    </row>
    <row r="357" spans="1:15" ht="33.75">
      <c r="A357" s="163"/>
      <c r="B357" s="187" t="s">
        <v>147</v>
      </c>
      <c r="C357" s="187" t="s">
        <v>3440</v>
      </c>
      <c r="D357" s="189" t="s">
        <v>15435</v>
      </c>
      <c r="E357" s="191">
        <v>45972</v>
      </c>
      <c r="F357" s="191">
        <v>45972</v>
      </c>
      <c r="G357" s="163" t="s">
        <v>11992</v>
      </c>
      <c r="H357" s="322" t="s">
        <v>12615</v>
      </c>
      <c r="I357" s="163"/>
      <c r="J357" s="323" t="s">
        <v>12738</v>
      </c>
      <c r="K357" s="189" t="s">
        <v>298</v>
      </c>
      <c r="L357" s="159">
        <v>45975</v>
      </c>
      <c r="M357" s="163"/>
      <c r="N357" s="163"/>
      <c r="O357" s="163"/>
    </row>
    <row r="358" spans="1:15" ht="33.75">
      <c r="A358" s="163"/>
      <c r="B358" s="187" t="s">
        <v>147</v>
      </c>
      <c r="C358" s="187" t="s">
        <v>3641</v>
      </c>
      <c r="D358" s="189" t="s">
        <v>1491</v>
      </c>
      <c r="E358" s="191">
        <v>45895</v>
      </c>
      <c r="F358" s="191">
        <v>45895</v>
      </c>
      <c r="G358" s="163" t="s">
        <v>11992</v>
      </c>
      <c r="H358" s="322" t="s">
        <v>12616</v>
      </c>
      <c r="I358" s="163"/>
      <c r="J358" s="323" t="s">
        <v>12739</v>
      </c>
      <c r="K358" s="164" t="s">
        <v>197</v>
      </c>
      <c r="L358" s="159">
        <v>45897</v>
      </c>
      <c r="M358" s="163"/>
      <c r="N358" s="163"/>
      <c r="O358" s="163"/>
    </row>
    <row r="359" spans="1:15" ht="33.75">
      <c r="A359" s="163"/>
      <c r="B359" s="187" t="s">
        <v>147</v>
      </c>
      <c r="C359" s="187" t="s">
        <v>3641</v>
      </c>
      <c r="D359" s="189" t="s">
        <v>15436</v>
      </c>
      <c r="E359" s="191">
        <v>45972</v>
      </c>
      <c r="F359" s="191">
        <v>45895</v>
      </c>
      <c r="G359" s="163" t="s">
        <v>11992</v>
      </c>
      <c r="H359" s="322" t="s">
        <v>12616</v>
      </c>
      <c r="I359" s="163"/>
      <c r="J359" s="323" t="s">
        <v>12739</v>
      </c>
      <c r="K359" s="189" t="s">
        <v>195</v>
      </c>
      <c r="L359" s="159">
        <v>45975</v>
      </c>
      <c r="M359" s="163"/>
      <c r="N359" s="163"/>
      <c r="O359" s="163"/>
    </row>
    <row r="360" spans="1:15" ht="33.75">
      <c r="A360" s="163"/>
      <c r="B360" s="187" t="s">
        <v>147</v>
      </c>
      <c r="C360" s="187" t="s">
        <v>3641</v>
      </c>
      <c r="D360" s="189" t="s">
        <v>1494</v>
      </c>
      <c r="E360" s="191">
        <v>45895</v>
      </c>
      <c r="F360" s="191">
        <v>45895</v>
      </c>
      <c r="G360" s="163" t="s">
        <v>11992</v>
      </c>
      <c r="H360" s="322" t="s">
        <v>12617</v>
      </c>
      <c r="I360" s="163"/>
      <c r="J360" s="323" t="s">
        <v>12740</v>
      </c>
      <c r="K360" s="164" t="s">
        <v>197</v>
      </c>
      <c r="L360" s="159">
        <v>45897</v>
      </c>
      <c r="M360" s="163"/>
      <c r="N360" s="163"/>
      <c r="O360" s="163"/>
    </row>
    <row r="361" spans="1:15" ht="33.75">
      <c r="A361" s="163"/>
      <c r="B361" s="187" t="s">
        <v>147</v>
      </c>
      <c r="C361" s="187" t="s">
        <v>3641</v>
      </c>
      <c r="D361" s="189" t="s">
        <v>15437</v>
      </c>
      <c r="E361" s="191">
        <v>45972</v>
      </c>
      <c r="F361" s="191">
        <v>45972</v>
      </c>
      <c r="G361" s="163" t="s">
        <v>11992</v>
      </c>
      <c r="H361" s="322" t="s">
        <v>12617</v>
      </c>
      <c r="I361" s="163"/>
      <c r="J361" s="323" t="s">
        <v>12740</v>
      </c>
      <c r="K361" s="189" t="s">
        <v>195</v>
      </c>
      <c r="L361" s="159">
        <v>45975</v>
      </c>
      <c r="M361" s="163"/>
      <c r="N361" s="163"/>
      <c r="O361" s="163"/>
    </row>
    <row r="362" spans="1:15" ht="33.75">
      <c r="A362" s="163"/>
      <c r="B362" s="187" t="s">
        <v>147</v>
      </c>
      <c r="C362" s="187" t="s">
        <v>3641</v>
      </c>
      <c r="D362" s="189" t="s">
        <v>1495</v>
      </c>
      <c r="E362" s="191">
        <v>45895</v>
      </c>
      <c r="F362" s="191">
        <v>45895</v>
      </c>
      <c r="G362" s="163" t="s">
        <v>11992</v>
      </c>
      <c r="H362" s="322" t="s">
        <v>12618</v>
      </c>
      <c r="I362" s="163"/>
      <c r="J362" s="323" t="s">
        <v>12741</v>
      </c>
      <c r="K362" s="164" t="s">
        <v>197</v>
      </c>
      <c r="L362" s="159">
        <v>45897</v>
      </c>
      <c r="M362" s="163"/>
      <c r="N362" s="163"/>
      <c r="O362" s="163"/>
    </row>
    <row r="363" spans="1:15" ht="33.75">
      <c r="A363" s="163"/>
      <c r="B363" s="187" t="s">
        <v>147</v>
      </c>
      <c r="C363" s="187" t="s">
        <v>3641</v>
      </c>
      <c r="D363" s="189" t="s">
        <v>15438</v>
      </c>
      <c r="E363" s="191">
        <v>45972</v>
      </c>
      <c r="F363" s="191">
        <v>45972</v>
      </c>
      <c r="G363" s="163" t="s">
        <v>11992</v>
      </c>
      <c r="H363" s="322" t="s">
        <v>12618</v>
      </c>
      <c r="I363" s="163"/>
      <c r="J363" s="323" t="s">
        <v>12741</v>
      </c>
      <c r="K363" s="189" t="s">
        <v>195</v>
      </c>
      <c r="L363" s="159">
        <v>45975</v>
      </c>
      <c r="M363" s="163"/>
      <c r="N363" s="163"/>
      <c r="O363" s="163"/>
    </row>
    <row r="364" spans="1:15" ht="33.75">
      <c r="A364" s="163"/>
      <c r="B364" s="187" t="s">
        <v>147</v>
      </c>
      <c r="C364" s="187" t="s">
        <v>3641</v>
      </c>
      <c r="D364" s="189" t="s">
        <v>1496</v>
      </c>
      <c r="E364" s="191">
        <v>45895</v>
      </c>
      <c r="F364" s="191">
        <v>45895</v>
      </c>
      <c r="G364" s="163" t="s">
        <v>11992</v>
      </c>
      <c r="H364" s="322" t="s">
        <v>12619</v>
      </c>
      <c r="I364" s="163"/>
      <c r="J364" s="323" t="s">
        <v>12742</v>
      </c>
      <c r="K364" s="164" t="s">
        <v>197</v>
      </c>
      <c r="L364" s="159">
        <v>45897</v>
      </c>
      <c r="M364" s="163"/>
      <c r="N364" s="163"/>
      <c r="O364" s="163"/>
    </row>
    <row r="365" spans="1:15" ht="33.75">
      <c r="A365" s="163"/>
      <c r="B365" s="187" t="s">
        <v>147</v>
      </c>
      <c r="C365" s="187" t="s">
        <v>3641</v>
      </c>
      <c r="D365" s="189" t="s">
        <v>15439</v>
      </c>
      <c r="E365" s="191">
        <v>45972</v>
      </c>
      <c r="F365" s="191">
        <v>45972</v>
      </c>
      <c r="G365" s="163" t="s">
        <v>11992</v>
      </c>
      <c r="H365" s="322" t="s">
        <v>12619</v>
      </c>
      <c r="I365" s="163"/>
      <c r="J365" s="323" t="s">
        <v>12742</v>
      </c>
      <c r="K365" s="189" t="s">
        <v>195</v>
      </c>
      <c r="L365" s="159">
        <v>45975</v>
      </c>
      <c r="M365" s="163"/>
      <c r="N365" s="163"/>
      <c r="O365" s="163"/>
    </row>
    <row r="366" spans="1:15" ht="33.75">
      <c r="A366" s="163"/>
      <c r="B366" s="187" t="s">
        <v>147</v>
      </c>
      <c r="C366" s="187" t="s">
        <v>3641</v>
      </c>
      <c r="D366" s="189" t="s">
        <v>1497</v>
      </c>
      <c r="E366" s="191">
        <v>45895</v>
      </c>
      <c r="F366" s="191">
        <v>45895</v>
      </c>
      <c r="G366" s="163" t="s">
        <v>11992</v>
      </c>
      <c r="H366" s="322" t="s">
        <v>12620</v>
      </c>
      <c r="I366" s="163"/>
      <c r="J366" s="323" t="s">
        <v>12743</v>
      </c>
      <c r="K366" s="164" t="s">
        <v>298</v>
      </c>
      <c r="L366" s="159">
        <v>45897</v>
      </c>
      <c r="M366" s="163"/>
      <c r="N366" s="163"/>
      <c r="O366" s="163"/>
    </row>
    <row r="367" spans="1:15" ht="33.75">
      <c r="A367" s="163"/>
      <c r="B367" s="187" t="s">
        <v>147</v>
      </c>
      <c r="C367" s="187" t="s">
        <v>3641</v>
      </c>
      <c r="D367" s="189" t="s">
        <v>15440</v>
      </c>
      <c r="E367" s="191">
        <v>45972</v>
      </c>
      <c r="F367" s="191">
        <v>45972</v>
      </c>
      <c r="G367" s="163" t="s">
        <v>11992</v>
      </c>
      <c r="H367" s="322" t="s">
        <v>12620</v>
      </c>
      <c r="I367" s="163"/>
      <c r="J367" s="323" t="s">
        <v>12743</v>
      </c>
      <c r="K367" s="189" t="s">
        <v>197</v>
      </c>
      <c r="L367" s="159">
        <v>45975</v>
      </c>
      <c r="M367" s="163"/>
      <c r="N367" s="163"/>
      <c r="O367" s="163"/>
    </row>
    <row r="368" spans="1:15">
      <c r="A368" s="163"/>
      <c r="B368" s="187" t="s">
        <v>147</v>
      </c>
      <c r="C368" s="187" t="s">
        <v>3440</v>
      </c>
      <c r="D368" s="189" t="s">
        <v>1501</v>
      </c>
      <c r="E368" s="191">
        <v>45895</v>
      </c>
      <c r="F368" s="191">
        <v>45895</v>
      </c>
      <c r="G368" s="163" t="s">
        <v>10037</v>
      </c>
      <c r="H368" s="163" t="s">
        <v>12751</v>
      </c>
      <c r="I368" s="163"/>
      <c r="J368" s="163" t="s">
        <v>12752</v>
      </c>
      <c r="K368" s="164" t="s">
        <v>197</v>
      </c>
      <c r="L368" s="159">
        <v>45897</v>
      </c>
      <c r="M368" s="163"/>
      <c r="N368" s="163"/>
      <c r="O368" s="163"/>
    </row>
    <row r="369" spans="1:15">
      <c r="A369" s="163"/>
      <c r="B369" s="187" t="s">
        <v>147</v>
      </c>
      <c r="C369" s="187" t="s">
        <v>3440</v>
      </c>
      <c r="D369" s="189" t="s">
        <v>13010</v>
      </c>
      <c r="E369" s="191">
        <v>45914</v>
      </c>
      <c r="F369" s="191">
        <v>45914</v>
      </c>
      <c r="G369" s="163" t="s">
        <v>10037</v>
      </c>
      <c r="H369" s="163" t="s">
        <v>12751</v>
      </c>
      <c r="I369" s="163"/>
      <c r="J369" s="163" t="s">
        <v>12752</v>
      </c>
      <c r="K369" s="164" t="s">
        <v>195</v>
      </c>
      <c r="L369" s="159">
        <v>45923</v>
      </c>
      <c r="M369" s="163"/>
      <c r="N369" s="163"/>
      <c r="O369" s="163"/>
    </row>
    <row r="370" spans="1:15">
      <c r="A370" s="163"/>
      <c r="B370" s="187" t="s">
        <v>147</v>
      </c>
      <c r="C370" s="187" t="s">
        <v>3440</v>
      </c>
      <c r="D370" s="189" t="s">
        <v>1503</v>
      </c>
      <c r="E370" s="191">
        <v>45895</v>
      </c>
      <c r="F370" s="191">
        <v>45895</v>
      </c>
      <c r="G370" s="163" t="s">
        <v>10037</v>
      </c>
      <c r="H370" s="163" t="s">
        <v>12749</v>
      </c>
      <c r="I370" s="163"/>
      <c r="J370" s="163" t="s">
        <v>12750</v>
      </c>
      <c r="K370" s="164" t="s">
        <v>197</v>
      </c>
      <c r="L370" s="159">
        <v>45897</v>
      </c>
      <c r="M370" s="163"/>
      <c r="N370" s="163"/>
      <c r="O370" s="163"/>
    </row>
    <row r="371" spans="1:15">
      <c r="A371" s="163"/>
      <c r="B371" s="187" t="s">
        <v>147</v>
      </c>
      <c r="C371" s="187" t="s">
        <v>3440</v>
      </c>
      <c r="D371" s="189" t="s">
        <v>13011</v>
      </c>
      <c r="E371" s="191">
        <v>45914</v>
      </c>
      <c r="F371" s="191">
        <v>45914</v>
      </c>
      <c r="G371" s="163" t="s">
        <v>10037</v>
      </c>
      <c r="H371" s="163" t="s">
        <v>12749</v>
      </c>
      <c r="I371" s="163"/>
      <c r="J371" s="163" t="s">
        <v>12750</v>
      </c>
      <c r="K371" s="164" t="s">
        <v>195</v>
      </c>
      <c r="L371" s="159">
        <v>45923</v>
      </c>
      <c r="M371" s="163"/>
      <c r="N371" s="163"/>
      <c r="O371" s="163"/>
    </row>
    <row r="372" spans="1:15">
      <c r="A372" s="163"/>
      <c r="B372" s="187" t="s">
        <v>147</v>
      </c>
      <c r="C372" s="187" t="s">
        <v>3641</v>
      </c>
      <c r="D372" s="189" t="s">
        <v>1506</v>
      </c>
      <c r="E372" s="191">
        <v>45895</v>
      </c>
      <c r="F372" s="191">
        <v>45895</v>
      </c>
      <c r="G372" s="163" t="s">
        <v>10037</v>
      </c>
      <c r="H372" s="163" t="s">
        <v>12753</v>
      </c>
      <c r="I372" s="163"/>
      <c r="J372" s="163" t="s">
        <v>7115</v>
      </c>
      <c r="K372" s="164" t="s">
        <v>197</v>
      </c>
      <c r="L372" s="159">
        <v>45897</v>
      </c>
      <c r="M372" s="163"/>
      <c r="N372" s="163"/>
      <c r="O372" s="163"/>
    </row>
    <row r="373" spans="1:15">
      <c r="A373" s="163"/>
      <c r="B373" s="187" t="s">
        <v>147</v>
      </c>
      <c r="C373" s="187" t="s">
        <v>3641</v>
      </c>
      <c r="D373" s="189" t="s">
        <v>13012</v>
      </c>
      <c r="E373" s="191">
        <v>45914</v>
      </c>
      <c r="F373" s="191">
        <v>45914</v>
      </c>
      <c r="G373" s="163" t="s">
        <v>10037</v>
      </c>
      <c r="H373" s="163" t="s">
        <v>12753</v>
      </c>
      <c r="I373" s="163"/>
      <c r="J373" s="163" t="s">
        <v>7115</v>
      </c>
      <c r="K373" s="164" t="s">
        <v>195</v>
      </c>
      <c r="L373" s="159">
        <v>45923</v>
      </c>
      <c r="M373" s="163"/>
      <c r="N373" s="163"/>
      <c r="O373" s="163"/>
    </row>
    <row r="374" spans="1:15">
      <c r="A374" s="163"/>
      <c r="B374" s="187" t="s">
        <v>147</v>
      </c>
      <c r="C374" s="187" t="s">
        <v>3641</v>
      </c>
      <c r="D374" s="189" t="s">
        <v>1509</v>
      </c>
      <c r="E374" s="191">
        <v>45922</v>
      </c>
      <c r="F374" s="191">
        <v>45922</v>
      </c>
      <c r="G374" s="163" t="s">
        <v>10037</v>
      </c>
      <c r="H374" s="163" t="s">
        <v>12753</v>
      </c>
      <c r="I374" s="163"/>
      <c r="J374" s="163" t="s">
        <v>12267</v>
      </c>
      <c r="K374" s="164" t="s">
        <v>195</v>
      </c>
      <c r="L374" s="159">
        <v>45929</v>
      </c>
      <c r="M374" s="163"/>
      <c r="N374" s="163"/>
      <c r="O374" s="163"/>
    </row>
    <row r="375" spans="1:15">
      <c r="A375" s="163"/>
      <c r="B375" s="187" t="s">
        <v>147</v>
      </c>
      <c r="C375" s="187" t="s">
        <v>1997</v>
      </c>
      <c r="D375" s="189" t="s">
        <v>1511</v>
      </c>
      <c r="E375" s="191">
        <v>45937</v>
      </c>
      <c r="F375" s="191">
        <v>45937</v>
      </c>
      <c r="G375" s="163" t="s">
        <v>10037</v>
      </c>
      <c r="H375" s="163" t="s">
        <v>12753</v>
      </c>
      <c r="I375" s="163"/>
      <c r="J375" s="163" t="s">
        <v>7093</v>
      </c>
      <c r="K375" s="164" t="s">
        <v>195</v>
      </c>
      <c r="L375" s="159">
        <v>45939</v>
      </c>
      <c r="M375" s="163"/>
      <c r="N375" s="163"/>
      <c r="O375" s="163"/>
    </row>
    <row r="376" spans="1:15">
      <c r="A376" s="163"/>
      <c r="B376" s="187" t="s">
        <v>147</v>
      </c>
      <c r="C376" s="187" t="s">
        <v>2064</v>
      </c>
      <c r="D376" s="189" t="s">
        <v>1513</v>
      </c>
      <c r="E376" s="191">
        <v>45938</v>
      </c>
      <c r="F376" s="191">
        <v>45938</v>
      </c>
      <c r="G376" s="163" t="s">
        <v>10037</v>
      </c>
      <c r="H376" s="163" t="s">
        <v>14877</v>
      </c>
      <c r="I376" s="163"/>
      <c r="J376" s="163" t="s">
        <v>7086</v>
      </c>
      <c r="K376" s="164" t="s">
        <v>195</v>
      </c>
      <c r="L376" s="159">
        <v>45939</v>
      </c>
      <c r="M376" s="163"/>
      <c r="N376" s="163"/>
      <c r="O376" s="163"/>
    </row>
    <row r="377" spans="1:15">
      <c r="A377" s="163"/>
      <c r="B377" s="187" t="s">
        <v>147</v>
      </c>
      <c r="C377" s="187" t="s">
        <v>2064</v>
      </c>
      <c r="D377" s="189" t="s">
        <v>1516</v>
      </c>
      <c r="E377" s="191">
        <v>45946</v>
      </c>
      <c r="F377" s="191">
        <v>45946</v>
      </c>
      <c r="G377" s="163" t="s">
        <v>15000</v>
      </c>
      <c r="H377" s="163" t="s">
        <v>15001</v>
      </c>
      <c r="I377" s="163"/>
      <c r="J377" s="163" t="s">
        <v>15002</v>
      </c>
      <c r="K377" s="189" t="s">
        <v>197</v>
      </c>
      <c r="L377" s="159">
        <v>45948</v>
      </c>
      <c r="M377" s="163"/>
      <c r="N377" s="163"/>
      <c r="O377" s="163"/>
    </row>
    <row r="378" spans="1:15">
      <c r="A378" s="163"/>
      <c r="B378" s="187" t="s">
        <v>147</v>
      </c>
      <c r="C378" s="187" t="s">
        <v>2064</v>
      </c>
      <c r="D378" s="189" t="s">
        <v>15236</v>
      </c>
      <c r="E378" s="191">
        <v>45958</v>
      </c>
      <c r="F378" s="191">
        <v>45958</v>
      </c>
      <c r="G378" s="163" t="s">
        <v>15000</v>
      </c>
      <c r="H378" s="163" t="s">
        <v>15001</v>
      </c>
      <c r="I378" s="163"/>
      <c r="J378" s="163" t="s">
        <v>15002</v>
      </c>
      <c r="K378" s="189" t="s">
        <v>195</v>
      </c>
      <c r="L378" s="159">
        <v>45961</v>
      </c>
      <c r="M378" s="163"/>
      <c r="N378" s="163"/>
      <c r="O378" s="163"/>
    </row>
    <row r="379" spans="1:15">
      <c r="A379" s="163"/>
      <c r="B379" s="187" t="s">
        <v>147</v>
      </c>
      <c r="C379" s="187" t="s">
        <v>2064</v>
      </c>
      <c r="D379" s="189" t="s">
        <v>1518</v>
      </c>
      <c r="E379" s="191">
        <v>45946</v>
      </c>
      <c r="F379" s="191">
        <v>45946</v>
      </c>
      <c r="G379" s="163" t="s">
        <v>11845</v>
      </c>
      <c r="H379" s="163" t="s">
        <v>15003</v>
      </c>
      <c r="I379" s="163"/>
      <c r="J379" s="163" t="s">
        <v>15002</v>
      </c>
      <c r="K379" s="189" t="s">
        <v>197</v>
      </c>
      <c r="L379" s="159">
        <v>45948</v>
      </c>
      <c r="M379" s="163"/>
      <c r="N379" s="163"/>
      <c r="O379" s="163"/>
    </row>
    <row r="380" spans="1:15">
      <c r="A380" s="163"/>
      <c r="B380" s="187" t="s">
        <v>147</v>
      </c>
      <c r="C380" s="187" t="s">
        <v>3440</v>
      </c>
      <c r="D380" s="189" t="s">
        <v>1521</v>
      </c>
      <c r="E380" s="191">
        <v>45951</v>
      </c>
      <c r="F380" s="191">
        <v>45951</v>
      </c>
      <c r="G380" s="163" t="s">
        <v>10037</v>
      </c>
      <c r="H380" s="163" t="s">
        <v>15046</v>
      </c>
      <c r="I380" s="163"/>
      <c r="J380" s="163" t="s">
        <v>12267</v>
      </c>
      <c r="K380" s="164" t="s">
        <v>195</v>
      </c>
      <c r="L380" s="159">
        <v>45953</v>
      </c>
      <c r="M380" s="163"/>
      <c r="N380" s="163"/>
      <c r="O380" s="163"/>
    </row>
    <row r="381" spans="1:15">
      <c r="A381" s="163"/>
      <c r="B381" s="187" t="s">
        <v>147</v>
      </c>
      <c r="C381" s="187" t="s">
        <v>3440</v>
      </c>
      <c r="D381" s="189" t="s">
        <v>1522</v>
      </c>
      <c r="E381" s="191">
        <v>45951</v>
      </c>
      <c r="F381" s="191">
        <v>45951</v>
      </c>
      <c r="G381" s="163" t="s">
        <v>10037</v>
      </c>
      <c r="H381" s="163" t="s">
        <v>15046</v>
      </c>
      <c r="I381" s="163"/>
      <c r="J381" s="163" t="s">
        <v>15047</v>
      </c>
      <c r="K381" s="164" t="s">
        <v>195</v>
      </c>
      <c r="L381" s="159">
        <v>45953</v>
      </c>
      <c r="M381" s="163"/>
      <c r="N381" s="163"/>
      <c r="O381" s="163"/>
    </row>
    <row r="382" spans="1:15">
      <c r="A382" s="163"/>
      <c r="B382" s="187" t="s">
        <v>147</v>
      </c>
      <c r="C382" s="187" t="s">
        <v>3440</v>
      </c>
      <c r="D382" s="189" t="s">
        <v>1598</v>
      </c>
      <c r="E382" s="191">
        <v>45951</v>
      </c>
      <c r="F382" s="191">
        <v>45951</v>
      </c>
      <c r="G382" s="163" t="s">
        <v>15048</v>
      </c>
      <c r="H382" s="163" t="s">
        <v>15049</v>
      </c>
      <c r="I382" s="163"/>
      <c r="J382" s="163" t="s">
        <v>15050</v>
      </c>
      <c r="K382" s="164" t="s">
        <v>195</v>
      </c>
      <c r="L382" s="159">
        <v>45953</v>
      </c>
      <c r="M382" s="163"/>
      <c r="N382" s="163"/>
      <c r="O382" s="163"/>
    </row>
    <row r="383" spans="1:15">
      <c r="A383" s="163"/>
      <c r="B383" s="187" t="s">
        <v>147</v>
      </c>
      <c r="C383" s="187" t="s">
        <v>2064</v>
      </c>
      <c r="D383" s="189" t="s">
        <v>1599</v>
      </c>
      <c r="E383" s="191">
        <v>45951</v>
      </c>
      <c r="F383" s="191">
        <v>45951</v>
      </c>
      <c r="G383" s="163" t="s">
        <v>10037</v>
      </c>
      <c r="H383" s="163" t="s">
        <v>15046</v>
      </c>
      <c r="I383" s="163"/>
      <c r="J383" s="163" t="s">
        <v>12267</v>
      </c>
      <c r="K383" s="164" t="s">
        <v>195</v>
      </c>
      <c r="L383" s="165">
        <v>45962</v>
      </c>
      <c r="M383" s="163"/>
      <c r="N383" s="163"/>
      <c r="O383" s="163"/>
    </row>
    <row r="384" spans="1:15">
      <c r="A384" s="163"/>
      <c r="B384" s="187" t="s">
        <v>147</v>
      </c>
      <c r="C384" s="187" t="s">
        <v>2064</v>
      </c>
      <c r="D384" s="189" t="s">
        <v>1600</v>
      </c>
      <c r="E384" s="191">
        <v>45952</v>
      </c>
      <c r="F384" s="191">
        <v>45952</v>
      </c>
      <c r="G384" s="163" t="s">
        <v>10037</v>
      </c>
      <c r="H384" s="163" t="s">
        <v>15046</v>
      </c>
      <c r="I384" s="163"/>
      <c r="J384" s="163"/>
      <c r="K384" s="164" t="s">
        <v>197</v>
      </c>
      <c r="L384" s="165">
        <v>45967</v>
      </c>
      <c r="M384" s="163"/>
      <c r="N384" s="163"/>
      <c r="O384" s="163"/>
    </row>
    <row r="385" spans="1:15">
      <c r="A385" s="163"/>
      <c r="B385" s="187" t="s">
        <v>147</v>
      </c>
      <c r="C385" s="187" t="s">
        <v>2064</v>
      </c>
      <c r="D385" s="189" t="s">
        <v>15227</v>
      </c>
      <c r="E385" s="191">
        <v>45964</v>
      </c>
      <c r="F385" s="191">
        <v>45964</v>
      </c>
      <c r="G385" s="163" t="s">
        <v>10037</v>
      </c>
      <c r="H385" s="163" t="s">
        <v>15046</v>
      </c>
      <c r="I385" s="163"/>
      <c r="J385" s="163"/>
      <c r="K385" s="164" t="s">
        <v>197</v>
      </c>
      <c r="L385" s="165">
        <v>45967</v>
      </c>
      <c r="M385" s="163"/>
      <c r="N385" s="163"/>
      <c r="O385" s="163"/>
    </row>
    <row r="386" spans="1:15">
      <c r="A386" s="163"/>
      <c r="B386" s="187" t="s">
        <v>147</v>
      </c>
      <c r="C386" s="187" t="s">
        <v>2064</v>
      </c>
      <c r="D386" s="189" t="s">
        <v>15451</v>
      </c>
      <c r="E386" s="191">
        <v>45973</v>
      </c>
      <c r="F386" s="191">
        <v>45973</v>
      </c>
      <c r="G386" s="163" t="s">
        <v>10037</v>
      </c>
      <c r="H386" s="163" t="s">
        <v>15046</v>
      </c>
      <c r="I386" s="163"/>
      <c r="J386" s="163"/>
      <c r="K386" s="164" t="s">
        <v>195</v>
      </c>
      <c r="L386" s="165">
        <v>45979</v>
      </c>
      <c r="M386" s="163"/>
      <c r="N386" s="163"/>
      <c r="O386" s="163"/>
    </row>
    <row r="387" spans="1:15">
      <c r="A387" s="163"/>
      <c r="B387" s="187" t="s">
        <v>147</v>
      </c>
      <c r="C387" s="187" t="s">
        <v>2064</v>
      </c>
      <c r="D387" s="189" t="s">
        <v>1607</v>
      </c>
      <c r="E387" s="191">
        <v>45958</v>
      </c>
      <c r="F387" s="191">
        <v>45958</v>
      </c>
      <c r="G387" s="163" t="s">
        <v>10037</v>
      </c>
      <c r="H387" s="225" t="s">
        <v>15175</v>
      </c>
      <c r="I387" s="163"/>
      <c r="J387" s="163" t="s">
        <v>12267</v>
      </c>
      <c r="K387" s="164" t="s">
        <v>195</v>
      </c>
      <c r="L387" s="165">
        <v>45962</v>
      </c>
      <c r="M387" s="163"/>
      <c r="N387" s="163"/>
      <c r="O387" s="163"/>
    </row>
    <row r="388" spans="1:15">
      <c r="A388" s="163"/>
      <c r="B388" s="187" t="s">
        <v>147</v>
      </c>
      <c r="C388" s="187" t="s">
        <v>3408</v>
      </c>
      <c r="D388" s="189" t="s">
        <v>1608</v>
      </c>
      <c r="E388" s="191">
        <v>45958</v>
      </c>
      <c r="F388" s="191">
        <v>45958</v>
      </c>
      <c r="G388" s="163" t="s">
        <v>10037</v>
      </c>
      <c r="H388" s="225" t="s">
        <v>15176</v>
      </c>
      <c r="I388" s="163"/>
      <c r="J388" s="163" t="s">
        <v>12267</v>
      </c>
      <c r="K388" s="164" t="s">
        <v>195</v>
      </c>
      <c r="L388" s="165">
        <v>45962</v>
      </c>
      <c r="M388" s="163"/>
      <c r="N388" s="163"/>
      <c r="O388" s="163"/>
    </row>
    <row r="389" spans="1:15">
      <c r="A389" s="163"/>
      <c r="B389" s="187" t="s">
        <v>147</v>
      </c>
      <c r="C389" s="187" t="s">
        <v>152</v>
      </c>
      <c r="D389" s="189" t="s">
        <v>1609</v>
      </c>
      <c r="E389" s="191">
        <v>45958</v>
      </c>
      <c r="F389" s="191">
        <v>45958</v>
      </c>
      <c r="G389" s="163" t="s">
        <v>10037</v>
      </c>
      <c r="H389" s="225" t="s">
        <v>15176</v>
      </c>
      <c r="I389" s="163"/>
      <c r="J389" s="163" t="s">
        <v>12267</v>
      </c>
      <c r="K389" s="164" t="s">
        <v>195</v>
      </c>
      <c r="L389" s="165">
        <v>45962</v>
      </c>
      <c r="M389" s="163"/>
      <c r="N389" s="163"/>
      <c r="O389" s="163"/>
    </row>
    <row r="390" spans="1:15">
      <c r="A390" s="163"/>
      <c r="B390" s="187" t="s">
        <v>147</v>
      </c>
      <c r="C390" s="187" t="s">
        <v>3440</v>
      </c>
      <c r="D390" s="189" t="s">
        <v>1610</v>
      </c>
      <c r="E390" s="191">
        <v>45961</v>
      </c>
      <c r="F390" s="191">
        <v>45961</v>
      </c>
      <c r="G390" s="163" t="s">
        <v>11845</v>
      </c>
      <c r="H390" s="163" t="s">
        <v>15218</v>
      </c>
      <c r="I390" s="163"/>
      <c r="J390" s="163" t="s">
        <v>15220</v>
      </c>
      <c r="K390" s="164" t="s">
        <v>195</v>
      </c>
      <c r="L390" s="165">
        <v>45967</v>
      </c>
      <c r="M390" s="163"/>
      <c r="N390" s="163"/>
      <c r="O390" s="163"/>
    </row>
    <row r="391" spans="1:15">
      <c r="A391" s="163"/>
      <c r="B391" s="187" t="s">
        <v>147</v>
      </c>
      <c r="C391" s="187" t="s">
        <v>3440</v>
      </c>
      <c r="D391" s="189" t="s">
        <v>1625</v>
      </c>
      <c r="E391" s="191">
        <v>45961</v>
      </c>
      <c r="F391" s="191">
        <v>45961</v>
      </c>
      <c r="G391" s="316" t="s">
        <v>15000</v>
      </c>
      <c r="H391" s="163" t="s">
        <v>15218</v>
      </c>
      <c r="I391" s="163"/>
      <c r="J391" s="163" t="s">
        <v>15221</v>
      </c>
      <c r="K391" s="164" t="s">
        <v>195</v>
      </c>
      <c r="L391" s="165">
        <v>45968</v>
      </c>
      <c r="M391" s="163"/>
      <c r="N391" s="163"/>
      <c r="O391" s="163"/>
    </row>
    <row r="392" spans="1:15">
      <c r="A392" s="163"/>
      <c r="B392" s="187" t="s">
        <v>147</v>
      </c>
      <c r="C392" s="187" t="s">
        <v>3</v>
      </c>
      <c r="D392" s="189" t="s">
        <v>1660</v>
      </c>
      <c r="E392" s="191">
        <v>45961</v>
      </c>
      <c r="F392" s="191">
        <v>45961</v>
      </c>
      <c r="G392" s="163"/>
      <c r="H392" s="163"/>
      <c r="I392" s="163"/>
      <c r="J392" s="163"/>
      <c r="K392" s="164"/>
      <c r="L392" s="164"/>
      <c r="M392" s="163"/>
      <c r="N392" s="163"/>
      <c r="O392" s="163"/>
    </row>
    <row r="393" spans="1:15">
      <c r="A393" s="163"/>
      <c r="B393" s="187" t="s">
        <v>147</v>
      </c>
      <c r="C393" s="187" t="s">
        <v>3641</v>
      </c>
      <c r="D393" s="189" t="s">
        <v>1661</v>
      </c>
      <c r="E393" s="191">
        <v>45964</v>
      </c>
      <c r="F393" s="191">
        <v>45964</v>
      </c>
      <c r="G393" s="163" t="s">
        <v>10037</v>
      </c>
      <c r="H393" s="163" t="s">
        <v>15228</v>
      </c>
      <c r="I393" s="163"/>
      <c r="J393" s="163" t="s">
        <v>15229</v>
      </c>
      <c r="K393" s="164" t="s">
        <v>195</v>
      </c>
      <c r="L393" s="165">
        <v>45967</v>
      </c>
      <c r="M393" s="163"/>
      <c r="N393" s="163"/>
      <c r="O393" s="163"/>
    </row>
    <row r="394" spans="1:15">
      <c r="A394" s="163"/>
      <c r="B394" s="187" t="s">
        <v>147</v>
      </c>
      <c r="C394" s="187" t="s">
        <v>3641</v>
      </c>
      <c r="D394" s="189" t="s">
        <v>15498</v>
      </c>
      <c r="E394" s="191">
        <v>45985</v>
      </c>
      <c r="F394" s="191">
        <v>45985</v>
      </c>
      <c r="G394" s="163" t="s">
        <v>10037</v>
      </c>
      <c r="H394" s="163" t="s">
        <v>15228</v>
      </c>
      <c r="I394" s="163"/>
      <c r="J394" s="163" t="s">
        <v>15229</v>
      </c>
      <c r="K394" s="164" t="s">
        <v>195</v>
      </c>
      <c r="L394" s="165">
        <v>45987</v>
      </c>
      <c r="M394" s="163"/>
      <c r="N394" s="163"/>
      <c r="O394" s="163"/>
    </row>
    <row r="395" spans="1:15">
      <c r="A395" s="163"/>
      <c r="B395" s="187" t="s">
        <v>147</v>
      </c>
      <c r="C395" s="187" t="s">
        <v>6464</v>
      </c>
      <c r="D395" s="189" t="s">
        <v>1662</v>
      </c>
      <c r="E395" s="191">
        <v>45964</v>
      </c>
      <c r="F395" s="191">
        <v>45964</v>
      </c>
      <c r="G395" s="163" t="s">
        <v>10037</v>
      </c>
      <c r="H395" s="163" t="s">
        <v>15230</v>
      </c>
      <c r="I395" s="163"/>
      <c r="J395" s="163">
        <v>401</v>
      </c>
      <c r="K395" s="164" t="s">
        <v>195</v>
      </c>
      <c r="L395" s="165">
        <v>45966</v>
      </c>
      <c r="M395" s="163"/>
      <c r="N395" s="163"/>
      <c r="O395" s="163"/>
    </row>
    <row r="396" spans="1:15">
      <c r="A396" s="163"/>
      <c r="B396" s="187" t="s">
        <v>147</v>
      </c>
      <c r="C396" s="187" t="s">
        <v>1997</v>
      </c>
      <c r="D396" s="189" t="s">
        <v>1663</v>
      </c>
      <c r="E396" s="191">
        <v>45964</v>
      </c>
      <c r="F396" s="191">
        <v>45964</v>
      </c>
      <c r="G396" s="163" t="s">
        <v>10037</v>
      </c>
      <c r="H396" s="163" t="s">
        <v>15230</v>
      </c>
      <c r="I396" s="163"/>
      <c r="J396" s="163">
        <v>403</v>
      </c>
      <c r="K396" s="164" t="s">
        <v>195</v>
      </c>
      <c r="L396" s="165">
        <v>45966</v>
      </c>
      <c r="M396" s="163"/>
      <c r="N396" s="163"/>
      <c r="O396" s="163"/>
    </row>
    <row r="397" spans="1:15">
      <c r="A397" s="163"/>
      <c r="B397" s="187" t="s">
        <v>147</v>
      </c>
      <c r="C397" s="187" t="s">
        <v>1997</v>
      </c>
      <c r="D397" s="189" t="s">
        <v>1664</v>
      </c>
      <c r="E397" s="191">
        <v>45964</v>
      </c>
      <c r="F397" s="191">
        <v>45964</v>
      </c>
      <c r="G397" s="163" t="s">
        <v>10037</v>
      </c>
      <c r="H397" s="163" t="s">
        <v>15230</v>
      </c>
      <c r="I397" s="163"/>
      <c r="J397" s="163">
        <v>404</v>
      </c>
      <c r="K397" s="164" t="s">
        <v>195</v>
      </c>
      <c r="L397" s="165">
        <v>45966</v>
      </c>
      <c r="M397" s="163"/>
      <c r="N397" s="163"/>
      <c r="O397" s="163"/>
    </row>
    <row r="398" spans="1:15">
      <c r="A398" s="163"/>
      <c r="B398" s="187" t="s">
        <v>147</v>
      </c>
      <c r="C398" s="187" t="s">
        <v>6464</v>
      </c>
      <c r="D398" s="189" t="s">
        <v>1665</v>
      </c>
      <c r="E398" s="191">
        <v>45964</v>
      </c>
      <c r="F398" s="191">
        <v>45964</v>
      </c>
      <c r="G398" s="163" t="s">
        <v>10037</v>
      </c>
      <c r="H398" s="163" t="s">
        <v>15230</v>
      </c>
      <c r="I398" s="163"/>
      <c r="J398" s="163">
        <v>405</v>
      </c>
      <c r="K398" s="164" t="s">
        <v>195</v>
      </c>
      <c r="L398" s="165">
        <v>45966</v>
      </c>
      <c r="M398" s="163"/>
      <c r="N398" s="163"/>
      <c r="O398" s="163"/>
    </row>
    <row r="399" spans="1:15">
      <c r="A399" s="163"/>
      <c r="B399" s="187" t="s">
        <v>147</v>
      </c>
      <c r="C399" s="187" t="s">
        <v>3641</v>
      </c>
      <c r="D399" s="189" t="s">
        <v>1666</v>
      </c>
      <c r="E399" s="191">
        <v>45964</v>
      </c>
      <c r="F399" s="191">
        <v>45964</v>
      </c>
      <c r="G399" s="163" t="s">
        <v>10037</v>
      </c>
      <c r="H399" s="163" t="s">
        <v>15230</v>
      </c>
      <c r="I399" s="163"/>
      <c r="J399" s="163">
        <v>406</v>
      </c>
      <c r="K399" s="164" t="s">
        <v>195</v>
      </c>
      <c r="L399" s="165">
        <v>45966</v>
      </c>
      <c r="M399" s="163"/>
      <c r="N399" s="163"/>
      <c r="O399" s="163"/>
    </row>
    <row r="400" spans="1:15">
      <c r="A400" s="163"/>
      <c r="B400" s="187" t="s">
        <v>147</v>
      </c>
      <c r="C400" s="187" t="s">
        <v>3408</v>
      </c>
      <c r="D400" s="189" t="s">
        <v>1667</v>
      </c>
      <c r="E400" s="191">
        <v>45964</v>
      </c>
      <c r="F400" s="191">
        <v>45964</v>
      </c>
      <c r="G400" s="163" t="s">
        <v>10037</v>
      </c>
      <c r="H400" s="163" t="s">
        <v>15230</v>
      </c>
      <c r="I400" s="163"/>
      <c r="J400" s="163">
        <v>407</v>
      </c>
      <c r="K400" s="164" t="s">
        <v>195</v>
      </c>
      <c r="L400" s="165">
        <v>45966</v>
      </c>
      <c r="M400" s="163"/>
      <c r="N400" s="163"/>
      <c r="O400" s="163"/>
    </row>
    <row r="401" spans="1:15">
      <c r="A401" s="163"/>
      <c r="B401" s="187" t="s">
        <v>147</v>
      </c>
      <c r="C401" s="187" t="s">
        <v>1997</v>
      </c>
      <c r="D401" s="189" t="s">
        <v>1668</v>
      </c>
      <c r="E401" s="191">
        <v>45964</v>
      </c>
      <c r="F401" s="191">
        <v>45964</v>
      </c>
      <c r="G401" s="163" t="s">
        <v>10037</v>
      </c>
      <c r="H401" s="163" t="s">
        <v>15230</v>
      </c>
      <c r="I401" s="163"/>
      <c r="J401" s="163">
        <v>408</v>
      </c>
      <c r="K401" s="164" t="s">
        <v>195</v>
      </c>
      <c r="L401" s="165">
        <v>45966</v>
      </c>
      <c r="M401" s="163"/>
      <c r="N401" s="163"/>
      <c r="O401" s="163"/>
    </row>
    <row r="402" spans="1:15">
      <c r="A402" s="163"/>
      <c r="B402" s="187" t="s">
        <v>147</v>
      </c>
      <c r="C402" s="187" t="s">
        <v>6464</v>
      </c>
      <c r="D402" s="189" t="s">
        <v>1669</v>
      </c>
      <c r="E402" s="191">
        <v>45964</v>
      </c>
      <c r="F402" s="191">
        <v>45964</v>
      </c>
      <c r="G402" s="163" t="s">
        <v>10037</v>
      </c>
      <c r="H402" s="163" t="s">
        <v>15230</v>
      </c>
      <c r="I402" s="163"/>
      <c r="J402" s="163">
        <v>409</v>
      </c>
      <c r="K402" s="164" t="s">
        <v>195</v>
      </c>
      <c r="L402" s="165">
        <v>45966</v>
      </c>
      <c r="M402" s="163"/>
      <c r="N402" s="163"/>
      <c r="O402" s="163"/>
    </row>
    <row r="403" spans="1:15">
      <c r="A403" s="163"/>
      <c r="B403" s="187" t="s">
        <v>147</v>
      </c>
      <c r="C403" s="187" t="s">
        <v>6464</v>
      </c>
      <c r="D403" s="189" t="s">
        <v>1670</v>
      </c>
      <c r="E403" s="191">
        <v>45964</v>
      </c>
      <c r="F403" s="191">
        <v>45964</v>
      </c>
      <c r="G403" s="163" t="s">
        <v>10037</v>
      </c>
      <c r="H403" s="163" t="s">
        <v>15230</v>
      </c>
      <c r="I403" s="163"/>
      <c r="J403" s="163">
        <v>410</v>
      </c>
      <c r="K403" s="164" t="s">
        <v>195</v>
      </c>
      <c r="L403" s="165">
        <v>45966</v>
      </c>
      <c r="M403" s="163"/>
      <c r="N403" s="163"/>
      <c r="O403" s="163"/>
    </row>
    <row r="404" spans="1:15">
      <c r="A404" s="163"/>
      <c r="B404" s="187" t="s">
        <v>147</v>
      </c>
      <c r="C404" s="187" t="s">
        <v>1997</v>
      </c>
      <c r="D404" s="189" t="s">
        <v>1671</v>
      </c>
      <c r="E404" s="191">
        <v>45964</v>
      </c>
      <c r="F404" s="191">
        <v>45964</v>
      </c>
      <c r="G404" s="163" t="s">
        <v>10037</v>
      </c>
      <c r="H404" s="163" t="s">
        <v>15230</v>
      </c>
      <c r="I404" s="163"/>
      <c r="J404" s="163">
        <v>411</v>
      </c>
      <c r="K404" s="164" t="s">
        <v>195</v>
      </c>
      <c r="L404" s="165">
        <v>45966</v>
      </c>
      <c r="M404" s="163"/>
      <c r="N404" s="163"/>
      <c r="O404" s="163"/>
    </row>
    <row r="405" spans="1:15">
      <c r="A405" s="163"/>
      <c r="B405" s="187" t="s">
        <v>147</v>
      </c>
      <c r="C405" s="187" t="s">
        <v>1997</v>
      </c>
      <c r="D405" s="189" t="s">
        <v>1672</v>
      </c>
      <c r="E405" s="191">
        <v>45964</v>
      </c>
      <c r="F405" s="191">
        <v>45964</v>
      </c>
      <c r="G405" s="163" t="s">
        <v>10037</v>
      </c>
      <c r="H405" s="163" t="s">
        <v>15230</v>
      </c>
      <c r="I405" s="163"/>
      <c r="J405" s="163">
        <v>412</v>
      </c>
      <c r="K405" s="164" t="s">
        <v>195</v>
      </c>
      <c r="L405" s="165">
        <v>45966</v>
      </c>
      <c r="M405" s="163"/>
      <c r="N405" s="163"/>
      <c r="O405" s="163"/>
    </row>
    <row r="406" spans="1:15">
      <c r="A406" s="163"/>
      <c r="B406" s="187" t="s">
        <v>147</v>
      </c>
      <c r="C406" s="187" t="s">
        <v>6464</v>
      </c>
      <c r="D406" s="189" t="s">
        <v>1673</v>
      </c>
      <c r="E406" s="191">
        <v>45964</v>
      </c>
      <c r="F406" s="191">
        <v>45964</v>
      </c>
      <c r="G406" s="163" t="s">
        <v>10037</v>
      </c>
      <c r="H406" s="163" t="s">
        <v>15230</v>
      </c>
      <c r="I406" s="163"/>
      <c r="J406" s="163">
        <v>413</v>
      </c>
      <c r="K406" s="164" t="s">
        <v>195</v>
      </c>
      <c r="L406" s="165">
        <v>45966</v>
      </c>
      <c r="M406" s="163"/>
      <c r="N406" s="163"/>
      <c r="O406" s="163"/>
    </row>
    <row r="407" spans="1:15">
      <c r="A407" s="163"/>
      <c r="B407" s="187" t="s">
        <v>147</v>
      </c>
      <c r="C407" s="187" t="s">
        <v>6464</v>
      </c>
      <c r="D407" s="189" t="s">
        <v>1674</v>
      </c>
      <c r="E407" s="191">
        <v>45964</v>
      </c>
      <c r="F407" s="191">
        <v>45964</v>
      </c>
      <c r="G407" s="163" t="s">
        <v>10037</v>
      </c>
      <c r="H407" s="163" t="s">
        <v>15230</v>
      </c>
      <c r="I407" s="163"/>
      <c r="J407" s="163">
        <v>414</v>
      </c>
      <c r="K407" s="164" t="s">
        <v>195</v>
      </c>
      <c r="L407" s="165">
        <v>45966</v>
      </c>
      <c r="M407" s="163"/>
      <c r="N407" s="163"/>
      <c r="O407" s="163"/>
    </row>
    <row r="408" spans="1:15">
      <c r="A408" s="163"/>
      <c r="B408" s="187" t="s">
        <v>147</v>
      </c>
      <c r="C408" s="187" t="s">
        <v>6464</v>
      </c>
      <c r="D408" s="189" t="s">
        <v>1675</v>
      </c>
      <c r="E408" s="191">
        <v>45964</v>
      </c>
      <c r="F408" s="191">
        <v>45964</v>
      </c>
      <c r="G408" s="163" t="s">
        <v>10037</v>
      </c>
      <c r="H408" s="163" t="s">
        <v>15230</v>
      </c>
      <c r="I408" s="163"/>
      <c r="J408" s="163">
        <v>416</v>
      </c>
      <c r="K408" s="164" t="s">
        <v>197</v>
      </c>
      <c r="L408" s="165">
        <v>45966</v>
      </c>
      <c r="M408" s="163"/>
      <c r="N408" s="163"/>
      <c r="O408" s="163"/>
    </row>
    <row r="409" spans="1:15">
      <c r="A409" s="163"/>
      <c r="B409" s="187" t="s">
        <v>147</v>
      </c>
      <c r="C409" s="187" t="s">
        <v>3641</v>
      </c>
      <c r="D409" s="189" t="s">
        <v>1676</v>
      </c>
      <c r="E409" s="191">
        <v>45965</v>
      </c>
      <c r="F409" s="191">
        <v>45965</v>
      </c>
      <c r="G409" s="163" t="s">
        <v>10037</v>
      </c>
      <c r="H409" s="225" t="s">
        <v>15176</v>
      </c>
      <c r="I409" s="163"/>
      <c r="J409" s="163" t="s">
        <v>15282</v>
      </c>
      <c r="K409" s="164" t="s">
        <v>195</v>
      </c>
      <c r="L409" s="165">
        <v>45967</v>
      </c>
      <c r="M409" s="163"/>
      <c r="N409" s="163"/>
      <c r="O409" s="163"/>
    </row>
    <row r="410" spans="1:15">
      <c r="A410" s="163"/>
      <c r="B410" s="187" t="s">
        <v>147</v>
      </c>
      <c r="C410" s="187" t="s">
        <v>1997</v>
      </c>
      <c r="D410" s="189" t="s">
        <v>1677</v>
      </c>
      <c r="E410" s="191">
        <v>45967</v>
      </c>
      <c r="F410" s="191">
        <v>45967</v>
      </c>
      <c r="G410" s="163" t="s">
        <v>10037</v>
      </c>
      <c r="H410" s="163" t="s">
        <v>15289</v>
      </c>
      <c r="I410" s="163"/>
      <c r="J410" s="163" t="s">
        <v>7186</v>
      </c>
      <c r="K410" s="164" t="s">
        <v>195</v>
      </c>
      <c r="L410" s="165">
        <v>45971</v>
      </c>
      <c r="M410" s="163"/>
      <c r="N410" s="163"/>
      <c r="O410" s="163"/>
    </row>
    <row r="411" spans="1:15" ht="33.75">
      <c r="A411" s="163"/>
      <c r="B411" s="187" t="s">
        <v>147</v>
      </c>
      <c r="C411" s="187" t="s">
        <v>1997</v>
      </c>
      <c r="D411" s="189" t="s">
        <v>1678</v>
      </c>
      <c r="E411" s="191">
        <v>45971</v>
      </c>
      <c r="F411" s="191">
        <v>45971</v>
      </c>
      <c r="G411" s="163" t="s">
        <v>11992</v>
      </c>
      <c r="H411" s="322" t="s">
        <v>15396</v>
      </c>
      <c r="I411" s="163"/>
      <c r="J411" s="163"/>
      <c r="K411" s="164" t="s">
        <v>195</v>
      </c>
      <c r="L411" s="159">
        <v>45973</v>
      </c>
      <c r="M411" s="163"/>
      <c r="N411" s="163"/>
      <c r="O411" s="163"/>
    </row>
    <row r="412" spans="1:15" ht="33.75">
      <c r="A412" s="163"/>
      <c r="B412" s="187" t="s">
        <v>147</v>
      </c>
      <c r="C412" s="187" t="s">
        <v>6245</v>
      </c>
      <c r="D412" s="189" t="s">
        <v>1679</v>
      </c>
      <c r="E412" s="191">
        <v>45971</v>
      </c>
      <c r="F412" s="191">
        <v>45971</v>
      </c>
      <c r="G412" s="163" t="s">
        <v>11992</v>
      </c>
      <c r="H412" s="322" t="s">
        <v>15397</v>
      </c>
      <c r="I412" s="163"/>
      <c r="J412" s="163"/>
      <c r="K412" s="164" t="s">
        <v>195</v>
      </c>
      <c r="L412" s="159">
        <v>45973</v>
      </c>
      <c r="M412" s="163"/>
      <c r="N412" s="163"/>
      <c r="O412" s="163"/>
    </row>
    <row r="413" spans="1:15" ht="33.75">
      <c r="A413" s="163"/>
      <c r="B413" s="187" t="s">
        <v>147</v>
      </c>
      <c r="C413" s="187" t="s">
        <v>6245</v>
      </c>
      <c r="D413" s="189" t="s">
        <v>1680</v>
      </c>
      <c r="E413" s="191">
        <v>45971</v>
      </c>
      <c r="F413" s="191">
        <v>45971</v>
      </c>
      <c r="G413" s="163" t="s">
        <v>11992</v>
      </c>
      <c r="H413" s="322" t="s">
        <v>15398</v>
      </c>
      <c r="I413" s="163"/>
      <c r="J413" s="163"/>
      <c r="K413" s="164" t="s">
        <v>195</v>
      </c>
      <c r="L413" s="159">
        <v>45973</v>
      </c>
      <c r="M413" s="163"/>
      <c r="N413" s="163"/>
      <c r="O413" s="163"/>
    </row>
    <row r="414" spans="1:15" ht="33.75">
      <c r="A414" s="163"/>
      <c r="B414" s="187" t="s">
        <v>147</v>
      </c>
      <c r="C414" s="187" t="s">
        <v>6245</v>
      </c>
      <c r="D414" s="189" t="s">
        <v>1681</v>
      </c>
      <c r="E414" s="191">
        <v>45971</v>
      </c>
      <c r="F414" s="191">
        <v>45971</v>
      </c>
      <c r="G414" s="163" t="s">
        <v>11992</v>
      </c>
      <c r="H414" s="322" t="s">
        <v>15399</v>
      </c>
      <c r="I414" s="163"/>
      <c r="J414" s="163"/>
      <c r="K414" s="164" t="s">
        <v>195</v>
      </c>
      <c r="L414" s="159">
        <v>45973</v>
      </c>
      <c r="M414" s="163"/>
      <c r="N414" s="163"/>
      <c r="O414" s="163"/>
    </row>
    <row r="415" spans="1:15" ht="33.75">
      <c r="A415" s="163"/>
      <c r="B415" s="187" t="s">
        <v>147</v>
      </c>
      <c r="C415" s="187" t="s">
        <v>6245</v>
      </c>
      <c r="D415" s="189" t="s">
        <v>1682</v>
      </c>
      <c r="E415" s="191">
        <v>45971</v>
      </c>
      <c r="F415" s="191">
        <v>45971</v>
      </c>
      <c r="G415" s="163" t="s">
        <v>11992</v>
      </c>
      <c r="H415" s="322" t="s">
        <v>15400</v>
      </c>
      <c r="I415" s="163"/>
      <c r="J415" s="163"/>
      <c r="K415" s="164" t="s">
        <v>195</v>
      </c>
      <c r="L415" s="159">
        <v>45973</v>
      </c>
      <c r="M415" s="163"/>
      <c r="N415" s="163"/>
      <c r="O415" s="163"/>
    </row>
    <row r="416" spans="1:15" ht="33.75">
      <c r="A416" s="163"/>
      <c r="B416" s="187" t="s">
        <v>147</v>
      </c>
      <c r="C416" s="187" t="s">
        <v>152</v>
      </c>
      <c r="D416" s="189" t="s">
        <v>1683</v>
      </c>
      <c r="E416" s="191">
        <v>45971</v>
      </c>
      <c r="F416" s="191">
        <v>45971</v>
      </c>
      <c r="G416" s="163" t="s">
        <v>11992</v>
      </c>
      <c r="H416" s="322" t="s">
        <v>15401</v>
      </c>
      <c r="I416" s="163"/>
      <c r="J416" s="163"/>
      <c r="K416" s="164" t="s">
        <v>195</v>
      </c>
      <c r="L416" s="159">
        <v>45973</v>
      </c>
      <c r="M416" s="163"/>
      <c r="N416" s="163"/>
      <c r="O416" s="163"/>
    </row>
    <row r="417" spans="1:15" ht="33.75">
      <c r="A417" s="163"/>
      <c r="B417" s="187" t="s">
        <v>147</v>
      </c>
      <c r="C417" s="187" t="s">
        <v>6245</v>
      </c>
      <c r="D417" s="189" t="s">
        <v>1684</v>
      </c>
      <c r="E417" s="191">
        <v>45971</v>
      </c>
      <c r="F417" s="191">
        <v>45971</v>
      </c>
      <c r="G417" s="163" t="s">
        <v>11992</v>
      </c>
      <c r="H417" s="322" t="s">
        <v>15402</v>
      </c>
      <c r="I417" s="163"/>
      <c r="J417" s="163"/>
      <c r="K417" s="164" t="s">
        <v>195</v>
      </c>
      <c r="L417" s="159">
        <v>45973</v>
      </c>
      <c r="M417" s="163"/>
      <c r="N417" s="163"/>
      <c r="O417" s="163"/>
    </row>
    <row r="418" spans="1:15" ht="33.75">
      <c r="A418" s="163"/>
      <c r="B418" s="187" t="s">
        <v>147</v>
      </c>
      <c r="C418" s="187" t="s">
        <v>3641</v>
      </c>
      <c r="D418" s="189" t="s">
        <v>1685</v>
      </c>
      <c r="E418" s="191">
        <v>45971</v>
      </c>
      <c r="F418" s="191">
        <v>45971</v>
      </c>
      <c r="G418" s="163" t="s">
        <v>11992</v>
      </c>
      <c r="H418" s="322" t="s">
        <v>15403</v>
      </c>
      <c r="I418" s="163"/>
      <c r="J418" s="163"/>
      <c r="K418" s="164" t="s">
        <v>195</v>
      </c>
      <c r="L418" s="159">
        <v>45973</v>
      </c>
      <c r="M418" s="163"/>
      <c r="N418" s="163"/>
      <c r="O418" s="163"/>
    </row>
    <row r="419" spans="1:15" ht="33.75">
      <c r="A419" s="163"/>
      <c r="B419" s="187" t="s">
        <v>147</v>
      </c>
      <c r="C419" s="187" t="s">
        <v>1997</v>
      </c>
      <c r="D419" s="189" t="s">
        <v>1686</v>
      </c>
      <c r="E419" s="191">
        <v>45971</v>
      </c>
      <c r="F419" s="191">
        <v>45971</v>
      </c>
      <c r="G419" s="163" t="s">
        <v>11992</v>
      </c>
      <c r="H419" s="322" t="s">
        <v>15404</v>
      </c>
      <c r="I419" s="163"/>
      <c r="J419" s="163"/>
      <c r="K419" s="164" t="s">
        <v>195</v>
      </c>
      <c r="L419" s="159">
        <v>45973</v>
      </c>
      <c r="M419" s="163"/>
      <c r="N419" s="163"/>
      <c r="O419" s="163"/>
    </row>
    <row r="420" spans="1:15" ht="33.75">
      <c r="A420" s="163"/>
      <c r="B420" s="187" t="s">
        <v>147</v>
      </c>
      <c r="C420" s="187" t="s">
        <v>6245</v>
      </c>
      <c r="D420" s="189" t="s">
        <v>1687</v>
      </c>
      <c r="E420" s="191">
        <v>45971</v>
      </c>
      <c r="F420" s="191">
        <v>45971</v>
      </c>
      <c r="G420" s="163" t="s">
        <v>11992</v>
      </c>
      <c r="H420" s="322" t="s">
        <v>15405</v>
      </c>
      <c r="I420" s="163"/>
      <c r="J420" s="163"/>
      <c r="K420" s="164" t="s">
        <v>195</v>
      </c>
      <c r="L420" s="159">
        <v>45973</v>
      </c>
      <c r="M420" s="163"/>
      <c r="N420" s="163"/>
      <c r="O420" s="163"/>
    </row>
    <row r="421" spans="1:15" ht="33.75">
      <c r="A421" s="163"/>
      <c r="B421" s="187" t="s">
        <v>147</v>
      </c>
      <c r="C421" s="187" t="s">
        <v>6245</v>
      </c>
      <c r="D421" s="189" t="s">
        <v>1688</v>
      </c>
      <c r="E421" s="191">
        <v>45971</v>
      </c>
      <c r="F421" s="191">
        <v>45971</v>
      </c>
      <c r="G421" s="163" t="s">
        <v>11992</v>
      </c>
      <c r="H421" s="322" t="s">
        <v>15406</v>
      </c>
      <c r="I421" s="163"/>
      <c r="J421" s="163"/>
      <c r="K421" s="164" t="s">
        <v>197</v>
      </c>
      <c r="L421" s="159">
        <v>45973</v>
      </c>
      <c r="M421" s="163"/>
      <c r="N421" s="163"/>
      <c r="O421" s="163"/>
    </row>
    <row r="422" spans="1:15" ht="33.75">
      <c r="A422" s="163"/>
      <c r="B422" s="187" t="s">
        <v>147</v>
      </c>
      <c r="C422" s="187" t="s">
        <v>6464</v>
      </c>
      <c r="D422" s="189" t="s">
        <v>1711</v>
      </c>
      <c r="E422" s="191">
        <v>45971</v>
      </c>
      <c r="F422" s="191">
        <v>45971</v>
      </c>
      <c r="G422" s="163" t="s">
        <v>11992</v>
      </c>
      <c r="H422" s="322" t="s">
        <v>15407</v>
      </c>
      <c r="I422" s="163"/>
      <c r="J422" s="163"/>
      <c r="K422" s="164" t="s">
        <v>195</v>
      </c>
      <c r="L422" s="159">
        <v>45973</v>
      </c>
      <c r="M422" s="163"/>
      <c r="N422" s="163"/>
      <c r="O422" s="163"/>
    </row>
    <row r="423" spans="1:15" ht="33.75">
      <c r="A423" s="163"/>
      <c r="B423" s="187" t="s">
        <v>147</v>
      </c>
      <c r="C423" s="187" t="s">
        <v>6464</v>
      </c>
      <c r="D423" s="189" t="s">
        <v>1712</v>
      </c>
      <c r="E423" s="191">
        <v>45971</v>
      </c>
      <c r="F423" s="191">
        <v>45971</v>
      </c>
      <c r="G423" s="163" t="s">
        <v>11992</v>
      </c>
      <c r="H423" s="322" t="s">
        <v>15408</v>
      </c>
      <c r="I423" s="163"/>
      <c r="J423" s="163"/>
      <c r="K423" s="164" t="s">
        <v>195</v>
      </c>
      <c r="L423" s="159">
        <v>45973</v>
      </c>
      <c r="M423" s="163"/>
      <c r="N423" s="163"/>
      <c r="O423" s="163"/>
    </row>
    <row r="424" spans="1:15" ht="33.75">
      <c r="A424" s="163"/>
      <c r="B424" s="187" t="s">
        <v>147</v>
      </c>
      <c r="C424" s="187" t="s">
        <v>1997</v>
      </c>
      <c r="D424" s="189" t="s">
        <v>1713</v>
      </c>
      <c r="E424" s="191">
        <v>45971</v>
      </c>
      <c r="F424" s="191">
        <v>45971</v>
      </c>
      <c r="G424" s="163" t="s">
        <v>11992</v>
      </c>
      <c r="H424" s="322" t="s">
        <v>15409</v>
      </c>
      <c r="I424" s="163"/>
      <c r="J424" s="163"/>
      <c r="K424" s="164" t="s">
        <v>195</v>
      </c>
      <c r="L424" s="165">
        <v>45973</v>
      </c>
      <c r="M424" s="163"/>
      <c r="N424" s="163"/>
      <c r="O424" s="163"/>
    </row>
    <row r="425" spans="1:15">
      <c r="A425" s="163"/>
      <c r="B425" s="187" t="s">
        <v>147</v>
      </c>
      <c r="C425" s="187" t="s">
        <v>1997</v>
      </c>
      <c r="D425" s="189" t="s">
        <v>1758</v>
      </c>
      <c r="E425" s="165"/>
      <c r="F425" s="165"/>
      <c r="G425" s="163" t="s">
        <v>11992</v>
      </c>
      <c r="H425" s="163"/>
      <c r="I425" s="163"/>
      <c r="J425" s="163"/>
      <c r="K425" s="164"/>
      <c r="L425" s="165"/>
      <c r="M425" s="163"/>
      <c r="N425" s="163"/>
      <c r="O425" s="163"/>
    </row>
    <row r="426" spans="1:15">
      <c r="A426" s="163"/>
      <c r="B426" s="187" t="s">
        <v>147</v>
      </c>
      <c r="C426" s="187" t="s">
        <v>2064</v>
      </c>
      <c r="D426" s="189" t="s">
        <v>1763</v>
      </c>
      <c r="E426" s="165">
        <v>45968</v>
      </c>
      <c r="F426" s="165">
        <v>45968</v>
      </c>
      <c r="G426" s="163" t="s">
        <v>15048</v>
      </c>
      <c r="H426" s="163" t="s">
        <v>15329</v>
      </c>
      <c r="I426" s="163"/>
      <c r="J426" s="163" t="s">
        <v>15330</v>
      </c>
      <c r="K426" s="164" t="s">
        <v>197</v>
      </c>
      <c r="L426" s="165">
        <v>45972</v>
      </c>
      <c r="M426" s="163"/>
      <c r="N426" s="163"/>
      <c r="O426" s="163"/>
    </row>
    <row r="427" spans="1:15">
      <c r="A427" s="163"/>
      <c r="B427" s="187" t="s">
        <v>147</v>
      </c>
      <c r="C427" s="187" t="s">
        <v>6464</v>
      </c>
      <c r="D427" s="189" t="s">
        <v>1770</v>
      </c>
      <c r="E427" s="165">
        <v>45968</v>
      </c>
      <c r="F427" s="165">
        <v>45968</v>
      </c>
      <c r="G427" s="163" t="s">
        <v>15048</v>
      </c>
      <c r="H427" s="163" t="s">
        <v>15331</v>
      </c>
      <c r="I427" s="163"/>
      <c r="J427" s="163" t="s">
        <v>15330</v>
      </c>
      <c r="K427" s="164" t="s">
        <v>197</v>
      </c>
      <c r="L427" s="165">
        <v>45972</v>
      </c>
      <c r="M427" s="163"/>
      <c r="N427" s="163"/>
      <c r="O427" s="163"/>
    </row>
    <row r="428" spans="1:15">
      <c r="A428" s="163"/>
      <c r="B428" s="187" t="s">
        <v>147</v>
      </c>
      <c r="C428" s="187" t="s">
        <v>6245</v>
      </c>
      <c r="D428" s="189" t="s">
        <v>1771</v>
      </c>
      <c r="E428" s="165">
        <v>45968</v>
      </c>
      <c r="F428" s="165">
        <v>45968</v>
      </c>
      <c r="G428" s="163" t="s">
        <v>15048</v>
      </c>
      <c r="H428" s="163" t="s">
        <v>15332</v>
      </c>
      <c r="I428" s="163"/>
      <c r="J428" s="163" t="s">
        <v>15330</v>
      </c>
      <c r="K428" s="164" t="s">
        <v>197</v>
      </c>
      <c r="L428" s="165">
        <v>45972</v>
      </c>
      <c r="M428" s="163"/>
      <c r="N428" s="163"/>
      <c r="O428" s="163"/>
    </row>
    <row r="429" spans="1:15">
      <c r="A429" s="163"/>
      <c r="B429" s="187" t="s">
        <v>147</v>
      </c>
      <c r="C429" s="187" t="s">
        <v>6245</v>
      </c>
      <c r="D429" s="189" t="s">
        <v>1772</v>
      </c>
      <c r="E429" s="165">
        <v>45968</v>
      </c>
      <c r="F429" s="165">
        <v>45968</v>
      </c>
      <c r="G429" s="163" t="s">
        <v>15048</v>
      </c>
      <c r="H429" s="163" t="s">
        <v>15333</v>
      </c>
      <c r="I429" s="163"/>
      <c r="J429" s="163" t="s">
        <v>15330</v>
      </c>
      <c r="K429" s="164" t="s">
        <v>197</v>
      </c>
      <c r="L429" s="165">
        <v>45972</v>
      </c>
      <c r="M429" s="163"/>
      <c r="N429" s="163"/>
      <c r="O429" s="163"/>
    </row>
    <row r="430" spans="1:15">
      <c r="A430" s="163"/>
      <c r="B430" s="187" t="s">
        <v>147</v>
      </c>
      <c r="C430" s="187" t="s">
        <v>3</v>
      </c>
      <c r="D430" s="189" t="s">
        <v>1773</v>
      </c>
      <c r="E430" s="165">
        <v>45968</v>
      </c>
      <c r="F430" s="165">
        <v>45968</v>
      </c>
      <c r="G430" s="163" t="s">
        <v>15048</v>
      </c>
      <c r="H430" s="163" t="s">
        <v>15334</v>
      </c>
      <c r="I430" s="163"/>
      <c r="J430" s="163" t="s">
        <v>15330</v>
      </c>
      <c r="K430" s="164" t="s">
        <v>298</v>
      </c>
      <c r="L430" s="165">
        <v>45971</v>
      </c>
      <c r="M430" s="163"/>
      <c r="N430" s="163"/>
      <c r="O430" s="163"/>
    </row>
    <row r="431" spans="1:15">
      <c r="A431" s="163"/>
      <c r="B431" s="187" t="s">
        <v>147</v>
      </c>
      <c r="C431" s="187" t="s">
        <v>3</v>
      </c>
      <c r="D431" s="189" t="s">
        <v>15467</v>
      </c>
      <c r="E431" s="165">
        <v>45974</v>
      </c>
      <c r="F431" s="165">
        <v>45974</v>
      </c>
      <c r="G431" s="163" t="s">
        <v>15048</v>
      </c>
      <c r="H431" s="163" t="s">
        <v>15334</v>
      </c>
      <c r="I431" s="163"/>
      <c r="J431" s="163" t="s">
        <v>15330</v>
      </c>
      <c r="K431" s="164" t="s">
        <v>459</v>
      </c>
      <c r="L431" s="165" t="s">
        <v>11746</v>
      </c>
      <c r="M431" s="163"/>
      <c r="N431" s="163"/>
      <c r="O431" s="163"/>
    </row>
    <row r="432" spans="1:15">
      <c r="A432" s="163"/>
      <c r="B432" s="187" t="s">
        <v>147</v>
      </c>
      <c r="C432" s="187" t="s">
        <v>3</v>
      </c>
      <c r="D432" s="189" t="s">
        <v>15515</v>
      </c>
      <c r="E432" s="165">
        <v>45979</v>
      </c>
      <c r="F432" s="165">
        <v>45979</v>
      </c>
      <c r="G432" s="163" t="s">
        <v>15048</v>
      </c>
      <c r="H432" s="163" t="s">
        <v>15334</v>
      </c>
      <c r="I432" s="163"/>
      <c r="J432" s="163" t="s">
        <v>15330</v>
      </c>
      <c r="K432" s="164" t="s">
        <v>195</v>
      </c>
      <c r="L432" s="165">
        <v>45982</v>
      </c>
      <c r="M432" s="163"/>
      <c r="N432" s="163"/>
      <c r="O432" s="163"/>
    </row>
    <row r="433" spans="1:15">
      <c r="A433" s="163"/>
      <c r="B433" s="187" t="s">
        <v>147</v>
      </c>
      <c r="C433" s="187" t="s">
        <v>3641</v>
      </c>
      <c r="D433" s="189" t="s">
        <v>1774</v>
      </c>
      <c r="E433" s="165">
        <v>45968</v>
      </c>
      <c r="F433" s="165">
        <v>45968</v>
      </c>
      <c r="G433" s="163" t="s">
        <v>15048</v>
      </c>
      <c r="H433" s="163" t="s">
        <v>15335</v>
      </c>
      <c r="I433" s="163"/>
      <c r="J433" s="163" t="s">
        <v>15330</v>
      </c>
      <c r="K433" s="164" t="s">
        <v>298</v>
      </c>
      <c r="L433" s="165">
        <v>45971</v>
      </c>
      <c r="M433" s="163"/>
      <c r="N433" s="163"/>
      <c r="O433" s="163"/>
    </row>
    <row r="434" spans="1:15">
      <c r="A434" s="163"/>
      <c r="B434" s="187" t="s">
        <v>147</v>
      </c>
      <c r="C434" s="187" t="s">
        <v>3641</v>
      </c>
      <c r="D434" s="189" t="s">
        <v>15468</v>
      </c>
      <c r="E434" s="165">
        <v>45974</v>
      </c>
      <c r="F434" s="165">
        <v>45974</v>
      </c>
      <c r="G434" s="163" t="s">
        <v>15048</v>
      </c>
      <c r="H434" s="163" t="s">
        <v>15335</v>
      </c>
      <c r="I434" s="163"/>
      <c r="J434" s="163" t="s">
        <v>15330</v>
      </c>
      <c r="K434" s="164" t="s">
        <v>459</v>
      </c>
      <c r="L434" s="165" t="s">
        <v>11746</v>
      </c>
      <c r="M434" s="163"/>
      <c r="N434" s="163"/>
      <c r="O434" s="163"/>
    </row>
    <row r="435" spans="1:15">
      <c r="A435" s="163"/>
      <c r="B435" s="187" t="s">
        <v>147</v>
      </c>
      <c r="C435" s="187" t="s">
        <v>3641</v>
      </c>
      <c r="D435" s="189" t="s">
        <v>15516</v>
      </c>
      <c r="E435" s="165">
        <v>45979</v>
      </c>
      <c r="F435" s="165">
        <v>45979</v>
      </c>
      <c r="G435" s="163" t="s">
        <v>15048</v>
      </c>
      <c r="H435" s="163" t="s">
        <v>15335</v>
      </c>
      <c r="I435" s="163"/>
      <c r="J435" s="163" t="s">
        <v>15330</v>
      </c>
      <c r="K435" s="164" t="s">
        <v>195</v>
      </c>
      <c r="L435" s="165">
        <v>45982</v>
      </c>
      <c r="M435" s="163"/>
      <c r="N435" s="163"/>
      <c r="O435" s="163"/>
    </row>
    <row r="436" spans="1:15">
      <c r="A436" s="163"/>
      <c r="B436" s="187" t="s">
        <v>147</v>
      </c>
      <c r="C436" s="187" t="s">
        <v>6464</v>
      </c>
      <c r="D436" s="189" t="s">
        <v>1775</v>
      </c>
      <c r="E436" s="165">
        <v>45968</v>
      </c>
      <c r="F436" s="165">
        <v>45968</v>
      </c>
      <c r="G436" s="163" t="s">
        <v>15048</v>
      </c>
      <c r="H436" s="163" t="s">
        <v>15336</v>
      </c>
      <c r="I436" s="163"/>
      <c r="J436" s="163" t="s">
        <v>15330</v>
      </c>
      <c r="K436" s="164" t="s">
        <v>298</v>
      </c>
      <c r="L436" s="165">
        <v>45971</v>
      </c>
      <c r="M436" s="163"/>
      <c r="N436" s="163"/>
      <c r="O436" s="163"/>
    </row>
    <row r="437" spans="1:15">
      <c r="A437" s="163"/>
      <c r="B437" s="187" t="s">
        <v>147</v>
      </c>
      <c r="C437" s="187" t="s">
        <v>6464</v>
      </c>
      <c r="D437" s="189" t="s">
        <v>15469</v>
      </c>
      <c r="E437" s="165">
        <v>45974</v>
      </c>
      <c r="F437" s="165">
        <v>45974</v>
      </c>
      <c r="G437" s="163" t="s">
        <v>15048</v>
      </c>
      <c r="H437" s="163" t="s">
        <v>15336</v>
      </c>
      <c r="I437" s="163"/>
      <c r="J437" s="163" t="s">
        <v>15330</v>
      </c>
      <c r="K437" s="164" t="s">
        <v>459</v>
      </c>
      <c r="L437" s="165" t="s">
        <v>11746</v>
      </c>
      <c r="M437" s="163"/>
      <c r="N437" s="163"/>
      <c r="O437" s="163"/>
    </row>
    <row r="438" spans="1:15">
      <c r="A438" s="163"/>
      <c r="B438" s="187" t="s">
        <v>147</v>
      </c>
      <c r="C438" s="187" t="s">
        <v>6464</v>
      </c>
      <c r="D438" s="189" t="s">
        <v>15517</v>
      </c>
      <c r="E438" s="165">
        <v>45979</v>
      </c>
      <c r="F438" s="165">
        <v>45979</v>
      </c>
      <c r="G438" s="163" t="s">
        <v>15048</v>
      </c>
      <c r="H438" s="163" t="s">
        <v>15336</v>
      </c>
      <c r="I438" s="163"/>
      <c r="J438" s="163" t="s">
        <v>15330</v>
      </c>
      <c r="K438" s="164" t="s">
        <v>195</v>
      </c>
      <c r="L438" s="165">
        <v>45982</v>
      </c>
      <c r="M438" s="163"/>
      <c r="N438" s="163"/>
      <c r="O438" s="163"/>
    </row>
    <row r="439" spans="1:15">
      <c r="A439" s="163"/>
      <c r="B439" s="187" t="s">
        <v>147</v>
      </c>
      <c r="C439" s="187" t="s">
        <v>3641</v>
      </c>
      <c r="D439" s="189" t="s">
        <v>1776</v>
      </c>
      <c r="E439" s="165">
        <v>45968</v>
      </c>
      <c r="F439" s="165">
        <v>45968</v>
      </c>
      <c r="G439" s="163" t="s">
        <v>15048</v>
      </c>
      <c r="H439" s="163" t="s">
        <v>15337</v>
      </c>
      <c r="I439" s="163"/>
      <c r="J439" s="163" t="s">
        <v>15330</v>
      </c>
      <c r="K439" s="164" t="s">
        <v>298</v>
      </c>
      <c r="L439" s="165">
        <v>45972</v>
      </c>
      <c r="M439" s="163"/>
      <c r="N439" s="163"/>
      <c r="O439" s="163"/>
    </row>
    <row r="440" spans="1:15">
      <c r="A440" s="163"/>
      <c r="B440" s="187" t="s">
        <v>147</v>
      </c>
      <c r="C440" s="187" t="s">
        <v>3641</v>
      </c>
      <c r="D440" s="189" t="s">
        <v>15470</v>
      </c>
      <c r="E440" s="165">
        <v>45974</v>
      </c>
      <c r="F440" s="165">
        <v>45974</v>
      </c>
      <c r="G440" s="163" t="s">
        <v>15048</v>
      </c>
      <c r="H440" s="163" t="s">
        <v>15337</v>
      </c>
      <c r="I440" s="163"/>
      <c r="J440" s="163" t="s">
        <v>15330</v>
      </c>
      <c r="K440" s="164" t="s">
        <v>459</v>
      </c>
      <c r="L440" s="165" t="s">
        <v>11746</v>
      </c>
      <c r="M440" s="163"/>
      <c r="N440" s="163"/>
      <c r="O440" s="163"/>
    </row>
    <row r="441" spans="1:15">
      <c r="A441" s="163"/>
      <c r="B441" s="187" t="s">
        <v>147</v>
      </c>
      <c r="C441" s="187" t="s">
        <v>3641</v>
      </c>
      <c r="D441" s="189" t="s">
        <v>15518</v>
      </c>
      <c r="E441" s="165">
        <v>45976</v>
      </c>
      <c r="F441" s="165">
        <v>45976</v>
      </c>
      <c r="G441" s="163" t="s">
        <v>15048</v>
      </c>
      <c r="H441" s="163" t="s">
        <v>15337</v>
      </c>
      <c r="I441" s="163"/>
      <c r="J441" s="163" t="s">
        <v>15330</v>
      </c>
      <c r="K441" s="164" t="s">
        <v>195</v>
      </c>
      <c r="L441" s="165">
        <v>45982</v>
      </c>
      <c r="M441" s="163"/>
      <c r="N441" s="163"/>
      <c r="O441" s="163"/>
    </row>
    <row r="442" spans="1:15">
      <c r="A442" s="163"/>
      <c r="B442" s="187" t="s">
        <v>147</v>
      </c>
      <c r="C442" s="187" t="s">
        <v>6464</v>
      </c>
      <c r="D442" s="189" t="s">
        <v>1800</v>
      </c>
      <c r="E442" s="165">
        <v>45968</v>
      </c>
      <c r="F442" s="165">
        <v>45968</v>
      </c>
      <c r="G442" s="163" t="s">
        <v>15048</v>
      </c>
      <c r="H442" s="163" t="s">
        <v>15338</v>
      </c>
      <c r="I442" s="163"/>
      <c r="J442" s="163" t="s">
        <v>15330</v>
      </c>
      <c r="K442" s="164" t="s">
        <v>298</v>
      </c>
      <c r="L442" s="165">
        <v>45972</v>
      </c>
      <c r="M442" s="163"/>
      <c r="N442" s="163"/>
      <c r="O442" s="163"/>
    </row>
    <row r="443" spans="1:15">
      <c r="A443" s="163"/>
      <c r="B443" s="187" t="s">
        <v>147</v>
      </c>
      <c r="C443" s="187" t="s">
        <v>6464</v>
      </c>
      <c r="D443" s="189" t="s">
        <v>15471</v>
      </c>
      <c r="E443" s="165">
        <v>45974</v>
      </c>
      <c r="F443" s="165">
        <v>45974</v>
      </c>
      <c r="G443" s="163" t="s">
        <v>15048</v>
      </c>
      <c r="H443" s="163" t="s">
        <v>15338</v>
      </c>
      <c r="I443" s="163"/>
      <c r="J443" s="163" t="s">
        <v>15330</v>
      </c>
      <c r="K443" s="164" t="s">
        <v>459</v>
      </c>
      <c r="L443" s="165" t="s">
        <v>11746</v>
      </c>
      <c r="M443" s="163"/>
      <c r="N443" s="163"/>
      <c r="O443" s="163"/>
    </row>
    <row r="444" spans="1:15">
      <c r="A444" s="163"/>
      <c r="B444" s="187" t="s">
        <v>147</v>
      </c>
      <c r="C444" s="187" t="s">
        <v>6464</v>
      </c>
      <c r="D444" s="189" t="s">
        <v>15514</v>
      </c>
      <c r="E444" s="165">
        <v>45979</v>
      </c>
      <c r="F444" s="165">
        <v>45979</v>
      </c>
      <c r="G444" s="163" t="s">
        <v>15048</v>
      </c>
      <c r="H444" s="163" t="s">
        <v>15338</v>
      </c>
      <c r="I444" s="163"/>
      <c r="J444" s="163" t="s">
        <v>15330</v>
      </c>
      <c r="K444" s="164" t="s">
        <v>195</v>
      </c>
      <c r="L444" s="165">
        <v>45982</v>
      </c>
      <c r="M444" s="163"/>
      <c r="N444" s="163"/>
      <c r="O444" s="163"/>
    </row>
    <row r="445" spans="1:15">
      <c r="A445" s="163"/>
      <c r="B445" s="187" t="s">
        <v>147</v>
      </c>
      <c r="C445" s="187" t="s">
        <v>3440</v>
      </c>
      <c r="D445" s="189" t="s">
        <v>1803</v>
      </c>
      <c r="E445" s="165">
        <v>45968</v>
      </c>
      <c r="F445" s="165">
        <v>45968</v>
      </c>
      <c r="G445" s="163" t="s">
        <v>15048</v>
      </c>
      <c r="H445" s="163" t="s">
        <v>15339</v>
      </c>
      <c r="I445" s="163"/>
      <c r="J445" s="163" t="s">
        <v>15330</v>
      </c>
      <c r="K445" s="164" t="s">
        <v>298</v>
      </c>
      <c r="L445" s="165">
        <v>45972</v>
      </c>
      <c r="M445" s="163"/>
      <c r="N445" s="163"/>
      <c r="O445" s="163"/>
    </row>
    <row r="446" spans="1:15">
      <c r="A446" s="163"/>
      <c r="B446" s="187" t="s">
        <v>147</v>
      </c>
      <c r="C446" s="187" t="s">
        <v>3440</v>
      </c>
      <c r="D446" s="189" t="s">
        <v>15472</v>
      </c>
      <c r="E446" s="165">
        <v>45974</v>
      </c>
      <c r="F446" s="165">
        <v>45974</v>
      </c>
      <c r="G446" s="163" t="s">
        <v>15048</v>
      </c>
      <c r="H446" s="163" t="s">
        <v>15339</v>
      </c>
      <c r="I446" s="163"/>
      <c r="J446" s="163" t="s">
        <v>15330</v>
      </c>
      <c r="K446" s="164" t="s">
        <v>459</v>
      </c>
      <c r="L446" s="165" t="s">
        <v>11746</v>
      </c>
      <c r="M446" s="163"/>
      <c r="N446" s="163"/>
      <c r="O446" s="163"/>
    </row>
    <row r="447" spans="1:15">
      <c r="A447" s="163"/>
      <c r="B447" s="187" t="s">
        <v>147</v>
      </c>
      <c r="C447" s="187" t="s">
        <v>3440</v>
      </c>
      <c r="D447" s="189" t="s">
        <v>15519</v>
      </c>
      <c r="E447" s="165">
        <v>45979</v>
      </c>
      <c r="F447" s="165">
        <v>45979</v>
      </c>
      <c r="G447" s="163" t="s">
        <v>15048</v>
      </c>
      <c r="H447" s="163" t="s">
        <v>15339</v>
      </c>
      <c r="I447" s="163"/>
      <c r="J447" s="163" t="s">
        <v>15330</v>
      </c>
      <c r="K447" s="164" t="s">
        <v>195</v>
      </c>
      <c r="L447" s="165">
        <v>45982</v>
      </c>
      <c r="M447" s="163"/>
      <c r="N447" s="163"/>
      <c r="O447" s="163"/>
    </row>
    <row r="448" spans="1:15">
      <c r="A448" s="163"/>
      <c r="B448" s="187" t="s">
        <v>147</v>
      </c>
      <c r="C448" s="187" t="s">
        <v>3641</v>
      </c>
      <c r="D448" s="189" t="s">
        <v>1806</v>
      </c>
      <c r="E448" s="165">
        <v>45968</v>
      </c>
      <c r="F448" s="165">
        <v>45968</v>
      </c>
      <c r="G448" s="163" t="s">
        <v>15048</v>
      </c>
      <c r="H448" s="163" t="s">
        <v>15340</v>
      </c>
      <c r="I448" s="163"/>
      <c r="J448" s="163" t="s">
        <v>15330</v>
      </c>
      <c r="K448" s="164" t="s">
        <v>298</v>
      </c>
      <c r="L448" s="165">
        <v>45972</v>
      </c>
      <c r="M448" s="163"/>
      <c r="N448" s="163"/>
      <c r="O448" s="163"/>
    </row>
    <row r="449" spans="1:15 16384:16384">
      <c r="A449" s="163"/>
      <c r="B449" s="187" t="s">
        <v>147</v>
      </c>
      <c r="C449" s="187" t="s">
        <v>3641</v>
      </c>
      <c r="D449" s="189" t="s">
        <v>15524</v>
      </c>
      <c r="E449" s="165">
        <v>45979</v>
      </c>
      <c r="F449" s="165">
        <v>45979</v>
      </c>
      <c r="G449" s="163" t="s">
        <v>15048</v>
      </c>
      <c r="H449" s="163" t="s">
        <v>15340</v>
      </c>
      <c r="I449" s="163"/>
      <c r="J449" s="163" t="s">
        <v>15330</v>
      </c>
      <c r="K449" s="164" t="s">
        <v>298</v>
      </c>
      <c r="L449" s="165">
        <v>45982</v>
      </c>
      <c r="M449" s="163"/>
      <c r="N449" s="163"/>
      <c r="O449" s="163"/>
    </row>
    <row r="450" spans="1:15 16384:16384">
      <c r="A450" s="163"/>
      <c r="B450" s="187" t="s">
        <v>147</v>
      </c>
      <c r="C450" s="187" t="s">
        <v>3641</v>
      </c>
      <c r="D450" s="189" t="s">
        <v>1809</v>
      </c>
      <c r="E450" s="165">
        <v>45968</v>
      </c>
      <c r="F450" s="165">
        <v>45968</v>
      </c>
      <c r="L450" s="165"/>
      <c r="M450" s="163"/>
      <c r="N450" s="163"/>
      <c r="O450" s="163"/>
    </row>
    <row r="451" spans="1:15 16384:16384">
      <c r="A451" s="163"/>
      <c r="B451" s="187" t="s">
        <v>147</v>
      </c>
      <c r="C451" s="187" t="s">
        <v>2150</v>
      </c>
      <c r="D451" s="189" t="s">
        <v>1812</v>
      </c>
      <c r="E451" s="165">
        <v>45968</v>
      </c>
      <c r="F451" s="165">
        <v>45968</v>
      </c>
      <c r="G451" s="163" t="s">
        <v>15048</v>
      </c>
      <c r="H451" s="163" t="s">
        <v>15329</v>
      </c>
      <c r="I451" s="163"/>
      <c r="J451" s="163" t="s">
        <v>15341</v>
      </c>
      <c r="K451" s="164" t="s">
        <v>197</v>
      </c>
      <c r="L451" s="165">
        <v>45972</v>
      </c>
      <c r="M451" s="163"/>
      <c r="N451" s="163"/>
      <c r="O451" s="163"/>
    </row>
    <row r="452" spans="1:15 16384:16384">
      <c r="A452" s="163"/>
      <c r="B452" s="187" t="s">
        <v>147</v>
      </c>
      <c r="C452" s="187" t="s">
        <v>2150</v>
      </c>
      <c r="D452" s="189" t="s">
        <v>1818</v>
      </c>
      <c r="E452" s="165">
        <v>45968</v>
      </c>
      <c r="F452" s="165">
        <v>45968</v>
      </c>
      <c r="G452" s="163" t="s">
        <v>15048</v>
      </c>
      <c r="H452" s="163" t="s">
        <v>15342</v>
      </c>
      <c r="I452" s="163"/>
      <c r="J452" s="163" t="s">
        <v>15341</v>
      </c>
      <c r="K452" s="164" t="s">
        <v>197</v>
      </c>
      <c r="L452" s="165">
        <v>45972</v>
      </c>
      <c r="M452" s="163"/>
      <c r="N452" s="163"/>
      <c r="O452" s="163"/>
    </row>
    <row r="453" spans="1:15 16384:16384">
      <c r="A453" s="163"/>
      <c r="B453" s="187" t="s">
        <v>147</v>
      </c>
      <c r="C453" s="187" t="s">
        <v>2150</v>
      </c>
      <c r="D453" s="189" t="s">
        <v>1829</v>
      </c>
      <c r="E453" s="165">
        <v>45968</v>
      </c>
      <c r="F453" s="165">
        <v>45968</v>
      </c>
      <c r="G453" s="163" t="s">
        <v>15048</v>
      </c>
      <c r="H453" s="163" t="s">
        <v>15332</v>
      </c>
      <c r="I453" s="163"/>
      <c r="J453" s="163" t="s">
        <v>15341</v>
      </c>
      <c r="K453" s="164" t="s">
        <v>197</v>
      </c>
      <c r="L453" s="165">
        <v>45972</v>
      </c>
      <c r="M453" s="163"/>
      <c r="N453" s="163"/>
      <c r="O453" s="163"/>
    </row>
    <row r="454" spans="1:15 16384:16384">
      <c r="A454" s="163"/>
      <c r="B454" s="187" t="s">
        <v>147</v>
      </c>
      <c r="C454" s="187" t="s">
        <v>2800</v>
      </c>
      <c r="D454" s="189" t="s">
        <v>1830</v>
      </c>
      <c r="E454" s="165">
        <v>45968</v>
      </c>
      <c r="F454" s="165">
        <v>45968</v>
      </c>
      <c r="G454" s="163" t="s">
        <v>15048</v>
      </c>
      <c r="H454" s="163" t="s">
        <v>15333</v>
      </c>
      <c r="I454" s="163"/>
      <c r="J454" s="163" t="s">
        <v>15341</v>
      </c>
      <c r="K454" s="164" t="s">
        <v>197</v>
      </c>
      <c r="L454" s="165">
        <v>45972</v>
      </c>
      <c r="M454" s="163"/>
      <c r="N454" s="163"/>
      <c r="O454" s="163"/>
    </row>
    <row r="455" spans="1:15 16384:16384">
      <c r="A455" s="163"/>
      <c r="B455" s="187" t="s">
        <v>147</v>
      </c>
      <c r="C455" s="187" t="s">
        <v>3408</v>
      </c>
      <c r="D455" s="189" t="s">
        <v>1834</v>
      </c>
      <c r="E455" s="165">
        <v>45968</v>
      </c>
      <c r="F455" s="165">
        <v>45968</v>
      </c>
      <c r="G455" s="163" t="s">
        <v>15048</v>
      </c>
      <c r="H455" s="163" t="s">
        <v>15334</v>
      </c>
      <c r="I455" s="163"/>
      <c r="J455" s="163" t="s">
        <v>15341</v>
      </c>
      <c r="K455" s="164" t="s">
        <v>298</v>
      </c>
      <c r="L455" s="165">
        <v>45971</v>
      </c>
      <c r="M455" s="163"/>
      <c r="N455" s="163"/>
      <c r="O455" s="163"/>
    </row>
    <row r="456" spans="1:15 16384:16384">
      <c r="A456" s="163"/>
      <c r="B456" s="187" t="s">
        <v>147</v>
      </c>
      <c r="C456" s="187" t="s">
        <v>3408</v>
      </c>
      <c r="D456" s="189" t="s">
        <v>15473</v>
      </c>
      <c r="E456" s="165">
        <v>45974</v>
      </c>
      <c r="F456" s="165">
        <v>45974</v>
      </c>
      <c r="G456" s="163" t="s">
        <v>15048</v>
      </c>
      <c r="H456" s="163" t="s">
        <v>15334</v>
      </c>
      <c r="I456" s="163"/>
      <c r="J456" s="163" t="s">
        <v>15341</v>
      </c>
      <c r="K456" s="164" t="s">
        <v>459</v>
      </c>
      <c r="L456" s="165" t="s">
        <v>11746</v>
      </c>
      <c r="M456" s="163"/>
      <c r="N456" s="163"/>
      <c r="O456" s="163"/>
    </row>
    <row r="457" spans="1:15 16384:16384">
      <c r="A457" s="163"/>
      <c r="B457" s="187" t="s">
        <v>147</v>
      </c>
      <c r="C457" s="187" t="s">
        <v>3440</v>
      </c>
      <c r="D457" s="189" t="s">
        <v>1835</v>
      </c>
      <c r="E457" s="165">
        <v>45968</v>
      </c>
      <c r="F457" s="165">
        <v>45968</v>
      </c>
      <c r="G457" s="163" t="s">
        <v>15048</v>
      </c>
      <c r="H457" s="163" t="s">
        <v>15335</v>
      </c>
      <c r="I457" s="163"/>
      <c r="J457" s="163" t="s">
        <v>15341</v>
      </c>
      <c r="K457" s="164" t="s">
        <v>298</v>
      </c>
      <c r="L457" s="165">
        <v>45971</v>
      </c>
      <c r="M457" s="163"/>
      <c r="N457" s="163"/>
      <c r="O457" s="163"/>
    </row>
    <row r="458" spans="1:15 16384:16384">
      <c r="A458" s="163"/>
      <c r="B458" s="187" t="s">
        <v>147</v>
      </c>
      <c r="C458" s="187" t="s">
        <v>3440</v>
      </c>
      <c r="D458" s="189" t="s">
        <v>15474</v>
      </c>
      <c r="E458" s="165">
        <v>45974</v>
      </c>
      <c r="F458" s="165">
        <v>45974</v>
      </c>
      <c r="G458" s="163" t="s">
        <v>15048</v>
      </c>
      <c r="H458" s="163" t="s">
        <v>15335</v>
      </c>
      <c r="I458" s="163"/>
      <c r="J458" s="163" t="s">
        <v>15341</v>
      </c>
      <c r="K458" s="164" t="s">
        <v>459</v>
      </c>
      <c r="L458" s="165" t="s">
        <v>11746</v>
      </c>
      <c r="M458" s="163"/>
      <c r="N458" s="163"/>
      <c r="O458" s="163"/>
    </row>
    <row r="459" spans="1:15 16384:16384">
      <c r="A459" s="163"/>
      <c r="B459" s="187" t="s">
        <v>147</v>
      </c>
      <c r="C459" s="187" t="s">
        <v>3440</v>
      </c>
      <c r="D459" s="189" t="s">
        <v>1838</v>
      </c>
      <c r="E459" s="165">
        <v>45968</v>
      </c>
      <c r="F459" s="165">
        <v>45968</v>
      </c>
      <c r="G459" s="163" t="s">
        <v>15048</v>
      </c>
      <c r="H459" s="163" t="s">
        <v>15336</v>
      </c>
      <c r="I459" s="163"/>
      <c r="J459" s="163" t="s">
        <v>15341</v>
      </c>
      <c r="K459" s="164" t="s">
        <v>298</v>
      </c>
      <c r="L459" s="165">
        <v>45971</v>
      </c>
      <c r="M459" s="163"/>
      <c r="N459" s="163"/>
      <c r="O459" s="163"/>
    </row>
    <row r="460" spans="1:15 16384:16384">
      <c r="A460" s="163"/>
      <c r="B460" s="187" t="s">
        <v>147</v>
      </c>
      <c r="C460" s="187" t="s">
        <v>3440</v>
      </c>
      <c r="D460" s="189" t="s">
        <v>15475</v>
      </c>
      <c r="E460" s="165">
        <v>45974</v>
      </c>
      <c r="F460" s="165">
        <v>45974</v>
      </c>
      <c r="G460" s="163" t="s">
        <v>15048</v>
      </c>
      <c r="H460" s="163" t="s">
        <v>15336</v>
      </c>
      <c r="I460" s="163"/>
      <c r="J460" s="163" t="s">
        <v>15341</v>
      </c>
      <c r="K460" s="164" t="s">
        <v>459</v>
      </c>
      <c r="L460" s="165" t="s">
        <v>11746</v>
      </c>
      <c r="M460" s="163"/>
      <c r="N460" s="163"/>
      <c r="O460" s="163"/>
    </row>
    <row r="461" spans="1:15 16384:16384">
      <c r="A461" s="163"/>
      <c r="B461" s="187" t="s">
        <v>147</v>
      </c>
      <c r="C461" s="187" t="s">
        <v>3440</v>
      </c>
      <c r="D461" s="189" t="s">
        <v>15521</v>
      </c>
      <c r="E461" s="165">
        <v>45979</v>
      </c>
      <c r="F461" s="165">
        <v>45979</v>
      </c>
      <c r="G461" s="163" t="s">
        <v>15048</v>
      </c>
      <c r="H461" s="163" t="s">
        <v>15336</v>
      </c>
      <c r="I461" s="163"/>
      <c r="J461" s="163" t="s">
        <v>15341</v>
      </c>
      <c r="K461" s="164" t="s">
        <v>195</v>
      </c>
      <c r="L461" s="165">
        <v>45982</v>
      </c>
      <c r="M461" s="163"/>
      <c r="N461" s="163"/>
      <c r="O461" s="163"/>
    </row>
    <row r="462" spans="1:15 16384:16384">
      <c r="A462" s="163"/>
      <c r="B462" s="187" t="s">
        <v>147</v>
      </c>
      <c r="C462" s="187" t="s">
        <v>3440</v>
      </c>
      <c r="D462" s="189" t="s">
        <v>1840</v>
      </c>
      <c r="E462" s="165">
        <v>45968</v>
      </c>
      <c r="F462" s="165">
        <v>45968</v>
      </c>
      <c r="G462" s="163" t="s">
        <v>15048</v>
      </c>
      <c r="H462" s="163" t="s">
        <v>15337</v>
      </c>
      <c r="I462" s="163"/>
      <c r="J462" s="163" t="s">
        <v>15341</v>
      </c>
      <c r="K462" s="164" t="s">
        <v>197</v>
      </c>
      <c r="L462" s="165">
        <v>45972</v>
      </c>
      <c r="M462" s="163"/>
      <c r="N462" s="163"/>
      <c r="O462" s="163"/>
    </row>
    <row r="463" spans="1:15 16384:16384">
      <c r="A463" s="163"/>
      <c r="B463" s="187" t="s">
        <v>147</v>
      </c>
      <c r="C463" s="187" t="s">
        <v>3440</v>
      </c>
      <c r="D463" s="189" t="s">
        <v>1843</v>
      </c>
      <c r="E463" s="165">
        <v>45968</v>
      </c>
      <c r="F463" s="165">
        <v>45968</v>
      </c>
      <c r="G463" s="163" t="s">
        <v>15048</v>
      </c>
      <c r="H463" s="163" t="s">
        <v>15338</v>
      </c>
      <c r="I463" s="163"/>
      <c r="J463" s="163" t="s">
        <v>15341</v>
      </c>
      <c r="K463" s="164" t="s">
        <v>298</v>
      </c>
      <c r="L463" s="165">
        <v>45972</v>
      </c>
      <c r="M463" s="163"/>
      <c r="N463" s="163"/>
      <c r="O463" s="163"/>
      <c r="XFD463" s="165">
        <v>45519</v>
      </c>
    </row>
    <row r="464" spans="1:15 16384:16384">
      <c r="A464" s="163"/>
      <c r="B464" s="187" t="s">
        <v>147</v>
      </c>
      <c r="C464" s="187" t="s">
        <v>6464</v>
      </c>
      <c r="D464" s="189" t="s">
        <v>1846</v>
      </c>
      <c r="E464" s="165">
        <v>45968</v>
      </c>
      <c r="F464" s="165">
        <v>45968</v>
      </c>
      <c r="G464" s="163" t="s">
        <v>15048</v>
      </c>
      <c r="H464" s="163" t="s">
        <v>15339</v>
      </c>
      <c r="I464" s="163"/>
      <c r="J464" s="163" t="s">
        <v>15341</v>
      </c>
      <c r="K464" s="164" t="s">
        <v>298</v>
      </c>
      <c r="L464" s="165">
        <v>45972</v>
      </c>
      <c r="M464" s="163"/>
      <c r="N464" s="163"/>
      <c r="O464" s="163"/>
    </row>
    <row r="465" spans="1:15">
      <c r="A465" s="163"/>
      <c r="B465" s="187" t="s">
        <v>147</v>
      </c>
      <c r="C465" s="187" t="s">
        <v>6464</v>
      </c>
      <c r="D465" s="189" t="s">
        <v>15476</v>
      </c>
      <c r="E465" s="165">
        <v>45974</v>
      </c>
      <c r="F465" s="165">
        <v>45974</v>
      </c>
      <c r="G465" s="163" t="s">
        <v>15048</v>
      </c>
      <c r="H465" s="163" t="s">
        <v>15339</v>
      </c>
      <c r="I465" s="163"/>
      <c r="J465" s="163" t="s">
        <v>15341</v>
      </c>
      <c r="K465" s="164" t="s">
        <v>459</v>
      </c>
      <c r="L465" s="165" t="s">
        <v>11746</v>
      </c>
      <c r="M465" s="163"/>
      <c r="N465" s="163"/>
      <c r="O465" s="163"/>
    </row>
    <row r="466" spans="1:15">
      <c r="A466" s="163"/>
      <c r="B466" s="187" t="s">
        <v>147</v>
      </c>
      <c r="C466" s="187" t="s">
        <v>6464</v>
      </c>
      <c r="D466" s="189" t="s">
        <v>15520</v>
      </c>
      <c r="E466" s="165">
        <v>45979</v>
      </c>
      <c r="F466" s="165">
        <v>45979</v>
      </c>
      <c r="G466" s="163" t="s">
        <v>15048</v>
      </c>
      <c r="H466" s="163" t="s">
        <v>15339</v>
      </c>
      <c r="I466" s="163"/>
      <c r="J466" s="163" t="s">
        <v>15341</v>
      </c>
      <c r="K466" s="164" t="s">
        <v>195</v>
      </c>
      <c r="L466" s="165">
        <v>45982</v>
      </c>
      <c r="M466" s="163"/>
      <c r="N466" s="163"/>
      <c r="O466" s="163"/>
    </row>
    <row r="467" spans="1:15">
      <c r="A467" s="163"/>
      <c r="B467" s="187" t="s">
        <v>147</v>
      </c>
      <c r="C467" s="187" t="s">
        <v>6464</v>
      </c>
      <c r="D467" s="189" t="s">
        <v>1857</v>
      </c>
      <c r="E467" s="165">
        <v>45968</v>
      </c>
      <c r="F467" s="165">
        <v>45968</v>
      </c>
      <c r="G467" s="163" t="s">
        <v>15048</v>
      </c>
      <c r="H467" s="163" t="s">
        <v>15340</v>
      </c>
      <c r="I467" s="163"/>
      <c r="J467" s="163" t="s">
        <v>15341</v>
      </c>
      <c r="K467" s="164" t="s">
        <v>298</v>
      </c>
      <c r="L467" s="165">
        <v>45972</v>
      </c>
      <c r="M467" s="163"/>
      <c r="N467" s="163"/>
      <c r="O467" s="163"/>
    </row>
    <row r="468" spans="1:15">
      <c r="A468" s="163"/>
      <c r="B468" s="187" t="s">
        <v>147</v>
      </c>
      <c r="C468" s="187" t="s">
        <v>6464</v>
      </c>
      <c r="D468" s="189" t="s">
        <v>15479</v>
      </c>
      <c r="E468" s="165">
        <v>45974</v>
      </c>
      <c r="F468" s="165">
        <v>45974</v>
      </c>
      <c r="G468" s="163" t="s">
        <v>15048</v>
      </c>
      <c r="H468" s="163" t="s">
        <v>15340</v>
      </c>
      <c r="I468" s="163"/>
      <c r="J468" s="163" t="s">
        <v>15341</v>
      </c>
      <c r="K468" s="164" t="s">
        <v>459</v>
      </c>
      <c r="L468" s="165" t="s">
        <v>11746</v>
      </c>
      <c r="M468" s="163"/>
      <c r="N468" s="163"/>
      <c r="O468" s="163"/>
    </row>
    <row r="469" spans="1:15">
      <c r="A469" s="163"/>
      <c r="B469" s="187" t="s">
        <v>147</v>
      </c>
      <c r="C469" s="187" t="s">
        <v>6464</v>
      </c>
      <c r="D469" s="189" t="s">
        <v>15497</v>
      </c>
      <c r="E469" s="165">
        <v>45982</v>
      </c>
      <c r="F469" s="165">
        <v>45982</v>
      </c>
      <c r="G469" s="163" t="s">
        <v>15048</v>
      </c>
      <c r="H469" s="163" t="s">
        <v>15340</v>
      </c>
      <c r="I469" s="163"/>
      <c r="J469" s="163" t="s">
        <v>15341</v>
      </c>
      <c r="K469" s="164" t="s">
        <v>195</v>
      </c>
      <c r="L469" s="159">
        <v>45985</v>
      </c>
      <c r="M469" s="163"/>
      <c r="N469" s="163"/>
      <c r="O469" s="163"/>
    </row>
    <row r="470" spans="1:15">
      <c r="A470" s="163"/>
      <c r="B470" s="187" t="s">
        <v>147</v>
      </c>
      <c r="C470" s="187" t="s">
        <v>2150</v>
      </c>
      <c r="D470" s="189" t="s">
        <v>1858</v>
      </c>
      <c r="E470" s="165">
        <v>45968</v>
      </c>
      <c r="F470" s="165">
        <v>45968</v>
      </c>
      <c r="G470" s="163" t="s">
        <v>15343</v>
      </c>
      <c r="H470" s="163" t="s">
        <v>15344</v>
      </c>
      <c r="I470" s="163"/>
      <c r="J470" s="163" t="s">
        <v>15345</v>
      </c>
      <c r="K470" s="164" t="s">
        <v>298</v>
      </c>
      <c r="L470" s="159">
        <v>45972</v>
      </c>
      <c r="M470" s="163"/>
      <c r="N470" s="163"/>
      <c r="O470" s="163"/>
    </row>
    <row r="471" spans="1:15">
      <c r="A471" s="163"/>
      <c r="B471" s="187" t="s">
        <v>147</v>
      </c>
      <c r="C471" s="187" t="s">
        <v>2150</v>
      </c>
      <c r="D471" s="189" t="s">
        <v>15478</v>
      </c>
      <c r="E471" s="165">
        <v>45974</v>
      </c>
      <c r="F471" s="165">
        <v>45974</v>
      </c>
      <c r="G471" s="163" t="s">
        <v>15343</v>
      </c>
      <c r="H471" s="163" t="s">
        <v>15344</v>
      </c>
      <c r="I471" s="163"/>
      <c r="J471" s="163" t="s">
        <v>15345</v>
      </c>
      <c r="K471" s="164" t="s">
        <v>459</v>
      </c>
      <c r="L471" s="159" t="s">
        <v>11746</v>
      </c>
      <c r="M471" s="163"/>
      <c r="N471" s="163"/>
      <c r="O471" s="163"/>
    </row>
    <row r="472" spans="1:15">
      <c r="A472" s="163"/>
      <c r="B472" s="187" t="s">
        <v>147</v>
      </c>
      <c r="C472" s="187" t="s">
        <v>2150</v>
      </c>
      <c r="D472" s="189" t="s">
        <v>15499</v>
      </c>
      <c r="E472" s="165">
        <v>45979</v>
      </c>
      <c r="F472" s="165">
        <v>45979</v>
      </c>
      <c r="G472" s="163" t="s">
        <v>15343</v>
      </c>
      <c r="H472" s="163" t="s">
        <v>15344</v>
      </c>
      <c r="I472" s="163"/>
      <c r="J472" s="163" t="s">
        <v>15345</v>
      </c>
      <c r="K472" s="164" t="s">
        <v>195</v>
      </c>
      <c r="L472" s="159">
        <v>45981</v>
      </c>
      <c r="M472" s="163"/>
      <c r="N472" s="163"/>
      <c r="O472" s="163"/>
    </row>
    <row r="473" spans="1:15">
      <c r="A473" s="163"/>
      <c r="B473" s="187" t="s">
        <v>147</v>
      </c>
      <c r="C473" s="187" t="s">
        <v>2150</v>
      </c>
      <c r="D473" s="189" t="s">
        <v>1864</v>
      </c>
      <c r="E473" s="165">
        <v>45968</v>
      </c>
      <c r="F473" s="165">
        <v>45968</v>
      </c>
      <c r="G473" s="163" t="s">
        <v>15343</v>
      </c>
      <c r="H473" s="163" t="s">
        <v>15344</v>
      </c>
      <c r="I473" s="163"/>
      <c r="J473" s="163" t="s">
        <v>15346</v>
      </c>
      <c r="K473" s="164" t="s">
        <v>298</v>
      </c>
      <c r="L473" s="159">
        <v>45972</v>
      </c>
      <c r="M473" s="163"/>
      <c r="N473" s="163"/>
      <c r="O473" s="163"/>
    </row>
    <row r="474" spans="1:15">
      <c r="A474" s="163"/>
      <c r="B474" s="187" t="s">
        <v>147</v>
      </c>
      <c r="C474" s="187" t="s">
        <v>2150</v>
      </c>
      <c r="D474" s="189" t="s">
        <v>15477</v>
      </c>
      <c r="E474" s="165">
        <v>45974</v>
      </c>
      <c r="F474" s="165">
        <v>45974</v>
      </c>
      <c r="G474" s="163" t="s">
        <v>15343</v>
      </c>
      <c r="H474" s="163" t="s">
        <v>15344</v>
      </c>
      <c r="I474" s="163"/>
      <c r="J474" s="163" t="s">
        <v>15346</v>
      </c>
      <c r="K474" s="164" t="s">
        <v>459</v>
      </c>
      <c r="L474" s="159" t="s">
        <v>11746</v>
      </c>
      <c r="M474" s="163"/>
      <c r="N474" s="163"/>
      <c r="O474" s="163"/>
    </row>
    <row r="475" spans="1:15">
      <c r="A475" s="163"/>
      <c r="B475" s="187" t="s">
        <v>147</v>
      </c>
      <c r="C475" s="187" t="s">
        <v>2150</v>
      </c>
      <c r="D475" s="189" t="s">
        <v>15500</v>
      </c>
      <c r="E475" s="165">
        <v>45979</v>
      </c>
      <c r="F475" s="165">
        <v>45979</v>
      </c>
      <c r="G475" s="163" t="s">
        <v>15343</v>
      </c>
      <c r="H475" s="163" t="s">
        <v>15344</v>
      </c>
      <c r="I475" s="163"/>
      <c r="J475" s="163" t="s">
        <v>15346</v>
      </c>
      <c r="K475" s="164" t="s">
        <v>195</v>
      </c>
      <c r="L475" s="159">
        <v>45981</v>
      </c>
      <c r="M475" s="163"/>
      <c r="N475" s="163"/>
      <c r="O475" s="163"/>
    </row>
    <row r="476" spans="1:15">
      <c r="A476" s="163"/>
      <c r="B476" s="187" t="s">
        <v>147</v>
      </c>
      <c r="C476" s="187" t="s">
        <v>6245</v>
      </c>
      <c r="D476" s="189" t="s">
        <v>1865</v>
      </c>
      <c r="E476" s="165">
        <v>45968</v>
      </c>
      <c r="F476" s="165">
        <v>45968</v>
      </c>
      <c r="G476" s="163" t="s">
        <v>15343</v>
      </c>
      <c r="H476" s="163" t="s">
        <v>15344</v>
      </c>
      <c r="I476" s="163"/>
      <c r="J476" s="163" t="s">
        <v>15347</v>
      </c>
      <c r="K476" s="164" t="s">
        <v>298</v>
      </c>
      <c r="L476" s="159">
        <v>45972</v>
      </c>
      <c r="M476" s="163"/>
      <c r="N476" s="163"/>
      <c r="O476" s="163"/>
    </row>
    <row r="477" spans="1:15">
      <c r="A477" s="163"/>
      <c r="B477" s="187" t="s">
        <v>147</v>
      </c>
      <c r="C477" s="187" t="s">
        <v>6245</v>
      </c>
      <c r="D477" s="189" t="s">
        <v>15480</v>
      </c>
      <c r="E477" s="165">
        <v>45974</v>
      </c>
      <c r="F477" s="165">
        <v>45974</v>
      </c>
      <c r="G477" s="163" t="s">
        <v>15343</v>
      </c>
      <c r="H477" s="163" t="s">
        <v>15344</v>
      </c>
      <c r="I477" s="163"/>
      <c r="J477" s="163" t="s">
        <v>15347</v>
      </c>
      <c r="K477" s="164" t="s">
        <v>298</v>
      </c>
      <c r="L477" s="159">
        <v>45979</v>
      </c>
      <c r="M477" s="163"/>
      <c r="N477" s="163"/>
      <c r="O477" s="163"/>
    </row>
    <row r="478" spans="1:15">
      <c r="A478" s="163"/>
      <c r="B478" s="187" t="s">
        <v>147</v>
      </c>
      <c r="C478" s="187" t="s">
        <v>6245</v>
      </c>
      <c r="D478" s="189" t="s">
        <v>15501</v>
      </c>
      <c r="E478" s="165">
        <v>45979</v>
      </c>
      <c r="F478" s="165">
        <v>45979</v>
      </c>
      <c r="G478" s="163" t="s">
        <v>15343</v>
      </c>
      <c r="H478" s="163" t="s">
        <v>15344</v>
      </c>
      <c r="I478" s="163"/>
      <c r="J478" s="163" t="s">
        <v>15347</v>
      </c>
      <c r="K478" s="164" t="s">
        <v>197</v>
      </c>
      <c r="L478" s="159">
        <v>45979</v>
      </c>
      <c r="M478" s="163"/>
      <c r="N478" s="163"/>
      <c r="O478" s="163"/>
    </row>
    <row r="479" spans="1:15" ht="33.75">
      <c r="A479" s="163"/>
      <c r="B479" s="187" t="s">
        <v>147</v>
      </c>
      <c r="C479" s="187" t="s">
        <v>2150</v>
      </c>
      <c r="D479" s="189" t="s">
        <v>1866</v>
      </c>
      <c r="E479" s="165">
        <v>45972</v>
      </c>
      <c r="F479" s="165">
        <v>45972</v>
      </c>
      <c r="G479" s="163" t="s">
        <v>11992</v>
      </c>
      <c r="H479" s="322" t="s">
        <v>15441</v>
      </c>
      <c r="I479" s="163"/>
      <c r="J479" s="163"/>
      <c r="K479" s="189" t="s">
        <v>195</v>
      </c>
      <c r="L479" s="159">
        <v>45975</v>
      </c>
      <c r="M479" s="163"/>
      <c r="N479" s="163"/>
      <c r="O479" s="163"/>
    </row>
    <row r="480" spans="1:15" ht="33.75">
      <c r="A480" s="163"/>
      <c r="B480" s="187" t="s">
        <v>147</v>
      </c>
      <c r="C480" s="187" t="s">
        <v>2150</v>
      </c>
      <c r="D480" s="189" t="s">
        <v>1867</v>
      </c>
      <c r="E480" s="165">
        <v>45972</v>
      </c>
      <c r="F480" s="165">
        <v>45972</v>
      </c>
      <c r="G480" s="163" t="s">
        <v>11992</v>
      </c>
      <c r="H480" s="322" t="s">
        <v>15442</v>
      </c>
      <c r="I480" s="163"/>
      <c r="J480" s="163"/>
      <c r="K480" s="189" t="s">
        <v>195</v>
      </c>
      <c r="L480" s="159">
        <v>45975</v>
      </c>
      <c r="M480" s="163"/>
      <c r="N480" s="163"/>
      <c r="O480" s="163"/>
    </row>
    <row r="481" spans="1:15" ht="33.75">
      <c r="A481" s="163"/>
      <c r="B481" s="187" t="s">
        <v>147</v>
      </c>
      <c r="C481" s="187" t="s">
        <v>3641</v>
      </c>
      <c r="D481" s="189" t="s">
        <v>1868</v>
      </c>
      <c r="E481" s="165">
        <v>45972</v>
      </c>
      <c r="F481" s="165">
        <v>45972</v>
      </c>
      <c r="G481" s="163" t="s">
        <v>11992</v>
      </c>
      <c r="H481" s="322" t="s">
        <v>15443</v>
      </c>
      <c r="I481" s="163"/>
      <c r="J481" s="163"/>
      <c r="K481" s="189" t="s">
        <v>195</v>
      </c>
      <c r="L481" s="159">
        <v>45975</v>
      </c>
      <c r="M481" s="163"/>
      <c r="N481" s="163"/>
      <c r="O481" s="163"/>
    </row>
    <row r="482" spans="1:15" ht="33.75">
      <c r="A482" s="163"/>
      <c r="B482" s="187" t="s">
        <v>147</v>
      </c>
      <c r="C482" s="187" t="s">
        <v>3641</v>
      </c>
      <c r="D482" s="189" t="s">
        <v>1869</v>
      </c>
      <c r="E482" s="165">
        <v>45972</v>
      </c>
      <c r="F482" s="165">
        <v>45972</v>
      </c>
      <c r="G482" s="163" t="s">
        <v>11992</v>
      </c>
      <c r="H482" s="322" t="s">
        <v>15444</v>
      </c>
      <c r="I482" s="163"/>
      <c r="J482" s="163"/>
      <c r="K482" s="189" t="s">
        <v>195</v>
      </c>
      <c r="L482" s="159">
        <v>45975</v>
      </c>
      <c r="M482" s="163"/>
      <c r="N482" s="163"/>
      <c r="O482" s="163"/>
    </row>
    <row r="483" spans="1:15" ht="33.75">
      <c r="A483" s="163"/>
      <c r="B483" s="187" t="s">
        <v>147</v>
      </c>
      <c r="C483" s="187" t="s">
        <v>6245</v>
      </c>
      <c r="D483" s="189" t="s">
        <v>1870</v>
      </c>
      <c r="E483" s="165">
        <v>45972</v>
      </c>
      <c r="F483" s="165">
        <v>45972</v>
      </c>
      <c r="G483" s="163" t="s">
        <v>11992</v>
      </c>
      <c r="H483" s="322" t="s">
        <v>15445</v>
      </c>
      <c r="I483" s="163"/>
      <c r="J483" s="163"/>
      <c r="K483" s="189" t="s">
        <v>195</v>
      </c>
      <c r="L483" s="159">
        <v>45975</v>
      </c>
      <c r="M483" s="163"/>
      <c r="N483" s="163"/>
      <c r="O483" s="163"/>
    </row>
    <row r="484" spans="1:15" ht="33.75">
      <c r="A484" s="163"/>
      <c r="B484" s="187" t="s">
        <v>147</v>
      </c>
      <c r="C484" s="187" t="s">
        <v>6245</v>
      </c>
      <c r="D484" s="189" t="s">
        <v>1871</v>
      </c>
      <c r="E484" s="165">
        <v>45972</v>
      </c>
      <c r="F484" s="165">
        <v>45972</v>
      </c>
      <c r="G484" s="163" t="s">
        <v>11992</v>
      </c>
      <c r="H484" s="322" t="s">
        <v>15446</v>
      </c>
      <c r="I484" s="163"/>
      <c r="J484" s="163"/>
      <c r="K484" s="189" t="s">
        <v>195</v>
      </c>
      <c r="L484" s="159">
        <v>45975</v>
      </c>
      <c r="M484" s="163"/>
      <c r="N484" s="163"/>
      <c r="O484" s="163"/>
    </row>
    <row r="485" spans="1:15" ht="33.75">
      <c r="A485" s="163"/>
      <c r="B485" s="187" t="s">
        <v>147</v>
      </c>
      <c r="C485" s="187" t="s">
        <v>6245</v>
      </c>
      <c r="D485" s="189" t="s">
        <v>1872</v>
      </c>
      <c r="E485" s="165">
        <v>45972</v>
      </c>
      <c r="F485" s="165">
        <v>45972</v>
      </c>
      <c r="G485" s="163" t="s">
        <v>11992</v>
      </c>
      <c r="H485" s="322" t="s">
        <v>15447</v>
      </c>
      <c r="I485" s="163"/>
      <c r="J485" s="163"/>
      <c r="K485" s="189" t="s">
        <v>195</v>
      </c>
      <c r="L485" s="159">
        <v>45975</v>
      </c>
      <c r="M485" s="163"/>
      <c r="N485" s="163"/>
      <c r="O485" s="163"/>
    </row>
    <row r="486" spans="1:15">
      <c r="A486" s="163"/>
      <c r="B486" s="187" t="s">
        <v>147</v>
      </c>
      <c r="C486" s="187" t="s">
        <v>6245</v>
      </c>
      <c r="D486" s="189" t="s">
        <v>1873</v>
      </c>
      <c r="E486" s="165">
        <v>45974</v>
      </c>
      <c r="F486" s="165">
        <v>45974</v>
      </c>
      <c r="G486" s="163" t="s">
        <v>10037</v>
      </c>
      <c r="H486" s="163" t="s">
        <v>15289</v>
      </c>
      <c r="I486" s="163"/>
      <c r="J486" s="163"/>
      <c r="K486" s="189" t="s">
        <v>195</v>
      </c>
      <c r="L486" s="159">
        <v>45979</v>
      </c>
      <c r="M486" s="163"/>
      <c r="N486" s="163"/>
      <c r="O486" s="163"/>
    </row>
    <row r="487" spans="1:15">
      <c r="A487" s="163"/>
      <c r="B487" s="187" t="s">
        <v>147</v>
      </c>
      <c r="C487" s="187" t="s">
        <v>2292</v>
      </c>
      <c r="D487" s="189" t="s">
        <v>1886</v>
      </c>
      <c r="E487" s="165">
        <v>45976</v>
      </c>
      <c r="F487" s="165">
        <v>45976</v>
      </c>
      <c r="G487" s="163" t="s">
        <v>15048</v>
      </c>
      <c r="H487" s="163" t="s">
        <v>15507</v>
      </c>
      <c r="I487" s="163"/>
      <c r="J487" s="163" t="s">
        <v>15509</v>
      </c>
      <c r="K487" s="164" t="s">
        <v>195</v>
      </c>
      <c r="L487" s="159">
        <v>45980</v>
      </c>
      <c r="M487" s="163"/>
      <c r="N487" s="163"/>
      <c r="O487" s="163"/>
    </row>
    <row r="488" spans="1:15">
      <c r="A488" s="163"/>
      <c r="B488" s="187" t="s">
        <v>147</v>
      </c>
      <c r="C488" s="187" t="s">
        <v>2292</v>
      </c>
      <c r="D488" s="189" t="s">
        <v>1887</v>
      </c>
      <c r="E488" s="165">
        <v>45976</v>
      </c>
      <c r="F488" s="165">
        <v>45976</v>
      </c>
      <c r="G488" s="163" t="s">
        <v>15048</v>
      </c>
      <c r="H488" s="163" t="s">
        <v>15508</v>
      </c>
      <c r="I488" s="163"/>
      <c r="J488" s="163" t="s">
        <v>15510</v>
      </c>
      <c r="K488" s="164" t="s">
        <v>195</v>
      </c>
      <c r="L488" s="159">
        <v>45980</v>
      </c>
      <c r="M488" s="163"/>
      <c r="N488" s="163"/>
      <c r="O488" s="163"/>
    </row>
    <row r="489" spans="1:15">
      <c r="A489" s="163"/>
      <c r="B489" s="187" t="s">
        <v>147</v>
      </c>
      <c r="C489" s="187" t="s">
        <v>6464</v>
      </c>
      <c r="D489" s="189" t="s">
        <v>1888</v>
      </c>
      <c r="E489" s="165">
        <v>45976</v>
      </c>
      <c r="F489" s="165">
        <v>45976</v>
      </c>
      <c r="G489" s="163" t="s">
        <v>15048</v>
      </c>
      <c r="H489" s="163" t="s">
        <v>15505</v>
      </c>
      <c r="I489" s="163"/>
      <c r="J489" s="163" t="s">
        <v>15506</v>
      </c>
      <c r="K489" s="164" t="s">
        <v>195</v>
      </c>
      <c r="L489" s="159">
        <v>45980</v>
      </c>
      <c r="M489" s="163"/>
      <c r="N489" s="163"/>
      <c r="O489" s="163"/>
    </row>
    <row r="490" spans="1:15">
      <c r="A490" s="163"/>
      <c r="B490" s="187" t="s">
        <v>147</v>
      </c>
      <c r="C490" s="187" t="s">
        <v>6464</v>
      </c>
      <c r="D490" s="189" t="s">
        <v>1889</v>
      </c>
      <c r="E490" s="165">
        <v>45978</v>
      </c>
      <c r="F490" s="165">
        <v>45978</v>
      </c>
      <c r="G490" s="163" t="s">
        <v>15048</v>
      </c>
      <c r="H490" s="163" t="s">
        <v>15511</v>
      </c>
      <c r="I490" s="163"/>
      <c r="J490" s="163" t="s">
        <v>15512</v>
      </c>
      <c r="K490" s="164" t="s">
        <v>195</v>
      </c>
      <c r="L490" s="159">
        <v>45980</v>
      </c>
      <c r="M490" s="163"/>
      <c r="N490" s="163"/>
      <c r="O490" s="163"/>
    </row>
    <row r="491" spans="1:15">
      <c r="A491" s="163"/>
      <c r="B491" s="187" t="s">
        <v>147</v>
      </c>
      <c r="C491" s="187" t="s">
        <v>2292</v>
      </c>
      <c r="D491" s="189" t="s">
        <v>15522</v>
      </c>
      <c r="E491" s="165">
        <v>45979</v>
      </c>
      <c r="F491" s="165">
        <v>45979</v>
      </c>
      <c r="G491" s="163" t="s">
        <v>15048</v>
      </c>
      <c r="H491" s="163" t="s">
        <v>15511</v>
      </c>
      <c r="I491" s="163"/>
      <c r="J491" s="163" t="s">
        <v>15523</v>
      </c>
      <c r="K491" s="164" t="s">
        <v>195</v>
      </c>
      <c r="L491" s="159">
        <v>45982</v>
      </c>
      <c r="M491" s="163"/>
      <c r="N491" s="163"/>
      <c r="O491" s="163"/>
    </row>
    <row r="492" spans="1:15">
      <c r="A492" s="163"/>
      <c r="B492" s="187" t="s">
        <v>147</v>
      </c>
      <c r="C492" s="187" t="s">
        <v>2292</v>
      </c>
      <c r="D492" s="189" t="s">
        <v>1891</v>
      </c>
      <c r="E492" s="165">
        <v>45976</v>
      </c>
      <c r="F492" s="165">
        <v>45976</v>
      </c>
      <c r="G492" s="163" t="s">
        <v>15048</v>
      </c>
      <c r="H492" s="163" t="s">
        <v>15533</v>
      </c>
      <c r="I492" s="163"/>
      <c r="J492" s="163" t="s">
        <v>15534</v>
      </c>
      <c r="K492" s="164" t="s">
        <v>195</v>
      </c>
      <c r="L492" s="159">
        <v>45979</v>
      </c>
      <c r="M492" s="163"/>
      <c r="N492" s="163"/>
      <c r="O492" s="163"/>
    </row>
    <row r="493" spans="1:15">
      <c r="A493" s="163"/>
      <c r="B493" s="187" t="s">
        <v>147</v>
      </c>
      <c r="C493" s="187" t="s">
        <v>2292</v>
      </c>
      <c r="D493" s="189" t="s">
        <v>1902</v>
      </c>
      <c r="E493" s="165">
        <v>45976</v>
      </c>
      <c r="F493" s="165">
        <v>45976</v>
      </c>
      <c r="G493" s="163" t="s">
        <v>15048</v>
      </c>
      <c r="H493" s="163" t="s">
        <v>15531</v>
      </c>
      <c r="I493" s="163"/>
      <c r="J493" s="163" t="s">
        <v>15532</v>
      </c>
      <c r="K493" s="164" t="s">
        <v>195</v>
      </c>
      <c r="L493" s="159">
        <v>45979</v>
      </c>
      <c r="M493" s="163"/>
      <c r="N493" s="163"/>
      <c r="O493" s="163"/>
    </row>
    <row r="494" spans="1:15">
      <c r="A494" s="163"/>
      <c r="B494" s="187" t="s">
        <v>147</v>
      </c>
      <c r="C494" s="187" t="s">
        <v>2150</v>
      </c>
      <c r="D494" s="189" t="s">
        <v>1903</v>
      </c>
      <c r="E494" s="165">
        <v>45976</v>
      </c>
      <c r="F494" s="165">
        <v>45976</v>
      </c>
      <c r="G494" s="163" t="s">
        <v>15048</v>
      </c>
      <c r="H494" s="163" t="s">
        <v>15527</v>
      </c>
      <c r="I494" s="163"/>
      <c r="J494" s="163" t="s">
        <v>15528</v>
      </c>
      <c r="K494" s="164" t="s">
        <v>195</v>
      </c>
      <c r="L494" s="159">
        <v>45979</v>
      </c>
      <c r="M494" s="163"/>
      <c r="N494" s="163"/>
      <c r="O494" s="163"/>
    </row>
    <row r="495" spans="1:15">
      <c r="A495" s="163"/>
      <c r="B495" s="187" t="s">
        <v>147</v>
      </c>
      <c r="C495" s="187" t="s">
        <v>2150</v>
      </c>
      <c r="D495" s="189" t="s">
        <v>1912</v>
      </c>
      <c r="E495" s="165">
        <v>45976</v>
      </c>
      <c r="F495" s="165">
        <v>45976</v>
      </c>
      <c r="G495" s="163" t="s">
        <v>15048</v>
      </c>
      <c r="H495" s="163" t="s">
        <v>15529</v>
      </c>
      <c r="I495" s="163"/>
      <c r="J495" s="163" t="s">
        <v>15530</v>
      </c>
      <c r="K495" s="164" t="s">
        <v>195</v>
      </c>
      <c r="L495" s="159">
        <v>45979</v>
      </c>
      <c r="M495" s="163"/>
      <c r="N495" s="163"/>
      <c r="O495" s="163"/>
    </row>
    <row r="496" spans="1:15">
      <c r="A496" s="163"/>
      <c r="B496" s="187" t="s">
        <v>147</v>
      </c>
      <c r="C496" s="187" t="s">
        <v>2150</v>
      </c>
      <c r="D496" s="189" t="s">
        <v>1913</v>
      </c>
      <c r="E496" s="165"/>
      <c r="F496" s="165"/>
      <c r="G496" s="163"/>
      <c r="H496" s="163"/>
      <c r="I496" s="163"/>
      <c r="J496" s="163"/>
      <c r="K496" s="164"/>
      <c r="L496" s="165"/>
      <c r="M496" s="163"/>
      <c r="N496" s="163"/>
      <c r="O496" s="163"/>
    </row>
    <row r="497" spans="1:15">
      <c r="A497" s="163"/>
      <c r="B497" s="187" t="s">
        <v>147</v>
      </c>
      <c r="C497" s="187" t="s">
        <v>2150</v>
      </c>
      <c r="D497" s="189" t="s">
        <v>1914</v>
      </c>
      <c r="E497" s="165">
        <v>45978</v>
      </c>
      <c r="F497" s="165">
        <v>45978</v>
      </c>
      <c r="G497" s="163" t="s">
        <v>10037</v>
      </c>
      <c r="H497" s="163" t="s">
        <v>12243</v>
      </c>
      <c r="I497" s="163"/>
      <c r="J497" s="163"/>
      <c r="K497" s="164" t="s">
        <v>195</v>
      </c>
      <c r="L497" s="159">
        <v>45979</v>
      </c>
      <c r="M497" s="163"/>
      <c r="N497" s="163"/>
      <c r="O497" s="163"/>
    </row>
    <row r="498" spans="1:15">
      <c r="A498" s="163"/>
      <c r="B498" s="187" t="s">
        <v>147</v>
      </c>
      <c r="C498" s="187" t="s">
        <v>2292</v>
      </c>
      <c r="D498" s="189" t="s">
        <v>1915</v>
      </c>
      <c r="E498" s="165">
        <v>45978</v>
      </c>
      <c r="F498" s="165">
        <v>45978</v>
      </c>
      <c r="G498" s="163" t="s">
        <v>10037</v>
      </c>
      <c r="H498" s="163" t="s">
        <v>12243</v>
      </c>
      <c r="I498" s="163"/>
      <c r="J498" s="163" t="s">
        <v>15525</v>
      </c>
      <c r="K498" s="164" t="s">
        <v>195</v>
      </c>
      <c r="L498" s="159">
        <v>45979</v>
      </c>
      <c r="M498" s="163"/>
      <c r="N498" s="163"/>
      <c r="O498" s="163"/>
    </row>
    <row r="499" spans="1:15">
      <c r="A499" s="163"/>
      <c r="B499" s="187" t="s">
        <v>147</v>
      </c>
      <c r="C499" s="187" t="s">
        <v>6245</v>
      </c>
      <c r="D499" s="189" t="s">
        <v>1916</v>
      </c>
      <c r="E499" s="165"/>
      <c r="F499" s="165"/>
      <c r="G499" s="163"/>
      <c r="H499" s="163"/>
      <c r="I499" s="163"/>
      <c r="J499" s="163"/>
      <c r="K499" s="164"/>
      <c r="L499" s="165"/>
      <c r="M499" s="163"/>
      <c r="N499" s="163"/>
      <c r="O499" s="163"/>
    </row>
    <row r="500" spans="1:15">
      <c r="A500" s="163"/>
      <c r="B500" s="187" t="s">
        <v>147</v>
      </c>
      <c r="C500" s="187" t="s">
        <v>2292</v>
      </c>
      <c r="D500" s="189" t="s">
        <v>1917</v>
      </c>
      <c r="E500" s="165"/>
      <c r="F500" s="165"/>
      <c r="G500" s="163"/>
      <c r="H500" s="163"/>
      <c r="I500" s="163"/>
      <c r="J500" s="163"/>
      <c r="K500" s="164"/>
      <c r="L500" s="165"/>
      <c r="M500" s="163"/>
      <c r="N500" s="163"/>
      <c r="O500" s="163"/>
    </row>
    <row r="501" spans="1:15">
      <c r="A501" s="163"/>
      <c r="B501" s="187" t="s">
        <v>147</v>
      </c>
      <c r="C501" s="187" t="s">
        <v>2292</v>
      </c>
      <c r="D501" s="189" t="s">
        <v>1932</v>
      </c>
      <c r="E501" s="165"/>
      <c r="F501" s="165"/>
      <c r="G501" s="163"/>
      <c r="H501" s="163"/>
      <c r="I501" s="163"/>
      <c r="J501" s="163"/>
      <c r="K501" s="164"/>
      <c r="L501" s="165"/>
      <c r="M501" s="163"/>
      <c r="N501" s="163"/>
      <c r="O501" s="163"/>
    </row>
    <row r="502" spans="1:15">
      <c r="A502" s="163"/>
      <c r="B502" s="187" t="s">
        <v>147</v>
      </c>
      <c r="C502" s="187" t="s">
        <v>6245</v>
      </c>
      <c r="D502" s="189" t="s">
        <v>1934</v>
      </c>
      <c r="E502" s="165"/>
      <c r="F502" s="165"/>
      <c r="G502" s="163"/>
      <c r="H502" s="163"/>
      <c r="I502" s="163"/>
      <c r="J502" s="163"/>
      <c r="K502" s="164"/>
      <c r="L502" s="165"/>
      <c r="M502" s="163"/>
      <c r="N502" s="163"/>
      <c r="O502" s="163"/>
    </row>
    <row r="503" spans="1:15">
      <c r="A503" s="163"/>
      <c r="B503" s="187" t="s">
        <v>147</v>
      </c>
      <c r="C503" s="187" t="s">
        <v>2292</v>
      </c>
      <c r="D503" s="189" t="s">
        <v>1941</v>
      </c>
      <c r="E503" s="165"/>
      <c r="F503" s="165"/>
      <c r="G503" s="163"/>
      <c r="H503" s="163"/>
      <c r="I503" s="163"/>
      <c r="J503" s="163"/>
      <c r="K503" s="164"/>
      <c r="L503" s="165"/>
      <c r="M503" s="163"/>
      <c r="N503" s="163"/>
      <c r="O503" s="163"/>
    </row>
    <row r="504" spans="1:15">
      <c r="A504" s="163"/>
      <c r="B504" s="187" t="s">
        <v>147</v>
      </c>
      <c r="C504" s="187" t="s">
        <v>2292</v>
      </c>
      <c r="D504" s="189" t="s">
        <v>1943</v>
      </c>
      <c r="E504" s="165"/>
      <c r="F504" s="165"/>
      <c r="G504" s="163"/>
      <c r="H504" s="163"/>
      <c r="I504" s="163"/>
      <c r="J504" s="163"/>
      <c r="K504" s="164"/>
      <c r="L504" s="165"/>
      <c r="M504" s="163"/>
      <c r="N504" s="163"/>
      <c r="O504" s="163"/>
    </row>
    <row r="505" spans="1:15">
      <c r="A505" s="163"/>
      <c r="B505" s="187" t="s">
        <v>147</v>
      </c>
      <c r="C505" s="187" t="s">
        <v>2292</v>
      </c>
      <c r="D505" s="189" t="s">
        <v>1944</v>
      </c>
      <c r="E505" s="165"/>
      <c r="F505" s="165"/>
      <c r="G505" s="163"/>
      <c r="H505" s="163"/>
      <c r="I505" s="163"/>
      <c r="J505" s="163"/>
      <c r="K505" s="164"/>
      <c r="L505" s="165"/>
      <c r="M505" s="163"/>
      <c r="N505" s="163"/>
      <c r="O505" s="163"/>
    </row>
    <row r="506" spans="1:15">
      <c r="A506" s="163"/>
      <c r="B506" s="187" t="s">
        <v>147</v>
      </c>
      <c r="C506" s="187" t="s">
        <v>2292</v>
      </c>
      <c r="D506" s="189" t="s">
        <v>1945</v>
      </c>
      <c r="E506" s="165"/>
      <c r="F506" s="165"/>
      <c r="G506" s="163"/>
      <c r="H506" s="163"/>
      <c r="I506" s="163"/>
      <c r="J506" s="163"/>
      <c r="K506" s="164"/>
      <c r="L506" s="165"/>
      <c r="M506" s="163"/>
      <c r="N506" s="163"/>
      <c r="O506" s="163"/>
    </row>
    <row r="507" spans="1:15">
      <c r="A507" s="163"/>
      <c r="B507" s="187" t="s">
        <v>147</v>
      </c>
      <c r="C507" s="187" t="s">
        <v>2064</v>
      </c>
      <c r="D507" s="189" t="s">
        <v>1946</v>
      </c>
      <c r="E507" s="165"/>
      <c r="F507" s="165"/>
      <c r="G507" s="163"/>
      <c r="H507" s="163"/>
      <c r="I507" s="163"/>
      <c r="J507" s="163"/>
      <c r="K507" s="164"/>
      <c r="L507" s="165"/>
      <c r="M507" s="163"/>
      <c r="N507" s="163"/>
      <c r="O507" s="163"/>
    </row>
    <row r="508" spans="1:15">
      <c r="A508" s="163"/>
      <c r="B508" s="187" t="s">
        <v>147</v>
      </c>
      <c r="C508" s="187" t="s">
        <v>2064</v>
      </c>
      <c r="D508" s="189" t="s">
        <v>1947</v>
      </c>
      <c r="E508" s="165">
        <v>45997</v>
      </c>
      <c r="F508" s="165">
        <v>46001</v>
      </c>
      <c r="G508" s="163" t="s">
        <v>15679</v>
      </c>
      <c r="H508" s="163" t="s">
        <v>15680</v>
      </c>
      <c r="I508" s="163"/>
      <c r="J508" s="163" t="s">
        <v>15690</v>
      </c>
      <c r="K508" s="164" t="s">
        <v>298</v>
      </c>
      <c r="L508" s="165">
        <v>46001</v>
      </c>
      <c r="M508" s="163"/>
      <c r="N508" s="163"/>
      <c r="O508" s="163"/>
    </row>
    <row r="509" spans="1:15">
      <c r="A509" s="163"/>
      <c r="B509" s="187" t="s">
        <v>147</v>
      </c>
      <c r="C509" s="187" t="s">
        <v>2064</v>
      </c>
      <c r="D509" s="189" t="s">
        <v>1948</v>
      </c>
      <c r="E509" s="165">
        <v>46001</v>
      </c>
      <c r="F509" s="165">
        <v>46001</v>
      </c>
      <c r="G509" s="163" t="s">
        <v>10037</v>
      </c>
      <c r="H509" s="163" t="s">
        <v>12243</v>
      </c>
      <c r="I509" s="163"/>
      <c r="J509" s="163" t="s">
        <v>15800</v>
      </c>
      <c r="K509" s="164" t="s">
        <v>197</v>
      </c>
      <c r="L509" s="165">
        <v>46009</v>
      </c>
      <c r="M509" s="163"/>
      <c r="N509" s="163"/>
      <c r="O509" s="163"/>
    </row>
    <row r="510" spans="1:15">
      <c r="A510" s="163"/>
      <c r="B510" s="187" t="s">
        <v>147</v>
      </c>
      <c r="C510" s="187" t="s">
        <v>2064</v>
      </c>
      <c r="D510" s="189" t="s">
        <v>1956</v>
      </c>
      <c r="E510" s="165">
        <v>45999</v>
      </c>
      <c r="F510" s="165">
        <v>46000</v>
      </c>
      <c r="G510" s="163" t="s">
        <v>15679</v>
      </c>
      <c r="H510" s="163" t="s">
        <v>15680</v>
      </c>
      <c r="I510" s="163"/>
      <c r="J510" s="163" t="s">
        <v>15681</v>
      </c>
      <c r="K510" s="164" t="s">
        <v>195</v>
      </c>
      <c r="L510" s="165">
        <v>46000</v>
      </c>
      <c r="M510" s="163"/>
      <c r="N510" s="163"/>
      <c r="O510" s="163"/>
    </row>
    <row r="511" spans="1:15">
      <c r="A511" s="163"/>
      <c r="B511" s="187" t="s">
        <v>147</v>
      </c>
      <c r="C511" s="187" t="s">
        <v>2064</v>
      </c>
      <c r="D511" s="189" t="s">
        <v>1957</v>
      </c>
      <c r="E511" s="165">
        <v>45999</v>
      </c>
      <c r="F511" s="165">
        <v>46000</v>
      </c>
      <c r="G511" s="163" t="s">
        <v>15679</v>
      </c>
      <c r="H511" s="163" t="s">
        <v>15680</v>
      </c>
      <c r="I511" s="163"/>
      <c r="J511" s="163" t="s">
        <v>15682</v>
      </c>
      <c r="K511" s="164" t="s">
        <v>195</v>
      </c>
      <c r="L511" s="165">
        <v>46000</v>
      </c>
      <c r="M511" s="163"/>
      <c r="N511" s="163"/>
      <c r="O511" s="163"/>
    </row>
    <row r="512" spans="1:15">
      <c r="A512" s="163"/>
      <c r="B512" s="187" t="s">
        <v>147</v>
      </c>
      <c r="C512" s="187" t="s">
        <v>2064</v>
      </c>
      <c r="D512" s="189" t="s">
        <v>1960</v>
      </c>
      <c r="E512" s="165">
        <v>46006</v>
      </c>
      <c r="F512" s="165">
        <v>46006</v>
      </c>
      <c r="G512" s="163" t="s">
        <v>15048</v>
      </c>
      <c r="H512" s="163" t="s">
        <v>15759</v>
      </c>
      <c r="I512" s="163"/>
      <c r="J512" s="163" t="s">
        <v>15760</v>
      </c>
      <c r="K512" s="164"/>
      <c r="L512" s="165"/>
      <c r="M512" s="163"/>
      <c r="N512" s="163"/>
      <c r="O512" s="163"/>
    </row>
    <row r="513" spans="1:15">
      <c r="A513" s="163"/>
      <c r="B513" s="187" t="s">
        <v>147</v>
      </c>
      <c r="C513" s="187" t="s">
        <v>7094</v>
      </c>
      <c r="D513" s="189" t="s">
        <v>1961</v>
      </c>
      <c r="E513" s="165">
        <v>46006</v>
      </c>
      <c r="F513" s="165">
        <v>46006</v>
      </c>
      <c r="G513" s="163" t="s">
        <v>15048</v>
      </c>
      <c r="H513" s="163" t="s">
        <v>15759</v>
      </c>
      <c r="I513" s="163"/>
      <c r="J513" s="163" t="s">
        <v>15143</v>
      </c>
      <c r="K513" s="164"/>
      <c r="L513" s="165"/>
      <c r="M513" s="163"/>
      <c r="N513" s="163"/>
      <c r="O513" s="163"/>
    </row>
    <row r="514" spans="1:15">
      <c r="A514" s="163"/>
      <c r="B514" s="187" t="s">
        <v>147</v>
      </c>
      <c r="C514" s="187" t="s">
        <v>6245</v>
      </c>
      <c r="D514" s="189" t="s">
        <v>1962</v>
      </c>
      <c r="E514" s="165">
        <v>46006</v>
      </c>
      <c r="F514" s="165">
        <v>46006</v>
      </c>
      <c r="G514" s="163" t="s">
        <v>15048</v>
      </c>
      <c r="H514" s="163" t="s">
        <v>15759</v>
      </c>
      <c r="I514" s="163"/>
      <c r="J514" s="163" t="s">
        <v>15761</v>
      </c>
      <c r="K514" s="164"/>
      <c r="L514" s="165"/>
      <c r="M514" s="163"/>
      <c r="N514" s="163"/>
      <c r="O514" s="163"/>
    </row>
    <row r="515" spans="1:15">
      <c r="A515" s="163"/>
      <c r="B515" s="187" t="s">
        <v>147</v>
      </c>
      <c r="C515" s="187" t="s">
        <v>2418</v>
      </c>
      <c r="D515" s="189" t="s">
        <v>1971</v>
      </c>
      <c r="E515" s="165">
        <v>46006</v>
      </c>
      <c r="F515" s="165">
        <v>46006</v>
      </c>
      <c r="G515" s="163" t="s">
        <v>15048</v>
      </c>
      <c r="H515" s="163" t="s">
        <v>15759</v>
      </c>
      <c r="I515" s="163"/>
      <c r="J515" s="163" t="s">
        <v>15762</v>
      </c>
      <c r="K515" s="164"/>
      <c r="L515" s="165"/>
      <c r="M515" s="163"/>
      <c r="N515" s="163"/>
      <c r="O515" s="163"/>
    </row>
    <row r="516" spans="1:15">
      <c r="A516" s="163"/>
      <c r="B516" s="187" t="s">
        <v>147</v>
      </c>
      <c r="C516" s="187" t="s">
        <v>2418</v>
      </c>
      <c r="D516" s="189" t="s">
        <v>1972</v>
      </c>
      <c r="E516" s="165"/>
      <c r="F516" s="165"/>
      <c r="G516" s="163"/>
      <c r="H516" s="163"/>
      <c r="I516" s="163"/>
      <c r="J516" s="163"/>
      <c r="K516" s="164"/>
      <c r="L516" s="165"/>
      <c r="M516" s="163"/>
      <c r="N516" s="163"/>
      <c r="O516" s="163"/>
    </row>
    <row r="517" spans="1:15">
      <c r="A517" s="163"/>
      <c r="B517" s="187" t="s">
        <v>147</v>
      </c>
      <c r="C517" s="187" t="s">
        <v>2064</v>
      </c>
      <c r="D517" s="189" t="s">
        <v>1973</v>
      </c>
      <c r="E517" s="165"/>
      <c r="F517" s="165"/>
      <c r="G517" s="163"/>
      <c r="H517" s="163"/>
      <c r="I517" s="163"/>
      <c r="J517" s="163"/>
      <c r="K517" s="164"/>
      <c r="L517" s="165"/>
      <c r="M517" s="163"/>
      <c r="N517" s="163"/>
      <c r="O517" s="163"/>
    </row>
    <row r="518" spans="1:15">
      <c r="A518" s="163"/>
      <c r="B518" s="187" t="s">
        <v>147</v>
      </c>
      <c r="C518" s="187" t="s">
        <v>2064</v>
      </c>
      <c r="D518" s="189" t="s">
        <v>1974</v>
      </c>
      <c r="E518" s="165"/>
      <c r="F518" s="165"/>
      <c r="G518" s="163"/>
      <c r="H518" s="163"/>
      <c r="I518" s="163"/>
      <c r="J518" s="163"/>
      <c r="K518" s="164"/>
      <c r="L518" s="165"/>
      <c r="M518" s="163"/>
      <c r="N518" s="163"/>
      <c r="O518" s="163"/>
    </row>
    <row r="519" spans="1:15">
      <c r="A519" s="163"/>
      <c r="B519" s="187" t="s">
        <v>147</v>
      </c>
      <c r="C519" s="187" t="s">
        <v>1997</v>
      </c>
      <c r="D519" s="189" t="s">
        <v>1975</v>
      </c>
      <c r="E519" s="165"/>
      <c r="F519" s="165"/>
      <c r="G519" s="163"/>
      <c r="H519" s="163"/>
      <c r="I519" s="163"/>
      <c r="J519" s="163"/>
      <c r="K519" s="164"/>
      <c r="L519" s="165"/>
      <c r="M519" s="163"/>
      <c r="N519" s="163"/>
      <c r="O519" s="163"/>
    </row>
    <row r="520" spans="1:15">
      <c r="A520" s="163"/>
      <c r="B520" s="187" t="s">
        <v>147</v>
      </c>
      <c r="C520" s="187" t="s">
        <v>6245</v>
      </c>
      <c r="D520" s="189" t="s">
        <v>1993</v>
      </c>
      <c r="E520" s="165"/>
      <c r="F520" s="165"/>
      <c r="G520" s="163"/>
      <c r="H520" s="163"/>
      <c r="I520" s="163"/>
      <c r="J520" s="163"/>
      <c r="K520" s="164"/>
      <c r="L520" s="165"/>
      <c r="M520" s="163"/>
      <c r="N520" s="163"/>
      <c r="O520" s="163"/>
    </row>
    <row r="521" spans="1:15">
      <c r="A521" s="163"/>
      <c r="B521" s="187" t="s">
        <v>147</v>
      </c>
      <c r="C521" s="187" t="s">
        <v>3</v>
      </c>
      <c r="D521" s="189" t="s">
        <v>1996</v>
      </c>
      <c r="E521" s="164"/>
      <c r="F521" s="164"/>
      <c r="G521" s="163"/>
      <c r="H521" s="163"/>
      <c r="I521" s="163"/>
      <c r="J521" s="163"/>
      <c r="K521" s="164"/>
      <c r="L521" s="164"/>
      <c r="M521" s="163"/>
      <c r="N521" s="163"/>
      <c r="O521" s="163"/>
    </row>
    <row r="522" spans="1:15">
      <c r="A522" s="163"/>
      <c r="B522" s="187" t="s">
        <v>147</v>
      </c>
      <c r="C522" s="187" t="s">
        <v>2064</v>
      </c>
      <c r="D522" s="189" t="s">
        <v>2000</v>
      </c>
      <c r="E522" s="165"/>
      <c r="F522" s="165"/>
      <c r="G522" s="163"/>
      <c r="H522" s="163"/>
      <c r="I522" s="163"/>
      <c r="J522" s="163"/>
      <c r="K522" s="164"/>
      <c r="L522" s="165"/>
      <c r="M522" s="163"/>
      <c r="N522" s="163"/>
      <c r="O522" s="163"/>
    </row>
    <row r="523" spans="1:15">
      <c r="A523" s="163"/>
      <c r="B523" s="187" t="s">
        <v>147</v>
      </c>
      <c r="C523" s="187" t="s">
        <v>7094</v>
      </c>
      <c r="D523" s="189" t="s">
        <v>2001</v>
      </c>
      <c r="E523" s="165"/>
      <c r="F523" s="165"/>
      <c r="G523" s="163"/>
      <c r="H523" s="163"/>
      <c r="I523" s="163"/>
      <c r="J523" s="163"/>
      <c r="K523" s="164"/>
      <c r="L523" s="165"/>
      <c r="M523" s="163"/>
      <c r="N523" s="163"/>
      <c r="O523" s="163"/>
    </row>
    <row r="524" spans="1:15">
      <c r="A524" s="163"/>
      <c r="B524" s="187" t="s">
        <v>147</v>
      </c>
      <c r="C524" s="187" t="s">
        <v>2064</v>
      </c>
      <c r="D524" s="189" t="s">
        <v>2002</v>
      </c>
      <c r="E524" s="165"/>
      <c r="F524" s="165"/>
      <c r="G524" s="163"/>
      <c r="H524" s="163"/>
      <c r="I524" s="163"/>
      <c r="J524" s="163"/>
      <c r="K524" s="164"/>
      <c r="L524" s="165"/>
      <c r="M524" s="163"/>
      <c r="N524" s="163"/>
      <c r="O524" s="163"/>
    </row>
    <row r="525" spans="1:15">
      <c r="A525" s="163"/>
      <c r="B525" s="187" t="s">
        <v>147</v>
      </c>
      <c r="C525" s="187" t="s">
        <v>2418</v>
      </c>
      <c r="D525" s="189" t="s">
        <v>2003</v>
      </c>
      <c r="E525" s="165"/>
      <c r="F525" s="165"/>
      <c r="G525" s="163"/>
      <c r="H525" s="163"/>
      <c r="I525" s="163"/>
      <c r="J525" s="163"/>
      <c r="K525" s="164"/>
      <c r="L525" s="165"/>
      <c r="M525" s="163"/>
      <c r="N525" s="163"/>
      <c r="O525" s="163"/>
    </row>
    <row r="526" spans="1:15">
      <c r="A526" s="163"/>
      <c r="B526" s="187" t="s">
        <v>147</v>
      </c>
      <c r="C526" s="187" t="s">
        <v>3641</v>
      </c>
      <c r="D526" s="189" t="s">
        <v>2004</v>
      </c>
      <c r="E526" s="165"/>
      <c r="F526" s="165"/>
      <c r="G526" s="163"/>
      <c r="H526" s="163"/>
      <c r="I526" s="163"/>
      <c r="J526" s="163"/>
      <c r="K526" s="164"/>
      <c r="L526" s="165"/>
      <c r="M526" s="163"/>
      <c r="N526" s="163"/>
      <c r="O526" s="163"/>
    </row>
    <row r="527" spans="1:15">
      <c r="A527" s="163"/>
      <c r="B527" s="187" t="s">
        <v>147</v>
      </c>
      <c r="C527" s="187" t="s">
        <v>6464</v>
      </c>
      <c r="D527" s="189" t="s">
        <v>2011</v>
      </c>
      <c r="E527" s="165"/>
      <c r="F527" s="165"/>
      <c r="G527" s="163"/>
      <c r="H527" s="163"/>
      <c r="I527" s="163"/>
      <c r="J527" s="163"/>
      <c r="K527" s="164"/>
      <c r="L527" s="165"/>
      <c r="M527" s="163"/>
      <c r="N527" s="163"/>
      <c r="O527" s="163"/>
    </row>
    <row r="528" spans="1:15">
      <c r="A528" s="163"/>
      <c r="B528" s="187" t="s">
        <v>147</v>
      </c>
      <c r="C528" s="187" t="s">
        <v>1997</v>
      </c>
      <c r="D528" s="189" t="s">
        <v>2012</v>
      </c>
      <c r="E528" s="165"/>
      <c r="F528" s="165"/>
      <c r="G528" s="163"/>
      <c r="H528" s="163"/>
      <c r="I528" s="163"/>
      <c r="J528" s="163"/>
      <c r="K528" s="164"/>
      <c r="L528" s="165"/>
      <c r="M528" s="163"/>
      <c r="N528" s="163"/>
      <c r="O528" s="163"/>
    </row>
    <row r="529" spans="1:15">
      <c r="A529" s="163"/>
      <c r="B529" s="187" t="s">
        <v>147</v>
      </c>
      <c r="C529" s="187" t="s">
        <v>5252</v>
      </c>
      <c r="D529" s="189" t="s">
        <v>2013</v>
      </c>
      <c r="E529" s="165"/>
      <c r="F529" s="165"/>
      <c r="G529" s="163"/>
      <c r="H529" s="163"/>
      <c r="I529" s="163"/>
      <c r="J529" s="163"/>
      <c r="K529" s="164"/>
      <c r="L529" s="165"/>
      <c r="M529" s="163"/>
      <c r="N529" s="163"/>
      <c r="O529" s="163"/>
    </row>
    <row r="530" spans="1:15">
      <c r="A530" s="163"/>
      <c r="B530" s="187" t="s">
        <v>147</v>
      </c>
      <c r="C530" s="187" t="s">
        <v>5252</v>
      </c>
      <c r="D530" s="189" t="s">
        <v>2014</v>
      </c>
      <c r="E530" s="165"/>
      <c r="F530" s="165"/>
      <c r="G530" s="163"/>
      <c r="H530" s="163"/>
      <c r="I530" s="163"/>
      <c r="J530" s="163"/>
      <c r="K530" s="164"/>
      <c r="L530" s="165"/>
      <c r="M530" s="163"/>
      <c r="N530" s="163"/>
      <c r="O530" s="163"/>
    </row>
    <row r="531" spans="1:15">
      <c r="A531" s="163"/>
      <c r="B531" s="187" t="s">
        <v>147</v>
      </c>
      <c r="C531" s="187" t="s">
        <v>2064</v>
      </c>
      <c r="D531" s="189" t="s">
        <v>2021</v>
      </c>
      <c r="E531" s="165"/>
      <c r="F531" s="165"/>
      <c r="G531" s="163"/>
      <c r="H531" s="163"/>
      <c r="I531" s="163"/>
      <c r="J531" s="163"/>
      <c r="K531" s="164"/>
      <c r="L531" s="165"/>
      <c r="M531" s="163"/>
      <c r="N531" s="163"/>
      <c r="O531" s="163"/>
    </row>
    <row r="532" spans="1:15">
      <c r="A532" s="163"/>
      <c r="B532" s="187" t="s">
        <v>147</v>
      </c>
      <c r="C532" s="187" t="s">
        <v>1997</v>
      </c>
      <c r="D532" s="189" t="s">
        <v>2025</v>
      </c>
      <c r="E532" s="165"/>
      <c r="F532" s="165"/>
      <c r="G532" s="163"/>
      <c r="H532" s="163"/>
      <c r="I532" s="163"/>
      <c r="J532" s="163"/>
      <c r="K532" s="164"/>
      <c r="L532" s="165"/>
      <c r="M532" s="163"/>
      <c r="N532" s="163"/>
      <c r="O532" s="163"/>
    </row>
    <row r="533" spans="1:15">
      <c r="A533" s="163"/>
      <c r="B533" s="187" t="s">
        <v>147</v>
      </c>
      <c r="C533" s="187" t="s">
        <v>2064</v>
      </c>
      <c r="D533" s="189" t="s">
        <v>2028</v>
      </c>
      <c r="E533" s="165"/>
      <c r="F533" s="165"/>
      <c r="G533" s="163"/>
      <c r="H533" s="163"/>
      <c r="I533" s="163"/>
      <c r="J533" s="163"/>
      <c r="K533" s="164"/>
      <c r="L533" s="165"/>
      <c r="M533" s="163"/>
      <c r="N533" s="163"/>
      <c r="O533" s="163"/>
    </row>
    <row r="534" spans="1:15">
      <c r="A534" s="163"/>
      <c r="B534" s="187" t="s">
        <v>147</v>
      </c>
      <c r="C534" s="187" t="s">
        <v>2292</v>
      </c>
      <c r="D534" s="189" t="s">
        <v>2031</v>
      </c>
      <c r="E534" s="165"/>
      <c r="F534" s="165"/>
      <c r="G534" s="163"/>
      <c r="H534" s="163"/>
      <c r="I534" s="163"/>
      <c r="J534" s="163"/>
      <c r="K534" s="164"/>
      <c r="L534" s="165"/>
      <c r="M534" s="163"/>
      <c r="N534" s="163"/>
      <c r="O534" s="163"/>
    </row>
    <row r="535" spans="1:15">
      <c r="A535" s="163"/>
      <c r="B535" s="187" t="s">
        <v>147</v>
      </c>
      <c r="C535" s="187" t="s">
        <v>1997</v>
      </c>
      <c r="D535" s="189" t="s">
        <v>2033</v>
      </c>
      <c r="E535" s="165"/>
      <c r="F535" s="165"/>
      <c r="G535" s="163"/>
      <c r="H535" s="163"/>
      <c r="I535" s="163"/>
      <c r="J535" s="163"/>
      <c r="K535" s="164"/>
      <c r="L535" s="165"/>
      <c r="M535" s="163"/>
      <c r="N535" s="163"/>
      <c r="O535" s="163"/>
    </row>
    <row r="536" spans="1:15">
      <c r="A536" s="163"/>
      <c r="B536" s="187" t="s">
        <v>147</v>
      </c>
      <c r="C536" s="187" t="s">
        <v>1997</v>
      </c>
      <c r="D536" s="189" t="s">
        <v>2036</v>
      </c>
      <c r="E536" s="165"/>
      <c r="F536" s="165"/>
      <c r="G536" s="163"/>
      <c r="H536" s="163"/>
      <c r="I536" s="163"/>
      <c r="J536" s="163"/>
      <c r="K536" s="164"/>
      <c r="L536" s="165"/>
      <c r="M536" s="163"/>
      <c r="N536" s="163"/>
      <c r="O536" s="163"/>
    </row>
    <row r="537" spans="1:15">
      <c r="A537" s="163"/>
      <c r="B537" s="187" t="s">
        <v>147</v>
      </c>
      <c r="C537" s="187" t="s">
        <v>1997</v>
      </c>
      <c r="D537" s="189" t="s">
        <v>2038</v>
      </c>
      <c r="E537" s="165"/>
      <c r="F537" s="165"/>
      <c r="G537" s="163"/>
      <c r="H537" s="163"/>
      <c r="I537" s="163"/>
      <c r="J537" s="163"/>
      <c r="K537" s="164"/>
      <c r="L537" s="165"/>
      <c r="M537" s="163"/>
      <c r="N537" s="163"/>
      <c r="O537" s="163"/>
    </row>
    <row r="538" spans="1:15">
      <c r="A538" s="163"/>
      <c r="B538" s="187" t="s">
        <v>147</v>
      </c>
      <c r="C538" s="187" t="s">
        <v>1997</v>
      </c>
      <c r="D538" s="189" t="s">
        <v>2040</v>
      </c>
      <c r="E538" s="165"/>
      <c r="F538" s="165"/>
      <c r="G538" s="163"/>
      <c r="H538" s="163"/>
      <c r="I538" s="163"/>
      <c r="J538" s="163"/>
      <c r="K538" s="164"/>
      <c r="L538" s="165"/>
      <c r="M538" s="163"/>
      <c r="N538" s="163"/>
      <c r="O538" s="163"/>
    </row>
    <row r="539" spans="1:15">
      <c r="A539" s="163"/>
      <c r="B539" s="187" t="s">
        <v>147</v>
      </c>
      <c r="C539" s="187" t="s">
        <v>2418</v>
      </c>
      <c r="D539" s="189" t="s">
        <v>2041</v>
      </c>
      <c r="E539" s="165"/>
      <c r="F539" s="165"/>
      <c r="G539" s="163"/>
      <c r="H539" s="163"/>
      <c r="I539" s="163"/>
      <c r="J539" s="163"/>
      <c r="K539" s="164"/>
      <c r="L539" s="165"/>
      <c r="M539" s="163"/>
      <c r="N539" s="163"/>
      <c r="O539" s="163"/>
    </row>
    <row r="540" spans="1:15">
      <c r="A540" s="163"/>
      <c r="B540" s="187" t="s">
        <v>147</v>
      </c>
      <c r="C540" s="187" t="s">
        <v>2418</v>
      </c>
      <c r="D540" s="189" t="s">
        <v>2042</v>
      </c>
      <c r="E540" s="165"/>
      <c r="F540" s="165"/>
      <c r="G540" s="163"/>
      <c r="H540" s="163"/>
      <c r="I540" s="163"/>
      <c r="J540" s="163"/>
      <c r="K540" s="164"/>
      <c r="L540" s="165"/>
      <c r="M540" s="163"/>
      <c r="N540" s="163"/>
      <c r="O540" s="163"/>
    </row>
    <row r="541" spans="1:15">
      <c r="A541" s="163"/>
      <c r="B541" s="187" t="s">
        <v>147</v>
      </c>
      <c r="C541" s="187" t="s">
        <v>1997</v>
      </c>
      <c r="D541" s="189" t="s">
        <v>2043</v>
      </c>
      <c r="E541" s="165"/>
      <c r="F541" s="165"/>
      <c r="G541" s="163"/>
      <c r="H541" s="163"/>
      <c r="I541" s="163"/>
      <c r="J541" s="163"/>
      <c r="K541" s="164"/>
      <c r="L541" s="165"/>
      <c r="M541" s="163"/>
      <c r="N541" s="163"/>
      <c r="O541" s="163"/>
    </row>
    <row r="542" spans="1:15">
      <c r="A542" s="163"/>
      <c r="B542" s="187" t="s">
        <v>147</v>
      </c>
      <c r="C542" s="187" t="s">
        <v>1997</v>
      </c>
      <c r="D542" s="189" t="s">
        <v>2044</v>
      </c>
      <c r="E542" s="165"/>
      <c r="F542" s="165"/>
      <c r="G542" s="163"/>
      <c r="H542" s="163"/>
      <c r="I542" s="163"/>
      <c r="J542" s="163"/>
      <c r="K542" s="164"/>
      <c r="L542" s="165"/>
      <c r="M542" s="163"/>
      <c r="N542" s="163"/>
      <c r="O542" s="163"/>
    </row>
    <row r="543" spans="1:15">
      <c r="A543" s="163"/>
      <c r="B543" s="187" t="s">
        <v>147</v>
      </c>
      <c r="C543" s="187" t="s">
        <v>2418</v>
      </c>
      <c r="D543" s="189" t="s">
        <v>2056</v>
      </c>
      <c r="E543" s="165"/>
      <c r="F543" s="165"/>
      <c r="G543" s="163"/>
      <c r="H543" s="163"/>
      <c r="I543" s="163"/>
      <c r="J543" s="163"/>
      <c r="K543" s="164"/>
      <c r="L543" s="165"/>
      <c r="M543" s="163"/>
      <c r="N543" s="163"/>
      <c r="O543" s="163"/>
    </row>
    <row r="544" spans="1:15">
      <c r="A544" s="163"/>
      <c r="B544" s="187" t="s">
        <v>147</v>
      </c>
      <c r="C544" s="187" t="s">
        <v>1997</v>
      </c>
      <c r="D544" s="189" t="s">
        <v>2057</v>
      </c>
      <c r="E544" s="165"/>
      <c r="F544" s="165"/>
      <c r="G544" s="163"/>
      <c r="H544" s="163"/>
      <c r="I544" s="163"/>
      <c r="J544" s="163"/>
      <c r="K544" s="164"/>
      <c r="L544" s="165"/>
      <c r="M544" s="163"/>
      <c r="N544" s="163"/>
      <c r="O544" s="163"/>
    </row>
    <row r="545" spans="1:15">
      <c r="A545" s="163"/>
      <c r="B545" s="187" t="s">
        <v>147</v>
      </c>
      <c r="C545" s="187" t="s">
        <v>1997</v>
      </c>
      <c r="D545" s="189" t="s">
        <v>2058</v>
      </c>
      <c r="E545" s="165"/>
      <c r="F545" s="165"/>
      <c r="G545" s="163"/>
      <c r="H545" s="163"/>
      <c r="I545" s="163"/>
      <c r="J545" s="163"/>
      <c r="K545" s="164"/>
      <c r="L545" s="165"/>
      <c r="M545" s="163"/>
      <c r="N545" s="163"/>
      <c r="O545" s="163"/>
    </row>
    <row r="546" spans="1:15">
      <c r="A546" s="163"/>
      <c r="B546" s="187" t="s">
        <v>147</v>
      </c>
      <c r="C546" s="187" t="s">
        <v>1997</v>
      </c>
      <c r="D546" s="189" t="s">
        <v>2062</v>
      </c>
      <c r="E546" s="165"/>
      <c r="F546" s="165"/>
      <c r="G546" s="163"/>
      <c r="H546" s="163"/>
      <c r="I546" s="163"/>
      <c r="J546" s="163"/>
      <c r="K546" s="164"/>
      <c r="L546" s="165"/>
      <c r="M546" s="163"/>
      <c r="N546" s="163"/>
      <c r="O546" s="163"/>
    </row>
    <row r="547" spans="1:15">
      <c r="A547" s="163"/>
      <c r="B547" s="187" t="s">
        <v>147</v>
      </c>
      <c r="C547" s="187" t="s">
        <v>1997</v>
      </c>
      <c r="D547" s="189" t="s">
        <v>2063</v>
      </c>
      <c r="E547" s="164"/>
      <c r="F547" s="165"/>
      <c r="G547" s="163"/>
      <c r="H547" s="163"/>
      <c r="I547" s="163"/>
      <c r="J547" s="163"/>
      <c r="K547" s="164"/>
      <c r="L547" s="165"/>
      <c r="M547" s="163"/>
      <c r="N547" s="163"/>
      <c r="O547" s="163"/>
    </row>
    <row r="548" spans="1:15">
      <c r="A548" s="163"/>
      <c r="B548" s="187" t="s">
        <v>147</v>
      </c>
      <c r="C548" s="187" t="s">
        <v>1997</v>
      </c>
      <c r="D548" s="189" t="s">
        <v>2068</v>
      </c>
      <c r="E548" s="165"/>
      <c r="F548" s="165"/>
      <c r="G548" s="163"/>
      <c r="H548" s="163"/>
      <c r="I548" s="163"/>
      <c r="J548" s="163"/>
      <c r="K548" s="164"/>
      <c r="L548" s="165"/>
      <c r="M548" s="163"/>
      <c r="N548" s="163"/>
      <c r="O548" s="163"/>
    </row>
    <row r="549" spans="1:15">
      <c r="A549" s="163"/>
      <c r="B549" s="187" t="s">
        <v>147</v>
      </c>
      <c r="C549" s="187" t="s">
        <v>2418</v>
      </c>
      <c r="D549" s="189" t="s">
        <v>2069</v>
      </c>
      <c r="E549" s="165"/>
      <c r="F549" s="165"/>
      <c r="G549" s="163"/>
      <c r="H549" s="163"/>
      <c r="I549" s="163"/>
      <c r="J549" s="163"/>
      <c r="K549" s="164"/>
      <c r="L549" s="165"/>
      <c r="M549" s="163"/>
      <c r="N549" s="163"/>
      <c r="O549" s="163"/>
    </row>
    <row r="550" spans="1:15">
      <c r="A550" s="163"/>
      <c r="B550" s="187" t="s">
        <v>147</v>
      </c>
      <c r="C550" s="187" t="s">
        <v>2418</v>
      </c>
      <c r="D550" s="189" t="s">
        <v>2070</v>
      </c>
      <c r="E550" s="165"/>
      <c r="F550" s="165"/>
      <c r="G550" s="163"/>
      <c r="H550" s="163"/>
      <c r="I550" s="163"/>
      <c r="J550" s="163"/>
      <c r="K550" s="164"/>
      <c r="L550" s="165"/>
      <c r="M550" s="163"/>
      <c r="N550" s="163"/>
      <c r="O550" s="163"/>
    </row>
    <row r="551" spans="1:15">
      <c r="A551" s="163"/>
      <c r="B551" s="187" t="s">
        <v>147</v>
      </c>
      <c r="C551" s="187" t="s">
        <v>5252</v>
      </c>
      <c r="D551" s="189" t="s">
        <v>2071</v>
      </c>
      <c r="E551" s="165"/>
      <c r="F551" s="165"/>
      <c r="G551" s="163"/>
      <c r="H551" s="163"/>
      <c r="I551" s="163"/>
      <c r="J551" s="163"/>
      <c r="K551" s="164"/>
      <c r="L551" s="165"/>
      <c r="M551" s="163"/>
      <c r="N551" s="163"/>
      <c r="O551" s="163"/>
    </row>
    <row r="552" spans="1:15">
      <c r="A552" s="163"/>
      <c r="B552" s="187" t="s">
        <v>147</v>
      </c>
      <c r="C552" s="187" t="s">
        <v>2418</v>
      </c>
      <c r="D552" s="189" t="s">
        <v>2072</v>
      </c>
      <c r="E552" s="165"/>
      <c r="F552" s="165"/>
      <c r="G552" s="163"/>
      <c r="H552" s="163"/>
      <c r="I552" s="163"/>
      <c r="J552" s="163"/>
      <c r="K552" s="164"/>
      <c r="L552" s="165"/>
      <c r="M552" s="163"/>
      <c r="N552" s="163"/>
      <c r="O552" s="163"/>
    </row>
    <row r="553" spans="1:15">
      <c r="A553" s="163"/>
      <c r="B553" s="187" t="s">
        <v>147</v>
      </c>
      <c r="C553" s="187" t="s">
        <v>2150</v>
      </c>
      <c r="D553" s="189" t="s">
        <v>2073</v>
      </c>
      <c r="E553" s="165"/>
      <c r="F553" s="165"/>
      <c r="G553" s="163"/>
      <c r="H553" s="163"/>
      <c r="I553" s="163"/>
      <c r="J553" s="163"/>
      <c r="K553" s="164"/>
      <c r="L553" s="165"/>
      <c r="M553" s="163"/>
      <c r="N553" s="163"/>
      <c r="O553" s="163"/>
    </row>
    <row r="554" spans="1:15">
      <c r="A554" s="163"/>
      <c r="B554" s="187" t="s">
        <v>147</v>
      </c>
      <c r="C554" s="187" t="s">
        <v>2150</v>
      </c>
      <c r="D554" s="189" t="s">
        <v>2074</v>
      </c>
      <c r="E554" s="165"/>
      <c r="F554" s="165"/>
      <c r="G554" s="163"/>
      <c r="H554" s="163"/>
      <c r="I554" s="163"/>
      <c r="J554" s="163"/>
      <c r="K554" s="164"/>
      <c r="L554" s="165"/>
      <c r="M554" s="163"/>
      <c r="N554" s="163"/>
      <c r="O554" s="163"/>
    </row>
    <row r="555" spans="1:15">
      <c r="A555" s="163"/>
      <c r="B555" s="187" t="s">
        <v>147</v>
      </c>
      <c r="C555" s="187" t="s">
        <v>7238</v>
      </c>
      <c r="D555" s="189" t="s">
        <v>2075</v>
      </c>
      <c r="E555" s="165"/>
      <c r="F555" s="165"/>
      <c r="G555" s="163"/>
      <c r="H555" s="163"/>
      <c r="I555" s="163"/>
      <c r="J555" s="163"/>
      <c r="K555" s="164"/>
      <c r="L555" s="165"/>
      <c r="M555" s="163"/>
      <c r="N555" s="163"/>
      <c r="O555" s="163"/>
    </row>
    <row r="556" spans="1:15">
      <c r="A556" s="163"/>
      <c r="B556" s="187" t="s">
        <v>147</v>
      </c>
      <c r="C556" s="187" t="s">
        <v>2150</v>
      </c>
      <c r="D556" s="189" t="s">
        <v>2089</v>
      </c>
      <c r="E556" s="165"/>
      <c r="F556" s="165"/>
      <c r="G556" s="163"/>
      <c r="H556" s="163"/>
      <c r="I556" s="163"/>
      <c r="J556" s="163"/>
      <c r="K556" s="164"/>
      <c r="L556" s="165"/>
      <c r="M556" s="163"/>
      <c r="N556" s="163"/>
      <c r="O556" s="163"/>
    </row>
    <row r="557" spans="1:15">
      <c r="A557" s="163"/>
      <c r="B557" s="187" t="s">
        <v>147</v>
      </c>
      <c r="C557" s="187" t="s">
        <v>6245</v>
      </c>
      <c r="D557" s="189" t="s">
        <v>2090</v>
      </c>
      <c r="E557" s="165"/>
      <c r="F557" s="165"/>
      <c r="G557" s="163"/>
      <c r="H557" s="163"/>
      <c r="I557" s="163"/>
      <c r="J557" s="163"/>
      <c r="K557" s="164"/>
      <c r="L557" s="165"/>
      <c r="M557" s="163"/>
      <c r="N557" s="163"/>
      <c r="O557" s="163"/>
    </row>
    <row r="558" spans="1:15">
      <c r="A558" s="163"/>
      <c r="B558" s="187" t="s">
        <v>147</v>
      </c>
      <c r="C558" s="187" t="s">
        <v>2150</v>
      </c>
      <c r="D558" s="189" t="s">
        <v>2094</v>
      </c>
      <c r="E558" s="165"/>
      <c r="F558" s="165"/>
      <c r="G558" s="163"/>
      <c r="H558" s="163"/>
      <c r="I558" s="163"/>
      <c r="J558" s="163"/>
      <c r="K558" s="164"/>
      <c r="L558" s="165"/>
      <c r="M558" s="163"/>
      <c r="N558" s="163"/>
      <c r="O558" s="163"/>
    </row>
    <row r="559" spans="1:15">
      <c r="A559" s="163"/>
      <c r="B559" s="187" t="s">
        <v>147</v>
      </c>
      <c r="C559" s="187" t="s">
        <v>7094</v>
      </c>
      <c r="D559" s="189" t="s">
        <v>2095</v>
      </c>
      <c r="E559" s="165"/>
      <c r="F559" s="165"/>
      <c r="G559" s="163"/>
      <c r="H559" s="163"/>
      <c r="I559" s="163"/>
      <c r="J559" s="163"/>
      <c r="K559" s="164"/>
      <c r="L559" s="165"/>
      <c r="M559" s="163"/>
      <c r="N559" s="163"/>
      <c r="O559" s="163"/>
    </row>
    <row r="560" spans="1:15">
      <c r="A560" s="163"/>
      <c r="B560" s="187" t="s">
        <v>147</v>
      </c>
      <c r="C560" s="187" t="s">
        <v>2150</v>
      </c>
      <c r="D560" s="189" t="s">
        <v>2096</v>
      </c>
      <c r="E560" s="165"/>
      <c r="F560" s="165"/>
      <c r="G560" s="163"/>
      <c r="H560" s="163"/>
      <c r="I560" s="163"/>
      <c r="J560" s="163"/>
      <c r="K560" s="164"/>
      <c r="L560" s="165"/>
      <c r="M560" s="163"/>
      <c r="N560" s="163"/>
      <c r="O560" s="163"/>
    </row>
    <row r="561" spans="1:15">
      <c r="A561" s="163"/>
      <c r="B561" s="187" t="s">
        <v>147</v>
      </c>
      <c r="C561" s="187" t="s">
        <v>2800</v>
      </c>
      <c r="D561" s="189" t="s">
        <v>2097</v>
      </c>
      <c r="E561" s="165"/>
      <c r="F561" s="165"/>
      <c r="G561" s="163"/>
      <c r="H561" s="163"/>
      <c r="I561" s="163"/>
      <c r="J561" s="163"/>
      <c r="K561" s="164"/>
      <c r="L561" s="165"/>
      <c r="M561" s="163"/>
      <c r="N561" s="163"/>
      <c r="O561" s="163"/>
    </row>
    <row r="562" spans="1:15">
      <c r="A562" s="163"/>
      <c r="B562" s="187" t="s">
        <v>147</v>
      </c>
      <c r="C562" s="187" t="s">
        <v>2150</v>
      </c>
      <c r="D562" s="189" t="s">
        <v>2098</v>
      </c>
      <c r="E562" s="165"/>
      <c r="F562" s="165"/>
      <c r="G562" s="163"/>
      <c r="H562" s="163"/>
      <c r="I562" s="163"/>
      <c r="J562" s="163"/>
      <c r="K562" s="164"/>
      <c r="L562" s="165"/>
      <c r="M562" s="163"/>
      <c r="N562" s="163"/>
      <c r="O562" s="163"/>
    </row>
    <row r="563" spans="1:15">
      <c r="A563" s="163"/>
      <c r="B563" s="187" t="s">
        <v>147</v>
      </c>
      <c r="C563" s="187" t="s">
        <v>6245</v>
      </c>
      <c r="D563" s="189" t="s">
        <v>2099</v>
      </c>
      <c r="E563" s="165"/>
      <c r="F563" s="165"/>
      <c r="G563" s="163"/>
      <c r="H563" s="163"/>
      <c r="I563" s="163"/>
      <c r="J563" s="163"/>
      <c r="K563" s="164"/>
      <c r="L563" s="165"/>
      <c r="M563" s="163"/>
      <c r="N563" s="163"/>
      <c r="O563" s="163"/>
    </row>
    <row r="564" spans="1:15">
      <c r="A564" s="163"/>
      <c r="B564" s="187" t="s">
        <v>147</v>
      </c>
      <c r="C564" s="187" t="s">
        <v>3</v>
      </c>
      <c r="D564" s="189" t="s">
        <v>2100</v>
      </c>
      <c r="E564" s="164"/>
      <c r="F564" s="164"/>
      <c r="G564" s="163"/>
      <c r="H564" s="163"/>
      <c r="I564" s="163"/>
      <c r="J564" s="163"/>
      <c r="K564" s="164"/>
      <c r="L564" s="164"/>
      <c r="M564" s="163"/>
      <c r="N564" s="163"/>
      <c r="O564" s="163"/>
    </row>
    <row r="565" spans="1:15">
      <c r="A565" s="163"/>
      <c r="B565" s="187" t="s">
        <v>147</v>
      </c>
      <c r="C565" s="187" t="s">
        <v>2150</v>
      </c>
      <c r="D565" s="189" t="s">
        <v>2101</v>
      </c>
      <c r="E565" s="165"/>
      <c r="F565" s="165"/>
      <c r="G565" s="163"/>
      <c r="H565" s="163"/>
      <c r="I565" s="163"/>
      <c r="J565" s="163"/>
      <c r="K565" s="164"/>
      <c r="L565" s="165"/>
      <c r="M565" s="163"/>
      <c r="N565" s="163"/>
      <c r="O565" s="163"/>
    </row>
    <row r="566" spans="1:15">
      <c r="A566" s="163"/>
      <c r="B566" s="187" t="s">
        <v>147</v>
      </c>
      <c r="C566" s="187" t="s">
        <v>2150</v>
      </c>
      <c r="D566" s="189" t="s">
        <v>2102</v>
      </c>
      <c r="E566" s="165"/>
      <c r="F566" s="165"/>
      <c r="G566" s="163"/>
      <c r="H566" s="163"/>
      <c r="I566" s="163"/>
      <c r="J566" s="163"/>
      <c r="K566" s="164"/>
      <c r="L566" s="165"/>
      <c r="M566" s="163"/>
      <c r="N566" s="163"/>
      <c r="O566" s="163"/>
    </row>
    <row r="567" spans="1:15">
      <c r="A567" s="163"/>
      <c r="B567" s="187" t="s">
        <v>147</v>
      </c>
      <c r="C567" s="187" t="s">
        <v>2800</v>
      </c>
      <c r="D567" s="189" t="s">
        <v>2103</v>
      </c>
      <c r="E567" s="165"/>
      <c r="F567" s="165"/>
      <c r="G567" s="163"/>
      <c r="H567" s="163"/>
      <c r="I567" s="163"/>
      <c r="J567" s="163"/>
      <c r="K567" s="164"/>
      <c r="L567" s="165"/>
      <c r="M567" s="163"/>
      <c r="N567" s="163"/>
      <c r="O567" s="163"/>
    </row>
    <row r="568" spans="1:15">
      <c r="A568" s="163"/>
      <c r="B568" s="187" t="s">
        <v>147</v>
      </c>
      <c r="C568" s="187" t="s">
        <v>2800</v>
      </c>
      <c r="D568" s="189" t="s">
        <v>2104</v>
      </c>
      <c r="E568" s="165"/>
      <c r="F568" s="165"/>
      <c r="G568" s="163"/>
      <c r="H568" s="163"/>
      <c r="I568" s="163"/>
      <c r="J568" s="163"/>
      <c r="K568" s="164"/>
      <c r="L568" s="165"/>
      <c r="M568" s="163"/>
      <c r="N568" s="163"/>
      <c r="O568" s="163"/>
    </row>
    <row r="569" spans="1:15">
      <c r="A569" s="163"/>
      <c r="B569" s="187" t="s">
        <v>147</v>
      </c>
      <c r="C569" s="187" t="s">
        <v>2150</v>
      </c>
      <c r="D569" s="189" t="s">
        <v>2105</v>
      </c>
      <c r="E569" s="165"/>
      <c r="F569" s="165"/>
      <c r="G569" s="163"/>
      <c r="H569" s="163"/>
      <c r="I569" s="163"/>
      <c r="J569" s="163"/>
      <c r="K569" s="164"/>
      <c r="L569" s="165"/>
      <c r="M569" s="163"/>
      <c r="N569" s="163"/>
      <c r="O569" s="163"/>
    </row>
    <row r="570" spans="1:15">
      <c r="A570" s="163"/>
      <c r="B570" s="187" t="s">
        <v>147</v>
      </c>
      <c r="C570" s="187" t="s">
        <v>2150</v>
      </c>
      <c r="D570" s="189" t="s">
        <v>2106</v>
      </c>
      <c r="E570" s="165"/>
      <c r="F570" s="165"/>
      <c r="G570" s="163"/>
      <c r="H570" s="163"/>
      <c r="I570" s="163"/>
      <c r="J570" s="163"/>
      <c r="K570" s="164"/>
      <c r="L570" s="165"/>
      <c r="M570" s="163"/>
      <c r="N570" s="163"/>
      <c r="O570" s="163"/>
    </row>
    <row r="571" spans="1:15">
      <c r="A571" s="163"/>
      <c r="B571" s="187" t="s">
        <v>147</v>
      </c>
      <c r="C571" s="187" t="s">
        <v>2800</v>
      </c>
      <c r="D571" s="189" t="s">
        <v>2107</v>
      </c>
      <c r="E571" s="165"/>
      <c r="F571" s="165"/>
      <c r="G571" s="163"/>
      <c r="H571" s="163"/>
      <c r="I571" s="163"/>
      <c r="J571" s="163"/>
      <c r="K571" s="164"/>
      <c r="L571" s="165"/>
      <c r="M571" s="163"/>
      <c r="N571" s="163"/>
      <c r="O571" s="163"/>
    </row>
    <row r="572" spans="1:15">
      <c r="A572" s="163"/>
      <c r="B572" s="187" t="s">
        <v>147</v>
      </c>
      <c r="C572" s="187" t="s">
        <v>2800</v>
      </c>
      <c r="D572" s="189" t="s">
        <v>2108</v>
      </c>
      <c r="E572" s="165"/>
      <c r="F572" s="165"/>
      <c r="G572" s="163"/>
      <c r="H572" s="163"/>
      <c r="I572" s="163"/>
      <c r="J572" s="163"/>
      <c r="K572" s="164"/>
      <c r="L572" s="165"/>
      <c r="M572" s="163"/>
      <c r="N572" s="163"/>
      <c r="O572" s="163"/>
    </row>
    <row r="573" spans="1:15">
      <c r="A573" s="163"/>
      <c r="B573" s="187" t="s">
        <v>147</v>
      </c>
      <c r="C573" s="187" t="s">
        <v>5252</v>
      </c>
      <c r="D573" s="189" t="s">
        <v>2109</v>
      </c>
      <c r="E573" s="165"/>
      <c r="F573" s="165"/>
      <c r="G573" s="163"/>
      <c r="H573" s="163"/>
      <c r="I573" s="163"/>
      <c r="J573" s="163"/>
      <c r="K573" s="164"/>
      <c r="L573" s="165"/>
      <c r="M573" s="163"/>
      <c r="N573" s="163"/>
      <c r="O573" s="163"/>
    </row>
    <row r="574" spans="1:15">
      <c r="A574" s="163"/>
      <c r="B574" s="187" t="s">
        <v>147</v>
      </c>
      <c r="C574" s="187" t="s">
        <v>2800</v>
      </c>
      <c r="D574" s="189" t="s">
        <v>2110</v>
      </c>
      <c r="E574" s="165"/>
      <c r="F574" s="165"/>
      <c r="G574" s="163"/>
      <c r="H574" s="163"/>
      <c r="I574" s="163"/>
      <c r="J574" s="163"/>
      <c r="K574" s="164"/>
      <c r="L574" s="165"/>
      <c r="M574" s="163"/>
      <c r="N574" s="163"/>
      <c r="O574" s="163"/>
    </row>
    <row r="575" spans="1:15">
      <c r="A575" s="163"/>
      <c r="B575" s="187" t="s">
        <v>147</v>
      </c>
      <c r="C575" s="187" t="s">
        <v>2150</v>
      </c>
      <c r="D575" s="189" t="s">
        <v>2153</v>
      </c>
      <c r="E575" s="165"/>
      <c r="F575" s="165"/>
      <c r="G575" s="163"/>
      <c r="H575" s="163"/>
      <c r="I575" s="163"/>
      <c r="J575" s="163"/>
      <c r="K575" s="164"/>
      <c r="L575" s="165"/>
      <c r="M575" s="163"/>
      <c r="N575" s="163"/>
      <c r="O575" s="163"/>
    </row>
    <row r="576" spans="1:15">
      <c r="A576" s="163"/>
      <c r="B576" s="187" t="s">
        <v>147</v>
      </c>
      <c r="C576" s="187" t="s">
        <v>2150</v>
      </c>
      <c r="D576" s="189" t="s">
        <v>2154</v>
      </c>
      <c r="E576" s="165"/>
      <c r="F576" s="165"/>
      <c r="G576" s="163"/>
      <c r="H576" s="163"/>
      <c r="I576" s="163"/>
      <c r="J576" s="163"/>
      <c r="K576" s="164"/>
      <c r="L576" s="165"/>
      <c r="M576" s="163"/>
      <c r="N576" s="163"/>
      <c r="O576" s="163"/>
    </row>
    <row r="577" spans="1:15">
      <c r="A577" s="163"/>
      <c r="B577" s="187" t="s">
        <v>147</v>
      </c>
      <c r="C577" s="187" t="s">
        <v>2800</v>
      </c>
      <c r="D577" s="189" t="s">
        <v>2155</v>
      </c>
      <c r="E577" s="165"/>
      <c r="F577" s="165"/>
      <c r="G577" s="163"/>
      <c r="H577" s="163"/>
      <c r="I577" s="163"/>
      <c r="J577" s="163"/>
      <c r="K577" s="164"/>
      <c r="L577" s="165"/>
      <c r="M577" s="163"/>
      <c r="N577" s="163"/>
      <c r="O577" s="163"/>
    </row>
    <row r="578" spans="1:15">
      <c r="A578" s="163"/>
      <c r="B578" s="187" t="s">
        <v>147</v>
      </c>
      <c r="C578" s="187" t="s">
        <v>5252</v>
      </c>
      <c r="D578" s="189" t="s">
        <v>2156</v>
      </c>
      <c r="E578" s="164"/>
      <c r="F578" s="165"/>
      <c r="G578" s="163"/>
      <c r="H578" s="163"/>
      <c r="I578" s="163"/>
      <c r="J578" s="163"/>
      <c r="K578" s="164"/>
      <c r="L578" s="165"/>
      <c r="M578" s="163"/>
      <c r="N578" s="163"/>
      <c r="O578" s="163"/>
    </row>
    <row r="579" spans="1:15">
      <c r="A579" s="163"/>
      <c r="B579" s="187" t="s">
        <v>147</v>
      </c>
      <c r="C579" s="187" t="s">
        <v>7094</v>
      </c>
      <c r="D579" s="189" t="s">
        <v>2165</v>
      </c>
      <c r="E579" s="164"/>
      <c r="F579" s="165"/>
      <c r="G579" s="163"/>
      <c r="H579" s="163"/>
      <c r="I579" s="163"/>
      <c r="J579" s="163"/>
      <c r="K579" s="164"/>
      <c r="L579" s="165"/>
      <c r="M579" s="163"/>
      <c r="N579" s="163"/>
      <c r="O579" s="163"/>
    </row>
    <row r="580" spans="1:15">
      <c r="A580" s="163"/>
      <c r="B580" s="187" t="s">
        <v>147</v>
      </c>
      <c r="C580" s="187" t="s">
        <v>2292</v>
      </c>
      <c r="D580" s="189" t="s">
        <v>2168</v>
      </c>
      <c r="E580" s="165"/>
      <c r="F580" s="165"/>
      <c r="G580" s="163"/>
      <c r="H580" s="163"/>
      <c r="I580" s="163"/>
      <c r="J580" s="163"/>
      <c r="K580" s="164"/>
      <c r="L580" s="165"/>
      <c r="M580" s="163"/>
      <c r="N580" s="163"/>
      <c r="O580" s="163"/>
    </row>
    <row r="581" spans="1:15">
      <c r="A581" s="163"/>
      <c r="B581" s="187" t="s">
        <v>147</v>
      </c>
      <c r="C581" s="187" t="s">
        <v>2292</v>
      </c>
      <c r="D581" s="189" t="s">
        <v>2169</v>
      </c>
      <c r="E581" s="165"/>
      <c r="F581" s="165"/>
      <c r="G581" s="163"/>
      <c r="H581" s="163"/>
      <c r="I581" s="163"/>
      <c r="J581" s="163"/>
      <c r="K581" s="164"/>
      <c r="L581" s="165"/>
      <c r="M581" s="163"/>
      <c r="N581" s="163"/>
      <c r="O581" s="163"/>
    </row>
    <row r="582" spans="1:15">
      <c r="A582" s="163"/>
      <c r="B582" s="187" t="s">
        <v>147</v>
      </c>
      <c r="C582" s="187" t="s">
        <v>2150</v>
      </c>
      <c r="D582" s="189" t="s">
        <v>2170</v>
      </c>
      <c r="E582" s="165"/>
      <c r="F582" s="165"/>
      <c r="G582" s="163"/>
      <c r="H582" s="163"/>
      <c r="I582" s="163"/>
      <c r="J582" s="163"/>
      <c r="K582" s="164"/>
      <c r="L582" s="165"/>
      <c r="M582" s="163"/>
      <c r="N582" s="163"/>
      <c r="O582" s="163"/>
    </row>
    <row r="583" spans="1:15">
      <c r="A583" s="163"/>
      <c r="B583" s="187" t="s">
        <v>147</v>
      </c>
      <c r="C583" s="187" t="s">
        <v>5252</v>
      </c>
      <c r="D583" s="189" t="s">
        <v>2174</v>
      </c>
      <c r="E583" s="165"/>
      <c r="F583" s="165"/>
      <c r="G583" s="163"/>
      <c r="H583" s="163"/>
      <c r="I583" s="163"/>
      <c r="J583" s="163"/>
      <c r="K583" s="164"/>
      <c r="L583" s="165"/>
      <c r="M583" s="163"/>
      <c r="N583" s="163"/>
      <c r="O583" s="163"/>
    </row>
    <row r="584" spans="1:15">
      <c r="A584" s="163"/>
      <c r="B584" s="187" t="s">
        <v>147</v>
      </c>
      <c r="C584" s="187" t="s">
        <v>2800</v>
      </c>
      <c r="D584" s="189" t="s">
        <v>2175</v>
      </c>
      <c r="E584" s="165"/>
      <c r="F584" s="165"/>
      <c r="G584" s="163"/>
      <c r="H584" s="163"/>
      <c r="I584" s="163"/>
      <c r="J584" s="163"/>
      <c r="K584" s="164"/>
      <c r="L584" s="165"/>
      <c r="M584" s="163"/>
      <c r="N584" s="163"/>
      <c r="O584" s="163"/>
    </row>
    <row r="585" spans="1:15">
      <c r="A585" s="163"/>
      <c r="B585" s="187" t="s">
        <v>147</v>
      </c>
      <c r="C585" s="187" t="s">
        <v>3408</v>
      </c>
      <c r="D585" s="189" t="s">
        <v>2176</v>
      </c>
      <c r="E585" s="165"/>
      <c r="F585" s="165"/>
      <c r="G585" s="163"/>
      <c r="H585" s="163"/>
      <c r="I585" s="163"/>
      <c r="J585" s="163"/>
      <c r="K585" s="164"/>
      <c r="L585" s="165"/>
      <c r="M585" s="163"/>
      <c r="N585" s="163"/>
      <c r="O585" s="163"/>
    </row>
    <row r="586" spans="1:15">
      <c r="A586" s="163"/>
      <c r="B586" s="187" t="s">
        <v>147</v>
      </c>
      <c r="C586" s="187" t="s">
        <v>1997</v>
      </c>
      <c r="D586" s="189" t="s">
        <v>2177</v>
      </c>
      <c r="E586" s="165"/>
      <c r="F586" s="165"/>
      <c r="G586" s="163"/>
      <c r="H586" s="163"/>
      <c r="I586" s="163"/>
      <c r="J586" s="163"/>
      <c r="K586" s="164"/>
      <c r="L586" s="165"/>
      <c r="M586" s="163"/>
      <c r="N586" s="163"/>
      <c r="O586" s="163"/>
    </row>
    <row r="587" spans="1:15">
      <c r="A587" s="163"/>
      <c r="B587" s="187" t="s">
        <v>147</v>
      </c>
      <c r="C587" s="187" t="s">
        <v>3408</v>
      </c>
      <c r="D587" s="189" t="s">
        <v>2178</v>
      </c>
      <c r="E587" s="165"/>
      <c r="F587" s="165"/>
      <c r="G587" s="163"/>
      <c r="H587" s="163"/>
      <c r="I587" s="163"/>
      <c r="J587" s="163"/>
      <c r="K587" s="164"/>
      <c r="L587" s="165"/>
      <c r="M587" s="163"/>
      <c r="N587" s="163"/>
      <c r="O587" s="163"/>
    </row>
    <row r="588" spans="1:15">
      <c r="A588" s="163"/>
      <c r="B588" s="187" t="s">
        <v>147</v>
      </c>
      <c r="C588" s="187" t="s">
        <v>2292</v>
      </c>
      <c r="D588" s="189" t="s">
        <v>2179</v>
      </c>
      <c r="E588" s="165"/>
      <c r="F588" s="165"/>
      <c r="G588" s="163"/>
      <c r="H588" s="163"/>
      <c r="I588" s="163"/>
      <c r="J588" s="163"/>
      <c r="K588" s="164"/>
      <c r="L588" s="165"/>
      <c r="M588" s="163"/>
      <c r="N588" s="163"/>
      <c r="O588" s="163"/>
    </row>
    <row r="589" spans="1:15">
      <c r="A589" s="163"/>
      <c r="B589" s="187" t="s">
        <v>147</v>
      </c>
      <c r="C589" s="187" t="s">
        <v>3408</v>
      </c>
      <c r="D589" s="189" t="s">
        <v>2186</v>
      </c>
      <c r="E589" s="165"/>
      <c r="F589" s="165"/>
      <c r="G589" s="163"/>
      <c r="H589" s="163"/>
      <c r="I589" s="163"/>
      <c r="J589" s="163"/>
      <c r="K589" s="164"/>
      <c r="L589" s="165"/>
      <c r="M589" s="163"/>
      <c r="N589" s="163"/>
      <c r="O589" s="163"/>
    </row>
    <row r="590" spans="1:15">
      <c r="A590" s="163"/>
      <c r="B590" s="187" t="s">
        <v>147</v>
      </c>
      <c r="C590" s="187" t="s">
        <v>3408</v>
      </c>
      <c r="D590" s="189" t="s">
        <v>2187</v>
      </c>
      <c r="E590" s="165"/>
      <c r="F590" s="165"/>
      <c r="G590" s="163"/>
      <c r="H590" s="163"/>
      <c r="I590" s="163"/>
      <c r="J590" s="163"/>
      <c r="K590" s="164"/>
      <c r="L590" s="165"/>
      <c r="M590" s="163"/>
      <c r="N590" s="163"/>
      <c r="O590" s="163"/>
    </row>
    <row r="591" spans="1:15">
      <c r="A591" s="163"/>
      <c r="B591" s="187" t="s">
        <v>147</v>
      </c>
      <c r="C591" s="187" t="s">
        <v>2292</v>
      </c>
      <c r="D591" s="189" t="s">
        <v>2188</v>
      </c>
      <c r="E591" s="165"/>
      <c r="F591" s="165"/>
      <c r="G591" s="163"/>
      <c r="H591" s="163"/>
      <c r="I591" s="163"/>
      <c r="J591" s="163"/>
      <c r="K591" s="164"/>
      <c r="L591" s="165"/>
      <c r="M591" s="163"/>
      <c r="N591" s="163"/>
      <c r="O591" s="163"/>
    </row>
    <row r="592" spans="1:15">
      <c r="A592" s="163"/>
      <c r="B592" s="187" t="s">
        <v>147</v>
      </c>
      <c r="C592" s="187" t="s">
        <v>2292</v>
      </c>
      <c r="D592" s="189" t="s">
        <v>2189</v>
      </c>
      <c r="E592" s="165"/>
      <c r="F592" s="165"/>
      <c r="G592" s="163"/>
      <c r="H592" s="163"/>
      <c r="I592" s="163"/>
      <c r="J592" s="163"/>
      <c r="K592" s="164"/>
      <c r="L592" s="165"/>
      <c r="M592" s="163"/>
      <c r="N592" s="163"/>
      <c r="O592" s="163"/>
    </row>
    <row r="593" spans="1:15">
      <c r="A593" s="163"/>
      <c r="B593" s="187" t="s">
        <v>147</v>
      </c>
      <c r="C593" s="187" t="s">
        <v>3408</v>
      </c>
      <c r="D593" s="189" t="s">
        <v>2190</v>
      </c>
      <c r="E593" s="165"/>
      <c r="F593" s="165"/>
      <c r="G593" s="163"/>
      <c r="H593" s="163"/>
      <c r="I593" s="163"/>
      <c r="J593" s="163"/>
      <c r="K593" s="164"/>
      <c r="L593" s="165"/>
      <c r="M593" s="163"/>
      <c r="N593" s="163"/>
      <c r="O593" s="163"/>
    </row>
    <row r="594" spans="1:15">
      <c r="A594" s="163"/>
      <c r="B594" s="187" t="s">
        <v>147</v>
      </c>
      <c r="C594" s="187" t="s">
        <v>5252</v>
      </c>
      <c r="D594" s="189" t="s">
        <v>2191</v>
      </c>
      <c r="E594" s="165"/>
      <c r="F594" s="165"/>
      <c r="G594" s="163"/>
      <c r="H594" s="163"/>
      <c r="I594" s="163"/>
      <c r="J594" s="163"/>
      <c r="K594" s="164"/>
      <c r="L594" s="165"/>
      <c r="M594" s="163"/>
      <c r="N594" s="163"/>
      <c r="O594" s="163"/>
    </row>
    <row r="595" spans="1:15">
      <c r="A595" s="163"/>
      <c r="B595" s="187" t="s">
        <v>147</v>
      </c>
      <c r="C595" s="187" t="s">
        <v>2292</v>
      </c>
      <c r="D595" s="189" t="s">
        <v>2200</v>
      </c>
      <c r="E595" s="165"/>
      <c r="F595" s="165"/>
      <c r="G595" s="163"/>
      <c r="H595" s="163"/>
      <c r="I595" s="163"/>
      <c r="J595" s="163"/>
      <c r="K595" s="164"/>
      <c r="L595" s="165"/>
      <c r="M595" s="163"/>
      <c r="N595" s="163"/>
      <c r="O595" s="163"/>
    </row>
    <row r="596" spans="1:15">
      <c r="A596" s="163"/>
      <c r="B596" s="187" t="s">
        <v>147</v>
      </c>
      <c r="C596" s="187" t="s">
        <v>3408</v>
      </c>
      <c r="D596" s="189" t="s">
        <v>2201</v>
      </c>
      <c r="E596" s="165"/>
      <c r="F596" s="165"/>
      <c r="G596" s="163"/>
      <c r="H596" s="163"/>
      <c r="I596" s="163"/>
      <c r="J596" s="163"/>
      <c r="K596" s="164"/>
      <c r="L596" s="165"/>
      <c r="M596" s="163"/>
      <c r="N596" s="163"/>
      <c r="O596" s="163"/>
    </row>
    <row r="597" spans="1:15">
      <c r="A597" s="163"/>
      <c r="B597" s="187" t="s">
        <v>147</v>
      </c>
      <c r="C597" s="187" t="s">
        <v>2292</v>
      </c>
      <c r="D597" s="189" t="s">
        <v>2202</v>
      </c>
      <c r="E597" s="165"/>
      <c r="F597" s="165"/>
      <c r="G597" s="163"/>
      <c r="H597" s="163"/>
      <c r="I597" s="163"/>
      <c r="J597" s="163"/>
      <c r="K597" s="164"/>
      <c r="L597" s="165"/>
      <c r="M597" s="163"/>
      <c r="N597" s="163"/>
      <c r="O597" s="163"/>
    </row>
    <row r="598" spans="1:15">
      <c r="A598" s="163"/>
      <c r="B598" s="187" t="s">
        <v>147</v>
      </c>
      <c r="C598" s="187" t="s">
        <v>7094</v>
      </c>
      <c r="D598" s="189" t="s">
        <v>2203</v>
      </c>
      <c r="E598" s="165"/>
      <c r="F598" s="165"/>
      <c r="G598" s="163"/>
      <c r="H598" s="163"/>
      <c r="I598" s="163"/>
      <c r="J598" s="163"/>
      <c r="K598" s="164"/>
      <c r="L598" s="165"/>
      <c r="M598" s="163"/>
      <c r="N598" s="163"/>
      <c r="O598" s="163"/>
    </row>
    <row r="599" spans="1:15">
      <c r="A599" s="163"/>
      <c r="B599" s="187" t="s">
        <v>147</v>
      </c>
      <c r="C599" s="187" t="s">
        <v>3408</v>
      </c>
      <c r="D599" s="189" t="s">
        <v>2204</v>
      </c>
      <c r="E599" s="165"/>
      <c r="F599" s="165"/>
      <c r="G599" s="163"/>
      <c r="H599" s="163"/>
      <c r="I599" s="163"/>
      <c r="J599" s="163"/>
      <c r="K599" s="164"/>
      <c r="L599" s="165"/>
      <c r="M599" s="163"/>
      <c r="N599" s="163"/>
      <c r="O599" s="163"/>
    </row>
    <row r="600" spans="1:15">
      <c r="A600" s="163"/>
      <c r="B600" s="187" t="s">
        <v>147</v>
      </c>
      <c r="C600" s="187" t="s">
        <v>2064</v>
      </c>
      <c r="D600" s="189" t="s">
        <v>2211</v>
      </c>
      <c r="E600" s="165"/>
      <c r="F600" s="165"/>
      <c r="G600" s="163"/>
      <c r="H600" s="163"/>
      <c r="I600" s="163"/>
      <c r="J600" s="163"/>
      <c r="K600" s="164"/>
      <c r="L600" s="165"/>
      <c r="M600" s="163"/>
      <c r="N600" s="163"/>
      <c r="O600" s="163"/>
    </row>
    <row r="601" spans="1:15">
      <c r="A601" s="163"/>
      <c r="B601" s="187" t="s">
        <v>147</v>
      </c>
      <c r="C601" s="187" t="s">
        <v>2292</v>
      </c>
      <c r="D601" s="189" t="s">
        <v>2212</v>
      </c>
      <c r="E601" s="165"/>
      <c r="F601" s="165"/>
      <c r="G601" s="163"/>
      <c r="H601" s="163"/>
      <c r="I601" s="163"/>
      <c r="J601" s="163"/>
      <c r="K601" s="164"/>
      <c r="L601" s="165"/>
      <c r="M601" s="163"/>
      <c r="N601" s="163"/>
      <c r="O601" s="163"/>
    </row>
    <row r="602" spans="1:15">
      <c r="A602" s="163"/>
      <c r="B602" s="187" t="s">
        <v>147</v>
      </c>
      <c r="C602" s="187" t="s">
        <v>3408</v>
      </c>
      <c r="D602" s="189" t="s">
        <v>2213</v>
      </c>
      <c r="E602" s="165"/>
      <c r="F602" s="165"/>
      <c r="G602" s="163"/>
      <c r="H602" s="163"/>
      <c r="I602" s="163"/>
      <c r="J602" s="163"/>
      <c r="K602" s="164"/>
      <c r="L602" s="165"/>
      <c r="M602" s="163"/>
      <c r="N602" s="163"/>
      <c r="O602" s="163"/>
    </row>
    <row r="603" spans="1:15">
      <c r="A603" s="163"/>
      <c r="B603" s="187" t="s">
        <v>147</v>
      </c>
      <c r="C603" s="187" t="s">
        <v>5252</v>
      </c>
      <c r="D603" s="189" t="s">
        <v>2214</v>
      </c>
      <c r="E603" s="165"/>
      <c r="F603" s="165"/>
      <c r="G603" s="163"/>
      <c r="H603" s="163"/>
      <c r="I603" s="163"/>
      <c r="J603" s="163"/>
      <c r="K603" s="164"/>
      <c r="L603" s="165"/>
      <c r="M603" s="163"/>
      <c r="N603" s="163"/>
      <c r="O603" s="163"/>
    </row>
    <row r="604" spans="1:15">
      <c r="A604" s="163"/>
      <c r="B604" s="187" t="s">
        <v>147</v>
      </c>
      <c r="C604" s="187" t="s">
        <v>2292</v>
      </c>
      <c r="D604" s="189" t="s">
        <v>2215</v>
      </c>
      <c r="E604" s="165"/>
      <c r="F604" s="165"/>
      <c r="G604" s="163"/>
      <c r="H604" s="163"/>
      <c r="I604" s="163"/>
      <c r="J604" s="163"/>
      <c r="K604" s="164"/>
      <c r="L604" s="165"/>
      <c r="M604" s="163"/>
      <c r="N604" s="163"/>
      <c r="O604" s="163"/>
    </row>
    <row r="605" spans="1:15">
      <c r="A605" s="163"/>
      <c r="B605" s="187" t="s">
        <v>147</v>
      </c>
      <c r="C605" s="187" t="s">
        <v>2292</v>
      </c>
      <c r="D605" s="189" t="s">
        <v>2216</v>
      </c>
      <c r="E605" s="165"/>
      <c r="F605" s="165"/>
      <c r="G605" s="163"/>
      <c r="H605" s="163"/>
      <c r="I605" s="163"/>
      <c r="J605" s="163"/>
      <c r="K605" s="164"/>
      <c r="L605" s="165"/>
      <c r="M605" s="163"/>
      <c r="N605" s="163"/>
      <c r="O605" s="163"/>
    </row>
    <row r="606" spans="1:15">
      <c r="A606" s="163"/>
      <c r="B606" s="187" t="s">
        <v>147</v>
      </c>
      <c r="C606" s="187" t="s">
        <v>3408</v>
      </c>
      <c r="D606" s="189" t="s">
        <v>2217</v>
      </c>
      <c r="E606" s="165"/>
      <c r="F606" s="165"/>
      <c r="G606" s="163"/>
      <c r="H606" s="163"/>
      <c r="I606" s="163"/>
      <c r="J606" s="163"/>
      <c r="K606" s="164"/>
      <c r="L606" s="165"/>
      <c r="M606" s="163"/>
      <c r="N606" s="163"/>
      <c r="O606" s="163"/>
    </row>
    <row r="607" spans="1:15">
      <c r="A607" s="163"/>
      <c r="B607" s="187" t="s">
        <v>147</v>
      </c>
      <c r="C607" s="187" t="s">
        <v>5252</v>
      </c>
      <c r="D607" s="189" t="s">
        <v>2272</v>
      </c>
      <c r="E607" s="165"/>
      <c r="F607" s="165"/>
      <c r="G607" s="163"/>
      <c r="H607" s="163"/>
      <c r="I607" s="163"/>
      <c r="J607" s="163"/>
      <c r="K607" s="164"/>
      <c r="L607" s="165"/>
      <c r="M607" s="163"/>
      <c r="N607" s="163"/>
      <c r="O607" s="163"/>
    </row>
    <row r="608" spans="1:15">
      <c r="A608" s="163"/>
      <c r="B608" s="187" t="s">
        <v>147</v>
      </c>
      <c r="C608" s="187" t="s">
        <v>3440</v>
      </c>
      <c r="D608" s="189" t="s">
        <v>2273</v>
      </c>
      <c r="E608" s="165"/>
      <c r="F608" s="165"/>
      <c r="G608" s="163"/>
      <c r="H608" s="163"/>
      <c r="I608" s="163"/>
      <c r="J608" s="163"/>
      <c r="K608" s="164"/>
      <c r="L608" s="165"/>
      <c r="M608" s="163"/>
      <c r="N608" s="163"/>
      <c r="O608" s="163"/>
    </row>
    <row r="609" spans="1:15">
      <c r="A609" s="163"/>
      <c r="B609" s="187" t="s">
        <v>147</v>
      </c>
      <c r="C609" s="187" t="s">
        <v>3440</v>
      </c>
      <c r="D609" s="189" t="s">
        <v>2274</v>
      </c>
      <c r="E609" s="165"/>
      <c r="F609" s="165"/>
      <c r="G609" s="163"/>
      <c r="H609" s="163"/>
      <c r="I609" s="163"/>
      <c r="J609" s="163"/>
      <c r="K609" s="164"/>
      <c r="L609" s="165"/>
      <c r="M609" s="163"/>
      <c r="N609" s="163"/>
      <c r="O609" s="163"/>
    </row>
    <row r="610" spans="1:15">
      <c r="A610" s="163"/>
      <c r="B610" s="187" t="s">
        <v>147</v>
      </c>
      <c r="C610" s="187" t="s">
        <v>3440</v>
      </c>
      <c r="D610" s="189" t="s">
        <v>2275</v>
      </c>
      <c r="E610" s="165"/>
      <c r="F610" s="165"/>
      <c r="G610" s="163"/>
      <c r="H610" s="163"/>
      <c r="I610" s="163"/>
      <c r="J610" s="163"/>
      <c r="K610" s="164"/>
      <c r="L610" s="165"/>
      <c r="M610" s="163"/>
      <c r="N610" s="163"/>
      <c r="O610" s="163"/>
    </row>
    <row r="611" spans="1:15">
      <c r="A611" s="163"/>
      <c r="B611" s="187" t="s">
        <v>147</v>
      </c>
      <c r="C611" s="187" t="s">
        <v>7094</v>
      </c>
      <c r="D611" s="189" t="s">
        <v>2276</v>
      </c>
      <c r="E611" s="165"/>
      <c r="F611" s="165"/>
      <c r="G611" s="163"/>
      <c r="H611" s="163"/>
      <c r="I611" s="163"/>
      <c r="J611" s="163"/>
      <c r="K611" s="164"/>
      <c r="L611" s="165"/>
      <c r="M611" s="163"/>
      <c r="N611" s="163"/>
      <c r="O611" s="163"/>
    </row>
    <row r="612" spans="1:15">
      <c r="A612" s="163"/>
      <c r="B612" s="187" t="s">
        <v>147</v>
      </c>
      <c r="C612" s="187" t="s">
        <v>2418</v>
      </c>
      <c r="D612" s="189" t="s">
        <v>2281</v>
      </c>
      <c r="E612" s="165"/>
      <c r="F612" s="165"/>
      <c r="G612" s="163"/>
      <c r="H612" s="163"/>
      <c r="I612" s="163"/>
      <c r="J612" s="163"/>
      <c r="K612" s="164"/>
      <c r="L612" s="165"/>
      <c r="M612" s="163"/>
      <c r="N612" s="163"/>
      <c r="O612" s="163"/>
    </row>
    <row r="613" spans="1:15">
      <c r="A613" s="163"/>
      <c r="B613" s="187" t="s">
        <v>147</v>
      </c>
      <c r="C613" s="187" t="s">
        <v>2418</v>
      </c>
      <c r="D613" s="189" t="s">
        <v>2282</v>
      </c>
      <c r="E613" s="165"/>
      <c r="F613" s="165"/>
      <c r="G613" s="163"/>
      <c r="H613" s="163"/>
      <c r="I613" s="163"/>
      <c r="J613" s="163"/>
      <c r="K613" s="164"/>
      <c r="L613" s="165"/>
      <c r="M613" s="163"/>
      <c r="N613" s="163"/>
      <c r="O613" s="163"/>
    </row>
    <row r="614" spans="1:15">
      <c r="A614" s="163"/>
      <c r="B614" s="187" t="s">
        <v>147</v>
      </c>
      <c r="C614" s="187" t="s">
        <v>2418</v>
      </c>
      <c r="D614" s="189" t="s">
        <v>2285</v>
      </c>
      <c r="E614" s="165"/>
      <c r="F614" s="165"/>
      <c r="G614" s="163"/>
      <c r="H614" s="163"/>
      <c r="I614" s="163"/>
      <c r="J614" s="163"/>
      <c r="K614" s="164"/>
      <c r="L614" s="165"/>
      <c r="M614" s="163"/>
      <c r="N614" s="163"/>
      <c r="O614" s="163"/>
    </row>
    <row r="615" spans="1:15">
      <c r="A615" s="163"/>
      <c r="B615" s="187" t="s">
        <v>147</v>
      </c>
      <c r="C615" s="187" t="s">
        <v>1997</v>
      </c>
      <c r="D615" s="189" t="s">
        <v>2286</v>
      </c>
      <c r="E615" s="165"/>
      <c r="F615" s="165"/>
      <c r="G615" s="163"/>
      <c r="H615" s="163"/>
      <c r="I615" s="163"/>
      <c r="J615" s="163"/>
      <c r="K615" s="164"/>
      <c r="L615" s="165"/>
      <c r="M615" s="163"/>
      <c r="N615" s="163"/>
      <c r="O615" s="163"/>
    </row>
    <row r="616" spans="1:15">
      <c r="A616" s="163"/>
      <c r="B616" s="187" t="s">
        <v>147</v>
      </c>
      <c r="C616" s="187" t="s">
        <v>2064</v>
      </c>
      <c r="D616" s="189" t="s">
        <v>2287</v>
      </c>
      <c r="E616" s="165"/>
      <c r="F616" s="165"/>
      <c r="G616" s="163"/>
      <c r="H616" s="163"/>
      <c r="I616" s="163"/>
      <c r="J616" s="163"/>
      <c r="K616" s="164"/>
      <c r="L616" s="165"/>
      <c r="M616" s="163"/>
      <c r="N616" s="163"/>
      <c r="O616" s="163"/>
    </row>
    <row r="617" spans="1:15">
      <c r="A617" s="163"/>
      <c r="B617" s="187" t="s">
        <v>147</v>
      </c>
      <c r="C617" s="187" t="s">
        <v>3440</v>
      </c>
      <c r="D617" s="189" t="s">
        <v>2288</v>
      </c>
      <c r="E617" s="165"/>
      <c r="F617" s="165"/>
      <c r="G617" s="163"/>
      <c r="H617" s="163"/>
      <c r="I617" s="163"/>
      <c r="J617" s="163"/>
      <c r="K617" s="164"/>
      <c r="L617" s="165"/>
      <c r="M617" s="163"/>
      <c r="N617" s="163"/>
      <c r="O617" s="163"/>
    </row>
    <row r="618" spans="1:15">
      <c r="A618" s="163"/>
      <c r="B618" s="187" t="s">
        <v>147</v>
      </c>
      <c r="C618" s="187" t="s">
        <v>3440</v>
      </c>
      <c r="D618" s="189" t="s">
        <v>2295</v>
      </c>
      <c r="E618" s="165"/>
      <c r="F618" s="165"/>
      <c r="G618" s="163"/>
      <c r="H618" s="163"/>
      <c r="I618" s="163"/>
      <c r="J618" s="163"/>
      <c r="K618" s="164"/>
      <c r="L618" s="165"/>
      <c r="M618" s="163"/>
      <c r="N618" s="163"/>
      <c r="O618" s="163"/>
    </row>
    <row r="619" spans="1:15">
      <c r="A619" s="163"/>
      <c r="B619" s="187" t="s">
        <v>147</v>
      </c>
      <c r="C619" s="187" t="s">
        <v>3440</v>
      </c>
      <c r="D619" s="189" t="s">
        <v>2296</v>
      </c>
      <c r="E619" s="165"/>
      <c r="F619" s="165"/>
      <c r="G619" s="163"/>
      <c r="H619" s="163"/>
      <c r="I619" s="163"/>
      <c r="J619" s="163"/>
      <c r="K619" s="164"/>
      <c r="L619" s="165"/>
      <c r="M619" s="163"/>
      <c r="N619" s="163"/>
      <c r="O619" s="163"/>
    </row>
    <row r="620" spans="1:15">
      <c r="A620" s="163"/>
      <c r="B620" s="187" t="s">
        <v>147</v>
      </c>
      <c r="C620" s="163" t="s">
        <v>3641</v>
      </c>
      <c r="D620" s="189" t="s">
        <v>2297</v>
      </c>
      <c r="E620" s="165"/>
      <c r="F620" s="165"/>
      <c r="G620" s="163"/>
      <c r="H620" s="163"/>
      <c r="I620" s="163"/>
      <c r="J620" s="163"/>
      <c r="K620" s="164"/>
      <c r="L620" s="165"/>
      <c r="M620" s="163"/>
      <c r="N620" s="163"/>
      <c r="O620" s="163"/>
    </row>
    <row r="621" spans="1:15">
      <c r="A621" s="163"/>
      <c r="B621" s="187" t="s">
        <v>147</v>
      </c>
      <c r="C621" s="163" t="s">
        <v>2418</v>
      </c>
      <c r="D621" s="189" t="s">
        <v>2298</v>
      </c>
      <c r="E621" s="165"/>
      <c r="F621" s="165"/>
      <c r="G621" s="163"/>
      <c r="H621" s="163"/>
      <c r="I621" s="163"/>
      <c r="J621" s="163"/>
      <c r="K621" s="164"/>
      <c r="L621" s="165"/>
      <c r="M621" s="163"/>
      <c r="N621" s="163"/>
      <c r="O621" s="163"/>
    </row>
    <row r="622" spans="1:15">
      <c r="A622" s="163"/>
      <c r="B622" s="187" t="s">
        <v>147</v>
      </c>
      <c r="C622" s="163" t="s">
        <v>2064</v>
      </c>
      <c r="D622" s="189" t="s">
        <v>2299</v>
      </c>
      <c r="E622" s="165"/>
      <c r="F622" s="165"/>
      <c r="G622" s="163"/>
      <c r="H622" s="163"/>
      <c r="I622" s="163"/>
      <c r="J622" s="163"/>
      <c r="K622" s="164"/>
      <c r="L622" s="165"/>
      <c r="M622" s="163"/>
      <c r="N622" s="163"/>
      <c r="O622" s="163"/>
    </row>
    <row r="623" spans="1:15">
      <c r="A623" s="163"/>
      <c r="B623" s="187" t="s">
        <v>147</v>
      </c>
      <c r="C623" s="163" t="s">
        <v>2418</v>
      </c>
      <c r="D623" s="189" t="s">
        <v>2300</v>
      </c>
      <c r="E623" s="165"/>
      <c r="F623" s="165"/>
      <c r="G623" s="163"/>
      <c r="H623" s="163"/>
      <c r="I623" s="163"/>
      <c r="J623" s="163"/>
      <c r="K623" s="164"/>
      <c r="L623" s="165"/>
      <c r="M623" s="163"/>
      <c r="N623" s="163"/>
      <c r="O623" s="163"/>
    </row>
    <row r="624" spans="1:15">
      <c r="A624" s="163"/>
      <c r="B624" s="187" t="s">
        <v>147</v>
      </c>
      <c r="C624" s="163" t="s">
        <v>2418</v>
      </c>
      <c r="D624" s="189" t="s">
        <v>2301</v>
      </c>
      <c r="E624" s="165"/>
      <c r="F624" s="165"/>
      <c r="G624" s="163"/>
      <c r="H624" s="163"/>
      <c r="I624" s="163"/>
      <c r="J624" s="163"/>
      <c r="K624" s="164"/>
      <c r="L624" s="165"/>
      <c r="M624" s="163"/>
      <c r="N624" s="163"/>
      <c r="O624" s="163"/>
    </row>
    <row r="625" spans="1:15">
      <c r="A625" s="163"/>
      <c r="B625" s="187" t="s">
        <v>147</v>
      </c>
      <c r="C625" s="163" t="s">
        <v>2418</v>
      </c>
      <c r="D625" s="189" t="s">
        <v>2302</v>
      </c>
      <c r="E625" s="165"/>
      <c r="F625" s="165"/>
      <c r="G625" s="163"/>
      <c r="H625" s="163"/>
      <c r="I625" s="163"/>
      <c r="J625" s="163"/>
      <c r="K625" s="164"/>
      <c r="L625" s="165"/>
      <c r="M625" s="163"/>
      <c r="N625" s="163"/>
      <c r="O625" s="163"/>
    </row>
    <row r="626" spans="1:15">
      <c r="A626" s="163"/>
      <c r="B626" s="187" t="s">
        <v>147</v>
      </c>
      <c r="C626" s="163" t="s">
        <v>1997</v>
      </c>
      <c r="D626" s="189" t="s">
        <v>2303</v>
      </c>
      <c r="E626" s="165"/>
      <c r="F626" s="165"/>
      <c r="G626" s="163"/>
      <c r="H626" s="163"/>
      <c r="I626" s="163"/>
      <c r="J626" s="163"/>
      <c r="K626" s="164"/>
      <c r="L626" s="165"/>
      <c r="M626" s="163"/>
      <c r="N626" s="163"/>
      <c r="O626" s="163"/>
    </row>
    <row r="627" spans="1:15">
      <c r="A627" s="163"/>
      <c r="B627" s="187" t="s">
        <v>147</v>
      </c>
      <c r="C627" s="163" t="s">
        <v>3440</v>
      </c>
      <c r="D627" s="189" t="s">
        <v>2304</v>
      </c>
      <c r="E627" s="165"/>
      <c r="F627" s="165"/>
      <c r="G627" s="163"/>
      <c r="H627" s="163"/>
      <c r="I627" s="163"/>
      <c r="J627" s="163"/>
      <c r="K627" s="164"/>
      <c r="L627" s="165"/>
      <c r="M627" s="163"/>
      <c r="N627" s="163"/>
      <c r="O627" s="163"/>
    </row>
    <row r="628" spans="1:15">
      <c r="A628" s="163"/>
      <c r="B628" s="187" t="s">
        <v>147</v>
      </c>
      <c r="C628" s="163" t="s">
        <v>3440</v>
      </c>
      <c r="D628" s="189" t="s">
        <v>2305</v>
      </c>
      <c r="E628" s="165"/>
      <c r="F628" s="165"/>
      <c r="G628" s="163"/>
      <c r="H628" s="163"/>
      <c r="I628" s="163"/>
      <c r="J628" s="163"/>
      <c r="K628" s="164"/>
      <c r="L628" s="165"/>
      <c r="M628" s="163"/>
      <c r="N628" s="163"/>
      <c r="O628" s="163"/>
    </row>
    <row r="629" spans="1:15">
      <c r="A629" s="163"/>
      <c r="B629" s="187" t="s">
        <v>147</v>
      </c>
      <c r="C629" s="163"/>
      <c r="D629" s="189" t="s">
        <v>2311</v>
      </c>
      <c r="E629" s="164"/>
      <c r="F629" s="164"/>
      <c r="G629" s="163"/>
      <c r="H629" s="163"/>
      <c r="I629" s="163"/>
      <c r="J629" s="163"/>
      <c r="K629" s="164"/>
      <c r="L629" s="164"/>
      <c r="M629" s="163"/>
      <c r="N629" s="163"/>
      <c r="O629" s="163"/>
    </row>
    <row r="630" spans="1:15">
      <c r="A630" s="163"/>
      <c r="B630" s="187" t="s">
        <v>147</v>
      </c>
      <c r="C630" s="163" t="s">
        <v>3641</v>
      </c>
      <c r="D630" s="189" t="s">
        <v>2312</v>
      </c>
      <c r="E630" s="165"/>
      <c r="F630" s="165"/>
      <c r="G630" s="163"/>
      <c r="H630" s="163"/>
      <c r="I630" s="163"/>
      <c r="J630" s="163"/>
      <c r="K630" s="164"/>
      <c r="L630" s="165"/>
      <c r="M630" s="163"/>
      <c r="N630" s="163"/>
      <c r="O630" s="163"/>
    </row>
    <row r="631" spans="1:15">
      <c r="A631" s="163"/>
      <c r="B631" s="187" t="s">
        <v>147</v>
      </c>
      <c r="C631" s="163" t="s">
        <v>7094</v>
      </c>
      <c r="D631" s="189" t="s">
        <v>2313</v>
      </c>
      <c r="E631" s="165"/>
      <c r="F631" s="165"/>
      <c r="G631" s="163"/>
      <c r="H631" s="163"/>
      <c r="I631" s="163"/>
      <c r="J631" s="163"/>
      <c r="K631" s="164"/>
      <c r="L631" s="165"/>
      <c r="M631" s="163"/>
      <c r="N631" s="163"/>
      <c r="O631" s="163"/>
    </row>
    <row r="632" spans="1:15">
      <c r="A632" s="163"/>
      <c r="B632" s="187" t="s">
        <v>147</v>
      </c>
      <c r="C632" s="163" t="s">
        <v>2418</v>
      </c>
      <c r="D632" s="189" t="s">
        <v>2314</v>
      </c>
      <c r="E632" s="165"/>
      <c r="F632" s="165"/>
      <c r="G632" s="163"/>
      <c r="H632" s="163"/>
      <c r="I632" s="163"/>
      <c r="J632" s="163"/>
      <c r="K632" s="164"/>
      <c r="L632" s="165"/>
      <c r="M632" s="163"/>
      <c r="N632" s="163"/>
      <c r="O632" s="163"/>
    </row>
    <row r="633" spans="1:15">
      <c r="A633" s="163"/>
      <c r="B633" s="187" t="s">
        <v>147</v>
      </c>
      <c r="C633" s="163" t="s">
        <v>1997</v>
      </c>
      <c r="D633" s="189" t="s">
        <v>2315</v>
      </c>
      <c r="E633" s="165"/>
      <c r="F633" s="165"/>
      <c r="G633" s="183"/>
      <c r="H633" s="163"/>
      <c r="I633" s="163"/>
      <c r="J633" s="163"/>
      <c r="K633" s="164"/>
      <c r="L633" s="165"/>
      <c r="M633" s="163"/>
      <c r="N633" s="163"/>
      <c r="O633" s="163"/>
    </row>
    <row r="634" spans="1:15">
      <c r="A634" s="163"/>
      <c r="B634" s="187" t="s">
        <v>147</v>
      </c>
      <c r="C634" s="163" t="s">
        <v>2418</v>
      </c>
      <c r="D634" s="189" t="s">
        <v>2370</v>
      </c>
      <c r="E634" s="165"/>
      <c r="F634" s="165"/>
      <c r="G634" s="163"/>
      <c r="H634" s="163"/>
      <c r="I634" s="163"/>
      <c r="J634" s="163"/>
      <c r="K634" s="164"/>
      <c r="L634" s="165"/>
      <c r="M634" s="163"/>
      <c r="N634" s="163"/>
      <c r="O634" s="163"/>
    </row>
    <row r="635" spans="1:15">
      <c r="A635" s="163"/>
      <c r="B635" s="187" t="s">
        <v>147</v>
      </c>
      <c r="C635" s="163" t="s">
        <v>1997</v>
      </c>
      <c r="D635" s="189" t="s">
        <v>2371</v>
      </c>
      <c r="E635" s="165"/>
      <c r="F635" s="165"/>
      <c r="G635" s="163"/>
      <c r="H635" s="163"/>
      <c r="I635" s="163"/>
      <c r="J635" s="163"/>
      <c r="K635" s="164"/>
      <c r="L635" s="165"/>
      <c r="M635" s="163"/>
      <c r="N635" s="163"/>
      <c r="O635" s="163"/>
    </row>
    <row r="636" spans="1:15">
      <c r="A636" s="163"/>
      <c r="B636" s="187" t="s">
        <v>147</v>
      </c>
      <c r="C636" s="183" t="s">
        <v>2418</v>
      </c>
      <c r="D636" s="189" t="s">
        <v>2372</v>
      </c>
      <c r="E636" s="165"/>
      <c r="F636" s="165"/>
      <c r="G636" s="163"/>
      <c r="H636" s="163"/>
      <c r="I636" s="163"/>
      <c r="J636" s="163"/>
      <c r="K636" s="164"/>
      <c r="L636" s="165"/>
      <c r="M636" s="163"/>
      <c r="N636" s="163"/>
      <c r="O636" s="163"/>
    </row>
    <row r="637" spans="1:15">
      <c r="A637" s="163"/>
      <c r="B637" s="187" t="s">
        <v>147</v>
      </c>
      <c r="C637" s="163" t="s">
        <v>2418</v>
      </c>
      <c r="D637" s="189" t="s">
        <v>2373</v>
      </c>
      <c r="E637" s="165"/>
      <c r="F637" s="165"/>
      <c r="G637" s="163"/>
      <c r="H637" s="163"/>
      <c r="I637" s="163"/>
      <c r="J637" s="163"/>
      <c r="K637" s="164"/>
      <c r="L637" s="165"/>
      <c r="M637" s="163"/>
      <c r="N637" s="163"/>
      <c r="O637" s="163"/>
    </row>
    <row r="638" spans="1:15">
      <c r="A638" s="163"/>
      <c r="B638" s="187" t="s">
        <v>147</v>
      </c>
      <c r="C638" s="163"/>
      <c r="D638" s="189" t="s">
        <v>2374</v>
      </c>
      <c r="E638" s="164"/>
      <c r="F638" s="164"/>
      <c r="G638" s="163"/>
      <c r="H638" s="163"/>
      <c r="I638" s="163"/>
      <c r="J638" s="163"/>
      <c r="K638" s="164"/>
      <c r="L638" s="164"/>
      <c r="M638" s="163"/>
      <c r="N638" s="163"/>
      <c r="O638" s="163"/>
    </row>
    <row r="639" spans="1:15">
      <c r="A639" s="163"/>
      <c r="B639" s="187" t="s">
        <v>147</v>
      </c>
      <c r="C639" s="163" t="s">
        <v>3641</v>
      </c>
      <c r="D639" s="189" t="s">
        <v>2375</v>
      </c>
      <c r="E639" s="165"/>
      <c r="F639" s="165"/>
      <c r="G639" s="163"/>
      <c r="H639" s="163"/>
      <c r="I639" s="163"/>
      <c r="J639" s="163"/>
      <c r="K639" s="164"/>
      <c r="L639" s="165"/>
      <c r="M639" s="163"/>
      <c r="N639" s="163"/>
      <c r="O639" s="163"/>
    </row>
    <row r="640" spans="1:15">
      <c r="A640" s="163"/>
      <c r="B640" s="187" t="s">
        <v>147</v>
      </c>
      <c r="C640" s="163" t="s">
        <v>2418</v>
      </c>
      <c r="D640" s="189" t="s">
        <v>2376</v>
      </c>
      <c r="E640" s="165"/>
      <c r="F640" s="165"/>
      <c r="G640" s="163"/>
      <c r="H640" s="163"/>
      <c r="I640" s="163"/>
      <c r="J640" s="163"/>
      <c r="K640" s="164"/>
      <c r="L640" s="165"/>
      <c r="M640" s="163"/>
      <c r="N640" s="163"/>
      <c r="O640" s="163"/>
    </row>
    <row r="641" spans="1:15">
      <c r="A641" s="163"/>
      <c r="B641" s="187" t="s">
        <v>147</v>
      </c>
      <c r="C641" s="163" t="s">
        <v>3440</v>
      </c>
      <c r="D641" s="189" t="s">
        <v>2377</v>
      </c>
      <c r="E641" s="165"/>
      <c r="F641" s="165"/>
      <c r="G641" s="163"/>
      <c r="H641" s="163"/>
      <c r="I641" s="163"/>
      <c r="J641" s="163"/>
      <c r="K641" s="164"/>
      <c r="L641" s="165"/>
      <c r="M641" s="163"/>
      <c r="N641" s="163"/>
      <c r="O641" s="163"/>
    </row>
    <row r="642" spans="1:15">
      <c r="A642" s="163"/>
      <c r="B642" s="187" t="s">
        <v>147</v>
      </c>
      <c r="C642" s="163" t="s">
        <v>2418</v>
      </c>
      <c r="D642" s="189" t="s">
        <v>2378</v>
      </c>
      <c r="E642" s="165"/>
      <c r="F642" s="165"/>
      <c r="G642" s="163"/>
      <c r="H642" s="163"/>
      <c r="I642" s="163"/>
      <c r="J642" s="163"/>
      <c r="K642" s="164"/>
      <c r="L642" s="165"/>
      <c r="M642" s="163"/>
      <c r="N642" s="163"/>
      <c r="O642" s="163"/>
    </row>
    <row r="643" spans="1:15">
      <c r="A643" s="163"/>
      <c r="B643" s="187" t="s">
        <v>147</v>
      </c>
      <c r="C643" s="163" t="s">
        <v>6245</v>
      </c>
      <c r="D643" s="189" t="s">
        <v>2379</v>
      </c>
      <c r="E643" s="165"/>
      <c r="F643" s="165"/>
      <c r="G643" s="163"/>
      <c r="H643" s="163"/>
      <c r="I643" s="163"/>
      <c r="J643" s="163"/>
      <c r="K643" s="164"/>
      <c r="L643" s="293"/>
      <c r="M643" s="163"/>
      <c r="N643" s="163"/>
      <c r="O643" s="163"/>
    </row>
    <row r="644" spans="1:15">
      <c r="A644" s="163"/>
      <c r="B644" s="187" t="s">
        <v>147</v>
      </c>
      <c r="C644" s="163" t="s">
        <v>3440</v>
      </c>
      <c r="D644" s="189" t="s">
        <v>2380</v>
      </c>
      <c r="E644" s="165"/>
      <c r="F644" s="165"/>
      <c r="G644" s="163"/>
      <c r="H644" s="163"/>
      <c r="I644" s="163"/>
      <c r="J644" s="163"/>
      <c r="K644" s="164"/>
      <c r="L644" s="165"/>
      <c r="M644" s="163"/>
      <c r="N644" s="163"/>
      <c r="O644" s="163"/>
    </row>
    <row r="645" spans="1:15">
      <c r="A645" s="163"/>
      <c r="B645" s="187" t="s">
        <v>147</v>
      </c>
      <c r="C645" s="163" t="s">
        <v>3440</v>
      </c>
      <c r="D645" s="189" t="s">
        <v>2381</v>
      </c>
      <c r="E645" s="165"/>
      <c r="F645" s="165"/>
      <c r="G645" s="163"/>
      <c r="H645" s="163"/>
      <c r="I645" s="163"/>
      <c r="J645" s="163"/>
      <c r="K645" s="164"/>
      <c r="L645" s="165"/>
      <c r="M645" s="163"/>
      <c r="N645" s="163"/>
      <c r="O645" s="163"/>
    </row>
    <row r="646" spans="1:15">
      <c r="A646" s="163"/>
      <c r="B646" s="187" t="s">
        <v>147</v>
      </c>
      <c r="C646" s="163" t="s">
        <v>2418</v>
      </c>
      <c r="D646" s="189" t="s">
        <v>2394</v>
      </c>
      <c r="E646" s="165"/>
      <c r="F646" s="165"/>
      <c r="G646" s="163"/>
      <c r="H646" s="163"/>
      <c r="I646" s="163"/>
      <c r="J646" s="163"/>
      <c r="K646" s="164"/>
      <c r="L646" s="165"/>
      <c r="M646" s="163"/>
      <c r="N646" s="163"/>
      <c r="O646" s="163"/>
    </row>
    <row r="647" spans="1:15">
      <c r="A647" s="163"/>
      <c r="B647" s="187" t="s">
        <v>147</v>
      </c>
      <c r="C647" s="163" t="s">
        <v>2418</v>
      </c>
      <c r="D647" s="189" t="s">
        <v>2395</v>
      </c>
      <c r="E647" s="165"/>
      <c r="F647" s="165"/>
      <c r="G647" s="163"/>
      <c r="H647" s="163"/>
      <c r="I647" s="163"/>
      <c r="J647" s="163"/>
      <c r="K647" s="164"/>
      <c r="L647" s="165"/>
      <c r="M647" s="163"/>
      <c r="N647" s="163"/>
      <c r="O647" s="163"/>
    </row>
    <row r="648" spans="1:15">
      <c r="A648" s="163"/>
      <c r="B648" s="187" t="s">
        <v>147</v>
      </c>
      <c r="C648" s="163" t="s">
        <v>3440</v>
      </c>
      <c r="D648" s="189" t="s">
        <v>2396</v>
      </c>
      <c r="E648" s="165"/>
      <c r="F648" s="165"/>
      <c r="G648" s="163"/>
      <c r="H648" s="163"/>
      <c r="I648" s="163"/>
      <c r="J648" s="163"/>
      <c r="K648" s="164"/>
      <c r="L648" s="165"/>
      <c r="M648" s="163"/>
      <c r="N648" s="163"/>
      <c r="O648" s="163"/>
    </row>
    <row r="649" spans="1:15">
      <c r="A649" s="163"/>
      <c r="B649" s="187" t="s">
        <v>147</v>
      </c>
      <c r="C649" s="163" t="s">
        <v>3440</v>
      </c>
      <c r="D649" s="189" t="s">
        <v>2397</v>
      </c>
      <c r="E649" s="165"/>
      <c r="F649" s="165"/>
      <c r="G649" s="163"/>
      <c r="H649" s="163"/>
      <c r="I649" s="163"/>
      <c r="J649" s="163"/>
      <c r="K649" s="164"/>
      <c r="L649" s="165"/>
      <c r="M649" s="163"/>
      <c r="N649" s="163"/>
      <c r="O649" s="163"/>
    </row>
    <row r="650" spans="1:15">
      <c r="A650" s="163"/>
      <c r="B650" s="187" t="s">
        <v>147</v>
      </c>
      <c r="C650" s="163" t="s">
        <v>3641</v>
      </c>
      <c r="D650" s="189" t="s">
        <v>2398</v>
      </c>
      <c r="E650" s="165"/>
      <c r="F650" s="165"/>
      <c r="G650" s="163"/>
      <c r="H650" s="163"/>
      <c r="I650" s="163"/>
      <c r="J650" s="163"/>
      <c r="K650" s="164"/>
      <c r="L650" s="165"/>
      <c r="M650" s="163"/>
      <c r="N650" s="163"/>
      <c r="O650" s="163"/>
    </row>
    <row r="651" spans="1:15">
      <c r="A651" s="163"/>
      <c r="B651" s="187" t="s">
        <v>147</v>
      </c>
      <c r="C651" s="163" t="s">
        <v>1997</v>
      </c>
      <c r="D651" s="189" t="s">
        <v>2399</v>
      </c>
      <c r="E651" s="165"/>
      <c r="F651" s="165"/>
      <c r="G651" s="163"/>
      <c r="H651" s="163"/>
      <c r="I651" s="163"/>
      <c r="J651" s="163"/>
      <c r="K651" s="164"/>
      <c r="L651" s="165"/>
      <c r="M651" s="163"/>
      <c r="N651" s="163"/>
      <c r="O651" s="163"/>
    </row>
    <row r="652" spans="1:15">
      <c r="A652" s="163"/>
      <c r="B652" s="187" t="s">
        <v>147</v>
      </c>
      <c r="C652" s="163" t="s">
        <v>2150</v>
      </c>
      <c r="D652" s="189" t="s">
        <v>2400</v>
      </c>
      <c r="E652" s="165"/>
      <c r="F652" s="165"/>
      <c r="G652" s="163"/>
      <c r="H652" s="163"/>
      <c r="I652" s="163"/>
      <c r="J652" s="163"/>
      <c r="K652" s="164"/>
      <c r="L652" s="165"/>
      <c r="M652" s="163"/>
      <c r="N652" s="163"/>
      <c r="O652" s="163"/>
    </row>
    <row r="653" spans="1:15">
      <c r="A653" s="163"/>
      <c r="B653" s="187" t="s">
        <v>147</v>
      </c>
      <c r="C653" s="163" t="s">
        <v>2800</v>
      </c>
      <c r="D653" s="189" t="s">
        <v>2413</v>
      </c>
      <c r="E653" s="165"/>
      <c r="F653" s="165"/>
      <c r="G653" s="163"/>
      <c r="H653" s="163"/>
      <c r="I653" s="163"/>
      <c r="J653" s="163"/>
      <c r="K653" s="164"/>
      <c r="L653" s="165"/>
      <c r="M653" s="163"/>
      <c r="N653" s="163"/>
      <c r="O653" s="163"/>
    </row>
    <row r="654" spans="1:15">
      <c r="A654" s="163"/>
      <c r="B654" s="187" t="s">
        <v>147</v>
      </c>
      <c r="C654" s="163" t="s">
        <v>1997</v>
      </c>
      <c r="D654" s="189" t="s">
        <v>2414</v>
      </c>
      <c r="E654" s="165"/>
      <c r="F654" s="165"/>
      <c r="G654" s="163"/>
      <c r="H654" s="163"/>
      <c r="I654" s="163"/>
      <c r="J654" s="163"/>
      <c r="K654" s="164"/>
      <c r="L654" s="165"/>
      <c r="M654" s="163"/>
      <c r="N654" s="163"/>
      <c r="O654" s="163"/>
    </row>
    <row r="655" spans="1:15">
      <c r="A655" s="163"/>
      <c r="B655" s="187" t="s">
        <v>147</v>
      </c>
      <c r="C655" s="163" t="s">
        <v>2418</v>
      </c>
      <c r="D655" s="189" t="s">
        <v>2415</v>
      </c>
      <c r="E655" s="165"/>
      <c r="F655" s="165"/>
      <c r="G655" s="163"/>
      <c r="H655" s="163"/>
      <c r="I655" s="163"/>
      <c r="J655" s="163"/>
      <c r="K655" s="164"/>
      <c r="L655" s="165"/>
      <c r="M655" s="163"/>
      <c r="N655" s="163"/>
      <c r="O655" s="163"/>
    </row>
    <row r="656" spans="1:15">
      <c r="A656" s="163"/>
      <c r="B656" s="187" t="s">
        <v>147</v>
      </c>
      <c r="C656" s="163" t="s">
        <v>2418</v>
      </c>
      <c r="D656" s="189" t="s">
        <v>2416</v>
      </c>
      <c r="E656" s="165"/>
      <c r="F656" s="165"/>
      <c r="G656" s="163"/>
      <c r="H656" s="163"/>
      <c r="I656" s="163"/>
      <c r="J656" s="163"/>
      <c r="K656" s="164"/>
      <c r="L656" s="165"/>
      <c r="M656" s="163"/>
      <c r="N656" s="163"/>
      <c r="O656" s="163"/>
    </row>
    <row r="657" spans="1:15">
      <c r="A657" s="163"/>
      <c r="B657" s="187" t="s">
        <v>147</v>
      </c>
      <c r="C657" s="163" t="s">
        <v>2150</v>
      </c>
      <c r="D657" s="189" t="s">
        <v>2417</v>
      </c>
      <c r="E657" s="165"/>
      <c r="F657" s="165"/>
      <c r="G657" s="163"/>
      <c r="H657" s="163"/>
      <c r="I657" s="163"/>
      <c r="J657" s="163"/>
      <c r="K657" s="164"/>
      <c r="L657" s="165"/>
      <c r="M657" s="163"/>
      <c r="N657" s="163"/>
      <c r="O657" s="163"/>
    </row>
    <row r="658" spans="1:15">
      <c r="A658" s="163"/>
      <c r="B658" s="187" t="s">
        <v>147</v>
      </c>
      <c r="C658" s="163" t="s">
        <v>2800</v>
      </c>
      <c r="D658" s="189" t="s">
        <v>2465</v>
      </c>
      <c r="E658" s="165"/>
      <c r="F658" s="165"/>
      <c r="G658" s="163"/>
      <c r="H658" s="163"/>
      <c r="I658" s="163"/>
      <c r="J658" s="163"/>
      <c r="K658" s="164"/>
      <c r="L658" s="165"/>
      <c r="M658" s="163"/>
      <c r="N658" s="163"/>
      <c r="O658" s="163"/>
    </row>
    <row r="659" spans="1:15">
      <c r="A659" s="163"/>
      <c r="B659" s="187" t="s">
        <v>147</v>
      </c>
      <c r="C659" s="163" t="s">
        <v>3440</v>
      </c>
      <c r="D659" s="189" t="s">
        <v>2466</v>
      </c>
      <c r="E659" s="165"/>
      <c r="F659" s="165"/>
      <c r="G659" s="163"/>
      <c r="H659" s="163"/>
      <c r="I659" s="163"/>
      <c r="J659" s="163"/>
      <c r="K659" s="164"/>
      <c r="L659" s="165"/>
      <c r="M659" s="163"/>
      <c r="N659" s="163"/>
      <c r="O659" s="163"/>
    </row>
    <row r="660" spans="1:15">
      <c r="A660" s="163"/>
      <c r="B660" s="187" t="s">
        <v>147</v>
      </c>
      <c r="C660" s="163" t="s">
        <v>2800</v>
      </c>
      <c r="D660" s="190" t="s">
        <v>2466</v>
      </c>
      <c r="E660" s="165"/>
      <c r="F660" s="165"/>
      <c r="G660" s="163"/>
      <c r="H660" s="163"/>
      <c r="I660" s="163"/>
      <c r="J660" s="163"/>
      <c r="K660" s="164"/>
      <c r="L660" s="165"/>
      <c r="M660" s="163"/>
      <c r="N660" s="163"/>
      <c r="O660" s="163"/>
    </row>
    <row r="661" spans="1:15">
      <c r="A661" s="163"/>
      <c r="B661" s="187" t="s">
        <v>147</v>
      </c>
      <c r="C661" s="163" t="s">
        <v>2800</v>
      </c>
      <c r="D661" s="190" t="s">
        <v>2467</v>
      </c>
      <c r="E661" s="165"/>
      <c r="F661" s="165"/>
      <c r="G661" s="163"/>
      <c r="H661" s="163"/>
      <c r="I661" s="163"/>
      <c r="J661" s="163"/>
      <c r="K661" s="164"/>
      <c r="L661" s="165"/>
      <c r="M661" s="163"/>
      <c r="N661" s="163"/>
      <c r="O661" s="163"/>
    </row>
    <row r="662" spans="1:15">
      <c r="A662" s="163"/>
      <c r="B662" s="187" t="s">
        <v>147</v>
      </c>
      <c r="C662" s="163" t="s">
        <v>2800</v>
      </c>
      <c r="D662" s="190" t="s">
        <v>2468</v>
      </c>
      <c r="E662" s="165"/>
      <c r="F662" s="165"/>
      <c r="G662" s="163"/>
      <c r="H662" s="163"/>
      <c r="I662" s="163"/>
      <c r="J662" s="163"/>
      <c r="K662" s="164"/>
      <c r="L662" s="165"/>
      <c r="M662" s="163"/>
      <c r="N662" s="163"/>
      <c r="O662" s="163"/>
    </row>
    <row r="663" spans="1:15">
      <c r="A663" s="163"/>
      <c r="B663" s="187" t="s">
        <v>147</v>
      </c>
      <c r="C663" s="163" t="s">
        <v>2150</v>
      </c>
      <c r="D663" s="190" t="s">
        <v>2469</v>
      </c>
      <c r="E663" s="165"/>
      <c r="F663" s="165"/>
      <c r="G663" s="163"/>
      <c r="H663" s="163"/>
      <c r="I663" s="163"/>
      <c r="J663" s="163"/>
      <c r="K663" s="164"/>
      <c r="L663" s="165"/>
      <c r="M663" s="163"/>
      <c r="N663" s="163"/>
      <c r="O663" s="163"/>
    </row>
    <row r="664" spans="1:15">
      <c r="A664" s="163"/>
      <c r="B664" s="187" t="s">
        <v>147</v>
      </c>
      <c r="C664" s="163" t="s">
        <v>3641</v>
      </c>
      <c r="D664" s="190" t="s">
        <v>2470</v>
      </c>
      <c r="E664" s="165"/>
      <c r="F664" s="165"/>
      <c r="G664" s="163"/>
      <c r="H664" s="163"/>
      <c r="I664" s="163"/>
      <c r="J664" s="163"/>
      <c r="K664" s="164"/>
      <c r="L664" s="165"/>
      <c r="M664" s="163"/>
      <c r="N664" s="163"/>
      <c r="O664" s="163"/>
    </row>
    <row r="665" spans="1:15">
      <c r="A665" s="163"/>
      <c r="B665" s="187" t="s">
        <v>147</v>
      </c>
      <c r="C665" s="163" t="s">
        <v>2800</v>
      </c>
      <c r="D665" s="190" t="s">
        <v>2471</v>
      </c>
      <c r="E665" s="165"/>
      <c r="F665" s="165"/>
      <c r="G665" s="163"/>
      <c r="H665" s="163"/>
      <c r="I665" s="163"/>
      <c r="J665" s="163"/>
      <c r="K665" s="164"/>
      <c r="L665" s="165"/>
      <c r="M665" s="163"/>
      <c r="N665" s="163"/>
      <c r="O665" s="163"/>
    </row>
    <row r="666" spans="1:15">
      <c r="A666" s="163"/>
      <c r="B666" s="187" t="s">
        <v>147</v>
      </c>
      <c r="C666" s="163" t="s">
        <v>2800</v>
      </c>
      <c r="D666" s="190" t="s">
        <v>2472</v>
      </c>
      <c r="E666" s="165"/>
      <c r="F666" s="165"/>
      <c r="G666" s="163"/>
      <c r="H666" s="163"/>
      <c r="I666" s="163"/>
      <c r="J666" s="163"/>
      <c r="K666" s="164"/>
      <c r="L666" s="165"/>
      <c r="M666" s="163"/>
      <c r="N666" s="163"/>
      <c r="O666" s="163"/>
    </row>
    <row r="667" spans="1:15">
      <c r="A667" s="163"/>
      <c r="B667" s="187" t="s">
        <v>147</v>
      </c>
      <c r="C667" s="163" t="s">
        <v>2800</v>
      </c>
      <c r="D667" s="190" t="s">
        <v>2473</v>
      </c>
      <c r="E667" s="165"/>
      <c r="F667" s="165"/>
      <c r="G667" s="163"/>
      <c r="H667" s="163"/>
      <c r="I667" s="163"/>
      <c r="J667" s="163"/>
      <c r="K667" s="164"/>
      <c r="L667" s="165"/>
      <c r="M667" s="163"/>
      <c r="N667" s="163"/>
      <c r="O667" s="163"/>
    </row>
    <row r="668" spans="1:15">
      <c r="A668" s="163"/>
      <c r="B668" s="187" t="s">
        <v>147</v>
      </c>
      <c r="C668" s="163" t="s">
        <v>2800</v>
      </c>
      <c r="D668" s="190" t="s">
        <v>2474</v>
      </c>
      <c r="E668" s="165"/>
      <c r="F668" s="165"/>
      <c r="G668" s="163"/>
      <c r="H668" s="163"/>
      <c r="I668" s="163"/>
      <c r="J668" s="163"/>
      <c r="K668" s="164"/>
      <c r="L668" s="165"/>
      <c r="M668" s="163"/>
      <c r="N668" s="163"/>
      <c r="O668" s="163"/>
    </row>
    <row r="669" spans="1:15">
      <c r="A669" s="163"/>
      <c r="B669" s="187" t="s">
        <v>147</v>
      </c>
      <c r="C669" s="163" t="s">
        <v>2800</v>
      </c>
      <c r="D669" s="190" t="s">
        <v>2475</v>
      </c>
      <c r="E669" s="165"/>
      <c r="F669" s="165"/>
      <c r="G669" s="163"/>
      <c r="H669" s="163"/>
      <c r="I669" s="163"/>
      <c r="J669" s="163"/>
      <c r="K669" s="164"/>
      <c r="L669" s="165"/>
      <c r="M669" s="163"/>
      <c r="N669" s="163"/>
      <c r="O669" s="163"/>
    </row>
    <row r="670" spans="1:15">
      <c r="A670" s="163"/>
      <c r="B670" s="187" t="s">
        <v>147</v>
      </c>
      <c r="C670" s="163" t="s">
        <v>3641</v>
      </c>
      <c r="D670" s="190" t="s">
        <v>2476</v>
      </c>
      <c r="E670" s="165"/>
      <c r="F670" s="165"/>
      <c r="G670" s="163"/>
      <c r="H670" s="163"/>
      <c r="I670" s="163"/>
      <c r="J670" s="163"/>
      <c r="K670" s="164"/>
      <c r="L670" s="165"/>
      <c r="M670" s="163"/>
      <c r="N670" s="163"/>
      <c r="O670" s="163"/>
    </row>
    <row r="671" spans="1:15">
      <c r="A671" s="163"/>
      <c r="B671" s="187" t="s">
        <v>147</v>
      </c>
      <c r="C671" s="163" t="s">
        <v>2800</v>
      </c>
      <c r="D671" s="190" t="s">
        <v>2477</v>
      </c>
      <c r="E671" s="165"/>
      <c r="F671" s="165"/>
      <c r="G671" s="163"/>
      <c r="H671" s="163"/>
      <c r="I671" s="163"/>
      <c r="J671" s="163"/>
      <c r="K671" s="164"/>
      <c r="L671" s="165"/>
      <c r="M671" s="163"/>
      <c r="N671" s="163"/>
      <c r="O671" s="163"/>
    </row>
    <row r="672" spans="1:15">
      <c r="A672" s="163"/>
      <c r="B672" s="187" t="s">
        <v>147</v>
      </c>
      <c r="C672" s="163" t="s">
        <v>3641</v>
      </c>
      <c r="D672" s="190" t="s">
        <v>2478</v>
      </c>
      <c r="E672" s="165"/>
      <c r="F672" s="165"/>
      <c r="G672" s="163"/>
      <c r="H672" s="163"/>
      <c r="I672" s="163"/>
      <c r="J672" s="163"/>
      <c r="K672" s="164"/>
      <c r="L672" s="165"/>
      <c r="M672" s="163"/>
      <c r="N672" s="163"/>
      <c r="O672" s="163"/>
    </row>
    <row r="673" spans="1:15">
      <c r="A673" s="163"/>
      <c r="B673" s="187" t="s">
        <v>147</v>
      </c>
      <c r="C673" s="163" t="s">
        <v>8199</v>
      </c>
      <c r="D673" s="190" t="s">
        <v>2479</v>
      </c>
      <c r="E673" s="165"/>
      <c r="F673" s="165"/>
      <c r="G673" s="163"/>
      <c r="H673" s="163"/>
      <c r="I673" s="163"/>
      <c r="J673" s="163"/>
      <c r="K673" s="164"/>
      <c r="L673" s="165"/>
      <c r="M673" s="163"/>
      <c r="N673" s="163"/>
      <c r="O673" s="163"/>
    </row>
    <row r="674" spans="1:15">
      <c r="A674" s="163"/>
      <c r="B674" s="187" t="s">
        <v>147</v>
      </c>
      <c r="C674" s="163" t="s">
        <v>3641</v>
      </c>
      <c r="D674" s="190" t="s">
        <v>2494</v>
      </c>
      <c r="E674" s="165"/>
      <c r="F674" s="165"/>
      <c r="G674" s="163"/>
      <c r="H674" s="163"/>
      <c r="I674" s="163"/>
      <c r="J674" s="163"/>
      <c r="K674" s="164"/>
      <c r="L674" s="165"/>
      <c r="M674" s="163"/>
      <c r="N674" s="163"/>
      <c r="O674" s="163"/>
    </row>
    <row r="675" spans="1:15">
      <c r="A675" s="163"/>
      <c r="B675" s="187" t="s">
        <v>147</v>
      </c>
      <c r="C675" s="163" t="s">
        <v>3641</v>
      </c>
      <c r="D675" s="190" t="s">
        <v>2495</v>
      </c>
      <c r="E675" s="165"/>
      <c r="F675" s="165"/>
      <c r="G675" s="163"/>
      <c r="H675" s="163"/>
      <c r="I675" s="163"/>
      <c r="J675" s="163"/>
      <c r="K675" s="164"/>
      <c r="L675" s="165"/>
      <c r="M675" s="163"/>
      <c r="N675" s="163"/>
      <c r="O675" s="163"/>
    </row>
    <row r="676" spans="1:15">
      <c r="A676" s="163"/>
      <c r="B676" s="187" t="s">
        <v>147</v>
      </c>
      <c r="C676" s="163" t="s">
        <v>2800</v>
      </c>
      <c r="D676" s="190" t="s">
        <v>2496</v>
      </c>
      <c r="E676" s="165"/>
      <c r="F676" s="165"/>
      <c r="G676" s="163"/>
      <c r="H676" s="163"/>
      <c r="I676" s="163"/>
      <c r="J676" s="163"/>
      <c r="K676" s="164"/>
      <c r="L676" s="165"/>
      <c r="M676" s="163"/>
      <c r="N676" s="163"/>
      <c r="O676" s="163"/>
    </row>
    <row r="677" spans="1:15">
      <c r="A677" s="163"/>
      <c r="B677" s="187" t="s">
        <v>147</v>
      </c>
      <c r="C677" s="163" t="s">
        <v>2150</v>
      </c>
      <c r="D677" s="190" t="s">
        <v>2497</v>
      </c>
      <c r="E677" s="165"/>
      <c r="F677" s="165"/>
      <c r="G677" s="163"/>
      <c r="H677" s="163"/>
      <c r="I677" s="163"/>
      <c r="J677" s="163"/>
      <c r="K677" s="164"/>
      <c r="L677" s="165"/>
      <c r="M677" s="163"/>
      <c r="N677" s="163"/>
      <c r="O677" s="163"/>
    </row>
    <row r="678" spans="1:15">
      <c r="A678" s="163"/>
      <c r="B678" s="187" t="s">
        <v>147</v>
      </c>
      <c r="C678" s="163" t="s">
        <v>2292</v>
      </c>
      <c r="D678" s="190" t="s">
        <v>2498</v>
      </c>
      <c r="E678" s="165"/>
      <c r="F678" s="165"/>
      <c r="G678" s="163"/>
      <c r="H678" s="163"/>
      <c r="I678" s="163"/>
      <c r="J678" s="163"/>
      <c r="K678" s="164"/>
      <c r="L678" s="165"/>
      <c r="M678" s="163"/>
      <c r="N678" s="163"/>
      <c r="O678" s="163"/>
    </row>
    <row r="679" spans="1:15">
      <c r="A679" s="163"/>
      <c r="B679" s="187" t="s">
        <v>147</v>
      </c>
      <c r="C679" s="163" t="s">
        <v>2800</v>
      </c>
      <c r="D679" s="190" t="s">
        <v>2586</v>
      </c>
      <c r="E679" s="165"/>
      <c r="F679" s="165"/>
      <c r="G679" s="163"/>
      <c r="H679" s="163"/>
      <c r="I679" s="163"/>
      <c r="J679" s="163"/>
      <c r="K679" s="164"/>
      <c r="L679" s="165"/>
      <c r="M679" s="163"/>
      <c r="N679" s="163"/>
      <c r="O679" s="163"/>
    </row>
    <row r="680" spans="1:15">
      <c r="A680" s="163"/>
      <c r="B680" s="187" t="s">
        <v>147</v>
      </c>
      <c r="C680" s="163" t="s">
        <v>5252</v>
      </c>
      <c r="D680" s="190" t="s">
        <v>2587</v>
      </c>
      <c r="E680" s="165"/>
      <c r="F680" s="165"/>
      <c r="G680" s="163"/>
      <c r="H680" s="163"/>
      <c r="I680" s="163"/>
      <c r="J680" s="163"/>
      <c r="K680" s="164"/>
      <c r="L680" s="165"/>
      <c r="M680" s="163"/>
      <c r="N680" s="163"/>
      <c r="O680" s="163"/>
    </row>
    <row r="681" spans="1:15">
      <c r="A681" s="163"/>
      <c r="B681" s="187" t="s">
        <v>147</v>
      </c>
      <c r="C681" s="163" t="s">
        <v>2800</v>
      </c>
      <c r="D681" s="190" t="s">
        <v>2588</v>
      </c>
      <c r="E681" s="165"/>
      <c r="F681" s="165"/>
      <c r="G681" s="163"/>
      <c r="H681" s="163"/>
      <c r="I681" s="163"/>
      <c r="J681" s="163"/>
      <c r="K681" s="164"/>
      <c r="L681" s="165"/>
      <c r="M681" s="163"/>
      <c r="N681" s="163"/>
      <c r="O681" s="163"/>
    </row>
    <row r="682" spans="1:15">
      <c r="A682" s="163"/>
      <c r="B682" s="187" t="s">
        <v>147</v>
      </c>
      <c r="C682" s="163" t="s">
        <v>3641</v>
      </c>
      <c r="D682" s="190" t="s">
        <v>2594</v>
      </c>
      <c r="E682" s="165"/>
      <c r="F682" s="165"/>
      <c r="G682" s="163"/>
      <c r="H682" s="163"/>
      <c r="I682" s="163"/>
      <c r="J682" s="163"/>
      <c r="K682" s="164"/>
      <c r="L682" s="165"/>
      <c r="M682" s="163"/>
      <c r="N682" s="163"/>
      <c r="O682" s="163"/>
    </row>
    <row r="683" spans="1:15">
      <c r="A683" s="163"/>
      <c r="B683" s="187" t="s">
        <v>147</v>
      </c>
      <c r="C683" s="163" t="s">
        <v>2292</v>
      </c>
      <c r="D683" s="190" t="s">
        <v>2595</v>
      </c>
      <c r="E683" s="165"/>
      <c r="F683" s="165"/>
      <c r="G683" s="163"/>
      <c r="H683" s="163"/>
      <c r="I683" s="163"/>
      <c r="J683" s="163"/>
      <c r="K683" s="164"/>
      <c r="L683" s="165"/>
      <c r="M683" s="163"/>
      <c r="N683" s="163"/>
      <c r="O683" s="163"/>
    </row>
    <row r="684" spans="1:15">
      <c r="A684" s="163"/>
      <c r="B684" s="187" t="s">
        <v>147</v>
      </c>
      <c r="C684" s="163" t="s">
        <v>3641</v>
      </c>
      <c r="D684" s="190" t="s">
        <v>2596</v>
      </c>
      <c r="E684" s="165"/>
      <c r="F684" s="165"/>
      <c r="G684" s="163"/>
      <c r="H684" s="163"/>
      <c r="I684" s="163"/>
      <c r="J684" s="163"/>
      <c r="K684" s="164"/>
      <c r="L684" s="165"/>
      <c r="M684" s="163"/>
      <c r="N684" s="163"/>
      <c r="O684" s="163"/>
    </row>
    <row r="685" spans="1:15">
      <c r="A685" s="163"/>
      <c r="B685" s="187" t="s">
        <v>147</v>
      </c>
      <c r="C685" s="163" t="s">
        <v>3440</v>
      </c>
      <c r="D685" s="190" t="s">
        <v>2597</v>
      </c>
      <c r="E685" s="165"/>
      <c r="F685" s="165"/>
      <c r="G685" s="163"/>
      <c r="H685" s="163"/>
      <c r="I685" s="163"/>
      <c r="J685" s="163"/>
      <c r="K685" s="164"/>
      <c r="L685" s="165"/>
      <c r="M685" s="163"/>
      <c r="N685" s="163"/>
      <c r="O685" s="163"/>
    </row>
    <row r="686" spans="1:15">
      <c r="A686" s="163"/>
      <c r="B686" s="187" t="s">
        <v>147</v>
      </c>
      <c r="C686" s="163" t="s">
        <v>2800</v>
      </c>
      <c r="D686" s="190" t="s">
        <v>2598</v>
      </c>
      <c r="E686" s="165"/>
      <c r="F686" s="165"/>
      <c r="G686" s="163"/>
      <c r="H686" s="163"/>
      <c r="I686" s="163"/>
      <c r="J686" s="163"/>
      <c r="K686" s="164"/>
      <c r="L686" s="165"/>
      <c r="M686" s="163"/>
      <c r="N686" s="163"/>
      <c r="O686" s="163"/>
    </row>
    <row r="687" spans="1:15">
      <c r="A687" s="163"/>
      <c r="B687" s="187" t="s">
        <v>147</v>
      </c>
      <c r="C687" s="163"/>
      <c r="D687" s="190" t="s">
        <v>2599</v>
      </c>
      <c r="E687" s="164"/>
      <c r="F687" s="164"/>
      <c r="G687" s="163"/>
      <c r="H687" s="163"/>
      <c r="I687" s="163"/>
      <c r="J687" s="163"/>
      <c r="K687" s="164"/>
      <c r="L687" s="164"/>
      <c r="M687" s="163"/>
      <c r="N687" s="163"/>
      <c r="O687" s="163"/>
    </row>
    <row r="688" spans="1:15">
      <c r="A688" s="163"/>
      <c r="B688" s="187" t="s">
        <v>147</v>
      </c>
      <c r="C688" s="163" t="s">
        <v>2292</v>
      </c>
      <c r="D688" s="190" t="s">
        <v>2600</v>
      </c>
      <c r="E688" s="165"/>
      <c r="F688" s="165"/>
      <c r="G688" s="163"/>
      <c r="H688" s="163"/>
      <c r="I688" s="163"/>
      <c r="J688" s="163"/>
      <c r="K688" s="164"/>
      <c r="L688" s="165"/>
      <c r="M688" s="163"/>
      <c r="N688" s="163"/>
      <c r="O688" s="163"/>
    </row>
    <row r="689" spans="1:15">
      <c r="A689" s="163"/>
      <c r="B689" s="187" t="s">
        <v>147</v>
      </c>
      <c r="C689" s="163" t="s">
        <v>2800</v>
      </c>
      <c r="D689" s="190" t="s">
        <v>2601</v>
      </c>
      <c r="E689" s="165"/>
      <c r="F689" s="165"/>
      <c r="G689" s="163"/>
      <c r="H689" s="163"/>
      <c r="I689" s="163"/>
      <c r="J689" s="163"/>
      <c r="K689" s="164"/>
      <c r="L689" s="165"/>
      <c r="M689" s="163"/>
      <c r="N689" s="163"/>
      <c r="O689" s="163"/>
    </row>
    <row r="690" spans="1:15">
      <c r="A690" s="163"/>
      <c r="B690" s="187" t="s">
        <v>147</v>
      </c>
      <c r="C690" s="163" t="s">
        <v>2418</v>
      </c>
      <c r="D690" s="190" t="s">
        <v>2602</v>
      </c>
      <c r="E690" s="165"/>
      <c r="F690" s="165"/>
      <c r="G690" s="163"/>
      <c r="H690" s="163"/>
      <c r="I690" s="163"/>
      <c r="J690" s="163"/>
      <c r="K690" s="164"/>
      <c r="L690" s="165"/>
      <c r="M690" s="163"/>
      <c r="N690" s="163"/>
      <c r="O690" s="163"/>
    </row>
    <row r="691" spans="1:15">
      <c r="A691" s="163"/>
      <c r="B691" s="187" t="s">
        <v>147</v>
      </c>
      <c r="C691" s="163" t="s">
        <v>2800</v>
      </c>
      <c r="D691" s="190" t="s">
        <v>2603</v>
      </c>
      <c r="E691" s="165"/>
      <c r="F691" s="165"/>
      <c r="G691" s="163"/>
      <c r="H691" s="163"/>
      <c r="I691" s="163"/>
      <c r="J691" s="163"/>
      <c r="K691" s="164"/>
      <c r="L691" s="165"/>
      <c r="M691" s="163"/>
      <c r="N691" s="163"/>
      <c r="O691" s="163"/>
    </row>
    <row r="692" spans="1:15">
      <c r="A692" s="163"/>
      <c r="B692" s="187" t="s">
        <v>147</v>
      </c>
      <c r="C692" s="163" t="s">
        <v>2418</v>
      </c>
      <c r="D692" s="190" t="s">
        <v>2604</v>
      </c>
      <c r="E692" s="165"/>
      <c r="F692" s="165"/>
      <c r="G692" s="163"/>
      <c r="H692" s="163"/>
      <c r="I692" s="163"/>
      <c r="J692" s="163"/>
      <c r="K692" s="164"/>
      <c r="L692" s="165"/>
      <c r="M692" s="163"/>
      <c r="N692" s="163"/>
      <c r="O692" s="163"/>
    </row>
    <row r="693" spans="1:15">
      <c r="A693" s="163"/>
      <c r="B693" s="187" t="s">
        <v>147</v>
      </c>
      <c r="C693" s="163" t="s">
        <v>2418</v>
      </c>
      <c r="D693" s="190" t="s">
        <v>2605</v>
      </c>
      <c r="E693" s="165"/>
      <c r="F693" s="165"/>
      <c r="G693" s="163"/>
      <c r="H693" s="163"/>
      <c r="I693" s="163"/>
      <c r="J693" s="163"/>
      <c r="K693" s="164"/>
      <c r="L693" s="165"/>
      <c r="M693" s="163"/>
      <c r="N693" s="163"/>
      <c r="O693" s="163"/>
    </row>
    <row r="694" spans="1:15">
      <c r="A694" s="163"/>
      <c r="B694" s="187" t="s">
        <v>147</v>
      </c>
      <c r="C694" s="163" t="s">
        <v>3641</v>
      </c>
      <c r="D694" s="190" t="s">
        <v>2606</v>
      </c>
      <c r="E694" s="165"/>
      <c r="F694" s="165"/>
      <c r="G694" s="163"/>
      <c r="H694" s="163"/>
      <c r="I694" s="163"/>
      <c r="J694" s="163"/>
      <c r="K694" s="164"/>
      <c r="L694" s="165"/>
      <c r="M694" s="163"/>
      <c r="N694" s="163"/>
      <c r="O694" s="163"/>
    </row>
    <row r="695" spans="1:15">
      <c r="A695" s="163"/>
      <c r="B695" s="187" t="s">
        <v>147</v>
      </c>
      <c r="C695" s="163" t="s">
        <v>3408</v>
      </c>
      <c r="D695" s="190" t="s">
        <v>2607</v>
      </c>
      <c r="E695" s="165"/>
      <c r="F695" s="165"/>
      <c r="G695" s="163"/>
      <c r="H695" s="163"/>
      <c r="I695" s="163"/>
      <c r="J695" s="163"/>
      <c r="K695" s="164"/>
      <c r="L695" s="165"/>
      <c r="M695" s="163"/>
      <c r="N695" s="163"/>
      <c r="O695" s="163"/>
    </row>
    <row r="696" spans="1:15">
      <c r="A696" s="163"/>
      <c r="B696" s="187" t="s">
        <v>147</v>
      </c>
      <c r="C696" s="163" t="s">
        <v>3408</v>
      </c>
      <c r="D696" s="190" t="s">
        <v>2608</v>
      </c>
      <c r="E696" s="165"/>
      <c r="F696" s="165"/>
      <c r="G696" s="163"/>
      <c r="H696" s="163"/>
      <c r="I696" s="163"/>
      <c r="J696" s="163"/>
      <c r="K696" s="164"/>
      <c r="L696" s="165"/>
      <c r="M696" s="163"/>
      <c r="N696" s="163"/>
      <c r="O696" s="163"/>
    </row>
    <row r="697" spans="1:15">
      <c r="A697" s="163"/>
      <c r="B697" s="187" t="s">
        <v>147</v>
      </c>
      <c r="C697" s="163" t="s">
        <v>2800</v>
      </c>
      <c r="D697" s="190" t="s">
        <v>2609</v>
      </c>
      <c r="E697" s="165"/>
      <c r="F697" s="165"/>
      <c r="G697" s="163"/>
      <c r="H697" s="163"/>
      <c r="I697" s="163"/>
      <c r="J697" s="163"/>
      <c r="K697" s="164"/>
      <c r="L697" s="165"/>
      <c r="M697" s="163"/>
      <c r="N697" s="163"/>
      <c r="O697" s="163"/>
    </row>
    <row r="698" spans="1:15">
      <c r="A698" s="163"/>
      <c r="B698" s="187" t="s">
        <v>147</v>
      </c>
      <c r="C698" s="163" t="s">
        <v>2800</v>
      </c>
      <c r="D698" s="190" t="s">
        <v>2610</v>
      </c>
      <c r="E698" s="165"/>
      <c r="F698" s="165"/>
      <c r="G698" s="163"/>
      <c r="H698" s="163"/>
      <c r="I698" s="163"/>
      <c r="J698" s="163"/>
      <c r="K698" s="164"/>
      <c r="L698" s="165"/>
      <c r="M698" s="163"/>
      <c r="N698" s="163"/>
      <c r="O698" s="163"/>
    </row>
    <row r="699" spans="1:15">
      <c r="A699" s="163"/>
      <c r="B699" s="187" t="s">
        <v>147</v>
      </c>
      <c r="C699" s="163" t="s">
        <v>2800</v>
      </c>
      <c r="D699" s="190" t="s">
        <v>2611</v>
      </c>
      <c r="E699" s="165"/>
      <c r="F699" s="165"/>
      <c r="G699" s="163"/>
      <c r="H699" s="163"/>
      <c r="I699" s="163"/>
      <c r="J699" s="163"/>
      <c r="K699" s="164"/>
      <c r="L699" s="165"/>
      <c r="M699" s="163"/>
      <c r="N699" s="163"/>
      <c r="O699" s="163"/>
    </row>
    <row r="700" spans="1:15">
      <c r="A700" s="163"/>
      <c r="B700" s="187" t="s">
        <v>147</v>
      </c>
      <c r="C700" s="163" t="s">
        <v>3408</v>
      </c>
      <c r="D700" s="190" t="s">
        <v>2612</v>
      </c>
      <c r="E700" s="165"/>
      <c r="F700" s="165"/>
      <c r="G700" s="163"/>
      <c r="H700" s="163"/>
      <c r="I700" s="163"/>
      <c r="J700" s="163"/>
      <c r="K700" s="164"/>
      <c r="L700" s="165"/>
      <c r="M700" s="163"/>
      <c r="N700" s="163"/>
      <c r="O700" s="163"/>
    </row>
    <row r="701" spans="1:15">
      <c r="A701" s="163"/>
      <c r="B701" s="187" t="s">
        <v>147</v>
      </c>
      <c r="C701" s="163" t="s">
        <v>8193</v>
      </c>
      <c r="D701" s="190" t="s">
        <v>2613</v>
      </c>
      <c r="E701" s="165"/>
      <c r="F701" s="165"/>
      <c r="G701" s="163"/>
      <c r="H701" s="163"/>
      <c r="I701" s="163"/>
      <c r="J701" s="163"/>
      <c r="K701" s="164"/>
      <c r="L701" s="165"/>
      <c r="M701" s="163"/>
      <c r="N701" s="163"/>
      <c r="O701" s="163"/>
    </row>
    <row r="702" spans="1:15">
      <c r="A702" s="163"/>
      <c r="B702" s="187" t="s">
        <v>147</v>
      </c>
      <c r="C702" s="163" t="s">
        <v>3408</v>
      </c>
      <c r="D702" s="190" t="s">
        <v>2614</v>
      </c>
      <c r="E702" s="165"/>
      <c r="F702" s="165"/>
      <c r="G702" s="163"/>
      <c r="H702" s="163"/>
      <c r="I702" s="163"/>
      <c r="J702" s="163"/>
      <c r="K702" s="164"/>
      <c r="L702" s="165"/>
      <c r="M702" s="163"/>
      <c r="N702" s="163"/>
      <c r="O702" s="163"/>
    </row>
    <row r="703" spans="1:15">
      <c r="A703" s="163"/>
      <c r="B703" s="187" t="s">
        <v>147</v>
      </c>
      <c r="C703" s="163" t="s">
        <v>5252</v>
      </c>
      <c r="D703" s="190" t="s">
        <v>2714</v>
      </c>
      <c r="E703" s="165"/>
      <c r="F703" s="165"/>
      <c r="G703" s="163"/>
      <c r="H703" s="163"/>
      <c r="I703" s="163"/>
      <c r="J703" s="163"/>
      <c r="K703" s="164"/>
      <c r="L703" s="165"/>
      <c r="M703" s="163"/>
      <c r="N703" s="163"/>
      <c r="O703" s="163"/>
    </row>
    <row r="704" spans="1:15" ht="16.5" customHeight="1">
      <c r="A704" s="163"/>
      <c r="B704" s="187" t="s">
        <v>147</v>
      </c>
      <c r="C704" s="163" t="s">
        <v>3408</v>
      </c>
      <c r="D704" s="190" t="s">
        <v>2715</v>
      </c>
      <c r="E704" s="165"/>
      <c r="F704" s="165"/>
      <c r="G704" s="163"/>
      <c r="H704" s="163"/>
      <c r="I704" s="163"/>
      <c r="J704" s="163"/>
      <c r="K704" s="164"/>
      <c r="L704" s="165"/>
      <c r="M704" s="163"/>
      <c r="N704" s="163"/>
      <c r="O704" s="163"/>
    </row>
    <row r="705" spans="1:15">
      <c r="A705" s="163"/>
      <c r="B705" s="187" t="s">
        <v>147</v>
      </c>
      <c r="C705" s="163" t="s">
        <v>3408</v>
      </c>
      <c r="D705" s="190" t="s">
        <v>2716</v>
      </c>
      <c r="E705" s="165"/>
      <c r="F705" s="165"/>
      <c r="G705" s="163"/>
      <c r="H705" s="163"/>
      <c r="I705" s="163"/>
      <c r="J705" s="163"/>
      <c r="K705" s="164"/>
      <c r="L705" s="165"/>
      <c r="M705" s="163"/>
      <c r="N705" s="163"/>
      <c r="O705" s="163"/>
    </row>
    <row r="706" spans="1:15">
      <c r="A706" s="163"/>
      <c r="B706" s="187" t="s">
        <v>147</v>
      </c>
      <c r="C706" s="163" t="s">
        <v>3408</v>
      </c>
      <c r="D706" s="190" t="s">
        <v>2717</v>
      </c>
      <c r="E706" s="165"/>
      <c r="F706" s="165"/>
      <c r="G706" s="163"/>
      <c r="H706" s="163"/>
      <c r="I706" s="163"/>
      <c r="J706" s="163"/>
      <c r="K706" s="164"/>
      <c r="L706" s="165"/>
      <c r="M706" s="163"/>
      <c r="N706" s="163"/>
      <c r="O706" s="163"/>
    </row>
    <row r="707" spans="1:15">
      <c r="A707" s="163"/>
      <c r="B707" s="187" t="s">
        <v>147</v>
      </c>
      <c r="C707" s="163" t="s">
        <v>3408</v>
      </c>
      <c r="D707" s="190" t="s">
        <v>2718</v>
      </c>
      <c r="E707" s="165"/>
      <c r="F707" s="165"/>
      <c r="G707" s="163"/>
      <c r="H707" s="163"/>
      <c r="I707" s="163"/>
      <c r="J707" s="163"/>
      <c r="K707" s="164"/>
      <c r="L707" s="165"/>
      <c r="M707" s="163"/>
      <c r="N707" s="163"/>
      <c r="O707" s="163"/>
    </row>
    <row r="708" spans="1:15">
      <c r="A708" s="163"/>
      <c r="B708" s="187" t="s">
        <v>147</v>
      </c>
      <c r="C708" s="163" t="s">
        <v>3408</v>
      </c>
      <c r="D708" s="190" t="s">
        <v>2719</v>
      </c>
      <c r="E708" s="165"/>
      <c r="F708" s="165"/>
      <c r="G708" s="163"/>
      <c r="H708" s="163"/>
      <c r="I708" s="163"/>
      <c r="J708" s="163"/>
      <c r="K708" s="164"/>
      <c r="L708" s="165"/>
      <c r="M708" s="163"/>
      <c r="N708" s="163"/>
      <c r="O708" s="163"/>
    </row>
    <row r="709" spans="1:15">
      <c r="A709" s="163"/>
      <c r="B709" s="187" t="s">
        <v>147</v>
      </c>
      <c r="C709" s="163" t="s">
        <v>2150</v>
      </c>
      <c r="D709" s="190" t="s">
        <v>2720</v>
      </c>
      <c r="E709" s="165"/>
      <c r="F709" s="165"/>
      <c r="G709" s="163"/>
      <c r="H709" s="163"/>
      <c r="I709" s="163"/>
      <c r="J709" s="163"/>
      <c r="K709" s="164"/>
      <c r="L709" s="165"/>
      <c r="M709" s="163"/>
      <c r="N709" s="163"/>
      <c r="O709" s="163"/>
    </row>
    <row r="710" spans="1:15">
      <c r="A710" s="163"/>
      <c r="B710" s="187" t="s">
        <v>147</v>
      </c>
      <c r="C710" s="163" t="s">
        <v>3408</v>
      </c>
      <c r="D710" s="190" t="s">
        <v>2721</v>
      </c>
      <c r="E710" s="165"/>
      <c r="F710" s="165"/>
      <c r="G710" s="163"/>
      <c r="H710" s="163"/>
      <c r="I710" s="163"/>
      <c r="J710" s="163"/>
      <c r="K710" s="164"/>
      <c r="L710" s="165"/>
      <c r="M710" s="163"/>
      <c r="N710" s="163"/>
      <c r="O710" s="163"/>
    </row>
    <row r="711" spans="1:15">
      <c r="A711" s="163"/>
      <c r="B711" s="187" t="s">
        <v>147</v>
      </c>
      <c r="C711" s="163" t="s">
        <v>3408</v>
      </c>
      <c r="D711" s="190" t="s">
        <v>2722</v>
      </c>
      <c r="E711" s="165"/>
      <c r="F711" s="165"/>
      <c r="G711" s="163"/>
      <c r="H711" s="163"/>
      <c r="I711" s="163"/>
      <c r="J711" s="163"/>
      <c r="K711" s="164"/>
      <c r="L711" s="165"/>
      <c r="M711" s="163"/>
      <c r="N711" s="163"/>
      <c r="O711" s="163"/>
    </row>
    <row r="712" spans="1:15">
      <c r="A712" s="163"/>
      <c r="B712" s="187" t="s">
        <v>147</v>
      </c>
      <c r="C712" s="163" t="s">
        <v>3408</v>
      </c>
      <c r="D712" s="190" t="s">
        <v>2723</v>
      </c>
      <c r="E712" s="165"/>
      <c r="F712" s="165"/>
      <c r="G712" s="163"/>
      <c r="H712" s="163"/>
      <c r="I712" s="163"/>
      <c r="J712" s="163"/>
      <c r="K712" s="164"/>
      <c r="L712" s="165"/>
      <c r="M712" s="163"/>
      <c r="N712" s="163"/>
      <c r="O712" s="163"/>
    </row>
    <row r="713" spans="1:15">
      <c r="A713" s="163"/>
      <c r="B713" s="187" t="s">
        <v>147</v>
      </c>
      <c r="C713" s="163" t="s">
        <v>3408</v>
      </c>
      <c r="D713" s="190" t="s">
        <v>2849</v>
      </c>
      <c r="E713" s="165"/>
      <c r="F713" s="165"/>
      <c r="G713" s="163"/>
      <c r="H713" s="163"/>
      <c r="I713" s="163"/>
      <c r="J713" s="163"/>
      <c r="K713" s="164"/>
      <c r="L713" s="165"/>
      <c r="M713" s="163"/>
      <c r="N713" s="163"/>
      <c r="O713" s="163"/>
    </row>
    <row r="714" spans="1:15">
      <c r="A714" s="163"/>
      <c r="B714" s="187" t="s">
        <v>147</v>
      </c>
      <c r="C714" s="163" t="s">
        <v>8216</v>
      </c>
      <c r="D714" s="190" t="s">
        <v>2850</v>
      </c>
      <c r="E714" s="165"/>
      <c r="F714" s="165"/>
      <c r="G714" s="163"/>
      <c r="H714" s="163"/>
      <c r="I714" s="163"/>
      <c r="J714" s="163"/>
      <c r="K714" s="164"/>
      <c r="L714" s="165"/>
      <c r="M714" s="163"/>
      <c r="N714" s="163"/>
      <c r="O714" s="163"/>
    </row>
    <row r="715" spans="1:15">
      <c r="A715" s="163"/>
      <c r="B715" s="187" t="s">
        <v>147</v>
      </c>
      <c r="C715" s="163" t="s">
        <v>3408</v>
      </c>
      <c r="D715" s="190" t="s">
        <v>2851</v>
      </c>
      <c r="E715" s="165"/>
      <c r="F715" s="165"/>
      <c r="G715" s="163"/>
      <c r="H715" s="163"/>
      <c r="I715" s="163"/>
      <c r="J715" s="163"/>
      <c r="K715" s="164"/>
      <c r="L715" s="165"/>
      <c r="M715" s="163"/>
      <c r="N715" s="163"/>
      <c r="O715" s="163"/>
    </row>
    <row r="716" spans="1:15">
      <c r="A716" s="163"/>
      <c r="B716" s="187" t="s">
        <v>147</v>
      </c>
      <c r="C716" s="163" t="s">
        <v>3408</v>
      </c>
      <c r="D716" s="190" t="s">
        <v>2852</v>
      </c>
      <c r="E716" s="165"/>
      <c r="F716" s="165"/>
      <c r="G716" s="163"/>
      <c r="H716" s="163"/>
      <c r="I716" s="163"/>
      <c r="J716" s="163"/>
      <c r="K716" s="164"/>
      <c r="L716" s="165"/>
      <c r="M716" s="163"/>
      <c r="N716" s="163"/>
      <c r="O716" s="163"/>
    </row>
    <row r="717" spans="1:15">
      <c r="A717" s="163"/>
      <c r="B717" s="187" t="s">
        <v>147</v>
      </c>
      <c r="C717" s="163" t="s">
        <v>4544</v>
      </c>
      <c r="D717" s="190" t="s">
        <v>2853</v>
      </c>
      <c r="E717" s="165"/>
      <c r="F717" s="165"/>
      <c r="G717" s="163"/>
      <c r="H717" s="163"/>
      <c r="I717" s="163"/>
      <c r="J717" s="163"/>
      <c r="K717" s="164"/>
      <c r="L717" s="165"/>
      <c r="M717" s="163"/>
      <c r="N717" s="163"/>
      <c r="O717" s="163"/>
    </row>
    <row r="718" spans="1:15">
      <c r="A718" s="163"/>
      <c r="B718" s="187" t="s">
        <v>147</v>
      </c>
      <c r="C718" s="163"/>
      <c r="D718" s="190" t="s">
        <v>2854</v>
      </c>
      <c r="E718" s="164"/>
      <c r="F718" s="164"/>
      <c r="G718" s="163"/>
      <c r="H718" s="163"/>
      <c r="I718" s="163"/>
      <c r="J718" s="163"/>
      <c r="K718" s="164"/>
      <c r="L718" s="164"/>
      <c r="M718" s="163"/>
      <c r="N718" s="163"/>
      <c r="O718" s="163"/>
    </row>
    <row r="719" spans="1:15">
      <c r="A719" s="163"/>
      <c r="B719" s="187" t="s">
        <v>147</v>
      </c>
      <c r="C719" s="163" t="s">
        <v>2064</v>
      </c>
      <c r="D719" s="190" t="s">
        <v>2855</v>
      </c>
      <c r="E719" s="165"/>
      <c r="F719" s="165"/>
      <c r="G719" s="163"/>
      <c r="H719" s="163"/>
      <c r="I719" s="163"/>
      <c r="J719" s="163"/>
      <c r="K719" s="164"/>
      <c r="L719" s="165"/>
      <c r="M719" s="163"/>
      <c r="N719" s="163"/>
      <c r="O719" s="163"/>
    </row>
    <row r="720" spans="1:15">
      <c r="A720" s="163"/>
      <c r="B720" s="187" t="s">
        <v>147</v>
      </c>
      <c r="C720" s="163" t="s">
        <v>3408</v>
      </c>
      <c r="D720" s="190" t="s">
        <v>2891</v>
      </c>
      <c r="E720" s="165"/>
      <c r="F720" s="165"/>
      <c r="G720" s="163"/>
      <c r="H720" s="163"/>
      <c r="I720" s="163"/>
      <c r="J720" s="163"/>
      <c r="K720" s="164"/>
      <c r="L720" s="165"/>
      <c r="M720" s="163"/>
      <c r="N720" s="163"/>
      <c r="O720" s="163"/>
    </row>
    <row r="721" spans="1:15">
      <c r="A721" s="163"/>
      <c r="B721" s="187" t="s">
        <v>147</v>
      </c>
      <c r="C721" s="163" t="s">
        <v>3408</v>
      </c>
      <c r="D721" s="190" t="s">
        <v>2892</v>
      </c>
      <c r="E721" s="165"/>
      <c r="F721" s="165"/>
      <c r="G721" s="163"/>
      <c r="H721" s="163"/>
      <c r="I721" s="163"/>
      <c r="J721" s="163"/>
      <c r="K721" s="164"/>
      <c r="L721" s="165"/>
      <c r="M721" s="163"/>
      <c r="N721" s="163"/>
      <c r="O721" s="163"/>
    </row>
    <row r="722" spans="1:15">
      <c r="A722" s="163"/>
      <c r="B722" s="187" t="s">
        <v>147</v>
      </c>
      <c r="C722" s="163" t="s">
        <v>3440</v>
      </c>
      <c r="D722" s="190" t="s">
        <v>2893</v>
      </c>
      <c r="E722" s="165"/>
      <c r="F722" s="165"/>
      <c r="G722" s="163"/>
      <c r="H722" s="163"/>
      <c r="I722" s="163"/>
      <c r="J722" s="163"/>
      <c r="K722" s="164"/>
      <c r="L722" s="165"/>
      <c r="M722" s="163"/>
      <c r="N722" s="163"/>
      <c r="O722" s="163"/>
    </row>
    <row r="723" spans="1:15">
      <c r="A723" s="163"/>
      <c r="B723" s="187" t="s">
        <v>147</v>
      </c>
      <c r="C723" s="163" t="s">
        <v>3440</v>
      </c>
      <c r="D723" s="190" t="s">
        <v>2894</v>
      </c>
      <c r="E723" s="165"/>
      <c r="F723" s="165"/>
      <c r="G723" s="163"/>
      <c r="H723" s="163"/>
      <c r="I723" s="163"/>
      <c r="J723" s="163"/>
      <c r="K723" s="164"/>
      <c r="L723" s="165"/>
      <c r="M723" s="163"/>
      <c r="N723" s="163"/>
      <c r="O723" s="163"/>
    </row>
    <row r="724" spans="1:15">
      <c r="A724" s="163"/>
      <c r="B724" s="187" t="s">
        <v>147</v>
      </c>
      <c r="C724" s="163" t="s">
        <v>3408</v>
      </c>
      <c r="D724" s="190" t="s">
        <v>2895</v>
      </c>
      <c r="E724" s="165"/>
      <c r="F724" s="165"/>
      <c r="G724" s="163"/>
      <c r="H724" s="163"/>
      <c r="I724" s="163"/>
      <c r="J724" s="163"/>
      <c r="K724" s="164"/>
      <c r="L724" s="165"/>
      <c r="M724" s="163"/>
      <c r="N724" s="163"/>
      <c r="O724" s="163"/>
    </row>
    <row r="725" spans="1:15">
      <c r="A725" s="163"/>
      <c r="B725" s="187" t="s">
        <v>147</v>
      </c>
      <c r="C725" s="163" t="s">
        <v>3408</v>
      </c>
      <c r="D725" s="190" t="s">
        <v>2896</v>
      </c>
      <c r="E725" s="165"/>
      <c r="F725" s="165"/>
      <c r="G725" s="163"/>
      <c r="H725" s="163"/>
      <c r="I725" s="163"/>
      <c r="J725" s="163"/>
      <c r="K725" s="164"/>
      <c r="L725" s="170"/>
      <c r="M725" s="163"/>
      <c r="N725" s="163"/>
      <c r="O725" s="163"/>
    </row>
    <row r="726" spans="1:15">
      <c r="A726" s="163"/>
      <c r="B726" s="187" t="s">
        <v>147</v>
      </c>
      <c r="C726" s="163" t="s">
        <v>3408</v>
      </c>
      <c r="D726" s="190" t="s">
        <v>2897</v>
      </c>
      <c r="E726" s="165"/>
      <c r="F726" s="165"/>
      <c r="G726" s="163"/>
      <c r="H726" s="163"/>
      <c r="I726" s="163"/>
      <c r="J726" s="163"/>
      <c r="K726" s="164"/>
      <c r="L726" s="170"/>
      <c r="M726" s="163"/>
      <c r="N726" s="163"/>
      <c r="O726" s="163"/>
    </row>
    <row r="727" spans="1:15">
      <c r="A727" s="163"/>
      <c r="B727" s="187" t="s">
        <v>147</v>
      </c>
      <c r="C727" s="181" t="s">
        <v>3440</v>
      </c>
      <c r="D727" s="190" t="s">
        <v>2898</v>
      </c>
      <c r="E727" s="170"/>
      <c r="F727" s="170"/>
      <c r="G727" s="181"/>
      <c r="H727" s="225"/>
      <c r="I727" s="181"/>
      <c r="J727" s="181"/>
      <c r="K727" s="173"/>
      <c r="L727" s="170"/>
      <c r="M727" s="163"/>
      <c r="N727" s="163"/>
      <c r="O727" s="163"/>
    </row>
    <row r="728" spans="1:15">
      <c r="A728" s="163"/>
      <c r="B728" s="187" t="s">
        <v>147</v>
      </c>
      <c r="C728" s="163" t="s">
        <v>3440</v>
      </c>
      <c r="D728" s="190" t="s">
        <v>2899</v>
      </c>
      <c r="E728" s="165"/>
      <c r="F728" s="165"/>
      <c r="G728" s="163"/>
      <c r="H728" s="163"/>
      <c r="I728" s="163"/>
      <c r="J728" s="163"/>
      <c r="K728" s="164"/>
      <c r="L728" s="170"/>
      <c r="M728" s="163"/>
      <c r="N728" s="163"/>
      <c r="O728" s="163"/>
    </row>
    <row r="729" spans="1:15">
      <c r="A729" s="163"/>
      <c r="B729" s="187" t="s">
        <v>147</v>
      </c>
      <c r="C729" s="163" t="s">
        <v>3440</v>
      </c>
      <c r="D729" s="190" t="s">
        <v>2900</v>
      </c>
      <c r="E729" s="165"/>
      <c r="F729" s="165"/>
      <c r="G729" s="163"/>
      <c r="H729" s="163"/>
      <c r="I729" s="163"/>
      <c r="J729" s="163"/>
      <c r="K729" s="164"/>
      <c r="L729" s="170"/>
      <c r="M729" s="163"/>
      <c r="N729" s="163"/>
      <c r="O729" s="163"/>
    </row>
    <row r="730" spans="1:15">
      <c r="A730" s="163"/>
      <c r="B730" s="187" t="s">
        <v>147</v>
      </c>
      <c r="C730" s="163" t="s">
        <v>2183</v>
      </c>
      <c r="D730" s="190" t="s">
        <v>2901</v>
      </c>
      <c r="E730" s="165"/>
      <c r="F730" s="165"/>
      <c r="G730" s="163"/>
      <c r="H730" s="163"/>
      <c r="I730" s="163"/>
      <c r="J730" s="163"/>
      <c r="K730" s="164"/>
      <c r="L730" s="170"/>
      <c r="M730" s="163"/>
      <c r="N730" s="163"/>
      <c r="O730" s="163"/>
    </row>
    <row r="731" spans="1:15">
      <c r="A731" s="163"/>
      <c r="B731" s="187" t="s">
        <v>147</v>
      </c>
      <c r="C731" s="163" t="s">
        <v>2150</v>
      </c>
      <c r="D731" s="190" t="s">
        <v>2902</v>
      </c>
      <c r="E731" s="165"/>
      <c r="F731" s="165"/>
      <c r="G731" s="163"/>
      <c r="H731" s="163"/>
      <c r="I731" s="163"/>
      <c r="J731" s="163"/>
      <c r="K731" s="164"/>
      <c r="L731" s="170"/>
      <c r="M731" s="163"/>
      <c r="N731" s="163"/>
      <c r="O731" s="163"/>
    </row>
    <row r="732" spans="1:15">
      <c r="A732" s="163"/>
      <c r="B732" s="187" t="s">
        <v>147</v>
      </c>
      <c r="C732" s="163" t="s">
        <v>3641</v>
      </c>
      <c r="D732" s="190" t="s">
        <v>2903</v>
      </c>
      <c r="E732" s="165"/>
      <c r="F732" s="165"/>
      <c r="G732" s="163"/>
      <c r="H732" s="163"/>
      <c r="I732" s="163"/>
      <c r="J732" s="163"/>
      <c r="K732" s="164"/>
      <c r="L732" s="170"/>
      <c r="M732" s="163"/>
      <c r="N732" s="163"/>
      <c r="O732" s="163"/>
    </row>
    <row r="733" spans="1:15">
      <c r="A733" s="163"/>
      <c r="B733" s="187" t="s">
        <v>147</v>
      </c>
      <c r="C733" s="163" t="s">
        <v>3440</v>
      </c>
      <c r="D733" s="190" t="s">
        <v>2904</v>
      </c>
      <c r="E733" s="165"/>
      <c r="F733" s="165"/>
      <c r="G733" s="163"/>
      <c r="H733" s="163"/>
      <c r="I733" s="163"/>
      <c r="J733" s="163"/>
      <c r="K733" s="164"/>
      <c r="L733" s="170"/>
      <c r="M733" s="163"/>
      <c r="N733" s="163"/>
      <c r="O733" s="163"/>
    </row>
    <row r="734" spans="1:15">
      <c r="A734" s="163"/>
      <c r="B734" s="187" t="s">
        <v>147</v>
      </c>
      <c r="C734" s="163" t="s">
        <v>3440</v>
      </c>
      <c r="D734" s="190" t="s">
        <v>2905</v>
      </c>
      <c r="E734" s="165"/>
      <c r="F734" s="165"/>
      <c r="G734" s="163"/>
      <c r="H734" s="163"/>
      <c r="I734" s="163"/>
      <c r="J734" s="163"/>
      <c r="K734" s="164"/>
      <c r="L734" s="170"/>
      <c r="M734" s="163"/>
      <c r="N734" s="163"/>
      <c r="O734" s="163"/>
    </row>
    <row r="735" spans="1:15">
      <c r="A735" s="163"/>
      <c r="B735" s="187" t="s">
        <v>147</v>
      </c>
      <c r="C735" s="163" t="s">
        <v>3440</v>
      </c>
      <c r="D735" s="190" t="s">
        <v>2906</v>
      </c>
      <c r="E735" s="165"/>
      <c r="F735" s="165"/>
      <c r="G735" s="163"/>
      <c r="H735" s="163"/>
      <c r="I735" s="163"/>
      <c r="J735" s="163"/>
      <c r="K735" s="164"/>
      <c r="L735" s="165"/>
      <c r="M735" s="163"/>
      <c r="N735" s="163"/>
      <c r="O735" s="163"/>
    </row>
    <row r="736" spans="1:15">
      <c r="A736" s="163"/>
      <c r="B736" s="187" t="s">
        <v>147</v>
      </c>
      <c r="C736" s="163" t="s">
        <v>3641</v>
      </c>
      <c r="D736" s="190" t="s">
        <v>2907</v>
      </c>
      <c r="E736" s="165"/>
      <c r="F736" s="165"/>
      <c r="G736" s="163"/>
      <c r="H736" s="163"/>
      <c r="I736" s="163"/>
      <c r="J736" s="163"/>
      <c r="K736" s="164"/>
      <c r="L736" s="165"/>
      <c r="M736" s="163"/>
      <c r="N736" s="163"/>
      <c r="O736" s="163"/>
    </row>
    <row r="737" spans="1:15">
      <c r="A737" s="163"/>
      <c r="B737" s="187" t="s">
        <v>147</v>
      </c>
      <c r="C737" s="163" t="s">
        <v>3641</v>
      </c>
      <c r="D737" s="190" t="s">
        <v>2908</v>
      </c>
      <c r="E737" s="165"/>
      <c r="F737" s="165"/>
      <c r="G737" s="163"/>
      <c r="H737" s="163"/>
      <c r="I737" s="163"/>
      <c r="J737" s="163"/>
      <c r="K737" s="164"/>
      <c r="L737" s="165"/>
      <c r="M737" s="163"/>
      <c r="N737" s="163"/>
      <c r="O737" s="163"/>
    </row>
    <row r="738" spans="1:15">
      <c r="A738" s="163"/>
      <c r="B738" s="187" t="s">
        <v>147</v>
      </c>
      <c r="C738" s="163" t="s">
        <v>3440</v>
      </c>
      <c r="D738" s="190" t="s">
        <v>2909</v>
      </c>
      <c r="E738" s="165"/>
      <c r="F738" s="165"/>
      <c r="G738" s="163"/>
      <c r="H738" s="163"/>
      <c r="I738" s="163"/>
      <c r="J738" s="163"/>
      <c r="K738" s="164"/>
      <c r="L738" s="165"/>
      <c r="M738" s="163"/>
      <c r="N738" s="163"/>
      <c r="O738" s="163"/>
    </row>
    <row r="739" spans="1:15">
      <c r="A739" s="163"/>
      <c r="B739" s="187" t="s">
        <v>147</v>
      </c>
      <c r="C739" s="163" t="s">
        <v>3440</v>
      </c>
      <c r="D739" s="190" t="s">
        <v>2910</v>
      </c>
      <c r="E739" s="165"/>
      <c r="F739" s="165"/>
      <c r="G739" s="163"/>
      <c r="H739" s="163"/>
      <c r="I739" s="163"/>
      <c r="J739" s="163"/>
      <c r="K739" s="164"/>
      <c r="L739" s="165"/>
      <c r="M739" s="163"/>
      <c r="N739" s="163"/>
      <c r="O739" s="163"/>
    </row>
    <row r="740" spans="1:15">
      <c r="A740" s="163"/>
      <c r="B740" s="187" t="s">
        <v>147</v>
      </c>
      <c r="C740" s="163" t="s">
        <v>3440</v>
      </c>
      <c r="D740" s="190" t="s">
        <v>2911</v>
      </c>
      <c r="E740" s="165"/>
      <c r="F740" s="165"/>
      <c r="G740" s="163"/>
      <c r="H740" s="163"/>
      <c r="I740" s="163"/>
      <c r="J740" s="163"/>
      <c r="K740" s="164"/>
      <c r="L740" s="165"/>
      <c r="M740" s="163"/>
      <c r="N740" s="163"/>
      <c r="O740" s="163"/>
    </row>
    <row r="741" spans="1:15">
      <c r="A741" s="163"/>
      <c r="B741" s="187" t="s">
        <v>147</v>
      </c>
      <c r="C741" s="187" t="s">
        <v>3440</v>
      </c>
      <c r="D741" s="190" t="s">
        <v>2912</v>
      </c>
      <c r="E741" s="165"/>
      <c r="F741" s="165"/>
      <c r="G741" s="163"/>
      <c r="H741" s="163"/>
      <c r="I741" s="163"/>
      <c r="J741" s="163"/>
      <c r="K741" s="164"/>
      <c r="L741" s="165"/>
      <c r="M741" s="163"/>
      <c r="N741" s="163"/>
      <c r="O741" s="163"/>
    </row>
    <row r="742" spans="1:15">
      <c r="A742" s="163"/>
      <c r="B742" s="187" t="s">
        <v>147</v>
      </c>
      <c r="C742" s="187" t="s">
        <v>3440</v>
      </c>
      <c r="D742" s="190" t="s">
        <v>2913</v>
      </c>
      <c r="E742" s="165"/>
      <c r="F742" s="165"/>
      <c r="G742" s="163"/>
      <c r="H742" s="163"/>
      <c r="I742" s="163"/>
      <c r="J742" s="163"/>
      <c r="K742" s="164"/>
      <c r="L742" s="165"/>
      <c r="M742" s="163"/>
      <c r="N742" s="163"/>
      <c r="O742" s="163"/>
    </row>
    <row r="743" spans="1:15">
      <c r="A743" s="163"/>
      <c r="B743" s="187" t="s">
        <v>147</v>
      </c>
      <c r="C743" s="187" t="s">
        <v>7094</v>
      </c>
      <c r="D743" s="190" t="s">
        <v>2914</v>
      </c>
      <c r="E743" s="165"/>
      <c r="F743" s="165"/>
      <c r="G743" s="163"/>
      <c r="H743" s="163"/>
      <c r="I743" s="163"/>
      <c r="J743" s="163"/>
      <c r="K743" s="164"/>
      <c r="L743" s="165"/>
      <c r="M743" s="163"/>
      <c r="N743" s="163"/>
      <c r="O743" s="163"/>
    </row>
    <row r="744" spans="1:15">
      <c r="A744" s="163"/>
      <c r="B744" s="187" t="s">
        <v>147</v>
      </c>
      <c r="C744" s="187" t="s">
        <v>1997</v>
      </c>
      <c r="D744" s="190" t="s">
        <v>2915</v>
      </c>
      <c r="E744" s="165"/>
      <c r="F744" s="165"/>
      <c r="G744" s="163"/>
      <c r="H744" s="163"/>
      <c r="I744" s="163"/>
      <c r="J744" s="163"/>
      <c r="K744" s="164"/>
      <c r="L744" s="165"/>
      <c r="M744" s="163"/>
      <c r="N744" s="163"/>
      <c r="O744" s="163"/>
    </row>
    <row r="745" spans="1:15">
      <c r="A745" s="163"/>
      <c r="B745" s="187" t="s">
        <v>147</v>
      </c>
      <c r="C745" s="187" t="s">
        <v>3641</v>
      </c>
      <c r="D745" s="190" t="s">
        <v>2916</v>
      </c>
      <c r="E745" s="165"/>
      <c r="F745" s="165"/>
      <c r="G745" s="163"/>
      <c r="H745" s="163"/>
      <c r="I745" s="163"/>
      <c r="J745" s="163"/>
      <c r="K745" s="164"/>
      <c r="L745" s="165"/>
      <c r="M745" s="163"/>
      <c r="N745" s="163"/>
      <c r="O745" s="163"/>
    </row>
    <row r="746" spans="1:15">
      <c r="A746" s="163"/>
      <c r="B746" s="187" t="s">
        <v>147</v>
      </c>
      <c r="C746" s="187" t="s">
        <v>3641</v>
      </c>
      <c r="D746" s="190" t="s">
        <v>2917</v>
      </c>
      <c r="E746" s="165"/>
      <c r="F746" s="165"/>
      <c r="G746" s="163"/>
      <c r="H746" s="163"/>
      <c r="I746" s="163"/>
      <c r="J746" s="163"/>
      <c r="K746" s="164"/>
      <c r="L746" s="293"/>
      <c r="M746" s="163"/>
      <c r="N746" s="163"/>
      <c r="O746" s="163"/>
    </row>
    <row r="747" spans="1:15">
      <c r="A747" s="163"/>
      <c r="B747" s="187" t="s">
        <v>147</v>
      </c>
      <c r="C747" s="187" t="s">
        <v>3440</v>
      </c>
      <c r="D747" s="190" t="s">
        <v>3090</v>
      </c>
      <c r="E747" s="165"/>
      <c r="F747" s="165"/>
      <c r="G747" s="163"/>
      <c r="H747" s="163"/>
      <c r="I747" s="163"/>
      <c r="J747" s="163"/>
      <c r="K747" s="164"/>
      <c r="L747" s="165"/>
      <c r="M747" s="163"/>
      <c r="N747" s="163"/>
      <c r="O747" s="163"/>
    </row>
    <row r="748" spans="1:15">
      <c r="A748" s="163"/>
      <c r="B748" s="187" t="s">
        <v>147</v>
      </c>
      <c r="C748" s="187" t="s">
        <v>6464</v>
      </c>
      <c r="D748" s="190" t="s">
        <v>3091</v>
      </c>
      <c r="E748" s="165"/>
      <c r="F748" s="165"/>
      <c r="G748" s="163"/>
      <c r="H748" s="163"/>
      <c r="I748" s="163"/>
      <c r="J748" s="163"/>
      <c r="K748" s="164"/>
      <c r="L748" s="165"/>
      <c r="M748" s="163"/>
      <c r="N748" s="163"/>
      <c r="O748" s="163"/>
    </row>
    <row r="749" spans="1:15">
      <c r="A749" s="163"/>
      <c r="B749" s="187" t="s">
        <v>147</v>
      </c>
      <c r="C749" s="187" t="s">
        <v>2292</v>
      </c>
      <c r="D749" s="190" t="s">
        <v>3092</v>
      </c>
      <c r="E749" s="165"/>
      <c r="F749" s="165"/>
      <c r="G749" s="163"/>
      <c r="H749" s="163"/>
      <c r="I749" s="163"/>
      <c r="J749" s="163"/>
      <c r="K749" s="164"/>
      <c r="L749" s="165"/>
      <c r="M749" s="163"/>
      <c r="N749" s="163"/>
      <c r="O749" s="163"/>
    </row>
    <row r="750" spans="1:15">
      <c r="A750" s="163"/>
      <c r="B750" s="190" t="s">
        <v>147</v>
      </c>
      <c r="C750" s="190" t="s">
        <v>3440</v>
      </c>
      <c r="D750" s="190" t="s">
        <v>3093</v>
      </c>
      <c r="E750" s="165"/>
      <c r="F750" s="165"/>
      <c r="G750" s="163"/>
      <c r="H750" s="163"/>
      <c r="I750" s="163"/>
      <c r="J750" s="163"/>
      <c r="K750" s="164"/>
      <c r="L750" s="165"/>
      <c r="M750" s="163"/>
      <c r="N750" s="163"/>
      <c r="O750" s="163"/>
    </row>
    <row r="751" spans="1:15">
      <c r="A751" s="163"/>
      <c r="B751" s="187" t="s">
        <v>147</v>
      </c>
      <c r="C751" s="187" t="s">
        <v>3440</v>
      </c>
      <c r="D751" s="190" t="s">
        <v>3094</v>
      </c>
      <c r="E751" s="165"/>
      <c r="F751" s="165"/>
      <c r="G751" s="163"/>
      <c r="H751" s="163"/>
      <c r="I751" s="163"/>
      <c r="J751" s="163"/>
      <c r="K751" s="164"/>
      <c r="L751" s="165"/>
      <c r="M751" s="163"/>
      <c r="N751" s="163"/>
      <c r="O751" s="163"/>
    </row>
    <row r="752" spans="1:15">
      <c r="A752" s="163"/>
      <c r="B752" s="187" t="s">
        <v>147</v>
      </c>
      <c r="C752" s="187" t="s">
        <v>3440</v>
      </c>
      <c r="D752" s="190" t="s">
        <v>3095</v>
      </c>
      <c r="E752" s="165"/>
      <c r="F752" s="165"/>
      <c r="G752" s="163"/>
      <c r="H752" s="163"/>
      <c r="I752" s="163"/>
      <c r="J752" s="163"/>
      <c r="K752" s="164"/>
      <c r="L752" s="165"/>
      <c r="M752" s="163"/>
      <c r="N752" s="163"/>
      <c r="O752" s="163"/>
    </row>
    <row r="753" spans="1:15">
      <c r="A753" s="163"/>
      <c r="B753" s="187" t="s">
        <v>147</v>
      </c>
      <c r="C753" s="187" t="s">
        <v>6464</v>
      </c>
      <c r="D753" s="190" t="s">
        <v>3096</v>
      </c>
      <c r="E753" s="165"/>
      <c r="F753" s="165"/>
      <c r="G753" s="163"/>
      <c r="H753" s="163"/>
      <c r="I753" s="163"/>
      <c r="J753" s="163"/>
      <c r="K753" s="164"/>
      <c r="L753" s="165"/>
      <c r="M753" s="163"/>
      <c r="N753" s="163"/>
      <c r="O753" s="163"/>
    </row>
    <row r="754" spans="1:15">
      <c r="A754" s="163"/>
      <c r="B754" s="187" t="s">
        <v>147</v>
      </c>
      <c r="C754" s="187" t="s">
        <v>3440</v>
      </c>
      <c r="D754" s="190" t="s">
        <v>3097</v>
      </c>
      <c r="E754" s="165"/>
      <c r="F754" s="165"/>
      <c r="G754" s="163"/>
      <c r="H754" s="163"/>
      <c r="I754" s="163"/>
      <c r="J754" s="163"/>
      <c r="K754" s="164"/>
      <c r="L754" s="165"/>
      <c r="M754" s="163"/>
      <c r="N754" s="163"/>
      <c r="O754" s="163"/>
    </row>
    <row r="755" spans="1:15">
      <c r="A755" s="163"/>
      <c r="B755" s="187" t="s">
        <v>147</v>
      </c>
      <c r="C755" s="187" t="s">
        <v>3440</v>
      </c>
      <c r="D755" s="190" t="s">
        <v>3098</v>
      </c>
      <c r="E755" s="165"/>
      <c r="F755" s="165"/>
      <c r="G755" s="163"/>
      <c r="H755" s="163"/>
      <c r="I755" s="163"/>
      <c r="J755" s="163"/>
      <c r="K755" s="164"/>
      <c r="L755" s="165"/>
      <c r="M755" s="163"/>
      <c r="N755" s="163"/>
      <c r="O755" s="163"/>
    </row>
    <row r="756" spans="1:15">
      <c r="A756" s="163"/>
      <c r="B756" s="187" t="s">
        <v>147</v>
      </c>
      <c r="C756" s="187" t="s">
        <v>3440</v>
      </c>
      <c r="D756" s="190" t="s">
        <v>3099</v>
      </c>
      <c r="E756" s="165"/>
      <c r="F756" s="165"/>
      <c r="G756" s="163"/>
      <c r="H756" s="163"/>
      <c r="I756" s="163"/>
      <c r="J756" s="163"/>
      <c r="K756" s="164"/>
      <c r="L756" s="165"/>
      <c r="M756" s="163"/>
      <c r="N756" s="163"/>
      <c r="O756" s="163"/>
    </row>
    <row r="757" spans="1:15">
      <c r="A757" s="163"/>
      <c r="B757" s="187" t="s">
        <v>147</v>
      </c>
      <c r="C757" s="187" t="s">
        <v>8199</v>
      </c>
      <c r="D757" s="190" t="s">
        <v>3142</v>
      </c>
      <c r="E757" s="165"/>
      <c r="F757" s="165"/>
      <c r="G757" s="163"/>
      <c r="H757" s="163"/>
      <c r="I757" s="163"/>
      <c r="J757" s="163"/>
      <c r="K757" s="164"/>
      <c r="L757" s="165"/>
      <c r="M757" s="163"/>
      <c r="N757" s="163"/>
      <c r="O757" s="163"/>
    </row>
    <row r="758" spans="1:15">
      <c r="A758" s="163"/>
      <c r="B758" s="187" t="s">
        <v>147</v>
      </c>
      <c r="C758" s="187" t="s">
        <v>5252</v>
      </c>
      <c r="D758" s="190" t="s">
        <v>3143</v>
      </c>
      <c r="E758" s="165"/>
      <c r="F758" s="165"/>
      <c r="G758" s="163"/>
      <c r="H758" s="163"/>
      <c r="I758" s="163"/>
      <c r="J758" s="163"/>
      <c r="K758" s="164"/>
      <c r="L758" s="165"/>
      <c r="M758" s="163"/>
      <c r="N758" s="163"/>
      <c r="O758" s="163"/>
    </row>
    <row r="759" spans="1:15">
      <c r="A759" s="163"/>
      <c r="B759" s="187" t="s">
        <v>147</v>
      </c>
      <c r="C759" s="187" t="s">
        <v>3641</v>
      </c>
      <c r="D759" s="190" t="s">
        <v>3144</v>
      </c>
      <c r="E759" s="165"/>
      <c r="F759" s="165"/>
      <c r="G759" s="163"/>
      <c r="H759" s="163"/>
      <c r="I759" s="163"/>
      <c r="J759" s="163"/>
      <c r="K759" s="164"/>
      <c r="L759" s="165"/>
      <c r="M759" s="163"/>
      <c r="N759" s="163"/>
      <c r="O759" s="163"/>
    </row>
    <row r="760" spans="1:15">
      <c r="A760" s="163"/>
      <c r="B760" s="187" t="s">
        <v>147</v>
      </c>
      <c r="C760" s="187" t="s">
        <v>3641</v>
      </c>
      <c r="D760" s="190" t="s">
        <v>3145</v>
      </c>
      <c r="E760" s="165"/>
      <c r="F760" s="165"/>
      <c r="G760" s="163"/>
      <c r="H760" s="163"/>
      <c r="I760" s="163"/>
      <c r="J760" s="163"/>
      <c r="K760" s="164"/>
      <c r="L760" s="170"/>
      <c r="M760" s="163"/>
      <c r="N760" s="163"/>
      <c r="O760" s="163"/>
    </row>
    <row r="761" spans="1:15">
      <c r="A761" s="163"/>
      <c r="B761" s="187" t="s">
        <v>147</v>
      </c>
      <c r="C761" s="187" t="s">
        <v>3641</v>
      </c>
      <c r="D761" s="190" t="s">
        <v>3146</v>
      </c>
      <c r="E761" s="165"/>
      <c r="F761" s="165"/>
      <c r="G761" s="163"/>
      <c r="H761" s="163"/>
      <c r="I761" s="163"/>
      <c r="J761" s="163"/>
      <c r="K761" s="164"/>
      <c r="L761" s="165"/>
      <c r="M761" s="163"/>
      <c r="N761" s="163"/>
      <c r="O761" s="163"/>
    </row>
    <row r="762" spans="1:15">
      <c r="A762" s="163"/>
      <c r="B762" s="187" t="s">
        <v>147</v>
      </c>
      <c r="C762" s="187" t="s">
        <v>3641</v>
      </c>
      <c r="D762" s="190" t="s">
        <v>3147</v>
      </c>
      <c r="E762" s="165"/>
      <c r="F762" s="165"/>
      <c r="G762" s="163"/>
      <c r="H762" s="163"/>
      <c r="I762" s="163"/>
      <c r="J762" s="163"/>
      <c r="K762" s="164"/>
      <c r="L762" s="165"/>
      <c r="M762" s="163"/>
      <c r="N762" s="163"/>
      <c r="O762" s="163"/>
    </row>
    <row r="763" spans="1:15">
      <c r="A763" s="163"/>
      <c r="B763" s="187" t="s">
        <v>147</v>
      </c>
      <c r="C763" s="187" t="s">
        <v>6464</v>
      </c>
      <c r="D763" s="190" t="s">
        <v>3148</v>
      </c>
      <c r="E763" s="165"/>
      <c r="F763" s="165"/>
      <c r="G763" s="163"/>
      <c r="H763" s="163"/>
      <c r="I763" s="163"/>
      <c r="J763" s="163"/>
      <c r="K763" s="164"/>
      <c r="L763" s="165"/>
      <c r="M763" s="163"/>
      <c r="N763" s="163"/>
      <c r="O763" s="163"/>
    </row>
    <row r="764" spans="1:15">
      <c r="A764" s="163"/>
      <c r="B764" s="187" t="s">
        <v>147</v>
      </c>
      <c r="C764" s="187" t="s">
        <v>3440</v>
      </c>
      <c r="D764" s="190" t="s">
        <v>3149</v>
      </c>
      <c r="E764" s="165"/>
      <c r="F764" s="165"/>
      <c r="G764" s="163"/>
      <c r="H764" s="163"/>
      <c r="I764" s="163"/>
      <c r="J764" s="163"/>
      <c r="K764" s="164"/>
      <c r="L764" s="165"/>
      <c r="M764" s="163"/>
      <c r="N764" s="163"/>
      <c r="O764" s="163"/>
    </row>
    <row r="765" spans="1:15">
      <c r="A765" s="163"/>
      <c r="B765" s="187" t="s">
        <v>147</v>
      </c>
      <c r="C765" s="187" t="s">
        <v>3641</v>
      </c>
      <c r="D765" s="190" t="s">
        <v>3150</v>
      </c>
      <c r="E765" s="165"/>
      <c r="F765" s="165"/>
      <c r="G765" s="163"/>
      <c r="H765" s="163"/>
      <c r="I765" s="163"/>
      <c r="J765" s="163"/>
      <c r="K765" s="164"/>
      <c r="L765" s="165"/>
      <c r="M765" s="163"/>
      <c r="N765" s="163"/>
      <c r="O765" s="163"/>
    </row>
    <row r="766" spans="1:15">
      <c r="A766" s="163"/>
      <c r="B766" s="187" t="s">
        <v>147</v>
      </c>
      <c r="C766" s="187" t="s">
        <v>2418</v>
      </c>
      <c r="D766" s="190" t="s">
        <v>3151</v>
      </c>
      <c r="E766" s="165"/>
      <c r="F766" s="165"/>
      <c r="G766" s="163"/>
      <c r="H766" s="163"/>
      <c r="I766" s="163"/>
      <c r="J766" s="163"/>
      <c r="K766" s="164"/>
      <c r="L766" s="165"/>
      <c r="M766" s="163"/>
      <c r="N766" s="163"/>
      <c r="O766" s="163"/>
    </row>
    <row r="767" spans="1:15">
      <c r="A767" s="163"/>
      <c r="B767" s="187" t="s">
        <v>147</v>
      </c>
      <c r="C767" s="187" t="s">
        <v>3440</v>
      </c>
      <c r="D767" s="190" t="s">
        <v>3152</v>
      </c>
      <c r="E767" s="165"/>
      <c r="F767" s="165"/>
      <c r="G767" s="163"/>
      <c r="H767" s="163"/>
      <c r="I767" s="163"/>
      <c r="J767" s="163"/>
      <c r="K767" s="164"/>
      <c r="L767" s="165"/>
      <c r="M767" s="163"/>
      <c r="N767" s="163"/>
      <c r="O767" s="163"/>
    </row>
    <row r="768" spans="1:15">
      <c r="A768" s="163"/>
      <c r="B768" s="187" t="s">
        <v>147</v>
      </c>
      <c r="C768" s="187" t="s">
        <v>3440</v>
      </c>
      <c r="D768" s="190" t="s">
        <v>3153</v>
      </c>
      <c r="E768" s="165"/>
      <c r="F768" s="165"/>
      <c r="G768" s="163"/>
      <c r="H768" s="163"/>
      <c r="I768" s="163"/>
      <c r="J768" s="163"/>
      <c r="K768" s="164"/>
      <c r="L768" s="165"/>
      <c r="M768" s="163"/>
      <c r="N768" s="163"/>
      <c r="O768" s="163"/>
    </row>
    <row r="769" spans="1:15">
      <c r="A769" s="163"/>
      <c r="B769" s="187" t="s">
        <v>147</v>
      </c>
      <c r="C769" s="187" t="s">
        <v>3641</v>
      </c>
      <c r="D769" s="190" t="s">
        <v>3154</v>
      </c>
      <c r="E769" s="165"/>
      <c r="F769" s="165"/>
      <c r="G769" s="163"/>
      <c r="H769" s="163"/>
      <c r="I769" s="163"/>
      <c r="J769" s="163"/>
      <c r="K769" s="164"/>
      <c r="L769" s="165"/>
      <c r="M769" s="163"/>
      <c r="N769" s="163"/>
      <c r="O769" s="163"/>
    </row>
    <row r="770" spans="1:15">
      <c r="A770" s="163"/>
      <c r="B770" s="187" t="s">
        <v>147</v>
      </c>
      <c r="C770" s="187" t="s">
        <v>6464</v>
      </c>
      <c r="D770" s="190" t="s">
        <v>3155</v>
      </c>
      <c r="E770" s="165"/>
      <c r="F770" s="165"/>
      <c r="G770" s="163"/>
      <c r="H770" s="163"/>
      <c r="I770" s="163"/>
      <c r="J770" s="163"/>
      <c r="K770" s="164"/>
      <c r="L770" s="165"/>
      <c r="M770" s="163"/>
      <c r="N770" s="163"/>
      <c r="O770" s="163"/>
    </row>
    <row r="771" spans="1:15">
      <c r="A771" s="163"/>
      <c r="B771" s="187" t="s">
        <v>147</v>
      </c>
      <c r="C771" s="187" t="s">
        <v>3440</v>
      </c>
      <c r="D771" s="190" t="s">
        <v>3156</v>
      </c>
      <c r="E771" s="165"/>
      <c r="F771" s="165"/>
      <c r="G771" s="163"/>
      <c r="H771" s="163"/>
      <c r="I771" s="163"/>
      <c r="J771" s="163"/>
      <c r="K771" s="164"/>
      <c r="L771" s="165"/>
      <c r="M771" s="163"/>
      <c r="N771" s="163"/>
      <c r="O771" s="163"/>
    </row>
    <row r="772" spans="1:15">
      <c r="A772" s="163"/>
      <c r="B772" s="187" t="s">
        <v>147</v>
      </c>
      <c r="C772" s="187" t="s">
        <v>3641</v>
      </c>
      <c r="D772" s="190" t="s">
        <v>3157</v>
      </c>
      <c r="E772" s="165"/>
      <c r="F772" s="165"/>
      <c r="G772" s="163"/>
      <c r="H772" s="163"/>
      <c r="I772" s="163"/>
      <c r="J772" s="163"/>
      <c r="K772" s="164"/>
      <c r="L772" s="165"/>
      <c r="M772" s="163"/>
      <c r="N772" s="163"/>
      <c r="O772" s="163"/>
    </row>
    <row r="773" spans="1:15">
      <c r="A773" s="163"/>
      <c r="B773" s="187" t="s">
        <v>147</v>
      </c>
      <c r="C773" s="187" t="s">
        <v>3641</v>
      </c>
      <c r="D773" s="190" t="s">
        <v>3158</v>
      </c>
      <c r="E773" s="165"/>
      <c r="F773" s="165"/>
      <c r="G773" s="163"/>
      <c r="H773" s="163"/>
      <c r="I773" s="163"/>
      <c r="J773" s="163"/>
      <c r="K773" s="164"/>
      <c r="L773" s="165"/>
      <c r="M773" s="163"/>
      <c r="N773" s="163"/>
      <c r="O773" s="163"/>
    </row>
    <row r="774" spans="1:15">
      <c r="A774" s="163"/>
      <c r="B774" s="187" t="s">
        <v>147</v>
      </c>
      <c r="C774" s="187" t="s">
        <v>2418</v>
      </c>
      <c r="D774" s="190" t="s">
        <v>3159</v>
      </c>
      <c r="E774" s="165"/>
      <c r="F774" s="165"/>
      <c r="G774" s="163"/>
      <c r="H774" s="163"/>
      <c r="I774" s="163"/>
      <c r="J774" s="163"/>
      <c r="K774" s="164"/>
      <c r="L774" s="165"/>
      <c r="M774" s="163"/>
      <c r="N774" s="163"/>
      <c r="O774" s="163"/>
    </row>
    <row r="775" spans="1:15">
      <c r="A775" s="163"/>
      <c r="B775" s="187" t="s">
        <v>147</v>
      </c>
      <c r="C775" s="187" t="s">
        <v>3641</v>
      </c>
      <c r="D775" s="190" t="s">
        <v>3476</v>
      </c>
      <c r="E775" s="165"/>
      <c r="F775" s="165"/>
      <c r="G775" s="163"/>
      <c r="H775" s="163"/>
      <c r="I775" s="163"/>
      <c r="J775" s="163"/>
      <c r="K775" s="164"/>
      <c r="L775" s="165"/>
      <c r="M775" s="163"/>
      <c r="N775" s="163"/>
      <c r="O775" s="163"/>
    </row>
    <row r="776" spans="1:15">
      <c r="A776" s="163"/>
      <c r="B776" s="187" t="s">
        <v>147</v>
      </c>
      <c r="C776" s="187" t="s">
        <v>3641</v>
      </c>
      <c r="D776" s="190" t="s">
        <v>3477</v>
      </c>
      <c r="E776" s="165"/>
      <c r="F776" s="165"/>
      <c r="G776" s="163"/>
      <c r="H776" s="163"/>
      <c r="I776" s="163"/>
      <c r="J776" s="163"/>
      <c r="K776" s="164"/>
      <c r="L776" s="165"/>
      <c r="M776" s="163"/>
      <c r="N776" s="163"/>
      <c r="O776" s="163"/>
    </row>
    <row r="777" spans="1:15">
      <c r="A777" s="163"/>
      <c r="B777" s="187" t="s">
        <v>147</v>
      </c>
      <c r="C777" s="187" t="s">
        <v>7094</v>
      </c>
      <c r="D777" s="190" t="s">
        <v>3478</v>
      </c>
      <c r="E777" s="165"/>
      <c r="F777" s="165"/>
      <c r="G777" s="163"/>
      <c r="H777" s="163"/>
      <c r="I777" s="163"/>
      <c r="J777" s="163"/>
      <c r="K777" s="164"/>
      <c r="L777" s="165"/>
      <c r="M777" s="163"/>
      <c r="N777" s="163"/>
      <c r="O777" s="163"/>
    </row>
    <row r="778" spans="1:15">
      <c r="A778" s="163"/>
      <c r="B778" s="187" t="s">
        <v>147</v>
      </c>
      <c r="C778" s="187" t="s">
        <v>9226</v>
      </c>
      <c r="D778" s="190" t="s">
        <v>3479</v>
      </c>
      <c r="E778" s="165"/>
      <c r="F778" s="165"/>
      <c r="G778" s="163"/>
      <c r="H778" s="163"/>
      <c r="I778" s="163"/>
      <c r="J778" s="163"/>
      <c r="K778" s="164"/>
      <c r="L778" s="165"/>
      <c r="M778" s="163"/>
      <c r="N778" s="163"/>
      <c r="O778" s="163"/>
    </row>
    <row r="779" spans="1:15">
      <c r="A779" s="163"/>
      <c r="B779" s="187" t="s">
        <v>147</v>
      </c>
      <c r="C779" s="187" t="s">
        <v>6464</v>
      </c>
      <c r="D779" s="190" t="s">
        <v>3480</v>
      </c>
      <c r="E779" s="165"/>
      <c r="F779" s="165"/>
      <c r="G779" s="163"/>
      <c r="H779" s="163"/>
      <c r="I779" s="163"/>
      <c r="J779" s="163"/>
      <c r="K779" s="164"/>
      <c r="L779" s="165"/>
      <c r="M779" s="163"/>
      <c r="N779" s="163"/>
      <c r="O779" s="163"/>
    </row>
    <row r="780" spans="1:15">
      <c r="A780" s="163"/>
      <c r="B780" s="187" t="s">
        <v>147</v>
      </c>
      <c r="C780" s="187" t="s">
        <v>6245</v>
      </c>
      <c r="D780" s="190" t="s">
        <v>3481</v>
      </c>
      <c r="E780" s="165"/>
      <c r="F780" s="165"/>
      <c r="G780" s="163"/>
      <c r="H780" s="163"/>
      <c r="I780" s="163"/>
      <c r="J780" s="163"/>
      <c r="K780" s="164"/>
      <c r="L780" s="165"/>
      <c r="M780" s="163"/>
      <c r="N780" s="163"/>
      <c r="O780" s="163"/>
    </row>
    <row r="781" spans="1:15">
      <c r="A781" s="163"/>
      <c r="B781" s="187" t="s">
        <v>147</v>
      </c>
      <c r="C781" s="187" t="s">
        <v>2292</v>
      </c>
      <c r="D781" s="190" t="s">
        <v>3482</v>
      </c>
      <c r="E781" s="165"/>
      <c r="F781" s="165"/>
      <c r="G781" s="163"/>
      <c r="H781" s="163"/>
      <c r="I781" s="163"/>
      <c r="J781" s="163"/>
      <c r="K781" s="164"/>
      <c r="L781" s="165"/>
      <c r="M781" s="163"/>
      <c r="N781" s="163"/>
      <c r="O781" s="163"/>
    </row>
    <row r="782" spans="1:15">
      <c r="A782" s="163"/>
      <c r="B782" s="187" t="s">
        <v>147</v>
      </c>
      <c r="C782" s="187" t="s">
        <v>3641</v>
      </c>
      <c r="D782" s="190" t="s">
        <v>3483</v>
      </c>
      <c r="E782" s="165"/>
      <c r="F782" s="165"/>
      <c r="G782" s="163"/>
      <c r="H782" s="163"/>
      <c r="I782" s="163"/>
      <c r="J782" s="163"/>
      <c r="K782" s="164"/>
      <c r="L782" s="165"/>
      <c r="M782" s="163"/>
      <c r="N782" s="163"/>
      <c r="O782" s="163"/>
    </row>
    <row r="783" spans="1:15">
      <c r="A783" s="163"/>
      <c r="B783" s="187" t="s">
        <v>147</v>
      </c>
      <c r="C783" s="187" t="s">
        <v>3641</v>
      </c>
      <c r="D783" s="190" t="s">
        <v>3484</v>
      </c>
      <c r="E783" s="165"/>
      <c r="F783" s="165"/>
      <c r="G783" s="163"/>
      <c r="H783" s="163"/>
      <c r="I783" s="163"/>
      <c r="J783" s="163"/>
      <c r="K783" s="164"/>
      <c r="L783" s="165"/>
      <c r="M783" s="163"/>
      <c r="N783" s="163"/>
      <c r="O783" s="163"/>
    </row>
    <row r="784" spans="1:15">
      <c r="A784" s="163"/>
      <c r="B784" s="187" t="s">
        <v>147</v>
      </c>
      <c r="C784" s="187" t="s">
        <v>6464</v>
      </c>
      <c r="D784" s="190" t="s">
        <v>3485</v>
      </c>
      <c r="E784" s="165"/>
      <c r="F784" s="165"/>
      <c r="G784" s="163"/>
      <c r="H784" s="163"/>
      <c r="I784" s="163"/>
      <c r="J784" s="163"/>
      <c r="K784" s="164"/>
      <c r="L784" s="165"/>
      <c r="M784" s="163"/>
      <c r="N784" s="163"/>
      <c r="O784" s="163"/>
    </row>
    <row r="785" spans="1:15">
      <c r="A785" s="163"/>
      <c r="B785" s="187" t="s">
        <v>147</v>
      </c>
      <c r="C785" s="187" t="s">
        <v>6464</v>
      </c>
      <c r="D785" s="190" t="s">
        <v>3486</v>
      </c>
      <c r="E785" s="165"/>
      <c r="F785" s="165"/>
      <c r="G785" s="163"/>
      <c r="H785" s="163"/>
      <c r="I785" s="163"/>
      <c r="J785" s="163"/>
      <c r="K785" s="164"/>
      <c r="L785" s="165"/>
      <c r="M785" s="163"/>
      <c r="N785" s="163"/>
      <c r="O785" s="163"/>
    </row>
    <row r="786" spans="1:15">
      <c r="A786" s="163"/>
      <c r="B786" s="187" t="s">
        <v>147</v>
      </c>
      <c r="C786" s="187" t="s">
        <v>9539</v>
      </c>
      <c r="D786" s="190" t="s">
        <v>3487</v>
      </c>
      <c r="E786" s="165"/>
      <c r="F786" s="165"/>
      <c r="G786" s="163"/>
      <c r="H786" s="163"/>
      <c r="I786" s="163"/>
      <c r="J786" s="163"/>
      <c r="K786" s="164"/>
      <c r="L786" s="165"/>
      <c r="M786" s="163"/>
      <c r="N786" s="163"/>
      <c r="O786" s="163"/>
    </row>
    <row r="787" spans="1:15">
      <c r="A787" s="163"/>
      <c r="B787" s="187" t="s">
        <v>147</v>
      </c>
      <c r="C787" s="187" t="s">
        <v>6464</v>
      </c>
      <c r="D787" s="190" t="s">
        <v>3488</v>
      </c>
      <c r="E787" s="165"/>
      <c r="F787" s="165"/>
      <c r="G787" s="163"/>
      <c r="H787" s="163"/>
      <c r="I787" s="163"/>
      <c r="J787" s="163"/>
      <c r="K787" s="164"/>
      <c r="L787" s="165"/>
      <c r="M787" s="163"/>
      <c r="N787" s="163"/>
      <c r="O787" s="163"/>
    </row>
    <row r="788" spans="1:15">
      <c r="A788" s="163"/>
      <c r="B788" s="187" t="s">
        <v>147</v>
      </c>
      <c r="C788" s="187" t="s">
        <v>5252</v>
      </c>
      <c r="D788" s="190" t="s">
        <v>3503</v>
      </c>
      <c r="E788" s="165"/>
      <c r="F788" s="165"/>
      <c r="G788" s="163"/>
      <c r="H788" s="163"/>
      <c r="I788" s="163"/>
      <c r="J788" s="163"/>
      <c r="K788" s="164"/>
      <c r="L788" s="165"/>
      <c r="M788" s="163"/>
      <c r="N788" s="163"/>
      <c r="O788" s="163"/>
    </row>
    <row r="789" spans="1:15">
      <c r="A789" s="163"/>
      <c r="B789" s="187" t="s">
        <v>147</v>
      </c>
      <c r="C789" s="187"/>
      <c r="D789" s="190" t="s">
        <v>3504</v>
      </c>
      <c r="E789" s="165"/>
      <c r="F789" s="165"/>
      <c r="G789" s="163"/>
      <c r="H789" s="163"/>
      <c r="I789" s="163"/>
      <c r="J789" s="163"/>
      <c r="K789" s="164"/>
      <c r="L789" s="165"/>
      <c r="M789" s="163"/>
      <c r="N789" s="163"/>
      <c r="O789" s="163"/>
    </row>
    <row r="790" spans="1:15">
      <c r="A790" s="163"/>
      <c r="B790" s="187" t="s">
        <v>147</v>
      </c>
      <c r="C790" s="187" t="s">
        <v>6245</v>
      </c>
      <c r="D790" s="190" t="s">
        <v>3505</v>
      </c>
      <c r="E790" s="165"/>
      <c r="F790" s="165"/>
      <c r="G790" s="163"/>
      <c r="H790" s="163"/>
      <c r="I790" s="163"/>
      <c r="J790" s="163"/>
      <c r="K790" s="164"/>
      <c r="L790" s="165"/>
      <c r="M790" s="163"/>
      <c r="N790" s="163"/>
      <c r="O790" s="163"/>
    </row>
    <row r="791" spans="1:15">
      <c r="A791" s="163"/>
      <c r="B791" s="187" t="s">
        <v>147</v>
      </c>
      <c r="C791" s="187" t="s">
        <v>3641</v>
      </c>
      <c r="D791" s="190" t="s">
        <v>3506</v>
      </c>
      <c r="E791" s="165"/>
      <c r="F791" s="165"/>
      <c r="G791" s="163"/>
      <c r="H791" s="163"/>
      <c r="I791" s="163"/>
      <c r="J791" s="163"/>
      <c r="K791" s="164"/>
      <c r="L791" s="165"/>
      <c r="M791" s="163"/>
      <c r="N791" s="163"/>
      <c r="O791" s="163"/>
    </row>
    <row r="792" spans="1:15">
      <c r="A792" s="163"/>
      <c r="B792" s="187" t="s">
        <v>147</v>
      </c>
      <c r="C792" s="187" t="s">
        <v>2292</v>
      </c>
      <c r="D792" s="190" t="s">
        <v>3507</v>
      </c>
      <c r="E792" s="165"/>
      <c r="F792" s="165"/>
      <c r="G792" s="163"/>
      <c r="H792" s="163"/>
      <c r="I792" s="163"/>
      <c r="J792" s="163"/>
      <c r="K792" s="164"/>
      <c r="L792" s="165"/>
      <c r="M792" s="163"/>
      <c r="N792" s="163"/>
      <c r="O792" s="163"/>
    </row>
    <row r="793" spans="1:15">
      <c r="A793" s="163"/>
      <c r="B793" s="187" t="s">
        <v>147</v>
      </c>
      <c r="C793" s="187" t="s">
        <v>6464</v>
      </c>
      <c r="D793" s="190" t="s">
        <v>3508</v>
      </c>
      <c r="E793" s="165"/>
      <c r="F793" s="165"/>
      <c r="G793" s="163"/>
      <c r="H793" s="163"/>
      <c r="I793" s="163"/>
      <c r="J793" s="163"/>
      <c r="K793" s="164"/>
      <c r="L793" s="165"/>
      <c r="M793" s="163"/>
      <c r="N793" s="163"/>
      <c r="O793" s="163"/>
    </row>
    <row r="794" spans="1:15">
      <c r="A794" s="163"/>
      <c r="B794" s="187" t="s">
        <v>147</v>
      </c>
      <c r="C794" s="187" t="s">
        <v>6464</v>
      </c>
      <c r="D794" s="190" t="s">
        <v>3509</v>
      </c>
      <c r="E794" s="165"/>
      <c r="F794" s="165"/>
      <c r="G794" s="163"/>
      <c r="H794" s="163"/>
      <c r="I794" s="163"/>
      <c r="J794" s="163"/>
      <c r="K794" s="164"/>
      <c r="L794" s="165"/>
      <c r="M794" s="163"/>
      <c r="N794" s="163"/>
      <c r="O794" s="163"/>
    </row>
    <row r="795" spans="1:15">
      <c r="A795" s="163"/>
      <c r="B795" s="187" t="s">
        <v>147</v>
      </c>
      <c r="C795" s="187" t="s">
        <v>6464</v>
      </c>
      <c r="D795" s="190" t="s">
        <v>3510</v>
      </c>
      <c r="E795" s="165"/>
      <c r="F795" s="165"/>
      <c r="G795" s="163"/>
      <c r="H795" s="163"/>
      <c r="I795" s="163"/>
      <c r="J795" s="163"/>
      <c r="K795" s="164"/>
      <c r="L795" s="165"/>
      <c r="M795" s="163"/>
      <c r="N795" s="163"/>
      <c r="O795" s="163"/>
    </row>
    <row r="796" spans="1:15">
      <c r="A796" s="163"/>
      <c r="B796" s="187" t="s">
        <v>147</v>
      </c>
      <c r="C796" s="187" t="s">
        <v>3641</v>
      </c>
      <c r="D796" s="190" t="s">
        <v>3511</v>
      </c>
      <c r="E796" s="165"/>
      <c r="F796" s="165"/>
      <c r="G796" s="163"/>
      <c r="H796" s="163"/>
      <c r="I796" s="163"/>
      <c r="J796" s="163"/>
      <c r="K796" s="164"/>
      <c r="L796" s="165"/>
      <c r="M796" s="163"/>
      <c r="N796" s="163"/>
      <c r="O796" s="163"/>
    </row>
    <row r="797" spans="1:15">
      <c r="A797" s="163"/>
      <c r="B797" s="187" t="s">
        <v>147</v>
      </c>
      <c r="C797" s="187" t="s">
        <v>5252</v>
      </c>
      <c r="D797" s="190" t="s">
        <v>3512</v>
      </c>
      <c r="E797" s="165"/>
      <c r="F797" s="165"/>
      <c r="G797" s="163"/>
      <c r="H797" s="163"/>
      <c r="I797" s="163"/>
      <c r="J797" s="163"/>
      <c r="K797" s="164"/>
      <c r="L797" s="165"/>
      <c r="M797" s="163"/>
      <c r="N797" s="163"/>
      <c r="O797" s="163"/>
    </row>
    <row r="798" spans="1:15">
      <c r="A798" s="163"/>
      <c r="B798" s="187" t="s">
        <v>147</v>
      </c>
      <c r="C798" s="187" t="s">
        <v>6464</v>
      </c>
      <c r="D798" s="190" t="s">
        <v>3513</v>
      </c>
      <c r="E798" s="165"/>
      <c r="F798" s="165"/>
      <c r="G798" s="163"/>
      <c r="H798" s="163"/>
      <c r="I798" s="163"/>
      <c r="J798" s="163"/>
      <c r="K798" s="164"/>
      <c r="L798" s="165"/>
      <c r="M798" s="163"/>
      <c r="N798" s="163"/>
      <c r="O798" s="163"/>
    </row>
    <row r="799" spans="1:15">
      <c r="A799" s="163"/>
      <c r="B799" s="187" t="s">
        <v>147</v>
      </c>
      <c r="C799" s="187" t="s">
        <v>5252</v>
      </c>
      <c r="D799" s="190" t="s">
        <v>3514</v>
      </c>
      <c r="E799" s="165"/>
      <c r="F799" s="165"/>
      <c r="G799" s="163"/>
      <c r="H799" s="163"/>
      <c r="I799" s="163"/>
      <c r="J799" s="163"/>
      <c r="K799" s="164"/>
      <c r="L799" s="165"/>
      <c r="M799" s="163"/>
      <c r="N799" s="163"/>
      <c r="O799" s="163"/>
    </row>
    <row r="800" spans="1:15">
      <c r="A800" s="163"/>
      <c r="B800" s="187" t="s">
        <v>147</v>
      </c>
      <c r="C800" s="187" t="s">
        <v>6464</v>
      </c>
      <c r="D800" s="190" t="s">
        <v>3515</v>
      </c>
      <c r="E800" s="165"/>
      <c r="F800" s="165"/>
      <c r="G800" s="163"/>
      <c r="H800" s="163"/>
      <c r="I800" s="163"/>
      <c r="J800" s="163"/>
      <c r="K800" s="164"/>
      <c r="L800" s="165"/>
      <c r="M800" s="163"/>
      <c r="N800" s="163"/>
      <c r="O800" s="163"/>
    </row>
    <row r="801" spans="1:15">
      <c r="A801" s="163"/>
      <c r="B801" s="187" t="s">
        <v>147</v>
      </c>
      <c r="C801" s="187" t="s">
        <v>6464</v>
      </c>
      <c r="D801" s="190" t="s">
        <v>3516</v>
      </c>
      <c r="E801" s="165"/>
      <c r="F801" s="165"/>
      <c r="G801" s="163"/>
      <c r="H801" s="163"/>
      <c r="I801" s="163"/>
      <c r="J801" s="163"/>
      <c r="K801" s="164"/>
      <c r="L801" s="165"/>
      <c r="M801" s="163"/>
      <c r="N801" s="163"/>
      <c r="O801" s="163"/>
    </row>
    <row r="802" spans="1:15">
      <c r="A802" s="163"/>
      <c r="B802" s="187" t="s">
        <v>147</v>
      </c>
      <c r="C802" s="187" t="s">
        <v>6464</v>
      </c>
      <c r="D802" s="190" t="s">
        <v>3517</v>
      </c>
      <c r="E802" s="165"/>
      <c r="F802" s="165"/>
      <c r="G802" s="163"/>
      <c r="H802" s="163"/>
      <c r="I802" s="163"/>
      <c r="J802" s="163"/>
      <c r="K802" s="164"/>
      <c r="L802" s="165"/>
      <c r="M802" s="163"/>
      <c r="N802" s="163"/>
      <c r="O802" s="163"/>
    </row>
    <row r="803" spans="1:15">
      <c r="A803" s="163"/>
      <c r="B803" s="187" t="s">
        <v>147</v>
      </c>
      <c r="C803" s="187" t="s">
        <v>6464</v>
      </c>
      <c r="D803" s="190" t="s">
        <v>3518</v>
      </c>
      <c r="E803" s="165"/>
      <c r="F803" s="165"/>
      <c r="G803" s="163"/>
      <c r="H803" s="163"/>
      <c r="I803" s="163"/>
      <c r="J803" s="163"/>
      <c r="K803" s="164"/>
      <c r="L803" s="165"/>
      <c r="M803" s="163"/>
      <c r="N803" s="163"/>
      <c r="O803" s="163"/>
    </row>
    <row r="804" spans="1:15">
      <c r="A804" s="163"/>
      <c r="B804" s="187" t="s">
        <v>147</v>
      </c>
      <c r="C804" s="187" t="s">
        <v>8199</v>
      </c>
      <c r="D804" s="190" t="s">
        <v>3519</v>
      </c>
      <c r="E804" s="165"/>
      <c r="F804" s="165"/>
      <c r="G804" s="163"/>
      <c r="H804" s="163"/>
      <c r="I804" s="163"/>
      <c r="J804" s="163"/>
      <c r="K804" s="164"/>
      <c r="L804" s="165"/>
      <c r="M804" s="163"/>
      <c r="N804" s="163"/>
      <c r="O804" s="163"/>
    </row>
    <row r="805" spans="1:15">
      <c r="A805" s="163"/>
      <c r="B805" s="187" t="s">
        <v>147</v>
      </c>
      <c r="C805" s="187" t="s">
        <v>6464</v>
      </c>
      <c r="D805" s="190" t="s">
        <v>3520</v>
      </c>
      <c r="E805" s="165"/>
      <c r="F805" s="165"/>
      <c r="G805" s="163"/>
      <c r="H805" s="163"/>
      <c r="I805" s="163"/>
      <c r="J805" s="163"/>
      <c r="K805" s="164"/>
      <c r="L805" s="165"/>
      <c r="M805" s="163"/>
      <c r="N805" s="163"/>
      <c r="O805" s="163"/>
    </row>
    <row r="806" spans="1:15">
      <c r="A806" s="163"/>
      <c r="B806" s="187" t="s">
        <v>147</v>
      </c>
      <c r="C806" s="187" t="s">
        <v>6464</v>
      </c>
      <c r="D806" s="190" t="s">
        <v>3521</v>
      </c>
      <c r="E806" s="165"/>
      <c r="F806" s="165"/>
      <c r="G806" s="163"/>
      <c r="H806" s="163"/>
      <c r="I806" s="163"/>
      <c r="J806" s="163"/>
      <c r="K806" s="164"/>
      <c r="L806" s="165"/>
      <c r="M806" s="163"/>
      <c r="N806" s="163"/>
      <c r="O806" s="163"/>
    </row>
    <row r="807" spans="1:15">
      <c r="A807" s="163"/>
      <c r="B807" s="187" t="s">
        <v>147</v>
      </c>
      <c r="C807" s="187" t="s">
        <v>6464</v>
      </c>
      <c r="D807" s="190" t="s">
        <v>3522</v>
      </c>
      <c r="E807" s="165"/>
      <c r="F807" s="165"/>
      <c r="G807" s="163"/>
      <c r="H807" s="163"/>
      <c r="I807" s="163"/>
      <c r="J807" s="163"/>
      <c r="K807" s="164"/>
      <c r="L807" s="165"/>
      <c r="M807" s="163"/>
      <c r="N807" s="163"/>
      <c r="O807" s="163"/>
    </row>
    <row r="808" spans="1:15">
      <c r="A808" s="163"/>
      <c r="B808" s="187" t="s">
        <v>147</v>
      </c>
      <c r="C808" s="187" t="s">
        <v>6464</v>
      </c>
      <c r="D808" s="190" t="s">
        <v>3625</v>
      </c>
      <c r="E808" s="165"/>
      <c r="F808" s="165"/>
      <c r="G808" s="163"/>
      <c r="H808" s="163"/>
      <c r="I808" s="163"/>
      <c r="J808" s="163"/>
      <c r="K808" s="164"/>
      <c r="L808" s="165"/>
      <c r="M808" s="163"/>
      <c r="N808" s="163"/>
      <c r="O808" s="163"/>
    </row>
    <row r="809" spans="1:15">
      <c r="A809" s="163"/>
      <c r="B809" s="187" t="s">
        <v>147</v>
      </c>
      <c r="C809" s="187" t="s">
        <v>6464</v>
      </c>
      <c r="D809" s="190" t="s">
        <v>3626</v>
      </c>
      <c r="E809" s="165"/>
      <c r="F809" s="165"/>
      <c r="G809" s="163"/>
      <c r="H809" s="163"/>
      <c r="I809" s="163"/>
      <c r="J809" s="163"/>
      <c r="K809" s="164"/>
      <c r="L809" s="165"/>
      <c r="M809" s="163"/>
      <c r="N809" s="163"/>
      <c r="O809" s="163"/>
    </row>
    <row r="810" spans="1:15">
      <c r="A810" s="163"/>
      <c r="B810" s="187" t="s">
        <v>147</v>
      </c>
      <c r="C810" s="187" t="s">
        <v>6245</v>
      </c>
      <c r="D810" s="190" t="s">
        <v>3627</v>
      </c>
      <c r="E810" s="165"/>
      <c r="F810" s="165"/>
      <c r="G810" s="163"/>
      <c r="H810" s="163"/>
      <c r="I810" s="163"/>
      <c r="J810" s="163"/>
      <c r="K810" s="164"/>
      <c r="L810" s="165"/>
      <c r="M810" s="163"/>
      <c r="N810" s="163"/>
      <c r="O810" s="163"/>
    </row>
    <row r="811" spans="1:15">
      <c r="A811" s="163"/>
      <c r="B811" s="187" t="s">
        <v>147</v>
      </c>
      <c r="C811" s="187" t="s">
        <v>6464</v>
      </c>
      <c r="D811" s="190" t="s">
        <v>3628</v>
      </c>
      <c r="E811" s="165"/>
      <c r="F811" s="165"/>
      <c r="G811" s="163"/>
      <c r="H811" s="163"/>
      <c r="I811" s="163"/>
      <c r="J811" s="163"/>
      <c r="K811" s="164"/>
      <c r="L811" s="165"/>
      <c r="M811" s="163"/>
      <c r="N811" s="163"/>
      <c r="O811" s="163"/>
    </row>
    <row r="812" spans="1:15">
      <c r="A812" s="163"/>
      <c r="B812" s="187" t="s">
        <v>147</v>
      </c>
      <c r="C812" s="187" t="s">
        <v>2418</v>
      </c>
      <c r="D812" s="190" t="s">
        <v>3629</v>
      </c>
      <c r="E812" s="165"/>
      <c r="F812" s="165"/>
      <c r="G812" s="163"/>
      <c r="H812" s="163"/>
      <c r="I812" s="163"/>
      <c r="J812" s="163"/>
      <c r="K812" s="164"/>
      <c r="L812" s="165"/>
      <c r="M812" s="163"/>
      <c r="N812" s="163"/>
      <c r="O812" s="163"/>
    </row>
    <row r="813" spans="1:15">
      <c r="A813" s="163"/>
      <c r="B813" s="187" t="s">
        <v>147</v>
      </c>
      <c r="C813" s="187" t="s">
        <v>2418</v>
      </c>
      <c r="D813" s="190" t="s">
        <v>3630</v>
      </c>
      <c r="E813" s="165"/>
      <c r="F813" s="165"/>
      <c r="G813" s="163"/>
      <c r="H813" s="163"/>
      <c r="I813" s="163"/>
      <c r="J813" s="163"/>
      <c r="K813" s="164"/>
      <c r="L813" s="165"/>
      <c r="M813" s="163"/>
      <c r="N813" s="163"/>
      <c r="O813" s="163"/>
    </row>
    <row r="814" spans="1:15">
      <c r="A814" s="163"/>
      <c r="B814" s="187" t="s">
        <v>147</v>
      </c>
      <c r="C814" s="187" t="s">
        <v>2418</v>
      </c>
      <c r="D814" s="190" t="s">
        <v>3631</v>
      </c>
      <c r="E814" s="165"/>
      <c r="F814" s="165"/>
      <c r="G814" s="163"/>
      <c r="H814" s="163"/>
      <c r="I814" s="163"/>
      <c r="J814" s="163"/>
      <c r="K814" s="164"/>
      <c r="L814" s="165"/>
      <c r="M814" s="163"/>
      <c r="N814" s="163"/>
      <c r="O814" s="163"/>
    </row>
    <row r="815" spans="1:15">
      <c r="A815" s="163"/>
      <c r="B815" s="187" t="s">
        <v>147</v>
      </c>
      <c r="C815" s="187" t="s">
        <v>6245</v>
      </c>
      <c r="D815" s="190" t="s">
        <v>3632</v>
      </c>
      <c r="E815" s="165"/>
      <c r="F815" s="165"/>
      <c r="G815" s="163"/>
      <c r="H815" s="163"/>
      <c r="I815" s="163"/>
      <c r="J815" s="163"/>
      <c r="K815" s="164"/>
      <c r="L815" s="165"/>
      <c r="M815" s="163"/>
      <c r="N815" s="163"/>
      <c r="O815" s="163"/>
    </row>
    <row r="816" spans="1:15">
      <c r="A816" s="163"/>
      <c r="B816" s="187" t="s">
        <v>147</v>
      </c>
      <c r="C816" s="187" t="s">
        <v>6245</v>
      </c>
      <c r="D816" s="190" t="s">
        <v>3633</v>
      </c>
      <c r="E816" s="165"/>
      <c r="F816" s="165"/>
      <c r="G816" s="163"/>
      <c r="H816" s="163"/>
      <c r="I816" s="163"/>
      <c r="J816" s="163"/>
      <c r="K816" s="164"/>
      <c r="L816" s="165"/>
      <c r="M816" s="163"/>
      <c r="N816" s="163"/>
      <c r="O816" s="163"/>
    </row>
    <row r="817" spans="1:15">
      <c r="A817" s="163"/>
      <c r="B817" s="187" t="s">
        <v>147</v>
      </c>
      <c r="C817" s="187" t="s">
        <v>6245</v>
      </c>
      <c r="D817" s="190" t="s">
        <v>3634</v>
      </c>
      <c r="E817" s="165"/>
      <c r="F817" s="165"/>
      <c r="G817" s="163"/>
      <c r="H817" s="163"/>
      <c r="I817" s="163"/>
      <c r="J817" s="163"/>
      <c r="K817" s="164"/>
      <c r="L817" s="165"/>
      <c r="M817" s="163"/>
      <c r="N817" s="163"/>
      <c r="O817" s="163"/>
    </row>
    <row r="818" spans="1:15">
      <c r="A818" s="163"/>
      <c r="B818" s="187" t="s">
        <v>147</v>
      </c>
      <c r="C818" s="187" t="s">
        <v>6245</v>
      </c>
      <c r="D818" s="190" t="s">
        <v>3635</v>
      </c>
      <c r="E818" s="165"/>
      <c r="F818" s="165"/>
      <c r="G818" s="163"/>
      <c r="H818" s="163"/>
      <c r="I818" s="163"/>
      <c r="J818" s="163"/>
      <c r="K818" s="164"/>
      <c r="L818" s="293"/>
      <c r="M818" s="163"/>
      <c r="N818" s="163"/>
      <c r="O818" s="163"/>
    </row>
    <row r="819" spans="1:15">
      <c r="A819" s="163"/>
      <c r="B819" s="187" t="s">
        <v>147</v>
      </c>
      <c r="C819" s="187" t="s">
        <v>6245</v>
      </c>
      <c r="D819" s="190" t="s">
        <v>3636</v>
      </c>
      <c r="E819" s="165"/>
      <c r="F819" s="165"/>
      <c r="G819" s="163"/>
      <c r="H819" s="163"/>
      <c r="I819" s="163"/>
      <c r="J819" s="163"/>
      <c r="K819" s="164"/>
      <c r="L819" s="165"/>
      <c r="M819" s="163"/>
      <c r="N819" s="163"/>
      <c r="O819" s="163"/>
    </row>
    <row r="820" spans="1:15">
      <c r="A820" s="163"/>
      <c r="B820" s="187" t="s">
        <v>147</v>
      </c>
      <c r="C820" s="187" t="s">
        <v>6245</v>
      </c>
      <c r="D820" s="190" t="s">
        <v>3655</v>
      </c>
      <c r="E820" s="165"/>
      <c r="F820" s="165"/>
      <c r="G820" s="163"/>
      <c r="H820" s="163"/>
      <c r="I820" s="163"/>
      <c r="J820" s="163"/>
      <c r="K820" s="164"/>
      <c r="L820" s="165"/>
      <c r="M820" s="163"/>
      <c r="N820" s="163"/>
      <c r="O820" s="163"/>
    </row>
    <row r="821" spans="1:15">
      <c r="A821" s="163"/>
      <c r="B821" s="187" t="s">
        <v>147</v>
      </c>
      <c r="C821" s="187" t="s">
        <v>6245</v>
      </c>
      <c r="D821" s="190" t="s">
        <v>3656</v>
      </c>
      <c r="E821" s="165"/>
      <c r="F821" s="165"/>
      <c r="G821" s="163"/>
      <c r="H821" s="163"/>
      <c r="I821" s="163"/>
      <c r="J821" s="163"/>
      <c r="K821" s="164"/>
      <c r="L821" s="165"/>
      <c r="M821" s="163"/>
      <c r="N821" s="163"/>
      <c r="O821" s="163"/>
    </row>
    <row r="822" spans="1:15">
      <c r="A822" s="163"/>
      <c r="B822" s="187" t="s">
        <v>147</v>
      </c>
      <c r="C822" s="187" t="s">
        <v>6245</v>
      </c>
      <c r="D822" s="190" t="s">
        <v>3657</v>
      </c>
      <c r="E822" s="165"/>
      <c r="F822" s="165"/>
      <c r="G822" s="163"/>
      <c r="H822" s="163"/>
      <c r="I822" s="163"/>
      <c r="J822" s="163"/>
      <c r="K822" s="164"/>
      <c r="L822" s="165"/>
      <c r="M822" s="163"/>
      <c r="N822" s="163"/>
      <c r="O822" s="163"/>
    </row>
    <row r="823" spans="1:15">
      <c r="A823" s="163"/>
      <c r="B823" s="187" t="s">
        <v>147</v>
      </c>
      <c r="C823" s="187" t="s">
        <v>6245</v>
      </c>
      <c r="D823" s="190" t="s">
        <v>3658</v>
      </c>
      <c r="E823" s="165"/>
      <c r="F823" s="165"/>
      <c r="G823" s="163"/>
      <c r="H823" s="163"/>
      <c r="I823" s="163"/>
      <c r="J823" s="163"/>
      <c r="K823" s="164"/>
      <c r="L823" s="165"/>
      <c r="M823" s="163"/>
      <c r="N823" s="163"/>
      <c r="O823" s="163"/>
    </row>
    <row r="824" spans="1:15">
      <c r="A824" s="163"/>
      <c r="B824" s="187" t="s">
        <v>147</v>
      </c>
      <c r="C824" s="187" t="s">
        <v>6245</v>
      </c>
      <c r="D824" s="190" t="s">
        <v>3659</v>
      </c>
      <c r="E824" s="165"/>
      <c r="F824" s="165"/>
      <c r="G824" s="163"/>
      <c r="H824" s="163"/>
      <c r="I824" s="163"/>
      <c r="J824" s="163"/>
      <c r="K824" s="164"/>
      <c r="L824" s="165"/>
      <c r="M824" s="163"/>
      <c r="N824" s="163"/>
      <c r="O824" s="163"/>
    </row>
    <row r="825" spans="1:15">
      <c r="A825" s="163"/>
      <c r="B825" s="187" t="s">
        <v>147</v>
      </c>
      <c r="C825" s="187" t="s">
        <v>6245</v>
      </c>
      <c r="D825" s="190" t="s">
        <v>3660</v>
      </c>
      <c r="E825" s="165"/>
      <c r="F825" s="165"/>
      <c r="G825" s="163"/>
      <c r="H825" s="163"/>
      <c r="I825" s="163"/>
      <c r="J825" s="163"/>
      <c r="K825" s="164"/>
      <c r="L825" s="165"/>
      <c r="M825" s="163"/>
      <c r="N825" s="163"/>
      <c r="O825" s="163"/>
    </row>
    <row r="826" spans="1:15">
      <c r="A826" s="163"/>
      <c r="B826" s="187" t="s">
        <v>147</v>
      </c>
      <c r="C826" s="187" t="s">
        <v>5252</v>
      </c>
      <c r="D826" s="190" t="s">
        <v>3661</v>
      </c>
      <c r="E826" s="164"/>
      <c r="F826" s="164"/>
      <c r="G826" s="163"/>
      <c r="H826" s="163"/>
      <c r="I826" s="163"/>
      <c r="J826" s="163"/>
      <c r="K826" s="164"/>
      <c r="L826" s="163"/>
      <c r="M826" s="163"/>
      <c r="N826" s="163"/>
      <c r="O826" s="163"/>
    </row>
    <row r="827" spans="1:15">
      <c r="A827" s="163"/>
      <c r="B827" s="187" t="s">
        <v>147</v>
      </c>
      <c r="C827" s="187" t="s">
        <v>5252</v>
      </c>
      <c r="D827" s="190" t="s">
        <v>3662</v>
      </c>
      <c r="E827" s="165"/>
      <c r="F827" s="165"/>
      <c r="G827" s="163"/>
      <c r="H827" s="163"/>
      <c r="I827" s="163"/>
      <c r="J827" s="163"/>
      <c r="K827" s="164"/>
      <c r="L827" s="165"/>
      <c r="M827" s="163"/>
      <c r="N827" s="163"/>
      <c r="O827" s="163"/>
    </row>
    <row r="828" spans="1:15">
      <c r="A828" s="163"/>
      <c r="B828" s="187" t="s">
        <v>147</v>
      </c>
      <c r="C828" s="187" t="s">
        <v>7094</v>
      </c>
      <c r="D828" s="190" t="s">
        <v>3663</v>
      </c>
      <c r="E828" s="165"/>
      <c r="F828" s="165"/>
      <c r="G828" s="163"/>
      <c r="H828" s="163"/>
      <c r="I828" s="163"/>
      <c r="J828" s="163"/>
      <c r="K828" s="164"/>
      <c r="L828" s="165"/>
      <c r="M828" s="163"/>
      <c r="N828" s="163"/>
      <c r="O828" s="163"/>
    </row>
    <row r="829" spans="1:15">
      <c r="A829" s="163"/>
      <c r="B829" s="187" t="s">
        <v>147</v>
      </c>
      <c r="C829" s="187" t="s">
        <v>5252</v>
      </c>
      <c r="D829" s="190" t="s">
        <v>3664</v>
      </c>
      <c r="E829" s="165"/>
      <c r="F829" s="165"/>
      <c r="G829" s="163"/>
      <c r="H829" s="163"/>
      <c r="I829" s="163"/>
      <c r="J829" s="163"/>
      <c r="K829" s="164"/>
      <c r="L829" s="165"/>
      <c r="M829" s="163"/>
      <c r="N829" s="163"/>
      <c r="O829" s="163"/>
    </row>
    <row r="830" spans="1:15">
      <c r="A830" s="163"/>
      <c r="B830" s="187" t="s">
        <v>147</v>
      </c>
      <c r="C830" s="187" t="s">
        <v>6245</v>
      </c>
      <c r="D830" s="190" t="s">
        <v>3665</v>
      </c>
      <c r="E830" s="165"/>
      <c r="F830" s="165"/>
      <c r="G830" s="163"/>
      <c r="H830" s="163"/>
      <c r="I830" s="163"/>
      <c r="J830" s="163"/>
      <c r="K830" s="164"/>
      <c r="L830" s="165"/>
      <c r="M830" s="163"/>
      <c r="N830" s="163"/>
      <c r="O830" s="163"/>
    </row>
    <row r="831" spans="1:15">
      <c r="A831" s="163"/>
      <c r="B831" s="187" t="s">
        <v>147</v>
      </c>
      <c r="C831" s="187" t="s">
        <v>6245</v>
      </c>
      <c r="D831" s="190" t="s">
        <v>3666</v>
      </c>
      <c r="E831" s="165"/>
      <c r="F831" s="165"/>
      <c r="G831" s="163"/>
      <c r="H831" s="163"/>
      <c r="I831" s="163"/>
      <c r="J831" s="163"/>
      <c r="K831" s="164"/>
      <c r="L831" s="165"/>
      <c r="M831" s="163"/>
      <c r="N831" s="163"/>
      <c r="O831" s="163"/>
    </row>
    <row r="832" spans="1:15">
      <c r="A832" s="163"/>
      <c r="B832" s="187" t="s">
        <v>147</v>
      </c>
      <c r="C832" s="187" t="s">
        <v>6245</v>
      </c>
      <c r="D832" s="190" t="s">
        <v>3667</v>
      </c>
      <c r="E832" s="165"/>
      <c r="F832" s="165"/>
      <c r="G832" s="163"/>
      <c r="H832" s="163"/>
      <c r="I832" s="163"/>
      <c r="J832" s="163"/>
      <c r="K832" s="164"/>
      <c r="L832" s="165"/>
      <c r="M832" s="163"/>
      <c r="N832" s="163"/>
      <c r="O832" s="163"/>
    </row>
    <row r="833" spans="1:15">
      <c r="A833" s="163"/>
      <c r="B833" s="187" t="s">
        <v>147</v>
      </c>
      <c r="C833" s="187" t="s">
        <v>6245</v>
      </c>
      <c r="D833" s="190" t="s">
        <v>3668</v>
      </c>
      <c r="E833" s="165"/>
      <c r="F833" s="165"/>
      <c r="G833" s="163"/>
      <c r="H833" s="163"/>
      <c r="I833" s="163"/>
      <c r="J833" s="163"/>
      <c r="K833" s="164"/>
      <c r="L833" s="165"/>
      <c r="M833" s="163"/>
      <c r="N833" s="163"/>
      <c r="O833" s="163"/>
    </row>
    <row r="834" spans="1:15">
      <c r="A834" s="163"/>
      <c r="B834" s="187" t="s">
        <v>147</v>
      </c>
      <c r="C834" s="187" t="s">
        <v>5252</v>
      </c>
      <c r="D834" s="190" t="s">
        <v>3669</v>
      </c>
      <c r="E834" s="165"/>
      <c r="F834" s="165"/>
      <c r="G834" s="163"/>
      <c r="H834" s="163"/>
      <c r="I834" s="163"/>
      <c r="J834" s="163"/>
      <c r="K834" s="163"/>
      <c r="L834" s="163"/>
      <c r="M834" s="163"/>
      <c r="N834" s="163"/>
      <c r="O834" s="163"/>
    </row>
    <row r="835" spans="1:15">
      <c r="A835" s="163"/>
      <c r="B835" s="187" t="s">
        <v>147</v>
      </c>
      <c r="C835" s="187" t="s">
        <v>5252</v>
      </c>
      <c r="D835" s="190" t="s">
        <v>3670</v>
      </c>
      <c r="E835" s="163"/>
      <c r="F835" s="163"/>
      <c r="G835" s="163"/>
      <c r="H835" s="163"/>
      <c r="I835" s="163"/>
      <c r="J835" s="163"/>
      <c r="K835" s="163"/>
      <c r="L835" s="163"/>
      <c r="M835" s="163"/>
      <c r="N835" s="163"/>
      <c r="O835" s="163"/>
    </row>
    <row r="836" spans="1:15">
      <c r="A836" s="163"/>
      <c r="B836" s="187" t="s">
        <v>147</v>
      </c>
      <c r="C836" s="187" t="s">
        <v>6245</v>
      </c>
      <c r="D836" s="190" t="s">
        <v>3671</v>
      </c>
      <c r="E836" s="165"/>
      <c r="F836" s="165"/>
      <c r="G836" s="163"/>
      <c r="H836" s="163"/>
      <c r="I836" s="163"/>
      <c r="J836" s="163"/>
      <c r="K836" s="164"/>
      <c r="L836" s="165"/>
      <c r="M836" s="163"/>
      <c r="N836" s="163"/>
      <c r="O836" s="163"/>
    </row>
    <row r="837" spans="1:15">
      <c r="A837" s="163"/>
      <c r="B837" s="187" t="s">
        <v>147</v>
      </c>
      <c r="C837" s="187" t="s">
        <v>2418</v>
      </c>
      <c r="D837" s="190" t="s">
        <v>3672</v>
      </c>
      <c r="E837" s="165"/>
      <c r="F837" s="165"/>
      <c r="G837" s="163"/>
      <c r="H837" s="163"/>
      <c r="I837" s="163"/>
      <c r="J837" s="163"/>
      <c r="K837" s="164"/>
      <c r="L837" s="165"/>
      <c r="M837" s="163"/>
      <c r="N837" s="163"/>
      <c r="O837" s="163"/>
    </row>
    <row r="838" spans="1:15">
      <c r="A838" s="163"/>
      <c r="B838" s="187" t="s">
        <v>147</v>
      </c>
      <c r="C838" s="187" t="s">
        <v>6245</v>
      </c>
      <c r="D838" s="190" t="s">
        <v>3673</v>
      </c>
      <c r="E838" s="165"/>
      <c r="F838" s="165"/>
      <c r="G838" s="163"/>
      <c r="H838" s="163"/>
      <c r="I838" s="163"/>
      <c r="J838" s="163"/>
      <c r="K838" s="164"/>
      <c r="L838" s="293"/>
      <c r="M838" s="163"/>
      <c r="N838" s="163"/>
      <c r="O838" s="163"/>
    </row>
    <row r="839" spans="1:15">
      <c r="A839" s="163"/>
      <c r="B839" s="187" t="s">
        <v>147</v>
      </c>
      <c r="C839" s="187" t="s">
        <v>5252</v>
      </c>
      <c r="D839" s="190" t="s">
        <v>3674</v>
      </c>
      <c r="E839" s="163"/>
      <c r="F839" s="163"/>
      <c r="G839" s="163"/>
      <c r="H839" s="163"/>
      <c r="I839" s="163"/>
      <c r="J839" s="163"/>
      <c r="K839" s="163"/>
      <c r="L839" s="163"/>
      <c r="M839" s="163"/>
      <c r="N839" s="163"/>
      <c r="O839" s="163"/>
    </row>
    <row r="840" spans="1:15">
      <c r="A840" s="163"/>
      <c r="B840" s="187" t="s">
        <v>147</v>
      </c>
      <c r="C840" s="187" t="s">
        <v>7094</v>
      </c>
      <c r="D840" s="190" t="s">
        <v>3675</v>
      </c>
      <c r="E840" s="165"/>
      <c r="F840" s="165"/>
      <c r="G840" s="163"/>
      <c r="H840" s="163"/>
      <c r="I840" s="163"/>
      <c r="J840" s="163"/>
      <c r="K840" s="164"/>
      <c r="L840" s="165"/>
      <c r="M840" s="163"/>
      <c r="N840" s="163"/>
      <c r="O840" s="163"/>
    </row>
    <row r="841" spans="1:15">
      <c r="A841" s="163"/>
      <c r="B841" s="187" t="s">
        <v>147</v>
      </c>
      <c r="C841" s="187" t="s">
        <v>6245</v>
      </c>
      <c r="D841" s="190" t="s">
        <v>3676</v>
      </c>
      <c r="E841" s="165"/>
      <c r="F841" s="165"/>
      <c r="G841" s="163"/>
      <c r="H841" s="163"/>
      <c r="I841" s="163"/>
      <c r="J841" s="163"/>
      <c r="K841" s="164"/>
      <c r="L841" s="165"/>
      <c r="M841" s="163"/>
      <c r="N841" s="163"/>
      <c r="O841" s="163"/>
    </row>
    <row r="842" spans="1:15">
      <c r="A842" s="163"/>
      <c r="B842" s="187" t="s">
        <v>147</v>
      </c>
      <c r="C842" s="187" t="s">
        <v>5252</v>
      </c>
      <c r="D842" s="190" t="s">
        <v>3677</v>
      </c>
      <c r="E842" s="165"/>
      <c r="F842" s="165"/>
      <c r="G842" s="163"/>
      <c r="H842" s="163"/>
      <c r="I842" s="163"/>
      <c r="J842" s="163"/>
      <c r="K842" s="164"/>
      <c r="L842" s="165"/>
      <c r="M842" s="163"/>
      <c r="N842" s="163"/>
      <c r="O842" s="163"/>
    </row>
    <row r="843" spans="1:15">
      <c r="A843" s="163"/>
      <c r="B843" s="187" t="s">
        <v>147</v>
      </c>
      <c r="C843" s="187" t="s">
        <v>3103</v>
      </c>
      <c r="D843" s="190" t="s">
        <v>3678</v>
      </c>
      <c r="E843" s="165"/>
      <c r="F843" s="165"/>
      <c r="G843" s="163"/>
      <c r="H843" s="163"/>
      <c r="I843" s="163"/>
      <c r="J843" s="163"/>
      <c r="K843" s="164"/>
      <c r="L843" s="165"/>
      <c r="M843" s="163"/>
      <c r="N843" s="163"/>
      <c r="O843" s="163"/>
    </row>
    <row r="844" spans="1:15">
      <c r="A844" s="163"/>
      <c r="B844" s="187" t="s">
        <v>147</v>
      </c>
      <c r="C844" s="187" t="s">
        <v>7094</v>
      </c>
      <c r="D844" s="190" t="s">
        <v>3679</v>
      </c>
      <c r="E844" s="165"/>
      <c r="F844" s="165"/>
      <c r="G844" s="163"/>
      <c r="H844" s="163"/>
      <c r="I844" s="163"/>
      <c r="J844" s="163"/>
      <c r="K844" s="164"/>
      <c r="L844" s="165"/>
      <c r="M844" s="163"/>
      <c r="N844" s="163"/>
      <c r="O844" s="163"/>
    </row>
    <row r="845" spans="1:15">
      <c r="A845" s="163"/>
      <c r="B845" s="187" t="s">
        <v>147</v>
      </c>
      <c r="C845" s="187" t="s">
        <v>2418</v>
      </c>
      <c r="D845" s="190" t="s">
        <v>3680</v>
      </c>
      <c r="E845" s="165"/>
      <c r="F845" s="165"/>
      <c r="G845" s="163"/>
      <c r="H845" s="163"/>
      <c r="I845" s="163"/>
      <c r="J845" s="163"/>
      <c r="K845" s="164"/>
      <c r="L845" s="165"/>
      <c r="M845" s="163"/>
      <c r="N845" s="163"/>
      <c r="O845" s="163"/>
    </row>
    <row r="846" spans="1:15">
      <c r="A846" s="163"/>
      <c r="B846" s="187" t="s">
        <v>147</v>
      </c>
      <c r="C846" s="187" t="s">
        <v>7094</v>
      </c>
      <c r="D846" s="190" t="s">
        <v>3681</v>
      </c>
      <c r="E846" s="165"/>
      <c r="F846" s="165"/>
      <c r="G846" s="163"/>
      <c r="H846" s="163"/>
      <c r="I846" s="163"/>
      <c r="J846" s="163"/>
      <c r="K846" s="164"/>
      <c r="L846" s="165"/>
      <c r="M846" s="163"/>
      <c r="N846" s="163"/>
      <c r="O846" s="163"/>
    </row>
    <row r="847" spans="1:15">
      <c r="A847" s="163"/>
      <c r="B847" s="187" t="s">
        <v>147</v>
      </c>
      <c r="C847" s="187" t="s">
        <v>2800</v>
      </c>
      <c r="D847" s="190" t="s">
        <v>3682</v>
      </c>
      <c r="E847" s="165"/>
      <c r="F847" s="165"/>
      <c r="G847" s="163"/>
      <c r="H847" s="163"/>
      <c r="I847" s="163"/>
      <c r="J847" s="163"/>
      <c r="K847" s="164"/>
      <c r="L847" s="165"/>
      <c r="M847" s="163"/>
      <c r="N847" s="163"/>
      <c r="O847" s="163"/>
    </row>
    <row r="848" spans="1:15">
      <c r="A848" s="163"/>
      <c r="B848" s="187" t="s">
        <v>147</v>
      </c>
      <c r="C848" s="187" t="s">
        <v>2150</v>
      </c>
      <c r="D848" s="190" t="s">
        <v>3683</v>
      </c>
      <c r="E848" s="165"/>
      <c r="F848" s="165"/>
      <c r="G848" s="163"/>
      <c r="H848" s="163"/>
      <c r="I848" s="163"/>
      <c r="J848" s="163"/>
      <c r="K848" s="164"/>
      <c r="L848" s="293"/>
      <c r="M848" s="163"/>
      <c r="N848" s="163"/>
      <c r="O848" s="163"/>
    </row>
    <row r="849" spans="1:15">
      <c r="A849" s="163"/>
      <c r="B849" s="187" t="s">
        <v>147</v>
      </c>
      <c r="C849" s="187" t="s">
        <v>2292</v>
      </c>
      <c r="D849" s="190" t="s">
        <v>3684</v>
      </c>
      <c r="E849" s="165"/>
      <c r="F849" s="165"/>
      <c r="G849" s="163"/>
      <c r="H849" s="163"/>
      <c r="I849" s="163"/>
      <c r="J849" s="163"/>
      <c r="K849" s="164"/>
      <c r="L849" s="293"/>
      <c r="M849" s="163"/>
      <c r="N849" s="163"/>
      <c r="O849" s="163"/>
    </row>
    <row r="850" spans="1:15">
      <c r="A850" s="163"/>
      <c r="B850" s="187" t="s">
        <v>147</v>
      </c>
      <c r="C850" s="187" t="s">
        <v>2418</v>
      </c>
      <c r="D850" s="190" t="s">
        <v>3685</v>
      </c>
      <c r="E850" s="165"/>
      <c r="F850" s="165"/>
      <c r="G850" s="163"/>
      <c r="H850" s="163"/>
      <c r="I850" s="163"/>
      <c r="J850" s="163"/>
      <c r="K850" s="164"/>
      <c r="L850" s="293"/>
      <c r="M850" s="163"/>
      <c r="N850" s="163"/>
      <c r="O850" s="163"/>
    </row>
    <row r="851" spans="1:15">
      <c r="A851" s="163"/>
      <c r="B851" s="187" t="s">
        <v>147</v>
      </c>
      <c r="C851" s="187" t="s">
        <v>2800</v>
      </c>
      <c r="D851" s="190" t="s">
        <v>3686</v>
      </c>
      <c r="E851" s="165"/>
      <c r="F851" s="165"/>
      <c r="G851" s="163"/>
      <c r="H851" s="163"/>
      <c r="I851" s="163"/>
      <c r="J851" s="163"/>
      <c r="K851" s="164"/>
      <c r="L851" s="165"/>
      <c r="M851" s="163"/>
      <c r="N851" s="163"/>
      <c r="O851" s="163"/>
    </row>
    <row r="852" spans="1:15">
      <c r="A852" s="163"/>
      <c r="B852" s="187" t="s">
        <v>147</v>
      </c>
      <c r="C852" s="187" t="s">
        <v>2800</v>
      </c>
      <c r="D852" s="190" t="s">
        <v>3687</v>
      </c>
      <c r="E852" s="165"/>
      <c r="F852" s="165"/>
      <c r="G852" s="163"/>
      <c r="H852" s="163"/>
      <c r="I852" s="163"/>
      <c r="J852" s="163"/>
      <c r="K852" s="164"/>
      <c r="L852" s="293"/>
      <c r="M852" s="163"/>
      <c r="N852" s="163"/>
      <c r="O852" s="163"/>
    </row>
    <row r="853" spans="1:15">
      <c r="A853" s="163"/>
      <c r="B853" s="187" t="s">
        <v>147</v>
      </c>
      <c r="C853" s="187" t="s">
        <v>7094</v>
      </c>
      <c r="D853" s="190" t="s">
        <v>3688</v>
      </c>
      <c r="E853" s="165"/>
      <c r="F853" s="165"/>
      <c r="G853" s="163"/>
      <c r="H853" s="163"/>
      <c r="I853" s="163"/>
      <c r="J853" s="163"/>
      <c r="K853" s="164"/>
      <c r="L853" s="293"/>
      <c r="M853" s="163"/>
      <c r="N853" s="163"/>
      <c r="O853" s="163"/>
    </row>
    <row r="854" spans="1:15">
      <c r="A854" s="163"/>
      <c r="B854" s="187" t="s">
        <v>147</v>
      </c>
      <c r="C854" s="187" t="s">
        <v>7094</v>
      </c>
      <c r="D854" s="190" t="s">
        <v>3689</v>
      </c>
      <c r="E854" s="165"/>
      <c r="F854" s="165"/>
      <c r="G854" s="163"/>
      <c r="H854" s="163"/>
      <c r="I854" s="163"/>
      <c r="J854" s="163"/>
      <c r="K854" s="164"/>
      <c r="L854" s="293"/>
      <c r="M854" s="163"/>
      <c r="N854" s="163"/>
      <c r="O854" s="163"/>
    </row>
    <row r="855" spans="1:15">
      <c r="A855" s="163"/>
      <c r="B855" s="187" t="s">
        <v>147</v>
      </c>
      <c r="C855" s="187" t="s">
        <v>3408</v>
      </c>
      <c r="D855" s="190" t="s">
        <v>3690</v>
      </c>
      <c r="E855" s="165"/>
      <c r="F855" s="165"/>
      <c r="G855" s="163"/>
      <c r="H855" s="163"/>
      <c r="I855" s="163"/>
      <c r="J855" s="163"/>
      <c r="K855" s="164"/>
      <c r="L855" s="293"/>
      <c r="M855" s="163"/>
      <c r="N855" s="163"/>
      <c r="O855" s="163"/>
    </row>
    <row r="856" spans="1:15">
      <c r="A856" s="163"/>
      <c r="B856" s="187" t="s">
        <v>147</v>
      </c>
      <c r="C856" s="187" t="s">
        <v>7094</v>
      </c>
      <c r="D856" s="190" t="s">
        <v>3691</v>
      </c>
      <c r="E856" s="165"/>
      <c r="F856" s="165"/>
      <c r="G856" s="163"/>
      <c r="H856" s="163"/>
      <c r="I856" s="163"/>
      <c r="J856" s="163"/>
      <c r="K856" s="164"/>
      <c r="L856" s="293"/>
      <c r="M856" s="163"/>
      <c r="N856" s="163"/>
      <c r="O856" s="163"/>
    </row>
    <row r="857" spans="1:15">
      <c r="A857" s="163"/>
      <c r="B857" s="187" t="s">
        <v>147</v>
      </c>
      <c r="C857" s="187" t="s">
        <v>7094</v>
      </c>
      <c r="D857" s="190" t="s">
        <v>3692</v>
      </c>
      <c r="E857" s="165"/>
      <c r="F857" s="165"/>
      <c r="G857" s="163"/>
      <c r="H857" s="163"/>
      <c r="I857" s="163"/>
      <c r="J857" s="163"/>
      <c r="K857" s="164"/>
      <c r="L857" s="293"/>
      <c r="M857" s="163"/>
      <c r="N857" s="163"/>
      <c r="O857" s="163"/>
    </row>
    <row r="858" spans="1:15">
      <c r="A858" s="163"/>
      <c r="B858" s="187" t="s">
        <v>147</v>
      </c>
      <c r="C858" s="187" t="s">
        <v>3408</v>
      </c>
      <c r="D858" s="190" t="s">
        <v>3693</v>
      </c>
      <c r="E858" s="165"/>
      <c r="F858" s="165"/>
      <c r="G858" s="163"/>
      <c r="H858" s="163"/>
      <c r="I858" s="163"/>
      <c r="J858" s="163"/>
      <c r="K858" s="164"/>
      <c r="L858" s="293"/>
      <c r="M858" s="163"/>
      <c r="N858" s="163"/>
      <c r="O858" s="163"/>
    </row>
    <row r="859" spans="1:15">
      <c r="A859" s="163"/>
      <c r="B859" s="187" t="s">
        <v>147</v>
      </c>
      <c r="C859" s="187" t="s">
        <v>3408</v>
      </c>
      <c r="D859" s="190" t="s">
        <v>3694</v>
      </c>
      <c r="E859" s="165"/>
      <c r="F859" s="165"/>
      <c r="G859" s="163"/>
      <c r="H859" s="163"/>
      <c r="I859" s="163"/>
      <c r="J859" s="163"/>
      <c r="K859" s="164"/>
      <c r="L859" s="293"/>
      <c r="M859" s="163"/>
      <c r="N859" s="163"/>
      <c r="O859" s="163"/>
    </row>
    <row r="860" spans="1:15">
      <c r="A860" s="163"/>
      <c r="B860" s="187" t="s">
        <v>147</v>
      </c>
      <c r="C860" s="187" t="s">
        <v>3103</v>
      </c>
      <c r="D860" s="190" t="s">
        <v>3695</v>
      </c>
      <c r="E860" s="165"/>
      <c r="F860" s="165"/>
      <c r="G860" s="163"/>
      <c r="H860" s="163"/>
      <c r="I860" s="163"/>
      <c r="J860" s="163"/>
      <c r="K860" s="164"/>
      <c r="L860" s="293"/>
      <c r="M860" s="163"/>
      <c r="N860" s="163"/>
      <c r="O860" s="163"/>
    </row>
    <row r="861" spans="1:15">
      <c r="A861" s="163"/>
      <c r="B861" s="187" t="s">
        <v>147</v>
      </c>
      <c r="C861" s="187" t="s">
        <v>7094</v>
      </c>
      <c r="D861" s="190" t="s">
        <v>3696</v>
      </c>
      <c r="E861" s="165"/>
      <c r="F861" s="165"/>
      <c r="G861" s="163"/>
      <c r="H861" s="163"/>
      <c r="I861" s="163"/>
      <c r="J861" s="163"/>
      <c r="K861" s="164"/>
      <c r="L861" s="293"/>
      <c r="M861" s="163"/>
      <c r="N861" s="163"/>
      <c r="O861" s="163"/>
    </row>
    <row r="862" spans="1:15">
      <c r="A862" s="163"/>
      <c r="B862" s="187" t="s">
        <v>147</v>
      </c>
      <c r="C862" s="187" t="s">
        <v>3440</v>
      </c>
      <c r="D862" s="190" t="s">
        <v>3697</v>
      </c>
      <c r="E862" s="165"/>
      <c r="F862" s="165"/>
      <c r="G862" s="163"/>
      <c r="H862" s="163"/>
      <c r="I862" s="163"/>
      <c r="J862" s="163"/>
      <c r="K862" s="164"/>
      <c r="L862" s="163"/>
      <c r="M862" s="163"/>
      <c r="N862" s="163"/>
      <c r="O862" s="163"/>
    </row>
    <row r="863" spans="1:15">
      <c r="A863" s="163"/>
      <c r="B863" s="187" t="s">
        <v>147</v>
      </c>
      <c r="C863" s="187" t="s">
        <v>7094</v>
      </c>
      <c r="D863" s="190" t="s">
        <v>3698</v>
      </c>
      <c r="E863" s="165"/>
      <c r="F863" s="165"/>
      <c r="G863" s="163"/>
      <c r="H863" s="163"/>
      <c r="I863" s="163"/>
      <c r="J863" s="163"/>
      <c r="K863" s="164"/>
      <c r="L863" s="163"/>
      <c r="M863" s="163"/>
      <c r="N863" s="163"/>
      <c r="O863" s="163"/>
    </row>
    <row r="864" spans="1:15">
      <c r="A864" s="163"/>
      <c r="B864" s="187" t="s">
        <v>147</v>
      </c>
      <c r="C864" s="187" t="s">
        <v>5252</v>
      </c>
      <c r="D864" s="190" t="s">
        <v>3699</v>
      </c>
      <c r="E864" s="163"/>
      <c r="F864" s="163"/>
      <c r="G864" s="163"/>
      <c r="H864" s="163"/>
      <c r="I864" s="163"/>
      <c r="J864" s="163"/>
      <c r="K864" s="163"/>
      <c r="L864" s="163"/>
      <c r="M864" s="163"/>
      <c r="N864" s="163"/>
      <c r="O864" s="163"/>
    </row>
    <row r="865" spans="1:15">
      <c r="A865" s="163"/>
      <c r="B865" s="187" t="s">
        <v>147</v>
      </c>
      <c r="C865" s="187" t="s">
        <v>5252</v>
      </c>
      <c r="D865" s="190" t="s">
        <v>3700</v>
      </c>
      <c r="E865" s="163"/>
      <c r="F865" s="163"/>
      <c r="G865" s="163"/>
      <c r="H865" s="163"/>
      <c r="I865" s="163"/>
      <c r="J865" s="163"/>
      <c r="K865" s="163"/>
      <c r="L865" s="163"/>
      <c r="M865" s="163"/>
      <c r="N865" s="163"/>
      <c r="O865" s="163"/>
    </row>
    <row r="866" spans="1:15">
      <c r="A866" s="163"/>
      <c r="B866" s="187" t="s">
        <v>147</v>
      </c>
      <c r="C866" s="187" t="s">
        <v>3103</v>
      </c>
      <c r="D866" s="190" t="s">
        <v>3701</v>
      </c>
      <c r="E866" s="165"/>
      <c r="F866" s="165"/>
      <c r="G866" s="163"/>
      <c r="H866" s="163"/>
      <c r="I866" s="163"/>
      <c r="J866" s="163"/>
      <c r="K866" s="164"/>
      <c r="L866" s="163"/>
      <c r="M866" s="163"/>
      <c r="N866" s="163"/>
      <c r="O866" s="163"/>
    </row>
    <row r="867" spans="1:15">
      <c r="A867" s="163"/>
      <c r="B867" s="187" t="s">
        <v>147</v>
      </c>
      <c r="C867" s="187" t="s">
        <v>5252</v>
      </c>
      <c r="D867" s="190" t="s">
        <v>3702</v>
      </c>
      <c r="E867" s="163"/>
      <c r="F867" s="163"/>
      <c r="G867" s="163"/>
      <c r="H867" s="163"/>
      <c r="I867" s="163"/>
      <c r="J867" s="163"/>
      <c r="K867" s="163"/>
      <c r="L867" s="163"/>
      <c r="M867" s="163"/>
      <c r="N867" s="163"/>
      <c r="O867" s="163"/>
    </row>
    <row r="868" spans="1:15">
      <c r="A868" s="163"/>
      <c r="B868" s="187" t="s">
        <v>147</v>
      </c>
      <c r="C868" s="187" t="s">
        <v>3641</v>
      </c>
      <c r="D868" s="190" t="s">
        <v>3703</v>
      </c>
      <c r="E868" s="165"/>
      <c r="F868" s="165"/>
      <c r="G868" s="163"/>
      <c r="H868" s="163"/>
      <c r="I868" s="163"/>
      <c r="J868" s="163"/>
      <c r="K868" s="163"/>
      <c r="L868" s="163"/>
      <c r="M868" s="163"/>
      <c r="N868" s="163"/>
      <c r="O868" s="163"/>
    </row>
    <row r="869" spans="1:15">
      <c r="A869" s="163"/>
      <c r="B869" s="187" t="s">
        <v>147</v>
      </c>
      <c r="C869" s="187" t="s">
        <v>3641</v>
      </c>
      <c r="D869" s="190" t="s">
        <v>3704</v>
      </c>
      <c r="E869" s="165"/>
      <c r="F869" s="165"/>
      <c r="G869" s="163"/>
      <c r="H869" s="163"/>
      <c r="I869" s="163"/>
      <c r="J869" s="163"/>
      <c r="K869" s="163"/>
      <c r="L869" s="163"/>
      <c r="M869" s="163"/>
      <c r="N869" s="163"/>
      <c r="O869" s="163"/>
    </row>
    <row r="870" spans="1:15">
      <c r="A870" s="163"/>
      <c r="B870" s="187" t="s">
        <v>147</v>
      </c>
      <c r="C870" s="187" t="s">
        <v>5252</v>
      </c>
      <c r="D870" s="190" t="s">
        <v>3705</v>
      </c>
      <c r="E870" s="163"/>
      <c r="F870" s="163"/>
      <c r="G870" s="163"/>
      <c r="H870" s="163"/>
      <c r="I870" s="163"/>
      <c r="J870" s="163"/>
      <c r="K870" s="163"/>
      <c r="L870" s="163"/>
      <c r="M870" s="163"/>
      <c r="N870" s="163"/>
      <c r="O870" s="163"/>
    </row>
    <row r="871" spans="1:15">
      <c r="A871" s="163"/>
      <c r="B871" s="187" t="s">
        <v>147</v>
      </c>
      <c r="C871" s="187" t="s">
        <v>5252</v>
      </c>
      <c r="D871" s="190" t="s">
        <v>3706</v>
      </c>
      <c r="E871" s="163"/>
      <c r="F871" s="163"/>
      <c r="G871" s="163"/>
      <c r="H871" s="163"/>
      <c r="I871" s="163"/>
      <c r="J871" s="163"/>
      <c r="K871" s="163"/>
      <c r="L871" s="163"/>
      <c r="M871" s="163"/>
      <c r="N871" s="163"/>
      <c r="O871" s="163"/>
    </row>
    <row r="872" spans="1:15">
      <c r="A872" s="163"/>
      <c r="B872" s="187" t="s">
        <v>147</v>
      </c>
      <c r="C872" s="187" t="s">
        <v>5252</v>
      </c>
      <c r="D872" s="190" t="s">
        <v>3707</v>
      </c>
      <c r="E872" s="163"/>
      <c r="F872" s="163"/>
      <c r="G872" s="163"/>
      <c r="H872" s="163"/>
      <c r="I872" s="163"/>
      <c r="J872" s="163"/>
      <c r="K872" s="163"/>
      <c r="L872" s="163"/>
      <c r="M872" s="163"/>
      <c r="N872" s="163"/>
      <c r="O872" s="163"/>
    </row>
    <row r="873" spans="1:15">
      <c r="A873" s="163"/>
      <c r="B873" s="187" t="s">
        <v>147</v>
      </c>
      <c r="C873" s="187" t="s">
        <v>5252</v>
      </c>
      <c r="D873" s="190" t="s">
        <v>3708</v>
      </c>
      <c r="E873" s="163"/>
      <c r="F873" s="163"/>
      <c r="G873" s="163"/>
      <c r="H873" s="163"/>
      <c r="I873" s="163"/>
      <c r="J873" s="163"/>
      <c r="K873" s="163"/>
      <c r="L873" s="163"/>
      <c r="M873" s="163"/>
      <c r="N873" s="163"/>
      <c r="O873" s="163"/>
    </row>
    <row r="874" spans="1:15">
      <c r="A874" s="163"/>
      <c r="B874" s="187" t="s">
        <v>147</v>
      </c>
      <c r="C874" s="187" t="s">
        <v>5252</v>
      </c>
      <c r="D874" s="190" t="s">
        <v>3709</v>
      </c>
      <c r="E874" s="163"/>
      <c r="F874" s="163"/>
      <c r="G874" s="163"/>
      <c r="H874" s="163"/>
      <c r="I874" s="163"/>
      <c r="J874" s="163"/>
      <c r="K874" s="163"/>
      <c r="L874" s="163"/>
      <c r="M874" s="163"/>
      <c r="N874" s="163"/>
      <c r="O874" s="163"/>
    </row>
    <row r="875" spans="1:15">
      <c r="A875" s="163"/>
      <c r="B875" s="187" t="s">
        <v>147</v>
      </c>
      <c r="C875" s="187" t="s">
        <v>5252</v>
      </c>
      <c r="D875" s="190" t="s">
        <v>3710</v>
      </c>
      <c r="E875" s="163"/>
      <c r="F875" s="163"/>
      <c r="G875" s="163"/>
      <c r="H875" s="163"/>
      <c r="I875" s="163"/>
      <c r="J875" s="163"/>
      <c r="K875" s="163"/>
      <c r="L875" s="163"/>
      <c r="M875" s="163"/>
      <c r="N875" s="163"/>
      <c r="O875" s="163"/>
    </row>
    <row r="876" spans="1:15">
      <c r="A876" s="163"/>
      <c r="B876" s="187" t="s">
        <v>147</v>
      </c>
      <c r="C876" s="187" t="s">
        <v>5252</v>
      </c>
      <c r="D876" s="190" t="s">
        <v>3711</v>
      </c>
      <c r="E876" s="163"/>
      <c r="F876" s="163"/>
      <c r="G876" s="163"/>
      <c r="H876" s="163"/>
      <c r="I876" s="163"/>
      <c r="J876" s="163"/>
      <c r="K876" s="163"/>
      <c r="L876" s="163"/>
      <c r="M876" s="163"/>
      <c r="N876" s="163"/>
      <c r="O876" s="163"/>
    </row>
    <row r="877" spans="1:15">
      <c r="A877" s="163"/>
      <c r="B877" s="187" t="s">
        <v>147</v>
      </c>
      <c r="C877" s="187" t="s">
        <v>5252</v>
      </c>
      <c r="D877" s="190" t="s">
        <v>3712</v>
      </c>
      <c r="E877" s="163"/>
      <c r="F877" s="163"/>
      <c r="G877" s="163"/>
      <c r="H877" s="163"/>
      <c r="I877" s="163"/>
      <c r="J877" s="163"/>
      <c r="K877" s="163"/>
      <c r="L877" s="163"/>
      <c r="M877" s="163"/>
      <c r="N877" s="163"/>
      <c r="O877" s="163"/>
    </row>
    <row r="878" spans="1:15">
      <c r="A878" s="163"/>
      <c r="B878" s="163"/>
      <c r="C878" s="163"/>
      <c r="D878" s="163"/>
      <c r="E878" s="163"/>
      <c r="F878" s="163"/>
      <c r="G878" s="163"/>
      <c r="H878" s="163"/>
      <c r="I878" s="163"/>
      <c r="J878" s="163"/>
      <c r="K878" s="163"/>
      <c r="L878" s="163"/>
      <c r="M878" s="163"/>
      <c r="N878" s="163"/>
      <c r="O878" s="163"/>
    </row>
    <row r="879" spans="1:15">
      <c r="A879" s="163"/>
      <c r="B879" s="163"/>
      <c r="C879" s="163"/>
      <c r="D879" s="163"/>
      <c r="E879" s="163"/>
      <c r="F879" s="163"/>
      <c r="G879" s="163"/>
      <c r="H879" s="163"/>
      <c r="I879" s="163"/>
      <c r="J879" s="163"/>
      <c r="K879" s="163"/>
      <c r="L879" s="163"/>
      <c r="M879" s="163"/>
      <c r="N879" s="163"/>
      <c r="O879" s="163"/>
    </row>
    <row r="880" spans="1:15">
      <c r="A880" s="163"/>
      <c r="B880" s="163"/>
      <c r="C880" s="163"/>
      <c r="D880" s="163"/>
      <c r="E880" s="163"/>
      <c r="F880" s="163"/>
      <c r="G880" s="163"/>
      <c r="H880" s="163"/>
      <c r="I880" s="163"/>
      <c r="J880" s="163"/>
      <c r="K880" s="163"/>
      <c r="L880" s="163"/>
      <c r="M880" s="163"/>
      <c r="N880" s="163"/>
      <c r="O880" s="163"/>
    </row>
    <row r="881" spans="1:15">
      <c r="A881" s="163"/>
      <c r="B881" s="163"/>
      <c r="C881" s="163"/>
      <c r="D881" s="163"/>
      <c r="E881" s="163"/>
      <c r="F881" s="163"/>
      <c r="G881" s="163"/>
      <c r="H881" s="163"/>
      <c r="I881" s="163"/>
      <c r="J881" s="163"/>
      <c r="K881" s="163"/>
      <c r="L881" s="163"/>
      <c r="M881" s="163"/>
      <c r="N881" s="163"/>
      <c r="O881" s="163"/>
    </row>
    <row r="882" spans="1:15">
      <c r="A882" s="163"/>
      <c r="B882" s="163"/>
      <c r="C882" s="163"/>
      <c r="D882" s="163"/>
      <c r="E882" s="163"/>
      <c r="F882" s="163"/>
      <c r="G882" s="163"/>
      <c r="H882" s="163"/>
      <c r="I882" s="163"/>
      <c r="J882" s="163"/>
      <c r="K882" s="163"/>
      <c r="L882" s="163"/>
      <c r="M882" s="163"/>
      <c r="N882" s="163"/>
      <c r="O882" s="163"/>
    </row>
    <row r="883" spans="1:15">
      <c r="A883" s="163"/>
      <c r="B883" s="163"/>
      <c r="C883" s="163"/>
      <c r="D883" s="163"/>
      <c r="E883" s="163"/>
      <c r="F883" s="163"/>
      <c r="G883" s="163"/>
      <c r="H883" s="163"/>
      <c r="I883" s="163"/>
      <c r="J883" s="163"/>
      <c r="K883" s="163"/>
      <c r="L883" s="163"/>
      <c r="M883" s="163"/>
      <c r="N883" s="163"/>
      <c r="O883" s="163"/>
    </row>
    <row r="884" spans="1:15">
      <c r="A884" s="163"/>
      <c r="B884" s="163"/>
      <c r="C884" s="163"/>
      <c r="D884" s="163"/>
      <c r="E884" s="163"/>
      <c r="F884" s="163"/>
      <c r="G884" s="163"/>
      <c r="H884" s="163"/>
      <c r="I884" s="163"/>
      <c r="J884" s="163"/>
      <c r="K884" s="163"/>
      <c r="L884" s="163"/>
      <c r="M884" s="163"/>
      <c r="N884" s="163"/>
      <c r="O884" s="163"/>
    </row>
    <row r="885" spans="1:15">
      <c r="A885" s="163"/>
      <c r="B885" s="163"/>
      <c r="C885" s="163"/>
      <c r="D885" s="163"/>
      <c r="E885" s="163"/>
      <c r="F885" s="163"/>
      <c r="G885" s="163"/>
      <c r="H885" s="163"/>
      <c r="I885" s="163"/>
      <c r="J885" s="163"/>
      <c r="K885" s="163"/>
      <c r="L885" s="163"/>
      <c r="M885" s="163"/>
      <c r="N885" s="163"/>
      <c r="O885" s="163"/>
    </row>
    <row r="886" spans="1:15">
      <c r="A886" s="163"/>
      <c r="B886" s="163"/>
      <c r="C886" s="163"/>
      <c r="D886" s="163"/>
      <c r="E886" s="163"/>
      <c r="F886" s="163"/>
      <c r="G886" s="163"/>
      <c r="H886" s="163"/>
      <c r="I886" s="163"/>
      <c r="J886" s="163"/>
      <c r="K886" s="163"/>
      <c r="L886" s="163"/>
      <c r="M886" s="163"/>
      <c r="N886" s="163"/>
      <c r="O886" s="163"/>
    </row>
    <row r="887" spans="1:15">
      <c r="A887" s="163"/>
      <c r="B887" s="163"/>
      <c r="C887" s="163"/>
      <c r="D887" s="163"/>
      <c r="E887" s="163"/>
      <c r="F887" s="163"/>
      <c r="G887" s="163"/>
      <c r="H887" s="163"/>
      <c r="I887" s="163"/>
      <c r="J887" s="163"/>
      <c r="K887" s="163"/>
      <c r="L887" s="163"/>
      <c r="M887" s="163"/>
      <c r="N887" s="163"/>
      <c r="O887" s="163"/>
    </row>
    <row r="888" spans="1:15">
      <c r="A888" s="163"/>
      <c r="B888" s="163"/>
      <c r="C888" s="163"/>
      <c r="D888" s="163"/>
      <c r="E888" s="163"/>
      <c r="F888" s="163"/>
      <c r="G888" s="163"/>
      <c r="H888" s="163"/>
      <c r="I888" s="163"/>
      <c r="J888" s="163"/>
      <c r="K888" s="163"/>
      <c r="L888" s="163"/>
      <c r="M888" s="163"/>
      <c r="N888" s="163"/>
      <c r="O888" s="163"/>
    </row>
    <row r="889" spans="1:15">
      <c r="A889" s="163"/>
      <c r="B889" s="163"/>
      <c r="C889" s="163"/>
      <c r="D889" s="163"/>
      <c r="E889" s="163"/>
      <c r="F889" s="163"/>
      <c r="G889" s="163"/>
      <c r="H889" s="163"/>
      <c r="I889" s="163"/>
      <c r="J889" s="163"/>
      <c r="K889" s="163"/>
      <c r="L889" s="163"/>
      <c r="M889" s="163"/>
      <c r="N889" s="163"/>
      <c r="O889" s="163"/>
    </row>
    <row r="890" spans="1:15">
      <c r="A890" s="163"/>
      <c r="B890" s="163"/>
      <c r="C890" s="163"/>
      <c r="D890" s="163"/>
      <c r="E890" s="163"/>
      <c r="F890" s="163"/>
      <c r="G890" s="163"/>
      <c r="H890" s="163"/>
      <c r="I890" s="163"/>
      <c r="J890" s="163"/>
      <c r="K890" s="163"/>
      <c r="L890" s="163"/>
      <c r="M890" s="163"/>
      <c r="N890" s="163"/>
      <c r="O890" s="163"/>
    </row>
    <row r="891" spans="1:15">
      <c r="A891" s="163"/>
      <c r="B891" s="163"/>
      <c r="C891" s="163"/>
      <c r="D891" s="163"/>
      <c r="E891" s="163"/>
      <c r="F891" s="163"/>
      <c r="G891" s="163"/>
      <c r="H891" s="163"/>
      <c r="I891" s="163"/>
      <c r="J891" s="163"/>
      <c r="K891" s="163"/>
      <c r="L891" s="163"/>
      <c r="M891" s="163"/>
      <c r="N891" s="163"/>
      <c r="O891" s="163"/>
    </row>
    <row r="892" spans="1:15">
      <c r="A892" s="163"/>
      <c r="B892" s="163"/>
      <c r="C892" s="163"/>
      <c r="D892" s="163"/>
      <c r="E892" s="163"/>
      <c r="F892" s="163"/>
      <c r="G892" s="163"/>
      <c r="H892" s="163"/>
      <c r="I892" s="163"/>
      <c r="J892" s="163"/>
      <c r="K892" s="163"/>
      <c r="L892" s="163"/>
      <c r="M892" s="163"/>
      <c r="N892" s="163"/>
      <c r="O892" s="163"/>
    </row>
    <row r="893" spans="1:15">
      <c r="A893" s="163"/>
      <c r="B893" s="163"/>
      <c r="C893" s="163"/>
      <c r="D893" s="163"/>
      <c r="E893" s="163"/>
      <c r="F893" s="163"/>
      <c r="G893" s="163"/>
      <c r="H893" s="163"/>
      <c r="I893" s="163"/>
      <c r="J893" s="163"/>
      <c r="K893" s="163"/>
      <c r="L893" s="163"/>
      <c r="M893" s="163"/>
      <c r="N893" s="163"/>
      <c r="O893" s="163"/>
    </row>
    <row r="894" spans="1:15">
      <c r="A894" s="163"/>
      <c r="B894" s="163"/>
      <c r="C894" s="163"/>
      <c r="D894" s="163"/>
      <c r="E894" s="163"/>
      <c r="F894" s="163"/>
      <c r="G894" s="163"/>
      <c r="H894" s="163"/>
      <c r="I894" s="163"/>
      <c r="J894" s="163"/>
      <c r="K894" s="163"/>
      <c r="L894" s="163"/>
      <c r="M894" s="163"/>
      <c r="N894" s="163"/>
      <c r="O894" s="163"/>
    </row>
    <row r="895" spans="1:15">
      <c r="A895" s="163"/>
      <c r="B895" s="163"/>
      <c r="C895" s="163"/>
      <c r="D895" s="163"/>
      <c r="E895" s="163"/>
      <c r="F895" s="163"/>
      <c r="G895" s="163"/>
      <c r="H895" s="163"/>
      <c r="I895" s="163"/>
      <c r="J895" s="163"/>
      <c r="K895" s="163"/>
      <c r="L895" s="163"/>
      <c r="M895" s="163"/>
      <c r="N895" s="163"/>
      <c r="O895" s="163"/>
    </row>
    <row r="896" spans="1:15">
      <c r="A896" s="163"/>
      <c r="B896" s="163"/>
      <c r="C896" s="163"/>
      <c r="D896" s="163"/>
      <c r="E896" s="163"/>
      <c r="F896" s="163"/>
      <c r="G896" s="163"/>
      <c r="H896" s="163"/>
      <c r="I896" s="163"/>
      <c r="J896" s="163"/>
      <c r="K896" s="163"/>
      <c r="L896" s="163"/>
      <c r="M896" s="163"/>
      <c r="N896" s="163"/>
      <c r="O896" s="163"/>
    </row>
    <row r="897" spans="1:15">
      <c r="A897" s="163"/>
      <c r="B897" s="163"/>
      <c r="C897" s="163"/>
      <c r="D897" s="163"/>
      <c r="E897" s="163"/>
      <c r="F897" s="163"/>
      <c r="G897" s="163"/>
      <c r="H897" s="163"/>
      <c r="I897" s="163"/>
      <c r="J897" s="163"/>
      <c r="K897" s="163"/>
      <c r="L897" s="163"/>
      <c r="M897" s="163"/>
      <c r="N897" s="163"/>
      <c r="O897" s="163"/>
    </row>
    <row r="898" spans="1:15">
      <c r="A898" s="163"/>
      <c r="B898" s="163"/>
      <c r="C898" s="163"/>
      <c r="D898" s="163"/>
      <c r="E898" s="163"/>
      <c r="F898" s="163"/>
      <c r="G898" s="163"/>
      <c r="H898" s="163"/>
      <c r="I898" s="163"/>
      <c r="J898" s="163"/>
      <c r="K898" s="163"/>
      <c r="L898" s="163"/>
      <c r="M898" s="163"/>
      <c r="N898" s="163"/>
      <c r="O898" s="163"/>
    </row>
    <row r="899" spans="1:15">
      <c r="A899" s="163"/>
      <c r="B899" s="163"/>
      <c r="C899" s="163"/>
      <c r="D899" s="163"/>
      <c r="E899" s="163"/>
      <c r="F899" s="163"/>
      <c r="G899" s="163"/>
      <c r="H899" s="163"/>
      <c r="I899" s="163"/>
      <c r="J899" s="163"/>
      <c r="K899" s="163"/>
      <c r="L899" s="163"/>
      <c r="M899" s="163"/>
      <c r="N899" s="163"/>
      <c r="O899" s="163"/>
    </row>
    <row r="900" spans="1:15">
      <c r="A900" s="163"/>
      <c r="B900" s="163"/>
      <c r="C900" s="163"/>
      <c r="D900" s="163"/>
      <c r="E900" s="163"/>
      <c r="F900" s="163"/>
      <c r="G900" s="163"/>
      <c r="H900" s="163"/>
      <c r="I900" s="163"/>
      <c r="J900" s="163"/>
      <c r="K900" s="163"/>
      <c r="L900" s="163"/>
      <c r="M900" s="163"/>
      <c r="N900" s="163"/>
      <c r="O900" s="163"/>
    </row>
    <row r="901" spans="1:15">
      <c r="A901" s="163"/>
      <c r="B901" s="163"/>
      <c r="C901" s="163"/>
      <c r="D901" s="163"/>
      <c r="E901" s="163"/>
      <c r="F901" s="163"/>
      <c r="G901" s="163"/>
      <c r="H901" s="163"/>
      <c r="I901" s="163"/>
      <c r="J901" s="163"/>
      <c r="K901" s="163"/>
      <c r="L901" s="163"/>
      <c r="M901" s="163"/>
      <c r="N901" s="163"/>
      <c r="O901" s="163"/>
    </row>
    <row r="902" spans="1:15">
      <c r="A902" s="163"/>
      <c r="B902" s="163"/>
      <c r="C902" s="163"/>
      <c r="D902" s="163"/>
      <c r="E902" s="163"/>
      <c r="F902" s="163"/>
      <c r="G902" s="163"/>
      <c r="H902" s="163"/>
      <c r="I902" s="163"/>
      <c r="J902" s="163"/>
      <c r="K902" s="163"/>
      <c r="L902" s="163"/>
      <c r="M902" s="163"/>
      <c r="N902" s="163"/>
      <c r="O902" s="163"/>
    </row>
    <row r="903" spans="1:15">
      <c r="A903" s="163"/>
      <c r="B903" s="163"/>
      <c r="C903" s="163"/>
      <c r="D903" s="163"/>
      <c r="E903" s="163"/>
      <c r="F903" s="163"/>
      <c r="G903" s="163"/>
      <c r="H903" s="163"/>
      <c r="I903" s="163"/>
      <c r="J903" s="163"/>
      <c r="K903" s="163"/>
      <c r="L903" s="163"/>
      <c r="M903" s="163"/>
      <c r="N903" s="163"/>
      <c r="O903" s="163"/>
    </row>
    <row r="904" spans="1:15">
      <c r="A904" s="163"/>
      <c r="B904" s="163"/>
      <c r="C904" s="163"/>
      <c r="D904" s="163"/>
      <c r="E904" s="163"/>
      <c r="F904" s="163"/>
      <c r="G904" s="163"/>
      <c r="H904" s="163"/>
      <c r="I904" s="163"/>
      <c r="J904" s="163"/>
      <c r="K904" s="163"/>
      <c r="L904" s="163"/>
      <c r="M904" s="163"/>
      <c r="N904" s="163"/>
      <c r="O904" s="163"/>
    </row>
    <row r="905" spans="1:15">
      <c r="A905" s="163"/>
      <c r="B905" s="163"/>
      <c r="C905" s="163"/>
      <c r="D905" s="163"/>
      <c r="E905" s="163"/>
      <c r="F905" s="163"/>
      <c r="G905" s="163"/>
      <c r="H905" s="163"/>
      <c r="I905" s="163"/>
      <c r="J905" s="163"/>
      <c r="K905" s="163"/>
      <c r="L905" s="163"/>
      <c r="M905" s="163"/>
      <c r="N905" s="163"/>
      <c r="O905" s="163"/>
    </row>
    <row r="906" spans="1:15">
      <c r="A906" s="163"/>
      <c r="B906" s="163"/>
      <c r="C906" s="163"/>
      <c r="D906" s="163"/>
      <c r="E906" s="163"/>
      <c r="F906" s="163"/>
      <c r="G906" s="163"/>
      <c r="H906" s="163"/>
      <c r="I906" s="163"/>
      <c r="J906" s="163"/>
      <c r="K906" s="163"/>
      <c r="L906" s="163"/>
      <c r="M906" s="163"/>
      <c r="N906" s="163"/>
      <c r="O906" s="163"/>
    </row>
    <row r="907" spans="1:15">
      <c r="A907" s="163"/>
      <c r="B907" s="163"/>
      <c r="C907" s="163"/>
      <c r="D907" s="163"/>
      <c r="E907" s="163"/>
      <c r="F907" s="163"/>
      <c r="G907" s="163"/>
      <c r="H907" s="163"/>
      <c r="I907" s="163"/>
      <c r="J907" s="163"/>
      <c r="K907" s="163"/>
      <c r="L907" s="163"/>
      <c r="M907" s="163"/>
      <c r="N907" s="163"/>
      <c r="O907" s="163"/>
    </row>
    <row r="908" spans="1:15">
      <c r="A908" s="163"/>
      <c r="B908" s="163"/>
      <c r="C908" s="163"/>
      <c r="D908" s="163"/>
      <c r="E908" s="163"/>
      <c r="F908" s="163"/>
      <c r="G908" s="163"/>
      <c r="H908" s="163"/>
      <c r="I908" s="163"/>
      <c r="J908" s="163"/>
      <c r="K908" s="163"/>
      <c r="L908" s="163"/>
      <c r="M908" s="163"/>
      <c r="N908" s="163"/>
      <c r="O908" s="163"/>
    </row>
    <row r="909" spans="1:15">
      <c r="A909" s="163"/>
      <c r="B909" s="163"/>
      <c r="C909" s="163"/>
      <c r="D909" s="163"/>
      <c r="E909" s="163"/>
      <c r="F909" s="163"/>
      <c r="G909" s="163"/>
      <c r="H909" s="163"/>
      <c r="I909" s="163"/>
      <c r="J909" s="163"/>
      <c r="K909" s="163"/>
      <c r="L909" s="163"/>
      <c r="M909" s="163"/>
      <c r="N909" s="163"/>
      <c r="O909" s="163"/>
    </row>
    <row r="910" spans="1:15">
      <c r="A910" s="163"/>
      <c r="B910" s="163"/>
      <c r="C910" s="163"/>
      <c r="D910" s="163"/>
      <c r="E910" s="163"/>
      <c r="F910" s="163"/>
      <c r="G910" s="163"/>
      <c r="H910" s="163"/>
      <c r="I910" s="163"/>
      <c r="J910" s="163"/>
      <c r="K910" s="163"/>
      <c r="L910" s="163"/>
      <c r="M910" s="163"/>
      <c r="N910" s="163"/>
      <c r="O910" s="163"/>
    </row>
    <row r="911" spans="1:15">
      <c r="A911" s="163"/>
      <c r="B911" s="163"/>
      <c r="C911" s="163"/>
      <c r="D911" s="163"/>
      <c r="E911" s="163"/>
      <c r="F911" s="163"/>
      <c r="G911" s="163"/>
      <c r="H911" s="163"/>
      <c r="I911" s="163"/>
      <c r="J911" s="163"/>
      <c r="K911" s="163"/>
      <c r="L911" s="163"/>
      <c r="M911" s="163"/>
      <c r="N911" s="163"/>
      <c r="O911" s="163"/>
    </row>
    <row r="912" spans="1:15">
      <c r="A912" s="163"/>
      <c r="B912" s="163"/>
      <c r="C912" s="163"/>
      <c r="D912" s="163"/>
      <c r="E912" s="163"/>
      <c r="F912" s="163"/>
      <c r="G912" s="163"/>
      <c r="H912" s="163"/>
      <c r="I912" s="163"/>
      <c r="J912" s="163"/>
      <c r="K912" s="163"/>
      <c r="L912" s="163"/>
      <c r="M912" s="163"/>
      <c r="N912" s="163"/>
      <c r="O912" s="163"/>
    </row>
    <row r="913" spans="1:15">
      <c r="A913" s="163"/>
      <c r="B913" s="163"/>
      <c r="C913" s="163"/>
      <c r="D913" s="163"/>
      <c r="E913" s="163"/>
      <c r="F913" s="163"/>
      <c r="G913" s="163"/>
      <c r="H913" s="163"/>
      <c r="I913" s="163"/>
      <c r="J913" s="163"/>
      <c r="K913" s="163"/>
      <c r="L913" s="163"/>
      <c r="M913" s="163"/>
      <c r="N913" s="163"/>
      <c r="O913" s="163"/>
    </row>
    <row r="914" spans="1:15">
      <c r="A914" s="163"/>
      <c r="B914" s="163"/>
      <c r="C914" s="163"/>
      <c r="D914" s="163"/>
      <c r="E914" s="163"/>
      <c r="F914" s="163"/>
      <c r="G914" s="163"/>
      <c r="H914" s="163"/>
      <c r="I914" s="163"/>
      <c r="J914" s="163"/>
      <c r="K914" s="163"/>
      <c r="L914" s="163"/>
      <c r="M914" s="163"/>
      <c r="N914" s="163"/>
      <c r="O914" s="163"/>
    </row>
    <row r="915" spans="1:15">
      <c r="A915" s="163"/>
      <c r="B915" s="163"/>
      <c r="C915" s="163"/>
      <c r="D915" s="163"/>
      <c r="E915" s="163"/>
      <c r="F915" s="163"/>
      <c r="G915" s="163"/>
      <c r="H915" s="163"/>
      <c r="I915" s="163"/>
      <c r="J915" s="163"/>
      <c r="K915" s="163"/>
      <c r="L915" s="163"/>
      <c r="M915" s="163"/>
      <c r="N915" s="163"/>
      <c r="O915" s="163"/>
    </row>
    <row r="916" spans="1:15">
      <c r="A916" s="163"/>
      <c r="B916" s="163"/>
      <c r="C916" s="163"/>
      <c r="D916" s="163"/>
      <c r="E916" s="163"/>
      <c r="F916" s="163"/>
      <c r="G916" s="163"/>
      <c r="H916" s="163"/>
      <c r="I916" s="163"/>
      <c r="J916" s="163"/>
      <c r="K916" s="163"/>
      <c r="L916" s="163"/>
      <c r="M916" s="163"/>
      <c r="N916" s="163"/>
      <c r="O916" s="163"/>
    </row>
    <row r="917" spans="1:15">
      <c r="A917" s="163"/>
      <c r="B917" s="163"/>
      <c r="C917" s="163"/>
      <c r="D917" s="163"/>
      <c r="E917" s="163"/>
      <c r="F917" s="163"/>
      <c r="G917" s="163"/>
      <c r="H917" s="163"/>
      <c r="I917" s="163"/>
      <c r="J917" s="163"/>
      <c r="K917" s="163"/>
      <c r="L917" s="163"/>
      <c r="M917" s="163"/>
      <c r="N917" s="163"/>
      <c r="O917" s="163"/>
    </row>
    <row r="918" spans="1:15">
      <c r="A918" s="163"/>
      <c r="B918" s="163"/>
      <c r="C918" s="163"/>
      <c r="D918" s="163"/>
      <c r="E918" s="163"/>
      <c r="F918" s="163"/>
      <c r="G918" s="163"/>
      <c r="H918" s="163"/>
      <c r="I918" s="163"/>
      <c r="J918" s="163"/>
      <c r="K918" s="163"/>
      <c r="L918" s="163"/>
      <c r="M918" s="163"/>
      <c r="N918" s="163"/>
      <c r="O918" s="163"/>
    </row>
    <row r="919" spans="1:15">
      <c r="A919" s="163"/>
      <c r="B919" s="163"/>
      <c r="C919" s="163"/>
      <c r="D919" s="163"/>
      <c r="E919" s="163"/>
      <c r="F919" s="163"/>
      <c r="G919" s="163"/>
      <c r="H919" s="163"/>
      <c r="I919" s="163"/>
      <c r="J919" s="163"/>
      <c r="K919" s="163"/>
      <c r="L919" s="163"/>
      <c r="M919" s="163"/>
      <c r="N919" s="163"/>
      <c r="O919" s="163"/>
    </row>
    <row r="920" spans="1:15">
      <c r="A920" s="163"/>
      <c r="B920" s="163"/>
      <c r="C920" s="163"/>
      <c r="D920" s="163"/>
      <c r="E920" s="163"/>
      <c r="F920" s="163"/>
      <c r="G920" s="163"/>
      <c r="H920" s="163"/>
      <c r="I920" s="163"/>
      <c r="J920" s="163"/>
      <c r="K920" s="163"/>
      <c r="L920" s="163"/>
      <c r="M920" s="163"/>
      <c r="N920" s="163"/>
      <c r="O920" s="163"/>
    </row>
    <row r="921" spans="1:15">
      <c r="A921" s="163"/>
      <c r="B921" s="163"/>
      <c r="C921" s="163"/>
      <c r="D921" s="163"/>
      <c r="E921" s="163"/>
      <c r="F921" s="163"/>
      <c r="G921" s="163"/>
      <c r="H921" s="163"/>
      <c r="I921" s="163"/>
      <c r="J921" s="163"/>
      <c r="K921" s="163"/>
      <c r="L921" s="163"/>
      <c r="M921" s="163"/>
      <c r="N921" s="163"/>
      <c r="O921" s="163"/>
    </row>
    <row r="922" spans="1:15">
      <c r="A922" s="163"/>
      <c r="B922" s="163"/>
      <c r="C922" s="163"/>
      <c r="D922" s="163"/>
      <c r="E922" s="163"/>
      <c r="F922" s="163"/>
      <c r="G922" s="163"/>
      <c r="H922" s="163"/>
      <c r="I922" s="163"/>
      <c r="J922" s="163"/>
      <c r="K922" s="163"/>
      <c r="L922" s="163"/>
      <c r="M922" s="163"/>
      <c r="N922" s="163"/>
      <c r="O922" s="163"/>
    </row>
    <row r="923" spans="1:15">
      <c r="A923" s="163"/>
      <c r="B923" s="163"/>
      <c r="C923" s="163"/>
      <c r="D923" s="163"/>
      <c r="E923" s="163"/>
      <c r="F923" s="163"/>
      <c r="G923" s="163"/>
      <c r="H923" s="163"/>
      <c r="I923" s="163"/>
      <c r="J923" s="163"/>
      <c r="K923" s="163"/>
      <c r="L923" s="163"/>
      <c r="M923" s="163"/>
      <c r="N923" s="163"/>
      <c r="O923" s="163"/>
    </row>
    <row r="924" spans="1:15">
      <c r="A924" s="163"/>
      <c r="B924" s="163"/>
      <c r="C924" s="163"/>
      <c r="D924" s="163"/>
      <c r="E924" s="163"/>
      <c r="F924" s="163"/>
      <c r="G924" s="163"/>
      <c r="H924" s="163"/>
      <c r="I924" s="163"/>
      <c r="J924" s="163"/>
      <c r="K924" s="163"/>
      <c r="L924" s="163"/>
      <c r="M924" s="163"/>
      <c r="N924" s="163"/>
      <c r="O924" s="163"/>
    </row>
    <row r="925" spans="1:15">
      <c r="A925" s="163"/>
      <c r="B925" s="163"/>
      <c r="C925" s="163"/>
      <c r="D925" s="163"/>
      <c r="E925" s="163"/>
      <c r="F925" s="163"/>
      <c r="G925" s="163"/>
      <c r="H925" s="163"/>
      <c r="I925" s="163"/>
      <c r="J925" s="163"/>
      <c r="K925" s="163"/>
      <c r="L925" s="163"/>
      <c r="M925" s="163"/>
      <c r="N925" s="163"/>
      <c r="O925" s="163"/>
    </row>
    <row r="926" spans="1:15">
      <c r="A926" s="163"/>
      <c r="B926" s="163"/>
      <c r="C926" s="163"/>
      <c r="D926" s="163"/>
      <c r="E926" s="163"/>
      <c r="F926" s="163"/>
      <c r="G926" s="163"/>
      <c r="H926" s="163"/>
      <c r="I926" s="163"/>
      <c r="J926" s="163"/>
      <c r="K926" s="163"/>
      <c r="L926" s="163"/>
      <c r="M926" s="163"/>
      <c r="N926" s="163"/>
      <c r="O926" s="163"/>
    </row>
    <row r="927" spans="1:15">
      <c r="A927" s="163"/>
      <c r="B927" s="163"/>
      <c r="C927" s="163"/>
      <c r="D927" s="163"/>
      <c r="E927" s="163"/>
      <c r="F927" s="163"/>
      <c r="G927" s="163"/>
      <c r="H927" s="163"/>
      <c r="I927" s="163"/>
      <c r="J927" s="163"/>
      <c r="K927" s="163"/>
      <c r="L927" s="163"/>
      <c r="M927" s="163"/>
      <c r="N927" s="163"/>
      <c r="O927" s="163"/>
    </row>
    <row r="928" spans="1:15">
      <c r="A928" s="163"/>
      <c r="B928" s="163"/>
      <c r="C928" s="163"/>
      <c r="D928" s="163"/>
      <c r="E928" s="163"/>
      <c r="F928" s="163"/>
      <c r="G928" s="163"/>
      <c r="H928" s="163"/>
      <c r="I928" s="163"/>
      <c r="J928" s="163"/>
      <c r="K928" s="163"/>
      <c r="L928" s="163"/>
      <c r="M928" s="163"/>
      <c r="N928" s="163"/>
      <c r="O928" s="163"/>
    </row>
    <row r="929" spans="1:15">
      <c r="A929" s="163"/>
      <c r="B929" s="163"/>
      <c r="C929" s="163"/>
      <c r="D929" s="163"/>
      <c r="E929" s="163"/>
      <c r="F929" s="163"/>
      <c r="G929" s="163"/>
      <c r="H929" s="163"/>
      <c r="I929" s="163"/>
      <c r="J929" s="163"/>
      <c r="K929" s="163"/>
      <c r="L929" s="163"/>
      <c r="M929" s="163"/>
      <c r="N929" s="163"/>
      <c r="O929" s="163"/>
    </row>
    <row r="930" spans="1:15">
      <c r="A930" s="163"/>
      <c r="B930" s="163"/>
      <c r="C930" s="163"/>
      <c r="D930" s="163"/>
      <c r="E930" s="163"/>
      <c r="F930" s="163"/>
      <c r="G930" s="163"/>
      <c r="H930" s="163"/>
      <c r="I930" s="163"/>
      <c r="J930" s="163"/>
      <c r="K930" s="163"/>
      <c r="L930" s="163"/>
      <c r="M930" s="163"/>
      <c r="N930" s="163"/>
      <c r="O930" s="163"/>
    </row>
    <row r="931" spans="1:15">
      <c r="A931" s="163"/>
      <c r="B931" s="163"/>
      <c r="C931" s="163"/>
      <c r="D931" s="163"/>
      <c r="E931" s="163"/>
      <c r="F931" s="163"/>
      <c r="G931" s="163"/>
      <c r="H931" s="163"/>
      <c r="I931" s="163"/>
      <c r="J931" s="163"/>
      <c r="K931" s="163"/>
      <c r="L931" s="163"/>
      <c r="M931" s="163"/>
      <c r="N931" s="163"/>
      <c r="O931" s="163"/>
    </row>
    <row r="932" spans="1:15">
      <c r="A932" s="163"/>
      <c r="B932" s="163"/>
      <c r="C932" s="163"/>
      <c r="D932" s="163"/>
      <c r="E932" s="163"/>
      <c r="F932" s="163"/>
      <c r="G932" s="163"/>
      <c r="H932" s="163"/>
      <c r="I932" s="163"/>
      <c r="J932" s="163"/>
      <c r="K932" s="163"/>
      <c r="L932" s="163"/>
      <c r="M932" s="163"/>
      <c r="N932" s="163"/>
      <c r="O932" s="163"/>
    </row>
    <row r="933" spans="1:15">
      <c r="A933" s="163"/>
      <c r="B933" s="163"/>
      <c r="C933" s="163"/>
      <c r="D933" s="163"/>
      <c r="E933" s="163"/>
      <c r="F933" s="163"/>
      <c r="G933" s="163"/>
      <c r="H933" s="163"/>
      <c r="I933" s="163"/>
      <c r="J933" s="163"/>
      <c r="K933" s="163"/>
      <c r="L933" s="163"/>
      <c r="M933" s="163"/>
      <c r="N933" s="163"/>
      <c r="O933" s="163"/>
    </row>
    <row r="934" spans="1:15">
      <c r="A934" s="163"/>
      <c r="B934" s="163"/>
      <c r="C934" s="163"/>
      <c r="D934" s="163"/>
      <c r="E934" s="163"/>
      <c r="F934" s="163"/>
      <c r="G934" s="163"/>
      <c r="H934" s="163"/>
      <c r="I934" s="163"/>
      <c r="J934" s="163"/>
      <c r="K934" s="163"/>
      <c r="L934" s="163"/>
      <c r="M934" s="163"/>
      <c r="N934" s="163"/>
      <c r="O934" s="163"/>
    </row>
    <row r="935" spans="1:15">
      <c r="A935" s="163"/>
      <c r="B935" s="163"/>
      <c r="C935" s="163"/>
      <c r="D935" s="163"/>
      <c r="E935" s="163"/>
      <c r="F935" s="163"/>
      <c r="G935" s="163"/>
      <c r="H935" s="163"/>
      <c r="I935" s="163"/>
      <c r="J935" s="163"/>
      <c r="K935" s="163"/>
      <c r="L935" s="163"/>
      <c r="M935" s="163"/>
      <c r="N935" s="163"/>
      <c r="O935" s="163"/>
    </row>
    <row r="936" spans="1:15">
      <c r="A936" s="163"/>
      <c r="B936" s="163"/>
      <c r="C936" s="163"/>
      <c r="D936" s="163"/>
      <c r="E936" s="163"/>
      <c r="F936" s="163"/>
      <c r="G936" s="163"/>
      <c r="H936" s="163"/>
      <c r="I936" s="163"/>
      <c r="J936" s="163"/>
      <c r="K936" s="163"/>
      <c r="L936" s="163"/>
      <c r="M936" s="163"/>
      <c r="N936" s="163"/>
      <c r="O936" s="163"/>
    </row>
    <row r="937" spans="1:15">
      <c r="A937" s="163"/>
      <c r="B937" s="163"/>
      <c r="C937" s="163"/>
      <c r="D937" s="163"/>
      <c r="E937" s="163"/>
      <c r="F937" s="163"/>
      <c r="G937" s="163"/>
      <c r="H937" s="163"/>
      <c r="I937" s="163"/>
      <c r="J937" s="163"/>
      <c r="K937" s="163"/>
      <c r="L937" s="163"/>
      <c r="M937" s="163"/>
      <c r="N937" s="163"/>
      <c r="O937" s="163"/>
    </row>
    <row r="938" spans="1:15">
      <c r="A938" s="163"/>
      <c r="B938" s="163"/>
      <c r="C938" s="163"/>
      <c r="D938" s="163"/>
      <c r="E938" s="163"/>
      <c r="F938" s="163"/>
      <c r="G938" s="163"/>
      <c r="H938" s="163"/>
      <c r="I938" s="163"/>
      <c r="J938" s="163"/>
      <c r="K938" s="163"/>
      <c r="L938" s="163"/>
      <c r="M938" s="163"/>
      <c r="N938" s="163"/>
      <c r="O938" s="163"/>
    </row>
    <row r="939" spans="1:15">
      <c r="A939" s="163"/>
      <c r="B939" s="163"/>
      <c r="C939" s="163"/>
      <c r="D939" s="163"/>
      <c r="E939" s="163"/>
      <c r="F939" s="163"/>
      <c r="G939" s="163"/>
      <c r="H939" s="163"/>
      <c r="I939" s="163"/>
      <c r="J939" s="163"/>
      <c r="K939" s="163"/>
      <c r="L939" s="163"/>
      <c r="M939" s="163"/>
      <c r="N939" s="163"/>
      <c r="O939" s="163"/>
    </row>
    <row r="940" spans="1:15">
      <c r="A940" s="163"/>
      <c r="B940" s="163"/>
      <c r="C940" s="163"/>
      <c r="D940" s="163"/>
      <c r="E940" s="163"/>
      <c r="F940" s="163"/>
      <c r="G940" s="163"/>
      <c r="H940" s="163"/>
      <c r="I940" s="163"/>
      <c r="J940" s="163"/>
      <c r="K940" s="163"/>
      <c r="L940" s="163"/>
      <c r="M940" s="163"/>
      <c r="N940" s="163"/>
      <c r="O940" s="163"/>
    </row>
    <row r="941" spans="1:15">
      <c r="A941" s="163"/>
      <c r="B941" s="163"/>
      <c r="C941" s="163"/>
      <c r="D941" s="163"/>
      <c r="E941" s="163"/>
      <c r="F941" s="163"/>
      <c r="G941" s="163"/>
      <c r="H941" s="163"/>
      <c r="I941" s="163"/>
      <c r="J941" s="163"/>
      <c r="K941" s="163"/>
      <c r="L941" s="163"/>
      <c r="M941" s="163"/>
      <c r="N941" s="163"/>
      <c r="O941" s="163"/>
    </row>
    <row r="942" spans="1:15">
      <c r="A942" s="163"/>
      <c r="B942" s="163"/>
      <c r="C942" s="163"/>
      <c r="D942" s="163"/>
      <c r="E942" s="163"/>
      <c r="F942" s="163"/>
      <c r="G942" s="163"/>
      <c r="H942" s="163"/>
      <c r="I942" s="163"/>
      <c r="J942" s="163"/>
      <c r="K942" s="163"/>
      <c r="L942" s="163"/>
      <c r="M942" s="163"/>
      <c r="N942" s="163"/>
      <c r="O942" s="163"/>
    </row>
    <row r="943" spans="1:15">
      <c r="A943" s="163"/>
      <c r="B943" s="163"/>
      <c r="C943" s="163"/>
      <c r="D943" s="163"/>
      <c r="E943" s="163"/>
      <c r="F943" s="163"/>
      <c r="G943" s="163"/>
      <c r="H943" s="163"/>
      <c r="I943" s="163"/>
      <c r="J943" s="163"/>
      <c r="K943" s="163"/>
      <c r="L943" s="163"/>
      <c r="M943" s="163"/>
      <c r="N943" s="163"/>
      <c r="O943" s="163"/>
    </row>
    <row r="944" spans="1:15">
      <c r="A944" s="163"/>
      <c r="B944" s="163"/>
      <c r="C944" s="163"/>
      <c r="D944" s="163"/>
      <c r="E944" s="163"/>
      <c r="F944" s="163"/>
      <c r="G944" s="163"/>
      <c r="H944" s="163"/>
      <c r="I944" s="163"/>
      <c r="J944" s="163"/>
      <c r="K944" s="163"/>
      <c r="L944" s="163"/>
      <c r="M944" s="163"/>
      <c r="N944" s="163"/>
      <c r="O944" s="163"/>
    </row>
    <row r="945" spans="1:15">
      <c r="A945" s="163"/>
      <c r="B945" s="163"/>
      <c r="C945" s="163"/>
      <c r="D945" s="163"/>
      <c r="E945" s="163"/>
      <c r="F945" s="163"/>
      <c r="G945" s="163"/>
      <c r="H945" s="163"/>
      <c r="I945" s="163"/>
      <c r="J945" s="163"/>
      <c r="K945" s="163"/>
      <c r="L945" s="163"/>
      <c r="M945" s="163"/>
      <c r="N945" s="163"/>
      <c r="O945" s="163"/>
    </row>
    <row r="946" spans="1:15">
      <c r="A946" s="163"/>
      <c r="B946" s="163"/>
      <c r="C946" s="163"/>
      <c r="D946" s="163"/>
      <c r="E946" s="163"/>
      <c r="F946" s="163"/>
      <c r="G946" s="163"/>
      <c r="H946" s="163"/>
      <c r="I946" s="163"/>
      <c r="J946" s="163"/>
      <c r="K946" s="163"/>
      <c r="L946" s="163"/>
      <c r="M946" s="163"/>
      <c r="N946" s="163"/>
      <c r="O946" s="163"/>
    </row>
    <row r="947" spans="1:15">
      <c r="A947" s="163"/>
      <c r="B947" s="163"/>
      <c r="C947" s="163"/>
      <c r="D947" s="163"/>
      <c r="E947" s="163"/>
      <c r="F947" s="163"/>
      <c r="G947" s="163"/>
      <c r="H947" s="163"/>
      <c r="I947" s="163"/>
      <c r="J947" s="163"/>
      <c r="K947" s="163"/>
      <c r="L947" s="163"/>
      <c r="M947" s="163"/>
      <c r="N947" s="163"/>
      <c r="O947" s="163"/>
    </row>
    <row r="948" spans="1:15">
      <c r="A948" s="163"/>
      <c r="B948" s="163"/>
      <c r="C948" s="163"/>
      <c r="D948" s="163"/>
      <c r="E948" s="163"/>
      <c r="F948" s="163"/>
      <c r="G948" s="163"/>
      <c r="H948" s="163"/>
      <c r="I948" s="163"/>
      <c r="J948" s="163"/>
      <c r="K948" s="163"/>
      <c r="L948" s="163"/>
      <c r="M948" s="163"/>
      <c r="N948" s="163"/>
      <c r="O948" s="163"/>
    </row>
    <row r="949" spans="1:15">
      <c r="A949" s="163"/>
      <c r="B949" s="163"/>
      <c r="C949" s="163"/>
      <c r="D949" s="163"/>
      <c r="E949" s="163"/>
      <c r="F949" s="163"/>
      <c r="G949" s="163"/>
      <c r="H949" s="163"/>
      <c r="I949" s="163"/>
      <c r="J949" s="163"/>
      <c r="K949" s="163"/>
      <c r="L949" s="163"/>
      <c r="M949" s="163"/>
      <c r="N949" s="163"/>
      <c r="O949" s="163"/>
    </row>
    <row r="950" spans="1:15">
      <c r="A950" s="163"/>
      <c r="B950" s="163"/>
      <c r="C950" s="163"/>
      <c r="D950" s="163"/>
      <c r="E950" s="163"/>
      <c r="F950" s="163"/>
      <c r="G950" s="163"/>
      <c r="H950" s="163"/>
      <c r="I950" s="163"/>
      <c r="J950" s="163"/>
      <c r="K950" s="163"/>
      <c r="L950" s="163"/>
      <c r="M950" s="163"/>
      <c r="N950" s="163"/>
      <c r="O950" s="163"/>
    </row>
    <row r="951" spans="1:15">
      <c r="A951" s="163"/>
      <c r="B951" s="163"/>
      <c r="C951" s="163"/>
      <c r="D951" s="163"/>
      <c r="E951" s="163"/>
      <c r="F951" s="163"/>
      <c r="G951" s="163"/>
      <c r="H951" s="163"/>
      <c r="I951" s="163"/>
      <c r="J951" s="163"/>
      <c r="K951" s="163"/>
      <c r="L951" s="163"/>
      <c r="M951" s="163"/>
      <c r="N951" s="163"/>
      <c r="O951" s="163"/>
    </row>
    <row r="952" spans="1:15">
      <c r="A952" s="163"/>
      <c r="B952" s="163"/>
      <c r="C952" s="163"/>
      <c r="D952" s="163"/>
      <c r="E952" s="163"/>
      <c r="F952" s="163"/>
      <c r="G952" s="163"/>
      <c r="H952" s="163"/>
      <c r="I952" s="163"/>
      <c r="J952" s="163"/>
      <c r="K952" s="163"/>
      <c r="L952" s="163"/>
      <c r="M952" s="163"/>
      <c r="N952" s="163"/>
      <c r="O952" s="163"/>
    </row>
    <row r="953" spans="1:15">
      <c r="A953" s="163"/>
      <c r="B953" s="163"/>
      <c r="C953" s="163"/>
      <c r="D953" s="163"/>
      <c r="E953" s="163"/>
      <c r="F953" s="163"/>
      <c r="G953" s="163"/>
      <c r="H953" s="163"/>
      <c r="I953" s="163"/>
      <c r="J953" s="163"/>
      <c r="K953" s="163"/>
      <c r="L953" s="163"/>
      <c r="M953" s="163"/>
      <c r="N953" s="163"/>
      <c r="O953" s="163"/>
    </row>
    <row r="954" spans="1:15">
      <c r="A954" s="163"/>
      <c r="B954" s="163"/>
      <c r="C954" s="163"/>
      <c r="D954" s="163"/>
      <c r="E954" s="163"/>
      <c r="F954" s="163"/>
      <c r="G954" s="163"/>
      <c r="H954" s="163"/>
      <c r="I954" s="163"/>
      <c r="J954" s="163"/>
      <c r="K954" s="163"/>
      <c r="L954" s="163"/>
      <c r="M954" s="163"/>
      <c r="N954" s="163"/>
      <c r="O954" s="163"/>
    </row>
    <row r="955" spans="1:15">
      <c r="A955" s="163"/>
      <c r="B955" s="163"/>
      <c r="C955" s="163"/>
      <c r="D955" s="163"/>
      <c r="E955" s="163"/>
      <c r="F955" s="163"/>
      <c r="G955" s="163"/>
      <c r="H955" s="163"/>
      <c r="I955" s="163"/>
      <c r="J955" s="163"/>
      <c r="K955" s="163"/>
      <c r="L955" s="163"/>
      <c r="M955" s="163"/>
      <c r="N955" s="163"/>
      <c r="O955" s="163"/>
    </row>
    <row r="956" spans="1:15">
      <c r="A956" s="163"/>
      <c r="B956" s="163"/>
      <c r="C956" s="163"/>
      <c r="D956" s="163"/>
      <c r="E956" s="163"/>
      <c r="F956" s="163"/>
      <c r="G956" s="163"/>
      <c r="H956" s="163"/>
      <c r="I956" s="163"/>
      <c r="J956" s="163"/>
      <c r="K956" s="163"/>
      <c r="L956" s="163"/>
      <c r="M956" s="163"/>
      <c r="N956" s="163"/>
      <c r="O956" s="163"/>
    </row>
    <row r="957" spans="1:15">
      <c r="A957" s="163"/>
      <c r="B957" s="163"/>
      <c r="C957" s="163"/>
      <c r="D957" s="163"/>
      <c r="E957" s="163"/>
      <c r="F957" s="163"/>
      <c r="G957" s="163"/>
      <c r="H957" s="163"/>
      <c r="I957" s="163"/>
      <c r="J957" s="163"/>
      <c r="K957" s="163"/>
      <c r="L957" s="163"/>
      <c r="M957" s="163"/>
      <c r="N957" s="163"/>
      <c r="O957" s="163"/>
    </row>
    <row r="958" spans="1:15">
      <c r="A958" s="163"/>
      <c r="B958" s="163"/>
      <c r="C958" s="163"/>
      <c r="D958" s="163"/>
      <c r="E958" s="163"/>
      <c r="F958" s="163"/>
      <c r="G958" s="163"/>
      <c r="H958" s="163"/>
      <c r="I958" s="163"/>
      <c r="J958" s="163"/>
      <c r="K958" s="163"/>
      <c r="L958" s="163"/>
      <c r="M958" s="163"/>
      <c r="N958" s="163"/>
      <c r="O958" s="163"/>
    </row>
    <row r="959" spans="1:15">
      <c r="A959" s="163"/>
      <c r="B959" s="163"/>
      <c r="C959" s="163"/>
      <c r="D959" s="163"/>
      <c r="E959" s="163"/>
      <c r="F959" s="163"/>
      <c r="G959" s="163"/>
      <c r="H959" s="163"/>
      <c r="I959" s="163"/>
      <c r="J959" s="163"/>
      <c r="K959" s="163"/>
      <c r="L959" s="163"/>
      <c r="M959" s="163"/>
      <c r="N959" s="163"/>
      <c r="O959" s="163"/>
    </row>
    <row r="960" spans="1:15">
      <c r="A960" s="163"/>
      <c r="B960" s="163"/>
      <c r="C960" s="163"/>
      <c r="D960" s="163"/>
      <c r="E960" s="163"/>
      <c r="F960" s="163"/>
      <c r="G960" s="163"/>
      <c r="H960" s="163"/>
      <c r="I960" s="163"/>
      <c r="J960" s="163"/>
      <c r="K960" s="163"/>
      <c r="L960" s="163"/>
      <c r="M960" s="163"/>
      <c r="N960" s="163"/>
      <c r="O960" s="163"/>
    </row>
    <row r="961" spans="1:15">
      <c r="A961" s="163"/>
      <c r="B961" s="163"/>
      <c r="C961" s="163"/>
      <c r="D961" s="163"/>
      <c r="E961" s="163"/>
      <c r="F961" s="163"/>
      <c r="G961" s="163"/>
      <c r="H961" s="163"/>
      <c r="I961" s="163"/>
      <c r="J961" s="163"/>
      <c r="K961" s="163"/>
      <c r="L961" s="163"/>
      <c r="M961" s="163"/>
      <c r="N961" s="163"/>
      <c r="O961" s="163"/>
    </row>
    <row r="962" spans="1:15">
      <c r="A962" s="163"/>
      <c r="B962" s="163"/>
      <c r="C962" s="163"/>
      <c r="D962" s="163"/>
      <c r="E962" s="163"/>
      <c r="F962" s="163"/>
      <c r="G962" s="163"/>
      <c r="H962" s="163"/>
      <c r="I962" s="163"/>
      <c r="J962" s="163"/>
      <c r="K962" s="163"/>
      <c r="L962" s="163"/>
      <c r="M962" s="163"/>
      <c r="N962" s="163"/>
      <c r="O962" s="163"/>
    </row>
    <row r="963" spans="1:15">
      <c r="A963" s="163"/>
      <c r="B963" s="163"/>
      <c r="C963" s="163"/>
      <c r="D963" s="163"/>
      <c r="E963" s="163"/>
      <c r="F963" s="163"/>
      <c r="G963" s="163"/>
      <c r="H963" s="163"/>
      <c r="I963" s="163"/>
      <c r="J963" s="163"/>
      <c r="K963" s="163"/>
      <c r="L963" s="163"/>
      <c r="M963" s="163"/>
      <c r="N963" s="163"/>
      <c r="O963" s="163"/>
    </row>
    <row r="964" spans="1:15">
      <c r="A964" s="163"/>
      <c r="B964" s="163"/>
      <c r="C964" s="163"/>
      <c r="D964" s="163"/>
      <c r="E964" s="163"/>
      <c r="F964" s="163"/>
      <c r="G964" s="163"/>
      <c r="H964" s="163"/>
      <c r="I964" s="163"/>
      <c r="J964" s="163"/>
      <c r="K964" s="163"/>
      <c r="L964" s="163"/>
      <c r="M964" s="163"/>
      <c r="N964" s="163"/>
      <c r="O964" s="163"/>
    </row>
    <row r="965" spans="1:15">
      <c r="A965" s="163"/>
      <c r="B965" s="163"/>
      <c r="C965" s="163"/>
      <c r="D965" s="163"/>
      <c r="E965" s="163"/>
      <c r="F965" s="163"/>
      <c r="G965" s="163"/>
      <c r="H965" s="163"/>
      <c r="I965" s="163"/>
      <c r="J965" s="163"/>
      <c r="K965" s="163"/>
      <c r="L965" s="163"/>
      <c r="M965" s="163"/>
      <c r="N965" s="163"/>
      <c r="O965" s="163"/>
    </row>
    <row r="966" spans="1:15">
      <c r="A966" s="163"/>
      <c r="B966" s="163"/>
      <c r="C966" s="163"/>
      <c r="D966" s="163"/>
      <c r="E966" s="163"/>
      <c r="F966" s="163"/>
      <c r="G966" s="163"/>
      <c r="H966" s="163"/>
      <c r="I966" s="163"/>
      <c r="J966" s="163"/>
      <c r="K966" s="163"/>
      <c r="L966" s="163"/>
      <c r="M966" s="163"/>
      <c r="N966" s="163"/>
      <c r="O966" s="163"/>
    </row>
    <row r="967" spans="1:15">
      <c r="A967" s="163"/>
      <c r="B967" s="163"/>
      <c r="C967" s="163"/>
      <c r="D967" s="163"/>
      <c r="E967" s="163"/>
      <c r="F967" s="163"/>
      <c r="G967" s="163"/>
      <c r="H967" s="163"/>
      <c r="I967" s="163"/>
      <c r="J967" s="163"/>
      <c r="K967" s="163"/>
      <c r="L967" s="163"/>
      <c r="M967" s="163"/>
      <c r="N967" s="163"/>
      <c r="O967" s="163"/>
    </row>
    <row r="968" spans="1:15">
      <c r="A968" s="163"/>
      <c r="B968" s="163"/>
      <c r="C968" s="163"/>
      <c r="D968" s="163"/>
      <c r="E968" s="163"/>
      <c r="F968" s="163"/>
      <c r="G968" s="163"/>
      <c r="H968" s="163"/>
      <c r="I968" s="163"/>
      <c r="J968" s="163"/>
      <c r="K968" s="163"/>
      <c r="L968" s="163"/>
      <c r="M968" s="163"/>
      <c r="N968" s="163"/>
      <c r="O968" s="163"/>
    </row>
    <row r="969" spans="1:15">
      <c r="A969" s="163"/>
      <c r="B969" s="163"/>
      <c r="C969" s="163"/>
      <c r="D969" s="163"/>
      <c r="E969" s="163"/>
      <c r="F969" s="163"/>
      <c r="G969" s="163"/>
      <c r="H969" s="163"/>
      <c r="I969" s="163"/>
      <c r="J969" s="163"/>
      <c r="K969" s="163"/>
      <c r="L969" s="163"/>
      <c r="M969" s="163"/>
      <c r="N969" s="163"/>
      <c r="O969" s="163"/>
    </row>
    <row r="970" spans="1:15">
      <c r="A970" s="163"/>
      <c r="B970" s="163"/>
      <c r="C970" s="163"/>
      <c r="D970" s="163"/>
      <c r="E970" s="163"/>
      <c r="F970" s="163"/>
      <c r="G970" s="163"/>
      <c r="H970" s="163"/>
      <c r="I970" s="163"/>
      <c r="J970" s="163"/>
      <c r="K970" s="163"/>
      <c r="L970" s="163"/>
      <c r="M970" s="163"/>
      <c r="N970" s="163"/>
      <c r="O970" s="163"/>
    </row>
    <row r="971" spans="1:15">
      <c r="A971" s="163"/>
      <c r="B971" s="163"/>
      <c r="C971" s="163"/>
      <c r="D971" s="163"/>
      <c r="E971" s="163"/>
      <c r="F971" s="163"/>
      <c r="G971" s="163"/>
      <c r="H971" s="163"/>
      <c r="I971" s="163"/>
      <c r="J971" s="163"/>
      <c r="K971" s="163"/>
      <c r="L971" s="163"/>
      <c r="M971" s="163"/>
      <c r="N971" s="163"/>
      <c r="O971" s="163"/>
    </row>
    <row r="972" spans="1:15">
      <c r="A972" s="163"/>
      <c r="B972" s="163"/>
      <c r="C972" s="163"/>
      <c r="D972" s="163"/>
      <c r="E972" s="163"/>
      <c r="F972" s="163"/>
      <c r="G972" s="163"/>
      <c r="H972" s="163"/>
      <c r="I972" s="163"/>
      <c r="J972" s="163"/>
      <c r="K972" s="163"/>
      <c r="L972" s="163"/>
      <c r="M972" s="163"/>
      <c r="N972" s="163"/>
      <c r="O972" s="163"/>
    </row>
    <row r="973" spans="1:15">
      <c r="A973" s="163"/>
      <c r="B973" s="163"/>
      <c r="C973" s="163"/>
      <c r="D973" s="163"/>
      <c r="E973" s="163"/>
      <c r="F973" s="163"/>
      <c r="G973" s="163"/>
      <c r="H973" s="163"/>
      <c r="I973" s="163"/>
      <c r="J973" s="163"/>
      <c r="K973" s="163"/>
      <c r="L973" s="163"/>
      <c r="M973" s="163"/>
      <c r="N973" s="163"/>
      <c r="O973" s="163"/>
    </row>
    <row r="974" spans="1:15">
      <c r="A974" s="163"/>
      <c r="B974" s="163"/>
      <c r="C974" s="163"/>
      <c r="D974" s="163"/>
      <c r="E974" s="163"/>
      <c r="F974" s="163"/>
      <c r="G974" s="163"/>
      <c r="H974" s="163"/>
      <c r="I974" s="163"/>
      <c r="J974" s="163"/>
      <c r="K974" s="163"/>
      <c r="L974" s="163"/>
      <c r="M974" s="163"/>
      <c r="N974" s="163"/>
      <c r="O974" s="163"/>
    </row>
    <row r="975" spans="1:15">
      <c r="A975" s="163"/>
      <c r="B975" s="163"/>
      <c r="C975" s="163"/>
      <c r="D975" s="163"/>
      <c r="E975" s="163"/>
      <c r="F975" s="163"/>
      <c r="G975" s="163"/>
      <c r="H975" s="163"/>
      <c r="I975" s="163"/>
      <c r="J975" s="163"/>
      <c r="K975" s="163"/>
      <c r="L975" s="163"/>
      <c r="M975" s="163"/>
      <c r="N975" s="163"/>
      <c r="O975" s="163"/>
    </row>
    <row r="976" spans="1:15">
      <c r="A976" s="163"/>
      <c r="B976" s="163"/>
      <c r="C976" s="163"/>
      <c r="D976" s="163"/>
      <c r="E976" s="163"/>
      <c r="F976" s="163"/>
      <c r="G976" s="163"/>
      <c r="H976" s="163"/>
      <c r="I976" s="163"/>
      <c r="J976" s="163"/>
      <c r="K976" s="163"/>
      <c r="L976" s="163"/>
      <c r="M976" s="163"/>
      <c r="N976" s="163"/>
      <c r="O976" s="163"/>
    </row>
    <row r="977" spans="1:15">
      <c r="A977" s="163"/>
      <c r="B977" s="163"/>
      <c r="C977" s="163"/>
      <c r="D977" s="163"/>
      <c r="E977" s="163"/>
      <c r="F977" s="163"/>
      <c r="G977" s="163"/>
      <c r="H977" s="163"/>
      <c r="I977" s="163"/>
      <c r="J977" s="163"/>
      <c r="K977" s="163"/>
      <c r="L977" s="163"/>
      <c r="M977" s="163"/>
      <c r="N977" s="163"/>
      <c r="O977" s="163"/>
    </row>
    <row r="978" spans="1:15">
      <c r="A978" s="163"/>
      <c r="B978" s="163"/>
      <c r="C978" s="163"/>
      <c r="D978" s="163"/>
      <c r="E978" s="163"/>
      <c r="F978" s="163"/>
      <c r="G978" s="163"/>
      <c r="H978" s="163"/>
      <c r="I978" s="163"/>
      <c r="J978" s="163"/>
      <c r="K978" s="163"/>
      <c r="L978" s="163"/>
      <c r="M978" s="163"/>
      <c r="N978" s="163"/>
      <c r="O978" s="163"/>
    </row>
    <row r="979" spans="1:15">
      <c r="A979" s="163"/>
      <c r="B979" s="163"/>
      <c r="C979" s="163"/>
      <c r="D979" s="163"/>
      <c r="E979" s="163"/>
      <c r="F979" s="163"/>
      <c r="G979" s="163"/>
      <c r="H979" s="163"/>
      <c r="I979" s="163"/>
      <c r="J979" s="163"/>
      <c r="K979" s="163"/>
      <c r="L979" s="163"/>
      <c r="M979" s="163"/>
      <c r="N979" s="163"/>
      <c r="O979" s="163"/>
    </row>
    <row r="980" spans="1:15">
      <c r="A980" s="163"/>
      <c r="B980" s="163"/>
      <c r="C980" s="163"/>
      <c r="D980" s="163"/>
      <c r="E980" s="163"/>
      <c r="F980" s="163"/>
      <c r="G980" s="163"/>
      <c r="H980" s="163"/>
      <c r="I980" s="163"/>
      <c r="J980" s="163"/>
      <c r="K980" s="163"/>
      <c r="L980" s="163"/>
      <c r="M980" s="163"/>
      <c r="N980" s="163"/>
      <c r="O980" s="163"/>
    </row>
    <row r="981" spans="1:15">
      <c r="A981" s="163"/>
      <c r="B981" s="163"/>
      <c r="C981" s="163"/>
      <c r="D981" s="163"/>
      <c r="E981" s="163"/>
      <c r="F981" s="163"/>
      <c r="G981" s="163"/>
      <c r="H981" s="163"/>
      <c r="I981" s="163"/>
      <c r="J981" s="163"/>
      <c r="K981" s="163"/>
      <c r="L981" s="163"/>
      <c r="M981" s="163"/>
      <c r="N981" s="163"/>
      <c r="O981" s="163"/>
    </row>
    <row r="982" spans="1:15">
      <c r="A982" s="163"/>
      <c r="B982" s="163"/>
      <c r="C982" s="163"/>
      <c r="D982" s="163"/>
      <c r="E982" s="163"/>
      <c r="F982" s="163"/>
      <c r="G982" s="163"/>
      <c r="H982" s="163"/>
      <c r="I982" s="163"/>
      <c r="J982" s="163"/>
      <c r="K982" s="163"/>
      <c r="L982" s="163"/>
      <c r="M982" s="163"/>
      <c r="N982" s="163"/>
      <c r="O982" s="163"/>
    </row>
    <row r="983" spans="1:15">
      <c r="A983" s="163"/>
      <c r="B983" s="163"/>
      <c r="C983" s="163"/>
      <c r="D983" s="163"/>
      <c r="E983" s="163"/>
      <c r="F983" s="163"/>
      <c r="G983" s="163"/>
      <c r="H983" s="163"/>
      <c r="I983" s="163"/>
      <c r="J983" s="163"/>
      <c r="K983" s="163"/>
      <c r="L983" s="163"/>
      <c r="M983" s="163"/>
      <c r="N983" s="163"/>
      <c r="O983" s="163"/>
    </row>
    <row r="984" spans="1:15">
      <c r="A984" s="163"/>
      <c r="B984" s="163"/>
      <c r="C984" s="163"/>
      <c r="D984" s="163"/>
      <c r="E984" s="163"/>
      <c r="F984" s="163"/>
      <c r="G984" s="163"/>
      <c r="H984" s="163"/>
      <c r="I984" s="163"/>
      <c r="J984" s="163"/>
      <c r="K984" s="163"/>
      <c r="L984" s="163"/>
      <c r="M984" s="163"/>
      <c r="N984" s="163"/>
      <c r="O984" s="163"/>
    </row>
    <row r="985" spans="1:15">
      <c r="A985" s="163"/>
      <c r="B985" s="163"/>
      <c r="C985" s="163"/>
      <c r="D985" s="163"/>
      <c r="E985" s="163"/>
      <c r="F985" s="163"/>
      <c r="G985" s="163"/>
      <c r="H985" s="163"/>
      <c r="I985" s="163"/>
      <c r="J985" s="163"/>
      <c r="K985" s="163"/>
      <c r="L985" s="163"/>
      <c r="M985" s="163"/>
      <c r="N985" s="163"/>
      <c r="O985" s="163"/>
    </row>
    <row r="986" spans="1:15">
      <c r="A986" s="163"/>
      <c r="B986" s="163"/>
      <c r="C986" s="163"/>
      <c r="D986" s="163"/>
      <c r="E986" s="163"/>
      <c r="F986" s="163"/>
      <c r="G986" s="163"/>
      <c r="H986" s="163"/>
      <c r="I986" s="163"/>
      <c r="J986" s="163"/>
      <c r="K986" s="163"/>
      <c r="L986" s="163"/>
      <c r="M986" s="163"/>
      <c r="N986" s="163"/>
      <c r="O986" s="163"/>
    </row>
    <row r="987" spans="1:15">
      <c r="A987" s="163"/>
      <c r="B987" s="163"/>
      <c r="C987" s="163"/>
      <c r="D987" s="163"/>
      <c r="E987" s="163"/>
      <c r="F987" s="163"/>
      <c r="G987" s="163"/>
      <c r="H987" s="163"/>
      <c r="I987" s="163"/>
      <c r="J987" s="163"/>
      <c r="K987" s="163"/>
      <c r="L987" s="163"/>
      <c r="M987" s="163"/>
      <c r="N987" s="163"/>
      <c r="O987" s="163"/>
    </row>
    <row r="988" spans="1:15">
      <c r="A988" s="163"/>
      <c r="B988" s="163"/>
      <c r="C988" s="163"/>
      <c r="D988" s="163"/>
      <c r="E988" s="163"/>
      <c r="F988" s="163"/>
      <c r="G988" s="163"/>
      <c r="H988" s="163"/>
      <c r="I988" s="163"/>
      <c r="J988" s="163"/>
      <c r="K988" s="163"/>
      <c r="L988" s="163"/>
      <c r="M988" s="163"/>
      <c r="N988" s="163"/>
      <c r="O988" s="163"/>
    </row>
    <row r="989" spans="1:15">
      <c r="A989" s="163"/>
      <c r="B989" s="163"/>
      <c r="C989" s="163"/>
      <c r="D989" s="163"/>
      <c r="E989" s="163"/>
      <c r="F989" s="163"/>
      <c r="G989" s="163"/>
      <c r="H989" s="163"/>
      <c r="I989" s="163"/>
      <c r="J989" s="163"/>
      <c r="K989" s="163"/>
      <c r="L989" s="163"/>
      <c r="M989" s="163"/>
      <c r="N989" s="163"/>
      <c r="O989" s="163"/>
    </row>
    <row r="990" spans="1:15">
      <c r="A990" s="163"/>
      <c r="B990" s="163"/>
      <c r="C990" s="163"/>
      <c r="D990" s="163"/>
      <c r="E990" s="163"/>
      <c r="F990" s="163"/>
      <c r="G990" s="163"/>
      <c r="H990" s="163"/>
      <c r="I990" s="163"/>
      <c r="J990" s="163"/>
      <c r="K990" s="163"/>
      <c r="L990" s="163"/>
      <c r="M990" s="163"/>
      <c r="N990" s="163"/>
      <c r="O990" s="163"/>
    </row>
    <row r="991" spans="1:15">
      <c r="A991" s="163"/>
      <c r="B991" s="163"/>
      <c r="C991" s="163"/>
      <c r="D991" s="163"/>
      <c r="E991" s="163"/>
      <c r="F991" s="163"/>
      <c r="G991" s="163"/>
      <c r="H991" s="163"/>
      <c r="I991" s="163"/>
      <c r="J991" s="163"/>
      <c r="K991" s="163"/>
      <c r="L991" s="163"/>
      <c r="M991" s="163"/>
      <c r="N991" s="163"/>
      <c r="O991" s="163"/>
    </row>
    <row r="992" spans="1:15">
      <c r="A992" s="163"/>
      <c r="B992" s="163"/>
      <c r="C992" s="163"/>
      <c r="D992" s="163"/>
      <c r="E992" s="163"/>
      <c r="F992" s="163"/>
      <c r="G992" s="163"/>
      <c r="H992" s="163"/>
      <c r="I992" s="163"/>
      <c r="J992" s="163"/>
      <c r="K992" s="163"/>
      <c r="L992" s="163"/>
      <c r="M992" s="163"/>
      <c r="N992" s="163"/>
      <c r="O992" s="163"/>
    </row>
    <row r="993" spans="1:15">
      <c r="A993" s="163"/>
      <c r="B993" s="163"/>
      <c r="C993" s="163"/>
      <c r="D993" s="163"/>
      <c r="E993" s="163"/>
      <c r="F993" s="163"/>
      <c r="G993" s="163"/>
      <c r="H993" s="163"/>
      <c r="I993" s="163"/>
      <c r="J993" s="163"/>
      <c r="K993" s="163"/>
      <c r="L993" s="163"/>
      <c r="M993" s="163"/>
      <c r="N993" s="163"/>
      <c r="O993" s="163"/>
    </row>
    <row r="994" spans="1:15">
      <c r="A994" s="163"/>
      <c r="B994" s="163"/>
      <c r="C994" s="163"/>
      <c r="D994" s="163"/>
      <c r="E994" s="163"/>
      <c r="F994" s="163"/>
      <c r="G994" s="163"/>
      <c r="H994" s="163"/>
      <c r="I994" s="163"/>
      <c r="J994" s="163"/>
      <c r="K994" s="163"/>
      <c r="L994" s="163"/>
      <c r="M994" s="163"/>
      <c r="N994" s="163"/>
      <c r="O994" s="163"/>
    </row>
    <row r="995" spans="1:15">
      <c r="A995" s="163"/>
      <c r="B995" s="163"/>
      <c r="C995" s="163"/>
      <c r="D995" s="163"/>
      <c r="E995" s="163"/>
      <c r="F995" s="163"/>
      <c r="G995" s="163"/>
      <c r="H995" s="163"/>
      <c r="I995" s="163"/>
      <c r="J995" s="163"/>
      <c r="K995" s="163"/>
      <c r="L995" s="163"/>
      <c r="M995" s="163"/>
      <c r="N995" s="163"/>
      <c r="O995" s="163"/>
    </row>
    <row r="996" spans="1:15">
      <c r="A996" s="163"/>
      <c r="B996" s="163"/>
      <c r="C996" s="163"/>
      <c r="D996" s="163"/>
      <c r="E996" s="163"/>
      <c r="F996" s="163"/>
      <c r="G996" s="163"/>
      <c r="H996" s="163"/>
      <c r="I996" s="163"/>
      <c r="J996" s="163"/>
      <c r="K996" s="163"/>
      <c r="L996" s="163"/>
      <c r="M996" s="163"/>
      <c r="N996" s="163"/>
      <c r="O996" s="163"/>
    </row>
    <row r="997" spans="1:15">
      <c r="A997" s="163"/>
      <c r="B997" s="163"/>
      <c r="C997" s="163"/>
      <c r="D997" s="163"/>
      <c r="E997" s="163"/>
      <c r="F997" s="163"/>
      <c r="G997" s="163"/>
      <c r="H997" s="163"/>
      <c r="I997" s="163"/>
      <c r="J997" s="163"/>
      <c r="K997" s="163"/>
      <c r="L997" s="163"/>
      <c r="M997" s="163"/>
      <c r="N997" s="163"/>
      <c r="O997" s="163"/>
    </row>
    <row r="998" spans="1:15">
      <c r="A998" s="163"/>
      <c r="B998" s="163"/>
      <c r="C998" s="163"/>
      <c r="D998" s="163"/>
      <c r="E998" s="163"/>
      <c r="F998" s="163"/>
      <c r="G998" s="163"/>
      <c r="H998" s="163"/>
      <c r="I998" s="163"/>
      <c r="J998" s="163"/>
      <c r="K998" s="163"/>
      <c r="L998" s="163"/>
      <c r="M998" s="163"/>
      <c r="N998" s="163"/>
      <c r="O998" s="163"/>
    </row>
    <row r="999" spans="1:15">
      <c r="A999" s="163"/>
      <c r="B999" s="163"/>
      <c r="C999" s="163"/>
      <c r="D999" s="163"/>
      <c r="E999" s="163"/>
      <c r="F999" s="163"/>
      <c r="G999" s="163"/>
      <c r="H999" s="163"/>
      <c r="I999" s="163"/>
      <c r="J999" s="163"/>
      <c r="K999" s="163"/>
      <c r="L999" s="163"/>
      <c r="M999" s="163"/>
      <c r="N999" s="163"/>
      <c r="O999" s="163"/>
    </row>
    <row r="1000" spans="1:15">
      <c r="A1000" s="163"/>
      <c r="B1000" s="163"/>
      <c r="C1000" s="163"/>
      <c r="D1000" s="163"/>
      <c r="E1000" s="163"/>
      <c r="F1000" s="163"/>
      <c r="G1000" s="163"/>
      <c r="H1000" s="163"/>
      <c r="I1000" s="163"/>
      <c r="J1000" s="163"/>
      <c r="K1000" s="163"/>
      <c r="L1000" s="163"/>
      <c r="M1000" s="163"/>
      <c r="N1000" s="163"/>
      <c r="O1000" s="163"/>
    </row>
    <row r="1001" spans="1:15">
      <c r="A1001" s="163"/>
      <c r="B1001" s="163"/>
      <c r="C1001" s="163"/>
      <c r="D1001" s="163"/>
      <c r="E1001" s="163"/>
      <c r="F1001" s="163"/>
      <c r="G1001" s="163"/>
      <c r="H1001" s="163"/>
      <c r="I1001" s="163"/>
      <c r="J1001" s="163"/>
      <c r="K1001" s="163"/>
      <c r="L1001" s="163"/>
      <c r="M1001" s="163"/>
      <c r="N1001" s="163"/>
      <c r="O1001" s="163"/>
    </row>
    <row r="1002" spans="1:15">
      <c r="A1002" s="163"/>
      <c r="B1002" s="163"/>
      <c r="C1002" s="163"/>
      <c r="D1002" s="163"/>
      <c r="E1002" s="163"/>
      <c r="F1002" s="163"/>
      <c r="G1002" s="163"/>
      <c r="H1002" s="163"/>
      <c r="I1002" s="163"/>
      <c r="J1002" s="163"/>
      <c r="K1002" s="163"/>
      <c r="L1002" s="163"/>
      <c r="M1002" s="163"/>
      <c r="N1002" s="163"/>
      <c r="O1002" s="163"/>
    </row>
    <row r="1003" spans="1:15">
      <c r="A1003" s="163"/>
      <c r="B1003" s="163"/>
      <c r="C1003" s="163"/>
      <c r="D1003" s="163"/>
      <c r="E1003" s="163"/>
      <c r="F1003" s="163"/>
      <c r="G1003" s="163"/>
      <c r="H1003" s="163"/>
      <c r="I1003" s="163"/>
      <c r="J1003" s="163"/>
      <c r="K1003" s="163"/>
      <c r="L1003" s="163"/>
      <c r="M1003" s="163"/>
      <c r="N1003" s="163"/>
      <c r="O1003" s="163"/>
    </row>
    <row r="1004" spans="1:15">
      <c r="A1004" s="163"/>
      <c r="B1004" s="163"/>
      <c r="C1004" s="163"/>
      <c r="D1004" s="163"/>
      <c r="E1004" s="163"/>
      <c r="F1004" s="163"/>
      <c r="G1004" s="163"/>
      <c r="H1004" s="163"/>
      <c r="I1004" s="163"/>
      <c r="J1004" s="163"/>
      <c r="K1004" s="163"/>
      <c r="L1004" s="163"/>
      <c r="M1004" s="163"/>
      <c r="N1004" s="163"/>
      <c r="O1004" s="163"/>
    </row>
    <row r="1005" spans="1:15">
      <c r="A1005" s="163"/>
      <c r="B1005" s="163"/>
      <c r="C1005" s="163"/>
      <c r="D1005" s="163"/>
      <c r="E1005" s="163"/>
      <c r="F1005" s="163"/>
      <c r="G1005" s="163"/>
      <c r="H1005" s="163"/>
      <c r="I1005" s="163"/>
      <c r="J1005" s="163"/>
      <c r="K1005" s="163"/>
      <c r="L1005" s="163"/>
      <c r="M1005" s="163"/>
      <c r="N1005" s="163"/>
      <c r="O1005" s="163"/>
    </row>
    <row r="1006" spans="1:15">
      <c r="A1006" s="163"/>
      <c r="B1006" s="163"/>
      <c r="C1006" s="163"/>
      <c r="D1006" s="163"/>
      <c r="E1006" s="163"/>
      <c r="F1006" s="163"/>
      <c r="G1006" s="163"/>
      <c r="H1006" s="163"/>
      <c r="I1006" s="163"/>
      <c r="J1006" s="163"/>
      <c r="K1006" s="163"/>
      <c r="L1006" s="163"/>
      <c r="M1006" s="163"/>
      <c r="N1006" s="163"/>
      <c r="O1006" s="163"/>
    </row>
    <row r="1007" spans="1:15">
      <c r="A1007" s="163"/>
      <c r="B1007" s="163"/>
      <c r="C1007" s="163"/>
      <c r="D1007" s="163"/>
      <c r="E1007" s="163"/>
      <c r="F1007" s="163"/>
      <c r="G1007" s="163"/>
      <c r="H1007" s="163"/>
      <c r="I1007" s="163"/>
      <c r="J1007" s="163"/>
      <c r="K1007" s="163"/>
      <c r="L1007" s="163"/>
      <c r="M1007" s="163"/>
      <c r="N1007" s="163"/>
      <c r="O1007" s="163"/>
    </row>
    <row r="1008" spans="1:15">
      <c r="A1008" s="163"/>
      <c r="B1008" s="163"/>
      <c r="C1008" s="163"/>
      <c r="D1008" s="163"/>
      <c r="E1008" s="163"/>
      <c r="F1008" s="163"/>
      <c r="G1008" s="163"/>
      <c r="H1008" s="163"/>
      <c r="I1008" s="163"/>
      <c r="J1008" s="163"/>
      <c r="K1008" s="163"/>
      <c r="L1008" s="163"/>
      <c r="M1008" s="163"/>
      <c r="N1008" s="163"/>
      <c r="O1008" s="163"/>
    </row>
    <row r="1009" spans="1:15">
      <c r="A1009" s="163"/>
      <c r="B1009" s="163"/>
      <c r="C1009" s="163"/>
      <c r="D1009" s="163"/>
      <c r="E1009" s="163"/>
      <c r="F1009" s="163"/>
      <c r="G1009" s="163"/>
      <c r="H1009" s="163"/>
      <c r="I1009" s="163"/>
      <c r="J1009" s="163"/>
      <c r="K1009" s="163"/>
      <c r="L1009" s="163"/>
      <c r="M1009" s="163"/>
      <c r="N1009" s="163"/>
      <c r="O1009" s="163"/>
    </row>
  </sheetData>
  <mergeCells count="13">
    <mergeCell ref="J2:L2"/>
    <mergeCell ref="M2:N2"/>
    <mergeCell ref="J3:K3"/>
    <mergeCell ref="M3:N3"/>
    <mergeCell ref="J4:K4"/>
    <mergeCell ref="M4:N4"/>
    <mergeCell ref="J8:N8"/>
    <mergeCell ref="J5:K5"/>
    <mergeCell ref="M5:N5"/>
    <mergeCell ref="J6:K6"/>
    <mergeCell ref="M6:N6"/>
    <mergeCell ref="J7:K7"/>
    <mergeCell ref="M7:N7"/>
  </mergeCells>
  <conditionalFormatting sqref="F1:F10">
    <cfRule type="timePeriod" dxfId="78" priority="24" timePeriod="yesterday">
      <formula>FLOOR(F1,1)=TODAY()-1</formula>
    </cfRule>
  </conditionalFormatting>
  <conditionalFormatting sqref="F32:F63">
    <cfRule type="timePeriod" dxfId="77" priority="1" timePeriod="yesterday">
      <formula>FLOOR(F32,1)=TODAY()-1</formula>
    </cfRule>
  </conditionalFormatting>
  <conditionalFormatting sqref="F102">
    <cfRule type="timePeriod" dxfId="76" priority="25" timePeriod="yesterday">
      <formula>FLOOR(F102,1)=TODAY()-1</formula>
    </cfRule>
  </conditionalFormatting>
  <pageMargins left="0.7" right="0.7" top="0.75" bottom="0.75" header="0.3" footer="0.3"/>
  <pageSetup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XFD887"/>
  <sheetViews>
    <sheetView topLeftCell="D20" workbookViewId="0">
      <selection activeCell="H53" sqref="H53"/>
    </sheetView>
  </sheetViews>
  <sheetFormatPr defaultRowHeight="15"/>
  <cols>
    <col min="1" max="1" width="9.140625" customWidth="1"/>
    <col min="2" max="2" width="19.7109375" hidden="1" customWidth="1"/>
    <col min="3" max="4" width="19.7109375" customWidth="1"/>
    <col min="5" max="6" width="19.7109375" style="1" customWidth="1"/>
    <col min="7" max="7" width="26.42578125" customWidth="1"/>
    <col min="8" max="8" width="87.42578125" bestFit="1" customWidth="1"/>
    <col min="9" max="9" width="9.140625" customWidth="1"/>
    <col min="10" max="10" width="16.7109375" bestFit="1" customWidth="1"/>
    <col min="11" max="12" width="19.7109375" style="1" customWidth="1"/>
    <col min="13" max="15" width="19.7109375" customWidth="1"/>
  </cols>
  <sheetData>
    <row r="1" spans="1:15" ht="18.75" thickBot="1">
      <c r="A1" s="134"/>
      <c r="B1" s="78"/>
      <c r="C1" s="134" t="s">
        <v>162</v>
      </c>
      <c r="D1" s="63"/>
      <c r="E1" s="65"/>
      <c r="F1" s="65"/>
      <c r="G1" s="65"/>
      <c r="H1" s="63"/>
      <c r="I1" s="63"/>
      <c r="J1" s="63"/>
      <c r="K1" s="65"/>
      <c r="L1" s="65"/>
      <c r="M1" s="63"/>
      <c r="N1" s="63"/>
      <c r="O1" s="63"/>
    </row>
    <row r="2" spans="1:15" ht="18.75" thickBot="1">
      <c r="A2" s="134"/>
      <c r="B2" s="78"/>
      <c r="C2" s="134"/>
      <c r="D2" s="63"/>
      <c r="E2" s="65"/>
      <c r="F2" s="65"/>
      <c r="G2" s="63"/>
      <c r="H2" s="63"/>
      <c r="I2" s="63"/>
      <c r="J2" s="361" t="s">
        <v>166</v>
      </c>
      <c r="K2" s="362"/>
      <c r="L2" s="363"/>
      <c r="M2" s="364"/>
      <c r="N2" s="364"/>
      <c r="O2" s="63"/>
    </row>
    <row r="3" spans="1:15" ht="18">
      <c r="A3" s="134"/>
      <c r="B3" s="134"/>
      <c r="C3" s="134"/>
      <c r="D3" s="134" t="s">
        <v>455</v>
      </c>
      <c r="E3" s="249"/>
      <c r="F3" s="249"/>
      <c r="G3" s="141"/>
      <c r="H3" s="134"/>
      <c r="I3" s="134"/>
      <c r="J3" s="365" t="s">
        <v>171</v>
      </c>
      <c r="K3" s="366"/>
      <c r="L3" s="138">
        <f>COUNTIFS(K:K,"A")</f>
        <v>29</v>
      </c>
      <c r="M3" s="367"/>
      <c r="N3" s="367"/>
      <c r="O3" s="63"/>
    </row>
    <row r="4" spans="1:15" ht="18">
      <c r="A4" s="134"/>
      <c r="B4" s="134"/>
      <c r="C4" s="134"/>
      <c r="D4" s="134"/>
      <c r="E4" s="249"/>
      <c r="F4" s="249"/>
      <c r="G4" s="134"/>
      <c r="H4" s="134"/>
      <c r="I4" s="134"/>
      <c r="J4" s="368" t="s">
        <v>172</v>
      </c>
      <c r="K4" s="369"/>
      <c r="L4" s="139">
        <f>COUNTIFS(K:K, "B")</f>
        <v>5</v>
      </c>
      <c r="M4" s="367"/>
      <c r="N4" s="367"/>
      <c r="O4" s="63"/>
    </row>
    <row r="5" spans="1:15" ht="15.75" thickBot="1">
      <c r="A5" s="72"/>
      <c r="B5" s="78"/>
      <c r="C5" s="63"/>
      <c r="D5" s="63"/>
      <c r="E5" s="65"/>
      <c r="F5" s="65"/>
      <c r="G5" s="63"/>
      <c r="H5" s="63"/>
      <c r="I5" s="63"/>
      <c r="J5" s="371" t="s">
        <v>173</v>
      </c>
      <c r="K5" s="372"/>
      <c r="L5" s="140">
        <f>COUNTIFS(K:K, "R")</f>
        <v>1</v>
      </c>
      <c r="M5" s="367"/>
      <c r="N5" s="367"/>
      <c r="O5" s="107"/>
    </row>
    <row r="6" spans="1:15" ht="15.75" thickBot="1">
      <c r="A6" s="72"/>
      <c r="B6" s="78"/>
      <c r="C6" s="63"/>
      <c r="D6" s="63"/>
      <c r="E6" s="65"/>
      <c r="F6" s="65"/>
      <c r="G6" s="63"/>
      <c r="H6" s="63"/>
      <c r="I6" s="63"/>
      <c r="J6" s="371" t="s">
        <v>454</v>
      </c>
      <c r="K6" s="372"/>
      <c r="L6" s="140">
        <f>COUNTIFS(K:K, "OP")</f>
        <v>2</v>
      </c>
      <c r="M6" s="367"/>
      <c r="N6" s="367"/>
      <c r="O6" s="107"/>
    </row>
    <row r="7" spans="1:15" ht="15.75" thickBot="1">
      <c r="A7" s="72"/>
      <c r="B7" s="78"/>
      <c r="C7" s="63"/>
      <c r="D7" s="63"/>
      <c r="E7" s="65"/>
      <c r="F7" s="65"/>
      <c r="G7" s="63"/>
      <c r="H7" s="63"/>
      <c r="I7" s="63"/>
      <c r="J7" s="371" t="s">
        <v>320</v>
      </c>
      <c r="K7" s="372"/>
      <c r="L7" s="140">
        <f>SUM(L3:L6)</f>
        <v>37</v>
      </c>
      <c r="M7" s="367"/>
      <c r="N7" s="367"/>
      <c r="O7" s="107"/>
    </row>
    <row r="8" spans="1:15" ht="15.75" thickBot="1">
      <c r="A8" s="72"/>
      <c r="B8" s="78"/>
      <c r="C8" s="63"/>
      <c r="D8" s="63"/>
      <c r="E8" s="65"/>
      <c r="F8" s="65"/>
      <c r="G8" s="63"/>
      <c r="H8" s="63"/>
      <c r="I8" s="63"/>
      <c r="J8" s="370"/>
      <c r="K8" s="370"/>
      <c r="L8" s="370"/>
      <c r="M8" s="370"/>
      <c r="N8" s="370"/>
      <c r="O8" s="63"/>
    </row>
    <row r="9" spans="1:15" ht="28.5" thickBot="1">
      <c r="A9" s="108" t="s">
        <v>2</v>
      </c>
      <c r="B9" s="109" t="s">
        <v>148</v>
      </c>
      <c r="C9" s="110" t="s">
        <v>1</v>
      </c>
      <c r="D9" s="110" t="s">
        <v>168</v>
      </c>
      <c r="E9" s="110" t="s">
        <v>297</v>
      </c>
      <c r="F9" s="110" t="s">
        <v>4295</v>
      </c>
      <c r="G9" s="110" t="s">
        <v>0</v>
      </c>
      <c r="H9" s="110" t="s">
        <v>167</v>
      </c>
      <c r="I9" s="110" t="s">
        <v>813</v>
      </c>
      <c r="J9" s="110" t="s">
        <v>28</v>
      </c>
      <c r="K9" s="110" t="s">
        <v>165</v>
      </c>
      <c r="L9" s="110" t="s">
        <v>550</v>
      </c>
      <c r="M9" s="149" t="s">
        <v>176</v>
      </c>
      <c r="N9" s="112" t="s">
        <v>175</v>
      </c>
      <c r="O9" s="112" t="s">
        <v>164</v>
      </c>
    </row>
    <row r="10" spans="1:15" ht="28.5">
      <c r="A10" s="195"/>
      <c r="B10" s="196" t="s">
        <v>741</v>
      </c>
      <c r="C10" s="197"/>
      <c r="D10" s="196"/>
      <c r="E10" s="256"/>
      <c r="F10" s="256"/>
      <c r="G10" s="196"/>
      <c r="H10" s="201"/>
      <c r="I10" s="230"/>
      <c r="J10" s="197"/>
      <c r="K10" s="256"/>
      <c r="L10" s="256"/>
      <c r="M10" s="198"/>
      <c r="N10" s="199"/>
      <c r="O10" s="200"/>
    </row>
    <row r="11" spans="1:15">
      <c r="A11" s="187"/>
      <c r="B11" s="188"/>
      <c r="C11" s="214"/>
      <c r="D11" s="189" t="s">
        <v>12333</v>
      </c>
      <c r="E11" s="159">
        <v>45875</v>
      </c>
      <c r="F11" s="159">
        <v>45875</v>
      </c>
      <c r="G11" s="160" t="s">
        <v>10037</v>
      </c>
      <c r="H11" s="160" t="s">
        <v>12068</v>
      </c>
      <c r="I11" s="160"/>
      <c r="J11" s="160" t="s">
        <v>12142</v>
      </c>
      <c r="K11" s="189" t="s">
        <v>195</v>
      </c>
      <c r="L11" s="159">
        <v>45877</v>
      </c>
      <c r="M11" s="213"/>
      <c r="N11" s="189"/>
      <c r="O11" s="231"/>
    </row>
    <row r="12" spans="1:15">
      <c r="A12" s="187">
        <v>2</v>
      </c>
      <c r="B12" s="188"/>
      <c r="C12" s="214" t="s">
        <v>11746</v>
      </c>
      <c r="D12" s="189" t="s">
        <v>12334</v>
      </c>
      <c r="E12" s="159">
        <v>45875</v>
      </c>
      <c r="F12" s="159">
        <v>45875</v>
      </c>
      <c r="G12" s="160" t="s">
        <v>10037</v>
      </c>
      <c r="H12" s="160" t="s">
        <v>12335</v>
      </c>
      <c r="I12" s="160"/>
      <c r="J12" s="160" t="s">
        <v>11703</v>
      </c>
      <c r="K12" s="189" t="s">
        <v>298</v>
      </c>
      <c r="L12" s="159">
        <v>45877</v>
      </c>
      <c r="M12" s="213"/>
      <c r="N12" s="189"/>
      <c r="O12" s="231"/>
    </row>
    <row r="13" spans="1:15">
      <c r="A13" s="187">
        <v>3</v>
      </c>
      <c r="B13" s="188"/>
      <c r="C13" s="214"/>
      <c r="D13" s="189" t="s">
        <v>12445</v>
      </c>
      <c r="E13" s="159">
        <v>45885</v>
      </c>
      <c r="F13" s="159">
        <v>45885</v>
      </c>
      <c r="G13" s="160" t="s">
        <v>10037</v>
      </c>
      <c r="H13" s="160" t="s">
        <v>12777</v>
      </c>
      <c r="I13" s="160"/>
      <c r="J13" s="160" t="s">
        <v>12826</v>
      </c>
      <c r="K13" s="189" t="s">
        <v>195</v>
      </c>
      <c r="L13" s="159">
        <v>45901</v>
      </c>
      <c r="M13" s="213"/>
      <c r="N13" s="189"/>
      <c r="O13" s="231"/>
    </row>
    <row r="14" spans="1:15">
      <c r="A14" s="187">
        <v>4</v>
      </c>
      <c r="B14" s="188"/>
      <c r="C14" s="214"/>
      <c r="D14" s="189" t="s">
        <v>12446</v>
      </c>
      <c r="E14" s="159">
        <v>45885</v>
      </c>
      <c r="F14" s="159">
        <v>45885</v>
      </c>
      <c r="G14" s="160" t="s">
        <v>10037</v>
      </c>
      <c r="H14" s="160" t="s">
        <v>12827</v>
      </c>
      <c r="I14" s="160"/>
      <c r="J14" s="160" t="s">
        <v>12142</v>
      </c>
      <c r="K14" s="189" t="s">
        <v>195</v>
      </c>
      <c r="L14" s="159">
        <v>45901</v>
      </c>
      <c r="M14" s="213"/>
      <c r="N14" s="189"/>
      <c r="O14" s="231"/>
    </row>
    <row r="15" spans="1:15">
      <c r="A15" s="187">
        <v>5</v>
      </c>
      <c r="B15" s="188"/>
      <c r="C15" s="214"/>
      <c r="D15" s="189" t="s">
        <v>12447</v>
      </c>
      <c r="E15" s="159">
        <v>45885</v>
      </c>
      <c r="F15" s="159">
        <v>45885</v>
      </c>
      <c r="G15" s="160" t="s">
        <v>10037</v>
      </c>
      <c r="H15" s="160" t="s">
        <v>12777</v>
      </c>
      <c r="I15" s="160"/>
      <c r="J15" s="160" t="s">
        <v>11147</v>
      </c>
      <c r="K15" s="189" t="s">
        <v>195</v>
      </c>
      <c r="L15" s="159">
        <v>45901</v>
      </c>
      <c r="M15" s="213"/>
      <c r="N15" s="189"/>
      <c r="O15" s="231"/>
    </row>
    <row r="16" spans="1:15">
      <c r="A16" s="187">
        <v>6</v>
      </c>
      <c r="B16" s="188"/>
      <c r="C16" s="214"/>
      <c r="D16" s="189" t="s">
        <v>12448</v>
      </c>
      <c r="E16" s="159">
        <v>45887</v>
      </c>
      <c r="F16" s="159">
        <v>45887</v>
      </c>
      <c r="G16" s="160" t="s">
        <v>10037</v>
      </c>
      <c r="H16" s="160" t="s">
        <v>12777</v>
      </c>
      <c r="I16" s="160"/>
      <c r="J16" s="160" t="s">
        <v>12757</v>
      </c>
      <c r="K16" s="189" t="s">
        <v>195</v>
      </c>
      <c r="L16" s="159">
        <v>45901</v>
      </c>
      <c r="M16" s="213"/>
      <c r="N16" s="189"/>
      <c r="O16" s="231"/>
    </row>
    <row r="17" spans="1:15">
      <c r="A17" s="187">
        <v>7</v>
      </c>
      <c r="B17" s="188"/>
      <c r="C17" s="214"/>
      <c r="D17" s="189" t="s">
        <v>12449</v>
      </c>
      <c r="E17" s="159">
        <v>45889</v>
      </c>
      <c r="F17" s="159">
        <v>45889</v>
      </c>
      <c r="G17" s="160" t="s">
        <v>10037</v>
      </c>
      <c r="H17" s="160" t="s">
        <v>12450</v>
      </c>
      <c r="I17" s="160"/>
      <c r="J17" s="160" t="s">
        <v>11028</v>
      </c>
      <c r="K17" s="189" t="s">
        <v>195</v>
      </c>
      <c r="L17" s="159">
        <v>45892</v>
      </c>
      <c r="M17" s="213"/>
      <c r="N17" s="189"/>
      <c r="O17" s="231"/>
    </row>
    <row r="18" spans="1:15">
      <c r="A18" s="187">
        <v>8</v>
      </c>
      <c r="B18" s="188"/>
      <c r="C18" s="214"/>
      <c r="D18" s="189" t="s">
        <v>12497</v>
      </c>
      <c r="E18" s="159">
        <v>45891</v>
      </c>
      <c r="F18" s="159">
        <v>45891</v>
      </c>
      <c r="G18" s="160" t="s">
        <v>10037</v>
      </c>
      <c r="H18" s="160" t="s">
        <v>12450</v>
      </c>
      <c r="I18" s="160"/>
      <c r="J18" s="160" t="s">
        <v>11994</v>
      </c>
      <c r="K18" s="189" t="s">
        <v>195</v>
      </c>
      <c r="L18" s="159">
        <v>45894</v>
      </c>
      <c r="M18" s="213"/>
      <c r="N18" s="189"/>
      <c r="O18" s="231"/>
    </row>
    <row r="19" spans="1:15">
      <c r="A19" s="187">
        <v>9</v>
      </c>
      <c r="B19" s="188"/>
      <c r="C19" s="214"/>
      <c r="D19" s="189" t="s">
        <v>12756</v>
      </c>
      <c r="E19" s="159"/>
      <c r="F19" s="159"/>
      <c r="G19" s="160"/>
      <c r="H19" s="160"/>
      <c r="I19" s="160"/>
      <c r="J19" s="160"/>
      <c r="K19" s="189"/>
      <c r="L19" s="159"/>
      <c r="M19" s="213"/>
      <c r="N19" s="189"/>
      <c r="O19" s="231"/>
    </row>
    <row r="20" spans="1:15">
      <c r="A20" s="187">
        <v>10</v>
      </c>
      <c r="B20" s="188"/>
      <c r="C20" s="214"/>
      <c r="D20" s="189" t="s">
        <v>799</v>
      </c>
      <c r="E20" s="159">
        <v>45895</v>
      </c>
      <c r="F20" s="159">
        <v>45895</v>
      </c>
      <c r="G20" s="160" t="s">
        <v>10037</v>
      </c>
      <c r="H20" s="160" t="s">
        <v>12450</v>
      </c>
      <c r="I20" s="160"/>
      <c r="J20" s="160" t="s">
        <v>11147</v>
      </c>
      <c r="K20" s="189" t="s">
        <v>197</v>
      </c>
      <c r="L20" s="159">
        <v>45897</v>
      </c>
      <c r="M20" s="213"/>
      <c r="N20" s="189"/>
      <c r="O20" s="231"/>
    </row>
    <row r="21" spans="1:15">
      <c r="A21" s="187"/>
      <c r="B21" s="188"/>
      <c r="C21" s="214"/>
      <c r="D21" s="189" t="s">
        <v>12840</v>
      </c>
      <c r="E21" s="159">
        <v>45902</v>
      </c>
      <c r="F21" s="159">
        <v>45902</v>
      </c>
      <c r="G21" s="160" t="s">
        <v>10037</v>
      </c>
      <c r="H21" s="160" t="s">
        <v>12450</v>
      </c>
      <c r="I21" s="160"/>
      <c r="J21" s="160" t="s">
        <v>11147</v>
      </c>
      <c r="K21" s="189" t="s">
        <v>195</v>
      </c>
      <c r="L21" s="159">
        <v>45911</v>
      </c>
      <c r="M21" s="213"/>
      <c r="N21" s="189"/>
      <c r="O21" s="231"/>
    </row>
    <row r="22" spans="1:15">
      <c r="A22" s="187">
        <v>11</v>
      </c>
      <c r="B22" s="188"/>
      <c r="C22" s="214"/>
      <c r="D22" s="189" t="s">
        <v>800</v>
      </c>
      <c r="E22" s="159">
        <v>45895</v>
      </c>
      <c r="F22" s="159">
        <v>45895</v>
      </c>
      <c r="G22" s="160" t="s">
        <v>10037</v>
      </c>
      <c r="H22" s="160" t="s">
        <v>12450</v>
      </c>
      <c r="I22" s="160"/>
      <c r="J22" s="160" t="s">
        <v>12757</v>
      </c>
      <c r="K22" s="189" t="s">
        <v>197</v>
      </c>
      <c r="L22" s="159">
        <v>45897</v>
      </c>
      <c r="M22" s="213"/>
      <c r="N22" s="189"/>
      <c r="O22" s="231"/>
    </row>
    <row r="23" spans="1:15">
      <c r="A23" s="187"/>
      <c r="B23" s="188"/>
      <c r="C23" s="214"/>
      <c r="D23" s="189" t="s">
        <v>12841</v>
      </c>
      <c r="E23" s="159">
        <v>45902</v>
      </c>
      <c r="F23" s="159">
        <v>45902</v>
      </c>
      <c r="G23" s="160" t="s">
        <v>10037</v>
      </c>
      <c r="H23" s="160" t="s">
        <v>12450</v>
      </c>
      <c r="I23" s="160"/>
      <c r="J23" s="160" t="s">
        <v>12757</v>
      </c>
      <c r="K23" s="189" t="s">
        <v>195</v>
      </c>
      <c r="L23" s="159">
        <v>45912</v>
      </c>
      <c r="M23" s="213"/>
      <c r="N23" s="189"/>
      <c r="O23" s="231"/>
    </row>
    <row r="24" spans="1:15">
      <c r="A24" s="187">
        <v>12</v>
      </c>
      <c r="B24" s="188"/>
      <c r="C24" s="214"/>
      <c r="D24" s="189" t="s">
        <v>801</v>
      </c>
      <c r="E24" s="159">
        <v>45897</v>
      </c>
      <c r="F24" s="159">
        <v>45897</v>
      </c>
      <c r="G24" s="160" t="s">
        <v>10037</v>
      </c>
      <c r="H24" s="160" t="s">
        <v>12777</v>
      </c>
      <c r="I24" s="160"/>
      <c r="J24" s="160" t="s">
        <v>12778</v>
      </c>
      <c r="K24" s="189" t="s">
        <v>195</v>
      </c>
      <c r="L24" s="159">
        <v>45901</v>
      </c>
      <c r="M24" s="213"/>
      <c r="N24" s="189"/>
      <c r="O24" s="231"/>
    </row>
    <row r="25" spans="1:15">
      <c r="A25" s="187">
        <v>13</v>
      </c>
      <c r="B25" s="188"/>
      <c r="C25" s="214"/>
      <c r="D25" s="189" t="s">
        <v>802</v>
      </c>
      <c r="E25" s="159">
        <v>45897</v>
      </c>
      <c r="F25" s="159">
        <v>45897</v>
      </c>
      <c r="G25" s="160" t="s">
        <v>10037</v>
      </c>
      <c r="H25" s="160" t="s">
        <v>12777</v>
      </c>
      <c r="I25" s="160"/>
      <c r="J25" s="160" t="s">
        <v>12779</v>
      </c>
      <c r="K25" s="189" t="s">
        <v>195</v>
      </c>
      <c r="L25" s="159">
        <v>45901</v>
      </c>
      <c r="M25" s="213"/>
      <c r="N25" s="189"/>
      <c r="O25" s="231"/>
    </row>
    <row r="26" spans="1:15">
      <c r="A26" s="187">
        <v>14</v>
      </c>
      <c r="B26" s="188"/>
      <c r="C26" s="214"/>
      <c r="D26" s="189" t="s">
        <v>910</v>
      </c>
      <c r="E26" s="159">
        <v>45916</v>
      </c>
      <c r="F26" s="159">
        <v>45916</v>
      </c>
      <c r="G26" s="160" t="s">
        <v>10037</v>
      </c>
      <c r="H26" s="160" t="s">
        <v>12777</v>
      </c>
      <c r="I26" s="160"/>
      <c r="J26" s="160"/>
      <c r="K26" s="189" t="s">
        <v>195</v>
      </c>
      <c r="L26" s="159">
        <v>45918</v>
      </c>
      <c r="M26" s="213"/>
      <c r="N26" s="189"/>
      <c r="O26" s="231"/>
    </row>
    <row r="27" spans="1:15">
      <c r="A27" s="187">
        <v>15</v>
      </c>
      <c r="B27" s="188"/>
      <c r="C27" s="214"/>
      <c r="D27" s="189" t="s">
        <v>911</v>
      </c>
      <c r="E27" s="159">
        <v>45916</v>
      </c>
      <c r="F27" s="159">
        <v>45916</v>
      </c>
      <c r="G27" s="160" t="s">
        <v>10037</v>
      </c>
      <c r="H27" s="160" t="s">
        <v>12450</v>
      </c>
      <c r="I27" s="160"/>
      <c r="J27" s="160"/>
      <c r="K27" s="189" t="s">
        <v>195</v>
      </c>
      <c r="L27" s="159">
        <v>45919</v>
      </c>
      <c r="M27" s="213"/>
      <c r="N27" s="189"/>
      <c r="O27" s="231"/>
    </row>
    <row r="28" spans="1:15">
      <c r="A28" s="187">
        <v>16</v>
      </c>
      <c r="B28" s="188"/>
      <c r="C28" s="214"/>
      <c r="D28" s="189" t="s">
        <v>912</v>
      </c>
      <c r="E28" s="159">
        <v>45918</v>
      </c>
      <c r="F28" s="159">
        <v>45918</v>
      </c>
      <c r="G28" s="160" t="s">
        <v>10037</v>
      </c>
      <c r="H28" s="160" t="s">
        <v>12450</v>
      </c>
      <c r="I28" s="160"/>
      <c r="J28" s="160"/>
      <c r="K28" s="189" t="s">
        <v>197</v>
      </c>
      <c r="L28" s="159">
        <v>45920</v>
      </c>
      <c r="M28" s="159"/>
      <c r="N28" s="189"/>
      <c r="O28" s="231"/>
    </row>
    <row r="29" spans="1:15">
      <c r="A29" s="187">
        <v>16</v>
      </c>
      <c r="B29" s="188"/>
      <c r="C29" s="214"/>
      <c r="D29" s="189" t="s">
        <v>14937</v>
      </c>
      <c r="E29" s="159">
        <v>45924</v>
      </c>
      <c r="F29" s="159">
        <v>45924</v>
      </c>
      <c r="G29" s="160" t="s">
        <v>10037</v>
      </c>
      <c r="H29" s="160" t="s">
        <v>12450</v>
      </c>
      <c r="I29" s="160"/>
      <c r="J29" s="160"/>
      <c r="K29" s="189" t="s">
        <v>195</v>
      </c>
      <c r="L29" s="159">
        <v>45930</v>
      </c>
      <c r="M29" s="159"/>
      <c r="N29" s="189"/>
      <c r="O29" s="231"/>
    </row>
    <row r="30" spans="1:15">
      <c r="A30" s="187">
        <v>17</v>
      </c>
      <c r="B30" s="188"/>
      <c r="C30" s="214"/>
      <c r="D30" s="189" t="s">
        <v>913</v>
      </c>
      <c r="E30" s="159">
        <v>45922</v>
      </c>
      <c r="F30" s="159">
        <v>45922</v>
      </c>
      <c r="G30" s="160" t="s">
        <v>10037</v>
      </c>
      <c r="H30" s="160" t="s">
        <v>12450</v>
      </c>
      <c r="I30" s="160"/>
      <c r="J30" s="160"/>
      <c r="K30" s="189" t="s">
        <v>195</v>
      </c>
      <c r="L30" s="159">
        <v>45930</v>
      </c>
      <c r="M30" s="159"/>
      <c r="N30" s="189"/>
      <c r="O30" s="231"/>
    </row>
    <row r="31" spans="1:15">
      <c r="A31" s="187">
        <v>18</v>
      </c>
      <c r="B31" s="188"/>
      <c r="C31" s="214"/>
      <c r="D31" s="189" t="s">
        <v>924</v>
      </c>
      <c r="E31" s="159">
        <v>45922</v>
      </c>
      <c r="F31" s="159">
        <v>45922</v>
      </c>
      <c r="G31" s="160" t="s">
        <v>10037</v>
      </c>
      <c r="H31" s="160" t="s">
        <v>12450</v>
      </c>
      <c r="I31" s="160"/>
      <c r="J31" s="160"/>
      <c r="K31" s="189" t="s">
        <v>195</v>
      </c>
      <c r="L31" s="159">
        <v>45930</v>
      </c>
      <c r="M31" s="159"/>
      <c r="N31" s="189"/>
      <c r="O31" s="231"/>
    </row>
    <row r="32" spans="1:15" ht="27">
      <c r="A32" s="187">
        <v>19</v>
      </c>
      <c r="B32" s="188"/>
      <c r="C32" s="214"/>
      <c r="D32" s="189" t="s">
        <v>925</v>
      </c>
      <c r="E32" s="159">
        <v>45929</v>
      </c>
      <c r="F32" s="159">
        <v>45929</v>
      </c>
      <c r="G32" s="160" t="s">
        <v>10037</v>
      </c>
      <c r="H32" s="344" t="s">
        <v>14935</v>
      </c>
      <c r="I32" s="160"/>
      <c r="J32" s="160"/>
      <c r="K32" s="189" t="s">
        <v>195</v>
      </c>
      <c r="L32" s="159">
        <v>45930</v>
      </c>
      <c r="M32" s="159"/>
      <c r="N32" s="189"/>
      <c r="O32" s="231"/>
    </row>
    <row r="33" spans="1:15" ht="27">
      <c r="A33" s="187">
        <v>20</v>
      </c>
      <c r="B33" s="188"/>
      <c r="C33" s="214"/>
      <c r="D33" s="189" t="s">
        <v>926</v>
      </c>
      <c r="E33" s="159">
        <v>45929</v>
      </c>
      <c r="F33" s="159">
        <v>45929</v>
      </c>
      <c r="G33" s="160" t="s">
        <v>10037</v>
      </c>
      <c r="H33" s="344" t="s">
        <v>14936</v>
      </c>
      <c r="I33" s="160"/>
      <c r="J33" s="160"/>
      <c r="K33" s="189" t="s">
        <v>195</v>
      </c>
      <c r="L33" s="159">
        <v>45930</v>
      </c>
      <c r="M33" s="159"/>
      <c r="N33" s="189"/>
      <c r="O33" s="231"/>
    </row>
    <row r="34" spans="1:15" ht="27">
      <c r="A34" s="187">
        <v>21</v>
      </c>
      <c r="B34" s="188"/>
      <c r="C34" s="214"/>
      <c r="D34" s="189" t="s">
        <v>927</v>
      </c>
      <c r="E34" s="159">
        <v>45929</v>
      </c>
      <c r="F34" s="159">
        <v>45929</v>
      </c>
      <c r="G34" s="160" t="s">
        <v>10037</v>
      </c>
      <c r="H34" s="344" t="s">
        <v>14935</v>
      </c>
      <c r="I34" s="193"/>
      <c r="J34" s="192"/>
      <c r="K34" s="190" t="s">
        <v>195</v>
      </c>
      <c r="L34" s="159">
        <v>45930</v>
      </c>
      <c r="M34" s="213"/>
      <c r="N34" s="189"/>
      <c r="O34" s="231"/>
    </row>
    <row r="35" spans="1:15">
      <c r="A35" s="187">
        <v>22</v>
      </c>
      <c r="B35" s="188"/>
      <c r="C35" s="214"/>
      <c r="D35" s="189" t="s">
        <v>1083</v>
      </c>
      <c r="E35" s="159">
        <v>45938</v>
      </c>
      <c r="F35" s="159">
        <v>45938</v>
      </c>
      <c r="G35" s="160" t="s">
        <v>10037</v>
      </c>
      <c r="H35" s="160" t="s">
        <v>12450</v>
      </c>
      <c r="I35" s="160"/>
      <c r="J35" s="160" t="s">
        <v>14874</v>
      </c>
      <c r="K35" s="189" t="s">
        <v>195</v>
      </c>
      <c r="L35" s="159">
        <v>45939</v>
      </c>
      <c r="M35" s="213"/>
      <c r="N35" s="189"/>
      <c r="O35" s="231"/>
    </row>
    <row r="36" spans="1:15">
      <c r="A36" s="187">
        <v>23</v>
      </c>
      <c r="B36" s="188"/>
      <c r="C36" s="214"/>
      <c r="D36" s="189" t="s">
        <v>1084</v>
      </c>
      <c r="E36" s="159">
        <v>45938</v>
      </c>
      <c r="F36" s="159">
        <v>45938</v>
      </c>
      <c r="G36" s="160" t="s">
        <v>10037</v>
      </c>
      <c r="H36" s="160" t="s">
        <v>12777</v>
      </c>
      <c r="I36" s="160"/>
      <c r="J36" s="160" t="s">
        <v>14875</v>
      </c>
      <c r="K36" s="189" t="s">
        <v>195</v>
      </c>
      <c r="L36" s="159">
        <v>45939</v>
      </c>
      <c r="M36" s="213"/>
      <c r="N36" s="189"/>
      <c r="O36" s="231"/>
    </row>
    <row r="37" spans="1:15">
      <c r="A37" s="187">
        <v>24</v>
      </c>
      <c r="B37" s="188"/>
      <c r="C37" s="214"/>
      <c r="D37" s="189" t="s">
        <v>1085</v>
      </c>
      <c r="E37" s="159">
        <v>45938</v>
      </c>
      <c r="F37" s="159">
        <v>45938</v>
      </c>
      <c r="G37" s="160" t="s">
        <v>10037</v>
      </c>
      <c r="H37" s="160" t="s">
        <v>12777</v>
      </c>
      <c r="I37" s="160"/>
      <c r="J37" s="160" t="s">
        <v>14876</v>
      </c>
      <c r="K37" s="189" t="s">
        <v>195</v>
      </c>
      <c r="L37" s="159">
        <v>45939</v>
      </c>
      <c r="M37" s="213"/>
      <c r="N37" s="189"/>
      <c r="O37" s="231"/>
    </row>
    <row r="38" spans="1:15">
      <c r="A38" s="187">
        <v>25</v>
      </c>
      <c r="B38" s="188"/>
      <c r="C38" s="187"/>
      <c r="D38" s="189" t="s">
        <v>1086</v>
      </c>
      <c r="E38" s="159">
        <v>45946</v>
      </c>
      <c r="F38" s="159">
        <v>45946</v>
      </c>
      <c r="G38" s="160" t="s">
        <v>10037</v>
      </c>
      <c r="H38" s="160" t="s">
        <v>15005</v>
      </c>
      <c r="I38" s="160"/>
      <c r="J38" s="160" t="s">
        <v>15006</v>
      </c>
      <c r="K38" s="189" t="s">
        <v>195</v>
      </c>
      <c r="L38" s="159">
        <v>45947</v>
      </c>
      <c r="M38" s="213"/>
      <c r="N38" s="189"/>
      <c r="O38" s="231"/>
    </row>
    <row r="39" spans="1:15">
      <c r="A39" s="187">
        <v>25</v>
      </c>
      <c r="B39" s="188"/>
      <c r="C39" s="187"/>
      <c r="D39" s="189" t="s">
        <v>15452</v>
      </c>
      <c r="E39" s="159">
        <v>45973</v>
      </c>
      <c r="F39" s="159">
        <v>45973</v>
      </c>
      <c r="G39" s="160" t="s">
        <v>10037</v>
      </c>
      <c r="H39" s="160" t="s">
        <v>15005</v>
      </c>
      <c r="I39" s="160"/>
      <c r="J39" s="160" t="s">
        <v>15006</v>
      </c>
      <c r="K39" s="189" t="s">
        <v>195</v>
      </c>
      <c r="L39" s="159">
        <v>45975</v>
      </c>
      <c r="M39" s="213"/>
      <c r="N39" s="189"/>
      <c r="O39" s="231"/>
    </row>
    <row r="40" spans="1:15">
      <c r="A40" s="187">
        <v>26</v>
      </c>
      <c r="B40" s="188"/>
      <c r="C40" s="187"/>
      <c r="D40" s="189" t="s">
        <v>1087</v>
      </c>
      <c r="E40" s="159">
        <v>45952</v>
      </c>
      <c r="F40" s="159">
        <v>45952</v>
      </c>
      <c r="G40" s="160" t="s">
        <v>10037</v>
      </c>
      <c r="H40" s="192" t="s">
        <v>15080</v>
      </c>
      <c r="I40" s="192"/>
      <c r="J40" s="160" t="s">
        <v>15081</v>
      </c>
      <c r="K40" s="189" t="s">
        <v>459</v>
      </c>
      <c r="L40" s="159"/>
      <c r="M40" s="213"/>
      <c r="N40" s="189"/>
      <c r="O40" s="231"/>
    </row>
    <row r="41" spans="1:15">
      <c r="A41" s="187">
        <v>27</v>
      </c>
      <c r="B41" s="188"/>
      <c r="C41" s="187"/>
      <c r="D41" s="189" t="s">
        <v>1617</v>
      </c>
      <c r="E41" s="159">
        <v>45952</v>
      </c>
      <c r="F41" s="159">
        <v>45952</v>
      </c>
      <c r="G41" s="160" t="s">
        <v>10037</v>
      </c>
      <c r="H41" s="192" t="s">
        <v>15082</v>
      </c>
      <c r="I41" s="192"/>
      <c r="J41" s="160" t="s">
        <v>15083</v>
      </c>
      <c r="K41" s="189" t="s">
        <v>459</v>
      </c>
      <c r="L41" s="159"/>
      <c r="M41" s="213"/>
      <c r="N41" s="189"/>
      <c r="O41" s="231"/>
    </row>
    <row r="42" spans="1:15">
      <c r="A42" s="187">
        <v>28</v>
      </c>
      <c r="B42" s="188"/>
      <c r="C42" s="187"/>
      <c r="D42" s="189" t="s">
        <v>1627</v>
      </c>
      <c r="E42" s="159">
        <v>45953</v>
      </c>
      <c r="F42" s="159">
        <v>45953</v>
      </c>
      <c r="G42" s="160" t="s">
        <v>10037</v>
      </c>
      <c r="H42" s="192" t="s">
        <v>15134</v>
      </c>
      <c r="I42" s="192"/>
      <c r="J42" s="160" t="s">
        <v>15135</v>
      </c>
      <c r="K42" s="189" t="s">
        <v>195</v>
      </c>
      <c r="L42" s="159">
        <v>45953</v>
      </c>
      <c r="M42" s="213"/>
      <c r="N42" s="189"/>
      <c r="O42" s="231"/>
    </row>
    <row r="43" spans="1:15">
      <c r="A43" s="187">
        <v>29</v>
      </c>
      <c r="B43" s="188"/>
      <c r="C43" s="187"/>
      <c r="D43" s="189" t="s">
        <v>1691</v>
      </c>
      <c r="E43" s="159">
        <v>45973</v>
      </c>
      <c r="F43" s="159">
        <v>45973</v>
      </c>
      <c r="G43" s="160" t="s">
        <v>10037</v>
      </c>
      <c r="H43" s="193" t="s">
        <v>15177</v>
      </c>
      <c r="I43" s="192"/>
      <c r="J43" s="160" t="s">
        <v>15151</v>
      </c>
      <c r="K43" s="189" t="s">
        <v>195</v>
      </c>
      <c r="L43" s="159">
        <v>45975</v>
      </c>
      <c r="M43" s="213"/>
      <c r="N43" s="189"/>
      <c r="O43" s="231"/>
    </row>
    <row r="44" spans="1:15">
      <c r="A44" s="187">
        <v>30</v>
      </c>
      <c r="B44" s="188"/>
      <c r="C44" s="187"/>
      <c r="D44" s="189" t="s">
        <v>1692</v>
      </c>
      <c r="E44" s="159">
        <v>45958</v>
      </c>
      <c r="F44" s="159">
        <v>45958</v>
      </c>
      <c r="G44" s="160" t="s">
        <v>10037</v>
      </c>
      <c r="H44" s="225" t="s">
        <v>15176</v>
      </c>
      <c r="I44" s="192"/>
      <c r="J44" s="160"/>
      <c r="K44" s="189" t="s">
        <v>195</v>
      </c>
      <c r="L44" s="159">
        <v>45961</v>
      </c>
      <c r="M44" s="213"/>
      <c r="N44" s="189"/>
      <c r="O44" s="231"/>
    </row>
    <row r="45" spans="1:15">
      <c r="A45" s="187">
        <v>31</v>
      </c>
      <c r="B45" s="188"/>
      <c r="C45" s="214"/>
      <c r="D45" s="189" t="s">
        <v>1693</v>
      </c>
      <c r="E45" s="159">
        <v>45964</v>
      </c>
      <c r="F45" s="159">
        <v>45964</v>
      </c>
      <c r="G45" s="160" t="s">
        <v>10037</v>
      </c>
      <c r="H45" s="193" t="s">
        <v>15177</v>
      </c>
      <c r="I45" s="160"/>
      <c r="J45" s="160"/>
      <c r="K45" s="189" t="s">
        <v>197</v>
      </c>
      <c r="L45" s="165">
        <v>45966</v>
      </c>
      <c r="M45" s="213"/>
      <c r="N45" s="189"/>
      <c r="O45" s="231"/>
    </row>
    <row r="46" spans="1:15">
      <c r="A46" s="187">
        <v>31</v>
      </c>
      <c r="B46" s="188"/>
      <c r="C46" s="214"/>
      <c r="D46" s="189" t="s">
        <v>15513</v>
      </c>
      <c r="E46" s="159">
        <v>45981</v>
      </c>
      <c r="F46" s="159">
        <v>45981</v>
      </c>
      <c r="G46" s="160" t="s">
        <v>10037</v>
      </c>
      <c r="H46" s="193" t="s">
        <v>15177</v>
      </c>
      <c r="I46" s="160"/>
      <c r="J46" s="160"/>
      <c r="K46" s="189" t="s">
        <v>195</v>
      </c>
      <c r="L46" s="165">
        <v>45982</v>
      </c>
      <c r="M46" s="213"/>
      <c r="N46" s="189"/>
      <c r="O46" s="231"/>
    </row>
    <row r="47" spans="1:15">
      <c r="A47" s="187">
        <v>32</v>
      </c>
      <c r="B47" s="188"/>
      <c r="C47" s="214"/>
      <c r="D47" s="189" t="s">
        <v>1694</v>
      </c>
      <c r="E47" s="159">
        <v>45965</v>
      </c>
      <c r="F47" s="159">
        <v>45965</v>
      </c>
      <c r="G47" s="160" t="s">
        <v>10037</v>
      </c>
      <c r="H47" s="160" t="s">
        <v>15281</v>
      </c>
      <c r="I47" s="160"/>
      <c r="J47" s="160"/>
      <c r="K47" s="189" t="s">
        <v>197</v>
      </c>
      <c r="L47" s="165">
        <v>45967</v>
      </c>
      <c r="M47" s="213"/>
      <c r="N47" s="189"/>
      <c r="O47" s="231"/>
    </row>
    <row r="48" spans="1:15">
      <c r="A48" s="187">
        <v>32</v>
      </c>
      <c r="B48" s="188"/>
      <c r="C48" s="214"/>
      <c r="D48" s="189" t="s">
        <v>15461</v>
      </c>
      <c r="E48" s="159">
        <v>45974</v>
      </c>
      <c r="F48" s="159">
        <v>45974</v>
      </c>
      <c r="G48" s="160" t="s">
        <v>10037</v>
      </c>
      <c r="H48" s="160" t="s">
        <v>15281</v>
      </c>
      <c r="I48" s="160"/>
      <c r="J48" s="160"/>
      <c r="K48" s="189" t="s">
        <v>195</v>
      </c>
      <c r="L48" s="165">
        <v>45976</v>
      </c>
      <c r="M48" s="213"/>
      <c r="N48" s="189"/>
      <c r="O48" s="231"/>
    </row>
    <row r="49" spans="1:15">
      <c r="A49" s="187">
        <v>33</v>
      </c>
      <c r="B49" s="188"/>
      <c r="C49" s="214"/>
      <c r="D49" s="189" t="s">
        <v>1695</v>
      </c>
      <c r="E49" s="159"/>
      <c r="F49" s="159"/>
      <c r="G49" s="160"/>
      <c r="H49" s="160"/>
      <c r="I49" s="160"/>
      <c r="J49" s="160"/>
      <c r="K49" s="189"/>
      <c r="L49" s="159"/>
      <c r="M49" s="213"/>
      <c r="N49" s="189"/>
      <c r="O49" s="231"/>
    </row>
    <row r="50" spans="1:15">
      <c r="A50" s="187">
        <v>34</v>
      </c>
      <c r="B50" s="188"/>
      <c r="C50" s="214"/>
      <c r="D50" s="189" t="s">
        <v>1696</v>
      </c>
      <c r="E50" s="159"/>
      <c r="F50" s="159"/>
      <c r="G50" s="160"/>
      <c r="H50" s="160"/>
      <c r="I50" s="160"/>
      <c r="J50" s="160"/>
      <c r="K50" s="189"/>
      <c r="L50" s="159"/>
      <c r="M50" s="213"/>
      <c r="N50" s="189"/>
      <c r="O50" s="231"/>
    </row>
    <row r="51" spans="1:15">
      <c r="A51" s="187">
        <v>35</v>
      </c>
      <c r="B51" s="188"/>
      <c r="C51" s="214"/>
      <c r="D51" s="189" t="s">
        <v>1697</v>
      </c>
      <c r="E51" s="159"/>
      <c r="F51" s="159"/>
      <c r="G51" s="160"/>
      <c r="H51" s="160"/>
      <c r="I51" s="160"/>
      <c r="J51" s="160"/>
      <c r="K51" s="189"/>
      <c r="L51" s="159"/>
      <c r="M51" s="213"/>
      <c r="N51" s="189"/>
      <c r="O51" s="231"/>
    </row>
    <row r="52" spans="1:15">
      <c r="A52" s="187">
        <v>36</v>
      </c>
      <c r="B52" s="188"/>
      <c r="C52" s="187"/>
      <c r="D52" s="189" t="s">
        <v>1698</v>
      </c>
      <c r="E52" s="191"/>
      <c r="F52" s="191"/>
      <c r="G52" s="192"/>
      <c r="H52" s="192"/>
      <c r="I52" s="160"/>
      <c r="J52" s="192"/>
      <c r="K52" s="190"/>
      <c r="L52" s="191"/>
      <c r="M52" s="213"/>
      <c r="N52" s="189"/>
      <c r="O52" s="231"/>
    </row>
    <row r="53" spans="1:15">
      <c r="A53" s="187">
        <v>37</v>
      </c>
      <c r="B53" s="188"/>
      <c r="C53" s="214"/>
      <c r="D53" s="189" t="s">
        <v>1768</v>
      </c>
      <c r="E53" s="159"/>
      <c r="F53" s="159"/>
      <c r="G53" s="160"/>
      <c r="H53" s="160"/>
      <c r="I53" s="160"/>
      <c r="J53" s="160"/>
      <c r="K53" s="189"/>
      <c r="L53" s="159"/>
      <c r="M53" s="213"/>
      <c r="N53" s="189"/>
      <c r="O53" s="231"/>
    </row>
    <row r="54" spans="1:15">
      <c r="A54" s="187">
        <v>38</v>
      </c>
      <c r="B54" s="188"/>
      <c r="C54" s="187"/>
      <c r="D54" s="189" t="s">
        <v>2558</v>
      </c>
      <c r="E54" s="191"/>
      <c r="F54" s="191"/>
      <c r="G54" s="192"/>
      <c r="H54" s="192"/>
      <c r="I54" s="192"/>
      <c r="J54" s="193"/>
      <c r="K54" s="190"/>
      <c r="L54" s="191"/>
      <c r="M54" s="213"/>
      <c r="N54" s="189"/>
      <c r="O54" s="231"/>
    </row>
    <row r="55" spans="1:15">
      <c r="A55" s="187">
        <v>39</v>
      </c>
      <c r="B55" s="188"/>
      <c r="C55" s="187"/>
      <c r="D55" s="189" t="s">
        <v>2559</v>
      </c>
      <c r="E55" s="159"/>
      <c r="F55" s="159"/>
      <c r="G55" s="160"/>
      <c r="H55" s="160"/>
      <c r="I55" s="160"/>
      <c r="J55" s="160"/>
      <c r="K55" s="189"/>
      <c r="L55" s="159"/>
      <c r="M55" s="213"/>
      <c r="N55" s="189"/>
      <c r="O55" s="231"/>
    </row>
    <row r="56" spans="1:15">
      <c r="A56" s="187">
        <v>40</v>
      </c>
      <c r="B56" s="188"/>
      <c r="C56" s="214"/>
      <c r="D56" s="189" t="s">
        <v>2560</v>
      </c>
      <c r="E56" s="159"/>
      <c r="F56" s="159"/>
      <c r="G56" s="160"/>
      <c r="H56" s="160"/>
      <c r="I56" s="192"/>
      <c r="J56" s="160"/>
      <c r="K56" s="189"/>
      <c r="L56" s="191"/>
      <c r="M56" s="213"/>
      <c r="N56" s="189"/>
      <c r="O56" s="231"/>
    </row>
    <row r="57" spans="1:15">
      <c r="A57" s="187">
        <v>41</v>
      </c>
      <c r="B57" s="188"/>
      <c r="C57" s="214"/>
      <c r="D57" s="189" t="s">
        <v>2561</v>
      </c>
      <c r="E57" s="159"/>
      <c r="F57" s="159"/>
      <c r="G57" s="160"/>
      <c r="H57" s="160"/>
      <c r="I57" s="160"/>
      <c r="J57" s="160"/>
      <c r="K57" s="189"/>
      <c r="L57" s="159"/>
      <c r="M57" s="213"/>
      <c r="N57" s="189"/>
      <c r="O57" s="231"/>
    </row>
    <row r="58" spans="1:15">
      <c r="A58" s="187">
        <v>42</v>
      </c>
      <c r="B58" s="188"/>
      <c r="C58" s="214"/>
      <c r="D58" s="189" t="s">
        <v>2562</v>
      </c>
      <c r="E58" s="159"/>
      <c r="F58" s="159"/>
      <c r="G58" s="160"/>
      <c r="H58" s="160"/>
      <c r="I58" s="160"/>
      <c r="J58" s="160"/>
      <c r="K58" s="189"/>
      <c r="L58" s="191"/>
      <c r="M58" s="213"/>
      <c r="N58" s="189"/>
      <c r="O58" s="231"/>
    </row>
    <row r="59" spans="1:15">
      <c r="A59" s="187">
        <v>43</v>
      </c>
      <c r="B59" s="188"/>
      <c r="C59" s="214"/>
      <c r="D59" s="189" t="s">
        <v>2563</v>
      </c>
      <c r="E59" s="159"/>
      <c r="F59" s="159"/>
      <c r="G59" s="160"/>
      <c r="H59" s="160"/>
      <c r="I59" s="160"/>
      <c r="J59" s="160"/>
      <c r="K59" s="189"/>
      <c r="L59" s="159"/>
      <c r="M59" s="213"/>
      <c r="N59" s="189"/>
      <c r="O59" s="231"/>
    </row>
    <row r="60" spans="1:15">
      <c r="A60" s="187">
        <v>44</v>
      </c>
      <c r="B60" s="188"/>
      <c r="C60" s="214"/>
      <c r="D60" s="190"/>
      <c r="E60" s="159"/>
      <c r="F60" s="159"/>
      <c r="G60" s="160"/>
      <c r="H60" s="160"/>
      <c r="I60" s="160"/>
      <c r="J60" s="160"/>
      <c r="K60" s="189"/>
      <c r="L60" s="191"/>
      <c r="M60" s="213"/>
      <c r="N60" s="189"/>
      <c r="O60" s="231"/>
    </row>
    <row r="61" spans="1:15">
      <c r="A61" s="187">
        <v>45</v>
      </c>
      <c r="B61" s="188"/>
      <c r="C61" s="214"/>
      <c r="D61" s="190"/>
      <c r="E61" s="159"/>
      <c r="F61" s="159"/>
      <c r="G61" s="160"/>
      <c r="H61" s="160"/>
      <c r="I61" s="160"/>
      <c r="J61" s="160"/>
      <c r="K61" s="189"/>
      <c r="L61" s="191"/>
      <c r="M61" s="213"/>
      <c r="N61" s="189"/>
      <c r="O61" s="231"/>
    </row>
    <row r="62" spans="1:15">
      <c r="A62" s="187">
        <v>46</v>
      </c>
      <c r="B62" s="188"/>
      <c r="C62" s="214"/>
      <c r="D62" s="190"/>
      <c r="E62" s="159"/>
      <c r="F62" s="159"/>
      <c r="G62" s="160"/>
      <c r="H62" s="160"/>
      <c r="I62" s="160"/>
      <c r="J62" s="160"/>
      <c r="K62" s="189"/>
      <c r="L62" s="191"/>
      <c r="M62" s="213"/>
      <c r="N62" s="189"/>
      <c r="O62" s="231"/>
    </row>
    <row r="63" spans="1:15">
      <c r="A63" s="187">
        <v>47</v>
      </c>
      <c r="B63" s="188"/>
      <c r="C63" s="214"/>
      <c r="D63" s="190"/>
      <c r="E63" s="159"/>
      <c r="F63" s="159"/>
      <c r="G63" s="160"/>
      <c r="H63" s="160"/>
      <c r="I63" s="160"/>
      <c r="J63" s="160"/>
      <c r="K63" s="189"/>
      <c r="L63" s="191"/>
      <c r="M63" s="213"/>
      <c r="N63" s="189"/>
      <c r="O63" s="231"/>
    </row>
    <row r="64" spans="1:15">
      <c r="A64" s="187">
        <v>48</v>
      </c>
      <c r="B64" s="188"/>
      <c r="C64" s="214"/>
      <c r="D64" s="190"/>
      <c r="E64" s="159"/>
      <c r="F64" s="159"/>
      <c r="G64" s="160"/>
      <c r="H64" s="160"/>
      <c r="I64" s="160"/>
      <c r="J64" s="160"/>
      <c r="K64" s="189"/>
      <c r="L64" s="191"/>
      <c r="M64" s="213"/>
      <c r="N64" s="189"/>
      <c r="O64" s="231"/>
    </row>
    <row r="65" spans="1:15">
      <c r="A65" s="187">
        <v>49</v>
      </c>
      <c r="B65" s="188"/>
      <c r="C65" s="214"/>
      <c r="D65" s="190"/>
      <c r="E65" s="159"/>
      <c r="F65" s="159"/>
      <c r="G65" s="160"/>
      <c r="H65" s="160"/>
      <c r="I65" s="160"/>
      <c r="J65" s="160"/>
      <c r="K65" s="189"/>
      <c r="L65" s="159"/>
      <c r="M65" s="213"/>
      <c r="N65" s="189"/>
      <c r="O65" s="231"/>
    </row>
    <row r="66" spans="1:15">
      <c r="A66" s="187">
        <v>50</v>
      </c>
      <c r="B66" s="188"/>
      <c r="C66" s="214"/>
      <c r="D66" s="190"/>
      <c r="E66" s="159"/>
      <c r="F66" s="159"/>
      <c r="G66" s="160"/>
      <c r="H66" s="160"/>
      <c r="I66" s="160"/>
      <c r="J66" s="160"/>
      <c r="K66" s="189"/>
      <c r="L66" s="159"/>
      <c r="M66" s="213"/>
      <c r="N66" s="189"/>
      <c r="O66" s="231"/>
    </row>
    <row r="67" spans="1:15">
      <c r="A67" s="187">
        <v>51</v>
      </c>
      <c r="B67" s="188"/>
      <c r="C67" s="214"/>
      <c r="D67" s="190"/>
      <c r="E67" s="159"/>
      <c r="F67" s="159"/>
      <c r="G67" s="160"/>
      <c r="H67" s="160"/>
      <c r="I67" s="160"/>
      <c r="J67" s="160"/>
      <c r="K67" s="189"/>
      <c r="L67" s="159"/>
      <c r="M67" s="213"/>
      <c r="N67" s="189"/>
      <c r="O67" s="231"/>
    </row>
    <row r="68" spans="1:15">
      <c r="A68" s="187">
        <v>52</v>
      </c>
      <c r="B68" s="188"/>
      <c r="C68" s="214"/>
      <c r="D68" s="190"/>
      <c r="E68" s="159"/>
      <c r="F68" s="159"/>
      <c r="G68" s="160"/>
      <c r="H68" s="160"/>
      <c r="I68" s="160"/>
      <c r="J68" s="160"/>
      <c r="K68" s="189"/>
      <c r="L68" s="159"/>
      <c r="M68" s="213"/>
      <c r="N68" s="189"/>
      <c r="O68" s="231"/>
    </row>
    <row r="69" spans="1:15">
      <c r="A69" s="187">
        <v>53</v>
      </c>
      <c r="B69" s="188"/>
      <c r="C69" s="214"/>
      <c r="D69" s="190"/>
      <c r="E69" s="159"/>
      <c r="F69" s="159"/>
      <c r="G69" s="160"/>
      <c r="H69" s="160"/>
      <c r="I69" s="160"/>
      <c r="J69" s="160"/>
      <c r="K69" s="189"/>
      <c r="L69" s="159"/>
      <c r="M69" s="213"/>
      <c r="N69" s="189"/>
      <c r="O69" s="231"/>
    </row>
    <row r="70" spans="1:15">
      <c r="A70" s="187">
        <v>54</v>
      </c>
      <c r="B70" s="188"/>
      <c r="C70" s="214"/>
      <c r="D70" s="190"/>
      <c r="E70" s="159"/>
      <c r="F70" s="159"/>
      <c r="G70" s="160"/>
      <c r="H70" s="160"/>
      <c r="I70" s="160"/>
      <c r="J70" s="160"/>
      <c r="K70" s="189"/>
      <c r="L70" s="159"/>
      <c r="M70" s="213"/>
      <c r="N70" s="189"/>
      <c r="O70" s="231"/>
    </row>
    <row r="71" spans="1:15">
      <c r="A71" s="187">
        <v>55</v>
      </c>
      <c r="B71" s="188"/>
      <c r="C71" s="214"/>
      <c r="D71" s="190"/>
      <c r="E71" s="159"/>
      <c r="F71" s="159"/>
      <c r="G71" s="160"/>
      <c r="H71" s="160"/>
      <c r="I71" s="160"/>
      <c r="J71" s="160"/>
      <c r="K71" s="189"/>
      <c r="L71" s="159"/>
      <c r="M71" s="213"/>
      <c r="N71" s="189"/>
      <c r="O71" s="231"/>
    </row>
    <row r="72" spans="1:15">
      <c r="A72" s="187">
        <v>56</v>
      </c>
      <c r="B72" s="188"/>
      <c r="C72" s="214"/>
      <c r="D72" s="190"/>
      <c r="E72" s="159"/>
      <c r="F72" s="159"/>
      <c r="G72" s="160"/>
      <c r="H72" s="160"/>
      <c r="I72" s="160"/>
      <c r="J72" s="160"/>
      <c r="K72" s="189"/>
      <c r="L72" s="159"/>
      <c r="M72" s="213"/>
      <c r="N72" s="189"/>
      <c r="O72" s="231"/>
    </row>
    <row r="73" spans="1:15">
      <c r="A73" s="187">
        <v>57</v>
      </c>
      <c r="B73" s="188"/>
      <c r="C73" s="214"/>
      <c r="D73" s="190"/>
      <c r="E73" s="159"/>
      <c r="F73" s="159"/>
      <c r="G73" s="160"/>
      <c r="H73" s="160"/>
      <c r="I73" s="160"/>
      <c r="J73" s="160"/>
      <c r="K73" s="189"/>
      <c r="L73" s="159"/>
      <c r="M73" s="213"/>
      <c r="N73" s="189"/>
      <c r="O73" s="231"/>
    </row>
    <row r="74" spans="1:15">
      <c r="A74" s="187">
        <v>58</v>
      </c>
      <c r="B74" s="188"/>
      <c r="C74" s="214"/>
      <c r="D74" s="190"/>
      <c r="E74" s="159"/>
      <c r="F74" s="159"/>
      <c r="G74" s="160"/>
      <c r="H74" s="160"/>
      <c r="I74" s="160"/>
      <c r="J74" s="160"/>
      <c r="K74" s="189"/>
      <c r="L74" s="159"/>
      <c r="M74" s="213"/>
      <c r="N74" s="189"/>
      <c r="O74" s="231"/>
    </row>
    <row r="75" spans="1:15">
      <c r="A75" s="187">
        <v>59</v>
      </c>
      <c r="B75" s="188"/>
      <c r="C75" s="214"/>
      <c r="D75" s="190"/>
      <c r="E75" s="159"/>
      <c r="F75" s="159"/>
      <c r="G75" s="160"/>
      <c r="H75" s="160"/>
      <c r="I75" s="160"/>
      <c r="J75" s="160"/>
      <c r="K75" s="189"/>
      <c r="L75" s="159"/>
      <c r="M75" s="213"/>
      <c r="N75" s="189"/>
      <c r="O75" s="231"/>
    </row>
    <row r="76" spans="1:15">
      <c r="A76" s="187">
        <v>60</v>
      </c>
      <c r="B76" s="188"/>
      <c r="C76" s="214"/>
      <c r="D76" s="190"/>
      <c r="E76" s="159"/>
      <c r="F76" s="159"/>
      <c r="G76" s="160"/>
      <c r="H76" s="160"/>
      <c r="I76" s="160"/>
      <c r="J76" s="160"/>
      <c r="K76" s="189"/>
      <c r="L76" s="159"/>
      <c r="M76" s="213"/>
      <c r="N76" s="189"/>
      <c r="O76" s="231"/>
    </row>
    <row r="77" spans="1:15">
      <c r="A77" s="187">
        <v>61</v>
      </c>
      <c r="B77" s="188"/>
      <c r="C77" s="214"/>
      <c r="D77" s="190"/>
      <c r="E77" s="159"/>
      <c r="F77" s="159"/>
      <c r="G77" s="160"/>
      <c r="H77" s="160"/>
      <c r="I77" s="160"/>
      <c r="J77" s="160"/>
      <c r="K77" s="189"/>
      <c r="L77" s="159"/>
      <c r="M77" s="213"/>
      <c r="N77" s="189"/>
      <c r="O77" s="231"/>
    </row>
    <row r="78" spans="1:15">
      <c r="A78" s="187">
        <v>62</v>
      </c>
      <c r="B78" s="188"/>
      <c r="C78" s="214"/>
      <c r="D78" s="190"/>
      <c r="E78" s="159"/>
      <c r="F78" s="159"/>
      <c r="G78" s="160"/>
      <c r="H78" s="160"/>
      <c r="I78" s="160"/>
      <c r="J78" s="160"/>
      <c r="K78" s="189"/>
      <c r="L78" s="159"/>
      <c r="M78" s="213"/>
      <c r="N78" s="189"/>
      <c r="O78" s="231"/>
    </row>
    <row r="79" spans="1:15">
      <c r="A79" s="187">
        <v>63</v>
      </c>
      <c r="B79" s="188"/>
      <c r="C79" s="214"/>
      <c r="D79" s="190"/>
      <c r="E79" s="159"/>
      <c r="F79" s="159"/>
      <c r="G79" s="160"/>
      <c r="H79" s="160"/>
      <c r="I79" s="160"/>
      <c r="J79" s="160"/>
      <c r="K79" s="189"/>
      <c r="L79" s="159"/>
      <c r="M79" s="213"/>
      <c r="N79" s="189"/>
      <c r="O79" s="231"/>
    </row>
    <row r="80" spans="1:15">
      <c r="A80" s="187">
        <v>64</v>
      </c>
      <c r="B80" s="188"/>
      <c r="C80" s="214"/>
      <c r="D80" s="190"/>
      <c r="E80" s="159"/>
      <c r="F80" s="159"/>
      <c r="G80" s="160"/>
      <c r="H80" s="160"/>
      <c r="I80" s="160"/>
      <c r="J80" s="160"/>
      <c r="K80" s="189"/>
      <c r="L80" s="159"/>
      <c r="M80" s="213"/>
      <c r="N80" s="189"/>
      <c r="O80" s="231"/>
    </row>
    <row r="81" spans="1:15">
      <c r="A81" s="187">
        <v>65</v>
      </c>
      <c r="B81" s="188"/>
      <c r="C81" s="214"/>
      <c r="D81" s="190"/>
      <c r="E81" s="159"/>
      <c r="F81" s="159"/>
      <c r="G81" s="160"/>
      <c r="H81" s="160"/>
      <c r="I81" s="160"/>
      <c r="J81" s="160"/>
      <c r="K81" s="189"/>
      <c r="L81" s="159"/>
      <c r="M81" s="213"/>
      <c r="N81" s="189"/>
      <c r="O81" s="231"/>
    </row>
    <row r="82" spans="1:15">
      <c r="A82" s="187">
        <v>66</v>
      </c>
      <c r="B82" s="188"/>
      <c r="C82" s="214"/>
      <c r="D82" s="190"/>
      <c r="E82" s="159"/>
      <c r="F82" s="159"/>
      <c r="G82" s="160"/>
      <c r="H82" s="160"/>
      <c r="I82" s="160"/>
      <c r="J82" s="160"/>
      <c r="K82" s="189"/>
      <c r="L82" s="159"/>
      <c r="M82" s="213"/>
      <c r="N82" s="189"/>
      <c r="O82" s="231"/>
    </row>
    <row r="83" spans="1:15">
      <c r="A83" s="187">
        <v>67</v>
      </c>
      <c r="B83" s="188"/>
      <c r="C83" s="214"/>
      <c r="D83" s="190"/>
      <c r="E83" s="159"/>
      <c r="F83" s="159"/>
      <c r="G83" s="160"/>
      <c r="H83" s="160"/>
      <c r="I83" s="160"/>
      <c r="J83" s="160"/>
      <c r="K83" s="213"/>
      <c r="L83" s="159"/>
      <c r="M83" s="213"/>
      <c r="N83" s="189"/>
      <c r="O83" s="231"/>
    </row>
    <row r="84" spans="1:15">
      <c r="A84" s="187">
        <v>68</v>
      </c>
      <c r="B84" s="214"/>
      <c r="C84" s="214"/>
      <c r="D84" s="190"/>
      <c r="E84" s="159"/>
      <c r="F84" s="159"/>
      <c r="G84" s="160"/>
      <c r="H84" s="160"/>
      <c r="I84" s="160"/>
      <c r="J84" s="160"/>
      <c r="K84" s="189"/>
      <c r="L84" s="159"/>
      <c r="M84" s="213"/>
      <c r="N84" s="189"/>
      <c r="O84" s="231"/>
    </row>
    <row r="85" spans="1:15">
      <c r="A85" s="187">
        <v>69</v>
      </c>
      <c r="B85" s="187"/>
      <c r="C85" s="187"/>
      <c r="D85" s="190"/>
      <c r="E85" s="191"/>
      <c r="F85" s="191"/>
      <c r="G85" s="192"/>
      <c r="H85" s="192"/>
      <c r="I85" s="192"/>
      <c r="J85" s="192"/>
      <c r="K85" s="190"/>
      <c r="L85" s="159"/>
      <c r="M85" s="217"/>
      <c r="N85" s="190"/>
      <c r="O85" s="231"/>
    </row>
    <row r="86" spans="1:15">
      <c r="A86" s="187">
        <v>70</v>
      </c>
      <c r="B86" s="214"/>
      <c r="C86" s="214"/>
      <c r="D86" s="190"/>
      <c r="E86" s="191"/>
      <c r="F86" s="191"/>
      <c r="G86" s="160"/>
      <c r="H86" s="160"/>
      <c r="I86" s="192"/>
      <c r="J86" s="160"/>
      <c r="K86" s="189"/>
      <c r="L86" s="159"/>
      <c r="M86" s="213"/>
      <c r="N86" s="189"/>
      <c r="O86" s="231"/>
    </row>
    <row r="87" spans="1:15">
      <c r="A87" s="187">
        <v>71</v>
      </c>
      <c r="B87" s="214"/>
      <c r="C87" s="214"/>
      <c r="D87" s="190"/>
      <c r="E87" s="159"/>
      <c r="F87" s="159"/>
      <c r="G87" s="160"/>
      <c r="H87" s="160"/>
      <c r="I87" s="160"/>
      <c r="J87" s="160"/>
      <c r="K87" s="189"/>
      <c r="L87" s="159"/>
      <c r="M87" s="213"/>
      <c r="N87" s="189"/>
      <c r="O87" s="231"/>
    </row>
    <row r="88" spans="1:15">
      <c r="A88" s="187">
        <v>72</v>
      </c>
      <c r="B88" s="214"/>
      <c r="C88" s="214"/>
      <c r="D88" s="190"/>
      <c r="E88" s="159"/>
      <c r="F88" s="159"/>
      <c r="G88" s="160"/>
      <c r="H88" s="160"/>
      <c r="I88" s="160"/>
      <c r="J88" s="160"/>
      <c r="K88" s="189"/>
      <c r="L88" s="159"/>
      <c r="M88" s="213"/>
      <c r="N88" s="189"/>
      <c r="O88" s="231"/>
    </row>
    <row r="89" spans="1:15">
      <c r="A89" s="187">
        <v>73</v>
      </c>
      <c r="B89" s="187"/>
      <c r="C89" s="187"/>
      <c r="D89" s="190"/>
      <c r="E89" s="159"/>
      <c r="F89" s="159"/>
      <c r="G89" s="160"/>
      <c r="H89" s="160"/>
      <c r="I89" s="160"/>
      <c r="J89" s="160"/>
      <c r="K89" s="189"/>
      <c r="L89" s="232"/>
      <c r="M89" s="160"/>
      <c r="N89" s="160"/>
      <c r="O89" s="231"/>
    </row>
    <row r="90" spans="1:15">
      <c r="A90" s="187">
        <v>74</v>
      </c>
      <c r="B90" s="214"/>
      <c r="C90" s="214"/>
      <c r="D90" s="190"/>
      <c r="E90" s="159"/>
      <c r="F90" s="159"/>
      <c r="G90" s="160"/>
      <c r="H90" s="160"/>
      <c r="I90" s="160"/>
      <c r="J90" s="160"/>
      <c r="K90" s="189"/>
      <c r="L90" s="159"/>
      <c r="M90" s="213"/>
      <c r="N90" s="189"/>
      <c r="O90" s="231"/>
    </row>
    <row r="91" spans="1:15">
      <c r="A91" s="187">
        <v>75</v>
      </c>
      <c r="B91" s="214"/>
      <c r="C91" s="214"/>
      <c r="D91" s="190"/>
      <c r="E91" s="159"/>
      <c r="F91" s="159"/>
      <c r="G91" s="160"/>
      <c r="H91" s="160"/>
      <c r="I91" s="160"/>
      <c r="J91" s="160"/>
      <c r="K91" s="189"/>
      <c r="L91" s="159"/>
      <c r="M91" s="213"/>
      <c r="N91" s="189"/>
      <c r="O91" s="231"/>
    </row>
    <row r="92" spans="1:15">
      <c r="A92" s="187">
        <v>76</v>
      </c>
      <c r="B92" s="214"/>
      <c r="C92" s="214"/>
      <c r="D92" s="190"/>
      <c r="E92" s="159"/>
      <c r="F92" s="159"/>
      <c r="G92" s="160"/>
      <c r="H92" s="160"/>
      <c r="I92" s="160"/>
      <c r="J92" s="160"/>
      <c r="K92" s="189"/>
      <c r="L92" s="159"/>
      <c r="M92" s="213"/>
      <c r="N92" s="189"/>
      <c r="O92" s="231"/>
    </row>
    <row r="93" spans="1:15">
      <c r="A93" s="187">
        <v>77</v>
      </c>
      <c r="B93" s="214"/>
      <c r="C93" s="214"/>
      <c r="D93" s="190"/>
      <c r="E93" s="159"/>
      <c r="F93" s="159"/>
      <c r="G93" s="160"/>
      <c r="H93" s="160"/>
      <c r="I93" s="160"/>
      <c r="J93" s="160"/>
      <c r="K93" s="189"/>
      <c r="L93" s="159"/>
      <c r="M93" s="213"/>
      <c r="N93" s="189"/>
      <c r="O93" s="231"/>
    </row>
    <row r="94" spans="1:15">
      <c r="A94" s="187">
        <v>78</v>
      </c>
      <c r="B94" s="214"/>
      <c r="C94" s="214"/>
      <c r="D94" s="190"/>
      <c r="E94" s="159"/>
      <c r="F94" s="159"/>
      <c r="G94" s="160"/>
      <c r="H94" s="160"/>
      <c r="I94" s="160"/>
      <c r="J94" s="160"/>
      <c r="K94" s="189"/>
      <c r="L94" s="159"/>
      <c r="M94" s="213"/>
      <c r="N94" s="189"/>
      <c r="O94" s="231"/>
    </row>
    <row r="95" spans="1:15">
      <c r="A95" s="187">
        <v>79</v>
      </c>
      <c r="B95" s="214"/>
      <c r="C95" s="214"/>
      <c r="D95" s="190"/>
      <c r="E95" s="159"/>
      <c r="F95" s="159"/>
      <c r="G95" s="160"/>
      <c r="H95" s="160"/>
      <c r="I95" s="160"/>
      <c r="J95" s="160"/>
      <c r="K95" s="189"/>
      <c r="L95" s="159"/>
      <c r="M95" s="213"/>
      <c r="N95" s="189"/>
      <c r="O95" s="231"/>
    </row>
    <row r="96" spans="1:15">
      <c r="A96" s="187">
        <v>80</v>
      </c>
      <c r="B96" s="214"/>
      <c r="C96" s="214"/>
      <c r="D96" s="190"/>
      <c r="E96" s="159"/>
      <c r="F96" s="159"/>
      <c r="G96" s="160"/>
      <c r="H96" s="160"/>
      <c r="I96" s="160"/>
      <c r="J96" s="160"/>
      <c r="K96" s="189"/>
      <c r="L96" s="159"/>
      <c r="M96" s="213"/>
      <c r="N96" s="189"/>
      <c r="O96" s="231"/>
    </row>
    <row r="97" spans="1:15">
      <c r="A97" s="187">
        <v>81</v>
      </c>
      <c r="B97" s="214"/>
      <c r="C97" s="214"/>
      <c r="D97" s="190"/>
      <c r="E97" s="159"/>
      <c r="F97" s="159"/>
      <c r="G97" s="160"/>
      <c r="H97" s="160"/>
      <c r="I97" s="160"/>
      <c r="J97" s="160"/>
      <c r="K97" s="189"/>
      <c r="L97" s="159"/>
      <c r="M97" s="213"/>
      <c r="N97" s="189"/>
      <c r="O97" s="231"/>
    </row>
    <row r="98" spans="1:15">
      <c r="A98" s="187">
        <v>82</v>
      </c>
      <c r="B98" s="214"/>
      <c r="C98" s="214"/>
      <c r="D98" s="190"/>
      <c r="E98" s="159"/>
      <c r="F98" s="159"/>
      <c r="G98" s="160"/>
      <c r="H98" s="160"/>
      <c r="I98" s="160"/>
      <c r="J98" s="160"/>
      <c r="K98" s="189"/>
      <c r="L98" s="159"/>
      <c r="M98" s="213"/>
      <c r="N98" s="189"/>
      <c r="O98" s="231"/>
    </row>
    <row r="99" spans="1:15">
      <c r="A99" s="187">
        <v>83</v>
      </c>
      <c r="B99" s="214"/>
      <c r="C99" s="214"/>
      <c r="D99" s="190"/>
      <c r="E99" s="159"/>
      <c r="F99" s="159"/>
      <c r="G99" s="160"/>
      <c r="H99" s="160"/>
      <c r="I99" s="160"/>
      <c r="J99" s="160"/>
      <c r="K99" s="189"/>
      <c r="L99" s="159"/>
      <c r="M99" s="213"/>
      <c r="N99" s="189"/>
      <c r="O99" s="231"/>
    </row>
    <row r="100" spans="1:15">
      <c r="A100" s="187">
        <v>84</v>
      </c>
      <c r="B100" s="214"/>
      <c r="C100" s="214"/>
      <c r="D100" s="190"/>
      <c r="E100" s="159"/>
      <c r="F100" s="159"/>
      <c r="G100" s="160"/>
      <c r="H100" s="160"/>
      <c r="I100" s="160"/>
      <c r="J100" s="160"/>
      <c r="K100" s="189"/>
      <c r="L100" s="159"/>
      <c r="M100" s="213"/>
      <c r="N100" s="189"/>
      <c r="O100" s="231"/>
    </row>
    <row r="101" spans="1:15">
      <c r="A101" s="187">
        <v>85</v>
      </c>
      <c r="B101" s="214"/>
      <c r="C101" s="214"/>
      <c r="D101" s="190"/>
      <c r="E101" s="159"/>
      <c r="F101" s="159"/>
      <c r="G101" s="160"/>
      <c r="H101" s="160"/>
      <c r="I101" s="160"/>
      <c r="J101" s="160"/>
      <c r="K101" s="189"/>
      <c r="L101" s="159"/>
      <c r="M101" s="213"/>
      <c r="N101" s="189"/>
      <c r="O101" s="231"/>
    </row>
    <row r="102" spans="1:15">
      <c r="A102" s="187">
        <v>86</v>
      </c>
      <c r="B102" s="214"/>
      <c r="C102" s="214"/>
      <c r="D102" s="190"/>
      <c r="E102" s="159"/>
      <c r="F102" s="159"/>
      <c r="G102" s="160"/>
      <c r="H102" s="160"/>
      <c r="I102" s="160"/>
      <c r="J102" s="160"/>
      <c r="K102" s="189"/>
      <c r="L102" s="159"/>
      <c r="M102" s="213"/>
      <c r="N102" s="189"/>
      <c r="O102" s="231"/>
    </row>
    <row r="103" spans="1:15">
      <c r="A103" s="187">
        <v>87</v>
      </c>
      <c r="B103" s="214"/>
      <c r="C103" s="214"/>
      <c r="D103" s="190"/>
      <c r="E103" s="159"/>
      <c r="F103" s="159"/>
      <c r="G103" s="160"/>
      <c r="H103" s="160"/>
      <c r="I103" s="160"/>
      <c r="J103" s="160"/>
      <c r="K103" s="189"/>
      <c r="L103" s="159"/>
      <c r="M103" s="213"/>
      <c r="N103" s="189"/>
      <c r="O103" s="231"/>
    </row>
    <row r="104" spans="1:15">
      <c r="A104" s="187">
        <v>88</v>
      </c>
      <c r="B104" s="187"/>
      <c r="C104" s="187"/>
      <c r="D104" s="190"/>
      <c r="E104" s="191"/>
      <c r="F104" s="191"/>
      <c r="G104" s="192"/>
      <c r="H104" s="212"/>
      <c r="I104" s="212"/>
      <c r="J104" s="192"/>
      <c r="K104" s="190"/>
      <c r="L104" s="159"/>
      <c r="M104" s="213"/>
      <c r="N104" s="189"/>
      <c r="O104" s="231"/>
    </row>
    <row r="105" spans="1:15">
      <c r="A105" s="187">
        <v>89</v>
      </c>
      <c r="B105" s="214"/>
      <c r="C105" s="214"/>
      <c r="D105" s="190"/>
      <c r="E105" s="159"/>
      <c r="F105" s="159"/>
      <c r="G105" s="160"/>
      <c r="H105" s="160"/>
      <c r="I105" s="212"/>
      <c r="J105" s="160"/>
      <c r="K105" s="189"/>
      <c r="L105" s="159"/>
      <c r="M105" s="213"/>
      <c r="N105" s="189"/>
      <c r="O105" s="231"/>
    </row>
    <row r="106" spans="1:15">
      <c r="A106" s="187">
        <v>90</v>
      </c>
      <c r="B106" s="214"/>
      <c r="C106" s="214"/>
      <c r="D106" s="190"/>
      <c r="E106" s="159"/>
      <c r="F106" s="159"/>
      <c r="G106" s="160"/>
      <c r="H106" s="160"/>
      <c r="I106" s="160"/>
      <c r="J106" s="160"/>
      <c r="K106" s="189"/>
      <c r="L106" s="159"/>
      <c r="M106" s="213"/>
      <c r="N106" s="189"/>
      <c r="O106" s="231"/>
    </row>
    <row r="107" spans="1:15">
      <c r="A107" s="187">
        <v>91</v>
      </c>
      <c r="B107" s="214"/>
      <c r="C107" s="214"/>
      <c r="D107" s="190"/>
      <c r="E107" s="159"/>
      <c r="F107" s="159"/>
      <c r="G107" s="160"/>
      <c r="H107" s="160"/>
      <c r="I107" s="160"/>
      <c r="J107" s="160"/>
      <c r="K107" s="189"/>
      <c r="L107" s="159"/>
      <c r="M107" s="213"/>
      <c r="N107" s="189"/>
      <c r="O107" s="231"/>
    </row>
    <row r="108" spans="1:15">
      <c r="A108" s="187">
        <v>92</v>
      </c>
      <c r="B108" s="214"/>
      <c r="C108" s="214"/>
      <c r="D108" s="190"/>
      <c r="E108" s="159"/>
      <c r="F108" s="159"/>
      <c r="G108" s="160"/>
      <c r="H108" s="160"/>
      <c r="I108" s="160"/>
      <c r="J108" s="160"/>
      <c r="K108" s="189"/>
      <c r="L108" s="159"/>
      <c r="M108" s="213"/>
      <c r="N108" s="189"/>
      <c r="O108" s="231"/>
    </row>
    <row r="109" spans="1:15">
      <c r="A109" s="187">
        <v>93</v>
      </c>
      <c r="B109" s="187"/>
      <c r="C109" s="187"/>
      <c r="D109" s="190"/>
      <c r="E109" s="159"/>
      <c r="F109" s="159"/>
      <c r="G109" s="160"/>
      <c r="H109" s="160"/>
      <c r="I109" s="160"/>
      <c r="J109" s="160"/>
      <c r="K109" s="189"/>
      <c r="L109" s="159"/>
      <c r="M109" s="213"/>
      <c r="N109" s="189"/>
      <c r="O109" s="231"/>
    </row>
    <row r="110" spans="1:15">
      <c r="A110" s="187">
        <v>94</v>
      </c>
      <c r="B110" s="187"/>
      <c r="C110" s="187"/>
      <c r="D110" s="190"/>
      <c r="E110" s="159"/>
      <c r="F110" s="159"/>
      <c r="G110" s="160"/>
      <c r="H110" s="160"/>
      <c r="I110" s="160"/>
      <c r="J110" s="160"/>
      <c r="K110" s="189"/>
      <c r="L110" s="159"/>
      <c r="M110" s="213"/>
      <c r="N110" s="189"/>
      <c r="O110" s="231"/>
    </row>
    <row r="111" spans="1:15">
      <c r="A111" s="187">
        <v>95</v>
      </c>
      <c r="B111" s="187"/>
      <c r="C111" s="187"/>
      <c r="D111" s="190"/>
      <c r="E111" s="159"/>
      <c r="F111" s="159"/>
      <c r="G111" s="160"/>
      <c r="H111" s="160"/>
      <c r="I111" s="160"/>
      <c r="J111" s="160"/>
      <c r="K111" s="189"/>
      <c r="L111" s="159"/>
      <c r="M111" s="213"/>
      <c r="N111" s="189"/>
      <c r="O111" s="231"/>
    </row>
    <row r="112" spans="1:15">
      <c r="A112" s="187">
        <v>96</v>
      </c>
      <c r="B112" s="187"/>
      <c r="C112" s="187"/>
      <c r="D112" s="190"/>
      <c r="E112" s="159"/>
      <c r="F112" s="159"/>
      <c r="G112" s="160"/>
      <c r="H112" s="160"/>
      <c r="I112" s="160"/>
      <c r="J112" s="160"/>
      <c r="K112" s="189"/>
      <c r="L112" s="159"/>
      <c r="M112" s="213"/>
      <c r="N112" s="189"/>
      <c r="O112" s="231"/>
    </row>
    <row r="113" spans="1:15">
      <c r="A113" s="187">
        <v>97</v>
      </c>
      <c r="B113" s="187"/>
      <c r="C113" s="187"/>
      <c r="D113" s="190"/>
      <c r="E113" s="159"/>
      <c r="F113" s="159"/>
      <c r="G113" s="160"/>
      <c r="H113" s="160"/>
      <c r="I113" s="160"/>
      <c r="J113" s="160"/>
      <c r="K113" s="189"/>
      <c r="L113" s="159"/>
      <c r="M113" s="213"/>
      <c r="N113" s="189"/>
      <c r="O113" s="231"/>
    </row>
    <row r="114" spans="1:15">
      <c r="A114" s="187">
        <v>98</v>
      </c>
      <c r="B114" s="187"/>
      <c r="C114" s="187"/>
      <c r="D114" s="190"/>
      <c r="E114" s="159"/>
      <c r="F114" s="159"/>
      <c r="G114" s="160"/>
      <c r="H114" s="160"/>
      <c r="I114" s="160"/>
      <c r="J114" s="160"/>
      <c r="K114" s="189"/>
      <c r="L114" s="159"/>
      <c r="M114" s="213"/>
      <c r="N114" s="189"/>
      <c r="O114" s="231"/>
    </row>
    <row r="115" spans="1:15">
      <c r="A115" s="187">
        <v>99</v>
      </c>
      <c r="B115" s="187"/>
      <c r="C115" s="187"/>
      <c r="D115" s="190"/>
      <c r="E115" s="159"/>
      <c r="F115" s="159"/>
      <c r="G115" s="160"/>
      <c r="H115" s="160"/>
      <c r="I115" s="160"/>
      <c r="J115" s="160"/>
      <c r="K115" s="189"/>
      <c r="L115" s="159"/>
      <c r="M115" s="213"/>
      <c r="N115" s="189"/>
      <c r="O115" s="231"/>
    </row>
    <row r="116" spans="1:15">
      <c r="A116" s="187">
        <v>100</v>
      </c>
      <c r="B116" s="187"/>
      <c r="C116" s="187"/>
      <c r="D116" s="190"/>
      <c r="E116" s="159"/>
      <c r="F116" s="159"/>
      <c r="G116" s="160"/>
      <c r="H116" s="160"/>
      <c r="I116" s="160"/>
      <c r="J116" s="160"/>
      <c r="K116" s="189"/>
      <c r="L116" s="159"/>
      <c r="M116" s="213"/>
      <c r="N116" s="189"/>
      <c r="O116" s="231"/>
    </row>
    <row r="117" spans="1:15">
      <c r="A117" s="187">
        <v>101</v>
      </c>
      <c r="B117" s="187"/>
      <c r="C117" s="187"/>
      <c r="D117" s="190"/>
      <c r="E117" s="159"/>
      <c r="F117" s="159"/>
      <c r="G117" s="160"/>
      <c r="H117" s="160"/>
      <c r="I117" s="160"/>
      <c r="J117" s="160"/>
      <c r="K117" s="189"/>
      <c r="L117" s="159"/>
      <c r="M117" s="213"/>
      <c r="N117" s="189"/>
      <c r="O117" s="231"/>
    </row>
    <row r="118" spans="1:15">
      <c r="A118" s="187">
        <v>102</v>
      </c>
      <c r="B118" s="187"/>
      <c r="C118" s="187"/>
      <c r="D118" s="190"/>
      <c r="E118" s="159"/>
      <c r="F118" s="159"/>
      <c r="G118" s="160"/>
      <c r="H118" s="160"/>
      <c r="I118" s="160"/>
      <c r="J118" s="160"/>
      <c r="K118" s="189"/>
      <c r="L118" s="159"/>
      <c r="M118" s="213"/>
      <c r="N118" s="189"/>
      <c r="O118" s="231"/>
    </row>
    <row r="119" spans="1:15">
      <c r="A119" s="187">
        <v>103</v>
      </c>
      <c r="B119" s="187"/>
      <c r="C119" s="187"/>
      <c r="D119" s="190"/>
      <c r="E119" s="159"/>
      <c r="F119" s="159"/>
      <c r="G119" s="160"/>
      <c r="H119" s="160"/>
      <c r="I119" s="160"/>
      <c r="J119" s="160"/>
      <c r="K119" s="189"/>
      <c r="L119" s="159"/>
      <c r="M119" s="213"/>
      <c r="N119" s="189"/>
      <c r="O119" s="231"/>
    </row>
    <row r="120" spans="1:15">
      <c r="A120" s="187">
        <v>104</v>
      </c>
      <c r="B120" s="187"/>
      <c r="C120" s="187"/>
      <c r="D120" s="190"/>
      <c r="E120" s="159"/>
      <c r="F120" s="159"/>
      <c r="G120" s="160"/>
      <c r="H120" s="160"/>
      <c r="I120" s="160"/>
      <c r="J120" s="160"/>
      <c r="K120" s="189"/>
      <c r="L120" s="159"/>
      <c r="M120" s="213"/>
      <c r="N120" s="189"/>
      <c r="O120" s="231"/>
    </row>
    <row r="121" spans="1:15">
      <c r="A121" s="187">
        <v>105</v>
      </c>
      <c r="B121" s="187"/>
      <c r="C121" s="187"/>
      <c r="D121" s="190"/>
      <c r="E121" s="159"/>
      <c r="F121" s="159"/>
      <c r="G121" s="160"/>
      <c r="H121" s="160"/>
      <c r="I121" s="160"/>
      <c r="J121" s="160"/>
      <c r="K121" s="189"/>
      <c r="L121" s="159"/>
      <c r="M121" s="213"/>
      <c r="N121" s="189"/>
      <c r="O121" s="231"/>
    </row>
    <row r="122" spans="1:15">
      <c r="A122" s="187">
        <v>106</v>
      </c>
      <c r="B122" s="187"/>
      <c r="C122" s="187"/>
      <c r="D122" s="190"/>
      <c r="E122" s="159"/>
      <c r="F122" s="159"/>
      <c r="G122" s="160"/>
      <c r="H122" s="160"/>
      <c r="I122" s="160"/>
      <c r="J122" s="160"/>
      <c r="K122" s="189"/>
      <c r="L122" s="159"/>
      <c r="M122" s="213"/>
      <c r="N122" s="189"/>
      <c r="O122" s="231"/>
    </row>
    <row r="123" spans="1:15">
      <c r="A123" s="187">
        <v>107</v>
      </c>
      <c r="B123" s="187"/>
      <c r="C123" s="187"/>
      <c r="D123" s="190"/>
      <c r="E123" s="159"/>
      <c r="F123" s="159"/>
      <c r="G123" s="160"/>
      <c r="H123" s="160"/>
      <c r="I123" s="160"/>
      <c r="J123" s="160"/>
      <c r="K123" s="189"/>
      <c r="L123" s="159"/>
      <c r="M123" s="213"/>
      <c r="N123" s="189"/>
      <c r="O123" s="231"/>
    </row>
    <row r="124" spans="1:15">
      <c r="A124" s="187">
        <v>108</v>
      </c>
      <c r="B124" s="187"/>
      <c r="C124" s="187"/>
      <c r="D124" s="190"/>
      <c r="E124" s="159"/>
      <c r="F124" s="159"/>
      <c r="G124" s="160"/>
      <c r="H124" s="160"/>
      <c r="I124" s="160"/>
      <c r="J124" s="160"/>
      <c r="K124" s="189"/>
      <c r="L124" s="159"/>
      <c r="M124" s="213"/>
      <c r="N124" s="189"/>
      <c r="O124" s="231"/>
    </row>
    <row r="125" spans="1:15">
      <c r="A125" s="187">
        <v>109</v>
      </c>
      <c r="B125" s="187"/>
      <c r="C125" s="187"/>
      <c r="D125" s="190"/>
      <c r="E125" s="159"/>
      <c r="F125" s="159"/>
      <c r="G125" s="160"/>
      <c r="H125" s="160"/>
      <c r="I125" s="160"/>
      <c r="J125" s="160"/>
      <c r="K125" s="189"/>
      <c r="L125" s="159"/>
      <c r="M125" s="213"/>
      <c r="N125" s="189"/>
      <c r="O125" s="231"/>
    </row>
    <row r="126" spans="1:15">
      <c r="A126" s="187">
        <v>110</v>
      </c>
      <c r="B126" s="187"/>
      <c r="C126" s="187"/>
      <c r="D126" s="190"/>
      <c r="E126" s="159"/>
      <c r="F126" s="159"/>
      <c r="G126" s="160"/>
      <c r="H126" s="160"/>
      <c r="I126" s="160"/>
      <c r="J126" s="160"/>
      <c r="K126" s="189"/>
      <c r="L126" s="159"/>
      <c r="M126" s="213"/>
      <c r="N126" s="189"/>
      <c r="O126" s="231"/>
    </row>
    <row r="127" spans="1:15">
      <c r="A127" s="187">
        <v>111</v>
      </c>
      <c r="B127" s="187"/>
      <c r="C127" s="187"/>
      <c r="D127" s="190"/>
      <c r="E127" s="159"/>
      <c r="F127" s="159"/>
      <c r="G127" s="160"/>
      <c r="H127" s="160"/>
      <c r="I127" s="160"/>
      <c r="J127" s="160"/>
      <c r="K127" s="189"/>
      <c r="L127" s="159"/>
      <c r="M127" s="213"/>
      <c r="N127" s="189"/>
      <c r="O127" s="231"/>
    </row>
    <row r="128" spans="1:15">
      <c r="A128" s="187">
        <v>112</v>
      </c>
      <c r="B128" s="187"/>
      <c r="C128" s="187"/>
      <c r="D128" s="190"/>
      <c r="E128" s="159"/>
      <c r="F128" s="159"/>
      <c r="G128" s="160"/>
      <c r="H128" s="160"/>
      <c r="I128" s="160"/>
      <c r="J128" s="160"/>
      <c r="K128" s="189"/>
      <c r="L128" s="159"/>
      <c r="M128" s="213"/>
      <c r="N128" s="189"/>
      <c r="O128" s="231"/>
    </row>
    <row r="129" spans="1:15">
      <c r="A129" s="187">
        <v>113</v>
      </c>
      <c r="B129" s="187"/>
      <c r="C129" s="187"/>
      <c r="D129" s="190"/>
      <c r="E129" s="159"/>
      <c r="F129" s="159"/>
      <c r="G129" s="160"/>
      <c r="H129" s="160"/>
      <c r="I129" s="160"/>
      <c r="J129" s="160"/>
      <c r="K129" s="189"/>
      <c r="L129" s="159"/>
      <c r="M129" s="213"/>
      <c r="N129" s="189"/>
      <c r="O129" s="231"/>
    </row>
    <row r="130" spans="1:15">
      <c r="A130" s="187">
        <v>114</v>
      </c>
      <c r="B130" s="187"/>
      <c r="C130" s="187"/>
      <c r="D130" s="190"/>
      <c r="E130" s="159"/>
      <c r="F130" s="159"/>
      <c r="G130" s="160"/>
      <c r="H130" s="160"/>
      <c r="I130" s="160"/>
      <c r="J130" s="160"/>
      <c r="K130" s="189"/>
      <c r="L130" s="159"/>
      <c r="M130" s="213"/>
      <c r="N130" s="189"/>
      <c r="O130" s="231"/>
    </row>
    <row r="131" spans="1:15">
      <c r="A131" s="187">
        <v>115</v>
      </c>
      <c r="B131" s="187"/>
      <c r="C131" s="187"/>
      <c r="D131" s="190"/>
      <c r="E131" s="159"/>
      <c r="F131" s="159"/>
      <c r="G131" s="160"/>
      <c r="H131" s="160"/>
      <c r="I131" s="160"/>
      <c r="J131" s="160"/>
      <c r="K131" s="189"/>
      <c r="L131" s="159"/>
      <c r="M131" s="213"/>
      <c r="N131" s="189"/>
      <c r="O131" s="231"/>
    </row>
    <row r="132" spans="1:15">
      <c r="A132" s="187">
        <v>116</v>
      </c>
      <c r="B132" s="187"/>
      <c r="C132" s="187"/>
      <c r="D132" s="190"/>
      <c r="E132" s="159"/>
      <c r="F132" s="159"/>
      <c r="G132" s="160"/>
      <c r="H132" s="160"/>
      <c r="I132" s="160"/>
      <c r="J132" s="160"/>
      <c r="K132" s="189"/>
      <c r="L132" s="159"/>
      <c r="M132" s="213"/>
      <c r="N132" s="189"/>
      <c r="O132" s="231"/>
    </row>
    <row r="133" spans="1:15">
      <c r="A133" s="187">
        <v>117</v>
      </c>
      <c r="B133" s="187"/>
      <c r="C133" s="187"/>
      <c r="D133" s="190"/>
      <c r="E133" s="191"/>
      <c r="F133" s="191"/>
      <c r="G133" s="192"/>
      <c r="H133" s="192"/>
      <c r="I133" s="192"/>
      <c r="J133" s="192"/>
      <c r="K133" s="190"/>
      <c r="L133" s="159"/>
      <c r="M133" s="213"/>
      <c r="N133" s="189"/>
      <c r="O133" s="231"/>
    </row>
    <row r="134" spans="1:15">
      <c r="A134" s="187">
        <v>118</v>
      </c>
      <c r="B134" s="187"/>
      <c r="C134" s="187"/>
      <c r="D134" s="190"/>
      <c r="E134" s="191"/>
      <c r="F134" s="191"/>
      <c r="G134" s="160"/>
      <c r="H134" s="160"/>
      <c r="I134" s="192"/>
      <c r="J134" s="160"/>
      <c r="K134" s="189"/>
      <c r="L134" s="159"/>
      <c r="M134" s="213"/>
      <c r="N134" s="189"/>
      <c r="O134" s="231"/>
    </row>
    <row r="135" spans="1:15">
      <c r="A135" s="187">
        <v>119</v>
      </c>
      <c r="B135" s="187"/>
      <c r="C135" s="187"/>
      <c r="D135" s="190"/>
      <c r="E135" s="159"/>
      <c r="F135" s="159"/>
      <c r="G135" s="160"/>
      <c r="H135" s="160"/>
      <c r="I135" s="160"/>
      <c r="J135" s="160"/>
      <c r="K135" s="189"/>
      <c r="L135" s="159"/>
      <c r="M135" s="213"/>
      <c r="N135" s="189"/>
      <c r="O135" s="231"/>
    </row>
    <row r="136" spans="1:15">
      <c r="A136" s="187">
        <v>120</v>
      </c>
      <c r="B136" s="187"/>
      <c r="C136" s="187"/>
      <c r="D136" s="190"/>
      <c r="E136" s="159"/>
      <c r="F136" s="159"/>
      <c r="G136" s="160"/>
      <c r="H136" s="160"/>
      <c r="I136" s="160"/>
      <c r="J136" s="160"/>
      <c r="K136" s="189"/>
      <c r="L136" s="159"/>
      <c r="M136" s="213"/>
      <c r="N136" s="189"/>
      <c r="O136" s="231"/>
    </row>
    <row r="137" spans="1:15">
      <c r="A137" s="187">
        <v>121</v>
      </c>
      <c r="B137" s="187"/>
      <c r="C137" s="187"/>
      <c r="D137" s="190"/>
      <c r="E137" s="159"/>
      <c r="F137" s="159"/>
      <c r="G137" s="160"/>
      <c r="H137" s="160"/>
      <c r="I137" s="160"/>
      <c r="J137" s="160"/>
      <c r="K137" s="189"/>
      <c r="L137" s="159"/>
      <c r="M137" s="213"/>
      <c r="N137" s="189"/>
      <c r="O137" s="231"/>
    </row>
    <row r="138" spans="1:15">
      <c r="A138" s="187">
        <v>122</v>
      </c>
      <c r="B138" s="187"/>
      <c r="C138" s="187"/>
      <c r="D138" s="190"/>
      <c r="E138" s="159"/>
      <c r="F138" s="159"/>
      <c r="G138" s="160"/>
      <c r="H138" s="160"/>
      <c r="I138" s="160"/>
      <c r="J138" s="160"/>
      <c r="K138" s="189"/>
      <c r="L138" s="159"/>
      <c r="M138" s="213"/>
      <c r="N138" s="189"/>
      <c r="O138" s="231"/>
    </row>
    <row r="139" spans="1:15">
      <c r="A139" s="187">
        <v>123</v>
      </c>
      <c r="B139" s="187"/>
      <c r="C139" s="187"/>
      <c r="D139" s="190"/>
      <c r="E139" s="159"/>
      <c r="F139" s="159"/>
      <c r="G139" s="160"/>
      <c r="H139" s="160"/>
      <c r="I139" s="160"/>
      <c r="J139" s="160"/>
      <c r="K139" s="189"/>
      <c r="L139" s="159"/>
      <c r="M139" s="213"/>
      <c r="N139" s="189"/>
      <c r="O139" s="231"/>
    </row>
    <row r="140" spans="1:15">
      <c r="A140" s="187">
        <v>124</v>
      </c>
      <c r="B140" s="187"/>
      <c r="C140" s="187"/>
      <c r="D140" s="190"/>
      <c r="E140" s="159"/>
      <c r="F140" s="159"/>
      <c r="G140" s="160"/>
      <c r="H140" s="160"/>
      <c r="I140" s="160"/>
      <c r="J140" s="160"/>
      <c r="K140" s="189"/>
      <c r="L140" s="159"/>
      <c r="M140" s="213"/>
      <c r="N140" s="189"/>
      <c r="O140" s="231"/>
    </row>
    <row r="141" spans="1:15">
      <c r="A141" s="187">
        <v>125</v>
      </c>
      <c r="B141" s="187"/>
      <c r="C141" s="187"/>
      <c r="D141" s="190"/>
      <c r="E141" s="159"/>
      <c r="F141" s="159"/>
      <c r="G141" s="160"/>
      <c r="H141" s="160"/>
      <c r="I141" s="160"/>
      <c r="J141" s="160"/>
      <c r="K141" s="189"/>
      <c r="L141" s="159"/>
      <c r="M141" s="213"/>
      <c r="N141" s="189"/>
      <c r="O141" s="231"/>
    </row>
    <row r="142" spans="1:15">
      <c r="A142" s="187">
        <v>126</v>
      </c>
      <c r="B142" s="187"/>
      <c r="C142" s="187"/>
      <c r="D142" s="190"/>
      <c r="E142" s="159"/>
      <c r="F142" s="159"/>
      <c r="G142" s="160"/>
      <c r="H142" s="160"/>
      <c r="I142" s="160"/>
      <c r="J142" s="160"/>
      <c r="K142" s="189"/>
      <c r="L142" s="159"/>
      <c r="M142" s="213"/>
      <c r="N142" s="189"/>
      <c r="O142" s="231"/>
    </row>
    <row r="143" spans="1:15">
      <c r="A143" s="187">
        <v>127</v>
      </c>
      <c r="B143" s="214"/>
      <c r="C143" s="187"/>
      <c r="D143" s="190"/>
      <c r="E143" s="159"/>
      <c r="F143" s="159"/>
      <c r="G143" s="160"/>
      <c r="H143" s="160"/>
      <c r="I143" s="160"/>
      <c r="J143" s="160"/>
      <c r="K143" s="189"/>
      <c r="L143" s="159"/>
      <c r="M143" s="213"/>
      <c r="N143" s="189"/>
      <c r="O143" s="231"/>
    </row>
    <row r="144" spans="1:15">
      <c r="A144" s="187">
        <v>128</v>
      </c>
      <c r="B144" s="187"/>
      <c r="C144" s="187"/>
      <c r="D144" s="190"/>
      <c r="E144" s="159"/>
      <c r="F144" s="159"/>
      <c r="G144" s="160"/>
      <c r="H144" s="160"/>
      <c r="I144" s="160"/>
      <c r="J144" s="160"/>
      <c r="K144" s="189"/>
      <c r="L144" s="159"/>
      <c r="M144" s="213"/>
      <c r="N144" s="189"/>
      <c r="O144" s="231"/>
    </row>
    <row r="145" spans="1:15">
      <c r="A145" s="187">
        <v>129</v>
      </c>
      <c r="B145" s="187"/>
      <c r="C145" s="187"/>
      <c r="D145" s="190"/>
      <c r="E145" s="159"/>
      <c r="F145" s="159"/>
      <c r="G145" s="160"/>
      <c r="H145" s="160"/>
      <c r="I145" s="160"/>
      <c r="J145" s="160"/>
      <c r="K145" s="189"/>
      <c r="L145" s="159"/>
      <c r="M145" s="213"/>
      <c r="N145" s="189"/>
      <c r="O145" s="231"/>
    </row>
    <row r="146" spans="1:15">
      <c r="A146" s="187">
        <v>130</v>
      </c>
      <c r="B146" s="187"/>
      <c r="C146" s="187"/>
      <c r="D146" s="190"/>
      <c r="E146" s="159"/>
      <c r="F146" s="159"/>
      <c r="G146" s="160"/>
      <c r="H146" s="160"/>
      <c r="I146" s="160"/>
      <c r="J146" s="160"/>
      <c r="K146" s="189"/>
      <c r="L146" s="159"/>
      <c r="M146" s="213"/>
      <c r="N146" s="189"/>
      <c r="O146" s="231"/>
    </row>
    <row r="147" spans="1:15">
      <c r="A147" s="187">
        <v>131</v>
      </c>
      <c r="B147" s="187"/>
      <c r="C147" s="187"/>
      <c r="D147" s="190"/>
      <c r="E147" s="159"/>
      <c r="F147" s="159"/>
      <c r="G147" s="160"/>
      <c r="H147" s="160"/>
      <c r="I147" s="160"/>
      <c r="J147" s="160"/>
      <c r="K147" s="189"/>
      <c r="L147" s="159"/>
      <c r="M147" s="213"/>
      <c r="N147" s="189"/>
      <c r="O147" s="231"/>
    </row>
    <row r="148" spans="1:15">
      <c r="A148" s="187">
        <v>132</v>
      </c>
      <c r="B148" s="187"/>
      <c r="C148" s="187"/>
      <c r="D148" s="190"/>
      <c r="E148" s="159"/>
      <c r="F148" s="159"/>
      <c r="G148" s="160"/>
      <c r="H148" s="160"/>
      <c r="I148" s="160"/>
      <c r="J148" s="160"/>
      <c r="K148" s="189"/>
      <c r="L148" s="159"/>
      <c r="M148" s="213"/>
      <c r="N148" s="189"/>
      <c r="O148" s="231"/>
    </row>
    <row r="149" spans="1:15">
      <c r="A149" s="187">
        <v>133</v>
      </c>
      <c r="B149" s="187"/>
      <c r="C149" s="187"/>
      <c r="D149" s="190"/>
      <c r="E149" s="159"/>
      <c r="F149" s="159"/>
      <c r="G149" s="160"/>
      <c r="H149" s="160"/>
      <c r="I149" s="160"/>
      <c r="J149" s="160"/>
      <c r="K149" s="189"/>
      <c r="L149" s="159"/>
      <c r="M149" s="213"/>
      <c r="N149" s="189"/>
      <c r="O149" s="231"/>
    </row>
    <row r="150" spans="1:15">
      <c r="A150" s="187"/>
      <c r="B150" s="187"/>
      <c r="C150" s="187"/>
      <c r="D150" s="190"/>
      <c r="E150" s="159"/>
      <c r="F150" s="159"/>
      <c r="G150" s="160"/>
      <c r="H150" s="160"/>
      <c r="I150" s="160"/>
      <c r="J150" s="160"/>
      <c r="K150" s="189"/>
      <c r="L150" s="159"/>
      <c r="M150" s="213"/>
      <c r="N150" s="189"/>
      <c r="O150" s="231"/>
    </row>
    <row r="151" spans="1:15">
      <c r="A151" s="187"/>
      <c r="B151" s="187"/>
      <c r="C151" s="187"/>
      <c r="D151" s="190"/>
      <c r="E151" s="159"/>
      <c r="F151" s="159"/>
      <c r="G151" s="160"/>
      <c r="H151" s="160"/>
      <c r="I151" s="160"/>
      <c r="J151" s="160"/>
      <c r="K151" s="189"/>
      <c r="L151" s="159"/>
      <c r="M151" s="213"/>
      <c r="N151" s="189"/>
      <c r="O151" s="231"/>
    </row>
    <row r="152" spans="1:15">
      <c r="A152" s="187"/>
      <c r="B152" s="187"/>
      <c r="C152" s="187"/>
      <c r="D152" s="190"/>
      <c r="E152" s="159"/>
      <c r="F152" s="159"/>
      <c r="G152" s="160"/>
      <c r="H152" s="160"/>
      <c r="I152" s="160"/>
      <c r="J152" s="160"/>
      <c r="K152" s="189"/>
      <c r="L152" s="159"/>
      <c r="M152" s="213"/>
      <c r="N152" s="189"/>
      <c r="O152" s="231"/>
    </row>
    <row r="153" spans="1:15">
      <c r="A153" s="187"/>
      <c r="B153" s="187"/>
      <c r="C153" s="187"/>
      <c r="D153" s="190"/>
      <c r="E153" s="159"/>
      <c r="F153" s="159"/>
      <c r="G153" s="160"/>
      <c r="H153" s="160"/>
      <c r="I153" s="160"/>
      <c r="J153" s="160"/>
      <c r="K153" s="189"/>
      <c r="L153" s="159"/>
      <c r="M153" s="213"/>
      <c r="N153" s="189"/>
      <c r="O153" s="231"/>
    </row>
    <row r="154" spans="1:15">
      <c r="A154" s="187"/>
      <c r="B154" s="187"/>
      <c r="C154" s="187"/>
      <c r="D154" s="190"/>
      <c r="E154" s="159"/>
      <c r="F154" s="159"/>
      <c r="G154" s="160"/>
      <c r="H154" s="160"/>
      <c r="I154" s="160"/>
      <c r="J154" s="160"/>
      <c r="K154" s="189"/>
      <c r="L154" s="159"/>
      <c r="M154" s="213"/>
      <c r="N154" s="189"/>
      <c r="O154" s="231"/>
    </row>
    <row r="155" spans="1:15">
      <c r="A155" s="163"/>
      <c r="B155" s="187"/>
      <c r="C155" s="187"/>
      <c r="D155" s="190"/>
      <c r="E155" s="159"/>
      <c r="F155" s="159"/>
      <c r="G155" s="160"/>
      <c r="H155" s="160"/>
      <c r="I155" s="160"/>
      <c r="J155" s="163"/>
      <c r="K155" s="164"/>
      <c r="L155" s="159"/>
      <c r="M155" s="163"/>
      <c r="N155" s="163"/>
      <c r="O155" s="163"/>
    </row>
    <row r="156" spans="1:15">
      <c r="A156" s="163"/>
      <c r="B156" s="187"/>
      <c r="C156" s="187"/>
      <c r="D156" s="190"/>
      <c r="E156" s="165"/>
      <c r="F156" s="165"/>
      <c r="G156" s="160"/>
      <c r="H156" s="163"/>
      <c r="I156" s="160"/>
      <c r="J156" s="163"/>
      <c r="K156" s="164"/>
      <c r="L156" s="159"/>
      <c r="M156" s="163"/>
      <c r="N156" s="163"/>
      <c r="O156" s="163"/>
    </row>
    <row r="157" spans="1:15">
      <c r="A157" s="163"/>
      <c r="B157" s="187"/>
      <c r="C157" s="187"/>
      <c r="D157" s="190"/>
      <c r="E157" s="165"/>
      <c r="F157" s="165"/>
      <c r="G157" s="163"/>
      <c r="H157" s="163"/>
      <c r="I157" s="163"/>
      <c r="J157" s="163"/>
      <c r="K157" s="164"/>
      <c r="L157" s="165"/>
      <c r="M157" s="163"/>
      <c r="N157" s="163"/>
      <c r="O157" s="163"/>
    </row>
    <row r="158" spans="1:15">
      <c r="A158" s="163"/>
      <c r="B158" s="187"/>
      <c r="C158" s="187"/>
      <c r="D158" s="190"/>
      <c r="E158" s="165"/>
      <c r="F158" s="165"/>
      <c r="G158" s="163"/>
      <c r="H158" s="163"/>
      <c r="I158" s="163"/>
      <c r="J158" s="163"/>
      <c r="K158" s="164"/>
      <c r="L158" s="165"/>
      <c r="M158" s="163"/>
      <c r="N158" s="163"/>
      <c r="O158" s="163"/>
    </row>
    <row r="159" spans="1:15">
      <c r="A159" s="163"/>
      <c r="B159" s="187"/>
      <c r="C159" s="187"/>
      <c r="D159" s="190"/>
      <c r="E159" s="165"/>
      <c r="F159" s="165"/>
      <c r="G159" s="163"/>
      <c r="H159" s="163"/>
      <c r="I159" s="163"/>
      <c r="J159" s="163"/>
      <c r="K159" s="164"/>
      <c r="L159" s="165"/>
      <c r="M159" s="163"/>
      <c r="N159" s="163"/>
      <c r="O159" s="163"/>
    </row>
    <row r="160" spans="1:15">
      <c r="A160" s="163"/>
      <c r="B160" s="187"/>
      <c r="C160" s="187"/>
      <c r="D160" s="190"/>
      <c r="E160" s="165"/>
      <c r="F160" s="165"/>
      <c r="G160" s="163"/>
      <c r="H160" s="163"/>
      <c r="I160" s="163"/>
      <c r="J160" s="163"/>
      <c r="K160" s="164"/>
      <c r="L160" s="165"/>
      <c r="M160" s="163"/>
      <c r="N160" s="163"/>
      <c r="O160" s="163"/>
    </row>
    <row r="161" spans="1:15">
      <c r="A161" s="163"/>
      <c r="B161" s="187"/>
      <c r="C161" s="187"/>
      <c r="D161" s="190"/>
      <c r="E161" s="165"/>
      <c r="F161" s="165"/>
      <c r="G161" s="163"/>
      <c r="H161" s="163"/>
      <c r="I161" s="163"/>
      <c r="J161" s="163"/>
      <c r="K161" s="164"/>
      <c r="L161" s="165"/>
      <c r="M161" s="163"/>
      <c r="N161" s="163"/>
      <c r="O161" s="163"/>
    </row>
    <row r="162" spans="1:15">
      <c r="A162" s="163"/>
      <c r="B162" s="187"/>
      <c r="C162" s="187"/>
      <c r="D162" s="190"/>
      <c r="E162" s="165"/>
      <c r="F162" s="165"/>
      <c r="G162" s="163"/>
      <c r="H162" s="163"/>
      <c r="I162" s="163"/>
      <c r="J162" s="163"/>
      <c r="K162" s="164"/>
      <c r="L162" s="165"/>
      <c r="M162" s="163"/>
      <c r="N162" s="163"/>
      <c r="O162" s="163"/>
    </row>
    <row r="163" spans="1:15">
      <c r="A163" s="163"/>
      <c r="B163" s="187"/>
      <c r="C163" s="187"/>
      <c r="D163" s="190"/>
      <c r="E163" s="165"/>
      <c r="F163" s="165"/>
      <c r="G163" s="163"/>
      <c r="H163" s="163"/>
      <c r="I163" s="163"/>
      <c r="J163" s="163"/>
      <c r="K163" s="164"/>
      <c r="L163" s="165"/>
      <c r="M163" s="163"/>
      <c r="N163" s="163"/>
      <c r="O163" s="163"/>
    </row>
    <row r="164" spans="1:15">
      <c r="A164" s="163"/>
      <c r="B164" s="187"/>
      <c r="C164" s="187"/>
      <c r="D164" s="190"/>
      <c r="E164" s="165"/>
      <c r="F164" s="165"/>
      <c r="G164" s="163"/>
      <c r="H164" s="163"/>
      <c r="I164" s="163"/>
      <c r="J164" s="163"/>
      <c r="K164" s="164"/>
      <c r="L164" s="165"/>
      <c r="M164" s="163"/>
      <c r="N164" s="163"/>
      <c r="O164" s="163"/>
    </row>
    <row r="165" spans="1:15">
      <c r="A165" s="163"/>
      <c r="B165" s="187"/>
      <c r="C165" s="187"/>
      <c r="D165" s="190"/>
      <c r="E165" s="165"/>
      <c r="F165" s="165"/>
      <c r="G165" s="163"/>
      <c r="H165" s="163"/>
      <c r="I165" s="163"/>
      <c r="J165" s="163"/>
      <c r="K165" s="164"/>
      <c r="L165" s="165"/>
      <c r="M165" s="163"/>
      <c r="N165" s="163"/>
      <c r="O165" s="163"/>
    </row>
    <row r="166" spans="1:15">
      <c r="A166" s="163"/>
      <c r="B166" s="187"/>
      <c r="C166" s="187"/>
      <c r="D166" s="190"/>
      <c r="E166" s="165"/>
      <c r="F166" s="165"/>
      <c r="G166" s="163"/>
      <c r="H166" s="163"/>
      <c r="I166" s="163"/>
      <c r="J166" s="163"/>
      <c r="K166" s="164"/>
      <c r="L166" s="165"/>
      <c r="M166" s="163"/>
      <c r="N166" s="163"/>
      <c r="O166" s="163"/>
    </row>
    <row r="167" spans="1:15">
      <c r="A167" s="163"/>
      <c r="B167" s="187"/>
      <c r="C167" s="187"/>
      <c r="D167" s="190"/>
      <c r="E167" s="165"/>
      <c r="F167" s="165"/>
      <c r="G167" s="163"/>
      <c r="H167" s="163"/>
      <c r="I167" s="163"/>
      <c r="J167" s="163"/>
      <c r="K167" s="164"/>
      <c r="L167" s="165"/>
      <c r="M167" s="163"/>
      <c r="N167" s="163"/>
      <c r="O167" s="163"/>
    </row>
    <row r="168" spans="1:15">
      <c r="A168" s="163"/>
      <c r="B168" s="187"/>
      <c r="C168" s="187"/>
      <c r="D168" s="190"/>
      <c r="E168" s="165"/>
      <c r="F168" s="165"/>
      <c r="G168" s="163"/>
      <c r="H168" s="163"/>
      <c r="I168" s="163"/>
      <c r="J168" s="163"/>
      <c r="K168" s="164"/>
      <c r="L168" s="165"/>
      <c r="M168" s="163"/>
      <c r="N168" s="163"/>
      <c r="O168" s="163"/>
    </row>
    <row r="169" spans="1:15">
      <c r="A169" s="163"/>
      <c r="B169" s="187"/>
      <c r="C169" s="187"/>
      <c r="D169" s="190"/>
      <c r="E169" s="165"/>
      <c r="F169" s="165"/>
      <c r="G169" s="163"/>
      <c r="H169" s="163"/>
      <c r="I169" s="163"/>
      <c r="J169" s="163"/>
      <c r="K169" s="164"/>
      <c r="L169" s="165"/>
      <c r="M169" s="163"/>
      <c r="N169" s="163"/>
      <c r="O169" s="163"/>
    </row>
    <row r="170" spans="1:15">
      <c r="A170" s="163"/>
      <c r="B170" s="187"/>
      <c r="C170" s="187"/>
      <c r="D170" s="190"/>
      <c r="E170" s="165"/>
      <c r="F170" s="165"/>
      <c r="G170" s="163"/>
      <c r="H170" s="163"/>
      <c r="I170" s="163"/>
      <c r="J170" s="163"/>
      <c r="K170" s="164"/>
      <c r="L170" s="165"/>
      <c r="M170" s="163"/>
      <c r="N170" s="163"/>
      <c r="O170" s="163"/>
    </row>
    <row r="171" spans="1:15">
      <c r="A171" s="163"/>
      <c r="B171" s="187"/>
      <c r="C171" s="187"/>
      <c r="D171" s="190"/>
      <c r="E171" s="165"/>
      <c r="F171" s="165"/>
      <c r="G171" s="163"/>
      <c r="H171" s="163"/>
      <c r="I171" s="163"/>
      <c r="J171" s="163"/>
      <c r="K171" s="164"/>
      <c r="L171" s="165"/>
      <c r="M171" s="163"/>
      <c r="N171" s="163"/>
      <c r="O171" s="163"/>
    </row>
    <row r="172" spans="1:15">
      <c r="A172" s="163"/>
      <c r="B172" s="187"/>
      <c r="C172" s="187"/>
      <c r="D172" s="190"/>
      <c r="E172" s="165"/>
      <c r="F172" s="165"/>
      <c r="G172" s="163"/>
      <c r="H172" s="163"/>
      <c r="I172" s="163"/>
      <c r="J172" s="163"/>
      <c r="K172" s="164"/>
      <c r="L172" s="165"/>
      <c r="M172" s="163"/>
      <c r="N172" s="163"/>
      <c r="O172" s="163"/>
    </row>
    <row r="173" spans="1:15">
      <c r="A173" s="163"/>
      <c r="B173" s="187"/>
      <c r="C173" s="187"/>
      <c r="D173" s="190"/>
      <c r="E173" s="165"/>
      <c r="F173" s="165"/>
      <c r="G173" s="163"/>
      <c r="H173" s="163"/>
      <c r="I173" s="163"/>
      <c r="J173" s="163"/>
      <c r="K173" s="164"/>
      <c r="L173" s="165"/>
      <c r="M173" s="163"/>
      <c r="N173" s="163"/>
      <c r="O173" s="163"/>
    </row>
    <row r="174" spans="1:15">
      <c r="A174" s="163"/>
      <c r="B174" s="187"/>
      <c r="C174" s="187"/>
      <c r="D174" s="190"/>
      <c r="E174" s="165"/>
      <c r="F174" s="165"/>
      <c r="G174" s="163"/>
      <c r="H174" s="163"/>
      <c r="I174" s="163"/>
      <c r="J174" s="163"/>
      <c r="K174" s="164"/>
      <c r="L174" s="165"/>
      <c r="M174" s="163"/>
      <c r="N174" s="163"/>
      <c r="O174" s="163"/>
    </row>
    <row r="175" spans="1:15">
      <c r="A175" s="163"/>
      <c r="B175" s="187"/>
      <c r="C175" s="187"/>
      <c r="D175" s="190"/>
      <c r="E175" s="165"/>
      <c r="F175" s="165"/>
      <c r="G175" s="163"/>
      <c r="H175" s="163"/>
      <c r="I175" s="163"/>
      <c r="J175" s="163"/>
      <c r="K175" s="164"/>
      <c r="L175" s="165"/>
      <c r="M175" s="163"/>
      <c r="N175" s="163"/>
      <c r="O175" s="163"/>
    </row>
    <row r="176" spans="1:15">
      <c r="A176" s="163"/>
      <c r="B176" s="187"/>
      <c r="C176" s="187"/>
      <c r="D176" s="190"/>
      <c r="E176" s="165"/>
      <c r="F176" s="165"/>
      <c r="G176" s="163"/>
      <c r="H176" s="163"/>
      <c r="I176" s="163"/>
      <c r="J176" s="163"/>
      <c r="K176" s="164"/>
      <c r="L176" s="165"/>
      <c r="M176" s="163"/>
      <c r="N176" s="163"/>
      <c r="O176" s="163"/>
    </row>
    <row r="177" spans="1:15">
      <c r="A177" s="163"/>
      <c r="B177" s="187"/>
      <c r="C177" s="187"/>
      <c r="D177" s="190"/>
      <c r="E177" s="165"/>
      <c r="F177" s="165"/>
      <c r="G177" s="163"/>
      <c r="H177" s="163"/>
      <c r="I177" s="163"/>
      <c r="J177" s="163"/>
      <c r="K177" s="164"/>
      <c r="L177" s="165"/>
      <c r="M177" s="163"/>
      <c r="N177" s="163"/>
      <c r="O177" s="163"/>
    </row>
    <row r="178" spans="1:15">
      <c r="A178" s="163"/>
      <c r="B178" s="187"/>
      <c r="C178" s="187"/>
      <c r="D178" s="190"/>
      <c r="E178" s="165"/>
      <c r="F178" s="165"/>
      <c r="G178" s="163"/>
      <c r="H178" s="163"/>
      <c r="I178" s="163"/>
      <c r="J178" s="163"/>
      <c r="K178" s="164"/>
      <c r="L178" s="165"/>
      <c r="M178" s="163"/>
      <c r="N178" s="163"/>
      <c r="O178" s="163"/>
    </row>
    <row r="179" spans="1:15">
      <c r="A179" s="163"/>
      <c r="B179" s="187"/>
      <c r="C179" s="187"/>
      <c r="D179" s="190"/>
      <c r="E179" s="165"/>
      <c r="F179" s="165"/>
      <c r="G179" s="163"/>
      <c r="H179" s="163"/>
      <c r="I179" s="163"/>
      <c r="J179" s="163"/>
      <c r="K179" s="164"/>
      <c r="L179" s="165"/>
      <c r="M179" s="163"/>
      <c r="N179" s="163"/>
      <c r="O179" s="163"/>
    </row>
    <row r="180" spans="1:15">
      <c r="A180" s="163"/>
      <c r="B180" s="187"/>
      <c r="C180" s="187"/>
      <c r="D180" s="190"/>
      <c r="E180" s="165"/>
      <c r="F180" s="165"/>
      <c r="G180" s="163"/>
      <c r="H180" s="163"/>
      <c r="I180" s="163"/>
      <c r="J180" s="163"/>
      <c r="K180" s="164"/>
      <c r="L180" s="165"/>
      <c r="M180" s="163"/>
      <c r="N180" s="163"/>
      <c r="O180" s="163"/>
    </row>
    <row r="181" spans="1:15">
      <c r="A181" s="163"/>
      <c r="B181" s="187"/>
      <c r="C181" s="187"/>
      <c r="D181" s="190"/>
      <c r="E181" s="165"/>
      <c r="F181" s="165"/>
      <c r="G181" s="163"/>
      <c r="H181" s="163"/>
      <c r="I181" s="163"/>
      <c r="J181" s="163"/>
      <c r="K181" s="164"/>
      <c r="L181" s="165"/>
      <c r="M181" s="163"/>
      <c r="N181" s="163"/>
      <c r="O181" s="163"/>
    </row>
    <row r="182" spans="1:15">
      <c r="A182" s="163"/>
      <c r="B182" s="187"/>
      <c r="C182" s="187"/>
      <c r="D182" s="190"/>
      <c r="E182" s="165"/>
      <c r="F182" s="165"/>
      <c r="G182" s="163"/>
      <c r="H182" s="163"/>
      <c r="I182" s="163"/>
      <c r="J182" s="163"/>
      <c r="K182" s="164"/>
      <c r="L182" s="165"/>
      <c r="M182" s="163"/>
      <c r="N182" s="163"/>
      <c r="O182" s="163"/>
    </row>
    <row r="183" spans="1:15">
      <c r="A183" s="163"/>
      <c r="B183" s="187"/>
      <c r="C183" s="187"/>
      <c r="D183" s="190"/>
      <c r="E183" s="165"/>
      <c r="F183" s="165"/>
      <c r="G183" s="163"/>
      <c r="H183" s="163"/>
      <c r="I183" s="163"/>
      <c r="J183" s="163"/>
      <c r="K183" s="164"/>
      <c r="L183" s="165"/>
      <c r="M183" s="163"/>
      <c r="N183" s="163"/>
      <c r="O183" s="163"/>
    </row>
    <row r="184" spans="1:15">
      <c r="A184" s="163"/>
      <c r="B184" s="187"/>
      <c r="C184" s="187"/>
      <c r="D184" s="190"/>
      <c r="E184" s="165"/>
      <c r="F184" s="165"/>
      <c r="G184" s="163"/>
      <c r="H184" s="163"/>
      <c r="I184" s="163"/>
      <c r="J184" s="163"/>
      <c r="K184" s="164"/>
      <c r="L184" s="165"/>
      <c r="M184" s="163"/>
      <c r="N184" s="163"/>
      <c r="O184" s="163"/>
    </row>
    <row r="185" spans="1:15">
      <c r="A185" s="163"/>
      <c r="B185" s="187"/>
      <c r="C185" s="187"/>
      <c r="D185" s="190"/>
      <c r="E185" s="165"/>
      <c r="F185" s="165"/>
      <c r="G185" s="163"/>
      <c r="H185" s="163"/>
      <c r="I185" s="163"/>
      <c r="J185" s="163"/>
      <c r="K185" s="164"/>
      <c r="L185" s="165"/>
      <c r="M185" s="163"/>
      <c r="N185" s="163"/>
      <c r="O185" s="163"/>
    </row>
    <row r="186" spans="1:15">
      <c r="A186" s="163"/>
      <c r="B186" s="187"/>
      <c r="C186" s="187"/>
      <c r="D186" s="190"/>
      <c r="E186" s="165"/>
      <c r="F186" s="165"/>
      <c r="G186" s="163"/>
      <c r="H186" s="163"/>
      <c r="I186" s="163"/>
      <c r="J186" s="163"/>
      <c r="K186" s="164"/>
      <c r="L186" s="165"/>
      <c r="M186" s="163"/>
      <c r="N186" s="163"/>
      <c r="O186" s="163"/>
    </row>
    <row r="187" spans="1:15">
      <c r="A187" s="163"/>
      <c r="B187" s="187"/>
      <c r="C187" s="187"/>
      <c r="D187" s="190"/>
      <c r="E187" s="165"/>
      <c r="F187" s="165"/>
      <c r="G187" s="163"/>
      <c r="H187" s="163"/>
      <c r="I187" s="163"/>
      <c r="J187" s="163"/>
      <c r="K187" s="164"/>
      <c r="L187" s="165"/>
      <c r="M187" s="163"/>
      <c r="N187" s="163"/>
      <c r="O187" s="163"/>
    </row>
    <row r="188" spans="1:15">
      <c r="A188" s="163"/>
      <c r="B188" s="187"/>
      <c r="C188" s="187"/>
      <c r="D188" s="190"/>
      <c r="E188" s="165"/>
      <c r="F188" s="165"/>
      <c r="G188" s="163"/>
      <c r="H188" s="163"/>
      <c r="I188" s="163"/>
      <c r="J188" s="163"/>
      <c r="K188" s="164"/>
      <c r="L188" s="165"/>
      <c r="M188" s="163"/>
      <c r="N188" s="163"/>
      <c r="O188" s="163"/>
    </row>
    <row r="189" spans="1:15">
      <c r="A189" s="163"/>
      <c r="B189" s="187"/>
      <c r="C189" s="187"/>
      <c r="D189" s="190"/>
      <c r="E189" s="164"/>
      <c r="F189" s="164"/>
      <c r="G189" s="163"/>
      <c r="H189" s="163"/>
      <c r="I189" s="163"/>
      <c r="J189" s="163"/>
      <c r="K189" s="164"/>
      <c r="L189" s="164"/>
      <c r="M189" s="163"/>
      <c r="N189" s="163"/>
      <c r="O189" s="163"/>
    </row>
    <row r="190" spans="1:15">
      <c r="A190" s="163"/>
      <c r="B190" s="187"/>
      <c r="C190" s="187"/>
      <c r="D190" s="190"/>
      <c r="E190" s="165"/>
      <c r="F190" s="165"/>
      <c r="G190" s="163"/>
      <c r="H190" s="163"/>
      <c r="I190" s="163"/>
      <c r="J190" s="163"/>
      <c r="K190" s="164"/>
      <c r="L190" s="165"/>
      <c r="M190" s="163"/>
      <c r="N190" s="163"/>
      <c r="O190" s="163"/>
    </row>
    <row r="191" spans="1:15">
      <c r="A191" s="163"/>
      <c r="B191" s="187"/>
      <c r="C191" s="187"/>
      <c r="D191" s="190"/>
      <c r="E191" s="165"/>
      <c r="F191" s="165"/>
      <c r="G191" s="163"/>
      <c r="H191" s="163"/>
      <c r="I191" s="163"/>
      <c r="J191" s="163"/>
      <c r="K191" s="164"/>
      <c r="L191" s="165"/>
      <c r="M191" s="163"/>
      <c r="N191" s="163"/>
      <c r="O191" s="163"/>
    </row>
    <row r="192" spans="1:15">
      <c r="A192" s="163"/>
      <c r="B192" s="187"/>
      <c r="C192" s="187"/>
      <c r="D192" s="190"/>
      <c r="E192" s="165"/>
      <c r="F192" s="165"/>
      <c r="G192" s="163"/>
      <c r="H192" s="163"/>
      <c r="I192" s="163"/>
      <c r="J192" s="163"/>
      <c r="K192" s="164"/>
      <c r="L192" s="165"/>
      <c r="M192" s="163"/>
      <c r="N192" s="163"/>
      <c r="O192" s="163"/>
    </row>
    <row r="193" spans="1:15">
      <c r="A193" s="163"/>
      <c r="B193" s="187"/>
      <c r="C193" s="187"/>
      <c r="D193" s="190"/>
      <c r="E193" s="165"/>
      <c r="F193" s="165"/>
      <c r="G193" s="163"/>
      <c r="H193" s="163"/>
      <c r="I193" s="163"/>
      <c r="J193" s="163"/>
      <c r="K193" s="164"/>
      <c r="L193" s="165"/>
      <c r="M193" s="163"/>
      <c r="N193" s="163"/>
      <c r="O193" s="163"/>
    </row>
    <row r="194" spans="1:15">
      <c r="A194" s="163"/>
      <c r="B194" s="187"/>
      <c r="C194" s="187"/>
      <c r="D194" s="190"/>
      <c r="E194" s="165"/>
      <c r="F194" s="165"/>
      <c r="G194" s="163"/>
      <c r="H194" s="163"/>
      <c r="I194" s="163"/>
      <c r="J194" s="163"/>
      <c r="K194" s="164"/>
      <c r="L194" s="165"/>
      <c r="M194" s="163"/>
      <c r="N194" s="163"/>
      <c r="O194" s="163"/>
    </row>
    <row r="195" spans="1:15">
      <c r="A195" s="163"/>
      <c r="B195" s="187"/>
      <c r="C195" s="187"/>
      <c r="D195" s="190"/>
      <c r="E195" s="165"/>
      <c r="F195" s="165"/>
      <c r="G195" s="163"/>
      <c r="H195" s="163"/>
      <c r="I195" s="163"/>
      <c r="J195" s="163"/>
      <c r="K195" s="164"/>
      <c r="L195" s="165"/>
      <c r="M195" s="163"/>
      <c r="N195" s="163"/>
      <c r="O195" s="163"/>
    </row>
    <row r="196" spans="1:15">
      <c r="A196" s="163"/>
      <c r="B196" s="187"/>
      <c r="C196" s="187"/>
      <c r="D196" s="190"/>
      <c r="E196" s="165"/>
      <c r="F196" s="165"/>
      <c r="G196" s="163"/>
      <c r="H196" s="163"/>
      <c r="I196" s="163"/>
      <c r="J196" s="163"/>
      <c r="K196" s="164"/>
      <c r="L196" s="165"/>
      <c r="M196" s="163"/>
      <c r="N196" s="163"/>
      <c r="O196" s="163"/>
    </row>
    <row r="197" spans="1:15">
      <c r="A197" s="163"/>
      <c r="B197" s="187"/>
      <c r="C197" s="187"/>
      <c r="D197" s="190"/>
      <c r="E197" s="165"/>
      <c r="F197" s="165"/>
      <c r="G197" s="163"/>
      <c r="H197" s="163"/>
      <c r="I197" s="163"/>
      <c r="J197" s="163"/>
      <c r="K197" s="164"/>
      <c r="L197" s="165"/>
      <c r="M197" s="163"/>
      <c r="N197" s="163"/>
      <c r="O197" s="163"/>
    </row>
    <row r="198" spans="1:15">
      <c r="A198" s="163"/>
      <c r="B198" s="187"/>
      <c r="C198" s="187"/>
      <c r="D198" s="190"/>
      <c r="E198" s="165"/>
      <c r="F198" s="165"/>
      <c r="G198" s="163"/>
      <c r="H198" s="163"/>
      <c r="I198" s="163"/>
      <c r="J198" s="163"/>
      <c r="K198" s="164"/>
      <c r="L198" s="165"/>
      <c r="M198" s="163"/>
      <c r="N198" s="163"/>
      <c r="O198" s="163"/>
    </row>
    <row r="199" spans="1:15">
      <c r="A199" s="163"/>
      <c r="B199" s="187"/>
      <c r="C199" s="187"/>
      <c r="D199" s="190"/>
      <c r="E199" s="165"/>
      <c r="F199" s="165"/>
      <c r="G199" s="163"/>
      <c r="H199" s="163"/>
      <c r="I199" s="163"/>
      <c r="J199" s="163"/>
      <c r="K199" s="164"/>
      <c r="L199" s="165"/>
      <c r="M199" s="163"/>
      <c r="N199" s="163"/>
      <c r="O199" s="163"/>
    </row>
    <row r="200" spans="1:15">
      <c r="A200" s="163"/>
      <c r="B200" s="187"/>
      <c r="C200" s="187"/>
      <c r="D200" s="190"/>
      <c r="E200" s="165"/>
      <c r="F200" s="165"/>
      <c r="G200" s="163"/>
      <c r="H200" s="163"/>
      <c r="I200" s="163"/>
      <c r="J200" s="163"/>
      <c r="K200" s="164"/>
      <c r="L200" s="165"/>
      <c r="M200" s="163"/>
      <c r="N200" s="163"/>
      <c r="O200" s="163"/>
    </row>
    <row r="201" spans="1:15">
      <c r="A201" s="163"/>
      <c r="B201" s="187"/>
      <c r="C201" s="187"/>
      <c r="D201" s="190"/>
      <c r="E201" s="165"/>
      <c r="F201" s="165"/>
      <c r="G201" s="163"/>
      <c r="H201" s="163"/>
      <c r="I201" s="163"/>
      <c r="J201" s="163"/>
      <c r="K201" s="164"/>
      <c r="L201" s="165"/>
      <c r="M201" s="163"/>
      <c r="N201" s="163"/>
      <c r="O201" s="163"/>
    </row>
    <row r="202" spans="1:15">
      <c r="A202" s="163"/>
      <c r="B202" s="187"/>
      <c r="C202" s="187"/>
      <c r="D202" s="190"/>
      <c r="E202" s="165"/>
      <c r="F202" s="165"/>
      <c r="G202" s="163"/>
      <c r="H202" s="163"/>
      <c r="I202" s="163"/>
      <c r="J202" s="163"/>
      <c r="K202" s="164"/>
      <c r="L202" s="165"/>
      <c r="M202" s="163"/>
      <c r="N202" s="163"/>
      <c r="O202" s="163"/>
    </row>
    <row r="203" spans="1:15">
      <c r="A203" s="163"/>
      <c r="B203" s="187"/>
      <c r="C203" s="187"/>
      <c r="D203" s="190"/>
      <c r="E203" s="165"/>
      <c r="F203" s="165"/>
      <c r="G203" s="163"/>
      <c r="H203" s="163"/>
      <c r="I203" s="163"/>
      <c r="J203" s="163"/>
      <c r="K203" s="164"/>
      <c r="L203" s="165"/>
      <c r="M203" s="163"/>
      <c r="N203" s="163"/>
      <c r="O203" s="163"/>
    </row>
    <row r="204" spans="1:15">
      <c r="A204" s="163"/>
      <c r="B204" s="187"/>
      <c r="C204" s="187"/>
      <c r="D204" s="190"/>
      <c r="E204" s="165"/>
      <c r="F204" s="165"/>
      <c r="G204" s="163"/>
      <c r="H204" s="163"/>
      <c r="I204" s="163"/>
      <c r="J204" s="163"/>
      <c r="K204" s="164"/>
      <c r="L204" s="165"/>
      <c r="M204" s="163"/>
      <c r="N204" s="163"/>
      <c r="O204" s="163"/>
    </row>
    <row r="205" spans="1:15">
      <c r="A205" s="163"/>
      <c r="B205" s="187"/>
      <c r="C205" s="187"/>
      <c r="D205" s="190"/>
      <c r="E205" s="165"/>
      <c r="F205" s="165"/>
      <c r="G205" s="163"/>
      <c r="H205" s="163"/>
      <c r="I205" s="163"/>
      <c r="J205" s="163"/>
      <c r="K205" s="164"/>
      <c r="L205" s="165"/>
      <c r="M205" s="163"/>
      <c r="N205" s="163"/>
      <c r="O205" s="163"/>
    </row>
    <row r="206" spans="1:15">
      <c r="A206" s="163"/>
      <c r="B206" s="187"/>
      <c r="C206" s="187"/>
      <c r="D206" s="190"/>
      <c r="E206" s="165"/>
      <c r="F206" s="165"/>
      <c r="G206" s="163"/>
      <c r="H206" s="163"/>
      <c r="I206" s="163"/>
      <c r="J206" s="163"/>
      <c r="K206" s="164"/>
      <c r="L206" s="165"/>
      <c r="M206" s="163"/>
      <c r="N206" s="163"/>
      <c r="O206" s="163"/>
    </row>
    <row r="207" spans="1:15">
      <c r="A207" s="163"/>
      <c r="B207" s="187"/>
      <c r="C207" s="187"/>
      <c r="D207" s="190"/>
      <c r="E207" s="165"/>
      <c r="F207" s="165"/>
      <c r="G207" s="163"/>
      <c r="H207" s="163"/>
      <c r="I207" s="163"/>
      <c r="J207" s="163"/>
      <c r="K207" s="164"/>
      <c r="L207" s="165"/>
      <c r="M207" s="163"/>
      <c r="N207" s="163"/>
      <c r="O207" s="163"/>
    </row>
    <row r="208" spans="1:15">
      <c r="A208" s="163"/>
      <c r="B208" s="187"/>
      <c r="C208" s="187"/>
      <c r="D208" s="190"/>
      <c r="E208" s="164"/>
      <c r="F208" s="164"/>
      <c r="G208" s="163"/>
      <c r="H208" s="163"/>
      <c r="I208" s="163"/>
      <c r="J208" s="163"/>
      <c r="K208" s="164"/>
      <c r="L208" s="164"/>
      <c r="M208" s="163"/>
      <c r="N208" s="163"/>
      <c r="O208" s="163"/>
    </row>
    <row r="209" spans="1:15">
      <c r="A209" s="163"/>
      <c r="B209" s="187"/>
      <c r="C209" s="187"/>
      <c r="D209" s="190"/>
      <c r="E209" s="165"/>
      <c r="F209" s="165"/>
      <c r="G209" s="163"/>
      <c r="H209" s="163"/>
      <c r="I209" s="163"/>
      <c r="J209" s="163"/>
      <c r="K209" s="164"/>
      <c r="L209" s="165"/>
      <c r="M209" s="163"/>
      <c r="N209" s="163"/>
      <c r="O209" s="163"/>
    </row>
    <row r="210" spans="1:15">
      <c r="A210" s="163"/>
      <c r="B210" s="187"/>
      <c r="C210" s="187"/>
      <c r="D210" s="190"/>
      <c r="E210" s="165"/>
      <c r="F210" s="165"/>
      <c r="G210" s="163"/>
      <c r="H210" s="163"/>
      <c r="I210" s="163"/>
      <c r="J210" s="163"/>
      <c r="K210" s="164"/>
      <c r="L210" s="165"/>
      <c r="M210" s="163"/>
      <c r="N210" s="163"/>
      <c r="O210" s="163"/>
    </row>
    <row r="211" spans="1:15">
      <c r="A211" s="163"/>
      <c r="B211" s="187"/>
      <c r="C211" s="187"/>
      <c r="D211" s="190"/>
      <c r="E211" s="165"/>
      <c r="F211" s="165"/>
      <c r="G211" s="163"/>
      <c r="H211" s="163"/>
      <c r="I211" s="163"/>
      <c r="J211" s="163"/>
      <c r="K211" s="164"/>
      <c r="L211" s="165"/>
      <c r="M211" s="163"/>
      <c r="N211" s="163"/>
      <c r="O211" s="163"/>
    </row>
    <row r="212" spans="1:15">
      <c r="A212" s="163"/>
      <c r="B212" s="187"/>
      <c r="C212" s="187"/>
      <c r="D212" s="190"/>
      <c r="E212" s="165"/>
      <c r="F212" s="165"/>
      <c r="G212" s="163"/>
      <c r="H212" s="163"/>
      <c r="I212" s="163"/>
      <c r="J212" s="163"/>
      <c r="K212" s="164"/>
      <c r="L212" s="165"/>
      <c r="M212" s="163"/>
      <c r="N212" s="163"/>
      <c r="O212" s="163"/>
    </row>
    <row r="213" spans="1:15">
      <c r="A213" s="163"/>
      <c r="B213" s="187"/>
      <c r="C213" s="187"/>
      <c r="D213" s="190"/>
      <c r="E213" s="165"/>
      <c r="F213" s="165"/>
      <c r="G213" s="163"/>
      <c r="H213" s="163"/>
      <c r="I213" s="163"/>
      <c r="J213" s="163"/>
      <c r="K213" s="164"/>
      <c r="L213" s="165"/>
      <c r="M213" s="163"/>
      <c r="N213" s="163"/>
      <c r="O213" s="163"/>
    </row>
    <row r="214" spans="1:15">
      <c r="A214" s="163"/>
      <c r="B214" s="187"/>
      <c r="C214" s="187"/>
      <c r="D214" s="190"/>
      <c r="E214" s="165"/>
      <c r="F214" s="165"/>
      <c r="G214" s="163"/>
      <c r="H214" s="163"/>
      <c r="I214" s="163"/>
      <c r="J214" s="163"/>
      <c r="K214" s="164"/>
      <c r="L214" s="165"/>
      <c r="M214" s="163"/>
      <c r="N214" s="163"/>
      <c r="O214" s="163"/>
    </row>
    <row r="215" spans="1:15">
      <c r="A215" s="163"/>
      <c r="B215" s="187"/>
      <c r="C215" s="187"/>
      <c r="D215" s="190"/>
      <c r="E215" s="165"/>
      <c r="F215" s="165"/>
      <c r="G215" s="163"/>
      <c r="H215" s="163"/>
      <c r="I215" s="163"/>
      <c r="J215" s="163"/>
      <c r="K215" s="164"/>
      <c r="L215" s="165"/>
      <c r="M215" s="163"/>
      <c r="N215" s="163"/>
      <c r="O215" s="163"/>
    </row>
    <row r="216" spans="1:15">
      <c r="A216" s="163"/>
      <c r="B216" s="187"/>
      <c r="C216" s="187"/>
      <c r="D216" s="190"/>
      <c r="E216" s="165"/>
      <c r="F216" s="165"/>
      <c r="G216" s="163"/>
      <c r="H216" s="163"/>
      <c r="I216" s="163"/>
      <c r="J216" s="163"/>
      <c r="K216" s="164"/>
      <c r="L216" s="165"/>
      <c r="M216" s="163"/>
      <c r="N216" s="163"/>
      <c r="O216" s="163"/>
    </row>
    <row r="217" spans="1:15">
      <c r="A217" s="163"/>
      <c r="B217" s="187"/>
      <c r="C217" s="187"/>
      <c r="D217" s="190"/>
      <c r="E217" s="165"/>
      <c r="F217" s="165"/>
      <c r="G217" s="163"/>
      <c r="H217" s="163"/>
      <c r="I217" s="163"/>
      <c r="J217" s="163"/>
      <c r="K217" s="164"/>
      <c r="L217" s="165"/>
      <c r="M217" s="163"/>
      <c r="N217" s="163"/>
      <c r="O217" s="163"/>
    </row>
    <row r="218" spans="1:15">
      <c r="A218" s="163"/>
      <c r="B218" s="187"/>
      <c r="C218" s="187"/>
      <c r="D218" s="190"/>
      <c r="E218" s="165"/>
      <c r="F218" s="165"/>
      <c r="G218" s="163"/>
      <c r="H218" s="163"/>
      <c r="I218" s="163"/>
      <c r="J218" s="163"/>
      <c r="K218" s="164"/>
      <c r="L218" s="165"/>
      <c r="M218" s="163"/>
      <c r="N218" s="163"/>
      <c r="O218" s="163"/>
    </row>
    <row r="219" spans="1:15">
      <c r="A219" s="163"/>
      <c r="B219" s="187"/>
      <c r="C219" s="187"/>
      <c r="D219" s="190"/>
      <c r="E219" s="165"/>
      <c r="F219" s="165"/>
      <c r="G219" s="163"/>
      <c r="H219" s="163"/>
      <c r="I219" s="163"/>
      <c r="J219" s="163"/>
      <c r="K219" s="164"/>
      <c r="L219" s="165"/>
      <c r="M219" s="163"/>
      <c r="N219" s="163"/>
      <c r="O219" s="163"/>
    </row>
    <row r="220" spans="1:15">
      <c r="A220" s="163"/>
      <c r="B220" s="187"/>
      <c r="C220" s="187"/>
      <c r="D220" s="190"/>
      <c r="E220" s="165"/>
      <c r="F220" s="165"/>
      <c r="G220" s="163"/>
      <c r="H220" s="163"/>
      <c r="I220" s="163"/>
      <c r="J220" s="163"/>
      <c r="K220" s="164"/>
      <c r="L220" s="165"/>
      <c r="M220" s="163"/>
      <c r="N220" s="163"/>
      <c r="O220" s="163"/>
    </row>
    <row r="221" spans="1:15">
      <c r="A221" s="163"/>
      <c r="B221" s="187"/>
      <c r="C221" s="187"/>
      <c r="D221" s="190"/>
      <c r="E221" s="165"/>
      <c r="F221" s="165"/>
      <c r="G221" s="163"/>
      <c r="H221" s="163"/>
      <c r="I221" s="163"/>
      <c r="J221" s="163"/>
      <c r="K221" s="164"/>
      <c r="L221" s="165"/>
      <c r="M221" s="163"/>
      <c r="N221" s="163"/>
      <c r="O221" s="163"/>
    </row>
    <row r="222" spans="1:15">
      <c r="A222" s="163"/>
      <c r="B222" s="187"/>
      <c r="C222" s="187"/>
      <c r="D222" s="190"/>
      <c r="E222" s="165"/>
      <c r="F222" s="165"/>
      <c r="G222" s="163"/>
      <c r="H222" s="163"/>
      <c r="I222" s="163"/>
      <c r="J222" s="163"/>
      <c r="K222" s="164"/>
      <c r="L222" s="165"/>
      <c r="M222" s="163"/>
      <c r="N222" s="163"/>
      <c r="O222" s="163"/>
    </row>
    <row r="223" spans="1:15">
      <c r="A223" s="163"/>
      <c r="B223" s="187"/>
      <c r="C223" s="187"/>
      <c r="D223" s="190"/>
      <c r="E223" s="165"/>
      <c r="F223" s="165"/>
      <c r="G223" s="163"/>
      <c r="H223" s="163"/>
      <c r="I223" s="163"/>
      <c r="J223" s="163"/>
      <c r="K223" s="164"/>
      <c r="L223" s="165"/>
      <c r="M223" s="163"/>
      <c r="N223" s="163"/>
      <c r="O223" s="163"/>
    </row>
    <row r="224" spans="1:15">
      <c r="A224" s="163"/>
      <c r="B224" s="187"/>
      <c r="C224" s="187"/>
      <c r="D224" s="190"/>
      <c r="E224" s="165"/>
      <c r="F224" s="165"/>
      <c r="G224" s="163"/>
      <c r="H224" s="163"/>
      <c r="I224" s="163"/>
      <c r="J224" s="163"/>
      <c r="K224" s="164"/>
      <c r="L224" s="165"/>
      <c r="M224" s="163"/>
      <c r="N224" s="163"/>
      <c r="O224" s="163"/>
    </row>
    <row r="225" spans="1:15">
      <c r="A225" s="163"/>
      <c r="B225" s="187"/>
      <c r="C225" s="187"/>
      <c r="D225" s="190"/>
      <c r="E225" s="165"/>
      <c r="F225" s="165"/>
      <c r="G225" s="163"/>
      <c r="H225" s="163"/>
      <c r="I225" s="163"/>
      <c r="J225" s="163"/>
      <c r="K225" s="164"/>
      <c r="L225" s="165"/>
      <c r="M225" s="163"/>
      <c r="N225" s="163"/>
      <c r="O225" s="163"/>
    </row>
    <row r="226" spans="1:15">
      <c r="A226" s="163"/>
      <c r="B226" s="187"/>
      <c r="C226" s="187"/>
      <c r="D226" s="190"/>
      <c r="E226" s="165"/>
      <c r="F226" s="165"/>
      <c r="G226" s="163"/>
      <c r="H226" s="163"/>
      <c r="I226" s="163"/>
      <c r="J226" s="163"/>
      <c r="K226" s="164"/>
      <c r="L226" s="165"/>
      <c r="M226" s="163"/>
      <c r="N226" s="163"/>
      <c r="O226" s="163"/>
    </row>
    <row r="227" spans="1:15">
      <c r="A227" s="163"/>
      <c r="B227" s="187"/>
      <c r="C227" s="187"/>
      <c r="D227" s="190"/>
      <c r="E227" s="165"/>
      <c r="F227" s="165"/>
      <c r="G227" s="163"/>
      <c r="H227" s="163"/>
      <c r="I227" s="163"/>
      <c r="J227" s="163"/>
      <c r="K227" s="164"/>
      <c r="L227" s="165"/>
      <c r="M227" s="163"/>
      <c r="N227" s="163"/>
      <c r="O227" s="163"/>
    </row>
    <row r="228" spans="1:15">
      <c r="A228" s="163"/>
      <c r="B228" s="187"/>
      <c r="C228" s="187"/>
      <c r="D228" s="190"/>
      <c r="E228" s="165"/>
      <c r="F228" s="165"/>
      <c r="G228" s="163"/>
      <c r="H228" s="163"/>
      <c r="I228" s="163"/>
      <c r="J228" s="163"/>
      <c r="K228" s="164"/>
      <c r="L228" s="165"/>
      <c r="M228" s="163"/>
      <c r="N228" s="163"/>
      <c r="O228" s="163"/>
    </row>
    <row r="229" spans="1:15">
      <c r="A229" s="163"/>
      <c r="B229" s="187"/>
      <c r="C229" s="187"/>
      <c r="D229" s="190"/>
      <c r="E229" s="165"/>
      <c r="F229" s="165"/>
      <c r="G229" s="163"/>
      <c r="H229" s="163"/>
      <c r="I229" s="163"/>
      <c r="J229" s="163"/>
      <c r="K229" s="164"/>
      <c r="L229" s="165"/>
      <c r="M229" s="163"/>
      <c r="N229" s="163"/>
      <c r="O229" s="163"/>
    </row>
    <row r="230" spans="1:15">
      <c r="A230" s="163"/>
      <c r="B230" s="187"/>
      <c r="C230" s="187"/>
      <c r="D230" s="190"/>
      <c r="E230" s="165"/>
      <c r="F230" s="165"/>
      <c r="G230" s="163"/>
      <c r="H230" s="163"/>
      <c r="I230" s="163"/>
      <c r="J230" s="163"/>
      <c r="K230" s="164"/>
      <c r="L230" s="165"/>
      <c r="M230" s="163"/>
      <c r="N230" s="163"/>
      <c r="O230" s="163"/>
    </row>
    <row r="231" spans="1:15">
      <c r="A231" s="163"/>
      <c r="B231" s="187"/>
      <c r="C231" s="187"/>
      <c r="D231" s="190"/>
      <c r="E231" s="165"/>
      <c r="F231" s="165"/>
      <c r="G231" s="163"/>
      <c r="H231" s="163"/>
      <c r="I231" s="163"/>
      <c r="J231" s="163"/>
      <c r="K231" s="164"/>
      <c r="L231" s="165"/>
      <c r="M231" s="163"/>
      <c r="N231" s="163"/>
      <c r="O231" s="163"/>
    </row>
    <row r="232" spans="1:15">
      <c r="A232" s="163"/>
      <c r="B232" s="187"/>
      <c r="C232" s="187"/>
      <c r="D232" s="190"/>
      <c r="E232" s="165"/>
      <c r="F232" s="165"/>
      <c r="G232" s="163"/>
      <c r="H232" s="163"/>
      <c r="I232" s="163"/>
      <c r="J232" s="163"/>
      <c r="K232" s="164"/>
      <c r="L232" s="165"/>
      <c r="M232" s="163"/>
      <c r="N232" s="163"/>
      <c r="O232" s="163"/>
    </row>
    <row r="233" spans="1:15">
      <c r="A233" s="163"/>
      <c r="B233" s="187"/>
      <c r="C233" s="187"/>
      <c r="D233" s="190"/>
      <c r="E233" s="165"/>
      <c r="F233" s="165"/>
      <c r="G233" s="163"/>
      <c r="H233" s="163"/>
      <c r="I233" s="163"/>
      <c r="J233" s="163"/>
      <c r="K233" s="164"/>
      <c r="L233" s="165"/>
      <c r="M233" s="163"/>
      <c r="N233" s="163"/>
      <c r="O233" s="163"/>
    </row>
    <row r="234" spans="1:15">
      <c r="A234" s="163"/>
      <c r="B234" s="187"/>
      <c r="C234" s="187"/>
      <c r="D234" s="190"/>
      <c r="E234" s="165"/>
      <c r="F234" s="165"/>
      <c r="G234" s="163"/>
      <c r="H234" s="163"/>
      <c r="I234" s="163"/>
      <c r="J234" s="163"/>
      <c r="K234" s="164"/>
      <c r="L234" s="165"/>
      <c r="M234" s="163"/>
      <c r="N234" s="163"/>
      <c r="O234" s="163"/>
    </row>
    <row r="235" spans="1:15">
      <c r="A235" s="163"/>
      <c r="B235" s="187"/>
      <c r="C235" s="187"/>
      <c r="D235" s="190"/>
      <c r="E235" s="165"/>
      <c r="F235" s="165"/>
      <c r="G235" s="163"/>
      <c r="H235" s="163"/>
      <c r="I235" s="163"/>
      <c r="J235" s="163"/>
      <c r="K235" s="164"/>
      <c r="L235" s="165"/>
      <c r="M235" s="163"/>
      <c r="N235" s="163"/>
      <c r="O235" s="163"/>
    </row>
    <row r="236" spans="1:15">
      <c r="A236" s="163"/>
      <c r="B236" s="187"/>
      <c r="C236" s="187"/>
      <c r="D236" s="190"/>
      <c r="E236" s="165"/>
      <c r="F236" s="165"/>
      <c r="G236" s="163"/>
      <c r="H236" s="163"/>
      <c r="I236" s="163"/>
      <c r="J236" s="163"/>
      <c r="K236" s="164"/>
      <c r="L236" s="165"/>
      <c r="M236" s="163"/>
      <c r="N236" s="163"/>
      <c r="O236" s="163"/>
    </row>
    <row r="237" spans="1:15">
      <c r="A237" s="163"/>
      <c r="B237" s="187"/>
      <c r="C237" s="187"/>
      <c r="D237" s="190"/>
      <c r="E237" s="165"/>
      <c r="F237" s="165"/>
      <c r="G237" s="163"/>
      <c r="H237" s="163"/>
      <c r="I237" s="163"/>
      <c r="J237" s="163"/>
      <c r="K237" s="164"/>
      <c r="L237" s="165"/>
      <c r="M237" s="163"/>
      <c r="N237" s="163"/>
      <c r="O237" s="163"/>
    </row>
    <row r="238" spans="1:15">
      <c r="A238" s="163"/>
      <c r="B238" s="187"/>
      <c r="C238" s="187"/>
      <c r="D238" s="190"/>
      <c r="E238" s="165"/>
      <c r="F238" s="165"/>
      <c r="G238" s="163"/>
      <c r="H238" s="163"/>
      <c r="I238" s="163"/>
      <c r="J238" s="163"/>
      <c r="K238" s="164"/>
      <c r="L238" s="165"/>
      <c r="M238" s="163"/>
      <c r="N238" s="163"/>
      <c r="O238" s="163"/>
    </row>
    <row r="239" spans="1:15">
      <c r="A239" s="163"/>
      <c r="B239" s="187"/>
      <c r="C239" s="187"/>
      <c r="D239" s="190"/>
      <c r="E239" s="165"/>
      <c r="F239" s="165"/>
      <c r="G239" s="163"/>
      <c r="H239" s="163"/>
      <c r="I239" s="163"/>
      <c r="J239" s="163"/>
      <c r="K239" s="164"/>
      <c r="L239" s="165"/>
      <c r="M239" s="163"/>
      <c r="N239" s="163"/>
      <c r="O239" s="163"/>
    </row>
    <row r="240" spans="1:15">
      <c r="A240" s="163"/>
      <c r="B240" s="187"/>
      <c r="C240" s="187"/>
      <c r="D240" s="190"/>
      <c r="E240" s="165"/>
      <c r="F240" s="165"/>
      <c r="G240" s="163"/>
      <c r="H240" s="163"/>
      <c r="I240" s="163"/>
      <c r="J240" s="163"/>
      <c r="K240" s="164"/>
      <c r="L240" s="165"/>
      <c r="M240" s="163"/>
      <c r="N240" s="163"/>
      <c r="O240" s="163"/>
    </row>
    <row r="241" spans="1:15">
      <c r="A241" s="163"/>
      <c r="B241" s="187"/>
      <c r="C241" s="187"/>
      <c r="D241" s="190"/>
      <c r="E241" s="165"/>
      <c r="F241" s="165"/>
      <c r="G241" s="163"/>
      <c r="H241" s="163"/>
      <c r="I241" s="163"/>
      <c r="J241" s="163"/>
      <c r="K241" s="164"/>
      <c r="L241" s="165"/>
      <c r="M241" s="163"/>
      <c r="N241" s="163"/>
      <c r="O241" s="163"/>
    </row>
    <row r="242" spans="1:15">
      <c r="A242" s="163"/>
      <c r="B242" s="187"/>
      <c r="C242" s="187"/>
      <c r="D242" s="190"/>
      <c r="E242" s="165"/>
      <c r="F242" s="165"/>
      <c r="G242" s="163"/>
      <c r="H242" s="163"/>
      <c r="I242" s="163"/>
      <c r="J242" s="163"/>
      <c r="K242" s="164"/>
      <c r="L242" s="165"/>
      <c r="M242" s="163"/>
      <c r="N242" s="163"/>
      <c r="O242" s="163"/>
    </row>
    <row r="243" spans="1:15">
      <c r="A243" s="163"/>
      <c r="B243" s="187"/>
      <c r="C243" s="187"/>
      <c r="D243" s="190"/>
      <c r="E243" s="165"/>
      <c r="F243" s="165"/>
      <c r="G243" s="163"/>
      <c r="H243" s="163"/>
      <c r="I243" s="163"/>
      <c r="J243" s="163"/>
      <c r="K243" s="164"/>
      <c r="L243" s="165"/>
      <c r="M243" s="163"/>
      <c r="N243" s="163"/>
      <c r="O243" s="163"/>
    </row>
    <row r="244" spans="1:15">
      <c r="A244" s="163"/>
      <c r="B244" s="187"/>
      <c r="C244" s="187"/>
      <c r="D244" s="190"/>
      <c r="E244" s="165"/>
      <c r="F244" s="165"/>
      <c r="G244" s="163"/>
      <c r="H244" s="163"/>
      <c r="I244" s="163"/>
      <c r="J244" s="163"/>
      <c r="K244" s="164"/>
      <c r="L244" s="165"/>
      <c r="M244" s="163"/>
      <c r="N244" s="163"/>
      <c r="O244" s="163"/>
    </row>
    <row r="245" spans="1:15">
      <c r="A245" s="163"/>
      <c r="B245" s="187"/>
      <c r="C245" s="187"/>
      <c r="D245" s="190"/>
      <c r="E245" s="165"/>
      <c r="F245" s="165"/>
      <c r="G245" s="163"/>
      <c r="H245" s="163"/>
      <c r="I245" s="163"/>
      <c r="J245" s="163"/>
      <c r="K245" s="164"/>
      <c r="L245" s="165"/>
      <c r="M245" s="163"/>
      <c r="N245" s="163"/>
      <c r="O245" s="163"/>
    </row>
    <row r="246" spans="1:15">
      <c r="A246" s="163"/>
      <c r="B246" s="187"/>
      <c r="C246" s="187"/>
      <c r="D246" s="190"/>
      <c r="E246" s="165"/>
      <c r="F246" s="165"/>
      <c r="G246" s="163"/>
      <c r="H246" s="163"/>
      <c r="I246" s="163"/>
      <c r="J246" s="163"/>
      <c r="K246" s="164"/>
      <c r="L246" s="165"/>
      <c r="M246" s="163"/>
      <c r="N246" s="163"/>
      <c r="O246" s="163"/>
    </row>
    <row r="247" spans="1:15">
      <c r="A247" s="163"/>
      <c r="B247" s="187"/>
      <c r="C247" s="187"/>
      <c r="D247" s="190"/>
      <c r="E247" s="165"/>
      <c r="F247" s="165"/>
      <c r="G247" s="163"/>
      <c r="H247" s="163"/>
      <c r="I247" s="163"/>
      <c r="J247" s="163"/>
      <c r="K247" s="164"/>
      <c r="L247" s="165"/>
      <c r="M247" s="163"/>
      <c r="N247" s="163"/>
      <c r="O247" s="163"/>
    </row>
    <row r="248" spans="1:15">
      <c r="A248" s="163"/>
      <c r="B248" s="187"/>
      <c r="C248" s="187"/>
      <c r="D248" s="190"/>
      <c r="E248" s="165"/>
      <c r="F248" s="165"/>
      <c r="G248" s="163"/>
      <c r="H248" s="163"/>
      <c r="I248" s="163"/>
      <c r="J248" s="163"/>
      <c r="K248" s="164"/>
      <c r="L248" s="165"/>
      <c r="M248" s="163"/>
      <c r="N248" s="163"/>
      <c r="O248" s="163"/>
    </row>
    <row r="249" spans="1:15">
      <c r="A249" s="163"/>
      <c r="B249" s="187"/>
      <c r="C249" s="187"/>
      <c r="D249" s="190"/>
      <c r="E249" s="165"/>
      <c r="F249" s="165"/>
      <c r="G249" s="163"/>
      <c r="H249" s="163"/>
      <c r="I249" s="163"/>
      <c r="J249" s="163"/>
      <c r="K249" s="164"/>
      <c r="L249" s="165"/>
      <c r="M249" s="163"/>
      <c r="N249" s="163"/>
      <c r="O249" s="163"/>
    </row>
    <row r="250" spans="1:15">
      <c r="A250" s="163"/>
      <c r="B250" s="187"/>
      <c r="C250" s="187"/>
      <c r="D250" s="190"/>
      <c r="E250" s="165"/>
      <c r="F250" s="165"/>
      <c r="G250" s="163"/>
      <c r="H250" s="163"/>
      <c r="I250" s="163"/>
      <c r="J250" s="163"/>
      <c r="K250" s="164"/>
      <c r="L250" s="165"/>
      <c r="M250" s="163"/>
      <c r="N250" s="163"/>
      <c r="O250" s="163"/>
    </row>
    <row r="251" spans="1:15">
      <c r="A251" s="163"/>
      <c r="B251" s="187"/>
      <c r="C251" s="187"/>
      <c r="D251" s="190"/>
      <c r="E251" s="165"/>
      <c r="F251" s="165"/>
      <c r="G251" s="163"/>
      <c r="H251" s="163"/>
      <c r="I251" s="163"/>
      <c r="J251" s="163"/>
      <c r="K251" s="164"/>
      <c r="L251" s="165"/>
      <c r="M251" s="163"/>
      <c r="N251" s="163"/>
      <c r="O251" s="163"/>
    </row>
    <row r="252" spans="1:15">
      <c r="A252" s="163"/>
      <c r="B252" s="187"/>
      <c r="C252" s="187"/>
      <c r="D252" s="190"/>
      <c r="E252" s="165"/>
      <c r="F252" s="165"/>
      <c r="G252" s="163"/>
      <c r="H252" s="163"/>
      <c r="I252" s="163"/>
      <c r="J252" s="163"/>
      <c r="K252" s="164"/>
      <c r="L252" s="165"/>
      <c r="M252" s="163"/>
      <c r="N252" s="163"/>
      <c r="O252" s="163"/>
    </row>
    <row r="253" spans="1:15">
      <c r="A253" s="163"/>
      <c r="B253" s="187"/>
      <c r="C253" s="187"/>
      <c r="D253" s="190"/>
      <c r="E253" s="165"/>
      <c r="F253" s="165"/>
      <c r="G253" s="163"/>
      <c r="H253" s="163"/>
      <c r="I253" s="163"/>
      <c r="J253" s="163"/>
      <c r="K253" s="164"/>
      <c r="L253" s="165"/>
      <c r="M253" s="163"/>
      <c r="N253" s="163"/>
      <c r="O253" s="163"/>
    </row>
    <row r="254" spans="1:15">
      <c r="A254" s="163"/>
      <c r="B254" s="187"/>
      <c r="C254" s="187"/>
      <c r="D254" s="190"/>
      <c r="E254" s="165"/>
      <c r="F254" s="165"/>
      <c r="G254" s="163"/>
      <c r="H254" s="163"/>
      <c r="I254" s="163"/>
      <c r="J254" s="163"/>
      <c r="K254" s="164"/>
      <c r="L254" s="165"/>
      <c r="M254" s="163"/>
      <c r="N254" s="163"/>
      <c r="O254" s="163"/>
    </row>
    <row r="255" spans="1:15">
      <c r="A255" s="163"/>
      <c r="B255" s="187"/>
      <c r="C255" s="187"/>
      <c r="D255" s="190"/>
      <c r="E255" s="165"/>
      <c r="F255" s="165"/>
      <c r="G255" s="163"/>
      <c r="H255" s="163"/>
      <c r="I255" s="163"/>
      <c r="J255" s="163"/>
      <c r="K255" s="164"/>
      <c r="L255" s="165"/>
      <c r="M255" s="163"/>
      <c r="N255" s="163"/>
      <c r="O255" s="163"/>
    </row>
    <row r="256" spans="1:15">
      <c r="A256" s="163"/>
      <c r="B256" s="187"/>
      <c r="C256" s="187"/>
      <c r="D256" s="190"/>
      <c r="E256" s="165"/>
      <c r="F256" s="165"/>
      <c r="G256" s="163"/>
      <c r="H256" s="163"/>
      <c r="I256" s="163"/>
      <c r="J256" s="163"/>
      <c r="K256" s="164"/>
      <c r="L256" s="165"/>
      <c r="M256" s="163"/>
      <c r="N256" s="163"/>
      <c r="O256" s="163"/>
    </row>
    <row r="257" spans="1:15">
      <c r="A257" s="163"/>
      <c r="B257" s="187"/>
      <c r="C257" s="187"/>
      <c r="D257" s="190"/>
      <c r="E257" s="165"/>
      <c r="F257" s="165"/>
      <c r="G257" s="163"/>
      <c r="H257" s="163"/>
      <c r="I257" s="163"/>
      <c r="J257" s="163"/>
      <c r="K257" s="164"/>
      <c r="L257" s="165"/>
      <c r="M257" s="163"/>
      <c r="N257" s="163"/>
      <c r="O257" s="163"/>
    </row>
    <row r="258" spans="1:15">
      <c r="A258" s="163"/>
      <c r="B258" s="187"/>
      <c r="C258" s="187"/>
      <c r="D258" s="190"/>
      <c r="E258" s="165"/>
      <c r="F258" s="165"/>
      <c r="G258" s="163"/>
      <c r="H258" s="163"/>
      <c r="I258" s="163"/>
      <c r="J258" s="163"/>
      <c r="K258" s="164"/>
      <c r="L258" s="165"/>
      <c r="M258" s="163"/>
      <c r="N258" s="163"/>
      <c r="O258" s="163"/>
    </row>
    <row r="259" spans="1:15">
      <c r="A259" s="163"/>
      <c r="B259" s="187"/>
      <c r="C259" s="187"/>
      <c r="D259" s="190"/>
      <c r="E259" s="165"/>
      <c r="F259" s="165"/>
      <c r="G259" s="163"/>
      <c r="H259" s="163"/>
      <c r="I259" s="163"/>
      <c r="J259" s="163"/>
      <c r="K259" s="164"/>
      <c r="L259" s="165"/>
      <c r="M259" s="163"/>
      <c r="N259" s="163"/>
      <c r="O259" s="163"/>
    </row>
    <row r="260" spans="1:15">
      <c r="A260" s="163"/>
      <c r="B260" s="187"/>
      <c r="C260" s="187"/>
      <c r="D260" s="190"/>
      <c r="E260" s="165"/>
      <c r="F260" s="165"/>
      <c r="G260" s="163"/>
      <c r="H260" s="163"/>
      <c r="I260" s="163"/>
      <c r="J260" s="163"/>
      <c r="K260" s="164"/>
      <c r="L260" s="165"/>
      <c r="M260" s="163"/>
      <c r="N260" s="163"/>
      <c r="O260" s="163"/>
    </row>
    <row r="261" spans="1:15">
      <c r="A261" s="163"/>
      <c r="B261" s="187"/>
      <c r="C261" s="187"/>
      <c r="D261" s="190"/>
      <c r="E261" s="165"/>
      <c r="F261" s="165"/>
      <c r="G261" s="163"/>
      <c r="H261" s="163"/>
      <c r="I261" s="163"/>
      <c r="J261" s="163"/>
      <c r="K261" s="164"/>
      <c r="L261" s="165"/>
      <c r="M261" s="163"/>
      <c r="N261" s="163"/>
      <c r="O261" s="163"/>
    </row>
    <row r="262" spans="1:15">
      <c r="A262" s="163"/>
      <c r="B262" s="187"/>
      <c r="C262" s="187"/>
      <c r="D262" s="190"/>
      <c r="E262" s="165"/>
      <c r="F262" s="165"/>
      <c r="G262" s="163"/>
      <c r="H262" s="163"/>
      <c r="I262" s="163"/>
      <c r="J262" s="163"/>
      <c r="K262" s="164"/>
      <c r="L262" s="165"/>
      <c r="M262" s="163"/>
      <c r="N262" s="163"/>
      <c r="O262" s="163"/>
    </row>
    <row r="263" spans="1:15">
      <c r="A263" s="163"/>
      <c r="B263" s="187"/>
      <c r="C263" s="187"/>
      <c r="D263" s="190"/>
      <c r="E263" s="165"/>
      <c r="F263" s="165"/>
      <c r="G263" s="163"/>
      <c r="H263" s="163"/>
      <c r="I263" s="163"/>
      <c r="J263" s="163"/>
      <c r="K263" s="164"/>
      <c r="L263" s="165"/>
      <c r="M263" s="163"/>
      <c r="N263" s="163"/>
      <c r="O263" s="163"/>
    </row>
    <row r="264" spans="1:15">
      <c r="A264" s="163"/>
      <c r="B264" s="187"/>
      <c r="C264" s="187"/>
      <c r="D264" s="190"/>
      <c r="E264" s="165"/>
      <c r="F264" s="165"/>
      <c r="G264" s="163"/>
      <c r="H264" s="163"/>
      <c r="I264" s="163"/>
      <c r="J264" s="163"/>
      <c r="K264" s="164"/>
      <c r="L264" s="165"/>
      <c r="M264" s="163"/>
      <c r="N264" s="163"/>
      <c r="O264" s="163"/>
    </row>
    <row r="265" spans="1:15">
      <c r="A265" s="163"/>
      <c r="B265" s="187"/>
      <c r="C265" s="187"/>
      <c r="D265" s="190"/>
      <c r="E265" s="165"/>
      <c r="F265" s="165"/>
      <c r="G265" s="163"/>
      <c r="H265" s="163"/>
      <c r="I265" s="163"/>
      <c r="J265" s="163"/>
      <c r="K265" s="164"/>
      <c r="L265" s="165"/>
      <c r="M265" s="163"/>
      <c r="N265" s="163"/>
      <c r="O265" s="163"/>
    </row>
    <row r="266" spans="1:15">
      <c r="A266" s="163"/>
      <c r="B266" s="187"/>
      <c r="C266" s="187"/>
      <c r="D266" s="190"/>
      <c r="E266" s="165"/>
      <c r="F266" s="165"/>
      <c r="G266" s="163"/>
      <c r="H266" s="163"/>
      <c r="I266" s="163"/>
      <c r="J266" s="163"/>
      <c r="K266" s="164"/>
      <c r="L266" s="165"/>
      <c r="M266" s="163"/>
      <c r="N266" s="163"/>
      <c r="O266" s="163"/>
    </row>
    <row r="267" spans="1:15">
      <c r="A267" s="163"/>
      <c r="B267" s="187"/>
      <c r="C267" s="187"/>
      <c r="D267" s="190"/>
      <c r="E267" s="165"/>
      <c r="F267" s="165"/>
      <c r="G267" s="163"/>
      <c r="H267" s="163"/>
      <c r="I267" s="163"/>
      <c r="J267" s="163"/>
      <c r="K267" s="164"/>
      <c r="L267" s="165"/>
      <c r="M267" s="163"/>
      <c r="N267" s="163"/>
      <c r="O267" s="163"/>
    </row>
    <row r="268" spans="1:15">
      <c r="A268" s="163"/>
      <c r="B268" s="187"/>
      <c r="C268" s="187"/>
      <c r="D268" s="190"/>
      <c r="E268" s="165"/>
      <c r="F268" s="165"/>
      <c r="G268" s="163"/>
      <c r="H268" s="163"/>
      <c r="I268" s="163"/>
      <c r="J268" s="163"/>
      <c r="K268" s="164"/>
      <c r="L268" s="165"/>
      <c r="M268" s="163"/>
      <c r="N268" s="163"/>
      <c r="O268" s="163"/>
    </row>
    <row r="269" spans="1:15">
      <c r="A269" s="163"/>
      <c r="B269" s="187"/>
      <c r="C269" s="187"/>
      <c r="D269" s="190"/>
      <c r="E269" s="165"/>
      <c r="F269" s="165"/>
      <c r="G269" s="163"/>
      <c r="H269" s="163"/>
      <c r="I269" s="163"/>
      <c r="J269" s="163"/>
      <c r="K269" s="164"/>
      <c r="L269" s="165"/>
      <c r="M269" s="163"/>
      <c r="N269" s="163"/>
      <c r="O269" s="163"/>
    </row>
    <row r="270" spans="1:15">
      <c r="A270" s="163"/>
      <c r="B270" s="187"/>
      <c r="C270" s="187"/>
      <c r="D270" s="190"/>
      <c r="E270" s="165"/>
      <c r="F270" s="165"/>
      <c r="G270" s="163"/>
      <c r="H270" s="163"/>
      <c r="I270" s="163"/>
      <c r="J270" s="163"/>
      <c r="K270" s="164"/>
      <c r="L270" s="165"/>
      <c r="M270" s="163"/>
      <c r="N270" s="163"/>
      <c r="O270" s="163"/>
    </row>
    <row r="271" spans="1:15">
      <c r="A271" s="163"/>
      <c r="B271" s="187"/>
      <c r="C271" s="187"/>
      <c r="D271" s="190"/>
      <c r="E271" s="165"/>
      <c r="F271" s="165"/>
      <c r="G271" s="163"/>
      <c r="H271" s="163"/>
      <c r="I271" s="163"/>
      <c r="J271" s="163"/>
      <c r="K271" s="164"/>
      <c r="L271" s="165"/>
      <c r="M271" s="163"/>
      <c r="N271" s="163"/>
      <c r="O271" s="163"/>
    </row>
    <row r="272" spans="1:15">
      <c r="A272" s="163"/>
      <c r="B272" s="187"/>
      <c r="C272" s="187"/>
      <c r="D272" s="190"/>
      <c r="E272" s="165"/>
      <c r="F272" s="165"/>
      <c r="G272" s="163"/>
      <c r="H272" s="163"/>
      <c r="I272" s="163"/>
      <c r="J272" s="163"/>
      <c r="K272" s="164"/>
      <c r="L272" s="165"/>
      <c r="M272" s="163"/>
      <c r="N272" s="163"/>
      <c r="O272" s="163"/>
    </row>
    <row r="273" spans="1:15">
      <c r="A273" s="163"/>
      <c r="B273" s="187"/>
      <c r="C273" s="187"/>
      <c r="D273" s="190"/>
      <c r="E273" s="165"/>
      <c r="F273" s="165"/>
      <c r="G273" s="163"/>
      <c r="H273" s="163"/>
      <c r="I273" s="163"/>
      <c r="J273" s="163"/>
      <c r="K273" s="164"/>
      <c r="L273" s="165"/>
      <c r="M273" s="163"/>
      <c r="N273" s="163"/>
      <c r="O273" s="163"/>
    </row>
    <row r="274" spans="1:15">
      <c r="A274" s="163"/>
      <c r="B274" s="187"/>
      <c r="C274" s="187"/>
      <c r="D274" s="190"/>
      <c r="E274" s="165"/>
      <c r="F274" s="165"/>
      <c r="G274" s="163"/>
      <c r="H274" s="163"/>
      <c r="I274" s="163"/>
      <c r="J274" s="163"/>
      <c r="K274" s="164"/>
      <c r="L274" s="165"/>
      <c r="M274" s="163"/>
      <c r="N274" s="163"/>
      <c r="O274" s="163"/>
    </row>
    <row r="275" spans="1:15">
      <c r="A275" s="163"/>
      <c r="B275" s="187"/>
      <c r="C275" s="187"/>
      <c r="D275" s="190"/>
      <c r="E275" s="165"/>
      <c r="F275" s="165"/>
      <c r="G275" s="163"/>
      <c r="H275" s="163"/>
      <c r="I275" s="163"/>
      <c r="J275" s="163"/>
      <c r="K275" s="164"/>
      <c r="L275" s="165"/>
      <c r="M275" s="163"/>
      <c r="N275" s="163"/>
      <c r="O275" s="163"/>
    </row>
    <row r="276" spans="1:15">
      <c r="A276" s="163"/>
      <c r="B276" s="187"/>
      <c r="C276" s="187"/>
      <c r="D276" s="190"/>
      <c r="E276" s="165"/>
      <c r="F276" s="165"/>
      <c r="G276" s="163"/>
      <c r="H276" s="163"/>
      <c r="I276" s="163"/>
      <c r="J276" s="163"/>
      <c r="K276" s="164"/>
      <c r="L276" s="165"/>
      <c r="M276" s="163"/>
      <c r="N276" s="163"/>
      <c r="O276" s="163"/>
    </row>
    <row r="277" spans="1:15">
      <c r="A277" s="163"/>
      <c r="B277" s="187"/>
      <c r="C277" s="187"/>
      <c r="D277" s="190"/>
      <c r="E277" s="165"/>
      <c r="F277" s="165"/>
      <c r="G277" s="163"/>
      <c r="H277" s="163"/>
      <c r="I277" s="163"/>
      <c r="J277" s="163"/>
      <c r="K277" s="164"/>
      <c r="L277" s="165"/>
      <c r="M277" s="163"/>
      <c r="N277" s="163"/>
      <c r="O277" s="163"/>
    </row>
    <row r="278" spans="1:15">
      <c r="A278" s="163"/>
      <c r="B278" s="187"/>
      <c r="C278" s="187"/>
      <c r="D278" s="190"/>
      <c r="E278" s="165"/>
      <c r="F278" s="165"/>
      <c r="G278" s="163"/>
      <c r="H278" s="163"/>
      <c r="I278" s="163"/>
      <c r="J278" s="163"/>
      <c r="K278" s="164"/>
      <c r="L278" s="165"/>
      <c r="M278" s="163"/>
      <c r="N278" s="163"/>
      <c r="O278" s="163"/>
    </row>
    <row r="279" spans="1:15">
      <c r="A279" s="163"/>
      <c r="B279" s="187"/>
      <c r="C279" s="187"/>
      <c r="D279" s="190"/>
      <c r="E279" s="165"/>
      <c r="F279" s="165"/>
      <c r="G279" s="163"/>
      <c r="H279" s="163"/>
      <c r="I279" s="163"/>
      <c r="J279" s="163"/>
      <c r="K279" s="164"/>
      <c r="L279" s="165"/>
      <c r="M279" s="163"/>
      <c r="N279" s="163"/>
      <c r="O279" s="163"/>
    </row>
    <row r="280" spans="1:15">
      <c r="A280" s="163"/>
      <c r="B280" s="187"/>
      <c r="C280" s="187"/>
      <c r="D280" s="190"/>
      <c r="E280" s="165"/>
      <c r="F280" s="165"/>
      <c r="G280" s="163"/>
      <c r="H280" s="163"/>
      <c r="I280" s="163"/>
      <c r="J280" s="163"/>
      <c r="K280" s="164"/>
      <c r="L280" s="165"/>
      <c r="M280" s="163"/>
      <c r="N280" s="163"/>
      <c r="O280" s="163"/>
    </row>
    <row r="281" spans="1:15">
      <c r="A281" s="163"/>
      <c r="B281" s="187"/>
      <c r="C281" s="187"/>
      <c r="D281" s="190"/>
      <c r="E281" s="165"/>
      <c r="F281" s="165"/>
      <c r="G281" s="163"/>
      <c r="H281" s="163"/>
      <c r="I281" s="163"/>
      <c r="J281" s="163"/>
      <c r="K281" s="164"/>
      <c r="L281" s="165"/>
      <c r="M281" s="163"/>
      <c r="N281" s="163"/>
      <c r="O281" s="163"/>
    </row>
    <row r="282" spans="1:15">
      <c r="A282" s="163"/>
      <c r="B282" s="187"/>
      <c r="C282" s="187"/>
      <c r="D282" s="190"/>
      <c r="E282" s="165"/>
      <c r="F282" s="165"/>
      <c r="G282" s="163"/>
      <c r="H282" s="163"/>
      <c r="I282" s="163"/>
      <c r="J282" s="163"/>
      <c r="K282" s="164"/>
      <c r="L282" s="165"/>
      <c r="M282" s="163"/>
      <c r="N282" s="163"/>
      <c r="O282" s="163"/>
    </row>
    <row r="283" spans="1:15">
      <c r="A283" s="163"/>
      <c r="B283" s="187"/>
      <c r="C283" s="187"/>
      <c r="D283" s="190"/>
      <c r="E283" s="165"/>
      <c r="F283" s="165"/>
      <c r="G283" s="163"/>
      <c r="H283" s="163"/>
      <c r="I283" s="163"/>
      <c r="J283" s="163"/>
      <c r="K283" s="164"/>
      <c r="L283" s="165"/>
      <c r="M283" s="163"/>
      <c r="N283" s="163"/>
      <c r="O283" s="163"/>
    </row>
    <row r="284" spans="1:15">
      <c r="A284" s="163"/>
      <c r="B284" s="187"/>
      <c r="C284" s="187"/>
      <c r="D284" s="190"/>
      <c r="E284" s="165"/>
      <c r="F284" s="165"/>
      <c r="G284" s="163"/>
      <c r="H284" s="163"/>
      <c r="I284" s="163"/>
      <c r="J284" s="163"/>
      <c r="K284" s="164"/>
      <c r="L284" s="165"/>
      <c r="M284" s="163"/>
      <c r="N284" s="163"/>
      <c r="O284" s="163"/>
    </row>
    <row r="285" spans="1:15">
      <c r="A285" s="163"/>
      <c r="B285" s="187"/>
      <c r="C285" s="187"/>
      <c r="D285" s="190"/>
      <c r="E285" s="165"/>
      <c r="F285" s="165"/>
      <c r="G285" s="163"/>
      <c r="H285" s="163"/>
      <c r="I285" s="163"/>
      <c r="J285" s="163"/>
      <c r="K285" s="164"/>
      <c r="L285" s="165"/>
      <c r="M285" s="163"/>
      <c r="N285" s="163"/>
      <c r="O285" s="163"/>
    </row>
    <row r="286" spans="1:15">
      <c r="A286" s="163"/>
      <c r="B286" s="187"/>
      <c r="C286" s="187"/>
      <c r="D286" s="190"/>
      <c r="E286" s="165"/>
      <c r="F286" s="165"/>
      <c r="G286" s="163"/>
      <c r="H286" s="163"/>
      <c r="I286" s="163"/>
      <c r="J286" s="163"/>
      <c r="K286" s="164"/>
      <c r="L286" s="165"/>
      <c r="M286" s="163"/>
      <c r="N286" s="163"/>
      <c r="O286" s="163"/>
    </row>
    <row r="287" spans="1:15">
      <c r="A287" s="163"/>
      <c r="B287" s="187"/>
      <c r="C287" s="187"/>
      <c r="D287" s="190"/>
      <c r="E287" s="165"/>
      <c r="F287" s="165"/>
      <c r="G287" s="163"/>
      <c r="H287" s="163"/>
      <c r="I287" s="163"/>
      <c r="J287" s="163"/>
      <c r="K287" s="164"/>
      <c r="L287" s="165"/>
      <c r="M287" s="163"/>
      <c r="N287" s="163"/>
      <c r="O287" s="163"/>
    </row>
    <row r="288" spans="1:15">
      <c r="A288" s="163"/>
      <c r="B288" s="187"/>
      <c r="C288" s="187"/>
      <c r="D288" s="190"/>
      <c r="E288" s="165"/>
      <c r="F288" s="165"/>
      <c r="G288" s="163"/>
      <c r="H288" s="163"/>
      <c r="I288" s="163"/>
      <c r="J288" s="163"/>
      <c r="K288" s="164"/>
      <c r="L288" s="165"/>
      <c r="M288" s="163"/>
      <c r="N288" s="163"/>
      <c r="O288" s="163"/>
    </row>
    <row r="289" spans="1:15">
      <c r="A289" s="163"/>
      <c r="B289" s="187"/>
      <c r="C289" s="187"/>
      <c r="D289" s="190"/>
      <c r="E289" s="165"/>
      <c r="F289" s="165"/>
      <c r="G289" s="163"/>
      <c r="H289" s="163"/>
      <c r="I289" s="163"/>
      <c r="J289" s="163"/>
      <c r="K289" s="164"/>
      <c r="L289" s="165"/>
      <c r="M289" s="163"/>
      <c r="N289" s="163"/>
      <c r="O289" s="163"/>
    </row>
    <row r="290" spans="1:15">
      <c r="A290" s="163"/>
      <c r="B290" s="187"/>
      <c r="C290" s="187"/>
      <c r="D290" s="190"/>
      <c r="E290" s="165"/>
      <c r="F290" s="165"/>
      <c r="G290" s="163"/>
      <c r="H290" s="163"/>
      <c r="I290" s="163"/>
      <c r="J290" s="163"/>
      <c r="K290" s="164"/>
      <c r="L290" s="165"/>
      <c r="M290" s="163"/>
      <c r="N290" s="163"/>
      <c r="O290" s="163"/>
    </row>
    <row r="291" spans="1:15">
      <c r="A291" s="163"/>
      <c r="B291" s="187"/>
      <c r="C291" s="187"/>
      <c r="D291" s="190"/>
      <c r="E291" s="165"/>
      <c r="F291" s="165"/>
      <c r="G291" s="163"/>
      <c r="H291" s="163"/>
      <c r="I291" s="163"/>
      <c r="J291" s="163"/>
      <c r="K291" s="164"/>
      <c r="L291" s="165"/>
      <c r="M291" s="163"/>
      <c r="N291" s="163"/>
      <c r="O291" s="163"/>
    </row>
    <row r="292" spans="1:15">
      <c r="A292" s="163"/>
      <c r="B292" s="187"/>
      <c r="C292" s="187"/>
      <c r="D292" s="190"/>
      <c r="E292" s="165"/>
      <c r="F292" s="165"/>
      <c r="G292" s="163"/>
      <c r="H292" s="163"/>
      <c r="I292" s="163"/>
      <c r="J292" s="163"/>
      <c r="K292" s="164"/>
      <c r="L292" s="165"/>
      <c r="M292" s="163"/>
      <c r="N292" s="163"/>
      <c r="O292" s="163"/>
    </row>
    <row r="293" spans="1:15">
      <c r="A293" s="163"/>
      <c r="B293" s="187"/>
      <c r="C293" s="187"/>
      <c r="D293" s="190"/>
      <c r="E293" s="165"/>
      <c r="F293" s="165"/>
      <c r="G293" s="163"/>
      <c r="H293" s="163"/>
      <c r="I293" s="163"/>
      <c r="J293" s="163"/>
      <c r="K293" s="164"/>
      <c r="L293" s="165"/>
      <c r="M293" s="163"/>
      <c r="N293" s="163"/>
      <c r="O293" s="163"/>
    </row>
    <row r="294" spans="1:15">
      <c r="A294" s="163"/>
      <c r="B294" s="187"/>
      <c r="C294" s="187"/>
      <c r="D294" s="190"/>
      <c r="E294" s="165"/>
      <c r="F294" s="165"/>
      <c r="G294" s="163"/>
      <c r="H294" s="163"/>
      <c r="I294" s="163"/>
      <c r="J294" s="163"/>
      <c r="K294" s="164"/>
      <c r="L294" s="165"/>
      <c r="M294" s="163"/>
      <c r="N294" s="163"/>
      <c r="O294" s="163"/>
    </row>
    <row r="295" spans="1:15">
      <c r="A295" s="163"/>
      <c r="B295" s="187"/>
      <c r="C295" s="187"/>
      <c r="D295" s="190"/>
      <c r="E295" s="165"/>
      <c r="F295" s="165"/>
      <c r="G295" s="163"/>
      <c r="H295" s="163"/>
      <c r="I295" s="163"/>
      <c r="J295" s="163"/>
      <c r="K295" s="164"/>
      <c r="L295" s="165"/>
      <c r="M295" s="163"/>
      <c r="N295" s="163"/>
      <c r="O295" s="163"/>
    </row>
    <row r="296" spans="1:15">
      <c r="A296" s="163"/>
      <c r="B296" s="187"/>
      <c r="C296" s="187"/>
      <c r="D296" s="190"/>
      <c r="E296" s="165"/>
      <c r="F296" s="165"/>
      <c r="G296" s="163"/>
      <c r="H296" s="163"/>
      <c r="I296" s="163"/>
      <c r="J296" s="163"/>
      <c r="K296" s="164"/>
      <c r="L296" s="165"/>
      <c r="M296" s="163"/>
      <c r="N296" s="163"/>
      <c r="O296" s="163"/>
    </row>
    <row r="297" spans="1:15">
      <c r="A297" s="163"/>
      <c r="B297" s="187"/>
      <c r="C297" s="187"/>
      <c r="D297" s="190"/>
      <c r="E297" s="165"/>
      <c r="F297" s="165"/>
      <c r="G297" s="163"/>
      <c r="H297" s="163"/>
      <c r="I297" s="163"/>
      <c r="J297" s="163"/>
      <c r="K297" s="164"/>
      <c r="L297" s="165"/>
      <c r="M297" s="163"/>
      <c r="N297" s="163"/>
      <c r="O297" s="163"/>
    </row>
    <row r="298" spans="1:15">
      <c r="A298" s="163"/>
      <c r="B298" s="187"/>
      <c r="C298" s="187"/>
      <c r="D298" s="190"/>
      <c r="E298" s="164"/>
      <c r="F298" s="164"/>
      <c r="G298" s="163"/>
      <c r="H298" s="163"/>
      <c r="I298" s="163"/>
      <c r="J298" s="163"/>
      <c r="K298" s="164"/>
      <c r="L298" s="164"/>
      <c r="M298" s="163"/>
      <c r="N298" s="163"/>
      <c r="O298" s="163"/>
    </row>
    <row r="299" spans="1:15">
      <c r="A299" s="163"/>
      <c r="B299" s="187"/>
      <c r="C299" s="187"/>
      <c r="D299" s="190"/>
      <c r="E299" s="165"/>
      <c r="F299" s="165"/>
      <c r="G299" s="163"/>
      <c r="H299" s="163"/>
      <c r="I299" s="163"/>
      <c r="J299" s="163"/>
      <c r="K299" s="164"/>
      <c r="L299" s="165"/>
      <c r="M299" s="163"/>
      <c r="N299" s="163"/>
      <c r="O299" s="163"/>
    </row>
    <row r="300" spans="1:15">
      <c r="A300" s="163"/>
      <c r="B300" s="187"/>
      <c r="C300" s="187"/>
      <c r="D300" s="190"/>
      <c r="E300" s="165"/>
      <c r="F300" s="165"/>
      <c r="G300" s="163"/>
      <c r="H300" s="163"/>
      <c r="I300" s="163"/>
      <c r="J300" s="163"/>
      <c r="K300" s="164"/>
      <c r="L300" s="165"/>
      <c r="M300" s="163"/>
      <c r="N300" s="163"/>
      <c r="O300" s="163"/>
    </row>
    <row r="301" spans="1:15">
      <c r="A301" s="163"/>
      <c r="B301" s="187"/>
      <c r="C301" s="187"/>
      <c r="D301" s="190"/>
      <c r="E301" s="165"/>
      <c r="F301" s="165"/>
      <c r="G301" s="163"/>
      <c r="H301" s="163"/>
      <c r="I301" s="163"/>
      <c r="J301" s="163"/>
      <c r="K301" s="164"/>
      <c r="L301" s="165"/>
      <c r="M301" s="163"/>
      <c r="N301" s="163"/>
      <c r="O301" s="163"/>
    </row>
    <row r="302" spans="1:15">
      <c r="A302" s="163"/>
      <c r="B302" s="187"/>
      <c r="C302" s="187"/>
      <c r="D302" s="190"/>
      <c r="E302" s="165"/>
      <c r="F302" s="165"/>
      <c r="G302" s="163"/>
      <c r="H302" s="163"/>
      <c r="I302" s="163"/>
      <c r="J302" s="163"/>
      <c r="K302" s="164"/>
      <c r="L302" s="165"/>
      <c r="M302" s="163"/>
      <c r="N302" s="163"/>
      <c r="O302" s="163"/>
    </row>
    <row r="303" spans="1:15">
      <c r="A303" s="163"/>
      <c r="B303" s="187"/>
      <c r="C303" s="187"/>
      <c r="D303" s="190"/>
      <c r="E303" s="165"/>
      <c r="F303" s="165"/>
      <c r="G303" s="163"/>
      <c r="H303" s="163"/>
      <c r="I303" s="163"/>
      <c r="J303" s="163"/>
      <c r="K303" s="164"/>
      <c r="L303" s="165"/>
      <c r="M303" s="163"/>
      <c r="N303" s="163"/>
      <c r="O303" s="163"/>
    </row>
    <row r="304" spans="1:15">
      <c r="A304" s="163"/>
      <c r="B304" s="187"/>
      <c r="C304" s="187"/>
      <c r="D304" s="190"/>
      <c r="E304" s="165"/>
      <c r="F304" s="165"/>
      <c r="G304" s="163"/>
      <c r="H304" s="163"/>
      <c r="I304" s="163"/>
      <c r="J304" s="163"/>
      <c r="K304" s="164"/>
      <c r="L304" s="165"/>
      <c r="M304" s="163"/>
      <c r="N304" s="163"/>
      <c r="O304" s="163"/>
    </row>
    <row r="305" spans="1:15">
      <c r="A305" s="163"/>
      <c r="B305" s="187"/>
      <c r="C305" s="187"/>
      <c r="D305" s="190"/>
      <c r="E305" s="165"/>
      <c r="F305" s="165"/>
      <c r="G305" s="163"/>
      <c r="H305" s="163"/>
      <c r="I305" s="163"/>
      <c r="J305" s="163"/>
      <c r="K305" s="164"/>
      <c r="L305" s="164"/>
      <c r="M305" s="163"/>
      <c r="N305" s="163"/>
      <c r="O305" s="163"/>
    </row>
    <row r="306" spans="1:15">
      <c r="A306" s="163"/>
      <c r="B306" s="187"/>
      <c r="C306" s="187"/>
      <c r="D306" s="190"/>
      <c r="E306" s="165"/>
      <c r="F306" s="165"/>
      <c r="G306" s="163"/>
      <c r="H306" s="163"/>
      <c r="I306" s="163"/>
      <c r="J306" s="163"/>
      <c r="K306" s="164"/>
      <c r="L306" s="165"/>
      <c r="M306" s="163"/>
      <c r="N306" s="163"/>
      <c r="O306" s="163"/>
    </row>
    <row r="307" spans="1:15">
      <c r="A307" s="163"/>
      <c r="B307" s="187"/>
      <c r="C307" s="187"/>
      <c r="D307" s="190"/>
      <c r="E307" s="165"/>
      <c r="F307" s="165"/>
      <c r="G307" s="163"/>
      <c r="H307" s="163"/>
      <c r="I307" s="163"/>
      <c r="J307" s="163"/>
      <c r="K307" s="164"/>
      <c r="L307" s="165"/>
      <c r="M307" s="163"/>
      <c r="N307" s="163"/>
      <c r="O307" s="163"/>
    </row>
    <row r="308" spans="1:15">
      <c r="A308" s="163"/>
      <c r="B308" s="187"/>
      <c r="C308" s="187"/>
      <c r="D308" s="190"/>
      <c r="E308" s="165"/>
      <c r="F308" s="165"/>
      <c r="G308" s="163"/>
      <c r="H308" s="163"/>
      <c r="I308" s="163"/>
      <c r="J308" s="163"/>
      <c r="K308" s="164"/>
      <c r="L308" s="165"/>
      <c r="M308" s="163"/>
      <c r="N308" s="163"/>
      <c r="O308" s="163"/>
    </row>
    <row r="309" spans="1:15">
      <c r="A309" s="163"/>
      <c r="B309" s="187"/>
      <c r="C309" s="187"/>
      <c r="D309" s="190"/>
      <c r="E309" s="165"/>
      <c r="F309" s="165"/>
      <c r="G309" s="163"/>
      <c r="H309" s="163"/>
      <c r="I309" s="163"/>
      <c r="J309" s="163"/>
      <c r="K309" s="164"/>
      <c r="L309" s="165"/>
      <c r="M309" s="163"/>
      <c r="N309" s="163"/>
      <c r="O309" s="163"/>
    </row>
    <row r="310" spans="1:15">
      <c r="A310" s="163"/>
      <c r="B310" s="187"/>
      <c r="C310" s="187"/>
      <c r="D310" s="190"/>
      <c r="E310" s="165"/>
      <c r="F310" s="165"/>
      <c r="G310" s="163"/>
      <c r="H310" s="163"/>
      <c r="I310" s="163"/>
      <c r="J310" s="163"/>
      <c r="K310" s="164"/>
      <c r="L310" s="165"/>
      <c r="M310" s="163"/>
      <c r="N310" s="163"/>
      <c r="O310" s="163"/>
    </row>
    <row r="311" spans="1:15">
      <c r="A311" s="163"/>
      <c r="B311" s="187"/>
      <c r="C311" s="187"/>
      <c r="D311" s="190"/>
      <c r="E311" s="165"/>
      <c r="F311" s="165"/>
      <c r="G311" s="163"/>
      <c r="H311" s="163"/>
      <c r="I311" s="163"/>
      <c r="J311" s="163"/>
      <c r="K311" s="164"/>
      <c r="L311" s="165"/>
      <c r="M311" s="163"/>
      <c r="N311" s="163"/>
      <c r="O311" s="163"/>
    </row>
    <row r="312" spans="1:15">
      <c r="A312" s="163"/>
      <c r="B312" s="187"/>
      <c r="C312" s="187"/>
      <c r="D312" s="190"/>
      <c r="E312" s="165"/>
      <c r="F312" s="165"/>
      <c r="G312" s="163"/>
      <c r="H312" s="163"/>
      <c r="I312" s="163"/>
      <c r="J312" s="163"/>
      <c r="K312" s="164"/>
      <c r="L312" s="165"/>
      <c r="M312" s="163"/>
      <c r="N312" s="163"/>
      <c r="O312" s="163"/>
    </row>
    <row r="313" spans="1:15">
      <c r="A313" s="163"/>
      <c r="B313" s="187"/>
      <c r="C313" s="187"/>
      <c r="D313" s="190"/>
      <c r="E313" s="165"/>
      <c r="F313" s="165"/>
      <c r="G313" s="163"/>
      <c r="H313" s="163"/>
      <c r="I313" s="163"/>
      <c r="J313" s="163"/>
      <c r="K313" s="164"/>
      <c r="L313" s="165"/>
      <c r="M313" s="163"/>
      <c r="N313" s="163"/>
      <c r="O313" s="163"/>
    </row>
    <row r="314" spans="1:15">
      <c r="A314" s="163"/>
      <c r="B314" s="187"/>
      <c r="C314" s="187"/>
      <c r="D314" s="190"/>
      <c r="E314" s="165"/>
      <c r="F314" s="165"/>
      <c r="G314" s="163"/>
      <c r="H314" s="163"/>
      <c r="I314" s="163"/>
      <c r="J314" s="163"/>
      <c r="K314" s="164"/>
      <c r="L314" s="165"/>
      <c r="M314" s="163"/>
      <c r="N314" s="163"/>
      <c r="O314" s="163"/>
    </row>
    <row r="315" spans="1:15">
      <c r="A315" s="163"/>
      <c r="B315" s="187"/>
      <c r="C315" s="187"/>
      <c r="D315" s="190"/>
      <c r="E315" s="165"/>
      <c r="F315" s="165"/>
      <c r="G315" s="163"/>
      <c r="H315" s="163"/>
      <c r="I315" s="163"/>
      <c r="J315" s="163"/>
      <c r="K315" s="164"/>
      <c r="L315" s="165"/>
      <c r="M315" s="163"/>
      <c r="N315" s="163"/>
      <c r="O315" s="163"/>
    </row>
    <row r="316" spans="1:15">
      <c r="A316" s="163"/>
      <c r="B316" s="187"/>
      <c r="C316" s="187"/>
      <c r="D316" s="190"/>
      <c r="E316" s="165"/>
      <c r="F316" s="165"/>
      <c r="G316" s="163"/>
      <c r="H316" s="163"/>
      <c r="I316" s="163"/>
      <c r="J316" s="163"/>
      <c r="K316" s="164"/>
      <c r="L316" s="165"/>
      <c r="M316" s="163"/>
      <c r="N316" s="163"/>
      <c r="O316" s="163"/>
    </row>
    <row r="317" spans="1:15">
      <c r="A317" s="163"/>
      <c r="B317" s="187"/>
      <c r="C317" s="187"/>
      <c r="D317" s="190"/>
      <c r="E317" s="165"/>
      <c r="F317" s="165"/>
      <c r="G317" s="163"/>
      <c r="H317" s="163"/>
      <c r="I317" s="163"/>
      <c r="J317" s="163"/>
      <c r="K317" s="164"/>
      <c r="L317" s="165"/>
      <c r="M317" s="163"/>
      <c r="N317" s="163"/>
      <c r="O317" s="163"/>
    </row>
    <row r="318" spans="1:15">
      <c r="A318" s="163"/>
      <c r="B318" s="187"/>
      <c r="C318" s="187"/>
      <c r="D318" s="190"/>
      <c r="E318" s="165"/>
      <c r="F318" s="165"/>
      <c r="G318" s="163"/>
      <c r="H318" s="163"/>
      <c r="I318" s="163"/>
      <c r="J318" s="163"/>
      <c r="K318" s="164"/>
      <c r="L318" s="165"/>
      <c r="M318" s="163"/>
      <c r="N318" s="163"/>
      <c r="O318" s="163"/>
    </row>
    <row r="319" spans="1:15">
      <c r="A319" s="163"/>
      <c r="B319" s="187"/>
      <c r="C319" s="187"/>
      <c r="D319" s="190"/>
      <c r="E319" s="165"/>
      <c r="F319" s="165"/>
      <c r="G319" s="163"/>
      <c r="H319" s="163"/>
      <c r="I319" s="163"/>
      <c r="J319" s="163"/>
      <c r="K319" s="164"/>
      <c r="L319" s="165"/>
      <c r="M319" s="163"/>
      <c r="N319" s="163"/>
      <c r="O319" s="163"/>
    </row>
    <row r="320" spans="1:15">
      <c r="A320" s="163"/>
      <c r="B320" s="187"/>
      <c r="C320" s="187"/>
      <c r="D320" s="190"/>
      <c r="E320" s="165"/>
      <c r="F320" s="165"/>
      <c r="G320" s="163"/>
      <c r="H320" s="163"/>
      <c r="I320" s="163"/>
      <c r="J320" s="163"/>
      <c r="K320" s="164"/>
      <c r="L320" s="165"/>
      <c r="M320" s="163"/>
      <c r="N320" s="163"/>
      <c r="O320" s="163"/>
    </row>
    <row r="321" spans="1:15">
      <c r="A321" s="163"/>
      <c r="B321" s="187"/>
      <c r="C321" s="187"/>
      <c r="D321" s="190"/>
      <c r="E321" s="165"/>
      <c r="F321" s="165"/>
      <c r="G321" s="163"/>
      <c r="H321" s="163"/>
      <c r="I321" s="163"/>
      <c r="J321" s="163"/>
      <c r="K321" s="164"/>
      <c r="L321" s="165"/>
      <c r="M321" s="163"/>
      <c r="N321" s="163"/>
      <c r="O321" s="163"/>
    </row>
    <row r="322" spans="1:15">
      <c r="A322" s="163"/>
      <c r="B322" s="187"/>
      <c r="C322" s="187"/>
      <c r="D322" s="190"/>
      <c r="E322" s="165"/>
      <c r="F322" s="165"/>
      <c r="G322" s="163"/>
      <c r="H322" s="163"/>
      <c r="I322" s="163"/>
      <c r="J322" s="163"/>
      <c r="K322" s="164"/>
      <c r="L322" s="165"/>
      <c r="M322" s="163"/>
      <c r="N322" s="163"/>
      <c r="O322" s="163"/>
    </row>
    <row r="323" spans="1:15">
      <c r="A323" s="163"/>
      <c r="B323" s="187"/>
      <c r="C323" s="187"/>
      <c r="D323" s="190"/>
      <c r="E323" s="165"/>
      <c r="F323" s="165"/>
      <c r="G323" s="163"/>
      <c r="H323" s="163"/>
      <c r="I323" s="163"/>
      <c r="J323" s="163"/>
      <c r="K323" s="164"/>
      <c r="L323" s="165"/>
      <c r="M323" s="163"/>
      <c r="N323" s="163"/>
      <c r="O323" s="163"/>
    </row>
    <row r="324" spans="1:15">
      <c r="A324" s="163"/>
      <c r="B324" s="187"/>
      <c r="C324" s="187"/>
      <c r="D324" s="190"/>
      <c r="E324" s="165"/>
      <c r="F324" s="165"/>
      <c r="G324" s="163"/>
      <c r="H324" s="163"/>
      <c r="I324" s="163"/>
      <c r="J324" s="163"/>
      <c r="K324" s="164"/>
      <c r="L324" s="165"/>
      <c r="M324" s="163"/>
      <c r="N324" s="163"/>
      <c r="O324" s="163"/>
    </row>
    <row r="325" spans="1:15">
      <c r="A325" s="163"/>
      <c r="B325" s="187"/>
      <c r="C325" s="187"/>
      <c r="D325" s="190"/>
      <c r="E325" s="165"/>
      <c r="F325" s="165"/>
      <c r="G325" s="163"/>
      <c r="H325" s="163"/>
      <c r="I325" s="163"/>
      <c r="J325" s="163"/>
      <c r="K325" s="164"/>
      <c r="L325" s="165"/>
      <c r="M325" s="163"/>
      <c r="N325" s="163"/>
      <c r="O325" s="163"/>
    </row>
    <row r="326" spans="1:15">
      <c r="A326" s="163"/>
      <c r="B326" s="187"/>
      <c r="C326" s="187"/>
      <c r="D326" s="190"/>
      <c r="E326" s="165"/>
      <c r="F326" s="165"/>
      <c r="G326" s="163"/>
      <c r="H326" s="163"/>
      <c r="I326" s="163"/>
      <c r="J326" s="163"/>
      <c r="K326" s="164"/>
      <c r="L326" s="165"/>
      <c r="M326" s="163"/>
      <c r="N326" s="163"/>
      <c r="O326" s="163"/>
    </row>
    <row r="327" spans="1:15">
      <c r="A327" s="163"/>
      <c r="B327" s="187"/>
      <c r="C327" s="187"/>
      <c r="D327" s="190"/>
      <c r="E327" s="165"/>
      <c r="F327" s="165"/>
      <c r="G327" s="163"/>
      <c r="H327" s="163"/>
      <c r="I327" s="163"/>
      <c r="J327" s="163"/>
      <c r="K327" s="164"/>
      <c r="L327" s="165"/>
      <c r="M327" s="163"/>
      <c r="N327" s="163"/>
      <c r="O327" s="163"/>
    </row>
    <row r="328" spans="1:15">
      <c r="A328" s="163"/>
      <c r="B328" s="187"/>
      <c r="C328" s="187"/>
      <c r="D328" s="190"/>
      <c r="E328" s="165"/>
      <c r="F328" s="165"/>
      <c r="G328" s="163"/>
      <c r="H328" s="163"/>
      <c r="I328" s="163"/>
      <c r="J328" s="163"/>
      <c r="K328" s="164"/>
      <c r="L328" s="165"/>
      <c r="M328" s="163"/>
      <c r="N328" s="163"/>
      <c r="O328" s="163"/>
    </row>
    <row r="329" spans="1:15">
      <c r="A329" s="163"/>
      <c r="B329" s="187"/>
      <c r="C329" s="187"/>
      <c r="D329" s="190"/>
      <c r="E329" s="165"/>
      <c r="F329" s="165"/>
      <c r="G329" s="163"/>
      <c r="H329" s="163"/>
      <c r="I329" s="163"/>
      <c r="J329" s="163"/>
      <c r="K329" s="164"/>
      <c r="L329" s="165"/>
      <c r="M329" s="163"/>
      <c r="N329" s="163"/>
      <c r="O329" s="163"/>
    </row>
    <row r="330" spans="1:15">
      <c r="A330" s="163"/>
      <c r="B330" s="187"/>
      <c r="C330" s="187"/>
      <c r="D330" s="190"/>
      <c r="E330" s="165"/>
      <c r="F330" s="165"/>
      <c r="G330" s="163"/>
      <c r="H330" s="163"/>
      <c r="I330" s="163"/>
      <c r="J330" s="163"/>
      <c r="K330" s="164"/>
      <c r="L330" s="165"/>
      <c r="M330" s="163"/>
      <c r="N330" s="163"/>
      <c r="O330" s="163"/>
    </row>
    <row r="331" spans="1:15">
      <c r="A331" s="163"/>
      <c r="B331" s="187"/>
      <c r="C331" s="187"/>
      <c r="D331" s="190"/>
      <c r="E331" s="165"/>
      <c r="F331" s="165"/>
      <c r="G331" s="163"/>
      <c r="H331" s="163"/>
      <c r="I331" s="163"/>
      <c r="J331" s="163"/>
      <c r="K331" s="164"/>
      <c r="L331" s="164"/>
      <c r="M331" s="163"/>
      <c r="N331" s="163"/>
      <c r="O331" s="163"/>
    </row>
    <row r="332" spans="1:15">
      <c r="A332" s="163"/>
      <c r="B332" s="187"/>
      <c r="C332" s="187"/>
      <c r="D332" s="190"/>
      <c r="E332" s="165"/>
      <c r="F332" s="165"/>
      <c r="G332" s="163"/>
      <c r="H332" s="163"/>
      <c r="I332" s="163"/>
      <c r="J332" s="163"/>
      <c r="K332" s="164"/>
      <c r="L332" s="165"/>
      <c r="M332" s="163"/>
      <c r="N332" s="163"/>
      <c r="O332" s="163"/>
    </row>
    <row r="333" spans="1:15">
      <c r="A333" s="163"/>
      <c r="B333" s="187"/>
      <c r="C333" s="187"/>
      <c r="D333" s="190"/>
      <c r="E333" s="165"/>
      <c r="F333" s="165"/>
      <c r="G333" s="163"/>
      <c r="H333" s="163"/>
      <c r="I333" s="163"/>
      <c r="J333" s="163"/>
      <c r="K333" s="164"/>
      <c r="L333" s="165"/>
      <c r="M333" s="163"/>
      <c r="N333" s="163"/>
      <c r="O333" s="163"/>
    </row>
    <row r="334" spans="1:15">
      <c r="A334" s="163"/>
      <c r="B334" s="187"/>
      <c r="C334" s="187"/>
      <c r="D334" s="190"/>
      <c r="E334" s="165"/>
      <c r="F334" s="165"/>
      <c r="G334" s="163"/>
      <c r="H334" s="163"/>
      <c r="I334" s="163"/>
      <c r="J334" s="163"/>
      <c r="K334" s="164"/>
      <c r="L334" s="165"/>
      <c r="M334" s="163"/>
      <c r="N334" s="163"/>
      <c r="O334" s="163"/>
    </row>
    <row r="335" spans="1:15">
      <c r="A335" s="163"/>
      <c r="B335" s="187"/>
      <c r="C335" s="187"/>
      <c r="D335" s="190"/>
      <c r="E335" s="165"/>
      <c r="F335" s="165"/>
      <c r="G335" s="163"/>
      <c r="H335" s="163"/>
      <c r="I335" s="163"/>
      <c r="J335" s="163"/>
      <c r="K335" s="164"/>
      <c r="L335" s="165"/>
      <c r="M335" s="163"/>
      <c r="N335" s="163"/>
      <c r="O335" s="163"/>
    </row>
    <row r="336" spans="1:15">
      <c r="A336" s="163"/>
      <c r="B336" s="187"/>
      <c r="C336" s="187"/>
      <c r="D336" s="190"/>
      <c r="E336" s="165"/>
      <c r="F336" s="165"/>
      <c r="G336" s="163"/>
      <c r="H336" s="163"/>
      <c r="I336" s="163"/>
      <c r="J336" s="163"/>
      <c r="K336" s="164"/>
      <c r="L336" s="165"/>
      <c r="M336" s="163"/>
      <c r="N336" s="163"/>
      <c r="O336" s="163"/>
    </row>
    <row r="337" spans="1:15 16384:16384">
      <c r="A337" s="163"/>
      <c r="B337" s="187"/>
      <c r="C337" s="187"/>
      <c r="D337" s="190"/>
      <c r="E337" s="165"/>
      <c r="F337" s="165"/>
      <c r="G337" s="163"/>
      <c r="H337" s="163"/>
      <c r="I337" s="163"/>
      <c r="J337" s="163"/>
      <c r="K337" s="164"/>
      <c r="L337" s="165"/>
      <c r="M337" s="163"/>
      <c r="N337" s="163"/>
      <c r="O337" s="163"/>
    </row>
    <row r="338" spans="1:15 16384:16384">
      <c r="A338" s="163"/>
      <c r="B338" s="187"/>
      <c r="C338" s="187"/>
      <c r="D338" s="190"/>
      <c r="E338" s="165"/>
      <c r="F338" s="165"/>
      <c r="G338" s="163"/>
      <c r="H338" s="163"/>
      <c r="I338" s="163"/>
      <c r="J338" s="163"/>
      <c r="K338" s="164"/>
      <c r="L338" s="165"/>
      <c r="M338" s="163"/>
      <c r="N338" s="163"/>
      <c r="O338" s="163"/>
    </row>
    <row r="339" spans="1:15 16384:16384">
      <c r="A339" s="163"/>
      <c r="B339" s="187"/>
      <c r="C339" s="187"/>
      <c r="D339" s="190"/>
      <c r="E339" s="165"/>
      <c r="F339" s="165"/>
      <c r="G339" s="163"/>
      <c r="H339" s="163"/>
      <c r="I339" s="163"/>
      <c r="J339" s="163"/>
      <c r="K339" s="164"/>
      <c r="L339" s="165"/>
      <c r="M339" s="163"/>
      <c r="N339" s="163"/>
      <c r="O339" s="163"/>
    </row>
    <row r="340" spans="1:15 16384:16384">
      <c r="A340" s="163"/>
      <c r="B340" s="187"/>
      <c r="C340" s="187"/>
      <c r="D340" s="190"/>
      <c r="E340" s="165"/>
      <c r="F340" s="165"/>
      <c r="G340" s="163"/>
      <c r="H340" s="163"/>
      <c r="I340" s="163"/>
      <c r="J340" s="163"/>
      <c r="K340" s="164"/>
      <c r="L340" s="165"/>
      <c r="M340" s="163"/>
      <c r="N340" s="163"/>
      <c r="O340" s="163"/>
    </row>
    <row r="341" spans="1:15 16384:16384">
      <c r="A341" s="163"/>
      <c r="B341" s="187"/>
      <c r="C341" s="187"/>
      <c r="D341" s="190"/>
      <c r="E341" s="165"/>
      <c r="F341" s="165"/>
      <c r="G341" s="163"/>
      <c r="H341" s="163"/>
      <c r="I341" s="163"/>
      <c r="J341" s="163"/>
      <c r="K341" s="164"/>
      <c r="L341" s="165"/>
      <c r="M341" s="163"/>
      <c r="N341" s="163"/>
      <c r="O341" s="163"/>
    </row>
    <row r="342" spans="1:15 16384:16384">
      <c r="A342" s="163"/>
      <c r="B342" s="187"/>
      <c r="C342" s="187"/>
      <c r="D342" s="190"/>
      <c r="E342" s="165"/>
      <c r="F342" s="165"/>
      <c r="G342" s="163"/>
      <c r="H342" s="163"/>
      <c r="I342" s="163"/>
      <c r="J342" s="163"/>
      <c r="K342" s="164"/>
      <c r="L342" s="165"/>
      <c r="M342" s="163"/>
      <c r="N342" s="163"/>
      <c r="O342" s="163"/>
    </row>
    <row r="343" spans="1:15 16384:16384">
      <c r="A343" s="163"/>
      <c r="B343" s="187"/>
      <c r="C343" s="187"/>
      <c r="D343" s="190"/>
      <c r="E343" s="165"/>
      <c r="F343" s="165"/>
      <c r="G343" s="163"/>
      <c r="H343" s="163"/>
      <c r="I343" s="163"/>
      <c r="J343" s="163"/>
      <c r="K343" s="164"/>
      <c r="L343" s="165"/>
      <c r="M343" s="163"/>
      <c r="N343" s="163"/>
      <c r="O343" s="163"/>
    </row>
    <row r="344" spans="1:15 16384:16384">
      <c r="A344" s="163"/>
      <c r="B344" s="187"/>
      <c r="C344" s="187"/>
      <c r="D344" s="190"/>
      <c r="E344" s="165"/>
      <c r="F344" s="165"/>
      <c r="G344" s="163"/>
      <c r="H344" s="163"/>
      <c r="I344" s="163"/>
      <c r="J344" s="163"/>
      <c r="K344" s="164"/>
      <c r="L344" s="165"/>
      <c r="M344" s="163"/>
      <c r="N344" s="163"/>
      <c r="O344" s="163"/>
    </row>
    <row r="345" spans="1:15 16384:16384">
      <c r="A345" s="163"/>
      <c r="B345" s="187"/>
      <c r="C345" s="187"/>
      <c r="D345" s="190"/>
      <c r="E345" s="165"/>
      <c r="F345" s="165"/>
      <c r="G345" s="163"/>
      <c r="H345" s="163"/>
      <c r="I345" s="163"/>
      <c r="J345" s="163"/>
      <c r="K345" s="164"/>
      <c r="L345" s="165"/>
      <c r="M345" s="163"/>
      <c r="N345" s="163"/>
      <c r="O345" s="163"/>
    </row>
    <row r="346" spans="1:15 16384:16384">
      <c r="A346" s="163"/>
      <c r="B346" s="187"/>
      <c r="C346" s="187"/>
      <c r="D346" s="190"/>
      <c r="E346" s="165"/>
      <c r="F346" s="165"/>
      <c r="G346" s="163"/>
      <c r="H346" s="163"/>
      <c r="I346" s="163"/>
      <c r="J346" s="163"/>
      <c r="K346" s="164"/>
      <c r="L346" s="165"/>
      <c r="M346" s="163"/>
      <c r="N346" s="163"/>
      <c r="O346" s="163"/>
    </row>
    <row r="347" spans="1:15 16384:16384">
      <c r="A347" s="163"/>
      <c r="B347" s="187"/>
      <c r="C347" s="187"/>
      <c r="D347" s="190"/>
      <c r="E347" s="165"/>
      <c r="F347" s="165"/>
      <c r="G347" s="163"/>
      <c r="H347" s="163"/>
      <c r="I347" s="163"/>
      <c r="J347" s="163"/>
      <c r="K347" s="164"/>
      <c r="L347" s="165"/>
      <c r="M347" s="163"/>
      <c r="N347" s="163"/>
      <c r="O347" s="163"/>
    </row>
    <row r="348" spans="1:15 16384:16384">
      <c r="A348" s="163"/>
      <c r="B348" s="187"/>
      <c r="C348" s="187"/>
      <c r="D348" s="190"/>
      <c r="E348" s="165"/>
      <c r="F348" s="165"/>
      <c r="G348" s="163"/>
      <c r="H348" s="163"/>
      <c r="I348" s="163"/>
      <c r="J348" s="163"/>
      <c r="K348" s="164"/>
      <c r="L348" s="165"/>
      <c r="M348" s="163"/>
      <c r="N348" s="163"/>
      <c r="O348" s="163"/>
    </row>
    <row r="349" spans="1:15 16384:16384">
      <c r="A349" s="163"/>
      <c r="B349" s="187"/>
      <c r="C349" s="187"/>
      <c r="D349" s="190"/>
      <c r="E349" s="165"/>
      <c r="F349" s="165"/>
      <c r="G349" s="163"/>
      <c r="H349" s="163"/>
      <c r="I349" s="163"/>
      <c r="J349" s="163"/>
      <c r="K349" s="164"/>
      <c r="L349" s="165"/>
      <c r="M349" s="163"/>
      <c r="N349" s="163"/>
      <c r="O349" s="163"/>
    </row>
    <row r="350" spans="1:15 16384:16384">
      <c r="A350" s="163"/>
      <c r="B350" s="187"/>
      <c r="C350" s="187"/>
      <c r="D350" s="190"/>
      <c r="E350" s="165"/>
      <c r="F350" s="165"/>
      <c r="G350" s="163"/>
      <c r="H350" s="163"/>
      <c r="I350" s="163"/>
      <c r="J350" s="163"/>
      <c r="K350" s="164"/>
      <c r="L350" s="165"/>
      <c r="M350" s="163"/>
      <c r="N350" s="163"/>
      <c r="O350" s="163"/>
    </row>
    <row r="351" spans="1:15 16384:16384">
      <c r="A351" s="163"/>
      <c r="B351" s="187"/>
      <c r="C351" s="187"/>
      <c r="D351" s="190"/>
      <c r="E351" s="165"/>
      <c r="F351" s="165"/>
      <c r="G351" s="163"/>
      <c r="H351" s="163"/>
      <c r="I351" s="163"/>
      <c r="J351" s="163"/>
      <c r="K351" s="164"/>
      <c r="L351" s="165"/>
      <c r="M351" s="163"/>
      <c r="N351" s="163"/>
      <c r="O351" s="163"/>
      <c r="XFD351" s="165">
        <v>45519</v>
      </c>
    </row>
    <row r="352" spans="1:15 16384:16384">
      <c r="A352" s="163"/>
      <c r="B352" s="187"/>
      <c r="C352" s="187"/>
      <c r="D352" s="190"/>
      <c r="E352" s="165"/>
      <c r="F352" s="165"/>
      <c r="G352" s="163"/>
      <c r="H352" s="163"/>
      <c r="I352" s="163"/>
      <c r="J352" s="163"/>
      <c r="K352" s="164"/>
      <c r="L352" s="165"/>
      <c r="M352" s="163"/>
      <c r="N352" s="163"/>
      <c r="O352" s="163"/>
    </row>
    <row r="353" spans="1:15">
      <c r="A353" s="163"/>
      <c r="B353" s="187"/>
      <c r="C353" s="187"/>
      <c r="D353" s="190"/>
      <c r="E353" s="165"/>
      <c r="F353" s="165"/>
      <c r="G353" s="163"/>
      <c r="H353" s="163"/>
      <c r="I353" s="163"/>
      <c r="J353" s="163"/>
      <c r="K353" s="164"/>
      <c r="L353" s="165"/>
      <c r="M353" s="163"/>
      <c r="N353" s="163"/>
      <c r="O353" s="163"/>
    </row>
    <row r="354" spans="1:15">
      <c r="A354" s="163"/>
      <c r="B354" s="187"/>
      <c r="C354" s="187"/>
      <c r="D354" s="190"/>
      <c r="E354" s="165"/>
      <c r="F354" s="165"/>
      <c r="G354" s="163"/>
      <c r="H354" s="163"/>
      <c r="I354" s="163"/>
      <c r="J354" s="163"/>
      <c r="K354" s="164"/>
      <c r="L354" s="165"/>
      <c r="M354" s="163"/>
      <c r="N354" s="163"/>
      <c r="O354" s="163"/>
    </row>
    <row r="355" spans="1:15">
      <c r="A355" s="163"/>
      <c r="B355" s="187"/>
      <c r="C355" s="187"/>
      <c r="D355" s="190"/>
      <c r="E355" s="165"/>
      <c r="F355" s="165"/>
      <c r="G355" s="163"/>
      <c r="H355" s="163"/>
      <c r="I355" s="163"/>
      <c r="J355" s="163"/>
      <c r="K355" s="164"/>
      <c r="L355" s="165"/>
      <c r="M355" s="163"/>
      <c r="N355" s="163"/>
      <c r="O355" s="163"/>
    </row>
    <row r="356" spans="1:15">
      <c r="A356" s="163"/>
      <c r="B356" s="187"/>
      <c r="C356" s="187"/>
      <c r="D356" s="190"/>
      <c r="E356" s="165"/>
      <c r="F356" s="165"/>
      <c r="G356" s="163"/>
      <c r="H356" s="163"/>
      <c r="I356" s="163"/>
      <c r="J356" s="163"/>
      <c r="K356" s="164"/>
      <c r="L356" s="165"/>
      <c r="M356" s="163"/>
      <c r="N356" s="163"/>
      <c r="O356" s="163"/>
    </row>
    <row r="357" spans="1:15">
      <c r="A357" s="163"/>
      <c r="B357" s="187"/>
      <c r="C357" s="187"/>
      <c r="D357" s="190"/>
      <c r="E357" s="165"/>
      <c r="F357" s="165"/>
      <c r="G357" s="163"/>
      <c r="H357" s="163"/>
      <c r="I357" s="163"/>
      <c r="J357" s="163"/>
      <c r="K357" s="164"/>
      <c r="L357" s="165"/>
      <c r="M357" s="163"/>
      <c r="N357" s="163"/>
      <c r="O357" s="163"/>
    </row>
    <row r="358" spans="1:15">
      <c r="A358" s="163"/>
      <c r="B358" s="187"/>
      <c r="C358" s="187"/>
      <c r="D358" s="190"/>
      <c r="E358" s="165"/>
      <c r="F358" s="165"/>
      <c r="G358" s="163"/>
      <c r="H358" s="163"/>
      <c r="I358" s="163"/>
      <c r="J358" s="163"/>
      <c r="K358" s="164"/>
      <c r="L358" s="165"/>
      <c r="M358" s="163"/>
      <c r="N358" s="163"/>
      <c r="O358" s="163"/>
    </row>
    <row r="359" spans="1:15">
      <c r="A359" s="163"/>
      <c r="B359" s="187"/>
      <c r="C359" s="187"/>
      <c r="D359" s="190"/>
      <c r="E359" s="165"/>
      <c r="F359" s="165"/>
      <c r="G359" s="163"/>
      <c r="H359" s="163"/>
      <c r="I359" s="163"/>
      <c r="J359" s="163"/>
      <c r="K359" s="164"/>
      <c r="L359" s="165"/>
      <c r="M359" s="163"/>
      <c r="N359" s="163"/>
      <c r="O359" s="163"/>
    </row>
    <row r="360" spans="1:15">
      <c r="A360" s="163"/>
      <c r="B360" s="187"/>
      <c r="C360" s="187"/>
      <c r="D360" s="190"/>
      <c r="E360" s="165"/>
      <c r="F360" s="165"/>
      <c r="G360" s="163"/>
      <c r="H360" s="163"/>
      <c r="I360" s="163"/>
      <c r="J360" s="163"/>
      <c r="K360" s="164"/>
      <c r="L360" s="165"/>
      <c r="M360" s="163"/>
      <c r="N360" s="163"/>
      <c r="O360" s="163"/>
    </row>
    <row r="361" spans="1:15">
      <c r="A361" s="163"/>
      <c r="B361" s="187"/>
      <c r="C361" s="187"/>
      <c r="D361" s="190"/>
      <c r="E361" s="165"/>
      <c r="F361" s="165"/>
      <c r="G361" s="163"/>
      <c r="H361" s="163"/>
      <c r="I361" s="163"/>
      <c r="J361" s="163"/>
      <c r="K361" s="164"/>
      <c r="L361" s="165"/>
      <c r="M361" s="163"/>
      <c r="N361" s="163"/>
      <c r="O361" s="163"/>
    </row>
    <row r="362" spans="1:15">
      <c r="A362" s="163"/>
      <c r="B362" s="187"/>
      <c r="C362" s="187"/>
      <c r="D362" s="190"/>
      <c r="E362" s="165"/>
      <c r="F362" s="165"/>
      <c r="G362" s="163"/>
      <c r="H362" s="163"/>
      <c r="I362" s="163"/>
      <c r="J362" s="163"/>
      <c r="K362" s="164"/>
      <c r="L362" s="165"/>
      <c r="M362" s="163"/>
      <c r="N362" s="163"/>
      <c r="O362" s="163"/>
    </row>
    <row r="363" spans="1:15">
      <c r="A363" s="163"/>
      <c r="B363" s="187"/>
      <c r="C363" s="187"/>
      <c r="D363" s="190"/>
      <c r="E363" s="165"/>
      <c r="F363" s="165"/>
      <c r="G363" s="163"/>
      <c r="H363" s="163"/>
      <c r="I363" s="163"/>
      <c r="J363" s="163"/>
      <c r="K363" s="164"/>
      <c r="L363" s="165"/>
      <c r="M363" s="163"/>
      <c r="N363" s="163"/>
      <c r="O363" s="163"/>
    </row>
    <row r="364" spans="1:15">
      <c r="A364" s="163"/>
      <c r="B364" s="187"/>
      <c r="C364" s="187"/>
      <c r="D364" s="190"/>
      <c r="E364" s="165"/>
      <c r="F364" s="165"/>
      <c r="G364" s="163"/>
      <c r="H364" s="163"/>
      <c r="I364" s="163"/>
      <c r="J364" s="163"/>
      <c r="K364" s="164"/>
      <c r="L364" s="165"/>
      <c r="M364" s="163"/>
      <c r="N364" s="163"/>
      <c r="O364" s="163"/>
    </row>
    <row r="365" spans="1:15">
      <c r="A365" s="163"/>
      <c r="B365" s="187"/>
      <c r="C365" s="187"/>
      <c r="D365" s="190"/>
      <c r="E365" s="165"/>
      <c r="F365" s="165"/>
      <c r="G365" s="163"/>
      <c r="H365" s="163"/>
      <c r="I365" s="163"/>
      <c r="J365" s="163"/>
      <c r="K365" s="164"/>
      <c r="L365" s="165"/>
      <c r="M365" s="163"/>
      <c r="N365" s="163"/>
      <c r="O365" s="163"/>
    </row>
    <row r="366" spans="1:15">
      <c r="A366" s="163"/>
      <c r="B366" s="187"/>
      <c r="C366" s="187"/>
      <c r="D366" s="190"/>
      <c r="E366" s="165"/>
      <c r="F366" s="165"/>
      <c r="G366" s="163"/>
      <c r="H366" s="163"/>
      <c r="I366" s="163"/>
      <c r="J366" s="163"/>
      <c r="K366" s="164"/>
      <c r="L366" s="165"/>
      <c r="M366" s="163"/>
      <c r="N366" s="163"/>
      <c r="O366" s="163"/>
    </row>
    <row r="367" spans="1:15">
      <c r="A367" s="163"/>
      <c r="B367" s="187"/>
      <c r="C367" s="187"/>
      <c r="D367" s="190"/>
      <c r="E367" s="165"/>
      <c r="F367" s="165"/>
      <c r="G367" s="163"/>
      <c r="H367" s="163"/>
      <c r="I367" s="163"/>
      <c r="J367" s="163"/>
      <c r="K367" s="164"/>
      <c r="L367" s="165"/>
      <c r="M367" s="163"/>
      <c r="N367" s="163"/>
      <c r="O367" s="163"/>
    </row>
    <row r="368" spans="1:15">
      <c r="A368" s="163"/>
      <c r="B368" s="187"/>
      <c r="C368" s="187"/>
      <c r="D368" s="190"/>
      <c r="E368" s="165"/>
      <c r="F368" s="165"/>
      <c r="G368" s="163"/>
      <c r="H368" s="163"/>
      <c r="I368" s="163"/>
      <c r="J368" s="163"/>
      <c r="K368" s="164"/>
      <c r="L368" s="165"/>
      <c r="M368" s="163"/>
      <c r="N368" s="163"/>
      <c r="O368" s="163"/>
    </row>
    <row r="369" spans="1:15">
      <c r="A369" s="163"/>
      <c r="B369" s="187"/>
      <c r="C369" s="187"/>
      <c r="D369" s="190"/>
      <c r="E369" s="165"/>
      <c r="F369" s="165"/>
      <c r="G369" s="163"/>
      <c r="H369" s="163"/>
      <c r="I369" s="163"/>
      <c r="J369" s="163"/>
      <c r="K369" s="164"/>
      <c r="L369" s="165"/>
      <c r="M369" s="163"/>
      <c r="N369" s="163"/>
      <c r="O369" s="163"/>
    </row>
    <row r="370" spans="1:15">
      <c r="A370" s="163"/>
      <c r="B370" s="187"/>
      <c r="C370" s="187"/>
      <c r="D370" s="190"/>
      <c r="E370" s="165"/>
      <c r="F370" s="165"/>
      <c r="G370" s="163"/>
      <c r="H370" s="163"/>
      <c r="I370" s="163"/>
      <c r="J370" s="163"/>
      <c r="K370" s="164"/>
      <c r="L370" s="165"/>
      <c r="M370" s="163"/>
      <c r="N370" s="163"/>
      <c r="O370" s="163"/>
    </row>
    <row r="371" spans="1:15">
      <c r="A371" s="163"/>
      <c r="B371" s="187"/>
      <c r="C371" s="187"/>
      <c r="D371" s="190"/>
      <c r="E371" s="165"/>
      <c r="F371" s="165"/>
      <c r="G371" s="163"/>
      <c r="H371" s="163"/>
      <c r="I371" s="163"/>
      <c r="J371" s="163"/>
      <c r="K371" s="164"/>
      <c r="L371" s="165"/>
      <c r="M371" s="163"/>
      <c r="N371" s="163"/>
      <c r="O371" s="163"/>
    </row>
    <row r="372" spans="1:15">
      <c r="A372" s="163"/>
      <c r="B372" s="187"/>
      <c r="C372" s="187"/>
      <c r="D372" s="190"/>
      <c r="E372" s="165"/>
      <c r="F372" s="165"/>
      <c r="G372" s="163"/>
      <c r="H372" s="163"/>
      <c r="I372" s="163"/>
      <c r="J372" s="163"/>
      <c r="K372" s="164"/>
      <c r="L372" s="165"/>
      <c r="M372" s="163"/>
      <c r="N372" s="163"/>
      <c r="O372" s="163"/>
    </row>
    <row r="373" spans="1:15">
      <c r="A373" s="163"/>
      <c r="B373" s="187"/>
      <c r="C373" s="187"/>
      <c r="D373" s="190"/>
      <c r="E373" s="165"/>
      <c r="F373" s="165"/>
      <c r="G373" s="163"/>
      <c r="H373" s="163"/>
      <c r="I373" s="163"/>
      <c r="J373" s="163"/>
      <c r="K373" s="164"/>
      <c r="L373" s="165"/>
      <c r="M373" s="163"/>
      <c r="N373" s="163"/>
      <c r="O373" s="163"/>
    </row>
    <row r="374" spans="1:15">
      <c r="A374" s="163"/>
      <c r="B374" s="187"/>
      <c r="C374" s="187"/>
      <c r="D374" s="190"/>
      <c r="E374" s="165"/>
      <c r="F374" s="165"/>
      <c r="G374" s="163"/>
      <c r="H374" s="163"/>
      <c r="I374" s="163"/>
      <c r="J374" s="163"/>
      <c r="K374" s="164"/>
      <c r="L374" s="165"/>
      <c r="M374" s="163"/>
      <c r="N374" s="163"/>
      <c r="O374" s="163"/>
    </row>
    <row r="375" spans="1:15">
      <c r="A375" s="163"/>
      <c r="B375" s="187"/>
      <c r="C375" s="187"/>
      <c r="D375" s="190"/>
      <c r="E375" s="165"/>
      <c r="F375" s="165"/>
      <c r="G375" s="163"/>
      <c r="H375" s="163"/>
      <c r="I375" s="163"/>
      <c r="J375" s="163"/>
      <c r="K375" s="164"/>
      <c r="L375" s="165"/>
      <c r="M375" s="163"/>
      <c r="N375" s="163"/>
      <c r="O375" s="163"/>
    </row>
    <row r="376" spans="1:15">
      <c r="A376" s="163"/>
      <c r="B376" s="187"/>
      <c r="C376" s="187"/>
      <c r="D376" s="190"/>
      <c r="E376" s="165"/>
      <c r="F376" s="165"/>
      <c r="G376" s="163"/>
      <c r="H376" s="163"/>
      <c r="I376" s="163"/>
      <c r="J376" s="163"/>
      <c r="K376" s="164"/>
      <c r="L376" s="165"/>
      <c r="M376" s="163"/>
      <c r="N376" s="163"/>
      <c r="O376" s="163"/>
    </row>
    <row r="377" spans="1:15">
      <c r="A377" s="163"/>
      <c r="B377" s="187"/>
      <c r="C377" s="187"/>
      <c r="D377" s="190"/>
      <c r="E377" s="165"/>
      <c r="F377" s="165"/>
      <c r="G377" s="163"/>
      <c r="H377" s="163"/>
      <c r="I377" s="163"/>
      <c r="J377" s="163"/>
      <c r="K377" s="164"/>
      <c r="L377" s="165"/>
      <c r="M377" s="163"/>
      <c r="N377" s="163"/>
      <c r="O377" s="163"/>
    </row>
    <row r="378" spans="1:15">
      <c r="A378" s="163"/>
      <c r="B378" s="187"/>
      <c r="C378" s="187"/>
      <c r="D378" s="190"/>
      <c r="E378" s="165"/>
      <c r="F378" s="165"/>
      <c r="G378" s="163"/>
      <c r="H378" s="163"/>
      <c r="I378" s="163"/>
      <c r="J378" s="163"/>
      <c r="K378" s="164"/>
      <c r="L378" s="165"/>
      <c r="M378" s="163"/>
      <c r="N378" s="163"/>
      <c r="O378" s="163"/>
    </row>
    <row r="379" spans="1:15">
      <c r="A379" s="163"/>
      <c r="B379" s="187"/>
      <c r="C379" s="187"/>
      <c r="D379" s="190"/>
      <c r="E379" s="165"/>
      <c r="F379" s="165"/>
      <c r="G379" s="163"/>
      <c r="H379" s="163"/>
      <c r="I379" s="163"/>
      <c r="J379" s="163"/>
      <c r="K379" s="164"/>
      <c r="L379" s="165"/>
      <c r="M379" s="163"/>
      <c r="N379" s="163"/>
      <c r="O379" s="163"/>
    </row>
    <row r="380" spans="1:15">
      <c r="A380" s="163"/>
      <c r="B380" s="187"/>
      <c r="C380" s="187"/>
      <c r="D380" s="190"/>
      <c r="E380" s="165"/>
      <c r="F380" s="165"/>
      <c r="G380" s="163"/>
      <c r="H380" s="163"/>
      <c r="I380" s="163"/>
      <c r="J380" s="163"/>
      <c r="K380" s="164"/>
      <c r="L380" s="165"/>
      <c r="M380" s="163"/>
      <c r="N380" s="163"/>
      <c r="O380" s="163"/>
    </row>
    <row r="381" spans="1:15">
      <c r="A381" s="163"/>
      <c r="B381" s="187"/>
      <c r="C381" s="187"/>
      <c r="D381" s="190"/>
      <c r="E381" s="165"/>
      <c r="F381" s="165"/>
      <c r="G381" s="163"/>
      <c r="H381" s="163"/>
      <c r="I381" s="163"/>
      <c r="J381" s="163"/>
      <c r="K381" s="164"/>
      <c r="L381" s="165"/>
      <c r="M381" s="163"/>
      <c r="N381" s="163"/>
      <c r="O381" s="163"/>
    </row>
    <row r="382" spans="1:15">
      <c r="A382" s="163"/>
      <c r="B382" s="187"/>
      <c r="C382" s="187"/>
      <c r="D382" s="190"/>
      <c r="E382" s="165"/>
      <c r="F382" s="165"/>
      <c r="G382" s="163"/>
      <c r="H382" s="163"/>
      <c r="I382" s="163"/>
      <c r="J382" s="163"/>
      <c r="K382" s="164"/>
      <c r="L382" s="165"/>
      <c r="M382" s="163"/>
      <c r="N382" s="163"/>
      <c r="O382" s="163"/>
    </row>
    <row r="383" spans="1:15">
      <c r="A383" s="163"/>
      <c r="B383" s="187"/>
      <c r="C383" s="187"/>
      <c r="D383" s="190"/>
      <c r="E383" s="165"/>
      <c r="F383" s="165"/>
      <c r="G383" s="163"/>
      <c r="H383" s="163"/>
      <c r="I383" s="163"/>
      <c r="J383" s="163"/>
      <c r="K383" s="164"/>
      <c r="L383" s="165"/>
      <c r="M383" s="163"/>
      <c r="N383" s="163"/>
      <c r="O383" s="163"/>
    </row>
    <row r="384" spans="1:15">
      <c r="A384" s="163"/>
      <c r="B384" s="187"/>
      <c r="C384" s="187"/>
      <c r="D384" s="190"/>
      <c r="E384" s="165"/>
      <c r="F384" s="165"/>
      <c r="G384" s="163"/>
      <c r="H384" s="163"/>
      <c r="I384" s="163"/>
      <c r="J384" s="163"/>
      <c r="K384" s="164"/>
      <c r="L384" s="165"/>
      <c r="M384" s="163"/>
      <c r="N384" s="163"/>
      <c r="O384" s="163"/>
    </row>
    <row r="385" spans="1:15">
      <c r="A385" s="163"/>
      <c r="B385" s="187"/>
      <c r="C385" s="187"/>
      <c r="D385" s="190"/>
      <c r="E385" s="165"/>
      <c r="F385" s="165"/>
      <c r="G385" s="163"/>
      <c r="H385" s="163"/>
      <c r="I385" s="163"/>
      <c r="J385" s="163"/>
      <c r="K385" s="164"/>
      <c r="L385" s="165"/>
      <c r="M385" s="163"/>
      <c r="N385" s="163"/>
      <c r="O385" s="163"/>
    </row>
    <row r="386" spans="1:15">
      <c r="A386" s="163"/>
      <c r="B386" s="187"/>
      <c r="C386" s="187"/>
      <c r="D386" s="190"/>
      <c r="E386" s="165"/>
      <c r="F386" s="165"/>
      <c r="G386" s="163"/>
      <c r="H386" s="163"/>
      <c r="I386" s="163"/>
      <c r="J386" s="163"/>
      <c r="K386" s="164"/>
      <c r="L386" s="165"/>
      <c r="M386" s="163"/>
      <c r="N386" s="163"/>
      <c r="O386" s="163"/>
    </row>
    <row r="387" spans="1:15">
      <c r="A387" s="163"/>
      <c r="B387" s="187"/>
      <c r="C387" s="187"/>
      <c r="D387" s="190"/>
      <c r="E387" s="165"/>
      <c r="F387" s="165"/>
      <c r="G387" s="163"/>
      <c r="H387" s="163"/>
      <c r="I387" s="163"/>
      <c r="J387" s="163"/>
      <c r="K387" s="164"/>
      <c r="L387" s="165"/>
      <c r="M387" s="163"/>
      <c r="N387" s="163"/>
      <c r="O387" s="163"/>
    </row>
    <row r="388" spans="1:15">
      <c r="A388" s="163"/>
      <c r="B388" s="187"/>
      <c r="C388" s="187"/>
      <c r="D388" s="190"/>
      <c r="E388" s="165"/>
      <c r="F388" s="165"/>
      <c r="G388" s="163"/>
      <c r="H388" s="163"/>
      <c r="I388" s="163"/>
      <c r="J388" s="163"/>
      <c r="K388" s="164"/>
      <c r="L388" s="165"/>
      <c r="M388" s="163"/>
      <c r="N388" s="163"/>
      <c r="O388" s="163"/>
    </row>
    <row r="389" spans="1:15">
      <c r="A389" s="163"/>
      <c r="B389" s="187"/>
      <c r="C389" s="187"/>
      <c r="D389" s="190"/>
      <c r="E389" s="165"/>
      <c r="F389" s="165"/>
      <c r="G389" s="163"/>
      <c r="H389" s="163"/>
      <c r="I389" s="163"/>
      <c r="J389" s="163"/>
      <c r="K389" s="164"/>
      <c r="L389" s="165"/>
      <c r="M389" s="163"/>
      <c r="N389" s="163"/>
      <c r="O389" s="163"/>
    </row>
    <row r="390" spans="1:15">
      <c r="A390" s="163"/>
      <c r="B390" s="187"/>
      <c r="C390" s="187"/>
      <c r="D390" s="190"/>
      <c r="E390" s="165"/>
      <c r="F390" s="165"/>
      <c r="G390" s="163"/>
      <c r="H390" s="163"/>
      <c r="I390" s="163"/>
      <c r="J390" s="163"/>
      <c r="K390" s="164"/>
      <c r="L390" s="165"/>
      <c r="M390" s="163"/>
      <c r="N390" s="163"/>
      <c r="O390" s="163"/>
    </row>
    <row r="391" spans="1:15">
      <c r="A391" s="163"/>
      <c r="B391" s="187"/>
      <c r="C391" s="187"/>
      <c r="D391" s="190"/>
      <c r="E391" s="165"/>
      <c r="F391" s="165"/>
      <c r="G391" s="163"/>
      <c r="H391" s="163"/>
      <c r="I391" s="163"/>
      <c r="J391" s="163"/>
      <c r="K391" s="164"/>
      <c r="L391" s="165"/>
      <c r="M391" s="163"/>
      <c r="N391" s="163"/>
      <c r="O391" s="163"/>
    </row>
    <row r="392" spans="1:15">
      <c r="A392" s="163"/>
      <c r="B392" s="187"/>
      <c r="C392" s="187"/>
      <c r="D392" s="190"/>
      <c r="E392" s="165"/>
      <c r="F392" s="165"/>
      <c r="G392" s="163"/>
      <c r="H392" s="163"/>
      <c r="I392" s="163"/>
      <c r="J392" s="163"/>
      <c r="K392" s="164"/>
      <c r="L392" s="165"/>
      <c r="M392" s="163"/>
      <c r="N392" s="163"/>
      <c r="O392" s="163"/>
    </row>
    <row r="393" spans="1:15">
      <c r="A393" s="163"/>
      <c r="B393" s="187"/>
      <c r="C393" s="187"/>
      <c r="D393" s="190"/>
      <c r="E393" s="165"/>
      <c r="F393" s="165"/>
      <c r="G393" s="163"/>
      <c r="H393" s="163"/>
      <c r="I393" s="163"/>
      <c r="J393" s="163"/>
      <c r="K393" s="164"/>
      <c r="L393" s="165"/>
      <c r="M393" s="163"/>
      <c r="N393" s="163"/>
      <c r="O393" s="163"/>
    </row>
    <row r="394" spans="1:15">
      <c r="A394" s="163"/>
      <c r="B394" s="187"/>
      <c r="C394" s="187"/>
      <c r="D394" s="190"/>
      <c r="E394" s="165"/>
      <c r="F394" s="165"/>
      <c r="G394" s="163"/>
      <c r="H394" s="163"/>
      <c r="I394" s="163"/>
      <c r="J394" s="163"/>
      <c r="K394" s="164"/>
      <c r="L394" s="165"/>
      <c r="M394" s="163"/>
      <c r="N394" s="163"/>
      <c r="O394" s="163"/>
    </row>
    <row r="395" spans="1:15">
      <c r="A395" s="163"/>
      <c r="B395" s="187"/>
      <c r="C395" s="187"/>
      <c r="D395" s="190"/>
      <c r="E395" s="165"/>
      <c r="F395" s="165"/>
      <c r="G395" s="163"/>
      <c r="H395" s="163"/>
      <c r="I395" s="163"/>
      <c r="J395" s="163"/>
      <c r="K395" s="164"/>
      <c r="L395" s="165"/>
      <c r="M395" s="163"/>
      <c r="N395" s="163"/>
      <c r="O395" s="163"/>
    </row>
    <row r="396" spans="1:15">
      <c r="A396" s="163"/>
      <c r="B396" s="187"/>
      <c r="C396" s="187"/>
      <c r="D396" s="190"/>
      <c r="E396" s="165"/>
      <c r="F396" s="165"/>
      <c r="G396" s="163"/>
      <c r="H396" s="163"/>
      <c r="I396" s="163"/>
      <c r="J396" s="163"/>
      <c r="K396" s="164"/>
      <c r="L396" s="165"/>
      <c r="M396" s="163"/>
      <c r="N396" s="163"/>
      <c r="O396" s="163"/>
    </row>
    <row r="397" spans="1:15">
      <c r="A397" s="163"/>
      <c r="B397" s="187"/>
      <c r="C397" s="187"/>
      <c r="D397" s="190"/>
      <c r="E397" s="165"/>
      <c r="F397" s="165"/>
      <c r="G397" s="163"/>
      <c r="H397" s="163"/>
      <c r="I397" s="163"/>
      <c r="J397" s="163"/>
      <c r="K397" s="164"/>
      <c r="L397" s="165"/>
      <c r="M397" s="163"/>
      <c r="N397" s="163"/>
      <c r="O397" s="163"/>
    </row>
    <row r="398" spans="1:15">
      <c r="A398" s="163"/>
      <c r="B398" s="187"/>
      <c r="C398" s="187"/>
      <c r="D398" s="190"/>
      <c r="E398" s="165"/>
      <c r="F398" s="165"/>
      <c r="G398" s="163"/>
      <c r="H398" s="163"/>
      <c r="I398" s="163"/>
      <c r="J398" s="163"/>
      <c r="K398" s="164"/>
      <c r="L398" s="165"/>
      <c r="M398" s="163"/>
      <c r="N398" s="163"/>
      <c r="O398" s="163"/>
    </row>
    <row r="399" spans="1:15">
      <c r="A399" s="163"/>
      <c r="B399" s="187"/>
      <c r="C399" s="187"/>
      <c r="D399" s="190"/>
      <c r="E399" s="164"/>
      <c r="F399" s="164"/>
      <c r="G399" s="163"/>
      <c r="H399" s="163"/>
      <c r="I399" s="163"/>
      <c r="J399" s="163"/>
      <c r="K399" s="164"/>
      <c r="L399" s="164"/>
      <c r="M399" s="163"/>
      <c r="N399" s="163"/>
      <c r="O399" s="163"/>
    </row>
    <row r="400" spans="1:15">
      <c r="A400" s="163"/>
      <c r="B400" s="187"/>
      <c r="C400" s="187"/>
      <c r="D400" s="190"/>
      <c r="E400" s="165"/>
      <c r="F400" s="165"/>
      <c r="G400" s="163"/>
      <c r="H400" s="163"/>
      <c r="I400" s="163"/>
      <c r="J400" s="163"/>
      <c r="K400" s="164"/>
      <c r="L400" s="165"/>
      <c r="M400" s="163"/>
      <c r="N400" s="163"/>
      <c r="O400" s="163"/>
    </row>
    <row r="401" spans="1:15">
      <c r="A401" s="163"/>
      <c r="B401" s="187"/>
      <c r="C401" s="187"/>
      <c r="D401" s="190"/>
      <c r="E401" s="165"/>
      <c r="F401" s="165"/>
      <c r="G401" s="163"/>
      <c r="H401" s="163"/>
      <c r="I401" s="163"/>
      <c r="J401" s="163"/>
      <c r="K401" s="164"/>
      <c r="L401" s="165"/>
      <c r="M401" s="163"/>
      <c r="N401" s="163"/>
      <c r="O401" s="163"/>
    </row>
    <row r="402" spans="1:15">
      <c r="A402" s="163"/>
      <c r="B402" s="187"/>
      <c r="C402" s="187"/>
      <c r="D402" s="190"/>
      <c r="E402" s="165"/>
      <c r="F402" s="165"/>
      <c r="G402" s="163"/>
      <c r="H402" s="163"/>
      <c r="I402" s="163"/>
      <c r="J402" s="163"/>
      <c r="K402" s="164"/>
      <c r="L402" s="165"/>
      <c r="M402" s="163"/>
      <c r="N402" s="163"/>
      <c r="O402" s="163"/>
    </row>
    <row r="403" spans="1:15">
      <c r="A403" s="163"/>
      <c r="B403" s="187"/>
      <c r="C403" s="187"/>
      <c r="D403" s="190"/>
      <c r="E403" s="165"/>
      <c r="F403" s="165"/>
      <c r="G403" s="163"/>
      <c r="H403" s="163"/>
      <c r="I403" s="163"/>
      <c r="J403" s="163"/>
      <c r="K403" s="164"/>
      <c r="L403" s="165"/>
      <c r="M403" s="163"/>
      <c r="N403" s="163"/>
      <c r="O403" s="163"/>
    </row>
    <row r="404" spans="1:15">
      <c r="A404" s="163"/>
      <c r="B404" s="187"/>
      <c r="C404" s="187"/>
      <c r="D404" s="190"/>
      <c r="E404" s="165"/>
      <c r="F404" s="165"/>
      <c r="G404" s="163"/>
      <c r="H404" s="163"/>
      <c r="I404" s="163"/>
      <c r="J404" s="163"/>
      <c r="K404" s="164"/>
      <c r="L404" s="165"/>
      <c r="M404" s="163"/>
      <c r="N404" s="163"/>
      <c r="O404" s="163"/>
    </row>
    <row r="405" spans="1:15">
      <c r="A405" s="163"/>
      <c r="B405" s="187"/>
      <c r="C405" s="187"/>
      <c r="D405" s="190"/>
      <c r="E405" s="165"/>
      <c r="F405" s="165"/>
      <c r="G405" s="163"/>
      <c r="H405" s="163"/>
      <c r="I405" s="163"/>
      <c r="J405" s="163"/>
      <c r="K405" s="164"/>
      <c r="L405" s="165"/>
      <c r="M405" s="163"/>
      <c r="N405" s="163"/>
      <c r="O405" s="163"/>
    </row>
    <row r="406" spans="1:15">
      <c r="A406" s="163"/>
      <c r="B406" s="187"/>
      <c r="C406" s="187"/>
      <c r="D406" s="190"/>
      <c r="E406" s="165"/>
      <c r="F406" s="165"/>
      <c r="G406" s="163"/>
      <c r="H406" s="163"/>
      <c r="I406" s="163"/>
      <c r="J406" s="163"/>
      <c r="K406" s="164"/>
      <c r="L406" s="165"/>
      <c r="M406" s="163"/>
      <c r="N406" s="163"/>
      <c r="O406" s="163"/>
    </row>
    <row r="407" spans="1:15">
      <c r="A407" s="163"/>
      <c r="B407" s="187"/>
      <c r="C407" s="187"/>
      <c r="D407" s="190"/>
      <c r="E407" s="165"/>
      <c r="F407" s="165"/>
      <c r="G407" s="163"/>
      <c r="H407" s="163"/>
      <c r="I407" s="163"/>
      <c r="J407" s="163"/>
      <c r="K407" s="164"/>
      <c r="L407" s="165"/>
      <c r="M407" s="163"/>
      <c r="N407" s="163"/>
      <c r="O407" s="163"/>
    </row>
    <row r="408" spans="1:15">
      <c r="A408" s="163"/>
      <c r="B408" s="187"/>
      <c r="C408" s="187"/>
      <c r="D408" s="190"/>
      <c r="E408" s="165"/>
      <c r="F408" s="165"/>
      <c r="G408" s="163"/>
      <c r="H408" s="163"/>
      <c r="I408" s="163"/>
      <c r="J408" s="163"/>
      <c r="K408" s="164"/>
      <c r="L408" s="165"/>
      <c r="M408" s="163"/>
      <c r="N408" s="163"/>
      <c r="O408" s="163"/>
    </row>
    <row r="409" spans="1:15">
      <c r="A409" s="163"/>
      <c r="B409" s="187"/>
      <c r="C409" s="187"/>
      <c r="D409" s="190"/>
      <c r="E409" s="165"/>
      <c r="F409" s="165"/>
      <c r="G409" s="163"/>
      <c r="H409" s="163"/>
      <c r="I409" s="163"/>
      <c r="J409" s="163"/>
      <c r="K409" s="164"/>
      <c r="L409" s="165"/>
      <c r="M409" s="163"/>
      <c r="N409" s="163"/>
      <c r="O409" s="163"/>
    </row>
    <row r="410" spans="1:15">
      <c r="A410" s="163"/>
      <c r="B410" s="187"/>
      <c r="C410" s="187"/>
      <c r="D410" s="190"/>
      <c r="E410" s="165"/>
      <c r="F410" s="165"/>
      <c r="G410" s="163"/>
      <c r="H410" s="163"/>
      <c r="I410" s="163"/>
      <c r="J410" s="163"/>
      <c r="K410" s="164"/>
      <c r="L410" s="165"/>
      <c r="M410" s="163"/>
      <c r="N410" s="163"/>
      <c r="O410" s="163"/>
    </row>
    <row r="411" spans="1:15">
      <c r="A411" s="163"/>
      <c r="B411" s="187"/>
      <c r="C411" s="187"/>
      <c r="D411" s="190"/>
      <c r="E411" s="165"/>
      <c r="F411" s="165"/>
      <c r="G411" s="163"/>
      <c r="H411" s="163"/>
      <c r="I411" s="163"/>
      <c r="J411" s="163"/>
      <c r="K411" s="164"/>
      <c r="L411" s="165"/>
      <c r="M411" s="163"/>
      <c r="N411" s="163"/>
      <c r="O411" s="163"/>
    </row>
    <row r="412" spans="1:15">
      <c r="A412" s="163"/>
      <c r="B412" s="187"/>
      <c r="C412" s="187"/>
      <c r="D412" s="190"/>
      <c r="E412" s="165"/>
      <c r="F412" s="165"/>
      <c r="G412" s="163"/>
      <c r="H412" s="163"/>
      <c r="I412" s="163"/>
      <c r="J412" s="163"/>
      <c r="K412" s="164"/>
      <c r="L412" s="165"/>
      <c r="M412" s="163"/>
      <c r="N412" s="163"/>
      <c r="O412" s="163"/>
    </row>
    <row r="413" spans="1:15">
      <c r="A413" s="163"/>
      <c r="B413" s="187"/>
      <c r="C413" s="187"/>
      <c r="D413" s="190"/>
      <c r="E413" s="165"/>
      <c r="F413" s="165"/>
      <c r="G413" s="163"/>
      <c r="H413" s="163"/>
      <c r="I413" s="163"/>
      <c r="J413" s="163"/>
      <c r="K413" s="164"/>
      <c r="L413" s="165"/>
      <c r="M413" s="163"/>
      <c r="N413" s="163"/>
      <c r="O413" s="163"/>
    </row>
    <row r="414" spans="1:15">
      <c r="A414" s="163"/>
      <c r="B414" s="187"/>
      <c r="C414" s="187"/>
      <c r="D414" s="190"/>
      <c r="E414" s="165"/>
      <c r="F414" s="165"/>
      <c r="G414" s="163"/>
      <c r="H414" s="163"/>
      <c r="I414" s="163"/>
      <c r="J414" s="163"/>
      <c r="K414" s="164"/>
      <c r="L414" s="165"/>
      <c r="M414" s="163"/>
      <c r="N414" s="163"/>
      <c r="O414" s="163"/>
    </row>
    <row r="415" spans="1:15">
      <c r="A415" s="163"/>
      <c r="B415" s="187"/>
      <c r="C415" s="187"/>
      <c r="D415" s="190"/>
      <c r="E415" s="165"/>
      <c r="F415" s="165"/>
      <c r="G415" s="163"/>
      <c r="H415" s="163"/>
      <c r="I415" s="163"/>
      <c r="J415" s="163"/>
      <c r="K415" s="164"/>
      <c r="L415" s="165"/>
      <c r="M415" s="163"/>
      <c r="N415" s="163"/>
      <c r="O415" s="163"/>
    </row>
    <row r="416" spans="1:15">
      <c r="A416" s="163"/>
      <c r="B416" s="187"/>
      <c r="C416" s="187"/>
      <c r="D416" s="190"/>
      <c r="E416" s="165"/>
      <c r="F416" s="165"/>
      <c r="G416" s="163"/>
      <c r="H416" s="163"/>
      <c r="I416" s="163"/>
      <c r="J416" s="163"/>
      <c r="K416" s="164"/>
      <c r="L416" s="165"/>
      <c r="M416" s="163"/>
      <c r="N416" s="163"/>
      <c r="O416" s="163"/>
    </row>
    <row r="417" spans="1:15">
      <c r="A417" s="163"/>
      <c r="B417" s="187"/>
      <c r="C417" s="187"/>
      <c r="D417" s="190"/>
      <c r="E417" s="165"/>
      <c r="F417" s="165"/>
      <c r="G417" s="163"/>
      <c r="H417" s="163"/>
      <c r="I417" s="163"/>
      <c r="J417" s="163"/>
      <c r="K417" s="164"/>
      <c r="L417" s="165"/>
      <c r="M417" s="163"/>
      <c r="N417" s="163"/>
      <c r="O417" s="163"/>
    </row>
    <row r="418" spans="1:15">
      <c r="A418" s="163"/>
      <c r="B418" s="187"/>
      <c r="C418" s="187"/>
      <c r="D418" s="190"/>
      <c r="E418" s="165"/>
      <c r="F418" s="165"/>
      <c r="G418" s="163"/>
      <c r="H418" s="163"/>
      <c r="I418" s="163"/>
      <c r="J418" s="163"/>
      <c r="K418" s="164"/>
      <c r="L418" s="165"/>
      <c r="M418" s="163"/>
      <c r="N418" s="163"/>
      <c r="O418" s="163"/>
    </row>
    <row r="419" spans="1:15">
      <c r="A419" s="163"/>
      <c r="B419" s="187"/>
      <c r="C419" s="187"/>
      <c r="D419" s="190"/>
      <c r="E419" s="165"/>
      <c r="F419" s="165"/>
      <c r="G419" s="163"/>
      <c r="H419" s="163"/>
      <c r="I419" s="163"/>
      <c r="J419" s="163"/>
      <c r="K419" s="164"/>
      <c r="L419" s="165"/>
      <c r="M419" s="163"/>
      <c r="N419" s="163"/>
      <c r="O419" s="163"/>
    </row>
    <row r="420" spans="1:15">
      <c r="A420" s="163"/>
      <c r="B420" s="187"/>
      <c r="C420" s="187"/>
      <c r="D420" s="190"/>
      <c r="E420" s="165"/>
      <c r="F420" s="165"/>
      <c r="G420" s="163"/>
      <c r="H420" s="163"/>
      <c r="I420" s="163"/>
      <c r="J420" s="163"/>
      <c r="K420" s="164"/>
      <c r="L420" s="165"/>
      <c r="M420" s="163"/>
      <c r="N420" s="163"/>
      <c r="O420" s="163"/>
    </row>
    <row r="421" spans="1:15">
      <c r="A421" s="163"/>
      <c r="B421" s="187"/>
      <c r="C421" s="187"/>
      <c r="D421" s="190"/>
      <c r="E421" s="165"/>
      <c r="F421" s="165"/>
      <c r="G421" s="163"/>
      <c r="H421" s="163"/>
      <c r="I421" s="163"/>
      <c r="J421" s="163"/>
      <c r="K421" s="164"/>
      <c r="L421" s="165"/>
      <c r="M421" s="163"/>
      <c r="N421" s="163"/>
      <c r="O421" s="163"/>
    </row>
    <row r="422" spans="1:15">
      <c r="A422" s="163"/>
      <c r="B422" s="187"/>
      <c r="C422" s="187"/>
      <c r="D422" s="190"/>
      <c r="E422" s="165"/>
      <c r="F422" s="165"/>
      <c r="G422" s="163"/>
      <c r="H422" s="163"/>
      <c r="I422" s="163"/>
      <c r="J422" s="163"/>
      <c r="K422" s="164"/>
      <c r="L422" s="165"/>
      <c r="M422" s="163"/>
      <c r="N422" s="163"/>
      <c r="O422" s="163"/>
    </row>
    <row r="423" spans="1:15">
      <c r="A423" s="163"/>
      <c r="B423" s="187"/>
      <c r="C423" s="187"/>
      <c r="D423" s="190"/>
      <c r="E423" s="165"/>
      <c r="F423" s="165"/>
      <c r="G423" s="163"/>
      <c r="H423" s="163"/>
      <c r="I423" s="163"/>
      <c r="J423" s="163"/>
      <c r="K423" s="164"/>
      <c r="L423" s="165"/>
      <c r="M423" s="163"/>
      <c r="N423" s="163"/>
      <c r="O423" s="163"/>
    </row>
    <row r="424" spans="1:15">
      <c r="A424" s="163"/>
      <c r="B424" s="187"/>
      <c r="C424" s="187"/>
      <c r="D424" s="190"/>
      <c r="E424" s="165"/>
      <c r="F424" s="165"/>
      <c r="G424" s="163"/>
      <c r="H424" s="163"/>
      <c r="I424" s="163"/>
      <c r="J424" s="163"/>
      <c r="K424" s="164"/>
      <c r="L424" s="165"/>
      <c r="M424" s="163"/>
      <c r="N424" s="163"/>
      <c r="O424" s="163"/>
    </row>
    <row r="425" spans="1:15">
      <c r="A425" s="163"/>
      <c r="B425" s="187"/>
      <c r="C425" s="187"/>
      <c r="D425" s="190"/>
      <c r="E425" s="164"/>
      <c r="F425" s="165"/>
      <c r="G425" s="163"/>
      <c r="H425" s="163"/>
      <c r="I425" s="163"/>
      <c r="J425" s="163"/>
      <c r="K425" s="164"/>
      <c r="L425" s="165"/>
      <c r="M425" s="163"/>
      <c r="N425" s="163"/>
      <c r="O425" s="163"/>
    </row>
    <row r="426" spans="1:15">
      <c r="A426" s="163"/>
      <c r="B426" s="187"/>
      <c r="C426" s="187"/>
      <c r="D426" s="190"/>
      <c r="E426" s="165"/>
      <c r="F426" s="165"/>
      <c r="G426" s="163"/>
      <c r="H426" s="163"/>
      <c r="I426" s="163"/>
      <c r="J426" s="163"/>
      <c r="K426" s="164"/>
      <c r="L426" s="165"/>
      <c r="M426" s="163"/>
      <c r="N426" s="163"/>
      <c r="O426" s="163"/>
    </row>
    <row r="427" spans="1:15">
      <c r="A427" s="163"/>
      <c r="B427" s="187"/>
      <c r="C427" s="187"/>
      <c r="D427" s="190"/>
      <c r="E427" s="165"/>
      <c r="F427" s="165"/>
      <c r="G427" s="163"/>
      <c r="H427" s="163"/>
      <c r="I427" s="163"/>
      <c r="J427" s="163"/>
      <c r="K427" s="164"/>
      <c r="L427" s="165"/>
      <c r="M427" s="163"/>
      <c r="N427" s="163"/>
      <c r="O427" s="163"/>
    </row>
    <row r="428" spans="1:15">
      <c r="A428" s="163"/>
      <c r="B428" s="187"/>
      <c r="C428" s="187"/>
      <c r="D428" s="190"/>
      <c r="E428" s="165"/>
      <c r="F428" s="165"/>
      <c r="G428" s="163"/>
      <c r="H428" s="163"/>
      <c r="I428" s="163"/>
      <c r="J428" s="163"/>
      <c r="K428" s="164"/>
      <c r="L428" s="165"/>
      <c r="M428" s="163"/>
      <c r="N428" s="163"/>
      <c r="O428" s="163"/>
    </row>
    <row r="429" spans="1:15">
      <c r="A429" s="163"/>
      <c r="B429" s="187"/>
      <c r="C429" s="187"/>
      <c r="D429" s="190"/>
      <c r="E429" s="165"/>
      <c r="F429" s="165"/>
      <c r="G429" s="163"/>
      <c r="H429" s="163"/>
      <c r="I429" s="163"/>
      <c r="J429" s="163"/>
      <c r="K429" s="164"/>
      <c r="L429" s="165"/>
      <c r="M429" s="163"/>
      <c r="N429" s="163"/>
      <c r="O429" s="163"/>
    </row>
    <row r="430" spans="1:15">
      <c r="A430" s="163"/>
      <c r="B430" s="187"/>
      <c r="C430" s="187"/>
      <c r="D430" s="190"/>
      <c r="E430" s="165"/>
      <c r="F430" s="165"/>
      <c r="G430" s="163"/>
      <c r="H430" s="163"/>
      <c r="I430" s="163"/>
      <c r="J430" s="163"/>
      <c r="K430" s="164"/>
      <c r="L430" s="165"/>
      <c r="M430" s="163"/>
      <c r="N430" s="163"/>
      <c r="O430" s="163"/>
    </row>
    <row r="431" spans="1:15">
      <c r="A431" s="163"/>
      <c r="B431" s="187"/>
      <c r="C431" s="187"/>
      <c r="D431" s="190"/>
      <c r="E431" s="165"/>
      <c r="F431" s="165"/>
      <c r="G431" s="163"/>
      <c r="H431" s="163"/>
      <c r="I431" s="163"/>
      <c r="J431" s="163"/>
      <c r="K431" s="164"/>
      <c r="L431" s="165"/>
      <c r="M431" s="163"/>
      <c r="N431" s="163"/>
      <c r="O431" s="163"/>
    </row>
    <row r="432" spans="1:15">
      <c r="A432" s="163"/>
      <c r="B432" s="187"/>
      <c r="C432" s="187"/>
      <c r="D432" s="190"/>
      <c r="E432" s="165"/>
      <c r="F432" s="165"/>
      <c r="G432" s="163"/>
      <c r="H432" s="163"/>
      <c r="I432" s="163"/>
      <c r="J432" s="163"/>
      <c r="K432" s="164"/>
      <c r="L432" s="165"/>
      <c r="M432" s="163"/>
      <c r="N432" s="163"/>
      <c r="O432" s="163"/>
    </row>
    <row r="433" spans="1:15">
      <c r="A433" s="163"/>
      <c r="B433" s="187"/>
      <c r="C433" s="187"/>
      <c r="D433" s="190"/>
      <c r="E433" s="165"/>
      <c r="F433" s="165"/>
      <c r="G433" s="163"/>
      <c r="H433" s="163"/>
      <c r="I433" s="163"/>
      <c r="J433" s="163"/>
      <c r="K433" s="164"/>
      <c r="L433" s="165"/>
      <c r="M433" s="163"/>
      <c r="N433" s="163"/>
      <c r="O433" s="163"/>
    </row>
    <row r="434" spans="1:15">
      <c r="A434" s="163"/>
      <c r="B434" s="187"/>
      <c r="C434" s="187"/>
      <c r="D434" s="190"/>
      <c r="E434" s="165"/>
      <c r="F434" s="165"/>
      <c r="G434" s="163"/>
      <c r="H434" s="163"/>
      <c r="I434" s="163"/>
      <c r="J434" s="163"/>
      <c r="K434" s="164"/>
      <c r="L434" s="165"/>
      <c r="M434" s="163"/>
      <c r="N434" s="163"/>
      <c r="O434" s="163"/>
    </row>
    <row r="435" spans="1:15">
      <c r="A435" s="163"/>
      <c r="B435" s="187"/>
      <c r="C435" s="187"/>
      <c r="D435" s="190"/>
      <c r="E435" s="165"/>
      <c r="F435" s="165"/>
      <c r="G435" s="163"/>
      <c r="H435" s="163"/>
      <c r="I435" s="163"/>
      <c r="J435" s="163"/>
      <c r="K435" s="164"/>
      <c r="L435" s="165"/>
      <c r="M435" s="163"/>
      <c r="N435" s="163"/>
      <c r="O435" s="163"/>
    </row>
    <row r="436" spans="1:15">
      <c r="A436" s="163"/>
      <c r="B436" s="187"/>
      <c r="C436" s="187"/>
      <c r="D436" s="190"/>
      <c r="E436" s="165"/>
      <c r="F436" s="165"/>
      <c r="G436" s="163"/>
      <c r="H436" s="163"/>
      <c r="I436" s="163"/>
      <c r="J436" s="163"/>
      <c r="K436" s="164"/>
      <c r="L436" s="165"/>
      <c r="M436" s="163"/>
      <c r="N436" s="163"/>
      <c r="O436" s="163"/>
    </row>
    <row r="437" spans="1:15">
      <c r="A437" s="163"/>
      <c r="B437" s="187"/>
      <c r="C437" s="187"/>
      <c r="D437" s="190"/>
      <c r="E437" s="165"/>
      <c r="F437" s="165"/>
      <c r="G437" s="163"/>
      <c r="H437" s="163"/>
      <c r="I437" s="163"/>
      <c r="J437" s="163"/>
      <c r="K437" s="164"/>
      <c r="L437" s="165"/>
      <c r="M437" s="163"/>
      <c r="N437" s="163"/>
      <c r="O437" s="163"/>
    </row>
    <row r="438" spans="1:15">
      <c r="A438" s="163"/>
      <c r="B438" s="187"/>
      <c r="C438" s="187"/>
      <c r="D438" s="190"/>
      <c r="E438" s="165"/>
      <c r="F438" s="165"/>
      <c r="G438" s="163"/>
      <c r="H438" s="163"/>
      <c r="I438" s="163"/>
      <c r="J438" s="163"/>
      <c r="K438" s="164"/>
      <c r="L438" s="165"/>
      <c r="M438" s="163"/>
      <c r="N438" s="163"/>
      <c r="O438" s="163"/>
    </row>
    <row r="439" spans="1:15">
      <c r="A439" s="163"/>
      <c r="B439" s="187"/>
      <c r="C439" s="187"/>
      <c r="D439" s="190"/>
      <c r="E439" s="165"/>
      <c r="F439" s="165"/>
      <c r="G439" s="163"/>
      <c r="H439" s="163"/>
      <c r="I439" s="163"/>
      <c r="J439" s="163"/>
      <c r="K439" s="164"/>
      <c r="L439" s="165"/>
      <c r="M439" s="163"/>
      <c r="N439" s="163"/>
      <c r="O439" s="163"/>
    </row>
    <row r="440" spans="1:15">
      <c r="A440" s="163"/>
      <c r="B440" s="187"/>
      <c r="C440" s="187"/>
      <c r="D440" s="190"/>
      <c r="E440" s="165"/>
      <c r="F440" s="165"/>
      <c r="G440" s="163"/>
      <c r="H440" s="163"/>
      <c r="I440" s="163"/>
      <c r="J440" s="163"/>
      <c r="K440" s="164"/>
      <c r="L440" s="165"/>
      <c r="M440" s="163"/>
      <c r="N440" s="163"/>
      <c r="O440" s="163"/>
    </row>
    <row r="441" spans="1:15">
      <c r="A441" s="163"/>
      <c r="B441" s="187"/>
      <c r="C441" s="187"/>
      <c r="D441" s="190"/>
      <c r="E441" s="165"/>
      <c r="F441" s="165"/>
      <c r="G441" s="163"/>
      <c r="H441" s="163"/>
      <c r="I441" s="163"/>
      <c r="J441" s="163"/>
      <c r="K441" s="164"/>
      <c r="L441" s="165"/>
      <c r="M441" s="163"/>
      <c r="N441" s="163"/>
      <c r="O441" s="163"/>
    </row>
    <row r="442" spans="1:15">
      <c r="A442" s="163"/>
      <c r="B442" s="187"/>
      <c r="C442" s="187"/>
      <c r="D442" s="190"/>
      <c r="E442" s="164"/>
      <c r="F442" s="164"/>
      <c r="G442" s="163"/>
      <c r="H442" s="163"/>
      <c r="I442" s="163"/>
      <c r="J442" s="163"/>
      <c r="K442" s="164"/>
      <c r="L442" s="164"/>
      <c r="M442" s="163"/>
      <c r="N442" s="163"/>
      <c r="O442" s="163"/>
    </row>
    <row r="443" spans="1:15">
      <c r="A443" s="163"/>
      <c r="B443" s="187"/>
      <c r="C443" s="187"/>
      <c r="D443" s="190"/>
      <c r="E443" s="165"/>
      <c r="F443" s="165"/>
      <c r="G443" s="163"/>
      <c r="H443" s="163"/>
      <c r="I443" s="163"/>
      <c r="J443" s="163"/>
      <c r="K443" s="164"/>
      <c r="L443" s="165"/>
      <c r="M443" s="163"/>
      <c r="N443" s="163"/>
      <c r="O443" s="163"/>
    </row>
    <row r="444" spans="1:15">
      <c r="A444" s="163"/>
      <c r="B444" s="187"/>
      <c r="C444" s="187"/>
      <c r="D444" s="190"/>
      <c r="E444" s="165"/>
      <c r="F444" s="165"/>
      <c r="G444" s="163"/>
      <c r="H444" s="163"/>
      <c r="I444" s="163"/>
      <c r="J444" s="163"/>
      <c r="K444" s="164"/>
      <c r="L444" s="165"/>
      <c r="M444" s="163"/>
      <c r="N444" s="163"/>
      <c r="O444" s="163"/>
    </row>
    <row r="445" spans="1:15">
      <c r="A445" s="163"/>
      <c r="B445" s="187"/>
      <c r="C445" s="187"/>
      <c r="D445" s="190"/>
      <c r="E445" s="165"/>
      <c r="F445" s="165"/>
      <c r="G445" s="163"/>
      <c r="H445" s="163"/>
      <c r="I445" s="163"/>
      <c r="J445" s="163"/>
      <c r="K445" s="164"/>
      <c r="L445" s="165"/>
      <c r="M445" s="163"/>
      <c r="N445" s="163"/>
      <c r="O445" s="163"/>
    </row>
    <row r="446" spans="1:15">
      <c r="A446" s="163"/>
      <c r="B446" s="187"/>
      <c r="C446" s="187"/>
      <c r="D446" s="190"/>
      <c r="E446" s="165"/>
      <c r="F446" s="165"/>
      <c r="G446" s="163"/>
      <c r="H446" s="163"/>
      <c r="I446" s="163"/>
      <c r="J446" s="163"/>
      <c r="K446" s="164"/>
      <c r="L446" s="165"/>
      <c r="M446" s="163"/>
      <c r="N446" s="163"/>
      <c r="O446" s="163"/>
    </row>
    <row r="447" spans="1:15">
      <c r="A447" s="163"/>
      <c r="B447" s="187"/>
      <c r="C447" s="187"/>
      <c r="D447" s="190"/>
      <c r="E447" s="165"/>
      <c r="F447" s="165"/>
      <c r="G447" s="163"/>
      <c r="H447" s="163"/>
      <c r="I447" s="163"/>
      <c r="J447" s="163"/>
      <c r="K447" s="164"/>
      <c r="L447" s="165"/>
      <c r="M447" s="163"/>
      <c r="N447" s="163"/>
      <c r="O447" s="163"/>
    </row>
    <row r="448" spans="1:15">
      <c r="A448" s="163"/>
      <c r="B448" s="187"/>
      <c r="C448" s="187"/>
      <c r="D448" s="190"/>
      <c r="E448" s="165"/>
      <c r="F448" s="165"/>
      <c r="G448" s="163"/>
      <c r="H448" s="163"/>
      <c r="I448" s="163"/>
      <c r="J448" s="163"/>
      <c r="K448" s="164"/>
      <c r="L448" s="165"/>
      <c r="M448" s="163"/>
      <c r="N448" s="163"/>
      <c r="O448" s="163"/>
    </row>
    <row r="449" spans="1:15">
      <c r="A449" s="163"/>
      <c r="B449" s="187"/>
      <c r="C449" s="187"/>
      <c r="D449" s="190"/>
      <c r="E449" s="165"/>
      <c r="F449" s="165"/>
      <c r="G449" s="163"/>
      <c r="H449" s="163"/>
      <c r="I449" s="163"/>
      <c r="J449" s="163"/>
      <c r="K449" s="164"/>
      <c r="L449" s="165"/>
      <c r="M449" s="163"/>
      <c r="N449" s="163"/>
      <c r="O449" s="163"/>
    </row>
    <row r="450" spans="1:15">
      <c r="A450" s="163"/>
      <c r="B450" s="187"/>
      <c r="C450" s="187"/>
      <c r="D450" s="190"/>
      <c r="E450" s="165"/>
      <c r="F450" s="165"/>
      <c r="G450" s="163"/>
      <c r="H450" s="163"/>
      <c r="I450" s="163"/>
      <c r="J450" s="163"/>
      <c r="K450" s="164"/>
      <c r="L450" s="165"/>
      <c r="M450" s="163"/>
      <c r="N450" s="163"/>
      <c r="O450" s="163"/>
    </row>
    <row r="451" spans="1:15">
      <c r="A451" s="163"/>
      <c r="B451" s="187"/>
      <c r="C451" s="187"/>
      <c r="D451" s="190"/>
      <c r="E451" s="165"/>
      <c r="F451" s="165"/>
      <c r="G451" s="163"/>
      <c r="H451" s="163"/>
      <c r="I451" s="163"/>
      <c r="J451" s="163"/>
      <c r="K451" s="164"/>
      <c r="L451" s="165"/>
      <c r="M451" s="163"/>
      <c r="N451" s="163"/>
      <c r="O451" s="163"/>
    </row>
    <row r="452" spans="1:15">
      <c r="A452" s="163"/>
      <c r="B452" s="187"/>
      <c r="C452" s="187"/>
      <c r="D452" s="190"/>
      <c r="E452" s="165"/>
      <c r="F452" s="165"/>
      <c r="G452" s="163"/>
      <c r="H452" s="163"/>
      <c r="I452" s="163"/>
      <c r="J452" s="163"/>
      <c r="K452" s="164"/>
      <c r="L452" s="165"/>
      <c r="M452" s="163"/>
      <c r="N452" s="163"/>
      <c r="O452" s="163"/>
    </row>
    <row r="453" spans="1:15">
      <c r="A453" s="163"/>
      <c r="B453" s="187"/>
      <c r="C453" s="187"/>
      <c r="D453" s="190"/>
      <c r="E453" s="165"/>
      <c r="F453" s="165"/>
      <c r="G453" s="163"/>
      <c r="H453" s="163"/>
      <c r="I453" s="163"/>
      <c r="J453" s="163"/>
      <c r="K453" s="164"/>
      <c r="L453" s="165"/>
      <c r="M453" s="163"/>
      <c r="N453" s="163"/>
      <c r="O453" s="163"/>
    </row>
    <row r="454" spans="1:15">
      <c r="A454" s="163"/>
      <c r="B454" s="187"/>
      <c r="C454" s="187"/>
      <c r="D454" s="190"/>
      <c r="E454" s="165"/>
      <c r="F454" s="165"/>
      <c r="G454" s="163"/>
      <c r="H454" s="163"/>
      <c r="I454" s="163"/>
      <c r="J454" s="163"/>
      <c r="K454" s="164"/>
      <c r="L454" s="165"/>
      <c r="M454" s="163"/>
      <c r="N454" s="163"/>
      <c r="O454" s="163"/>
    </row>
    <row r="455" spans="1:15">
      <c r="A455" s="163"/>
      <c r="B455" s="187"/>
      <c r="C455" s="187"/>
      <c r="D455" s="190"/>
      <c r="E455" s="165"/>
      <c r="F455" s="165"/>
      <c r="G455" s="163"/>
      <c r="H455" s="163"/>
      <c r="I455" s="163"/>
      <c r="J455" s="163"/>
      <c r="K455" s="164"/>
      <c r="L455" s="165"/>
      <c r="M455" s="163"/>
      <c r="N455" s="163"/>
      <c r="O455" s="163"/>
    </row>
    <row r="456" spans="1:15">
      <c r="A456" s="163"/>
      <c r="B456" s="187"/>
      <c r="C456" s="187"/>
      <c r="D456" s="190"/>
      <c r="E456" s="164"/>
      <c r="F456" s="165"/>
      <c r="G456" s="163"/>
      <c r="H456" s="163"/>
      <c r="I456" s="163"/>
      <c r="J456" s="163"/>
      <c r="K456" s="164"/>
      <c r="L456" s="165"/>
      <c r="M456" s="163"/>
      <c r="N456" s="163"/>
      <c r="O456" s="163"/>
    </row>
    <row r="457" spans="1:15">
      <c r="A457" s="163"/>
      <c r="B457" s="187"/>
      <c r="C457" s="187"/>
      <c r="D457" s="190"/>
      <c r="E457" s="164"/>
      <c r="F457" s="165"/>
      <c r="G457" s="163"/>
      <c r="H457" s="163"/>
      <c r="I457" s="163"/>
      <c r="J457" s="163"/>
      <c r="K457" s="164"/>
      <c r="L457" s="165"/>
      <c r="M457" s="163"/>
      <c r="N457" s="163"/>
      <c r="O457" s="163"/>
    </row>
    <row r="458" spans="1:15">
      <c r="A458" s="163"/>
      <c r="B458" s="187"/>
      <c r="C458" s="187"/>
      <c r="D458" s="190"/>
      <c r="E458" s="165"/>
      <c r="F458" s="165"/>
      <c r="G458" s="163"/>
      <c r="H458" s="163"/>
      <c r="I458" s="163"/>
      <c r="J458" s="163"/>
      <c r="K458" s="164"/>
      <c r="L458" s="165"/>
      <c r="M458" s="163"/>
      <c r="N458" s="163"/>
      <c r="O458" s="163"/>
    </row>
    <row r="459" spans="1:15">
      <c r="A459" s="163"/>
      <c r="B459" s="187"/>
      <c r="C459" s="187"/>
      <c r="D459" s="190"/>
      <c r="E459" s="165"/>
      <c r="F459" s="165"/>
      <c r="G459" s="163"/>
      <c r="H459" s="163"/>
      <c r="I459" s="163"/>
      <c r="J459" s="163"/>
      <c r="K459" s="164"/>
      <c r="L459" s="165"/>
      <c r="M459" s="163"/>
      <c r="N459" s="163"/>
      <c r="O459" s="163"/>
    </row>
    <row r="460" spans="1:15">
      <c r="A460" s="163"/>
      <c r="B460" s="187"/>
      <c r="C460" s="187"/>
      <c r="D460" s="190"/>
      <c r="E460" s="165"/>
      <c r="F460" s="165"/>
      <c r="G460" s="163"/>
      <c r="H460" s="163"/>
      <c r="I460" s="163"/>
      <c r="J460" s="163"/>
      <c r="K460" s="164"/>
      <c r="L460" s="165"/>
      <c r="M460" s="163"/>
      <c r="N460" s="163"/>
      <c r="O460" s="163"/>
    </row>
    <row r="461" spans="1:15">
      <c r="A461" s="163"/>
      <c r="B461" s="187"/>
      <c r="C461" s="187"/>
      <c r="D461" s="190"/>
      <c r="E461" s="165"/>
      <c r="F461" s="165"/>
      <c r="G461" s="163"/>
      <c r="H461" s="163"/>
      <c r="I461" s="163"/>
      <c r="J461" s="163"/>
      <c r="K461" s="164"/>
      <c r="L461" s="165"/>
      <c r="M461" s="163"/>
      <c r="N461" s="163"/>
      <c r="O461" s="163"/>
    </row>
    <row r="462" spans="1:15">
      <c r="A462" s="163"/>
      <c r="B462" s="187"/>
      <c r="C462" s="187"/>
      <c r="D462" s="190"/>
      <c r="E462" s="165"/>
      <c r="F462" s="165"/>
      <c r="G462" s="163"/>
      <c r="H462" s="163"/>
      <c r="I462" s="163"/>
      <c r="J462" s="163"/>
      <c r="K462" s="164"/>
      <c r="L462" s="165"/>
      <c r="M462" s="163"/>
      <c r="N462" s="163"/>
      <c r="O462" s="163"/>
    </row>
    <row r="463" spans="1:15">
      <c r="A463" s="163"/>
      <c r="B463" s="187"/>
      <c r="C463" s="187"/>
      <c r="D463" s="190"/>
      <c r="E463" s="165"/>
      <c r="F463" s="165"/>
      <c r="G463" s="163"/>
      <c r="H463" s="163"/>
      <c r="I463" s="163"/>
      <c r="J463" s="163"/>
      <c r="K463" s="164"/>
      <c r="L463" s="165"/>
      <c r="M463" s="163"/>
      <c r="N463" s="163"/>
      <c r="O463" s="163"/>
    </row>
    <row r="464" spans="1:15">
      <c r="A464" s="163"/>
      <c r="B464" s="187"/>
      <c r="C464" s="187"/>
      <c r="D464" s="190"/>
      <c r="E464" s="165"/>
      <c r="F464" s="165"/>
      <c r="G464" s="163"/>
      <c r="H464" s="163"/>
      <c r="I464" s="163"/>
      <c r="J464" s="163"/>
      <c r="K464" s="164"/>
      <c r="L464" s="165"/>
      <c r="M464" s="163"/>
      <c r="N464" s="163"/>
      <c r="O464" s="163"/>
    </row>
    <row r="465" spans="1:15">
      <c r="A465" s="163"/>
      <c r="B465" s="187"/>
      <c r="C465" s="187"/>
      <c r="D465" s="190"/>
      <c r="E465" s="165"/>
      <c r="F465" s="165"/>
      <c r="G465" s="163"/>
      <c r="H465" s="163"/>
      <c r="I465" s="163"/>
      <c r="J465" s="163"/>
      <c r="K465" s="164"/>
      <c r="L465" s="165"/>
      <c r="M465" s="163"/>
      <c r="N465" s="163"/>
      <c r="O465" s="163"/>
    </row>
    <row r="466" spans="1:15">
      <c r="A466" s="163"/>
      <c r="B466" s="187"/>
      <c r="C466" s="187"/>
      <c r="D466" s="190"/>
      <c r="E466" s="165"/>
      <c r="F466" s="165"/>
      <c r="G466" s="163"/>
      <c r="H466" s="163"/>
      <c r="I466" s="163"/>
      <c r="J466" s="163"/>
      <c r="K466" s="164"/>
      <c r="L466" s="165"/>
      <c r="M466" s="163"/>
      <c r="N466" s="163"/>
      <c r="O466" s="163"/>
    </row>
    <row r="467" spans="1:15">
      <c r="A467" s="163"/>
      <c r="B467" s="187"/>
      <c r="C467" s="187"/>
      <c r="D467" s="190"/>
      <c r="E467" s="165"/>
      <c r="F467" s="165"/>
      <c r="G467" s="163"/>
      <c r="H467" s="163"/>
      <c r="I467" s="163"/>
      <c r="J467" s="163"/>
      <c r="K467" s="164"/>
      <c r="L467" s="165"/>
      <c r="M467" s="163"/>
      <c r="N467" s="163"/>
      <c r="O467" s="163"/>
    </row>
    <row r="468" spans="1:15">
      <c r="A468" s="163"/>
      <c r="B468" s="187"/>
      <c r="C468" s="187"/>
      <c r="D468" s="190"/>
      <c r="E468" s="165"/>
      <c r="F468" s="165"/>
      <c r="G468" s="163"/>
      <c r="H468" s="163"/>
      <c r="I468" s="163"/>
      <c r="J468" s="163"/>
      <c r="K468" s="164"/>
      <c r="L468" s="165"/>
      <c r="M468" s="163"/>
      <c r="N468" s="163"/>
      <c r="O468" s="163"/>
    </row>
    <row r="469" spans="1:15">
      <c r="A469" s="163"/>
      <c r="B469" s="187"/>
      <c r="C469" s="187"/>
      <c r="D469" s="190"/>
      <c r="E469" s="165"/>
      <c r="F469" s="165"/>
      <c r="G469" s="163"/>
      <c r="H469" s="163"/>
      <c r="I469" s="163"/>
      <c r="J469" s="163"/>
      <c r="K469" s="164"/>
      <c r="L469" s="165"/>
      <c r="M469" s="163"/>
      <c r="N469" s="163"/>
      <c r="O469" s="163"/>
    </row>
    <row r="470" spans="1:15">
      <c r="A470" s="163"/>
      <c r="B470" s="187"/>
      <c r="C470" s="187"/>
      <c r="D470" s="190"/>
      <c r="E470" s="165"/>
      <c r="F470" s="165"/>
      <c r="G470" s="163"/>
      <c r="H470" s="163"/>
      <c r="I470" s="163"/>
      <c r="J470" s="163"/>
      <c r="K470" s="164"/>
      <c r="L470" s="165"/>
      <c r="M470" s="163"/>
      <c r="N470" s="163"/>
      <c r="O470" s="163"/>
    </row>
    <row r="471" spans="1:15">
      <c r="A471" s="163"/>
      <c r="B471" s="187"/>
      <c r="C471" s="187"/>
      <c r="D471" s="190"/>
      <c r="E471" s="165"/>
      <c r="F471" s="165"/>
      <c r="G471" s="163"/>
      <c r="H471" s="163"/>
      <c r="I471" s="163"/>
      <c r="J471" s="163"/>
      <c r="K471" s="164"/>
      <c r="L471" s="165"/>
      <c r="M471" s="163"/>
      <c r="N471" s="163"/>
      <c r="O471" s="163"/>
    </row>
    <row r="472" spans="1:15">
      <c r="A472" s="163"/>
      <c r="B472" s="187"/>
      <c r="C472" s="187"/>
      <c r="D472" s="190"/>
      <c r="E472" s="165"/>
      <c r="F472" s="165"/>
      <c r="G472" s="163"/>
      <c r="H472" s="163"/>
      <c r="I472" s="163"/>
      <c r="J472" s="163"/>
      <c r="K472" s="164"/>
      <c r="L472" s="165"/>
      <c r="M472" s="163"/>
      <c r="N472" s="163"/>
      <c r="O472" s="163"/>
    </row>
    <row r="473" spans="1:15">
      <c r="A473" s="163"/>
      <c r="B473" s="187"/>
      <c r="C473" s="187"/>
      <c r="D473" s="190"/>
      <c r="E473" s="165"/>
      <c r="F473" s="165"/>
      <c r="G473" s="163"/>
      <c r="H473" s="163"/>
      <c r="I473" s="163"/>
      <c r="J473" s="163"/>
      <c r="K473" s="164"/>
      <c r="L473" s="165"/>
      <c r="M473" s="163"/>
      <c r="N473" s="163"/>
      <c r="O473" s="163"/>
    </row>
    <row r="474" spans="1:15">
      <c r="A474" s="163"/>
      <c r="B474" s="187"/>
      <c r="C474" s="187"/>
      <c r="D474" s="190"/>
      <c r="E474" s="165"/>
      <c r="F474" s="165"/>
      <c r="G474" s="163"/>
      <c r="H474" s="163"/>
      <c r="I474" s="163"/>
      <c r="J474" s="163"/>
      <c r="K474" s="164"/>
      <c r="L474" s="165"/>
      <c r="M474" s="163"/>
      <c r="N474" s="163"/>
      <c r="O474" s="163"/>
    </row>
    <row r="475" spans="1:15">
      <c r="A475" s="163"/>
      <c r="B475" s="187"/>
      <c r="C475" s="187"/>
      <c r="D475" s="190"/>
      <c r="E475" s="165"/>
      <c r="F475" s="165"/>
      <c r="G475" s="163"/>
      <c r="H475" s="163"/>
      <c r="I475" s="163"/>
      <c r="J475" s="163"/>
      <c r="K475" s="164"/>
      <c r="L475" s="165"/>
      <c r="M475" s="163"/>
      <c r="N475" s="163"/>
      <c r="O475" s="163"/>
    </row>
    <row r="476" spans="1:15">
      <c r="A476" s="163"/>
      <c r="B476" s="187"/>
      <c r="C476" s="187"/>
      <c r="D476" s="190"/>
      <c r="E476" s="165"/>
      <c r="F476" s="165"/>
      <c r="G476" s="163"/>
      <c r="H476" s="163"/>
      <c r="I476" s="163"/>
      <c r="J476" s="163"/>
      <c r="K476" s="164"/>
      <c r="L476" s="165"/>
      <c r="M476" s="163"/>
      <c r="N476" s="163"/>
      <c r="O476" s="163"/>
    </row>
    <row r="477" spans="1:15">
      <c r="A477" s="163"/>
      <c r="B477" s="187"/>
      <c r="C477" s="187"/>
      <c r="D477" s="190"/>
      <c r="E477" s="165"/>
      <c r="F477" s="165"/>
      <c r="G477" s="163"/>
      <c r="H477" s="163"/>
      <c r="I477" s="163"/>
      <c r="J477" s="163"/>
      <c r="K477" s="164"/>
      <c r="L477" s="165"/>
      <c r="M477" s="163"/>
      <c r="N477" s="163"/>
      <c r="O477" s="163"/>
    </row>
    <row r="478" spans="1:15">
      <c r="A478" s="163"/>
      <c r="B478" s="187"/>
      <c r="C478" s="187"/>
      <c r="D478" s="190"/>
      <c r="E478" s="165"/>
      <c r="F478" s="165"/>
      <c r="G478" s="163"/>
      <c r="H478" s="163"/>
      <c r="I478" s="163"/>
      <c r="J478" s="163"/>
      <c r="K478" s="164"/>
      <c r="L478" s="165"/>
      <c r="M478" s="163"/>
      <c r="N478" s="163"/>
      <c r="O478" s="163"/>
    </row>
    <row r="479" spans="1:15">
      <c r="A479" s="163"/>
      <c r="B479" s="187"/>
      <c r="C479" s="187"/>
      <c r="D479" s="190"/>
      <c r="E479" s="165"/>
      <c r="F479" s="165"/>
      <c r="G479" s="163"/>
      <c r="H479" s="163"/>
      <c r="I479" s="163"/>
      <c r="J479" s="163"/>
      <c r="K479" s="164"/>
      <c r="L479" s="165"/>
      <c r="M479" s="163"/>
      <c r="N479" s="163"/>
      <c r="O479" s="163"/>
    </row>
    <row r="480" spans="1:15">
      <c r="A480" s="163"/>
      <c r="B480" s="187"/>
      <c r="C480" s="187"/>
      <c r="D480" s="190"/>
      <c r="E480" s="165"/>
      <c r="F480" s="165"/>
      <c r="G480" s="163"/>
      <c r="H480" s="163"/>
      <c r="I480" s="163"/>
      <c r="J480" s="163"/>
      <c r="K480" s="164"/>
      <c r="L480" s="165"/>
      <c r="M480" s="163"/>
      <c r="N480" s="163"/>
      <c r="O480" s="163"/>
    </row>
    <row r="481" spans="1:15">
      <c r="A481" s="163"/>
      <c r="B481" s="187"/>
      <c r="C481" s="187"/>
      <c r="D481" s="190"/>
      <c r="E481" s="165"/>
      <c r="F481" s="165"/>
      <c r="G481" s="163"/>
      <c r="H481" s="163"/>
      <c r="I481" s="163"/>
      <c r="J481" s="163"/>
      <c r="K481" s="164"/>
      <c r="L481" s="165"/>
      <c r="M481" s="163"/>
      <c r="N481" s="163"/>
      <c r="O481" s="163"/>
    </row>
    <row r="482" spans="1:15">
      <c r="A482" s="163"/>
      <c r="B482" s="187"/>
      <c r="C482" s="187"/>
      <c r="D482" s="190"/>
      <c r="E482" s="165"/>
      <c r="F482" s="165"/>
      <c r="G482" s="163"/>
      <c r="H482" s="163"/>
      <c r="I482" s="163"/>
      <c r="J482" s="163"/>
      <c r="K482" s="164"/>
      <c r="L482" s="165"/>
      <c r="M482" s="163"/>
      <c r="N482" s="163"/>
      <c r="O482" s="163"/>
    </row>
    <row r="483" spans="1:15">
      <c r="A483" s="163"/>
      <c r="B483" s="187"/>
      <c r="C483" s="187"/>
      <c r="D483" s="190"/>
      <c r="E483" s="165"/>
      <c r="F483" s="165"/>
      <c r="G483" s="163"/>
      <c r="H483" s="163"/>
      <c r="I483" s="163"/>
      <c r="J483" s="163"/>
      <c r="K483" s="164"/>
      <c r="L483" s="165"/>
      <c r="M483" s="163"/>
      <c r="N483" s="163"/>
      <c r="O483" s="163"/>
    </row>
    <row r="484" spans="1:15">
      <c r="A484" s="163"/>
      <c r="B484" s="187"/>
      <c r="C484" s="187"/>
      <c r="D484" s="190"/>
      <c r="E484" s="165"/>
      <c r="F484" s="165"/>
      <c r="G484" s="163"/>
      <c r="H484" s="163"/>
      <c r="I484" s="163"/>
      <c r="J484" s="163"/>
      <c r="K484" s="164"/>
      <c r="L484" s="165"/>
      <c r="M484" s="163"/>
      <c r="N484" s="163"/>
      <c r="O484" s="163"/>
    </row>
    <row r="485" spans="1:15">
      <c r="A485" s="163"/>
      <c r="B485" s="187"/>
      <c r="C485" s="187"/>
      <c r="D485" s="190"/>
      <c r="E485" s="165"/>
      <c r="F485" s="165"/>
      <c r="G485" s="163"/>
      <c r="H485" s="163"/>
      <c r="I485" s="163"/>
      <c r="J485" s="163"/>
      <c r="K485" s="164"/>
      <c r="L485" s="165"/>
      <c r="M485" s="163"/>
      <c r="N485" s="163"/>
      <c r="O485" s="163"/>
    </row>
    <row r="486" spans="1:15">
      <c r="A486" s="163"/>
      <c r="B486" s="187"/>
      <c r="C486" s="187"/>
      <c r="D486" s="190"/>
      <c r="E486" s="165"/>
      <c r="F486" s="165"/>
      <c r="G486" s="163"/>
      <c r="H486" s="163"/>
      <c r="I486" s="163"/>
      <c r="J486" s="163"/>
      <c r="K486" s="164"/>
      <c r="L486" s="165"/>
      <c r="M486" s="163"/>
      <c r="N486" s="163"/>
      <c r="O486" s="163"/>
    </row>
    <row r="487" spans="1:15">
      <c r="A487" s="163"/>
      <c r="B487" s="187"/>
      <c r="C487" s="187"/>
      <c r="D487" s="190"/>
      <c r="E487" s="165"/>
      <c r="F487" s="165"/>
      <c r="G487" s="163"/>
      <c r="H487" s="163"/>
      <c r="I487" s="163"/>
      <c r="J487" s="163"/>
      <c r="K487" s="164"/>
      <c r="L487" s="165"/>
      <c r="M487" s="163"/>
      <c r="N487" s="163"/>
      <c r="O487" s="163"/>
    </row>
    <row r="488" spans="1:15">
      <c r="A488" s="163"/>
      <c r="B488" s="187"/>
      <c r="C488" s="187"/>
      <c r="D488" s="190"/>
      <c r="E488" s="165"/>
      <c r="F488" s="165"/>
      <c r="G488" s="163"/>
      <c r="H488" s="163"/>
      <c r="I488" s="163"/>
      <c r="J488" s="163"/>
      <c r="K488" s="164"/>
      <c r="L488" s="165"/>
      <c r="M488" s="163"/>
      <c r="N488" s="163"/>
      <c r="O488" s="163"/>
    </row>
    <row r="489" spans="1:15">
      <c r="A489" s="163"/>
      <c r="B489" s="187"/>
      <c r="C489" s="187"/>
      <c r="D489" s="190"/>
      <c r="E489" s="165"/>
      <c r="F489" s="165"/>
      <c r="G489" s="163"/>
      <c r="H489" s="163"/>
      <c r="I489" s="163"/>
      <c r="J489" s="163"/>
      <c r="K489" s="164"/>
      <c r="L489" s="165"/>
      <c r="M489" s="163"/>
      <c r="N489" s="163"/>
      <c r="O489" s="163"/>
    </row>
    <row r="490" spans="1:15">
      <c r="A490" s="163"/>
      <c r="B490" s="187"/>
      <c r="C490" s="187"/>
      <c r="D490" s="190"/>
      <c r="E490" s="165"/>
      <c r="F490" s="165"/>
      <c r="G490" s="163"/>
      <c r="H490" s="163"/>
      <c r="I490" s="163"/>
      <c r="J490" s="163"/>
      <c r="K490" s="164"/>
      <c r="L490" s="165"/>
      <c r="M490" s="163"/>
      <c r="N490" s="163"/>
      <c r="O490" s="163"/>
    </row>
    <row r="491" spans="1:15">
      <c r="A491" s="163"/>
      <c r="B491" s="187"/>
      <c r="C491" s="187"/>
      <c r="D491" s="190"/>
      <c r="E491" s="165"/>
      <c r="F491" s="165"/>
      <c r="G491" s="163"/>
      <c r="H491" s="163"/>
      <c r="I491" s="163"/>
      <c r="J491" s="163"/>
      <c r="K491" s="164"/>
      <c r="L491" s="165"/>
      <c r="M491" s="163"/>
      <c r="N491" s="163"/>
      <c r="O491" s="163"/>
    </row>
    <row r="492" spans="1:15">
      <c r="A492" s="163"/>
      <c r="B492" s="187"/>
      <c r="C492" s="187"/>
      <c r="D492" s="190"/>
      <c r="E492" s="165"/>
      <c r="F492" s="165"/>
      <c r="G492" s="163"/>
      <c r="H492" s="163"/>
      <c r="I492" s="163"/>
      <c r="J492" s="163"/>
      <c r="K492" s="164"/>
      <c r="L492" s="165"/>
      <c r="M492" s="163"/>
      <c r="N492" s="163"/>
      <c r="O492" s="163"/>
    </row>
    <row r="493" spans="1:15">
      <c r="A493" s="163"/>
      <c r="B493" s="187"/>
      <c r="C493" s="187"/>
      <c r="D493" s="190"/>
      <c r="E493" s="165"/>
      <c r="F493" s="165"/>
      <c r="G493" s="163"/>
      <c r="H493" s="163"/>
      <c r="I493" s="163"/>
      <c r="J493" s="163"/>
      <c r="K493" s="164"/>
      <c r="L493" s="165"/>
      <c r="M493" s="163"/>
      <c r="N493" s="163"/>
      <c r="O493" s="163"/>
    </row>
    <row r="494" spans="1:15">
      <c r="A494" s="163"/>
      <c r="B494" s="187"/>
      <c r="C494" s="187"/>
      <c r="D494" s="190"/>
      <c r="E494" s="165"/>
      <c r="F494" s="165"/>
      <c r="G494" s="163"/>
      <c r="H494" s="163"/>
      <c r="I494" s="163"/>
      <c r="J494" s="163"/>
      <c r="K494" s="164"/>
      <c r="L494" s="165"/>
      <c r="M494" s="163"/>
      <c r="N494" s="163"/>
      <c r="O494" s="163"/>
    </row>
    <row r="495" spans="1:15">
      <c r="A495" s="163"/>
      <c r="B495" s="187"/>
      <c r="C495" s="187"/>
      <c r="D495" s="190"/>
      <c r="E495" s="165"/>
      <c r="F495" s="165"/>
      <c r="G495" s="163"/>
      <c r="H495" s="163"/>
      <c r="I495" s="163"/>
      <c r="J495" s="163"/>
      <c r="K495" s="164"/>
      <c r="L495" s="165"/>
      <c r="M495" s="163"/>
      <c r="N495" s="163"/>
      <c r="O495" s="163"/>
    </row>
    <row r="496" spans="1:15">
      <c r="A496" s="163"/>
      <c r="B496" s="187"/>
      <c r="C496" s="187"/>
      <c r="D496" s="190"/>
      <c r="E496" s="165"/>
      <c r="F496" s="165"/>
      <c r="G496" s="163"/>
      <c r="H496" s="163"/>
      <c r="I496" s="163"/>
      <c r="J496" s="163"/>
      <c r="K496" s="164"/>
      <c r="L496" s="165"/>
      <c r="M496" s="163"/>
      <c r="N496" s="163"/>
      <c r="O496" s="163"/>
    </row>
    <row r="497" spans="1:15">
      <c r="A497" s="163"/>
      <c r="B497" s="187"/>
      <c r="C497" s="187"/>
      <c r="D497" s="190"/>
      <c r="E497" s="165"/>
      <c r="F497" s="165"/>
      <c r="G497" s="163"/>
      <c r="H497" s="163"/>
      <c r="I497" s="163"/>
      <c r="J497" s="163"/>
      <c r="K497" s="164"/>
      <c r="L497" s="165"/>
      <c r="M497" s="163"/>
      <c r="N497" s="163"/>
      <c r="O497" s="163"/>
    </row>
    <row r="498" spans="1:15">
      <c r="A498" s="163"/>
      <c r="B498" s="187"/>
      <c r="C498" s="163"/>
      <c r="D498" s="190"/>
      <c r="E498" s="165"/>
      <c r="F498" s="165"/>
      <c r="G498" s="163"/>
      <c r="H498" s="163"/>
      <c r="I498" s="163"/>
      <c r="J498" s="163"/>
      <c r="K498" s="164"/>
      <c r="L498" s="165"/>
      <c r="M498" s="163"/>
      <c r="N498" s="163"/>
      <c r="O498" s="163"/>
    </row>
    <row r="499" spans="1:15">
      <c r="A499" s="163"/>
      <c r="B499" s="187"/>
      <c r="C499" s="163"/>
      <c r="D499" s="190"/>
      <c r="E499" s="165"/>
      <c r="F499" s="165"/>
      <c r="G499" s="163"/>
      <c r="H499" s="163"/>
      <c r="I499" s="163"/>
      <c r="J499" s="163"/>
      <c r="K499" s="164"/>
      <c r="L499" s="165"/>
      <c r="M499" s="163"/>
      <c r="N499" s="163"/>
      <c r="O499" s="163"/>
    </row>
    <row r="500" spans="1:15">
      <c r="A500" s="163"/>
      <c r="B500" s="187"/>
      <c r="C500" s="163"/>
      <c r="D500" s="190"/>
      <c r="E500" s="165"/>
      <c r="F500" s="165"/>
      <c r="G500" s="163"/>
      <c r="H500" s="163"/>
      <c r="I500" s="163"/>
      <c r="J500" s="163"/>
      <c r="K500" s="164"/>
      <c r="L500" s="165"/>
      <c r="M500" s="163"/>
      <c r="N500" s="163"/>
      <c r="O500" s="163"/>
    </row>
    <row r="501" spans="1:15">
      <c r="A501" s="163"/>
      <c r="B501" s="187"/>
      <c r="C501" s="163"/>
      <c r="D501" s="190"/>
      <c r="E501" s="165"/>
      <c r="F501" s="165"/>
      <c r="G501" s="163"/>
      <c r="H501" s="163"/>
      <c r="I501" s="163"/>
      <c r="J501" s="163"/>
      <c r="K501" s="164"/>
      <c r="L501" s="165"/>
      <c r="M501" s="163"/>
      <c r="N501" s="163"/>
      <c r="O501" s="163"/>
    </row>
    <row r="502" spans="1:15">
      <c r="A502" s="163"/>
      <c r="B502" s="187"/>
      <c r="C502" s="163"/>
      <c r="D502" s="190"/>
      <c r="E502" s="165"/>
      <c r="F502" s="165"/>
      <c r="G502" s="163"/>
      <c r="H502" s="163"/>
      <c r="I502" s="163"/>
      <c r="J502" s="163"/>
      <c r="K502" s="164"/>
      <c r="L502" s="165"/>
      <c r="M502" s="163"/>
      <c r="N502" s="163"/>
      <c r="O502" s="163"/>
    </row>
    <row r="503" spans="1:15">
      <c r="A503" s="163"/>
      <c r="B503" s="187"/>
      <c r="C503" s="163"/>
      <c r="D503" s="190"/>
      <c r="E503" s="165"/>
      <c r="F503" s="165"/>
      <c r="G503" s="163"/>
      <c r="H503" s="163"/>
      <c r="I503" s="163"/>
      <c r="J503" s="163"/>
      <c r="K503" s="164"/>
      <c r="L503" s="165"/>
      <c r="M503" s="163"/>
      <c r="N503" s="163"/>
      <c r="O503" s="163"/>
    </row>
    <row r="504" spans="1:15">
      <c r="A504" s="163"/>
      <c r="B504" s="187"/>
      <c r="C504" s="163"/>
      <c r="D504" s="190"/>
      <c r="E504" s="165"/>
      <c r="F504" s="165"/>
      <c r="G504" s="163"/>
      <c r="H504" s="163"/>
      <c r="I504" s="163"/>
      <c r="J504" s="163"/>
      <c r="K504" s="164"/>
      <c r="L504" s="165"/>
      <c r="M504" s="163"/>
      <c r="N504" s="163"/>
      <c r="O504" s="163"/>
    </row>
    <row r="505" spans="1:15">
      <c r="A505" s="163"/>
      <c r="B505" s="187"/>
      <c r="C505" s="163"/>
      <c r="D505" s="190"/>
      <c r="E505" s="165"/>
      <c r="F505" s="165"/>
      <c r="G505" s="163"/>
      <c r="H505" s="163"/>
      <c r="I505" s="163"/>
      <c r="J505" s="163"/>
      <c r="K505" s="164"/>
      <c r="L505" s="165"/>
      <c r="M505" s="163"/>
      <c r="N505" s="163"/>
      <c r="O505" s="163"/>
    </row>
    <row r="506" spans="1:15">
      <c r="A506" s="163"/>
      <c r="B506" s="187"/>
      <c r="C506" s="163"/>
      <c r="D506" s="190"/>
      <c r="E506" s="165"/>
      <c r="F506" s="165"/>
      <c r="G506" s="163"/>
      <c r="H506" s="163"/>
      <c r="I506" s="163"/>
      <c r="J506" s="163"/>
      <c r="K506" s="164"/>
      <c r="L506" s="165"/>
      <c r="M506" s="163"/>
      <c r="N506" s="163"/>
      <c r="O506" s="163"/>
    </row>
    <row r="507" spans="1:15">
      <c r="A507" s="163"/>
      <c r="B507" s="187"/>
      <c r="C507" s="163"/>
      <c r="D507" s="190"/>
      <c r="E507" s="164"/>
      <c r="F507" s="164"/>
      <c r="G507" s="163"/>
      <c r="H507" s="163"/>
      <c r="I507" s="163"/>
      <c r="J507" s="163"/>
      <c r="K507" s="164"/>
      <c r="L507" s="164"/>
      <c r="M507" s="163"/>
      <c r="N507" s="163"/>
      <c r="O507" s="163"/>
    </row>
    <row r="508" spans="1:15">
      <c r="A508" s="163"/>
      <c r="B508" s="187"/>
      <c r="C508" s="163"/>
      <c r="D508" s="190"/>
      <c r="E508" s="165"/>
      <c r="F508" s="165"/>
      <c r="G508" s="163"/>
      <c r="H508" s="163"/>
      <c r="I508" s="163"/>
      <c r="J508" s="163"/>
      <c r="K508" s="164"/>
      <c r="L508" s="165"/>
      <c r="M508" s="163"/>
      <c r="N508" s="163"/>
      <c r="O508" s="163"/>
    </row>
    <row r="509" spans="1:15">
      <c r="A509" s="163"/>
      <c r="B509" s="187"/>
      <c r="C509" s="163"/>
      <c r="D509" s="190"/>
      <c r="E509" s="165"/>
      <c r="F509" s="165"/>
      <c r="G509" s="163"/>
      <c r="H509" s="163"/>
      <c r="I509" s="163"/>
      <c r="J509" s="163"/>
      <c r="K509" s="164"/>
      <c r="L509" s="165"/>
      <c r="M509" s="163"/>
      <c r="N509" s="163"/>
      <c r="O509" s="163"/>
    </row>
    <row r="510" spans="1:15">
      <c r="A510" s="163"/>
      <c r="B510" s="187"/>
      <c r="C510" s="163"/>
      <c r="D510" s="190"/>
      <c r="E510" s="165"/>
      <c r="F510" s="165"/>
      <c r="G510" s="163"/>
      <c r="H510" s="163"/>
      <c r="I510" s="163"/>
      <c r="J510" s="163"/>
      <c r="K510" s="164"/>
      <c r="L510" s="165"/>
      <c r="M510" s="163"/>
      <c r="N510" s="163"/>
      <c r="O510" s="163"/>
    </row>
    <row r="511" spans="1:15">
      <c r="A511" s="163"/>
      <c r="B511" s="187"/>
      <c r="C511" s="163"/>
      <c r="D511" s="190"/>
      <c r="E511" s="165"/>
      <c r="F511" s="165"/>
      <c r="G511" s="183"/>
      <c r="H511" s="163"/>
      <c r="I511" s="163"/>
      <c r="J511" s="163"/>
      <c r="K511" s="164"/>
      <c r="L511" s="165"/>
      <c r="M511" s="163"/>
      <c r="N511" s="163"/>
      <c r="O511" s="163"/>
    </row>
    <row r="512" spans="1:15">
      <c r="A512" s="163"/>
      <c r="B512" s="187"/>
      <c r="C512" s="163"/>
      <c r="D512" s="190"/>
      <c r="E512" s="165"/>
      <c r="F512" s="165"/>
      <c r="G512" s="163"/>
      <c r="H512" s="163"/>
      <c r="I512" s="163"/>
      <c r="J512" s="163"/>
      <c r="K512" s="164"/>
      <c r="L512" s="165"/>
      <c r="M512" s="163"/>
      <c r="N512" s="163"/>
      <c r="O512" s="163"/>
    </row>
    <row r="513" spans="1:15">
      <c r="A513" s="163"/>
      <c r="B513" s="187"/>
      <c r="C513" s="163"/>
      <c r="D513" s="190"/>
      <c r="E513" s="165"/>
      <c r="F513" s="165"/>
      <c r="G513" s="163"/>
      <c r="H513" s="163"/>
      <c r="I513" s="163"/>
      <c r="J513" s="163"/>
      <c r="K513" s="164"/>
      <c r="L513" s="165"/>
      <c r="M513" s="163"/>
      <c r="N513" s="163"/>
      <c r="O513" s="163"/>
    </row>
    <row r="514" spans="1:15">
      <c r="A514" s="163"/>
      <c r="B514" s="187"/>
      <c r="C514" s="183"/>
      <c r="D514" s="190"/>
      <c r="E514" s="165"/>
      <c r="F514" s="165"/>
      <c r="G514" s="163"/>
      <c r="H514" s="163"/>
      <c r="I514" s="163"/>
      <c r="J514" s="163"/>
      <c r="K514" s="164"/>
      <c r="L514" s="165"/>
      <c r="M514" s="163"/>
      <c r="N514" s="163"/>
      <c r="O514" s="163"/>
    </row>
    <row r="515" spans="1:15">
      <c r="A515" s="163"/>
      <c r="B515" s="187"/>
      <c r="C515" s="163"/>
      <c r="D515" s="190"/>
      <c r="E515" s="165"/>
      <c r="F515" s="165"/>
      <c r="G515" s="163"/>
      <c r="H515" s="163"/>
      <c r="I515" s="163"/>
      <c r="J515" s="163"/>
      <c r="K515" s="164"/>
      <c r="L515" s="165"/>
      <c r="M515" s="163"/>
      <c r="N515" s="163"/>
      <c r="O515" s="163"/>
    </row>
    <row r="516" spans="1:15">
      <c r="A516" s="163"/>
      <c r="B516" s="187"/>
      <c r="C516" s="163"/>
      <c r="D516" s="190"/>
      <c r="E516" s="164"/>
      <c r="F516" s="164"/>
      <c r="G516" s="163"/>
      <c r="H516" s="163"/>
      <c r="I516" s="163"/>
      <c r="J516" s="163"/>
      <c r="K516" s="164"/>
      <c r="L516" s="164"/>
      <c r="M516" s="163"/>
      <c r="N516" s="163"/>
      <c r="O516" s="163"/>
    </row>
    <row r="517" spans="1:15">
      <c r="A517" s="163"/>
      <c r="B517" s="187"/>
      <c r="C517" s="163"/>
      <c r="D517" s="190"/>
      <c r="E517" s="165"/>
      <c r="F517" s="165"/>
      <c r="G517" s="163"/>
      <c r="H517" s="163"/>
      <c r="I517" s="163"/>
      <c r="J517" s="163"/>
      <c r="K517" s="164"/>
      <c r="L517" s="165"/>
      <c r="M517" s="163"/>
      <c r="N517" s="163"/>
      <c r="O517" s="163"/>
    </row>
    <row r="518" spans="1:15">
      <c r="A518" s="163"/>
      <c r="B518" s="187"/>
      <c r="C518" s="163"/>
      <c r="D518" s="190"/>
      <c r="E518" s="165"/>
      <c r="F518" s="165"/>
      <c r="G518" s="163"/>
      <c r="H518" s="163"/>
      <c r="I518" s="163"/>
      <c r="J518" s="163"/>
      <c r="K518" s="164"/>
      <c r="L518" s="165"/>
      <c r="M518" s="163"/>
      <c r="N518" s="163"/>
      <c r="O518" s="163"/>
    </row>
    <row r="519" spans="1:15">
      <c r="A519" s="163"/>
      <c r="B519" s="187"/>
      <c r="C519" s="163"/>
      <c r="D519" s="190"/>
      <c r="E519" s="165"/>
      <c r="F519" s="165"/>
      <c r="G519" s="163"/>
      <c r="H519" s="163"/>
      <c r="I519" s="163"/>
      <c r="J519" s="163"/>
      <c r="K519" s="164"/>
      <c r="L519" s="165"/>
      <c r="M519" s="163"/>
      <c r="N519" s="163"/>
      <c r="O519" s="163"/>
    </row>
    <row r="520" spans="1:15">
      <c r="A520" s="163"/>
      <c r="B520" s="187"/>
      <c r="C520" s="163"/>
      <c r="D520" s="190"/>
      <c r="E520" s="165"/>
      <c r="F520" s="165"/>
      <c r="G520" s="163"/>
      <c r="H520" s="163"/>
      <c r="I520" s="163"/>
      <c r="J520" s="163"/>
      <c r="K520" s="164"/>
      <c r="L520" s="165"/>
      <c r="M520" s="163"/>
      <c r="N520" s="163"/>
      <c r="O520" s="163"/>
    </row>
    <row r="521" spans="1:15">
      <c r="A521" s="163"/>
      <c r="B521" s="187"/>
      <c r="C521" s="163"/>
      <c r="D521" s="190"/>
      <c r="E521" s="165"/>
      <c r="F521" s="165"/>
      <c r="G521" s="163"/>
      <c r="H521" s="163"/>
      <c r="I521" s="163"/>
      <c r="J521" s="163"/>
      <c r="K521" s="164"/>
      <c r="L521" s="293"/>
      <c r="M521" s="163"/>
      <c r="N521" s="163"/>
      <c r="O521" s="163"/>
    </row>
    <row r="522" spans="1:15">
      <c r="A522" s="163"/>
      <c r="B522" s="187"/>
      <c r="C522" s="163"/>
      <c r="D522" s="190"/>
      <c r="E522" s="165"/>
      <c r="F522" s="165"/>
      <c r="G522" s="163"/>
      <c r="H522" s="163"/>
      <c r="I522" s="163"/>
      <c r="J522" s="163"/>
      <c r="K522" s="164"/>
      <c r="L522" s="165"/>
      <c r="M522" s="163"/>
      <c r="N522" s="163"/>
      <c r="O522" s="163"/>
    </row>
    <row r="523" spans="1:15">
      <c r="A523" s="163"/>
      <c r="B523" s="187"/>
      <c r="C523" s="163"/>
      <c r="D523" s="190"/>
      <c r="E523" s="165"/>
      <c r="F523" s="165"/>
      <c r="G523" s="163"/>
      <c r="H523" s="163"/>
      <c r="I523" s="163"/>
      <c r="J523" s="163"/>
      <c r="K523" s="164"/>
      <c r="L523" s="165"/>
      <c r="M523" s="163"/>
      <c r="N523" s="163"/>
      <c r="O523" s="163"/>
    </row>
    <row r="524" spans="1:15">
      <c r="A524" s="163"/>
      <c r="B524" s="187"/>
      <c r="C524" s="163"/>
      <c r="D524" s="190"/>
      <c r="E524" s="165"/>
      <c r="F524" s="165"/>
      <c r="G524" s="163"/>
      <c r="H524" s="163"/>
      <c r="I524" s="163"/>
      <c r="J524" s="163"/>
      <c r="K524" s="164"/>
      <c r="L524" s="165"/>
      <c r="M524" s="163"/>
      <c r="N524" s="163"/>
      <c r="O524" s="163"/>
    </row>
    <row r="525" spans="1:15">
      <c r="A525" s="163"/>
      <c r="B525" s="187"/>
      <c r="C525" s="163"/>
      <c r="D525" s="190"/>
      <c r="E525" s="165"/>
      <c r="F525" s="165"/>
      <c r="G525" s="163"/>
      <c r="H525" s="163"/>
      <c r="I525" s="163"/>
      <c r="J525" s="163"/>
      <c r="K525" s="164"/>
      <c r="L525" s="165"/>
      <c r="M525" s="163"/>
      <c r="N525" s="163"/>
      <c r="O525" s="163"/>
    </row>
    <row r="526" spans="1:15">
      <c r="A526" s="163"/>
      <c r="B526" s="187"/>
      <c r="C526" s="163"/>
      <c r="D526" s="190"/>
      <c r="E526" s="165"/>
      <c r="F526" s="165"/>
      <c r="G526" s="163"/>
      <c r="H526" s="163"/>
      <c r="I526" s="163"/>
      <c r="J526" s="163"/>
      <c r="K526" s="164"/>
      <c r="L526" s="165"/>
      <c r="M526" s="163"/>
      <c r="N526" s="163"/>
      <c r="O526" s="163"/>
    </row>
    <row r="527" spans="1:15">
      <c r="A527" s="163"/>
      <c r="B527" s="187"/>
      <c r="C527" s="163"/>
      <c r="D527" s="190"/>
      <c r="E527" s="165"/>
      <c r="F527" s="165"/>
      <c r="G527" s="163"/>
      <c r="H527" s="163"/>
      <c r="I527" s="163"/>
      <c r="J527" s="163"/>
      <c r="K527" s="164"/>
      <c r="L527" s="165"/>
      <c r="M527" s="163"/>
      <c r="N527" s="163"/>
      <c r="O527" s="163"/>
    </row>
    <row r="528" spans="1:15">
      <c r="A528" s="163"/>
      <c r="B528" s="187"/>
      <c r="C528" s="163"/>
      <c r="D528" s="190"/>
      <c r="E528" s="165"/>
      <c r="F528" s="165"/>
      <c r="G528" s="163"/>
      <c r="H528" s="163"/>
      <c r="I528" s="163"/>
      <c r="J528" s="163"/>
      <c r="K528" s="164"/>
      <c r="L528" s="165"/>
      <c r="M528" s="163"/>
      <c r="N528" s="163"/>
      <c r="O528" s="163"/>
    </row>
    <row r="529" spans="1:15">
      <c r="A529" s="163"/>
      <c r="B529" s="187"/>
      <c r="C529" s="163"/>
      <c r="D529" s="190"/>
      <c r="E529" s="165"/>
      <c r="F529" s="165"/>
      <c r="G529" s="163"/>
      <c r="H529" s="163"/>
      <c r="I529" s="163"/>
      <c r="J529" s="163"/>
      <c r="K529" s="164"/>
      <c r="L529" s="165"/>
      <c r="M529" s="163"/>
      <c r="N529" s="163"/>
      <c r="O529" s="163"/>
    </row>
    <row r="530" spans="1:15">
      <c r="A530" s="163"/>
      <c r="B530" s="187"/>
      <c r="C530" s="163"/>
      <c r="D530" s="190"/>
      <c r="E530" s="165"/>
      <c r="F530" s="165"/>
      <c r="G530" s="163"/>
      <c r="H530" s="163"/>
      <c r="I530" s="163"/>
      <c r="J530" s="163"/>
      <c r="K530" s="164"/>
      <c r="L530" s="165"/>
      <c r="M530" s="163"/>
      <c r="N530" s="163"/>
      <c r="O530" s="163"/>
    </row>
    <row r="531" spans="1:15">
      <c r="A531" s="163"/>
      <c r="B531" s="187"/>
      <c r="C531" s="163"/>
      <c r="D531" s="190"/>
      <c r="E531" s="165"/>
      <c r="F531" s="165"/>
      <c r="G531" s="163"/>
      <c r="H531" s="163"/>
      <c r="I531" s="163"/>
      <c r="J531" s="163"/>
      <c r="K531" s="164"/>
      <c r="L531" s="165"/>
      <c r="M531" s="163"/>
      <c r="N531" s="163"/>
      <c r="O531" s="163"/>
    </row>
    <row r="532" spans="1:15">
      <c r="A532" s="163"/>
      <c r="B532" s="187"/>
      <c r="C532" s="163"/>
      <c r="D532" s="190"/>
      <c r="E532" s="165"/>
      <c r="F532" s="165"/>
      <c r="G532" s="163"/>
      <c r="H532" s="163"/>
      <c r="I532" s="163"/>
      <c r="J532" s="163"/>
      <c r="K532" s="164"/>
      <c r="L532" s="165"/>
      <c r="M532" s="163"/>
      <c r="N532" s="163"/>
      <c r="O532" s="163"/>
    </row>
    <row r="533" spans="1:15">
      <c r="A533" s="163"/>
      <c r="B533" s="187"/>
      <c r="C533" s="163"/>
      <c r="D533" s="190"/>
      <c r="E533" s="165"/>
      <c r="F533" s="165"/>
      <c r="G533" s="163"/>
      <c r="H533" s="163"/>
      <c r="I533" s="163"/>
      <c r="J533" s="163"/>
      <c r="K533" s="164"/>
      <c r="L533" s="165"/>
      <c r="M533" s="163"/>
      <c r="N533" s="163"/>
      <c r="O533" s="163"/>
    </row>
    <row r="534" spans="1:15">
      <c r="A534" s="163"/>
      <c r="B534" s="187"/>
      <c r="C534" s="163"/>
      <c r="D534" s="190"/>
      <c r="E534" s="165"/>
      <c r="F534" s="165"/>
      <c r="G534" s="163"/>
      <c r="H534" s="163"/>
      <c r="I534" s="163"/>
      <c r="J534" s="163"/>
      <c r="K534" s="164"/>
      <c r="L534" s="165"/>
      <c r="M534" s="163"/>
      <c r="N534" s="163"/>
      <c r="O534" s="163"/>
    </row>
    <row r="535" spans="1:15">
      <c r="A535" s="163"/>
      <c r="B535" s="187"/>
      <c r="C535" s="163"/>
      <c r="D535" s="190"/>
      <c r="E535" s="165"/>
      <c r="F535" s="165"/>
      <c r="G535" s="163"/>
      <c r="H535" s="163"/>
      <c r="I535" s="163"/>
      <c r="J535" s="163"/>
      <c r="K535" s="164"/>
      <c r="L535" s="165"/>
      <c r="M535" s="163"/>
      <c r="N535" s="163"/>
      <c r="O535" s="163"/>
    </row>
    <row r="536" spans="1:15">
      <c r="A536" s="163"/>
      <c r="B536" s="187"/>
      <c r="C536" s="163"/>
      <c r="D536" s="190"/>
      <c r="E536" s="165"/>
      <c r="F536" s="165"/>
      <c r="G536" s="163"/>
      <c r="H536" s="163"/>
      <c r="I536" s="163"/>
      <c r="J536" s="163"/>
      <c r="K536" s="164"/>
      <c r="L536" s="165"/>
      <c r="M536" s="163"/>
      <c r="N536" s="163"/>
      <c r="O536" s="163"/>
    </row>
    <row r="537" spans="1:15">
      <c r="A537" s="163"/>
      <c r="B537" s="187"/>
      <c r="C537" s="163"/>
      <c r="D537" s="190"/>
      <c r="E537" s="165"/>
      <c r="F537" s="165"/>
      <c r="G537" s="163"/>
      <c r="H537" s="163"/>
      <c r="I537" s="163"/>
      <c r="J537" s="163"/>
      <c r="K537" s="164"/>
      <c r="L537" s="165"/>
      <c r="M537" s="163"/>
      <c r="N537" s="163"/>
      <c r="O537" s="163"/>
    </row>
    <row r="538" spans="1:15">
      <c r="A538" s="163"/>
      <c r="B538" s="187"/>
      <c r="C538" s="163"/>
      <c r="D538" s="190"/>
      <c r="E538" s="165"/>
      <c r="F538" s="165"/>
      <c r="G538" s="163"/>
      <c r="H538" s="163"/>
      <c r="I538" s="163"/>
      <c r="J538" s="163"/>
      <c r="K538" s="164"/>
      <c r="L538" s="165"/>
      <c r="M538" s="163"/>
      <c r="N538" s="163"/>
      <c r="O538" s="163"/>
    </row>
    <row r="539" spans="1:15">
      <c r="A539" s="163"/>
      <c r="B539" s="187"/>
      <c r="C539" s="163"/>
      <c r="D539" s="190"/>
      <c r="E539" s="165"/>
      <c r="F539" s="165"/>
      <c r="G539" s="163"/>
      <c r="H539" s="163"/>
      <c r="I539" s="163"/>
      <c r="J539" s="163"/>
      <c r="K539" s="164"/>
      <c r="L539" s="165"/>
      <c r="M539" s="163"/>
      <c r="N539" s="163"/>
      <c r="O539" s="163"/>
    </row>
    <row r="540" spans="1:15">
      <c r="A540" s="163"/>
      <c r="B540" s="187"/>
      <c r="C540" s="163"/>
      <c r="D540" s="190"/>
      <c r="E540" s="165"/>
      <c r="F540" s="165"/>
      <c r="G540" s="163"/>
      <c r="H540" s="163"/>
      <c r="I540" s="163"/>
      <c r="J540" s="163"/>
      <c r="K540" s="164"/>
      <c r="L540" s="165"/>
      <c r="M540" s="163"/>
      <c r="N540" s="163"/>
      <c r="O540" s="163"/>
    </row>
    <row r="541" spans="1:15">
      <c r="A541" s="163"/>
      <c r="B541" s="187"/>
      <c r="C541" s="163"/>
      <c r="D541" s="190"/>
      <c r="E541" s="165"/>
      <c r="F541" s="165"/>
      <c r="G541" s="163"/>
      <c r="H541" s="163"/>
      <c r="I541" s="163"/>
      <c r="J541" s="163"/>
      <c r="K541" s="164"/>
      <c r="L541" s="165"/>
      <c r="M541" s="163"/>
      <c r="N541" s="163"/>
      <c r="O541" s="163"/>
    </row>
    <row r="542" spans="1:15">
      <c r="A542" s="163"/>
      <c r="B542" s="187"/>
      <c r="C542" s="163"/>
      <c r="D542" s="190"/>
      <c r="E542" s="165"/>
      <c r="F542" s="165"/>
      <c r="G542" s="163"/>
      <c r="H542" s="163"/>
      <c r="I542" s="163"/>
      <c r="J542" s="163"/>
      <c r="K542" s="164"/>
      <c r="L542" s="165"/>
      <c r="M542" s="163"/>
      <c r="N542" s="163"/>
      <c r="O542" s="163"/>
    </row>
    <row r="543" spans="1:15">
      <c r="A543" s="163"/>
      <c r="B543" s="187"/>
      <c r="C543" s="163"/>
      <c r="D543" s="190"/>
      <c r="E543" s="165"/>
      <c r="F543" s="165"/>
      <c r="G543" s="163"/>
      <c r="H543" s="163"/>
      <c r="I543" s="163"/>
      <c r="J543" s="163"/>
      <c r="K543" s="164"/>
      <c r="L543" s="165"/>
      <c r="M543" s="163"/>
      <c r="N543" s="163"/>
      <c r="O543" s="163"/>
    </row>
    <row r="544" spans="1:15">
      <c r="A544" s="163"/>
      <c r="B544" s="187"/>
      <c r="C544" s="163"/>
      <c r="D544" s="190"/>
      <c r="E544" s="165"/>
      <c r="F544" s="165"/>
      <c r="G544" s="163"/>
      <c r="H544" s="163"/>
      <c r="I544" s="163"/>
      <c r="J544" s="163"/>
      <c r="K544" s="164"/>
      <c r="L544" s="165"/>
      <c r="M544" s="163"/>
      <c r="N544" s="163"/>
      <c r="O544" s="163"/>
    </row>
    <row r="545" spans="1:15">
      <c r="A545" s="163"/>
      <c r="B545" s="187"/>
      <c r="C545" s="163"/>
      <c r="D545" s="190"/>
      <c r="E545" s="165"/>
      <c r="F545" s="165"/>
      <c r="G545" s="163"/>
      <c r="H545" s="163"/>
      <c r="I545" s="163"/>
      <c r="J545" s="163"/>
      <c r="K545" s="164"/>
      <c r="L545" s="165"/>
      <c r="M545" s="163"/>
      <c r="N545" s="163"/>
      <c r="O545" s="163"/>
    </row>
    <row r="546" spans="1:15">
      <c r="A546" s="163"/>
      <c r="B546" s="187"/>
      <c r="C546" s="163"/>
      <c r="D546" s="190"/>
      <c r="E546" s="165"/>
      <c r="F546" s="165"/>
      <c r="G546" s="163"/>
      <c r="H546" s="163"/>
      <c r="I546" s="163"/>
      <c r="J546" s="163"/>
      <c r="K546" s="164"/>
      <c r="L546" s="165"/>
      <c r="M546" s="163"/>
      <c r="N546" s="163"/>
      <c r="O546" s="163"/>
    </row>
    <row r="547" spans="1:15">
      <c r="A547" s="163"/>
      <c r="B547" s="187"/>
      <c r="C547" s="163"/>
      <c r="D547" s="190"/>
      <c r="E547" s="165"/>
      <c r="F547" s="165"/>
      <c r="G547" s="163"/>
      <c r="H547" s="163"/>
      <c r="I547" s="163"/>
      <c r="J547" s="163"/>
      <c r="K547" s="164"/>
      <c r="L547" s="165"/>
      <c r="M547" s="163"/>
      <c r="N547" s="163"/>
      <c r="O547" s="163"/>
    </row>
    <row r="548" spans="1:15">
      <c r="A548" s="163"/>
      <c r="B548" s="187"/>
      <c r="C548" s="163"/>
      <c r="D548" s="190"/>
      <c r="E548" s="165"/>
      <c r="F548" s="165"/>
      <c r="G548" s="163"/>
      <c r="H548" s="163"/>
      <c r="I548" s="163"/>
      <c r="J548" s="163"/>
      <c r="K548" s="164"/>
      <c r="L548" s="165"/>
      <c r="M548" s="163"/>
      <c r="N548" s="163"/>
      <c r="O548" s="163"/>
    </row>
    <row r="549" spans="1:15">
      <c r="A549" s="163"/>
      <c r="B549" s="187"/>
      <c r="C549" s="163"/>
      <c r="D549" s="190"/>
      <c r="E549" s="165"/>
      <c r="F549" s="165"/>
      <c r="G549" s="163"/>
      <c r="H549" s="163"/>
      <c r="I549" s="163"/>
      <c r="J549" s="163"/>
      <c r="K549" s="164"/>
      <c r="L549" s="165"/>
      <c r="M549" s="163"/>
      <c r="N549" s="163"/>
      <c r="O549" s="163"/>
    </row>
    <row r="550" spans="1:15">
      <c r="A550" s="163"/>
      <c r="B550" s="187"/>
      <c r="C550" s="163"/>
      <c r="D550" s="190"/>
      <c r="E550" s="165"/>
      <c r="F550" s="165"/>
      <c r="G550" s="163"/>
      <c r="H550" s="163"/>
      <c r="I550" s="163"/>
      <c r="J550" s="163"/>
      <c r="K550" s="164"/>
      <c r="L550" s="165"/>
      <c r="M550" s="163"/>
      <c r="N550" s="163"/>
      <c r="O550" s="163"/>
    </row>
    <row r="551" spans="1:15">
      <c r="A551" s="163"/>
      <c r="B551" s="187"/>
      <c r="C551" s="163"/>
      <c r="D551" s="190"/>
      <c r="E551" s="165"/>
      <c r="F551" s="165"/>
      <c r="G551" s="163"/>
      <c r="H551" s="163"/>
      <c r="I551" s="163"/>
      <c r="J551" s="163"/>
      <c r="K551" s="164"/>
      <c r="L551" s="165"/>
      <c r="M551" s="163"/>
      <c r="N551" s="163"/>
      <c r="O551" s="163"/>
    </row>
    <row r="552" spans="1:15">
      <c r="A552" s="163"/>
      <c r="B552" s="187"/>
      <c r="C552" s="163"/>
      <c r="D552" s="190"/>
      <c r="E552" s="165"/>
      <c r="F552" s="165"/>
      <c r="G552" s="163"/>
      <c r="H552" s="163"/>
      <c r="I552" s="163"/>
      <c r="J552" s="163"/>
      <c r="K552" s="164"/>
      <c r="L552" s="165"/>
      <c r="M552" s="163"/>
      <c r="N552" s="163"/>
      <c r="O552" s="163"/>
    </row>
    <row r="553" spans="1:15">
      <c r="A553" s="163"/>
      <c r="B553" s="187"/>
      <c r="C553" s="163"/>
      <c r="D553" s="190"/>
      <c r="E553" s="165"/>
      <c r="F553" s="165"/>
      <c r="G553" s="163"/>
      <c r="H553" s="163"/>
      <c r="I553" s="163"/>
      <c r="J553" s="163"/>
      <c r="K553" s="164"/>
      <c r="L553" s="165"/>
      <c r="M553" s="163"/>
      <c r="N553" s="163"/>
      <c r="O553" s="163"/>
    </row>
    <row r="554" spans="1:15">
      <c r="A554" s="163"/>
      <c r="B554" s="187"/>
      <c r="C554" s="163"/>
      <c r="D554" s="190"/>
      <c r="E554" s="165"/>
      <c r="F554" s="165"/>
      <c r="G554" s="163"/>
      <c r="H554" s="163"/>
      <c r="I554" s="163"/>
      <c r="J554" s="163"/>
      <c r="K554" s="164"/>
      <c r="L554" s="165"/>
      <c r="M554" s="163"/>
      <c r="N554" s="163"/>
      <c r="O554" s="163"/>
    </row>
    <row r="555" spans="1:15">
      <c r="A555" s="163"/>
      <c r="B555" s="187"/>
      <c r="C555" s="163"/>
      <c r="D555" s="190"/>
      <c r="E555" s="165"/>
      <c r="F555" s="165"/>
      <c r="G555" s="163"/>
      <c r="H555" s="163"/>
      <c r="I555" s="163"/>
      <c r="J555" s="163"/>
      <c r="K555" s="164"/>
      <c r="L555" s="165"/>
      <c r="M555" s="163"/>
      <c r="N555" s="163"/>
      <c r="O555" s="163"/>
    </row>
    <row r="556" spans="1:15">
      <c r="A556" s="163"/>
      <c r="B556" s="187"/>
      <c r="C556" s="163"/>
      <c r="D556" s="190"/>
      <c r="E556" s="165"/>
      <c r="F556" s="165"/>
      <c r="G556" s="163"/>
      <c r="H556" s="163"/>
      <c r="I556" s="163"/>
      <c r="J556" s="163"/>
      <c r="K556" s="164"/>
      <c r="L556" s="165"/>
      <c r="M556" s="163"/>
      <c r="N556" s="163"/>
      <c r="O556" s="163"/>
    </row>
    <row r="557" spans="1:15">
      <c r="A557" s="163"/>
      <c r="B557" s="187"/>
      <c r="C557" s="163"/>
      <c r="D557" s="190"/>
      <c r="E557" s="165"/>
      <c r="F557" s="165"/>
      <c r="G557" s="163"/>
      <c r="H557" s="163"/>
      <c r="I557" s="163"/>
      <c r="J557" s="163"/>
      <c r="K557" s="164"/>
      <c r="L557" s="165"/>
      <c r="M557" s="163"/>
      <c r="N557" s="163"/>
      <c r="O557" s="163"/>
    </row>
    <row r="558" spans="1:15">
      <c r="A558" s="163"/>
      <c r="B558" s="187"/>
      <c r="C558" s="163"/>
      <c r="D558" s="190"/>
      <c r="E558" s="165"/>
      <c r="F558" s="165"/>
      <c r="G558" s="163"/>
      <c r="H558" s="163"/>
      <c r="I558" s="163"/>
      <c r="J558" s="163"/>
      <c r="K558" s="164"/>
      <c r="L558" s="165"/>
      <c r="M558" s="163"/>
      <c r="N558" s="163"/>
      <c r="O558" s="163"/>
    </row>
    <row r="559" spans="1:15">
      <c r="A559" s="163"/>
      <c r="B559" s="187"/>
      <c r="C559" s="163"/>
      <c r="D559" s="190"/>
      <c r="E559" s="165"/>
      <c r="F559" s="165"/>
      <c r="G559" s="163"/>
      <c r="H559" s="163"/>
      <c r="I559" s="163"/>
      <c r="J559" s="163"/>
      <c r="K559" s="164"/>
      <c r="L559" s="165"/>
      <c r="M559" s="163"/>
      <c r="N559" s="163"/>
      <c r="O559" s="163"/>
    </row>
    <row r="560" spans="1:15">
      <c r="A560" s="163"/>
      <c r="B560" s="187"/>
      <c r="C560" s="163"/>
      <c r="D560" s="190"/>
      <c r="E560" s="165"/>
      <c r="F560" s="165"/>
      <c r="G560" s="163"/>
      <c r="H560" s="163"/>
      <c r="I560" s="163"/>
      <c r="J560" s="163"/>
      <c r="K560" s="164"/>
      <c r="L560" s="165"/>
      <c r="M560" s="163"/>
      <c r="N560" s="163"/>
      <c r="O560" s="163"/>
    </row>
    <row r="561" spans="1:15">
      <c r="A561" s="163"/>
      <c r="B561" s="187"/>
      <c r="C561" s="163"/>
      <c r="D561" s="190"/>
      <c r="E561" s="165"/>
      <c r="F561" s="165"/>
      <c r="G561" s="163"/>
      <c r="H561" s="163"/>
      <c r="I561" s="163"/>
      <c r="J561" s="163"/>
      <c r="K561" s="164"/>
      <c r="L561" s="165"/>
      <c r="M561" s="163"/>
      <c r="N561" s="163"/>
      <c r="O561" s="163"/>
    </row>
    <row r="562" spans="1:15">
      <c r="A562" s="163"/>
      <c r="B562" s="187"/>
      <c r="C562" s="163"/>
      <c r="D562" s="190"/>
      <c r="E562" s="165"/>
      <c r="F562" s="165"/>
      <c r="G562" s="163"/>
      <c r="H562" s="163"/>
      <c r="I562" s="163"/>
      <c r="J562" s="163"/>
      <c r="K562" s="164"/>
      <c r="L562" s="165"/>
      <c r="M562" s="163"/>
      <c r="N562" s="163"/>
      <c r="O562" s="163"/>
    </row>
    <row r="563" spans="1:15">
      <c r="A563" s="163"/>
      <c r="B563" s="187"/>
      <c r="C563" s="163"/>
      <c r="D563" s="190"/>
      <c r="E563" s="165"/>
      <c r="F563" s="165"/>
      <c r="G563" s="163"/>
      <c r="H563" s="163"/>
      <c r="I563" s="163"/>
      <c r="J563" s="163"/>
      <c r="K563" s="164"/>
      <c r="L563" s="165"/>
      <c r="M563" s="163"/>
      <c r="N563" s="163"/>
      <c r="O563" s="163"/>
    </row>
    <row r="564" spans="1:15">
      <c r="A564" s="163"/>
      <c r="B564" s="187"/>
      <c r="C564" s="163"/>
      <c r="D564" s="190"/>
      <c r="E564" s="165"/>
      <c r="F564" s="165"/>
      <c r="G564" s="163"/>
      <c r="H564" s="163"/>
      <c r="I564" s="163"/>
      <c r="J564" s="163"/>
      <c r="K564" s="164"/>
      <c r="L564" s="165"/>
      <c r="M564" s="163"/>
      <c r="N564" s="163"/>
      <c r="O564" s="163"/>
    </row>
    <row r="565" spans="1:15">
      <c r="A565" s="163"/>
      <c r="B565" s="187"/>
      <c r="C565" s="163"/>
      <c r="D565" s="190"/>
      <c r="E565" s="164"/>
      <c r="F565" s="164"/>
      <c r="G565" s="163"/>
      <c r="H565" s="163"/>
      <c r="I565" s="163"/>
      <c r="J565" s="163"/>
      <c r="K565" s="164"/>
      <c r="L565" s="164"/>
      <c r="M565" s="163"/>
      <c r="N565" s="163"/>
      <c r="O565" s="163"/>
    </row>
    <row r="566" spans="1:15">
      <c r="A566" s="163"/>
      <c r="B566" s="187"/>
      <c r="C566" s="163"/>
      <c r="D566" s="190"/>
      <c r="E566" s="165"/>
      <c r="F566" s="165"/>
      <c r="G566" s="163"/>
      <c r="H566" s="163"/>
      <c r="I566" s="163"/>
      <c r="J566" s="163"/>
      <c r="K566" s="164"/>
      <c r="L566" s="165"/>
      <c r="M566" s="163"/>
      <c r="N566" s="163"/>
      <c r="O566" s="163"/>
    </row>
    <row r="567" spans="1:15">
      <c r="A567" s="163"/>
      <c r="B567" s="187"/>
      <c r="C567" s="163"/>
      <c r="D567" s="190"/>
      <c r="E567" s="165"/>
      <c r="F567" s="165"/>
      <c r="G567" s="163"/>
      <c r="H567" s="163"/>
      <c r="I567" s="163"/>
      <c r="J567" s="163"/>
      <c r="K567" s="164"/>
      <c r="L567" s="165"/>
      <c r="M567" s="163"/>
      <c r="N567" s="163"/>
      <c r="O567" s="163"/>
    </row>
    <row r="568" spans="1:15">
      <c r="A568" s="163"/>
      <c r="B568" s="187"/>
      <c r="C568" s="163"/>
      <c r="D568" s="190"/>
      <c r="E568" s="165"/>
      <c r="F568" s="165"/>
      <c r="G568" s="163"/>
      <c r="H568" s="163"/>
      <c r="I568" s="163"/>
      <c r="J568" s="163"/>
      <c r="K568" s="164"/>
      <c r="L568" s="165"/>
      <c r="M568" s="163"/>
      <c r="N568" s="163"/>
      <c r="O568" s="163"/>
    </row>
    <row r="569" spans="1:15">
      <c r="A569" s="163"/>
      <c r="B569" s="187"/>
      <c r="C569" s="163"/>
      <c r="D569" s="190"/>
      <c r="E569" s="165"/>
      <c r="F569" s="165"/>
      <c r="G569" s="163"/>
      <c r="H569" s="163"/>
      <c r="I569" s="163"/>
      <c r="J569" s="163"/>
      <c r="K569" s="164"/>
      <c r="L569" s="165"/>
      <c r="M569" s="163"/>
      <c r="N569" s="163"/>
      <c r="O569" s="163"/>
    </row>
    <row r="570" spans="1:15">
      <c r="A570" s="163"/>
      <c r="B570" s="187"/>
      <c r="C570" s="163"/>
      <c r="D570" s="190"/>
      <c r="E570" s="165"/>
      <c r="F570" s="165"/>
      <c r="G570" s="163"/>
      <c r="H570" s="163"/>
      <c r="I570" s="163"/>
      <c r="J570" s="163"/>
      <c r="K570" s="164"/>
      <c r="L570" s="165"/>
      <c r="M570" s="163"/>
      <c r="N570" s="163"/>
      <c r="O570" s="163"/>
    </row>
    <row r="571" spans="1:15">
      <c r="A571" s="163"/>
      <c r="B571" s="187"/>
      <c r="C571" s="163"/>
      <c r="D571" s="190"/>
      <c r="E571" s="165"/>
      <c r="F571" s="165"/>
      <c r="G571" s="163"/>
      <c r="H571" s="163"/>
      <c r="I571" s="163"/>
      <c r="J571" s="163"/>
      <c r="K571" s="164"/>
      <c r="L571" s="165"/>
      <c r="M571" s="163"/>
      <c r="N571" s="163"/>
      <c r="O571" s="163"/>
    </row>
    <row r="572" spans="1:15">
      <c r="A572" s="163"/>
      <c r="B572" s="187"/>
      <c r="C572" s="163"/>
      <c r="D572" s="190"/>
      <c r="E572" s="165"/>
      <c r="F572" s="165"/>
      <c r="G572" s="163"/>
      <c r="H572" s="163"/>
      <c r="I572" s="163"/>
      <c r="J572" s="163"/>
      <c r="K572" s="164"/>
      <c r="L572" s="165"/>
      <c r="M572" s="163"/>
      <c r="N572" s="163"/>
      <c r="O572" s="163"/>
    </row>
    <row r="573" spans="1:15">
      <c r="A573" s="163"/>
      <c r="B573" s="187"/>
      <c r="C573" s="163"/>
      <c r="D573" s="190"/>
      <c r="E573" s="165"/>
      <c r="F573" s="165"/>
      <c r="G573" s="163"/>
      <c r="H573" s="163"/>
      <c r="I573" s="163"/>
      <c r="J573" s="163"/>
      <c r="K573" s="164"/>
      <c r="L573" s="165"/>
      <c r="M573" s="163"/>
      <c r="N573" s="163"/>
      <c r="O573" s="163"/>
    </row>
    <row r="574" spans="1:15">
      <c r="A574" s="163"/>
      <c r="B574" s="187"/>
      <c r="C574" s="163"/>
      <c r="D574" s="190"/>
      <c r="E574" s="165"/>
      <c r="F574" s="165"/>
      <c r="G574" s="163"/>
      <c r="H574" s="163"/>
      <c r="I574" s="163"/>
      <c r="J574" s="163"/>
      <c r="K574" s="164"/>
      <c r="L574" s="165"/>
      <c r="M574" s="163"/>
      <c r="N574" s="163"/>
      <c r="O574" s="163"/>
    </row>
    <row r="575" spans="1:15">
      <c r="A575" s="163"/>
      <c r="B575" s="187"/>
      <c r="C575" s="163"/>
      <c r="D575" s="190"/>
      <c r="E575" s="165"/>
      <c r="F575" s="165"/>
      <c r="G575" s="163"/>
      <c r="H575" s="163"/>
      <c r="I575" s="163"/>
      <c r="J575" s="163"/>
      <c r="K575" s="164"/>
      <c r="L575" s="165"/>
      <c r="M575" s="163"/>
      <c r="N575" s="163"/>
      <c r="O575" s="163"/>
    </row>
    <row r="576" spans="1:15">
      <c r="A576" s="163"/>
      <c r="B576" s="187"/>
      <c r="C576" s="163"/>
      <c r="D576" s="190"/>
      <c r="E576" s="165"/>
      <c r="F576" s="165"/>
      <c r="G576" s="163"/>
      <c r="H576" s="163"/>
      <c r="I576" s="163"/>
      <c r="J576" s="163"/>
      <c r="K576" s="164"/>
      <c r="L576" s="165"/>
      <c r="M576" s="163"/>
      <c r="N576" s="163"/>
      <c r="O576" s="163"/>
    </row>
    <row r="577" spans="1:15">
      <c r="A577" s="163"/>
      <c r="B577" s="187"/>
      <c r="C577" s="163"/>
      <c r="D577" s="190"/>
      <c r="E577" s="165"/>
      <c r="F577" s="165"/>
      <c r="G577" s="163"/>
      <c r="H577" s="163"/>
      <c r="I577" s="163"/>
      <c r="J577" s="163"/>
      <c r="K577" s="164"/>
      <c r="L577" s="165"/>
      <c r="M577" s="163"/>
      <c r="N577" s="163"/>
      <c r="O577" s="163"/>
    </row>
    <row r="578" spans="1:15">
      <c r="A578" s="163"/>
      <c r="B578" s="187"/>
      <c r="C578" s="163"/>
      <c r="D578" s="190"/>
      <c r="E578" s="165"/>
      <c r="F578" s="165"/>
      <c r="G578" s="163"/>
      <c r="H578" s="163"/>
      <c r="I578" s="163"/>
      <c r="J578" s="163"/>
      <c r="K578" s="164"/>
      <c r="L578" s="165"/>
      <c r="M578" s="163"/>
      <c r="N578" s="163"/>
      <c r="O578" s="163"/>
    </row>
    <row r="579" spans="1:15">
      <c r="A579" s="163"/>
      <c r="B579" s="187"/>
      <c r="C579" s="163"/>
      <c r="D579" s="190"/>
      <c r="E579" s="165"/>
      <c r="F579" s="165"/>
      <c r="G579" s="163"/>
      <c r="H579" s="163"/>
      <c r="I579" s="163"/>
      <c r="J579" s="163"/>
      <c r="K579" s="164"/>
      <c r="L579" s="165"/>
      <c r="M579" s="163"/>
      <c r="N579" s="163"/>
      <c r="O579" s="163"/>
    </row>
    <row r="580" spans="1:15">
      <c r="A580" s="163"/>
      <c r="B580" s="187"/>
      <c r="C580" s="163"/>
      <c r="D580" s="190"/>
      <c r="E580" s="165"/>
      <c r="F580" s="165"/>
      <c r="G580" s="163"/>
      <c r="H580" s="163"/>
      <c r="I580" s="163"/>
      <c r="J580" s="163"/>
      <c r="K580" s="164"/>
      <c r="L580" s="165"/>
      <c r="M580" s="163"/>
      <c r="N580" s="163"/>
      <c r="O580" s="163"/>
    </row>
    <row r="581" spans="1:15">
      <c r="A581" s="163"/>
      <c r="B581" s="187"/>
      <c r="C581" s="163"/>
      <c r="D581" s="190"/>
      <c r="E581" s="165"/>
      <c r="F581" s="165"/>
      <c r="G581" s="163"/>
      <c r="H581" s="163"/>
      <c r="I581" s="163"/>
      <c r="J581" s="163"/>
      <c r="K581" s="164"/>
      <c r="L581" s="165"/>
      <c r="M581" s="163"/>
      <c r="N581" s="163"/>
      <c r="O581" s="163"/>
    </row>
    <row r="582" spans="1:15">
      <c r="A582" s="163"/>
      <c r="B582" s="187"/>
      <c r="C582" s="163"/>
      <c r="D582" s="190"/>
      <c r="E582" s="165"/>
      <c r="F582" s="165"/>
      <c r="G582" s="163"/>
      <c r="H582" s="163"/>
      <c r="I582" s="163"/>
      <c r="J582" s="163"/>
      <c r="K582" s="164"/>
      <c r="L582" s="165"/>
      <c r="M582" s="163"/>
      <c r="N582" s="163"/>
      <c r="O582" s="163"/>
    </row>
    <row r="583" spans="1:15">
      <c r="A583" s="163"/>
      <c r="B583" s="187"/>
      <c r="C583" s="163"/>
      <c r="D583" s="190"/>
      <c r="E583" s="165"/>
      <c r="F583" s="165"/>
      <c r="G583" s="163"/>
      <c r="H583" s="163"/>
      <c r="I583" s="163"/>
      <c r="J583" s="163"/>
      <c r="K583" s="164"/>
      <c r="L583" s="165"/>
      <c r="M583" s="163"/>
      <c r="N583" s="163"/>
      <c r="O583" s="163"/>
    </row>
    <row r="584" spans="1:15">
      <c r="A584" s="163"/>
      <c r="B584" s="187"/>
      <c r="C584" s="163"/>
      <c r="D584" s="190"/>
      <c r="E584" s="165"/>
      <c r="F584" s="165"/>
      <c r="G584" s="163"/>
      <c r="H584" s="163"/>
      <c r="I584" s="163"/>
      <c r="J584" s="163"/>
      <c r="K584" s="164"/>
      <c r="L584" s="165"/>
      <c r="M584" s="163"/>
      <c r="N584" s="163"/>
      <c r="O584" s="163"/>
    </row>
    <row r="585" spans="1:15">
      <c r="A585" s="163"/>
      <c r="B585" s="187"/>
      <c r="C585" s="163"/>
      <c r="D585" s="190"/>
      <c r="E585" s="165"/>
      <c r="F585" s="165"/>
      <c r="G585" s="163"/>
      <c r="H585" s="163"/>
      <c r="I585" s="163"/>
      <c r="J585" s="163"/>
      <c r="K585" s="164"/>
      <c r="L585" s="165"/>
      <c r="M585" s="163"/>
      <c r="N585" s="163"/>
      <c r="O585" s="163"/>
    </row>
    <row r="586" spans="1:15">
      <c r="A586" s="163"/>
      <c r="B586" s="187"/>
      <c r="C586" s="163"/>
      <c r="D586" s="190"/>
      <c r="E586" s="165"/>
      <c r="F586" s="165"/>
      <c r="G586" s="163"/>
      <c r="H586" s="163"/>
      <c r="I586" s="163"/>
      <c r="J586" s="163"/>
      <c r="K586" s="164"/>
      <c r="L586" s="165"/>
      <c r="M586" s="163"/>
      <c r="N586" s="163"/>
      <c r="O586" s="163"/>
    </row>
    <row r="587" spans="1:15">
      <c r="A587" s="163"/>
      <c r="B587" s="187"/>
      <c r="C587" s="163"/>
      <c r="D587" s="190"/>
      <c r="E587" s="165"/>
      <c r="F587" s="165"/>
      <c r="G587" s="163"/>
      <c r="H587" s="163"/>
      <c r="I587" s="163"/>
      <c r="J587" s="163"/>
      <c r="K587" s="164"/>
      <c r="L587" s="165"/>
      <c r="M587" s="163"/>
      <c r="N587" s="163"/>
      <c r="O587" s="163"/>
    </row>
    <row r="588" spans="1:15">
      <c r="A588" s="163"/>
      <c r="B588" s="187"/>
      <c r="C588" s="163"/>
      <c r="D588" s="190"/>
      <c r="E588" s="165"/>
      <c r="F588" s="165"/>
      <c r="G588" s="163"/>
      <c r="H588" s="163"/>
      <c r="I588" s="163"/>
      <c r="J588" s="163"/>
      <c r="K588" s="164"/>
      <c r="L588" s="165"/>
      <c r="M588" s="163"/>
      <c r="N588" s="163"/>
      <c r="O588" s="163"/>
    </row>
    <row r="589" spans="1:15">
      <c r="A589" s="163"/>
      <c r="B589" s="187"/>
      <c r="C589" s="163"/>
      <c r="D589" s="190"/>
      <c r="E589" s="165"/>
      <c r="F589" s="165"/>
      <c r="G589" s="163"/>
      <c r="H589" s="163"/>
      <c r="I589" s="163"/>
      <c r="J589" s="163"/>
      <c r="K589" s="164"/>
      <c r="L589" s="165"/>
      <c r="M589" s="163"/>
      <c r="N589" s="163"/>
      <c r="O589" s="163"/>
    </row>
    <row r="590" spans="1:15">
      <c r="A590" s="163"/>
      <c r="B590" s="187"/>
      <c r="C590" s="163"/>
      <c r="D590" s="190"/>
      <c r="E590" s="165"/>
      <c r="F590" s="165"/>
      <c r="G590" s="163"/>
      <c r="H590" s="163"/>
      <c r="I590" s="163"/>
      <c r="J590" s="163"/>
      <c r="K590" s="164"/>
      <c r="L590" s="165"/>
      <c r="M590" s="163"/>
      <c r="N590" s="163"/>
      <c r="O590" s="163"/>
    </row>
    <row r="591" spans="1:15">
      <c r="A591" s="163"/>
      <c r="B591" s="187"/>
      <c r="C591" s="163"/>
      <c r="D591" s="190"/>
      <c r="E591" s="165"/>
      <c r="F591" s="165"/>
      <c r="G591" s="163"/>
      <c r="H591" s="163"/>
      <c r="I591" s="163"/>
      <c r="J591" s="163"/>
      <c r="K591" s="164"/>
      <c r="L591" s="165"/>
      <c r="M591" s="163"/>
      <c r="N591" s="163"/>
      <c r="O591" s="163"/>
    </row>
    <row r="592" spans="1:15">
      <c r="A592" s="163"/>
      <c r="B592" s="187"/>
      <c r="C592" s="163"/>
      <c r="D592" s="190"/>
      <c r="E592" s="165"/>
      <c r="F592" s="165"/>
      <c r="G592" s="163"/>
      <c r="H592" s="163"/>
      <c r="I592" s="163"/>
      <c r="J592" s="163"/>
      <c r="K592" s="164"/>
      <c r="L592" s="165"/>
      <c r="M592" s="163"/>
      <c r="N592" s="163"/>
      <c r="O592" s="163"/>
    </row>
    <row r="593" spans="1:15">
      <c r="A593" s="163"/>
      <c r="B593" s="187"/>
      <c r="C593" s="163"/>
      <c r="D593" s="190"/>
      <c r="E593" s="165"/>
      <c r="F593" s="165"/>
      <c r="G593" s="163"/>
      <c r="H593" s="163"/>
      <c r="I593" s="163"/>
      <c r="J593" s="163"/>
      <c r="K593" s="164"/>
      <c r="L593" s="165"/>
      <c r="M593" s="163"/>
      <c r="N593" s="163"/>
      <c r="O593" s="163"/>
    </row>
    <row r="594" spans="1:15">
      <c r="A594" s="163"/>
      <c r="B594" s="187"/>
      <c r="C594" s="163"/>
      <c r="D594" s="190"/>
      <c r="E594" s="165"/>
      <c r="F594" s="165"/>
      <c r="G594" s="163"/>
      <c r="H594" s="163"/>
      <c r="I594" s="163"/>
      <c r="J594" s="163"/>
      <c r="K594" s="164"/>
      <c r="L594" s="165"/>
      <c r="M594" s="163"/>
      <c r="N594" s="163"/>
      <c r="O594" s="163"/>
    </row>
    <row r="595" spans="1:15">
      <c r="A595" s="163"/>
      <c r="B595" s="187"/>
      <c r="C595" s="163"/>
      <c r="D595" s="190"/>
      <c r="E595" s="165"/>
      <c r="F595" s="165"/>
      <c r="G595" s="163"/>
      <c r="H595" s="163"/>
      <c r="I595" s="163"/>
      <c r="J595" s="163"/>
      <c r="K595" s="164"/>
      <c r="L595" s="165"/>
      <c r="M595" s="163"/>
      <c r="N595" s="163"/>
      <c r="O595" s="163"/>
    </row>
    <row r="596" spans="1:15">
      <c r="A596" s="163"/>
      <c r="B596" s="187"/>
      <c r="C596" s="163"/>
      <c r="D596" s="190"/>
      <c r="E596" s="164"/>
      <c r="F596" s="164"/>
      <c r="G596" s="163"/>
      <c r="H596" s="163"/>
      <c r="I596" s="163"/>
      <c r="J596" s="163"/>
      <c r="K596" s="164"/>
      <c r="L596" s="164"/>
      <c r="M596" s="163"/>
      <c r="N596" s="163"/>
      <c r="O596" s="163"/>
    </row>
    <row r="597" spans="1:15">
      <c r="A597" s="163"/>
      <c r="B597" s="187"/>
      <c r="C597" s="163"/>
      <c r="D597" s="190"/>
      <c r="E597" s="165"/>
      <c r="F597" s="165"/>
      <c r="G597" s="163"/>
      <c r="H597" s="163"/>
      <c r="I597" s="163"/>
      <c r="J597" s="163"/>
      <c r="K597" s="164"/>
      <c r="L597" s="165"/>
      <c r="M597" s="163"/>
      <c r="N597" s="163"/>
      <c r="O597" s="163"/>
    </row>
    <row r="598" spans="1:15">
      <c r="A598" s="163"/>
      <c r="B598" s="187"/>
      <c r="C598" s="163"/>
      <c r="D598" s="190"/>
      <c r="E598" s="165"/>
      <c r="F598" s="165"/>
      <c r="G598" s="163"/>
      <c r="H598" s="163"/>
      <c r="I598" s="163"/>
      <c r="J598" s="163"/>
      <c r="K598" s="164"/>
      <c r="L598" s="165"/>
      <c r="M598" s="163"/>
      <c r="N598" s="163"/>
      <c r="O598" s="163"/>
    </row>
    <row r="599" spans="1:15">
      <c r="A599" s="163"/>
      <c r="B599" s="187"/>
      <c r="C599" s="163"/>
      <c r="D599" s="190"/>
      <c r="E599" s="165"/>
      <c r="F599" s="165"/>
      <c r="G599" s="163"/>
      <c r="H599" s="163"/>
      <c r="I599" s="163"/>
      <c r="J599" s="163"/>
      <c r="K599" s="164"/>
      <c r="L599" s="165"/>
      <c r="M599" s="163"/>
      <c r="N599" s="163"/>
      <c r="O599" s="163"/>
    </row>
    <row r="600" spans="1:15">
      <c r="A600" s="163"/>
      <c r="B600" s="187"/>
      <c r="C600" s="163"/>
      <c r="D600" s="190"/>
      <c r="E600" s="165"/>
      <c r="F600" s="165"/>
      <c r="G600" s="163"/>
      <c r="H600" s="163"/>
      <c r="I600" s="163"/>
      <c r="J600" s="163"/>
      <c r="K600" s="164"/>
      <c r="L600" s="165"/>
      <c r="M600" s="163"/>
      <c r="N600" s="163"/>
      <c r="O600" s="163"/>
    </row>
    <row r="601" spans="1:15">
      <c r="A601" s="163"/>
      <c r="B601" s="187"/>
      <c r="C601" s="163"/>
      <c r="D601" s="190"/>
      <c r="E601" s="165"/>
      <c r="F601" s="165"/>
      <c r="G601" s="163"/>
      <c r="H601" s="163"/>
      <c r="I601" s="163"/>
      <c r="J601" s="163"/>
      <c r="K601" s="164"/>
      <c r="L601" s="165"/>
      <c r="M601" s="163"/>
      <c r="N601" s="163"/>
      <c r="O601" s="163"/>
    </row>
    <row r="602" spans="1:15">
      <c r="A602" s="163"/>
      <c r="B602" s="187"/>
      <c r="C602" s="163"/>
      <c r="D602" s="190"/>
      <c r="E602" s="165"/>
      <c r="F602" s="165"/>
      <c r="G602" s="163"/>
      <c r="H602" s="163"/>
      <c r="I602" s="163"/>
      <c r="J602" s="163"/>
      <c r="K602" s="164"/>
      <c r="L602" s="165"/>
      <c r="M602" s="163"/>
      <c r="N602" s="163"/>
      <c r="O602" s="163"/>
    </row>
    <row r="603" spans="1:15">
      <c r="A603" s="163"/>
      <c r="B603" s="187"/>
      <c r="C603" s="163"/>
      <c r="D603" s="190"/>
      <c r="E603" s="165"/>
      <c r="F603" s="165"/>
      <c r="G603" s="163"/>
      <c r="H603" s="163"/>
      <c r="I603" s="163"/>
      <c r="J603" s="163"/>
      <c r="K603" s="164"/>
      <c r="L603" s="170"/>
      <c r="M603" s="163"/>
      <c r="N603" s="163"/>
      <c r="O603" s="163"/>
    </row>
    <row r="604" spans="1:15">
      <c r="A604" s="163"/>
      <c r="B604" s="187"/>
      <c r="C604" s="163"/>
      <c r="D604" s="190"/>
      <c r="E604" s="165"/>
      <c r="F604" s="165"/>
      <c r="G604" s="163"/>
      <c r="H604" s="163"/>
      <c r="I604" s="163"/>
      <c r="J604" s="163"/>
      <c r="K604" s="164"/>
      <c r="L604" s="170"/>
      <c r="M604" s="163"/>
      <c r="N604" s="163"/>
      <c r="O604" s="163"/>
    </row>
    <row r="605" spans="1:15">
      <c r="A605" s="163"/>
      <c r="B605" s="187"/>
      <c r="C605" s="181"/>
      <c r="D605" s="190"/>
      <c r="E605" s="170"/>
      <c r="F605" s="170"/>
      <c r="G605" s="181"/>
      <c r="H605" s="225"/>
      <c r="I605" s="181"/>
      <c r="J605" s="181"/>
      <c r="K605" s="173"/>
      <c r="L605" s="170"/>
      <c r="M605" s="163"/>
      <c r="N605" s="163"/>
      <c r="O605" s="163"/>
    </row>
    <row r="606" spans="1:15">
      <c r="A606" s="163"/>
      <c r="B606" s="187"/>
      <c r="C606" s="163"/>
      <c r="D606" s="190"/>
      <c r="E606" s="165"/>
      <c r="F606" s="165"/>
      <c r="G606" s="163"/>
      <c r="H606" s="163"/>
      <c r="I606" s="163"/>
      <c r="J606" s="163"/>
      <c r="K606" s="164"/>
      <c r="L606" s="170"/>
      <c r="M606" s="163"/>
      <c r="N606" s="163"/>
      <c r="O606" s="163"/>
    </row>
    <row r="607" spans="1:15">
      <c r="A607" s="163"/>
      <c r="B607" s="187"/>
      <c r="C607" s="163"/>
      <c r="D607" s="190"/>
      <c r="E607" s="165"/>
      <c r="F607" s="165"/>
      <c r="G607" s="163"/>
      <c r="H607" s="163"/>
      <c r="I607" s="163"/>
      <c r="J607" s="163"/>
      <c r="K607" s="164"/>
      <c r="L607" s="170"/>
      <c r="M607" s="163"/>
      <c r="N607" s="163"/>
      <c r="O607" s="163"/>
    </row>
    <row r="608" spans="1:15">
      <c r="A608" s="163"/>
      <c r="B608" s="187"/>
      <c r="C608" s="163"/>
      <c r="D608" s="190"/>
      <c r="E608" s="165"/>
      <c r="F608" s="165"/>
      <c r="G608" s="163"/>
      <c r="H608" s="163"/>
      <c r="I608" s="163"/>
      <c r="J608" s="163"/>
      <c r="K608" s="164"/>
      <c r="L608" s="170"/>
      <c r="M608" s="163"/>
      <c r="N608" s="163"/>
      <c r="O608" s="163"/>
    </row>
    <row r="609" spans="1:15">
      <c r="A609" s="163"/>
      <c r="B609" s="187"/>
      <c r="C609" s="163"/>
      <c r="D609" s="190"/>
      <c r="E609" s="165"/>
      <c r="F609" s="165"/>
      <c r="G609" s="163"/>
      <c r="H609" s="163"/>
      <c r="I609" s="163"/>
      <c r="J609" s="163"/>
      <c r="K609" s="164"/>
      <c r="L609" s="170"/>
      <c r="M609" s="163"/>
      <c r="N609" s="163"/>
      <c r="O609" s="163"/>
    </row>
    <row r="610" spans="1:15">
      <c r="A610" s="163"/>
      <c r="B610" s="187"/>
      <c r="C610" s="163"/>
      <c r="D610" s="190"/>
      <c r="E610" s="165"/>
      <c r="F610" s="165"/>
      <c r="G610" s="163"/>
      <c r="H610" s="163"/>
      <c r="I610" s="163"/>
      <c r="J610" s="163"/>
      <c r="K610" s="164"/>
      <c r="L610" s="170"/>
      <c r="M610" s="163"/>
      <c r="N610" s="163"/>
      <c r="O610" s="163"/>
    </row>
    <row r="611" spans="1:15">
      <c r="A611" s="163"/>
      <c r="B611" s="187"/>
      <c r="C611" s="163"/>
      <c r="D611" s="190"/>
      <c r="E611" s="165"/>
      <c r="F611" s="165"/>
      <c r="G611" s="163"/>
      <c r="H611" s="163"/>
      <c r="I611" s="163"/>
      <c r="J611" s="163"/>
      <c r="K611" s="164"/>
      <c r="L611" s="170"/>
      <c r="M611" s="163"/>
      <c r="N611" s="163"/>
      <c r="O611" s="163"/>
    </row>
    <row r="612" spans="1:15">
      <c r="A612" s="163"/>
      <c r="B612" s="187"/>
      <c r="C612" s="163"/>
      <c r="D612" s="190"/>
      <c r="E612" s="165"/>
      <c r="F612" s="165"/>
      <c r="G612" s="163"/>
      <c r="H612" s="163"/>
      <c r="I612" s="163"/>
      <c r="J612" s="163"/>
      <c r="K612" s="164"/>
      <c r="L612" s="170"/>
      <c r="M612" s="163"/>
      <c r="N612" s="163"/>
      <c r="O612" s="163"/>
    </row>
    <row r="613" spans="1:15">
      <c r="A613" s="163"/>
      <c r="B613" s="187"/>
      <c r="C613" s="163"/>
      <c r="D613" s="190"/>
      <c r="E613" s="165"/>
      <c r="F613" s="165"/>
      <c r="G613" s="163"/>
      <c r="H613" s="163"/>
      <c r="I613" s="163"/>
      <c r="J613" s="163"/>
      <c r="K613" s="164"/>
      <c r="L613" s="165"/>
      <c r="M613" s="163"/>
      <c r="N613" s="163"/>
      <c r="O613" s="163"/>
    </row>
    <row r="614" spans="1:15">
      <c r="A614" s="163"/>
      <c r="B614" s="187"/>
      <c r="C614" s="163"/>
      <c r="D614" s="190"/>
      <c r="E614" s="165"/>
      <c r="F614" s="165"/>
      <c r="G614" s="163"/>
      <c r="H614" s="163"/>
      <c r="I614" s="163"/>
      <c r="J614" s="163"/>
      <c r="K614" s="164"/>
      <c r="L614" s="165"/>
      <c r="M614" s="163"/>
      <c r="N614" s="163"/>
      <c r="O614" s="163"/>
    </row>
    <row r="615" spans="1:15">
      <c r="A615" s="163"/>
      <c r="B615" s="187"/>
      <c r="C615" s="163"/>
      <c r="D615" s="190"/>
      <c r="E615" s="165"/>
      <c r="F615" s="165"/>
      <c r="G615" s="163"/>
      <c r="H615" s="163"/>
      <c r="I615" s="163"/>
      <c r="J615" s="163"/>
      <c r="K615" s="164"/>
      <c r="L615" s="165"/>
      <c r="M615" s="163"/>
      <c r="N615" s="163"/>
      <c r="O615" s="163"/>
    </row>
    <row r="616" spans="1:15">
      <c r="A616" s="163"/>
      <c r="B616" s="187"/>
      <c r="C616" s="163"/>
      <c r="D616" s="190"/>
      <c r="E616" s="165"/>
      <c r="F616" s="165"/>
      <c r="G616" s="163"/>
      <c r="H616" s="163"/>
      <c r="I616" s="163"/>
      <c r="J616" s="163"/>
      <c r="K616" s="164"/>
      <c r="L616" s="165"/>
      <c r="M616" s="163"/>
      <c r="N616" s="163"/>
      <c r="O616" s="163"/>
    </row>
    <row r="617" spans="1:15">
      <c r="A617" s="163"/>
      <c r="B617" s="187"/>
      <c r="C617" s="163"/>
      <c r="D617" s="190"/>
      <c r="E617" s="165"/>
      <c r="F617" s="165"/>
      <c r="G617" s="163"/>
      <c r="H617" s="163"/>
      <c r="I617" s="163"/>
      <c r="J617" s="163"/>
      <c r="K617" s="164"/>
      <c r="L617" s="165"/>
      <c r="M617" s="163"/>
      <c r="N617" s="163"/>
      <c r="O617" s="163"/>
    </row>
    <row r="618" spans="1:15">
      <c r="A618" s="163"/>
      <c r="B618" s="187"/>
      <c r="C618" s="163"/>
      <c r="D618" s="190"/>
      <c r="E618" s="165"/>
      <c r="F618" s="165"/>
      <c r="G618" s="163"/>
      <c r="H618" s="163"/>
      <c r="I618" s="163"/>
      <c r="J618" s="163"/>
      <c r="K618" s="164"/>
      <c r="L618" s="165"/>
      <c r="M618" s="163"/>
      <c r="N618" s="163"/>
      <c r="O618" s="163"/>
    </row>
    <row r="619" spans="1:15">
      <c r="A619" s="163"/>
      <c r="B619" s="187"/>
      <c r="C619" s="187"/>
      <c r="D619" s="190"/>
      <c r="E619" s="165"/>
      <c r="F619" s="165"/>
      <c r="G619" s="163"/>
      <c r="H619" s="163"/>
      <c r="I619" s="163"/>
      <c r="J619" s="163"/>
      <c r="K619" s="164"/>
      <c r="L619" s="165"/>
      <c r="M619" s="163"/>
      <c r="N619" s="163"/>
      <c r="O619" s="163"/>
    </row>
    <row r="620" spans="1:15">
      <c r="A620" s="163"/>
      <c r="B620" s="187"/>
      <c r="C620" s="187"/>
      <c r="D620" s="190"/>
      <c r="E620" s="165"/>
      <c r="F620" s="165"/>
      <c r="G620" s="163"/>
      <c r="H620" s="163"/>
      <c r="I620" s="163"/>
      <c r="J620" s="163"/>
      <c r="K620" s="164"/>
      <c r="L620" s="165"/>
      <c r="M620" s="163"/>
      <c r="N620" s="163"/>
      <c r="O620" s="163"/>
    </row>
    <row r="621" spans="1:15">
      <c r="A621" s="163"/>
      <c r="B621" s="187"/>
      <c r="C621" s="187"/>
      <c r="D621" s="190"/>
      <c r="E621" s="165"/>
      <c r="F621" s="165"/>
      <c r="G621" s="163"/>
      <c r="H621" s="163"/>
      <c r="I621" s="163"/>
      <c r="J621" s="163"/>
      <c r="K621" s="164"/>
      <c r="L621" s="165"/>
      <c r="M621" s="163"/>
      <c r="N621" s="163"/>
      <c r="O621" s="163"/>
    </row>
    <row r="622" spans="1:15">
      <c r="A622" s="163"/>
      <c r="B622" s="187"/>
      <c r="C622" s="187"/>
      <c r="D622" s="190"/>
      <c r="E622" s="165"/>
      <c r="F622" s="165"/>
      <c r="G622" s="163"/>
      <c r="H622" s="163"/>
      <c r="I622" s="163"/>
      <c r="J622" s="163"/>
      <c r="K622" s="164"/>
      <c r="L622" s="165"/>
      <c r="M622" s="163"/>
      <c r="N622" s="163"/>
      <c r="O622" s="163"/>
    </row>
    <row r="623" spans="1:15">
      <c r="A623" s="163"/>
      <c r="B623" s="187"/>
      <c r="C623" s="187"/>
      <c r="D623" s="190"/>
      <c r="E623" s="165"/>
      <c r="F623" s="165"/>
      <c r="G623" s="163"/>
      <c r="H623" s="163"/>
      <c r="I623" s="163"/>
      <c r="J623" s="163"/>
      <c r="K623" s="164"/>
      <c r="L623" s="165"/>
      <c r="M623" s="163"/>
      <c r="N623" s="163"/>
      <c r="O623" s="163"/>
    </row>
    <row r="624" spans="1:15">
      <c r="A624" s="163"/>
      <c r="B624" s="187"/>
      <c r="C624" s="187"/>
      <c r="D624" s="190"/>
      <c r="E624" s="165"/>
      <c r="F624" s="165"/>
      <c r="G624" s="163"/>
      <c r="H624" s="163"/>
      <c r="I624" s="163"/>
      <c r="J624" s="163"/>
      <c r="K624" s="164"/>
      <c r="L624" s="293"/>
      <c r="M624" s="163"/>
      <c r="N624" s="163"/>
      <c r="O624" s="163"/>
    </row>
    <row r="625" spans="1:15">
      <c r="A625" s="163"/>
      <c r="B625" s="187"/>
      <c r="C625" s="187"/>
      <c r="D625" s="190"/>
      <c r="E625" s="165"/>
      <c r="F625" s="165"/>
      <c r="G625" s="163"/>
      <c r="H625" s="163"/>
      <c r="I625" s="163"/>
      <c r="J625" s="163"/>
      <c r="K625" s="164"/>
      <c r="L625" s="165"/>
      <c r="M625" s="163"/>
      <c r="N625" s="163"/>
      <c r="O625" s="163"/>
    </row>
    <row r="626" spans="1:15">
      <c r="A626" s="163"/>
      <c r="B626" s="187"/>
      <c r="C626" s="187"/>
      <c r="D626" s="190"/>
      <c r="E626" s="165"/>
      <c r="F626" s="165"/>
      <c r="G626" s="163"/>
      <c r="H626" s="163"/>
      <c r="I626" s="163"/>
      <c r="J626" s="163"/>
      <c r="K626" s="164"/>
      <c r="L626" s="165"/>
      <c r="M626" s="163"/>
      <c r="N626" s="163"/>
      <c r="O626" s="163"/>
    </row>
    <row r="627" spans="1:15">
      <c r="A627" s="163"/>
      <c r="B627" s="187"/>
      <c r="C627" s="187"/>
      <c r="D627" s="190"/>
      <c r="E627" s="165"/>
      <c r="F627" s="165"/>
      <c r="G627" s="163"/>
      <c r="H627" s="163"/>
      <c r="I627" s="163"/>
      <c r="J627" s="163"/>
      <c r="K627" s="164"/>
      <c r="L627" s="165"/>
      <c r="M627" s="163"/>
      <c r="N627" s="163"/>
      <c r="O627" s="163"/>
    </row>
    <row r="628" spans="1:15">
      <c r="A628" s="163"/>
      <c r="B628" s="190"/>
      <c r="C628" s="190"/>
      <c r="D628" s="190"/>
      <c r="E628" s="165"/>
      <c r="F628" s="165"/>
      <c r="G628" s="163"/>
      <c r="H628" s="163"/>
      <c r="I628" s="163"/>
      <c r="J628" s="163"/>
      <c r="K628" s="164"/>
      <c r="L628" s="165"/>
      <c r="M628" s="163"/>
      <c r="N628" s="163"/>
      <c r="O628" s="163"/>
    </row>
    <row r="629" spans="1:15">
      <c r="A629" s="163"/>
      <c r="B629" s="187"/>
      <c r="C629" s="187"/>
      <c r="D629" s="190"/>
      <c r="E629" s="165"/>
      <c r="F629" s="165"/>
      <c r="G629" s="163"/>
      <c r="H629" s="163"/>
      <c r="I629" s="163"/>
      <c r="J629" s="163"/>
      <c r="K629" s="164"/>
      <c r="L629" s="165"/>
      <c r="M629" s="163"/>
      <c r="N629" s="163"/>
      <c r="O629" s="163"/>
    </row>
    <row r="630" spans="1:15">
      <c r="A630" s="163"/>
      <c r="B630" s="187"/>
      <c r="C630" s="187"/>
      <c r="D630" s="190"/>
      <c r="E630" s="165"/>
      <c r="F630" s="165"/>
      <c r="G630" s="163"/>
      <c r="H630" s="163"/>
      <c r="I630" s="163"/>
      <c r="J630" s="163"/>
      <c r="K630" s="164"/>
      <c r="L630" s="165"/>
      <c r="M630" s="163"/>
      <c r="N630" s="163"/>
      <c r="O630" s="163"/>
    </row>
    <row r="631" spans="1:15">
      <c r="A631" s="163"/>
      <c r="B631" s="187"/>
      <c r="C631" s="187"/>
      <c r="D631" s="190"/>
      <c r="E631" s="165"/>
      <c r="F631" s="165"/>
      <c r="G631" s="163"/>
      <c r="H631" s="163"/>
      <c r="I631" s="163"/>
      <c r="J631" s="163"/>
      <c r="K631" s="164"/>
      <c r="L631" s="165"/>
      <c r="M631" s="163"/>
      <c r="N631" s="163"/>
      <c r="O631" s="163"/>
    </row>
    <row r="632" spans="1:15">
      <c r="A632" s="163"/>
      <c r="B632" s="187"/>
      <c r="C632" s="187"/>
      <c r="D632" s="190"/>
      <c r="E632" s="165"/>
      <c r="F632" s="165"/>
      <c r="G632" s="163"/>
      <c r="H632" s="163"/>
      <c r="I632" s="163"/>
      <c r="J632" s="163"/>
      <c r="K632" s="164"/>
      <c r="L632" s="165"/>
      <c r="M632" s="163"/>
      <c r="N632" s="163"/>
      <c r="O632" s="163"/>
    </row>
    <row r="633" spans="1:15">
      <c r="A633" s="163"/>
      <c r="B633" s="187"/>
      <c r="C633" s="187"/>
      <c r="D633" s="190"/>
      <c r="E633" s="165"/>
      <c r="F633" s="165"/>
      <c r="G633" s="163"/>
      <c r="H633" s="163"/>
      <c r="I633" s="163"/>
      <c r="J633" s="163"/>
      <c r="K633" s="164"/>
      <c r="L633" s="165"/>
      <c r="M633" s="163"/>
      <c r="N633" s="163"/>
      <c r="O633" s="163"/>
    </row>
    <row r="634" spans="1:15">
      <c r="A634" s="163"/>
      <c r="B634" s="187"/>
      <c r="C634" s="187"/>
      <c r="D634" s="190"/>
      <c r="E634" s="165"/>
      <c r="F634" s="165"/>
      <c r="G634" s="163"/>
      <c r="H634" s="163"/>
      <c r="I634" s="163"/>
      <c r="J634" s="163"/>
      <c r="K634" s="164"/>
      <c r="L634" s="165"/>
      <c r="M634" s="163"/>
      <c r="N634" s="163"/>
      <c r="O634" s="163"/>
    </row>
    <row r="635" spans="1:15">
      <c r="A635" s="163"/>
      <c r="B635" s="187"/>
      <c r="C635" s="187"/>
      <c r="D635" s="190"/>
      <c r="E635" s="165"/>
      <c r="F635" s="165"/>
      <c r="G635" s="163"/>
      <c r="H635" s="163"/>
      <c r="I635" s="163"/>
      <c r="J635" s="163"/>
      <c r="K635" s="164"/>
      <c r="L635" s="165"/>
      <c r="M635" s="163"/>
      <c r="N635" s="163"/>
      <c r="O635" s="163"/>
    </row>
    <row r="636" spans="1:15">
      <c r="A636" s="163"/>
      <c r="B636" s="187"/>
      <c r="C636" s="187"/>
      <c r="D636" s="190"/>
      <c r="E636" s="165"/>
      <c r="F636" s="165"/>
      <c r="G636" s="163"/>
      <c r="H636" s="163"/>
      <c r="I636" s="163"/>
      <c r="J636" s="163"/>
      <c r="K636" s="164"/>
      <c r="L636" s="165"/>
      <c r="M636" s="163"/>
      <c r="N636" s="163"/>
      <c r="O636" s="163"/>
    </row>
    <row r="637" spans="1:15">
      <c r="A637" s="163"/>
      <c r="B637" s="187"/>
      <c r="C637" s="187"/>
      <c r="D637" s="190"/>
      <c r="E637" s="165"/>
      <c r="F637" s="165"/>
      <c r="G637" s="163"/>
      <c r="H637" s="163"/>
      <c r="I637" s="163"/>
      <c r="J637" s="163"/>
      <c r="K637" s="164"/>
      <c r="L637" s="165"/>
      <c r="M637" s="163"/>
      <c r="N637" s="163"/>
      <c r="O637" s="163"/>
    </row>
    <row r="638" spans="1:15">
      <c r="A638" s="163"/>
      <c r="B638" s="187"/>
      <c r="C638" s="187"/>
      <c r="D638" s="190"/>
      <c r="E638" s="165"/>
      <c r="F638" s="165"/>
      <c r="G638" s="163"/>
      <c r="H638" s="163"/>
      <c r="I638" s="163"/>
      <c r="J638" s="163"/>
      <c r="K638" s="164"/>
      <c r="L638" s="170"/>
      <c r="M638" s="163"/>
      <c r="N638" s="163"/>
      <c r="O638" s="163"/>
    </row>
    <row r="639" spans="1:15">
      <c r="A639" s="163"/>
      <c r="B639" s="187"/>
      <c r="C639" s="187"/>
      <c r="D639" s="190"/>
      <c r="E639" s="165"/>
      <c r="F639" s="165"/>
      <c r="G639" s="163"/>
      <c r="H639" s="163"/>
      <c r="I639" s="163"/>
      <c r="J639" s="163"/>
      <c r="K639" s="164"/>
      <c r="L639" s="165"/>
      <c r="M639" s="163"/>
      <c r="N639" s="163"/>
      <c r="O639" s="163"/>
    </row>
    <row r="640" spans="1:15">
      <c r="A640" s="163"/>
      <c r="B640" s="187"/>
      <c r="C640" s="187"/>
      <c r="D640" s="190"/>
      <c r="E640" s="165"/>
      <c r="F640" s="165"/>
      <c r="G640" s="163"/>
      <c r="H640" s="163"/>
      <c r="I640" s="163"/>
      <c r="J640" s="163"/>
      <c r="K640" s="164"/>
      <c r="L640" s="165"/>
      <c r="M640" s="163"/>
      <c r="N640" s="163"/>
      <c r="O640" s="163"/>
    </row>
    <row r="641" spans="1:15">
      <c r="A641" s="163"/>
      <c r="B641" s="187"/>
      <c r="C641" s="187"/>
      <c r="D641" s="190"/>
      <c r="E641" s="165"/>
      <c r="F641" s="165"/>
      <c r="G641" s="163"/>
      <c r="H641" s="163"/>
      <c r="I641" s="163"/>
      <c r="J641" s="163"/>
      <c r="K641" s="164"/>
      <c r="L641" s="165"/>
      <c r="M641" s="163"/>
      <c r="N641" s="163"/>
      <c r="O641" s="163"/>
    </row>
    <row r="642" spans="1:15">
      <c r="A642" s="163"/>
      <c r="B642" s="187"/>
      <c r="C642" s="187"/>
      <c r="D642" s="190"/>
      <c r="E642" s="165"/>
      <c r="F642" s="165"/>
      <c r="G642" s="163"/>
      <c r="H642" s="163"/>
      <c r="I642" s="163"/>
      <c r="J642" s="163"/>
      <c r="K642" s="164"/>
      <c r="L642" s="165"/>
      <c r="M642" s="163"/>
      <c r="N642" s="163"/>
      <c r="O642" s="163"/>
    </row>
    <row r="643" spans="1:15">
      <c r="A643" s="163"/>
      <c r="B643" s="187"/>
      <c r="C643" s="187"/>
      <c r="D643" s="190"/>
      <c r="E643" s="165"/>
      <c r="F643" s="165"/>
      <c r="G643" s="163"/>
      <c r="H643" s="163"/>
      <c r="I643" s="163"/>
      <c r="J643" s="163"/>
      <c r="K643" s="164"/>
      <c r="L643" s="165"/>
      <c r="M643" s="163"/>
      <c r="N643" s="163"/>
      <c r="O643" s="163"/>
    </row>
    <row r="644" spans="1:15">
      <c r="A644" s="163"/>
      <c r="B644" s="187"/>
      <c r="C644" s="187"/>
      <c r="D644" s="190"/>
      <c r="E644" s="165"/>
      <c r="F644" s="165"/>
      <c r="G644" s="163"/>
      <c r="H644" s="163"/>
      <c r="I644" s="163"/>
      <c r="J644" s="163"/>
      <c r="K644" s="164"/>
      <c r="L644" s="165"/>
      <c r="M644" s="163"/>
      <c r="N644" s="163"/>
      <c r="O644" s="163"/>
    </row>
    <row r="645" spans="1:15">
      <c r="A645" s="163"/>
      <c r="B645" s="187"/>
      <c r="C645" s="187"/>
      <c r="D645" s="190"/>
      <c r="E645" s="165"/>
      <c r="F645" s="165"/>
      <c r="G645" s="163"/>
      <c r="H645" s="163"/>
      <c r="I645" s="163"/>
      <c r="J645" s="163"/>
      <c r="K645" s="164"/>
      <c r="L645" s="165"/>
      <c r="M645" s="163"/>
      <c r="N645" s="163"/>
      <c r="O645" s="163"/>
    </row>
    <row r="646" spans="1:15">
      <c r="A646" s="163"/>
      <c r="B646" s="187"/>
      <c r="C646" s="187"/>
      <c r="D646" s="190"/>
      <c r="E646" s="165"/>
      <c r="F646" s="165"/>
      <c r="G646" s="163"/>
      <c r="H646" s="163"/>
      <c r="I646" s="163"/>
      <c r="J646" s="163"/>
      <c r="K646" s="164"/>
      <c r="L646" s="165"/>
      <c r="M646" s="163"/>
      <c r="N646" s="163"/>
      <c r="O646" s="163"/>
    </row>
    <row r="647" spans="1:15">
      <c r="A647" s="163"/>
      <c r="B647" s="187"/>
      <c r="C647" s="187"/>
      <c r="D647" s="190"/>
      <c r="E647" s="165"/>
      <c r="F647" s="165"/>
      <c r="G647" s="163"/>
      <c r="H647" s="163"/>
      <c r="I647" s="163"/>
      <c r="J647" s="163"/>
      <c r="K647" s="164"/>
      <c r="L647" s="165"/>
      <c r="M647" s="163"/>
      <c r="N647" s="163"/>
      <c r="O647" s="163"/>
    </row>
    <row r="648" spans="1:15">
      <c r="A648" s="163"/>
      <c r="B648" s="187"/>
      <c r="C648" s="187"/>
      <c r="D648" s="190"/>
      <c r="E648" s="165"/>
      <c r="F648" s="165"/>
      <c r="G648" s="163"/>
      <c r="H648" s="163"/>
      <c r="I648" s="163"/>
      <c r="J648" s="163"/>
      <c r="K648" s="164"/>
      <c r="L648" s="165"/>
      <c r="M648" s="163"/>
      <c r="N648" s="163"/>
      <c r="O648" s="163"/>
    </row>
    <row r="649" spans="1:15">
      <c r="A649" s="163"/>
      <c r="B649" s="187"/>
      <c r="C649" s="187"/>
      <c r="D649" s="190"/>
      <c r="E649" s="165"/>
      <c r="F649" s="165"/>
      <c r="G649" s="163"/>
      <c r="H649" s="163"/>
      <c r="I649" s="163"/>
      <c r="J649" s="163"/>
      <c r="K649" s="164"/>
      <c r="L649" s="165"/>
      <c r="M649" s="163"/>
      <c r="N649" s="163"/>
      <c r="O649" s="163"/>
    </row>
    <row r="650" spans="1:15">
      <c r="A650" s="163"/>
      <c r="B650" s="187"/>
      <c r="C650" s="187"/>
      <c r="D650" s="190"/>
      <c r="E650" s="165"/>
      <c r="F650" s="165"/>
      <c r="G650" s="163"/>
      <c r="H650" s="163"/>
      <c r="I650" s="163"/>
      <c r="J650" s="163"/>
      <c r="K650" s="164"/>
      <c r="L650" s="165"/>
      <c r="M650" s="163"/>
      <c r="N650" s="163"/>
      <c r="O650" s="163"/>
    </row>
    <row r="651" spans="1:15">
      <c r="A651" s="163"/>
      <c r="B651" s="187"/>
      <c r="C651" s="187"/>
      <c r="D651" s="190"/>
      <c r="E651" s="165"/>
      <c r="F651" s="165"/>
      <c r="G651" s="163"/>
      <c r="H651" s="163"/>
      <c r="I651" s="163"/>
      <c r="J651" s="163"/>
      <c r="K651" s="164"/>
      <c r="L651" s="165"/>
      <c r="M651" s="163"/>
      <c r="N651" s="163"/>
      <c r="O651" s="163"/>
    </row>
    <row r="652" spans="1:15">
      <c r="A652" s="163"/>
      <c r="B652" s="187"/>
      <c r="C652" s="187"/>
      <c r="D652" s="190"/>
      <c r="E652" s="165"/>
      <c r="F652" s="165"/>
      <c r="G652" s="163"/>
      <c r="H652" s="163"/>
      <c r="I652" s="163"/>
      <c r="J652" s="163"/>
      <c r="K652" s="164"/>
      <c r="L652" s="165"/>
      <c r="M652" s="163"/>
      <c r="N652" s="163"/>
      <c r="O652" s="163"/>
    </row>
    <row r="653" spans="1:15">
      <c r="A653" s="163"/>
      <c r="B653" s="187"/>
      <c r="C653" s="187"/>
      <c r="D653" s="190"/>
      <c r="E653" s="165"/>
      <c r="F653" s="165"/>
      <c r="G653" s="163"/>
      <c r="H653" s="163"/>
      <c r="I653" s="163"/>
      <c r="J653" s="163"/>
      <c r="K653" s="164"/>
      <c r="L653" s="165"/>
      <c r="M653" s="163"/>
      <c r="N653" s="163"/>
      <c r="O653" s="163"/>
    </row>
    <row r="654" spans="1:15">
      <c r="A654" s="163"/>
      <c r="B654" s="187"/>
      <c r="C654" s="187"/>
      <c r="D654" s="190"/>
      <c r="E654" s="165"/>
      <c r="F654" s="165"/>
      <c r="G654" s="163"/>
      <c r="H654" s="163"/>
      <c r="I654" s="163"/>
      <c r="J654" s="163"/>
      <c r="K654" s="164"/>
      <c r="L654" s="165"/>
      <c r="M654" s="163"/>
      <c r="N654" s="163"/>
      <c r="O654" s="163"/>
    </row>
    <row r="655" spans="1:15">
      <c r="A655" s="163"/>
      <c r="B655" s="187"/>
      <c r="C655" s="187"/>
      <c r="D655" s="190"/>
      <c r="E655" s="165"/>
      <c r="F655" s="165"/>
      <c r="G655" s="163"/>
      <c r="H655" s="163"/>
      <c r="I655" s="163"/>
      <c r="J655" s="163"/>
      <c r="K655" s="164"/>
      <c r="L655" s="165"/>
      <c r="M655" s="163"/>
      <c r="N655" s="163"/>
      <c r="O655" s="163"/>
    </row>
    <row r="656" spans="1:15">
      <c r="A656" s="163"/>
      <c r="B656" s="187"/>
      <c r="C656" s="187"/>
      <c r="D656" s="190"/>
      <c r="E656" s="165"/>
      <c r="F656" s="165"/>
      <c r="G656" s="163"/>
      <c r="H656" s="163"/>
      <c r="I656" s="163"/>
      <c r="J656" s="163"/>
      <c r="K656" s="164"/>
      <c r="L656" s="165"/>
      <c r="M656" s="163"/>
      <c r="N656" s="163"/>
      <c r="O656" s="163"/>
    </row>
    <row r="657" spans="1:15">
      <c r="A657" s="163"/>
      <c r="B657" s="187"/>
      <c r="C657" s="187"/>
      <c r="D657" s="190"/>
      <c r="E657" s="165"/>
      <c r="F657" s="165"/>
      <c r="G657" s="163"/>
      <c r="H657" s="163"/>
      <c r="I657" s="163"/>
      <c r="J657" s="163"/>
      <c r="K657" s="164"/>
      <c r="L657" s="165"/>
      <c r="M657" s="163"/>
      <c r="N657" s="163"/>
      <c r="O657" s="163"/>
    </row>
    <row r="658" spans="1:15">
      <c r="A658" s="163"/>
      <c r="B658" s="187"/>
      <c r="C658" s="187"/>
      <c r="D658" s="190"/>
      <c r="E658" s="165"/>
      <c r="F658" s="165"/>
      <c r="G658" s="163"/>
      <c r="H658" s="163"/>
      <c r="I658" s="163"/>
      <c r="J658" s="163"/>
      <c r="K658" s="164"/>
      <c r="L658" s="165"/>
      <c r="M658" s="163"/>
      <c r="N658" s="163"/>
      <c r="O658" s="163"/>
    </row>
    <row r="659" spans="1:15">
      <c r="A659" s="163"/>
      <c r="B659" s="187"/>
      <c r="C659" s="187"/>
      <c r="D659" s="190"/>
      <c r="E659" s="165"/>
      <c r="F659" s="165"/>
      <c r="G659" s="163"/>
      <c r="H659" s="163"/>
      <c r="I659" s="163"/>
      <c r="J659" s="163"/>
      <c r="K659" s="164"/>
      <c r="L659" s="165"/>
      <c r="M659" s="163"/>
      <c r="N659" s="163"/>
      <c r="O659" s="163"/>
    </row>
    <row r="660" spans="1:15">
      <c r="A660" s="163"/>
      <c r="B660" s="187"/>
      <c r="C660" s="187"/>
      <c r="D660" s="190"/>
      <c r="E660" s="165"/>
      <c r="F660" s="165"/>
      <c r="G660" s="163"/>
      <c r="H660" s="163"/>
      <c r="I660" s="163"/>
      <c r="J660" s="163"/>
      <c r="K660" s="164"/>
      <c r="L660" s="165"/>
      <c r="M660" s="163"/>
      <c r="N660" s="163"/>
      <c r="O660" s="163"/>
    </row>
    <row r="661" spans="1:15">
      <c r="A661" s="163"/>
      <c r="B661" s="187"/>
      <c r="C661" s="187"/>
      <c r="D661" s="190"/>
      <c r="E661" s="165"/>
      <c r="F661" s="165"/>
      <c r="G661" s="163"/>
      <c r="H661" s="163"/>
      <c r="I661" s="163"/>
      <c r="J661" s="163"/>
      <c r="K661" s="164"/>
      <c r="L661" s="165"/>
      <c r="M661" s="163"/>
      <c r="N661" s="163"/>
      <c r="O661" s="163"/>
    </row>
    <row r="662" spans="1:15">
      <c r="A662" s="163"/>
      <c r="B662" s="187"/>
      <c r="C662" s="187"/>
      <c r="D662" s="190"/>
      <c r="E662" s="165"/>
      <c r="F662" s="165"/>
      <c r="G662" s="163"/>
      <c r="H662" s="163"/>
      <c r="I662" s="163"/>
      <c r="J662" s="163"/>
      <c r="K662" s="164"/>
      <c r="L662" s="165"/>
      <c r="M662" s="163"/>
      <c r="N662" s="163"/>
      <c r="O662" s="163"/>
    </row>
    <row r="663" spans="1:15">
      <c r="A663" s="163"/>
      <c r="B663" s="187"/>
      <c r="C663" s="187"/>
      <c r="D663" s="190"/>
      <c r="E663" s="165"/>
      <c r="F663" s="165"/>
      <c r="G663" s="163"/>
      <c r="H663" s="163"/>
      <c r="I663" s="163"/>
      <c r="J663" s="163"/>
      <c r="K663" s="164"/>
      <c r="L663" s="165"/>
      <c r="M663" s="163"/>
      <c r="N663" s="163"/>
      <c r="O663" s="163"/>
    </row>
    <row r="664" spans="1:15">
      <c r="A664" s="163"/>
      <c r="B664" s="187"/>
      <c r="C664" s="187"/>
      <c r="D664" s="190"/>
      <c r="E664" s="165"/>
      <c r="F664" s="165"/>
      <c r="G664" s="163"/>
      <c r="H664" s="163"/>
      <c r="I664" s="163"/>
      <c r="J664" s="163"/>
      <c r="K664" s="164"/>
      <c r="L664" s="165"/>
      <c r="M664" s="163"/>
      <c r="N664" s="163"/>
      <c r="O664" s="163"/>
    </row>
    <row r="665" spans="1:15">
      <c r="A665" s="163"/>
      <c r="B665" s="187"/>
      <c r="C665" s="187"/>
      <c r="D665" s="190"/>
      <c r="E665" s="165"/>
      <c r="F665" s="165"/>
      <c r="G665" s="163"/>
      <c r="H665" s="163"/>
      <c r="I665" s="163"/>
      <c r="J665" s="163"/>
      <c r="K665" s="164"/>
      <c r="L665" s="165"/>
      <c r="M665" s="163"/>
      <c r="N665" s="163"/>
      <c r="O665" s="163"/>
    </row>
    <row r="666" spans="1:15">
      <c r="A666" s="163"/>
      <c r="B666" s="187"/>
      <c r="C666" s="187"/>
      <c r="D666" s="190"/>
      <c r="E666" s="165"/>
      <c r="F666" s="165"/>
      <c r="G666" s="163"/>
      <c r="H666" s="163"/>
      <c r="I666" s="163"/>
      <c r="J666" s="163"/>
      <c r="K666" s="164"/>
      <c r="L666" s="165"/>
      <c r="M666" s="163"/>
      <c r="N666" s="163"/>
      <c r="O666" s="163"/>
    </row>
    <row r="667" spans="1:15">
      <c r="A667" s="163"/>
      <c r="B667" s="187"/>
      <c r="C667" s="187"/>
      <c r="D667" s="190"/>
      <c r="E667" s="165"/>
      <c r="F667" s="165"/>
      <c r="G667" s="163"/>
      <c r="H667" s="163"/>
      <c r="I667" s="163"/>
      <c r="J667" s="163"/>
      <c r="K667" s="164"/>
      <c r="L667" s="165"/>
      <c r="M667" s="163"/>
      <c r="N667" s="163"/>
      <c r="O667" s="163"/>
    </row>
    <row r="668" spans="1:15">
      <c r="A668" s="163"/>
      <c r="B668" s="187"/>
      <c r="C668" s="187"/>
      <c r="D668" s="190"/>
      <c r="E668" s="165"/>
      <c r="F668" s="165"/>
      <c r="G668" s="163"/>
      <c r="H668" s="163"/>
      <c r="I668" s="163"/>
      <c r="J668" s="163"/>
      <c r="K668" s="164"/>
      <c r="L668" s="165"/>
      <c r="M668" s="163"/>
      <c r="N668" s="163"/>
      <c r="O668" s="163"/>
    </row>
    <row r="669" spans="1:15">
      <c r="A669" s="163"/>
      <c r="B669" s="187"/>
      <c r="C669" s="187"/>
      <c r="D669" s="190"/>
      <c r="E669" s="165"/>
      <c r="F669" s="165"/>
      <c r="G669" s="163"/>
      <c r="H669" s="163"/>
      <c r="I669" s="163"/>
      <c r="J669" s="163"/>
      <c r="K669" s="164"/>
      <c r="L669" s="165"/>
      <c r="M669" s="163"/>
      <c r="N669" s="163"/>
      <c r="O669" s="163"/>
    </row>
    <row r="670" spans="1:15">
      <c r="A670" s="163"/>
      <c r="B670" s="187"/>
      <c r="C670" s="187"/>
      <c r="D670" s="190"/>
      <c r="E670" s="165"/>
      <c r="F670" s="165"/>
      <c r="G670" s="163"/>
      <c r="H670" s="163"/>
      <c r="I670" s="163"/>
      <c r="J670" s="163"/>
      <c r="K670" s="164"/>
      <c r="L670" s="165"/>
      <c r="M670" s="163"/>
      <c r="N670" s="163"/>
      <c r="O670" s="163"/>
    </row>
    <row r="671" spans="1:15">
      <c r="A671" s="163"/>
      <c r="B671" s="187"/>
      <c r="C671" s="187"/>
      <c r="D671" s="190"/>
      <c r="E671" s="165"/>
      <c r="F671" s="165"/>
      <c r="G671" s="163"/>
      <c r="H671" s="163"/>
      <c r="I671" s="163"/>
      <c r="J671" s="163"/>
      <c r="K671" s="164"/>
      <c r="L671" s="165"/>
      <c r="M671" s="163"/>
      <c r="N671" s="163"/>
      <c r="O671" s="163"/>
    </row>
    <row r="672" spans="1:15">
      <c r="A672" s="163"/>
      <c r="B672" s="187"/>
      <c r="C672" s="187"/>
      <c r="D672" s="190"/>
      <c r="E672" s="165"/>
      <c r="F672" s="165"/>
      <c r="G672" s="163"/>
      <c r="H672" s="163"/>
      <c r="I672" s="163"/>
      <c r="J672" s="163"/>
      <c r="K672" s="164"/>
      <c r="L672" s="165"/>
      <c r="M672" s="163"/>
      <c r="N672" s="163"/>
      <c r="O672" s="163"/>
    </row>
    <row r="673" spans="1:15">
      <c r="A673" s="163"/>
      <c r="B673" s="187"/>
      <c r="C673" s="187"/>
      <c r="D673" s="190"/>
      <c r="E673" s="165"/>
      <c r="F673" s="165"/>
      <c r="G673" s="163"/>
      <c r="H673" s="163"/>
      <c r="I673" s="163"/>
      <c r="J673" s="163"/>
      <c r="K673" s="164"/>
      <c r="L673" s="165"/>
      <c r="M673" s="163"/>
      <c r="N673" s="163"/>
      <c r="O673" s="163"/>
    </row>
    <row r="674" spans="1:15">
      <c r="A674" s="163"/>
      <c r="B674" s="187"/>
      <c r="C674" s="187"/>
      <c r="D674" s="190"/>
      <c r="E674" s="165"/>
      <c r="F674" s="165"/>
      <c r="G674" s="163"/>
      <c r="H674" s="163"/>
      <c r="I674" s="163"/>
      <c r="J674" s="163"/>
      <c r="K674" s="164"/>
      <c r="L674" s="165"/>
      <c r="M674" s="163"/>
      <c r="N674" s="163"/>
      <c r="O674" s="163"/>
    </row>
    <row r="675" spans="1:15">
      <c r="A675" s="163"/>
      <c r="B675" s="187"/>
      <c r="C675" s="187"/>
      <c r="D675" s="190"/>
      <c r="E675" s="165"/>
      <c r="F675" s="165"/>
      <c r="G675" s="163"/>
      <c r="H675" s="163"/>
      <c r="I675" s="163"/>
      <c r="J675" s="163"/>
      <c r="K675" s="164"/>
      <c r="L675" s="165"/>
      <c r="M675" s="163"/>
      <c r="N675" s="163"/>
      <c r="O675" s="163"/>
    </row>
    <row r="676" spans="1:15">
      <c r="A676" s="163"/>
      <c r="B676" s="187"/>
      <c r="C676" s="187"/>
      <c r="D676" s="190"/>
      <c r="E676" s="165"/>
      <c r="F676" s="165"/>
      <c r="G676" s="163"/>
      <c r="H676" s="163"/>
      <c r="I676" s="163"/>
      <c r="J676" s="163"/>
      <c r="K676" s="164"/>
      <c r="L676" s="165"/>
      <c r="M676" s="163"/>
      <c r="N676" s="163"/>
      <c r="O676" s="163"/>
    </row>
    <row r="677" spans="1:15">
      <c r="A677" s="163"/>
      <c r="B677" s="187"/>
      <c r="C677" s="187"/>
      <c r="D677" s="190"/>
      <c r="E677" s="165"/>
      <c r="F677" s="165"/>
      <c r="G677" s="163"/>
      <c r="H677" s="163"/>
      <c r="I677" s="163"/>
      <c r="J677" s="163"/>
      <c r="K677" s="164"/>
      <c r="L677" s="165"/>
      <c r="M677" s="163"/>
      <c r="N677" s="163"/>
      <c r="O677" s="163"/>
    </row>
    <row r="678" spans="1:15">
      <c r="A678" s="163"/>
      <c r="B678" s="187"/>
      <c r="C678" s="187"/>
      <c r="D678" s="190"/>
      <c r="E678" s="165"/>
      <c r="F678" s="165"/>
      <c r="G678" s="163"/>
      <c r="H678" s="163"/>
      <c r="I678" s="163"/>
      <c r="J678" s="163"/>
      <c r="K678" s="164"/>
      <c r="L678" s="165"/>
      <c r="M678" s="163"/>
      <c r="N678" s="163"/>
      <c r="O678" s="163"/>
    </row>
    <row r="679" spans="1:15">
      <c r="A679" s="163"/>
      <c r="B679" s="187"/>
      <c r="C679" s="187"/>
      <c r="D679" s="190"/>
      <c r="E679" s="165"/>
      <c r="F679" s="165"/>
      <c r="G679" s="163"/>
      <c r="H679" s="163"/>
      <c r="I679" s="163"/>
      <c r="J679" s="163"/>
      <c r="K679" s="164"/>
      <c r="L679" s="165"/>
      <c r="M679" s="163"/>
      <c r="N679" s="163"/>
      <c r="O679" s="163"/>
    </row>
    <row r="680" spans="1:15">
      <c r="A680" s="163"/>
      <c r="B680" s="187"/>
      <c r="C680" s="187"/>
      <c r="D680" s="190"/>
      <c r="E680" s="165"/>
      <c r="F680" s="165"/>
      <c r="G680" s="163"/>
      <c r="H680" s="163"/>
      <c r="I680" s="163"/>
      <c r="J680" s="163"/>
      <c r="K680" s="164"/>
      <c r="L680" s="165"/>
      <c r="M680" s="163"/>
      <c r="N680" s="163"/>
      <c r="O680" s="163"/>
    </row>
    <row r="681" spans="1:15">
      <c r="A681" s="163"/>
      <c r="B681" s="187"/>
      <c r="C681" s="187"/>
      <c r="D681" s="190"/>
      <c r="E681" s="165"/>
      <c r="F681" s="165"/>
      <c r="G681" s="163"/>
      <c r="H681" s="163"/>
      <c r="I681" s="163"/>
      <c r="J681" s="163"/>
      <c r="K681" s="164"/>
      <c r="L681" s="165"/>
      <c r="M681" s="163"/>
      <c r="N681" s="163"/>
      <c r="O681" s="163"/>
    </row>
    <row r="682" spans="1:15">
      <c r="A682" s="163"/>
      <c r="B682" s="187"/>
      <c r="C682" s="187"/>
      <c r="D682" s="190"/>
      <c r="E682" s="165"/>
      <c r="F682" s="165"/>
      <c r="G682" s="163"/>
      <c r="H682" s="163"/>
      <c r="I682" s="163"/>
      <c r="J682" s="163"/>
      <c r="K682" s="164"/>
      <c r="L682" s="165"/>
      <c r="M682" s="163"/>
      <c r="N682" s="163"/>
      <c r="O682" s="163"/>
    </row>
    <row r="683" spans="1:15">
      <c r="A683" s="163"/>
      <c r="B683" s="187"/>
      <c r="C683" s="187"/>
      <c r="D683" s="190"/>
      <c r="E683" s="165"/>
      <c r="F683" s="165"/>
      <c r="G683" s="163"/>
      <c r="H683" s="163"/>
      <c r="I683" s="163"/>
      <c r="J683" s="163"/>
      <c r="K683" s="164"/>
      <c r="L683" s="165"/>
      <c r="M683" s="163"/>
      <c r="N683" s="163"/>
      <c r="O683" s="163"/>
    </row>
    <row r="684" spans="1:15">
      <c r="A684" s="163"/>
      <c r="B684" s="187"/>
      <c r="C684" s="187"/>
      <c r="D684" s="190"/>
      <c r="E684" s="165"/>
      <c r="F684" s="165"/>
      <c r="G684" s="163"/>
      <c r="H684" s="163"/>
      <c r="I684" s="163"/>
      <c r="J684" s="163"/>
      <c r="K684" s="164"/>
      <c r="L684" s="165"/>
      <c r="M684" s="163"/>
      <c r="N684" s="163"/>
      <c r="O684" s="163"/>
    </row>
    <row r="685" spans="1:15">
      <c r="A685" s="163"/>
      <c r="B685" s="187"/>
      <c r="C685" s="187"/>
      <c r="D685" s="190"/>
      <c r="E685" s="165"/>
      <c r="F685" s="165"/>
      <c r="G685" s="163"/>
      <c r="H685" s="163"/>
      <c r="I685" s="163"/>
      <c r="J685" s="163"/>
      <c r="K685" s="164"/>
      <c r="L685" s="165"/>
      <c r="M685" s="163"/>
      <c r="N685" s="163"/>
      <c r="O685" s="163"/>
    </row>
    <row r="686" spans="1:15">
      <c r="A686" s="163"/>
      <c r="B686" s="187"/>
      <c r="C686" s="187"/>
      <c r="D686" s="190"/>
      <c r="E686" s="165"/>
      <c r="F686" s="165"/>
      <c r="G686" s="163"/>
      <c r="H686" s="163"/>
      <c r="I686" s="163"/>
      <c r="J686" s="163"/>
      <c r="K686" s="164"/>
      <c r="L686" s="165"/>
      <c r="M686" s="163"/>
      <c r="N686" s="163"/>
      <c r="O686" s="163"/>
    </row>
    <row r="687" spans="1:15">
      <c r="A687" s="163"/>
      <c r="B687" s="187"/>
      <c r="C687" s="187"/>
      <c r="D687" s="190"/>
      <c r="E687" s="165"/>
      <c r="F687" s="165"/>
      <c r="G687" s="163"/>
      <c r="H687" s="163"/>
      <c r="I687" s="163"/>
      <c r="J687" s="163"/>
      <c r="K687" s="164"/>
      <c r="L687" s="165"/>
      <c r="M687" s="163"/>
      <c r="N687" s="163"/>
      <c r="O687" s="163"/>
    </row>
    <row r="688" spans="1:15">
      <c r="A688" s="163"/>
      <c r="B688" s="187"/>
      <c r="C688" s="187"/>
      <c r="D688" s="190"/>
      <c r="E688" s="165"/>
      <c r="F688" s="165"/>
      <c r="G688" s="163"/>
      <c r="H688" s="163"/>
      <c r="I688" s="163"/>
      <c r="J688" s="163"/>
      <c r="K688" s="164"/>
      <c r="L688" s="165"/>
      <c r="M688" s="163"/>
      <c r="N688" s="163"/>
      <c r="O688" s="163"/>
    </row>
    <row r="689" spans="1:15">
      <c r="A689" s="163"/>
      <c r="B689" s="187"/>
      <c r="C689" s="187"/>
      <c r="D689" s="190"/>
      <c r="E689" s="165"/>
      <c r="F689" s="165"/>
      <c r="G689" s="163"/>
      <c r="H689" s="163"/>
      <c r="I689" s="163"/>
      <c r="J689" s="163"/>
      <c r="K689" s="164"/>
      <c r="L689" s="165"/>
      <c r="M689" s="163"/>
      <c r="N689" s="163"/>
      <c r="O689" s="163"/>
    </row>
    <row r="690" spans="1:15">
      <c r="A690" s="163"/>
      <c r="B690" s="187"/>
      <c r="C690" s="187"/>
      <c r="D690" s="190"/>
      <c r="E690" s="165"/>
      <c r="F690" s="165"/>
      <c r="G690" s="163"/>
      <c r="H690" s="163"/>
      <c r="I690" s="163"/>
      <c r="J690" s="163"/>
      <c r="K690" s="164"/>
      <c r="L690" s="165"/>
      <c r="M690" s="163"/>
      <c r="N690" s="163"/>
      <c r="O690" s="163"/>
    </row>
    <row r="691" spans="1:15">
      <c r="A691" s="163"/>
      <c r="B691" s="187"/>
      <c r="C691" s="187"/>
      <c r="D691" s="190"/>
      <c r="E691" s="165"/>
      <c r="F691" s="165"/>
      <c r="G691" s="163"/>
      <c r="H691" s="163"/>
      <c r="I691" s="163"/>
      <c r="J691" s="163"/>
      <c r="K691" s="164"/>
      <c r="L691" s="165"/>
      <c r="M691" s="163"/>
      <c r="N691" s="163"/>
      <c r="O691" s="163"/>
    </row>
    <row r="692" spans="1:15">
      <c r="A692" s="163"/>
      <c r="B692" s="187"/>
      <c r="C692" s="187"/>
      <c r="D692" s="190"/>
      <c r="E692" s="165"/>
      <c r="F692" s="165"/>
      <c r="G692" s="163"/>
      <c r="H692" s="163"/>
      <c r="I692" s="163"/>
      <c r="J692" s="163"/>
      <c r="K692" s="164"/>
      <c r="L692" s="165"/>
      <c r="M692" s="163"/>
      <c r="N692" s="163"/>
      <c r="O692" s="163"/>
    </row>
    <row r="693" spans="1:15">
      <c r="A693" s="163"/>
      <c r="B693" s="187"/>
      <c r="C693" s="187"/>
      <c r="D693" s="190"/>
      <c r="E693" s="165"/>
      <c r="F693" s="165"/>
      <c r="G693" s="163"/>
      <c r="H693" s="163"/>
      <c r="I693" s="163"/>
      <c r="J693" s="163"/>
      <c r="K693" s="164"/>
      <c r="L693" s="165"/>
      <c r="M693" s="163"/>
      <c r="N693" s="163"/>
      <c r="O693" s="163"/>
    </row>
    <row r="694" spans="1:15">
      <c r="A694" s="163"/>
      <c r="B694" s="187"/>
      <c r="C694" s="187"/>
      <c r="D694" s="190"/>
      <c r="E694" s="165"/>
      <c r="F694" s="165"/>
      <c r="G694" s="163"/>
      <c r="H694" s="163"/>
      <c r="I694" s="163"/>
      <c r="J694" s="163"/>
      <c r="K694" s="164"/>
      <c r="L694" s="165"/>
      <c r="M694" s="163"/>
      <c r="N694" s="163"/>
      <c r="O694" s="163"/>
    </row>
    <row r="695" spans="1:15">
      <c r="A695" s="163"/>
      <c r="B695" s="187"/>
      <c r="C695" s="187"/>
      <c r="D695" s="190"/>
      <c r="E695" s="165"/>
      <c r="F695" s="165"/>
      <c r="G695" s="163"/>
      <c r="H695" s="163"/>
      <c r="I695" s="163"/>
      <c r="J695" s="163"/>
      <c r="K695" s="164"/>
      <c r="L695" s="165"/>
      <c r="M695" s="163"/>
      <c r="N695" s="163"/>
      <c r="O695" s="163"/>
    </row>
    <row r="696" spans="1:15">
      <c r="A696" s="163"/>
      <c r="B696" s="187"/>
      <c r="C696" s="187"/>
      <c r="D696" s="190"/>
      <c r="E696" s="165"/>
      <c r="F696" s="165"/>
      <c r="G696" s="163"/>
      <c r="H696" s="163"/>
      <c r="I696" s="163"/>
      <c r="J696" s="163"/>
      <c r="K696" s="164"/>
      <c r="L696" s="165"/>
      <c r="M696" s="163"/>
      <c r="N696" s="163"/>
      <c r="O696" s="163"/>
    </row>
    <row r="697" spans="1:15">
      <c r="A697" s="163"/>
      <c r="B697" s="187"/>
      <c r="C697" s="187"/>
      <c r="D697" s="190"/>
      <c r="E697" s="165"/>
      <c r="F697" s="165"/>
      <c r="G697" s="163"/>
      <c r="H697" s="163"/>
      <c r="I697" s="163"/>
      <c r="J697" s="163"/>
      <c r="K697" s="164"/>
      <c r="L697" s="165"/>
      <c r="M697" s="163"/>
      <c r="N697" s="163"/>
      <c r="O697" s="163"/>
    </row>
    <row r="698" spans="1:15">
      <c r="A698" s="163"/>
      <c r="B698" s="187"/>
      <c r="C698" s="187"/>
      <c r="D698" s="190"/>
      <c r="E698" s="165"/>
      <c r="F698" s="165"/>
      <c r="G698" s="163"/>
      <c r="H698" s="163"/>
      <c r="I698" s="163"/>
      <c r="J698" s="163"/>
      <c r="K698" s="164"/>
      <c r="L698" s="165"/>
      <c r="M698" s="163"/>
      <c r="N698" s="163"/>
      <c r="O698" s="163"/>
    </row>
    <row r="699" spans="1:15">
      <c r="A699" s="163"/>
      <c r="B699" s="187"/>
      <c r="C699" s="187"/>
      <c r="D699" s="190"/>
      <c r="E699" s="165"/>
      <c r="F699" s="165"/>
      <c r="G699" s="163"/>
      <c r="H699" s="163"/>
      <c r="I699" s="163"/>
      <c r="J699" s="163"/>
      <c r="K699" s="164"/>
      <c r="L699" s="165"/>
      <c r="M699" s="163"/>
      <c r="N699" s="163"/>
      <c r="O699" s="163"/>
    </row>
    <row r="700" spans="1:15">
      <c r="A700" s="163"/>
      <c r="B700" s="187"/>
      <c r="C700" s="187"/>
      <c r="D700" s="190"/>
      <c r="E700" s="165"/>
      <c r="F700" s="165"/>
      <c r="G700" s="163"/>
      <c r="H700" s="163"/>
      <c r="I700" s="163"/>
      <c r="J700" s="163"/>
      <c r="K700" s="164"/>
      <c r="L700" s="165"/>
      <c r="M700" s="163"/>
      <c r="N700" s="163"/>
      <c r="O700" s="163"/>
    </row>
    <row r="701" spans="1:15">
      <c r="A701" s="163"/>
      <c r="B701" s="187"/>
      <c r="C701" s="187"/>
      <c r="D701" s="190"/>
      <c r="E701" s="165"/>
      <c r="F701" s="165"/>
      <c r="G701" s="163"/>
      <c r="H701" s="163"/>
      <c r="I701" s="163"/>
      <c r="J701" s="163"/>
      <c r="K701" s="164"/>
      <c r="L701" s="165"/>
      <c r="M701" s="163"/>
      <c r="N701" s="163"/>
      <c r="O701" s="163"/>
    </row>
    <row r="702" spans="1:15">
      <c r="A702" s="163"/>
      <c r="B702" s="187"/>
      <c r="C702" s="187"/>
      <c r="D702" s="190"/>
      <c r="E702" s="165"/>
      <c r="F702" s="165"/>
      <c r="G702" s="163"/>
      <c r="H702" s="163"/>
      <c r="I702" s="163"/>
      <c r="J702" s="163"/>
      <c r="K702" s="164"/>
      <c r="L702" s="165"/>
      <c r="M702" s="163"/>
      <c r="N702" s="163"/>
      <c r="O702" s="163"/>
    </row>
    <row r="703" spans="1:15">
      <c r="A703" s="163"/>
      <c r="B703" s="187"/>
      <c r="C703" s="187"/>
      <c r="D703" s="190"/>
      <c r="E703" s="165"/>
      <c r="F703" s="165"/>
      <c r="G703" s="163"/>
      <c r="H703" s="163"/>
      <c r="I703" s="163"/>
      <c r="J703" s="163"/>
      <c r="K703" s="164"/>
      <c r="L703" s="165"/>
      <c r="M703" s="163"/>
      <c r="N703" s="163"/>
      <c r="O703" s="163"/>
    </row>
    <row r="704" spans="1:15">
      <c r="A704" s="163"/>
      <c r="B704" s="187"/>
      <c r="C704" s="187"/>
      <c r="D704" s="190"/>
      <c r="E704" s="165"/>
      <c r="F704" s="165"/>
      <c r="G704" s="163"/>
      <c r="H704" s="163"/>
      <c r="I704" s="163"/>
      <c r="J704" s="163"/>
      <c r="K704" s="164"/>
      <c r="L704" s="165"/>
      <c r="M704" s="163"/>
      <c r="N704" s="163"/>
      <c r="O704" s="163"/>
    </row>
    <row r="705" spans="1:15">
      <c r="A705" s="163"/>
      <c r="B705" s="187"/>
      <c r="C705" s="187"/>
      <c r="D705" s="190"/>
      <c r="E705" s="165"/>
      <c r="F705" s="165"/>
      <c r="G705" s="163"/>
      <c r="H705" s="163"/>
      <c r="I705" s="163"/>
      <c r="J705" s="163"/>
      <c r="K705" s="164"/>
      <c r="L705" s="165"/>
      <c r="M705" s="163"/>
      <c r="N705" s="163"/>
      <c r="O705" s="163"/>
    </row>
    <row r="706" spans="1:15">
      <c r="A706" s="163"/>
      <c r="B706" s="187"/>
      <c r="C706" s="187"/>
      <c r="D706" s="190"/>
      <c r="E706" s="165"/>
      <c r="F706" s="165"/>
      <c r="G706" s="163"/>
      <c r="H706" s="163"/>
      <c r="I706" s="163"/>
      <c r="J706" s="163"/>
      <c r="K706" s="164"/>
      <c r="L706" s="165"/>
      <c r="M706" s="163"/>
      <c r="N706" s="163"/>
      <c r="O706" s="163"/>
    </row>
    <row r="707" spans="1:15">
      <c r="A707" s="163"/>
      <c r="B707" s="187"/>
      <c r="C707" s="187"/>
      <c r="D707" s="190"/>
      <c r="E707" s="165"/>
      <c r="F707" s="165"/>
      <c r="G707" s="163"/>
      <c r="H707" s="163"/>
      <c r="I707" s="163"/>
      <c r="J707" s="163"/>
      <c r="K707" s="164"/>
      <c r="L707" s="165"/>
      <c r="M707" s="163"/>
      <c r="N707" s="163"/>
      <c r="O707" s="163"/>
    </row>
    <row r="708" spans="1:15">
      <c r="A708" s="163"/>
      <c r="B708" s="187"/>
      <c r="C708" s="187"/>
      <c r="D708" s="190"/>
      <c r="E708" s="165"/>
      <c r="F708" s="165"/>
      <c r="G708" s="163"/>
      <c r="H708" s="163"/>
      <c r="I708" s="163"/>
      <c r="J708" s="163"/>
      <c r="K708" s="164"/>
      <c r="L708" s="165"/>
      <c r="M708" s="163"/>
      <c r="N708" s="163"/>
      <c r="O708" s="163"/>
    </row>
    <row r="709" spans="1:15">
      <c r="A709" s="163"/>
      <c r="B709" s="187"/>
      <c r="C709" s="187"/>
      <c r="D709" s="190"/>
      <c r="E709" s="165"/>
      <c r="F709" s="165"/>
      <c r="G709" s="163"/>
      <c r="H709" s="163"/>
      <c r="I709" s="163"/>
      <c r="J709" s="163"/>
      <c r="K709" s="164"/>
      <c r="L709" s="165"/>
      <c r="M709" s="163"/>
      <c r="N709" s="163"/>
      <c r="O709" s="163"/>
    </row>
    <row r="710" spans="1:15">
      <c r="A710" s="163"/>
      <c r="B710" s="187"/>
      <c r="C710" s="187"/>
      <c r="D710" s="190"/>
      <c r="E710" s="165"/>
      <c r="F710" s="165"/>
      <c r="G710" s="163"/>
      <c r="H710" s="163"/>
      <c r="I710" s="163"/>
      <c r="J710" s="163"/>
      <c r="K710" s="164"/>
      <c r="L710" s="165"/>
      <c r="M710" s="163"/>
      <c r="N710" s="163"/>
      <c r="O710" s="163"/>
    </row>
    <row r="711" spans="1:15">
      <c r="A711" s="163"/>
      <c r="B711" s="187"/>
      <c r="C711" s="187"/>
      <c r="D711" s="190"/>
      <c r="E711" s="165"/>
      <c r="F711" s="165"/>
      <c r="G711" s="163"/>
      <c r="H711" s="163"/>
      <c r="I711" s="163"/>
      <c r="J711" s="163"/>
      <c r="K711" s="164"/>
      <c r="L711" s="165"/>
      <c r="M711" s="163"/>
      <c r="N711" s="163"/>
      <c r="O711" s="163"/>
    </row>
    <row r="712" spans="1:15">
      <c r="A712" s="163"/>
      <c r="B712" s="187"/>
      <c r="C712" s="187"/>
      <c r="D712" s="190"/>
      <c r="E712" s="165"/>
      <c r="F712" s="165"/>
      <c r="G712" s="163"/>
      <c r="H712" s="163"/>
      <c r="I712" s="163"/>
      <c r="J712" s="163"/>
      <c r="K712" s="164"/>
      <c r="L712" s="164"/>
      <c r="M712" s="163"/>
      <c r="N712" s="163"/>
      <c r="O712" s="163"/>
    </row>
    <row r="713" spans="1:15">
      <c r="A713" s="163"/>
      <c r="B713" s="187"/>
      <c r="C713" s="187"/>
      <c r="D713" s="190"/>
      <c r="E713" s="164"/>
      <c r="F713" s="164"/>
      <c r="G713" s="163"/>
      <c r="H713" s="163"/>
      <c r="I713" s="163"/>
      <c r="J713" s="163"/>
      <c r="K713" s="164"/>
      <c r="L713" s="164"/>
      <c r="M713" s="163"/>
      <c r="N713" s="163"/>
      <c r="O713" s="163"/>
    </row>
    <row r="714" spans="1:15">
      <c r="A714" s="163"/>
      <c r="B714" s="187"/>
      <c r="C714" s="187"/>
      <c r="D714" s="190"/>
      <c r="E714" s="165"/>
      <c r="F714" s="165"/>
      <c r="G714" s="163"/>
      <c r="H714" s="163"/>
      <c r="I714" s="163"/>
      <c r="J714" s="163"/>
      <c r="K714" s="164"/>
      <c r="L714" s="165"/>
      <c r="M714" s="163"/>
      <c r="N714" s="163"/>
      <c r="O714" s="163"/>
    </row>
    <row r="715" spans="1:15">
      <c r="A715" s="163"/>
      <c r="B715" s="187"/>
      <c r="C715" s="187"/>
      <c r="D715" s="190"/>
      <c r="E715" s="165"/>
      <c r="F715" s="165"/>
      <c r="G715" s="163"/>
      <c r="H715" s="163"/>
      <c r="I715" s="163"/>
      <c r="J715" s="163"/>
      <c r="K715" s="164"/>
      <c r="L715" s="165"/>
      <c r="M715" s="163"/>
      <c r="N715" s="163"/>
      <c r="O715" s="163"/>
    </row>
    <row r="716" spans="1:15">
      <c r="A716" s="163"/>
      <c r="B716" s="187"/>
      <c r="C716" s="187"/>
      <c r="D716" s="190"/>
      <c r="E716" s="165"/>
      <c r="F716" s="165"/>
      <c r="G716" s="163"/>
      <c r="H716" s="163"/>
      <c r="I716" s="163"/>
      <c r="J716" s="163"/>
      <c r="K716" s="164"/>
      <c r="L716" s="165"/>
      <c r="M716" s="163"/>
      <c r="N716" s="163"/>
      <c r="O716" s="163"/>
    </row>
    <row r="717" spans="1:15">
      <c r="A717" s="163"/>
      <c r="B717" s="187"/>
      <c r="C717" s="187"/>
      <c r="D717" s="190"/>
      <c r="E717" s="164"/>
      <c r="F717" s="164"/>
      <c r="G717" s="163"/>
      <c r="H717" s="163"/>
      <c r="I717" s="163"/>
      <c r="J717" s="163"/>
      <c r="K717" s="164"/>
      <c r="L717" s="164"/>
      <c r="M717" s="163"/>
      <c r="N717" s="163"/>
      <c r="O717" s="163"/>
    </row>
    <row r="718" spans="1:15">
      <c r="A718" s="163"/>
      <c r="B718" s="187"/>
      <c r="C718" s="187"/>
      <c r="D718" s="190"/>
      <c r="E718" s="165"/>
      <c r="F718" s="165"/>
      <c r="G718" s="163"/>
      <c r="H718" s="163"/>
      <c r="I718" s="163"/>
      <c r="J718" s="163"/>
      <c r="K718" s="164"/>
      <c r="L718" s="165"/>
      <c r="M718" s="163"/>
      <c r="N718" s="163"/>
      <c r="O718" s="163"/>
    </row>
    <row r="719" spans="1:15">
      <c r="A719" s="163"/>
      <c r="B719" s="187"/>
      <c r="C719" s="187"/>
      <c r="D719" s="190"/>
      <c r="E719" s="165"/>
      <c r="F719" s="165"/>
      <c r="G719" s="163"/>
      <c r="H719" s="163"/>
      <c r="I719" s="163"/>
      <c r="J719" s="163"/>
      <c r="K719" s="164"/>
      <c r="L719" s="165"/>
      <c r="M719" s="163"/>
      <c r="N719" s="163"/>
      <c r="O719" s="163"/>
    </row>
    <row r="720" spans="1:15">
      <c r="A720" s="163"/>
      <c r="B720" s="187"/>
      <c r="C720" s="187"/>
      <c r="D720" s="190"/>
      <c r="E720" s="165"/>
      <c r="F720" s="165"/>
      <c r="G720" s="163"/>
      <c r="H720" s="163"/>
      <c r="I720" s="163"/>
      <c r="J720" s="163"/>
      <c r="K720" s="164"/>
      <c r="L720" s="165"/>
      <c r="M720" s="163"/>
      <c r="N720" s="163"/>
      <c r="O720" s="163"/>
    </row>
    <row r="721" spans="1:15">
      <c r="A721" s="163"/>
      <c r="B721" s="187"/>
      <c r="C721" s="187"/>
      <c r="D721" s="190"/>
      <c r="E721" s="165"/>
      <c r="F721" s="165"/>
      <c r="G721" s="163"/>
      <c r="H721" s="163"/>
      <c r="I721" s="163"/>
      <c r="J721" s="163"/>
      <c r="K721" s="164"/>
      <c r="L721" s="165"/>
      <c r="M721" s="163"/>
      <c r="N721" s="163"/>
      <c r="O721" s="163"/>
    </row>
    <row r="722" spans="1:15">
      <c r="A722" s="163"/>
      <c r="B722" s="187"/>
      <c r="C722" s="187"/>
      <c r="D722" s="190"/>
      <c r="E722" s="165"/>
      <c r="F722" s="165"/>
      <c r="G722" s="163"/>
      <c r="H722" s="163"/>
      <c r="I722" s="163"/>
      <c r="J722" s="163"/>
      <c r="K722" s="164"/>
      <c r="L722" s="165"/>
      <c r="M722" s="163"/>
      <c r="N722" s="163"/>
      <c r="O722" s="163"/>
    </row>
    <row r="723" spans="1:15">
      <c r="A723" s="163"/>
      <c r="B723" s="187"/>
      <c r="C723" s="187"/>
      <c r="D723" s="190"/>
      <c r="E723" s="165"/>
      <c r="F723" s="165"/>
      <c r="G723" s="163"/>
      <c r="H723" s="163"/>
      <c r="I723" s="163"/>
      <c r="J723" s="163"/>
      <c r="K723" s="164"/>
      <c r="L723" s="165"/>
      <c r="M723" s="163"/>
      <c r="N723" s="163"/>
      <c r="O723" s="163"/>
    </row>
    <row r="724" spans="1:15">
      <c r="A724" s="163"/>
      <c r="B724" s="187"/>
      <c r="C724" s="187"/>
      <c r="D724" s="190"/>
      <c r="E724" s="165"/>
      <c r="F724" s="165"/>
      <c r="G724" s="163"/>
      <c r="H724" s="163"/>
      <c r="I724" s="163"/>
      <c r="J724" s="163"/>
      <c r="K724" s="164"/>
      <c r="L724" s="165"/>
      <c r="M724" s="163"/>
      <c r="N724" s="163"/>
      <c r="O724" s="163"/>
    </row>
    <row r="725" spans="1:15">
      <c r="A725" s="163"/>
      <c r="B725" s="187"/>
      <c r="C725" s="187"/>
      <c r="D725" s="190"/>
      <c r="E725" s="165"/>
      <c r="F725" s="165"/>
      <c r="G725" s="163"/>
      <c r="H725" s="163"/>
      <c r="I725" s="163"/>
      <c r="J725" s="163"/>
      <c r="K725" s="164"/>
      <c r="L725" s="165"/>
      <c r="M725" s="163"/>
      <c r="N725" s="163"/>
      <c r="O725" s="163"/>
    </row>
    <row r="726" spans="1:15">
      <c r="A726" s="163"/>
      <c r="B726" s="187"/>
      <c r="C726" s="187"/>
      <c r="D726" s="190"/>
      <c r="E726" s="165"/>
      <c r="F726" s="165"/>
      <c r="G726" s="163"/>
      <c r="H726" s="163"/>
      <c r="I726" s="163"/>
      <c r="J726" s="163"/>
      <c r="K726" s="164"/>
      <c r="L726" s="165"/>
      <c r="M726" s="163"/>
      <c r="N726" s="163"/>
      <c r="O726" s="163"/>
    </row>
    <row r="727" spans="1:15">
      <c r="A727" s="163"/>
      <c r="B727" s="187"/>
      <c r="C727" s="187"/>
      <c r="D727" s="190"/>
      <c r="E727" s="165"/>
      <c r="F727" s="165"/>
      <c r="G727" s="163"/>
      <c r="H727" s="163"/>
      <c r="I727" s="163"/>
      <c r="J727" s="163"/>
      <c r="K727" s="164"/>
      <c r="L727" s="165"/>
      <c r="M727" s="163"/>
      <c r="N727" s="163"/>
      <c r="O727" s="163"/>
    </row>
    <row r="728" spans="1:15">
      <c r="A728" s="163"/>
      <c r="B728" s="187"/>
      <c r="C728" s="187"/>
      <c r="D728" s="190"/>
      <c r="E728" s="165"/>
      <c r="F728" s="165"/>
      <c r="G728" s="163"/>
      <c r="H728" s="163"/>
      <c r="I728" s="163"/>
      <c r="J728" s="163"/>
      <c r="K728" s="164"/>
      <c r="L728" s="165"/>
      <c r="M728" s="163"/>
      <c r="N728" s="163"/>
      <c r="O728" s="163"/>
    </row>
    <row r="729" spans="1:15">
      <c r="A729" s="163"/>
      <c r="B729" s="187"/>
      <c r="C729" s="187"/>
      <c r="D729" s="190"/>
      <c r="E729" s="165"/>
      <c r="F729" s="165"/>
      <c r="G729" s="163"/>
      <c r="H729" s="163"/>
      <c r="I729" s="163"/>
      <c r="J729" s="163"/>
      <c r="K729" s="164"/>
      <c r="L729" s="165"/>
      <c r="M729" s="163"/>
      <c r="N729" s="163"/>
      <c r="O729" s="163"/>
    </row>
    <row r="730" spans="1:15">
      <c r="A730" s="163"/>
      <c r="B730" s="187"/>
      <c r="C730" s="187"/>
      <c r="D730" s="190"/>
      <c r="E730" s="165"/>
      <c r="F730" s="165"/>
      <c r="G730" s="163"/>
      <c r="H730" s="163"/>
      <c r="I730" s="163"/>
      <c r="J730" s="163"/>
      <c r="K730" s="164"/>
      <c r="L730" s="165"/>
      <c r="M730" s="163"/>
      <c r="N730" s="163"/>
      <c r="O730" s="163"/>
    </row>
    <row r="731" spans="1:15">
      <c r="A731" s="163"/>
      <c r="B731" s="187"/>
      <c r="C731" s="187"/>
      <c r="D731" s="190"/>
      <c r="E731" s="165"/>
      <c r="F731" s="165"/>
      <c r="G731" s="163"/>
      <c r="H731" s="163"/>
      <c r="I731" s="163"/>
      <c r="J731" s="163"/>
      <c r="K731" s="164"/>
      <c r="L731" s="165"/>
      <c r="M731" s="163"/>
      <c r="N731" s="163"/>
      <c r="O731" s="163"/>
    </row>
    <row r="732" spans="1:15">
      <c r="A732" s="163"/>
      <c r="B732" s="187"/>
      <c r="C732" s="187"/>
      <c r="D732" s="190"/>
      <c r="E732" s="165"/>
      <c r="F732" s="165"/>
      <c r="G732" s="163"/>
      <c r="H732" s="163"/>
      <c r="I732" s="163"/>
      <c r="J732" s="163"/>
      <c r="K732" s="164"/>
      <c r="L732" s="165"/>
      <c r="M732" s="163"/>
      <c r="N732" s="163"/>
      <c r="O732" s="163"/>
    </row>
    <row r="733" spans="1:15">
      <c r="A733" s="163"/>
      <c r="B733" s="187"/>
      <c r="C733" s="187"/>
      <c r="D733" s="190"/>
      <c r="E733" s="165"/>
      <c r="F733" s="165"/>
      <c r="G733" s="163"/>
      <c r="H733" s="163"/>
      <c r="I733" s="163"/>
      <c r="J733" s="163"/>
      <c r="K733" s="164"/>
      <c r="L733" s="165"/>
      <c r="M733" s="163"/>
      <c r="N733" s="163"/>
      <c r="O733" s="163"/>
    </row>
    <row r="734" spans="1:15">
      <c r="A734" s="163"/>
      <c r="B734" s="187"/>
      <c r="C734" s="187"/>
      <c r="D734" s="190"/>
      <c r="E734" s="165"/>
      <c r="F734" s="165"/>
      <c r="G734" s="163"/>
      <c r="H734" s="163"/>
      <c r="I734" s="163"/>
      <c r="J734" s="163"/>
      <c r="K734" s="164"/>
      <c r="L734" s="165"/>
      <c r="M734" s="163"/>
      <c r="N734" s="163"/>
      <c r="O734" s="163"/>
    </row>
    <row r="735" spans="1:15">
      <c r="A735" s="163"/>
      <c r="B735" s="187"/>
      <c r="C735" s="187"/>
      <c r="D735" s="190"/>
      <c r="E735" s="165"/>
      <c r="F735" s="165"/>
      <c r="G735" s="163"/>
      <c r="H735" s="163"/>
      <c r="I735" s="163"/>
      <c r="J735" s="163"/>
      <c r="K735" s="164"/>
      <c r="L735" s="165"/>
      <c r="M735" s="163"/>
      <c r="N735" s="163"/>
      <c r="O735" s="163"/>
    </row>
    <row r="736" spans="1:15">
      <c r="A736" s="163"/>
      <c r="B736" s="187"/>
      <c r="C736" s="187"/>
      <c r="D736" s="190"/>
      <c r="E736" s="165"/>
      <c r="F736" s="165"/>
      <c r="G736" s="163"/>
      <c r="H736" s="163"/>
      <c r="I736" s="163"/>
      <c r="J736" s="163"/>
      <c r="K736" s="164"/>
      <c r="L736" s="165"/>
      <c r="M736" s="163"/>
      <c r="N736" s="163"/>
      <c r="O736" s="163"/>
    </row>
    <row r="737" spans="1:15">
      <c r="A737" s="163"/>
      <c r="B737" s="187"/>
      <c r="C737" s="187"/>
      <c r="D737" s="190"/>
      <c r="E737" s="165"/>
      <c r="F737" s="165"/>
      <c r="G737" s="163"/>
      <c r="H737" s="163"/>
      <c r="I737" s="163"/>
      <c r="J737" s="163"/>
      <c r="K737" s="164"/>
      <c r="L737" s="165"/>
      <c r="M737" s="163"/>
      <c r="N737" s="163"/>
      <c r="O737" s="163"/>
    </row>
    <row r="738" spans="1:15">
      <c r="A738" s="163"/>
      <c r="B738" s="187"/>
      <c r="C738" s="187"/>
      <c r="D738" s="190"/>
      <c r="E738" s="165"/>
      <c r="F738" s="165"/>
      <c r="G738" s="163"/>
      <c r="H738" s="163"/>
      <c r="I738" s="163"/>
      <c r="J738" s="163"/>
      <c r="K738" s="164"/>
      <c r="L738" s="165"/>
      <c r="M738" s="163"/>
      <c r="N738" s="163"/>
      <c r="O738" s="163"/>
    </row>
    <row r="739" spans="1:15">
      <c r="A739" s="163"/>
      <c r="B739" s="187"/>
      <c r="C739" s="187"/>
      <c r="D739" s="190"/>
      <c r="E739" s="165"/>
      <c r="F739" s="165"/>
      <c r="G739" s="163"/>
      <c r="H739" s="163"/>
      <c r="I739" s="163"/>
      <c r="J739" s="163"/>
      <c r="K739" s="164"/>
      <c r="L739" s="165"/>
      <c r="M739" s="163"/>
      <c r="N739" s="163"/>
      <c r="O739" s="163"/>
    </row>
    <row r="740" spans="1:15">
      <c r="A740" s="163"/>
      <c r="B740" s="187"/>
      <c r="C740" s="187"/>
      <c r="D740" s="190"/>
      <c r="E740" s="165"/>
      <c r="F740" s="165"/>
      <c r="G740" s="163"/>
      <c r="H740" s="163"/>
      <c r="I740" s="163"/>
      <c r="J740" s="163"/>
      <c r="K740" s="164"/>
      <c r="L740" s="165"/>
      <c r="M740" s="163"/>
      <c r="N740" s="163"/>
      <c r="O740" s="163"/>
    </row>
    <row r="741" spans="1:15">
      <c r="A741" s="163"/>
      <c r="B741" s="187"/>
      <c r="C741" s="187"/>
      <c r="D741" s="190"/>
      <c r="E741" s="165"/>
      <c r="F741" s="165"/>
      <c r="G741" s="163"/>
      <c r="H741" s="163"/>
      <c r="I741" s="163"/>
      <c r="J741" s="163"/>
      <c r="K741" s="164"/>
      <c r="L741" s="165"/>
      <c r="M741" s="163"/>
      <c r="N741" s="163"/>
      <c r="O741" s="163"/>
    </row>
    <row r="742" spans="1:15">
      <c r="A742" s="163"/>
      <c r="B742" s="187"/>
      <c r="C742" s="187"/>
      <c r="D742" s="190"/>
      <c r="E742" s="165"/>
      <c r="F742" s="165"/>
      <c r="G742" s="163"/>
      <c r="H742" s="163"/>
      <c r="I742" s="163"/>
      <c r="J742" s="163"/>
      <c r="K742" s="164"/>
      <c r="L742" s="165"/>
      <c r="M742" s="163"/>
      <c r="N742" s="163"/>
      <c r="O742" s="163"/>
    </row>
    <row r="743" spans="1:15">
      <c r="A743" s="163"/>
      <c r="B743" s="187"/>
      <c r="C743" s="187"/>
      <c r="D743" s="190"/>
      <c r="E743" s="165"/>
      <c r="F743" s="165"/>
      <c r="G743" s="163"/>
      <c r="H743" s="163"/>
      <c r="I743" s="163"/>
      <c r="J743" s="163"/>
      <c r="K743" s="164"/>
      <c r="L743" s="165"/>
      <c r="M743" s="163"/>
      <c r="N743" s="163"/>
      <c r="O743" s="163"/>
    </row>
    <row r="744" spans="1:15">
      <c r="A744" s="163"/>
      <c r="B744" s="187"/>
      <c r="C744" s="187"/>
      <c r="D744" s="190"/>
      <c r="E744" s="165"/>
      <c r="F744" s="165"/>
      <c r="G744" s="163"/>
      <c r="H744" s="163"/>
      <c r="I744" s="163"/>
      <c r="J744" s="163"/>
      <c r="K744" s="164"/>
      <c r="L744" s="165"/>
      <c r="M744" s="163"/>
      <c r="N744" s="163"/>
      <c r="O744" s="163"/>
    </row>
    <row r="745" spans="1:15">
      <c r="A745" s="163"/>
      <c r="B745" s="187"/>
      <c r="C745" s="187"/>
      <c r="D745" s="190"/>
      <c r="E745" s="165"/>
      <c r="F745" s="165"/>
      <c r="G745" s="163"/>
      <c r="H745" s="163"/>
      <c r="I745" s="163"/>
      <c r="J745" s="163"/>
      <c r="K745" s="164"/>
      <c r="L745" s="165"/>
      <c r="M745" s="163"/>
      <c r="N745" s="163"/>
      <c r="O745" s="163"/>
    </row>
    <row r="746" spans="1:15">
      <c r="A746" s="163"/>
      <c r="B746" s="187"/>
      <c r="C746" s="187"/>
      <c r="D746" s="190"/>
      <c r="E746" s="165"/>
      <c r="F746" s="165"/>
      <c r="G746" s="163"/>
      <c r="H746" s="163"/>
      <c r="I746" s="163"/>
      <c r="J746" s="163"/>
      <c r="K746" s="164"/>
      <c r="L746" s="165"/>
      <c r="M746" s="163"/>
      <c r="N746" s="163"/>
      <c r="O746" s="163"/>
    </row>
    <row r="747" spans="1:15">
      <c r="A747" s="163"/>
      <c r="B747" s="187"/>
      <c r="C747" s="187"/>
      <c r="D747" s="190"/>
      <c r="E747" s="165"/>
      <c r="F747" s="165"/>
      <c r="G747" s="163"/>
      <c r="H747" s="163"/>
      <c r="I747" s="163"/>
      <c r="J747" s="163"/>
      <c r="K747" s="164"/>
      <c r="L747" s="165"/>
      <c r="M747" s="163"/>
      <c r="N747" s="163"/>
      <c r="O747" s="163"/>
    </row>
    <row r="748" spans="1:15">
      <c r="A748" s="163"/>
      <c r="B748" s="187"/>
      <c r="C748" s="187"/>
      <c r="D748" s="190"/>
      <c r="E748" s="165"/>
      <c r="F748" s="165"/>
      <c r="G748" s="163"/>
      <c r="H748" s="163"/>
      <c r="I748" s="163"/>
      <c r="J748" s="163"/>
      <c r="K748" s="164"/>
      <c r="L748" s="165"/>
      <c r="M748" s="163"/>
      <c r="N748" s="163"/>
      <c r="O748" s="163"/>
    </row>
    <row r="749" spans="1:15">
      <c r="A749" s="163"/>
      <c r="B749" s="187"/>
      <c r="C749" s="187"/>
      <c r="D749" s="190"/>
      <c r="E749" s="165"/>
      <c r="F749" s="165"/>
      <c r="G749" s="163"/>
      <c r="H749" s="163"/>
      <c r="I749" s="163"/>
      <c r="J749" s="163"/>
      <c r="K749" s="164"/>
      <c r="L749" s="165"/>
      <c r="M749" s="163"/>
      <c r="N749" s="163"/>
      <c r="O749" s="163"/>
    </row>
    <row r="750" spans="1:15">
      <c r="A750" s="163"/>
      <c r="B750" s="187"/>
      <c r="C750" s="187"/>
      <c r="D750" s="190"/>
      <c r="E750" s="165"/>
      <c r="F750" s="165"/>
      <c r="G750" s="163"/>
      <c r="H750" s="163"/>
      <c r="I750" s="163"/>
      <c r="J750" s="163"/>
      <c r="K750" s="164"/>
      <c r="L750" s="165"/>
      <c r="M750" s="163"/>
      <c r="N750" s="163"/>
      <c r="O750" s="163"/>
    </row>
    <row r="751" spans="1:15">
      <c r="A751" s="163"/>
      <c r="B751" s="187"/>
      <c r="C751" s="187"/>
      <c r="D751" s="190"/>
      <c r="E751" s="165"/>
      <c r="F751" s="165"/>
      <c r="G751" s="163"/>
      <c r="H751" s="163"/>
      <c r="I751" s="163"/>
      <c r="J751" s="163"/>
      <c r="K751" s="164"/>
      <c r="L751" s="165"/>
      <c r="M751" s="163"/>
      <c r="N751" s="163"/>
      <c r="O751" s="163"/>
    </row>
    <row r="752" spans="1:15">
      <c r="A752" s="163"/>
      <c r="B752" s="187"/>
      <c r="C752" s="187"/>
      <c r="D752" s="190"/>
      <c r="E752" s="165"/>
      <c r="F752" s="165"/>
      <c r="G752" s="163"/>
      <c r="H752" s="163"/>
      <c r="I752" s="163"/>
      <c r="J752" s="163"/>
      <c r="K752" s="164"/>
      <c r="L752" s="165"/>
      <c r="M752" s="163"/>
      <c r="N752" s="163"/>
      <c r="O752" s="163"/>
    </row>
    <row r="753" spans="1:15">
      <c r="A753" s="163"/>
      <c r="B753" s="187"/>
      <c r="C753" s="187"/>
      <c r="D753" s="190"/>
      <c r="E753" s="165"/>
      <c r="F753" s="165"/>
      <c r="G753" s="163"/>
      <c r="H753" s="163"/>
      <c r="I753" s="163"/>
      <c r="J753" s="163"/>
      <c r="K753" s="164"/>
      <c r="L753" s="165"/>
      <c r="M753" s="163"/>
      <c r="N753" s="163"/>
      <c r="O753" s="163"/>
    </row>
    <row r="754" spans="1:15">
      <c r="A754" s="163"/>
      <c r="B754" s="187"/>
      <c r="C754" s="187"/>
      <c r="D754" s="190"/>
      <c r="E754" s="165"/>
      <c r="F754" s="165"/>
      <c r="G754" s="163"/>
      <c r="H754" s="163"/>
      <c r="I754" s="163"/>
      <c r="J754" s="163"/>
      <c r="K754" s="164"/>
      <c r="L754" s="165"/>
      <c r="M754" s="163"/>
      <c r="N754" s="163"/>
      <c r="O754" s="163"/>
    </row>
    <row r="755" spans="1:15">
      <c r="A755" s="163"/>
      <c r="B755" s="187"/>
      <c r="C755" s="187"/>
      <c r="D755" s="190"/>
      <c r="E755" s="165"/>
      <c r="F755" s="165"/>
      <c r="G755" s="163"/>
      <c r="H755" s="163"/>
      <c r="I755" s="163"/>
      <c r="J755" s="163"/>
      <c r="K755" s="164"/>
      <c r="L755" s="165"/>
      <c r="M755" s="163"/>
      <c r="N755" s="163"/>
      <c r="O755" s="163"/>
    </row>
    <row r="756" spans="1:15">
      <c r="A756" s="163"/>
      <c r="B756" s="187"/>
      <c r="C756" s="163"/>
      <c r="D756" s="190"/>
      <c r="E756" s="165"/>
      <c r="F756" s="165"/>
      <c r="G756" s="163"/>
      <c r="H756" s="163"/>
      <c r="I756" s="163"/>
      <c r="J756" s="163"/>
      <c r="K756" s="164"/>
      <c r="L756" s="165"/>
      <c r="M756" s="163"/>
      <c r="N756" s="163"/>
      <c r="O756" s="163"/>
    </row>
    <row r="757" spans="1:15">
      <c r="A757" s="163"/>
      <c r="B757" s="187"/>
      <c r="C757" s="163"/>
      <c r="D757" s="190"/>
      <c r="E757" s="165"/>
      <c r="F757" s="165"/>
      <c r="G757" s="163"/>
      <c r="H757" s="163"/>
      <c r="I757" s="163"/>
      <c r="J757" s="163"/>
      <c r="K757" s="164"/>
      <c r="L757" s="165"/>
      <c r="M757" s="163"/>
      <c r="N757" s="163"/>
      <c r="O757" s="163"/>
    </row>
    <row r="758" spans="1:15">
      <c r="A758" s="163"/>
      <c r="B758" s="187"/>
      <c r="C758" s="163"/>
      <c r="D758" s="190"/>
      <c r="E758" s="165"/>
      <c r="F758" s="165"/>
      <c r="G758" s="163"/>
      <c r="H758" s="163"/>
      <c r="I758" s="163"/>
      <c r="J758" s="163"/>
      <c r="K758" s="164"/>
      <c r="L758" s="165"/>
      <c r="M758" s="163"/>
      <c r="N758" s="163"/>
      <c r="O758" s="163"/>
    </row>
    <row r="759" spans="1:15">
      <c r="A759" s="163"/>
      <c r="B759" s="187"/>
      <c r="C759" s="163"/>
      <c r="D759" s="190"/>
      <c r="E759" s="165"/>
      <c r="F759" s="165"/>
      <c r="G759" s="163"/>
      <c r="H759" s="163"/>
      <c r="I759" s="163"/>
      <c r="J759" s="163"/>
      <c r="K759" s="164"/>
      <c r="L759" s="165"/>
      <c r="M759" s="163"/>
      <c r="N759" s="163"/>
      <c r="O759" s="163"/>
    </row>
    <row r="760" spans="1:15">
      <c r="A760" s="163"/>
      <c r="B760" s="187"/>
      <c r="C760" s="163"/>
      <c r="D760" s="190"/>
      <c r="E760" s="165"/>
      <c r="F760" s="165"/>
      <c r="G760" s="163"/>
      <c r="H760" s="163"/>
      <c r="I760" s="163"/>
      <c r="J760" s="163"/>
      <c r="K760" s="164"/>
      <c r="L760" s="165"/>
      <c r="M760" s="163"/>
      <c r="N760" s="163"/>
      <c r="O760" s="163"/>
    </row>
    <row r="761" spans="1:15">
      <c r="A761" s="163"/>
      <c r="B761" s="187"/>
      <c r="C761" s="163"/>
      <c r="D761" s="190"/>
      <c r="E761" s="165"/>
      <c r="F761" s="165"/>
      <c r="G761" s="163"/>
      <c r="H761" s="163"/>
      <c r="I761" s="163"/>
      <c r="J761" s="163"/>
      <c r="K761" s="164"/>
      <c r="L761" s="165"/>
      <c r="M761" s="163"/>
      <c r="N761" s="163"/>
      <c r="O761" s="163"/>
    </row>
    <row r="762" spans="1:15">
      <c r="A762" s="163"/>
      <c r="B762" s="187"/>
      <c r="C762" s="163"/>
      <c r="D762" s="190"/>
      <c r="E762" s="165"/>
      <c r="F762" s="165"/>
      <c r="G762" s="163"/>
      <c r="H762" s="163"/>
      <c r="I762" s="163"/>
      <c r="J762" s="163"/>
      <c r="K762" s="164"/>
      <c r="L762" s="165"/>
      <c r="M762" s="163"/>
      <c r="N762" s="163"/>
      <c r="O762" s="163"/>
    </row>
    <row r="763" spans="1:15">
      <c r="A763" s="163"/>
      <c r="B763" s="187"/>
      <c r="C763" s="163"/>
      <c r="D763" s="190"/>
      <c r="E763" s="165"/>
      <c r="F763" s="165"/>
      <c r="G763" s="163"/>
      <c r="H763" s="163"/>
      <c r="I763" s="163"/>
      <c r="J763" s="163"/>
      <c r="K763" s="164"/>
      <c r="L763" s="165"/>
      <c r="M763" s="163"/>
      <c r="N763" s="163"/>
      <c r="O763" s="163"/>
    </row>
    <row r="764" spans="1:15">
      <c r="A764" s="163"/>
      <c r="B764" s="187"/>
      <c r="C764" s="163"/>
      <c r="D764" s="190"/>
      <c r="E764" s="165"/>
      <c r="F764" s="165"/>
      <c r="G764" s="163"/>
      <c r="H764" s="163"/>
      <c r="I764" s="163"/>
      <c r="J764" s="163"/>
      <c r="K764" s="164"/>
      <c r="L764" s="165"/>
      <c r="M764" s="163"/>
      <c r="N764" s="163"/>
      <c r="O764" s="163"/>
    </row>
    <row r="765" spans="1:15">
      <c r="A765" s="163"/>
      <c r="B765" s="187"/>
      <c r="C765" s="163"/>
      <c r="D765" s="190"/>
      <c r="E765" s="165"/>
      <c r="F765" s="165"/>
      <c r="G765" s="163"/>
      <c r="H765" s="163"/>
      <c r="I765" s="163"/>
      <c r="J765" s="163"/>
      <c r="K765" s="164"/>
      <c r="L765" s="165"/>
      <c r="M765" s="163"/>
      <c r="N765" s="163"/>
      <c r="O765" s="163"/>
    </row>
    <row r="766" spans="1:15">
      <c r="A766" s="163"/>
      <c r="B766" s="187"/>
      <c r="C766" s="163"/>
      <c r="D766" s="190"/>
      <c r="E766" s="165"/>
      <c r="F766" s="165"/>
      <c r="G766" s="163"/>
      <c r="H766" s="163"/>
      <c r="I766" s="163"/>
      <c r="J766" s="163"/>
      <c r="K766" s="164"/>
      <c r="L766" s="165"/>
      <c r="M766" s="163"/>
      <c r="N766" s="163"/>
      <c r="O766" s="163"/>
    </row>
    <row r="767" spans="1:15">
      <c r="A767" s="163"/>
      <c r="B767" s="187"/>
      <c r="C767" s="163"/>
      <c r="D767" s="190"/>
      <c r="E767" s="165"/>
      <c r="F767" s="165"/>
      <c r="G767" s="163"/>
      <c r="H767" s="163"/>
      <c r="I767" s="163"/>
      <c r="J767" s="163"/>
      <c r="K767" s="164"/>
      <c r="L767" s="165"/>
      <c r="M767" s="163"/>
      <c r="N767" s="163"/>
      <c r="O767" s="163"/>
    </row>
    <row r="768" spans="1:15">
      <c r="A768" s="163"/>
      <c r="B768" s="187"/>
      <c r="C768" s="163"/>
      <c r="D768" s="190"/>
      <c r="E768" s="165"/>
      <c r="F768" s="165"/>
      <c r="G768" s="163"/>
      <c r="H768" s="163"/>
      <c r="I768" s="163"/>
      <c r="J768" s="163"/>
      <c r="K768" s="164"/>
      <c r="L768" s="165"/>
      <c r="M768" s="163"/>
      <c r="N768" s="163"/>
      <c r="O768" s="163"/>
    </row>
    <row r="769" spans="1:15">
      <c r="A769" s="163"/>
      <c r="B769" s="187"/>
      <c r="C769" s="163"/>
      <c r="D769" s="190"/>
      <c r="E769" s="165"/>
      <c r="F769" s="165"/>
      <c r="G769" s="163"/>
      <c r="H769" s="163"/>
      <c r="I769" s="163"/>
      <c r="J769" s="163"/>
      <c r="K769" s="164"/>
      <c r="L769" s="165"/>
      <c r="M769" s="163"/>
      <c r="N769" s="163"/>
      <c r="O769" s="163"/>
    </row>
    <row r="770" spans="1:15">
      <c r="A770" s="163"/>
      <c r="B770" s="187"/>
      <c r="C770" s="163"/>
      <c r="D770" s="190"/>
      <c r="E770" s="165"/>
      <c r="F770" s="165"/>
      <c r="G770" s="163"/>
      <c r="H770" s="163"/>
      <c r="I770" s="163"/>
      <c r="J770" s="163"/>
      <c r="K770" s="164"/>
      <c r="L770" s="165"/>
      <c r="M770" s="163"/>
      <c r="N770" s="163"/>
      <c r="O770" s="163"/>
    </row>
    <row r="771" spans="1:15">
      <c r="A771" s="163"/>
      <c r="B771" s="187"/>
      <c r="C771" s="163"/>
      <c r="D771" s="190"/>
      <c r="E771" s="165"/>
      <c r="F771" s="165"/>
      <c r="G771" s="163"/>
      <c r="H771" s="163"/>
      <c r="I771" s="163"/>
      <c r="J771" s="163"/>
      <c r="K771" s="164"/>
      <c r="L771" s="165"/>
      <c r="M771" s="163"/>
      <c r="N771" s="163"/>
      <c r="O771" s="163"/>
    </row>
    <row r="772" spans="1:15">
      <c r="A772" s="163"/>
      <c r="B772" s="187"/>
      <c r="C772" s="163"/>
      <c r="D772" s="190"/>
      <c r="E772" s="165"/>
      <c r="F772" s="165"/>
      <c r="G772" s="163"/>
      <c r="H772" s="163"/>
      <c r="I772" s="163"/>
      <c r="J772" s="163"/>
      <c r="K772" s="164"/>
      <c r="L772" s="165"/>
      <c r="M772" s="163"/>
      <c r="N772" s="163"/>
      <c r="O772" s="163"/>
    </row>
    <row r="773" spans="1:15">
      <c r="A773" s="163"/>
      <c r="B773" s="187"/>
      <c r="C773" s="163"/>
      <c r="D773" s="190"/>
      <c r="E773" s="165"/>
      <c r="F773" s="165"/>
      <c r="G773" s="163"/>
      <c r="H773" s="163"/>
      <c r="I773" s="163"/>
      <c r="J773" s="163"/>
      <c r="K773" s="164"/>
      <c r="L773" s="165"/>
      <c r="M773" s="163"/>
      <c r="N773" s="163"/>
      <c r="O773" s="163"/>
    </row>
    <row r="774" spans="1:15">
      <c r="A774" s="163"/>
      <c r="B774" s="187"/>
      <c r="C774" s="163"/>
      <c r="D774" s="190"/>
      <c r="E774" s="165"/>
      <c r="F774" s="165"/>
      <c r="G774" s="163"/>
      <c r="H774" s="163"/>
      <c r="I774" s="163"/>
      <c r="J774" s="163"/>
      <c r="K774" s="164"/>
      <c r="L774" s="165"/>
      <c r="M774" s="163"/>
      <c r="N774" s="163"/>
      <c r="O774" s="163"/>
    </row>
    <row r="775" spans="1:15">
      <c r="A775" s="163"/>
      <c r="B775" s="187"/>
      <c r="C775" s="163"/>
      <c r="D775" s="190"/>
      <c r="E775" s="165"/>
      <c r="F775" s="165"/>
      <c r="G775" s="163"/>
      <c r="H775" s="163"/>
      <c r="I775" s="163"/>
      <c r="J775" s="163"/>
      <c r="K775" s="164"/>
      <c r="L775" s="165"/>
      <c r="M775" s="163"/>
      <c r="N775" s="163"/>
      <c r="O775" s="163"/>
    </row>
    <row r="776" spans="1:15">
      <c r="A776" s="163"/>
      <c r="B776" s="187"/>
      <c r="C776" s="163"/>
      <c r="D776" s="190"/>
      <c r="E776" s="165"/>
      <c r="F776" s="165"/>
      <c r="G776" s="163"/>
      <c r="H776" s="163"/>
      <c r="I776" s="163"/>
      <c r="J776" s="163"/>
      <c r="K776" s="164"/>
      <c r="L776" s="165"/>
      <c r="M776" s="163"/>
      <c r="N776" s="163"/>
      <c r="O776" s="163"/>
    </row>
    <row r="777" spans="1:15">
      <c r="A777" s="163"/>
      <c r="B777" s="187"/>
      <c r="C777" s="163"/>
      <c r="D777" s="190"/>
      <c r="E777" s="165"/>
      <c r="F777" s="165"/>
      <c r="G777" s="163"/>
      <c r="H777" s="163"/>
      <c r="I777" s="163"/>
      <c r="J777" s="163"/>
      <c r="K777" s="164"/>
      <c r="L777" s="165"/>
      <c r="M777" s="163"/>
      <c r="N777" s="163"/>
      <c r="O777" s="163"/>
    </row>
    <row r="778" spans="1:15">
      <c r="A778" s="163"/>
      <c r="B778" s="187"/>
      <c r="C778" s="163"/>
      <c r="D778" s="190"/>
      <c r="E778" s="165"/>
      <c r="F778" s="165"/>
      <c r="G778" s="163"/>
      <c r="H778" s="163"/>
      <c r="I778" s="163"/>
      <c r="J778" s="163"/>
      <c r="K778" s="164"/>
      <c r="L778" s="165"/>
      <c r="M778" s="163"/>
      <c r="N778" s="163"/>
      <c r="O778" s="163"/>
    </row>
    <row r="779" spans="1:15">
      <c r="A779" s="163"/>
      <c r="B779" s="187"/>
      <c r="C779" s="163"/>
      <c r="D779" s="190"/>
      <c r="E779" s="165"/>
      <c r="F779" s="165"/>
      <c r="G779" s="163"/>
      <c r="H779" s="163"/>
      <c r="I779" s="163"/>
      <c r="J779" s="163"/>
      <c r="K779" s="164"/>
      <c r="L779" s="165"/>
      <c r="M779" s="163"/>
      <c r="N779" s="163"/>
      <c r="O779" s="163"/>
    </row>
    <row r="780" spans="1:15">
      <c r="A780" s="163"/>
      <c r="B780" s="187"/>
      <c r="C780" s="163"/>
      <c r="D780" s="190"/>
      <c r="E780" s="165"/>
      <c r="F780" s="165"/>
      <c r="G780" s="163"/>
      <c r="H780" s="163"/>
      <c r="I780" s="163"/>
      <c r="J780" s="163"/>
      <c r="K780" s="164"/>
      <c r="L780" s="165"/>
      <c r="M780" s="163"/>
      <c r="N780" s="163"/>
      <c r="O780" s="163"/>
    </row>
    <row r="781" spans="1:15">
      <c r="A781" s="163"/>
      <c r="B781" s="187"/>
      <c r="C781" s="163"/>
      <c r="D781" s="190"/>
      <c r="E781" s="165"/>
      <c r="F781" s="165"/>
      <c r="G781" s="163"/>
      <c r="H781" s="163"/>
      <c r="I781" s="163"/>
      <c r="J781" s="163"/>
      <c r="K781" s="164"/>
      <c r="L781" s="165"/>
      <c r="M781" s="163"/>
      <c r="N781" s="163"/>
      <c r="O781" s="163"/>
    </row>
    <row r="782" spans="1:15">
      <c r="A782" s="163"/>
      <c r="B782" s="187"/>
      <c r="C782" s="163"/>
      <c r="D782" s="190"/>
      <c r="E782" s="165"/>
      <c r="F782" s="165"/>
      <c r="G782" s="163"/>
      <c r="H782" s="163"/>
      <c r="I782" s="163"/>
      <c r="J782" s="163"/>
      <c r="K782" s="164"/>
      <c r="L782" s="165"/>
      <c r="M782" s="163"/>
      <c r="N782" s="163"/>
      <c r="O782" s="163"/>
    </row>
    <row r="783" spans="1:15">
      <c r="A783" s="163"/>
      <c r="B783" s="187"/>
      <c r="C783" s="163"/>
      <c r="D783" s="190"/>
      <c r="E783" s="165"/>
      <c r="F783" s="165"/>
      <c r="G783" s="163"/>
      <c r="H783" s="163"/>
      <c r="I783" s="163"/>
      <c r="J783" s="163"/>
      <c r="K783" s="164"/>
      <c r="L783" s="165"/>
      <c r="M783" s="163"/>
      <c r="N783" s="163"/>
      <c r="O783" s="163"/>
    </row>
    <row r="784" spans="1:15">
      <c r="A784" s="163"/>
      <c r="B784" s="187"/>
      <c r="C784" s="163"/>
      <c r="D784" s="190"/>
      <c r="E784" s="165"/>
      <c r="F784" s="165"/>
      <c r="G784" s="163"/>
      <c r="H784" s="163"/>
      <c r="I784" s="163"/>
      <c r="J784" s="163"/>
      <c r="K784" s="164"/>
      <c r="L784" s="165"/>
      <c r="M784" s="163"/>
      <c r="N784" s="163"/>
      <c r="O784" s="163"/>
    </row>
    <row r="785" spans="1:15">
      <c r="A785" s="163"/>
      <c r="B785" s="187"/>
      <c r="C785" s="163"/>
      <c r="D785" s="190"/>
      <c r="E785" s="165"/>
      <c r="F785" s="165"/>
      <c r="G785" s="163"/>
      <c r="H785" s="163"/>
      <c r="I785" s="163"/>
      <c r="J785" s="163"/>
      <c r="K785" s="164"/>
      <c r="L785" s="165"/>
      <c r="M785" s="163"/>
      <c r="N785" s="163"/>
      <c r="O785" s="163"/>
    </row>
    <row r="786" spans="1:15">
      <c r="A786" s="163"/>
      <c r="B786" s="187"/>
      <c r="C786" s="163"/>
      <c r="D786" s="190"/>
      <c r="E786" s="165"/>
      <c r="F786" s="165"/>
      <c r="G786" s="163"/>
      <c r="H786" s="163"/>
      <c r="I786" s="163"/>
      <c r="J786" s="163"/>
      <c r="K786" s="164"/>
      <c r="L786" s="165"/>
      <c r="M786" s="163"/>
      <c r="N786" s="163"/>
      <c r="O786" s="163"/>
    </row>
    <row r="787" spans="1:15">
      <c r="A787" s="163"/>
      <c r="B787" s="187"/>
      <c r="C787" s="163"/>
      <c r="D787" s="190"/>
      <c r="E787" s="165"/>
      <c r="F787" s="165"/>
      <c r="G787" s="163"/>
      <c r="H787" s="163"/>
      <c r="I787" s="163"/>
      <c r="J787" s="163"/>
      <c r="K787" s="164"/>
      <c r="L787" s="165"/>
      <c r="M787" s="163"/>
      <c r="N787" s="163"/>
      <c r="O787" s="163"/>
    </row>
    <row r="788" spans="1:15">
      <c r="A788" s="163"/>
      <c r="B788" s="187"/>
      <c r="C788" s="163"/>
      <c r="D788" s="190"/>
      <c r="E788" s="165"/>
      <c r="F788" s="165"/>
      <c r="G788" s="163"/>
      <c r="H788" s="163"/>
      <c r="I788" s="163"/>
      <c r="J788" s="163"/>
      <c r="K788" s="164"/>
      <c r="L788" s="165"/>
      <c r="M788" s="163"/>
      <c r="N788" s="163"/>
      <c r="O788" s="163"/>
    </row>
    <row r="789" spans="1:15">
      <c r="A789" s="163"/>
      <c r="B789" s="187"/>
      <c r="C789" s="163"/>
      <c r="D789" s="190"/>
      <c r="E789" s="165"/>
      <c r="F789" s="165"/>
      <c r="G789" s="163"/>
      <c r="H789" s="163"/>
      <c r="I789" s="163"/>
      <c r="J789" s="163"/>
      <c r="K789" s="164"/>
      <c r="L789" s="165"/>
      <c r="M789" s="163"/>
      <c r="N789" s="163"/>
      <c r="O789" s="163"/>
    </row>
    <row r="790" spans="1:15">
      <c r="A790" s="163"/>
      <c r="B790" s="187"/>
      <c r="C790" s="163"/>
      <c r="D790" s="190"/>
      <c r="E790" s="165"/>
      <c r="F790" s="165"/>
      <c r="G790" s="163"/>
      <c r="H790" s="163"/>
      <c r="I790" s="163"/>
      <c r="J790" s="163"/>
      <c r="K790" s="164"/>
      <c r="L790" s="165"/>
      <c r="M790" s="163"/>
      <c r="N790" s="163"/>
      <c r="O790" s="163"/>
    </row>
    <row r="791" spans="1:15">
      <c r="A791" s="163"/>
      <c r="B791" s="187"/>
      <c r="C791" s="163"/>
      <c r="D791" s="190"/>
      <c r="E791" s="165"/>
      <c r="F791" s="165"/>
      <c r="G791" s="163"/>
      <c r="H791" s="163"/>
      <c r="I791" s="163"/>
      <c r="J791" s="163"/>
      <c r="K791" s="164"/>
      <c r="L791" s="165"/>
      <c r="M791" s="163"/>
      <c r="N791" s="163"/>
      <c r="O791" s="163"/>
    </row>
    <row r="792" spans="1:15">
      <c r="A792" s="163"/>
      <c r="B792" s="187"/>
      <c r="C792" s="163"/>
      <c r="D792" s="190"/>
      <c r="E792" s="165"/>
      <c r="F792" s="165"/>
      <c r="G792" s="163"/>
      <c r="H792" s="163"/>
      <c r="I792" s="163"/>
      <c r="J792" s="163"/>
      <c r="K792" s="164"/>
      <c r="L792" s="165"/>
      <c r="M792" s="163"/>
      <c r="N792" s="163"/>
      <c r="O792" s="163"/>
    </row>
    <row r="793" spans="1:15">
      <c r="A793" s="163"/>
      <c r="B793" s="187"/>
      <c r="C793" s="163"/>
      <c r="D793" s="190"/>
      <c r="E793" s="165"/>
      <c r="F793" s="165"/>
      <c r="G793" s="163"/>
      <c r="H793" s="163"/>
      <c r="I793" s="300"/>
      <c r="J793" s="163"/>
      <c r="K793" s="164"/>
      <c r="L793" s="165"/>
      <c r="M793" s="163"/>
      <c r="N793" s="163"/>
      <c r="O793" s="163"/>
    </row>
    <row r="794" spans="1:15">
      <c r="A794" s="163"/>
      <c r="B794" s="163"/>
      <c r="C794" s="163"/>
      <c r="D794" s="190"/>
      <c r="E794" s="165"/>
      <c r="F794" s="165"/>
      <c r="G794" s="163"/>
      <c r="H794" s="163"/>
      <c r="I794" s="300"/>
      <c r="J794" s="163"/>
      <c r="K794" s="164"/>
      <c r="L794" s="165"/>
      <c r="M794" s="163"/>
      <c r="N794" s="163"/>
      <c r="O794" s="163"/>
    </row>
    <row r="795" spans="1:15">
      <c r="A795" s="163"/>
      <c r="B795" s="163"/>
      <c r="C795" s="163"/>
      <c r="D795" s="190"/>
      <c r="E795" s="165"/>
      <c r="F795" s="165"/>
      <c r="G795" s="163"/>
      <c r="H795" s="163"/>
      <c r="I795" s="163"/>
      <c r="J795" s="163"/>
      <c r="K795" s="164"/>
      <c r="L795" s="165"/>
      <c r="M795" s="163"/>
      <c r="N795" s="163"/>
      <c r="O795" s="163"/>
    </row>
    <row r="796" spans="1:15">
      <c r="A796" s="163"/>
      <c r="B796" s="163"/>
      <c r="C796" s="163"/>
      <c r="D796" s="190"/>
      <c r="E796" s="165"/>
      <c r="F796" s="165"/>
      <c r="G796" s="163"/>
      <c r="H796" s="163"/>
      <c r="I796" s="163"/>
      <c r="J796" s="163"/>
      <c r="K796" s="164"/>
      <c r="L796" s="293"/>
      <c r="M796" s="163"/>
      <c r="N796" s="163"/>
      <c r="O796" s="163"/>
    </row>
    <row r="797" spans="1:15">
      <c r="A797" s="163"/>
      <c r="B797" s="163"/>
      <c r="C797" s="163"/>
      <c r="D797" s="190"/>
      <c r="E797" s="165"/>
      <c r="F797" s="165"/>
      <c r="G797" s="163"/>
      <c r="H797" s="163"/>
      <c r="I797" s="163"/>
      <c r="J797" s="163"/>
      <c r="K797" s="164"/>
      <c r="L797" s="165"/>
      <c r="M797" s="163"/>
      <c r="N797" s="163"/>
      <c r="O797" s="163"/>
    </row>
    <row r="798" spans="1:15">
      <c r="A798" s="163"/>
      <c r="B798" s="163"/>
      <c r="C798" s="163"/>
      <c r="D798" s="190"/>
      <c r="E798" s="165"/>
      <c r="F798" s="165"/>
      <c r="G798" s="163"/>
      <c r="H798" s="163"/>
      <c r="I798" s="163"/>
      <c r="J798" s="163"/>
      <c r="K798" s="164"/>
      <c r="L798" s="164"/>
      <c r="M798" s="163"/>
      <c r="N798" s="163"/>
      <c r="O798" s="163"/>
    </row>
    <row r="799" spans="1:15">
      <c r="A799" s="163"/>
      <c r="B799" s="163"/>
      <c r="C799" s="163"/>
      <c r="D799" s="190"/>
      <c r="E799" s="165"/>
      <c r="F799" s="165"/>
      <c r="G799" s="163"/>
      <c r="H799" s="163"/>
      <c r="I799" s="163"/>
      <c r="J799" s="163"/>
      <c r="K799" s="164"/>
      <c r="L799" s="293"/>
      <c r="M799" s="163"/>
      <c r="N799" s="163"/>
      <c r="O799" s="163"/>
    </row>
    <row r="800" spans="1:15">
      <c r="A800" s="163"/>
      <c r="B800" s="163"/>
      <c r="C800" s="163"/>
      <c r="D800" s="190"/>
      <c r="E800" s="164"/>
      <c r="F800" s="164"/>
      <c r="G800" s="163"/>
      <c r="H800" s="163"/>
      <c r="I800" s="163"/>
      <c r="J800" s="163"/>
      <c r="K800" s="164"/>
      <c r="L800" s="164"/>
      <c r="M800" s="163"/>
      <c r="N800" s="163"/>
      <c r="O800" s="163"/>
    </row>
    <row r="801" spans="1:15">
      <c r="A801" s="163"/>
      <c r="B801" s="163"/>
      <c r="C801" s="163"/>
      <c r="D801" s="190"/>
      <c r="E801" s="164"/>
      <c r="F801" s="164"/>
      <c r="G801" s="163"/>
      <c r="H801" s="163"/>
      <c r="I801" s="163"/>
      <c r="J801" s="163"/>
      <c r="K801" s="164"/>
      <c r="L801" s="164"/>
      <c r="M801" s="163"/>
      <c r="N801" s="163"/>
      <c r="O801" s="163"/>
    </row>
    <row r="802" spans="1:15">
      <c r="A802" s="163"/>
      <c r="B802" s="163"/>
      <c r="C802" s="163"/>
      <c r="D802" s="190"/>
      <c r="E802" s="164"/>
      <c r="F802" s="164"/>
      <c r="G802" s="163"/>
      <c r="H802" s="163"/>
      <c r="I802" s="163"/>
      <c r="J802" s="163"/>
      <c r="K802" s="164"/>
      <c r="L802" s="293"/>
      <c r="M802" s="163"/>
      <c r="N802" s="163"/>
      <c r="O802" s="163"/>
    </row>
    <row r="803" spans="1:15">
      <c r="A803" s="163"/>
      <c r="B803" s="163"/>
      <c r="C803" s="163"/>
      <c r="D803" s="190"/>
      <c r="E803" s="164"/>
      <c r="F803" s="164"/>
      <c r="G803" s="163"/>
      <c r="H803" s="163"/>
      <c r="I803" s="163"/>
      <c r="J803" s="163"/>
      <c r="K803" s="164"/>
      <c r="L803" s="293"/>
      <c r="M803" s="163"/>
      <c r="N803" s="163"/>
      <c r="O803" s="163"/>
    </row>
    <row r="804" spans="1:15">
      <c r="A804" s="163"/>
      <c r="B804" s="163"/>
      <c r="C804" s="163"/>
      <c r="D804" s="190"/>
      <c r="E804" s="164"/>
      <c r="F804" s="164"/>
      <c r="G804" s="163"/>
      <c r="H804" s="163"/>
      <c r="I804" s="163"/>
      <c r="J804" s="163"/>
      <c r="K804" s="164"/>
      <c r="L804" s="293"/>
      <c r="M804" s="163"/>
      <c r="N804" s="163"/>
      <c r="O804" s="163"/>
    </row>
    <row r="805" spans="1:15">
      <c r="A805" s="163"/>
      <c r="B805" s="163"/>
      <c r="C805" s="163"/>
      <c r="D805" s="190"/>
      <c r="E805" s="165"/>
      <c r="F805" s="165"/>
      <c r="G805" s="163"/>
      <c r="H805" s="163"/>
      <c r="I805" s="163"/>
      <c r="J805" s="163"/>
      <c r="K805" s="164"/>
      <c r="L805" s="164"/>
      <c r="M805" s="163"/>
      <c r="N805" s="163"/>
      <c r="O805" s="163"/>
    </row>
    <row r="806" spans="1:15">
      <c r="A806" s="163"/>
      <c r="B806" s="163"/>
      <c r="C806" s="163"/>
      <c r="D806" s="190"/>
      <c r="E806" s="165"/>
      <c r="F806" s="165"/>
      <c r="G806" s="163"/>
      <c r="H806" s="163"/>
      <c r="I806" s="163"/>
      <c r="J806" s="163"/>
      <c r="K806" s="164"/>
      <c r="L806" s="164"/>
      <c r="M806" s="163"/>
      <c r="N806" s="163"/>
      <c r="O806" s="163"/>
    </row>
    <row r="807" spans="1:15">
      <c r="A807" s="163"/>
      <c r="B807" s="163"/>
      <c r="C807" s="163"/>
      <c r="D807" s="190"/>
      <c r="E807" s="165"/>
      <c r="F807" s="165"/>
      <c r="G807" s="163"/>
      <c r="H807" s="163"/>
      <c r="I807" s="163"/>
      <c r="J807" s="163"/>
      <c r="K807" s="164"/>
      <c r="L807" s="164"/>
      <c r="M807" s="163"/>
      <c r="N807" s="163"/>
      <c r="O807" s="163"/>
    </row>
    <row r="808" spans="1:15">
      <c r="A808" s="163"/>
      <c r="B808" s="163"/>
      <c r="C808" s="163"/>
      <c r="D808" s="190"/>
      <c r="E808" s="165"/>
      <c r="F808" s="165"/>
      <c r="G808" s="163"/>
      <c r="H808" s="163"/>
      <c r="I808" s="163"/>
      <c r="J808" s="163"/>
      <c r="K808" s="164"/>
      <c r="L808" s="164"/>
      <c r="M808" s="163"/>
      <c r="N808" s="163"/>
      <c r="O808" s="163"/>
    </row>
    <row r="809" spans="1:15">
      <c r="A809" s="163"/>
      <c r="B809" s="163"/>
      <c r="C809" s="163"/>
      <c r="D809" s="190"/>
      <c r="E809" s="165"/>
      <c r="F809" s="165"/>
      <c r="G809" s="163"/>
      <c r="H809" s="163"/>
      <c r="I809" s="163"/>
      <c r="J809" s="163"/>
      <c r="K809" s="164"/>
      <c r="L809" s="164"/>
      <c r="M809" s="163"/>
      <c r="N809" s="163"/>
      <c r="O809" s="163"/>
    </row>
    <row r="810" spans="1:15">
      <c r="A810" s="163"/>
      <c r="B810" s="163"/>
      <c r="C810" s="163"/>
      <c r="D810" s="190"/>
      <c r="E810" s="165"/>
      <c r="F810" s="165"/>
      <c r="G810" s="163"/>
      <c r="H810" s="163"/>
      <c r="I810" s="163"/>
      <c r="J810" s="163"/>
      <c r="K810" s="164"/>
      <c r="L810" s="164"/>
      <c r="M810" s="163"/>
      <c r="N810" s="163"/>
      <c r="O810" s="163"/>
    </row>
    <row r="811" spans="1:15">
      <c r="A811" s="163"/>
      <c r="B811" s="163"/>
      <c r="C811" s="163"/>
      <c r="D811" s="190"/>
      <c r="E811" s="164"/>
      <c r="F811" s="164"/>
      <c r="G811" s="163"/>
      <c r="H811" s="163"/>
      <c r="I811" s="163"/>
      <c r="J811" s="163"/>
      <c r="K811" s="164"/>
      <c r="L811" s="164"/>
      <c r="M811" s="163"/>
      <c r="N811" s="163"/>
      <c r="O811" s="163"/>
    </row>
    <row r="812" spans="1:15">
      <c r="A812" s="163"/>
      <c r="B812" s="163"/>
      <c r="C812" s="163"/>
      <c r="D812" s="190" t="s">
        <v>4039</v>
      </c>
      <c r="E812" s="164"/>
      <c r="F812" s="164"/>
      <c r="G812" s="163"/>
      <c r="H812" s="163"/>
      <c r="I812" s="163"/>
      <c r="J812" s="163"/>
      <c r="K812" s="164"/>
      <c r="L812" s="164"/>
      <c r="M812" s="163"/>
      <c r="N812" s="163"/>
      <c r="O812" s="163"/>
    </row>
    <row r="813" spans="1:15">
      <c r="A813" s="163"/>
      <c r="B813" s="163"/>
      <c r="C813" s="163"/>
      <c r="D813" s="190" t="s">
        <v>4040</v>
      </c>
      <c r="E813" s="164"/>
      <c r="F813" s="164"/>
      <c r="G813" s="163"/>
      <c r="H813" s="163"/>
      <c r="I813" s="163"/>
      <c r="J813" s="163"/>
      <c r="K813" s="164"/>
      <c r="L813" s="164"/>
      <c r="M813" s="163"/>
      <c r="N813" s="163"/>
      <c r="O813" s="163"/>
    </row>
    <row r="814" spans="1:15">
      <c r="A814" s="163"/>
      <c r="B814" s="163"/>
      <c r="C814" s="163"/>
      <c r="D814" s="190"/>
      <c r="E814" s="165"/>
      <c r="F814" s="165"/>
      <c r="G814" s="163"/>
      <c r="H814" s="163"/>
      <c r="I814" s="163"/>
      <c r="J814" s="163"/>
      <c r="K814" s="164"/>
      <c r="L814" s="164"/>
      <c r="M814" s="163"/>
      <c r="N814" s="163"/>
      <c r="O814" s="163"/>
    </row>
    <row r="815" spans="1:15">
      <c r="A815" s="163"/>
      <c r="B815" s="163"/>
      <c r="C815" s="163"/>
      <c r="D815" s="190"/>
      <c r="E815" s="165"/>
      <c r="F815" s="165"/>
      <c r="G815" s="163"/>
      <c r="H815" s="163"/>
      <c r="I815" s="163"/>
      <c r="J815" s="163"/>
      <c r="K815" s="164"/>
      <c r="L815" s="164"/>
      <c r="M815" s="163"/>
      <c r="N815" s="163"/>
      <c r="O815" s="163"/>
    </row>
    <row r="816" spans="1:15">
      <c r="A816" s="163"/>
      <c r="B816" s="163"/>
      <c r="C816" s="163"/>
      <c r="D816" s="190"/>
      <c r="E816" s="165"/>
      <c r="F816" s="165"/>
      <c r="G816" s="163"/>
      <c r="H816" s="163"/>
      <c r="I816" s="163"/>
      <c r="J816" s="163"/>
      <c r="K816" s="164"/>
      <c r="L816" s="164"/>
      <c r="M816" s="163"/>
      <c r="N816" s="163"/>
      <c r="O816" s="163"/>
    </row>
    <row r="817" spans="1:15">
      <c r="A817" s="163"/>
      <c r="B817" s="163"/>
      <c r="C817" s="163"/>
      <c r="D817" s="190"/>
      <c r="E817" s="165"/>
      <c r="F817" s="165"/>
      <c r="G817" s="163"/>
      <c r="H817" s="163"/>
      <c r="I817" s="163"/>
      <c r="J817" s="163"/>
      <c r="K817" s="164"/>
      <c r="L817" s="164"/>
      <c r="M817" s="163"/>
      <c r="N817" s="163"/>
      <c r="O817" s="163"/>
    </row>
    <row r="818" spans="1:15">
      <c r="A818" s="163"/>
      <c r="B818" s="163"/>
      <c r="C818" s="163"/>
      <c r="D818" s="190"/>
      <c r="E818" s="165"/>
      <c r="F818" s="165"/>
      <c r="G818" s="163"/>
      <c r="H818" s="163"/>
      <c r="I818" s="163"/>
      <c r="J818" s="163"/>
      <c r="K818" s="164"/>
      <c r="L818" s="164"/>
      <c r="M818" s="163"/>
      <c r="N818" s="163"/>
      <c r="O818" s="163"/>
    </row>
    <row r="819" spans="1:15">
      <c r="A819" s="163"/>
      <c r="B819" s="163"/>
      <c r="C819" s="163"/>
      <c r="D819" s="190"/>
      <c r="E819" s="165"/>
      <c r="F819" s="165"/>
      <c r="G819" s="163"/>
      <c r="H819" s="163"/>
      <c r="I819" s="163"/>
      <c r="J819" s="163"/>
      <c r="K819" s="164"/>
      <c r="L819" s="164"/>
      <c r="M819" s="163"/>
      <c r="N819" s="163"/>
      <c r="O819" s="163"/>
    </row>
    <row r="820" spans="1:15">
      <c r="A820" s="163"/>
      <c r="B820" s="163"/>
      <c r="C820" s="163"/>
      <c r="D820" s="190"/>
      <c r="E820" s="165"/>
      <c r="F820" s="165"/>
      <c r="G820" s="163"/>
      <c r="H820" s="163"/>
      <c r="I820" s="163"/>
      <c r="J820" s="163"/>
      <c r="K820" s="164"/>
      <c r="L820" s="164"/>
      <c r="M820" s="163"/>
      <c r="N820" s="163"/>
      <c r="O820" s="163"/>
    </row>
    <row r="821" spans="1:15">
      <c r="A821" s="163"/>
      <c r="B821" s="163"/>
      <c r="C821" s="163"/>
      <c r="D821" s="190"/>
      <c r="E821" s="165"/>
      <c r="F821" s="165"/>
      <c r="G821" s="163"/>
      <c r="H821" s="163"/>
      <c r="I821" s="163"/>
      <c r="J821" s="163"/>
      <c r="K821" s="164"/>
      <c r="L821" s="164"/>
      <c r="M821" s="163"/>
      <c r="N821" s="163"/>
      <c r="O821" s="163"/>
    </row>
    <row r="822" spans="1:15">
      <c r="A822" s="163"/>
      <c r="B822" s="163"/>
      <c r="C822" s="163"/>
      <c r="D822" s="190"/>
      <c r="E822" s="165"/>
      <c r="F822" s="165"/>
      <c r="G822" s="163"/>
      <c r="H822" s="163"/>
      <c r="I822" s="163"/>
      <c r="J822" s="163"/>
      <c r="K822" s="164"/>
      <c r="L822" s="164"/>
      <c r="M822" s="163"/>
      <c r="N822" s="163"/>
      <c r="O822" s="163"/>
    </row>
    <row r="823" spans="1:15">
      <c r="A823" s="163"/>
      <c r="B823" s="163"/>
      <c r="C823" s="163"/>
      <c r="D823" s="190" t="s">
        <v>4050</v>
      </c>
      <c r="E823" s="164"/>
      <c r="F823" s="164"/>
      <c r="G823" s="163"/>
      <c r="H823" s="163"/>
      <c r="I823" s="163"/>
      <c r="J823" s="163"/>
      <c r="K823" s="164"/>
      <c r="L823" s="164"/>
      <c r="M823" s="163"/>
      <c r="N823" s="163"/>
      <c r="O823" s="163"/>
    </row>
    <row r="824" spans="1:15">
      <c r="A824" s="163"/>
      <c r="B824" s="163"/>
      <c r="C824" s="163"/>
      <c r="D824" s="190" t="s">
        <v>4051</v>
      </c>
      <c r="E824" s="164"/>
      <c r="F824" s="164"/>
      <c r="G824" s="163"/>
      <c r="H824" s="163"/>
      <c r="I824" s="163"/>
      <c r="J824" s="163"/>
      <c r="K824" s="164"/>
      <c r="L824" s="164"/>
      <c r="M824" s="163"/>
      <c r="N824" s="163"/>
      <c r="O824" s="163"/>
    </row>
    <row r="825" spans="1:15">
      <c r="A825" s="163"/>
      <c r="B825" s="163"/>
      <c r="C825" s="163"/>
      <c r="D825" s="190" t="s">
        <v>4052</v>
      </c>
      <c r="E825" s="164"/>
      <c r="F825" s="164"/>
      <c r="G825" s="163"/>
      <c r="H825" s="163"/>
      <c r="I825" s="163"/>
      <c r="J825" s="163"/>
      <c r="K825" s="164"/>
      <c r="L825" s="164"/>
      <c r="M825" s="163"/>
      <c r="N825" s="163"/>
      <c r="O825" s="163"/>
    </row>
    <row r="826" spans="1:15">
      <c r="A826" s="163"/>
      <c r="B826" s="163"/>
      <c r="C826" s="163"/>
      <c r="D826" s="190" t="s">
        <v>4053</v>
      </c>
      <c r="E826" s="164"/>
      <c r="F826" s="164"/>
      <c r="G826" s="163"/>
      <c r="H826" s="163"/>
      <c r="I826" s="163"/>
      <c r="J826" s="163"/>
      <c r="K826" s="164"/>
      <c r="L826" s="164"/>
      <c r="M826" s="163"/>
      <c r="N826" s="163"/>
      <c r="O826" s="163"/>
    </row>
    <row r="827" spans="1:15">
      <c r="A827" s="163"/>
      <c r="B827" s="163"/>
      <c r="C827" s="163"/>
      <c r="D827" s="190" t="s">
        <v>4054</v>
      </c>
      <c r="E827" s="164"/>
      <c r="F827" s="164"/>
      <c r="G827" s="163"/>
      <c r="H827" s="163"/>
      <c r="I827" s="163"/>
      <c r="J827" s="163"/>
      <c r="K827" s="164"/>
      <c r="L827" s="164"/>
      <c r="M827" s="163"/>
      <c r="N827" s="163"/>
      <c r="O827" s="163"/>
    </row>
    <row r="828" spans="1:15">
      <c r="A828" s="163"/>
      <c r="B828" s="163"/>
      <c r="C828" s="163"/>
      <c r="D828" s="190" t="s">
        <v>4055</v>
      </c>
      <c r="E828" s="164"/>
      <c r="F828" s="164"/>
      <c r="G828" s="163"/>
      <c r="H828" s="163"/>
      <c r="I828" s="163"/>
      <c r="J828" s="163"/>
      <c r="K828" s="164"/>
      <c r="L828" s="164"/>
      <c r="M828" s="163"/>
      <c r="N828" s="163"/>
      <c r="O828" s="163"/>
    </row>
    <row r="829" spans="1:15">
      <c r="A829" s="163"/>
      <c r="B829" s="163"/>
      <c r="C829" s="163"/>
      <c r="D829" s="190" t="s">
        <v>4056</v>
      </c>
      <c r="E829" s="164"/>
      <c r="F829" s="164"/>
      <c r="G829" s="163"/>
      <c r="H829" s="163"/>
      <c r="I829" s="163"/>
      <c r="J829" s="163"/>
      <c r="K829" s="164"/>
      <c r="L829" s="164"/>
      <c r="M829" s="163"/>
      <c r="N829" s="163"/>
      <c r="O829" s="163"/>
    </row>
    <row r="830" spans="1:15">
      <c r="A830" s="163"/>
      <c r="B830" s="163"/>
      <c r="C830" s="163"/>
      <c r="D830" s="190" t="s">
        <v>4057</v>
      </c>
      <c r="E830" s="164"/>
      <c r="F830" s="164"/>
      <c r="G830" s="163"/>
      <c r="H830" s="163"/>
      <c r="I830" s="163"/>
      <c r="J830" s="163"/>
      <c r="K830" s="164"/>
      <c r="L830" s="164"/>
      <c r="M830" s="163"/>
      <c r="N830" s="163"/>
      <c r="O830" s="163"/>
    </row>
    <row r="831" spans="1:15">
      <c r="A831" s="163"/>
      <c r="B831" s="163"/>
      <c r="C831" s="163"/>
      <c r="D831" s="190" t="s">
        <v>4058</v>
      </c>
      <c r="E831" s="164"/>
      <c r="F831" s="164"/>
      <c r="G831" s="163"/>
      <c r="H831" s="163"/>
      <c r="I831" s="163"/>
      <c r="J831" s="163"/>
      <c r="K831" s="164"/>
      <c r="L831" s="164"/>
      <c r="M831" s="163"/>
      <c r="N831" s="163"/>
      <c r="O831" s="163"/>
    </row>
    <row r="832" spans="1:15">
      <c r="A832" s="163"/>
      <c r="B832" s="163"/>
      <c r="C832" s="163"/>
      <c r="D832" s="190" t="s">
        <v>4059</v>
      </c>
      <c r="E832" s="164"/>
      <c r="F832" s="164"/>
      <c r="G832" s="163"/>
      <c r="H832" s="163"/>
      <c r="I832" s="163"/>
      <c r="J832" s="163"/>
      <c r="K832" s="164"/>
      <c r="L832" s="164"/>
      <c r="M832" s="163"/>
      <c r="N832" s="163"/>
      <c r="O832" s="163"/>
    </row>
    <row r="833" spans="1:15">
      <c r="A833" s="163"/>
      <c r="B833" s="163"/>
      <c r="C833" s="163"/>
      <c r="D833" s="190" t="s">
        <v>4060</v>
      </c>
      <c r="E833" s="164"/>
      <c r="F833" s="164"/>
      <c r="G833" s="163"/>
      <c r="H833" s="163"/>
      <c r="I833" s="163"/>
      <c r="J833" s="163"/>
      <c r="K833" s="164"/>
      <c r="L833" s="164"/>
      <c r="M833" s="163"/>
      <c r="N833" s="163"/>
      <c r="O833" s="163"/>
    </row>
    <row r="834" spans="1:15">
      <c r="A834" s="163"/>
      <c r="B834" s="163"/>
      <c r="C834" s="163"/>
      <c r="D834" s="190" t="s">
        <v>4061</v>
      </c>
      <c r="E834" s="164"/>
      <c r="F834" s="164"/>
      <c r="G834" s="163"/>
      <c r="H834" s="163"/>
      <c r="I834" s="163"/>
      <c r="J834" s="163"/>
      <c r="K834" s="164"/>
      <c r="L834" s="164"/>
      <c r="M834" s="163"/>
      <c r="N834" s="163"/>
      <c r="O834" s="163"/>
    </row>
    <row r="835" spans="1:15">
      <c r="A835" s="163"/>
      <c r="B835" s="163"/>
      <c r="C835" s="163"/>
      <c r="D835" s="190" t="s">
        <v>4062</v>
      </c>
      <c r="E835" s="164"/>
      <c r="F835" s="164"/>
      <c r="G835" s="163"/>
      <c r="H835" s="163"/>
      <c r="I835" s="163"/>
      <c r="J835" s="163"/>
      <c r="K835" s="164"/>
      <c r="L835" s="164"/>
      <c r="M835" s="163"/>
      <c r="N835" s="163"/>
      <c r="O835" s="163"/>
    </row>
    <row r="836" spans="1:15">
      <c r="A836" s="163"/>
      <c r="B836" s="163"/>
      <c r="C836" s="163"/>
      <c r="D836" s="190" t="s">
        <v>4063</v>
      </c>
      <c r="E836" s="164"/>
      <c r="F836" s="164"/>
      <c r="G836" s="163"/>
      <c r="H836" s="163"/>
      <c r="I836" s="163"/>
      <c r="J836" s="163"/>
      <c r="K836" s="164"/>
      <c r="L836" s="164"/>
      <c r="M836" s="163"/>
      <c r="N836" s="163"/>
      <c r="O836" s="163"/>
    </row>
    <row r="837" spans="1:15">
      <c r="A837" s="163"/>
      <c r="B837" s="163"/>
      <c r="C837" s="163"/>
      <c r="D837" s="190" t="s">
        <v>4064</v>
      </c>
      <c r="E837" s="164"/>
      <c r="F837" s="164"/>
      <c r="G837" s="163"/>
      <c r="H837" s="163"/>
      <c r="I837" s="163"/>
      <c r="J837" s="163"/>
      <c r="K837" s="164"/>
      <c r="L837" s="164"/>
      <c r="M837" s="163"/>
      <c r="N837" s="163"/>
      <c r="O837" s="163"/>
    </row>
    <row r="838" spans="1:15">
      <c r="A838" s="163"/>
      <c r="B838" s="163"/>
      <c r="C838" s="163"/>
      <c r="D838" s="190" t="s">
        <v>4065</v>
      </c>
      <c r="E838" s="164"/>
      <c r="F838" s="164"/>
      <c r="G838" s="163"/>
      <c r="H838" s="163"/>
      <c r="I838" s="163"/>
      <c r="J838" s="163"/>
      <c r="K838" s="164"/>
      <c r="L838" s="164"/>
      <c r="M838" s="163"/>
      <c r="N838" s="163"/>
      <c r="O838" s="163"/>
    </row>
    <row r="839" spans="1:15">
      <c r="A839" s="163"/>
      <c r="B839" s="163"/>
      <c r="C839" s="163"/>
      <c r="D839" s="190" t="s">
        <v>4066</v>
      </c>
      <c r="E839" s="164"/>
      <c r="F839" s="164"/>
      <c r="G839" s="163"/>
      <c r="H839" s="163"/>
      <c r="I839" s="163"/>
      <c r="J839" s="163"/>
      <c r="K839" s="164"/>
      <c r="L839" s="164"/>
      <c r="M839" s="163"/>
      <c r="N839" s="163"/>
      <c r="O839" s="163"/>
    </row>
    <row r="840" spans="1:15">
      <c r="A840" s="163"/>
      <c r="B840" s="163"/>
      <c r="C840" s="163"/>
      <c r="D840" s="190" t="s">
        <v>4067</v>
      </c>
      <c r="E840" s="164"/>
      <c r="F840" s="164"/>
      <c r="G840" s="163"/>
      <c r="H840" s="163"/>
      <c r="I840" s="163"/>
      <c r="J840" s="163"/>
      <c r="K840" s="164"/>
      <c r="L840" s="164"/>
      <c r="M840" s="163"/>
      <c r="N840" s="163"/>
      <c r="O840" s="163"/>
    </row>
    <row r="841" spans="1:15">
      <c r="A841" s="163"/>
      <c r="B841" s="163"/>
      <c r="C841" s="163"/>
      <c r="D841" s="190" t="s">
        <v>4794</v>
      </c>
      <c r="E841" s="164"/>
      <c r="F841" s="164"/>
      <c r="G841" s="163"/>
      <c r="H841" s="163"/>
      <c r="I841" s="163"/>
      <c r="J841" s="163"/>
      <c r="K841" s="164"/>
      <c r="L841" s="164"/>
      <c r="M841" s="163"/>
      <c r="N841" s="163"/>
      <c r="O841" s="163"/>
    </row>
    <row r="842" spans="1:15">
      <c r="A842" s="163"/>
      <c r="B842" s="163"/>
      <c r="C842" s="163"/>
      <c r="D842" s="190" t="s">
        <v>4795</v>
      </c>
      <c r="E842" s="164"/>
      <c r="F842" s="164"/>
      <c r="G842" s="163"/>
      <c r="H842" s="163"/>
      <c r="I842" s="163"/>
      <c r="J842" s="163"/>
      <c r="K842" s="164"/>
      <c r="L842" s="164"/>
      <c r="M842" s="163"/>
      <c r="N842" s="163"/>
      <c r="O842" s="163"/>
    </row>
    <row r="843" spans="1:15">
      <c r="A843" s="163"/>
      <c r="B843" s="163"/>
      <c r="C843" s="163"/>
      <c r="D843" s="190" t="s">
        <v>4796</v>
      </c>
      <c r="E843" s="164"/>
      <c r="F843" s="164"/>
      <c r="G843" s="163"/>
      <c r="H843" s="163"/>
      <c r="I843" s="163"/>
      <c r="J843" s="163"/>
      <c r="K843" s="164"/>
      <c r="L843" s="164"/>
      <c r="M843" s="163"/>
      <c r="N843" s="163"/>
      <c r="O843" s="163"/>
    </row>
    <row r="844" spans="1:15">
      <c r="A844" s="163"/>
      <c r="B844" s="163"/>
      <c r="C844" s="163"/>
      <c r="D844" s="190" t="s">
        <v>4797</v>
      </c>
      <c r="E844" s="164"/>
      <c r="F844" s="164"/>
      <c r="G844" s="163"/>
      <c r="H844" s="163"/>
      <c r="I844" s="163"/>
      <c r="J844" s="163"/>
      <c r="K844" s="164"/>
      <c r="L844" s="164"/>
      <c r="M844" s="163"/>
      <c r="N844" s="163"/>
      <c r="O844" s="163"/>
    </row>
    <row r="845" spans="1:15">
      <c r="A845" s="163"/>
      <c r="B845" s="163"/>
      <c r="C845" s="163"/>
      <c r="D845" s="190" t="s">
        <v>4798</v>
      </c>
      <c r="E845" s="164"/>
      <c r="F845" s="164"/>
      <c r="G845" s="163"/>
      <c r="H845" s="163"/>
      <c r="I845" s="163"/>
      <c r="J845" s="163"/>
      <c r="K845" s="164"/>
      <c r="L845" s="164"/>
      <c r="M845" s="163"/>
      <c r="N845" s="163"/>
      <c r="O845" s="163"/>
    </row>
    <row r="846" spans="1:15">
      <c r="A846" s="163"/>
      <c r="B846" s="163"/>
      <c r="C846" s="163"/>
      <c r="D846" s="190" t="s">
        <v>4799</v>
      </c>
      <c r="E846" s="164"/>
      <c r="F846" s="164"/>
      <c r="G846" s="163"/>
      <c r="H846" s="163"/>
      <c r="I846" s="163"/>
      <c r="J846" s="163"/>
      <c r="K846" s="164"/>
      <c r="L846" s="164"/>
      <c r="M846" s="163"/>
      <c r="N846" s="163"/>
      <c r="O846" s="163"/>
    </row>
    <row r="847" spans="1:15">
      <c r="A847" s="163"/>
      <c r="B847" s="163"/>
      <c r="C847" s="163"/>
      <c r="D847" s="190" t="s">
        <v>4800</v>
      </c>
      <c r="E847" s="164"/>
      <c r="F847" s="164"/>
      <c r="G847" s="163"/>
      <c r="H847" s="163"/>
      <c r="I847" s="163"/>
      <c r="J847" s="163"/>
      <c r="K847" s="164"/>
      <c r="L847" s="164"/>
      <c r="M847" s="163"/>
      <c r="N847" s="163"/>
      <c r="O847" s="163"/>
    </row>
    <row r="848" spans="1:15">
      <c r="A848" s="163"/>
      <c r="B848" s="163"/>
      <c r="C848" s="163"/>
      <c r="D848" s="190" t="s">
        <v>4801</v>
      </c>
      <c r="E848" s="164"/>
      <c r="F848" s="164"/>
      <c r="G848" s="163"/>
      <c r="H848" s="163"/>
      <c r="I848" s="163"/>
      <c r="J848" s="163"/>
      <c r="K848" s="164"/>
      <c r="L848" s="164"/>
      <c r="M848" s="163"/>
      <c r="N848" s="163"/>
      <c r="O848" s="163"/>
    </row>
    <row r="849" spans="1:15">
      <c r="A849" s="163"/>
      <c r="B849" s="163"/>
      <c r="C849" s="163"/>
      <c r="D849" s="190" t="s">
        <v>4802</v>
      </c>
      <c r="E849" s="164"/>
      <c r="F849" s="164"/>
      <c r="G849" s="163"/>
      <c r="H849" s="163"/>
      <c r="I849" s="163"/>
      <c r="J849" s="163"/>
      <c r="K849" s="164"/>
      <c r="L849" s="164"/>
      <c r="M849" s="163"/>
      <c r="N849" s="163"/>
      <c r="O849" s="163"/>
    </row>
    <row r="850" spans="1:15">
      <c r="A850" s="163"/>
      <c r="B850" s="163"/>
      <c r="C850" s="163"/>
      <c r="D850" s="190" t="s">
        <v>4803</v>
      </c>
      <c r="E850" s="164"/>
      <c r="F850" s="164"/>
      <c r="G850" s="163"/>
      <c r="H850" s="163"/>
      <c r="I850" s="163"/>
      <c r="J850" s="163"/>
      <c r="K850" s="164"/>
      <c r="L850" s="164"/>
      <c r="M850" s="163"/>
      <c r="N850" s="163"/>
      <c r="O850" s="163"/>
    </row>
    <row r="851" spans="1:15">
      <c r="A851" s="163"/>
      <c r="B851" s="163"/>
      <c r="C851" s="163"/>
      <c r="D851" s="190" t="s">
        <v>4804</v>
      </c>
      <c r="E851" s="164"/>
      <c r="F851" s="164"/>
      <c r="G851" s="163"/>
      <c r="H851" s="163"/>
      <c r="I851" s="163"/>
      <c r="J851" s="163"/>
      <c r="K851" s="164"/>
      <c r="L851" s="164"/>
      <c r="M851" s="163"/>
      <c r="N851" s="163"/>
      <c r="O851" s="163"/>
    </row>
    <row r="852" spans="1:15">
      <c r="A852" s="163"/>
      <c r="B852" s="163"/>
      <c r="C852" s="163"/>
      <c r="D852" s="190" t="s">
        <v>4805</v>
      </c>
      <c r="E852" s="164"/>
      <c r="F852" s="164"/>
      <c r="G852" s="163"/>
      <c r="H852" s="163"/>
      <c r="I852" s="163"/>
      <c r="J852" s="163"/>
      <c r="K852" s="164"/>
      <c r="L852" s="164"/>
      <c r="M852" s="163"/>
      <c r="N852" s="163"/>
      <c r="O852" s="163"/>
    </row>
    <row r="853" spans="1:15">
      <c r="A853" s="163"/>
      <c r="B853" s="163"/>
      <c r="C853" s="163"/>
      <c r="D853" s="190" t="s">
        <v>4806</v>
      </c>
      <c r="E853" s="164"/>
      <c r="F853" s="164"/>
      <c r="G853" s="163"/>
      <c r="H853" s="163"/>
      <c r="I853" s="163"/>
      <c r="J853" s="163"/>
      <c r="K853" s="164"/>
      <c r="L853" s="164"/>
      <c r="M853" s="163"/>
      <c r="N853" s="163"/>
      <c r="O853" s="163"/>
    </row>
    <row r="854" spans="1:15">
      <c r="A854" s="163"/>
      <c r="B854" s="163"/>
      <c r="C854" s="163"/>
      <c r="D854" s="190" t="s">
        <v>4807</v>
      </c>
      <c r="E854" s="164"/>
      <c r="F854" s="164"/>
      <c r="G854" s="163"/>
      <c r="H854" s="163"/>
      <c r="I854" s="163"/>
      <c r="J854" s="163"/>
      <c r="K854" s="164"/>
      <c r="L854" s="164"/>
      <c r="M854" s="163"/>
      <c r="N854" s="163"/>
      <c r="O854" s="163"/>
    </row>
    <row r="855" spans="1:15">
      <c r="A855" s="163"/>
      <c r="B855" s="163"/>
      <c r="C855" s="163"/>
      <c r="D855" s="190" t="s">
        <v>4808</v>
      </c>
      <c r="E855" s="164"/>
      <c r="F855" s="164"/>
      <c r="G855" s="163"/>
      <c r="H855" s="163"/>
      <c r="I855" s="163"/>
      <c r="J855" s="163"/>
      <c r="K855" s="164"/>
      <c r="L855" s="164"/>
      <c r="M855" s="163"/>
      <c r="N855" s="163"/>
      <c r="O855" s="163"/>
    </row>
    <row r="856" spans="1:15">
      <c r="A856" s="163"/>
      <c r="B856" s="163"/>
      <c r="C856" s="163"/>
      <c r="D856" s="190" t="s">
        <v>4809</v>
      </c>
      <c r="E856" s="164"/>
      <c r="F856" s="164"/>
      <c r="G856" s="163"/>
      <c r="H856" s="163"/>
      <c r="I856" s="163"/>
      <c r="J856" s="163"/>
      <c r="K856" s="164"/>
      <c r="L856" s="164"/>
      <c r="M856" s="163"/>
      <c r="N856" s="163"/>
      <c r="O856" s="163"/>
    </row>
    <row r="857" spans="1:15">
      <c r="A857" s="163"/>
      <c r="B857" s="163"/>
      <c r="C857" s="163"/>
      <c r="D857" s="190" t="s">
        <v>4810</v>
      </c>
      <c r="E857" s="164"/>
      <c r="F857" s="164"/>
      <c r="G857" s="163"/>
      <c r="H857" s="163"/>
      <c r="I857" s="163"/>
      <c r="J857" s="163"/>
      <c r="K857" s="164"/>
      <c r="L857" s="164"/>
      <c r="M857" s="163"/>
      <c r="N857" s="163"/>
      <c r="O857" s="163"/>
    </row>
    <row r="858" spans="1:15">
      <c r="A858" s="163"/>
      <c r="B858" s="163"/>
      <c r="C858" s="163"/>
      <c r="D858" s="190" t="s">
        <v>4811</v>
      </c>
      <c r="E858" s="164"/>
      <c r="F858" s="164"/>
      <c r="G858" s="163"/>
      <c r="H858" s="163"/>
      <c r="I858" s="163"/>
      <c r="J858" s="163"/>
      <c r="K858" s="164"/>
      <c r="L858" s="164"/>
      <c r="M858" s="163"/>
      <c r="N858" s="163"/>
      <c r="O858" s="163"/>
    </row>
    <row r="859" spans="1:15">
      <c r="A859" s="163"/>
      <c r="B859" s="163"/>
      <c r="C859" s="163"/>
      <c r="D859" s="190" t="s">
        <v>4812</v>
      </c>
      <c r="E859" s="164"/>
      <c r="F859" s="164"/>
      <c r="G859" s="163"/>
      <c r="H859" s="163"/>
      <c r="I859" s="163"/>
      <c r="J859" s="163"/>
      <c r="K859" s="164"/>
      <c r="L859" s="164"/>
      <c r="M859" s="163"/>
      <c r="N859" s="163"/>
      <c r="O859" s="163"/>
    </row>
    <row r="860" spans="1:15">
      <c r="A860" s="163"/>
      <c r="B860" s="163"/>
      <c r="C860" s="163"/>
      <c r="D860" s="190" t="s">
        <v>4813</v>
      </c>
      <c r="E860" s="164"/>
      <c r="F860" s="164"/>
      <c r="G860" s="163"/>
      <c r="H860" s="163"/>
      <c r="I860" s="163"/>
      <c r="J860" s="163"/>
      <c r="K860" s="164"/>
      <c r="L860" s="164"/>
      <c r="M860" s="163"/>
      <c r="N860" s="163"/>
      <c r="O860" s="163"/>
    </row>
    <row r="861" spans="1:15">
      <c r="A861" s="163"/>
      <c r="B861" s="163"/>
      <c r="C861" s="163"/>
      <c r="D861" s="190" t="s">
        <v>4814</v>
      </c>
      <c r="E861" s="164"/>
      <c r="F861" s="164"/>
      <c r="G861" s="163"/>
      <c r="H861" s="163"/>
      <c r="I861" s="163"/>
      <c r="J861" s="163"/>
      <c r="K861" s="164"/>
      <c r="L861" s="164"/>
      <c r="M861" s="163"/>
      <c r="N861" s="163"/>
      <c r="O861" s="163"/>
    </row>
    <row r="862" spans="1:15">
      <c r="A862" s="163"/>
      <c r="B862" s="163"/>
      <c r="C862" s="163"/>
      <c r="D862" s="190" t="s">
        <v>4815</v>
      </c>
      <c r="E862" s="164"/>
      <c r="F862" s="164"/>
      <c r="G862" s="163"/>
      <c r="H862" s="163"/>
      <c r="I862" s="163"/>
      <c r="J862" s="163"/>
      <c r="K862" s="164"/>
      <c r="L862" s="164"/>
      <c r="M862" s="163"/>
      <c r="N862" s="163"/>
      <c r="O862" s="163"/>
    </row>
    <row r="863" spans="1:15">
      <c r="A863" s="163"/>
      <c r="B863" s="163"/>
      <c r="C863" s="163"/>
      <c r="D863" s="190" t="s">
        <v>4816</v>
      </c>
      <c r="E863" s="164"/>
      <c r="F863" s="164"/>
      <c r="G863" s="163"/>
      <c r="H863" s="163"/>
      <c r="I863" s="163"/>
      <c r="J863" s="163"/>
      <c r="K863" s="164"/>
      <c r="L863" s="164"/>
      <c r="M863" s="163"/>
      <c r="N863" s="163"/>
      <c r="O863" s="163"/>
    </row>
    <row r="864" spans="1:15">
      <c r="A864" s="163"/>
      <c r="B864" s="163"/>
      <c r="C864" s="163"/>
      <c r="D864" s="190" t="s">
        <v>4817</v>
      </c>
      <c r="E864" s="164"/>
      <c r="F864" s="164"/>
      <c r="G864" s="163"/>
      <c r="H864" s="163"/>
      <c r="I864" s="163"/>
      <c r="J864" s="163"/>
      <c r="K864" s="164"/>
      <c r="L864" s="164"/>
      <c r="M864" s="163"/>
      <c r="N864" s="163"/>
      <c r="O864" s="163"/>
    </row>
    <row r="865" spans="1:15">
      <c r="A865" s="163"/>
      <c r="B865" s="163"/>
      <c r="C865" s="163"/>
      <c r="D865" s="190" t="s">
        <v>5100</v>
      </c>
      <c r="E865" s="164"/>
      <c r="F865" s="164"/>
      <c r="G865" s="163"/>
      <c r="H865" s="163"/>
      <c r="I865" s="163"/>
      <c r="J865" s="163"/>
      <c r="K865" s="164"/>
      <c r="L865" s="164"/>
      <c r="M865" s="163"/>
      <c r="N865" s="163"/>
      <c r="O865" s="163"/>
    </row>
    <row r="866" spans="1:15">
      <c r="A866" s="163"/>
      <c r="B866" s="163"/>
      <c r="C866" s="163"/>
      <c r="D866" s="190" t="s">
        <v>5101</v>
      </c>
      <c r="E866" s="164"/>
      <c r="F866" s="164"/>
      <c r="G866" s="163"/>
      <c r="H866" s="163"/>
      <c r="I866" s="163"/>
      <c r="J866" s="163"/>
      <c r="K866" s="164"/>
      <c r="L866" s="164"/>
      <c r="M866" s="163"/>
      <c r="N866" s="163"/>
      <c r="O866" s="163"/>
    </row>
    <row r="867" spans="1:15">
      <c r="A867" s="163"/>
      <c r="B867" s="163"/>
      <c r="C867" s="163"/>
      <c r="D867" s="190" t="s">
        <v>5102</v>
      </c>
      <c r="E867" s="164"/>
      <c r="F867" s="164"/>
      <c r="G867" s="163"/>
      <c r="H867" s="163"/>
      <c r="I867" s="163"/>
      <c r="J867" s="163"/>
      <c r="K867" s="164"/>
      <c r="L867" s="164"/>
      <c r="M867" s="163"/>
      <c r="N867" s="163"/>
      <c r="O867" s="163"/>
    </row>
    <row r="868" spans="1:15">
      <c r="A868" s="163"/>
      <c r="B868" s="163"/>
      <c r="C868" s="163"/>
      <c r="D868" s="190" t="s">
        <v>5103</v>
      </c>
      <c r="E868" s="164"/>
      <c r="F868" s="164"/>
      <c r="G868" s="163"/>
      <c r="H868" s="163"/>
      <c r="I868" s="163"/>
      <c r="J868" s="163"/>
      <c r="K868" s="164"/>
      <c r="L868" s="164"/>
      <c r="M868" s="163"/>
      <c r="N868" s="163"/>
      <c r="O868" s="163"/>
    </row>
    <row r="869" spans="1:15">
      <c r="A869" s="163"/>
      <c r="B869" s="163"/>
      <c r="C869" s="163"/>
      <c r="D869" s="190" t="s">
        <v>5104</v>
      </c>
      <c r="E869" s="164"/>
      <c r="F869" s="164"/>
      <c r="G869" s="163"/>
      <c r="H869" s="163"/>
      <c r="I869" s="163"/>
      <c r="J869" s="163"/>
      <c r="K869" s="164"/>
      <c r="L869" s="164"/>
      <c r="M869" s="163"/>
      <c r="N869" s="163"/>
      <c r="O869" s="163"/>
    </row>
    <row r="870" spans="1:15">
      <c r="A870" s="163"/>
      <c r="B870" s="163"/>
      <c r="C870" s="163"/>
      <c r="D870" s="190" t="s">
        <v>5105</v>
      </c>
      <c r="E870" s="164"/>
      <c r="F870" s="164"/>
      <c r="G870" s="163"/>
      <c r="H870" s="163"/>
      <c r="I870" s="163"/>
      <c r="J870" s="163"/>
      <c r="K870" s="164"/>
      <c r="L870" s="164"/>
      <c r="M870" s="163"/>
      <c r="N870" s="163"/>
      <c r="O870" s="163"/>
    </row>
    <row r="871" spans="1:15">
      <c r="A871" s="163"/>
      <c r="B871" s="163"/>
      <c r="C871" s="163"/>
      <c r="D871" s="163"/>
      <c r="E871" s="164"/>
      <c r="F871" s="164"/>
      <c r="G871" s="163"/>
      <c r="H871" s="163"/>
      <c r="I871" s="163"/>
      <c r="J871" s="163"/>
      <c r="K871" s="164"/>
      <c r="L871" s="164"/>
      <c r="M871" s="163"/>
      <c r="N871" s="163"/>
      <c r="O871" s="163"/>
    </row>
    <row r="872" spans="1:15">
      <c r="A872" s="163"/>
      <c r="B872" s="163"/>
      <c r="C872" s="163"/>
      <c r="D872" s="163"/>
      <c r="E872" s="164"/>
      <c r="F872" s="164"/>
      <c r="G872" s="163"/>
      <c r="H872" s="163"/>
      <c r="I872" s="163"/>
      <c r="J872" s="163"/>
      <c r="K872" s="164"/>
      <c r="L872" s="164"/>
      <c r="M872" s="163"/>
      <c r="N872" s="163"/>
      <c r="O872" s="163"/>
    </row>
    <row r="873" spans="1:15">
      <c r="A873" s="163"/>
      <c r="B873" s="163"/>
      <c r="C873" s="163"/>
      <c r="D873" s="163"/>
      <c r="E873" s="164"/>
      <c r="F873" s="164"/>
      <c r="G873" s="163"/>
      <c r="H873" s="163"/>
      <c r="I873" s="163"/>
      <c r="J873" s="163"/>
      <c r="K873" s="164"/>
      <c r="L873" s="164"/>
      <c r="M873" s="163"/>
      <c r="N873" s="163"/>
      <c r="O873" s="163"/>
    </row>
    <row r="874" spans="1:15">
      <c r="A874" s="163"/>
      <c r="B874" s="163"/>
      <c r="C874" s="163"/>
      <c r="D874" s="163"/>
      <c r="E874" s="164"/>
      <c r="F874" s="164"/>
      <c r="G874" s="163"/>
      <c r="H874" s="163"/>
      <c r="I874" s="163"/>
      <c r="J874" s="163"/>
      <c r="K874" s="164"/>
      <c r="L874" s="164"/>
      <c r="M874" s="163"/>
      <c r="N874" s="163"/>
      <c r="O874" s="163"/>
    </row>
    <row r="875" spans="1:15">
      <c r="A875" s="163"/>
      <c r="B875" s="163"/>
      <c r="C875" s="163"/>
      <c r="D875" s="163"/>
      <c r="E875" s="164"/>
      <c r="F875" s="164"/>
      <c r="G875" s="163"/>
      <c r="H875" s="163"/>
      <c r="I875" s="163"/>
      <c r="J875" s="163"/>
      <c r="K875" s="164"/>
      <c r="L875" s="164"/>
      <c r="M875" s="163"/>
      <c r="N875" s="163"/>
      <c r="O875" s="163"/>
    </row>
    <row r="876" spans="1:15">
      <c r="A876" s="163"/>
      <c r="B876" s="163"/>
      <c r="C876" s="163"/>
      <c r="D876" s="163"/>
      <c r="E876" s="164"/>
      <c r="F876" s="164"/>
      <c r="G876" s="163"/>
      <c r="H876" s="163"/>
      <c r="I876" s="163"/>
      <c r="J876" s="163"/>
      <c r="K876" s="164"/>
      <c r="L876" s="164"/>
      <c r="M876" s="163"/>
      <c r="N876" s="163"/>
      <c r="O876" s="163"/>
    </row>
    <row r="877" spans="1:15">
      <c r="A877" s="163"/>
      <c r="B877" s="163"/>
      <c r="C877" s="163"/>
      <c r="D877" s="163"/>
      <c r="E877" s="164"/>
      <c r="F877" s="164"/>
      <c r="G877" s="163"/>
      <c r="H877" s="163"/>
      <c r="I877" s="163"/>
      <c r="J877" s="163"/>
      <c r="K877" s="164"/>
      <c r="L877" s="164"/>
      <c r="M877" s="163"/>
      <c r="N877" s="163"/>
      <c r="O877" s="163"/>
    </row>
    <row r="878" spans="1:15">
      <c r="A878" s="163"/>
      <c r="B878" s="163"/>
      <c r="C878" s="163"/>
      <c r="D878" s="163"/>
      <c r="E878" s="164"/>
      <c r="F878" s="164"/>
      <c r="G878" s="163"/>
      <c r="H878" s="163"/>
      <c r="I878" s="163"/>
      <c r="J878" s="163"/>
      <c r="K878" s="164"/>
      <c r="L878" s="164"/>
      <c r="M878" s="163"/>
      <c r="N878" s="163"/>
      <c r="O878" s="163"/>
    </row>
    <row r="879" spans="1:15">
      <c r="A879" s="163"/>
      <c r="B879" s="163"/>
      <c r="C879" s="163"/>
      <c r="D879" s="163"/>
      <c r="E879" s="164"/>
      <c r="F879" s="164"/>
      <c r="G879" s="163"/>
      <c r="H879" s="163"/>
      <c r="I879" s="163"/>
      <c r="J879" s="163"/>
      <c r="K879" s="164"/>
      <c r="L879" s="164"/>
      <c r="M879" s="163"/>
      <c r="N879" s="163"/>
      <c r="O879" s="163"/>
    </row>
    <row r="880" spans="1:15">
      <c r="A880" s="163"/>
      <c r="B880" s="163"/>
      <c r="C880" s="163"/>
      <c r="D880" s="163"/>
      <c r="E880" s="164"/>
      <c r="F880" s="164"/>
      <c r="G880" s="163"/>
      <c r="H880" s="163"/>
      <c r="I880" s="163"/>
      <c r="J880" s="163"/>
      <c r="K880" s="164"/>
      <c r="L880" s="164"/>
      <c r="M880" s="163"/>
      <c r="N880" s="163"/>
      <c r="O880" s="163"/>
    </row>
    <row r="881" spans="1:15">
      <c r="A881" s="163"/>
      <c r="B881" s="163"/>
      <c r="C881" s="163"/>
      <c r="D881" s="163"/>
      <c r="E881" s="164"/>
      <c r="F881" s="164"/>
      <c r="G881" s="163"/>
      <c r="H881" s="163"/>
      <c r="I881" s="163"/>
      <c r="J881" s="163"/>
      <c r="K881" s="164"/>
      <c r="L881" s="164"/>
      <c r="M881" s="163"/>
      <c r="N881" s="163"/>
      <c r="O881" s="163"/>
    </row>
    <row r="882" spans="1:15">
      <c r="A882" s="163"/>
      <c r="B882" s="163"/>
      <c r="C882" s="163"/>
      <c r="D882" s="163"/>
      <c r="E882" s="164"/>
      <c r="F882" s="164"/>
      <c r="G882" s="163"/>
      <c r="H882" s="163"/>
      <c r="I882" s="163"/>
      <c r="J882" s="163"/>
      <c r="K882" s="164"/>
      <c r="L882" s="164"/>
      <c r="M882" s="163"/>
      <c r="N882" s="163"/>
      <c r="O882" s="163"/>
    </row>
    <row r="883" spans="1:15">
      <c r="A883" s="163"/>
      <c r="B883" s="163"/>
      <c r="C883" s="163"/>
      <c r="D883" s="163"/>
      <c r="E883" s="164"/>
      <c r="F883" s="164"/>
      <c r="G883" s="163"/>
      <c r="H883" s="163"/>
      <c r="I883" s="163"/>
      <c r="J883" s="163"/>
      <c r="K883" s="164"/>
      <c r="L883" s="164"/>
      <c r="M883" s="163"/>
      <c r="N883" s="163"/>
      <c r="O883" s="163"/>
    </row>
    <row r="884" spans="1:15">
      <c r="A884" s="163"/>
      <c r="B884" s="163"/>
      <c r="C884" s="163"/>
      <c r="D884" s="163"/>
      <c r="E884" s="164"/>
      <c r="F884" s="164"/>
      <c r="G884" s="163"/>
      <c r="H884" s="163"/>
      <c r="I884" s="163"/>
      <c r="J884" s="163"/>
      <c r="K884" s="164"/>
      <c r="L884" s="164"/>
      <c r="M884" s="163"/>
      <c r="N884" s="163"/>
      <c r="O884" s="163"/>
    </row>
    <row r="885" spans="1:15">
      <c r="A885" s="163"/>
      <c r="B885" s="163"/>
      <c r="C885" s="163"/>
      <c r="D885" s="163"/>
      <c r="E885" s="164"/>
      <c r="F885" s="164"/>
      <c r="G885" s="163"/>
      <c r="H885" s="163"/>
      <c r="I885" s="163"/>
      <c r="J885" s="163"/>
      <c r="K885" s="164"/>
      <c r="L885" s="164"/>
      <c r="M885" s="163"/>
      <c r="N885" s="163"/>
      <c r="O885" s="163"/>
    </row>
    <row r="886" spans="1:15">
      <c r="A886" s="163"/>
      <c r="B886" s="163"/>
      <c r="C886" s="163"/>
      <c r="D886" s="163"/>
      <c r="E886" s="164"/>
      <c r="F886" s="164"/>
      <c r="G886" s="163"/>
      <c r="H886" s="163"/>
      <c r="I886" s="163"/>
      <c r="J886" s="163"/>
      <c r="K886" s="164"/>
      <c r="L886" s="164"/>
      <c r="M886" s="163"/>
      <c r="N886" s="163"/>
      <c r="O886" s="163"/>
    </row>
    <row r="887" spans="1:15">
      <c r="A887" s="163"/>
      <c r="B887" s="163"/>
      <c r="C887" s="163"/>
      <c r="D887" s="163"/>
      <c r="E887" s="164"/>
      <c r="F887" s="164"/>
      <c r="G887" s="163"/>
      <c r="H887" s="163"/>
      <c r="I887" s="163"/>
      <c r="J887" s="163"/>
      <c r="K887" s="164"/>
      <c r="L887" s="164"/>
      <c r="M887" s="163"/>
      <c r="N887" s="163"/>
      <c r="O887" s="163"/>
    </row>
  </sheetData>
  <mergeCells count="13">
    <mergeCell ref="J8:N8"/>
    <mergeCell ref="J5:K5"/>
    <mergeCell ref="M5:N5"/>
    <mergeCell ref="J6:K6"/>
    <mergeCell ref="M6:N6"/>
    <mergeCell ref="J7:K7"/>
    <mergeCell ref="M7:N7"/>
    <mergeCell ref="J2:L2"/>
    <mergeCell ref="M2:N2"/>
    <mergeCell ref="J3:K3"/>
    <mergeCell ref="M3:N3"/>
    <mergeCell ref="J4:K4"/>
    <mergeCell ref="M4:N4"/>
  </mergeCells>
  <conditionalFormatting sqref="F1:F10 F19:F20 F22:F23 F43:F44 F50 F52:F54 F83:F84">
    <cfRule type="timePeriod" dxfId="75" priority="21" timePeriod="yesterday">
      <formula>FLOOR(F1,1)=TODAY()-1</formula>
    </cfRule>
  </conditionalFormatting>
  <conditionalFormatting sqref="F35:F37 F87:F88 F90 F93:F95 F106 F109 F125:F126 F140 F147:F153">
    <cfRule type="timePeriod" dxfId="74" priority="22" timePeriod="yesterday">
      <formula>FLOOR(F35,1)=TODAY()-1</formula>
    </cfRule>
  </conditionalFormatting>
  <conditionalFormatting sqref="F40:F41">
    <cfRule type="timePeriod" dxfId="73" priority="17" timePeriod="yesterday">
      <formula>FLOOR(F40,1)=TODAY()-1</formula>
    </cfRule>
  </conditionalFormatting>
  <conditionalFormatting sqref="F57:F65">
    <cfRule type="timePeriod" dxfId="72" priority="9" timePeriod="yesterday">
      <formula>FLOOR(F57,1)=TODAY()-1</formula>
    </cfRule>
  </conditionalFormatting>
  <conditionalFormatting sqref="F70:F76">
    <cfRule type="timePeriod" dxfId="71" priority="3" timePeriod="yesterday">
      <formula>FLOOR(F70,1)=TODAY()-1</formula>
    </cfRule>
  </conditionalFormatting>
  <conditionalFormatting sqref="F78:F81">
    <cfRule type="timePeriod" dxfId="70" priority="1" timePeriod="yesterday">
      <formula>FLOOR(F78,1)=TODAY()-1</formula>
    </cfRule>
  </conditionalFormatting>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XFD893"/>
  <sheetViews>
    <sheetView topLeftCell="A10" workbookViewId="0">
      <selection activeCell="A35" sqref="A35"/>
    </sheetView>
  </sheetViews>
  <sheetFormatPr defaultRowHeight="15"/>
  <cols>
    <col min="1" max="1" width="9.140625" customWidth="1"/>
    <col min="2" max="2" width="19.7109375" hidden="1" customWidth="1"/>
    <col min="3" max="4" width="19.7109375" customWidth="1"/>
    <col min="5" max="6" width="19.7109375" style="1" customWidth="1"/>
    <col min="7" max="7" width="26.42578125" customWidth="1"/>
    <col min="8" max="8" width="92" bestFit="1" customWidth="1"/>
    <col min="9" max="9" width="9.140625" customWidth="1"/>
    <col min="10" max="10" width="15" customWidth="1"/>
    <col min="11" max="12" width="19.7109375" style="1" customWidth="1"/>
    <col min="13" max="15" width="19.7109375" customWidth="1"/>
  </cols>
  <sheetData>
    <row r="1" spans="1:15" ht="18.75" thickBot="1">
      <c r="A1" s="134"/>
      <c r="B1" s="78"/>
      <c r="C1" s="134" t="s">
        <v>162</v>
      </c>
      <c r="D1" s="63"/>
      <c r="E1" s="65"/>
      <c r="F1" s="65"/>
      <c r="G1" s="65"/>
      <c r="H1" s="63"/>
      <c r="I1" s="63"/>
      <c r="J1" s="63"/>
      <c r="K1" s="65"/>
      <c r="L1" s="65"/>
      <c r="M1" s="63"/>
      <c r="N1" s="63"/>
      <c r="O1" s="63"/>
    </row>
    <row r="2" spans="1:15" ht="18.75" thickBot="1">
      <c r="A2" s="134"/>
      <c r="B2" s="78"/>
      <c r="C2" s="134"/>
      <c r="D2" s="63"/>
      <c r="E2" s="65"/>
      <c r="F2" s="65"/>
      <c r="G2" s="63"/>
      <c r="H2" s="63"/>
      <c r="I2" s="63"/>
      <c r="J2" s="361" t="s">
        <v>166</v>
      </c>
      <c r="K2" s="362"/>
      <c r="L2" s="363"/>
      <c r="M2" s="364"/>
      <c r="N2" s="364"/>
      <c r="O2" s="63"/>
    </row>
    <row r="3" spans="1:15" ht="18">
      <c r="A3" s="134"/>
      <c r="B3" s="134"/>
      <c r="C3" s="134"/>
      <c r="D3" s="134" t="s">
        <v>455</v>
      </c>
      <c r="E3" s="249"/>
      <c r="F3" s="249"/>
      <c r="G3" s="141"/>
      <c r="H3" s="134"/>
      <c r="I3" s="134"/>
      <c r="J3" s="365" t="s">
        <v>171</v>
      </c>
      <c r="K3" s="366"/>
      <c r="L3" s="138">
        <f>COUNTIFS(K:K,"A")</f>
        <v>17</v>
      </c>
      <c r="M3" s="367"/>
      <c r="N3" s="367"/>
      <c r="O3" s="63"/>
    </row>
    <row r="4" spans="1:15" ht="18">
      <c r="A4" s="134"/>
      <c r="B4" s="134"/>
      <c r="C4" s="134"/>
      <c r="D4" s="134"/>
      <c r="E4" s="249"/>
      <c r="F4" s="249"/>
      <c r="G4" s="134"/>
      <c r="H4" s="134"/>
      <c r="I4" s="134"/>
      <c r="J4" s="368" t="s">
        <v>172</v>
      </c>
      <c r="K4" s="369"/>
      <c r="L4" s="139">
        <f>COUNTIFS(K:K, "B")</f>
        <v>5</v>
      </c>
      <c r="M4" s="367"/>
      <c r="N4" s="367"/>
      <c r="O4" s="63"/>
    </row>
    <row r="5" spans="1:15" ht="15.75" thickBot="1">
      <c r="A5" s="72"/>
      <c r="B5" s="78"/>
      <c r="C5" s="63"/>
      <c r="D5" s="63"/>
      <c r="E5" s="65"/>
      <c r="F5" s="65"/>
      <c r="G5" s="63"/>
      <c r="H5" s="63"/>
      <c r="I5" s="63"/>
      <c r="J5" s="371" t="s">
        <v>173</v>
      </c>
      <c r="K5" s="372"/>
      <c r="L5" s="140">
        <f>COUNTIFS(K:K, "R")</f>
        <v>2</v>
      </c>
      <c r="M5" s="367"/>
      <c r="N5" s="367"/>
      <c r="O5" s="107"/>
    </row>
    <row r="6" spans="1:15" ht="15.75" thickBot="1">
      <c r="A6" s="72"/>
      <c r="B6" s="78"/>
      <c r="C6" s="63"/>
      <c r="D6" s="63"/>
      <c r="E6" s="65"/>
      <c r="F6" s="65"/>
      <c r="G6" s="63"/>
      <c r="H6" s="63"/>
      <c r="I6" s="63"/>
      <c r="J6" s="371" t="s">
        <v>454</v>
      </c>
      <c r="K6" s="372"/>
      <c r="L6" s="140">
        <f>COUNTIFS(K:K, "OP")</f>
        <v>1</v>
      </c>
      <c r="M6" s="367"/>
      <c r="N6" s="367"/>
      <c r="O6" s="107"/>
    </row>
    <row r="7" spans="1:15" ht="15.75" thickBot="1">
      <c r="A7" s="72"/>
      <c r="B7" s="78"/>
      <c r="C7" s="63"/>
      <c r="D7" s="63"/>
      <c r="E7" s="65"/>
      <c r="F7" s="65"/>
      <c r="G7" s="63"/>
      <c r="H7" s="63"/>
      <c r="I7" s="63"/>
      <c r="J7" s="371" t="s">
        <v>320</v>
      </c>
      <c r="K7" s="372"/>
      <c r="L7" s="140">
        <f>SUM(L3:L6)</f>
        <v>25</v>
      </c>
      <c r="M7" s="367"/>
      <c r="N7" s="367"/>
      <c r="O7" s="107"/>
    </row>
    <row r="8" spans="1:15" ht="15.75" thickBot="1">
      <c r="A8" s="72"/>
      <c r="B8" s="78"/>
      <c r="C8" s="63"/>
      <c r="D8" s="63"/>
      <c r="E8" s="65"/>
      <c r="F8" s="65"/>
      <c r="G8" s="63"/>
      <c r="H8" s="63"/>
      <c r="I8" s="63"/>
      <c r="J8" s="370"/>
      <c r="K8" s="370"/>
      <c r="L8" s="370"/>
      <c r="M8" s="370"/>
      <c r="N8" s="370"/>
      <c r="O8" s="63"/>
    </row>
    <row r="9" spans="1:15" ht="28.5" thickBot="1">
      <c r="A9" s="108" t="s">
        <v>2</v>
      </c>
      <c r="B9" s="109" t="s">
        <v>148</v>
      </c>
      <c r="C9" s="110" t="s">
        <v>1</v>
      </c>
      <c r="D9" s="110" t="s">
        <v>168</v>
      </c>
      <c r="E9" s="110" t="s">
        <v>297</v>
      </c>
      <c r="F9" s="110" t="s">
        <v>4295</v>
      </c>
      <c r="G9" s="110" t="s">
        <v>0</v>
      </c>
      <c r="H9" s="110" t="s">
        <v>167</v>
      </c>
      <c r="I9" s="110" t="s">
        <v>813</v>
      </c>
      <c r="J9" s="110" t="s">
        <v>28</v>
      </c>
      <c r="K9" s="110" t="s">
        <v>165</v>
      </c>
      <c r="L9" s="110" t="s">
        <v>550</v>
      </c>
      <c r="M9" s="149" t="s">
        <v>176</v>
      </c>
      <c r="N9" s="112" t="s">
        <v>175</v>
      </c>
      <c r="O9" s="112" t="s">
        <v>164</v>
      </c>
    </row>
    <row r="10" spans="1:15" ht="28.5">
      <c r="A10" s="195"/>
      <c r="B10" s="196" t="s">
        <v>741</v>
      </c>
      <c r="C10" s="197"/>
      <c r="D10" s="196"/>
      <c r="E10" s="256"/>
      <c r="F10" s="256"/>
      <c r="G10" s="196"/>
      <c r="H10" s="201"/>
      <c r="I10" s="230"/>
      <c r="J10" s="197"/>
      <c r="K10" s="256"/>
      <c r="L10" s="256"/>
      <c r="M10" s="198"/>
      <c r="N10" s="199"/>
      <c r="O10" s="200"/>
    </row>
    <row r="11" spans="1:15">
      <c r="A11" s="187"/>
      <c r="B11" s="188"/>
      <c r="C11" s="214"/>
      <c r="D11" s="189"/>
      <c r="E11" s="159"/>
      <c r="F11" s="159"/>
      <c r="G11" s="160"/>
      <c r="H11" s="160"/>
      <c r="I11" s="160"/>
      <c r="J11" s="160"/>
      <c r="K11" s="189"/>
      <c r="L11" s="159"/>
      <c r="M11" s="213"/>
      <c r="N11" s="189"/>
      <c r="O11" s="231"/>
    </row>
    <row r="12" spans="1:15">
      <c r="A12" s="187">
        <v>2</v>
      </c>
      <c r="B12" s="188"/>
      <c r="C12" s="214" t="s">
        <v>11746</v>
      </c>
      <c r="D12" s="189" t="s">
        <v>12014</v>
      </c>
      <c r="E12" s="159">
        <v>45862</v>
      </c>
      <c r="F12" s="159">
        <v>45862</v>
      </c>
      <c r="G12" s="160" t="s">
        <v>10037</v>
      </c>
      <c r="H12" s="160" t="s">
        <v>12068</v>
      </c>
      <c r="I12" s="160"/>
      <c r="J12" s="160" t="s">
        <v>11746</v>
      </c>
      <c r="K12" s="189" t="s">
        <v>298</v>
      </c>
      <c r="L12" s="159">
        <v>45868</v>
      </c>
      <c r="M12" s="213"/>
      <c r="N12" s="189"/>
      <c r="O12" s="231"/>
    </row>
    <row r="13" spans="1:15">
      <c r="A13" s="187"/>
      <c r="B13" s="188"/>
      <c r="C13" s="214"/>
      <c r="D13" s="189" t="s">
        <v>12014</v>
      </c>
      <c r="E13" s="159">
        <v>45878</v>
      </c>
      <c r="F13" s="159">
        <v>45878</v>
      </c>
      <c r="G13" s="160" t="s">
        <v>10037</v>
      </c>
      <c r="H13" s="160" t="s">
        <v>12068</v>
      </c>
      <c r="I13" s="160"/>
      <c r="J13" s="160" t="s">
        <v>11746</v>
      </c>
      <c r="K13" s="189" t="s">
        <v>197</v>
      </c>
      <c r="L13" s="159">
        <v>45881</v>
      </c>
      <c r="M13" s="213"/>
      <c r="N13" s="189"/>
      <c r="O13" s="231"/>
    </row>
    <row r="14" spans="1:15">
      <c r="A14" s="187"/>
      <c r="B14" s="188"/>
      <c r="C14" s="214"/>
      <c r="D14" s="189" t="s">
        <v>12754</v>
      </c>
      <c r="E14" s="159">
        <v>45895</v>
      </c>
      <c r="F14" s="159">
        <v>45895</v>
      </c>
      <c r="G14" s="160" t="s">
        <v>10037</v>
      </c>
      <c r="H14" s="160" t="s">
        <v>12068</v>
      </c>
      <c r="I14" s="160"/>
      <c r="J14" s="160"/>
      <c r="K14" s="189" t="s">
        <v>197</v>
      </c>
      <c r="L14" s="159">
        <v>45897</v>
      </c>
      <c r="M14" s="213"/>
      <c r="N14" s="189"/>
      <c r="O14" s="231"/>
    </row>
    <row r="15" spans="1:15">
      <c r="A15" s="187"/>
      <c r="B15" s="188"/>
      <c r="C15" s="214"/>
      <c r="D15" s="189" t="s">
        <v>13080</v>
      </c>
      <c r="E15" s="159">
        <v>45916</v>
      </c>
      <c r="F15" s="159">
        <v>45916</v>
      </c>
      <c r="G15" s="160" t="s">
        <v>10037</v>
      </c>
      <c r="H15" s="160" t="s">
        <v>12068</v>
      </c>
      <c r="I15" s="160"/>
      <c r="J15" s="160"/>
      <c r="K15" s="189" t="s">
        <v>195</v>
      </c>
      <c r="L15" s="159">
        <v>45920</v>
      </c>
      <c r="M15" s="213"/>
      <c r="N15" s="189"/>
      <c r="O15" s="231"/>
    </row>
    <row r="16" spans="1:15">
      <c r="A16" s="187">
        <v>3</v>
      </c>
      <c r="B16" s="188"/>
      <c r="C16" s="214"/>
      <c r="D16" s="189" t="s">
        <v>12150</v>
      </c>
      <c r="E16" s="159">
        <v>45870</v>
      </c>
      <c r="F16" s="159">
        <v>45870</v>
      </c>
      <c r="G16" s="160" t="s">
        <v>10037</v>
      </c>
      <c r="H16" s="160" t="s">
        <v>12258</v>
      </c>
      <c r="I16" s="160"/>
      <c r="J16" s="160"/>
      <c r="K16" s="189" t="s">
        <v>195</v>
      </c>
      <c r="L16" s="159">
        <v>45892</v>
      </c>
      <c r="M16" s="213"/>
      <c r="N16" s="189"/>
      <c r="O16" s="231"/>
    </row>
    <row r="17" spans="1:15">
      <c r="A17" s="187">
        <v>4</v>
      </c>
      <c r="B17" s="188"/>
      <c r="C17" s="214"/>
      <c r="D17" s="189" t="s">
        <v>12151</v>
      </c>
      <c r="E17" s="159">
        <v>45885</v>
      </c>
      <c r="F17" s="159">
        <v>45885</v>
      </c>
      <c r="G17" s="160" t="s">
        <v>10037</v>
      </c>
      <c r="H17" s="160" t="s">
        <v>12258</v>
      </c>
      <c r="I17" s="160"/>
      <c r="J17" s="160"/>
      <c r="K17" s="189" t="s">
        <v>195</v>
      </c>
      <c r="L17" s="159">
        <v>45901</v>
      </c>
      <c r="M17" s="213"/>
      <c r="N17" s="189"/>
      <c r="O17" s="231"/>
    </row>
    <row r="18" spans="1:15">
      <c r="A18" s="187">
        <v>4</v>
      </c>
      <c r="B18" s="188"/>
      <c r="C18" s="214"/>
      <c r="D18" s="189" t="s">
        <v>13081</v>
      </c>
      <c r="E18" s="159">
        <v>45916</v>
      </c>
      <c r="F18" s="159">
        <v>45916</v>
      </c>
      <c r="G18" s="160" t="s">
        <v>10037</v>
      </c>
      <c r="H18" s="160" t="s">
        <v>12258</v>
      </c>
      <c r="I18" s="160"/>
      <c r="J18" s="160"/>
      <c r="K18" s="189" t="s">
        <v>197</v>
      </c>
      <c r="L18" s="159">
        <v>45918</v>
      </c>
      <c r="M18" s="213"/>
      <c r="N18" s="189"/>
      <c r="O18" s="231"/>
    </row>
    <row r="19" spans="1:15">
      <c r="A19" s="187">
        <v>5</v>
      </c>
      <c r="B19" s="188"/>
      <c r="C19" s="214"/>
      <c r="D19" s="189" t="s">
        <v>12152</v>
      </c>
      <c r="E19" s="159">
        <v>45887</v>
      </c>
      <c r="F19" s="159">
        <v>45887</v>
      </c>
      <c r="G19" s="160" t="s">
        <v>10037</v>
      </c>
      <c r="H19" s="160" t="s">
        <v>12258</v>
      </c>
      <c r="I19" s="160"/>
      <c r="J19" s="160"/>
      <c r="K19" s="189" t="s">
        <v>195</v>
      </c>
      <c r="L19" s="159">
        <v>45901</v>
      </c>
      <c r="M19" s="213"/>
      <c r="N19" s="189"/>
      <c r="O19" s="231"/>
    </row>
    <row r="20" spans="1:15">
      <c r="A20" s="187">
        <v>6</v>
      </c>
      <c r="B20" s="188"/>
      <c r="C20" s="214"/>
      <c r="D20" s="189" t="s">
        <v>12153</v>
      </c>
      <c r="E20" s="159">
        <v>45895</v>
      </c>
      <c r="F20" s="159">
        <v>45895</v>
      </c>
      <c r="G20" s="160" t="s">
        <v>10037</v>
      </c>
      <c r="H20" s="160" t="s">
        <v>12755</v>
      </c>
      <c r="I20" s="160"/>
      <c r="J20" s="160"/>
      <c r="K20" s="189" t="s">
        <v>197</v>
      </c>
      <c r="L20" s="159">
        <v>45897</v>
      </c>
      <c r="M20" s="213"/>
      <c r="N20" s="189"/>
      <c r="O20" s="231"/>
    </row>
    <row r="21" spans="1:15">
      <c r="A21" s="187"/>
      <c r="B21" s="188"/>
      <c r="C21" s="214"/>
      <c r="D21" s="189" t="s">
        <v>13082</v>
      </c>
      <c r="E21" s="159">
        <v>45916</v>
      </c>
      <c r="F21" s="159">
        <v>45916</v>
      </c>
      <c r="G21" s="160" t="s">
        <v>10037</v>
      </c>
      <c r="H21" s="160" t="s">
        <v>12755</v>
      </c>
      <c r="I21" s="160"/>
      <c r="J21" s="160"/>
      <c r="K21" s="189" t="s">
        <v>195</v>
      </c>
      <c r="L21" s="159">
        <v>45920</v>
      </c>
      <c r="M21" s="213"/>
      <c r="N21" s="189"/>
      <c r="O21" s="231"/>
    </row>
    <row r="22" spans="1:15">
      <c r="A22" s="187">
        <v>7</v>
      </c>
      <c r="B22" s="188"/>
      <c r="C22" s="214"/>
      <c r="D22" s="189" t="s">
        <v>12154</v>
      </c>
      <c r="E22" s="159">
        <v>45916</v>
      </c>
      <c r="F22" s="159">
        <v>45916</v>
      </c>
      <c r="G22" s="160" t="s">
        <v>10037</v>
      </c>
      <c r="H22" s="160" t="s">
        <v>13083</v>
      </c>
      <c r="I22" s="160"/>
      <c r="J22" s="160"/>
      <c r="K22" s="189" t="s">
        <v>195</v>
      </c>
      <c r="L22" s="159">
        <v>45917</v>
      </c>
      <c r="M22" s="213"/>
      <c r="N22" s="189"/>
      <c r="O22" s="231"/>
    </row>
    <row r="23" spans="1:15">
      <c r="A23" s="187">
        <v>8</v>
      </c>
      <c r="B23" s="188"/>
      <c r="C23" s="214"/>
      <c r="D23" s="189" t="s">
        <v>12155</v>
      </c>
      <c r="E23" s="159">
        <v>45922</v>
      </c>
      <c r="F23" s="159">
        <v>45922</v>
      </c>
      <c r="G23" s="160" t="s">
        <v>10037</v>
      </c>
      <c r="H23" s="160" t="s">
        <v>13083</v>
      </c>
      <c r="I23" s="160"/>
      <c r="J23" s="160"/>
      <c r="K23" s="189" t="s">
        <v>298</v>
      </c>
      <c r="L23" s="159">
        <v>45923</v>
      </c>
      <c r="M23" s="213"/>
      <c r="N23" s="189"/>
      <c r="O23" s="231"/>
    </row>
    <row r="24" spans="1:15">
      <c r="A24" s="187"/>
      <c r="B24" s="188"/>
      <c r="C24" s="214"/>
      <c r="D24" s="189" t="s">
        <v>14670</v>
      </c>
      <c r="E24" s="159">
        <v>45926</v>
      </c>
      <c r="F24" s="159">
        <v>45926</v>
      </c>
      <c r="G24" s="160" t="s">
        <v>10037</v>
      </c>
      <c r="H24" s="160" t="s">
        <v>13083</v>
      </c>
      <c r="I24" s="160"/>
      <c r="J24" s="160"/>
      <c r="K24" s="189" t="s">
        <v>195</v>
      </c>
      <c r="L24" s="159">
        <v>45929</v>
      </c>
      <c r="M24" s="213"/>
      <c r="N24" s="189"/>
      <c r="O24" s="231"/>
    </row>
    <row r="25" spans="1:15">
      <c r="A25" s="187"/>
      <c r="B25" s="188"/>
      <c r="C25" s="214"/>
      <c r="D25" s="189" t="s">
        <v>12156</v>
      </c>
      <c r="E25" s="159">
        <v>45925</v>
      </c>
      <c r="F25" s="159">
        <v>45925</v>
      </c>
      <c r="G25" s="160" t="s">
        <v>10037</v>
      </c>
      <c r="H25" s="160" t="s">
        <v>12755</v>
      </c>
      <c r="I25" s="160"/>
      <c r="J25" s="160"/>
      <c r="K25" s="189" t="s">
        <v>195</v>
      </c>
      <c r="L25" s="159">
        <v>45929</v>
      </c>
      <c r="M25" s="213"/>
      <c r="N25" s="189"/>
      <c r="O25" s="231"/>
    </row>
    <row r="26" spans="1:15">
      <c r="A26" s="187">
        <v>9</v>
      </c>
      <c r="B26" s="188"/>
      <c r="C26" s="214"/>
      <c r="D26" s="189" t="s">
        <v>756</v>
      </c>
      <c r="E26" s="159">
        <v>45938</v>
      </c>
      <c r="F26" s="159">
        <v>45938</v>
      </c>
      <c r="G26" s="160" t="s">
        <v>10037</v>
      </c>
      <c r="H26" s="160" t="s">
        <v>14890</v>
      </c>
      <c r="I26" s="160"/>
      <c r="J26" s="160"/>
      <c r="K26" s="189" t="s">
        <v>195</v>
      </c>
      <c r="L26" s="159">
        <v>45939</v>
      </c>
      <c r="M26" s="213"/>
      <c r="N26" s="189"/>
      <c r="O26" s="231"/>
    </row>
    <row r="27" spans="1:15">
      <c r="A27" s="187">
        <v>9</v>
      </c>
      <c r="B27" s="188"/>
      <c r="C27" s="214"/>
      <c r="D27" s="189" t="s">
        <v>15231</v>
      </c>
      <c r="E27" s="159">
        <v>45964</v>
      </c>
      <c r="F27" s="159">
        <v>45964</v>
      </c>
      <c r="G27" s="160" t="s">
        <v>10037</v>
      </c>
      <c r="H27" s="160" t="s">
        <v>14890</v>
      </c>
      <c r="I27" s="160"/>
      <c r="J27" s="160"/>
      <c r="K27" s="189" t="s">
        <v>195</v>
      </c>
      <c r="L27" s="159">
        <v>45966</v>
      </c>
      <c r="M27" s="213"/>
      <c r="N27" s="189"/>
      <c r="O27" s="231"/>
    </row>
    <row r="28" spans="1:15">
      <c r="A28" s="187">
        <v>9</v>
      </c>
      <c r="B28" s="188"/>
      <c r="C28" s="214"/>
      <c r="D28" s="189" t="s">
        <v>15366</v>
      </c>
      <c r="E28" s="159">
        <v>45971</v>
      </c>
      <c r="F28" s="159">
        <v>45971</v>
      </c>
      <c r="G28" s="160" t="s">
        <v>10037</v>
      </c>
      <c r="H28" s="160" t="s">
        <v>14890</v>
      </c>
      <c r="I28" s="160"/>
      <c r="J28" s="160"/>
      <c r="K28" s="164" t="s">
        <v>195</v>
      </c>
      <c r="L28" s="159">
        <v>45973</v>
      </c>
      <c r="M28" s="213"/>
      <c r="N28" s="189"/>
      <c r="O28" s="231"/>
    </row>
    <row r="29" spans="1:15">
      <c r="A29" s="187">
        <v>10</v>
      </c>
      <c r="B29" s="188"/>
      <c r="C29" s="214"/>
      <c r="D29" s="189" t="s">
        <v>757</v>
      </c>
      <c r="E29" s="159">
        <v>45958</v>
      </c>
      <c r="F29" s="159">
        <v>45958</v>
      </c>
      <c r="G29" s="160" t="s">
        <v>10037</v>
      </c>
      <c r="H29" s="225" t="s">
        <v>15176</v>
      </c>
      <c r="I29" s="160"/>
      <c r="J29" s="160"/>
      <c r="K29" s="164" t="s">
        <v>195</v>
      </c>
      <c r="L29" s="165">
        <v>45959</v>
      </c>
      <c r="M29" s="213"/>
      <c r="N29" s="189"/>
      <c r="O29" s="231"/>
    </row>
    <row r="30" spans="1:15">
      <c r="A30" s="187">
        <v>10</v>
      </c>
      <c r="B30" s="188"/>
      <c r="C30" s="214"/>
      <c r="D30" s="189" t="s">
        <v>15279</v>
      </c>
      <c r="E30" s="159">
        <v>45965</v>
      </c>
      <c r="F30" s="159">
        <v>45965</v>
      </c>
      <c r="G30" s="160" t="s">
        <v>10037</v>
      </c>
      <c r="H30" s="225" t="s">
        <v>15176</v>
      </c>
      <c r="I30" s="160"/>
      <c r="J30" s="160"/>
      <c r="K30" s="164" t="s">
        <v>195</v>
      </c>
      <c r="L30" s="165">
        <v>45968</v>
      </c>
      <c r="M30" s="213"/>
      <c r="N30" s="189"/>
      <c r="O30" s="231"/>
    </row>
    <row r="31" spans="1:15">
      <c r="A31" s="187">
        <v>11</v>
      </c>
      <c r="B31" s="188"/>
      <c r="C31" s="214"/>
      <c r="D31" s="189" t="s">
        <v>881</v>
      </c>
      <c r="E31" s="159">
        <v>45958</v>
      </c>
      <c r="F31" s="159">
        <v>45958</v>
      </c>
      <c r="G31" s="160" t="s">
        <v>10037</v>
      </c>
      <c r="H31" s="225" t="s">
        <v>15176</v>
      </c>
      <c r="I31" s="160"/>
      <c r="J31" s="160"/>
      <c r="K31" s="164" t="s">
        <v>195</v>
      </c>
      <c r="L31" s="165">
        <v>45962</v>
      </c>
      <c r="M31" s="213"/>
      <c r="N31" s="189"/>
      <c r="O31" s="231"/>
    </row>
    <row r="32" spans="1:15">
      <c r="A32" s="187">
        <v>12</v>
      </c>
      <c r="B32" s="188"/>
      <c r="C32" s="214"/>
      <c r="D32" s="189" t="s">
        <v>882</v>
      </c>
      <c r="E32" s="159">
        <v>45964</v>
      </c>
      <c r="F32" s="159">
        <v>45964</v>
      </c>
      <c r="G32" s="160" t="s">
        <v>10037</v>
      </c>
      <c r="H32" s="160" t="s">
        <v>15232</v>
      </c>
      <c r="I32" s="160"/>
      <c r="J32" s="160"/>
      <c r="K32" s="164" t="s">
        <v>195</v>
      </c>
      <c r="L32" s="165">
        <v>45966</v>
      </c>
      <c r="M32" s="213"/>
      <c r="N32" s="189"/>
      <c r="O32" s="231"/>
    </row>
    <row r="33" spans="1:15">
      <c r="A33" s="187">
        <v>12</v>
      </c>
      <c r="B33" s="188"/>
      <c r="C33" s="214"/>
      <c r="D33" s="189" t="s">
        <v>15365</v>
      </c>
      <c r="E33" s="159">
        <v>45971</v>
      </c>
      <c r="F33" s="159">
        <v>45971</v>
      </c>
      <c r="G33" s="160" t="s">
        <v>10037</v>
      </c>
      <c r="H33" s="160" t="s">
        <v>15232</v>
      </c>
      <c r="I33" s="160"/>
      <c r="J33" s="160"/>
      <c r="K33" s="164" t="s">
        <v>195</v>
      </c>
      <c r="L33" s="159">
        <v>45973</v>
      </c>
      <c r="M33" s="213"/>
      <c r="N33" s="189"/>
      <c r="O33" s="231"/>
    </row>
    <row r="34" spans="1:15">
      <c r="A34" s="187">
        <v>13</v>
      </c>
      <c r="B34" s="188"/>
      <c r="C34" s="214"/>
      <c r="D34" s="189" t="s">
        <v>883</v>
      </c>
      <c r="E34" s="159">
        <v>45965</v>
      </c>
      <c r="F34" s="159">
        <v>45965</v>
      </c>
      <c r="G34" s="160" t="s">
        <v>10037</v>
      </c>
      <c r="H34" s="160" t="s">
        <v>15280</v>
      </c>
      <c r="I34" s="160"/>
      <c r="J34" s="160"/>
      <c r="K34" s="189" t="s">
        <v>197</v>
      </c>
      <c r="L34" s="165">
        <v>45967</v>
      </c>
      <c r="M34" s="213"/>
      <c r="N34" s="189"/>
      <c r="O34" s="231"/>
    </row>
    <row r="35" spans="1:15">
      <c r="A35" s="187">
        <v>13</v>
      </c>
      <c r="B35" s="188"/>
      <c r="C35" s="214"/>
      <c r="D35" s="189" t="s">
        <v>15460</v>
      </c>
      <c r="E35" s="159">
        <v>45974</v>
      </c>
      <c r="F35" s="159">
        <v>45974</v>
      </c>
      <c r="G35" s="160" t="s">
        <v>10037</v>
      </c>
      <c r="H35" s="160" t="s">
        <v>15280</v>
      </c>
      <c r="I35" s="160"/>
      <c r="J35" s="160"/>
      <c r="K35" s="189" t="s">
        <v>195</v>
      </c>
      <c r="L35" s="165">
        <v>45976</v>
      </c>
      <c r="M35" s="213"/>
      <c r="N35" s="189"/>
      <c r="O35" s="231"/>
    </row>
    <row r="36" spans="1:15">
      <c r="A36" s="187">
        <v>14</v>
      </c>
      <c r="B36" s="188"/>
      <c r="C36" s="214"/>
      <c r="D36" s="189" t="s">
        <v>884</v>
      </c>
      <c r="E36" s="159">
        <v>45988</v>
      </c>
      <c r="F36" s="159">
        <v>45988</v>
      </c>
      <c r="G36" s="160" t="s">
        <v>15574</v>
      </c>
      <c r="H36" s="160" t="s">
        <v>15575</v>
      </c>
      <c r="I36" s="160"/>
      <c r="J36" s="160"/>
      <c r="K36" s="189" t="s">
        <v>459</v>
      </c>
      <c r="L36" s="159"/>
      <c r="M36" s="213"/>
      <c r="N36" s="189"/>
      <c r="O36" s="231"/>
    </row>
    <row r="37" spans="1:15">
      <c r="A37" s="187">
        <v>15</v>
      </c>
      <c r="B37" s="188"/>
      <c r="C37" s="214"/>
      <c r="D37" s="189" t="s">
        <v>885</v>
      </c>
      <c r="E37" s="159"/>
      <c r="F37" s="159"/>
      <c r="G37" s="160"/>
      <c r="H37" s="160"/>
      <c r="I37" s="160"/>
      <c r="J37" s="160"/>
      <c r="K37" s="189"/>
      <c r="L37" s="159"/>
      <c r="M37" s="213"/>
      <c r="N37" s="189"/>
      <c r="O37" s="231"/>
    </row>
    <row r="38" spans="1:15">
      <c r="A38" s="187">
        <v>16</v>
      </c>
      <c r="B38" s="188"/>
      <c r="C38" s="214"/>
      <c r="D38" s="189" t="s">
        <v>886</v>
      </c>
      <c r="E38" s="159"/>
      <c r="F38" s="159"/>
      <c r="G38" s="160"/>
      <c r="H38" s="160"/>
      <c r="I38" s="160"/>
      <c r="J38" s="160"/>
      <c r="K38" s="189"/>
      <c r="L38" s="159"/>
      <c r="M38" s="159"/>
      <c r="N38" s="189"/>
      <c r="O38" s="231"/>
    </row>
    <row r="39" spans="1:15">
      <c r="A39" s="187">
        <v>17</v>
      </c>
      <c r="B39" s="188"/>
      <c r="C39" s="214"/>
      <c r="D39" s="189" t="s">
        <v>887</v>
      </c>
      <c r="E39" s="159"/>
      <c r="F39" s="159"/>
      <c r="G39" s="160"/>
      <c r="H39" s="160"/>
      <c r="I39" s="160"/>
      <c r="J39" s="160"/>
      <c r="K39" s="189"/>
      <c r="L39" s="159"/>
      <c r="M39" s="159"/>
      <c r="N39" s="189"/>
      <c r="O39" s="231"/>
    </row>
    <row r="40" spans="1:15">
      <c r="A40" s="187">
        <v>18</v>
      </c>
      <c r="B40" s="188"/>
      <c r="C40" s="214"/>
      <c r="D40" s="189" t="s">
        <v>888</v>
      </c>
      <c r="E40" s="159"/>
      <c r="F40" s="159"/>
      <c r="G40" s="160"/>
      <c r="H40" s="160"/>
      <c r="I40" s="160"/>
      <c r="J40" s="160"/>
      <c r="K40" s="189"/>
      <c r="L40" s="159"/>
      <c r="M40" s="159"/>
      <c r="N40" s="189"/>
      <c r="O40" s="231"/>
    </row>
    <row r="41" spans="1:15">
      <c r="A41" s="187">
        <v>19</v>
      </c>
      <c r="B41" s="188"/>
      <c r="C41" s="214"/>
      <c r="D41" s="189" t="s">
        <v>889</v>
      </c>
      <c r="E41" s="159"/>
      <c r="F41" s="159"/>
      <c r="G41" s="160"/>
      <c r="H41" s="160"/>
      <c r="I41" s="160"/>
      <c r="J41" s="160"/>
      <c r="K41" s="189"/>
      <c r="L41" s="159"/>
      <c r="M41" s="159"/>
      <c r="N41" s="189"/>
      <c r="O41" s="231"/>
    </row>
    <row r="42" spans="1:15">
      <c r="A42" s="187">
        <v>20</v>
      </c>
      <c r="B42" s="188"/>
      <c r="C42" s="214"/>
      <c r="D42" s="189" t="s">
        <v>890</v>
      </c>
      <c r="E42" s="159"/>
      <c r="F42" s="159"/>
      <c r="G42" s="160"/>
      <c r="H42" s="160"/>
      <c r="I42" s="160"/>
      <c r="J42" s="160"/>
      <c r="K42" s="189"/>
      <c r="L42" s="159"/>
      <c r="M42" s="159"/>
      <c r="N42" s="189"/>
      <c r="O42" s="231"/>
    </row>
    <row r="43" spans="1:15">
      <c r="A43" s="187">
        <v>21</v>
      </c>
      <c r="B43" s="188"/>
      <c r="C43" s="214"/>
      <c r="D43" s="189" t="s">
        <v>944</v>
      </c>
      <c r="E43" s="191"/>
      <c r="F43" s="191"/>
      <c r="G43" s="192"/>
      <c r="H43" s="193"/>
      <c r="I43" s="193"/>
      <c r="J43" s="192"/>
      <c r="K43" s="190"/>
      <c r="L43" s="159"/>
      <c r="M43" s="213"/>
      <c r="N43" s="189"/>
      <c r="O43" s="231"/>
    </row>
    <row r="44" spans="1:15">
      <c r="A44" s="187">
        <v>22</v>
      </c>
      <c r="B44" s="188"/>
      <c r="C44" s="214"/>
      <c r="D44" s="189" t="s">
        <v>1013</v>
      </c>
      <c r="E44" s="159"/>
      <c r="F44" s="159"/>
      <c r="G44" s="160"/>
      <c r="H44" s="160"/>
      <c r="I44" s="160"/>
      <c r="J44" s="160"/>
      <c r="K44" s="189"/>
      <c r="L44" s="159"/>
      <c r="M44" s="213"/>
      <c r="N44" s="189"/>
      <c r="O44" s="231"/>
    </row>
    <row r="45" spans="1:15">
      <c r="A45" s="187">
        <v>23</v>
      </c>
      <c r="B45" s="188"/>
      <c r="C45" s="214"/>
      <c r="D45" s="189" t="s">
        <v>1014</v>
      </c>
      <c r="E45" s="159"/>
      <c r="F45" s="159"/>
      <c r="G45" s="160"/>
      <c r="H45" s="160"/>
      <c r="I45" s="160"/>
      <c r="J45" s="160"/>
      <c r="K45" s="189"/>
      <c r="L45" s="159"/>
      <c r="M45" s="213"/>
      <c r="N45" s="189"/>
      <c r="O45" s="231"/>
    </row>
    <row r="46" spans="1:15">
      <c r="A46" s="187">
        <v>24</v>
      </c>
      <c r="B46" s="188"/>
      <c r="C46" s="214"/>
      <c r="D46" s="189" t="s">
        <v>1015</v>
      </c>
      <c r="E46" s="159"/>
      <c r="F46" s="159"/>
      <c r="G46" s="160"/>
      <c r="H46" s="160"/>
      <c r="I46" s="160"/>
      <c r="J46" s="160"/>
      <c r="K46" s="189"/>
      <c r="L46" s="159"/>
      <c r="M46" s="213"/>
      <c r="N46" s="189"/>
      <c r="O46" s="231"/>
    </row>
    <row r="47" spans="1:15">
      <c r="A47" s="187">
        <v>25</v>
      </c>
      <c r="B47" s="188"/>
      <c r="C47" s="187"/>
      <c r="D47" s="189" t="s">
        <v>1016</v>
      </c>
      <c r="E47" s="191"/>
      <c r="F47" s="191"/>
      <c r="G47" s="192"/>
      <c r="H47" s="160"/>
      <c r="I47" s="160"/>
      <c r="J47" s="160"/>
      <c r="K47" s="189"/>
      <c r="L47" s="159"/>
      <c r="M47" s="213"/>
      <c r="N47" s="189"/>
      <c r="O47" s="231"/>
    </row>
    <row r="48" spans="1:15">
      <c r="A48" s="187">
        <v>26</v>
      </c>
      <c r="B48" s="188"/>
      <c r="C48" s="187"/>
      <c r="D48" s="189" t="s">
        <v>1017</v>
      </c>
      <c r="E48" s="191"/>
      <c r="F48" s="191"/>
      <c r="G48" s="192"/>
      <c r="H48" s="192"/>
      <c r="I48" s="192"/>
      <c r="J48" s="160"/>
      <c r="K48" s="189"/>
      <c r="L48" s="159"/>
      <c r="M48" s="213"/>
      <c r="N48" s="189"/>
      <c r="O48" s="231"/>
    </row>
    <row r="49" spans="1:15">
      <c r="A49" s="187">
        <v>27</v>
      </c>
      <c r="B49" s="188"/>
      <c r="C49" s="187"/>
      <c r="D49" s="189" t="s">
        <v>1018</v>
      </c>
      <c r="E49" s="191"/>
      <c r="F49" s="191"/>
      <c r="G49" s="192"/>
      <c r="H49" s="192"/>
      <c r="I49" s="192"/>
      <c r="J49" s="160"/>
      <c r="K49" s="189"/>
      <c r="L49" s="159"/>
      <c r="M49" s="213"/>
      <c r="N49" s="189"/>
      <c r="O49" s="231"/>
    </row>
    <row r="50" spans="1:15">
      <c r="A50" s="187">
        <v>28</v>
      </c>
      <c r="B50" s="188"/>
      <c r="C50" s="187"/>
      <c r="D50" s="189" t="s">
        <v>1019</v>
      </c>
      <c r="E50" s="191"/>
      <c r="F50" s="191"/>
      <c r="G50" s="192"/>
      <c r="H50" s="192"/>
      <c r="I50" s="192"/>
      <c r="J50" s="160"/>
      <c r="K50" s="189"/>
      <c r="L50" s="159"/>
      <c r="M50" s="213"/>
      <c r="N50" s="189"/>
      <c r="O50" s="231"/>
    </row>
    <row r="51" spans="1:15">
      <c r="A51" s="187">
        <v>29</v>
      </c>
      <c r="B51" s="188"/>
      <c r="C51" s="187"/>
      <c r="D51" s="189" t="s">
        <v>1020</v>
      </c>
      <c r="E51" s="191"/>
      <c r="F51" s="191"/>
      <c r="G51" s="192"/>
      <c r="H51" s="193"/>
      <c r="I51" s="192"/>
      <c r="J51" s="160"/>
      <c r="K51" s="189"/>
      <c r="L51" s="159"/>
      <c r="M51" s="213"/>
      <c r="N51" s="189"/>
      <c r="O51" s="231"/>
    </row>
    <row r="52" spans="1:15">
      <c r="A52" s="187">
        <v>30</v>
      </c>
      <c r="B52" s="188"/>
      <c r="C52" s="187"/>
      <c r="D52" s="189" t="s">
        <v>1021</v>
      </c>
      <c r="E52" s="191"/>
      <c r="F52" s="191"/>
      <c r="G52" s="192"/>
      <c r="H52" s="193"/>
      <c r="I52" s="192"/>
      <c r="J52" s="160"/>
      <c r="K52" s="190"/>
      <c r="L52" s="159"/>
      <c r="M52" s="213"/>
      <c r="N52" s="189"/>
      <c r="O52" s="231"/>
    </row>
    <row r="53" spans="1:15">
      <c r="A53" s="187">
        <v>31</v>
      </c>
      <c r="B53" s="188"/>
      <c r="C53" s="214"/>
      <c r="D53" s="189" t="s">
        <v>1022</v>
      </c>
      <c r="E53" s="159"/>
      <c r="F53" s="159"/>
      <c r="G53" s="160"/>
      <c r="H53" s="160"/>
      <c r="I53" s="160"/>
      <c r="J53" s="160"/>
      <c r="K53" s="189"/>
      <c r="L53" s="159"/>
      <c r="M53" s="213"/>
      <c r="N53" s="189"/>
      <c r="O53" s="231"/>
    </row>
    <row r="54" spans="1:15">
      <c r="A54" s="187">
        <v>32</v>
      </c>
      <c r="B54" s="188"/>
      <c r="C54" s="214"/>
      <c r="D54" s="189" t="s">
        <v>1023</v>
      </c>
      <c r="E54" s="159"/>
      <c r="F54" s="159"/>
      <c r="G54" s="160"/>
      <c r="H54" s="160"/>
      <c r="I54" s="160"/>
      <c r="J54" s="160"/>
      <c r="K54" s="189"/>
      <c r="L54" s="159"/>
      <c r="M54" s="213"/>
      <c r="N54" s="189"/>
      <c r="O54" s="231"/>
    </row>
    <row r="55" spans="1:15">
      <c r="A55" s="187">
        <v>33</v>
      </c>
      <c r="B55" s="188"/>
      <c r="C55" s="214"/>
      <c r="D55" s="189" t="s">
        <v>1024</v>
      </c>
      <c r="E55" s="159"/>
      <c r="F55" s="159"/>
      <c r="G55" s="160"/>
      <c r="H55" s="160"/>
      <c r="I55" s="160"/>
      <c r="J55" s="160"/>
      <c r="K55" s="189"/>
      <c r="L55" s="159"/>
      <c r="M55" s="213"/>
      <c r="N55" s="189"/>
      <c r="O55" s="231"/>
    </row>
    <row r="56" spans="1:15">
      <c r="A56" s="187">
        <v>34</v>
      </c>
      <c r="B56" s="188"/>
      <c r="C56" s="214"/>
      <c r="D56" s="189" t="s">
        <v>1025</v>
      </c>
      <c r="E56" s="159"/>
      <c r="F56" s="159"/>
      <c r="G56" s="160"/>
      <c r="H56" s="160"/>
      <c r="I56" s="160"/>
      <c r="J56" s="160"/>
      <c r="K56" s="189"/>
      <c r="L56" s="159"/>
      <c r="M56" s="213"/>
      <c r="N56" s="189"/>
      <c r="O56" s="231"/>
    </row>
    <row r="57" spans="1:15">
      <c r="A57" s="187">
        <v>35</v>
      </c>
      <c r="B57" s="188"/>
      <c r="C57" s="214"/>
      <c r="D57" s="189" t="s">
        <v>1026</v>
      </c>
      <c r="E57" s="159"/>
      <c r="F57" s="159"/>
      <c r="G57" s="160"/>
      <c r="H57" s="160"/>
      <c r="I57" s="160"/>
      <c r="J57" s="160"/>
      <c r="K57" s="189"/>
      <c r="L57" s="159"/>
      <c r="M57" s="213"/>
      <c r="N57" s="189"/>
      <c r="O57" s="231"/>
    </row>
    <row r="58" spans="1:15">
      <c r="A58" s="187">
        <v>36</v>
      </c>
      <c r="B58" s="188"/>
      <c r="C58" s="187"/>
      <c r="D58" s="189" t="s">
        <v>1027</v>
      </c>
      <c r="E58" s="191"/>
      <c r="F58" s="191"/>
      <c r="G58" s="192"/>
      <c r="H58" s="192"/>
      <c r="I58" s="160"/>
      <c r="J58" s="192"/>
      <c r="K58" s="190"/>
      <c r="L58" s="191"/>
      <c r="M58" s="213"/>
      <c r="N58" s="189"/>
      <c r="O58" s="231"/>
    </row>
    <row r="59" spans="1:15">
      <c r="A59" s="187">
        <v>37</v>
      </c>
      <c r="B59" s="188"/>
      <c r="C59" s="214"/>
      <c r="D59" s="189" t="s">
        <v>1028</v>
      </c>
      <c r="E59" s="159"/>
      <c r="F59" s="159"/>
      <c r="G59" s="160"/>
      <c r="H59" s="160"/>
      <c r="I59" s="160"/>
      <c r="J59" s="160"/>
      <c r="K59" s="189"/>
      <c r="L59" s="159"/>
      <c r="M59" s="213"/>
      <c r="N59" s="189"/>
      <c r="O59" s="231"/>
    </row>
    <row r="60" spans="1:15">
      <c r="A60" s="187">
        <v>38</v>
      </c>
      <c r="B60" s="188"/>
      <c r="C60" s="187"/>
      <c r="D60" s="189" t="s">
        <v>1029</v>
      </c>
      <c r="E60" s="191"/>
      <c r="F60" s="191"/>
      <c r="G60" s="192"/>
      <c r="H60" s="192"/>
      <c r="I60" s="192"/>
      <c r="J60" s="193"/>
      <c r="K60" s="190"/>
      <c r="L60" s="191"/>
      <c r="M60" s="213"/>
      <c r="N60" s="189"/>
      <c r="O60" s="231"/>
    </row>
    <row r="61" spans="1:15">
      <c r="A61" s="187">
        <v>39</v>
      </c>
      <c r="B61" s="188"/>
      <c r="C61" s="187"/>
      <c r="D61" s="189" t="s">
        <v>1030</v>
      </c>
      <c r="E61" s="159"/>
      <c r="F61" s="159"/>
      <c r="G61" s="160"/>
      <c r="H61" s="160"/>
      <c r="I61" s="160"/>
      <c r="J61" s="160"/>
      <c r="K61" s="189"/>
      <c r="L61" s="159"/>
      <c r="M61" s="213"/>
      <c r="N61" s="189"/>
      <c r="O61" s="231"/>
    </row>
    <row r="62" spans="1:15">
      <c r="A62" s="187">
        <v>40</v>
      </c>
      <c r="B62" s="188"/>
      <c r="C62" s="214"/>
      <c r="D62" s="189" t="s">
        <v>1031</v>
      </c>
      <c r="E62" s="159"/>
      <c r="F62" s="159"/>
      <c r="G62" s="160"/>
      <c r="H62" s="160"/>
      <c r="I62" s="192"/>
      <c r="J62" s="160"/>
      <c r="K62" s="189"/>
      <c r="L62" s="191"/>
      <c r="M62" s="213"/>
      <c r="N62" s="189"/>
      <c r="O62" s="231"/>
    </row>
    <row r="63" spans="1:15">
      <c r="A63" s="187">
        <v>41</v>
      </c>
      <c r="B63" s="188"/>
      <c r="C63" s="214"/>
      <c r="D63" s="189" t="s">
        <v>1032</v>
      </c>
      <c r="E63" s="159"/>
      <c r="F63" s="159"/>
      <c r="G63" s="160"/>
      <c r="H63" s="160"/>
      <c r="I63" s="160"/>
      <c r="J63" s="160"/>
      <c r="K63" s="189"/>
      <c r="L63" s="159"/>
      <c r="M63" s="213"/>
      <c r="N63" s="189"/>
      <c r="O63" s="231"/>
    </row>
    <row r="64" spans="1:15">
      <c r="A64" s="187">
        <v>42</v>
      </c>
      <c r="B64" s="188"/>
      <c r="C64" s="214"/>
      <c r="D64" s="189" t="s">
        <v>1033</v>
      </c>
      <c r="E64" s="159"/>
      <c r="F64" s="159"/>
      <c r="G64" s="160"/>
      <c r="H64" s="160"/>
      <c r="I64" s="160"/>
      <c r="J64" s="160"/>
      <c r="K64" s="189"/>
      <c r="L64" s="191"/>
      <c r="M64" s="213"/>
      <c r="N64" s="189"/>
      <c r="O64" s="231"/>
    </row>
    <row r="65" spans="1:15">
      <c r="A65" s="187">
        <v>43</v>
      </c>
      <c r="B65" s="188"/>
      <c r="C65" s="214"/>
      <c r="D65" s="189" t="s">
        <v>1089</v>
      </c>
      <c r="E65" s="159"/>
      <c r="F65" s="159"/>
      <c r="G65" s="160"/>
      <c r="H65" s="160"/>
      <c r="I65" s="160"/>
      <c r="J65" s="160"/>
      <c r="K65" s="189"/>
      <c r="L65" s="159"/>
      <c r="M65" s="213"/>
      <c r="N65" s="189"/>
      <c r="O65" s="231"/>
    </row>
    <row r="66" spans="1:15">
      <c r="A66" s="187">
        <v>44</v>
      </c>
      <c r="B66" s="188"/>
      <c r="C66" s="214"/>
      <c r="D66" s="189" t="s">
        <v>1090</v>
      </c>
      <c r="E66" s="159"/>
      <c r="F66" s="159"/>
      <c r="G66" s="160"/>
      <c r="H66" s="160"/>
      <c r="I66" s="160"/>
      <c r="J66" s="160"/>
      <c r="K66" s="189"/>
      <c r="L66" s="191"/>
      <c r="M66" s="213"/>
      <c r="N66" s="189"/>
      <c r="O66" s="231"/>
    </row>
    <row r="67" spans="1:15">
      <c r="A67" s="187">
        <v>45</v>
      </c>
      <c r="B67" s="188"/>
      <c r="C67" s="214"/>
      <c r="D67" s="189" t="s">
        <v>1091</v>
      </c>
      <c r="E67" s="159"/>
      <c r="F67" s="159"/>
      <c r="G67" s="160"/>
      <c r="H67" s="160"/>
      <c r="I67" s="160"/>
      <c r="J67" s="160"/>
      <c r="K67" s="189"/>
      <c r="L67" s="191"/>
      <c r="M67" s="213"/>
      <c r="N67" s="189"/>
      <c r="O67" s="231"/>
    </row>
    <row r="68" spans="1:15">
      <c r="A68" s="187">
        <v>46</v>
      </c>
      <c r="B68" s="188"/>
      <c r="C68" s="214"/>
      <c r="D68" s="189" t="s">
        <v>1092</v>
      </c>
      <c r="E68" s="159"/>
      <c r="F68" s="159"/>
      <c r="G68" s="160"/>
      <c r="H68" s="160"/>
      <c r="I68" s="160"/>
      <c r="J68" s="160"/>
      <c r="K68" s="189"/>
      <c r="L68" s="191"/>
      <c r="M68" s="213"/>
      <c r="N68" s="189"/>
      <c r="O68" s="231"/>
    </row>
    <row r="69" spans="1:15">
      <c r="A69" s="187">
        <v>47</v>
      </c>
      <c r="B69" s="188"/>
      <c r="C69" s="214"/>
      <c r="D69" s="189" t="s">
        <v>1093</v>
      </c>
      <c r="E69" s="159"/>
      <c r="F69" s="159"/>
      <c r="G69" s="160"/>
      <c r="H69" s="160"/>
      <c r="I69" s="160"/>
      <c r="J69" s="160"/>
      <c r="K69" s="189"/>
      <c r="L69" s="191"/>
      <c r="M69" s="213"/>
      <c r="N69" s="189"/>
      <c r="O69" s="231"/>
    </row>
    <row r="70" spans="1:15">
      <c r="A70" s="187">
        <v>48</v>
      </c>
      <c r="B70" s="188"/>
      <c r="C70" s="214"/>
      <c r="D70" s="189" t="s">
        <v>1094</v>
      </c>
      <c r="E70" s="159"/>
      <c r="F70" s="159"/>
      <c r="G70" s="160"/>
      <c r="H70" s="160"/>
      <c r="I70" s="160"/>
      <c r="J70" s="160"/>
      <c r="K70" s="189"/>
      <c r="L70" s="191"/>
      <c r="M70" s="213"/>
      <c r="N70" s="189"/>
      <c r="O70" s="231"/>
    </row>
    <row r="71" spans="1:15">
      <c r="A71" s="187">
        <v>49</v>
      </c>
      <c r="B71" s="188"/>
      <c r="C71" s="214"/>
      <c r="D71" s="189" t="s">
        <v>1095</v>
      </c>
      <c r="E71" s="159"/>
      <c r="F71" s="159"/>
      <c r="G71" s="160"/>
      <c r="H71" s="160"/>
      <c r="I71" s="160"/>
      <c r="J71" s="160"/>
      <c r="K71" s="189"/>
      <c r="L71" s="159"/>
      <c r="M71" s="213"/>
      <c r="N71" s="189"/>
      <c r="O71" s="231"/>
    </row>
    <row r="72" spans="1:15">
      <c r="A72" s="187">
        <v>50</v>
      </c>
      <c r="B72" s="188"/>
      <c r="C72" s="214"/>
      <c r="D72" s="189" t="s">
        <v>1129</v>
      </c>
      <c r="E72" s="159"/>
      <c r="F72" s="159"/>
      <c r="G72" s="160"/>
      <c r="H72" s="160"/>
      <c r="I72" s="160"/>
      <c r="J72" s="160"/>
      <c r="K72" s="189"/>
      <c r="L72" s="159"/>
      <c r="M72" s="213"/>
      <c r="N72" s="189"/>
      <c r="O72" s="231"/>
    </row>
    <row r="73" spans="1:15">
      <c r="A73" s="187">
        <v>51</v>
      </c>
      <c r="B73" s="188"/>
      <c r="C73" s="214"/>
      <c r="D73" s="189" t="s">
        <v>1130</v>
      </c>
      <c r="E73" s="159"/>
      <c r="F73" s="159"/>
      <c r="G73" s="160"/>
      <c r="H73" s="160"/>
      <c r="I73" s="160"/>
      <c r="J73" s="160"/>
      <c r="K73" s="189"/>
      <c r="L73" s="159"/>
      <c r="M73" s="213"/>
      <c r="N73" s="189"/>
      <c r="O73" s="231"/>
    </row>
    <row r="74" spans="1:15">
      <c r="A74" s="187">
        <v>52</v>
      </c>
      <c r="B74" s="188"/>
      <c r="C74" s="214"/>
      <c r="D74" s="189" t="s">
        <v>1131</v>
      </c>
      <c r="E74" s="159"/>
      <c r="F74" s="159"/>
      <c r="G74" s="160"/>
      <c r="H74" s="160"/>
      <c r="I74" s="160"/>
      <c r="J74" s="160"/>
      <c r="K74" s="189"/>
      <c r="L74" s="159"/>
      <c r="M74" s="213"/>
      <c r="N74" s="189"/>
      <c r="O74" s="231"/>
    </row>
    <row r="75" spans="1:15">
      <c r="A75" s="187">
        <v>53</v>
      </c>
      <c r="B75" s="188"/>
      <c r="C75" s="214"/>
      <c r="D75" s="189" t="s">
        <v>1132</v>
      </c>
      <c r="E75" s="159"/>
      <c r="F75" s="159"/>
      <c r="G75" s="160"/>
      <c r="H75" s="160"/>
      <c r="I75" s="160"/>
      <c r="J75" s="160"/>
      <c r="K75" s="189"/>
      <c r="L75" s="159"/>
      <c r="M75" s="213"/>
      <c r="N75" s="189"/>
      <c r="O75" s="231"/>
    </row>
    <row r="76" spans="1:15">
      <c r="A76" s="187">
        <v>54</v>
      </c>
      <c r="B76" s="188"/>
      <c r="C76" s="214"/>
      <c r="D76" s="189" t="s">
        <v>1133</v>
      </c>
      <c r="E76" s="159"/>
      <c r="F76" s="159"/>
      <c r="G76" s="160"/>
      <c r="H76" s="160"/>
      <c r="I76" s="160"/>
      <c r="J76" s="160"/>
      <c r="K76" s="189"/>
      <c r="L76" s="159"/>
      <c r="M76" s="213"/>
      <c r="N76" s="189"/>
      <c r="O76" s="231"/>
    </row>
    <row r="77" spans="1:15">
      <c r="A77" s="187">
        <v>55</v>
      </c>
      <c r="B77" s="188"/>
      <c r="C77" s="214"/>
      <c r="D77" s="189" t="s">
        <v>1156</v>
      </c>
      <c r="E77" s="159"/>
      <c r="F77" s="159"/>
      <c r="G77" s="160"/>
      <c r="H77" s="160"/>
      <c r="I77" s="160"/>
      <c r="J77" s="160"/>
      <c r="K77" s="189"/>
      <c r="L77" s="159"/>
      <c r="M77" s="213"/>
      <c r="N77" s="189"/>
      <c r="O77" s="231"/>
    </row>
    <row r="78" spans="1:15">
      <c r="A78" s="187">
        <v>56</v>
      </c>
      <c r="B78" s="188"/>
      <c r="C78" s="214"/>
      <c r="D78" s="189" t="s">
        <v>1157</v>
      </c>
      <c r="E78" s="159"/>
      <c r="F78" s="159"/>
      <c r="G78" s="160"/>
      <c r="H78" s="160"/>
      <c r="I78" s="160"/>
      <c r="J78" s="160"/>
      <c r="K78" s="189"/>
      <c r="L78" s="159"/>
      <c r="M78" s="213"/>
      <c r="N78" s="189"/>
      <c r="O78" s="231"/>
    </row>
    <row r="79" spans="1:15">
      <c r="A79" s="187">
        <v>57</v>
      </c>
      <c r="B79" s="188"/>
      <c r="C79" s="214"/>
      <c r="D79" s="189" t="s">
        <v>1158</v>
      </c>
      <c r="E79" s="159"/>
      <c r="F79" s="159"/>
      <c r="G79" s="160"/>
      <c r="H79" s="160"/>
      <c r="I79" s="160"/>
      <c r="J79" s="160"/>
      <c r="K79" s="189"/>
      <c r="L79" s="159"/>
      <c r="M79" s="213"/>
      <c r="N79" s="189"/>
      <c r="O79" s="231"/>
    </row>
    <row r="80" spans="1:15">
      <c r="A80" s="187">
        <v>58</v>
      </c>
      <c r="B80" s="188"/>
      <c r="C80" s="214"/>
      <c r="D80" s="189" t="s">
        <v>1159</v>
      </c>
      <c r="E80" s="159"/>
      <c r="F80" s="159"/>
      <c r="G80" s="160"/>
      <c r="H80" s="160"/>
      <c r="I80" s="160"/>
      <c r="J80" s="160"/>
      <c r="K80" s="189"/>
      <c r="L80" s="159"/>
      <c r="M80" s="213"/>
      <c r="N80" s="189"/>
      <c r="O80" s="231"/>
    </row>
    <row r="81" spans="1:15">
      <c r="A81" s="187">
        <v>59</v>
      </c>
      <c r="B81" s="188"/>
      <c r="C81" s="214"/>
      <c r="D81" s="189" t="s">
        <v>1160</v>
      </c>
      <c r="E81" s="159"/>
      <c r="F81" s="159"/>
      <c r="G81" s="160"/>
      <c r="H81" s="160"/>
      <c r="I81" s="160"/>
      <c r="J81" s="160"/>
      <c r="K81" s="189"/>
      <c r="L81" s="159"/>
      <c r="M81" s="213"/>
      <c r="N81" s="189"/>
      <c r="O81" s="231"/>
    </row>
    <row r="82" spans="1:15">
      <c r="A82" s="187">
        <v>60</v>
      </c>
      <c r="B82" s="188"/>
      <c r="C82" s="214"/>
      <c r="D82" s="189" t="s">
        <v>1161</v>
      </c>
      <c r="E82" s="159"/>
      <c r="F82" s="159"/>
      <c r="G82" s="160"/>
      <c r="H82" s="160"/>
      <c r="I82" s="160"/>
      <c r="J82" s="160"/>
      <c r="K82" s="189"/>
      <c r="L82" s="159"/>
      <c r="M82" s="213"/>
      <c r="N82" s="189"/>
      <c r="O82" s="231"/>
    </row>
    <row r="83" spans="1:15">
      <c r="A83" s="187">
        <v>61</v>
      </c>
      <c r="B83" s="188"/>
      <c r="C83" s="214"/>
      <c r="D83" s="189" t="s">
        <v>1162</v>
      </c>
      <c r="E83" s="159"/>
      <c r="F83" s="159"/>
      <c r="G83" s="160"/>
      <c r="H83" s="160"/>
      <c r="I83" s="160"/>
      <c r="J83" s="160"/>
      <c r="K83" s="189"/>
      <c r="L83" s="159"/>
      <c r="M83" s="213"/>
      <c r="N83" s="189"/>
      <c r="O83" s="231"/>
    </row>
    <row r="84" spans="1:15">
      <c r="A84" s="187">
        <v>62</v>
      </c>
      <c r="B84" s="188"/>
      <c r="C84" s="214"/>
      <c r="D84" s="189" t="s">
        <v>1163</v>
      </c>
      <c r="E84" s="159"/>
      <c r="F84" s="159"/>
      <c r="G84" s="160"/>
      <c r="H84" s="160"/>
      <c r="I84" s="160"/>
      <c r="J84" s="160"/>
      <c r="K84" s="189"/>
      <c r="L84" s="159"/>
      <c r="M84" s="213"/>
      <c r="N84" s="189"/>
      <c r="O84" s="231"/>
    </row>
    <row r="85" spans="1:15">
      <c r="A85" s="187">
        <v>63</v>
      </c>
      <c r="B85" s="188"/>
      <c r="C85" s="214"/>
      <c r="D85" s="189" t="s">
        <v>1164</v>
      </c>
      <c r="E85" s="159"/>
      <c r="F85" s="159"/>
      <c r="G85" s="160"/>
      <c r="H85" s="160"/>
      <c r="I85" s="160"/>
      <c r="J85" s="160"/>
      <c r="K85" s="189"/>
      <c r="L85" s="159"/>
      <c r="M85" s="213"/>
      <c r="N85" s="189"/>
      <c r="O85" s="231"/>
    </row>
    <row r="86" spans="1:15">
      <c r="A86" s="187">
        <v>64</v>
      </c>
      <c r="B86" s="188"/>
      <c r="C86" s="214"/>
      <c r="D86" s="189" t="s">
        <v>1165</v>
      </c>
      <c r="E86" s="159"/>
      <c r="F86" s="159"/>
      <c r="G86" s="160"/>
      <c r="H86" s="160"/>
      <c r="I86" s="160"/>
      <c r="J86" s="160"/>
      <c r="K86" s="189"/>
      <c r="L86" s="159"/>
      <c r="M86" s="213"/>
      <c r="N86" s="189"/>
      <c r="O86" s="231"/>
    </row>
    <row r="87" spans="1:15">
      <c r="A87" s="187">
        <v>65</v>
      </c>
      <c r="B87" s="188"/>
      <c r="C87" s="214"/>
      <c r="D87" s="189" t="s">
        <v>1198</v>
      </c>
      <c r="E87" s="159"/>
      <c r="F87" s="159"/>
      <c r="G87" s="160"/>
      <c r="H87" s="160"/>
      <c r="I87" s="160"/>
      <c r="J87" s="160"/>
      <c r="K87" s="189"/>
      <c r="L87" s="159"/>
      <c r="M87" s="213"/>
      <c r="N87" s="189"/>
      <c r="O87" s="231"/>
    </row>
    <row r="88" spans="1:15">
      <c r="A88" s="187">
        <v>66</v>
      </c>
      <c r="B88" s="188"/>
      <c r="C88" s="214"/>
      <c r="D88" s="189" t="s">
        <v>1201</v>
      </c>
      <c r="E88" s="159"/>
      <c r="F88" s="159"/>
      <c r="G88" s="160"/>
      <c r="H88" s="160"/>
      <c r="I88" s="160"/>
      <c r="J88" s="160"/>
      <c r="K88" s="189"/>
      <c r="L88" s="159"/>
      <c r="M88" s="213"/>
      <c r="N88" s="189"/>
      <c r="O88" s="231"/>
    </row>
    <row r="89" spans="1:15">
      <c r="A89" s="187">
        <v>67</v>
      </c>
      <c r="B89" s="188"/>
      <c r="C89" s="214"/>
      <c r="D89" s="189" t="s">
        <v>1202</v>
      </c>
      <c r="E89" s="159"/>
      <c r="F89" s="159"/>
      <c r="G89" s="160"/>
      <c r="H89" s="160"/>
      <c r="I89" s="160"/>
      <c r="J89" s="160"/>
      <c r="K89" s="213"/>
      <c r="L89" s="159"/>
      <c r="M89" s="213"/>
      <c r="N89" s="189"/>
      <c r="O89" s="231"/>
    </row>
    <row r="90" spans="1:15">
      <c r="A90" s="187">
        <v>68</v>
      </c>
      <c r="B90" s="214"/>
      <c r="C90" s="214"/>
      <c r="D90" s="189" t="s">
        <v>1203</v>
      </c>
      <c r="E90" s="159"/>
      <c r="F90" s="159"/>
      <c r="G90" s="160"/>
      <c r="H90" s="160"/>
      <c r="I90" s="160"/>
      <c r="J90" s="160"/>
      <c r="K90" s="189"/>
      <c r="L90" s="159"/>
      <c r="M90" s="213"/>
      <c r="N90" s="189"/>
      <c r="O90" s="231"/>
    </row>
    <row r="91" spans="1:15">
      <c r="A91" s="187">
        <v>69</v>
      </c>
      <c r="B91" s="187"/>
      <c r="C91" s="187"/>
      <c r="D91" s="189" t="s">
        <v>1226</v>
      </c>
      <c r="E91" s="191"/>
      <c r="F91" s="191"/>
      <c r="G91" s="192"/>
      <c r="H91" s="192"/>
      <c r="I91" s="192"/>
      <c r="J91" s="192"/>
      <c r="K91" s="190"/>
      <c r="L91" s="159"/>
      <c r="M91" s="217"/>
      <c r="N91" s="190"/>
      <c r="O91" s="231"/>
    </row>
    <row r="92" spans="1:15">
      <c r="A92" s="187">
        <v>70</v>
      </c>
      <c r="B92" s="214"/>
      <c r="C92" s="214"/>
      <c r="D92" s="189" t="s">
        <v>1227</v>
      </c>
      <c r="E92" s="191"/>
      <c r="F92" s="191"/>
      <c r="G92" s="160"/>
      <c r="H92" s="160"/>
      <c r="I92" s="192"/>
      <c r="J92" s="160"/>
      <c r="K92" s="189"/>
      <c r="L92" s="159"/>
      <c r="M92" s="213"/>
      <c r="N92" s="189"/>
      <c r="O92" s="231"/>
    </row>
    <row r="93" spans="1:15">
      <c r="A93" s="187">
        <v>71</v>
      </c>
      <c r="B93" s="214"/>
      <c r="C93" s="214"/>
      <c r="D93" s="189" t="s">
        <v>1228</v>
      </c>
      <c r="E93" s="159"/>
      <c r="F93" s="159"/>
      <c r="G93" s="160"/>
      <c r="H93" s="160"/>
      <c r="I93" s="160"/>
      <c r="J93" s="160"/>
      <c r="K93" s="189"/>
      <c r="L93" s="159"/>
      <c r="M93" s="213"/>
      <c r="N93" s="189"/>
      <c r="O93" s="231"/>
    </row>
    <row r="94" spans="1:15">
      <c r="A94" s="187">
        <v>72</v>
      </c>
      <c r="B94" s="214"/>
      <c r="C94" s="214"/>
      <c r="D94" s="189" t="s">
        <v>1292</v>
      </c>
      <c r="E94" s="159"/>
      <c r="F94" s="159"/>
      <c r="G94" s="160"/>
      <c r="H94" s="160"/>
      <c r="I94" s="160"/>
      <c r="J94" s="160"/>
      <c r="K94" s="189"/>
      <c r="L94" s="159"/>
      <c r="M94" s="213"/>
      <c r="N94" s="189"/>
      <c r="O94" s="231"/>
    </row>
    <row r="95" spans="1:15">
      <c r="A95" s="187">
        <v>73</v>
      </c>
      <c r="B95" s="187"/>
      <c r="C95" s="187"/>
      <c r="D95" s="189" t="s">
        <v>1293</v>
      </c>
      <c r="E95" s="159"/>
      <c r="F95" s="159"/>
      <c r="G95" s="160"/>
      <c r="H95" s="160"/>
      <c r="I95" s="160"/>
      <c r="J95" s="160"/>
      <c r="K95" s="189"/>
      <c r="L95" s="232"/>
      <c r="M95" s="160"/>
      <c r="N95" s="160"/>
      <c r="O95" s="231"/>
    </row>
    <row r="96" spans="1:15">
      <c r="A96" s="187">
        <v>74</v>
      </c>
      <c r="B96" s="214"/>
      <c r="C96" s="214"/>
      <c r="D96" s="189" t="s">
        <v>1294</v>
      </c>
      <c r="E96" s="159"/>
      <c r="F96" s="159"/>
      <c r="G96" s="160"/>
      <c r="H96" s="160"/>
      <c r="I96" s="160"/>
      <c r="J96" s="160"/>
      <c r="K96" s="189"/>
      <c r="L96" s="159"/>
      <c r="M96" s="213"/>
      <c r="N96" s="189"/>
      <c r="O96" s="231"/>
    </row>
    <row r="97" spans="1:15">
      <c r="A97" s="187">
        <v>75</v>
      </c>
      <c r="B97" s="214"/>
      <c r="C97" s="214"/>
      <c r="D97" s="189" t="s">
        <v>1295</v>
      </c>
      <c r="E97" s="159"/>
      <c r="F97" s="159"/>
      <c r="G97" s="160"/>
      <c r="H97" s="160"/>
      <c r="I97" s="160"/>
      <c r="J97" s="160"/>
      <c r="K97" s="189"/>
      <c r="L97" s="159"/>
      <c r="M97" s="213"/>
      <c r="N97" s="189"/>
      <c r="O97" s="231"/>
    </row>
    <row r="98" spans="1:15">
      <c r="A98" s="187">
        <v>76</v>
      </c>
      <c r="B98" s="214"/>
      <c r="C98" s="214"/>
      <c r="D98" s="189" t="s">
        <v>1296</v>
      </c>
      <c r="E98" s="159"/>
      <c r="F98" s="159"/>
      <c r="G98" s="160"/>
      <c r="H98" s="160"/>
      <c r="I98" s="160"/>
      <c r="J98" s="160"/>
      <c r="K98" s="189"/>
      <c r="L98" s="159"/>
      <c r="M98" s="213"/>
      <c r="N98" s="189"/>
      <c r="O98" s="231"/>
    </row>
    <row r="99" spans="1:15">
      <c r="A99" s="187">
        <v>77</v>
      </c>
      <c r="B99" s="214"/>
      <c r="C99" s="214"/>
      <c r="D99" s="189" t="s">
        <v>1297</v>
      </c>
      <c r="E99" s="159"/>
      <c r="F99" s="159"/>
      <c r="G99" s="160"/>
      <c r="H99" s="160"/>
      <c r="I99" s="160"/>
      <c r="J99" s="160"/>
      <c r="K99" s="189"/>
      <c r="L99" s="159"/>
      <c r="M99" s="213"/>
      <c r="N99" s="189"/>
      <c r="O99" s="231"/>
    </row>
    <row r="100" spans="1:15">
      <c r="A100" s="187">
        <v>78</v>
      </c>
      <c r="B100" s="214"/>
      <c r="C100" s="214"/>
      <c r="D100" s="189" t="s">
        <v>1298</v>
      </c>
      <c r="E100" s="159"/>
      <c r="F100" s="159"/>
      <c r="G100" s="160"/>
      <c r="H100" s="160"/>
      <c r="I100" s="160"/>
      <c r="J100" s="160"/>
      <c r="K100" s="189"/>
      <c r="L100" s="159"/>
      <c r="M100" s="213"/>
      <c r="N100" s="189"/>
      <c r="O100" s="231"/>
    </row>
    <row r="101" spans="1:15">
      <c r="A101" s="187">
        <v>79</v>
      </c>
      <c r="B101" s="214"/>
      <c r="C101" s="214"/>
      <c r="D101" s="189" t="s">
        <v>1299</v>
      </c>
      <c r="E101" s="159"/>
      <c r="F101" s="159"/>
      <c r="G101" s="160"/>
      <c r="H101" s="160"/>
      <c r="I101" s="160"/>
      <c r="J101" s="160"/>
      <c r="K101" s="189"/>
      <c r="L101" s="159"/>
      <c r="M101" s="213"/>
      <c r="N101" s="189"/>
      <c r="O101" s="231"/>
    </row>
    <row r="102" spans="1:15">
      <c r="A102" s="187">
        <v>80</v>
      </c>
      <c r="B102" s="214"/>
      <c r="C102" s="214"/>
      <c r="D102" s="189" t="s">
        <v>1300</v>
      </c>
      <c r="E102" s="159"/>
      <c r="F102" s="159"/>
      <c r="G102" s="160"/>
      <c r="H102" s="160"/>
      <c r="I102" s="160"/>
      <c r="J102" s="160"/>
      <c r="K102" s="189"/>
      <c r="L102" s="159"/>
      <c r="M102" s="213"/>
      <c r="N102" s="189"/>
      <c r="O102" s="231"/>
    </row>
    <row r="103" spans="1:15">
      <c r="A103" s="187">
        <v>81</v>
      </c>
      <c r="B103" s="214"/>
      <c r="C103" s="214"/>
      <c r="D103" s="189" t="s">
        <v>1301</v>
      </c>
      <c r="E103" s="159"/>
      <c r="F103" s="159"/>
      <c r="G103" s="160"/>
      <c r="H103" s="160"/>
      <c r="I103" s="160"/>
      <c r="J103" s="160"/>
      <c r="K103" s="189"/>
      <c r="L103" s="159"/>
      <c r="M103" s="213"/>
      <c r="N103" s="189"/>
      <c r="O103" s="231"/>
    </row>
    <row r="104" spans="1:15">
      <c r="A104" s="187">
        <v>82</v>
      </c>
      <c r="B104" s="214"/>
      <c r="C104" s="214"/>
      <c r="D104" s="189" t="s">
        <v>1302</v>
      </c>
      <c r="E104" s="159"/>
      <c r="F104" s="159"/>
      <c r="G104" s="160"/>
      <c r="H104" s="160"/>
      <c r="I104" s="160"/>
      <c r="J104" s="160"/>
      <c r="K104" s="189"/>
      <c r="L104" s="159"/>
      <c r="M104" s="213"/>
      <c r="N104" s="189"/>
      <c r="O104" s="231"/>
    </row>
    <row r="105" spans="1:15">
      <c r="A105" s="187">
        <v>83</v>
      </c>
      <c r="B105" s="214"/>
      <c r="C105" s="214"/>
      <c r="D105" s="189" t="s">
        <v>1303</v>
      </c>
      <c r="E105" s="159"/>
      <c r="F105" s="159"/>
      <c r="G105" s="160"/>
      <c r="H105" s="160"/>
      <c r="I105" s="160"/>
      <c r="J105" s="160"/>
      <c r="K105" s="189"/>
      <c r="L105" s="159"/>
      <c r="M105" s="213"/>
      <c r="N105" s="189"/>
      <c r="O105" s="231"/>
    </row>
    <row r="106" spans="1:15">
      <c r="A106" s="187">
        <v>84</v>
      </c>
      <c r="B106" s="214"/>
      <c r="C106" s="214"/>
      <c r="D106" s="189" t="s">
        <v>1457</v>
      </c>
      <c r="E106" s="159"/>
      <c r="F106" s="159"/>
      <c r="G106" s="160"/>
      <c r="H106" s="160"/>
      <c r="I106" s="160"/>
      <c r="J106" s="160"/>
      <c r="K106" s="189"/>
      <c r="L106" s="159"/>
      <c r="M106" s="213"/>
      <c r="N106" s="189"/>
      <c r="O106" s="231"/>
    </row>
    <row r="107" spans="1:15">
      <c r="A107" s="187">
        <v>85</v>
      </c>
      <c r="B107" s="214"/>
      <c r="C107" s="214"/>
      <c r="D107" s="189" t="s">
        <v>1458</v>
      </c>
      <c r="E107" s="159"/>
      <c r="F107" s="159"/>
      <c r="G107" s="160"/>
      <c r="H107" s="160"/>
      <c r="I107" s="160"/>
      <c r="J107" s="160"/>
      <c r="K107" s="189"/>
      <c r="L107" s="159"/>
      <c r="M107" s="213"/>
      <c r="N107" s="189"/>
      <c r="O107" s="231"/>
    </row>
    <row r="108" spans="1:15">
      <c r="A108" s="187">
        <v>86</v>
      </c>
      <c r="B108" s="214"/>
      <c r="C108" s="214"/>
      <c r="D108" s="189" t="s">
        <v>1459</v>
      </c>
      <c r="E108" s="159"/>
      <c r="F108" s="159"/>
      <c r="G108" s="160"/>
      <c r="H108" s="160"/>
      <c r="I108" s="160"/>
      <c r="J108" s="160"/>
      <c r="K108" s="189"/>
      <c r="L108" s="159"/>
      <c r="M108" s="213"/>
      <c r="N108" s="189"/>
      <c r="O108" s="231"/>
    </row>
    <row r="109" spans="1:15">
      <c r="A109" s="187">
        <v>87</v>
      </c>
      <c r="B109" s="214"/>
      <c r="C109" s="214"/>
      <c r="D109" s="189" t="s">
        <v>1460</v>
      </c>
      <c r="E109" s="159"/>
      <c r="F109" s="159"/>
      <c r="G109" s="160"/>
      <c r="H109" s="160"/>
      <c r="I109" s="160"/>
      <c r="J109" s="160"/>
      <c r="K109" s="189"/>
      <c r="L109" s="159"/>
      <c r="M109" s="213"/>
      <c r="N109" s="189"/>
      <c r="O109" s="231"/>
    </row>
    <row r="110" spans="1:15">
      <c r="A110" s="187">
        <v>88</v>
      </c>
      <c r="B110" s="187"/>
      <c r="C110" s="187"/>
      <c r="D110" s="189" t="s">
        <v>1534</v>
      </c>
      <c r="E110" s="191"/>
      <c r="F110" s="191"/>
      <c r="G110" s="192"/>
      <c r="H110" s="212"/>
      <c r="I110" s="212"/>
      <c r="J110" s="192"/>
      <c r="K110" s="190"/>
      <c r="L110" s="159"/>
      <c r="M110" s="213"/>
      <c r="N110" s="189"/>
      <c r="O110" s="231"/>
    </row>
    <row r="111" spans="1:15">
      <c r="A111" s="187">
        <v>89</v>
      </c>
      <c r="B111" s="214"/>
      <c r="C111" s="214"/>
      <c r="D111" s="189" t="s">
        <v>1535</v>
      </c>
      <c r="E111" s="159"/>
      <c r="F111" s="159"/>
      <c r="G111" s="160"/>
      <c r="H111" s="160"/>
      <c r="I111" s="212"/>
      <c r="J111" s="160"/>
      <c r="K111" s="189"/>
      <c r="L111" s="159"/>
      <c r="M111" s="213"/>
      <c r="N111" s="189"/>
      <c r="O111" s="231"/>
    </row>
    <row r="112" spans="1:15">
      <c r="A112" s="187">
        <v>90</v>
      </c>
      <c r="B112" s="214"/>
      <c r="C112" s="214"/>
      <c r="D112" s="189" t="s">
        <v>1536</v>
      </c>
      <c r="E112" s="159"/>
      <c r="F112" s="159"/>
      <c r="G112" s="160"/>
      <c r="H112" s="160"/>
      <c r="I112" s="160"/>
      <c r="J112" s="160"/>
      <c r="K112" s="189"/>
      <c r="L112" s="159"/>
      <c r="M112" s="213"/>
      <c r="N112" s="189"/>
      <c r="O112" s="231"/>
    </row>
    <row r="113" spans="1:15">
      <c r="A113" s="187">
        <v>91</v>
      </c>
      <c r="B113" s="214"/>
      <c r="C113" s="214"/>
      <c r="D113" s="189" t="s">
        <v>1537</v>
      </c>
      <c r="E113" s="159"/>
      <c r="F113" s="159"/>
      <c r="G113" s="160"/>
      <c r="H113" s="160"/>
      <c r="I113" s="160"/>
      <c r="J113" s="160"/>
      <c r="K113" s="189"/>
      <c r="L113" s="159"/>
      <c r="M113" s="213"/>
      <c r="N113" s="189"/>
      <c r="O113" s="231"/>
    </row>
    <row r="114" spans="1:15">
      <c r="A114" s="187">
        <v>92</v>
      </c>
      <c r="B114" s="214"/>
      <c r="C114" s="214"/>
      <c r="D114" s="189" t="s">
        <v>1538</v>
      </c>
      <c r="E114" s="159"/>
      <c r="F114" s="159"/>
      <c r="G114" s="160"/>
      <c r="H114" s="160"/>
      <c r="I114" s="160"/>
      <c r="J114" s="160"/>
      <c r="K114" s="189"/>
      <c r="L114" s="159"/>
      <c r="M114" s="213"/>
      <c r="N114" s="189"/>
      <c r="O114" s="231"/>
    </row>
    <row r="115" spans="1:15">
      <c r="A115" s="187">
        <v>93</v>
      </c>
      <c r="B115" s="187"/>
      <c r="C115" s="187"/>
      <c r="D115" s="189" t="s">
        <v>1539</v>
      </c>
      <c r="E115" s="159"/>
      <c r="F115" s="159"/>
      <c r="G115" s="160"/>
      <c r="H115" s="160"/>
      <c r="I115" s="160"/>
      <c r="J115" s="160"/>
      <c r="K115" s="189"/>
      <c r="L115" s="159"/>
      <c r="M115" s="213"/>
      <c r="N115" s="189"/>
      <c r="O115" s="231"/>
    </row>
    <row r="116" spans="1:15">
      <c r="A116" s="187">
        <v>94</v>
      </c>
      <c r="B116" s="187"/>
      <c r="C116" s="187"/>
      <c r="D116" s="189" t="s">
        <v>1540</v>
      </c>
      <c r="E116" s="159"/>
      <c r="F116" s="159"/>
      <c r="G116" s="160"/>
      <c r="H116" s="160"/>
      <c r="I116" s="160"/>
      <c r="J116" s="160"/>
      <c r="K116" s="189"/>
      <c r="L116" s="159"/>
      <c r="M116" s="213"/>
      <c r="N116" s="189"/>
      <c r="O116" s="231"/>
    </row>
    <row r="117" spans="1:15">
      <c r="A117" s="187">
        <v>95</v>
      </c>
      <c r="B117" s="187"/>
      <c r="C117" s="187"/>
      <c r="D117" s="189" t="s">
        <v>1541</v>
      </c>
      <c r="E117" s="159"/>
      <c r="F117" s="159"/>
      <c r="G117" s="160"/>
      <c r="H117" s="160"/>
      <c r="I117" s="160"/>
      <c r="J117" s="160"/>
      <c r="K117" s="189"/>
      <c r="L117" s="159"/>
      <c r="M117" s="213"/>
      <c r="N117" s="189"/>
      <c r="O117" s="231"/>
    </row>
    <row r="118" spans="1:15">
      <c r="A118" s="187">
        <v>96</v>
      </c>
      <c r="B118" s="187"/>
      <c r="C118" s="187"/>
      <c r="D118" s="189" t="s">
        <v>1542</v>
      </c>
      <c r="E118" s="159"/>
      <c r="F118" s="159"/>
      <c r="G118" s="160"/>
      <c r="H118" s="160"/>
      <c r="I118" s="160"/>
      <c r="J118" s="160"/>
      <c r="K118" s="189"/>
      <c r="L118" s="159"/>
      <c r="M118" s="213"/>
      <c r="N118" s="189"/>
      <c r="O118" s="231"/>
    </row>
    <row r="119" spans="1:15">
      <c r="A119" s="187">
        <v>97</v>
      </c>
      <c r="B119" s="187"/>
      <c r="C119" s="187"/>
      <c r="D119" s="189" t="s">
        <v>1543</v>
      </c>
      <c r="E119" s="159"/>
      <c r="F119" s="159"/>
      <c r="G119" s="160"/>
      <c r="H119" s="160"/>
      <c r="I119" s="160"/>
      <c r="J119" s="160"/>
      <c r="K119" s="189"/>
      <c r="L119" s="159"/>
      <c r="M119" s="213"/>
      <c r="N119" s="189"/>
      <c r="O119" s="231"/>
    </row>
    <row r="120" spans="1:15">
      <c r="A120" s="187">
        <v>98</v>
      </c>
      <c r="B120" s="187"/>
      <c r="C120" s="187"/>
      <c r="D120" s="189" t="s">
        <v>1544</v>
      </c>
      <c r="E120" s="159"/>
      <c r="F120" s="159"/>
      <c r="G120" s="160"/>
      <c r="H120" s="160"/>
      <c r="I120" s="160"/>
      <c r="J120" s="160"/>
      <c r="K120" s="189"/>
      <c r="L120" s="159"/>
      <c r="M120" s="213"/>
      <c r="N120" s="189"/>
      <c r="O120" s="231"/>
    </row>
    <row r="121" spans="1:15">
      <c r="A121" s="187">
        <v>99</v>
      </c>
      <c r="B121" s="187"/>
      <c r="C121" s="187"/>
      <c r="D121" s="189" t="s">
        <v>1545</v>
      </c>
      <c r="E121" s="159"/>
      <c r="F121" s="159"/>
      <c r="G121" s="160"/>
      <c r="H121" s="160"/>
      <c r="I121" s="160"/>
      <c r="J121" s="160"/>
      <c r="K121" s="189"/>
      <c r="L121" s="159"/>
      <c r="M121" s="213"/>
      <c r="N121" s="189"/>
      <c r="O121" s="231"/>
    </row>
    <row r="122" spans="1:15">
      <c r="A122" s="187">
        <v>100</v>
      </c>
      <c r="B122" s="187"/>
      <c r="C122" s="187"/>
      <c r="D122" s="189" t="s">
        <v>1546</v>
      </c>
      <c r="E122" s="159"/>
      <c r="F122" s="159"/>
      <c r="G122" s="160"/>
      <c r="H122" s="160"/>
      <c r="I122" s="160"/>
      <c r="J122" s="160"/>
      <c r="K122" s="189"/>
      <c r="L122" s="159"/>
      <c r="M122" s="213"/>
      <c r="N122" s="189"/>
      <c r="O122" s="231"/>
    </row>
    <row r="123" spans="1:15">
      <c r="A123" s="187">
        <v>101</v>
      </c>
      <c r="B123" s="187"/>
      <c r="C123" s="187"/>
      <c r="D123" s="189" t="s">
        <v>1547</v>
      </c>
      <c r="E123" s="159"/>
      <c r="F123" s="159"/>
      <c r="G123" s="160"/>
      <c r="H123" s="160"/>
      <c r="I123" s="160"/>
      <c r="J123" s="160"/>
      <c r="K123" s="189"/>
      <c r="L123" s="159"/>
      <c r="M123" s="213"/>
      <c r="N123" s="189"/>
      <c r="O123" s="231"/>
    </row>
    <row r="124" spans="1:15">
      <c r="A124" s="187">
        <v>102</v>
      </c>
      <c r="B124" s="187"/>
      <c r="C124" s="187"/>
      <c r="D124" s="189" t="s">
        <v>1548</v>
      </c>
      <c r="E124" s="159"/>
      <c r="F124" s="159"/>
      <c r="G124" s="160"/>
      <c r="H124" s="160"/>
      <c r="I124" s="160"/>
      <c r="J124" s="160"/>
      <c r="K124" s="189"/>
      <c r="L124" s="159"/>
      <c r="M124" s="213"/>
      <c r="N124" s="189"/>
      <c r="O124" s="231"/>
    </row>
    <row r="125" spans="1:15">
      <c r="A125" s="187">
        <v>103</v>
      </c>
      <c r="B125" s="187"/>
      <c r="C125" s="187"/>
      <c r="D125" s="189" t="s">
        <v>1549</v>
      </c>
      <c r="E125" s="159"/>
      <c r="F125" s="159"/>
      <c r="G125" s="160"/>
      <c r="H125" s="160"/>
      <c r="I125" s="160"/>
      <c r="J125" s="160"/>
      <c r="K125" s="189"/>
      <c r="L125" s="159"/>
      <c r="M125" s="213"/>
      <c r="N125" s="189"/>
      <c r="O125" s="231"/>
    </row>
    <row r="126" spans="1:15">
      <c r="A126" s="187">
        <v>104</v>
      </c>
      <c r="B126" s="187"/>
      <c r="C126" s="187"/>
      <c r="D126" s="189" t="s">
        <v>1550</v>
      </c>
      <c r="E126" s="159"/>
      <c r="F126" s="159"/>
      <c r="G126" s="160"/>
      <c r="H126" s="160"/>
      <c r="I126" s="160"/>
      <c r="J126" s="160"/>
      <c r="K126" s="189"/>
      <c r="L126" s="159"/>
      <c r="M126" s="213"/>
      <c r="N126" s="189"/>
      <c r="O126" s="231"/>
    </row>
    <row r="127" spans="1:15">
      <c r="A127" s="187">
        <v>105</v>
      </c>
      <c r="B127" s="187"/>
      <c r="C127" s="187"/>
      <c r="D127" s="190"/>
      <c r="E127" s="159"/>
      <c r="F127" s="159"/>
      <c r="G127" s="160"/>
      <c r="H127" s="160"/>
      <c r="I127" s="160"/>
      <c r="J127" s="160"/>
      <c r="K127" s="189"/>
      <c r="L127" s="159"/>
      <c r="M127" s="213"/>
      <c r="N127" s="189"/>
      <c r="O127" s="231"/>
    </row>
    <row r="128" spans="1:15">
      <c r="A128" s="187">
        <v>106</v>
      </c>
      <c r="B128" s="187"/>
      <c r="C128" s="187"/>
      <c r="D128" s="190"/>
      <c r="E128" s="159"/>
      <c r="F128" s="159"/>
      <c r="G128" s="160"/>
      <c r="H128" s="160"/>
      <c r="I128" s="160"/>
      <c r="J128" s="160"/>
      <c r="K128" s="189"/>
      <c r="L128" s="159"/>
      <c r="M128" s="213"/>
      <c r="N128" s="189"/>
      <c r="O128" s="231"/>
    </row>
    <row r="129" spans="1:15">
      <c r="A129" s="187">
        <v>107</v>
      </c>
      <c r="B129" s="187"/>
      <c r="C129" s="187"/>
      <c r="D129" s="190"/>
      <c r="E129" s="159"/>
      <c r="F129" s="159"/>
      <c r="G129" s="160"/>
      <c r="H129" s="160"/>
      <c r="I129" s="160"/>
      <c r="J129" s="160"/>
      <c r="K129" s="189"/>
      <c r="L129" s="159"/>
      <c r="M129" s="213"/>
      <c r="N129" s="189"/>
      <c r="O129" s="231"/>
    </row>
    <row r="130" spans="1:15">
      <c r="A130" s="187">
        <v>108</v>
      </c>
      <c r="B130" s="187"/>
      <c r="C130" s="187"/>
      <c r="D130" s="190"/>
      <c r="E130" s="159"/>
      <c r="F130" s="159"/>
      <c r="G130" s="160"/>
      <c r="H130" s="160"/>
      <c r="I130" s="160"/>
      <c r="J130" s="160"/>
      <c r="K130" s="189"/>
      <c r="L130" s="159"/>
      <c r="M130" s="213"/>
      <c r="N130" s="189"/>
      <c r="O130" s="231"/>
    </row>
    <row r="131" spans="1:15">
      <c r="A131" s="187">
        <v>109</v>
      </c>
      <c r="B131" s="187"/>
      <c r="C131" s="187"/>
      <c r="D131" s="190"/>
      <c r="E131" s="159"/>
      <c r="F131" s="159"/>
      <c r="G131" s="160"/>
      <c r="H131" s="160"/>
      <c r="I131" s="160"/>
      <c r="J131" s="160"/>
      <c r="K131" s="189"/>
      <c r="L131" s="159"/>
      <c r="M131" s="213"/>
      <c r="N131" s="189"/>
      <c r="O131" s="231"/>
    </row>
    <row r="132" spans="1:15">
      <c r="A132" s="187">
        <v>110</v>
      </c>
      <c r="B132" s="187"/>
      <c r="C132" s="187"/>
      <c r="D132" s="190"/>
      <c r="E132" s="159"/>
      <c r="F132" s="159"/>
      <c r="G132" s="160"/>
      <c r="H132" s="160"/>
      <c r="I132" s="160"/>
      <c r="J132" s="160"/>
      <c r="K132" s="189"/>
      <c r="L132" s="159"/>
      <c r="M132" s="213"/>
      <c r="N132" s="189"/>
      <c r="O132" s="231"/>
    </row>
    <row r="133" spans="1:15">
      <c r="A133" s="187">
        <v>111</v>
      </c>
      <c r="B133" s="187"/>
      <c r="C133" s="187"/>
      <c r="D133" s="190"/>
      <c r="E133" s="159"/>
      <c r="F133" s="159"/>
      <c r="G133" s="160"/>
      <c r="H133" s="160"/>
      <c r="I133" s="160"/>
      <c r="J133" s="160"/>
      <c r="K133" s="189"/>
      <c r="L133" s="159"/>
      <c r="M133" s="213"/>
      <c r="N133" s="189"/>
      <c r="O133" s="231"/>
    </row>
    <row r="134" spans="1:15">
      <c r="A134" s="187">
        <v>112</v>
      </c>
      <c r="B134" s="187"/>
      <c r="C134" s="187"/>
      <c r="D134" s="190"/>
      <c r="E134" s="159"/>
      <c r="F134" s="159"/>
      <c r="G134" s="160"/>
      <c r="H134" s="160"/>
      <c r="I134" s="160"/>
      <c r="J134" s="160"/>
      <c r="K134" s="189"/>
      <c r="L134" s="159"/>
      <c r="M134" s="213"/>
      <c r="N134" s="189"/>
      <c r="O134" s="231"/>
    </row>
    <row r="135" spans="1:15">
      <c r="A135" s="187">
        <v>113</v>
      </c>
      <c r="B135" s="187"/>
      <c r="C135" s="187"/>
      <c r="D135" s="190"/>
      <c r="E135" s="159"/>
      <c r="F135" s="159"/>
      <c r="G135" s="160"/>
      <c r="H135" s="160"/>
      <c r="I135" s="160"/>
      <c r="J135" s="160"/>
      <c r="K135" s="189"/>
      <c r="L135" s="159"/>
      <c r="M135" s="213"/>
      <c r="N135" s="189"/>
      <c r="O135" s="231"/>
    </row>
    <row r="136" spans="1:15">
      <c r="A136" s="187">
        <v>114</v>
      </c>
      <c r="B136" s="187"/>
      <c r="C136" s="187"/>
      <c r="D136" s="190"/>
      <c r="E136" s="159"/>
      <c r="F136" s="159"/>
      <c r="G136" s="160"/>
      <c r="H136" s="160"/>
      <c r="I136" s="160"/>
      <c r="J136" s="160"/>
      <c r="K136" s="189"/>
      <c r="L136" s="159"/>
      <c r="M136" s="213"/>
      <c r="N136" s="189"/>
      <c r="O136" s="231"/>
    </row>
    <row r="137" spans="1:15">
      <c r="A137" s="187">
        <v>115</v>
      </c>
      <c r="B137" s="187"/>
      <c r="C137" s="187"/>
      <c r="D137" s="190"/>
      <c r="E137" s="159"/>
      <c r="F137" s="159"/>
      <c r="G137" s="160"/>
      <c r="H137" s="160"/>
      <c r="I137" s="160"/>
      <c r="J137" s="160"/>
      <c r="K137" s="189"/>
      <c r="L137" s="159"/>
      <c r="M137" s="213"/>
      <c r="N137" s="189"/>
      <c r="O137" s="231"/>
    </row>
    <row r="138" spans="1:15">
      <c r="A138" s="187">
        <v>116</v>
      </c>
      <c r="B138" s="187"/>
      <c r="C138" s="187"/>
      <c r="D138" s="190"/>
      <c r="E138" s="159"/>
      <c r="F138" s="159"/>
      <c r="G138" s="160"/>
      <c r="H138" s="160"/>
      <c r="I138" s="160"/>
      <c r="J138" s="160"/>
      <c r="K138" s="189"/>
      <c r="L138" s="159"/>
      <c r="M138" s="213"/>
      <c r="N138" s="189"/>
      <c r="O138" s="231"/>
    </row>
    <row r="139" spans="1:15">
      <c r="A139" s="187">
        <v>117</v>
      </c>
      <c r="B139" s="187"/>
      <c r="C139" s="187"/>
      <c r="D139" s="190"/>
      <c r="E139" s="191"/>
      <c r="F139" s="191"/>
      <c r="G139" s="192"/>
      <c r="H139" s="192"/>
      <c r="I139" s="192"/>
      <c r="J139" s="192"/>
      <c r="K139" s="190"/>
      <c r="L139" s="159"/>
      <c r="M139" s="213"/>
      <c r="N139" s="189"/>
      <c r="O139" s="231"/>
    </row>
    <row r="140" spans="1:15">
      <c r="A140" s="187">
        <v>118</v>
      </c>
      <c r="B140" s="187"/>
      <c r="C140" s="187"/>
      <c r="D140" s="190"/>
      <c r="E140" s="191"/>
      <c r="F140" s="191"/>
      <c r="G140" s="160"/>
      <c r="H140" s="160"/>
      <c r="I140" s="192"/>
      <c r="J140" s="160"/>
      <c r="K140" s="189"/>
      <c r="L140" s="159"/>
      <c r="M140" s="213"/>
      <c r="N140" s="189"/>
      <c r="O140" s="231"/>
    </row>
    <row r="141" spans="1:15">
      <c r="A141" s="187">
        <v>119</v>
      </c>
      <c r="B141" s="187"/>
      <c r="C141" s="187"/>
      <c r="D141" s="190"/>
      <c r="E141" s="159"/>
      <c r="F141" s="159"/>
      <c r="G141" s="160"/>
      <c r="H141" s="160"/>
      <c r="I141" s="160"/>
      <c r="J141" s="160"/>
      <c r="K141" s="189"/>
      <c r="L141" s="159"/>
      <c r="M141" s="213"/>
      <c r="N141" s="189"/>
      <c r="O141" s="231"/>
    </row>
    <row r="142" spans="1:15">
      <c r="A142" s="187">
        <v>120</v>
      </c>
      <c r="B142" s="187"/>
      <c r="C142" s="187"/>
      <c r="D142" s="190"/>
      <c r="E142" s="159"/>
      <c r="F142" s="159"/>
      <c r="G142" s="160"/>
      <c r="H142" s="160"/>
      <c r="I142" s="160"/>
      <c r="J142" s="160"/>
      <c r="K142" s="189"/>
      <c r="L142" s="159"/>
      <c r="M142" s="213"/>
      <c r="N142" s="189"/>
      <c r="O142" s="231"/>
    </row>
    <row r="143" spans="1:15">
      <c r="A143" s="187">
        <v>121</v>
      </c>
      <c r="B143" s="187"/>
      <c r="C143" s="187"/>
      <c r="D143" s="190"/>
      <c r="E143" s="159"/>
      <c r="F143" s="159"/>
      <c r="G143" s="160"/>
      <c r="H143" s="160"/>
      <c r="I143" s="160"/>
      <c r="J143" s="160"/>
      <c r="K143" s="189"/>
      <c r="L143" s="159"/>
      <c r="M143" s="213"/>
      <c r="N143" s="189"/>
      <c r="O143" s="231"/>
    </row>
    <row r="144" spans="1:15">
      <c r="A144" s="187">
        <v>122</v>
      </c>
      <c r="B144" s="187"/>
      <c r="C144" s="187"/>
      <c r="D144" s="190"/>
      <c r="E144" s="159"/>
      <c r="F144" s="159"/>
      <c r="G144" s="160"/>
      <c r="H144" s="160"/>
      <c r="I144" s="160"/>
      <c r="J144" s="160"/>
      <c r="K144" s="189"/>
      <c r="L144" s="159"/>
      <c r="M144" s="213"/>
      <c r="N144" s="189"/>
      <c r="O144" s="231"/>
    </row>
    <row r="145" spans="1:15">
      <c r="A145" s="187">
        <v>123</v>
      </c>
      <c r="B145" s="187"/>
      <c r="C145" s="187"/>
      <c r="D145" s="190"/>
      <c r="E145" s="159"/>
      <c r="F145" s="159"/>
      <c r="G145" s="160"/>
      <c r="H145" s="160"/>
      <c r="I145" s="160"/>
      <c r="J145" s="160"/>
      <c r="K145" s="189"/>
      <c r="L145" s="159"/>
      <c r="M145" s="213"/>
      <c r="N145" s="189"/>
      <c r="O145" s="231"/>
    </row>
    <row r="146" spans="1:15">
      <c r="A146" s="187">
        <v>124</v>
      </c>
      <c r="B146" s="187"/>
      <c r="C146" s="187"/>
      <c r="D146" s="190"/>
      <c r="E146" s="159"/>
      <c r="F146" s="159"/>
      <c r="G146" s="160"/>
      <c r="H146" s="160"/>
      <c r="I146" s="160"/>
      <c r="J146" s="160"/>
      <c r="K146" s="189"/>
      <c r="L146" s="159"/>
      <c r="M146" s="213"/>
      <c r="N146" s="189"/>
      <c r="O146" s="231"/>
    </row>
    <row r="147" spans="1:15">
      <c r="A147" s="187">
        <v>125</v>
      </c>
      <c r="B147" s="187"/>
      <c r="C147" s="187"/>
      <c r="D147" s="190"/>
      <c r="E147" s="159"/>
      <c r="F147" s="159"/>
      <c r="G147" s="160"/>
      <c r="H147" s="160"/>
      <c r="I147" s="160"/>
      <c r="J147" s="160"/>
      <c r="K147" s="189"/>
      <c r="L147" s="159"/>
      <c r="M147" s="213"/>
      <c r="N147" s="189"/>
      <c r="O147" s="231"/>
    </row>
    <row r="148" spans="1:15">
      <c r="A148" s="187">
        <v>126</v>
      </c>
      <c r="B148" s="187"/>
      <c r="C148" s="187"/>
      <c r="D148" s="190"/>
      <c r="E148" s="159"/>
      <c r="F148" s="159"/>
      <c r="G148" s="160"/>
      <c r="H148" s="160"/>
      <c r="I148" s="160"/>
      <c r="J148" s="160"/>
      <c r="K148" s="189"/>
      <c r="L148" s="159"/>
      <c r="M148" s="213"/>
      <c r="N148" s="189"/>
      <c r="O148" s="231"/>
    </row>
    <row r="149" spans="1:15">
      <c r="A149" s="187">
        <v>127</v>
      </c>
      <c r="B149" s="214"/>
      <c r="C149" s="187"/>
      <c r="D149" s="190"/>
      <c r="E149" s="159"/>
      <c r="F149" s="159"/>
      <c r="G149" s="160"/>
      <c r="H149" s="160"/>
      <c r="I149" s="160"/>
      <c r="J149" s="160"/>
      <c r="K149" s="189"/>
      <c r="L149" s="159"/>
      <c r="M149" s="213"/>
      <c r="N149" s="189"/>
      <c r="O149" s="231"/>
    </row>
    <row r="150" spans="1:15">
      <c r="A150" s="187">
        <v>128</v>
      </c>
      <c r="B150" s="187"/>
      <c r="C150" s="187"/>
      <c r="D150" s="190"/>
      <c r="E150" s="159"/>
      <c r="F150" s="159"/>
      <c r="G150" s="160"/>
      <c r="H150" s="160"/>
      <c r="I150" s="160"/>
      <c r="J150" s="160"/>
      <c r="K150" s="189"/>
      <c r="L150" s="159"/>
      <c r="M150" s="213"/>
      <c r="N150" s="189"/>
      <c r="O150" s="231"/>
    </row>
    <row r="151" spans="1:15">
      <c r="A151" s="187">
        <v>129</v>
      </c>
      <c r="B151" s="187"/>
      <c r="C151" s="187"/>
      <c r="D151" s="190"/>
      <c r="E151" s="159"/>
      <c r="F151" s="159"/>
      <c r="G151" s="160"/>
      <c r="H151" s="160"/>
      <c r="I151" s="160"/>
      <c r="J151" s="160"/>
      <c r="K151" s="189"/>
      <c r="L151" s="159"/>
      <c r="M151" s="213"/>
      <c r="N151" s="189"/>
      <c r="O151" s="231"/>
    </row>
    <row r="152" spans="1:15">
      <c r="A152" s="187">
        <v>130</v>
      </c>
      <c r="B152" s="187"/>
      <c r="C152" s="187"/>
      <c r="D152" s="190"/>
      <c r="E152" s="159"/>
      <c r="F152" s="159"/>
      <c r="G152" s="160"/>
      <c r="H152" s="160"/>
      <c r="I152" s="160"/>
      <c r="J152" s="160"/>
      <c r="K152" s="189"/>
      <c r="L152" s="159"/>
      <c r="M152" s="213"/>
      <c r="N152" s="189"/>
      <c r="O152" s="231"/>
    </row>
    <row r="153" spans="1:15">
      <c r="A153" s="187">
        <v>131</v>
      </c>
      <c r="B153" s="187"/>
      <c r="C153" s="187"/>
      <c r="D153" s="190"/>
      <c r="E153" s="159"/>
      <c r="F153" s="159"/>
      <c r="G153" s="160"/>
      <c r="H153" s="160"/>
      <c r="I153" s="160"/>
      <c r="J153" s="160"/>
      <c r="K153" s="189"/>
      <c r="L153" s="159"/>
      <c r="M153" s="213"/>
      <c r="N153" s="189"/>
      <c r="O153" s="231"/>
    </row>
    <row r="154" spans="1:15">
      <c r="A154" s="187">
        <v>132</v>
      </c>
      <c r="B154" s="187"/>
      <c r="C154" s="187"/>
      <c r="D154" s="190"/>
      <c r="E154" s="159"/>
      <c r="F154" s="159"/>
      <c r="G154" s="160"/>
      <c r="H154" s="160"/>
      <c r="I154" s="160"/>
      <c r="J154" s="160"/>
      <c r="K154" s="189"/>
      <c r="L154" s="159"/>
      <c r="M154" s="213"/>
      <c r="N154" s="189"/>
      <c r="O154" s="231"/>
    </row>
    <row r="155" spans="1:15">
      <c r="A155" s="187">
        <v>133</v>
      </c>
      <c r="B155" s="187"/>
      <c r="C155" s="187"/>
      <c r="D155" s="190"/>
      <c r="E155" s="159"/>
      <c r="F155" s="159"/>
      <c r="G155" s="160"/>
      <c r="H155" s="160"/>
      <c r="I155" s="160"/>
      <c r="J155" s="160"/>
      <c r="K155" s="189"/>
      <c r="L155" s="159"/>
      <c r="M155" s="213"/>
      <c r="N155" s="189"/>
      <c r="O155" s="231"/>
    </row>
    <row r="156" spans="1:15">
      <c r="A156" s="187"/>
      <c r="B156" s="187"/>
      <c r="C156" s="187"/>
      <c r="D156" s="190"/>
      <c r="E156" s="159"/>
      <c r="F156" s="159"/>
      <c r="G156" s="160"/>
      <c r="H156" s="160"/>
      <c r="I156" s="160"/>
      <c r="J156" s="160"/>
      <c r="K156" s="189"/>
      <c r="L156" s="159"/>
      <c r="M156" s="213"/>
      <c r="N156" s="189"/>
      <c r="O156" s="231"/>
    </row>
    <row r="157" spans="1:15">
      <c r="A157" s="187"/>
      <c r="B157" s="187"/>
      <c r="C157" s="187"/>
      <c r="D157" s="190"/>
      <c r="E157" s="159"/>
      <c r="F157" s="159"/>
      <c r="G157" s="160"/>
      <c r="H157" s="160"/>
      <c r="I157" s="160"/>
      <c r="J157" s="160"/>
      <c r="K157" s="189"/>
      <c r="L157" s="159"/>
      <c r="M157" s="213"/>
      <c r="N157" s="189"/>
      <c r="O157" s="231"/>
    </row>
    <row r="158" spans="1:15">
      <c r="A158" s="187"/>
      <c r="B158" s="187"/>
      <c r="C158" s="187"/>
      <c r="D158" s="190"/>
      <c r="E158" s="159"/>
      <c r="F158" s="159"/>
      <c r="G158" s="160"/>
      <c r="H158" s="160"/>
      <c r="I158" s="160"/>
      <c r="J158" s="160"/>
      <c r="K158" s="189"/>
      <c r="L158" s="159"/>
      <c r="M158" s="213"/>
      <c r="N158" s="189"/>
      <c r="O158" s="231"/>
    </row>
    <row r="159" spans="1:15">
      <c r="A159" s="187"/>
      <c r="B159" s="187"/>
      <c r="C159" s="187"/>
      <c r="D159" s="190"/>
      <c r="E159" s="159"/>
      <c r="F159" s="159"/>
      <c r="G159" s="160"/>
      <c r="H159" s="160"/>
      <c r="I159" s="160"/>
      <c r="J159" s="160"/>
      <c r="K159" s="189"/>
      <c r="L159" s="159"/>
      <c r="M159" s="213"/>
      <c r="N159" s="189"/>
      <c r="O159" s="231"/>
    </row>
    <row r="160" spans="1:15">
      <c r="A160" s="187"/>
      <c r="B160" s="187"/>
      <c r="C160" s="187"/>
      <c r="D160" s="190"/>
      <c r="E160" s="159"/>
      <c r="F160" s="159"/>
      <c r="G160" s="160"/>
      <c r="H160" s="160"/>
      <c r="I160" s="160"/>
      <c r="J160" s="160"/>
      <c r="K160" s="189"/>
      <c r="L160" s="159"/>
      <c r="M160" s="213"/>
      <c r="N160" s="189"/>
      <c r="O160" s="231"/>
    </row>
    <row r="161" spans="1:15">
      <c r="A161" s="163"/>
      <c r="B161" s="187"/>
      <c r="C161" s="187"/>
      <c r="D161" s="190"/>
      <c r="E161" s="159"/>
      <c r="F161" s="159"/>
      <c r="G161" s="160"/>
      <c r="H161" s="160"/>
      <c r="I161" s="160"/>
      <c r="J161" s="163"/>
      <c r="K161" s="164"/>
      <c r="L161" s="159"/>
      <c r="M161" s="163"/>
      <c r="N161" s="163"/>
      <c r="O161" s="163"/>
    </row>
    <row r="162" spans="1:15">
      <c r="A162" s="163"/>
      <c r="B162" s="187"/>
      <c r="C162" s="187"/>
      <c r="D162" s="190"/>
      <c r="E162" s="165"/>
      <c r="F162" s="165"/>
      <c r="G162" s="160"/>
      <c r="H162" s="163"/>
      <c r="I162" s="160"/>
      <c r="J162" s="163"/>
      <c r="K162" s="164"/>
      <c r="L162" s="159"/>
      <c r="M162" s="163"/>
      <c r="N162" s="163"/>
      <c r="O162" s="163"/>
    </row>
    <row r="163" spans="1:15">
      <c r="A163" s="163"/>
      <c r="B163" s="187"/>
      <c r="C163" s="187"/>
      <c r="D163" s="190"/>
      <c r="E163" s="165"/>
      <c r="F163" s="165"/>
      <c r="G163" s="163"/>
      <c r="H163" s="163"/>
      <c r="I163" s="163"/>
      <c r="J163" s="163"/>
      <c r="K163" s="164"/>
      <c r="L163" s="165"/>
      <c r="M163" s="163"/>
      <c r="N163" s="163"/>
      <c r="O163" s="163"/>
    </row>
    <row r="164" spans="1:15">
      <c r="A164" s="163"/>
      <c r="B164" s="187"/>
      <c r="C164" s="187"/>
      <c r="D164" s="190"/>
      <c r="E164" s="165"/>
      <c r="F164" s="165"/>
      <c r="G164" s="163"/>
      <c r="H164" s="163"/>
      <c r="I164" s="163"/>
      <c r="J164" s="163"/>
      <c r="K164" s="164"/>
      <c r="L164" s="165"/>
      <c r="M164" s="163"/>
      <c r="N164" s="163"/>
      <c r="O164" s="163"/>
    </row>
    <row r="165" spans="1:15">
      <c r="A165" s="163"/>
      <c r="B165" s="187"/>
      <c r="C165" s="187"/>
      <c r="D165" s="190"/>
      <c r="E165" s="165"/>
      <c r="F165" s="165"/>
      <c r="G165" s="163"/>
      <c r="H165" s="163"/>
      <c r="I165" s="163"/>
      <c r="J165" s="163"/>
      <c r="K165" s="164"/>
      <c r="L165" s="165"/>
      <c r="M165" s="163"/>
      <c r="N165" s="163"/>
      <c r="O165" s="163"/>
    </row>
    <row r="166" spans="1:15">
      <c r="A166" s="163"/>
      <c r="B166" s="187"/>
      <c r="C166" s="187"/>
      <c r="D166" s="190"/>
      <c r="E166" s="165"/>
      <c r="F166" s="165"/>
      <c r="G166" s="163"/>
      <c r="H166" s="163"/>
      <c r="I166" s="163"/>
      <c r="J166" s="163"/>
      <c r="K166" s="164"/>
      <c r="L166" s="165"/>
      <c r="M166" s="163"/>
      <c r="N166" s="163"/>
      <c r="O166" s="163"/>
    </row>
    <row r="167" spans="1:15">
      <c r="A167" s="163"/>
      <c r="B167" s="187"/>
      <c r="C167" s="187"/>
      <c r="D167" s="190"/>
      <c r="E167" s="165"/>
      <c r="F167" s="165"/>
      <c r="G167" s="163"/>
      <c r="H167" s="163"/>
      <c r="I167" s="163"/>
      <c r="J167" s="163"/>
      <c r="K167" s="164"/>
      <c r="L167" s="165"/>
      <c r="M167" s="163"/>
      <c r="N167" s="163"/>
      <c r="O167" s="163"/>
    </row>
    <row r="168" spans="1:15">
      <c r="A168" s="163"/>
      <c r="B168" s="187"/>
      <c r="C168" s="187"/>
      <c r="D168" s="190"/>
      <c r="E168" s="165"/>
      <c r="F168" s="165"/>
      <c r="G168" s="163"/>
      <c r="H168" s="163"/>
      <c r="I168" s="163"/>
      <c r="J168" s="163"/>
      <c r="K168" s="164"/>
      <c r="L168" s="165"/>
      <c r="M168" s="163"/>
      <c r="N168" s="163"/>
      <c r="O168" s="163"/>
    </row>
    <row r="169" spans="1:15">
      <c r="A169" s="163"/>
      <c r="B169" s="187"/>
      <c r="C169" s="187"/>
      <c r="D169" s="190"/>
      <c r="E169" s="165"/>
      <c r="F169" s="165"/>
      <c r="G169" s="163"/>
      <c r="H169" s="163"/>
      <c r="I169" s="163"/>
      <c r="J169" s="163"/>
      <c r="K169" s="164"/>
      <c r="L169" s="165"/>
      <c r="M169" s="163"/>
      <c r="N169" s="163"/>
      <c r="O169" s="163"/>
    </row>
    <row r="170" spans="1:15">
      <c r="A170" s="163"/>
      <c r="B170" s="187"/>
      <c r="C170" s="187"/>
      <c r="D170" s="190"/>
      <c r="E170" s="165"/>
      <c r="F170" s="165"/>
      <c r="G170" s="163"/>
      <c r="H170" s="163"/>
      <c r="I170" s="163"/>
      <c r="J170" s="163"/>
      <c r="K170" s="164"/>
      <c r="L170" s="165"/>
      <c r="M170" s="163"/>
      <c r="N170" s="163"/>
      <c r="O170" s="163"/>
    </row>
    <row r="171" spans="1:15">
      <c r="A171" s="163"/>
      <c r="B171" s="187"/>
      <c r="C171" s="187"/>
      <c r="D171" s="190"/>
      <c r="E171" s="165"/>
      <c r="F171" s="165"/>
      <c r="G171" s="163"/>
      <c r="H171" s="163"/>
      <c r="I171" s="163"/>
      <c r="J171" s="163"/>
      <c r="K171" s="164"/>
      <c r="L171" s="165"/>
      <c r="M171" s="163"/>
      <c r="N171" s="163"/>
      <c r="O171" s="163"/>
    </row>
    <row r="172" spans="1:15">
      <c r="A172" s="163"/>
      <c r="B172" s="187"/>
      <c r="C172" s="187"/>
      <c r="D172" s="190"/>
      <c r="E172" s="165"/>
      <c r="F172" s="165"/>
      <c r="G172" s="163"/>
      <c r="H172" s="163"/>
      <c r="I172" s="163"/>
      <c r="J172" s="163"/>
      <c r="K172" s="164"/>
      <c r="L172" s="165"/>
      <c r="M172" s="163"/>
      <c r="N172" s="163"/>
      <c r="O172" s="163"/>
    </row>
    <row r="173" spans="1:15">
      <c r="A173" s="163"/>
      <c r="B173" s="187"/>
      <c r="C173" s="187"/>
      <c r="D173" s="190"/>
      <c r="E173" s="165"/>
      <c r="F173" s="165"/>
      <c r="G173" s="163"/>
      <c r="H173" s="163"/>
      <c r="I173" s="163"/>
      <c r="J173" s="163"/>
      <c r="K173" s="164"/>
      <c r="L173" s="165"/>
      <c r="M173" s="163"/>
      <c r="N173" s="163"/>
      <c r="O173" s="163"/>
    </row>
    <row r="174" spans="1:15">
      <c r="A174" s="163"/>
      <c r="B174" s="187"/>
      <c r="C174" s="187"/>
      <c r="D174" s="190"/>
      <c r="E174" s="165"/>
      <c r="F174" s="165"/>
      <c r="G174" s="163"/>
      <c r="H174" s="163"/>
      <c r="I174" s="163"/>
      <c r="J174" s="163"/>
      <c r="K174" s="164"/>
      <c r="L174" s="165"/>
      <c r="M174" s="163"/>
      <c r="N174" s="163"/>
      <c r="O174" s="163"/>
    </row>
    <row r="175" spans="1:15">
      <c r="A175" s="163"/>
      <c r="B175" s="187"/>
      <c r="C175" s="187"/>
      <c r="D175" s="190"/>
      <c r="E175" s="165"/>
      <c r="F175" s="165"/>
      <c r="G175" s="163"/>
      <c r="H175" s="163"/>
      <c r="I175" s="163"/>
      <c r="J175" s="163"/>
      <c r="K175" s="164"/>
      <c r="L175" s="165"/>
      <c r="M175" s="163"/>
      <c r="N175" s="163"/>
      <c r="O175" s="163"/>
    </row>
    <row r="176" spans="1:15">
      <c r="A176" s="163"/>
      <c r="B176" s="187"/>
      <c r="C176" s="187"/>
      <c r="D176" s="190"/>
      <c r="E176" s="165"/>
      <c r="F176" s="165"/>
      <c r="G176" s="163"/>
      <c r="H176" s="163"/>
      <c r="I176" s="163"/>
      <c r="J176" s="163"/>
      <c r="K176" s="164"/>
      <c r="L176" s="165"/>
      <c r="M176" s="163"/>
      <c r="N176" s="163"/>
      <c r="O176" s="163"/>
    </row>
    <row r="177" spans="1:15">
      <c r="A177" s="163"/>
      <c r="B177" s="187"/>
      <c r="C177" s="187"/>
      <c r="D177" s="190"/>
      <c r="E177" s="165"/>
      <c r="F177" s="165"/>
      <c r="G177" s="163"/>
      <c r="H177" s="163"/>
      <c r="I177" s="163"/>
      <c r="J177" s="163"/>
      <c r="K177" s="164"/>
      <c r="L177" s="165"/>
      <c r="M177" s="163"/>
      <c r="N177" s="163"/>
      <c r="O177" s="163"/>
    </row>
    <row r="178" spans="1:15">
      <c r="A178" s="163"/>
      <c r="B178" s="187"/>
      <c r="C178" s="187"/>
      <c r="D178" s="190"/>
      <c r="E178" s="165"/>
      <c r="F178" s="165"/>
      <c r="G178" s="163"/>
      <c r="H178" s="163"/>
      <c r="I178" s="163"/>
      <c r="J178" s="163"/>
      <c r="K178" s="164"/>
      <c r="L178" s="165"/>
      <c r="M178" s="163"/>
      <c r="N178" s="163"/>
      <c r="O178" s="163"/>
    </row>
    <row r="179" spans="1:15">
      <c r="A179" s="163"/>
      <c r="B179" s="187"/>
      <c r="C179" s="187"/>
      <c r="D179" s="190"/>
      <c r="E179" s="165"/>
      <c r="F179" s="165"/>
      <c r="G179" s="163"/>
      <c r="H179" s="163"/>
      <c r="I179" s="163"/>
      <c r="J179" s="163"/>
      <c r="K179" s="164"/>
      <c r="L179" s="165"/>
      <c r="M179" s="163"/>
      <c r="N179" s="163"/>
      <c r="O179" s="163"/>
    </row>
    <row r="180" spans="1:15">
      <c r="A180" s="163"/>
      <c r="B180" s="187"/>
      <c r="C180" s="187"/>
      <c r="D180" s="190"/>
      <c r="E180" s="165"/>
      <c r="F180" s="165"/>
      <c r="G180" s="163"/>
      <c r="H180" s="163"/>
      <c r="I180" s="163"/>
      <c r="J180" s="163"/>
      <c r="K180" s="164"/>
      <c r="L180" s="165"/>
      <c r="M180" s="163"/>
      <c r="N180" s="163"/>
      <c r="O180" s="163"/>
    </row>
    <row r="181" spans="1:15">
      <c r="A181" s="163"/>
      <c r="B181" s="187"/>
      <c r="C181" s="187"/>
      <c r="D181" s="190"/>
      <c r="E181" s="165"/>
      <c r="F181" s="165"/>
      <c r="G181" s="163"/>
      <c r="H181" s="163"/>
      <c r="I181" s="163"/>
      <c r="J181" s="163"/>
      <c r="K181" s="164"/>
      <c r="L181" s="165"/>
      <c r="M181" s="163"/>
      <c r="N181" s="163"/>
      <c r="O181" s="163"/>
    </row>
    <row r="182" spans="1:15">
      <c r="A182" s="163"/>
      <c r="B182" s="187"/>
      <c r="C182" s="187"/>
      <c r="D182" s="190"/>
      <c r="E182" s="165"/>
      <c r="F182" s="165"/>
      <c r="G182" s="163"/>
      <c r="H182" s="163"/>
      <c r="I182" s="163"/>
      <c r="J182" s="163"/>
      <c r="K182" s="164"/>
      <c r="L182" s="165"/>
      <c r="M182" s="163"/>
      <c r="N182" s="163"/>
      <c r="O182" s="163"/>
    </row>
    <row r="183" spans="1:15">
      <c r="A183" s="163"/>
      <c r="B183" s="187"/>
      <c r="C183" s="187"/>
      <c r="D183" s="190"/>
      <c r="E183" s="165"/>
      <c r="F183" s="165"/>
      <c r="G183" s="163"/>
      <c r="H183" s="163"/>
      <c r="I183" s="163"/>
      <c r="J183" s="163"/>
      <c r="K183" s="164"/>
      <c r="L183" s="165"/>
      <c r="M183" s="163"/>
      <c r="N183" s="163"/>
      <c r="O183" s="163"/>
    </row>
    <row r="184" spans="1:15">
      <c r="A184" s="163"/>
      <c r="B184" s="187"/>
      <c r="C184" s="187"/>
      <c r="D184" s="190"/>
      <c r="E184" s="165"/>
      <c r="F184" s="165"/>
      <c r="G184" s="163"/>
      <c r="H184" s="163"/>
      <c r="I184" s="163"/>
      <c r="J184" s="163"/>
      <c r="K184" s="164"/>
      <c r="L184" s="165"/>
      <c r="M184" s="163"/>
      <c r="N184" s="163"/>
      <c r="O184" s="163"/>
    </row>
    <row r="185" spans="1:15">
      <c r="A185" s="163"/>
      <c r="B185" s="187"/>
      <c r="C185" s="187"/>
      <c r="D185" s="190"/>
      <c r="E185" s="165"/>
      <c r="F185" s="165"/>
      <c r="G185" s="163"/>
      <c r="H185" s="163"/>
      <c r="I185" s="163"/>
      <c r="J185" s="163"/>
      <c r="K185" s="164"/>
      <c r="L185" s="165"/>
      <c r="M185" s="163"/>
      <c r="N185" s="163"/>
      <c r="O185" s="163"/>
    </row>
    <row r="186" spans="1:15">
      <c r="A186" s="163"/>
      <c r="B186" s="187"/>
      <c r="C186" s="187"/>
      <c r="D186" s="190"/>
      <c r="E186" s="165"/>
      <c r="F186" s="165"/>
      <c r="G186" s="163"/>
      <c r="H186" s="163"/>
      <c r="I186" s="163"/>
      <c r="J186" s="163"/>
      <c r="K186" s="164"/>
      <c r="L186" s="165"/>
      <c r="M186" s="163"/>
      <c r="N186" s="163"/>
      <c r="O186" s="163"/>
    </row>
    <row r="187" spans="1:15">
      <c r="A187" s="163"/>
      <c r="B187" s="187"/>
      <c r="C187" s="187"/>
      <c r="D187" s="190"/>
      <c r="E187" s="165"/>
      <c r="F187" s="165"/>
      <c r="G187" s="163"/>
      <c r="H187" s="163"/>
      <c r="I187" s="163"/>
      <c r="J187" s="163"/>
      <c r="K187" s="164"/>
      <c r="L187" s="165"/>
      <c r="M187" s="163"/>
      <c r="N187" s="163"/>
      <c r="O187" s="163"/>
    </row>
    <row r="188" spans="1:15">
      <c r="A188" s="163"/>
      <c r="B188" s="187"/>
      <c r="C188" s="187"/>
      <c r="D188" s="190"/>
      <c r="E188" s="165"/>
      <c r="F188" s="165"/>
      <c r="G188" s="163"/>
      <c r="H188" s="163"/>
      <c r="I188" s="163"/>
      <c r="J188" s="163"/>
      <c r="K188" s="164"/>
      <c r="L188" s="165"/>
      <c r="M188" s="163"/>
      <c r="N188" s="163"/>
      <c r="O188" s="163"/>
    </row>
    <row r="189" spans="1:15">
      <c r="A189" s="163"/>
      <c r="B189" s="187"/>
      <c r="C189" s="187"/>
      <c r="D189" s="190"/>
      <c r="E189" s="165"/>
      <c r="F189" s="165"/>
      <c r="G189" s="163"/>
      <c r="H189" s="163"/>
      <c r="I189" s="163"/>
      <c r="J189" s="163"/>
      <c r="K189" s="164"/>
      <c r="L189" s="165"/>
      <c r="M189" s="163"/>
      <c r="N189" s="163"/>
      <c r="O189" s="163"/>
    </row>
    <row r="190" spans="1:15">
      <c r="A190" s="163"/>
      <c r="B190" s="187"/>
      <c r="C190" s="187"/>
      <c r="D190" s="190"/>
      <c r="E190" s="165"/>
      <c r="F190" s="165"/>
      <c r="G190" s="163"/>
      <c r="H190" s="163"/>
      <c r="I190" s="163"/>
      <c r="J190" s="163"/>
      <c r="K190" s="164"/>
      <c r="L190" s="165"/>
      <c r="M190" s="163"/>
      <c r="N190" s="163"/>
      <c r="O190" s="163"/>
    </row>
    <row r="191" spans="1:15">
      <c r="A191" s="163"/>
      <c r="B191" s="187"/>
      <c r="C191" s="187"/>
      <c r="D191" s="190"/>
      <c r="E191" s="165"/>
      <c r="F191" s="165"/>
      <c r="G191" s="163"/>
      <c r="H191" s="163"/>
      <c r="I191" s="163"/>
      <c r="J191" s="163"/>
      <c r="K191" s="164"/>
      <c r="L191" s="165"/>
      <c r="M191" s="163"/>
      <c r="N191" s="163"/>
      <c r="O191" s="163"/>
    </row>
    <row r="192" spans="1:15">
      <c r="A192" s="163"/>
      <c r="B192" s="187"/>
      <c r="C192" s="187"/>
      <c r="D192" s="190"/>
      <c r="E192" s="165"/>
      <c r="F192" s="165"/>
      <c r="G192" s="163"/>
      <c r="H192" s="163"/>
      <c r="I192" s="163"/>
      <c r="J192" s="163"/>
      <c r="K192" s="164"/>
      <c r="L192" s="165"/>
      <c r="M192" s="163"/>
      <c r="N192" s="163"/>
      <c r="O192" s="163"/>
    </row>
    <row r="193" spans="1:15">
      <c r="A193" s="163"/>
      <c r="B193" s="187"/>
      <c r="C193" s="187"/>
      <c r="D193" s="190"/>
      <c r="E193" s="165"/>
      <c r="F193" s="165"/>
      <c r="G193" s="163"/>
      <c r="H193" s="163"/>
      <c r="I193" s="163"/>
      <c r="J193" s="163"/>
      <c r="K193" s="164"/>
      <c r="L193" s="165"/>
      <c r="M193" s="163"/>
      <c r="N193" s="163"/>
      <c r="O193" s="163"/>
    </row>
    <row r="194" spans="1:15">
      <c r="A194" s="163"/>
      <c r="B194" s="187"/>
      <c r="C194" s="187"/>
      <c r="D194" s="190"/>
      <c r="E194" s="165"/>
      <c r="F194" s="165"/>
      <c r="G194" s="163"/>
      <c r="H194" s="163"/>
      <c r="I194" s="163"/>
      <c r="J194" s="163"/>
      <c r="K194" s="164"/>
      <c r="L194" s="165"/>
      <c r="M194" s="163"/>
      <c r="N194" s="163"/>
      <c r="O194" s="163"/>
    </row>
    <row r="195" spans="1:15">
      <c r="A195" s="163"/>
      <c r="B195" s="187"/>
      <c r="C195" s="187"/>
      <c r="D195" s="190"/>
      <c r="E195" s="164"/>
      <c r="F195" s="164"/>
      <c r="G195" s="163"/>
      <c r="H195" s="163"/>
      <c r="I195" s="163"/>
      <c r="J195" s="163"/>
      <c r="K195" s="164"/>
      <c r="L195" s="164"/>
      <c r="M195" s="163"/>
      <c r="N195" s="163"/>
      <c r="O195" s="163"/>
    </row>
    <row r="196" spans="1:15">
      <c r="A196" s="163"/>
      <c r="B196" s="187"/>
      <c r="C196" s="187"/>
      <c r="D196" s="190"/>
      <c r="E196" s="165"/>
      <c r="F196" s="165"/>
      <c r="G196" s="163"/>
      <c r="H196" s="163"/>
      <c r="I196" s="163"/>
      <c r="J196" s="163"/>
      <c r="K196" s="164"/>
      <c r="L196" s="165"/>
      <c r="M196" s="163"/>
      <c r="N196" s="163"/>
      <c r="O196" s="163"/>
    </row>
    <row r="197" spans="1:15">
      <c r="A197" s="163"/>
      <c r="B197" s="187"/>
      <c r="C197" s="187"/>
      <c r="D197" s="190"/>
      <c r="E197" s="165"/>
      <c r="F197" s="165"/>
      <c r="G197" s="163"/>
      <c r="H197" s="163"/>
      <c r="I197" s="163"/>
      <c r="J197" s="163"/>
      <c r="K197" s="164"/>
      <c r="L197" s="165"/>
      <c r="M197" s="163"/>
      <c r="N197" s="163"/>
      <c r="O197" s="163"/>
    </row>
    <row r="198" spans="1:15">
      <c r="A198" s="163"/>
      <c r="B198" s="187"/>
      <c r="C198" s="187"/>
      <c r="D198" s="190"/>
      <c r="E198" s="165"/>
      <c r="F198" s="165"/>
      <c r="G198" s="163"/>
      <c r="H198" s="163"/>
      <c r="I198" s="163"/>
      <c r="J198" s="163"/>
      <c r="K198" s="164"/>
      <c r="L198" s="165"/>
      <c r="M198" s="163"/>
      <c r="N198" s="163"/>
      <c r="O198" s="163"/>
    </row>
    <row r="199" spans="1:15">
      <c r="A199" s="163"/>
      <c r="B199" s="187"/>
      <c r="C199" s="187"/>
      <c r="D199" s="190"/>
      <c r="E199" s="165"/>
      <c r="F199" s="165"/>
      <c r="G199" s="163"/>
      <c r="H199" s="163"/>
      <c r="I199" s="163"/>
      <c r="J199" s="163"/>
      <c r="K199" s="164"/>
      <c r="L199" s="165"/>
      <c r="M199" s="163"/>
      <c r="N199" s="163"/>
      <c r="O199" s="163"/>
    </row>
    <row r="200" spans="1:15">
      <c r="A200" s="163"/>
      <c r="B200" s="187"/>
      <c r="C200" s="187"/>
      <c r="D200" s="190"/>
      <c r="E200" s="165"/>
      <c r="F200" s="165"/>
      <c r="G200" s="163"/>
      <c r="H200" s="163"/>
      <c r="I200" s="163"/>
      <c r="J200" s="163"/>
      <c r="K200" s="164"/>
      <c r="L200" s="165"/>
      <c r="M200" s="163"/>
      <c r="N200" s="163"/>
      <c r="O200" s="163"/>
    </row>
    <row r="201" spans="1:15">
      <c r="A201" s="163"/>
      <c r="B201" s="187"/>
      <c r="C201" s="187"/>
      <c r="D201" s="190"/>
      <c r="E201" s="165"/>
      <c r="F201" s="165"/>
      <c r="G201" s="163"/>
      <c r="H201" s="163"/>
      <c r="I201" s="163"/>
      <c r="J201" s="163"/>
      <c r="K201" s="164"/>
      <c r="L201" s="165"/>
      <c r="M201" s="163"/>
      <c r="N201" s="163"/>
      <c r="O201" s="163"/>
    </row>
    <row r="202" spans="1:15">
      <c r="A202" s="163"/>
      <c r="B202" s="187"/>
      <c r="C202" s="187"/>
      <c r="D202" s="190"/>
      <c r="E202" s="165"/>
      <c r="F202" s="165"/>
      <c r="G202" s="163"/>
      <c r="H202" s="163"/>
      <c r="I202" s="163"/>
      <c r="J202" s="163"/>
      <c r="K202" s="164"/>
      <c r="L202" s="165"/>
      <c r="M202" s="163"/>
      <c r="N202" s="163"/>
      <c r="O202" s="163"/>
    </row>
    <row r="203" spans="1:15">
      <c r="A203" s="163"/>
      <c r="B203" s="187"/>
      <c r="C203" s="187"/>
      <c r="D203" s="190"/>
      <c r="E203" s="165"/>
      <c r="F203" s="165"/>
      <c r="G203" s="163"/>
      <c r="H203" s="163"/>
      <c r="I203" s="163"/>
      <c r="J203" s="163"/>
      <c r="K203" s="164"/>
      <c r="L203" s="165"/>
      <c r="M203" s="163"/>
      <c r="N203" s="163"/>
      <c r="O203" s="163"/>
    </row>
    <row r="204" spans="1:15">
      <c r="A204" s="163"/>
      <c r="B204" s="187"/>
      <c r="C204" s="187"/>
      <c r="D204" s="190"/>
      <c r="E204" s="165"/>
      <c r="F204" s="165"/>
      <c r="G204" s="163"/>
      <c r="H204" s="163"/>
      <c r="I204" s="163"/>
      <c r="J204" s="163"/>
      <c r="K204" s="164"/>
      <c r="L204" s="165"/>
      <c r="M204" s="163"/>
      <c r="N204" s="163"/>
      <c r="O204" s="163"/>
    </row>
    <row r="205" spans="1:15">
      <c r="A205" s="163"/>
      <c r="B205" s="187"/>
      <c r="C205" s="187"/>
      <c r="D205" s="190"/>
      <c r="E205" s="165"/>
      <c r="F205" s="165"/>
      <c r="G205" s="163"/>
      <c r="H205" s="163"/>
      <c r="I205" s="163"/>
      <c r="J205" s="163"/>
      <c r="K205" s="164"/>
      <c r="L205" s="165"/>
      <c r="M205" s="163"/>
      <c r="N205" s="163"/>
      <c r="O205" s="163"/>
    </row>
    <row r="206" spans="1:15">
      <c r="A206" s="163"/>
      <c r="B206" s="187"/>
      <c r="C206" s="187"/>
      <c r="D206" s="190"/>
      <c r="E206" s="165"/>
      <c r="F206" s="165"/>
      <c r="G206" s="163"/>
      <c r="H206" s="163"/>
      <c r="I206" s="163"/>
      <c r="J206" s="163"/>
      <c r="K206" s="164"/>
      <c r="L206" s="165"/>
      <c r="M206" s="163"/>
      <c r="N206" s="163"/>
      <c r="O206" s="163"/>
    </row>
    <row r="207" spans="1:15">
      <c r="A207" s="163"/>
      <c r="B207" s="187"/>
      <c r="C207" s="187"/>
      <c r="D207" s="190"/>
      <c r="E207" s="165"/>
      <c r="F207" s="165"/>
      <c r="G207" s="163"/>
      <c r="H207" s="163"/>
      <c r="I207" s="163"/>
      <c r="J207" s="163"/>
      <c r="K207" s="164"/>
      <c r="L207" s="165"/>
      <c r="M207" s="163"/>
      <c r="N207" s="163"/>
      <c r="O207" s="163"/>
    </row>
    <row r="208" spans="1:15">
      <c r="A208" s="163"/>
      <c r="B208" s="187"/>
      <c r="C208" s="187"/>
      <c r="D208" s="190"/>
      <c r="E208" s="165"/>
      <c r="F208" s="165"/>
      <c r="G208" s="163"/>
      <c r="H208" s="163"/>
      <c r="I208" s="163"/>
      <c r="J208" s="163"/>
      <c r="K208" s="164"/>
      <c r="L208" s="165"/>
      <c r="M208" s="163"/>
      <c r="N208" s="163"/>
      <c r="O208" s="163"/>
    </row>
    <row r="209" spans="1:15">
      <c r="A209" s="163"/>
      <c r="B209" s="187"/>
      <c r="C209" s="187"/>
      <c r="D209" s="190"/>
      <c r="E209" s="165"/>
      <c r="F209" s="165"/>
      <c r="G209" s="163"/>
      <c r="H209" s="163"/>
      <c r="I209" s="163"/>
      <c r="J209" s="163"/>
      <c r="K209" s="164"/>
      <c r="L209" s="165"/>
      <c r="M209" s="163"/>
      <c r="N209" s="163"/>
      <c r="O209" s="163"/>
    </row>
    <row r="210" spans="1:15">
      <c r="A210" s="163"/>
      <c r="B210" s="187"/>
      <c r="C210" s="187"/>
      <c r="D210" s="190"/>
      <c r="E210" s="165"/>
      <c r="F210" s="165"/>
      <c r="G210" s="163"/>
      <c r="H210" s="163"/>
      <c r="I210" s="163"/>
      <c r="J210" s="163"/>
      <c r="K210" s="164"/>
      <c r="L210" s="165"/>
      <c r="M210" s="163"/>
      <c r="N210" s="163"/>
      <c r="O210" s="163"/>
    </row>
    <row r="211" spans="1:15">
      <c r="A211" s="163"/>
      <c r="B211" s="187"/>
      <c r="C211" s="187"/>
      <c r="D211" s="190"/>
      <c r="E211" s="165"/>
      <c r="F211" s="165"/>
      <c r="G211" s="163"/>
      <c r="H211" s="163"/>
      <c r="I211" s="163"/>
      <c r="J211" s="163"/>
      <c r="K211" s="164"/>
      <c r="L211" s="165"/>
      <c r="M211" s="163"/>
      <c r="N211" s="163"/>
      <c r="O211" s="163"/>
    </row>
    <row r="212" spans="1:15">
      <c r="A212" s="163"/>
      <c r="B212" s="187"/>
      <c r="C212" s="187"/>
      <c r="D212" s="190"/>
      <c r="E212" s="165"/>
      <c r="F212" s="165"/>
      <c r="G212" s="163"/>
      <c r="H212" s="163"/>
      <c r="I212" s="163"/>
      <c r="J212" s="163"/>
      <c r="K212" s="164"/>
      <c r="L212" s="165"/>
      <c r="M212" s="163"/>
      <c r="N212" s="163"/>
      <c r="O212" s="163"/>
    </row>
    <row r="213" spans="1:15">
      <c r="A213" s="163"/>
      <c r="B213" s="187"/>
      <c r="C213" s="187"/>
      <c r="D213" s="190"/>
      <c r="E213" s="165"/>
      <c r="F213" s="165"/>
      <c r="G213" s="163"/>
      <c r="H213" s="163"/>
      <c r="I213" s="163"/>
      <c r="J213" s="163"/>
      <c r="K213" s="164"/>
      <c r="L213" s="165"/>
      <c r="M213" s="163"/>
      <c r="N213" s="163"/>
      <c r="O213" s="163"/>
    </row>
    <row r="214" spans="1:15">
      <c r="A214" s="163"/>
      <c r="B214" s="187"/>
      <c r="C214" s="187"/>
      <c r="D214" s="190"/>
      <c r="E214" s="164"/>
      <c r="F214" s="164"/>
      <c r="G214" s="163"/>
      <c r="H214" s="163"/>
      <c r="I214" s="163"/>
      <c r="J214" s="163"/>
      <c r="K214" s="164"/>
      <c r="L214" s="164"/>
      <c r="M214" s="163"/>
      <c r="N214" s="163"/>
      <c r="O214" s="163"/>
    </row>
    <row r="215" spans="1:15">
      <c r="A215" s="163"/>
      <c r="B215" s="187"/>
      <c r="C215" s="187"/>
      <c r="D215" s="190"/>
      <c r="E215" s="165"/>
      <c r="F215" s="165"/>
      <c r="G215" s="163"/>
      <c r="H215" s="163"/>
      <c r="I215" s="163"/>
      <c r="J215" s="163"/>
      <c r="K215" s="164"/>
      <c r="L215" s="165"/>
      <c r="M215" s="163"/>
      <c r="N215" s="163"/>
      <c r="O215" s="163"/>
    </row>
    <row r="216" spans="1:15">
      <c r="A216" s="163"/>
      <c r="B216" s="187"/>
      <c r="C216" s="187"/>
      <c r="D216" s="190"/>
      <c r="E216" s="165"/>
      <c r="F216" s="165"/>
      <c r="G216" s="163"/>
      <c r="H216" s="163"/>
      <c r="I216" s="163"/>
      <c r="J216" s="163"/>
      <c r="K216" s="164"/>
      <c r="L216" s="165"/>
      <c r="M216" s="163"/>
      <c r="N216" s="163"/>
      <c r="O216" s="163"/>
    </row>
    <row r="217" spans="1:15">
      <c r="A217" s="163"/>
      <c r="B217" s="187"/>
      <c r="C217" s="187"/>
      <c r="D217" s="190"/>
      <c r="E217" s="165"/>
      <c r="F217" s="165"/>
      <c r="G217" s="163"/>
      <c r="H217" s="163"/>
      <c r="I217" s="163"/>
      <c r="J217" s="163"/>
      <c r="K217" s="164"/>
      <c r="L217" s="165"/>
      <c r="M217" s="163"/>
      <c r="N217" s="163"/>
      <c r="O217" s="163"/>
    </row>
    <row r="218" spans="1:15">
      <c r="A218" s="163"/>
      <c r="B218" s="187"/>
      <c r="C218" s="187"/>
      <c r="D218" s="190"/>
      <c r="E218" s="165"/>
      <c r="F218" s="165"/>
      <c r="G218" s="163"/>
      <c r="H218" s="163"/>
      <c r="I218" s="163"/>
      <c r="J218" s="163"/>
      <c r="K218" s="164"/>
      <c r="L218" s="165"/>
      <c r="M218" s="163"/>
      <c r="N218" s="163"/>
      <c r="O218" s="163"/>
    </row>
    <row r="219" spans="1:15">
      <c r="A219" s="163"/>
      <c r="B219" s="187"/>
      <c r="C219" s="187"/>
      <c r="D219" s="190"/>
      <c r="E219" s="165"/>
      <c r="F219" s="165"/>
      <c r="G219" s="163"/>
      <c r="H219" s="163"/>
      <c r="I219" s="163"/>
      <c r="J219" s="163"/>
      <c r="K219" s="164"/>
      <c r="L219" s="165"/>
      <c r="M219" s="163"/>
      <c r="N219" s="163"/>
      <c r="O219" s="163"/>
    </row>
    <row r="220" spans="1:15">
      <c r="A220" s="163"/>
      <c r="B220" s="187"/>
      <c r="C220" s="187"/>
      <c r="D220" s="190"/>
      <c r="E220" s="165"/>
      <c r="F220" s="165"/>
      <c r="G220" s="163"/>
      <c r="H220" s="163"/>
      <c r="I220" s="163"/>
      <c r="J220" s="163"/>
      <c r="K220" s="164"/>
      <c r="L220" s="165"/>
      <c r="M220" s="163"/>
      <c r="N220" s="163"/>
      <c r="O220" s="163"/>
    </row>
    <row r="221" spans="1:15">
      <c r="A221" s="163"/>
      <c r="B221" s="187"/>
      <c r="C221" s="187"/>
      <c r="D221" s="190"/>
      <c r="E221" s="165"/>
      <c r="F221" s="165"/>
      <c r="G221" s="163"/>
      <c r="H221" s="163"/>
      <c r="I221" s="163"/>
      <c r="J221" s="163"/>
      <c r="K221" s="164"/>
      <c r="L221" s="165"/>
      <c r="M221" s="163"/>
      <c r="N221" s="163"/>
      <c r="O221" s="163"/>
    </row>
    <row r="222" spans="1:15">
      <c r="A222" s="163"/>
      <c r="B222" s="187"/>
      <c r="C222" s="187"/>
      <c r="D222" s="190"/>
      <c r="E222" s="165"/>
      <c r="F222" s="165"/>
      <c r="G222" s="163"/>
      <c r="H222" s="163"/>
      <c r="I222" s="163"/>
      <c r="J222" s="163"/>
      <c r="K222" s="164"/>
      <c r="L222" s="165"/>
      <c r="M222" s="163"/>
      <c r="N222" s="163"/>
      <c r="O222" s="163"/>
    </row>
    <row r="223" spans="1:15">
      <c r="A223" s="163"/>
      <c r="B223" s="187"/>
      <c r="C223" s="187"/>
      <c r="D223" s="190"/>
      <c r="E223" s="165"/>
      <c r="F223" s="165"/>
      <c r="G223" s="163"/>
      <c r="H223" s="163"/>
      <c r="I223" s="163"/>
      <c r="J223" s="163"/>
      <c r="K223" s="164"/>
      <c r="L223" s="165"/>
      <c r="M223" s="163"/>
      <c r="N223" s="163"/>
      <c r="O223" s="163"/>
    </row>
    <row r="224" spans="1:15">
      <c r="A224" s="163"/>
      <c r="B224" s="187"/>
      <c r="C224" s="187"/>
      <c r="D224" s="190"/>
      <c r="E224" s="165"/>
      <c r="F224" s="165"/>
      <c r="G224" s="163"/>
      <c r="H224" s="163"/>
      <c r="I224" s="163"/>
      <c r="J224" s="163"/>
      <c r="K224" s="164"/>
      <c r="L224" s="165"/>
      <c r="M224" s="163"/>
      <c r="N224" s="163"/>
      <c r="O224" s="163"/>
    </row>
    <row r="225" spans="1:15">
      <c r="A225" s="163"/>
      <c r="B225" s="187"/>
      <c r="C225" s="187"/>
      <c r="D225" s="190"/>
      <c r="E225" s="165"/>
      <c r="F225" s="165"/>
      <c r="G225" s="163"/>
      <c r="H225" s="163"/>
      <c r="I225" s="163"/>
      <c r="J225" s="163"/>
      <c r="K225" s="164"/>
      <c r="L225" s="165"/>
      <c r="M225" s="163"/>
      <c r="N225" s="163"/>
      <c r="O225" s="163"/>
    </row>
    <row r="226" spans="1:15">
      <c r="A226" s="163"/>
      <c r="B226" s="187"/>
      <c r="C226" s="187"/>
      <c r="D226" s="190"/>
      <c r="E226" s="165"/>
      <c r="F226" s="165"/>
      <c r="G226" s="163"/>
      <c r="H226" s="163"/>
      <c r="I226" s="163"/>
      <c r="J226" s="163"/>
      <c r="K226" s="164"/>
      <c r="L226" s="165"/>
      <c r="M226" s="163"/>
      <c r="N226" s="163"/>
      <c r="O226" s="163"/>
    </row>
    <row r="227" spans="1:15">
      <c r="A227" s="163"/>
      <c r="B227" s="187"/>
      <c r="C227" s="187"/>
      <c r="D227" s="190"/>
      <c r="E227" s="165"/>
      <c r="F227" s="165"/>
      <c r="G227" s="163"/>
      <c r="H227" s="163"/>
      <c r="I227" s="163"/>
      <c r="J227" s="163"/>
      <c r="K227" s="164"/>
      <c r="L227" s="165"/>
      <c r="M227" s="163"/>
      <c r="N227" s="163"/>
      <c r="O227" s="163"/>
    </row>
    <row r="228" spans="1:15">
      <c r="A228" s="163"/>
      <c r="B228" s="187"/>
      <c r="C228" s="187"/>
      <c r="D228" s="190"/>
      <c r="E228" s="165"/>
      <c r="F228" s="165"/>
      <c r="G228" s="163"/>
      <c r="H228" s="163"/>
      <c r="I228" s="163"/>
      <c r="J228" s="163"/>
      <c r="K228" s="164"/>
      <c r="L228" s="165"/>
      <c r="M228" s="163"/>
      <c r="N228" s="163"/>
      <c r="O228" s="163"/>
    </row>
    <row r="229" spans="1:15">
      <c r="A229" s="163"/>
      <c r="B229" s="187"/>
      <c r="C229" s="187"/>
      <c r="D229" s="190"/>
      <c r="E229" s="165"/>
      <c r="F229" s="165"/>
      <c r="G229" s="163"/>
      <c r="H229" s="163"/>
      <c r="I229" s="163"/>
      <c r="J229" s="163"/>
      <c r="K229" s="164"/>
      <c r="L229" s="165"/>
      <c r="M229" s="163"/>
      <c r="N229" s="163"/>
      <c r="O229" s="163"/>
    </row>
    <row r="230" spans="1:15">
      <c r="A230" s="163"/>
      <c r="B230" s="187"/>
      <c r="C230" s="187"/>
      <c r="D230" s="190"/>
      <c r="E230" s="165"/>
      <c r="F230" s="165"/>
      <c r="G230" s="163"/>
      <c r="H230" s="163"/>
      <c r="I230" s="163"/>
      <c r="J230" s="163"/>
      <c r="K230" s="164"/>
      <c r="L230" s="165"/>
      <c r="M230" s="163"/>
      <c r="N230" s="163"/>
      <c r="O230" s="163"/>
    </row>
    <row r="231" spans="1:15">
      <c r="A231" s="163"/>
      <c r="B231" s="187"/>
      <c r="C231" s="187"/>
      <c r="D231" s="190"/>
      <c r="E231" s="165"/>
      <c r="F231" s="165"/>
      <c r="G231" s="163"/>
      <c r="H231" s="163"/>
      <c r="I231" s="163"/>
      <c r="J231" s="163"/>
      <c r="K231" s="164"/>
      <c r="L231" s="165"/>
      <c r="M231" s="163"/>
      <c r="N231" s="163"/>
      <c r="O231" s="163"/>
    </row>
    <row r="232" spans="1:15">
      <c r="A232" s="163"/>
      <c r="B232" s="187"/>
      <c r="C232" s="187"/>
      <c r="D232" s="190"/>
      <c r="E232" s="165"/>
      <c r="F232" s="165"/>
      <c r="G232" s="163"/>
      <c r="H232" s="163"/>
      <c r="I232" s="163"/>
      <c r="J232" s="163"/>
      <c r="K232" s="164"/>
      <c r="L232" s="165"/>
      <c r="M232" s="163"/>
      <c r="N232" s="163"/>
      <c r="O232" s="163"/>
    </row>
    <row r="233" spans="1:15">
      <c r="A233" s="163"/>
      <c r="B233" s="187"/>
      <c r="C233" s="187"/>
      <c r="D233" s="190"/>
      <c r="E233" s="165"/>
      <c r="F233" s="165"/>
      <c r="G233" s="163"/>
      <c r="H233" s="163"/>
      <c r="I233" s="163"/>
      <c r="J233" s="163"/>
      <c r="K233" s="164"/>
      <c r="L233" s="165"/>
      <c r="M233" s="163"/>
      <c r="N233" s="163"/>
      <c r="O233" s="163"/>
    </row>
    <row r="234" spans="1:15">
      <c r="A234" s="163"/>
      <c r="B234" s="187"/>
      <c r="C234" s="187"/>
      <c r="D234" s="190"/>
      <c r="E234" s="165"/>
      <c r="F234" s="165"/>
      <c r="G234" s="163"/>
      <c r="H234" s="163"/>
      <c r="I234" s="163"/>
      <c r="J234" s="163"/>
      <c r="K234" s="164"/>
      <c r="L234" s="165"/>
      <c r="M234" s="163"/>
      <c r="N234" s="163"/>
      <c r="O234" s="163"/>
    </row>
    <row r="235" spans="1:15">
      <c r="A235" s="163"/>
      <c r="B235" s="187"/>
      <c r="C235" s="187"/>
      <c r="D235" s="190"/>
      <c r="E235" s="165"/>
      <c r="F235" s="165"/>
      <c r="G235" s="163"/>
      <c r="H235" s="163"/>
      <c r="I235" s="163"/>
      <c r="J235" s="163"/>
      <c r="K235" s="164"/>
      <c r="L235" s="165"/>
      <c r="M235" s="163"/>
      <c r="N235" s="163"/>
      <c r="O235" s="163"/>
    </row>
    <row r="236" spans="1:15">
      <c r="A236" s="163"/>
      <c r="B236" s="187"/>
      <c r="C236" s="187"/>
      <c r="D236" s="190"/>
      <c r="E236" s="165"/>
      <c r="F236" s="165"/>
      <c r="G236" s="163"/>
      <c r="H236" s="163"/>
      <c r="I236" s="163"/>
      <c r="J236" s="163"/>
      <c r="K236" s="164"/>
      <c r="L236" s="165"/>
      <c r="M236" s="163"/>
      <c r="N236" s="163"/>
      <c r="O236" s="163"/>
    </row>
    <row r="237" spans="1:15">
      <c r="A237" s="163"/>
      <c r="B237" s="187"/>
      <c r="C237" s="187"/>
      <c r="D237" s="190"/>
      <c r="E237" s="165"/>
      <c r="F237" s="165"/>
      <c r="G237" s="163"/>
      <c r="H237" s="163"/>
      <c r="I237" s="163"/>
      <c r="J237" s="163"/>
      <c r="K237" s="164"/>
      <c r="L237" s="165"/>
      <c r="M237" s="163"/>
      <c r="N237" s="163"/>
      <c r="O237" s="163"/>
    </row>
    <row r="238" spans="1:15">
      <c r="A238" s="163"/>
      <c r="B238" s="187"/>
      <c r="C238" s="187"/>
      <c r="D238" s="190"/>
      <c r="E238" s="165"/>
      <c r="F238" s="165"/>
      <c r="G238" s="163"/>
      <c r="H238" s="163"/>
      <c r="I238" s="163"/>
      <c r="J238" s="163"/>
      <c r="K238" s="164"/>
      <c r="L238" s="165"/>
      <c r="M238" s="163"/>
      <c r="N238" s="163"/>
      <c r="O238" s="163"/>
    </row>
    <row r="239" spans="1:15">
      <c r="A239" s="163"/>
      <c r="B239" s="187"/>
      <c r="C239" s="187"/>
      <c r="D239" s="190"/>
      <c r="E239" s="165"/>
      <c r="F239" s="165"/>
      <c r="G239" s="163"/>
      <c r="H239" s="163"/>
      <c r="I239" s="163"/>
      <c r="J239" s="163"/>
      <c r="K239" s="164"/>
      <c r="L239" s="165"/>
      <c r="M239" s="163"/>
      <c r="N239" s="163"/>
      <c r="O239" s="163"/>
    </row>
    <row r="240" spans="1:15">
      <c r="A240" s="163"/>
      <c r="B240" s="187"/>
      <c r="C240" s="187"/>
      <c r="D240" s="190"/>
      <c r="E240" s="165"/>
      <c r="F240" s="165"/>
      <c r="G240" s="163"/>
      <c r="H240" s="163"/>
      <c r="I240" s="163"/>
      <c r="J240" s="163"/>
      <c r="K240" s="164"/>
      <c r="L240" s="165"/>
      <c r="M240" s="163"/>
      <c r="N240" s="163"/>
      <c r="O240" s="163"/>
    </row>
    <row r="241" spans="1:15">
      <c r="A241" s="163"/>
      <c r="B241" s="187"/>
      <c r="C241" s="187"/>
      <c r="D241" s="190"/>
      <c r="E241" s="165"/>
      <c r="F241" s="165"/>
      <c r="G241" s="163"/>
      <c r="H241" s="163"/>
      <c r="I241" s="163"/>
      <c r="J241" s="163"/>
      <c r="K241" s="164"/>
      <c r="L241" s="165"/>
      <c r="M241" s="163"/>
      <c r="N241" s="163"/>
      <c r="O241" s="163"/>
    </row>
    <row r="242" spans="1:15">
      <c r="A242" s="163"/>
      <c r="B242" s="187"/>
      <c r="C242" s="187"/>
      <c r="D242" s="190"/>
      <c r="E242" s="165"/>
      <c r="F242" s="165"/>
      <c r="G242" s="163"/>
      <c r="H242" s="163"/>
      <c r="I242" s="163"/>
      <c r="J242" s="163"/>
      <c r="K242" s="164"/>
      <c r="L242" s="165"/>
      <c r="M242" s="163"/>
      <c r="N242" s="163"/>
      <c r="O242" s="163"/>
    </row>
    <row r="243" spans="1:15">
      <c r="A243" s="163"/>
      <c r="B243" s="187"/>
      <c r="C243" s="187"/>
      <c r="D243" s="190"/>
      <c r="E243" s="165"/>
      <c r="F243" s="165"/>
      <c r="G243" s="163"/>
      <c r="H243" s="163"/>
      <c r="I243" s="163"/>
      <c r="J243" s="163"/>
      <c r="K243" s="164"/>
      <c r="L243" s="165"/>
      <c r="M243" s="163"/>
      <c r="N243" s="163"/>
      <c r="O243" s="163"/>
    </row>
    <row r="244" spans="1:15">
      <c r="A244" s="163"/>
      <c r="B244" s="187"/>
      <c r="C244" s="187"/>
      <c r="D244" s="190"/>
      <c r="E244" s="165"/>
      <c r="F244" s="165"/>
      <c r="G244" s="163"/>
      <c r="H244" s="163"/>
      <c r="I244" s="163"/>
      <c r="J244" s="163"/>
      <c r="K244" s="164"/>
      <c r="L244" s="165"/>
      <c r="M244" s="163"/>
      <c r="N244" s="163"/>
      <c r="O244" s="163"/>
    </row>
    <row r="245" spans="1:15">
      <c r="A245" s="163"/>
      <c r="B245" s="187"/>
      <c r="C245" s="187"/>
      <c r="D245" s="190"/>
      <c r="E245" s="165"/>
      <c r="F245" s="165"/>
      <c r="G245" s="163"/>
      <c r="H245" s="163"/>
      <c r="I245" s="163"/>
      <c r="J245" s="163"/>
      <c r="K245" s="164"/>
      <c r="L245" s="165"/>
      <c r="M245" s="163"/>
      <c r="N245" s="163"/>
      <c r="O245" s="163"/>
    </row>
    <row r="246" spans="1:15">
      <c r="A246" s="163"/>
      <c r="B246" s="187"/>
      <c r="C246" s="187"/>
      <c r="D246" s="190"/>
      <c r="E246" s="165"/>
      <c r="F246" s="165"/>
      <c r="G246" s="163"/>
      <c r="H246" s="163"/>
      <c r="I246" s="163"/>
      <c r="J246" s="163"/>
      <c r="K246" s="164"/>
      <c r="L246" s="165"/>
      <c r="M246" s="163"/>
      <c r="N246" s="163"/>
      <c r="O246" s="163"/>
    </row>
    <row r="247" spans="1:15">
      <c r="A247" s="163"/>
      <c r="B247" s="187"/>
      <c r="C247" s="187"/>
      <c r="D247" s="190"/>
      <c r="E247" s="165"/>
      <c r="F247" s="165"/>
      <c r="G247" s="163"/>
      <c r="H247" s="163"/>
      <c r="I247" s="163"/>
      <c r="J247" s="163"/>
      <c r="K247" s="164"/>
      <c r="L247" s="165"/>
      <c r="M247" s="163"/>
      <c r="N247" s="163"/>
      <c r="O247" s="163"/>
    </row>
    <row r="248" spans="1:15">
      <c r="A248" s="163"/>
      <c r="B248" s="187"/>
      <c r="C248" s="187"/>
      <c r="D248" s="190"/>
      <c r="E248" s="165"/>
      <c r="F248" s="165"/>
      <c r="G248" s="163"/>
      <c r="H248" s="163"/>
      <c r="I248" s="163"/>
      <c r="J248" s="163"/>
      <c r="K248" s="164"/>
      <c r="L248" s="165"/>
      <c r="M248" s="163"/>
      <c r="N248" s="163"/>
      <c r="O248" s="163"/>
    </row>
    <row r="249" spans="1:15">
      <c r="A249" s="163"/>
      <c r="B249" s="187"/>
      <c r="C249" s="187"/>
      <c r="D249" s="190"/>
      <c r="E249" s="165"/>
      <c r="F249" s="165"/>
      <c r="G249" s="163"/>
      <c r="H249" s="163"/>
      <c r="I249" s="163"/>
      <c r="J249" s="163"/>
      <c r="K249" s="164"/>
      <c r="L249" s="165"/>
      <c r="M249" s="163"/>
      <c r="N249" s="163"/>
      <c r="O249" s="163"/>
    </row>
    <row r="250" spans="1:15">
      <c r="A250" s="163"/>
      <c r="B250" s="187"/>
      <c r="C250" s="187"/>
      <c r="D250" s="190"/>
      <c r="E250" s="165"/>
      <c r="F250" s="165"/>
      <c r="G250" s="163"/>
      <c r="H250" s="163"/>
      <c r="I250" s="163"/>
      <c r="J250" s="163"/>
      <c r="K250" s="164"/>
      <c r="L250" s="165"/>
      <c r="M250" s="163"/>
      <c r="N250" s="163"/>
      <c r="O250" s="163"/>
    </row>
    <row r="251" spans="1:15">
      <c r="A251" s="163"/>
      <c r="B251" s="187"/>
      <c r="C251" s="187"/>
      <c r="D251" s="190"/>
      <c r="E251" s="165"/>
      <c r="F251" s="165"/>
      <c r="G251" s="163"/>
      <c r="H251" s="163"/>
      <c r="I251" s="163"/>
      <c r="J251" s="163"/>
      <c r="K251" s="164"/>
      <c r="L251" s="165"/>
      <c r="M251" s="163"/>
      <c r="N251" s="163"/>
      <c r="O251" s="163"/>
    </row>
    <row r="252" spans="1:15">
      <c r="A252" s="163"/>
      <c r="B252" s="187"/>
      <c r="C252" s="187"/>
      <c r="D252" s="190"/>
      <c r="E252" s="165"/>
      <c r="F252" s="165"/>
      <c r="G252" s="163"/>
      <c r="H252" s="163"/>
      <c r="I252" s="163"/>
      <c r="J252" s="163"/>
      <c r="K252" s="164"/>
      <c r="L252" s="165"/>
      <c r="M252" s="163"/>
      <c r="N252" s="163"/>
      <c r="O252" s="163"/>
    </row>
    <row r="253" spans="1:15">
      <c r="A253" s="163"/>
      <c r="B253" s="187"/>
      <c r="C253" s="187"/>
      <c r="D253" s="190"/>
      <c r="E253" s="165"/>
      <c r="F253" s="165"/>
      <c r="G253" s="163"/>
      <c r="H253" s="163"/>
      <c r="I253" s="163"/>
      <c r="J253" s="163"/>
      <c r="K253" s="164"/>
      <c r="L253" s="165"/>
      <c r="M253" s="163"/>
      <c r="N253" s="163"/>
      <c r="O253" s="163"/>
    </row>
    <row r="254" spans="1:15">
      <c r="A254" s="163"/>
      <c r="B254" s="187"/>
      <c r="C254" s="187"/>
      <c r="D254" s="190"/>
      <c r="E254" s="165"/>
      <c r="F254" s="165"/>
      <c r="G254" s="163"/>
      <c r="H254" s="163"/>
      <c r="I254" s="163"/>
      <c r="J254" s="163"/>
      <c r="K254" s="164"/>
      <c r="L254" s="165"/>
      <c r="M254" s="163"/>
      <c r="N254" s="163"/>
      <c r="O254" s="163"/>
    </row>
    <row r="255" spans="1:15">
      <c r="A255" s="163"/>
      <c r="B255" s="187"/>
      <c r="C255" s="187"/>
      <c r="D255" s="190"/>
      <c r="E255" s="165"/>
      <c r="F255" s="165"/>
      <c r="G255" s="163"/>
      <c r="H255" s="163"/>
      <c r="I255" s="163"/>
      <c r="J255" s="163"/>
      <c r="K255" s="164"/>
      <c r="L255" s="165"/>
      <c r="M255" s="163"/>
      <c r="N255" s="163"/>
      <c r="O255" s="163"/>
    </row>
    <row r="256" spans="1:15">
      <c r="A256" s="163"/>
      <c r="B256" s="187"/>
      <c r="C256" s="187"/>
      <c r="D256" s="190"/>
      <c r="E256" s="165"/>
      <c r="F256" s="165"/>
      <c r="G256" s="163"/>
      <c r="H256" s="163"/>
      <c r="I256" s="163"/>
      <c r="J256" s="163"/>
      <c r="K256" s="164"/>
      <c r="L256" s="165"/>
      <c r="M256" s="163"/>
      <c r="N256" s="163"/>
      <c r="O256" s="163"/>
    </row>
    <row r="257" spans="1:15">
      <c r="A257" s="163"/>
      <c r="B257" s="187"/>
      <c r="C257" s="187"/>
      <c r="D257" s="190"/>
      <c r="E257" s="165"/>
      <c r="F257" s="165"/>
      <c r="G257" s="163"/>
      <c r="H257" s="163"/>
      <c r="I257" s="163"/>
      <c r="J257" s="163"/>
      <c r="K257" s="164"/>
      <c r="L257" s="165"/>
      <c r="M257" s="163"/>
      <c r="N257" s="163"/>
      <c r="O257" s="163"/>
    </row>
    <row r="258" spans="1:15">
      <c r="A258" s="163"/>
      <c r="B258" s="187"/>
      <c r="C258" s="187"/>
      <c r="D258" s="190"/>
      <c r="E258" s="165"/>
      <c r="F258" s="165"/>
      <c r="G258" s="163"/>
      <c r="H258" s="163"/>
      <c r="I258" s="163"/>
      <c r="J258" s="163"/>
      <c r="K258" s="164"/>
      <c r="L258" s="165"/>
      <c r="M258" s="163"/>
      <c r="N258" s="163"/>
      <c r="O258" s="163"/>
    </row>
    <row r="259" spans="1:15">
      <c r="A259" s="163"/>
      <c r="B259" s="187"/>
      <c r="C259" s="187"/>
      <c r="D259" s="190"/>
      <c r="E259" s="165"/>
      <c r="F259" s="165"/>
      <c r="G259" s="163"/>
      <c r="H259" s="163"/>
      <c r="I259" s="163"/>
      <c r="J259" s="163"/>
      <c r="K259" s="164"/>
      <c r="L259" s="165"/>
      <c r="M259" s="163"/>
      <c r="N259" s="163"/>
      <c r="O259" s="163"/>
    </row>
    <row r="260" spans="1:15">
      <c r="A260" s="163"/>
      <c r="B260" s="187"/>
      <c r="C260" s="187"/>
      <c r="D260" s="190"/>
      <c r="E260" s="165"/>
      <c r="F260" s="165"/>
      <c r="G260" s="163"/>
      <c r="H260" s="163"/>
      <c r="I260" s="163"/>
      <c r="J260" s="163"/>
      <c r="K260" s="164"/>
      <c r="L260" s="165"/>
      <c r="M260" s="163"/>
      <c r="N260" s="163"/>
      <c r="O260" s="163"/>
    </row>
    <row r="261" spans="1:15">
      <c r="A261" s="163"/>
      <c r="B261" s="187"/>
      <c r="C261" s="187"/>
      <c r="D261" s="190"/>
      <c r="E261" s="165"/>
      <c r="F261" s="165"/>
      <c r="G261" s="163"/>
      <c r="H261" s="163"/>
      <c r="I261" s="163"/>
      <c r="J261" s="163"/>
      <c r="K261" s="164"/>
      <c r="L261" s="165"/>
      <c r="M261" s="163"/>
      <c r="N261" s="163"/>
      <c r="O261" s="163"/>
    </row>
    <row r="262" spans="1:15">
      <c r="A262" s="163"/>
      <c r="B262" s="187"/>
      <c r="C262" s="187"/>
      <c r="D262" s="190"/>
      <c r="E262" s="165"/>
      <c r="F262" s="165"/>
      <c r="G262" s="163"/>
      <c r="H262" s="163"/>
      <c r="I262" s="163"/>
      <c r="J262" s="163"/>
      <c r="K262" s="164"/>
      <c r="L262" s="165"/>
      <c r="M262" s="163"/>
      <c r="N262" s="163"/>
      <c r="O262" s="163"/>
    </row>
    <row r="263" spans="1:15">
      <c r="A263" s="163"/>
      <c r="B263" s="187"/>
      <c r="C263" s="187"/>
      <c r="D263" s="190"/>
      <c r="E263" s="165"/>
      <c r="F263" s="165"/>
      <c r="G263" s="163"/>
      <c r="H263" s="163"/>
      <c r="I263" s="163"/>
      <c r="J263" s="163"/>
      <c r="K263" s="164"/>
      <c r="L263" s="165"/>
      <c r="M263" s="163"/>
      <c r="N263" s="163"/>
      <c r="O263" s="163"/>
    </row>
    <row r="264" spans="1:15">
      <c r="A264" s="163"/>
      <c r="B264" s="187"/>
      <c r="C264" s="187"/>
      <c r="D264" s="190"/>
      <c r="E264" s="165"/>
      <c r="F264" s="165"/>
      <c r="G264" s="163"/>
      <c r="H264" s="163"/>
      <c r="I264" s="163"/>
      <c r="J264" s="163"/>
      <c r="K264" s="164"/>
      <c r="L264" s="165"/>
      <c r="M264" s="163"/>
      <c r="N264" s="163"/>
      <c r="O264" s="163"/>
    </row>
    <row r="265" spans="1:15">
      <c r="A265" s="163"/>
      <c r="B265" s="187"/>
      <c r="C265" s="187"/>
      <c r="D265" s="190"/>
      <c r="E265" s="165"/>
      <c r="F265" s="165"/>
      <c r="G265" s="163"/>
      <c r="H265" s="163"/>
      <c r="I265" s="163"/>
      <c r="J265" s="163"/>
      <c r="K265" s="164"/>
      <c r="L265" s="165"/>
      <c r="M265" s="163"/>
      <c r="N265" s="163"/>
      <c r="O265" s="163"/>
    </row>
    <row r="266" spans="1:15">
      <c r="A266" s="163"/>
      <c r="B266" s="187"/>
      <c r="C266" s="187"/>
      <c r="D266" s="190"/>
      <c r="E266" s="165"/>
      <c r="F266" s="165"/>
      <c r="G266" s="163"/>
      <c r="H266" s="163"/>
      <c r="I266" s="163"/>
      <c r="J266" s="163"/>
      <c r="K266" s="164"/>
      <c r="L266" s="165"/>
      <c r="M266" s="163"/>
      <c r="N266" s="163"/>
      <c r="O266" s="163"/>
    </row>
    <row r="267" spans="1:15">
      <c r="A267" s="163"/>
      <c r="B267" s="187"/>
      <c r="C267" s="187"/>
      <c r="D267" s="190"/>
      <c r="E267" s="165"/>
      <c r="F267" s="165"/>
      <c r="G267" s="163"/>
      <c r="H267" s="163"/>
      <c r="I267" s="163"/>
      <c r="J267" s="163"/>
      <c r="K267" s="164"/>
      <c r="L267" s="165"/>
      <c r="M267" s="163"/>
      <c r="N267" s="163"/>
      <c r="O267" s="163"/>
    </row>
    <row r="268" spans="1:15">
      <c r="A268" s="163"/>
      <c r="B268" s="187"/>
      <c r="C268" s="187"/>
      <c r="D268" s="190"/>
      <c r="E268" s="165"/>
      <c r="F268" s="165"/>
      <c r="G268" s="163"/>
      <c r="H268" s="163"/>
      <c r="I268" s="163"/>
      <c r="J268" s="163"/>
      <c r="K268" s="164"/>
      <c r="L268" s="165"/>
      <c r="M268" s="163"/>
      <c r="N268" s="163"/>
      <c r="O268" s="163"/>
    </row>
    <row r="269" spans="1:15">
      <c r="A269" s="163"/>
      <c r="B269" s="187"/>
      <c r="C269" s="187"/>
      <c r="D269" s="190"/>
      <c r="E269" s="165"/>
      <c r="F269" s="165"/>
      <c r="G269" s="163"/>
      <c r="H269" s="163"/>
      <c r="I269" s="163"/>
      <c r="J269" s="163"/>
      <c r="K269" s="164"/>
      <c r="L269" s="165"/>
      <c r="M269" s="163"/>
      <c r="N269" s="163"/>
      <c r="O269" s="163"/>
    </row>
    <row r="270" spans="1:15">
      <c r="A270" s="163"/>
      <c r="B270" s="187"/>
      <c r="C270" s="187"/>
      <c r="D270" s="190"/>
      <c r="E270" s="165"/>
      <c r="F270" s="165"/>
      <c r="G270" s="163"/>
      <c r="H270" s="163"/>
      <c r="I270" s="163"/>
      <c r="J270" s="163"/>
      <c r="K270" s="164"/>
      <c r="L270" s="165"/>
      <c r="M270" s="163"/>
      <c r="N270" s="163"/>
      <c r="O270" s="163"/>
    </row>
    <row r="271" spans="1:15">
      <c r="A271" s="163"/>
      <c r="B271" s="187"/>
      <c r="C271" s="187"/>
      <c r="D271" s="190"/>
      <c r="E271" s="165"/>
      <c r="F271" s="165"/>
      <c r="G271" s="163"/>
      <c r="H271" s="163"/>
      <c r="I271" s="163"/>
      <c r="J271" s="163"/>
      <c r="K271" s="164"/>
      <c r="L271" s="165"/>
      <c r="M271" s="163"/>
      <c r="N271" s="163"/>
      <c r="O271" s="163"/>
    </row>
    <row r="272" spans="1:15">
      <c r="A272" s="163"/>
      <c r="B272" s="187"/>
      <c r="C272" s="187"/>
      <c r="D272" s="190"/>
      <c r="E272" s="165"/>
      <c r="F272" s="165"/>
      <c r="G272" s="163"/>
      <c r="H272" s="163"/>
      <c r="I272" s="163"/>
      <c r="J272" s="163"/>
      <c r="K272" s="164"/>
      <c r="L272" s="165"/>
      <c r="M272" s="163"/>
      <c r="N272" s="163"/>
      <c r="O272" s="163"/>
    </row>
    <row r="273" spans="1:15">
      <c r="A273" s="163"/>
      <c r="B273" s="187"/>
      <c r="C273" s="187"/>
      <c r="D273" s="190"/>
      <c r="E273" s="165"/>
      <c r="F273" s="165"/>
      <c r="G273" s="163"/>
      <c r="H273" s="163"/>
      <c r="I273" s="163"/>
      <c r="J273" s="163"/>
      <c r="K273" s="164"/>
      <c r="L273" s="165"/>
      <c r="M273" s="163"/>
      <c r="N273" s="163"/>
      <c r="O273" s="163"/>
    </row>
    <row r="274" spans="1:15">
      <c r="A274" s="163"/>
      <c r="B274" s="187"/>
      <c r="C274" s="187"/>
      <c r="D274" s="190"/>
      <c r="E274" s="165"/>
      <c r="F274" s="165"/>
      <c r="G274" s="163"/>
      <c r="H274" s="163"/>
      <c r="I274" s="163"/>
      <c r="J274" s="163"/>
      <c r="K274" s="164"/>
      <c r="L274" s="165"/>
      <c r="M274" s="163"/>
      <c r="N274" s="163"/>
      <c r="O274" s="163"/>
    </row>
    <row r="275" spans="1:15">
      <c r="A275" s="163"/>
      <c r="B275" s="187"/>
      <c r="C275" s="187"/>
      <c r="D275" s="190"/>
      <c r="E275" s="165"/>
      <c r="F275" s="165"/>
      <c r="G275" s="163"/>
      <c r="H275" s="163"/>
      <c r="I275" s="163"/>
      <c r="J275" s="163"/>
      <c r="K275" s="164"/>
      <c r="L275" s="165"/>
      <c r="M275" s="163"/>
      <c r="N275" s="163"/>
      <c r="O275" s="163"/>
    </row>
    <row r="276" spans="1:15">
      <c r="A276" s="163"/>
      <c r="B276" s="187"/>
      <c r="C276" s="187"/>
      <c r="D276" s="190"/>
      <c r="E276" s="165"/>
      <c r="F276" s="165"/>
      <c r="G276" s="163"/>
      <c r="H276" s="163"/>
      <c r="I276" s="163"/>
      <c r="J276" s="163"/>
      <c r="K276" s="164"/>
      <c r="L276" s="165"/>
      <c r="M276" s="163"/>
      <c r="N276" s="163"/>
      <c r="O276" s="163"/>
    </row>
    <row r="277" spans="1:15">
      <c r="A277" s="163"/>
      <c r="B277" s="187"/>
      <c r="C277" s="187"/>
      <c r="D277" s="190"/>
      <c r="E277" s="165"/>
      <c r="F277" s="165"/>
      <c r="G277" s="163"/>
      <c r="H277" s="163"/>
      <c r="I277" s="163"/>
      <c r="J277" s="163"/>
      <c r="K277" s="164"/>
      <c r="L277" s="165"/>
      <c r="M277" s="163"/>
      <c r="N277" s="163"/>
      <c r="O277" s="163"/>
    </row>
    <row r="278" spans="1:15">
      <c r="A278" s="163"/>
      <c r="B278" s="187"/>
      <c r="C278" s="187"/>
      <c r="D278" s="190"/>
      <c r="E278" s="165"/>
      <c r="F278" s="165"/>
      <c r="G278" s="163"/>
      <c r="H278" s="163"/>
      <c r="I278" s="163"/>
      <c r="J278" s="163"/>
      <c r="K278" s="164"/>
      <c r="L278" s="165"/>
      <c r="M278" s="163"/>
      <c r="N278" s="163"/>
      <c r="O278" s="163"/>
    </row>
    <row r="279" spans="1:15">
      <c r="A279" s="163"/>
      <c r="B279" s="187"/>
      <c r="C279" s="187"/>
      <c r="D279" s="190"/>
      <c r="E279" s="165"/>
      <c r="F279" s="165"/>
      <c r="G279" s="163"/>
      <c r="H279" s="163"/>
      <c r="I279" s="163"/>
      <c r="J279" s="163"/>
      <c r="K279" s="164"/>
      <c r="L279" s="165"/>
      <c r="M279" s="163"/>
      <c r="N279" s="163"/>
      <c r="O279" s="163"/>
    </row>
    <row r="280" spans="1:15">
      <c r="A280" s="163"/>
      <c r="B280" s="187"/>
      <c r="C280" s="187"/>
      <c r="D280" s="190"/>
      <c r="E280" s="165"/>
      <c r="F280" s="165"/>
      <c r="G280" s="163"/>
      <c r="H280" s="163"/>
      <c r="I280" s="163"/>
      <c r="J280" s="163"/>
      <c r="K280" s="164"/>
      <c r="L280" s="165"/>
      <c r="M280" s="163"/>
      <c r="N280" s="163"/>
      <c r="O280" s="163"/>
    </row>
    <row r="281" spans="1:15">
      <c r="A281" s="163"/>
      <c r="B281" s="187"/>
      <c r="C281" s="187"/>
      <c r="D281" s="190"/>
      <c r="E281" s="165"/>
      <c r="F281" s="165"/>
      <c r="G281" s="163"/>
      <c r="H281" s="163"/>
      <c r="I281" s="163"/>
      <c r="J281" s="163"/>
      <c r="K281" s="164"/>
      <c r="L281" s="165"/>
      <c r="M281" s="163"/>
      <c r="N281" s="163"/>
      <c r="O281" s="163"/>
    </row>
    <row r="282" spans="1:15">
      <c r="A282" s="163"/>
      <c r="B282" s="187"/>
      <c r="C282" s="187"/>
      <c r="D282" s="190"/>
      <c r="E282" s="165"/>
      <c r="F282" s="165"/>
      <c r="G282" s="163"/>
      <c r="H282" s="163"/>
      <c r="I282" s="163"/>
      <c r="J282" s="163"/>
      <c r="K282" s="164"/>
      <c r="L282" s="165"/>
      <c r="M282" s="163"/>
      <c r="N282" s="163"/>
      <c r="O282" s="163"/>
    </row>
    <row r="283" spans="1:15">
      <c r="A283" s="163"/>
      <c r="B283" s="187"/>
      <c r="C283" s="187"/>
      <c r="D283" s="190"/>
      <c r="E283" s="165"/>
      <c r="F283" s="165"/>
      <c r="G283" s="163"/>
      <c r="H283" s="163"/>
      <c r="I283" s="163"/>
      <c r="J283" s="163"/>
      <c r="K283" s="164"/>
      <c r="L283" s="165"/>
      <c r="M283" s="163"/>
      <c r="N283" s="163"/>
      <c r="O283" s="163"/>
    </row>
    <row r="284" spans="1:15">
      <c r="A284" s="163"/>
      <c r="B284" s="187"/>
      <c r="C284" s="187"/>
      <c r="D284" s="190"/>
      <c r="E284" s="165"/>
      <c r="F284" s="165"/>
      <c r="G284" s="163"/>
      <c r="H284" s="163"/>
      <c r="I284" s="163"/>
      <c r="J284" s="163"/>
      <c r="K284" s="164"/>
      <c r="L284" s="165"/>
      <c r="M284" s="163"/>
      <c r="N284" s="163"/>
      <c r="O284" s="163"/>
    </row>
    <row r="285" spans="1:15">
      <c r="A285" s="163"/>
      <c r="B285" s="187"/>
      <c r="C285" s="187"/>
      <c r="D285" s="190"/>
      <c r="E285" s="165"/>
      <c r="F285" s="165"/>
      <c r="G285" s="163"/>
      <c r="H285" s="163"/>
      <c r="I285" s="163"/>
      <c r="J285" s="163"/>
      <c r="K285" s="164"/>
      <c r="L285" s="165"/>
      <c r="M285" s="163"/>
      <c r="N285" s="163"/>
      <c r="O285" s="163"/>
    </row>
    <row r="286" spans="1:15">
      <c r="A286" s="163"/>
      <c r="B286" s="187"/>
      <c r="C286" s="187"/>
      <c r="D286" s="190"/>
      <c r="E286" s="165"/>
      <c r="F286" s="165"/>
      <c r="G286" s="163"/>
      <c r="H286" s="163"/>
      <c r="I286" s="163"/>
      <c r="J286" s="163"/>
      <c r="K286" s="164"/>
      <c r="L286" s="165"/>
      <c r="M286" s="163"/>
      <c r="N286" s="163"/>
      <c r="O286" s="163"/>
    </row>
    <row r="287" spans="1:15">
      <c r="A287" s="163"/>
      <c r="B287" s="187"/>
      <c r="C287" s="187"/>
      <c r="D287" s="190"/>
      <c r="E287" s="165"/>
      <c r="F287" s="165"/>
      <c r="G287" s="163"/>
      <c r="H287" s="163"/>
      <c r="I287" s="163"/>
      <c r="J287" s="163"/>
      <c r="K287" s="164"/>
      <c r="L287" s="165"/>
      <c r="M287" s="163"/>
      <c r="N287" s="163"/>
      <c r="O287" s="163"/>
    </row>
    <row r="288" spans="1:15">
      <c r="A288" s="163"/>
      <c r="B288" s="187"/>
      <c r="C288" s="187"/>
      <c r="D288" s="190"/>
      <c r="E288" s="165"/>
      <c r="F288" s="165"/>
      <c r="G288" s="163"/>
      <c r="H288" s="163"/>
      <c r="I288" s="163"/>
      <c r="J288" s="163"/>
      <c r="K288" s="164"/>
      <c r="L288" s="165"/>
      <c r="M288" s="163"/>
      <c r="N288" s="163"/>
      <c r="O288" s="163"/>
    </row>
    <row r="289" spans="1:15">
      <c r="A289" s="163"/>
      <c r="B289" s="187"/>
      <c r="C289" s="187"/>
      <c r="D289" s="190"/>
      <c r="E289" s="165"/>
      <c r="F289" s="165"/>
      <c r="G289" s="163"/>
      <c r="H289" s="163"/>
      <c r="I289" s="163"/>
      <c r="J289" s="163"/>
      <c r="K289" s="164"/>
      <c r="L289" s="165"/>
      <c r="M289" s="163"/>
      <c r="N289" s="163"/>
      <c r="O289" s="163"/>
    </row>
    <row r="290" spans="1:15">
      <c r="A290" s="163"/>
      <c r="B290" s="187"/>
      <c r="C290" s="187"/>
      <c r="D290" s="190"/>
      <c r="E290" s="165"/>
      <c r="F290" s="165"/>
      <c r="G290" s="163"/>
      <c r="H290" s="163"/>
      <c r="I290" s="163"/>
      <c r="J290" s="163"/>
      <c r="K290" s="164"/>
      <c r="L290" s="165"/>
      <c r="M290" s="163"/>
      <c r="N290" s="163"/>
      <c r="O290" s="163"/>
    </row>
    <row r="291" spans="1:15">
      <c r="A291" s="163"/>
      <c r="B291" s="187"/>
      <c r="C291" s="187"/>
      <c r="D291" s="190"/>
      <c r="E291" s="165"/>
      <c r="F291" s="165"/>
      <c r="G291" s="163"/>
      <c r="H291" s="163"/>
      <c r="I291" s="163"/>
      <c r="J291" s="163"/>
      <c r="K291" s="164"/>
      <c r="L291" s="165"/>
      <c r="M291" s="163"/>
      <c r="N291" s="163"/>
      <c r="O291" s="163"/>
    </row>
    <row r="292" spans="1:15">
      <c r="A292" s="163"/>
      <c r="B292" s="187"/>
      <c r="C292" s="187"/>
      <c r="D292" s="190"/>
      <c r="E292" s="165"/>
      <c r="F292" s="165"/>
      <c r="G292" s="163"/>
      <c r="H292" s="163"/>
      <c r="I292" s="163"/>
      <c r="J292" s="163"/>
      <c r="K292" s="164"/>
      <c r="L292" s="165"/>
      <c r="M292" s="163"/>
      <c r="N292" s="163"/>
      <c r="O292" s="163"/>
    </row>
    <row r="293" spans="1:15">
      <c r="A293" s="163"/>
      <c r="B293" s="187"/>
      <c r="C293" s="187"/>
      <c r="D293" s="190"/>
      <c r="E293" s="165"/>
      <c r="F293" s="165"/>
      <c r="G293" s="163"/>
      <c r="H293" s="163"/>
      <c r="I293" s="163"/>
      <c r="J293" s="163"/>
      <c r="K293" s="164"/>
      <c r="L293" s="165"/>
      <c r="M293" s="163"/>
      <c r="N293" s="163"/>
      <c r="O293" s="163"/>
    </row>
    <row r="294" spans="1:15">
      <c r="A294" s="163"/>
      <c r="B294" s="187"/>
      <c r="C294" s="187"/>
      <c r="D294" s="190"/>
      <c r="E294" s="165"/>
      <c r="F294" s="165"/>
      <c r="G294" s="163"/>
      <c r="H294" s="163"/>
      <c r="I294" s="163"/>
      <c r="J294" s="163"/>
      <c r="K294" s="164"/>
      <c r="L294" s="165"/>
      <c r="M294" s="163"/>
      <c r="N294" s="163"/>
      <c r="O294" s="163"/>
    </row>
    <row r="295" spans="1:15">
      <c r="A295" s="163"/>
      <c r="B295" s="187"/>
      <c r="C295" s="187"/>
      <c r="D295" s="190"/>
      <c r="E295" s="165"/>
      <c r="F295" s="165"/>
      <c r="G295" s="163"/>
      <c r="H295" s="163"/>
      <c r="I295" s="163"/>
      <c r="J295" s="163"/>
      <c r="K295" s="164"/>
      <c r="L295" s="165"/>
      <c r="M295" s="163"/>
      <c r="N295" s="163"/>
      <c r="O295" s="163"/>
    </row>
    <row r="296" spans="1:15">
      <c r="A296" s="163"/>
      <c r="B296" s="187"/>
      <c r="C296" s="187"/>
      <c r="D296" s="190"/>
      <c r="E296" s="165"/>
      <c r="F296" s="165"/>
      <c r="G296" s="163"/>
      <c r="H296" s="163"/>
      <c r="I296" s="163"/>
      <c r="J296" s="163"/>
      <c r="K296" s="164"/>
      <c r="L296" s="165"/>
      <c r="M296" s="163"/>
      <c r="N296" s="163"/>
      <c r="O296" s="163"/>
    </row>
    <row r="297" spans="1:15">
      <c r="A297" s="163"/>
      <c r="B297" s="187"/>
      <c r="C297" s="187"/>
      <c r="D297" s="190"/>
      <c r="E297" s="165"/>
      <c r="F297" s="165"/>
      <c r="G297" s="163"/>
      <c r="H297" s="163"/>
      <c r="I297" s="163"/>
      <c r="J297" s="163"/>
      <c r="K297" s="164"/>
      <c r="L297" s="165"/>
      <c r="M297" s="163"/>
      <c r="N297" s="163"/>
      <c r="O297" s="163"/>
    </row>
    <row r="298" spans="1:15">
      <c r="A298" s="163"/>
      <c r="B298" s="187"/>
      <c r="C298" s="187"/>
      <c r="D298" s="190"/>
      <c r="E298" s="165"/>
      <c r="F298" s="165"/>
      <c r="G298" s="163"/>
      <c r="H298" s="163"/>
      <c r="I298" s="163"/>
      <c r="J298" s="163"/>
      <c r="K298" s="164"/>
      <c r="L298" s="165"/>
      <c r="M298" s="163"/>
      <c r="N298" s="163"/>
      <c r="O298" s="163"/>
    </row>
    <row r="299" spans="1:15">
      <c r="A299" s="163"/>
      <c r="B299" s="187"/>
      <c r="C299" s="187"/>
      <c r="D299" s="190"/>
      <c r="E299" s="165"/>
      <c r="F299" s="165"/>
      <c r="G299" s="163"/>
      <c r="H299" s="163"/>
      <c r="I299" s="163"/>
      <c r="J299" s="163"/>
      <c r="K299" s="164"/>
      <c r="L299" s="165"/>
      <c r="M299" s="163"/>
      <c r="N299" s="163"/>
      <c r="O299" s="163"/>
    </row>
    <row r="300" spans="1:15">
      <c r="A300" s="163"/>
      <c r="B300" s="187"/>
      <c r="C300" s="187"/>
      <c r="D300" s="190"/>
      <c r="E300" s="165"/>
      <c r="F300" s="165"/>
      <c r="G300" s="163"/>
      <c r="H300" s="163"/>
      <c r="I300" s="163"/>
      <c r="J300" s="163"/>
      <c r="K300" s="164"/>
      <c r="L300" s="165"/>
      <c r="M300" s="163"/>
      <c r="N300" s="163"/>
      <c r="O300" s="163"/>
    </row>
    <row r="301" spans="1:15">
      <c r="A301" s="163"/>
      <c r="B301" s="187"/>
      <c r="C301" s="187"/>
      <c r="D301" s="190"/>
      <c r="E301" s="165"/>
      <c r="F301" s="165"/>
      <c r="G301" s="163"/>
      <c r="H301" s="163"/>
      <c r="I301" s="163"/>
      <c r="J301" s="163"/>
      <c r="K301" s="164"/>
      <c r="L301" s="165"/>
      <c r="M301" s="163"/>
      <c r="N301" s="163"/>
      <c r="O301" s="163"/>
    </row>
    <row r="302" spans="1:15">
      <c r="A302" s="163"/>
      <c r="B302" s="187"/>
      <c r="C302" s="187"/>
      <c r="D302" s="190"/>
      <c r="E302" s="165"/>
      <c r="F302" s="165"/>
      <c r="G302" s="163"/>
      <c r="H302" s="163"/>
      <c r="I302" s="163"/>
      <c r="J302" s="163"/>
      <c r="K302" s="164"/>
      <c r="L302" s="165"/>
      <c r="M302" s="163"/>
      <c r="N302" s="163"/>
      <c r="O302" s="163"/>
    </row>
    <row r="303" spans="1:15">
      <c r="A303" s="163"/>
      <c r="B303" s="187"/>
      <c r="C303" s="187"/>
      <c r="D303" s="190"/>
      <c r="E303" s="165"/>
      <c r="F303" s="165"/>
      <c r="G303" s="163"/>
      <c r="H303" s="163"/>
      <c r="I303" s="163"/>
      <c r="J303" s="163"/>
      <c r="K303" s="164"/>
      <c r="L303" s="165"/>
      <c r="M303" s="163"/>
      <c r="N303" s="163"/>
      <c r="O303" s="163"/>
    </row>
    <row r="304" spans="1:15">
      <c r="A304" s="163"/>
      <c r="B304" s="187"/>
      <c r="C304" s="187"/>
      <c r="D304" s="190"/>
      <c r="E304" s="164"/>
      <c r="F304" s="164"/>
      <c r="G304" s="163"/>
      <c r="H304" s="163"/>
      <c r="I304" s="163"/>
      <c r="J304" s="163"/>
      <c r="K304" s="164"/>
      <c r="L304" s="164"/>
      <c r="M304" s="163"/>
      <c r="N304" s="163"/>
      <c r="O304" s="163"/>
    </row>
    <row r="305" spans="1:15">
      <c r="A305" s="163"/>
      <c r="B305" s="187"/>
      <c r="C305" s="187"/>
      <c r="D305" s="190"/>
      <c r="E305" s="165"/>
      <c r="F305" s="165"/>
      <c r="G305" s="163"/>
      <c r="H305" s="163"/>
      <c r="I305" s="163"/>
      <c r="J305" s="163"/>
      <c r="K305" s="164"/>
      <c r="L305" s="165"/>
      <c r="M305" s="163"/>
      <c r="N305" s="163"/>
      <c r="O305" s="163"/>
    </row>
    <row r="306" spans="1:15">
      <c r="A306" s="163"/>
      <c r="B306" s="187"/>
      <c r="C306" s="187"/>
      <c r="D306" s="190"/>
      <c r="E306" s="165"/>
      <c r="F306" s="165"/>
      <c r="G306" s="163"/>
      <c r="H306" s="163"/>
      <c r="I306" s="163"/>
      <c r="J306" s="163"/>
      <c r="K306" s="164"/>
      <c r="L306" s="165"/>
      <c r="M306" s="163"/>
      <c r="N306" s="163"/>
      <c r="O306" s="163"/>
    </row>
    <row r="307" spans="1:15">
      <c r="A307" s="163"/>
      <c r="B307" s="187"/>
      <c r="C307" s="187"/>
      <c r="D307" s="190"/>
      <c r="E307" s="165"/>
      <c r="F307" s="165"/>
      <c r="G307" s="163"/>
      <c r="H307" s="163"/>
      <c r="I307" s="163"/>
      <c r="J307" s="163"/>
      <c r="K307" s="164"/>
      <c r="L307" s="165"/>
      <c r="M307" s="163"/>
      <c r="N307" s="163"/>
      <c r="O307" s="163"/>
    </row>
    <row r="308" spans="1:15">
      <c r="A308" s="163"/>
      <c r="B308" s="187"/>
      <c r="C308" s="187"/>
      <c r="D308" s="190"/>
      <c r="E308" s="165"/>
      <c r="F308" s="165"/>
      <c r="G308" s="163"/>
      <c r="H308" s="163"/>
      <c r="I308" s="163"/>
      <c r="J308" s="163"/>
      <c r="K308" s="164"/>
      <c r="L308" s="165"/>
      <c r="M308" s="163"/>
      <c r="N308" s="163"/>
      <c r="O308" s="163"/>
    </row>
    <row r="309" spans="1:15">
      <c r="A309" s="163"/>
      <c r="B309" s="187"/>
      <c r="C309" s="187"/>
      <c r="D309" s="190"/>
      <c r="E309" s="165"/>
      <c r="F309" s="165"/>
      <c r="G309" s="163"/>
      <c r="H309" s="163"/>
      <c r="I309" s="163"/>
      <c r="J309" s="163"/>
      <c r="K309" s="164"/>
      <c r="L309" s="165"/>
      <c r="M309" s="163"/>
      <c r="N309" s="163"/>
      <c r="O309" s="163"/>
    </row>
    <row r="310" spans="1:15">
      <c r="A310" s="163"/>
      <c r="B310" s="187"/>
      <c r="C310" s="187"/>
      <c r="D310" s="190"/>
      <c r="E310" s="165"/>
      <c r="F310" s="165"/>
      <c r="G310" s="163"/>
      <c r="H310" s="163"/>
      <c r="I310" s="163"/>
      <c r="J310" s="163"/>
      <c r="K310" s="164"/>
      <c r="L310" s="165"/>
      <c r="M310" s="163"/>
      <c r="N310" s="163"/>
      <c r="O310" s="163"/>
    </row>
    <row r="311" spans="1:15">
      <c r="A311" s="163"/>
      <c r="B311" s="187"/>
      <c r="C311" s="187"/>
      <c r="D311" s="190"/>
      <c r="E311" s="165"/>
      <c r="F311" s="165"/>
      <c r="G311" s="163"/>
      <c r="H311" s="163"/>
      <c r="I311" s="163"/>
      <c r="J311" s="163"/>
      <c r="K311" s="164"/>
      <c r="L311" s="164"/>
      <c r="M311" s="163"/>
      <c r="N311" s="163"/>
      <c r="O311" s="163"/>
    </row>
    <row r="312" spans="1:15">
      <c r="A312" s="163"/>
      <c r="B312" s="187"/>
      <c r="C312" s="187"/>
      <c r="D312" s="190"/>
      <c r="E312" s="165"/>
      <c r="F312" s="165"/>
      <c r="G312" s="163"/>
      <c r="H312" s="163"/>
      <c r="I312" s="163"/>
      <c r="J312" s="163"/>
      <c r="K312" s="164"/>
      <c r="L312" s="165"/>
      <c r="M312" s="163"/>
      <c r="N312" s="163"/>
      <c r="O312" s="163"/>
    </row>
    <row r="313" spans="1:15">
      <c r="A313" s="163"/>
      <c r="B313" s="187"/>
      <c r="C313" s="187"/>
      <c r="D313" s="190"/>
      <c r="E313" s="165"/>
      <c r="F313" s="165"/>
      <c r="G313" s="163"/>
      <c r="H313" s="163"/>
      <c r="I313" s="163"/>
      <c r="J313" s="163"/>
      <c r="K313" s="164"/>
      <c r="L313" s="165"/>
      <c r="M313" s="163"/>
      <c r="N313" s="163"/>
      <c r="O313" s="163"/>
    </row>
    <row r="314" spans="1:15">
      <c r="A314" s="163"/>
      <c r="B314" s="187"/>
      <c r="C314" s="187"/>
      <c r="D314" s="190"/>
      <c r="E314" s="165"/>
      <c r="F314" s="165"/>
      <c r="G314" s="163"/>
      <c r="H314" s="163"/>
      <c r="I314" s="163"/>
      <c r="J314" s="163"/>
      <c r="K314" s="164"/>
      <c r="L314" s="165"/>
      <c r="M314" s="163"/>
      <c r="N314" s="163"/>
      <c r="O314" s="163"/>
    </row>
    <row r="315" spans="1:15">
      <c r="A315" s="163"/>
      <c r="B315" s="187"/>
      <c r="C315" s="187"/>
      <c r="D315" s="190"/>
      <c r="E315" s="165"/>
      <c r="F315" s="165"/>
      <c r="G315" s="163"/>
      <c r="H315" s="163"/>
      <c r="I315" s="163"/>
      <c r="J315" s="163"/>
      <c r="K315" s="164"/>
      <c r="L315" s="165"/>
      <c r="M315" s="163"/>
      <c r="N315" s="163"/>
      <c r="O315" s="163"/>
    </row>
    <row r="316" spans="1:15">
      <c r="A316" s="163"/>
      <c r="B316" s="187"/>
      <c r="C316" s="187"/>
      <c r="D316" s="190"/>
      <c r="E316" s="165"/>
      <c r="F316" s="165"/>
      <c r="G316" s="163"/>
      <c r="H316" s="163"/>
      <c r="I316" s="163"/>
      <c r="J316" s="163"/>
      <c r="K316" s="164"/>
      <c r="L316" s="165"/>
      <c r="M316" s="163"/>
      <c r="N316" s="163"/>
      <c r="O316" s="163"/>
    </row>
    <row r="317" spans="1:15">
      <c r="A317" s="163"/>
      <c r="B317" s="187"/>
      <c r="C317" s="187"/>
      <c r="D317" s="190"/>
      <c r="E317" s="165"/>
      <c r="F317" s="165"/>
      <c r="G317" s="163"/>
      <c r="H317" s="163"/>
      <c r="I317" s="163"/>
      <c r="J317" s="163"/>
      <c r="K317" s="164"/>
      <c r="L317" s="165"/>
      <c r="M317" s="163"/>
      <c r="N317" s="163"/>
      <c r="O317" s="163"/>
    </row>
    <row r="318" spans="1:15">
      <c r="A318" s="163"/>
      <c r="B318" s="187"/>
      <c r="C318" s="187"/>
      <c r="D318" s="190"/>
      <c r="E318" s="165"/>
      <c r="F318" s="165"/>
      <c r="G318" s="163"/>
      <c r="H318" s="163"/>
      <c r="I318" s="163"/>
      <c r="J318" s="163"/>
      <c r="K318" s="164"/>
      <c r="L318" s="165"/>
      <c r="M318" s="163"/>
      <c r="N318" s="163"/>
      <c r="O318" s="163"/>
    </row>
    <row r="319" spans="1:15">
      <c r="A319" s="163"/>
      <c r="B319" s="187"/>
      <c r="C319" s="187"/>
      <c r="D319" s="190"/>
      <c r="E319" s="165"/>
      <c r="F319" s="165"/>
      <c r="G319" s="163"/>
      <c r="H319" s="163"/>
      <c r="I319" s="163"/>
      <c r="J319" s="163"/>
      <c r="K319" s="164"/>
      <c r="L319" s="165"/>
      <c r="M319" s="163"/>
      <c r="N319" s="163"/>
      <c r="O319" s="163"/>
    </row>
    <row r="320" spans="1:15">
      <c r="A320" s="163"/>
      <c r="B320" s="187"/>
      <c r="C320" s="187"/>
      <c r="D320" s="190"/>
      <c r="E320" s="165"/>
      <c r="F320" s="165"/>
      <c r="G320" s="163"/>
      <c r="H320" s="163"/>
      <c r="I320" s="163"/>
      <c r="J320" s="163"/>
      <c r="K320" s="164"/>
      <c r="L320" s="165"/>
      <c r="M320" s="163"/>
      <c r="N320" s="163"/>
      <c r="O320" s="163"/>
    </row>
    <row r="321" spans="1:15">
      <c r="A321" s="163"/>
      <c r="B321" s="187"/>
      <c r="C321" s="187"/>
      <c r="D321" s="190"/>
      <c r="E321" s="165"/>
      <c r="F321" s="165"/>
      <c r="G321" s="163"/>
      <c r="H321" s="163"/>
      <c r="I321" s="163"/>
      <c r="J321" s="163"/>
      <c r="K321" s="164"/>
      <c r="L321" s="165"/>
      <c r="M321" s="163"/>
      <c r="N321" s="163"/>
      <c r="O321" s="163"/>
    </row>
    <row r="322" spans="1:15">
      <c r="A322" s="163"/>
      <c r="B322" s="187"/>
      <c r="C322" s="187"/>
      <c r="D322" s="190"/>
      <c r="E322" s="165"/>
      <c r="F322" s="165"/>
      <c r="G322" s="163"/>
      <c r="H322" s="163"/>
      <c r="I322" s="163"/>
      <c r="J322" s="163"/>
      <c r="K322" s="164"/>
      <c r="L322" s="165"/>
      <c r="M322" s="163"/>
      <c r="N322" s="163"/>
      <c r="O322" s="163"/>
    </row>
    <row r="323" spans="1:15">
      <c r="A323" s="163"/>
      <c r="B323" s="187"/>
      <c r="C323" s="187"/>
      <c r="D323" s="190"/>
      <c r="E323" s="165"/>
      <c r="F323" s="165"/>
      <c r="G323" s="163"/>
      <c r="H323" s="163"/>
      <c r="I323" s="163"/>
      <c r="J323" s="163"/>
      <c r="K323" s="164"/>
      <c r="L323" s="165"/>
      <c r="M323" s="163"/>
      <c r="N323" s="163"/>
      <c r="O323" s="163"/>
    </row>
    <row r="324" spans="1:15">
      <c r="A324" s="163"/>
      <c r="B324" s="187"/>
      <c r="C324" s="187"/>
      <c r="D324" s="190"/>
      <c r="E324" s="165"/>
      <c r="F324" s="165"/>
      <c r="G324" s="163"/>
      <c r="H324" s="163"/>
      <c r="I324" s="163"/>
      <c r="J324" s="163"/>
      <c r="K324" s="164"/>
      <c r="L324" s="165"/>
      <c r="M324" s="163"/>
      <c r="N324" s="163"/>
      <c r="O324" s="163"/>
    </row>
    <row r="325" spans="1:15">
      <c r="A325" s="163"/>
      <c r="B325" s="187"/>
      <c r="C325" s="187"/>
      <c r="D325" s="190"/>
      <c r="E325" s="165"/>
      <c r="F325" s="165"/>
      <c r="G325" s="163"/>
      <c r="H325" s="163"/>
      <c r="I325" s="163"/>
      <c r="J325" s="163"/>
      <c r="K325" s="164"/>
      <c r="L325" s="165"/>
      <c r="M325" s="163"/>
      <c r="N325" s="163"/>
      <c r="O325" s="163"/>
    </row>
    <row r="326" spans="1:15">
      <c r="A326" s="163"/>
      <c r="B326" s="187"/>
      <c r="C326" s="187"/>
      <c r="D326" s="190"/>
      <c r="E326" s="165"/>
      <c r="F326" s="165"/>
      <c r="G326" s="163"/>
      <c r="H326" s="163"/>
      <c r="I326" s="163"/>
      <c r="J326" s="163"/>
      <c r="K326" s="164"/>
      <c r="L326" s="165"/>
      <c r="M326" s="163"/>
      <c r="N326" s="163"/>
      <c r="O326" s="163"/>
    </row>
    <row r="327" spans="1:15">
      <c r="A327" s="163"/>
      <c r="B327" s="187"/>
      <c r="C327" s="187"/>
      <c r="D327" s="190"/>
      <c r="E327" s="165"/>
      <c r="F327" s="165"/>
      <c r="G327" s="163"/>
      <c r="H327" s="163"/>
      <c r="I327" s="163"/>
      <c r="J327" s="163"/>
      <c r="K327" s="164"/>
      <c r="L327" s="165"/>
      <c r="M327" s="163"/>
      <c r="N327" s="163"/>
      <c r="O327" s="163"/>
    </row>
    <row r="328" spans="1:15">
      <c r="A328" s="163"/>
      <c r="B328" s="187"/>
      <c r="C328" s="187"/>
      <c r="D328" s="190"/>
      <c r="E328" s="165"/>
      <c r="F328" s="165"/>
      <c r="G328" s="163"/>
      <c r="H328" s="163"/>
      <c r="I328" s="163"/>
      <c r="J328" s="163"/>
      <c r="K328" s="164"/>
      <c r="L328" s="165"/>
      <c r="M328" s="163"/>
      <c r="N328" s="163"/>
      <c r="O328" s="163"/>
    </row>
    <row r="329" spans="1:15">
      <c r="A329" s="163"/>
      <c r="B329" s="187"/>
      <c r="C329" s="187"/>
      <c r="D329" s="190"/>
      <c r="E329" s="165"/>
      <c r="F329" s="165"/>
      <c r="G329" s="163"/>
      <c r="H329" s="163"/>
      <c r="I329" s="163"/>
      <c r="J329" s="163"/>
      <c r="K329" s="164"/>
      <c r="L329" s="165"/>
      <c r="M329" s="163"/>
      <c r="N329" s="163"/>
      <c r="O329" s="163"/>
    </row>
    <row r="330" spans="1:15">
      <c r="A330" s="163"/>
      <c r="B330" s="187"/>
      <c r="C330" s="187"/>
      <c r="D330" s="190"/>
      <c r="E330" s="165"/>
      <c r="F330" s="165"/>
      <c r="G330" s="163"/>
      <c r="H330" s="163"/>
      <c r="I330" s="163"/>
      <c r="J330" s="163"/>
      <c r="K330" s="164"/>
      <c r="L330" s="165"/>
      <c r="M330" s="163"/>
      <c r="N330" s="163"/>
      <c r="O330" s="163"/>
    </row>
    <row r="331" spans="1:15">
      <c r="A331" s="163"/>
      <c r="B331" s="187"/>
      <c r="C331" s="187"/>
      <c r="D331" s="190"/>
      <c r="E331" s="165"/>
      <c r="F331" s="165"/>
      <c r="G331" s="163"/>
      <c r="H331" s="163"/>
      <c r="I331" s="163"/>
      <c r="J331" s="163"/>
      <c r="K331" s="164"/>
      <c r="L331" s="165"/>
      <c r="M331" s="163"/>
      <c r="N331" s="163"/>
      <c r="O331" s="163"/>
    </row>
    <row r="332" spans="1:15">
      <c r="A332" s="163"/>
      <c r="B332" s="187"/>
      <c r="C332" s="187"/>
      <c r="D332" s="190"/>
      <c r="E332" s="165"/>
      <c r="F332" s="165"/>
      <c r="G332" s="163"/>
      <c r="H332" s="163"/>
      <c r="I332" s="163"/>
      <c r="J332" s="163"/>
      <c r="K332" s="164"/>
      <c r="L332" s="165"/>
      <c r="M332" s="163"/>
      <c r="N332" s="163"/>
      <c r="O332" s="163"/>
    </row>
    <row r="333" spans="1:15">
      <c r="A333" s="163"/>
      <c r="B333" s="187"/>
      <c r="C333" s="187"/>
      <c r="D333" s="190"/>
      <c r="E333" s="165"/>
      <c r="F333" s="165"/>
      <c r="G333" s="163"/>
      <c r="H333" s="163"/>
      <c r="I333" s="163"/>
      <c r="J333" s="163"/>
      <c r="K333" s="164"/>
      <c r="L333" s="165"/>
      <c r="M333" s="163"/>
      <c r="N333" s="163"/>
      <c r="O333" s="163"/>
    </row>
    <row r="334" spans="1:15">
      <c r="A334" s="163"/>
      <c r="B334" s="187"/>
      <c r="C334" s="187"/>
      <c r="D334" s="190"/>
      <c r="E334" s="165"/>
      <c r="F334" s="165"/>
      <c r="G334" s="163"/>
      <c r="H334" s="163"/>
      <c r="I334" s="163"/>
      <c r="J334" s="163"/>
      <c r="K334" s="164"/>
      <c r="L334" s="165"/>
      <c r="M334" s="163"/>
      <c r="N334" s="163"/>
      <c r="O334" s="163"/>
    </row>
    <row r="335" spans="1:15">
      <c r="A335" s="163"/>
      <c r="B335" s="187"/>
      <c r="C335" s="187"/>
      <c r="D335" s="190"/>
      <c r="E335" s="165"/>
      <c r="F335" s="165"/>
      <c r="G335" s="163"/>
      <c r="H335" s="163"/>
      <c r="I335" s="163"/>
      <c r="J335" s="163"/>
      <c r="K335" s="164"/>
      <c r="L335" s="165"/>
      <c r="M335" s="163"/>
      <c r="N335" s="163"/>
      <c r="O335" s="163"/>
    </row>
    <row r="336" spans="1:15">
      <c r="A336" s="163"/>
      <c r="B336" s="187"/>
      <c r="C336" s="187"/>
      <c r="D336" s="190"/>
      <c r="E336" s="165"/>
      <c r="F336" s="165"/>
      <c r="G336" s="163"/>
      <c r="H336" s="163"/>
      <c r="I336" s="163"/>
      <c r="J336" s="163"/>
      <c r="K336" s="164"/>
      <c r="L336" s="165"/>
      <c r="M336" s="163"/>
      <c r="N336" s="163"/>
      <c r="O336" s="163"/>
    </row>
    <row r="337" spans="1:15">
      <c r="A337" s="163"/>
      <c r="B337" s="187"/>
      <c r="C337" s="187"/>
      <c r="D337" s="190"/>
      <c r="E337" s="165"/>
      <c r="F337" s="165"/>
      <c r="G337" s="163"/>
      <c r="H337" s="163"/>
      <c r="I337" s="163"/>
      <c r="J337" s="163"/>
      <c r="K337" s="164"/>
      <c r="L337" s="164"/>
      <c r="M337" s="163"/>
      <c r="N337" s="163"/>
      <c r="O337" s="163"/>
    </row>
    <row r="338" spans="1:15">
      <c r="A338" s="163"/>
      <c r="B338" s="187"/>
      <c r="C338" s="187"/>
      <c r="D338" s="190"/>
      <c r="E338" s="165"/>
      <c r="F338" s="165"/>
      <c r="G338" s="163"/>
      <c r="H338" s="163"/>
      <c r="I338" s="163"/>
      <c r="J338" s="163"/>
      <c r="K338" s="164"/>
      <c r="L338" s="165"/>
      <c r="M338" s="163"/>
      <c r="N338" s="163"/>
      <c r="O338" s="163"/>
    </row>
    <row r="339" spans="1:15">
      <c r="A339" s="163"/>
      <c r="B339" s="187"/>
      <c r="C339" s="187"/>
      <c r="D339" s="190"/>
      <c r="E339" s="165"/>
      <c r="F339" s="165"/>
      <c r="G339" s="163"/>
      <c r="H339" s="163"/>
      <c r="I339" s="163"/>
      <c r="J339" s="163"/>
      <c r="K339" s="164"/>
      <c r="L339" s="165"/>
      <c r="M339" s="163"/>
      <c r="N339" s="163"/>
      <c r="O339" s="163"/>
    </row>
    <row r="340" spans="1:15">
      <c r="A340" s="163"/>
      <c r="B340" s="187"/>
      <c r="C340" s="187"/>
      <c r="D340" s="190"/>
      <c r="E340" s="165"/>
      <c r="F340" s="165"/>
      <c r="G340" s="163"/>
      <c r="H340" s="163"/>
      <c r="I340" s="163"/>
      <c r="J340" s="163"/>
      <c r="K340" s="164"/>
      <c r="L340" s="165"/>
      <c r="M340" s="163"/>
      <c r="N340" s="163"/>
      <c r="O340" s="163"/>
    </row>
    <row r="341" spans="1:15">
      <c r="A341" s="163"/>
      <c r="B341" s="187"/>
      <c r="C341" s="187"/>
      <c r="D341" s="190"/>
      <c r="E341" s="165"/>
      <c r="F341" s="165"/>
      <c r="G341" s="163"/>
      <c r="H341" s="163"/>
      <c r="I341" s="163"/>
      <c r="J341" s="163"/>
      <c r="K341" s="164"/>
      <c r="L341" s="165"/>
      <c r="M341" s="163"/>
      <c r="N341" s="163"/>
      <c r="O341" s="163"/>
    </row>
    <row r="342" spans="1:15">
      <c r="A342" s="163"/>
      <c r="B342" s="187"/>
      <c r="C342" s="187"/>
      <c r="D342" s="190"/>
      <c r="E342" s="165"/>
      <c r="F342" s="165"/>
      <c r="G342" s="163"/>
      <c r="H342" s="163"/>
      <c r="I342" s="163"/>
      <c r="J342" s="163"/>
      <c r="K342" s="164"/>
      <c r="L342" s="165"/>
      <c r="M342" s="163"/>
      <c r="N342" s="163"/>
      <c r="O342" s="163"/>
    </row>
    <row r="343" spans="1:15">
      <c r="A343" s="163"/>
      <c r="B343" s="187"/>
      <c r="C343" s="187"/>
      <c r="D343" s="190"/>
      <c r="E343" s="165"/>
      <c r="F343" s="165"/>
      <c r="G343" s="163"/>
      <c r="H343" s="163"/>
      <c r="I343" s="163"/>
      <c r="J343" s="163"/>
      <c r="K343" s="164"/>
      <c r="L343" s="165"/>
      <c r="M343" s="163"/>
      <c r="N343" s="163"/>
      <c r="O343" s="163"/>
    </row>
    <row r="344" spans="1:15">
      <c r="A344" s="163"/>
      <c r="B344" s="187"/>
      <c r="C344" s="187"/>
      <c r="D344" s="190"/>
      <c r="E344" s="165"/>
      <c r="F344" s="165"/>
      <c r="G344" s="163"/>
      <c r="H344" s="163"/>
      <c r="I344" s="163"/>
      <c r="J344" s="163"/>
      <c r="K344" s="164"/>
      <c r="L344" s="165"/>
      <c r="M344" s="163"/>
      <c r="N344" s="163"/>
      <c r="O344" s="163"/>
    </row>
    <row r="345" spans="1:15">
      <c r="A345" s="163"/>
      <c r="B345" s="187"/>
      <c r="C345" s="187"/>
      <c r="D345" s="190"/>
      <c r="E345" s="165"/>
      <c r="F345" s="165"/>
      <c r="G345" s="163"/>
      <c r="H345" s="163"/>
      <c r="I345" s="163"/>
      <c r="J345" s="163"/>
      <c r="K345" s="164"/>
      <c r="L345" s="165"/>
      <c r="M345" s="163"/>
      <c r="N345" s="163"/>
      <c r="O345" s="163"/>
    </row>
    <row r="346" spans="1:15">
      <c r="A346" s="163"/>
      <c r="B346" s="187"/>
      <c r="C346" s="187"/>
      <c r="D346" s="190"/>
      <c r="E346" s="165"/>
      <c r="F346" s="165"/>
      <c r="G346" s="163"/>
      <c r="H346" s="163"/>
      <c r="I346" s="163"/>
      <c r="J346" s="163"/>
      <c r="K346" s="164"/>
      <c r="L346" s="165"/>
      <c r="M346" s="163"/>
      <c r="N346" s="163"/>
      <c r="O346" s="163"/>
    </row>
    <row r="347" spans="1:15">
      <c r="A347" s="163"/>
      <c r="B347" s="187"/>
      <c r="C347" s="187"/>
      <c r="D347" s="190"/>
      <c r="E347" s="165"/>
      <c r="F347" s="165"/>
      <c r="G347" s="163"/>
      <c r="H347" s="163"/>
      <c r="I347" s="163"/>
      <c r="J347" s="163"/>
      <c r="K347" s="164"/>
      <c r="L347" s="165"/>
      <c r="M347" s="163"/>
      <c r="N347" s="163"/>
      <c r="O347" s="163"/>
    </row>
    <row r="348" spans="1:15">
      <c r="A348" s="163"/>
      <c r="B348" s="187"/>
      <c r="C348" s="187"/>
      <c r="D348" s="190"/>
      <c r="E348" s="165"/>
      <c r="F348" s="165"/>
      <c r="G348" s="163"/>
      <c r="H348" s="163"/>
      <c r="I348" s="163"/>
      <c r="J348" s="163"/>
      <c r="K348" s="164"/>
      <c r="L348" s="165"/>
      <c r="M348" s="163"/>
      <c r="N348" s="163"/>
      <c r="O348" s="163"/>
    </row>
    <row r="349" spans="1:15">
      <c r="A349" s="163"/>
      <c r="B349" s="187"/>
      <c r="C349" s="187"/>
      <c r="D349" s="190"/>
      <c r="E349" s="165"/>
      <c r="F349" s="165"/>
      <c r="G349" s="163"/>
      <c r="H349" s="163"/>
      <c r="I349" s="163"/>
      <c r="J349" s="163"/>
      <c r="K349" s="164"/>
      <c r="L349" s="165"/>
      <c r="M349" s="163"/>
      <c r="N349" s="163"/>
      <c r="O349" s="163"/>
    </row>
    <row r="350" spans="1:15">
      <c r="A350" s="163"/>
      <c r="B350" s="187"/>
      <c r="C350" s="187"/>
      <c r="D350" s="190"/>
      <c r="E350" s="165"/>
      <c r="F350" s="165"/>
      <c r="G350" s="163"/>
      <c r="H350" s="163"/>
      <c r="I350" s="163"/>
      <c r="J350" s="163"/>
      <c r="K350" s="164"/>
      <c r="L350" s="165"/>
      <c r="M350" s="163"/>
      <c r="N350" s="163"/>
      <c r="O350" s="163"/>
    </row>
    <row r="351" spans="1:15">
      <c r="A351" s="163"/>
      <c r="B351" s="187"/>
      <c r="C351" s="187"/>
      <c r="D351" s="190"/>
      <c r="E351" s="165"/>
      <c r="F351" s="165"/>
      <c r="G351" s="163"/>
      <c r="H351" s="163"/>
      <c r="I351" s="163"/>
      <c r="J351" s="163"/>
      <c r="K351" s="164"/>
      <c r="L351" s="165"/>
      <c r="M351" s="163"/>
      <c r="N351" s="163"/>
      <c r="O351" s="163"/>
    </row>
    <row r="352" spans="1:15">
      <c r="A352" s="163"/>
      <c r="B352" s="187"/>
      <c r="C352" s="187"/>
      <c r="D352" s="190"/>
      <c r="E352" s="165"/>
      <c r="F352" s="165"/>
      <c r="G352" s="163"/>
      <c r="H352" s="163"/>
      <c r="I352" s="163"/>
      <c r="J352" s="163"/>
      <c r="K352" s="164"/>
      <c r="L352" s="165"/>
      <c r="M352" s="163"/>
      <c r="N352" s="163"/>
      <c r="O352" s="163"/>
    </row>
    <row r="353" spans="1:15 16384:16384">
      <c r="A353" s="163"/>
      <c r="B353" s="187"/>
      <c r="C353" s="187"/>
      <c r="D353" s="190"/>
      <c r="E353" s="165"/>
      <c r="F353" s="165"/>
      <c r="G353" s="163"/>
      <c r="H353" s="163"/>
      <c r="I353" s="163"/>
      <c r="J353" s="163"/>
      <c r="K353" s="164"/>
      <c r="L353" s="165"/>
      <c r="M353" s="163"/>
      <c r="N353" s="163"/>
      <c r="O353" s="163"/>
    </row>
    <row r="354" spans="1:15 16384:16384">
      <c r="A354" s="163"/>
      <c r="B354" s="187"/>
      <c r="C354" s="187"/>
      <c r="D354" s="190"/>
      <c r="E354" s="165"/>
      <c r="F354" s="165"/>
      <c r="G354" s="163"/>
      <c r="H354" s="163"/>
      <c r="I354" s="163"/>
      <c r="J354" s="163"/>
      <c r="K354" s="164"/>
      <c r="L354" s="165"/>
      <c r="M354" s="163"/>
      <c r="N354" s="163"/>
      <c r="O354" s="163"/>
    </row>
    <row r="355" spans="1:15 16384:16384">
      <c r="A355" s="163"/>
      <c r="B355" s="187"/>
      <c r="C355" s="187"/>
      <c r="D355" s="190"/>
      <c r="E355" s="165"/>
      <c r="F355" s="165"/>
      <c r="G355" s="163"/>
      <c r="H355" s="163"/>
      <c r="I355" s="163"/>
      <c r="J355" s="163"/>
      <c r="K355" s="164"/>
      <c r="L355" s="165"/>
      <c r="M355" s="163"/>
      <c r="N355" s="163"/>
      <c r="O355" s="163"/>
    </row>
    <row r="356" spans="1:15 16384:16384">
      <c r="A356" s="163"/>
      <c r="B356" s="187"/>
      <c r="C356" s="187"/>
      <c r="D356" s="190"/>
      <c r="E356" s="165"/>
      <c r="F356" s="165"/>
      <c r="G356" s="163"/>
      <c r="H356" s="163"/>
      <c r="I356" s="163"/>
      <c r="J356" s="163"/>
      <c r="K356" s="164"/>
      <c r="L356" s="165"/>
      <c r="M356" s="163"/>
      <c r="N356" s="163"/>
      <c r="O356" s="163"/>
    </row>
    <row r="357" spans="1:15 16384:16384">
      <c r="A357" s="163"/>
      <c r="B357" s="187"/>
      <c r="C357" s="187"/>
      <c r="D357" s="190"/>
      <c r="E357" s="165"/>
      <c r="F357" s="165"/>
      <c r="G357" s="163"/>
      <c r="H357" s="163"/>
      <c r="I357" s="163"/>
      <c r="J357" s="163"/>
      <c r="K357" s="164"/>
      <c r="L357" s="165"/>
      <c r="M357" s="163"/>
      <c r="N357" s="163"/>
      <c r="O357" s="163"/>
      <c r="XFD357" s="165">
        <v>45519</v>
      </c>
    </row>
    <row r="358" spans="1:15 16384:16384">
      <c r="A358" s="163"/>
      <c r="B358" s="187"/>
      <c r="C358" s="187"/>
      <c r="D358" s="190"/>
      <c r="E358" s="165"/>
      <c r="F358" s="165"/>
      <c r="G358" s="163"/>
      <c r="H358" s="163"/>
      <c r="I358" s="163"/>
      <c r="J358" s="163"/>
      <c r="K358" s="164"/>
      <c r="L358" s="165"/>
      <c r="M358" s="163"/>
      <c r="N358" s="163"/>
      <c r="O358" s="163"/>
    </row>
    <row r="359" spans="1:15 16384:16384">
      <c r="A359" s="163"/>
      <c r="B359" s="187"/>
      <c r="C359" s="187"/>
      <c r="D359" s="190"/>
      <c r="E359" s="165"/>
      <c r="F359" s="165"/>
      <c r="G359" s="163"/>
      <c r="H359" s="163"/>
      <c r="I359" s="163"/>
      <c r="J359" s="163"/>
      <c r="K359" s="164"/>
      <c r="L359" s="165"/>
      <c r="M359" s="163"/>
      <c r="N359" s="163"/>
      <c r="O359" s="163"/>
    </row>
    <row r="360" spans="1:15 16384:16384">
      <c r="A360" s="163"/>
      <c r="B360" s="187"/>
      <c r="C360" s="187"/>
      <c r="D360" s="190"/>
      <c r="E360" s="165"/>
      <c r="F360" s="165"/>
      <c r="G360" s="163"/>
      <c r="H360" s="163"/>
      <c r="I360" s="163"/>
      <c r="J360" s="163"/>
      <c r="K360" s="164"/>
      <c r="L360" s="165"/>
      <c r="M360" s="163"/>
      <c r="N360" s="163"/>
      <c r="O360" s="163"/>
    </row>
    <row r="361" spans="1:15 16384:16384">
      <c r="A361" s="163"/>
      <c r="B361" s="187"/>
      <c r="C361" s="187"/>
      <c r="D361" s="190"/>
      <c r="E361" s="165"/>
      <c r="F361" s="165"/>
      <c r="G361" s="163"/>
      <c r="H361" s="163"/>
      <c r="I361" s="163"/>
      <c r="J361" s="163"/>
      <c r="K361" s="164"/>
      <c r="L361" s="165"/>
      <c r="M361" s="163"/>
      <c r="N361" s="163"/>
      <c r="O361" s="163"/>
    </row>
    <row r="362" spans="1:15 16384:16384">
      <c r="A362" s="163"/>
      <c r="B362" s="187"/>
      <c r="C362" s="187"/>
      <c r="D362" s="190"/>
      <c r="E362" s="165"/>
      <c r="F362" s="165"/>
      <c r="G362" s="163"/>
      <c r="H362" s="163"/>
      <c r="I362" s="163"/>
      <c r="J362" s="163"/>
      <c r="K362" s="164"/>
      <c r="L362" s="165"/>
      <c r="M362" s="163"/>
      <c r="N362" s="163"/>
      <c r="O362" s="163"/>
    </row>
    <row r="363" spans="1:15 16384:16384">
      <c r="A363" s="163"/>
      <c r="B363" s="187"/>
      <c r="C363" s="187"/>
      <c r="D363" s="190"/>
      <c r="E363" s="165"/>
      <c r="F363" s="165"/>
      <c r="G363" s="163"/>
      <c r="H363" s="163"/>
      <c r="I363" s="163"/>
      <c r="J363" s="163"/>
      <c r="K363" s="164"/>
      <c r="L363" s="165"/>
      <c r="M363" s="163"/>
      <c r="N363" s="163"/>
      <c r="O363" s="163"/>
    </row>
    <row r="364" spans="1:15 16384:16384">
      <c r="A364" s="163"/>
      <c r="B364" s="187"/>
      <c r="C364" s="187"/>
      <c r="D364" s="190"/>
      <c r="E364" s="165"/>
      <c r="F364" s="165"/>
      <c r="G364" s="163"/>
      <c r="H364" s="163"/>
      <c r="I364" s="163"/>
      <c r="J364" s="163"/>
      <c r="K364" s="164"/>
      <c r="L364" s="165"/>
      <c r="M364" s="163"/>
      <c r="N364" s="163"/>
      <c r="O364" s="163"/>
    </row>
    <row r="365" spans="1:15 16384:16384">
      <c r="A365" s="163"/>
      <c r="B365" s="187"/>
      <c r="C365" s="187"/>
      <c r="D365" s="190"/>
      <c r="E365" s="165"/>
      <c r="F365" s="165"/>
      <c r="G365" s="163"/>
      <c r="H365" s="163"/>
      <c r="I365" s="163"/>
      <c r="J365" s="163"/>
      <c r="K365" s="164"/>
      <c r="L365" s="165"/>
      <c r="M365" s="163"/>
      <c r="N365" s="163"/>
      <c r="O365" s="163"/>
    </row>
    <row r="366" spans="1:15 16384:16384">
      <c r="A366" s="163"/>
      <c r="B366" s="187"/>
      <c r="C366" s="187"/>
      <c r="D366" s="190"/>
      <c r="E366" s="165"/>
      <c r="F366" s="165"/>
      <c r="G366" s="163"/>
      <c r="H366" s="163"/>
      <c r="I366" s="163"/>
      <c r="J366" s="163"/>
      <c r="K366" s="164"/>
      <c r="L366" s="165"/>
      <c r="M366" s="163"/>
      <c r="N366" s="163"/>
      <c r="O366" s="163"/>
    </row>
    <row r="367" spans="1:15 16384:16384">
      <c r="A367" s="163"/>
      <c r="B367" s="187"/>
      <c r="C367" s="187"/>
      <c r="D367" s="190"/>
      <c r="E367" s="165"/>
      <c r="F367" s="165"/>
      <c r="G367" s="163"/>
      <c r="H367" s="163"/>
      <c r="I367" s="163"/>
      <c r="J367" s="163"/>
      <c r="K367" s="164"/>
      <c r="L367" s="165"/>
      <c r="M367" s="163"/>
      <c r="N367" s="163"/>
      <c r="O367" s="163"/>
    </row>
    <row r="368" spans="1:15 16384:16384">
      <c r="A368" s="163"/>
      <c r="B368" s="187"/>
      <c r="C368" s="187"/>
      <c r="D368" s="190"/>
      <c r="E368" s="165"/>
      <c r="F368" s="165"/>
      <c r="G368" s="163"/>
      <c r="H368" s="163"/>
      <c r="I368" s="163"/>
      <c r="J368" s="163"/>
      <c r="K368" s="164"/>
      <c r="L368" s="165"/>
      <c r="M368" s="163"/>
      <c r="N368" s="163"/>
      <c r="O368" s="163"/>
    </row>
    <row r="369" spans="1:15">
      <c r="A369" s="163"/>
      <c r="B369" s="187"/>
      <c r="C369" s="187"/>
      <c r="D369" s="190"/>
      <c r="E369" s="165"/>
      <c r="F369" s="165"/>
      <c r="G369" s="163"/>
      <c r="H369" s="163"/>
      <c r="I369" s="163"/>
      <c r="J369" s="163"/>
      <c r="K369" s="164"/>
      <c r="L369" s="165"/>
      <c r="M369" s="163"/>
      <c r="N369" s="163"/>
      <c r="O369" s="163"/>
    </row>
    <row r="370" spans="1:15">
      <c r="A370" s="163"/>
      <c r="B370" s="187"/>
      <c r="C370" s="187"/>
      <c r="D370" s="190"/>
      <c r="E370" s="165"/>
      <c r="F370" s="165"/>
      <c r="G370" s="163"/>
      <c r="H370" s="163"/>
      <c r="I370" s="163"/>
      <c r="J370" s="163"/>
      <c r="K370" s="164"/>
      <c r="L370" s="165"/>
      <c r="M370" s="163"/>
      <c r="N370" s="163"/>
      <c r="O370" s="163"/>
    </row>
    <row r="371" spans="1:15">
      <c r="A371" s="163"/>
      <c r="B371" s="187"/>
      <c r="C371" s="187"/>
      <c r="D371" s="190"/>
      <c r="E371" s="165"/>
      <c r="F371" s="165"/>
      <c r="G371" s="163"/>
      <c r="H371" s="163"/>
      <c r="I371" s="163"/>
      <c r="J371" s="163"/>
      <c r="K371" s="164"/>
      <c r="L371" s="165"/>
      <c r="M371" s="163"/>
      <c r="N371" s="163"/>
      <c r="O371" s="163"/>
    </row>
    <row r="372" spans="1:15">
      <c r="A372" s="163"/>
      <c r="B372" s="187"/>
      <c r="C372" s="187"/>
      <c r="D372" s="190"/>
      <c r="E372" s="165"/>
      <c r="F372" s="165"/>
      <c r="G372" s="163"/>
      <c r="H372" s="163"/>
      <c r="I372" s="163"/>
      <c r="J372" s="163"/>
      <c r="K372" s="164"/>
      <c r="L372" s="165"/>
      <c r="M372" s="163"/>
      <c r="N372" s="163"/>
      <c r="O372" s="163"/>
    </row>
    <row r="373" spans="1:15">
      <c r="A373" s="163"/>
      <c r="B373" s="187"/>
      <c r="C373" s="187"/>
      <c r="D373" s="190"/>
      <c r="E373" s="165"/>
      <c r="F373" s="165"/>
      <c r="G373" s="163"/>
      <c r="H373" s="163"/>
      <c r="I373" s="163"/>
      <c r="J373" s="163"/>
      <c r="K373" s="164"/>
      <c r="L373" s="165"/>
      <c r="M373" s="163"/>
      <c r="N373" s="163"/>
      <c r="O373" s="163"/>
    </row>
    <row r="374" spans="1:15">
      <c r="A374" s="163"/>
      <c r="B374" s="187"/>
      <c r="C374" s="187"/>
      <c r="D374" s="190"/>
      <c r="E374" s="165"/>
      <c r="F374" s="165"/>
      <c r="G374" s="163"/>
      <c r="H374" s="163"/>
      <c r="I374" s="163"/>
      <c r="J374" s="163"/>
      <c r="K374" s="164"/>
      <c r="L374" s="165"/>
      <c r="M374" s="163"/>
      <c r="N374" s="163"/>
      <c r="O374" s="163"/>
    </row>
    <row r="375" spans="1:15">
      <c r="A375" s="163"/>
      <c r="B375" s="187"/>
      <c r="C375" s="187"/>
      <c r="D375" s="190"/>
      <c r="E375" s="165"/>
      <c r="F375" s="165"/>
      <c r="G375" s="163"/>
      <c r="H375" s="163"/>
      <c r="I375" s="163"/>
      <c r="J375" s="163"/>
      <c r="K375" s="164"/>
      <c r="L375" s="165"/>
      <c r="M375" s="163"/>
      <c r="N375" s="163"/>
      <c r="O375" s="163"/>
    </row>
    <row r="376" spans="1:15">
      <c r="A376" s="163"/>
      <c r="B376" s="187"/>
      <c r="C376" s="187"/>
      <c r="D376" s="190"/>
      <c r="E376" s="165"/>
      <c r="F376" s="165"/>
      <c r="G376" s="163"/>
      <c r="H376" s="163"/>
      <c r="I376" s="163"/>
      <c r="J376" s="163"/>
      <c r="K376" s="164"/>
      <c r="L376" s="165"/>
      <c r="M376" s="163"/>
      <c r="N376" s="163"/>
      <c r="O376" s="163"/>
    </row>
    <row r="377" spans="1:15">
      <c r="A377" s="163"/>
      <c r="B377" s="187"/>
      <c r="C377" s="187"/>
      <c r="D377" s="190"/>
      <c r="E377" s="165"/>
      <c r="F377" s="165"/>
      <c r="G377" s="163"/>
      <c r="H377" s="163"/>
      <c r="I377" s="163"/>
      <c r="J377" s="163"/>
      <c r="K377" s="164"/>
      <c r="L377" s="165"/>
      <c r="M377" s="163"/>
      <c r="N377" s="163"/>
      <c r="O377" s="163"/>
    </row>
    <row r="378" spans="1:15">
      <c r="A378" s="163"/>
      <c r="B378" s="187"/>
      <c r="C378" s="187"/>
      <c r="D378" s="190"/>
      <c r="E378" s="165"/>
      <c r="F378" s="165"/>
      <c r="G378" s="163"/>
      <c r="H378" s="163"/>
      <c r="I378" s="163"/>
      <c r="J378" s="163"/>
      <c r="K378" s="164"/>
      <c r="L378" s="165"/>
      <c r="M378" s="163"/>
      <c r="N378" s="163"/>
      <c r="O378" s="163"/>
    </row>
    <row r="379" spans="1:15">
      <c r="A379" s="163"/>
      <c r="B379" s="187"/>
      <c r="C379" s="187"/>
      <c r="D379" s="190"/>
      <c r="E379" s="165"/>
      <c r="F379" s="165"/>
      <c r="G379" s="163"/>
      <c r="H379" s="163"/>
      <c r="I379" s="163"/>
      <c r="J379" s="163"/>
      <c r="K379" s="164"/>
      <c r="L379" s="165"/>
      <c r="M379" s="163"/>
      <c r="N379" s="163"/>
      <c r="O379" s="163"/>
    </row>
    <row r="380" spans="1:15">
      <c r="A380" s="163"/>
      <c r="B380" s="187"/>
      <c r="C380" s="187"/>
      <c r="D380" s="190"/>
      <c r="E380" s="165"/>
      <c r="F380" s="165"/>
      <c r="G380" s="163"/>
      <c r="H380" s="163"/>
      <c r="I380" s="163"/>
      <c r="J380" s="163"/>
      <c r="K380" s="164"/>
      <c r="L380" s="165"/>
      <c r="M380" s="163"/>
      <c r="N380" s="163"/>
      <c r="O380" s="163"/>
    </row>
    <row r="381" spans="1:15">
      <c r="A381" s="163"/>
      <c r="B381" s="187"/>
      <c r="C381" s="187"/>
      <c r="D381" s="190"/>
      <c r="E381" s="165"/>
      <c r="F381" s="165"/>
      <c r="G381" s="163"/>
      <c r="H381" s="163"/>
      <c r="I381" s="163"/>
      <c r="J381" s="163"/>
      <c r="K381" s="164"/>
      <c r="L381" s="165"/>
      <c r="M381" s="163"/>
      <c r="N381" s="163"/>
      <c r="O381" s="163"/>
    </row>
    <row r="382" spans="1:15">
      <c r="A382" s="163"/>
      <c r="B382" s="187"/>
      <c r="C382" s="187"/>
      <c r="D382" s="190"/>
      <c r="E382" s="165"/>
      <c r="F382" s="165"/>
      <c r="G382" s="163"/>
      <c r="H382" s="163"/>
      <c r="I382" s="163"/>
      <c r="J382" s="163"/>
      <c r="K382" s="164"/>
      <c r="L382" s="165"/>
      <c r="M382" s="163"/>
      <c r="N382" s="163"/>
      <c r="O382" s="163"/>
    </row>
    <row r="383" spans="1:15">
      <c r="A383" s="163"/>
      <c r="B383" s="187"/>
      <c r="C383" s="187"/>
      <c r="D383" s="190"/>
      <c r="E383" s="165"/>
      <c r="F383" s="165"/>
      <c r="G383" s="163"/>
      <c r="H383" s="163"/>
      <c r="I383" s="163"/>
      <c r="J383" s="163"/>
      <c r="K383" s="164"/>
      <c r="L383" s="165"/>
      <c r="M383" s="163"/>
      <c r="N383" s="163"/>
      <c r="O383" s="163"/>
    </row>
    <row r="384" spans="1:15">
      <c r="A384" s="163"/>
      <c r="B384" s="187"/>
      <c r="C384" s="187"/>
      <c r="D384" s="190"/>
      <c r="E384" s="165"/>
      <c r="F384" s="165"/>
      <c r="G384" s="163"/>
      <c r="H384" s="163"/>
      <c r="I384" s="163"/>
      <c r="J384" s="163"/>
      <c r="K384" s="164"/>
      <c r="L384" s="165"/>
      <c r="M384" s="163"/>
      <c r="N384" s="163"/>
      <c r="O384" s="163"/>
    </row>
    <row r="385" spans="1:15">
      <c r="A385" s="163"/>
      <c r="B385" s="187"/>
      <c r="C385" s="187"/>
      <c r="D385" s="190"/>
      <c r="E385" s="165"/>
      <c r="F385" s="165"/>
      <c r="G385" s="163"/>
      <c r="H385" s="163"/>
      <c r="I385" s="163"/>
      <c r="J385" s="163"/>
      <c r="K385" s="164"/>
      <c r="L385" s="165"/>
      <c r="M385" s="163"/>
      <c r="N385" s="163"/>
      <c r="O385" s="163"/>
    </row>
    <row r="386" spans="1:15">
      <c r="A386" s="163"/>
      <c r="B386" s="187"/>
      <c r="C386" s="187"/>
      <c r="D386" s="190"/>
      <c r="E386" s="165"/>
      <c r="F386" s="165"/>
      <c r="G386" s="163"/>
      <c r="H386" s="163"/>
      <c r="I386" s="163"/>
      <c r="J386" s="163"/>
      <c r="K386" s="164"/>
      <c r="L386" s="165"/>
      <c r="M386" s="163"/>
      <c r="N386" s="163"/>
      <c r="O386" s="163"/>
    </row>
    <row r="387" spans="1:15">
      <c r="A387" s="163"/>
      <c r="B387" s="187"/>
      <c r="C387" s="187"/>
      <c r="D387" s="190"/>
      <c r="E387" s="165"/>
      <c r="F387" s="165"/>
      <c r="G387" s="163"/>
      <c r="H387" s="163"/>
      <c r="I387" s="163"/>
      <c r="J387" s="163"/>
      <c r="K387" s="164"/>
      <c r="L387" s="165"/>
      <c r="M387" s="163"/>
      <c r="N387" s="163"/>
      <c r="O387" s="163"/>
    </row>
    <row r="388" spans="1:15">
      <c r="A388" s="163"/>
      <c r="B388" s="187"/>
      <c r="C388" s="187"/>
      <c r="D388" s="190"/>
      <c r="E388" s="165"/>
      <c r="F388" s="165"/>
      <c r="G388" s="163"/>
      <c r="H388" s="163"/>
      <c r="I388" s="163"/>
      <c r="J388" s="163"/>
      <c r="K388" s="164"/>
      <c r="L388" s="165"/>
      <c r="M388" s="163"/>
      <c r="N388" s="163"/>
      <c r="O388" s="163"/>
    </row>
    <row r="389" spans="1:15">
      <c r="A389" s="163"/>
      <c r="B389" s="187"/>
      <c r="C389" s="187"/>
      <c r="D389" s="190"/>
      <c r="E389" s="165"/>
      <c r="F389" s="165"/>
      <c r="G389" s="163"/>
      <c r="H389" s="163"/>
      <c r="I389" s="163"/>
      <c r="J389" s="163"/>
      <c r="K389" s="164"/>
      <c r="L389" s="165"/>
      <c r="M389" s="163"/>
      <c r="N389" s="163"/>
      <c r="O389" s="163"/>
    </row>
    <row r="390" spans="1:15">
      <c r="A390" s="163"/>
      <c r="B390" s="187"/>
      <c r="C390" s="187"/>
      <c r="D390" s="190"/>
      <c r="E390" s="165"/>
      <c r="F390" s="165"/>
      <c r="G390" s="163"/>
      <c r="H390" s="163"/>
      <c r="I390" s="163"/>
      <c r="J390" s="163"/>
      <c r="K390" s="164"/>
      <c r="L390" s="165"/>
      <c r="M390" s="163"/>
      <c r="N390" s="163"/>
      <c r="O390" s="163"/>
    </row>
    <row r="391" spans="1:15">
      <c r="A391" s="163"/>
      <c r="B391" s="187"/>
      <c r="C391" s="187"/>
      <c r="D391" s="190"/>
      <c r="E391" s="165"/>
      <c r="F391" s="165"/>
      <c r="G391" s="163"/>
      <c r="H391" s="163"/>
      <c r="I391" s="163"/>
      <c r="J391" s="163"/>
      <c r="K391" s="164"/>
      <c r="L391" s="165"/>
      <c r="M391" s="163"/>
      <c r="N391" s="163"/>
      <c r="O391" s="163"/>
    </row>
    <row r="392" spans="1:15">
      <c r="A392" s="163"/>
      <c r="B392" s="187"/>
      <c r="C392" s="187"/>
      <c r="D392" s="190"/>
      <c r="E392" s="165"/>
      <c r="F392" s="165"/>
      <c r="G392" s="163"/>
      <c r="H392" s="163"/>
      <c r="I392" s="163"/>
      <c r="J392" s="163"/>
      <c r="K392" s="164"/>
      <c r="L392" s="165"/>
      <c r="M392" s="163"/>
      <c r="N392" s="163"/>
      <c r="O392" s="163"/>
    </row>
    <row r="393" spans="1:15">
      <c r="A393" s="163"/>
      <c r="B393" s="187"/>
      <c r="C393" s="187"/>
      <c r="D393" s="190"/>
      <c r="E393" s="165"/>
      <c r="F393" s="165"/>
      <c r="G393" s="163"/>
      <c r="H393" s="163"/>
      <c r="I393" s="163"/>
      <c r="J393" s="163"/>
      <c r="K393" s="164"/>
      <c r="L393" s="165"/>
      <c r="M393" s="163"/>
      <c r="N393" s="163"/>
      <c r="O393" s="163"/>
    </row>
    <row r="394" spans="1:15">
      <c r="A394" s="163"/>
      <c r="B394" s="187"/>
      <c r="C394" s="187"/>
      <c r="D394" s="190"/>
      <c r="E394" s="165"/>
      <c r="F394" s="165"/>
      <c r="G394" s="163"/>
      <c r="H394" s="163"/>
      <c r="I394" s="163"/>
      <c r="J394" s="163"/>
      <c r="K394" s="164"/>
      <c r="L394" s="165"/>
      <c r="M394" s="163"/>
      <c r="N394" s="163"/>
      <c r="O394" s="163"/>
    </row>
    <row r="395" spans="1:15">
      <c r="A395" s="163"/>
      <c r="B395" s="187"/>
      <c r="C395" s="187"/>
      <c r="D395" s="190"/>
      <c r="E395" s="165"/>
      <c r="F395" s="165"/>
      <c r="G395" s="163"/>
      <c r="H395" s="163"/>
      <c r="I395" s="163"/>
      <c r="J395" s="163"/>
      <c r="K395" s="164"/>
      <c r="L395" s="165"/>
      <c r="M395" s="163"/>
      <c r="N395" s="163"/>
      <c r="O395" s="163"/>
    </row>
    <row r="396" spans="1:15">
      <c r="A396" s="163"/>
      <c r="B396" s="187"/>
      <c r="C396" s="187"/>
      <c r="D396" s="190"/>
      <c r="E396" s="165"/>
      <c r="F396" s="165"/>
      <c r="G396" s="163"/>
      <c r="H396" s="163"/>
      <c r="I396" s="163"/>
      <c r="J396" s="163"/>
      <c r="K396" s="164"/>
      <c r="L396" s="165"/>
      <c r="M396" s="163"/>
      <c r="N396" s="163"/>
      <c r="O396" s="163"/>
    </row>
    <row r="397" spans="1:15">
      <c r="A397" s="163"/>
      <c r="B397" s="187"/>
      <c r="C397" s="187"/>
      <c r="D397" s="190"/>
      <c r="E397" s="165"/>
      <c r="F397" s="165"/>
      <c r="G397" s="163"/>
      <c r="H397" s="163"/>
      <c r="I397" s="163"/>
      <c r="J397" s="163"/>
      <c r="K397" s="164"/>
      <c r="L397" s="165"/>
      <c r="M397" s="163"/>
      <c r="N397" s="163"/>
      <c r="O397" s="163"/>
    </row>
    <row r="398" spans="1:15">
      <c r="A398" s="163"/>
      <c r="B398" s="187"/>
      <c r="C398" s="187"/>
      <c r="D398" s="190"/>
      <c r="E398" s="165"/>
      <c r="F398" s="165"/>
      <c r="G398" s="163"/>
      <c r="H398" s="163"/>
      <c r="I398" s="163"/>
      <c r="J398" s="163"/>
      <c r="K398" s="164"/>
      <c r="L398" s="165"/>
      <c r="M398" s="163"/>
      <c r="N398" s="163"/>
      <c r="O398" s="163"/>
    </row>
    <row r="399" spans="1:15">
      <c r="A399" s="163"/>
      <c r="B399" s="187"/>
      <c r="C399" s="187"/>
      <c r="D399" s="190"/>
      <c r="E399" s="165"/>
      <c r="F399" s="165"/>
      <c r="G399" s="163"/>
      <c r="H399" s="163"/>
      <c r="I399" s="163"/>
      <c r="J399" s="163"/>
      <c r="K399" s="164"/>
      <c r="L399" s="165"/>
      <c r="M399" s="163"/>
      <c r="N399" s="163"/>
      <c r="O399" s="163"/>
    </row>
    <row r="400" spans="1:15">
      <c r="A400" s="163"/>
      <c r="B400" s="187"/>
      <c r="C400" s="187"/>
      <c r="D400" s="190"/>
      <c r="E400" s="165"/>
      <c r="F400" s="165"/>
      <c r="G400" s="163"/>
      <c r="H400" s="163"/>
      <c r="I400" s="163"/>
      <c r="J400" s="163"/>
      <c r="K400" s="164"/>
      <c r="L400" s="165"/>
      <c r="M400" s="163"/>
      <c r="N400" s="163"/>
      <c r="O400" s="163"/>
    </row>
    <row r="401" spans="1:15">
      <c r="A401" s="163"/>
      <c r="B401" s="187"/>
      <c r="C401" s="187"/>
      <c r="D401" s="190"/>
      <c r="E401" s="165"/>
      <c r="F401" s="165"/>
      <c r="G401" s="163"/>
      <c r="H401" s="163"/>
      <c r="I401" s="163"/>
      <c r="J401" s="163"/>
      <c r="K401" s="164"/>
      <c r="L401" s="165"/>
      <c r="M401" s="163"/>
      <c r="N401" s="163"/>
      <c r="O401" s="163"/>
    </row>
    <row r="402" spans="1:15">
      <c r="A402" s="163"/>
      <c r="B402" s="187"/>
      <c r="C402" s="187"/>
      <c r="D402" s="190"/>
      <c r="E402" s="165"/>
      <c r="F402" s="165"/>
      <c r="G402" s="163"/>
      <c r="H402" s="163"/>
      <c r="I402" s="163"/>
      <c r="J402" s="163"/>
      <c r="K402" s="164"/>
      <c r="L402" s="165"/>
      <c r="M402" s="163"/>
      <c r="N402" s="163"/>
      <c r="O402" s="163"/>
    </row>
    <row r="403" spans="1:15">
      <c r="A403" s="163"/>
      <c r="B403" s="187"/>
      <c r="C403" s="187"/>
      <c r="D403" s="190"/>
      <c r="E403" s="165"/>
      <c r="F403" s="165"/>
      <c r="G403" s="163"/>
      <c r="H403" s="163"/>
      <c r="I403" s="163"/>
      <c r="J403" s="163"/>
      <c r="K403" s="164"/>
      <c r="L403" s="165"/>
      <c r="M403" s="163"/>
      <c r="N403" s="163"/>
      <c r="O403" s="163"/>
    </row>
    <row r="404" spans="1:15">
      <c r="A404" s="163"/>
      <c r="B404" s="187"/>
      <c r="C404" s="187"/>
      <c r="D404" s="190"/>
      <c r="E404" s="165"/>
      <c r="F404" s="165"/>
      <c r="G404" s="163"/>
      <c r="H404" s="163"/>
      <c r="I404" s="163"/>
      <c r="J404" s="163"/>
      <c r="K404" s="164"/>
      <c r="L404" s="165"/>
      <c r="M404" s="163"/>
      <c r="N404" s="163"/>
      <c r="O404" s="163"/>
    </row>
    <row r="405" spans="1:15">
      <c r="A405" s="163"/>
      <c r="B405" s="187"/>
      <c r="C405" s="187"/>
      <c r="D405" s="190"/>
      <c r="E405" s="164"/>
      <c r="F405" s="164"/>
      <c r="G405" s="163"/>
      <c r="H405" s="163"/>
      <c r="I405" s="163"/>
      <c r="J405" s="163"/>
      <c r="K405" s="164"/>
      <c r="L405" s="164"/>
      <c r="M405" s="163"/>
      <c r="N405" s="163"/>
      <c r="O405" s="163"/>
    </row>
    <row r="406" spans="1:15">
      <c r="A406" s="163"/>
      <c r="B406" s="187"/>
      <c r="C406" s="187"/>
      <c r="D406" s="190"/>
      <c r="E406" s="165"/>
      <c r="F406" s="165"/>
      <c r="G406" s="163"/>
      <c r="H406" s="163"/>
      <c r="I406" s="163"/>
      <c r="J406" s="163"/>
      <c r="K406" s="164"/>
      <c r="L406" s="165"/>
      <c r="M406" s="163"/>
      <c r="N406" s="163"/>
      <c r="O406" s="163"/>
    </row>
    <row r="407" spans="1:15">
      <c r="A407" s="163"/>
      <c r="B407" s="187"/>
      <c r="C407" s="187"/>
      <c r="D407" s="190"/>
      <c r="E407" s="165"/>
      <c r="F407" s="165"/>
      <c r="G407" s="163"/>
      <c r="H407" s="163"/>
      <c r="I407" s="163"/>
      <c r="J407" s="163"/>
      <c r="K407" s="164"/>
      <c r="L407" s="165"/>
      <c r="M407" s="163"/>
      <c r="N407" s="163"/>
      <c r="O407" s="163"/>
    </row>
    <row r="408" spans="1:15">
      <c r="A408" s="163"/>
      <c r="B408" s="187"/>
      <c r="C408" s="187"/>
      <c r="D408" s="190"/>
      <c r="E408" s="165"/>
      <c r="F408" s="165"/>
      <c r="G408" s="163"/>
      <c r="H408" s="163"/>
      <c r="I408" s="163"/>
      <c r="J408" s="163"/>
      <c r="K408" s="164"/>
      <c r="L408" s="165"/>
      <c r="M408" s="163"/>
      <c r="N408" s="163"/>
      <c r="O408" s="163"/>
    </row>
    <row r="409" spans="1:15">
      <c r="A409" s="163"/>
      <c r="B409" s="187"/>
      <c r="C409" s="187"/>
      <c r="D409" s="190"/>
      <c r="E409" s="165"/>
      <c r="F409" s="165"/>
      <c r="G409" s="163"/>
      <c r="H409" s="163"/>
      <c r="I409" s="163"/>
      <c r="J409" s="163"/>
      <c r="K409" s="164"/>
      <c r="L409" s="165"/>
      <c r="M409" s="163"/>
      <c r="N409" s="163"/>
      <c r="O409" s="163"/>
    </row>
    <row r="410" spans="1:15">
      <c r="A410" s="163"/>
      <c r="B410" s="187"/>
      <c r="C410" s="187"/>
      <c r="D410" s="190"/>
      <c r="E410" s="165"/>
      <c r="F410" s="165"/>
      <c r="G410" s="163"/>
      <c r="H410" s="163"/>
      <c r="I410" s="163"/>
      <c r="J410" s="163"/>
      <c r="K410" s="164"/>
      <c r="L410" s="165"/>
      <c r="M410" s="163"/>
      <c r="N410" s="163"/>
      <c r="O410" s="163"/>
    </row>
    <row r="411" spans="1:15">
      <c r="A411" s="163"/>
      <c r="B411" s="187"/>
      <c r="C411" s="187"/>
      <c r="D411" s="190"/>
      <c r="E411" s="165"/>
      <c r="F411" s="165"/>
      <c r="G411" s="163"/>
      <c r="H411" s="163"/>
      <c r="I411" s="163"/>
      <c r="J411" s="163"/>
      <c r="K411" s="164"/>
      <c r="L411" s="165"/>
      <c r="M411" s="163"/>
      <c r="N411" s="163"/>
      <c r="O411" s="163"/>
    </row>
    <row r="412" spans="1:15">
      <c r="A412" s="163"/>
      <c r="B412" s="187"/>
      <c r="C412" s="187"/>
      <c r="D412" s="190"/>
      <c r="E412" s="165"/>
      <c r="F412" s="165"/>
      <c r="G412" s="163"/>
      <c r="H412" s="163"/>
      <c r="I412" s="163"/>
      <c r="J412" s="163"/>
      <c r="K412" s="164"/>
      <c r="L412" s="165"/>
      <c r="M412" s="163"/>
      <c r="N412" s="163"/>
      <c r="O412" s="163"/>
    </row>
    <row r="413" spans="1:15">
      <c r="A413" s="163"/>
      <c r="B413" s="187"/>
      <c r="C413" s="187"/>
      <c r="D413" s="190"/>
      <c r="E413" s="165"/>
      <c r="F413" s="165"/>
      <c r="G413" s="163"/>
      <c r="H413" s="163"/>
      <c r="I413" s="163"/>
      <c r="J413" s="163"/>
      <c r="K413" s="164"/>
      <c r="L413" s="165"/>
      <c r="M413" s="163"/>
      <c r="N413" s="163"/>
      <c r="O413" s="163"/>
    </row>
    <row r="414" spans="1:15">
      <c r="A414" s="163"/>
      <c r="B414" s="187"/>
      <c r="C414" s="187"/>
      <c r="D414" s="190"/>
      <c r="E414" s="165"/>
      <c r="F414" s="165"/>
      <c r="G414" s="163"/>
      <c r="H414" s="163"/>
      <c r="I414" s="163"/>
      <c r="J414" s="163"/>
      <c r="K414" s="164"/>
      <c r="L414" s="165"/>
      <c r="M414" s="163"/>
      <c r="N414" s="163"/>
      <c r="O414" s="163"/>
    </row>
    <row r="415" spans="1:15">
      <c r="A415" s="163"/>
      <c r="B415" s="187"/>
      <c r="C415" s="187"/>
      <c r="D415" s="190"/>
      <c r="E415" s="165"/>
      <c r="F415" s="165"/>
      <c r="G415" s="163"/>
      <c r="H415" s="163"/>
      <c r="I415" s="163"/>
      <c r="J415" s="163"/>
      <c r="K415" s="164"/>
      <c r="L415" s="165"/>
      <c r="M415" s="163"/>
      <c r="N415" s="163"/>
      <c r="O415" s="163"/>
    </row>
    <row r="416" spans="1:15">
      <c r="A416" s="163"/>
      <c r="B416" s="187"/>
      <c r="C416" s="187"/>
      <c r="D416" s="190"/>
      <c r="E416" s="165"/>
      <c r="F416" s="165"/>
      <c r="G416" s="163"/>
      <c r="H416" s="163"/>
      <c r="I416" s="163"/>
      <c r="J416" s="163"/>
      <c r="K416" s="164"/>
      <c r="L416" s="165"/>
      <c r="M416" s="163"/>
      <c r="N416" s="163"/>
      <c r="O416" s="163"/>
    </row>
    <row r="417" spans="1:15">
      <c r="A417" s="163"/>
      <c r="B417" s="187"/>
      <c r="C417" s="187"/>
      <c r="D417" s="190"/>
      <c r="E417" s="165"/>
      <c r="F417" s="165"/>
      <c r="G417" s="163"/>
      <c r="H417" s="163"/>
      <c r="I417" s="163"/>
      <c r="J417" s="163"/>
      <c r="K417" s="164"/>
      <c r="L417" s="165"/>
      <c r="M417" s="163"/>
      <c r="N417" s="163"/>
      <c r="O417" s="163"/>
    </row>
    <row r="418" spans="1:15">
      <c r="A418" s="163"/>
      <c r="B418" s="187"/>
      <c r="C418" s="187"/>
      <c r="D418" s="190"/>
      <c r="E418" s="165"/>
      <c r="F418" s="165"/>
      <c r="G418" s="163"/>
      <c r="H418" s="163"/>
      <c r="I418" s="163"/>
      <c r="J418" s="163"/>
      <c r="K418" s="164"/>
      <c r="L418" s="165"/>
      <c r="M418" s="163"/>
      <c r="N418" s="163"/>
      <c r="O418" s="163"/>
    </row>
    <row r="419" spans="1:15">
      <c r="A419" s="163"/>
      <c r="B419" s="187"/>
      <c r="C419" s="187"/>
      <c r="D419" s="190"/>
      <c r="E419" s="165"/>
      <c r="F419" s="165"/>
      <c r="G419" s="163"/>
      <c r="H419" s="163"/>
      <c r="I419" s="163"/>
      <c r="J419" s="163"/>
      <c r="K419" s="164"/>
      <c r="L419" s="165"/>
      <c r="M419" s="163"/>
      <c r="N419" s="163"/>
      <c r="O419" s="163"/>
    </row>
    <row r="420" spans="1:15">
      <c r="A420" s="163"/>
      <c r="B420" s="187"/>
      <c r="C420" s="187"/>
      <c r="D420" s="190"/>
      <c r="E420" s="165"/>
      <c r="F420" s="165"/>
      <c r="G420" s="163"/>
      <c r="H420" s="163"/>
      <c r="I420" s="163"/>
      <c r="J420" s="163"/>
      <c r="K420" s="164"/>
      <c r="L420" s="165"/>
      <c r="M420" s="163"/>
      <c r="N420" s="163"/>
      <c r="O420" s="163"/>
    </row>
    <row r="421" spans="1:15">
      <c r="A421" s="163"/>
      <c r="B421" s="187"/>
      <c r="C421" s="187"/>
      <c r="D421" s="190"/>
      <c r="E421" s="165"/>
      <c r="F421" s="165"/>
      <c r="G421" s="163"/>
      <c r="H421" s="163"/>
      <c r="I421" s="163"/>
      <c r="J421" s="163"/>
      <c r="K421" s="164"/>
      <c r="L421" s="165"/>
      <c r="M421" s="163"/>
      <c r="N421" s="163"/>
      <c r="O421" s="163"/>
    </row>
    <row r="422" spans="1:15">
      <c r="A422" s="163"/>
      <c r="B422" s="187"/>
      <c r="C422" s="187"/>
      <c r="D422" s="190"/>
      <c r="E422" s="165"/>
      <c r="F422" s="165"/>
      <c r="G422" s="163"/>
      <c r="H422" s="163"/>
      <c r="I422" s="163"/>
      <c r="J422" s="163"/>
      <c r="K422" s="164"/>
      <c r="L422" s="165"/>
      <c r="M422" s="163"/>
      <c r="N422" s="163"/>
      <c r="O422" s="163"/>
    </row>
    <row r="423" spans="1:15">
      <c r="A423" s="163"/>
      <c r="B423" s="187"/>
      <c r="C423" s="187"/>
      <c r="D423" s="190"/>
      <c r="E423" s="165"/>
      <c r="F423" s="165"/>
      <c r="G423" s="163"/>
      <c r="H423" s="163"/>
      <c r="I423" s="163"/>
      <c r="J423" s="163"/>
      <c r="K423" s="164"/>
      <c r="L423" s="165"/>
      <c r="M423" s="163"/>
      <c r="N423" s="163"/>
      <c r="O423" s="163"/>
    </row>
    <row r="424" spans="1:15">
      <c r="A424" s="163"/>
      <c r="B424" s="187"/>
      <c r="C424" s="187"/>
      <c r="D424" s="190"/>
      <c r="E424" s="165"/>
      <c r="F424" s="165"/>
      <c r="G424" s="163"/>
      <c r="H424" s="163"/>
      <c r="I424" s="163"/>
      <c r="J424" s="163"/>
      <c r="K424" s="164"/>
      <c r="L424" s="165"/>
      <c r="M424" s="163"/>
      <c r="N424" s="163"/>
      <c r="O424" s="163"/>
    </row>
    <row r="425" spans="1:15">
      <c r="A425" s="163"/>
      <c r="B425" s="187"/>
      <c r="C425" s="187"/>
      <c r="D425" s="190"/>
      <c r="E425" s="165"/>
      <c r="F425" s="165"/>
      <c r="G425" s="163"/>
      <c r="H425" s="163"/>
      <c r="I425" s="163"/>
      <c r="J425" s="163"/>
      <c r="K425" s="164"/>
      <c r="L425" s="165"/>
      <c r="M425" s="163"/>
      <c r="N425" s="163"/>
      <c r="O425" s="163"/>
    </row>
    <row r="426" spans="1:15">
      <c r="A426" s="163"/>
      <c r="B426" s="187"/>
      <c r="C426" s="187"/>
      <c r="D426" s="190"/>
      <c r="E426" s="165"/>
      <c r="F426" s="165"/>
      <c r="G426" s="163"/>
      <c r="H426" s="163"/>
      <c r="I426" s="163"/>
      <c r="J426" s="163"/>
      <c r="K426" s="164"/>
      <c r="L426" s="165"/>
      <c r="M426" s="163"/>
      <c r="N426" s="163"/>
      <c r="O426" s="163"/>
    </row>
    <row r="427" spans="1:15">
      <c r="A427" s="163"/>
      <c r="B427" s="187"/>
      <c r="C427" s="187"/>
      <c r="D427" s="190"/>
      <c r="E427" s="165"/>
      <c r="F427" s="165"/>
      <c r="G427" s="163"/>
      <c r="H427" s="163"/>
      <c r="I427" s="163"/>
      <c r="J427" s="163"/>
      <c r="K427" s="164"/>
      <c r="L427" s="165"/>
      <c r="M427" s="163"/>
      <c r="N427" s="163"/>
      <c r="O427" s="163"/>
    </row>
    <row r="428" spans="1:15">
      <c r="A428" s="163"/>
      <c r="B428" s="187"/>
      <c r="C428" s="187"/>
      <c r="D428" s="190"/>
      <c r="E428" s="165"/>
      <c r="F428" s="165"/>
      <c r="G428" s="163"/>
      <c r="H428" s="163"/>
      <c r="I428" s="163"/>
      <c r="J428" s="163"/>
      <c r="K428" s="164"/>
      <c r="L428" s="165"/>
      <c r="M428" s="163"/>
      <c r="N428" s="163"/>
      <c r="O428" s="163"/>
    </row>
    <row r="429" spans="1:15">
      <c r="A429" s="163"/>
      <c r="B429" s="187"/>
      <c r="C429" s="187"/>
      <c r="D429" s="190"/>
      <c r="E429" s="165"/>
      <c r="F429" s="165"/>
      <c r="G429" s="163"/>
      <c r="H429" s="163"/>
      <c r="I429" s="163"/>
      <c r="J429" s="163"/>
      <c r="K429" s="164"/>
      <c r="L429" s="165"/>
      <c r="M429" s="163"/>
      <c r="N429" s="163"/>
      <c r="O429" s="163"/>
    </row>
    <row r="430" spans="1:15">
      <c r="A430" s="163"/>
      <c r="B430" s="187"/>
      <c r="C430" s="187"/>
      <c r="D430" s="190"/>
      <c r="E430" s="165"/>
      <c r="F430" s="165"/>
      <c r="G430" s="163"/>
      <c r="H430" s="163"/>
      <c r="I430" s="163"/>
      <c r="J430" s="163"/>
      <c r="K430" s="164"/>
      <c r="L430" s="165"/>
      <c r="M430" s="163"/>
      <c r="N430" s="163"/>
      <c r="O430" s="163"/>
    </row>
    <row r="431" spans="1:15">
      <c r="A431" s="163"/>
      <c r="B431" s="187"/>
      <c r="C431" s="187"/>
      <c r="D431" s="190"/>
      <c r="E431" s="164"/>
      <c r="F431" s="165"/>
      <c r="G431" s="163"/>
      <c r="H431" s="163"/>
      <c r="I431" s="163"/>
      <c r="J431" s="163"/>
      <c r="K431" s="164"/>
      <c r="L431" s="165"/>
      <c r="M431" s="163"/>
      <c r="N431" s="163"/>
      <c r="O431" s="163"/>
    </row>
    <row r="432" spans="1:15">
      <c r="A432" s="163"/>
      <c r="B432" s="187"/>
      <c r="C432" s="187"/>
      <c r="D432" s="190"/>
      <c r="E432" s="165"/>
      <c r="F432" s="165"/>
      <c r="G432" s="163"/>
      <c r="H432" s="163"/>
      <c r="I432" s="163"/>
      <c r="J432" s="163"/>
      <c r="K432" s="164"/>
      <c r="L432" s="165"/>
      <c r="M432" s="163"/>
      <c r="N432" s="163"/>
      <c r="O432" s="163"/>
    </row>
    <row r="433" spans="1:15">
      <c r="A433" s="163"/>
      <c r="B433" s="187"/>
      <c r="C433" s="187"/>
      <c r="D433" s="190"/>
      <c r="E433" s="165"/>
      <c r="F433" s="165"/>
      <c r="G433" s="163"/>
      <c r="H433" s="163"/>
      <c r="I433" s="163"/>
      <c r="J433" s="163"/>
      <c r="K433" s="164"/>
      <c r="L433" s="165"/>
      <c r="M433" s="163"/>
      <c r="N433" s="163"/>
      <c r="O433" s="163"/>
    </row>
    <row r="434" spans="1:15">
      <c r="A434" s="163"/>
      <c r="B434" s="187"/>
      <c r="C434" s="187"/>
      <c r="D434" s="190"/>
      <c r="E434" s="165"/>
      <c r="F434" s="165"/>
      <c r="G434" s="163"/>
      <c r="H434" s="163"/>
      <c r="I434" s="163"/>
      <c r="J434" s="163"/>
      <c r="K434" s="164"/>
      <c r="L434" s="165"/>
      <c r="M434" s="163"/>
      <c r="N434" s="163"/>
      <c r="O434" s="163"/>
    </row>
    <row r="435" spans="1:15">
      <c r="A435" s="163"/>
      <c r="B435" s="187"/>
      <c r="C435" s="187"/>
      <c r="D435" s="190"/>
      <c r="E435" s="165"/>
      <c r="F435" s="165"/>
      <c r="G435" s="163"/>
      <c r="H435" s="163"/>
      <c r="I435" s="163"/>
      <c r="J435" s="163"/>
      <c r="K435" s="164"/>
      <c r="L435" s="165"/>
      <c r="M435" s="163"/>
      <c r="N435" s="163"/>
      <c r="O435" s="163"/>
    </row>
    <row r="436" spans="1:15">
      <c r="A436" s="163"/>
      <c r="B436" s="187"/>
      <c r="C436" s="187"/>
      <c r="D436" s="190"/>
      <c r="E436" s="165"/>
      <c r="F436" s="165"/>
      <c r="G436" s="163"/>
      <c r="H436" s="163"/>
      <c r="I436" s="163"/>
      <c r="J436" s="163"/>
      <c r="K436" s="164"/>
      <c r="L436" s="165"/>
      <c r="M436" s="163"/>
      <c r="N436" s="163"/>
      <c r="O436" s="163"/>
    </row>
    <row r="437" spans="1:15">
      <c r="A437" s="163"/>
      <c r="B437" s="187"/>
      <c r="C437" s="187"/>
      <c r="D437" s="190"/>
      <c r="E437" s="165"/>
      <c r="F437" s="165"/>
      <c r="G437" s="163"/>
      <c r="H437" s="163"/>
      <c r="I437" s="163"/>
      <c r="J437" s="163"/>
      <c r="K437" s="164"/>
      <c r="L437" s="165"/>
      <c r="M437" s="163"/>
      <c r="N437" s="163"/>
      <c r="O437" s="163"/>
    </row>
    <row r="438" spans="1:15">
      <c r="A438" s="163"/>
      <c r="B438" s="187"/>
      <c r="C438" s="187"/>
      <c r="D438" s="190"/>
      <c r="E438" s="165"/>
      <c r="F438" s="165"/>
      <c r="G438" s="163"/>
      <c r="H438" s="163"/>
      <c r="I438" s="163"/>
      <c r="J438" s="163"/>
      <c r="K438" s="164"/>
      <c r="L438" s="165"/>
      <c r="M438" s="163"/>
      <c r="N438" s="163"/>
      <c r="O438" s="163"/>
    </row>
    <row r="439" spans="1:15">
      <c r="A439" s="163"/>
      <c r="B439" s="187"/>
      <c r="C439" s="187"/>
      <c r="D439" s="190"/>
      <c r="E439" s="165"/>
      <c r="F439" s="165"/>
      <c r="G439" s="163"/>
      <c r="H439" s="163"/>
      <c r="I439" s="163"/>
      <c r="J439" s="163"/>
      <c r="K439" s="164"/>
      <c r="L439" s="165"/>
      <c r="M439" s="163"/>
      <c r="N439" s="163"/>
      <c r="O439" s="163"/>
    </row>
    <row r="440" spans="1:15">
      <c r="A440" s="163"/>
      <c r="B440" s="187"/>
      <c r="C440" s="187"/>
      <c r="D440" s="190"/>
      <c r="E440" s="165"/>
      <c r="F440" s="165"/>
      <c r="G440" s="163"/>
      <c r="H440" s="163"/>
      <c r="I440" s="163"/>
      <c r="J440" s="163"/>
      <c r="K440" s="164"/>
      <c r="L440" s="165"/>
      <c r="M440" s="163"/>
      <c r="N440" s="163"/>
      <c r="O440" s="163"/>
    </row>
    <row r="441" spans="1:15">
      <c r="A441" s="163"/>
      <c r="B441" s="187"/>
      <c r="C441" s="187"/>
      <c r="D441" s="190"/>
      <c r="E441" s="165"/>
      <c r="F441" s="165"/>
      <c r="G441" s="163"/>
      <c r="H441" s="163"/>
      <c r="I441" s="163"/>
      <c r="J441" s="163"/>
      <c r="K441" s="164"/>
      <c r="L441" s="165"/>
      <c r="M441" s="163"/>
      <c r="N441" s="163"/>
      <c r="O441" s="163"/>
    </row>
    <row r="442" spans="1:15">
      <c r="A442" s="163"/>
      <c r="B442" s="187"/>
      <c r="C442" s="187"/>
      <c r="D442" s="190"/>
      <c r="E442" s="165"/>
      <c r="F442" s="165"/>
      <c r="G442" s="163"/>
      <c r="H442" s="163"/>
      <c r="I442" s="163"/>
      <c r="J442" s="163"/>
      <c r="K442" s="164"/>
      <c r="L442" s="165"/>
      <c r="M442" s="163"/>
      <c r="N442" s="163"/>
      <c r="O442" s="163"/>
    </row>
    <row r="443" spans="1:15">
      <c r="A443" s="163"/>
      <c r="B443" s="187"/>
      <c r="C443" s="187"/>
      <c r="D443" s="190"/>
      <c r="E443" s="165"/>
      <c r="F443" s="165"/>
      <c r="G443" s="163"/>
      <c r="H443" s="163"/>
      <c r="I443" s="163"/>
      <c r="J443" s="163"/>
      <c r="K443" s="164"/>
      <c r="L443" s="165"/>
      <c r="M443" s="163"/>
      <c r="N443" s="163"/>
      <c r="O443" s="163"/>
    </row>
    <row r="444" spans="1:15">
      <c r="A444" s="163"/>
      <c r="B444" s="187"/>
      <c r="C444" s="187"/>
      <c r="D444" s="190"/>
      <c r="E444" s="165"/>
      <c r="F444" s="165"/>
      <c r="G444" s="163"/>
      <c r="H444" s="163"/>
      <c r="I444" s="163"/>
      <c r="J444" s="163"/>
      <c r="K444" s="164"/>
      <c r="L444" s="165"/>
      <c r="M444" s="163"/>
      <c r="N444" s="163"/>
      <c r="O444" s="163"/>
    </row>
    <row r="445" spans="1:15">
      <c r="A445" s="163"/>
      <c r="B445" s="187"/>
      <c r="C445" s="187"/>
      <c r="D445" s="190"/>
      <c r="E445" s="165"/>
      <c r="F445" s="165"/>
      <c r="G445" s="163"/>
      <c r="H445" s="163"/>
      <c r="I445" s="163"/>
      <c r="J445" s="163"/>
      <c r="K445" s="164"/>
      <c r="L445" s="165"/>
      <c r="M445" s="163"/>
      <c r="N445" s="163"/>
      <c r="O445" s="163"/>
    </row>
    <row r="446" spans="1:15">
      <c r="A446" s="163"/>
      <c r="B446" s="187"/>
      <c r="C446" s="187"/>
      <c r="D446" s="190"/>
      <c r="E446" s="165"/>
      <c r="F446" s="165"/>
      <c r="G446" s="163"/>
      <c r="H446" s="163"/>
      <c r="I446" s="163"/>
      <c r="J446" s="163"/>
      <c r="K446" s="164"/>
      <c r="L446" s="165"/>
      <c r="M446" s="163"/>
      <c r="N446" s="163"/>
      <c r="O446" s="163"/>
    </row>
    <row r="447" spans="1:15">
      <c r="A447" s="163"/>
      <c r="B447" s="187"/>
      <c r="C447" s="187"/>
      <c r="D447" s="190"/>
      <c r="E447" s="165"/>
      <c r="F447" s="165"/>
      <c r="G447" s="163"/>
      <c r="H447" s="163"/>
      <c r="I447" s="163"/>
      <c r="J447" s="163"/>
      <c r="K447" s="164"/>
      <c r="L447" s="165"/>
      <c r="M447" s="163"/>
      <c r="N447" s="163"/>
      <c r="O447" s="163"/>
    </row>
    <row r="448" spans="1:15">
      <c r="A448" s="163"/>
      <c r="B448" s="187"/>
      <c r="C448" s="187"/>
      <c r="D448" s="190"/>
      <c r="E448" s="164"/>
      <c r="F448" s="164"/>
      <c r="G448" s="163"/>
      <c r="H448" s="163"/>
      <c r="I448" s="163"/>
      <c r="J448" s="163"/>
      <c r="K448" s="164"/>
      <c r="L448" s="164"/>
      <c r="M448" s="163"/>
      <c r="N448" s="163"/>
      <c r="O448" s="163"/>
    </row>
    <row r="449" spans="1:15">
      <c r="A449" s="163"/>
      <c r="B449" s="187"/>
      <c r="C449" s="187"/>
      <c r="D449" s="190"/>
      <c r="E449" s="165"/>
      <c r="F449" s="165"/>
      <c r="G449" s="163"/>
      <c r="H449" s="163"/>
      <c r="I449" s="163"/>
      <c r="J449" s="163"/>
      <c r="K449" s="164"/>
      <c r="L449" s="165"/>
      <c r="M449" s="163"/>
      <c r="N449" s="163"/>
      <c r="O449" s="163"/>
    </row>
    <row r="450" spans="1:15">
      <c r="A450" s="163"/>
      <c r="B450" s="187"/>
      <c r="C450" s="187"/>
      <c r="D450" s="190"/>
      <c r="E450" s="165"/>
      <c r="F450" s="165"/>
      <c r="G450" s="163"/>
      <c r="H450" s="163"/>
      <c r="I450" s="163"/>
      <c r="J450" s="163"/>
      <c r="K450" s="164"/>
      <c r="L450" s="165"/>
      <c r="M450" s="163"/>
      <c r="N450" s="163"/>
      <c r="O450" s="163"/>
    </row>
    <row r="451" spans="1:15">
      <c r="A451" s="163"/>
      <c r="B451" s="187"/>
      <c r="C451" s="187"/>
      <c r="D451" s="190"/>
      <c r="E451" s="165"/>
      <c r="F451" s="165"/>
      <c r="G451" s="163"/>
      <c r="H451" s="163"/>
      <c r="I451" s="163"/>
      <c r="J451" s="163"/>
      <c r="K451" s="164"/>
      <c r="L451" s="165"/>
      <c r="M451" s="163"/>
      <c r="N451" s="163"/>
      <c r="O451" s="163"/>
    </row>
    <row r="452" spans="1:15">
      <c r="A452" s="163"/>
      <c r="B452" s="187"/>
      <c r="C452" s="187"/>
      <c r="D452" s="190"/>
      <c r="E452" s="165"/>
      <c r="F452" s="165"/>
      <c r="G452" s="163"/>
      <c r="H452" s="163"/>
      <c r="I452" s="163"/>
      <c r="J452" s="163"/>
      <c r="K452" s="164"/>
      <c r="L452" s="165"/>
      <c r="M452" s="163"/>
      <c r="N452" s="163"/>
      <c r="O452" s="163"/>
    </row>
    <row r="453" spans="1:15">
      <c r="A453" s="163"/>
      <c r="B453" s="187"/>
      <c r="C453" s="187"/>
      <c r="D453" s="190"/>
      <c r="E453" s="165"/>
      <c r="F453" s="165"/>
      <c r="G453" s="163"/>
      <c r="H453" s="163"/>
      <c r="I453" s="163"/>
      <c r="J453" s="163"/>
      <c r="K453" s="164"/>
      <c r="L453" s="165"/>
      <c r="M453" s="163"/>
      <c r="N453" s="163"/>
      <c r="O453" s="163"/>
    </row>
    <row r="454" spans="1:15">
      <c r="A454" s="163"/>
      <c r="B454" s="187"/>
      <c r="C454" s="187"/>
      <c r="D454" s="190"/>
      <c r="E454" s="165"/>
      <c r="F454" s="165"/>
      <c r="G454" s="163"/>
      <c r="H454" s="163"/>
      <c r="I454" s="163"/>
      <c r="J454" s="163"/>
      <c r="K454" s="164"/>
      <c r="L454" s="165"/>
      <c r="M454" s="163"/>
      <c r="N454" s="163"/>
      <c r="O454" s="163"/>
    </row>
    <row r="455" spans="1:15">
      <c r="A455" s="163"/>
      <c r="B455" s="187"/>
      <c r="C455" s="187"/>
      <c r="D455" s="190"/>
      <c r="E455" s="165"/>
      <c r="F455" s="165"/>
      <c r="G455" s="163"/>
      <c r="H455" s="163"/>
      <c r="I455" s="163"/>
      <c r="J455" s="163"/>
      <c r="K455" s="164"/>
      <c r="L455" s="165"/>
      <c r="M455" s="163"/>
      <c r="N455" s="163"/>
      <c r="O455" s="163"/>
    </row>
    <row r="456" spans="1:15">
      <c r="A456" s="163"/>
      <c r="B456" s="187"/>
      <c r="C456" s="187"/>
      <c r="D456" s="190"/>
      <c r="E456" s="165"/>
      <c r="F456" s="165"/>
      <c r="G456" s="163"/>
      <c r="H456" s="163"/>
      <c r="I456" s="163"/>
      <c r="J456" s="163"/>
      <c r="K456" s="164"/>
      <c r="L456" s="165"/>
      <c r="M456" s="163"/>
      <c r="N456" s="163"/>
      <c r="O456" s="163"/>
    </row>
    <row r="457" spans="1:15">
      <c r="A457" s="163"/>
      <c r="B457" s="187"/>
      <c r="C457" s="187"/>
      <c r="D457" s="190"/>
      <c r="E457" s="165"/>
      <c r="F457" s="165"/>
      <c r="G457" s="163"/>
      <c r="H457" s="163"/>
      <c r="I457" s="163"/>
      <c r="J457" s="163"/>
      <c r="K457" s="164"/>
      <c r="L457" s="165"/>
      <c r="M457" s="163"/>
      <c r="N457" s="163"/>
      <c r="O457" s="163"/>
    </row>
    <row r="458" spans="1:15">
      <c r="A458" s="163"/>
      <c r="B458" s="187"/>
      <c r="C458" s="187"/>
      <c r="D458" s="190"/>
      <c r="E458" s="165"/>
      <c r="F458" s="165"/>
      <c r="G458" s="163"/>
      <c r="H458" s="163"/>
      <c r="I458" s="163"/>
      <c r="J458" s="163"/>
      <c r="K458" s="164"/>
      <c r="L458" s="165"/>
      <c r="M458" s="163"/>
      <c r="N458" s="163"/>
      <c r="O458" s="163"/>
    </row>
    <row r="459" spans="1:15">
      <c r="A459" s="163"/>
      <c r="B459" s="187"/>
      <c r="C459" s="187"/>
      <c r="D459" s="190"/>
      <c r="E459" s="165"/>
      <c r="F459" s="165"/>
      <c r="G459" s="163"/>
      <c r="H459" s="163"/>
      <c r="I459" s="163"/>
      <c r="J459" s="163"/>
      <c r="K459" s="164"/>
      <c r="L459" s="165"/>
      <c r="M459" s="163"/>
      <c r="N459" s="163"/>
      <c r="O459" s="163"/>
    </row>
    <row r="460" spans="1:15">
      <c r="A460" s="163"/>
      <c r="B460" s="187"/>
      <c r="C460" s="187"/>
      <c r="D460" s="190"/>
      <c r="E460" s="165"/>
      <c r="F460" s="165"/>
      <c r="G460" s="163"/>
      <c r="H460" s="163"/>
      <c r="I460" s="163"/>
      <c r="J460" s="163"/>
      <c r="K460" s="164"/>
      <c r="L460" s="165"/>
      <c r="M460" s="163"/>
      <c r="N460" s="163"/>
      <c r="O460" s="163"/>
    </row>
    <row r="461" spans="1:15">
      <c r="A461" s="163"/>
      <c r="B461" s="187"/>
      <c r="C461" s="187"/>
      <c r="D461" s="190"/>
      <c r="E461" s="165"/>
      <c r="F461" s="165"/>
      <c r="G461" s="163"/>
      <c r="H461" s="163"/>
      <c r="I461" s="163"/>
      <c r="J461" s="163"/>
      <c r="K461" s="164"/>
      <c r="L461" s="165"/>
      <c r="M461" s="163"/>
      <c r="N461" s="163"/>
      <c r="O461" s="163"/>
    </row>
    <row r="462" spans="1:15">
      <c r="A462" s="163"/>
      <c r="B462" s="187"/>
      <c r="C462" s="187"/>
      <c r="D462" s="190"/>
      <c r="E462" s="164"/>
      <c r="F462" s="165"/>
      <c r="G462" s="163"/>
      <c r="H462" s="163"/>
      <c r="I462" s="163"/>
      <c r="J462" s="163"/>
      <c r="K462" s="164"/>
      <c r="L462" s="165"/>
      <c r="M462" s="163"/>
      <c r="N462" s="163"/>
      <c r="O462" s="163"/>
    </row>
    <row r="463" spans="1:15">
      <c r="A463" s="163"/>
      <c r="B463" s="187"/>
      <c r="C463" s="187"/>
      <c r="D463" s="190"/>
      <c r="E463" s="164"/>
      <c r="F463" s="165"/>
      <c r="G463" s="163"/>
      <c r="H463" s="163"/>
      <c r="I463" s="163"/>
      <c r="J463" s="163"/>
      <c r="K463" s="164"/>
      <c r="L463" s="165"/>
      <c r="M463" s="163"/>
      <c r="N463" s="163"/>
      <c r="O463" s="163"/>
    </row>
    <row r="464" spans="1:15">
      <c r="A464" s="163"/>
      <c r="B464" s="187"/>
      <c r="C464" s="187"/>
      <c r="D464" s="190"/>
      <c r="E464" s="165"/>
      <c r="F464" s="165"/>
      <c r="G464" s="163"/>
      <c r="H464" s="163"/>
      <c r="I464" s="163"/>
      <c r="J464" s="163"/>
      <c r="K464" s="164"/>
      <c r="L464" s="165"/>
      <c r="M464" s="163"/>
      <c r="N464" s="163"/>
      <c r="O464" s="163"/>
    </row>
    <row r="465" spans="1:15">
      <c r="A465" s="163"/>
      <c r="B465" s="187"/>
      <c r="C465" s="187"/>
      <c r="D465" s="190"/>
      <c r="E465" s="165"/>
      <c r="F465" s="165"/>
      <c r="G465" s="163"/>
      <c r="H465" s="163"/>
      <c r="I465" s="163"/>
      <c r="J465" s="163"/>
      <c r="K465" s="164"/>
      <c r="L465" s="165"/>
      <c r="M465" s="163"/>
      <c r="N465" s="163"/>
      <c r="O465" s="163"/>
    </row>
    <row r="466" spans="1:15">
      <c r="A466" s="163"/>
      <c r="B466" s="187"/>
      <c r="C466" s="187"/>
      <c r="D466" s="190"/>
      <c r="E466" s="165"/>
      <c r="F466" s="165"/>
      <c r="G466" s="163"/>
      <c r="H466" s="163"/>
      <c r="I466" s="163"/>
      <c r="J466" s="163"/>
      <c r="K466" s="164"/>
      <c r="L466" s="165"/>
      <c r="M466" s="163"/>
      <c r="N466" s="163"/>
      <c r="O466" s="163"/>
    </row>
    <row r="467" spans="1:15">
      <c r="A467" s="163"/>
      <c r="B467" s="187"/>
      <c r="C467" s="187"/>
      <c r="D467" s="190"/>
      <c r="E467" s="165"/>
      <c r="F467" s="165"/>
      <c r="G467" s="163"/>
      <c r="H467" s="163"/>
      <c r="I467" s="163"/>
      <c r="J467" s="163"/>
      <c r="K467" s="164"/>
      <c r="L467" s="165"/>
      <c r="M467" s="163"/>
      <c r="N467" s="163"/>
      <c r="O467" s="163"/>
    </row>
    <row r="468" spans="1:15">
      <c r="A468" s="163"/>
      <c r="B468" s="187"/>
      <c r="C468" s="187"/>
      <c r="D468" s="190"/>
      <c r="E468" s="165"/>
      <c r="F468" s="165"/>
      <c r="G468" s="163"/>
      <c r="H468" s="163"/>
      <c r="I468" s="163"/>
      <c r="J468" s="163"/>
      <c r="K468" s="164"/>
      <c r="L468" s="165"/>
      <c r="M468" s="163"/>
      <c r="N468" s="163"/>
      <c r="O468" s="163"/>
    </row>
    <row r="469" spans="1:15">
      <c r="A469" s="163"/>
      <c r="B469" s="187"/>
      <c r="C469" s="187"/>
      <c r="D469" s="190"/>
      <c r="E469" s="165"/>
      <c r="F469" s="165"/>
      <c r="G469" s="163"/>
      <c r="H469" s="163"/>
      <c r="I469" s="163"/>
      <c r="J469" s="163"/>
      <c r="K469" s="164"/>
      <c r="L469" s="165"/>
      <c r="M469" s="163"/>
      <c r="N469" s="163"/>
      <c r="O469" s="163"/>
    </row>
    <row r="470" spans="1:15">
      <c r="A470" s="163"/>
      <c r="B470" s="187"/>
      <c r="C470" s="187"/>
      <c r="D470" s="190"/>
      <c r="E470" s="165"/>
      <c r="F470" s="165"/>
      <c r="G470" s="163"/>
      <c r="H470" s="163"/>
      <c r="I470" s="163"/>
      <c r="J470" s="163"/>
      <c r="K470" s="164"/>
      <c r="L470" s="165"/>
      <c r="M470" s="163"/>
      <c r="N470" s="163"/>
      <c r="O470" s="163"/>
    </row>
    <row r="471" spans="1:15">
      <c r="A471" s="163"/>
      <c r="B471" s="187"/>
      <c r="C471" s="187"/>
      <c r="D471" s="190"/>
      <c r="E471" s="165"/>
      <c r="F471" s="165"/>
      <c r="G471" s="163"/>
      <c r="H471" s="163"/>
      <c r="I471" s="163"/>
      <c r="J471" s="163"/>
      <c r="K471" s="164"/>
      <c r="L471" s="165"/>
      <c r="M471" s="163"/>
      <c r="N471" s="163"/>
      <c r="O471" s="163"/>
    </row>
    <row r="472" spans="1:15">
      <c r="A472" s="163"/>
      <c r="B472" s="187"/>
      <c r="C472" s="187"/>
      <c r="D472" s="190"/>
      <c r="E472" s="165"/>
      <c r="F472" s="165"/>
      <c r="G472" s="163"/>
      <c r="H472" s="163"/>
      <c r="I472" s="163"/>
      <c r="J472" s="163"/>
      <c r="K472" s="164"/>
      <c r="L472" s="165"/>
      <c r="M472" s="163"/>
      <c r="N472" s="163"/>
      <c r="O472" s="163"/>
    </row>
    <row r="473" spans="1:15">
      <c r="A473" s="163"/>
      <c r="B473" s="187"/>
      <c r="C473" s="187"/>
      <c r="D473" s="190"/>
      <c r="E473" s="165"/>
      <c r="F473" s="165"/>
      <c r="G473" s="163"/>
      <c r="H473" s="163"/>
      <c r="I473" s="163"/>
      <c r="J473" s="163"/>
      <c r="K473" s="164"/>
      <c r="L473" s="165"/>
      <c r="M473" s="163"/>
      <c r="N473" s="163"/>
      <c r="O473" s="163"/>
    </row>
    <row r="474" spans="1:15">
      <c r="A474" s="163"/>
      <c r="B474" s="187"/>
      <c r="C474" s="187"/>
      <c r="D474" s="190"/>
      <c r="E474" s="165"/>
      <c r="F474" s="165"/>
      <c r="G474" s="163"/>
      <c r="H474" s="163"/>
      <c r="I474" s="163"/>
      <c r="J474" s="163"/>
      <c r="K474" s="164"/>
      <c r="L474" s="165"/>
      <c r="M474" s="163"/>
      <c r="N474" s="163"/>
      <c r="O474" s="163"/>
    </row>
    <row r="475" spans="1:15">
      <c r="A475" s="163"/>
      <c r="B475" s="187"/>
      <c r="C475" s="187"/>
      <c r="D475" s="190"/>
      <c r="E475" s="165"/>
      <c r="F475" s="165"/>
      <c r="G475" s="163"/>
      <c r="H475" s="163"/>
      <c r="I475" s="163"/>
      <c r="J475" s="163"/>
      <c r="K475" s="164"/>
      <c r="L475" s="165"/>
      <c r="M475" s="163"/>
      <c r="N475" s="163"/>
      <c r="O475" s="163"/>
    </row>
    <row r="476" spans="1:15">
      <c r="A476" s="163"/>
      <c r="B476" s="187"/>
      <c r="C476" s="187"/>
      <c r="D476" s="190"/>
      <c r="E476" s="165"/>
      <c r="F476" s="165"/>
      <c r="G476" s="163"/>
      <c r="H476" s="163"/>
      <c r="I476" s="163"/>
      <c r="J476" s="163"/>
      <c r="K476" s="164"/>
      <c r="L476" s="165"/>
      <c r="M476" s="163"/>
      <c r="N476" s="163"/>
      <c r="O476" s="163"/>
    </row>
    <row r="477" spans="1:15">
      <c r="A477" s="163"/>
      <c r="B477" s="187"/>
      <c r="C477" s="187"/>
      <c r="D477" s="190"/>
      <c r="E477" s="165"/>
      <c r="F477" s="165"/>
      <c r="G477" s="163"/>
      <c r="H477" s="163"/>
      <c r="I477" s="163"/>
      <c r="J477" s="163"/>
      <c r="K477" s="164"/>
      <c r="L477" s="165"/>
      <c r="M477" s="163"/>
      <c r="N477" s="163"/>
      <c r="O477" s="163"/>
    </row>
    <row r="478" spans="1:15">
      <c r="A478" s="163"/>
      <c r="B478" s="187"/>
      <c r="C478" s="187"/>
      <c r="D478" s="190"/>
      <c r="E478" s="165"/>
      <c r="F478" s="165"/>
      <c r="G478" s="163"/>
      <c r="H478" s="163"/>
      <c r="I478" s="163"/>
      <c r="J478" s="163"/>
      <c r="K478" s="164"/>
      <c r="L478" s="165"/>
      <c r="M478" s="163"/>
      <c r="N478" s="163"/>
      <c r="O478" s="163"/>
    </row>
    <row r="479" spans="1:15">
      <c r="A479" s="163"/>
      <c r="B479" s="187"/>
      <c r="C479" s="187"/>
      <c r="D479" s="190"/>
      <c r="E479" s="165"/>
      <c r="F479" s="165"/>
      <c r="G479" s="163"/>
      <c r="H479" s="163"/>
      <c r="I479" s="163"/>
      <c r="J479" s="163"/>
      <c r="K479" s="164"/>
      <c r="L479" s="165"/>
      <c r="M479" s="163"/>
      <c r="N479" s="163"/>
      <c r="O479" s="163"/>
    </row>
    <row r="480" spans="1:15">
      <c r="A480" s="163"/>
      <c r="B480" s="187"/>
      <c r="C480" s="187"/>
      <c r="D480" s="190"/>
      <c r="E480" s="165"/>
      <c r="F480" s="165"/>
      <c r="G480" s="163"/>
      <c r="H480" s="163"/>
      <c r="I480" s="163"/>
      <c r="J480" s="163"/>
      <c r="K480" s="164"/>
      <c r="L480" s="165"/>
      <c r="M480" s="163"/>
      <c r="N480" s="163"/>
      <c r="O480" s="163"/>
    </row>
    <row r="481" spans="1:15">
      <c r="A481" s="163"/>
      <c r="B481" s="187"/>
      <c r="C481" s="187"/>
      <c r="D481" s="190"/>
      <c r="E481" s="165"/>
      <c r="F481" s="165"/>
      <c r="G481" s="163"/>
      <c r="H481" s="163"/>
      <c r="I481" s="163"/>
      <c r="J481" s="163"/>
      <c r="K481" s="164"/>
      <c r="L481" s="165"/>
      <c r="M481" s="163"/>
      <c r="N481" s="163"/>
      <c r="O481" s="163"/>
    </row>
    <row r="482" spans="1:15">
      <c r="A482" s="163"/>
      <c r="B482" s="187"/>
      <c r="C482" s="187"/>
      <c r="D482" s="190"/>
      <c r="E482" s="165"/>
      <c r="F482" s="165"/>
      <c r="G482" s="163"/>
      <c r="H482" s="163"/>
      <c r="I482" s="163"/>
      <c r="J482" s="163"/>
      <c r="K482" s="164"/>
      <c r="L482" s="165"/>
      <c r="M482" s="163"/>
      <c r="N482" s="163"/>
      <c r="O482" s="163"/>
    </row>
    <row r="483" spans="1:15">
      <c r="A483" s="163"/>
      <c r="B483" s="187"/>
      <c r="C483" s="187"/>
      <c r="D483" s="190"/>
      <c r="E483" s="165"/>
      <c r="F483" s="165"/>
      <c r="G483" s="163"/>
      <c r="H483" s="163"/>
      <c r="I483" s="163"/>
      <c r="J483" s="163"/>
      <c r="K483" s="164"/>
      <c r="L483" s="165"/>
      <c r="M483" s="163"/>
      <c r="N483" s="163"/>
      <c r="O483" s="163"/>
    </row>
    <row r="484" spans="1:15">
      <c r="A484" s="163"/>
      <c r="B484" s="187"/>
      <c r="C484" s="187"/>
      <c r="D484" s="190"/>
      <c r="E484" s="165"/>
      <c r="F484" s="165"/>
      <c r="G484" s="163"/>
      <c r="H484" s="163"/>
      <c r="I484" s="163"/>
      <c r="J484" s="163"/>
      <c r="K484" s="164"/>
      <c r="L484" s="165"/>
      <c r="M484" s="163"/>
      <c r="N484" s="163"/>
      <c r="O484" s="163"/>
    </row>
    <row r="485" spans="1:15">
      <c r="A485" s="163"/>
      <c r="B485" s="187"/>
      <c r="C485" s="187"/>
      <c r="D485" s="190"/>
      <c r="E485" s="165"/>
      <c r="F485" s="165"/>
      <c r="G485" s="163"/>
      <c r="H485" s="163"/>
      <c r="I485" s="163"/>
      <c r="J485" s="163"/>
      <c r="K485" s="164"/>
      <c r="L485" s="165"/>
      <c r="M485" s="163"/>
      <c r="N485" s="163"/>
      <c r="O485" s="163"/>
    </row>
    <row r="486" spans="1:15">
      <c r="A486" s="163"/>
      <c r="B486" s="187"/>
      <c r="C486" s="187"/>
      <c r="D486" s="190"/>
      <c r="E486" s="165"/>
      <c r="F486" s="165"/>
      <c r="G486" s="163"/>
      <c r="H486" s="163"/>
      <c r="I486" s="163"/>
      <c r="J486" s="163"/>
      <c r="K486" s="164"/>
      <c r="L486" s="165"/>
      <c r="M486" s="163"/>
      <c r="N486" s="163"/>
      <c r="O486" s="163"/>
    </row>
    <row r="487" spans="1:15">
      <c r="A487" s="163"/>
      <c r="B487" s="187"/>
      <c r="C487" s="187"/>
      <c r="D487" s="190"/>
      <c r="E487" s="165"/>
      <c r="F487" s="165"/>
      <c r="G487" s="163"/>
      <c r="H487" s="163"/>
      <c r="I487" s="163"/>
      <c r="J487" s="163"/>
      <c r="K487" s="164"/>
      <c r="L487" s="165"/>
      <c r="M487" s="163"/>
      <c r="N487" s="163"/>
      <c r="O487" s="163"/>
    </row>
    <row r="488" spans="1:15">
      <c r="A488" s="163"/>
      <c r="B488" s="187"/>
      <c r="C488" s="187"/>
      <c r="D488" s="190"/>
      <c r="E488" s="165"/>
      <c r="F488" s="165"/>
      <c r="G488" s="163"/>
      <c r="H488" s="163"/>
      <c r="I488" s="163"/>
      <c r="J488" s="163"/>
      <c r="K488" s="164"/>
      <c r="L488" s="165"/>
      <c r="M488" s="163"/>
      <c r="N488" s="163"/>
      <c r="O488" s="163"/>
    </row>
    <row r="489" spans="1:15">
      <c r="A489" s="163"/>
      <c r="B489" s="187"/>
      <c r="C489" s="187"/>
      <c r="D489" s="190"/>
      <c r="E489" s="165"/>
      <c r="F489" s="165"/>
      <c r="G489" s="163"/>
      <c r="H489" s="163"/>
      <c r="I489" s="163"/>
      <c r="J489" s="163"/>
      <c r="K489" s="164"/>
      <c r="L489" s="165"/>
      <c r="M489" s="163"/>
      <c r="N489" s="163"/>
      <c r="O489" s="163"/>
    </row>
    <row r="490" spans="1:15">
      <c r="A490" s="163"/>
      <c r="B490" s="187"/>
      <c r="C490" s="187"/>
      <c r="D490" s="190"/>
      <c r="E490" s="165"/>
      <c r="F490" s="165"/>
      <c r="G490" s="163"/>
      <c r="H490" s="163"/>
      <c r="I490" s="163"/>
      <c r="J490" s="163"/>
      <c r="K490" s="164"/>
      <c r="L490" s="165"/>
      <c r="M490" s="163"/>
      <c r="N490" s="163"/>
      <c r="O490" s="163"/>
    </row>
    <row r="491" spans="1:15">
      <c r="A491" s="163"/>
      <c r="B491" s="187"/>
      <c r="C491" s="187"/>
      <c r="D491" s="190"/>
      <c r="E491" s="165"/>
      <c r="F491" s="165"/>
      <c r="G491" s="163"/>
      <c r="H491" s="163"/>
      <c r="I491" s="163"/>
      <c r="J491" s="163"/>
      <c r="K491" s="164"/>
      <c r="L491" s="165"/>
      <c r="M491" s="163"/>
      <c r="N491" s="163"/>
      <c r="O491" s="163"/>
    </row>
    <row r="492" spans="1:15">
      <c r="A492" s="163"/>
      <c r="B492" s="187"/>
      <c r="C492" s="187"/>
      <c r="D492" s="190"/>
      <c r="E492" s="165"/>
      <c r="F492" s="165"/>
      <c r="G492" s="163"/>
      <c r="H492" s="163"/>
      <c r="I492" s="163"/>
      <c r="J492" s="163"/>
      <c r="K492" s="164"/>
      <c r="L492" s="165"/>
      <c r="M492" s="163"/>
      <c r="N492" s="163"/>
      <c r="O492" s="163"/>
    </row>
    <row r="493" spans="1:15">
      <c r="A493" s="163"/>
      <c r="B493" s="187"/>
      <c r="C493" s="187"/>
      <c r="D493" s="190"/>
      <c r="E493" s="165"/>
      <c r="F493" s="165"/>
      <c r="G493" s="163"/>
      <c r="H493" s="163"/>
      <c r="I493" s="163"/>
      <c r="J493" s="163"/>
      <c r="K493" s="164"/>
      <c r="L493" s="165"/>
      <c r="M493" s="163"/>
      <c r="N493" s="163"/>
      <c r="O493" s="163"/>
    </row>
    <row r="494" spans="1:15">
      <c r="A494" s="163"/>
      <c r="B494" s="187"/>
      <c r="C494" s="187"/>
      <c r="D494" s="190"/>
      <c r="E494" s="165"/>
      <c r="F494" s="165"/>
      <c r="G494" s="163"/>
      <c r="H494" s="163"/>
      <c r="I494" s="163"/>
      <c r="J494" s="163"/>
      <c r="K494" s="164"/>
      <c r="L494" s="165"/>
      <c r="M494" s="163"/>
      <c r="N494" s="163"/>
      <c r="O494" s="163"/>
    </row>
    <row r="495" spans="1:15">
      <c r="A495" s="163"/>
      <c r="B495" s="187"/>
      <c r="C495" s="187"/>
      <c r="D495" s="190"/>
      <c r="E495" s="165"/>
      <c r="F495" s="165"/>
      <c r="G495" s="163"/>
      <c r="H495" s="163"/>
      <c r="I495" s="163"/>
      <c r="J495" s="163"/>
      <c r="K495" s="164"/>
      <c r="L495" s="165"/>
      <c r="M495" s="163"/>
      <c r="N495" s="163"/>
      <c r="O495" s="163"/>
    </row>
    <row r="496" spans="1:15">
      <c r="A496" s="163"/>
      <c r="B496" s="187"/>
      <c r="C496" s="187"/>
      <c r="D496" s="190"/>
      <c r="E496" s="165"/>
      <c r="F496" s="165"/>
      <c r="G496" s="163"/>
      <c r="H496" s="163"/>
      <c r="I496" s="163"/>
      <c r="J496" s="163"/>
      <c r="K496" s="164"/>
      <c r="L496" s="165"/>
      <c r="M496" s="163"/>
      <c r="N496" s="163"/>
      <c r="O496" s="163"/>
    </row>
    <row r="497" spans="1:15">
      <c r="A497" s="163"/>
      <c r="B497" s="187"/>
      <c r="C497" s="187"/>
      <c r="D497" s="190"/>
      <c r="E497" s="165"/>
      <c r="F497" s="165"/>
      <c r="G497" s="163"/>
      <c r="H497" s="163"/>
      <c r="I497" s="163"/>
      <c r="J497" s="163"/>
      <c r="K497" s="164"/>
      <c r="L497" s="165"/>
      <c r="M497" s="163"/>
      <c r="N497" s="163"/>
      <c r="O497" s="163"/>
    </row>
    <row r="498" spans="1:15">
      <c r="A498" s="163"/>
      <c r="B498" s="187"/>
      <c r="C498" s="187"/>
      <c r="D498" s="190"/>
      <c r="E498" s="165"/>
      <c r="F498" s="165"/>
      <c r="G498" s="163"/>
      <c r="H498" s="163"/>
      <c r="I498" s="163"/>
      <c r="J498" s="163"/>
      <c r="K498" s="164"/>
      <c r="L498" s="165"/>
      <c r="M498" s="163"/>
      <c r="N498" s="163"/>
      <c r="O498" s="163"/>
    </row>
    <row r="499" spans="1:15">
      <c r="A499" s="163"/>
      <c r="B499" s="187"/>
      <c r="C499" s="187"/>
      <c r="D499" s="190"/>
      <c r="E499" s="165"/>
      <c r="F499" s="165"/>
      <c r="G499" s="163"/>
      <c r="H499" s="163"/>
      <c r="I499" s="163"/>
      <c r="J499" s="163"/>
      <c r="K499" s="164"/>
      <c r="L499" s="165"/>
      <c r="M499" s="163"/>
      <c r="N499" s="163"/>
      <c r="O499" s="163"/>
    </row>
    <row r="500" spans="1:15">
      <c r="A500" s="163"/>
      <c r="B500" s="187"/>
      <c r="C500" s="187"/>
      <c r="D500" s="190"/>
      <c r="E500" s="165"/>
      <c r="F500" s="165"/>
      <c r="G500" s="163"/>
      <c r="H500" s="163"/>
      <c r="I500" s="163"/>
      <c r="J500" s="163"/>
      <c r="K500" s="164"/>
      <c r="L500" s="165"/>
      <c r="M500" s="163"/>
      <c r="N500" s="163"/>
      <c r="O500" s="163"/>
    </row>
    <row r="501" spans="1:15">
      <c r="A501" s="163"/>
      <c r="B501" s="187"/>
      <c r="C501" s="187"/>
      <c r="D501" s="190"/>
      <c r="E501" s="165"/>
      <c r="F501" s="165"/>
      <c r="G501" s="163"/>
      <c r="H501" s="163"/>
      <c r="I501" s="163"/>
      <c r="J501" s="163"/>
      <c r="K501" s="164"/>
      <c r="L501" s="165"/>
      <c r="M501" s="163"/>
      <c r="N501" s="163"/>
      <c r="O501" s="163"/>
    </row>
    <row r="502" spans="1:15">
      <c r="A502" s="163"/>
      <c r="B502" s="187"/>
      <c r="C502" s="187"/>
      <c r="D502" s="190"/>
      <c r="E502" s="165"/>
      <c r="F502" s="165"/>
      <c r="G502" s="163"/>
      <c r="H502" s="163"/>
      <c r="I502" s="163"/>
      <c r="J502" s="163"/>
      <c r="K502" s="164"/>
      <c r="L502" s="165"/>
      <c r="M502" s="163"/>
      <c r="N502" s="163"/>
      <c r="O502" s="163"/>
    </row>
    <row r="503" spans="1:15">
      <c r="A503" s="163"/>
      <c r="B503" s="187"/>
      <c r="C503" s="187"/>
      <c r="D503" s="190"/>
      <c r="E503" s="165"/>
      <c r="F503" s="165"/>
      <c r="G503" s="163"/>
      <c r="H503" s="163"/>
      <c r="I503" s="163"/>
      <c r="J503" s="163"/>
      <c r="K503" s="164"/>
      <c r="L503" s="165"/>
      <c r="M503" s="163"/>
      <c r="N503" s="163"/>
      <c r="O503" s="163"/>
    </row>
    <row r="504" spans="1:15">
      <c r="A504" s="163"/>
      <c r="B504" s="187"/>
      <c r="C504" s="163"/>
      <c r="D504" s="190"/>
      <c r="E504" s="165"/>
      <c r="F504" s="165"/>
      <c r="G504" s="163"/>
      <c r="H504" s="163"/>
      <c r="I504" s="163"/>
      <c r="J504" s="163"/>
      <c r="K504" s="164"/>
      <c r="L504" s="165"/>
      <c r="M504" s="163"/>
      <c r="N504" s="163"/>
      <c r="O504" s="163"/>
    </row>
    <row r="505" spans="1:15">
      <c r="A505" s="163"/>
      <c r="B505" s="187"/>
      <c r="C505" s="163"/>
      <c r="D505" s="190"/>
      <c r="E505" s="165"/>
      <c r="F505" s="165"/>
      <c r="G505" s="163"/>
      <c r="H505" s="163"/>
      <c r="I505" s="163"/>
      <c r="J505" s="163"/>
      <c r="K505" s="164"/>
      <c r="L505" s="165"/>
      <c r="M505" s="163"/>
      <c r="N505" s="163"/>
      <c r="O505" s="163"/>
    </row>
    <row r="506" spans="1:15">
      <c r="A506" s="163"/>
      <c r="B506" s="187"/>
      <c r="C506" s="163"/>
      <c r="D506" s="190"/>
      <c r="E506" s="165"/>
      <c r="F506" s="165"/>
      <c r="G506" s="163"/>
      <c r="H506" s="163"/>
      <c r="I506" s="163"/>
      <c r="J506" s="163"/>
      <c r="K506" s="164"/>
      <c r="L506" s="165"/>
      <c r="M506" s="163"/>
      <c r="N506" s="163"/>
      <c r="O506" s="163"/>
    </row>
    <row r="507" spans="1:15">
      <c r="A507" s="163"/>
      <c r="B507" s="187"/>
      <c r="C507" s="163"/>
      <c r="D507" s="190"/>
      <c r="E507" s="165"/>
      <c r="F507" s="165"/>
      <c r="G507" s="163"/>
      <c r="H507" s="163"/>
      <c r="I507" s="163"/>
      <c r="J507" s="163"/>
      <c r="K507" s="164"/>
      <c r="L507" s="165"/>
      <c r="M507" s="163"/>
      <c r="N507" s="163"/>
      <c r="O507" s="163"/>
    </row>
    <row r="508" spans="1:15">
      <c r="A508" s="163"/>
      <c r="B508" s="187"/>
      <c r="C508" s="163"/>
      <c r="D508" s="190"/>
      <c r="E508" s="165"/>
      <c r="F508" s="165"/>
      <c r="G508" s="163"/>
      <c r="H508" s="163"/>
      <c r="I508" s="163"/>
      <c r="J508" s="163"/>
      <c r="K508" s="164"/>
      <c r="L508" s="165"/>
      <c r="M508" s="163"/>
      <c r="N508" s="163"/>
      <c r="O508" s="163"/>
    </row>
    <row r="509" spans="1:15">
      <c r="A509" s="163"/>
      <c r="B509" s="187"/>
      <c r="C509" s="163"/>
      <c r="D509" s="190"/>
      <c r="E509" s="165"/>
      <c r="F509" s="165"/>
      <c r="G509" s="163"/>
      <c r="H509" s="163"/>
      <c r="I509" s="163"/>
      <c r="J509" s="163"/>
      <c r="K509" s="164"/>
      <c r="L509" s="165"/>
      <c r="M509" s="163"/>
      <c r="N509" s="163"/>
      <c r="O509" s="163"/>
    </row>
    <row r="510" spans="1:15">
      <c r="A510" s="163"/>
      <c r="B510" s="187"/>
      <c r="C510" s="163"/>
      <c r="D510" s="190"/>
      <c r="E510" s="165"/>
      <c r="F510" s="165"/>
      <c r="G510" s="163"/>
      <c r="H510" s="163"/>
      <c r="I510" s="163"/>
      <c r="J510" s="163"/>
      <c r="K510" s="164"/>
      <c r="L510" s="165"/>
      <c r="M510" s="163"/>
      <c r="N510" s="163"/>
      <c r="O510" s="163"/>
    </row>
    <row r="511" spans="1:15">
      <c r="A511" s="163"/>
      <c r="B511" s="187"/>
      <c r="C511" s="163"/>
      <c r="D511" s="190"/>
      <c r="E511" s="165"/>
      <c r="F511" s="165"/>
      <c r="G511" s="163"/>
      <c r="H511" s="163"/>
      <c r="I511" s="163"/>
      <c r="J511" s="163"/>
      <c r="K511" s="164"/>
      <c r="L511" s="165"/>
      <c r="M511" s="163"/>
      <c r="N511" s="163"/>
      <c r="O511" s="163"/>
    </row>
    <row r="512" spans="1:15">
      <c r="A512" s="163"/>
      <c r="B512" s="187"/>
      <c r="C512" s="163"/>
      <c r="D512" s="190"/>
      <c r="E512" s="165"/>
      <c r="F512" s="165"/>
      <c r="G512" s="163"/>
      <c r="H512" s="163"/>
      <c r="I512" s="163"/>
      <c r="J512" s="163"/>
      <c r="K512" s="164"/>
      <c r="L512" s="165"/>
      <c r="M512" s="163"/>
      <c r="N512" s="163"/>
      <c r="O512" s="163"/>
    </row>
    <row r="513" spans="1:15">
      <c r="A513" s="163"/>
      <c r="B513" s="187"/>
      <c r="C513" s="163"/>
      <c r="D513" s="190"/>
      <c r="E513" s="164"/>
      <c r="F513" s="164"/>
      <c r="G513" s="163"/>
      <c r="H513" s="163"/>
      <c r="I513" s="163"/>
      <c r="J513" s="163"/>
      <c r="K513" s="164"/>
      <c r="L513" s="164"/>
      <c r="M513" s="163"/>
      <c r="N513" s="163"/>
      <c r="O513" s="163"/>
    </row>
    <row r="514" spans="1:15">
      <c r="A514" s="163"/>
      <c r="B514" s="187"/>
      <c r="C514" s="163"/>
      <c r="D514" s="190"/>
      <c r="E514" s="165"/>
      <c r="F514" s="165"/>
      <c r="G514" s="163"/>
      <c r="H514" s="163"/>
      <c r="I514" s="163"/>
      <c r="J514" s="163"/>
      <c r="K514" s="164"/>
      <c r="L514" s="165"/>
      <c r="M514" s="163"/>
      <c r="N514" s="163"/>
      <c r="O514" s="163"/>
    </row>
    <row r="515" spans="1:15">
      <c r="A515" s="163"/>
      <c r="B515" s="187"/>
      <c r="C515" s="163"/>
      <c r="D515" s="190"/>
      <c r="E515" s="165"/>
      <c r="F515" s="165"/>
      <c r="G515" s="163"/>
      <c r="H515" s="163"/>
      <c r="I515" s="163"/>
      <c r="J515" s="163"/>
      <c r="K515" s="164"/>
      <c r="L515" s="165"/>
      <c r="M515" s="163"/>
      <c r="N515" s="163"/>
      <c r="O515" s="163"/>
    </row>
    <row r="516" spans="1:15">
      <c r="A516" s="163"/>
      <c r="B516" s="187"/>
      <c r="C516" s="163"/>
      <c r="D516" s="190"/>
      <c r="E516" s="165"/>
      <c r="F516" s="165"/>
      <c r="G516" s="163"/>
      <c r="H516" s="163"/>
      <c r="I516" s="163"/>
      <c r="J516" s="163"/>
      <c r="K516" s="164"/>
      <c r="L516" s="165"/>
      <c r="M516" s="163"/>
      <c r="N516" s="163"/>
      <c r="O516" s="163"/>
    </row>
    <row r="517" spans="1:15">
      <c r="A517" s="163"/>
      <c r="B517" s="187"/>
      <c r="C517" s="163"/>
      <c r="D517" s="190"/>
      <c r="E517" s="165"/>
      <c r="F517" s="165"/>
      <c r="G517" s="183"/>
      <c r="H517" s="163"/>
      <c r="I517" s="163"/>
      <c r="J517" s="163"/>
      <c r="K517" s="164"/>
      <c r="L517" s="165"/>
      <c r="M517" s="163"/>
      <c r="N517" s="163"/>
      <c r="O517" s="163"/>
    </row>
    <row r="518" spans="1:15">
      <c r="A518" s="163"/>
      <c r="B518" s="187"/>
      <c r="C518" s="163"/>
      <c r="D518" s="190"/>
      <c r="E518" s="165"/>
      <c r="F518" s="165"/>
      <c r="G518" s="163"/>
      <c r="H518" s="163"/>
      <c r="I518" s="163"/>
      <c r="J518" s="163"/>
      <c r="K518" s="164"/>
      <c r="L518" s="165"/>
      <c r="M518" s="163"/>
      <c r="N518" s="163"/>
      <c r="O518" s="163"/>
    </row>
    <row r="519" spans="1:15">
      <c r="A519" s="163"/>
      <c r="B519" s="187"/>
      <c r="C519" s="163"/>
      <c r="D519" s="190"/>
      <c r="E519" s="165"/>
      <c r="F519" s="165"/>
      <c r="G519" s="163"/>
      <c r="H519" s="163"/>
      <c r="I519" s="163"/>
      <c r="J519" s="163"/>
      <c r="K519" s="164"/>
      <c r="L519" s="165"/>
      <c r="M519" s="163"/>
      <c r="N519" s="163"/>
      <c r="O519" s="163"/>
    </row>
    <row r="520" spans="1:15">
      <c r="A520" s="163"/>
      <c r="B520" s="187"/>
      <c r="C520" s="183"/>
      <c r="D520" s="190"/>
      <c r="E520" s="165"/>
      <c r="F520" s="165"/>
      <c r="G520" s="163"/>
      <c r="H520" s="163"/>
      <c r="I520" s="163"/>
      <c r="J520" s="163"/>
      <c r="K520" s="164"/>
      <c r="L520" s="165"/>
      <c r="M520" s="163"/>
      <c r="N520" s="163"/>
      <c r="O520" s="163"/>
    </row>
    <row r="521" spans="1:15">
      <c r="A521" s="163"/>
      <c r="B521" s="187"/>
      <c r="C521" s="163"/>
      <c r="D521" s="190"/>
      <c r="E521" s="165"/>
      <c r="F521" s="165"/>
      <c r="G521" s="163"/>
      <c r="H521" s="163"/>
      <c r="I521" s="163"/>
      <c r="J521" s="163"/>
      <c r="K521" s="164"/>
      <c r="L521" s="165"/>
      <c r="M521" s="163"/>
      <c r="N521" s="163"/>
      <c r="O521" s="163"/>
    </row>
    <row r="522" spans="1:15">
      <c r="A522" s="163"/>
      <c r="B522" s="187"/>
      <c r="C522" s="163"/>
      <c r="D522" s="190"/>
      <c r="E522" s="164"/>
      <c r="F522" s="164"/>
      <c r="G522" s="163"/>
      <c r="H522" s="163"/>
      <c r="I522" s="163"/>
      <c r="J522" s="163"/>
      <c r="K522" s="164"/>
      <c r="L522" s="164"/>
      <c r="M522" s="163"/>
      <c r="N522" s="163"/>
      <c r="O522" s="163"/>
    </row>
    <row r="523" spans="1:15">
      <c r="A523" s="163"/>
      <c r="B523" s="187"/>
      <c r="C523" s="163"/>
      <c r="D523" s="190"/>
      <c r="E523" s="165"/>
      <c r="F523" s="165"/>
      <c r="G523" s="163"/>
      <c r="H523" s="163"/>
      <c r="I523" s="163"/>
      <c r="J523" s="163"/>
      <c r="K523" s="164"/>
      <c r="L523" s="165"/>
      <c r="M523" s="163"/>
      <c r="N523" s="163"/>
      <c r="O523" s="163"/>
    </row>
    <row r="524" spans="1:15">
      <c r="A524" s="163"/>
      <c r="B524" s="187"/>
      <c r="C524" s="163"/>
      <c r="D524" s="190"/>
      <c r="E524" s="165"/>
      <c r="F524" s="165"/>
      <c r="G524" s="163"/>
      <c r="H524" s="163"/>
      <c r="I524" s="163"/>
      <c r="J524" s="163"/>
      <c r="K524" s="164"/>
      <c r="L524" s="165"/>
      <c r="M524" s="163"/>
      <c r="N524" s="163"/>
      <c r="O524" s="163"/>
    </row>
    <row r="525" spans="1:15">
      <c r="A525" s="163"/>
      <c r="B525" s="187"/>
      <c r="C525" s="163"/>
      <c r="D525" s="190"/>
      <c r="E525" s="165"/>
      <c r="F525" s="165"/>
      <c r="G525" s="163"/>
      <c r="H525" s="163"/>
      <c r="I525" s="163"/>
      <c r="J525" s="163"/>
      <c r="K525" s="164"/>
      <c r="L525" s="165"/>
      <c r="M525" s="163"/>
      <c r="N525" s="163"/>
      <c r="O525" s="163"/>
    </row>
    <row r="526" spans="1:15">
      <c r="A526" s="163"/>
      <c r="B526" s="187"/>
      <c r="C526" s="163"/>
      <c r="D526" s="190"/>
      <c r="E526" s="165"/>
      <c r="F526" s="165"/>
      <c r="G526" s="163"/>
      <c r="H526" s="163"/>
      <c r="I526" s="163"/>
      <c r="J526" s="163"/>
      <c r="K526" s="164"/>
      <c r="L526" s="165"/>
      <c r="M526" s="163"/>
      <c r="N526" s="163"/>
      <c r="O526" s="163"/>
    </row>
    <row r="527" spans="1:15">
      <c r="A527" s="163"/>
      <c r="B527" s="187"/>
      <c r="C527" s="163"/>
      <c r="D527" s="190"/>
      <c r="E527" s="165"/>
      <c r="F527" s="165"/>
      <c r="G527" s="163"/>
      <c r="H527" s="163"/>
      <c r="I527" s="163"/>
      <c r="J527" s="163"/>
      <c r="K527" s="164"/>
      <c r="L527" s="293"/>
      <c r="M527" s="163"/>
      <c r="N527" s="163"/>
      <c r="O527" s="163"/>
    </row>
    <row r="528" spans="1:15">
      <c r="A528" s="163"/>
      <c r="B528" s="187"/>
      <c r="C528" s="163"/>
      <c r="D528" s="190"/>
      <c r="E528" s="165"/>
      <c r="F528" s="165"/>
      <c r="G528" s="163"/>
      <c r="H528" s="163"/>
      <c r="I528" s="163"/>
      <c r="J528" s="163"/>
      <c r="K528" s="164"/>
      <c r="L528" s="165"/>
      <c r="M528" s="163"/>
      <c r="N528" s="163"/>
      <c r="O528" s="163"/>
    </row>
    <row r="529" spans="1:15">
      <c r="A529" s="163"/>
      <c r="B529" s="187"/>
      <c r="C529" s="163"/>
      <c r="D529" s="190"/>
      <c r="E529" s="165"/>
      <c r="F529" s="165"/>
      <c r="G529" s="163"/>
      <c r="H529" s="163"/>
      <c r="I529" s="163"/>
      <c r="J529" s="163"/>
      <c r="K529" s="164"/>
      <c r="L529" s="165"/>
      <c r="M529" s="163"/>
      <c r="N529" s="163"/>
      <c r="O529" s="163"/>
    </row>
    <row r="530" spans="1:15">
      <c r="A530" s="163"/>
      <c r="B530" s="187"/>
      <c r="C530" s="163"/>
      <c r="D530" s="190"/>
      <c r="E530" s="165"/>
      <c r="F530" s="165"/>
      <c r="G530" s="163"/>
      <c r="H530" s="163"/>
      <c r="I530" s="163"/>
      <c r="J530" s="163"/>
      <c r="K530" s="164"/>
      <c r="L530" s="165"/>
      <c r="M530" s="163"/>
      <c r="N530" s="163"/>
      <c r="O530" s="163"/>
    </row>
    <row r="531" spans="1:15">
      <c r="A531" s="163"/>
      <c r="B531" s="187"/>
      <c r="C531" s="163"/>
      <c r="D531" s="190"/>
      <c r="E531" s="165"/>
      <c r="F531" s="165"/>
      <c r="G531" s="163"/>
      <c r="H531" s="163"/>
      <c r="I531" s="163"/>
      <c r="J531" s="163"/>
      <c r="K531" s="164"/>
      <c r="L531" s="165"/>
      <c r="M531" s="163"/>
      <c r="N531" s="163"/>
      <c r="O531" s="163"/>
    </row>
    <row r="532" spans="1:15">
      <c r="A532" s="163"/>
      <c r="B532" s="187"/>
      <c r="C532" s="163"/>
      <c r="D532" s="190"/>
      <c r="E532" s="165"/>
      <c r="F532" s="165"/>
      <c r="G532" s="163"/>
      <c r="H532" s="163"/>
      <c r="I532" s="163"/>
      <c r="J532" s="163"/>
      <c r="K532" s="164"/>
      <c r="L532" s="165"/>
      <c r="M532" s="163"/>
      <c r="N532" s="163"/>
      <c r="O532" s="163"/>
    </row>
    <row r="533" spans="1:15">
      <c r="A533" s="163"/>
      <c r="B533" s="187"/>
      <c r="C533" s="163"/>
      <c r="D533" s="190"/>
      <c r="E533" s="165"/>
      <c r="F533" s="165"/>
      <c r="G533" s="163"/>
      <c r="H533" s="163"/>
      <c r="I533" s="163"/>
      <c r="J533" s="163"/>
      <c r="K533" s="164"/>
      <c r="L533" s="165"/>
      <c r="M533" s="163"/>
      <c r="N533" s="163"/>
      <c r="O533" s="163"/>
    </row>
    <row r="534" spans="1:15">
      <c r="A534" s="163"/>
      <c r="B534" s="187"/>
      <c r="C534" s="163"/>
      <c r="D534" s="190"/>
      <c r="E534" s="165"/>
      <c r="F534" s="165"/>
      <c r="G534" s="163"/>
      <c r="H534" s="163"/>
      <c r="I534" s="163"/>
      <c r="J534" s="163"/>
      <c r="K534" s="164"/>
      <c r="L534" s="165"/>
      <c r="M534" s="163"/>
      <c r="N534" s="163"/>
      <c r="O534" s="163"/>
    </row>
    <row r="535" spans="1:15">
      <c r="A535" s="163"/>
      <c r="B535" s="187"/>
      <c r="C535" s="163"/>
      <c r="D535" s="190"/>
      <c r="E535" s="165"/>
      <c r="F535" s="165"/>
      <c r="G535" s="163"/>
      <c r="H535" s="163"/>
      <c r="I535" s="163"/>
      <c r="J535" s="163"/>
      <c r="K535" s="164"/>
      <c r="L535" s="165"/>
      <c r="M535" s="163"/>
      <c r="N535" s="163"/>
      <c r="O535" s="163"/>
    </row>
    <row r="536" spans="1:15">
      <c r="A536" s="163"/>
      <c r="B536" s="187"/>
      <c r="C536" s="163"/>
      <c r="D536" s="190"/>
      <c r="E536" s="165"/>
      <c r="F536" s="165"/>
      <c r="G536" s="163"/>
      <c r="H536" s="163"/>
      <c r="I536" s="163"/>
      <c r="J536" s="163"/>
      <c r="K536" s="164"/>
      <c r="L536" s="165"/>
      <c r="M536" s="163"/>
      <c r="N536" s="163"/>
      <c r="O536" s="163"/>
    </row>
    <row r="537" spans="1:15">
      <c r="A537" s="163"/>
      <c r="B537" s="187"/>
      <c r="C537" s="163"/>
      <c r="D537" s="190"/>
      <c r="E537" s="165"/>
      <c r="F537" s="165"/>
      <c r="G537" s="163"/>
      <c r="H537" s="163"/>
      <c r="I537" s="163"/>
      <c r="J537" s="163"/>
      <c r="K537" s="164"/>
      <c r="L537" s="165"/>
      <c r="M537" s="163"/>
      <c r="N537" s="163"/>
      <c r="O537" s="163"/>
    </row>
    <row r="538" spans="1:15">
      <c r="A538" s="163"/>
      <c r="B538" s="187"/>
      <c r="C538" s="163"/>
      <c r="D538" s="190"/>
      <c r="E538" s="165"/>
      <c r="F538" s="165"/>
      <c r="G538" s="163"/>
      <c r="H538" s="163"/>
      <c r="I538" s="163"/>
      <c r="J538" s="163"/>
      <c r="K538" s="164"/>
      <c r="L538" s="165"/>
      <c r="M538" s="163"/>
      <c r="N538" s="163"/>
      <c r="O538" s="163"/>
    </row>
    <row r="539" spans="1:15">
      <c r="A539" s="163"/>
      <c r="B539" s="187"/>
      <c r="C539" s="163"/>
      <c r="D539" s="190"/>
      <c r="E539" s="165"/>
      <c r="F539" s="165"/>
      <c r="G539" s="163"/>
      <c r="H539" s="163"/>
      <c r="I539" s="163"/>
      <c r="J539" s="163"/>
      <c r="K539" s="164"/>
      <c r="L539" s="165"/>
      <c r="M539" s="163"/>
      <c r="N539" s="163"/>
      <c r="O539" s="163"/>
    </row>
    <row r="540" spans="1:15">
      <c r="A540" s="163"/>
      <c r="B540" s="187"/>
      <c r="C540" s="163"/>
      <c r="D540" s="190"/>
      <c r="E540" s="165"/>
      <c r="F540" s="165"/>
      <c r="G540" s="163"/>
      <c r="H540" s="163"/>
      <c r="I540" s="163"/>
      <c r="J540" s="163"/>
      <c r="K540" s="164"/>
      <c r="L540" s="165"/>
      <c r="M540" s="163"/>
      <c r="N540" s="163"/>
      <c r="O540" s="163"/>
    </row>
    <row r="541" spans="1:15">
      <c r="A541" s="163"/>
      <c r="B541" s="187"/>
      <c r="C541" s="163"/>
      <c r="D541" s="190"/>
      <c r="E541" s="165"/>
      <c r="F541" s="165"/>
      <c r="G541" s="163"/>
      <c r="H541" s="163"/>
      <c r="I541" s="163"/>
      <c r="J541" s="163"/>
      <c r="K541" s="164"/>
      <c r="L541" s="165"/>
      <c r="M541" s="163"/>
      <c r="N541" s="163"/>
      <c r="O541" s="163"/>
    </row>
    <row r="542" spans="1:15">
      <c r="A542" s="163"/>
      <c r="B542" s="187"/>
      <c r="C542" s="163"/>
      <c r="D542" s="190"/>
      <c r="E542" s="165"/>
      <c r="F542" s="165"/>
      <c r="G542" s="163"/>
      <c r="H542" s="163"/>
      <c r="I542" s="163"/>
      <c r="J542" s="163"/>
      <c r="K542" s="164"/>
      <c r="L542" s="165"/>
      <c r="M542" s="163"/>
      <c r="N542" s="163"/>
      <c r="O542" s="163"/>
    </row>
    <row r="543" spans="1:15">
      <c r="A543" s="163"/>
      <c r="B543" s="187"/>
      <c r="C543" s="163"/>
      <c r="D543" s="190"/>
      <c r="E543" s="165"/>
      <c r="F543" s="165"/>
      <c r="G543" s="163"/>
      <c r="H543" s="163"/>
      <c r="I543" s="163"/>
      <c r="J543" s="163"/>
      <c r="K543" s="164"/>
      <c r="L543" s="165"/>
      <c r="M543" s="163"/>
      <c r="N543" s="163"/>
      <c r="O543" s="163"/>
    </row>
    <row r="544" spans="1:15">
      <c r="A544" s="163"/>
      <c r="B544" s="187"/>
      <c r="C544" s="163"/>
      <c r="D544" s="190"/>
      <c r="E544" s="165"/>
      <c r="F544" s="165"/>
      <c r="G544" s="163"/>
      <c r="H544" s="163"/>
      <c r="I544" s="163"/>
      <c r="J544" s="163"/>
      <c r="K544" s="164"/>
      <c r="L544" s="165"/>
      <c r="M544" s="163"/>
      <c r="N544" s="163"/>
      <c r="O544" s="163"/>
    </row>
    <row r="545" spans="1:15">
      <c r="A545" s="163"/>
      <c r="B545" s="187"/>
      <c r="C545" s="163"/>
      <c r="D545" s="190"/>
      <c r="E545" s="165"/>
      <c r="F545" s="165"/>
      <c r="G545" s="163"/>
      <c r="H545" s="163"/>
      <c r="I545" s="163"/>
      <c r="J545" s="163"/>
      <c r="K545" s="164"/>
      <c r="L545" s="165"/>
      <c r="M545" s="163"/>
      <c r="N545" s="163"/>
      <c r="O545" s="163"/>
    </row>
    <row r="546" spans="1:15">
      <c r="A546" s="163"/>
      <c r="B546" s="187"/>
      <c r="C546" s="163"/>
      <c r="D546" s="190"/>
      <c r="E546" s="165"/>
      <c r="F546" s="165"/>
      <c r="G546" s="163"/>
      <c r="H546" s="163"/>
      <c r="I546" s="163"/>
      <c r="J546" s="163"/>
      <c r="K546" s="164"/>
      <c r="L546" s="165"/>
      <c r="M546" s="163"/>
      <c r="N546" s="163"/>
      <c r="O546" s="163"/>
    </row>
    <row r="547" spans="1:15">
      <c r="A547" s="163"/>
      <c r="B547" s="187"/>
      <c r="C547" s="163"/>
      <c r="D547" s="190"/>
      <c r="E547" s="165"/>
      <c r="F547" s="165"/>
      <c r="G547" s="163"/>
      <c r="H547" s="163"/>
      <c r="I547" s="163"/>
      <c r="J547" s="163"/>
      <c r="K547" s="164"/>
      <c r="L547" s="165"/>
      <c r="M547" s="163"/>
      <c r="N547" s="163"/>
      <c r="O547" s="163"/>
    </row>
    <row r="548" spans="1:15">
      <c r="A548" s="163"/>
      <c r="B548" s="187"/>
      <c r="C548" s="163"/>
      <c r="D548" s="190"/>
      <c r="E548" s="165"/>
      <c r="F548" s="165"/>
      <c r="G548" s="163"/>
      <c r="H548" s="163"/>
      <c r="I548" s="163"/>
      <c r="J548" s="163"/>
      <c r="K548" s="164"/>
      <c r="L548" s="165"/>
      <c r="M548" s="163"/>
      <c r="N548" s="163"/>
      <c r="O548" s="163"/>
    </row>
    <row r="549" spans="1:15">
      <c r="A549" s="163"/>
      <c r="B549" s="187"/>
      <c r="C549" s="163"/>
      <c r="D549" s="190"/>
      <c r="E549" s="165"/>
      <c r="F549" s="165"/>
      <c r="G549" s="163"/>
      <c r="H549" s="163"/>
      <c r="I549" s="163"/>
      <c r="J549" s="163"/>
      <c r="K549" s="164"/>
      <c r="L549" s="165"/>
      <c r="M549" s="163"/>
      <c r="N549" s="163"/>
      <c r="O549" s="163"/>
    </row>
    <row r="550" spans="1:15">
      <c r="A550" s="163"/>
      <c r="B550" s="187"/>
      <c r="C550" s="163"/>
      <c r="D550" s="190"/>
      <c r="E550" s="165"/>
      <c r="F550" s="165"/>
      <c r="G550" s="163"/>
      <c r="H550" s="163"/>
      <c r="I550" s="163"/>
      <c r="J550" s="163"/>
      <c r="K550" s="164"/>
      <c r="L550" s="165"/>
      <c r="M550" s="163"/>
      <c r="N550" s="163"/>
      <c r="O550" s="163"/>
    </row>
    <row r="551" spans="1:15">
      <c r="A551" s="163"/>
      <c r="B551" s="187"/>
      <c r="C551" s="163"/>
      <c r="D551" s="190"/>
      <c r="E551" s="165"/>
      <c r="F551" s="165"/>
      <c r="G551" s="163"/>
      <c r="H551" s="163"/>
      <c r="I551" s="163"/>
      <c r="J551" s="163"/>
      <c r="K551" s="164"/>
      <c r="L551" s="165"/>
      <c r="M551" s="163"/>
      <c r="N551" s="163"/>
      <c r="O551" s="163"/>
    </row>
    <row r="552" spans="1:15">
      <c r="A552" s="163"/>
      <c r="B552" s="187"/>
      <c r="C552" s="163"/>
      <c r="D552" s="190"/>
      <c r="E552" s="165"/>
      <c r="F552" s="165"/>
      <c r="G552" s="163"/>
      <c r="H552" s="163"/>
      <c r="I552" s="163"/>
      <c r="J552" s="163"/>
      <c r="K552" s="164"/>
      <c r="L552" s="165"/>
      <c r="M552" s="163"/>
      <c r="N552" s="163"/>
      <c r="O552" s="163"/>
    </row>
    <row r="553" spans="1:15">
      <c r="A553" s="163"/>
      <c r="B553" s="187"/>
      <c r="C553" s="163"/>
      <c r="D553" s="190"/>
      <c r="E553" s="165"/>
      <c r="F553" s="165"/>
      <c r="G553" s="163"/>
      <c r="H553" s="163"/>
      <c r="I553" s="163"/>
      <c r="J553" s="163"/>
      <c r="K553" s="164"/>
      <c r="L553" s="165"/>
      <c r="M553" s="163"/>
      <c r="N553" s="163"/>
      <c r="O553" s="163"/>
    </row>
    <row r="554" spans="1:15">
      <c r="A554" s="163"/>
      <c r="B554" s="187"/>
      <c r="C554" s="163"/>
      <c r="D554" s="190"/>
      <c r="E554" s="165"/>
      <c r="F554" s="165"/>
      <c r="G554" s="163"/>
      <c r="H554" s="163"/>
      <c r="I554" s="163"/>
      <c r="J554" s="163"/>
      <c r="K554" s="164"/>
      <c r="L554" s="165"/>
      <c r="M554" s="163"/>
      <c r="N554" s="163"/>
      <c r="O554" s="163"/>
    </row>
    <row r="555" spans="1:15">
      <c r="A555" s="163"/>
      <c r="B555" s="187"/>
      <c r="C555" s="163"/>
      <c r="D555" s="190"/>
      <c r="E555" s="165"/>
      <c r="F555" s="165"/>
      <c r="G555" s="163"/>
      <c r="H555" s="163"/>
      <c r="I555" s="163"/>
      <c r="J555" s="163"/>
      <c r="K555" s="164"/>
      <c r="L555" s="165"/>
      <c r="M555" s="163"/>
      <c r="N555" s="163"/>
      <c r="O555" s="163"/>
    </row>
    <row r="556" spans="1:15">
      <c r="A556" s="163"/>
      <c r="B556" s="187"/>
      <c r="C556" s="163"/>
      <c r="D556" s="190"/>
      <c r="E556" s="165"/>
      <c r="F556" s="165"/>
      <c r="G556" s="163"/>
      <c r="H556" s="163"/>
      <c r="I556" s="163"/>
      <c r="J556" s="163"/>
      <c r="K556" s="164"/>
      <c r="L556" s="165"/>
      <c r="M556" s="163"/>
      <c r="N556" s="163"/>
      <c r="O556" s="163"/>
    </row>
    <row r="557" spans="1:15">
      <c r="A557" s="163"/>
      <c r="B557" s="187"/>
      <c r="C557" s="163"/>
      <c r="D557" s="190"/>
      <c r="E557" s="165"/>
      <c r="F557" s="165"/>
      <c r="G557" s="163"/>
      <c r="H557" s="163"/>
      <c r="I557" s="163"/>
      <c r="J557" s="163"/>
      <c r="K557" s="164"/>
      <c r="L557" s="165"/>
      <c r="M557" s="163"/>
      <c r="N557" s="163"/>
      <c r="O557" s="163"/>
    </row>
    <row r="558" spans="1:15">
      <c r="A558" s="163"/>
      <c r="B558" s="187"/>
      <c r="C558" s="163"/>
      <c r="D558" s="190"/>
      <c r="E558" s="165"/>
      <c r="F558" s="165"/>
      <c r="G558" s="163"/>
      <c r="H558" s="163"/>
      <c r="I558" s="163"/>
      <c r="J558" s="163"/>
      <c r="K558" s="164"/>
      <c r="L558" s="165"/>
      <c r="M558" s="163"/>
      <c r="N558" s="163"/>
      <c r="O558" s="163"/>
    </row>
    <row r="559" spans="1:15">
      <c r="A559" s="163"/>
      <c r="B559" s="187"/>
      <c r="C559" s="163"/>
      <c r="D559" s="190"/>
      <c r="E559" s="165"/>
      <c r="F559" s="165"/>
      <c r="G559" s="163"/>
      <c r="H559" s="163"/>
      <c r="I559" s="163"/>
      <c r="J559" s="163"/>
      <c r="K559" s="164"/>
      <c r="L559" s="165"/>
      <c r="M559" s="163"/>
      <c r="N559" s="163"/>
      <c r="O559" s="163"/>
    </row>
    <row r="560" spans="1:15">
      <c r="A560" s="163"/>
      <c r="B560" s="187"/>
      <c r="C560" s="163"/>
      <c r="D560" s="190"/>
      <c r="E560" s="165"/>
      <c r="F560" s="165"/>
      <c r="G560" s="163"/>
      <c r="H560" s="163"/>
      <c r="I560" s="163"/>
      <c r="J560" s="163"/>
      <c r="K560" s="164"/>
      <c r="L560" s="165"/>
      <c r="M560" s="163"/>
      <c r="N560" s="163"/>
      <c r="O560" s="163"/>
    </row>
    <row r="561" spans="1:15">
      <c r="A561" s="163"/>
      <c r="B561" s="187"/>
      <c r="C561" s="163"/>
      <c r="D561" s="190"/>
      <c r="E561" s="165"/>
      <c r="F561" s="165"/>
      <c r="G561" s="163"/>
      <c r="H561" s="163"/>
      <c r="I561" s="163"/>
      <c r="J561" s="163"/>
      <c r="K561" s="164"/>
      <c r="L561" s="165"/>
      <c r="M561" s="163"/>
      <c r="N561" s="163"/>
      <c r="O561" s="163"/>
    </row>
    <row r="562" spans="1:15">
      <c r="A562" s="163"/>
      <c r="B562" s="187"/>
      <c r="C562" s="163"/>
      <c r="D562" s="190"/>
      <c r="E562" s="165"/>
      <c r="F562" s="165"/>
      <c r="G562" s="163"/>
      <c r="H562" s="163"/>
      <c r="I562" s="163"/>
      <c r="J562" s="163"/>
      <c r="K562" s="164"/>
      <c r="L562" s="165"/>
      <c r="M562" s="163"/>
      <c r="N562" s="163"/>
      <c r="O562" s="163"/>
    </row>
    <row r="563" spans="1:15">
      <c r="A563" s="163"/>
      <c r="B563" s="187"/>
      <c r="C563" s="163"/>
      <c r="D563" s="190"/>
      <c r="E563" s="165"/>
      <c r="F563" s="165"/>
      <c r="G563" s="163"/>
      <c r="H563" s="163"/>
      <c r="I563" s="163"/>
      <c r="J563" s="163"/>
      <c r="K563" s="164"/>
      <c r="L563" s="165"/>
      <c r="M563" s="163"/>
      <c r="N563" s="163"/>
      <c r="O563" s="163"/>
    </row>
    <row r="564" spans="1:15">
      <c r="A564" s="163"/>
      <c r="B564" s="187"/>
      <c r="C564" s="163"/>
      <c r="D564" s="190"/>
      <c r="E564" s="165"/>
      <c r="F564" s="165"/>
      <c r="G564" s="163"/>
      <c r="H564" s="163"/>
      <c r="I564" s="163"/>
      <c r="J564" s="163"/>
      <c r="K564" s="164"/>
      <c r="L564" s="165"/>
      <c r="M564" s="163"/>
      <c r="N564" s="163"/>
      <c r="O564" s="163"/>
    </row>
    <row r="565" spans="1:15">
      <c r="A565" s="163"/>
      <c r="B565" s="187"/>
      <c r="C565" s="163"/>
      <c r="D565" s="190"/>
      <c r="E565" s="165"/>
      <c r="F565" s="165"/>
      <c r="G565" s="163"/>
      <c r="H565" s="163"/>
      <c r="I565" s="163"/>
      <c r="J565" s="163"/>
      <c r="K565" s="164"/>
      <c r="L565" s="165"/>
      <c r="M565" s="163"/>
      <c r="N565" s="163"/>
      <c r="O565" s="163"/>
    </row>
    <row r="566" spans="1:15">
      <c r="A566" s="163"/>
      <c r="B566" s="187"/>
      <c r="C566" s="163"/>
      <c r="D566" s="190"/>
      <c r="E566" s="165"/>
      <c r="F566" s="165"/>
      <c r="G566" s="163"/>
      <c r="H566" s="163"/>
      <c r="I566" s="163"/>
      <c r="J566" s="163"/>
      <c r="K566" s="164"/>
      <c r="L566" s="165"/>
      <c r="M566" s="163"/>
      <c r="N566" s="163"/>
      <c r="O566" s="163"/>
    </row>
    <row r="567" spans="1:15">
      <c r="A567" s="163"/>
      <c r="B567" s="187"/>
      <c r="C567" s="163"/>
      <c r="D567" s="190"/>
      <c r="E567" s="165"/>
      <c r="F567" s="165"/>
      <c r="G567" s="163"/>
      <c r="H567" s="163"/>
      <c r="I567" s="163"/>
      <c r="J567" s="163"/>
      <c r="K567" s="164"/>
      <c r="L567" s="165"/>
      <c r="M567" s="163"/>
      <c r="N567" s="163"/>
      <c r="O567" s="163"/>
    </row>
    <row r="568" spans="1:15">
      <c r="A568" s="163"/>
      <c r="B568" s="187"/>
      <c r="C568" s="163"/>
      <c r="D568" s="190"/>
      <c r="E568" s="165"/>
      <c r="F568" s="165"/>
      <c r="G568" s="163"/>
      <c r="H568" s="163"/>
      <c r="I568" s="163"/>
      <c r="J568" s="163"/>
      <c r="K568" s="164"/>
      <c r="L568" s="165"/>
      <c r="M568" s="163"/>
      <c r="N568" s="163"/>
      <c r="O568" s="163"/>
    </row>
    <row r="569" spans="1:15">
      <c r="A569" s="163"/>
      <c r="B569" s="187"/>
      <c r="C569" s="163"/>
      <c r="D569" s="190"/>
      <c r="E569" s="165"/>
      <c r="F569" s="165"/>
      <c r="G569" s="163"/>
      <c r="H569" s="163"/>
      <c r="I569" s="163"/>
      <c r="J569" s="163"/>
      <c r="K569" s="164"/>
      <c r="L569" s="165"/>
      <c r="M569" s="163"/>
      <c r="N569" s="163"/>
      <c r="O569" s="163"/>
    </row>
    <row r="570" spans="1:15">
      <c r="A570" s="163"/>
      <c r="B570" s="187"/>
      <c r="C570" s="163"/>
      <c r="D570" s="190"/>
      <c r="E570" s="165"/>
      <c r="F570" s="165"/>
      <c r="G570" s="163"/>
      <c r="H570" s="163"/>
      <c r="I570" s="163"/>
      <c r="J570" s="163"/>
      <c r="K570" s="164"/>
      <c r="L570" s="165"/>
      <c r="M570" s="163"/>
      <c r="N570" s="163"/>
      <c r="O570" s="163"/>
    </row>
    <row r="571" spans="1:15">
      <c r="A571" s="163"/>
      <c r="B571" s="187"/>
      <c r="C571" s="163"/>
      <c r="D571" s="190"/>
      <c r="E571" s="164"/>
      <c r="F571" s="164"/>
      <c r="G571" s="163"/>
      <c r="H571" s="163"/>
      <c r="I571" s="163"/>
      <c r="J571" s="163"/>
      <c r="K571" s="164"/>
      <c r="L571" s="164"/>
      <c r="M571" s="163"/>
      <c r="N571" s="163"/>
      <c r="O571" s="163"/>
    </row>
    <row r="572" spans="1:15">
      <c r="A572" s="163"/>
      <c r="B572" s="187"/>
      <c r="C572" s="163"/>
      <c r="D572" s="190"/>
      <c r="E572" s="165"/>
      <c r="F572" s="165"/>
      <c r="G572" s="163"/>
      <c r="H572" s="163"/>
      <c r="I572" s="163"/>
      <c r="J572" s="163"/>
      <c r="K572" s="164"/>
      <c r="L572" s="165"/>
      <c r="M572" s="163"/>
      <c r="N572" s="163"/>
      <c r="O572" s="163"/>
    </row>
    <row r="573" spans="1:15">
      <c r="A573" s="163"/>
      <c r="B573" s="187"/>
      <c r="C573" s="163"/>
      <c r="D573" s="190"/>
      <c r="E573" s="165"/>
      <c r="F573" s="165"/>
      <c r="G573" s="163"/>
      <c r="H573" s="163"/>
      <c r="I573" s="163"/>
      <c r="J573" s="163"/>
      <c r="K573" s="164"/>
      <c r="L573" s="165"/>
      <c r="M573" s="163"/>
      <c r="N573" s="163"/>
      <c r="O573" s="163"/>
    </row>
    <row r="574" spans="1:15">
      <c r="A574" s="163"/>
      <c r="B574" s="187"/>
      <c r="C574" s="163"/>
      <c r="D574" s="190"/>
      <c r="E574" s="165"/>
      <c r="F574" s="165"/>
      <c r="G574" s="163"/>
      <c r="H574" s="163"/>
      <c r="I574" s="163"/>
      <c r="J574" s="163"/>
      <c r="K574" s="164"/>
      <c r="L574" s="165"/>
      <c r="M574" s="163"/>
      <c r="N574" s="163"/>
      <c r="O574" s="163"/>
    </row>
    <row r="575" spans="1:15">
      <c r="A575" s="163"/>
      <c r="B575" s="187"/>
      <c r="C575" s="163"/>
      <c r="D575" s="190"/>
      <c r="E575" s="165"/>
      <c r="F575" s="165"/>
      <c r="G575" s="163"/>
      <c r="H575" s="163"/>
      <c r="I575" s="163"/>
      <c r="J575" s="163"/>
      <c r="K575" s="164"/>
      <c r="L575" s="165"/>
      <c r="M575" s="163"/>
      <c r="N575" s="163"/>
      <c r="O575" s="163"/>
    </row>
    <row r="576" spans="1:15">
      <c r="A576" s="163"/>
      <c r="B576" s="187"/>
      <c r="C576" s="163"/>
      <c r="D576" s="190"/>
      <c r="E576" s="165"/>
      <c r="F576" s="165"/>
      <c r="G576" s="163"/>
      <c r="H576" s="163"/>
      <c r="I576" s="163"/>
      <c r="J576" s="163"/>
      <c r="K576" s="164"/>
      <c r="L576" s="165"/>
      <c r="M576" s="163"/>
      <c r="N576" s="163"/>
      <c r="O576" s="163"/>
    </row>
    <row r="577" spans="1:15">
      <c r="A577" s="163"/>
      <c r="B577" s="187"/>
      <c r="C577" s="163"/>
      <c r="D577" s="190"/>
      <c r="E577" s="165"/>
      <c r="F577" s="165"/>
      <c r="G577" s="163"/>
      <c r="H577" s="163"/>
      <c r="I577" s="163"/>
      <c r="J577" s="163"/>
      <c r="K577" s="164"/>
      <c r="L577" s="165"/>
      <c r="M577" s="163"/>
      <c r="N577" s="163"/>
      <c r="O577" s="163"/>
    </row>
    <row r="578" spans="1:15">
      <c r="A578" s="163"/>
      <c r="B578" s="187"/>
      <c r="C578" s="163"/>
      <c r="D578" s="190"/>
      <c r="E578" s="165"/>
      <c r="F578" s="165"/>
      <c r="G578" s="163"/>
      <c r="H578" s="163"/>
      <c r="I578" s="163"/>
      <c r="J578" s="163"/>
      <c r="K578" s="164"/>
      <c r="L578" s="165"/>
      <c r="M578" s="163"/>
      <c r="N578" s="163"/>
      <c r="O578" s="163"/>
    </row>
    <row r="579" spans="1:15">
      <c r="A579" s="163"/>
      <c r="B579" s="187"/>
      <c r="C579" s="163"/>
      <c r="D579" s="190"/>
      <c r="E579" s="165"/>
      <c r="F579" s="165"/>
      <c r="G579" s="163"/>
      <c r="H579" s="163"/>
      <c r="I579" s="163"/>
      <c r="J579" s="163"/>
      <c r="K579" s="164"/>
      <c r="L579" s="165"/>
      <c r="M579" s="163"/>
      <c r="N579" s="163"/>
      <c r="O579" s="163"/>
    </row>
    <row r="580" spans="1:15">
      <c r="A580" s="163"/>
      <c r="B580" s="187"/>
      <c r="C580" s="163"/>
      <c r="D580" s="190"/>
      <c r="E580" s="165"/>
      <c r="F580" s="165"/>
      <c r="G580" s="163"/>
      <c r="H580" s="163"/>
      <c r="I580" s="163"/>
      <c r="J580" s="163"/>
      <c r="K580" s="164"/>
      <c r="L580" s="165"/>
      <c r="M580" s="163"/>
      <c r="N580" s="163"/>
      <c r="O580" s="163"/>
    </row>
    <row r="581" spans="1:15">
      <c r="A581" s="163"/>
      <c r="B581" s="187"/>
      <c r="C581" s="163"/>
      <c r="D581" s="190"/>
      <c r="E581" s="165"/>
      <c r="F581" s="165"/>
      <c r="G581" s="163"/>
      <c r="H581" s="163"/>
      <c r="I581" s="163"/>
      <c r="J581" s="163"/>
      <c r="K581" s="164"/>
      <c r="L581" s="165"/>
      <c r="M581" s="163"/>
      <c r="N581" s="163"/>
      <c r="O581" s="163"/>
    </row>
    <row r="582" spans="1:15">
      <c r="A582" s="163"/>
      <c r="B582" s="187"/>
      <c r="C582" s="163"/>
      <c r="D582" s="190"/>
      <c r="E582" s="165"/>
      <c r="F582" s="165"/>
      <c r="G582" s="163"/>
      <c r="H582" s="163"/>
      <c r="I582" s="163"/>
      <c r="J582" s="163"/>
      <c r="K582" s="164"/>
      <c r="L582" s="165"/>
      <c r="M582" s="163"/>
      <c r="N582" s="163"/>
      <c r="O582" s="163"/>
    </row>
    <row r="583" spans="1:15">
      <c r="A583" s="163"/>
      <c r="B583" s="187"/>
      <c r="C583" s="163"/>
      <c r="D583" s="190"/>
      <c r="E583" s="165"/>
      <c r="F583" s="165"/>
      <c r="G583" s="163"/>
      <c r="H583" s="163"/>
      <c r="I583" s="163"/>
      <c r="J583" s="163"/>
      <c r="K583" s="164"/>
      <c r="L583" s="165"/>
      <c r="M583" s="163"/>
      <c r="N583" s="163"/>
      <c r="O583" s="163"/>
    </row>
    <row r="584" spans="1:15">
      <c r="A584" s="163"/>
      <c r="B584" s="187"/>
      <c r="C584" s="163"/>
      <c r="D584" s="190"/>
      <c r="E584" s="165"/>
      <c r="F584" s="165"/>
      <c r="G584" s="163"/>
      <c r="H584" s="163"/>
      <c r="I584" s="163"/>
      <c r="J584" s="163"/>
      <c r="K584" s="164"/>
      <c r="L584" s="165"/>
      <c r="M584" s="163"/>
      <c r="N584" s="163"/>
      <c r="O584" s="163"/>
    </row>
    <row r="585" spans="1:15">
      <c r="A585" s="163"/>
      <c r="B585" s="187"/>
      <c r="C585" s="163"/>
      <c r="D585" s="190"/>
      <c r="E585" s="165"/>
      <c r="F585" s="165"/>
      <c r="G585" s="163"/>
      <c r="H585" s="163"/>
      <c r="I585" s="163"/>
      <c r="J585" s="163"/>
      <c r="K585" s="164"/>
      <c r="L585" s="165"/>
      <c r="M585" s="163"/>
      <c r="N585" s="163"/>
      <c r="O585" s="163"/>
    </row>
    <row r="586" spans="1:15">
      <c r="A586" s="163"/>
      <c r="B586" s="187"/>
      <c r="C586" s="163"/>
      <c r="D586" s="190"/>
      <c r="E586" s="165"/>
      <c r="F586" s="165"/>
      <c r="G586" s="163"/>
      <c r="H586" s="163"/>
      <c r="I586" s="163"/>
      <c r="J586" s="163"/>
      <c r="K586" s="164"/>
      <c r="L586" s="165"/>
      <c r="M586" s="163"/>
      <c r="N586" s="163"/>
      <c r="O586" s="163"/>
    </row>
    <row r="587" spans="1:15">
      <c r="A587" s="163"/>
      <c r="B587" s="187"/>
      <c r="C587" s="163"/>
      <c r="D587" s="190"/>
      <c r="E587" s="165"/>
      <c r="F587" s="165"/>
      <c r="G587" s="163"/>
      <c r="H587" s="163"/>
      <c r="I587" s="163"/>
      <c r="J587" s="163"/>
      <c r="K587" s="164"/>
      <c r="L587" s="165"/>
      <c r="M587" s="163"/>
      <c r="N587" s="163"/>
      <c r="O587" s="163"/>
    </row>
    <row r="588" spans="1:15">
      <c r="A588" s="163"/>
      <c r="B588" s="187"/>
      <c r="C588" s="163"/>
      <c r="D588" s="190"/>
      <c r="E588" s="165"/>
      <c r="F588" s="165"/>
      <c r="G588" s="163"/>
      <c r="H588" s="163"/>
      <c r="I588" s="163"/>
      <c r="J588" s="163"/>
      <c r="K588" s="164"/>
      <c r="L588" s="165"/>
      <c r="M588" s="163"/>
      <c r="N588" s="163"/>
      <c r="O588" s="163"/>
    </row>
    <row r="589" spans="1:15">
      <c r="A589" s="163"/>
      <c r="B589" s="187"/>
      <c r="C589" s="163"/>
      <c r="D589" s="190"/>
      <c r="E589" s="165"/>
      <c r="F589" s="165"/>
      <c r="G589" s="163"/>
      <c r="H589" s="163"/>
      <c r="I589" s="163"/>
      <c r="J589" s="163"/>
      <c r="K589" s="164"/>
      <c r="L589" s="165"/>
      <c r="M589" s="163"/>
      <c r="N589" s="163"/>
      <c r="O589" s="163"/>
    </row>
    <row r="590" spans="1:15">
      <c r="A590" s="163"/>
      <c r="B590" s="187"/>
      <c r="C590" s="163"/>
      <c r="D590" s="190"/>
      <c r="E590" s="165"/>
      <c r="F590" s="165"/>
      <c r="G590" s="163"/>
      <c r="H590" s="163"/>
      <c r="I590" s="163"/>
      <c r="J590" s="163"/>
      <c r="K590" s="164"/>
      <c r="L590" s="165"/>
      <c r="M590" s="163"/>
      <c r="N590" s="163"/>
      <c r="O590" s="163"/>
    </row>
    <row r="591" spans="1:15">
      <c r="A591" s="163"/>
      <c r="B591" s="187"/>
      <c r="C591" s="163"/>
      <c r="D591" s="190"/>
      <c r="E591" s="165"/>
      <c r="F591" s="165"/>
      <c r="G591" s="163"/>
      <c r="H591" s="163"/>
      <c r="I591" s="163"/>
      <c r="J591" s="163"/>
      <c r="K591" s="164"/>
      <c r="L591" s="165"/>
      <c r="M591" s="163"/>
      <c r="N591" s="163"/>
      <c r="O591" s="163"/>
    </row>
    <row r="592" spans="1:15">
      <c r="A592" s="163"/>
      <c r="B592" s="187"/>
      <c r="C592" s="163"/>
      <c r="D592" s="190"/>
      <c r="E592" s="165"/>
      <c r="F592" s="165"/>
      <c r="G592" s="163"/>
      <c r="H592" s="163"/>
      <c r="I592" s="163"/>
      <c r="J592" s="163"/>
      <c r="K592" s="164"/>
      <c r="L592" s="165"/>
      <c r="M592" s="163"/>
      <c r="N592" s="163"/>
      <c r="O592" s="163"/>
    </row>
    <row r="593" spans="1:15">
      <c r="A593" s="163"/>
      <c r="B593" s="187"/>
      <c r="C593" s="163"/>
      <c r="D593" s="190"/>
      <c r="E593" s="165"/>
      <c r="F593" s="165"/>
      <c r="G593" s="163"/>
      <c r="H593" s="163"/>
      <c r="I593" s="163"/>
      <c r="J593" s="163"/>
      <c r="K593" s="164"/>
      <c r="L593" s="165"/>
      <c r="M593" s="163"/>
      <c r="N593" s="163"/>
      <c r="O593" s="163"/>
    </row>
    <row r="594" spans="1:15">
      <c r="A594" s="163"/>
      <c r="B594" s="187"/>
      <c r="C594" s="163"/>
      <c r="D594" s="190"/>
      <c r="E594" s="165"/>
      <c r="F594" s="165"/>
      <c r="G594" s="163"/>
      <c r="H594" s="163"/>
      <c r="I594" s="163"/>
      <c r="J594" s="163"/>
      <c r="K594" s="164"/>
      <c r="L594" s="165"/>
      <c r="M594" s="163"/>
      <c r="N594" s="163"/>
      <c r="O594" s="163"/>
    </row>
    <row r="595" spans="1:15">
      <c r="A595" s="163"/>
      <c r="B595" s="187"/>
      <c r="C595" s="163"/>
      <c r="D595" s="190"/>
      <c r="E595" s="165"/>
      <c r="F595" s="165"/>
      <c r="G595" s="163"/>
      <c r="H595" s="163"/>
      <c r="I595" s="163"/>
      <c r="J595" s="163"/>
      <c r="K595" s="164"/>
      <c r="L595" s="165"/>
      <c r="M595" s="163"/>
      <c r="N595" s="163"/>
      <c r="O595" s="163"/>
    </row>
    <row r="596" spans="1:15">
      <c r="A596" s="163"/>
      <c r="B596" s="187"/>
      <c r="C596" s="163"/>
      <c r="D596" s="190"/>
      <c r="E596" s="165"/>
      <c r="F596" s="165"/>
      <c r="G596" s="163"/>
      <c r="H596" s="163"/>
      <c r="I596" s="163"/>
      <c r="J596" s="163"/>
      <c r="K596" s="164"/>
      <c r="L596" s="165"/>
      <c r="M596" s="163"/>
      <c r="N596" s="163"/>
      <c r="O596" s="163"/>
    </row>
    <row r="597" spans="1:15">
      <c r="A597" s="163"/>
      <c r="B597" s="187"/>
      <c r="C597" s="163"/>
      <c r="D597" s="190"/>
      <c r="E597" s="165"/>
      <c r="F597" s="165"/>
      <c r="G597" s="163"/>
      <c r="H597" s="163"/>
      <c r="I597" s="163"/>
      <c r="J597" s="163"/>
      <c r="K597" s="164"/>
      <c r="L597" s="165"/>
      <c r="M597" s="163"/>
      <c r="N597" s="163"/>
      <c r="O597" s="163"/>
    </row>
    <row r="598" spans="1:15">
      <c r="A598" s="163"/>
      <c r="B598" s="187"/>
      <c r="C598" s="163"/>
      <c r="D598" s="190"/>
      <c r="E598" s="165"/>
      <c r="F598" s="165"/>
      <c r="G598" s="163"/>
      <c r="H598" s="163"/>
      <c r="I598" s="163"/>
      <c r="J598" s="163"/>
      <c r="K598" s="164"/>
      <c r="L598" s="165"/>
      <c r="M598" s="163"/>
      <c r="N598" s="163"/>
      <c r="O598" s="163"/>
    </row>
    <row r="599" spans="1:15">
      <c r="A599" s="163"/>
      <c r="B599" s="187"/>
      <c r="C599" s="163"/>
      <c r="D599" s="190"/>
      <c r="E599" s="165"/>
      <c r="F599" s="165"/>
      <c r="G599" s="163"/>
      <c r="H599" s="163"/>
      <c r="I599" s="163"/>
      <c r="J599" s="163"/>
      <c r="K599" s="164"/>
      <c r="L599" s="165"/>
      <c r="M599" s="163"/>
      <c r="N599" s="163"/>
      <c r="O599" s="163"/>
    </row>
    <row r="600" spans="1:15">
      <c r="A600" s="163"/>
      <c r="B600" s="187"/>
      <c r="C600" s="163"/>
      <c r="D600" s="190"/>
      <c r="E600" s="165"/>
      <c r="F600" s="165"/>
      <c r="G600" s="163"/>
      <c r="H600" s="163"/>
      <c r="I600" s="163"/>
      <c r="J600" s="163"/>
      <c r="K600" s="164"/>
      <c r="L600" s="165"/>
      <c r="M600" s="163"/>
      <c r="N600" s="163"/>
      <c r="O600" s="163"/>
    </row>
    <row r="601" spans="1:15">
      <c r="A601" s="163"/>
      <c r="B601" s="187"/>
      <c r="C601" s="163"/>
      <c r="D601" s="190"/>
      <c r="E601" s="165"/>
      <c r="F601" s="165"/>
      <c r="G601" s="163"/>
      <c r="H601" s="163"/>
      <c r="I601" s="163"/>
      <c r="J601" s="163"/>
      <c r="K601" s="164"/>
      <c r="L601" s="165"/>
      <c r="M601" s="163"/>
      <c r="N601" s="163"/>
      <c r="O601" s="163"/>
    </row>
    <row r="602" spans="1:15">
      <c r="A602" s="163"/>
      <c r="B602" s="187"/>
      <c r="C602" s="163"/>
      <c r="D602" s="190"/>
      <c r="E602" s="164"/>
      <c r="F602" s="164"/>
      <c r="G602" s="163"/>
      <c r="H602" s="163"/>
      <c r="I602" s="163"/>
      <c r="J602" s="163"/>
      <c r="K602" s="164"/>
      <c r="L602" s="164"/>
      <c r="M602" s="163"/>
      <c r="N602" s="163"/>
      <c r="O602" s="163"/>
    </row>
    <row r="603" spans="1:15">
      <c r="A603" s="163"/>
      <c r="B603" s="187"/>
      <c r="C603" s="163"/>
      <c r="D603" s="190"/>
      <c r="E603" s="165"/>
      <c r="F603" s="165"/>
      <c r="G603" s="163"/>
      <c r="H603" s="163"/>
      <c r="I603" s="163"/>
      <c r="J603" s="163"/>
      <c r="K603" s="164"/>
      <c r="L603" s="165"/>
      <c r="M603" s="163"/>
      <c r="N603" s="163"/>
      <c r="O603" s="163"/>
    </row>
    <row r="604" spans="1:15">
      <c r="A604" s="163"/>
      <c r="B604" s="187"/>
      <c r="C604" s="163"/>
      <c r="D604" s="190"/>
      <c r="E604" s="165"/>
      <c r="F604" s="165"/>
      <c r="G604" s="163"/>
      <c r="H604" s="163"/>
      <c r="I604" s="163"/>
      <c r="J604" s="163"/>
      <c r="K604" s="164"/>
      <c r="L604" s="165"/>
      <c r="M604" s="163"/>
      <c r="N604" s="163"/>
      <c r="O604" s="163"/>
    </row>
    <row r="605" spans="1:15">
      <c r="A605" s="163"/>
      <c r="B605" s="187"/>
      <c r="C605" s="163"/>
      <c r="D605" s="190"/>
      <c r="E605" s="165"/>
      <c r="F605" s="165"/>
      <c r="G605" s="163"/>
      <c r="H605" s="163"/>
      <c r="I605" s="163"/>
      <c r="J605" s="163"/>
      <c r="K605" s="164"/>
      <c r="L605" s="165"/>
      <c r="M605" s="163"/>
      <c r="N605" s="163"/>
      <c r="O605" s="163"/>
    </row>
    <row r="606" spans="1:15">
      <c r="A606" s="163"/>
      <c r="B606" s="187"/>
      <c r="C606" s="163"/>
      <c r="D606" s="190"/>
      <c r="E606" s="165"/>
      <c r="F606" s="165"/>
      <c r="G606" s="163"/>
      <c r="H606" s="163"/>
      <c r="I606" s="163"/>
      <c r="J606" s="163"/>
      <c r="K606" s="164"/>
      <c r="L606" s="165"/>
      <c r="M606" s="163"/>
      <c r="N606" s="163"/>
      <c r="O606" s="163"/>
    </row>
    <row r="607" spans="1:15">
      <c r="A607" s="163"/>
      <c r="B607" s="187"/>
      <c r="C607" s="163"/>
      <c r="D607" s="190"/>
      <c r="E607" s="165"/>
      <c r="F607" s="165"/>
      <c r="G607" s="163"/>
      <c r="H607" s="163"/>
      <c r="I607" s="163"/>
      <c r="J607" s="163"/>
      <c r="K607" s="164"/>
      <c r="L607" s="165"/>
      <c r="M607" s="163"/>
      <c r="N607" s="163"/>
      <c r="O607" s="163"/>
    </row>
    <row r="608" spans="1:15">
      <c r="A608" s="163"/>
      <c r="B608" s="187"/>
      <c r="C608" s="163"/>
      <c r="D608" s="190"/>
      <c r="E608" s="165"/>
      <c r="F608" s="165"/>
      <c r="G608" s="163"/>
      <c r="H608" s="163"/>
      <c r="I608" s="163"/>
      <c r="J608" s="163"/>
      <c r="K608" s="164"/>
      <c r="L608" s="165"/>
      <c r="M608" s="163"/>
      <c r="N608" s="163"/>
      <c r="O608" s="163"/>
    </row>
    <row r="609" spans="1:15">
      <c r="A609" s="163"/>
      <c r="B609" s="187"/>
      <c r="C609" s="163"/>
      <c r="D609" s="190"/>
      <c r="E609" s="165"/>
      <c r="F609" s="165"/>
      <c r="G609" s="163"/>
      <c r="H609" s="163"/>
      <c r="I609" s="163"/>
      <c r="J609" s="163"/>
      <c r="K609" s="164"/>
      <c r="L609" s="170"/>
      <c r="M609" s="163"/>
      <c r="N609" s="163"/>
      <c r="O609" s="163"/>
    </row>
    <row r="610" spans="1:15">
      <c r="A610" s="163"/>
      <c r="B610" s="187"/>
      <c r="C610" s="163"/>
      <c r="D610" s="190"/>
      <c r="E610" s="165"/>
      <c r="F610" s="165"/>
      <c r="G610" s="163"/>
      <c r="H610" s="163"/>
      <c r="I610" s="163"/>
      <c r="J610" s="163"/>
      <c r="K610" s="164"/>
      <c r="L610" s="170"/>
      <c r="M610" s="163"/>
      <c r="N610" s="163"/>
      <c r="O610" s="163"/>
    </row>
    <row r="611" spans="1:15">
      <c r="A611" s="163"/>
      <c r="B611" s="187"/>
      <c r="C611" s="181"/>
      <c r="D611" s="190"/>
      <c r="E611" s="170"/>
      <c r="F611" s="170"/>
      <c r="G611" s="181"/>
      <c r="H611" s="225"/>
      <c r="I611" s="181"/>
      <c r="J611" s="181"/>
      <c r="K611" s="173"/>
      <c r="L611" s="170"/>
      <c r="M611" s="163"/>
      <c r="N611" s="163"/>
      <c r="O611" s="163"/>
    </row>
    <row r="612" spans="1:15">
      <c r="A612" s="163"/>
      <c r="B612" s="187"/>
      <c r="C612" s="163"/>
      <c r="D612" s="190"/>
      <c r="E612" s="165"/>
      <c r="F612" s="165"/>
      <c r="G612" s="163"/>
      <c r="H612" s="163"/>
      <c r="I612" s="163"/>
      <c r="J612" s="163"/>
      <c r="K612" s="164"/>
      <c r="L612" s="170"/>
      <c r="M612" s="163"/>
      <c r="N612" s="163"/>
      <c r="O612" s="163"/>
    </row>
    <row r="613" spans="1:15">
      <c r="A613" s="163"/>
      <c r="B613" s="187"/>
      <c r="C613" s="163"/>
      <c r="D613" s="190"/>
      <c r="E613" s="165"/>
      <c r="F613" s="165"/>
      <c r="G613" s="163"/>
      <c r="H613" s="163"/>
      <c r="I613" s="163"/>
      <c r="J613" s="163"/>
      <c r="K613" s="164"/>
      <c r="L613" s="170"/>
      <c r="M613" s="163"/>
      <c r="N613" s="163"/>
      <c r="O613" s="163"/>
    </row>
    <row r="614" spans="1:15">
      <c r="A614" s="163"/>
      <c r="B614" s="187"/>
      <c r="C614" s="163"/>
      <c r="D614" s="190"/>
      <c r="E614" s="165"/>
      <c r="F614" s="165"/>
      <c r="G614" s="163"/>
      <c r="H614" s="163"/>
      <c r="I614" s="163"/>
      <c r="J614" s="163"/>
      <c r="K614" s="164"/>
      <c r="L614" s="170"/>
      <c r="M614" s="163"/>
      <c r="N614" s="163"/>
      <c r="O614" s="163"/>
    </row>
    <row r="615" spans="1:15">
      <c r="A615" s="163"/>
      <c r="B615" s="187"/>
      <c r="C615" s="163"/>
      <c r="D615" s="190"/>
      <c r="E615" s="165"/>
      <c r="F615" s="165"/>
      <c r="G615" s="163"/>
      <c r="H615" s="163"/>
      <c r="I615" s="163"/>
      <c r="J615" s="163"/>
      <c r="K615" s="164"/>
      <c r="L615" s="170"/>
      <c r="M615" s="163"/>
      <c r="N615" s="163"/>
      <c r="O615" s="163"/>
    </row>
    <row r="616" spans="1:15">
      <c r="A616" s="163"/>
      <c r="B616" s="187"/>
      <c r="C616" s="163"/>
      <c r="D616" s="190"/>
      <c r="E616" s="165"/>
      <c r="F616" s="165"/>
      <c r="G616" s="163"/>
      <c r="H616" s="163"/>
      <c r="I616" s="163"/>
      <c r="J616" s="163"/>
      <c r="K616" s="164"/>
      <c r="L616" s="170"/>
      <c r="M616" s="163"/>
      <c r="N616" s="163"/>
      <c r="O616" s="163"/>
    </row>
    <row r="617" spans="1:15">
      <c r="A617" s="163"/>
      <c r="B617" s="187"/>
      <c r="C617" s="163"/>
      <c r="D617" s="190"/>
      <c r="E617" s="165"/>
      <c r="F617" s="165"/>
      <c r="G617" s="163"/>
      <c r="H617" s="163"/>
      <c r="I617" s="163"/>
      <c r="J617" s="163"/>
      <c r="K617" s="164"/>
      <c r="L617" s="170"/>
      <c r="M617" s="163"/>
      <c r="N617" s="163"/>
      <c r="O617" s="163"/>
    </row>
    <row r="618" spans="1:15">
      <c r="A618" s="163"/>
      <c r="B618" s="187"/>
      <c r="C618" s="163"/>
      <c r="D618" s="190"/>
      <c r="E618" s="165"/>
      <c r="F618" s="165"/>
      <c r="G618" s="163"/>
      <c r="H618" s="163"/>
      <c r="I618" s="163"/>
      <c r="J618" s="163"/>
      <c r="K618" s="164"/>
      <c r="L618" s="170"/>
      <c r="M618" s="163"/>
      <c r="N618" s="163"/>
      <c r="O618" s="163"/>
    </row>
    <row r="619" spans="1:15">
      <c r="A619" s="163"/>
      <c r="B619" s="187"/>
      <c r="C619" s="163"/>
      <c r="D619" s="190"/>
      <c r="E619" s="165"/>
      <c r="F619" s="165"/>
      <c r="G619" s="163"/>
      <c r="H619" s="163"/>
      <c r="I619" s="163"/>
      <c r="J619" s="163"/>
      <c r="K619" s="164"/>
      <c r="L619" s="165"/>
      <c r="M619" s="163"/>
      <c r="N619" s="163"/>
      <c r="O619" s="163"/>
    </row>
    <row r="620" spans="1:15">
      <c r="A620" s="163"/>
      <c r="B620" s="187"/>
      <c r="C620" s="163"/>
      <c r="D620" s="190"/>
      <c r="E620" s="165"/>
      <c r="F620" s="165"/>
      <c r="G620" s="163"/>
      <c r="H620" s="163"/>
      <c r="I620" s="163"/>
      <c r="J620" s="163"/>
      <c r="K620" s="164"/>
      <c r="L620" s="165"/>
      <c r="M620" s="163"/>
      <c r="N620" s="163"/>
      <c r="O620" s="163"/>
    </row>
    <row r="621" spans="1:15">
      <c r="A621" s="163"/>
      <c r="B621" s="187"/>
      <c r="C621" s="163"/>
      <c r="D621" s="190"/>
      <c r="E621" s="165"/>
      <c r="F621" s="165"/>
      <c r="G621" s="163"/>
      <c r="H621" s="163"/>
      <c r="I621" s="163"/>
      <c r="J621" s="163"/>
      <c r="K621" s="164"/>
      <c r="L621" s="165"/>
      <c r="M621" s="163"/>
      <c r="N621" s="163"/>
      <c r="O621" s="163"/>
    </row>
    <row r="622" spans="1:15">
      <c r="A622" s="163"/>
      <c r="B622" s="187"/>
      <c r="C622" s="163"/>
      <c r="D622" s="190"/>
      <c r="E622" s="165"/>
      <c r="F622" s="165"/>
      <c r="G622" s="163"/>
      <c r="H622" s="163"/>
      <c r="I622" s="163"/>
      <c r="J622" s="163"/>
      <c r="K622" s="164"/>
      <c r="L622" s="165"/>
      <c r="M622" s="163"/>
      <c r="N622" s="163"/>
      <c r="O622" s="163"/>
    </row>
    <row r="623" spans="1:15">
      <c r="A623" s="163"/>
      <c r="B623" s="187"/>
      <c r="C623" s="163"/>
      <c r="D623" s="190"/>
      <c r="E623" s="165"/>
      <c r="F623" s="165"/>
      <c r="G623" s="163"/>
      <c r="H623" s="163"/>
      <c r="I623" s="163"/>
      <c r="J623" s="163"/>
      <c r="K623" s="164"/>
      <c r="L623" s="165"/>
      <c r="M623" s="163"/>
      <c r="N623" s="163"/>
      <c r="O623" s="163"/>
    </row>
    <row r="624" spans="1:15">
      <c r="A624" s="163"/>
      <c r="B624" s="187"/>
      <c r="C624" s="163"/>
      <c r="D624" s="190"/>
      <c r="E624" s="165"/>
      <c r="F624" s="165"/>
      <c r="G624" s="163"/>
      <c r="H624" s="163"/>
      <c r="I624" s="163"/>
      <c r="J624" s="163"/>
      <c r="K624" s="164"/>
      <c r="L624" s="165"/>
      <c r="M624" s="163"/>
      <c r="N624" s="163"/>
      <c r="O624" s="163"/>
    </row>
    <row r="625" spans="1:15">
      <c r="A625" s="163"/>
      <c r="B625" s="187"/>
      <c r="C625" s="187"/>
      <c r="D625" s="190"/>
      <c r="E625" s="165"/>
      <c r="F625" s="165"/>
      <c r="G625" s="163"/>
      <c r="H625" s="163"/>
      <c r="I625" s="163"/>
      <c r="J625" s="163"/>
      <c r="K625" s="164"/>
      <c r="L625" s="165"/>
      <c r="M625" s="163"/>
      <c r="N625" s="163"/>
      <c r="O625" s="163"/>
    </row>
    <row r="626" spans="1:15">
      <c r="A626" s="163"/>
      <c r="B626" s="187"/>
      <c r="C626" s="187"/>
      <c r="D626" s="190"/>
      <c r="E626" s="165"/>
      <c r="F626" s="165"/>
      <c r="G626" s="163"/>
      <c r="H626" s="163"/>
      <c r="I626" s="163"/>
      <c r="J626" s="163"/>
      <c r="K626" s="164"/>
      <c r="L626" s="165"/>
      <c r="M626" s="163"/>
      <c r="N626" s="163"/>
      <c r="O626" s="163"/>
    </row>
    <row r="627" spans="1:15">
      <c r="A627" s="163"/>
      <c r="B627" s="187"/>
      <c r="C627" s="187"/>
      <c r="D627" s="190"/>
      <c r="E627" s="165"/>
      <c r="F627" s="165"/>
      <c r="G627" s="163"/>
      <c r="H627" s="163"/>
      <c r="I627" s="163"/>
      <c r="J627" s="163"/>
      <c r="K627" s="164"/>
      <c r="L627" s="165"/>
      <c r="M627" s="163"/>
      <c r="N627" s="163"/>
      <c r="O627" s="163"/>
    </row>
    <row r="628" spans="1:15">
      <c r="A628" s="163"/>
      <c r="B628" s="187"/>
      <c r="C628" s="187"/>
      <c r="D628" s="190"/>
      <c r="E628" s="165"/>
      <c r="F628" s="165"/>
      <c r="G628" s="163"/>
      <c r="H628" s="163"/>
      <c r="I628" s="163"/>
      <c r="J628" s="163"/>
      <c r="K628" s="164"/>
      <c r="L628" s="165"/>
      <c r="M628" s="163"/>
      <c r="N628" s="163"/>
      <c r="O628" s="163"/>
    </row>
    <row r="629" spans="1:15">
      <c r="A629" s="163"/>
      <c r="B629" s="187"/>
      <c r="C629" s="187"/>
      <c r="D629" s="190"/>
      <c r="E629" s="165"/>
      <c r="F629" s="165"/>
      <c r="G629" s="163"/>
      <c r="H629" s="163"/>
      <c r="I629" s="163"/>
      <c r="J629" s="163"/>
      <c r="K629" s="164"/>
      <c r="L629" s="165"/>
      <c r="M629" s="163"/>
      <c r="N629" s="163"/>
      <c r="O629" s="163"/>
    </row>
    <row r="630" spans="1:15">
      <c r="A630" s="163"/>
      <c r="B630" s="187"/>
      <c r="C630" s="187"/>
      <c r="D630" s="190"/>
      <c r="E630" s="165"/>
      <c r="F630" s="165"/>
      <c r="G630" s="163"/>
      <c r="H630" s="163"/>
      <c r="I630" s="163"/>
      <c r="J630" s="163"/>
      <c r="K630" s="164"/>
      <c r="L630" s="293"/>
      <c r="M630" s="163"/>
      <c r="N630" s="163"/>
      <c r="O630" s="163"/>
    </row>
    <row r="631" spans="1:15">
      <c r="A631" s="163"/>
      <c r="B631" s="187"/>
      <c r="C631" s="187"/>
      <c r="D631" s="190"/>
      <c r="E631" s="165"/>
      <c r="F631" s="165"/>
      <c r="G631" s="163"/>
      <c r="H631" s="163"/>
      <c r="I631" s="163"/>
      <c r="J631" s="163"/>
      <c r="K631" s="164"/>
      <c r="L631" s="165"/>
      <c r="M631" s="163"/>
      <c r="N631" s="163"/>
      <c r="O631" s="163"/>
    </row>
    <row r="632" spans="1:15">
      <c r="A632" s="163"/>
      <c r="B632" s="187"/>
      <c r="C632" s="187"/>
      <c r="D632" s="190"/>
      <c r="E632" s="165"/>
      <c r="F632" s="165"/>
      <c r="G632" s="163"/>
      <c r="H632" s="163"/>
      <c r="I632" s="163"/>
      <c r="J632" s="163"/>
      <c r="K632" s="164"/>
      <c r="L632" s="165"/>
      <c r="M632" s="163"/>
      <c r="N632" s="163"/>
      <c r="O632" s="163"/>
    </row>
    <row r="633" spans="1:15">
      <c r="A633" s="163"/>
      <c r="B633" s="187"/>
      <c r="C633" s="187"/>
      <c r="D633" s="190"/>
      <c r="E633" s="165"/>
      <c r="F633" s="165"/>
      <c r="G633" s="163"/>
      <c r="H633" s="163"/>
      <c r="I633" s="163"/>
      <c r="J633" s="163"/>
      <c r="K633" s="164"/>
      <c r="L633" s="165"/>
      <c r="M633" s="163"/>
      <c r="N633" s="163"/>
      <c r="O633" s="163"/>
    </row>
    <row r="634" spans="1:15">
      <c r="A634" s="163"/>
      <c r="B634" s="190"/>
      <c r="C634" s="190"/>
      <c r="D634" s="190"/>
      <c r="E634" s="165"/>
      <c r="F634" s="165"/>
      <c r="G634" s="163"/>
      <c r="H634" s="163"/>
      <c r="I634" s="163"/>
      <c r="J634" s="163"/>
      <c r="K634" s="164"/>
      <c r="L634" s="165"/>
      <c r="M634" s="163"/>
      <c r="N634" s="163"/>
      <c r="O634" s="163"/>
    </row>
    <row r="635" spans="1:15">
      <c r="A635" s="163"/>
      <c r="B635" s="187"/>
      <c r="C635" s="187"/>
      <c r="D635" s="190"/>
      <c r="E635" s="165"/>
      <c r="F635" s="165"/>
      <c r="G635" s="163"/>
      <c r="H635" s="163"/>
      <c r="I635" s="163"/>
      <c r="J635" s="163"/>
      <c r="K635" s="164"/>
      <c r="L635" s="165"/>
      <c r="M635" s="163"/>
      <c r="N635" s="163"/>
      <c r="O635" s="163"/>
    </row>
    <row r="636" spans="1:15">
      <c r="A636" s="163"/>
      <c r="B636" s="187"/>
      <c r="C636" s="187"/>
      <c r="D636" s="190"/>
      <c r="E636" s="165"/>
      <c r="F636" s="165"/>
      <c r="G636" s="163"/>
      <c r="H636" s="163"/>
      <c r="I636" s="163"/>
      <c r="J636" s="163"/>
      <c r="K636" s="164"/>
      <c r="L636" s="165"/>
      <c r="M636" s="163"/>
      <c r="N636" s="163"/>
      <c r="O636" s="163"/>
    </row>
    <row r="637" spans="1:15">
      <c r="A637" s="163"/>
      <c r="B637" s="187"/>
      <c r="C637" s="187"/>
      <c r="D637" s="190"/>
      <c r="E637" s="165"/>
      <c r="F637" s="165"/>
      <c r="G637" s="163"/>
      <c r="H637" s="163"/>
      <c r="I637" s="163"/>
      <c r="J637" s="163"/>
      <c r="K637" s="164"/>
      <c r="L637" s="165"/>
      <c r="M637" s="163"/>
      <c r="N637" s="163"/>
      <c r="O637" s="163"/>
    </row>
    <row r="638" spans="1:15">
      <c r="A638" s="163"/>
      <c r="B638" s="187"/>
      <c r="C638" s="187"/>
      <c r="D638" s="190"/>
      <c r="E638" s="165"/>
      <c r="F638" s="165"/>
      <c r="G638" s="163"/>
      <c r="H638" s="163"/>
      <c r="I638" s="163"/>
      <c r="J638" s="163"/>
      <c r="K638" s="164"/>
      <c r="L638" s="165"/>
      <c r="M638" s="163"/>
      <c r="N638" s="163"/>
      <c r="O638" s="163"/>
    </row>
    <row r="639" spans="1:15">
      <c r="A639" s="163"/>
      <c r="B639" s="187"/>
      <c r="C639" s="187"/>
      <c r="D639" s="190"/>
      <c r="E639" s="165"/>
      <c r="F639" s="165"/>
      <c r="G639" s="163"/>
      <c r="H639" s="163"/>
      <c r="I639" s="163"/>
      <c r="J639" s="163"/>
      <c r="K639" s="164"/>
      <c r="L639" s="165"/>
      <c r="M639" s="163"/>
      <c r="N639" s="163"/>
      <c r="O639" s="163"/>
    </row>
    <row r="640" spans="1:15">
      <c r="A640" s="163"/>
      <c r="B640" s="187"/>
      <c r="C640" s="187"/>
      <c r="D640" s="190"/>
      <c r="E640" s="165"/>
      <c r="F640" s="165"/>
      <c r="G640" s="163"/>
      <c r="H640" s="163"/>
      <c r="I640" s="163"/>
      <c r="J640" s="163"/>
      <c r="K640" s="164"/>
      <c r="L640" s="165"/>
      <c r="M640" s="163"/>
      <c r="N640" s="163"/>
      <c r="O640" s="163"/>
    </row>
    <row r="641" spans="1:15">
      <c r="A641" s="163"/>
      <c r="B641" s="187"/>
      <c r="C641" s="187"/>
      <c r="D641" s="190"/>
      <c r="E641" s="165"/>
      <c r="F641" s="165"/>
      <c r="G641" s="163"/>
      <c r="H641" s="163"/>
      <c r="I641" s="163"/>
      <c r="J641" s="163"/>
      <c r="K641" s="164"/>
      <c r="L641" s="165"/>
      <c r="M641" s="163"/>
      <c r="N641" s="163"/>
      <c r="O641" s="163"/>
    </row>
    <row r="642" spans="1:15">
      <c r="A642" s="163"/>
      <c r="B642" s="187"/>
      <c r="C642" s="187"/>
      <c r="D642" s="190"/>
      <c r="E642" s="165"/>
      <c r="F642" s="165"/>
      <c r="G642" s="163"/>
      <c r="H642" s="163"/>
      <c r="I642" s="163"/>
      <c r="J642" s="163"/>
      <c r="K642" s="164"/>
      <c r="L642" s="165"/>
      <c r="M642" s="163"/>
      <c r="N642" s="163"/>
      <c r="O642" s="163"/>
    </row>
    <row r="643" spans="1:15">
      <c r="A643" s="163"/>
      <c r="B643" s="187"/>
      <c r="C643" s="187"/>
      <c r="D643" s="190"/>
      <c r="E643" s="165"/>
      <c r="F643" s="165"/>
      <c r="G643" s="163"/>
      <c r="H643" s="163"/>
      <c r="I643" s="163"/>
      <c r="J643" s="163"/>
      <c r="K643" s="164"/>
      <c r="L643" s="165"/>
      <c r="M643" s="163"/>
      <c r="N643" s="163"/>
      <c r="O643" s="163"/>
    </row>
    <row r="644" spans="1:15">
      <c r="A644" s="163"/>
      <c r="B644" s="187"/>
      <c r="C644" s="187"/>
      <c r="D644" s="190"/>
      <c r="E644" s="165"/>
      <c r="F644" s="165"/>
      <c r="G644" s="163"/>
      <c r="H644" s="163"/>
      <c r="I644" s="163"/>
      <c r="J644" s="163"/>
      <c r="K644" s="164"/>
      <c r="L644" s="170"/>
      <c r="M644" s="163"/>
      <c r="N644" s="163"/>
      <c r="O644" s="163"/>
    </row>
    <row r="645" spans="1:15">
      <c r="A645" s="163"/>
      <c r="B645" s="187"/>
      <c r="C645" s="187"/>
      <c r="D645" s="190"/>
      <c r="E645" s="165"/>
      <c r="F645" s="165"/>
      <c r="G645" s="163"/>
      <c r="H645" s="163"/>
      <c r="I645" s="163"/>
      <c r="J645" s="163"/>
      <c r="K645" s="164"/>
      <c r="L645" s="165"/>
      <c r="M645" s="163"/>
      <c r="N645" s="163"/>
      <c r="O645" s="163"/>
    </row>
    <row r="646" spans="1:15">
      <c r="A646" s="163"/>
      <c r="B646" s="187"/>
      <c r="C646" s="187"/>
      <c r="D646" s="190"/>
      <c r="E646" s="165"/>
      <c r="F646" s="165"/>
      <c r="G646" s="163"/>
      <c r="H646" s="163"/>
      <c r="I646" s="163"/>
      <c r="J646" s="163"/>
      <c r="K646" s="164"/>
      <c r="L646" s="165"/>
      <c r="M646" s="163"/>
      <c r="N646" s="163"/>
      <c r="O646" s="163"/>
    </row>
    <row r="647" spans="1:15">
      <c r="A647" s="163"/>
      <c r="B647" s="187"/>
      <c r="C647" s="187"/>
      <c r="D647" s="190"/>
      <c r="E647" s="165"/>
      <c r="F647" s="165"/>
      <c r="G647" s="163"/>
      <c r="H647" s="163"/>
      <c r="I647" s="163"/>
      <c r="J647" s="163"/>
      <c r="K647" s="164"/>
      <c r="L647" s="165"/>
      <c r="M647" s="163"/>
      <c r="N647" s="163"/>
      <c r="O647" s="163"/>
    </row>
    <row r="648" spans="1:15">
      <c r="A648" s="163"/>
      <c r="B648" s="187"/>
      <c r="C648" s="187"/>
      <c r="D648" s="190"/>
      <c r="E648" s="165"/>
      <c r="F648" s="165"/>
      <c r="G648" s="163"/>
      <c r="H648" s="163"/>
      <c r="I648" s="163"/>
      <c r="J648" s="163"/>
      <c r="K648" s="164"/>
      <c r="L648" s="165"/>
      <c r="M648" s="163"/>
      <c r="N648" s="163"/>
      <c r="O648" s="163"/>
    </row>
    <row r="649" spans="1:15">
      <c r="A649" s="163"/>
      <c r="B649" s="187"/>
      <c r="C649" s="187"/>
      <c r="D649" s="190"/>
      <c r="E649" s="165"/>
      <c r="F649" s="165"/>
      <c r="G649" s="163"/>
      <c r="H649" s="163"/>
      <c r="I649" s="163"/>
      <c r="J649" s="163"/>
      <c r="K649" s="164"/>
      <c r="L649" s="165"/>
      <c r="M649" s="163"/>
      <c r="N649" s="163"/>
      <c r="O649" s="163"/>
    </row>
    <row r="650" spans="1:15">
      <c r="A650" s="163"/>
      <c r="B650" s="187"/>
      <c r="C650" s="187"/>
      <c r="D650" s="190"/>
      <c r="E650" s="165"/>
      <c r="F650" s="165"/>
      <c r="G650" s="163"/>
      <c r="H650" s="163"/>
      <c r="I650" s="163"/>
      <c r="J650" s="163"/>
      <c r="K650" s="164"/>
      <c r="L650" s="165"/>
      <c r="M650" s="163"/>
      <c r="N650" s="163"/>
      <c r="O650" s="163"/>
    </row>
    <row r="651" spans="1:15">
      <c r="A651" s="163"/>
      <c r="B651" s="187"/>
      <c r="C651" s="187"/>
      <c r="D651" s="190"/>
      <c r="E651" s="165"/>
      <c r="F651" s="165"/>
      <c r="G651" s="163"/>
      <c r="H651" s="163"/>
      <c r="I651" s="163"/>
      <c r="J651" s="163"/>
      <c r="K651" s="164"/>
      <c r="L651" s="165"/>
      <c r="M651" s="163"/>
      <c r="N651" s="163"/>
      <c r="O651" s="163"/>
    </row>
    <row r="652" spans="1:15">
      <c r="A652" s="163"/>
      <c r="B652" s="187"/>
      <c r="C652" s="187"/>
      <c r="D652" s="190"/>
      <c r="E652" s="165"/>
      <c r="F652" s="165"/>
      <c r="G652" s="163"/>
      <c r="H652" s="163"/>
      <c r="I652" s="163"/>
      <c r="J652" s="163"/>
      <c r="K652" s="164"/>
      <c r="L652" s="165"/>
      <c r="M652" s="163"/>
      <c r="N652" s="163"/>
      <c r="O652" s="163"/>
    </row>
    <row r="653" spans="1:15">
      <c r="A653" s="163"/>
      <c r="B653" s="187"/>
      <c r="C653" s="187"/>
      <c r="D653" s="190"/>
      <c r="E653" s="165"/>
      <c r="F653" s="165"/>
      <c r="G653" s="163"/>
      <c r="H653" s="163"/>
      <c r="I653" s="163"/>
      <c r="J653" s="163"/>
      <c r="K653" s="164"/>
      <c r="L653" s="165"/>
      <c r="M653" s="163"/>
      <c r="N653" s="163"/>
      <c r="O653" s="163"/>
    </row>
    <row r="654" spans="1:15">
      <c r="A654" s="163"/>
      <c r="B654" s="187"/>
      <c r="C654" s="187"/>
      <c r="D654" s="190"/>
      <c r="E654" s="165"/>
      <c r="F654" s="165"/>
      <c r="G654" s="163"/>
      <c r="H654" s="163"/>
      <c r="I654" s="163"/>
      <c r="J654" s="163"/>
      <c r="K654" s="164"/>
      <c r="L654" s="165"/>
      <c r="M654" s="163"/>
      <c r="N654" s="163"/>
      <c r="O654" s="163"/>
    </row>
    <row r="655" spans="1:15">
      <c r="A655" s="163"/>
      <c r="B655" s="187"/>
      <c r="C655" s="187"/>
      <c r="D655" s="190"/>
      <c r="E655" s="165"/>
      <c r="F655" s="165"/>
      <c r="G655" s="163"/>
      <c r="H655" s="163"/>
      <c r="I655" s="163"/>
      <c r="J655" s="163"/>
      <c r="K655" s="164"/>
      <c r="L655" s="165"/>
      <c r="M655" s="163"/>
      <c r="N655" s="163"/>
      <c r="O655" s="163"/>
    </row>
    <row r="656" spans="1:15">
      <c r="A656" s="163"/>
      <c r="B656" s="187"/>
      <c r="C656" s="187"/>
      <c r="D656" s="190"/>
      <c r="E656" s="165"/>
      <c r="F656" s="165"/>
      <c r="G656" s="163"/>
      <c r="H656" s="163"/>
      <c r="I656" s="163"/>
      <c r="J656" s="163"/>
      <c r="K656" s="164"/>
      <c r="L656" s="165"/>
      <c r="M656" s="163"/>
      <c r="N656" s="163"/>
      <c r="O656" s="163"/>
    </row>
    <row r="657" spans="1:15">
      <c r="A657" s="163"/>
      <c r="B657" s="187"/>
      <c r="C657" s="187"/>
      <c r="D657" s="190"/>
      <c r="E657" s="165"/>
      <c r="F657" s="165"/>
      <c r="G657" s="163"/>
      <c r="H657" s="163"/>
      <c r="I657" s="163"/>
      <c r="J657" s="163"/>
      <c r="K657" s="164"/>
      <c r="L657" s="165"/>
      <c r="M657" s="163"/>
      <c r="N657" s="163"/>
      <c r="O657" s="163"/>
    </row>
    <row r="658" spans="1:15">
      <c r="A658" s="163"/>
      <c r="B658" s="187"/>
      <c r="C658" s="187"/>
      <c r="D658" s="190"/>
      <c r="E658" s="165"/>
      <c r="F658" s="165"/>
      <c r="G658" s="163"/>
      <c r="H658" s="163"/>
      <c r="I658" s="163"/>
      <c r="J658" s="163"/>
      <c r="K658" s="164"/>
      <c r="L658" s="165"/>
      <c r="M658" s="163"/>
      <c r="N658" s="163"/>
      <c r="O658" s="163"/>
    </row>
    <row r="659" spans="1:15">
      <c r="A659" s="163"/>
      <c r="B659" s="187"/>
      <c r="C659" s="187"/>
      <c r="D659" s="190"/>
      <c r="E659" s="165"/>
      <c r="F659" s="165"/>
      <c r="G659" s="163"/>
      <c r="H659" s="163"/>
      <c r="I659" s="163"/>
      <c r="J659" s="163"/>
      <c r="K659" s="164"/>
      <c r="L659" s="165"/>
      <c r="M659" s="163"/>
      <c r="N659" s="163"/>
      <c r="O659" s="163"/>
    </row>
    <row r="660" spans="1:15">
      <c r="A660" s="163"/>
      <c r="B660" s="187"/>
      <c r="C660" s="187"/>
      <c r="D660" s="190"/>
      <c r="E660" s="165"/>
      <c r="F660" s="165"/>
      <c r="G660" s="163"/>
      <c r="H660" s="163"/>
      <c r="I660" s="163"/>
      <c r="J660" s="163"/>
      <c r="K660" s="164"/>
      <c r="L660" s="165"/>
      <c r="M660" s="163"/>
      <c r="N660" s="163"/>
      <c r="O660" s="163"/>
    </row>
    <row r="661" spans="1:15">
      <c r="A661" s="163"/>
      <c r="B661" s="187"/>
      <c r="C661" s="187"/>
      <c r="D661" s="190"/>
      <c r="E661" s="165"/>
      <c r="F661" s="165"/>
      <c r="G661" s="163"/>
      <c r="H661" s="163"/>
      <c r="I661" s="163"/>
      <c r="J661" s="163"/>
      <c r="K661" s="164"/>
      <c r="L661" s="165"/>
      <c r="M661" s="163"/>
      <c r="N661" s="163"/>
      <c r="O661" s="163"/>
    </row>
    <row r="662" spans="1:15">
      <c r="A662" s="163"/>
      <c r="B662" s="187"/>
      <c r="C662" s="187"/>
      <c r="D662" s="190"/>
      <c r="E662" s="165"/>
      <c r="F662" s="165"/>
      <c r="G662" s="163"/>
      <c r="H662" s="163"/>
      <c r="I662" s="163"/>
      <c r="J662" s="163"/>
      <c r="K662" s="164"/>
      <c r="L662" s="165"/>
      <c r="M662" s="163"/>
      <c r="N662" s="163"/>
      <c r="O662" s="163"/>
    </row>
    <row r="663" spans="1:15">
      <c r="A663" s="163"/>
      <c r="B663" s="187"/>
      <c r="C663" s="187"/>
      <c r="D663" s="190"/>
      <c r="E663" s="165"/>
      <c r="F663" s="165"/>
      <c r="G663" s="163"/>
      <c r="H663" s="163"/>
      <c r="I663" s="163"/>
      <c r="J663" s="163"/>
      <c r="K663" s="164"/>
      <c r="L663" s="165"/>
      <c r="M663" s="163"/>
      <c r="N663" s="163"/>
      <c r="O663" s="163"/>
    </row>
    <row r="664" spans="1:15">
      <c r="A664" s="163"/>
      <c r="B664" s="187"/>
      <c r="C664" s="187"/>
      <c r="D664" s="190"/>
      <c r="E664" s="165"/>
      <c r="F664" s="165"/>
      <c r="G664" s="163"/>
      <c r="H664" s="163"/>
      <c r="I664" s="163"/>
      <c r="J664" s="163"/>
      <c r="K664" s="164"/>
      <c r="L664" s="165"/>
      <c r="M664" s="163"/>
      <c r="N664" s="163"/>
      <c r="O664" s="163"/>
    </row>
    <row r="665" spans="1:15">
      <c r="A665" s="163"/>
      <c r="B665" s="187"/>
      <c r="C665" s="187"/>
      <c r="D665" s="190"/>
      <c r="E665" s="165"/>
      <c r="F665" s="165"/>
      <c r="G665" s="163"/>
      <c r="H665" s="163"/>
      <c r="I665" s="163"/>
      <c r="J665" s="163"/>
      <c r="K665" s="164"/>
      <c r="L665" s="165"/>
      <c r="M665" s="163"/>
      <c r="N665" s="163"/>
      <c r="O665" s="163"/>
    </row>
    <row r="666" spans="1:15">
      <c r="A666" s="163"/>
      <c r="B666" s="187"/>
      <c r="C666" s="187"/>
      <c r="D666" s="190"/>
      <c r="E666" s="165"/>
      <c r="F666" s="165"/>
      <c r="G666" s="163"/>
      <c r="H666" s="163"/>
      <c r="I666" s="163"/>
      <c r="J666" s="163"/>
      <c r="K666" s="164"/>
      <c r="L666" s="165"/>
      <c r="M666" s="163"/>
      <c r="N666" s="163"/>
      <c r="O666" s="163"/>
    </row>
    <row r="667" spans="1:15">
      <c r="A667" s="163"/>
      <c r="B667" s="187"/>
      <c r="C667" s="187"/>
      <c r="D667" s="190"/>
      <c r="E667" s="165"/>
      <c r="F667" s="165"/>
      <c r="G667" s="163"/>
      <c r="H667" s="163"/>
      <c r="I667" s="163"/>
      <c r="J667" s="163"/>
      <c r="K667" s="164"/>
      <c r="L667" s="165"/>
      <c r="M667" s="163"/>
      <c r="N667" s="163"/>
      <c r="O667" s="163"/>
    </row>
    <row r="668" spans="1:15">
      <c r="A668" s="163"/>
      <c r="B668" s="187"/>
      <c r="C668" s="187"/>
      <c r="D668" s="190"/>
      <c r="E668" s="165"/>
      <c r="F668" s="165"/>
      <c r="G668" s="163"/>
      <c r="H668" s="163"/>
      <c r="I668" s="163"/>
      <c r="J668" s="163"/>
      <c r="K668" s="164"/>
      <c r="L668" s="165"/>
      <c r="M668" s="163"/>
      <c r="N668" s="163"/>
      <c r="O668" s="163"/>
    </row>
    <row r="669" spans="1:15">
      <c r="A669" s="163"/>
      <c r="B669" s="187"/>
      <c r="C669" s="187"/>
      <c r="D669" s="190"/>
      <c r="E669" s="165"/>
      <c r="F669" s="165"/>
      <c r="G669" s="163"/>
      <c r="H669" s="163"/>
      <c r="I669" s="163"/>
      <c r="J669" s="163"/>
      <c r="K669" s="164"/>
      <c r="L669" s="165"/>
      <c r="M669" s="163"/>
      <c r="N669" s="163"/>
      <c r="O669" s="163"/>
    </row>
    <row r="670" spans="1:15">
      <c r="A670" s="163"/>
      <c r="B670" s="187"/>
      <c r="C670" s="187"/>
      <c r="D670" s="190"/>
      <c r="E670" s="165"/>
      <c r="F670" s="165"/>
      <c r="G670" s="163"/>
      <c r="H670" s="163"/>
      <c r="I670" s="163"/>
      <c r="J670" s="163"/>
      <c r="K670" s="164"/>
      <c r="L670" s="165"/>
      <c r="M670" s="163"/>
      <c r="N670" s="163"/>
      <c r="O670" s="163"/>
    </row>
    <row r="671" spans="1:15">
      <c r="A671" s="163"/>
      <c r="B671" s="187"/>
      <c r="C671" s="187"/>
      <c r="D671" s="190"/>
      <c r="E671" s="165"/>
      <c r="F671" s="165"/>
      <c r="G671" s="163"/>
      <c r="H671" s="163"/>
      <c r="I671" s="163"/>
      <c r="J671" s="163"/>
      <c r="K671" s="164"/>
      <c r="L671" s="165"/>
      <c r="M671" s="163"/>
      <c r="N671" s="163"/>
      <c r="O671" s="163"/>
    </row>
    <row r="672" spans="1:15">
      <c r="A672" s="163"/>
      <c r="B672" s="187"/>
      <c r="C672" s="187"/>
      <c r="D672" s="190"/>
      <c r="E672" s="165"/>
      <c r="F672" s="165"/>
      <c r="G672" s="163"/>
      <c r="H672" s="163"/>
      <c r="I672" s="163"/>
      <c r="J672" s="163"/>
      <c r="K672" s="164"/>
      <c r="L672" s="165"/>
      <c r="M672" s="163"/>
      <c r="N672" s="163"/>
      <c r="O672" s="163"/>
    </row>
    <row r="673" spans="1:15">
      <c r="A673" s="163"/>
      <c r="B673" s="187"/>
      <c r="C673" s="187"/>
      <c r="D673" s="190"/>
      <c r="E673" s="165"/>
      <c r="F673" s="165"/>
      <c r="G673" s="163"/>
      <c r="H673" s="163"/>
      <c r="I673" s="163"/>
      <c r="J673" s="163"/>
      <c r="K673" s="164"/>
      <c r="L673" s="165"/>
      <c r="M673" s="163"/>
      <c r="N673" s="163"/>
      <c r="O673" s="163"/>
    </row>
    <row r="674" spans="1:15">
      <c r="A674" s="163"/>
      <c r="B674" s="187"/>
      <c r="C674" s="187"/>
      <c r="D674" s="190"/>
      <c r="E674" s="165"/>
      <c r="F674" s="165"/>
      <c r="G674" s="163"/>
      <c r="H674" s="163"/>
      <c r="I674" s="163"/>
      <c r="J674" s="163"/>
      <c r="K674" s="164"/>
      <c r="L674" s="165"/>
      <c r="M674" s="163"/>
      <c r="N674" s="163"/>
      <c r="O674" s="163"/>
    </row>
    <row r="675" spans="1:15">
      <c r="A675" s="163"/>
      <c r="B675" s="187"/>
      <c r="C675" s="187"/>
      <c r="D675" s="190"/>
      <c r="E675" s="165"/>
      <c r="F675" s="165"/>
      <c r="G675" s="163"/>
      <c r="H675" s="163"/>
      <c r="I675" s="163"/>
      <c r="J675" s="163"/>
      <c r="K675" s="164"/>
      <c r="L675" s="165"/>
      <c r="M675" s="163"/>
      <c r="N675" s="163"/>
      <c r="O675" s="163"/>
    </row>
    <row r="676" spans="1:15">
      <c r="A676" s="163"/>
      <c r="B676" s="187"/>
      <c r="C676" s="187"/>
      <c r="D676" s="190"/>
      <c r="E676" s="165"/>
      <c r="F676" s="165"/>
      <c r="G676" s="163"/>
      <c r="H676" s="163"/>
      <c r="I676" s="163"/>
      <c r="J676" s="163"/>
      <c r="K676" s="164"/>
      <c r="L676" s="165"/>
      <c r="M676" s="163"/>
      <c r="N676" s="163"/>
      <c r="O676" s="163"/>
    </row>
    <row r="677" spans="1:15">
      <c r="A677" s="163"/>
      <c r="B677" s="187"/>
      <c r="C677" s="187"/>
      <c r="D677" s="190"/>
      <c r="E677" s="165"/>
      <c r="F677" s="165"/>
      <c r="G677" s="163"/>
      <c r="H677" s="163"/>
      <c r="I677" s="163"/>
      <c r="J677" s="163"/>
      <c r="K677" s="164"/>
      <c r="L677" s="165"/>
      <c r="M677" s="163"/>
      <c r="N677" s="163"/>
      <c r="O677" s="163"/>
    </row>
    <row r="678" spans="1:15">
      <c r="A678" s="163"/>
      <c r="B678" s="187"/>
      <c r="C678" s="187"/>
      <c r="D678" s="190"/>
      <c r="E678" s="165"/>
      <c r="F678" s="165"/>
      <c r="G678" s="163"/>
      <c r="H678" s="163"/>
      <c r="I678" s="163"/>
      <c r="J678" s="163"/>
      <c r="K678" s="164"/>
      <c r="L678" s="165"/>
      <c r="M678" s="163"/>
      <c r="N678" s="163"/>
      <c r="O678" s="163"/>
    </row>
    <row r="679" spans="1:15">
      <c r="A679" s="163"/>
      <c r="B679" s="187"/>
      <c r="C679" s="187"/>
      <c r="D679" s="190"/>
      <c r="E679" s="165"/>
      <c r="F679" s="165"/>
      <c r="G679" s="163"/>
      <c r="H679" s="163"/>
      <c r="I679" s="163"/>
      <c r="J679" s="163"/>
      <c r="K679" s="164"/>
      <c r="L679" s="165"/>
      <c r="M679" s="163"/>
      <c r="N679" s="163"/>
      <c r="O679" s="163"/>
    </row>
    <row r="680" spans="1:15">
      <c r="A680" s="163"/>
      <c r="B680" s="187"/>
      <c r="C680" s="187"/>
      <c r="D680" s="190"/>
      <c r="E680" s="165"/>
      <c r="F680" s="165"/>
      <c r="G680" s="163"/>
      <c r="H680" s="163"/>
      <c r="I680" s="163"/>
      <c r="J680" s="163"/>
      <c r="K680" s="164"/>
      <c r="L680" s="165"/>
      <c r="M680" s="163"/>
      <c r="N680" s="163"/>
      <c r="O680" s="163"/>
    </row>
    <row r="681" spans="1:15">
      <c r="A681" s="163"/>
      <c r="B681" s="187"/>
      <c r="C681" s="187"/>
      <c r="D681" s="190"/>
      <c r="E681" s="165"/>
      <c r="F681" s="165"/>
      <c r="G681" s="163"/>
      <c r="H681" s="163"/>
      <c r="I681" s="163"/>
      <c r="J681" s="163"/>
      <c r="K681" s="164"/>
      <c r="L681" s="165"/>
      <c r="M681" s="163"/>
      <c r="N681" s="163"/>
      <c r="O681" s="163"/>
    </row>
    <row r="682" spans="1:15">
      <c r="A682" s="163"/>
      <c r="B682" s="187"/>
      <c r="C682" s="187"/>
      <c r="D682" s="190"/>
      <c r="E682" s="165"/>
      <c r="F682" s="165"/>
      <c r="G682" s="163"/>
      <c r="H682" s="163"/>
      <c r="I682" s="163"/>
      <c r="J682" s="163"/>
      <c r="K682" s="164"/>
      <c r="L682" s="165"/>
      <c r="M682" s="163"/>
      <c r="N682" s="163"/>
      <c r="O682" s="163"/>
    </row>
    <row r="683" spans="1:15">
      <c r="A683" s="163"/>
      <c r="B683" s="187"/>
      <c r="C683" s="187"/>
      <c r="D683" s="190"/>
      <c r="E683" s="165"/>
      <c r="F683" s="165"/>
      <c r="G683" s="163"/>
      <c r="H683" s="163"/>
      <c r="I683" s="163"/>
      <c r="J683" s="163"/>
      <c r="K683" s="164"/>
      <c r="L683" s="165"/>
      <c r="M683" s="163"/>
      <c r="N683" s="163"/>
      <c r="O683" s="163"/>
    </row>
    <row r="684" spans="1:15">
      <c r="A684" s="163"/>
      <c r="B684" s="187"/>
      <c r="C684" s="187"/>
      <c r="D684" s="190"/>
      <c r="E684" s="165"/>
      <c r="F684" s="165"/>
      <c r="G684" s="163"/>
      <c r="H684" s="163"/>
      <c r="I684" s="163"/>
      <c r="J684" s="163"/>
      <c r="K684" s="164"/>
      <c r="L684" s="165"/>
      <c r="M684" s="163"/>
      <c r="N684" s="163"/>
      <c r="O684" s="163"/>
    </row>
    <row r="685" spans="1:15">
      <c r="A685" s="163"/>
      <c r="B685" s="187"/>
      <c r="C685" s="187"/>
      <c r="D685" s="190"/>
      <c r="E685" s="165"/>
      <c r="F685" s="165"/>
      <c r="G685" s="163"/>
      <c r="H685" s="163"/>
      <c r="I685" s="163"/>
      <c r="J685" s="163"/>
      <c r="K685" s="164"/>
      <c r="L685" s="165"/>
      <c r="M685" s="163"/>
      <c r="N685" s="163"/>
      <c r="O685" s="163"/>
    </row>
    <row r="686" spans="1:15">
      <c r="A686" s="163"/>
      <c r="B686" s="187"/>
      <c r="C686" s="187"/>
      <c r="D686" s="190"/>
      <c r="E686" s="165"/>
      <c r="F686" s="165"/>
      <c r="G686" s="163"/>
      <c r="H686" s="163"/>
      <c r="I686" s="163"/>
      <c r="J686" s="163"/>
      <c r="K686" s="164"/>
      <c r="L686" s="165"/>
      <c r="M686" s="163"/>
      <c r="N686" s="163"/>
      <c r="O686" s="163"/>
    </row>
    <row r="687" spans="1:15">
      <c r="A687" s="163"/>
      <c r="B687" s="187"/>
      <c r="C687" s="187"/>
      <c r="D687" s="190"/>
      <c r="E687" s="165"/>
      <c r="F687" s="165"/>
      <c r="G687" s="163"/>
      <c r="H687" s="163"/>
      <c r="I687" s="163"/>
      <c r="J687" s="163"/>
      <c r="K687" s="164"/>
      <c r="L687" s="165"/>
      <c r="M687" s="163"/>
      <c r="N687" s="163"/>
      <c r="O687" s="163"/>
    </row>
    <row r="688" spans="1:15">
      <c r="A688" s="163"/>
      <c r="B688" s="187"/>
      <c r="C688" s="187"/>
      <c r="D688" s="190"/>
      <c r="E688" s="165"/>
      <c r="F688" s="165"/>
      <c r="G688" s="163"/>
      <c r="H688" s="163"/>
      <c r="I688" s="163"/>
      <c r="J688" s="163"/>
      <c r="K688" s="164"/>
      <c r="L688" s="165"/>
      <c r="M688" s="163"/>
      <c r="N688" s="163"/>
      <c r="O688" s="163"/>
    </row>
    <row r="689" spans="1:15">
      <c r="A689" s="163"/>
      <c r="B689" s="187"/>
      <c r="C689" s="187"/>
      <c r="D689" s="190"/>
      <c r="E689" s="165"/>
      <c r="F689" s="165"/>
      <c r="G689" s="163"/>
      <c r="H689" s="163"/>
      <c r="I689" s="163"/>
      <c r="J689" s="163"/>
      <c r="K689" s="164"/>
      <c r="L689" s="165"/>
      <c r="M689" s="163"/>
      <c r="N689" s="163"/>
      <c r="O689" s="163"/>
    </row>
    <row r="690" spans="1:15">
      <c r="A690" s="163"/>
      <c r="B690" s="187"/>
      <c r="C690" s="187"/>
      <c r="D690" s="190"/>
      <c r="E690" s="165"/>
      <c r="F690" s="165"/>
      <c r="G690" s="163"/>
      <c r="H690" s="163"/>
      <c r="I690" s="163"/>
      <c r="J690" s="163"/>
      <c r="K690" s="164"/>
      <c r="L690" s="165"/>
      <c r="M690" s="163"/>
      <c r="N690" s="163"/>
      <c r="O690" s="163"/>
    </row>
    <row r="691" spans="1:15">
      <c r="A691" s="163"/>
      <c r="B691" s="187"/>
      <c r="C691" s="187"/>
      <c r="D691" s="190"/>
      <c r="E691" s="165"/>
      <c r="F691" s="165"/>
      <c r="G691" s="163"/>
      <c r="H691" s="163"/>
      <c r="I691" s="163"/>
      <c r="J691" s="163"/>
      <c r="K691" s="164"/>
      <c r="L691" s="165"/>
      <c r="M691" s="163"/>
      <c r="N691" s="163"/>
      <c r="O691" s="163"/>
    </row>
    <row r="692" spans="1:15">
      <c r="A692" s="163"/>
      <c r="B692" s="187"/>
      <c r="C692" s="187"/>
      <c r="D692" s="190"/>
      <c r="E692" s="165"/>
      <c r="F692" s="165"/>
      <c r="G692" s="163"/>
      <c r="H692" s="163"/>
      <c r="I692" s="163"/>
      <c r="J692" s="163"/>
      <c r="K692" s="164"/>
      <c r="L692" s="165"/>
      <c r="M692" s="163"/>
      <c r="N692" s="163"/>
      <c r="O692" s="163"/>
    </row>
    <row r="693" spans="1:15">
      <c r="A693" s="163"/>
      <c r="B693" s="187"/>
      <c r="C693" s="187"/>
      <c r="D693" s="190"/>
      <c r="E693" s="165"/>
      <c r="F693" s="165"/>
      <c r="G693" s="163"/>
      <c r="H693" s="163"/>
      <c r="I693" s="163"/>
      <c r="J693" s="163"/>
      <c r="K693" s="164"/>
      <c r="L693" s="165"/>
      <c r="M693" s="163"/>
      <c r="N693" s="163"/>
      <c r="O693" s="163"/>
    </row>
    <row r="694" spans="1:15">
      <c r="A694" s="163"/>
      <c r="B694" s="187"/>
      <c r="C694" s="187"/>
      <c r="D694" s="190"/>
      <c r="E694" s="165"/>
      <c r="F694" s="165"/>
      <c r="G694" s="163"/>
      <c r="H694" s="163"/>
      <c r="I694" s="163"/>
      <c r="J694" s="163"/>
      <c r="K694" s="164"/>
      <c r="L694" s="165"/>
      <c r="M694" s="163"/>
      <c r="N694" s="163"/>
      <c r="O694" s="163"/>
    </row>
    <row r="695" spans="1:15">
      <c r="A695" s="163"/>
      <c r="B695" s="187"/>
      <c r="C695" s="187"/>
      <c r="D695" s="190"/>
      <c r="E695" s="165"/>
      <c r="F695" s="165"/>
      <c r="G695" s="163"/>
      <c r="H695" s="163"/>
      <c r="I695" s="163"/>
      <c r="J695" s="163"/>
      <c r="K695" s="164"/>
      <c r="L695" s="165"/>
      <c r="M695" s="163"/>
      <c r="N695" s="163"/>
      <c r="O695" s="163"/>
    </row>
    <row r="696" spans="1:15">
      <c r="A696" s="163"/>
      <c r="B696" s="187"/>
      <c r="C696" s="187"/>
      <c r="D696" s="190"/>
      <c r="E696" s="165"/>
      <c r="F696" s="165"/>
      <c r="G696" s="163"/>
      <c r="H696" s="163"/>
      <c r="I696" s="163"/>
      <c r="J696" s="163"/>
      <c r="K696" s="164"/>
      <c r="L696" s="165"/>
      <c r="M696" s="163"/>
      <c r="N696" s="163"/>
      <c r="O696" s="163"/>
    </row>
    <row r="697" spans="1:15">
      <c r="A697" s="163"/>
      <c r="B697" s="187"/>
      <c r="C697" s="187"/>
      <c r="D697" s="190"/>
      <c r="E697" s="165"/>
      <c r="F697" s="165"/>
      <c r="G697" s="163"/>
      <c r="H697" s="163"/>
      <c r="I697" s="163"/>
      <c r="J697" s="163"/>
      <c r="K697" s="164"/>
      <c r="L697" s="165"/>
      <c r="M697" s="163"/>
      <c r="N697" s="163"/>
      <c r="O697" s="163"/>
    </row>
    <row r="698" spans="1:15">
      <c r="A698" s="163"/>
      <c r="B698" s="187"/>
      <c r="C698" s="187"/>
      <c r="D698" s="190"/>
      <c r="E698" s="165"/>
      <c r="F698" s="165"/>
      <c r="G698" s="163"/>
      <c r="H698" s="163"/>
      <c r="I698" s="163"/>
      <c r="J698" s="163"/>
      <c r="K698" s="164"/>
      <c r="L698" s="165"/>
      <c r="M698" s="163"/>
      <c r="N698" s="163"/>
      <c r="O698" s="163"/>
    </row>
    <row r="699" spans="1:15">
      <c r="A699" s="163"/>
      <c r="B699" s="187"/>
      <c r="C699" s="187"/>
      <c r="D699" s="190"/>
      <c r="E699" s="165"/>
      <c r="F699" s="165"/>
      <c r="G699" s="163"/>
      <c r="H699" s="163"/>
      <c r="I699" s="163"/>
      <c r="J699" s="163"/>
      <c r="K699" s="164"/>
      <c r="L699" s="165"/>
      <c r="M699" s="163"/>
      <c r="N699" s="163"/>
      <c r="O699" s="163"/>
    </row>
    <row r="700" spans="1:15">
      <c r="A700" s="163"/>
      <c r="B700" s="187"/>
      <c r="C700" s="187"/>
      <c r="D700" s="190"/>
      <c r="E700" s="165"/>
      <c r="F700" s="165"/>
      <c r="G700" s="163"/>
      <c r="H700" s="163"/>
      <c r="I700" s="163"/>
      <c r="J700" s="163"/>
      <c r="K700" s="164"/>
      <c r="L700" s="165"/>
      <c r="M700" s="163"/>
      <c r="N700" s="163"/>
      <c r="O700" s="163"/>
    </row>
    <row r="701" spans="1:15">
      <c r="A701" s="163"/>
      <c r="B701" s="187"/>
      <c r="C701" s="187"/>
      <c r="D701" s="190"/>
      <c r="E701" s="165"/>
      <c r="F701" s="165"/>
      <c r="G701" s="163"/>
      <c r="H701" s="163"/>
      <c r="I701" s="163"/>
      <c r="J701" s="163"/>
      <c r="K701" s="164"/>
      <c r="L701" s="165"/>
      <c r="M701" s="163"/>
      <c r="N701" s="163"/>
      <c r="O701" s="163"/>
    </row>
    <row r="702" spans="1:15">
      <c r="A702" s="163"/>
      <c r="B702" s="187"/>
      <c r="C702" s="187"/>
      <c r="D702" s="190"/>
      <c r="E702" s="165"/>
      <c r="F702" s="165"/>
      <c r="G702" s="163"/>
      <c r="H702" s="163"/>
      <c r="I702" s="163"/>
      <c r="J702" s="163"/>
      <c r="K702" s="164"/>
      <c r="L702" s="165"/>
      <c r="M702" s="163"/>
      <c r="N702" s="163"/>
      <c r="O702" s="163"/>
    </row>
    <row r="703" spans="1:15">
      <c r="A703" s="163"/>
      <c r="B703" s="187"/>
      <c r="C703" s="187"/>
      <c r="D703" s="190"/>
      <c r="E703" s="165"/>
      <c r="F703" s="165"/>
      <c r="G703" s="163"/>
      <c r="H703" s="163"/>
      <c r="I703" s="163"/>
      <c r="J703" s="163"/>
      <c r="K703" s="164"/>
      <c r="L703" s="165"/>
      <c r="M703" s="163"/>
      <c r="N703" s="163"/>
      <c r="O703" s="163"/>
    </row>
    <row r="704" spans="1:15">
      <c r="A704" s="163"/>
      <c r="B704" s="187"/>
      <c r="C704" s="187"/>
      <c r="D704" s="190"/>
      <c r="E704" s="165"/>
      <c r="F704" s="165"/>
      <c r="G704" s="163"/>
      <c r="H704" s="163"/>
      <c r="I704" s="163"/>
      <c r="J704" s="163"/>
      <c r="K704" s="164"/>
      <c r="L704" s="165"/>
      <c r="M704" s="163"/>
      <c r="N704" s="163"/>
      <c r="O704" s="163"/>
    </row>
    <row r="705" spans="1:15">
      <c r="A705" s="163"/>
      <c r="B705" s="187"/>
      <c r="C705" s="187"/>
      <c r="D705" s="190"/>
      <c r="E705" s="165"/>
      <c r="F705" s="165"/>
      <c r="G705" s="163"/>
      <c r="H705" s="163"/>
      <c r="I705" s="163"/>
      <c r="J705" s="163"/>
      <c r="K705" s="164"/>
      <c r="L705" s="165"/>
      <c r="M705" s="163"/>
      <c r="N705" s="163"/>
      <c r="O705" s="163"/>
    </row>
    <row r="706" spans="1:15">
      <c r="A706" s="163"/>
      <c r="B706" s="187"/>
      <c r="C706" s="187"/>
      <c r="D706" s="190"/>
      <c r="E706" s="165"/>
      <c r="F706" s="165"/>
      <c r="G706" s="163"/>
      <c r="H706" s="163"/>
      <c r="I706" s="163"/>
      <c r="J706" s="163"/>
      <c r="K706" s="164"/>
      <c r="L706" s="165"/>
      <c r="M706" s="163"/>
      <c r="N706" s="163"/>
      <c r="O706" s="163"/>
    </row>
    <row r="707" spans="1:15">
      <c r="A707" s="163"/>
      <c r="B707" s="187"/>
      <c r="C707" s="187"/>
      <c r="D707" s="190"/>
      <c r="E707" s="165"/>
      <c r="F707" s="165"/>
      <c r="G707" s="163"/>
      <c r="H707" s="163"/>
      <c r="I707" s="163"/>
      <c r="J707" s="163"/>
      <c r="K707" s="164"/>
      <c r="L707" s="165"/>
      <c r="M707" s="163"/>
      <c r="N707" s="163"/>
      <c r="O707" s="163"/>
    </row>
    <row r="708" spans="1:15">
      <c r="A708" s="163"/>
      <c r="B708" s="187"/>
      <c r="C708" s="187"/>
      <c r="D708" s="190"/>
      <c r="E708" s="165"/>
      <c r="F708" s="165"/>
      <c r="G708" s="163"/>
      <c r="H708" s="163"/>
      <c r="I708" s="163"/>
      <c r="J708" s="163"/>
      <c r="K708" s="164"/>
      <c r="L708" s="165"/>
      <c r="M708" s="163"/>
      <c r="N708" s="163"/>
      <c r="O708" s="163"/>
    </row>
    <row r="709" spans="1:15">
      <c r="A709" s="163"/>
      <c r="B709" s="187"/>
      <c r="C709" s="187"/>
      <c r="D709" s="190"/>
      <c r="E709" s="165"/>
      <c r="F709" s="165"/>
      <c r="G709" s="163"/>
      <c r="H709" s="163"/>
      <c r="I709" s="163"/>
      <c r="J709" s="163"/>
      <c r="K709" s="164"/>
      <c r="L709" s="165"/>
      <c r="M709" s="163"/>
      <c r="N709" s="163"/>
      <c r="O709" s="163"/>
    </row>
    <row r="710" spans="1:15">
      <c r="A710" s="163"/>
      <c r="B710" s="187"/>
      <c r="C710" s="187"/>
      <c r="D710" s="190"/>
      <c r="E710" s="165"/>
      <c r="F710" s="165"/>
      <c r="G710" s="163"/>
      <c r="H710" s="163"/>
      <c r="I710" s="163"/>
      <c r="J710" s="163"/>
      <c r="K710" s="164"/>
      <c r="L710" s="165"/>
      <c r="M710" s="163"/>
      <c r="N710" s="163"/>
      <c r="O710" s="163"/>
    </row>
    <row r="711" spans="1:15">
      <c r="A711" s="163"/>
      <c r="B711" s="187"/>
      <c r="C711" s="187"/>
      <c r="D711" s="190"/>
      <c r="E711" s="165"/>
      <c r="F711" s="165"/>
      <c r="G711" s="163"/>
      <c r="H711" s="163"/>
      <c r="I711" s="163"/>
      <c r="J711" s="163"/>
      <c r="K711" s="164"/>
      <c r="L711" s="165"/>
      <c r="M711" s="163"/>
      <c r="N711" s="163"/>
      <c r="O711" s="163"/>
    </row>
    <row r="712" spans="1:15">
      <c r="A712" s="163"/>
      <c r="B712" s="187"/>
      <c r="C712" s="187"/>
      <c r="D712" s="190"/>
      <c r="E712" s="165"/>
      <c r="F712" s="165"/>
      <c r="G712" s="163"/>
      <c r="H712" s="163"/>
      <c r="I712" s="163"/>
      <c r="J712" s="163"/>
      <c r="K712" s="164"/>
      <c r="L712" s="165"/>
      <c r="M712" s="163"/>
      <c r="N712" s="163"/>
      <c r="O712" s="163"/>
    </row>
    <row r="713" spans="1:15">
      <c r="A713" s="163"/>
      <c r="B713" s="187"/>
      <c r="C713" s="187"/>
      <c r="D713" s="190"/>
      <c r="E713" s="165"/>
      <c r="F713" s="165"/>
      <c r="G713" s="163"/>
      <c r="H713" s="163"/>
      <c r="I713" s="163"/>
      <c r="J713" s="163"/>
      <c r="K713" s="164"/>
      <c r="L713" s="165"/>
      <c r="M713" s="163"/>
      <c r="N713" s="163"/>
      <c r="O713" s="163"/>
    </row>
    <row r="714" spans="1:15">
      <c r="A714" s="163"/>
      <c r="B714" s="187"/>
      <c r="C714" s="187"/>
      <c r="D714" s="190"/>
      <c r="E714" s="165"/>
      <c r="F714" s="165"/>
      <c r="G714" s="163"/>
      <c r="H714" s="163"/>
      <c r="I714" s="163"/>
      <c r="J714" s="163"/>
      <c r="K714" s="164"/>
      <c r="L714" s="165"/>
      <c r="M714" s="163"/>
      <c r="N714" s="163"/>
      <c r="O714" s="163"/>
    </row>
    <row r="715" spans="1:15">
      <c r="A715" s="163"/>
      <c r="B715" s="187"/>
      <c r="C715" s="187"/>
      <c r="D715" s="190"/>
      <c r="E715" s="165"/>
      <c r="F715" s="165"/>
      <c r="G715" s="163"/>
      <c r="H715" s="163"/>
      <c r="I715" s="163"/>
      <c r="J715" s="163"/>
      <c r="K715" s="164"/>
      <c r="L715" s="165"/>
      <c r="M715" s="163"/>
      <c r="N715" s="163"/>
      <c r="O715" s="163"/>
    </row>
    <row r="716" spans="1:15">
      <c r="A716" s="163"/>
      <c r="B716" s="187"/>
      <c r="C716" s="187"/>
      <c r="D716" s="190"/>
      <c r="E716" s="165"/>
      <c r="F716" s="165"/>
      <c r="G716" s="163"/>
      <c r="H716" s="163"/>
      <c r="I716" s="163"/>
      <c r="J716" s="163"/>
      <c r="K716" s="164"/>
      <c r="L716" s="165"/>
      <c r="M716" s="163"/>
      <c r="N716" s="163"/>
      <c r="O716" s="163"/>
    </row>
    <row r="717" spans="1:15">
      <c r="A717" s="163"/>
      <c r="B717" s="187"/>
      <c r="C717" s="187"/>
      <c r="D717" s="190"/>
      <c r="E717" s="165"/>
      <c r="F717" s="165"/>
      <c r="G717" s="163"/>
      <c r="H717" s="163"/>
      <c r="I717" s="163"/>
      <c r="J717" s="163"/>
      <c r="K717" s="164"/>
      <c r="L717" s="165"/>
      <c r="M717" s="163"/>
      <c r="N717" s="163"/>
      <c r="O717" s="163"/>
    </row>
    <row r="718" spans="1:15">
      <c r="A718" s="163"/>
      <c r="B718" s="187"/>
      <c r="C718" s="187"/>
      <c r="D718" s="190"/>
      <c r="E718" s="165"/>
      <c r="F718" s="165"/>
      <c r="G718" s="163"/>
      <c r="H718" s="163"/>
      <c r="I718" s="163"/>
      <c r="J718" s="163"/>
      <c r="K718" s="164"/>
      <c r="L718" s="164"/>
      <c r="M718" s="163"/>
      <c r="N718" s="163"/>
      <c r="O718" s="163"/>
    </row>
    <row r="719" spans="1:15">
      <c r="A719" s="163"/>
      <c r="B719" s="187"/>
      <c r="C719" s="187"/>
      <c r="D719" s="190"/>
      <c r="E719" s="164"/>
      <c r="F719" s="164"/>
      <c r="G719" s="163"/>
      <c r="H719" s="163"/>
      <c r="I719" s="163"/>
      <c r="J719" s="163"/>
      <c r="K719" s="164"/>
      <c r="L719" s="164"/>
      <c r="M719" s="163"/>
      <c r="N719" s="163"/>
      <c r="O719" s="163"/>
    </row>
    <row r="720" spans="1:15">
      <c r="A720" s="163"/>
      <c r="B720" s="187"/>
      <c r="C720" s="187"/>
      <c r="D720" s="190"/>
      <c r="E720" s="165"/>
      <c r="F720" s="165"/>
      <c r="G720" s="163"/>
      <c r="H720" s="163"/>
      <c r="I720" s="163"/>
      <c r="J720" s="163"/>
      <c r="K720" s="164"/>
      <c r="L720" s="165"/>
      <c r="M720" s="163"/>
      <c r="N720" s="163"/>
      <c r="O720" s="163"/>
    </row>
    <row r="721" spans="1:15">
      <c r="A721" s="163"/>
      <c r="B721" s="187"/>
      <c r="C721" s="187"/>
      <c r="D721" s="190"/>
      <c r="E721" s="165"/>
      <c r="F721" s="165"/>
      <c r="G721" s="163"/>
      <c r="H721" s="163"/>
      <c r="I721" s="163"/>
      <c r="J721" s="163"/>
      <c r="K721" s="164"/>
      <c r="L721" s="165"/>
      <c r="M721" s="163"/>
      <c r="N721" s="163"/>
      <c r="O721" s="163"/>
    </row>
    <row r="722" spans="1:15">
      <c r="A722" s="163"/>
      <c r="B722" s="187"/>
      <c r="C722" s="187"/>
      <c r="D722" s="190"/>
      <c r="E722" s="165"/>
      <c r="F722" s="165"/>
      <c r="G722" s="163"/>
      <c r="H722" s="163"/>
      <c r="I722" s="163"/>
      <c r="J722" s="163"/>
      <c r="K722" s="164"/>
      <c r="L722" s="165"/>
      <c r="M722" s="163"/>
      <c r="N722" s="163"/>
      <c r="O722" s="163"/>
    </row>
    <row r="723" spans="1:15">
      <c r="A723" s="163"/>
      <c r="B723" s="187"/>
      <c r="C723" s="187"/>
      <c r="D723" s="190"/>
      <c r="E723" s="164"/>
      <c r="F723" s="164"/>
      <c r="G723" s="163"/>
      <c r="H723" s="163"/>
      <c r="I723" s="163"/>
      <c r="J723" s="163"/>
      <c r="K723" s="164"/>
      <c r="L723" s="164"/>
      <c r="M723" s="163"/>
      <c r="N723" s="163"/>
      <c r="O723" s="163"/>
    </row>
    <row r="724" spans="1:15">
      <c r="A724" s="163"/>
      <c r="B724" s="187"/>
      <c r="C724" s="187"/>
      <c r="D724" s="190"/>
      <c r="E724" s="165"/>
      <c r="F724" s="165"/>
      <c r="G724" s="163"/>
      <c r="H724" s="163"/>
      <c r="I724" s="163"/>
      <c r="J724" s="163"/>
      <c r="K724" s="164"/>
      <c r="L724" s="165"/>
      <c r="M724" s="163"/>
      <c r="N724" s="163"/>
      <c r="O724" s="163"/>
    </row>
    <row r="725" spans="1:15">
      <c r="A725" s="163"/>
      <c r="B725" s="187"/>
      <c r="C725" s="187"/>
      <c r="D725" s="190"/>
      <c r="E725" s="165"/>
      <c r="F725" s="165"/>
      <c r="G725" s="163"/>
      <c r="H725" s="163"/>
      <c r="I725" s="163"/>
      <c r="J725" s="163"/>
      <c r="K725" s="164"/>
      <c r="L725" s="165"/>
      <c r="M725" s="163"/>
      <c r="N725" s="163"/>
      <c r="O725" s="163"/>
    </row>
    <row r="726" spans="1:15">
      <c r="A726" s="163"/>
      <c r="B726" s="187"/>
      <c r="C726" s="187"/>
      <c r="D726" s="190"/>
      <c r="E726" s="165"/>
      <c r="F726" s="165"/>
      <c r="G726" s="163"/>
      <c r="H726" s="163"/>
      <c r="I726" s="163"/>
      <c r="J726" s="163"/>
      <c r="K726" s="164"/>
      <c r="L726" s="165"/>
      <c r="M726" s="163"/>
      <c r="N726" s="163"/>
      <c r="O726" s="163"/>
    </row>
    <row r="727" spans="1:15">
      <c r="A727" s="163"/>
      <c r="B727" s="187"/>
      <c r="C727" s="187"/>
      <c r="D727" s="190"/>
      <c r="E727" s="165"/>
      <c r="F727" s="165"/>
      <c r="G727" s="163"/>
      <c r="H727" s="163"/>
      <c r="I727" s="163"/>
      <c r="J727" s="163"/>
      <c r="K727" s="164"/>
      <c r="L727" s="165"/>
      <c r="M727" s="163"/>
      <c r="N727" s="163"/>
      <c r="O727" s="163"/>
    </row>
    <row r="728" spans="1:15">
      <c r="A728" s="163"/>
      <c r="B728" s="187"/>
      <c r="C728" s="187"/>
      <c r="D728" s="190"/>
      <c r="E728" s="165"/>
      <c r="F728" s="165"/>
      <c r="G728" s="163"/>
      <c r="H728" s="163"/>
      <c r="I728" s="163"/>
      <c r="J728" s="163"/>
      <c r="K728" s="164"/>
      <c r="L728" s="165"/>
      <c r="M728" s="163"/>
      <c r="N728" s="163"/>
      <c r="O728" s="163"/>
    </row>
    <row r="729" spans="1:15">
      <c r="A729" s="163"/>
      <c r="B729" s="187"/>
      <c r="C729" s="187"/>
      <c r="D729" s="190"/>
      <c r="E729" s="165"/>
      <c r="F729" s="165"/>
      <c r="G729" s="163"/>
      <c r="H729" s="163"/>
      <c r="I729" s="163"/>
      <c r="J729" s="163"/>
      <c r="K729" s="164"/>
      <c r="L729" s="165"/>
      <c r="M729" s="163"/>
      <c r="N729" s="163"/>
      <c r="O729" s="163"/>
    </row>
    <row r="730" spans="1:15">
      <c r="A730" s="163"/>
      <c r="B730" s="187"/>
      <c r="C730" s="187"/>
      <c r="D730" s="190"/>
      <c r="E730" s="165"/>
      <c r="F730" s="165"/>
      <c r="G730" s="163"/>
      <c r="H730" s="163"/>
      <c r="I730" s="163"/>
      <c r="J730" s="163"/>
      <c r="K730" s="164"/>
      <c r="L730" s="165"/>
      <c r="M730" s="163"/>
      <c r="N730" s="163"/>
      <c r="O730" s="163"/>
    </row>
    <row r="731" spans="1:15">
      <c r="A731" s="163"/>
      <c r="B731" s="187"/>
      <c r="C731" s="187"/>
      <c r="D731" s="190"/>
      <c r="E731" s="165"/>
      <c r="F731" s="165"/>
      <c r="G731" s="163"/>
      <c r="H731" s="163"/>
      <c r="I731" s="163"/>
      <c r="J731" s="163"/>
      <c r="K731" s="164"/>
      <c r="L731" s="165"/>
      <c r="M731" s="163"/>
      <c r="N731" s="163"/>
      <c r="O731" s="163"/>
    </row>
    <row r="732" spans="1:15">
      <c r="A732" s="163"/>
      <c r="B732" s="187"/>
      <c r="C732" s="187"/>
      <c r="D732" s="190"/>
      <c r="E732" s="165"/>
      <c r="F732" s="165"/>
      <c r="G732" s="163"/>
      <c r="H732" s="163"/>
      <c r="I732" s="163"/>
      <c r="J732" s="163"/>
      <c r="K732" s="164"/>
      <c r="L732" s="165"/>
      <c r="M732" s="163"/>
      <c r="N732" s="163"/>
      <c r="O732" s="163"/>
    </row>
    <row r="733" spans="1:15">
      <c r="A733" s="163"/>
      <c r="B733" s="187"/>
      <c r="C733" s="187"/>
      <c r="D733" s="190"/>
      <c r="E733" s="165"/>
      <c r="F733" s="165"/>
      <c r="G733" s="163"/>
      <c r="H733" s="163"/>
      <c r="I733" s="163"/>
      <c r="J733" s="163"/>
      <c r="K733" s="164"/>
      <c r="L733" s="165"/>
      <c r="M733" s="163"/>
      <c r="N733" s="163"/>
      <c r="O733" s="163"/>
    </row>
    <row r="734" spans="1:15">
      <c r="A734" s="163"/>
      <c r="B734" s="187"/>
      <c r="C734" s="187"/>
      <c r="D734" s="190"/>
      <c r="E734" s="165"/>
      <c r="F734" s="165"/>
      <c r="G734" s="163"/>
      <c r="H734" s="163"/>
      <c r="I734" s="163"/>
      <c r="J734" s="163"/>
      <c r="K734" s="164"/>
      <c r="L734" s="165"/>
      <c r="M734" s="163"/>
      <c r="N734" s="163"/>
      <c r="O734" s="163"/>
    </row>
    <row r="735" spans="1:15">
      <c r="A735" s="163"/>
      <c r="B735" s="187"/>
      <c r="C735" s="187"/>
      <c r="D735" s="190"/>
      <c r="E735" s="165"/>
      <c r="F735" s="165"/>
      <c r="G735" s="163"/>
      <c r="H735" s="163"/>
      <c r="I735" s="163"/>
      <c r="J735" s="163"/>
      <c r="K735" s="164"/>
      <c r="L735" s="165"/>
      <c r="M735" s="163"/>
      <c r="N735" s="163"/>
      <c r="O735" s="163"/>
    </row>
    <row r="736" spans="1:15">
      <c r="A736" s="163"/>
      <c r="B736" s="187"/>
      <c r="C736" s="187"/>
      <c r="D736" s="190"/>
      <c r="E736" s="165"/>
      <c r="F736" s="165"/>
      <c r="G736" s="163"/>
      <c r="H736" s="163"/>
      <c r="I736" s="163"/>
      <c r="J736" s="163"/>
      <c r="K736" s="164"/>
      <c r="L736" s="165"/>
      <c r="M736" s="163"/>
      <c r="N736" s="163"/>
      <c r="O736" s="163"/>
    </row>
    <row r="737" spans="1:15">
      <c r="A737" s="163"/>
      <c r="B737" s="187"/>
      <c r="C737" s="187"/>
      <c r="D737" s="190"/>
      <c r="E737" s="165"/>
      <c r="F737" s="165"/>
      <c r="G737" s="163"/>
      <c r="H737" s="163"/>
      <c r="I737" s="163"/>
      <c r="J737" s="163"/>
      <c r="K737" s="164"/>
      <c r="L737" s="165"/>
      <c r="M737" s="163"/>
      <c r="N737" s="163"/>
      <c r="O737" s="163"/>
    </row>
    <row r="738" spans="1:15">
      <c r="A738" s="163"/>
      <c r="B738" s="187"/>
      <c r="C738" s="187"/>
      <c r="D738" s="190"/>
      <c r="E738" s="165"/>
      <c r="F738" s="165"/>
      <c r="G738" s="163"/>
      <c r="H738" s="163"/>
      <c r="I738" s="163"/>
      <c r="J738" s="163"/>
      <c r="K738" s="164"/>
      <c r="L738" s="165"/>
      <c r="M738" s="163"/>
      <c r="N738" s="163"/>
      <c r="O738" s="163"/>
    </row>
    <row r="739" spans="1:15">
      <c r="A739" s="163"/>
      <c r="B739" s="187"/>
      <c r="C739" s="187"/>
      <c r="D739" s="190"/>
      <c r="E739" s="165"/>
      <c r="F739" s="165"/>
      <c r="G739" s="163"/>
      <c r="H739" s="163"/>
      <c r="I739" s="163"/>
      <c r="J739" s="163"/>
      <c r="K739" s="164"/>
      <c r="L739" s="165"/>
      <c r="M739" s="163"/>
      <c r="N739" s="163"/>
      <c r="O739" s="163"/>
    </row>
    <row r="740" spans="1:15">
      <c r="A740" s="163"/>
      <c r="B740" s="187"/>
      <c r="C740" s="187"/>
      <c r="D740" s="190"/>
      <c r="E740" s="165"/>
      <c r="F740" s="165"/>
      <c r="G740" s="163"/>
      <c r="H740" s="163"/>
      <c r="I740" s="163"/>
      <c r="J740" s="163"/>
      <c r="K740" s="164"/>
      <c r="L740" s="165"/>
      <c r="M740" s="163"/>
      <c r="N740" s="163"/>
      <c r="O740" s="163"/>
    </row>
    <row r="741" spans="1:15">
      <c r="A741" s="163"/>
      <c r="B741" s="187"/>
      <c r="C741" s="187"/>
      <c r="D741" s="190"/>
      <c r="E741" s="165"/>
      <c r="F741" s="165"/>
      <c r="G741" s="163"/>
      <c r="H741" s="163"/>
      <c r="I741" s="163"/>
      <c r="J741" s="163"/>
      <c r="K741" s="164"/>
      <c r="L741" s="165"/>
      <c r="M741" s="163"/>
      <c r="N741" s="163"/>
      <c r="O741" s="163"/>
    </row>
    <row r="742" spans="1:15">
      <c r="A742" s="163"/>
      <c r="B742" s="187"/>
      <c r="C742" s="187"/>
      <c r="D742" s="190"/>
      <c r="E742" s="165"/>
      <c r="F742" s="165"/>
      <c r="G742" s="163"/>
      <c r="H742" s="163"/>
      <c r="I742" s="163"/>
      <c r="J742" s="163"/>
      <c r="K742" s="164"/>
      <c r="L742" s="165"/>
      <c r="M742" s="163"/>
      <c r="N742" s="163"/>
      <c r="O742" s="163"/>
    </row>
    <row r="743" spans="1:15">
      <c r="A743" s="163"/>
      <c r="B743" s="187"/>
      <c r="C743" s="187"/>
      <c r="D743" s="190"/>
      <c r="E743" s="165"/>
      <c r="F743" s="165"/>
      <c r="G743" s="163"/>
      <c r="H743" s="163"/>
      <c r="I743" s="163"/>
      <c r="J743" s="163"/>
      <c r="K743" s="164"/>
      <c r="L743" s="165"/>
      <c r="M743" s="163"/>
      <c r="N743" s="163"/>
      <c r="O743" s="163"/>
    </row>
    <row r="744" spans="1:15">
      <c r="A744" s="163"/>
      <c r="B744" s="187"/>
      <c r="C744" s="187"/>
      <c r="D744" s="190"/>
      <c r="E744" s="165"/>
      <c r="F744" s="165"/>
      <c r="G744" s="163"/>
      <c r="H744" s="163"/>
      <c r="I744" s="163"/>
      <c r="J744" s="163"/>
      <c r="K744" s="164"/>
      <c r="L744" s="165"/>
      <c r="M744" s="163"/>
      <c r="N744" s="163"/>
      <c r="O744" s="163"/>
    </row>
    <row r="745" spans="1:15">
      <c r="A745" s="163"/>
      <c r="B745" s="187"/>
      <c r="C745" s="187"/>
      <c r="D745" s="190"/>
      <c r="E745" s="165"/>
      <c r="F745" s="165"/>
      <c r="G745" s="163"/>
      <c r="H745" s="163"/>
      <c r="I745" s="163"/>
      <c r="J745" s="163"/>
      <c r="K745" s="164"/>
      <c r="L745" s="165"/>
      <c r="M745" s="163"/>
      <c r="N745" s="163"/>
      <c r="O745" s="163"/>
    </row>
    <row r="746" spans="1:15">
      <c r="A746" s="163"/>
      <c r="B746" s="187"/>
      <c r="C746" s="187"/>
      <c r="D746" s="190"/>
      <c r="E746" s="165"/>
      <c r="F746" s="165"/>
      <c r="G746" s="163"/>
      <c r="H746" s="163"/>
      <c r="I746" s="163"/>
      <c r="J746" s="163"/>
      <c r="K746" s="164"/>
      <c r="L746" s="165"/>
      <c r="M746" s="163"/>
      <c r="N746" s="163"/>
      <c r="O746" s="163"/>
    </row>
    <row r="747" spans="1:15">
      <c r="A747" s="163"/>
      <c r="B747" s="187"/>
      <c r="C747" s="187"/>
      <c r="D747" s="190"/>
      <c r="E747" s="165"/>
      <c r="F747" s="165"/>
      <c r="G747" s="163"/>
      <c r="H747" s="163"/>
      <c r="I747" s="163"/>
      <c r="J747" s="163"/>
      <c r="K747" s="164"/>
      <c r="L747" s="165"/>
      <c r="M747" s="163"/>
      <c r="N747" s="163"/>
      <c r="O747" s="163"/>
    </row>
    <row r="748" spans="1:15">
      <c r="A748" s="163"/>
      <c r="B748" s="187"/>
      <c r="C748" s="187"/>
      <c r="D748" s="190"/>
      <c r="E748" s="165"/>
      <c r="F748" s="165"/>
      <c r="G748" s="163"/>
      <c r="H748" s="163"/>
      <c r="I748" s="163"/>
      <c r="J748" s="163"/>
      <c r="K748" s="164"/>
      <c r="L748" s="165"/>
      <c r="M748" s="163"/>
      <c r="N748" s="163"/>
      <c r="O748" s="163"/>
    </row>
    <row r="749" spans="1:15">
      <c r="A749" s="163"/>
      <c r="B749" s="187"/>
      <c r="C749" s="187"/>
      <c r="D749" s="190"/>
      <c r="E749" s="165"/>
      <c r="F749" s="165"/>
      <c r="G749" s="163"/>
      <c r="H749" s="163"/>
      <c r="I749" s="163"/>
      <c r="J749" s="163"/>
      <c r="K749" s="164"/>
      <c r="L749" s="165"/>
      <c r="M749" s="163"/>
      <c r="N749" s="163"/>
      <c r="O749" s="163"/>
    </row>
    <row r="750" spans="1:15">
      <c r="A750" s="163"/>
      <c r="B750" s="187"/>
      <c r="C750" s="187"/>
      <c r="D750" s="190"/>
      <c r="E750" s="165"/>
      <c r="F750" s="165"/>
      <c r="G750" s="163"/>
      <c r="H750" s="163"/>
      <c r="I750" s="163"/>
      <c r="J750" s="163"/>
      <c r="K750" s="164"/>
      <c r="L750" s="165"/>
      <c r="M750" s="163"/>
      <c r="N750" s="163"/>
      <c r="O750" s="163"/>
    </row>
    <row r="751" spans="1:15">
      <c r="A751" s="163"/>
      <c r="B751" s="187"/>
      <c r="C751" s="187"/>
      <c r="D751" s="190"/>
      <c r="E751" s="165"/>
      <c r="F751" s="165"/>
      <c r="G751" s="163"/>
      <c r="H751" s="163"/>
      <c r="I751" s="163"/>
      <c r="J751" s="163"/>
      <c r="K751" s="164"/>
      <c r="L751" s="165"/>
      <c r="M751" s="163"/>
      <c r="N751" s="163"/>
      <c r="O751" s="163"/>
    </row>
    <row r="752" spans="1:15">
      <c r="A752" s="163"/>
      <c r="B752" s="187"/>
      <c r="C752" s="187"/>
      <c r="D752" s="190"/>
      <c r="E752" s="165"/>
      <c r="F752" s="165"/>
      <c r="G752" s="163"/>
      <c r="H752" s="163"/>
      <c r="I752" s="163"/>
      <c r="J752" s="163"/>
      <c r="K752" s="164"/>
      <c r="L752" s="165"/>
      <c r="M752" s="163"/>
      <c r="N752" s="163"/>
      <c r="O752" s="163"/>
    </row>
    <row r="753" spans="1:15">
      <c r="A753" s="163"/>
      <c r="B753" s="187"/>
      <c r="C753" s="187"/>
      <c r="D753" s="190"/>
      <c r="E753" s="165"/>
      <c r="F753" s="165"/>
      <c r="G753" s="163"/>
      <c r="H753" s="163"/>
      <c r="I753" s="163"/>
      <c r="J753" s="163"/>
      <c r="K753" s="164"/>
      <c r="L753" s="165"/>
      <c r="M753" s="163"/>
      <c r="N753" s="163"/>
      <c r="O753" s="163"/>
    </row>
    <row r="754" spans="1:15">
      <c r="A754" s="163"/>
      <c r="B754" s="187"/>
      <c r="C754" s="187"/>
      <c r="D754" s="190"/>
      <c r="E754" s="165"/>
      <c r="F754" s="165"/>
      <c r="G754" s="163"/>
      <c r="H754" s="163"/>
      <c r="I754" s="163"/>
      <c r="J754" s="163"/>
      <c r="K754" s="164"/>
      <c r="L754" s="165"/>
      <c r="M754" s="163"/>
      <c r="N754" s="163"/>
      <c r="O754" s="163"/>
    </row>
    <row r="755" spans="1:15">
      <c r="A755" s="163"/>
      <c r="B755" s="187"/>
      <c r="C755" s="187"/>
      <c r="D755" s="190"/>
      <c r="E755" s="165"/>
      <c r="F755" s="165"/>
      <c r="G755" s="163"/>
      <c r="H755" s="163"/>
      <c r="I755" s="163"/>
      <c r="J755" s="163"/>
      <c r="K755" s="164"/>
      <c r="L755" s="165"/>
      <c r="M755" s="163"/>
      <c r="N755" s="163"/>
      <c r="O755" s="163"/>
    </row>
    <row r="756" spans="1:15">
      <c r="A756" s="163"/>
      <c r="B756" s="187"/>
      <c r="C756" s="187"/>
      <c r="D756" s="190"/>
      <c r="E756" s="165"/>
      <c r="F756" s="165"/>
      <c r="G756" s="163"/>
      <c r="H756" s="163"/>
      <c r="I756" s="163"/>
      <c r="J756" s="163"/>
      <c r="K756" s="164"/>
      <c r="L756" s="165"/>
      <c r="M756" s="163"/>
      <c r="N756" s="163"/>
      <c r="O756" s="163"/>
    </row>
    <row r="757" spans="1:15">
      <c r="A757" s="163"/>
      <c r="B757" s="187"/>
      <c r="C757" s="187"/>
      <c r="D757" s="190"/>
      <c r="E757" s="165"/>
      <c r="F757" s="165"/>
      <c r="G757" s="163"/>
      <c r="H757" s="163"/>
      <c r="I757" s="163"/>
      <c r="J757" s="163"/>
      <c r="K757" s="164"/>
      <c r="L757" s="165"/>
      <c r="M757" s="163"/>
      <c r="N757" s="163"/>
      <c r="O757" s="163"/>
    </row>
    <row r="758" spans="1:15">
      <c r="A758" s="163"/>
      <c r="B758" s="187"/>
      <c r="C758" s="187"/>
      <c r="D758" s="190"/>
      <c r="E758" s="165"/>
      <c r="F758" s="165"/>
      <c r="G758" s="163"/>
      <c r="H758" s="163"/>
      <c r="I758" s="163"/>
      <c r="J758" s="163"/>
      <c r="K758" s="164"/>
      <c r="L758" s="165"/>
      <c r="M758" s="163"/>
      <c r="N758" s="163"/>
      <c r="O758" s="163"/>
    </row>
    <row r="759" spans="1:15">
      <c r="A759" s="163"/>
      <c r="B759" s="187"/>
      <c r="C759" s="187"/>
      <c r="D759" s="190"/>
      <c r="E759" s="165"/>
      <c r="F759" s="165"/>
      <c r="G759" s="163"/>
      <c r="H759" s="163"/>
      <c r="I759" s="163"/>
      <c r="J759" s="163"/>
      <c r="K759" s="164"/>
      <c r="L759" s="165"/>
      <c r="M759" s="163"/>
      <c r="N759" s="163"/>
      <c r="O759" s="163"/>
    </row>
    <row r="760" spans="1:15">
      <c r="A760" s="163"/>
      <c r="B760" s="187"/>
      <c r="C760" s="187"/>
      <c r="D760" s="190"/>
      <c r="E760" s="165"/>
      <c r="F760" s="165"/>
      <c r="G760" s="163"/>
      <c r="H760" s="163"/>
      <c r="I760" s="163"/>
      <c r="J760" s="163"/>
      <c r="K760" s="164"/>
      <c r="L760" s="165"/>
      <c r="M760" s="163"/>
      <c r="N760" s="163"/>
      <c r="O760" s="163"/>
    </row>
    <row r="761" spans="1:15">
      <c r="A761" s="163"/>
      <c r="B761" s="187"/>
      <c r="C761" s="187"/>
      <c r="D761" s="190"/>
      <c r="E761" s="165"/>
      <c r="F761" s="165"/>
      <c r="G761" s="163"/>
      <c r="H761" s="163"/>
      <c r="I761" s="163"/>
      <c r="J761" s="163"/>
      <c r="K761" s="164"/>
      <c r="L761" s="165"/>
      <c r="M761" s="163"/>
      <c r="N761" s="163"/>
      <c r="O761" s="163"/>
    </row>
    <row r="762" spans="1:15">
      <c r="A762" s="163"/>
      <c r="B762" s="187"/>
      <c r="C762" s="163"/>
      <c r="D762" s="190"/>
      <c r="E762" s="165"/>
      <c r="F762" s="165"/>
      <c r="G762" s="163"/>
      <c r="H762" s="163"/>
      <c r="I762" s="163"/>
      <c r="J762" s="163"/>
      <c r="K762" s="164"/>
      <c r="L762" s="165"/>
      <c r="M762" s="163"/>
      <c r="N762" s="163"/>
      <c r="O762" s="163"/>
    </row>
    <row r="763" spans="1:15">
      <c r="A763" s="163"/>
      <c r="B763" s="187"/>
      <c r="C763" s="163"/>
      <c r="D763" s="190"/>
      <c r="E763" s="165"/>
      <c r="F763" s="165"/>
      <c r="G763" s="163"/>
      <c r="H763" s="163"/>
      <c r="I763" s="163"/>
      <c r="J763" s="163"/>
      <c r="K763" s="164"/>
      <c r="L763" s="165"/>
      <c r="M763" s="163"/>
      <c r="N763" s="163"/>
      <c r="O763" s="163"/>
    </row>
    <row r="764" spans="1:15">
      <c r="A764" s="163"/>
      <c r="B764" s="187"/>
      <c r="C764" s="163"/>
      <c r="D764" s="190"/>
      <c r="E764" s="165"/>
      <c r="F764" s="165"/>
      <c r="G764" s="163"/>
      <c r="H764" s="163"/>
      <c r="I764" s="163"/>
      <c r="J764" s="163"/>
      <c r="K764" s="164"/>
      <c r="L764" s="165"/>
      <c r="M764" s="163"/>
      <c r="N764" s="163"/>
      <c r="O764" s="163"/>
    </row>
    <row r="765" spans="1:15">
      <c r="A765" s="163"/>
      <c r="B765" s="187"/>
      <c r="C765" s="163"/>
      <c r="D765" s="190"/>
      <c r="E765" s="165"/>
      <c r="F765" s="165"/>
      <c r="G765" s="163"/>
      <c r="H765" s="163"/>
      <c r="I765" s="163"/>
      <c r="J765" s="163"/>
      <c r="K765" s="164"/>
      <c r="L765" s="165"/>
      <c r="M765" s="163"/>
      <c r="N765" s="163"/>
      <c r="O765" s="163"/>
    </row>
    <row r="766" spans="1:15">
      <c r="A766" s="163"/>
      <c r="B766" s="187"/>
      <c r="C766" s="163"/>
      <c r="D766" s="190"/>
      <c r="E766" s="165"/>
      <c r="F766" s="165"/>
      <c r="G766" s="163"/>
      <c r="H766" s="163"/>
      <c r="I766" s="163"/>
      <c r="J766" s="163"/>
      <c r="K766" s="164"/>
      <c r="L766" s="165"/>
      <c r="M766" s="163"/>
      <c r="N766" s="163"/>
      <c r="O766" s="163"/>
    </row>
    <row r="767" spans="1:15">
      <c r="A767" s="163"/>
      <c r="B767" s="187"/>
      <c r="C767" s="163"/>
      <c r="D767" s="190"/>
      <c r="E767" s="165"/>
      <c r="F767" s="165"/>
      <c r="G767" s="163"/>
      <c r="H767" s="163"/>
      <c r="I767" s="163"/>
      <c r="J767" s="163"/>
      <c r="K767" s="164"/>
      <c r="L767" s="165"/>
      <c r="M767" s="163"/>
      <c r="N767" s="163"/>
      <c r="O767" s="163"/>
    </row>
    <row r="768" spans="1:15">
      <c r="A768" s="163"/>
      <c r="B768" s="187"/>
      <c r="C768" s="163"/>
      <c r="D768" s="190"/>
      <c r="E768" s="165"/>
      <c r="F768" s="165"/>
      <c r="G768" s="163"/>
      <c r="H768" s="163"/>
      <c r="I768" s="163"/>
      <c r="J768" s="163"/>
      <c r="K768" s="164"/>
      <c r="L768" s="165"/>
      <c r="M768" s="163"/>
      <c r="N768" s="163"/>
      <c r="O768" s="163"/>
    </row>
    <row r="769" spans="1:15">
      <c r="A769" s="163"/>
      <c r="B769" s="187"/>
      <c r="C769" s="163"/>
      <c r="D769" s="190"/>
      <c r="E769" s="165"/>
      <c r="F769" s="165"/>
      <c r="G769" s="163"/>
      <c r="H769" s="163"/>
      <c r="I769" s="163"/>
      <c r="J769" s="163"/>
      <c r="K769" s="164"/>
      <c r="L769" s="165"/>
      <c r="M769" s="163"/>
      <c r="N769" s="163"/>
      <c r="O769" s="163"/>
    </row>
    <row r="770" spans="1:15">
      <c r="A770" s="163"/>
      <c r="B770" s="187"/>
      <c r="C770" s="163"/>
      <c r="D770" s="190"/>
      <c r="E770" s="165"/>
      <c r="F770" s="165"/>
      <c r="G770" s="163"/>
      <c r="H770" s="163"/>
      <c r="I770" s="163"/>
      <c r="J770" s="163"/>
      <c r="K770" s="164"/>
      <c r="L770" s="165"/>
      <c r="M770" s="163"/>
      <c r="N770" s="163"/>
      <c r="O770" s="163"/>
    </row>
    <row r="771" spans="1:15">
      <c r="A771" s="163"/>
      <c r="B771" s="187"/>
      <c r="C771" s="163"/>
      <c r="D771" s="190"/>
      <c r="E771" s="165"/>
      <c r="F771" s="165"/>
      <c r="G771" s="163"/>
      <c r="H771" s="163"/>
      <c r="I771" s="163"/>
      <c r="J771" s="163"/>
      <c r="K771" s="164"/>
      <c r="L771" s="165"/>
      <c r="M771" s="163"/>
      <c r="N771" s="163"/>
      <c r="O771" s="163"/>
    </row>
    <row r="772" spans="1:15">
      <c r="A772" s="163"/>
      <c r="B772" s="187"/>
      <c r="C772" s="163"/>
      <c r="D772" s="190"/>
      <c r="E772" s="165"/>
      <c r="F772" s="165"/>
      <c r="G772" s="163"/>
      <c r="H772" s="163"/>
      <c r="I772" s="163"/>
      <c r="J772" s="163"/>
      <c r="K772" s="164"/>
      <c r="L772" s="165"/>
      <c r="M772" s="163"/>
      <c r="N772" s="163"/>
      <c r="O772" s="163"/>
    </row>
    <row r="773" spans="1:15">
      <c r="A773" s="163"/>
      <c r="B773" s="187"/>
      <c r="C773" s="163"/>
      <c r="D773" s="190"/>
      <c r="E773" s="165"/>
      <c r="F773" s="165"/>
      <c r="G773" s="163"/>
      <c r="H773" s="163"/>
      <c r="I773" s="163"/>
      <c r="J773" s="163"/>
      <c r="K773" s="164"/>
      <c r="L773" s="165"/>
      <c r="M773" s="163"/>
      <c r="N773" s="163"/>
      <c r="O773" s="163"/>
    </row>
    <row r="774" spans="1:15">
      <c r="A774" s="163"/>
      <c r="B774" s="187"/>
      <c r="C774" s="163"/>
      <c r="D774" s="190"/>
      <c r="E774" s="165"/>
      <c r="F774" s="165"/>
      <c r="G774" s="163"/>
      <c r="H774" s="163"/>
      <c r="I774" s="163"/>
      <c r="J774" s="163"/>
      <c r="K774" s="164"/>
      <c r="L774" s="165"/>
      <c r="M774" s="163"/>
      <c r="N774" s="163"/>
      <c r="O774" s="163"/>
    </row>
    <row r="775" spans="1:15">
      <c r="A775" s="163"/>
      <c r="B775" s="187"/>
      <c r="C775" s="163"/>
      <c r="D775" s="190"/>
      <c r="E775" s="165"/>
      <c r="F775" s="165"/>
      <c r="G775" s="163"/>
      <c r="H775" s="163"/>
      <c r="I775" s="163"/>
      <c r="J775" s="163"/>
      <c r="K775" s="164"/>
      <c r="L775" s="165"/>
      <c r="M775" s="163"/>
      <c r="N775" s="163"/>
      <c r="O775" s="163"/>
    </row>
    <row r="776" spans="1:15">
      <c r="A776" s="163"/>
      <c r="B776" s="187"/>
      <c r="C776" s="163"/>
      <c r="D776" s="190"/>
      <c r="E776" s="165"/>
      <c r="F776" s="165"/>
      <c r="G776" s="163"/>
      <c r="H776" s="163"/>
      <c r="I776" s="163"/>
      <c r="J776" s="163"/>
      <c r="K776" s="164"/>
      <c r="L776" s="165"/>
      <c r="M776" s="163"/>
      <c r="N776" s="163"/>
      <c r="O776" s="163"/>
    </row>
    <row r="777" spans="1:15">
      <c r="A777" s="163"/>
      <c r="B777" s="187"/>
      <c r="C777" s="163"/>
      <c r="D777" s="190"/>
      <c r="E777" s="165"/>
      <c r="F777" s="165"/>
      <c r="G777" s="163"/>
      <c r="H777" s="163"/>
      <c r="I777" s="163"/>
      <c r="J777" s="163"/>
      <c r="K777" s="164"/>
      <c r="L777" s="165"/>
      <c r="M777" s="163"/>
      <c r="N777" s="163"/>
      <c r="O777" s="163"/>
    </row>
    <row r="778" spans="1:15">
      <c r="A778" s="163"/>
      <c r="B778" s="187"/>
      <c r="C778" s="163"/>
      <c r="D778" s="190"/>
      <c r="E778" s="165"/>
      <c r="F778" s="165"/>
      <c r="G778" s="163"/>
      <c r="H778" s="163"/>
      <c r="I778" s="163"/>
      <c r="J778" s="163"/>
      <c r="K778" s="164"/>
      <c r="L778" s="165"/>
      <c r="M778" s="163"/>
      <c r="N778" s="163"/>
      <c r="O778" s="163"/>
    </row>
    <row r="779" spans="1:15">
      <c r="A779" s="163"/>
      <c r="B779" s="187"/>
      <c r="C779" s="163"/>
      <c r="D779" s="190"/>
      <c r="E779" s="165"/>
      <c r="F779" s="165"/>
      <c r="G779" s="163"/>
      <c r="H779" s="163"/>
      <c r="I779" s="163"/>
      <c r="J779" s="163"/>
      <c r="K779" s="164"/>
      <c r="L779" s="165"/>
      <c r="M779" s="163"/>
      <c r="N779" s="163"/>
      <c r="O779" s="163"/>
    </row>
    <row r="780" spans="1:15">
      <c r="A780" s="163"/>
      <c r="B780" s="187"/>
      <c r="C780" s="163"/>
      <c r="D780" s="190"/>
      <c r="E780" s="165"/>
      <c r="F780" s="165"/>
      <c r="G780" s="163"/>
      <c r="H780" s="163"/>
      <c r="I780" s="163"/>
      <c r="J780" s="163"/>
      <c r="K780" s="164"/>
      <c r="L780" s="165"/>
      <c r="M780" s="163"/>
      <c r="N780" s="163"/>
      <c r="O780" s="163"/>
    </row>
    <row r="781" spans="1:15">
      <c r="A781" s="163"/>
      <c r="B781" s="187"/>
      <c r="C781" s="163"/>
      <c r="D781" s="190"/>
      <c r="E781" s="165"/>
      <c r="F781" s="165"/>
      <c r="G781" s="163"/>
      <c r="H781" s="163"/>
      <c r="I781" s="163"/>
      <c r="J781" s="163"/>
      <c r="K781" s="164"/>
      <c r="L781" s="165"/>
      <c r="M781" s="163"/>
      <c r="N781" s="163"/>
      <c r="O781" s="163"/>
    </row>
    <row r="782" spans="1:15">
      <c r="A782" s="163"/>
      <c r="B782" s="187"/>
      <c r="C782" s="163"/>
      <c r="D782" s="190"/>
      <c r="E782" s="165"/>
      <c r="F782" s="165"/>
      <c r="G782" s="163"/>
      <c r="H782" s="163"/>
      <c r="I782" s="163"/>
      <c r="J782" s="163"/>
      <c r="K782" s="164"/>
      <c r="L782" s="165"/>
      <c r="M782" s="163"/>
      <c r="N782" s="163"/>
      <c r="O782" s="163"/>
    </row>
    <row r="783" spans="1:15">
      <c r="A783" s="163"/>
      <c r="B783" s="187"/>
      <c r="C783" s="163"/>
      <c r="D783" s="190"/>
      <c r="E783" s="165"/>
      <c r="F783" s="165"/>
      <c r="G783" s="163"/>
      <c r="H783" s="163"/>
      <c r="I783" s="163"/>
      <c r="J783" s="163"/>
      <c r="K783" s="164"/>
      <c r="L783" s="165"/>
      <c r="M783" s="163"/>
      <c r="N783" s="163"/>
      <c r="O783" s="163"/>
    </row>
    <row r="784" spans="1:15">
      <c r="A784" s="163"/>
      <c r="B784" s="187"/>
      <c r="C784" s="163"/>
      <c r="D784" s="190"/>
      <c r="E784" s="165"/>
      <c r="F784" s="165"/>
      <c r="G784" s="163"/>
      <c r="H784" s="163"/>
      <c r="I784" s="163"/>
      <c r="J784" s="163"/>
      <c r="K784" s="164"/>
      <c r="L784" s="165"/>
      <c r="M784" s="163"/>
      <c r="N784" s="163"/>
      <c r="O784" s="163"/>
    </row>
    <row r="785" spans="1:15">
      <c r="A785" s="163"/>
      <c r="B785" s="187"/>
      <c r="C785" s="163"/>
      <c r="D785" s="190"/>
      <c r="E785" s="165"/>
      <c r="F785" s="165"/>
      <c r="G785" s="163"/>
      <c r="H785" s="163"/>
      <c r="I785" s="163"/>
      <c r="J785" s="163"/>
      <c r="K785" s="164"/>
      <c r="L785" s="165"/>
      <c r="M785" s="163"/>
      <c r="N785" s="163"/>
      <c r="O785" s="163"/>
    </row>
    <row r="786" spans="1:15">
      <c r="A786" s="163"/>
      <c r="B786" s="187"/>
      <c r="C786" s="163"/>
      <c r="D786" s="190"/>
      <c r="E786" s="165"/>
      <c r="F786" s="165"/>
      <c r="G786" s="163"/>
      <c r="H786" s="163"/>
      <c r="I786" s="163"/>
      <c r="J786" s="163"/>
      <c r="K786" s="164"/>
      <c r="L786" s="165"/>
      <c r="M786" s="163"/>
      <c r="N786" s="163"/>
      <c r="O786" s="163"/>
    </row>
    <row r="787" spans="1:15">
      <c r="A787" s="163"/>
      <c r="B787" s="187"/>
      <c r="C787" s="163"/>
      <c r="D787" s="190"/>
      <c r="E787" s="165"/>
      <c r="F787" s="165"/>
      <c r="G787" s="163"/>
      <c r="H787" s="163"/>
      <c r="I787" s="163"/>
      <c r="J787" s="163"/>
      <c r="K787" s="164"/>
      <c r="L787" s="165"/>
      <c r="M787" s="163"/>
      <c r="N787" s="163"/>
      <c r="O787" s="163"/>
    </row>
    <row r="788" spans="1:15">
      <c r="A788" s="163"/>
      <c r="B788" s="187"/>
      <c r="C788" s="163"/>
      <c r="D788" s="190"/>
      <c r="E788" s="165"/>
      <c r="F788" s="165"/>
      <c r="G788" s="163"/>
      <c r="H788" s="163"/>
      <c r="I788" s="163"/>
      <c r="J788" s="163"/>
      <c r="K788" s="164"/>
      <c r="L788" s="165"/>
      <c r="M788" s="163"/>
      <c r="N788" s="163"/>
      <c r="O788" s="163"/>
    </row>
    <row r="789" spans="1:15">
      <c r="A789" s="163"/>
      <c r="B789" s="187"/>
      <c r="C789" s="163"/>
      <c r="D789" s="190"/>
      <c r="E789" s="165"/>
      <c r="F789" s="165"/>
      <c r="G789" s="163"/>
      <c r="H789" s="163"/>
      <c r="I789" s="163"/>
      <c r="J789" s="163"/>
      <c r="K789" s="164"/>
      <c r="L789" s="165"/>
      <c r="M789" s="163"/>
      <c r="N789" s="163"/>
      <c r="O789" s="163"/>
    </row>
    <row r="790" spans="1:15">
      <c r="A790" s="163"/>
      <c r="B790" s="187"/>
      <c r="C790" s="163"/>
      <c r="D790" s="190"/>
      <c r="E790" s="165"/>
      <c r="F790" s="165"/>
      <c r="G790" s="163"/>
      <c r="H790" s="163"/>
      <c r="I790" s="163"/>
      <c r="J790" s="163"/>
      <c r="K790" s="164"/>
      <c r="L790" s="165"/>
      <c r="M790" s="163"/>
      <c r="N790" s="163"/>
      <c r="O790" s="163"/>
    </row>
    <row r="791" spans="1:15">
      <c r="A791" s="163"/>
      <c r="B791" s="187"/>
      <c r="C791" s="163"/>
      <c r="D791" s="190"/>
      <c r="E791" s="165"/>
      <c r="F791" s="165"/>
      <c r="G791" s="163"/>
      <c r="H791" s="163"/>
      <c r="I791" s="163"/>
      <c r="J791" s="163"/>
      <c r="K791" s="164"/>
      <c r="L791" s="165"/>
      <c r="M791" s="163"/>
      <c r="N791" s="163"/>
      <c r="O791" s="163"/>
    </row>
    <row r="792" spans="1:15">
      <c r="A792" s="163"/>
      <c r="B792" s="187"/>
      <c r="C792" s="163"/>
      <c r="D792" s="190"/>
      <c r="E792" s="165"/>
      <c r="F792" s="165"/>
      <c r="G792" s="163"/>
      <c r="H792" s="163"/>
      <c r="I792" s="163"/>
      <c r="J792" s="163"/>
      <c r="K792" s="164"/>
      <c r="L792" s="165"/>
      <c r="M792" s="163"/>
      <c r="N792" s="163"/>
      <c r="O792" s="163"/>
    </row>
    <row r="793" spans="1:15">
      <c r="A793" s="163"/>
      <c r="B793" s="187"/>
      <c r="C793" s="163"/>
      <c r="D793" s="190"/>
      <c r="E793" s="165"/>
      <c r="F793" s="165"/>
      <c r="G793" s="163"/>
      <c r="H793" s="163"/>
      <c r="I793" s="163"/>
      <c r="J793" s="163"/>
      <c r="K793" s="164"/>
      <c r="L793" s="165"/>
      <c r="M793" s="163"/>
      <c r="N793" s="163"/>
      <c r="O793" s="163"/>
    </row>
    <row r="794" spans="1:15">
      <c r="A794" s="163"/>
      <c r="B794" s="187"/>
      <c r="C794" s="163"/>
      <c r="D794" s="190"/>
      <c r="E794" s="165"/>
      <c r="F794" s="165"/>
      <c r="G794" s="163"/>
      <c r="H794" s="163"/>
      <c r="I794" s="163"/>
      <c r="J794" s="163"/>
      <c r="K794" s="164"/>
      <c r="L794" s="165"/>
      <c r="M794" s="163"/>
      <c r="N794" s="163"/>
      <c r="O794" s="163"/>
    </row>
    <row r="795" spans="1:15">
      <c r="A795" s="163"/>
      <c r="B795" s="187"/>
      <c r="C795" s="163"/>
      <c r="D795" s="190"/>
      <c r="E795" s="165"/>
      <c r="F795" s="165"/>
      <c r="G795" s="163"/>
      <c r="H795" s="163"/>
      <c r="I795" s="163"/>
      <c r="J795" s="163"/>
      <c r="K795" s="164"/>
      <c r="L795" s="165"/>
      <c r="M795" s="163"/>
      <c r="N795" s="163"/>
      <c r="O795" s="163"/>
    </row>
    <row r="796" spans="1:15">
      <c r="A796" s="163"/>
      <c r="B796" s="187"/>
      <c r="C796" s="163"/>
      <c r="D796" s="190"/>
      <c r="E796" s="165"/>
      <c r="F796" s="165"/>
      <c r="G796" s="163"/>
      <c r="H796" s="163"/>
      <c r="I796" s="163"/>
      <c r="J796" s="163"/>
      <c r="K796" s="164"/>
      <c r="L796" s="165"/>
      <c r="M796" s="163"/>
      <c r="N796" s="163"/>
      <c r="O796" s="163"/>
    </row>
    <row r="797" spans="1:15">
      <c r="A797" s="163"/>
      <c r="B797" s="187"/>
      <c r="C797" s="163"/>
      <c r="D797" s="190"/>
      <c r="E797" s="165"/>
      <c r="F797" s="165"/>
      <c r="G797" s="163"/>
      <c r="H797" s="163"/>
      <c r="I797" s="163"/>
      <c r="J797" s="163"/>
      <c r="K797" s="164"/>
      <c r="L797" s="165"/>
      <c r="M797" s="163"/>
      <c r="N797" s="163"/>
      <c r="O797" s="163"/>
    </row>
    <row r="798" spans="1:15">
      <c r="A798" s="163"/>
      <c r="B798" s="187"/>
      <c r="C798" s="163"/>
      <c r="D798" s="190"/>
      <c r="E798" s="165"/>
      <c r="F798" s="165"/>
      <c r="G798" s="163"/>
      <c r="H798" s="163"/>
      <c r="I798" s="163"/>
      <c r="J798" s="163"/>
      <c r="K798" s="164"/>
      <c r="L798" s="165"/>
      <c r="M798" s="163"/>
      <c r="N798" s="163"/>
      <c r="O798" s="163"/>
    </row>
    <row r="799" spans="1:15">
      <c r="A799" s="163"/>
      <c r="B799" s="187"/>
      <c r="C799" s="163"/>
      <c r="D799" s="190"/>
      <c r="E799" s="165"/>
      <c r="F799" s="165"/>
      <c r="G799" s="163"/>
      <c r="H799" s="163"/>
      <c r="I799" s="300"/>
      <c r="J799" s="163"/>
      <c r="K799" s="164"/>
      <c r="L799" s="165"/>
      <c r="M799" s="163"/>
      <c r="N799" s="163"/>
      <c r="O799" s="163"/>
    </row>
    <row r="800" spans="1:15">
      <c r="A800" s="163"/>
      <c r="B800" s="163"/>
      <c r="C800" s="163"/>
      <c r="D800" s="190"/>
      <c r="E800" s="165"/>
      <c r="F800" s="165"/>
      <c r="G800" s="163"/>
      <c r="H800" s="163"/>
      <c r="I800" s="300"/>
      <c r="J800" s="163"/>
      <c r="K800" s="164"/>
      <c r="L800" s="165"/>
      <c r="M800" s="163"/>
      <c r="N800" s="163"/>
      <c r="O800" s="163"/>
    </row>
    <row r="801" spans="1:15">
      <c r="A801" s="163"/>
      <c r="B801" s="163"/>
      <c r="C801" s="163"/>
      <c r="D801" s="190"/>
      <c r="E801" s="165"/>
      <c r="F801" s="165"/>
      <c r="G801" s="163"/>
      <c r="H801" s="163"/>
      <c r="I801" s="163"/>
      <c r="J801" s="163"/>
      <c r="K801" s="164"/>
      <c r="L801" s="165"/>
      <c r="M801" s="163"/>
      <c r="N801" s="163"/>
      <c r="O801" s="163"/>
    </row>
    <row r="802" spans="1:15">
      <c r="A802" s="163"/>
      <c r="B802" s="163"/>
      <c r="C802" s="163"/>
      <c r="D802" s="190"/>
      <c r="E802" s="165"/>
      <c r="F802" s="165"/>
      <c r="G802" s="163"/>
      <c r="H802" s="163"/>
      <c r="I802" s="163"/>
      <c r="J802" s="163"/>
      <c r="K802" s="164"/>
      <c r="L802" s="293"/>
      <c r="M802" s="163"/>
      <c r="N802" s="163"/>
      <c r="O802" s="163"/>
    </row>
    <row r="803" spans="1:15">
      <c r="A803" s="163"/>
      <c r="B803" s="163"/>
      <c r="C803" s="163"/>
      <c r="D803" s="190"/>
      <c r="E803" s="165"/>
      <c r="F803" s="165"/>
      <c r="G803" s="163"/>
      <c r="H803" s="163"/>
      <c r="I803" s="163"/>
      <c r="J803" s="163"/>
      <c r="K803" s="164"/>
      <c r="L803" s="165"/>
      <c r="M803" s="163"/>
      <c r="N803" s="163"/>
      <c r="O803" s="163"/>
    </row>
    <row r="804" spans="1:15">
      <c r="A804" s="163"/>
      <c r="B804" s="163"/>
      <c r="C804" s="163"/>
      <c r="D804" s="190"/>
      <c r="E804" s="165"/>
      <c r="F804" s="165"/>
      <c r="G804" s="163"/>
      <c r="H804" s="163"/>
      <c r="I804" s="163"/>
      <c r="J804" s="163"/>
      <c r="K804" s="164"/>
      <c r="L804" s="164"/>
      <c r="M804" s="163"/>
      <c r="N804" s="163"/>
      <c r="O804" s="163"/>
    </row>
    <row r="805" spans="1:15">
      <c r="A805" s="163"/>
      <c r="B805" s="163"/>
      <c r="C805" s="163"/>
      <c r="D805" s="190"/>
      <c r="E805" s="165"/>
      <c r="F805" s="165"/>
      <c r="G805" s="163"/>
      <c r="H805" s="163"/>
      <c r="I805" s="163"/>
      <c r="J805" s="163"/>
      <c r="K805" s="164"/>
      <c r="L805" s="293"/>
      <c r="M805" s="163"/>
      <c r="N805" s="163"/>
      <c r="O805" s="163"/>
    </row>
    <row r="806" spans="1:15">
      <c r="A806" s="163"/>
      <c r="B806" s="163"/>
      <c r="C806" s="163"/>
      <c r="D806" s="190"/>
      <c r="E806" s="164"/>
      <c r="F806" s="164"/>
      <c r="G806" s="163"/>
      <c r="H806" s="163"/>
      <c r="I806" s="163"/>
      <c r="J806" s="163"/>
      <c r="K806" s="164"/>
      <c r="L806" s="164"/>
      <c r="M806" s="163"/>
      <c r="N806" s="163"/>
      <c r="O806" s="163"/>
    </row>
    <row r="807" spans="1:15">
      <c r="A807" s="163"/>
      <c r="B807" s="163"/>
      <c r="C807" s="163"/>
      <c r="D807" s="190"/>
      <c r="E807" s="164"/>
      <c r="F807" s="164"/>
      <c r="G807" s="163"/>
      <c r="H807" s="163"/>
      <c r="I807" s="163"/>
      <c r="J807" s="163"/>
      <c r="K807" s="164"/>
      <c r="L807" s="164"/>
      <c r="M807" s="163"/>
      <c r="N807" s="163"/>
      <c r="O807" s="163"/>
    </row>
    <row r="808" spans="1:15">
      <c r="A808" s="163"/>
      <c r="B808" s="163"/>
      <c r="C808" s="163"/>
      <c r="D808" s="190"/>
      <c r="E808" s="164"/>
      <c r="F808" s="164"/>
      <c r="G808" s="163"/>
      <c r="H808" s="163"/>
      <c r="I808" s="163"/>
      <c r="J808" s="163"/>
      <c r="K808" s="164"/>
      <c r="L808" s="293"/>
      <c r="M808" s="163"/>
      <c r="N808" s="163"/>
      <c r="O808" s="163"/>
    </row>
    <row r="809" spans="1:15">
      <c r="A809" s="163"/>
      <c r="B809" s="163"/>
      <c r="C809" s="163"/>
      <c r="D809" s="190"/>
      <c r="E809" s="164"/>
      <c r="F809" s="164"/>
      <c r="G809" s="163"/>
      <c r="H809" s="163"/>
      <c r="I809" s="163"/>
      <c r="J809" s="163"/>
      <c r="K809" s="164"/>
      <c r="L809" s="293"/>
      <c r="M809" s="163"/>
      <c r="N809" s="163"/>
      <c r="O809" s="163"/>
    </row>
    <row r="810" spans="1:15">
      <c r="A810" s="163"/>
      <c r="B810" s="163"/>
      <c r="C810" s="163"/>
      <c r="D810" s="190"/>
      <c r="E810" s="164"/>
      <c r="F810" s="164"/>
      <c r="G810" s="163"/>
      <c r="H810" s="163"/>
      <c r="I810" s="163"/>
      <c r="J810" s="163"/>
      <c r="K810" s="164"/>
      <c r="L810" s="293"/>
      <c r="M810" s="163"/>
      <c r="N810" s="163"/>
      <c r="O810" s="163"/>
    </row>
    <row r="811" spans="1:15">
      <c r="A811" s="163"/>
      <c r="B811" s="163"/>
      <c r="C811" s="163"/>
      <c r="D811" s="190"/>
      <c r="E811" s="165"/>
      <c r="F811" s="165"/>
      <c r="G811" s="163"/>
      <c r="H811" s="163"/>
      <c r="I811" s="163"/>
      <c r="J811" s="163"/>
      <c r="K811" s="164"/>
      <c r="L811" s="164"/>
      <c r="M811" s="163"/>
      <c r="N811" s="163"/>
      <c r="O811" s="163"/>
    </row>
    <row r="812" spans="1:15">
      <c r="A812" s="163"/>
      <c r="B812" s="163"/>
      <c r="C812" s="163"/>
      <c r="D812" s="190"/>
      <c r="E812" s="165"/>
      <c r="F812" s="165"/>
      <c r="G812" s="163"/>
      <c r="H812" s="163"/>
      <c r="I812" s="163"/>
      <c r="J812" s="163"/>
      <c r="K812" s="164"/>
      <c r="L812" s="164"/>
      <c r="M812" s="163"/>
      <c r="N812" s="163"/>
      <c r="O812" s="163"/>
    </row>
    <row r="813" spans="1:15">
      <c r="A813" s="163"/>
      <c r="B813" s="163"/>
      <c r="C813" s="163"/>
      <c r="D813" s="190"/>
      <c r="E813" s="165"/>
      <c r="F813" s="165"/>
      <c r="G813" s="163"/>
      <c r="H813" s="163"/>
      <c r="I813" s="163"/>
      <c r="J813" s="163"/>
      <c r="K813" s="164"/>
      <c r="L813" s="164"/>
      <c r="M813" s="163"/>
      <c r="N813" s="163"/>
      <c r="O813" s="163"/>
    </row>
    <row r="814" spans="1:15">
      <c r="A814" s="163"/>
      <c r="B814" s="163"/>
      <c r="C814" s="163"/>
      <c r="D814" s="190"/>
      <c r="E814" s="165"/>
      <c r="F814" s="165"/>
      <c r="G814" s="163"/>
      <c r="H814" s="163"/>
      <c r="I814" s="163"/>
      <c r="J814" s="163"/>
      <c r="K814" s="164"/>
      <c r="L814" s="164"/>
      <c r="M814" s="163"/>
      <c r="N814" s="163"/>
      <c r="O814" s="163"/>
    </row>
    <row r="815" spans="1:15">
      <c r="A815" s="163"/>
      <c r="B815" s="163"/>
      <c r="C815" s="163"/>
      <c r="D815" s="190"/>
      <c r="E815" s="165"/>
      <c r="F815" s="165"/>
      <c r="G815" s="163"/>
      <c r="H815" s="163"/>
      <c r="I815" s="163"/>
      <c r="J815" s="163"/>
      <c r="K815" s="164"/>
      <c r="L815" s="164"/>
      <c r="M815" s="163"/>
      <c r="N815" s="163"/>
      <c r="O815" s="163"/>
    </row>
    <row r="816" spans="1:15">
      <c r="A816" s="163"/>
      <c r="B816" s="163"/>
      <c r="C816" s="163"/>
      <c r="D816" s="190"/>
      <c r="E816" s="165"/>
      <c r="F816" s="165"/>
      <c r="G816" s="163"/>
      <c r="H816" s="163"/>
      <c r="I816" s="163"/>
      <c r="J816" s="163"/>
      <c r="K816" s="164"/>
      <c r="L816" s="164"/>
      <c r="M816" s="163"/>
      <c r="N816" s="163"/>
      <c r="O816" s="163"/>
    </row>
    <row r="817" spans="1:15">
      <c r="A817" s="163"/>
      <c r="B817" s="163"/>
      <c r="C817" s="163"/>
      <c r="D817" s="190"/>
      <c r="E817" s="164"/>
      <c r="F817" s="164"/>
      <c r="G817" s="163"/>
      <c r="H817" s="163"/>
      <c r="I817" s="163"/>
      <c r="J817" s="163"/>
      <c r="K817" s="164"/>
      <c r="L817" s="164"/>
      <c r="M817" s="163"/>
      <c r="N817" s="163"/>
      <c r="O817" s="163"/>
    </row>
    <row r="818" spans="1:15">
      <c r="A818" s="163"/>
      <c r="B818" s="163"/>
      <c r="C818" s="163"/>
      <c r="D818" s="190" t="s">
        <v>4039</v>
      </c>
      <c r="E818" s="164"/>
      <c r="F818" s="164"/>
      <c r="G818" s="163"/>
      <c r="H818" s="163"/>
      <c r="I818" s="163"/>
      <c r="J818" s="163"/>
      <c r="K818" s="164"/>
      <c r="L818" s="164"/>
      <c r="M818" s="163"/>
      <c r="N818" s="163"/>
      <c r="O818" s="163"/>
    </row>
    <row r="819" spans="1:15">
      <c r="A819" s="163"/>
      <c r="B819" s="163"/>
      <c r="C819" s="163"/>
      <c r="D819" s="190" t="s">
        <v>4040</v>
      </c>
      <c r="E819" s="164"/>
      <c r="F819" s="164"/>
      <c r="G819" s="163"/>
      <c r="H819" s="163"/>
      <c r="I819" s="163"/>
      <c r="J819" s="163"/>
      <c r="K819" s="164"/>
      <c r="L819" s="164"/>
      <c r="M819" s="163"/>
      <c r="N819" s="163"/>
      <c r="O819" s="163"/>
    </row>
    <row r="820" spans="1:15">
      <c r="A820" s="163"/>
      <c r="B820" s="163"/>
      <c r="C820" s="163"/>
      <c r="D820" s="190"/>
      <c r="E820" s="165"/>
      <c r="F820" s="165"/>
      <c r="G820" s="163"/>
      <c r="H820" s="163"/>
      <c r="I820" s="163"/>
      <c r="J820" s="163"/>
      <c r="K820" s="164"/>
      <c r="L820" s="164"/>
      <c r="M820" s="163"/>
      <c r="N820" s="163"/>
      <c r="O820" s="163"/>
    </row>
    <row r="821" spans="1:15">
      <c r="A821" s="163"/>
      <c r="B821" s="163"/>
      <c r="C821" s="163"/>
      <c r="D821" s="190"/>
      <c r="E821" s="165"/>
      <c r="F821" s="165"/>
      <c r="G821" s="163"/>
      <c r="H821" s="163"/>
      <c r="I821" s="163"/>
      <c r="J821" s="163"/>
      <c r="K821" s="164"/>
      <c r="L821" s="164"/>
      <c r="M821" s="163"/>
      <c r="N821" s="163"/>
      <c r="O821" s="163"/>
    </row>
    <row r="822" spans="1:15">
      <c r="A822" s="163"/>
      <c r="B822" s="163"/>
      <c r="C822" s="163"/>
      <c r="D822" s="190"/>
      <c r="E822" s="165"/>
      <c r="F822" s="165"/>
      <c r="G822" s="163"/>
      <c r="H822" s="163"/>
      <c r="I822" s="163"/>
      <c r="J822" s="163"/>
      <c r="K822" s="164"/>
      <c r="L822" s="164"/>
      <c r="M822" s="163"/>
      <c r="N822" s="163"/>
      <c r="O822" s="163"/>
    </row>
    <row r="823" spans="1:15">
      <c r="A823" s="163"/>
      <c r="B823" s="163"/>
      <c r="C823" s="163"/>
      <c r="D823" s="190"/>
      <c r="E823" s="165"/>
      <c r="F823" s="165"/>
      <c r="G823" s="163"/>
      <c r="H823" s="163"/>
      <c r="I823" s="163"/>
      <c r="J823" s="163"/>
      <c r="K823" s="164"/>
      <c r="L823" s="164"/>
      <c r="M823" s="163"/>
      <c r="N823" s="163"/>
      <c r="O823" s="163"/>
    </row>
    <row r="824" spans="1:15">
      <c r="A824" s="163"/>
      <c r="B824" s="163"/>
      <c r="C824" s="163"/>
      <c r="D824" s="190"/>
      <c r="E824" s="165"/>
      <c r="F824" s="165"/>
      <c r="G824" s="163"/>
      <c r="H824" s="163"/>
      <c r="I824" s="163"/>
      <c r="J824" s="163"/>
      <c r="K824" s="164"/>
      <c r="L824" s="164"/>
      <c r="M824" s="163"/>
      <c r="N824" s="163"/>
      <c r="O824" s="163"/>
    </row>
    <row r="825" spans="1:15">
      <c r="A825" s="163"/>
      <c r="B825" s="163"/>
      <c r="C825" s="163"/>
      <c r="D825" s="190"/>
      <c r="E825" s="165"/>
      <c r="F825" s="165"/>
      <c r="G825" s="163"/>
      <c r="H825" s="163"/>
      <c r="I825" s="163"/>
      <c r="J825" s="163"/>
      <c r="K825" s="164"/>
      <c r="L825" s="164"/>
      <c r="M825" s="163"/>
      <c r="N825" s="163"/>
      <c r="O825" s="163"/>
    </row>
    <row r="826" spans="1:15">
      <c r="A826" s="163"/>
      <c r="B826" s="163"/>
      <c r="C826" s="163"/>
      <c r="D826" s="190"/>
      <c r="E826" s="165"/>
      <c r="F826" s="165"/>
      <c r="G826" s="163"/>
      <c r="H826" s="163"/>
      <c r="I826" s="163"/>
      <c r="J826" s="163"/>
      <c r="K826" s="164"/>
      <c r="L826" s="164"/>
      <c r="M826" s="163"/>
      <c r="N826" s="163"/>
      <c r="O826" s="163"/>
    </row>
    <row r="827" spans="1:15">
      <c r="A827" s="163"/>
      <c r="B827" s="163"/>
      <c r="C827" s="163"/>
      <c r="D827" s="190"/>
      <c r="E827" s="165"/>
      <c r="F827" s="165"/>
      <c r="G827" s="163"/>
      <c r="H827" s="163"/>
      <c r="I827" s="163"/>
      <c r="J827" s="163"/>
      <c r="K827" s="164"/>
      <c r="L827" s="164"/>
      <c r="M827" s="163"/>
      <c r="N827" s="163"/>
      <c r="O827" s="163"/>
    </row>
    <row r="828" spans="1:15">
      <c r="A828" s="163"/>
      <c r="B828" s="163"/>
      <c r="C828" s="163"/>
      <c r="D828" s="190"/>
      <c r="E828" s="165"/>
      <c r="F828" s="165"/>
      <c r="G828" s="163"/>
      <c r="H828" s="163"/>
      <c r="I828" s="163"/>
      <c r="J828" s="163"/>
      <c r="K828" s="164"/>
      <c r="L828" s="164"/>
      <c r="M828" s="163"/>
      <c r="N828" s="163"/>
      <c r="O828" s="163"/>
    </row>
    <row r="829" spans="1:15">
      <c r="A829" s="163"/>
      <c r="B829" s="163"/>
      <c r="C829" s="163"/>
      <c r="D829" s="190" t="s">
        <v>4050</v>
      </c>
      <c r="E829" s="164"/>
      <c r="F829" s="164"/>
      <c r="G829" s="163"/>
      <c r="H829" s="163"/>
      <c r="I829" s="163"/>
      <c r="J829" s="163"/>
      <c r="K829" s="164"/>
      <c r="L829" s="164"/>
      <c r="M829" s="163"/>
      <c r="N829" s="163"/>
      <c r="O829" s="163"/>
    </row>
    <row r="830" spans="1:15">
      <c r="A830" s="163"/>
      <c r="B830" s="163"/>
      <c r="C830" s="163"/>
      <c r="D830" s="190" t="s">
        <v>4051</v>
      </c>
      <c r="E830" s="164"/>
      <c r="F830" s="164"/>
      <c r="G830" s="163"/>
      <c r="H830" s="163"/>
      <c r="I830" s="163"/>
      <c r="J830" s="163"/>
      <c r="K830" s="164"/>
      <c r="L830" s="164"/>
      <c r="M830" s="163"/>
      <c r="N830" s="163"/>
      <c r="O830" s="163"/>
    </row>
    <row r="831" spans="1:15">
      <c r="A831" s="163"/>
      <c r="B831" s="163"/>
      <c r="C831" s="163"/>
      <c r="D831" s="190" t="s">
        <v>4052</v>
      </c>
      <c r="E831" s="164"/>
      <c r="F831" s="164"/>
      <c r="G831" s="163"/>
      <c r="H831" s="163"/>
      <c r="I831" s="163"/>
      <c r="J831" s="163"/>
      <c r="K831" s="164"/>
      <c r="L831" s="164"/>
      <c r="M831" s="163"/>
      <c r="N831" s="163"/>
      <c r="O831" s="163"/>
    </row>
    <row r="832" spans="1:15">
      <c r="A832" s="163"/>
      <c r="B832" s="163"/>
      <c r="C832" s="163"/>
      <c r="D832" s="190" t="s">
        <v>4053</v>
      </c>
      <c r="E832" s="164"/>
      <c r="F832" s="164"/>
      <c r="G832" s="163"/>
      <c r="H832" s="163"/>
      <c r="I832" s="163"/>
      <c r="J832" s="163"/>
      <c r="K832" s="164"/>
      <c r="L832" s="164"/>
      <c r="M832" s="163"/>
      <c r="N832" s="163"/>
      <c r="O832" s="163"/>
    </row>
    <row r="833" spans="1:15">
      <c r="A833" s="163"/>
      <c r="B833" s="163"/>
      <c r="C833" s="163"/>
      <c r="D833" s="190" t="s">
        <v>4054</v>
      </c>
      <c r="E833" s="164"/>
      <c r="F833" s="164"/>
      <c r="G833" s="163"/>
      <c r="H833" s="163"/>
      <c r="I833" s="163"/>
      <c r="J833" s="163"/>
      <c r="K833" s="164"/>
      <c r="L833" s="164"/>
      <c r="M833" s="163"/>
      <c r="N833" s="163"/>
      <c r="O833" s="163"/>
    </row>
    <row r="834" spans="1:15">
      <c r="A834" s="163"/>
      <c r="B834" s="163"/>
      <c r="C834" s="163"/>
      <c r="D834" s="190" t="s">
        <v>4055</v>
      </c>
      <c r="E834" s="164"/>
      <c r="F834" s="164"/>
      <c r="G834" s="163"/>
      <c r="H834" s="163"/>
      <c r="I834" s="163"/>
      <c r="J834" s="163"/>
      <c r="K834" s="164"/>
      <c r="L834" s="164"/>
      <c r="M834" s="163"/>
      <c r="N834" s="163"/>
      <c r="O834" s="163"/>
    </row>
    <row r="835" spans="1:15">
      <c r="A835" s="163"/>
      <c r="B835" s="163"/>
      <c r="C835" s="163"/>
      <c r="D835" s="190" t="s">
        <v>4056</v>
      </c>
      <c r="E835" s="164"/>
      <c r="F835" s="164"/>
      <c r="G835" s="163"/>
      <c r="H835" s="163"/>
      <c r="I835" s="163"/>
      <c r="J835" s="163"/>
      <c r="K835" s="164"/>
      <c r="L835" s="164"/>
      <c r="M835" s="163"/>
      <c r="N835" s="163"/>
      <c r="O835" s="163"/>
    </row>
    <row r="836" spans="1:15">
      <c r="A836" s="163"/>
      <c r="B836" s="163"/>
      <c r="C836" s="163"/>
      <c r="D836" s="190" t="s">
        <v>4057</v>
      </c>
      <c r="E836" s="164"/>
      <c r="F836" s="164"/>
      <c r="G836" s="163"/>
      <c r="H836" s="163"/>
      <c r="I836" s="163"/>
      <c r="J836" s="163"/>
      <c r="K836" s="164"/>
      <c r="L836" s="164"/>
      <c r="M836" s="163"/>
      <c r="N836" s="163"/>
      <c r="O836" s="163"/>
    </row>
    <row r="837" spans="1:15">
      <c r="A837" s="163"/>
      <c r="B837" s="163"/>
      <c r="C837" s="163"/>
      <c r="D837" s="190" t="s">
        <v>4058</v>
      </c>
      <c r="E837" s="164"/>
      <c r="F837" s="164"/>
      <c r="G837" s="163"/>
      <c r="H837" s="163"/>
      <c r="I837" s="163"/>
      <c r="J837" s="163"/>
      <c r="K837" s="164"/>
      <c r="L837" s="164"/>
      <c r="M837" s="163"/>
      <c r="N837" s="163"/>
      <c r="O837" s="163"/>
    </row>
    <row r="838" spans="1:15">
      <c r="A838" s="163"/>
      <c r="B838" s="163"/>
      <c r="C838" s="163"/>
      <c r="D838" s="190" t="s">
        <v>4059</v>
      </c>
      <c r="E838" s="164"/>
      <c r="F838" s="164"/>
      <c r="G838" s="163"/>
      <c r="H838" s="163"/>
      <c r="I838" s="163"/>
      <c r="J838" s="163"/>
      <c r="K838" s="164"/>
      <c r="L838" s="164"/>
      <c r="M838" s="163"/>
      <c r="N838" s="163"/>
      <c r="O838" s="163"/>
    </row>
    <row r="839" spans="1:15">
      <c r="A839" s="163"/>
      <c r="B839" s="163"/>
      <c r="C839" s="163"/>
      <c r="D839" s="190" t="s">
        <v>4060</v>
      </c>
      <c r="E839" s="164"/>
      <c r="F839" s="164"/>
      <c r="G839" s="163"/>
      <c r="H839" s="163"/>
      <c r="I839" s="163"/>
      <c r="J839" s="163"/>
      <c r="K839" s="164"/>
      <c r="L839" s="164"/>
      <c r="M839" s="163"/>
      <c r="N839" s="163"/>
      <c r="O839" s="163"/>
    </row>
    <row r="840" spans="1:15">
      <c r="A840" s="163"/>
      <c r="B840" s="163"/>
      <c r="C840" s="163"/>
      <c r="D840" s="190" t="s">
        <v>4061</v>
      </c>
      <c r="E840" s="164"/>
      <c r="F840" s="164"/>
      <c r="G840" s="163"/>
      <c r="H840" s="163"/>
      <c r="I840" s="163"/>
      <c r="J840" s="163"/>
      <c r="K840" s="164"/>
      <c r="L840" s="164"/>
      <c r="M840" s="163"/>
      <c r="N840" s="163"/>
      <c r="O840" s="163"/>
    </row>
    <row r="841" spans="1:15">
      <c r="A841" s="163"/>
      <c r="B841" s="163"/>
      <c r="C841" s="163"/>
      <c r="D841" s="190" t="s">
        <v>4062</v>
      </c>
      <c r="E841" s="164"/>
      <c r="F841" s="164"/>
      <c r="G841" s="163"/>
      <c r="H841" s="163"/>
      <c r="I841" s="163"/>
      <c r="J841" s="163"/>
      <c r="K841" s="164"/>
      <c r="L841" s="164"/>
      <c r="M841" s="163"/>
      <c r="N841" s="163"/>
      <c r="O841" s="163"/>
    </row>
    <row r="842" spans="1:15">
      <c r="A842" s="163"/>
      <c r="B842" s="163"/>
      <c r="C842" s="163"/>
      <c r="D842" s="190" t="s">
        <v>4063</v>
      </c>
      <c r="E842" s="164"/>
      <c r="F842" s="164"/>
      <c r="G842" s="163"/>
      <c r="H842" s="163"/>
      <c r="I842" s="163"/>
      <c r="J842" s="163"/>
      <c r="K842" s="164"/>
      <c r="L842" s="164"/>
      <c r="M842" s="163"/>
      <c r="N842" s="163"/>
      <c r="O842" s="163"/>
    </row>
    <row r="843" spans="1:15">
      <c r="A843" s="163"/>
      <c r="B843" s="163"/>
      <c r="C843" s="163"/>
      <c r="D843" s="190" t="s">
        <v>4064</v>
      </c>
      <c r="E843" s="164"/>
      <c r="F843" s="164"/>
      <c r="G843" s="163"/>
      <c r="H843" s="163"/>
      <c r="I843" s="163"/>
      <c r="J843" s="163"/>
      <c r="K843" s="164"/>
      <c r="L843" s="164"/>
      <c r="M843" s="163"/>
      <c r="N843" s="163"/>
      <c r="O843" s="163"/>
    </row>
    <row r="844" spans="1:15">
      <c r="A844" s="163"/>
      <c r="B844" s="163"/>
      <c r="C844" s="163"/>
      <c r="D844" s="190" t="s">
        <v>4065</v>
      </c>
      <c r="E844" s="164"/>
      <c r="F844" s="164"/>
      <c r="G844" s="163"/>
      <c r="H844" s="163"/>
      <c r="I844" s="163"/>
      <c r="J844" s="163"/>
      <c r="K844" s="164"/>
      <c r="L844" s="164"/>
      <c r="M844" s="163"/>
      <c r="N844" s="163"/>
      <c r="O844" s="163"/>
    </row>
    <row r="845" spans="1:15">
      <c r="A845" s="163"/>
      <c r="B845" s="163"/>
      <c r="C845" s="163"/>
      <c r="D845" s="190" t="s">
        <v>4066</v>
      </c>
      <c r="E845" s="164"/>
      <c r="F845" s="164"/>
      <c r="G845" s="163"/>
      <c r="H845" s="163"/>
      <c r="I845" s="163"/>
      <c r="J845" s="163"/>
      <c r="K845" s="164"/>
      <c r="L845" s="164"/>
      <c r="M845" s="163"/>
      <c r="N845" s="163"/>
      <c r="O845" s="163"/>
    </row>
    <row r="846" spans="1:15">
      <c r="A846" s="163"/>
      <c r="B846" s="163"/>
      <c r="C846" s="163"/>
      <c r="D846" s="190" t="s">
        <v>4067</v>
      </c>
      <c r="E846" s="164"/>
      <c r="F846" s="164"/>
      <c r="G846" s="163"/>
      <c r="H846" s="163"/>
      <c r="I846" s="163"/>
      <c r="J846" s="163"/>
      <c r="K846" s="164"/>
      <c r="L846" s="164"/>
      <c r="M846" s="163"/>
      <c r="N846" s="163"/>
      <c r="O846" s="163"/>
    </row>
    <row r="847" spans="1:15">
      <c r="A847" s="163"/>
      <c r="B847" s="163"/>
      <c r="C847" s="163"/>
      <c r="D847" s="190" t="s">
        <v>4794</v>
      </c>
      <c r="E847" s="164"/>
      <c r="F847" s="164"/>
      <c r="G847" s="163"/>
      <c r="H847" s="163"/>
      <c r="I847" s="163"/>
      <c r="J847" s="163"/>
      <c r="K847" s="164"/>
      <c r="L847" s="164"/>
      <c r="M847" s="163"/>
      <c r="N847" s="163"/>
      <c r="O847" s="163"/>
    </row>
    <row r="848" spans="1:15">
      <c r="A848" s="163"/>
      <c r="B848" s="163"/>
      <c r="C848" s="163"/>
      <c r="D848" s="190" t="s">
        <v>4795</v>
      </c>
      <c r="E848" s="164"/>
      <c r="F848" s="164"/>
      <c r="G848" s="163"/>
      <c r="H848" s="163"/>
      <c r="I848" s="163"/>
      <c r="J848" s="163"/>
      <c r="K848" s="164"/>
      <c r="L848" s="164"/>
      <c r="M848" s="163"/>
      <c r="N848" s="163"/>
      <c r="O848" s="163"/>
    </row>
    <row r="849" spans="1:15">
      <c r="A849" s="163"/>
      <c r="B849" s="163"/>
      <c r="C849" s="163"/>
      <c r="D849" s="190" t="s">
        <v>4796</v>
      </c>
      <c r="E849" s="164"/>
      <c r="F849" s="164"/>
      <c r="G849" s="163"/>
      <c r="H849" s="163"/>
      <c r="I849" s="163"/>
      <c r="J849" s="163"/>
      <c r="K849" s="164"/>
      <c r="L849" s="164"/>
      <c r="M849" s="163"/>
      <c r="N849" s="163"/>
      <c r="O849" s="163"/>
    </row>
    <row r="850" spans="1:15">
      <c r="A850" s="163"/>
      <c r="B850" s="163"/>
      <c r="C850" s="163"/>
      <c r="D850" s="190" t="s">
        <v>4797</v>
      </c>
      <c r="E850" s="164"/>
      <c r="F850" s="164"/>
      <c r="G850" s="163"/>
      <c r="H850" s="163"/>
      <c r="I850" s="163"/>
      <c r="J850" s="163"/>
      <c r="K850" s="164"/>
      <c r="L850" s="164"/>
      <c r="M850" s="163"/>
      <c r="N850" s="163"/>
      <c r="O850" s="163"/>
    </row>
    <row r="851" spans="1:15">
      <c r="A851" s="163"/>
      <c r="B851" s="163"/>
      <c r="C851" s="163"/>
      <c r="D851" s="190" t="s">
        <v>4798</v>
      </c>
      <c r="E851" s="164"/>
      <c r="F851" s="164"/>
      <c r="G851" s="163"/>
      <c r="H851" s="163"/>
      <c r="I851" s="163"/>
      <c r="J851" s="163"/>
      <c r="K851" s="164"/>
      <c r="L851" s="164"/>
      <c r="M851" s="163"/>
      <c r="N851" s="163"/>
      <c r="O851" s="163"/>
    </row>
    <row r="852" spans="1:15">
      <c r="A852" s="163"/>
      <c r="B852" s="163"/>
      <c r="C852" s="163"/>
      <c r="D852" s="190" t="s">
        <v>4799</v>
      </c>
      <c r="E852" s="164"/>
      <c r="F852" s="164"/>
      <c r="G852" s="163"/>
      <c r="H852" s="163"/>
      <c r="I852" s="163"/>
      <c r="J852" s="163"/>
      <c r="K852" s="164"/>
      <c r="L852" s="164"/>
      <c r="M852" s="163"/>
      <c r="N852" s="163"/>
      <c r="O852" s="163"/>
    </row>
    <row r="853" spans="1:15">
      <c r="A853" s="163"/>
      <c r="B853" s="163"/>
      <c r="C853" s="163"/>
      <c r="D853" s="190" t="s">
        <v>4800</v>
      </c>
      <c r="E853" s="164"/>
      <c r="F853" s="164"/>
      <c r="G853" s="163"/>
      <c r="H853" s="163"/>
      <c r="I853" s="163"/>
      <c r="J853" s="163"/>
      <c r="K853" s="164"/>
      <c r="L853" s="164"/>
      <c r="M853" s="163"/>
      <c r="N853" s="163"/>
      <c r="O853" s="163"/>
    </row>
    <row r="854" spans="1:15">
      <c r="A854" s="163"/>
      <c r="B854" s="163"/>
      <c r="C854" s="163"/>
      <c r="D854" s="190" t="s">
        <v>4801</v>
      </c>
      <c r="E854" s="164"/>
      <c r="F854" s="164"/>
      <c r="G854" s="163"/>
      <c r="H854" s="163"/>
      <c r="I854" s="163"/>
      <c r="J854" s="163"/>
      <c r="K854" s="164"/>
      <c r="L854" s="164"/>
      <c r="M854" s="163"/>
      <c r="N854" s="163"/>
      <c r="O854" s="163"/>
    </row>
    <row r="855" spans="1:15">
      <c r="A855" s="163"/>
      <c r="B855" s="163"/>
      <c r="C855" s="163"/>
      <c r="D855" s="190" t="s">
        <v>4802</v>
      </c>
      <c r="E855" s="164"/>
      <c r="F855" s="164"/>
      <c r="G855" s="163"/>
      <c r="H855" s="163"/>
      <c r="I855" s="163"/>
      <c r="J855" s="163"/>
      <c r="K855" s="164"/>
      <c r="L855" s="164"/>
      <c r="M855" s="163"/>
      <c r="N855" s="163"/>
      <c r="O855" s="163"/>
    </row>
    <row r="856" spans="1:15">
      <c r="A856" s="163"/>
      <c r="B856" s="163"/>
      <c r="C856" s="163"/>
      <c r="D856" s="190" t="s">
        <v>4803</v>
      </c>
      <c r="E856" s="164"/>
      <c r="F856" s="164"/>
      <c r="G856" s="163"/>
      <c r="H856" s="163"/>
      <c r="I856" s="163"/>
      <c r="J856" s="163"/>
      <c r="K856" s="164"/>
      <c r="L856" s="164"/>
      <c r="M856" s="163"/>
      <c r="N856" s="163"/>
      <c r="O856" s="163"/>
    </row>
    <row r="857" spans="1:15">
      <c r="A857" s="163"/>
      <c r="B857" s="163"/>
      <c r="C857" s="163"/>
      <c r="D857" s="190" t="s">
        <v>4804</v>
      </c>
      <c r="E857" s="164"/>
      <c r="F857" s="164"/>
      <c r="G857" s="163"/>
      <c r="H857" s="163"/>
      <c r="I857" s="163"/>
      <c r="J857" s="163"/>
      <c r="K857" s="164"/>
      <c r="L857" s="164"/>
      <c r="M857" s="163"/>
      <c r="N857" s="163"/>
      <c r="O857" s="163"/>
    </row>
    <row r="858" spans="1:15">
      <c r="A858" s="163"/>
      <c r="B858" s="163"/>
      <c r="C858" s="163"/>
      <c r="D858" s="190" t="s">
        <v>4805</v>
      </c>
      <c r="E858" s="164"/>
      <c r="F858" s="164"/>
      <c r="G858" s="163"/>
      <c r="H858" s="163"/>
      <c r="I858" s="163"/>
      <c r="J858" s="163"/>
      <c r="K858" s="164"/>
      <c r="L858" s="164"/>
      <c r="M858" s="163"/>
      <c r="N858" s="163"/>
      <c r="O858" s="163"/>
    </row>
    <row r="859" spans="1:15">
      <c r="A859" s="163"/>
      <c r="B859" s="163"/>
      <c r="C859" s="163"/>
      <c r="D859" s="190" t="s">
        <v>4806</v>
      </c>
      <c r="E859" s="164"/>
      <c r="F859" s="164"/>
      <c r="G859" s="163"/>
      <c r="H859" s="163"/>
      <c r="I859" s="163"/>
      <c r="J859" s="163"/>
      <c r="K859" s="164"/>
      <c r="L859" s="164"/>
      <c r="M859" s="163"/>
      <c r="N859" s="163"/>
      <c r="O859" s="163"/>
    </row>
    <row r="860" spans="1:15">
      <c r="A860" s="163"/>
      <c r="B860" s="163"/>
      <c r="C860" s="163"/>
      <c r="D860" s="190" t="s">
        <v>4807</v>
      </c>
      <c r="E860" s="164"/>
      <c r="F860" s="164"/>
      <c r="G860" s="163"/>
      <c r="H860" s="163"/>
      <c r="I860" s="163"/>
      <c r="J860" s="163"/>
      <c r="K860" s="164"/>
      <c r="L860" s="164"/>
      <c r="M860" s="163"/>
      <c r="N860" s="163"/>
      <c r="O860" s="163"/>
    </row>
    <row r="861" spans="1:15">
      <c r="A861" s="163"/>
      <c r="B861" s="163"/>
      <c r="C861" s="163"/>
      <c r="D861" s="190" t="s">
        <v>4808</v>
      </c>
      <c r="E861" s="164"/>
      <c r="F861" s="164"/>
      <c r="G861" s="163"/>
      <c r="H861" s="163"/>
      <c r="I861" s="163"/>
      <c r="J861" s="163"/>
      <c r="K861" s="164"/>
      <c r="L861" s="164"/>
      <c r="M861" s="163"/>
      <c r="N861" s="163"/>
      <c r="O861" s="163"/>
    </row>
    <row r="862" spans="1:15">
      <c r="A862" s="163"/>
      <c r="B862" s="163"/>
      <c r="C862" s="163"/>
      <c r="D862" s="190" t="s">
        <v>4809</v>
      </c>
      <c r="E862" s="164"/>
      <c r="F862" s="164"/>
      <c r="G862" s="163"/>
      <c r="H862" s="163"/>
      <c r="I862" s="163"/>
      <c r="J862" s="163"/>
      <c r="K862" s="164"/>
      <c r="L862" s="164"/>
      <c r="M862" s="163"/>
      <c r="N862" s="163"/>
      <c r="O862" s="163"/>
    </row>
    <row r="863" spans="1:15">
      <c r="A863" s="163"/>
      <c r="B863" s="163"/>
      <c r="C863" s="163"/>
      <c r="D863" s="190" t="s">
        <v>4810</v>
      </c>
      <c r="E863" s="164"/>
      <c r="F863" s="164"/>
      <c r="G863" s="163"/>
      <c r="H863" s="163"/>
      <c r="I863" s="163"/>
      <c r="J863" s="163"/>
      <c r="K863" s="164"/>
      <c r="L863" s="164"/>
      <c r="M863" s="163"/>
      <c r="N863" s="163"/>
      <c r="O863" s="163"/>
    </row>
    <row r="864" spans="1:15">
      <c r="A864" s="163"/>
      <c r="B864" s="163"/>
      <c r="C864" s="163"/>
      <c r="D864" s="190" t="s">
        <v>4811</v>
      </c>
      <c r="E864" s="164"/>
      <c r="F864" s="164"/>
      <c r="G864" s="163"/>
      <c r="H864" s="163"/>
      <c r="I864" s="163"/>
      <c r="J864" s="163"/>
      <c r="K864" s="164"/>
      <c r="L864" s="164"/>
      <c r="M864" s="163"/>
      <c r="N864" s="163"/>
      <c r="O864" s="163"/>
    </row>
    <row r="865" spans="1:15">
      <c r="A865" s="163"/>
      <c r="B865" s="163"/>
      <c r="C865" s="163"/>
      <c r="D865" s="190" t="s">
        <v>4812</v>
      </c>
      <c r="E865" s="164"/>
      <c r="F865" s="164"/>
      <c r="G865" s="163"/>
      <c r="H865" s="163"/>
      <c r="I865" s="163"/>
      <c r="J865" s="163"/>
      <c r="K865" s="164"/>
      <c r="L865" s="164"/>
      <c r="M865" s="163"/>
      <c r="N865" s="163"/>
      <c r="O865" s="163"/>
    </row>
    <row r="866" spans="1:15">
      <c r="A866" s="163"/>
      <c r="B866" s="163"/>
      <c r="C866" s="163"/>
      <c r="D866" s="190" t="s">
        <v>4813</v>
      </c>
      <c r="E866" s="164"/>
      <c r="F866" s="164"/>
      <c r="G866" s="163"/>
      <c r="H866" s="163"/>
      <c r="I866" s="163"/>
      <c r="J866" s="163"/>
      <c r="K866" s="164"/>
      <c r="L866" s="164"/>
      <c r="M866" s="163"/>
      <c r="N866" s="163"/>
      <c r="O866" s="163"/>
    </row>
    <row r="867" spans="1:15">
      <c r="A867" s="163"/>
      <c r="B867" s="163"/>
      <c r="C867" s="163"/>
      <c r="D867" s="190" t="s">
        <v>4814</v>
      </c>
      <c r="E867" s="164"/>
      <c r="F867" s="164"/>
      <c r="G867" s="163"/>
      <c r="H867" s="163"/>
      <c r="I867" s="163"/>
      <c r="J867" s="163"/>
      <c r="K867" s="164"/>
      <c r="L867" s="164"/>
      <c r="M867" s="163"/>
      <c r="N867" s="163"/>
      <c r="O867" s="163"/>
    </row>
    <row r="868" spans="1:15">
      <c r="A868" s="163"/>
      <c r="B868" s="163"/>
      <c r="C868" s="163"/>
      <c r="D868" s="190" t="s">
        <v>4815</v>
      </c>
      <c r="E868" s="164"/>
      <c r="F868" s="164"/>
      <c r="G868" s="163"/>
      <c r="H868" s="163"/>
      <c r="I868" s="163"/>
      <c r="J868" s="163"/>
      <c r="K868" s="164"/>
      <c r="L868" s="164"/>
      <c r="M868" s="163"/>
      <c r="N868" s="163"/>
      <c r="O868" s="163"/>
    </row>
    <row r="869" spans="1:15">
      <c r="A869" s="163"/>
      <c r="B869" s="163"/>
      <c r="C869" s="163"/>
      <c r="D869" s="190" t="s">
        <v>4816</v>
      </c>
      <c r="E869" s="164"/>
      <c r="F869" s="164"/>
      <c r="G869" s="163"/>
      <c r="H869" s="163"/>
      <c r="I869" s="163"/>
      <c r="J869" s="163"/>
      <c r="K869" s="164"/>
      <c r="L869" s="164"/>
      <c r="M869" s="163"/>
      <c r="N869" s="163"/>
      <c r="O869" s="163"/>
    </row>
    <row r="870" spans="1:15">
      <c r="A870" s="163"/>
      <c r="B870" s="163"/>
      <c r="C870" s="163"/>
      <c r="D870" s="190" t="s">
        <v>4817</v>
      </c>
      <c r="E870" s="164"/>
      <c r="F870" s="164"/>
      <c r="G870" s="163"/>
      <c r="H870" s="163"/>
      <c r="I870" s="163"/>
      <c r="J870" s="163"/>
      <c r="K870" s="164"/>
      <c r="L870" s="164"/>
      <c r="M870" s="163"/>
      <c r="N870" s="163"/>
      <c r="O870" s="163"/>
    </row>
    <row r="871" spans="1:15">
      <c r="A871" s="163"/>
      <c r="B871" s="163"/>
      <c r="C871" s="163"/>
      <c r="D871" s="190" t="s">
        <v>5100</v>
      </c>
      <c r="E871" s="164"/>
      <c r="F871" s="164"/>
      <c r="G871" s="163"/>
      <c r="H871" s="163"/>
      <c r="I871" s="163"/>
      <c r="J871" s="163"/>
      <c r="K871" s="164"/>
      <c r="L871" s="164"/>
      <c r="M871" s="163"/>
      <c r="N871" s="163"/>
      <c r="O871" s="163"/>
    </row>
    <row r="872" spans="1:15">
      <c r="A872" s="163"/>
      <c r="B872" s="163"/>
      <c r="C872" s="163"/>
      <c r="D872" s="190" t="s">
        <v>5101</v>
      </c>
      <c r="E872" s="164"/>
      <c r="F872" s="164"/>
      <c r="G872" s="163"/>
      <c r="H872" s="163"/>
      <c r="I872" s="163"/>
      <c r="J872" s="163"/>
      <c r="K872" s="164"/>
      <c r="L872" s="164"/>
      <c r="M872" s="163"/>
      <c r="N872" s="163"/>
      <c r="O872" s="163"/>
    </row>
    <row r="873" spans="1:15">
      <c r="A873" s="163"/>
      <c r="B873" s="163"/>
      <c r="C873" s="163"/>
      <c r="D873" s="190" t="s">
        <v>5102</v>
      </c>
      <c r="E873" s="164"/>
      <c r="F873" s="164"/>
      <c r="G873" s="163"/>
      <c r="H873" s="163"/>
      <c r="I873" s="163"/>
      <c r="J873" s="163"/>
      <c r="K873" s="164"/>
      <c r="L873" s="164"/>
      <c r="M873" s="163"/>
      <c r="N873" s="163"/>
      <c r="O873" s="163"/>
    </row>
    <row r="874" spans="1:15">
      <c r="A874" s="163"/>
      <c r="B874" s="163"/>
      <c r="C874" s="163"/>
      <c r="D874" s="190" t="s">
        <v>5103</v>
      </c>
      <c r="E874" s="164"/>
      <c r="F874" s="164"/>
      <c r="G874" s="163"/>
      <c r="H874" s="163"/>
      <c r="I874" s="163"/>
      <c r="J874" s="163"/>
      <c r="K874" s="164"/>
      <c r="L874" s="164"/>
      <c r="M874" s="163"/>
      <c r="N874" s="163"/>
      <c r="O874" s="163"/>
    </row>
    <row r="875" spans="1:15">
      <c r="A875" s="163"/>
      <c r="B875" s="163"/>
      <c r="C875" s="163"/>
      <c r="D875" s="190" t="s">
        <v>5104</v>
      </c>
      <c r="E875" s="164"/>
      <c r="F875" s="164"/>
      <c r="G875" s="163"/>
      <c r="H875" s="163"/>
      <c r="I875" s="163"/>
      <c r="J875" s="163"/>
      <c r="K875" s="164"/>
      <c r="L875" s="164"/>
      <c r="M875" s="163"/>
      <c r="N875" s="163"/>
      <c r="O875" s="163"/>
    </row>
    <row r="876" spans="1:15">
      <c r="A876" s="163"/>
      <c r="B876" s="163"/>
      <c r="C876" s="163"/>
      <c r="D876" s="190" t="s">
        <v>5105</v>
      </c>
      <c r="E876" s="164"/>
      <c r="F876" s="164"/>
      <c r="G876" s="163"/>
      <c r="H876" s="163"/>
      <c r="I876" s="163"/>
      <c r="J876" s="163"/>
      <c r="K876" s="164"/>
      <c r="L876" s="164"/>
      <c r="M876" s="163"/>
      <c r="N876" s="163"/>
      <c r="O876" s="163"/>
    </row>
    <row r="877" spans="1:15">
      <c r="A877" s="163"/>
      <c r="B877" s="163"/>
      <c r="C877" s="163"/>
      <c r="D877" s="163"/>
      <c r="E877" s="164"/>
      <c r="F877" s="164"/>
      <c r="G877" s="163"/>
      <c r="H877" s="163"/>
      <c r="I877" s="163"/>
      <c r="J877" s="163"/>
      <c r="K877" s="164"/>
      <c r="L877" s="164"/>
      <c r="M877" s="163"/>
      <c r="N877" s="163"/>
      <c r="O877" s="163"/>
    </row>
    <row r="878" spans="1:15">
      <c r="A878" s="163"/>
      <c r="B878" s="163"/>
      <c r="C878" s="163"/>
      <c r="D878" s="163"/>
      <c r="E878" s="164"/>
      <c r="F878" s="164"/>
      <c r="G878" s="163"/>
      <c r="H878" s="163"/>
      <c r="I878" s="163"/>
      <c r="J878" s="163"/>
      <c r="K878" s="164"/>
      <c r="L878" s="164"/>
      <c r="M878" s="163"/>
      <c r="N878" s="163"/>
      <c r="O878" s="163"/>
    </row>
    <row r="879" spans="1:15">
      <c r="A879" s="163"/>
      <c r="B879" s="163"/>
      <c r="C879" s="163"/>
      <c r="D879" s="163"/>
      <c r="E879" s="164"/>
      <c r="F879" s="164"/>
      <c r="G879" s="163"/>
      <c r="H879" s="163"/>
      <c r="I879" s="163"/>
      <c r="J879" s="163"/>
      <c r="K879" s="164"/>
      <c r="L879" s="164"/>
      <c r="M879" s="163"/>
      <c r="N879" s="163"/>
      <c r="O879" s="163"/>
    </row>
    <row r="880" spans="1:15">
      <c r="A880" s="163"/>
      <c r="B880" s="163"/>
      <c r="C880" s="163"/>
      <c r="D880" s="163"/>
      <c r="E880" s="164"/>
      <c r="F880" s="164"/>
      <c r="G880" s="163"/>
      <c r="H880" s="163"/>
      <c r="I880" s="163"/>
      <c r="J880" s="163"/>
      <c r="K880" s="164"/>
      <c r="L880" s="164"/>
      <c r="M880" s="163"/>
      <c r="N880" s="163"/>
      <c r="O880" s="163"/>
    </row>
    <row r="881" spans="1:15">
      <c r="A881" s="163"/>
      <c r="B881" s="163"/>
      <c r="C881" s="163"/>
      <c r="D881" s="163"/>
      <c r="E881" s="164"/>
      <c r="F881" s="164"/>
      <c r="G881" s="163"/>
      <c r="H881" s="163"/>
      <c r="I881" s="163"/>
      <c r="J881" s="163"/>
      <c r="K881" s="164"/>
      <c r="L881" s="164"/>
      <c r="M881" s="163"/>
      <c r="N881" s="163"/>
      <c r="O881" s="163"/>
    </row>
    <row r="882" spans="1:15">
      <c r="A882" s="163"/>
      <c r="B882" s="163"/>
      <c r="C882" s="163"/>
      <c r="D882" s="163"/>
      <c r="E882" s="164"/>
      <c r="F882" s="164"/>
      <c r="G882" s="163"/>
      <c r="H882" s="163"/>
      <c r="I882" s="163"/>
      <c r="J882" s="163"/>
      <c r="K882" s="164"/>
      <c r="L882" s="164"/>
      <c r="M882" s="163"/>
      <c r="N882" s="163"/>
      <c r="O882" s="163"/>
    </row>
    <row r="883" spans="1:15">
      <c r="A883" s="163"/>
      <c r="B883" s="163"/>
      <c r="C883" s="163"/>
      <c r="D883" s="163"/>
      <c r="E883" s="164"/>
      <c r="F883" s="164"/>
      <c r="G883" s="163"/>
      <c r="H883" s="163"/>
      <c r="I883" s="163"/>
      <c r="J883" s="163"/>
      <c r="K883" s="164"/>
      <c r="L883" s="164"/>
      <c r="M883" s="163"/>
      <c r="N883" s="163"/>
      <c r="O883" s="163"/>
    </row>
    <row r="884" spans="1:15">
      <c r="A884" s="163"/>
      <c r="B884" s="163"/>
      <c r="C884" s="163"/>
      <c r="D884" s="163"/>
      <c r="E884" s="164"/>
      <c r="F884" s="164"/>
      <c r="G884" s="163"/>
      <c r="H884" s="163"/>
      <c r="I884" s="163"/>
      <c r="J884" s="163"/>
      <c r="K884" s="164"/>
      <c r="L884" s="164"/>
      <c r="M884" s="163"/>
      <c r="N884" s="163"/>
      <c r="O884" s="163"/>
    </row>
    <row r="885" spans="1:15">
      <c r="A885" s="163"/>
      <c r="B885" s="163"/>
      <c r="C885" s="163"/>
      <c r="D885" s="163"/>
      <c r="E885" s="164"/>
      <c r="F885" s="164"/>
      <c r="G885" s="163"/>
      <c r="H885" s="163"/>
      <c r="I885" s="163"/>
      <c r="J885" s="163"/>
      <c r="K885" s="164"/>
      <c r="L885" s="164"/>
      <c r="M885" s="163"/>
      <c r="N885" s="163"/>
      <c r="O885" s="163"/>
    </row>
    <row r="886" spans="1:15">
      <c r="A886" s="163"/>
      <c r="B886" s="163"/>
      <c r="C886" s="163"/>
      <c r="D886" s="163"/>
      <c r="E886" s="164"/>
      <c r="F886" s="164"/>
      <c r="G886" s="163"/>
      <c r="H886" s="163"/>
      <c r="I886" s="163"/>
      <c r="J886" s="163"/>
      <c r="K886" s="164"/>
      <c r="L886" s="164"/>
      <c r="M886" s="163"/>
      <c r="N886" s="163"/>
      <c r="O886" s="163"/>
    </row>
    <row r="887" spans="1:15">
      <c r="A887" s="163"/>
      <c r="B887" s="163"/>
      <c r="C887" s="163"/>
      <c r="D887" s="163"/>
      <c r="E887" s="164"/>
      <c r="F887" s="164"/>
      <c r="G887" s="163"/>
      <c r="H887" s="163"/>
      <c r="I887" s="163"/>
      <c r="J887" s="163"/>
      <c r="K887" s="164"/>
      <c r="L887" s="164"/>
      <c r="M887" s="163"/>
      <c r="N887" s="163"/>
      <c r="O887" s="163"/>
    </row>
    <row r="888" spans="1:15">
      <c r="A888" s="163"/>
      <c r="B888" s="163"/>
      <c r="C888" s="163"/>
      <c r="D888" s="163"/>
      <c r="E888" s="164"/>
      <c r="F888" s="164"/>
      <c r="G888" s="163"/>
      <c r="H888" s="163"/>
      <c r="I888" s="163"/>
      <c r="J888" s="163"/>
      <c r="K888" s="164"/>
      <c r="L888" s="164"/>
      <c r="M888" s="163"/>
      <c r="N888" s="163"/>
      <c r="O888" s="163"/>
    </row>
    <row r="889" spans="1:15">
      <c r="A889" s="163"/>
      <c r="B889" s="163"/>
      <c r="C889" s="163"/>
      <c r="D889" s="163"/>
      <c r="E889" s="164"/>
      <c r="F889" s="164"/>
      <c r="G889" s="163"/>
      <c r="H889" s="163"/>
      <c r="I889" s="163"/>
      <c r="J889" s="163"/>
      <c r="K889" s="164"/>
      <c r="L889" s="164"/>
      <c r="M889" s="163"/>
      <c r="N889" s="163"/>
      <c r="O889" s="163"/>
    </row>
    <row r="890" spans="1:15">
      <c r="A890" s="163"/>
      <c r="B890" s="163"/>
      <c r="C890" s="163"/>
      <c r="D890" s="163"/>
      <c r="E890" s="164"/>
      <c r="F890" s="164"/>
      <c r="G890" s="163"/>
      <c r="H890" s="163"/>
      <c r="I890" s="163"/>
      <c r="J890" s="163"/>
      <c r="K890" s="164"/>
      <c r="L890" s="164"/>
      <c r="M890" s="163"/>
      <c r="N890" s="163"/>
      <c r="O890" s="163"/>
    </row>
    <row r="891" spans="1:15">
      <c r="A891" s="163"/>
      <c r="B891" s="163"/>
      <c r="C891" s="163"/>
      <c r="D891" s="163"/>
      <c r="E891" s="164"/>
      <c r="F891" s="164"/>
      <c r="G891" s="163"/>
      <c r="H891" s="163"/>
      <c r="I891" s="163"/>
      <c r="J891" s="163"/>
      <c r="K891" s="164"/>
      <c r="L891" s="164"/>
      <c r="M891" s="163"/>
      <c r="N891" s="163"/>
      <c r="O891" s="163"/>
    </row>
    <row r="892" spans="1:15">
      <c r="A892" s="163"/>
      <c r="B892" s="163"/>
      <c r="C892" s="163"/>
      <c r="D892" s="163"/>
      <c r="E892" s="164"/>
      <c r="F892" s="164"/>
      <c r="G892" s="163"/>
      <c r="H892" s="163"/>
      <c r="I892" s="163"/>
      <c r="J892" s="163"/>
      <c r="K892" s="164"/>
      <c r="L892" s="164"/>
      <c r="M892" s="163"/>
      <c r="N892" s="163"/>
      <c r="O892" s="163"/>
    </row>
    <row r="893" spans="1:15">
      <c r="A893" s="163"/>
      <c r="B893" s="163"/>
      <c r="C893" s="163"/>
      <c r="D893" s="163"/>
      <c r="E893" s="164"/>
      <c r="F893" s="164"/>
      <c r="G893" s="163"/>
      <c r="H893" s="163"/>
      <c r="I893" s="163"/>
      <c r="J893" s="163"/>
      <c r="K893" s="164"/>
      <c r="L893" s="164"/>
      <c r="M893" s="163"/>
      <c r="N893" s="163"/>
      <c r="O893" s="163"/>
    </row>
  </sheetData>
  <mergeCells count="13">
    <mergeCell ref="J2:L2"/>
    <mergeCell ref="M2:N2"/>
    <mergeCell ref="J3:K3"/>
    <mergeCell ref="M3:N3"/>
    <mergeCell ref="J4:K4"/>
    <mergeCell ref="M4:N4"/>
    <mergeCell ref="J8:N8"/>
    <mergeCell ref="J5:K5"/>
    <mergeCell ref="M5:N5"/>
    <mergeCell ref="J6:K6"/>
    <mergeCell ref="M6:N6"/>
    <mergeCell ref="J7:K7"/>
    <mergeCell ref="M7:N7"/>
  </mergeCells>
  <conditionalFormatting sqref="F1:F10 F29:F31 F56 F58:F60 F89:F90">
    <cfRule type="timePeriod" dxfId="69" priority="23" timePeriod="yesterday">
      <formula>FLOOR(F1,1)=TODAY()-1</formula>
    </cfRule>
  </conditionalFormatting>
  <conditionalFormatting sqref="F34:F35">
    <cfRule type="timePeriod" dxfId="68" priority="1" timePeriod="yesterday">
      <formula>FLOOR(F34,1)=TODAY()-1</formula>
    </cfRule>
  </conditionalFormatting>
  <conditionalFormatting sqref="F37:F39">
    <cfRule type="timePeriod" dxfId="67" priority="15" timePeriod="yesterday">
      <formula>FLOOR(F37,1)=TODAY()-1</formula>
    </cfRule>
  </conditionalFormatting>
  <conditionalFormatting sqref="F43:F54">
    <cfRule type="timePeriod" dxfId="66" priority="17" timePeriod="yesterday">
      <formula>FLOOR(F43,1)=TODAY()-1</formula>
    </cfRule>
  </conditionalFormatting>
  <conditionalFormatting sqref="F63:F71">
    <cfRule type="timePeriod" dxfId="65" priority="11" timePeriod="yesterday">
      <formula>FLOOR(F63,1)=TODAY()-1</formula>
    </cfRule>
  </conditionalFormatting>
  <conditionalFormatting sqref="F76:F82">
    <cfRule type="timePeriod" dxfId="64" priority="5" timePeriod="yesterday">
      <formula>FLOOR(F76,1)=TODAY()-1</formula>
    </cfRule>
  </conditionalFormatting>
  <conditionalFormatting sqref="F84:F87">
    <cfRule type="timePeriod" dxfId="63" priority="3" timePeriod="yesterday">
      <formula>FLOOR(F84,1)=TODAY()-1</formula>
    </cfRule>
  </conditionalFormatting>
  <conditionalFormatting sqref="F93:F94 F96 F99:F101 F112 F115 F131:F132 F146 F153:F159">
    <cfRule type="timePeriod" dxfId="62" priority="24" timePeriod="yesterday">
      <formula>FLOOR(F93,1)=TODAY()-1</formula>
    </cfRule>
  </conditionalFormatting>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O1048576"/>
  <sheetViews>
    <sheetView topLeftCell="D10" zoomScale="85" zoomScaleNormal="85" workbookViewId="0">
      <selection activeCell="D33" sqref="D33"/>
    </sheetView>
  </sheetViews>
  <sheetFormatPr defaultRowHeight="15"/>
  <cols>
    <col min="1" max="1" width="9.140625" customWidth="1"/>
    <col min="2" max="2" width="19.7109375" hidden="1" customWidth="1"/>
    <col min="3" max="6" width="19.7109375" customWidth="1"/>
    <col min="7" max="7" width="26.42578125" customWidth="1"/>
    <col min="8" max="8" width="76.42578125" customWidth="1"/>
    <col min="9" max="9" width="16.28515625" customWidth="1"/>
    <col min="10" max="10" width="40.85546875" customWidth="1"/>
    <col min="11" max="15" width="19.7109375" customWidth="1"/>
  </cols>
  <sheetData>
    <row r="1" spans="1:15" ht="18.75" thickBot="1">
      <c r="A1" s="134"/>
      <c r="B1" s="78"/>
      <c r="C1" s="134" t="s">
        <v>162</v>
      </c>
      <c r="D1" s="63"/>
      <c r="E1" s="63"/>
      <c r="F1" s="63"/>
      <c r="G1" s="65"/>
      <c r="H1" s="63"/>
      <c r="I1" s="63"/>
      <c r="J1" s="63"/>
      <c r="K1" s="65"/>
      <c r="L1" s="65"/>
      <c r="M1" s="63"/>
      <c r="N1" s="63"/>
      <c r="O1" s="63"/>
    </row>
    <row r="2" spans="1:15" ht="18.75" thickBot="1">
      <c r="A2" s="134"/>
      <c r="B2" s="78"/>
      <c r="C2" s="134"/>
      <c r="D2" s="63"/>
      <c r="E2" s="63"/>
      <c r="F2" s="63"/>
      <c r="G2" s="63"/>
      <c r="H2" s="63"/>
      <c r="I2" s="63"/>
      <c r="J2" s="361" t="s">
        <v>166</v>
      </c>
      <c r="K2" s="362"/>
      <c r="L2" s="363"/>
      <c r="M2" s="364"/>
      <c r="N2" s="364"/>
      <c r="O2" s="63"/>
    </row>
    <row r="3" spans="1:15" ht="18">
      <c r="A3" s="134"/>
      <c r="B3" s="134"/>
      <c r="C3" s="134"/>
      <c r="D3" s="134" t="s">
        <v>10091</v>
      </c>
      <c r="E3" s="134"/>
      <c r="F3" s="134"/>
      <c r="G3" s="141"/>
      <c r="H3" s="134"/>
      <c r="I3" s="134"/>
      <c r="J3" s="365" t="s">
        <v>171</v>
      </c>
      <c r="K3" s="366"/>
      <c r="L3" s="138">
        <f>COUNTIFS(K:K,"A")</f>
        <v>17</v>
      </c>
      <c r="M3" s="367"/>
      <c r="N3" s="367"/>
      <c r="O3" s="63"/>
    </row>
    <row r="4" spans="1:15" ht="18">
      <c r="A4" s="134"/>
      <c r="B4" s="134"/>
      <c r="C4" s="134"/>
      <c r="D4" s="134"/>
      <c r="E4" s="134"/>
      <c r="F4" s="134"/>
      <c r="G4" s="134"/>
      <c r="H4" s="134"/>
      <c r="I4" s="134"/>
      <c r="J4" s="368" t="s">
        <v>172</v>
      </c>
      <c r="K4" s="369"/>
      <c r="L4" s="139">
        <f>COUNTIFS(K:K, "B")</f>
        <v>0</v>
      </c>
      <c r="M4" s="367"/>
      <c r="N4" s="367"/>
      <c r="O4" s="63"/>
    </row>
    <row r="5" spans="1:15" ht="15.75" thickBot="1">
      <c r="A5" s="72"/>
      <c r="B5" s="78"/>
      <c r="C5" s="63"/>
      <c r="D5" s="63"/>
      <c r="E5" s="63"/>
      <c r="F5" s="63"/>
      <c r="G5" s="63"/>
      <c r="H5" s="63"/>
      <c r="I5" s="63"/>
      <c r="J5" s="371" t="s">
        <v>173</v>
      </c>
      <c r="K5" s="372"/>
      <c r="L5" s="140">
        <f>COUNTIFS(K:K, "R")</f>
        <v>9</v>
      </c>
      <c r="M5" s="367"/>
      <c r="N5" s="367"/>
      <c r="O5" s="107"/>
    </row>
    <row r="6" spans="1:15" ht="15.75" thickBot="1">
      <c r="A6" s="72"/>
      <c r="B6" s="78"/>
      <c r="C6" s="63"/>
      <c r="D6" s="63"/>
      <c r="E6" s="63"/>
      <c r="F6" s="63"/>
      <c r="G6" s="63"/>
      <c r="H6" s="63"/>
      <c r="I6" s="63"/>
      <c r="J6" s="371" t="s">
        <v>454</v>
      </c>
      <c r="K6" s="372"/>
      <c r="L6" s="140">
        <f>COUNTIFS(K:K, "OP")</f>
        <v>6</v>
      </c>
      <c r="M6" s="367"/>
      <c r="N6" s="367"/>
      <c r="O6" s="107"/>
    </row>
    <row r="7" spans="1:15" ht="15.75" thickBot="1">
      <c r="A7" s="72"/>
      <c r="B7" s="78"/>
      <c r="C7" s="63"/>
      <c r="D7" s="63"/>
      <c r="E7" s="63"/>
      <c r="F7" s="63"/>
      <c r="G7" s="63"/>
      <c r="H7" s="63"/>
      <c r="I7" s="63"/>
      <c r="J7" s="371" t="s">
        <v>320</v>
      </c>
      <c r="K7" s="372"/>
      <c r="L7" s="140">
        <f>SUM(L3:L6)</f>
        <v>32</v>
      </c>
      <c r="M7" s="367"/>
      <c r="N7" s="367"/>
      <c r="O7" s="107"/>
    </row>
    <row r="8" spans="1:15" ht="15.75" thickBot="1">
      <c r="A8" s="72"/>
      <c r="B8" s="78"/>
      <c r="C8" s="63"/>
      <c r="D8" s="63"/>
      <c r="E8" s="63"/>
      <c r="F8" s="63"/>
      <c r="G8" s="63"/>
      <c r="H8" s="63"/>
      <c r="I8" s="63"/>
      <c r="J8" s="370"/>
      <c r="K8" s="370"/>
      <c r="L8" s="370"/>
      <c r="M8" s="370"/>
      <c r="N8" s="370"/>
      <c r="O8" s="63"/>
    </row>
    <row r="9" spans="1:15" ht="28.5" thickBot="1">
      <c r="A9" s="108" t="s">
        <v>2</v>
      </c>
      <c r="B9" s="109" t="s">
        <v>148</v>
      </c>
      <c r="C9" s="110" t="s">
        <v>1</v>
      </c>
      <c r="D9" s="110" t="s">
        <v>168</v>
      </c>
      <c r="E9" s="110" t="s">
        <v>297</v>
      </c>
      <c r="F9" s="110" t="s">
        <v>4295</v>
      </c>
      <c r="G9" s="110" t="s">
        <v>0</v>
      </c>
      <c r="H9" s="110" t="s">
        <v>167</v>
      </c>
      <c r="I9" s="110" t="s">
        <v>813</v>
      </c>
      <c r="J9" s="110" t="s">
        <v>28</v>
      </c>
      <c r="K9" s="110" t="s">
        <v>165</v>
      </c>
      <c r="L9" s="110" t="s">
        <v>550</v>
      </c>
      <c r="M9" s="149" t="s">
        <v>176</v>
      </c>
      <c r="N9" s="112" t="s">
        <v>175</v>
      </c>
      <c r="O9" s="112" t="s">
        <v>164</v>
      </c>
    </row>
    <row r="10" spans="1:15" ht="28.5">
      <c r="A10" s="195"/>
      <c r="B10" s="196" t="s">
        <v>741</v>
      </c>
      <c r="C10" s="197"/>
      <c r="D10" s="196"/>
      <c r="E10" s="196"/>
      <c r="F10" s="196"/>
      <c r="G10" s="196"/>
      <c r="H10" s="201"/>
      <c r="I10" s="230"/>
      <c r="J10" s="197"/>
      <c r="K10" s="256"/>
      <c r="L10" s="256"/>
      <c r="M10" s="198"/>
      <c r="N10" s="199"/>
      <c r="O10" s="200"/>
    </row>
    <row r="11" spans="1:15">
      <c r="A11" s="187">
        <v>1</v>
      </c>
      <c r="B11" s="188" t="s">
        <v>147</v>
      </c>
      <c r="C11" s="214" t="s">
        <v>2150</v>
      </c>
      <c r="D11" s="189" t="s">
        <v>9801</v>
      </c>
      <c r="E11" s="159">
        <v>45756</v>
      </c>
      <c r="F11" s="159">
        <v>45757</v>
      </c>
      <c r="G11" s="160" t="s">
        <v>9875</v>
      </c>
      <c r="H11" s="160" t="s">
        <v>10090</v>
      </c>
      <c r="I11" s="160"/>
      <c r="J11" s="160">
        <v>301</v>
      </c>
      <c r="K11" s="189" t="s">
        <v>195</v>
      </c>
      <c r="L11" s="159">
        <v>45778</v>
      </c>
      <c r="M11" s="213"/>
      <c r="N11" s="189"/>
      <c r="O11" s="231"/>
    </row>
    <row r="12" spans="1:15">
      <c r="A12" s="187">
        <v>2</v>
      </c>
      <c r="B12" s="188" t="s">
        <v>147</v>
      </c>
      <c r="C12" s="214" t="s">
        <v>2064</v>
      </c>
      <c r="D12" s="189" t="s">
        <v>10934</v>
      </c>
      <c r="E12" s="159">
        <v>45770</v>
      </c>
      <c r="F12" s="159">
        <v>45770</v>
      </c>
      <c r="G12" s="160" t="s">
        <v>9875</v>
      </c>
      <c r="H12" s="160" t="s">
        <v>10942</v>
      </c>
      <c r="I12" s="160"/>
      <c r="J12" s="160">
        <v>111</v>
      </c>
      <c r="K12" s="189" t="s">
        <v>459</v>
      </c>
      <c r="L12" s="159"/>
      <c r="M12" s="213"/>
      <c r="N12" s="189"/>
      <c r="O12" s="231"/>
    </row>
    <row r="13" spans="1:15">
      <c r="A13" s="187">
        <v>3</v>
      </c>
      <c r="B13" s="188" t="s">
        <v>147</v>
      </c>
      <c r="C13" s="214" t="s">
        <v>2064</v>
      </c>
      <c r="D13" s="189" t="s">
        <v>10935</v>
      </c>
      <c r="E13" s="159">
        <v>45770</v>
      </c>
      <c r="F13" s="159">
        <v>45770</v>
      </c>
      <c r="G13" s="160" t="s">
        <v>9875</v>
      </c>
      <c r="H13" s="160" t="s">
        <v>10943</v>
      </c>
      <c r="I13" s="160"/>
      <c r="J13" s="160">
        <v>13</v>
      </c>
      <c r="K13" s="189" t="s">
        <v>459</v>
      </c>
      <c r="L13" s="159"/>
      <c r="M13" s="213"/>
      <c r="N13" s="189"/>
      <c r="O13" s="231"/>
    </row>
    <row r="14" spans="1:15">
      <c r="A14" s="187">
        <v>4</v>
      </c>
      <c r="B14" s="188" t="s">
        <v>147</v>
      </c>
      <c r="C14" s="214" t="s">
        <v>2064</v>
      </c>
      <c r="D14" s="189" t="s">
        <v>10936</v>
      </c>
      <c r="E14" s="159">
        <v>45770</v>
      </c>
      <c r="F14" s="159">
        <v>45770</v>
      </c>
      <c r="G14" s="160" t="s">
        <v>9875</v>
      </c>
      <c r="H14" s="160" t="s">
        <v>10944</v>
      </c>
      <c r="I14" s="160"/>
      <c r="J14" s="160">
        <v>14</v>
      </c>
      <c r="K14" s="189" t="s">
        <v>459</v>
      </c>
      <c r="L14" s="159"/>
      <c r="M14" s="213"/>
      <c r="N14" s="189"/>
      <c r="O14" s="231"/>
    </row>
    <row r="15" spans="1:15">
      <c r="A15" s="187">
        <v>5</v>
      </c>
      <c r="B15" s="188" t="s">
        <v>147</v>
      </c>
      <c r="C15" s="214" t="s">
        <v>2064</v>
      </c>
      <c r="D15" s="189" t="s">
        <v>10937</v>
      </c>
      <c r="E15" s="159">
        <v>45770</v>
      </c>
      <c r="F15" s="159">
        <v>45770</v>
      </c>
      <c r="G15" s="160" t="s">
        <v>9875</v>
      </c>
      <c r="H15" s="160" t="s">
        <v>10945</v>
      </c>
      <c r="I15" s="160"/>
      <c r="J15" s="160">
        <v>15</v>
      </c>
      <c r="K15" s="189" t="s">
        <v>459</v>
      </c>
      <c r="L15" s="159"/>
      <c r="M15" s="213"/>
      <c r="N15" s="189"/>
      <c r="O15" s="231"/>
    </row>
    <row r="16" spans="1:15">
      <c r="A16" s="187">
        <v>6</v>
      </c>
      <c r="B16" s="188" t="s">
        <v>147</v>
      </c>
      <c r="C16" s="214" t="s">
        <v>2064</v>
      </c>
      <c r="D16" s="189" t="s">
        <v>10938</v>
      </c>
      <c r="E16" s="159">
        <v>45770</v>
      </c>
      <c r="F16" s="159">
        <v>45770</v>
      </c>
      <c r="G16" s="160" t="s">
        <v>9875</v>
      </c>
      <c r="H16" s="160" t="s">
        <v>10946</v>
      </c>
      <c r="I16" s="160"/>
      <c r="J16" s="160">
        <v>16</v>
      </c>
      <c r="K16" s="189" t="s">
        <v>459</v>
      </c>
      <c r="L16" s="159"/>
      <c r="M16" s="213"/>
      <c r="N16" s="189"/>
      <c r="O16" s="231"/>
    </row>
    <row r="17" spans="1:15">
      <c r="A17" s="187">
        <v>7</v>
      </c>
      <c r="B17" s="188" t="s">
        <v>147</v>
      </c>
      <c r="C17" s="214" t="s">
        <v>2150</v>
      </c>
      <c r="D17" s="189" t="s">
        <v>10939</v>
      </c>
      <c r="E17" s="159">
        <v>45803</v>
      </c>
      <c r="F17" s="159">
        <v>45803</v>
      </c>
      <c r="G17" s="160" t="s">
        <v>9875</v>
      </c>
      <c r="H17" s="160" t="s">
        <v>11725</v>
      </c>
      <c r="I17" s="160"/>
      <c r="J17" s="160">
        <v>303</v>
      </c>
      <c r="K17" s="189" t="s">
        <v>195</v>
      </c>
      <c r="L17" s="159">
        <v>45807</v>
      </c>
      <c r="M17" s="213"/>
      <c r="N17" s="189"/>
      <c r="O17" s="231"/>
    </row>
    <row r="18" spans="1:15">
      <c r="A18" s="187">
        <v>8</v>
      </c>
      <c r="B18" s="188" t="s">
        <v>147</v>
      </c>
      <c r="C18" s="214" t="s">
        <v>2150</v>
      </c>
      <c r="D18" s="189" t="s">
        <v>10940</v>
      </c>
      <c r="E18" s="159">
        <v>45803</v>
      </c>
      <c r="F18" s="159">
        <v>45803</v>
      </c>
      <c r="G18" s="160" t="s">
        <v>9875</v>
      </c>
      <c r="H18" s="160" t="s">
        <v>11726</v>
      </c>
      <c r="I18" s="160"/>
      <c r="J18" s="160">
        <v>304</v>
      </c>
      <c r="K18" s="189" t="s">
        <v>195</v>
      </c>
      <c r="L18" s="159">
        <v>45807</v>
      </c>
      <c r="M18" s="213"/>
      <c r="N18" s="189"/>
      <c r="O18" s="231"/>
    </row>
    <row r="19" spans="1:15">
      <c r="A19" s="187">
        <v>9</v>
      </c>
      <c r="B19" s="188" t="s">
        <v>147</v>
      </c>
      <c r="C19" s="214" t="s">
        <v>2150</v>
      </c>
      <c r="D19" s="189" t="s">
        <v>10941</v>
      </c>
      <c r="E19" s="159">
        <v>45803</v>
      </c>
      <c r="F19" s="159">
        <v>45803</v>
      </c>
      <c r="G19" s="160" t="s">
        <v>9875</v>
      </c>
      <c r="H19" s="160" t="s">
        <v>11727</v>
      </c>
      <c r="I19" s="160"/>
      <c r="J19" s="160">
        <v>305</v>
      </c>
      <c r="K19" s="189" t="s">
        <v>195</v>
      </c>
      <c r="L19" s="159">
        <v>45807</v>
      </c>
      <c r="M19" s="213"/>
      <c r="N19" s="189"/>
      <c r="O19" s="231"/>
    </row>
    <row r="20" spans="1:15">
      <c r="A20" s="187">
        <v>10</v>
      </c>
      <c r="B20" s="188" t="s">
        <v>147</v>
      </c>
      <c r="C20" s="214" t="s">
        <v>2150</v>
      </c>
      <c r="D20" s="189" t="s">
        <v>583</v>
      </c>
      <c r="E20" s="159">
        <v>45803</v>
      </c>
      <c r="F20" s="159">
        <v>45803</v>
      </c>
      <c r="G20" s="160" t="s">
        <v>9875</v>
      </c>
      <c r="H20" s="160" t="s">
        <v>11728</v>
      </c>
      <c r="I20" s="160"/>
      <c r="J20" s="160">
        <v>307</v>
      </c>
      <c r="K20" s="189" t="s">
        <v>195</v>
      </c>
      <c r="L20" s="159">
        <v>45807</v>
      </c>
      <c r="M20" s="213"/>
      <c r="N20" s="189"/>
      <c r="O20" s="231"/>
    </row>
    <row r="21" spans="1:15">
      <c r="A21" s="187">
        <v>11</v>
      </c>
      <c r="B21" s="188" t="s">
        <v>147</v>
      </c>
      <c r="C21" s="214" t="s">
        <v>2150</v>
      </c>
      <c r="D21" s="189" t="s">
        <v>584</v>
      </c>
      <c r="E21" s="159">
        <v>45803</v>
      </c>
      <c r="F21" s="159">
        <v>45803</v>
      </c>
      <c r="G21" s="160" t="s">
        <v>9875</v>
      </c>
      <c r="H21" s="160" t="s">
        <v>11729</v>
      </c>
      <c r="I21" s="160"/>
      <c r="J21" s="160">
        <v>308</v>
      </c>
      <c r="K21" s="189" t="s">
        <v>195</v>
      </c>
      <c r="L21" s="159">
        <v>45807</v>
      </c>
      <c r="M21" s="213"/>
      <c r="N21" s="189"/>
      <c r="O21" s="231"/>
    </row>
    <row r="22" spans="1:15">
      <c r="A22" s="187">
        <v>12</v>
      </c>
      <c r="B22" s="188" t="s">
        <v>147</v>
      </c>
      <c r="C22" s="214" t="s">
        <v>2150</v>
      </c>
      <c r="D22" s="189" t="s">
        <v>585</v>
      </c>
      <c r="E22" s="159">
        <v>45803</v>
      </c>
      <c r="F22" s="159">
        <v>45803</v>
      </c>
      <c r="G22" s="160" t="s">
        <v>9875</v>
      </c>
      <c r="H22" s="160" t="s">
        <v>11730</v>
      </c>
      <c r="I22" s="160"/>
      <c r="J22" s="160">
        <v>309</v>
      </c>
      <c r="K22" s="189" t="s">
        <v>195</v>
      </c>
      <c r="L22" s="159">
        <v>45807</v>
      </c>
      <c r="M22" s="213"/>
      <c r="N22" s="189"/>
      <c r="O22" s="231"/>
    </row>
    <row r="23" spans="1:15">
      <c r="A23" s="187">
        <v>13</v>
      </c>
      <c r="B23" s="188" t="s">
        <v>147</v>
      </c>
      <c r="C23" s="214" t="s">
        <v>2150</v>
      </c>
      <c r="D23" s="189" t="s">
        <v>586</v>
      </c>
      <c r="E23" s="159">
        <v>45803</v>
      </c>
      <c r="F23" s="159">
        <v>45803</v>
      </c>
      <c r="G23" s="160" t="s">
        <v>9875</v>
      </c>
      <c r="H23" s="160" t="s">
        <v>11731</v>
      </c>
      <c r="I23" s="160"/>
      <c r="J23" s="160">
        <v>311</v>
      </c>
      <c r="K23" s="189" t="s">
        <v>195</v>
      </c>
      <c r="L23" s="159">
        <v>45807</v>
      </c>
      <c r="M23" s="213"/>
      <c r="N23" s="189"/>
      <c r="O23" s="231"/>
    </row>
    <row r="24" spans="1:15">
      <c r="A24" s="187">
        <v>14</v>
      </c>
      <c r="B24" s="188" t="s">
        <v>147</v>
      </c>
      <c r="C24" s="214" t="s">
        <v>2150</v>
      </c>
      <c r="D24" s="189" t="s">
        <v>587</v>
      </c>
      <c r="E24" s="159">
        <v>45803</v>
      </c>
      <c r="F24" s="159">
        <v>45803</v>
      </c>
      <c r="G24" s="160" t="s">
        <v>9875</v>
      </c>
      <c r="H24" s="160" t="s">
        <v>11732</v>
      </c>
      <c r="I24" s="160"/>
      <c r="J24" s="160">
        <v>312</v>
      </c>
      <c r="K24" s="189" t="s">
        <v>195</v>
      </c>
      <c r="L24" s="159">
        <v>45807</v>
      </c>
      <c r="M24" s="213"/>
      <c r="N24" s="189"/>
      <c r="O24" s="231"/>
    </row>
    <row r="25" spans="1:15">
      <c r="A25" s="187">
        <v>15</v>
      </c>
      <c r="B25" s="188" t="s">
        <v>147</v>
      </c>
      <c r="C25" s="214" t="s">
        <v>2150</v>
      </c>
      <c r="D25" s="189" t="s">
        <v>588</v>
      </c>
      <c r="E25" s="159">
        <v>45803</v>
      </c>
      <c r="F25" s="159">
        <v>45803</v>
      </c>
      <c r="G25" s="160" t="s">
        <v>9875</v>
      </c>
      <c r="H25" s="160" t="s">
        <v>11733</v>
      </c>
      <c r="I25" s="160"/>
      <c r="J25" s="160">
        <v>313</v>
      </c>
      <c r="K25" s="189" t="s">
        <v>195</v>
      </c>
      <c r="L25" s="159">
        <v>45807</v>
      </c>
      <c r="M25" s="213"/>
      <c r="N25" s="189"/>
      <c r="O25" s="231"/>
    </row>
    <row r="26" spans="1:15">
      <c r="A26" s="187">
        <v>16</v>
      </c>
      <c r="B26" s="188" t="s">
        <v>147</v>
      </c>
      <c r="C26" s="214" t="s">
        <v>2150</v>
      </c>
      <c r="D26" s="189" t="s">
        <v>589</v>
      </c>
      <c r="E26" s="159">
        <v>45803</v>
      </c>
      <c r="F26" s="159">
        <v>45803</v>
      </c>
      <c r="G26" s="160" t="s">
        <v>9875</v>
      </c>
      <c r="H26" s="160" t="s">
        <v>11734</v>
      </c>
      <c r="I26" s="160"/>
      <c r="J26" s="160">
        <v>314</v>
      </c>
      <c r="K26" s="189" t="s">
        <v>195</v>
      </c>
      <c r="L26" s="159">
        <v>45807</v>
      </c>
      <c r="M26" s="159"/>
      <c r="N26" s="189"/>
      <c r="O26" s="231"/>
    </row>
    <row r="27" spans="1:15">
      <c r="A27" s="187">
        <v>17</v>
      </c>
      <c r="B27" s="188" t="s">
        <v>147</v>
      </c>
      <c r="C27" s="214" t="s">
        <v>2150</v>
      </c>
      <c r="D27" s="189" t="s">
        <v>590</v>
      </c>
      <c r="E27" s="159">
        <v>45803</v>
      </c>
      <c r="F27" s="159">
        <v>45803</v>
      </c>
      <c r="G27" s="160" t="s">
        <v>9875</v>
      </c>
      <c r="H27" s="160" t="s">
        <v>11735</v>
      </c>
      <c r="I27" s="160"/>
      <c r="J27" s="160">
        <v>316</v>
      </c>
      <c r="K27" s="189" t="s">
        <v>195</v>
      </c>
      <c r="L27" s="159">
        <v>45807</v>
      </c>
      <c r="M27" s="159"/>
      <c r="N27" s="189"/>
      <c r="O27" s="231"/>
    </row>
    <row r="28" spans="1:15">
      <c r="A28" s="187">
        <v>18</v>
      </c>
      <c r="B28" s="188" t="s">
        <v>147</v>
      </c>
      <c r="C28" s="214" t="s">
        <v>2150</v>
      </c>
      <c r="D28" s="189" t="s">
        <v>591</v>
      </c>
      <c r="E28" s="159">
        <v>45838</v>
      </c>
      <c r="F28" s="159">
        <v>45838</v>
      </c>
      <c r="G28" s="160" t="s">
        <v>9875</v>
      </c>
      <c r="H28" s="160" t="s">
        <v>11889</v>
      </c>
      <c r="I28" s="160"/>
      <c r="J28" s="160">
        <v>2</v>
      </c>
      <c r="K28" s="189" t="s">
        <v>195</v>
      </c>
      <c r="L28" s="159">
        <v>45864</v>
      </c>
      <c r="M28" s="159"/>
      <c r="N28" s="189"/>
      <c r="O28" s="231"/>
    </row>
    <row r="29" spans="1:15">
      <c r="A29" s="187">
        <v>19</v>
      </c>
      <c r="B29" s="188" t="s">
        <v>147</v>
      </c>
      <c r="C29" s="214" t="s">
        <v>2150</v>
      </c>
      <c r="D29" s="189" t="s">
        <v>592</v>
      </c>
      <c r="E29" s="159">
        <v>45840</v>
      </c>
      <c r="F29" s="159">
        <v>45840</v>
      </c>
      <c r="G29" s="160" t="s">
        <v>9875</v>
      </c>
      <c r="H29" s="160" t="s">
        <v>12002</v>
      </c>
      <c r="I29" s="160"/>
      <c r="J29" s="160">
        <v>306</v>
      </c>
      <c r="K29" s="189" t="s">
        <v>195</v>
      </c>
      <c r="L29" s="159">
        <v>45864</v>
      </c>
      <c r="M29" s="159"/>
      <c r="N29" s="189"/>
      <c r="O29" s="231"/>
    </row>
    <row r="30" spans="1:15">
      <c r="A30" s="187">
        <v>20</v>
      </c>
      <c r="B30" s="188" t="s">
        <v>147</v>
      </c>
      <c r="C30" s="214" t="s">
        <v>2150</v>
      </c>
      <c r="D30" s="189" t="s">
        <v>593</v>
      </c>
      <c r="E30" s="159">
        <v>45842</v>
      </c>
      <c r="F30" s="159">
        <v>45842</v>
      </c>
      <c r="G30" s="160" t="s">
        <v>9875</v>
      </c>
      <c r="H30" s="160" t="s">
        <v>12003</v>
      </c>
      <c r="I30" s="160"/>
      <c r="J30" s="160">
        <v>315</v>
      </c>
      <c r="K30" s="189" t="s">
        <v>195</v>
      </c>
      <c r="L30" s="159">
        <v>45864</v>
      </c>
      <c r="M30" s="159"/>
      <c r="N30" s="189"/>
      <c r="O30" s="231"/>
    </row>
    <row r="31" spans="1:15" ht="20.25" customHeight="1">
      <c r="A31" s="187">
        <v>21</v>
      </c>
      <c r="B31" s="188" t="s">
        <v>147</v>
      </c>
      <c r="C31" s="214" t="s">
        <v>2292</v>
      </c>
      <c r="D31" s="189" t="s">
        <v>594</v>
      </c>
      <c r="E31" s="159">
        <v>45895</v>
      </c>
      <c r="F31" s="159">
        <v>45895</v>
      </c>
      <c r="G31" s="192" t="s">
        <v>9875</v>
      </c>
      <c r="H31" s="193" t="s">
        <v>12496</v>
      </c>
      <c r="I31" s="193"/>
      <c r="J31" s="192">
        <v>414</v>
      </c>
      <c r="K31" s="190" t="s">
        <v>195</v>
      </c>
      <c r="L31" s="159">
        <v>45909</v>
      </c>
      <c r="M31" s="213"/>
      <c r="N31" s="189"/>
      <c r="O31" s="231"/>
    </row>
    <row r="32" spans="1:15">
      <c r="A32" s="187">
        <v>22</v>
      </c>
      <c r="B32" s="188" t="s">
        <v>147</v>
      </c>
      <c r="C32" s="214" t="s">
        <v>2292</v>
      </c>
      <c r="D32" s="189" t="s">
        <v>15462</v>
      </c>
      <c r="E32" s="159">
        <v>45974</v>
      </c>
      <c r="F32" s="159">
        <v>45974</v>
      </c>
      <c r="G32" s="192" t="s">
        <v>9875</v>
      </c>
      <c r="H32" s="160" t="s">
        <v>12815</v>
      </c>
      <c r="I32" s="160"/>
      <c r="J32" s="160" t="s">
        <v>14946</v>
      </c>
      <c r="K32" s="190" t="s">
        <v>298</v>
      </c>
      <c r="L32" s="159">
        <v>45976</v>
      </c>
      <c r="M32" s="213" t="s">
        <v>12907</v>
      </c>
      <c r="N32" s="189"/>
      <c r="O32" s="231"/>
    </row>
    <row r="33" spans="1:15">
      <c r="A33" s="187">
        <v>23</v>
      </c>
      <c r="B33" s="188" t="s">
        <v>147</v>
      </c>
      <c r="C33" s="214" t="s">
        <v>2292</v>
      </c>
      <c r="D33" s="189" t="s">
        <v>15463</v>
      </c>
      <c r="E33" s="159">
        <v>45974</v>
      </c>
      <c r="F33" s="159">
        <v>45974</v>
      </c>
      <c r="G33" s="192" t="s">
        <v>9875</v>
      </c>
      <c r="H33" s="160" t="s">
        <v>12815</v>
      </c>
      <c r="I33" s="160"/>
      <c r="J33" s="160" t="s">
        <v>14947</v>
      </c>
      <c r="K33" s="190" t="s">
        <v>298</v>
      </c>
      <c r="L33" s="159">
        <v>45976</v>
      </c>
      <c r="M33" s="213" t="s">
        <v>12907</v>
      </c>
      <c r="N33" s="189"/>
      <c r="O33" s="231"/>
    </row>
    <row r="34" spans="1:15">
      <c r="A34" s="187">
        <v>24</v>
      </c>
      <c r="B34" s="188" t="s">
        <v>147</v>
      </c>
      <c r="C34" s="214" t="s">
        <v>2292</v>
      </c>
      <c r="D34" s="189" t="s">
        <v>14854</v>
      </c>
      <c r="E34" s="159">
        <v>45937</v>
      </c>
      <c r="F34" s="159">
        <v>45937</v>
      </c>
      <c r="G34" s="192" t="s">
        <v>9875</v>
      </c>
      <c r="H34" s="160" t="s">
        <v>12815</v>
      </c>
      <c r="I34" s="160"/>
      <c r="J34" s="160" t="s">
        <v>14948</v>
      </c>
      <c r="K34" s="190" t="s">
        <v>298</v>
      </c>
      <c r="L34" s="159">
        <v>45941</v>
      </c>
      <c r="M34" s="213" t="s">
        <v>12907</v>
      </c>
      <c r="N34" s="189"/>
      <c r="O34" s="231"/>
    </row>
    <row r="35" spans="1:15">
      <c r="A35" s="187">
        <v>25</v>
      </c>
      <c r="B35" s="188" t="s">
        <v>147</v>
      </c>
      <c r="C35" s="187" t="s">
        <v>2064</v>
      </c>
      <c r="D35" s="189" t="s">
        <v>14855</v>
      </c>
      <c r="E35" s="159">
        <v>45937</v>
      </c>
      <c r="F35" s="159">
        <v>45937</v>
      </c>
      <c r="G35" s="192" t="s">
        <v>9875</v>
      </c>
      <c r="H35" s="160" t="s">
        <v>12816</v>
      </c>
      <c r="I35" s="160"/>
      <c r="J35" s="160" t="s">
        <v>14949</v>
      </c>
      <c r="K35" s="190" t="s">
        <v>298</v>
      </c>
      <c r="L35" s="159">
        <v>45941</v>
      </c>
      <c r="M35" s="213" t="s">
        <v>12956</v>
      </c>
      <c r="N35" s="189"/>
      <c r="O35" s="231"/>
    </row>
    <row r="36" spans="1:15">
      <c r="A36" s="187">
        <v>26</v>
      </c>
      <c r="B36" s="188" t="s">
        <v>147</v>
      </c>
      <c r="C36" s="187" t="s">
        <v>2064</v>
      </c>
      <c r="D36" s="189" t="s">
        <v>14856</v>
      </c>
      <c r="E36" s="159">
        <v>45937</v>
      </c>
      <c r="F36" s="159">
        <v>45937</v>
      </c>
      <c r="G36" s="192" t="s">
        <v>9875</v>
      </c>
      <c r="H36" s="160" t="s">
        <v>12816</v>
      </c>
      <c r="I36" s="192"/>
      <c r="J36" s="160" t="s">
        <v>14952</v>
      </c>
      <c r="K36" s="190" t="s">
        <v>298</v>
      </c>
      <c r="L36" s="159">
        <v>45941</v>
      </c>
      <c r="M36" s="213" t="s">
        <v>12956</v>
      </c>
      <c r="N36" s="189"/>
      <c r="O36" s="231"/>
    </row>
    <row r="37" spans="1:15">
      <c r="A37" s="187">
        <v>27</v>
      </c>
      <c r="B37" s="188" t="s">
        <v>147</v>
      </c>
      <c r="C37" s="187" t="s">
        <v>2064</v>
      </c>
      <c r="D37" s="189" t="s">
        <v>14857</v>
      </c>
      <c r="E37" s="159">
        <v>45937</v>
      </c>
      <c r="F37" s="159">
        <v>45937</v>
      </c>
      <c r="G37" s="192" t="s">
        <v>9875</v>
      </c>
      <c r="H37" s="160" t="s">
        <v>12816</v>
      </c>
      <c r="I37" s="192"/>
      <c r="J37" s="160" t="s">
        <v>14951</v>
      </c>
      <c r="K37" s="190" t="s">
        <v>298</v>
      </c>
      <c r="L37" s="159">
        <v>45941</v>
      </c>
      <c r="M37" s="213" t="s">
        <v>12956</v>
      </c>
      <c r="N37" s="189"/>
      <c r="O37" s="231"/>
    </row>
    <row r="38" spans="1:15">
      <c r="A38" s="187">
        <v>28</v>
      </c>
      <c r="B38" s="188" t="s">
        <v>147</v>
      </c>
      <c r="C38" s="187" t="s">
        <v>2064</v>
      </c>
      <c r="D38" s="189" t="s">
        <v>14858</v>
      </c>
      <c r="E38" s="159">
        <v>45937</v>
      </c>
      <c r="F38" s="159">
        <v>45937</v>
      </c>
      <c r="G38" s="192" t="s">
        <v>9875</v>
      </c>
      <c r="H38" s="160" t="s">
        <v>12816</v>
      </c>
      <c r="I38" s="192"/>
      <c r="J38" s="160" t="s">
        <v>14950</v>
      </c>
      <c r="K38" s="190" t="s">
        <v>298</v>
      </c>
      <c r="L38" s="159">
        <v>45941</v>
      </c>
      <c r="M38" s="213" t="s">
        <v>12956</v>
      </c>
      <c r="N38" s="189"/>
      <c r="O38" s="231"/>
    </row>
    <row r="39" spans="1:15" ht="14.25" customHeight="1">
      <c r="A39" s="187">
        <v>29</v>
      </c>
      <c r="B39" s="188" t="s">
        <v>147</v>
      </c>
      <c r="C39" s="187" t="s">
        <v>2064</v>
      </c>
      <c r="D39" s="189" t="s">
        <v>14859</v>
      </c>
      <c r="E39" s="159">
        <v>45937</v>
      </c>
      <c r="F39" s="159">
        <v>45937</v>
      </c>
      <c r="G39" s="192" t="s">
        <v>9875</v>
      </c>
      <c r="H39" s="160" t="s">
        <v>12816</v>
      </c>
      <c r="I39" s="192"/>
      <c r="J39" s="160" t="s">
        <v>14953</v>
      </c>
      <c r="K39" s="190" t="s">
        <v>298</v>
      </c>
      <c r="L39" s="159">
        <v>45941</v>
      </c>
      <c r="M39" s="213" t="s">
        <v>12956</v>
      </c>
      <c r="N39" s="189"/>
      <c r="O39" s="231"/>
    </row>
    <row r="40" spans="1:15" ht="19.5" customHeight="1">
      <c r="A40" s="187">
        <v>30</v>
      </c>
      <c r="B40" s="188" t="s">
        <v>147</v>
      </c>
      <c r="C40" s="187" t="s">
        <v>2150</v>
      </c>
      <c r="D40" s="189" t="s">
        <v>14860</v>
      </c>
      <c r="E40" s="159">
        <v>45937</v>
      </c>
      <c r="F40" s="159">
        <v>45937</v>
      </c>
      <c r="G40" s="192" t="s">
        <v>9875</v>
      </c>
      <c r="H40" s="160" t="s">
        <v>12816</v>
      </c>
      <c r="I40" s="192"/>
      <c r="J40" s="160">
        <v>12</v>
      </c>
      <c r="K40" s="190" t="s">
        <v>195</v>
      </c>
      <c r="L40" s="159">
        <v>45939</v>
      </c>
      <c r="M40" s="213"/>
      <c r="N40" s="189"/>
      <c r="O40" s="231"/>
    </row>
    <row r="41" spans="1:15">
      <c r="A41" s="187">
        <v>31</v>
      </c>
      <c r="B41" s="188" t="s">
        <v>147</v>
      </c>
      <c r="C41" s="214" t="s">
        <v>15150</v>
      </c>
      <c r="D41" s="189" t="s">
        <v>15148</v>
      </c>
      <c r="E41" s="159">
        <v>45957</v>
      </c>
      <c r="F41" s="159">
        <v>45957</v>
      </c>
      <c r="G41" s="192" t="s">
        <v>9875</v>
      </c>
      <c r="H41" s="160" t="s">
        <v>15149</v>
      </c>
      <c r="I41" s="192"/>
      <c r="J41" s="160">
        <v>11</v>
      </c>
      <c r="K41" s="189" t="s">
        <v>459</v>
      </c>
      <c r="L41" s="159"/>
      <c r="M41" s="213"/>
      <c r="N41" s="189"/>
      <c r="O41" s="231"/>
    </row>
    <row r="42" spans="1:15">
      <c r="A42" s="187">
        <v>32</v>
      </c>
      <c r="B42" s="188" t="s">
        <v>147</v>
      </c>
      <c r="C42" s="214" t="s">
        <v>15150</v>
      </c>
      <c r="D42" s="189" t="s">
        <v>605</v>
      </c>
      <c r="E42" s="159">
        <v>45961</v>
      </c>
      <c r="F42" s="159">
        <v>45961</v>
      </c>
      <c r="G42" s="192" t="s">
        <v>9875</v>
      </c>
      <c r="H42" s="160" t="s">
        <v>15149</v>
      </c>
      <c r="I42" s="192"/>
      <c r="J42" s="160">
        <v>13</v>
      </c>
      <c r="K42" s="189" t="s">
        <v>298</v>
      </c>
      <c r="L42" s="159">
        <v>45962</v>
      </c>
      <c r="M42" s="213"/>
      <c r="N42" s="189"/>
      <c r="O42" s="231"/>
    </row>
    <row r="43" spans="1:15">
      <c r="A43" s="187">
        <v>33</v>
      </c>
      <c r="B43" s="188" t="s">
        <v>147</v>
      </c>
      <c r="C43" s="214"/>
      <c r="D43" s="189"/>
      <c r="E43" s="159"/>
      <c r="F43" s="159"/>
      <c r="G43" s="160"/>
      <c r="H43" s="160"/>
      <c r="I43" s="160"/>
      <c r="J43" s="160"/>
      <c r="K43" s="189"/>
      <c r="L43" s="159"/>
      <c r="M43" s="213"/>
      <c r="N43" s="189"/>
      <c r="O43" s="231"/>
    </row>
    <row r="44" spans="1:15">
      <c r="A44" s="187">
        <v>34</v>
      </c>
      <c r="B44" s="188" t="s">
        <v>147</v>
      </c>
      <c r="C44" s="289"/>
      <c r="D44" s="189"/>
      <c r="E44" s="289"/>
      <c r="F44" s="289"/>
      <c r="G44" s="160"/>
      <c r="H44" s="160"/>
      <c r="I44" s="192"/>
      <c r="J44" s="160"/>
      <c r="K44" s="189"/>
      <c r="L44" s="159"/>
      <c r="M44" s="213"/>
      <c r="N44" s="189"/>
      <c r="O44" s="231"/>
    </row>
    <row r="45" spans="1:15">
      <c r="A45" s="187">
        <v>35</v>
      </c>
      <c r="B45" s="188" t="s">
        <v>147</v>
      </c>
      <c r="C45" s="214"/>
      <c r="D45" s="189"/>
      <c r="E45" s="159"/>
      <c r="F45" s="159"/>
      <c r="G45" s="160"/>
      <c r="H45" s="160"/>
      <c r="I45" s="160"/>
      <c r="J45" s="160"/>
      <c r="K45" s="189"/>
      <c r="L45" s="159"/>
      <c r="M45" s="213"/>
      <c r="N45" s="189"/>
      <c r="O45" s="231"/>
    </row>
    <row r="46" spans="1:15">
      <c r="A46" s="187">
        <v>36</v>
      </c>
      <c r="B46" s="188" t="s">
        <v>147</v>
      </c>
      <c r="C46" s="187"/>
      <c r="D46" s="189"/>
      <c r="E46" s="191"/>
      <c r="F46" s="191"/>
      <c r="G46" s="192"/>
      <c r="H46" s="192"/>
      <c r="I46" s="160"/>
      <c r="J46" s="192"/>
      <c r="K46" s="190"/>
      <c r="L46" s="191"/>
      <c r="M46" s="213"/>
      <c r="N46" s="189"/>
      <c r="O46" s="231"/>
    </row>
    <row r="47" spans="1:15">
      <c r="A47" s="187">
        <v>37</v>
      </c>
      <c r="B47" s="188" t="s">
        <v>147</v>
      </c>
      <c r="C47" s="214"/>
      <c r="D47" s="189"/>
      <c r="E47" s="191"/>
      <c r="F47" s="191"/>
      <c r="G47" s="160"/>
      <c r="H47" s="160"/>
      <c r="I47" s="160"/>
      <c r="J47" s="160"/>
      <c r="K47" s="189"/>
      <c r="L47" s="191"/>
      <c r="M47" s="213"/>
      <c r="N47" s="189"/>
      <c r="O47" s="231"/>
    </row>
    <row r="48" spans="1:15">
      <c r="A48" s="187">
        <v>38</v>
      </c>
      <c r="B48" s="188" t="s">
        <v>147</v>
      </c>
      <c r="C48" s="187"/>
      <c r="D48" s="189"/>
      <c r="E48" s="191"/>
      <c r="F48" s="191"/>
      <c r="G48" s="192"/>
      <c r="H48" s="192"/>
      <c r="I48" s="192"/>
      <c r="J48" s="193"/>
      <c r="K48" s="190"/>
      <c r="L48" s="191"/>
      <c r="M48" s="213"/>
      <c r="N48" s="189"/>
      <c r="O48" s="231"/>
    </row>
    <row r="49" spans="1:15">
      <c r="A49" s="187">
        <v>39</v>
      </c>
      <c r="B49" s="188" t="s">
        <v>147</v>
      </c>
      <c r="C49" s="187"/>
      <c r="D49" s="189"/>
      <c r="E49" s="159"/>
      <c r="F49" s="159"/>
      <c r="G49" s="160"/>
      <c r="H49" s="160"/>
      <c r="I49" s="160"/>
      <c r="J49" s="160"/>
      <c r="K49" s="189"/>
      <c r="L49" s="159"/>
      <c r="M49" s="213"/>
      <c r="N49" s="189"/>
      <c r="O49" s="231"/>
    </row>
    <row r="50" spans="1:15">
      <c r="A50" s="187">
        <v>40</v>
      </c>
      <c r="B50" s="188" t="s">
        <v>147</v>
      </c>
      <c r="C50" s="214"/>
      <c r="D50" s="189"/>
      <c r="E50" s="159"/>
      <c r="F50" s="159"/>
      <c r="G50" s="160"/>
      <c r="H50" s="160"/>
      <c r="I50" s="192"/>
      <c r="J50" s="160"/>
      <c r="K50" s="189"/>
      <c r="L50" s="159"/>
      <c r="M50" s="213"/>
      <c r="N50" s="189"/>
      <c r="O50" s="231"/>
    </row>
    <row r="51" spans="1:15">
      <c r="A51" s="187">
        <v>41</v>
      </c>
      <c r="B51" s="188" t="s">
        <v>147</v>
      </c>
      <c r="C51" s="214"/>
      <c r="D51" s="189"/>
      <c r="E51" s="159"/>
      <c r="F51" s="159"/>
      <c r="G51" s="160"/>
      <c r="H51" s="160"/>
      <c r="I51" s="160"/>
      <c r="J51" s="160"/>
      <c r="K51" s="189"/>
      <c r="L51" s="159"/>
      <c r="M51" s="213"/>
      <c r="N51" s="189"/>
      <c r="O51" s="231"/>
    </row>
    <row r="52" spans="1:15">
      <c r="A52" s="187">
        <v>42</v>
      </c>
      <c r="B52" s="188" t="s">
        <v>147</v>
      </c>
      <c r="C52" s="214"/>
      <c r="D52" s="189"/>
      <c r="E52" s="159"/>
      <c r="F52" s="159"/>
      <c r="G52" s="160"/>
      <c r="H52" s="160"/>
      <c r="I52" s="160"/>
      <c r="J52" s="160"/>
      <c r="K52" s="189"/>
      <c r="L52" s="159"/>
      <c r="M52" s="213"/>
      <c r="N52" s="189"/>
      <c r="O52" s="231"/>
    </row>
    <row r="53" spans="1:15">
      <c r="A53" s="187">
        <v>43</v>
      </c>
      <c r="B53" s="188" t="s">
        <v>147</v>
      </c>
      <c r="C53" s="214"/>
      <c r="D53" s="189"/>
      <c r="E53" s="159"/>
      <c r="F53" s="159"/>
      <c r="G53" s="160"/>
      <c r="H53" s="160"/>
      <c r="I53" s="160"/>
      <c r="J53" s="160"/>
      <c r="K53" s="189"/>
      <c r="L53" s="159"/>
      <c r="M53" s="213"/>
      <c r="N53" s="189"/>
      <c r="O53" s="231"/>
    </row>
    <row r="54" spans="1:15">
      <c r="A54" s="187">
        <v>44</v>
      </c>
      <c r="B54" s="188" t="s">
        <v>147</v>
      </c>
      <c r="C54" s="214"/>
      <c r="D54" s="189"/>
      <c r="E54" s="159"/>
      <c r="F54" s="159"/>
      <c r="G54" s="160"/>
      <c r="H54" s="160"/>
      <c r="I54" s="160"/>
      <c r="J54" s="160"/>
      <c r="K54" s="189"/>
      <c r="L54" s="191"/>
      <c r="M54" s="213"/>
      <c r="N54" s="189"/>
      <c r="O54" s="231"/>
    </row>
    <row r="55" spans="1:15">
      <c r="A55" s="187"/>
      <c r="B55" s="188" t="s">
        <v>147</v>
      </c>
      <c r="C55" s="214"/>
      <c r="D55" s="189"/>
      <c r="E55" s="159"/>
      <c r="F55" s="159"/>
      <c r="G55" s="160"/>
      <c r="H55" s="160"/>
      <c r="I55" s="160"/>
      <c r="J55" s="160"/>
      <c r="K55" s="189"/>
      <c r="L55" s="191"/>
      <c r="M55" s="213"/>
      <c r="N55" s="189"/>
      <c r="O55" s="231"/>
    </row>
    <row r="56" spans="1:15">
      <c r="A56" s="187">
        <v>45</v>
      </c>
      <c r="B56" s="188" t="s">
        <v>147</v>
      </c>
      <c r="C56" s="214"/>
      <c r="D56" s="189"/>
      <c r="E56" s="159"/>
      <c r="F56" s="159"/>
      <c r="G56" s="160"/>
      <c r="H56" s="160"/>
      <c r="I56" s="160"/>
      <c r="J56" s="160"/>
      <c r="K56" s="189"/>
      <c r="L56" s="191"/>
      <c r="M56" s="213"/>
      <c r="N56" s="189"/>
      <c r="O56" s="231"/>
    </row>
    <row r="57" spans="1:15">
      <c r="A57" s="187">
        <v>46</v>
      </c>
      <c r="B57" s="188" t="s">
        <v>147</v>
      </c>
      <c r="C57" s="214"/>
      <c r="D57" s="189"/>
      <c r="E57" s="159"/>
      <c r="F57" s="159"/>
      <c r="G57" s="160"/>
      <c r="H57" s="160"/>
      <c r="I57" s="160"/>
      <c r="J57" s="160"/>
      <c r="K57" s="189"/>
      <c r="L57" s="191"/>
      <c r="M57" s="213"/>
      <c r="N57" s="189"/>
      <c r="O57" s="231"/>
    </row>
    <row r="58" spans="1:15">
      <c r="A58" s="187">
        <v>47</v>
      </c>
      <c r="B58" s="188" t="s">
        <v>147</v>
      </c>
      <c r="C58" s="214"/>
      <c r="D58" s="189"/>
      <c r="E58" s="159"/>
      <c r="F58" s="159"/>
      <c r="G58" s="160"/>
      <c r="H58" s="160"/>
      <c r="I58" s="160"/>
      <c r="J58" s="160"/>
      <c r="K58" s="189"/>
      <c r="L58" s="191"/>
      <c r="M58" s="213"/>
      <c r="N58" s="189"/>
      <c r="O58" s="231"/>
    </row>
    <row r="59" spans="1:15">
      <c r="A59" s="187">
        <v>48</v>
      </c>
      <c r="B59" s="188" t="s">
        <v>147</v>
      </c>
      <c r="C59" s="214"/>
      <c r="D59" s="189"/>
      <c r="E59" s="159"/>
      <c r="F59" s="159"/>
      <c r="G59" s="160"/>
      <c r="H59" s="160"/>
      <c r="I59" s="160"/>
      <c r="J59" s="160"/>
      <c r="K59" s="189"/>
      <c r="L59" s="191"/>
      <c r="M59" s="213"/>
      <c r="N59" s="189"/>
      <c r="O59" s="231"/>
    </row>
    <row r="60" spans="1:15">
      <c r="A60" s="187">
        <v>49</v>
      </c>
      <c r="B60" s="188" t="s">
        <v>147</v>
      </c>
      <c r="C60" s="214"/>
      <c r="D60" s="189"/>
      <c r="E60" s="159"/>
      <c r="F60" s="159"/>
      <c r="G60" s="160"/>
      <c r="H60" s="160"/>
      <c r="I60" s="160"/>
      <c r="J60" s="160"/>
      <c r="K60" s="189"/>
      <c r="L60" s="159"/>
      <c r="M60" s="213"/>
      <c r="N60" s="189"/>
      <c r="O60" s="231"/>
    </row>
    <row r="61" spans="1:15">
      <c r="A61" s="187">
        <v>50</v>
      </c>
      <c r="B61" s="188" t="s">
        <v>147</v>
      </c>
      <c r="C61" s="214"/>
      <c r="D61" s="189"/>
      <c r="E61" s="159"/>
      <c r="F61" s="159"/>
      <c r="G61" s="160"/>
      <c r="H61" s="160"/>
      <c r="I61" s="160"/>
      <c r="J61" s="160"/>
      <c r="K61" s="189"/>
      <c r="L61" s="159"/>
      <c r="M61" s="213"/>
      <c r="N61" s="189"/>
      <c r="O61" s="231"/>
    </row>
    <row r="62" spans="1:15">
      <c r="A62" s="187">
        <v>51</v>
      </c>
      <c r="B62" s="188" t="s">
        <v>147</v>
      </c>
      <c r="C62" s="214"/>
      <c r="D62" s="189"/>
      <c r="E62" s="159"/>
      <c r="F62" s="159"/>
      <c r="G62" s="160"/>
      <c r="H62" s="160"/>
      <c r="I62" s="160"/>
      <c r="J62" s="160"/>
      <c r="K62" s="189"/>
      <c r="L62" s="159"/>
      <c r="M62" s="213"/>
      <c r="N62" s="189"/>
      <c r="O62" s="231"/>
    </row>
    <row r="63" spans="1:15">
      <c r="A63" s="187">
        <v>52</v>
      </c>
      <c r="B63" s="188" t="s">
        <v>147</v>
      </c>
      <c r="C63" s="214"/>
      <c r="D63" s="189"/>
      <c r="E63" s="159"/>
      <c r="F63" s="159"/>
      <c r="G63" s="160"/>
      <c r="H63" s="160"/>
      <c r="I63" s="160"/>
      <c r="J63" s="160"/>
      <c r="K63" s="189"/>
      <c r="L63" s="159"/>
      <c r="M63" s="213"/>
      <c r="N63" s="189"/>
      <c r="O63" s="231"/>
    </row>
    <row r="64" spans="1:15">
      <c r="A64" s="187">
        <v>53</v>
      </c>
      <c r="B64" s="188" t="s">
        <v>147</v>
      </c>
      <c r="C64" s="214"/>
      <c r="D64" s="189"/>
      <c r="E64" s="159"/>
      <c r="F64" s="159"/>
      <c r="G64" s="160"/>
      <c r="H64" s="160"/>
      <c r="I64" s="160"/>
      <c r="J64" s="160"/>
      <c r="K64" s="189"/>
      <c r="L64" s="159"/>
      <c r="M64" s="213"/>
      <c r="N64" s="189"/>
      <c r="O64" s="231"/>
    </row>
    <row r="65" spans="1:15">
      <c r="A65" s="187">
        <v>54</v>
      </c>
      <c r="B65" s="188" t="s">
        <v>147</v>
      </c>
      <c r="C65" s="214"/>
      <c r="D65" s="189"/>
      <c r="E65" s="159"/>
      <c r="F65" s="159"/>
      <c r="G65" s="160"/>
      <c r="H65" s="160"/>
      <c r="I65" s="160"/>
      <c r="J65" s="160"/>
      <c r="K65" s="189"/>
      <c r="L65" s="159"/>
      <c r="M65" s="213"/>
      <c r="N65" s="189"/>
      <c r="O65" s="231"/>
    </row>
    <row r="66" spans="1:15">
      <c r="A66" s="187">
        <v>55</v>
      </c>
      <c r="B66" s="188" t="s">
        <v>147</v>
      </c>
      <c r="C66" s="214"/>
      <c r="D66" s="189"/>
      <c r="E66" s="159"/>
      <c r="F66" s="159"/>
      <c r="G66" s="160"/>
      <c r="H66" s="160"/>
      <c r="I66" s="160"/>
      <c r="J66" s="160"/>
      <c r="K66" s="189"/>
      <c r="L66" s="159"/>
      <c r="M66" s="213"/>
      <c r="N66" s="189"/>
      <c r="O66" s="231"/>
    </row>
    <row r="67" spans="1:15">
      <c r="A67" s="187">
        <v>56</v>
      </c>
      <c r="B67" s="188" t="s">
        <v>147</v>
      </c>
      <c r="C67" s="214"/>
      <c r="D67" s="189"/>
      <c r="E67" s="159"/>
      <c r="F67" s="159"/>
      <c r="G67" s="160"/>
      <c r="H67" s="160"/>
      <c r="I67" s="160"/>
      <c r="J67" s="160"/>
      <c r="K67" s="189"/>
      <c r="L67" s="159"/>
      <c r="M67" s="213"/>
      <c r="N67" s="189"/>
      <c r="O67" s="231"/>
    </row>
    <row r="68" spans="1:15">
      <c r="A68" s="187">
        <v>57</v>
      </c>
      <c r="B68" s="188" t="s">
        <v>147</v>
      </c>
      <c r="C68" s="214"/>
      <c r="D68" s="189"/>
      <c r="E68" s="159"/>
      <c r="F68" s="159"/>
      <c r="G68" s="160"/>
      <c r="H68" s="160"/>
      <c r="I68" s="160"/>
      <c r="J68" s="160"/>
      <c r="K68" s="189"/>
      <c r="L68" s="159"/>
      <c r="M68" s="213"/>
      <c r="N68" s="189"/>
      <c r="O68" s="231"/>
    </row>
    <row r="69" spans="1:15">
      <c r="A69" s="187">
        <v>58</v>
      </c>
      <c r="B69" s="188" t="s">
        <v>147</v>
      </c>
      <c r="C69" s="214"/>
      <c r="D69" s="189"/>
      <c r="E69" s="159"/>
      <c r="F69" s="159"/>
      <c r="G69" s="160"/>
      <c r="H69" s="160"/>
      <c r="I69" s="160"/>
      <c r="J69" s="160"/>
      <c r="K69" s="189"/>
      <c r="L69" s="159"/>
      <c r="M69" s="213"/>
      <c r="N69" s="189"/>
      <c r="O69" s="231"/>
    </row>
    <row r="70" spans="1:15">
      <c r="A70" s="187">
        <v>59</v>
      </c>
      <c r="B70" s="188" t="s">
        <v>147</v>
      </c>
      <c r="C70" s="214"/>
      <c r="D70" s="189"/>
      <c r="E70" s="159"/>
      <c r="F70" s="159"/>
      <c r="G70" s="160"/>
      <c r="H70" s="160"/>
      <c r="I70" s="160"/>
      <c r="J70" s="160"/>
      <c r="K70" s="189"/>
      <c r="L70" s="159"/>
      <c r="M70" s="213"/>
      <c r="N70" s="189"/>
      <c r="O70" s="231"/>
    </row>
    <row r="71" spans="1:15">
      <c r="A71" s="187">
        <v>60</v>
      </c>
      <c r="B71" s="188" t="s">
        <v>147</v>
      </c>
      <c r="C71" s="214"/>
      <c r="D71" s="189"/>
      <c r="E71" s="159"/>
      <c r="F71" s="159"/>
      <c r="G71" s="160"/>
      <c r="H71" s="160"/>
      <c r="I71" s="160"/>
      <c r="J71" s="160"/>
      <c r="K71" s="189"/>
      <c r="L71" s="159"/>
      <c r="M71" s="213"/>
      <c r="N71" s="189"/>
      <c r="O71" s="231"/>
    </row>
    <row r="72" spans="1:15">
      <c r="A72" s="187">
        <v>61</v>
      </c>
      <c r="B72" s="188" t="s">
        <v>147</v>
      </c>
      <c r="C72" s="214"/>
      <c r="D72" s="189"/>
      <c r="E72" s="159"/>
      <c r="F72" s="159"/>
      <c r="G72" s="160"/>
      <c r="H72" s="160"/>
      <c r="I72" s="160"/>
      <c r="J72" s="160"/>
      <c r="K72" s="189"/>
      <c r="L72" s="159"/>
      <c r="M72" s="213"/>
      <c r="N72" s="189"/>
      <c r="O72" s="231"/>
    </row>
    <row r="73" spans="1:15">
      <c r="A73" s="187">
        <v>62</v>
      </c>
      <c r="B73" s="188" t="s">
        <v>147</v>
      </c>
      <c r="C73" s="214"/>
      <c r="D73" s="189"/>
      <c r="E73" s="159"/>
      <c r="F73" s="159"/>
      <c r="G73" s="160"/>
      <c r="H73" s="160"/>
      <c r="I73" s="160"/>
      <c r="J73" s="160"/>
      <c r="K73" s="189"/>
      <c r="L73" s="159"/>
      <c r="M73" s="213"/>
      <c r="N73" s="189"/>
      <c r="O73" s="231"/>
    </row>
    <row r="74" spans="1:15">
      <c r="A74" s="187">
        <v>63</v>
      </c>
      <c r="B74" s="188" t="s">
        <v>147</v>
      </c>
      <c r="C74" s="214"/>
      <c r="D74" s="189"/>
      <c r="E74" s="159"/>
      <c r="F74" s="159"/>
      <c r="G74" s="160"/>
      <c r="H74" s="160"/>
      <c r="I74" s="160"/>
      <c r="J74" s="160"/>
      <c r="K74" s="189"/>
      <c r="L74" s="159"/>
      <c r="M74" s="213"/>
      <c r="N74" s="189"/>
      <c r="O74" s="231"/>
    </row>
    <row r="75" spans="1:15">
      <c r="A75" s="187">
        <v>64</v>
      </c>
      <c r="B75" s="188" t="s">
        <v>147</v>
      </c>
      <c r="C75" s="214"/>
      <c r="D75" s="189"/>
      <c r="E75" s="159"/>
      <c r="F75" s="159"/>
      <c r="G75" s="160"/>
      <c r="H75" s="160"/>
      <c r="I75" s="160"/>
      <c r="J75" s="160"/>
      <c r="K75" s="189"/>
      <c r="L75" s="159"/>
      <c r="M75" s="213"/>
      <c r="N75" s="189"/>
      <c r="O75" s="231"/>
    </row>
    <row r="76" spans="1:15">
      <c r="A76" s="187">
        <v>65</v>
      </c>
      <c r="B76" s="188" t="s">
        <v>147</v>
      </c>
      <c r="C76" s="214"/>
      <c r="D76" s="189"/>
      <c r="E76" s="159"/>
      <c r="F76" s="159"/>
      <c r="G76" s="160"/>
      <c r="H76" s="160"/>
      <c r="I76" s="160"/>
      <c r="J76" s="160"/>
      <c r="K76" s="189"/>
      <c r="L76" s="159"/>
      <c r="M76" s="213"/>
      <c r="N76" s="189"/>
      <c r="O76" s="231"/>
    </row>
    <row r="77" spans="1:15">
      <c r="A77" s="187">
        <v>66</v>
      </c>
      <c r="B77" s="188" t="s">
        <v>147</v>
      </c>
      <c r="C77" s="214"/>
      <c r="D77" s="189"/>
      <c r="E77" s="159"/>
      <c r="F77" s="159"/>
      <c r="G77" s="160"/>
      <c r="H77" s="160"/>
      <c r="I77" s="160"/>
      <c r="J77" s="160"/>
      <c r="K77" s="189"/>
      <c r="L77" s="159"/>
      <c r="M77" s="213"/>
      <c r="N77" s="189"/>
      <c r="O77" s="231"/>
    </row>
    <row r="78" spans="1:15">
      <c r="A78" s="187">
        <v>67</v>
      </c>
      <c r="B78" s="188" t="s">
        <v>147</v>
      </c>
      <c r="C78" s="214"/>
      <c r="D78" s="189"/>
      <c r="E78" s="159"/>
      <c r="F78" s="159"/>
      <c r="G78" s="160"/>
      <c r="H78" s="160"/>
      <c r="I78" s="160"/>
      <c r="J78" s="160"/>
      <c r="K78" s="213"/>
      <c r="L78" s="159"/>
      <c r="M78" s="213"/>
      <c r="N78" s="189"/>
      <c r="O78" s="231"/>
    </row>
    <row r="79" spans="1:15">
      <c r="A79" s="187">
        <v>68</v>
      </c>
      <c r="B79" s="214" t="s">
        <v>147</v>
      </c>
      <c r="C79" s="214"/>
      <c r="D79" s="189"/>
      <c r="E79" s="159"/>
      <c r="F79" s="159"/>
      <c r="G79" s="160"/>
      <c r="H79" s="160"/>
      <c r="I79" s="160"/>
      <c r="J79" s="160"/>
      <c r="K79" s="189"/>
      <c r="L79" s="159"/>
      <c r="M79" s="213"/>
      <c r="N79" s="189"/>
      <c r="O79" s="231"/>
    </row>
    <row r="80" spans="1:15">
      <c r="A80" s="187">
        <v>69</v>
      </c>
      <c r="B80" s="187" t="s">
        <v>147</v>
      </c>
      <c r="C80" s="187"/>
      <c r="D80" s="189"/>
      <c r="E80" s="159"/>
      <c r="F80" s="159"/>
      <c r="G80" s="192"/>
      <c r="H80" s="192"/>
      <c r="I80" s="192"/>
      <c r="J80" s="192"/>
      <c r="K80" s="190"/>
      <c r="L80" s="159"/>
      <c r="M80" s="217"/>
      <c r="N80" s="190"/>
      <c r="O80" s="231"/>
    </row>
    <row r="81" spans="1:15">
      <c r="A81" s="187">
        <v>70</v>
      </c>
      <c r="B81" s="214" t="s">
        <v>147</v>
      </c>
      <c r="C81" s="214"/>
      <c r="D81" s="189"/>
      <c r="E81" s="159"/>
      <c r="F81" s="159"/>
      <c r="G81" s="160"/>
      <c r="H81" s="160"/>
      <c r="I81" s="192"/>
      <c r="J81" s="160"/>
      <c r="K81" s="189"/>
      <c r="L81" s="159"/>
      <c r="M81" s="213"/>
      <c r="N81" s="189"/>
      <c r="O81" s="231"/>
    </row>
    <row r="82" spans="1:15">
      <c r="A82" s="187">
        <v>71</v>
      </c>
      <c r="B82" s="214" t="s">
        <v>147</v>
      </c>
      <c r="C82" s="214"/>
      <c r="D82" s="189"/>
      <c r="E82" s="159"/>
      <c r="F82" s="159"/>
      <c r="G82" s="160"/>
      <c r="H82" s="160"/>
      <c r="I82" s="160"/>
      <c r="J82" s="160"/>
      <c r="K82" s="189"/>
      <c r="L82" s="159"/>
      <c r="M82" s="213"/>
      <c r="N82" s="189"/>
      <c r="O82" s="231"/>
    </row>
    <row r="83" spans="1:15">
      <c r="A83" s="187">
        <v>72</v>
      </c>
      <c r="B83" s="214" t="s">
        <v>147</v>
      </c>
      <c r="C83" s="214"/>
      <c r="D83" s="189"/>
      <c r="E83" s="159"/>
      <c r="F83" s="159"/>
      <c r="G83" s="160"/>
      <c r="H83" s="160"/>
      <c r="I83" s="160"/>
      <c r="J83" s="160"/>
      <c r="K83" s="189"/>
      <c r="L83" s="159"/>
      <c r="M83" s="213"/>
      <c r="N83" s="189"/>
      <c r="O83" s="231"/>
    </row>
    <row r="84" spans="1:15">
      <c r="A84" s="187">
        <v>73</v>
      </c>
      <c r="B84" s="187" t="s">
        <v>147</v>
      </c>
      <c r="C84" s="187"/>
      <c r="D84" s="189"/>
      <c r="E84" s="159"/>
      <c r="F84" s="159"/>
      <c r="G84" s="160"/>
      <c r="H84" s="160"/>
      <c r="I84" s="160"/>
      <c r="J84" s="160"/>
      <c r="K84" s="189"/>
      <c r="L84" s="232"/>
      <c r="M84" s="160"/>
      <c r="N84" s="160"/>
      <c r="O84" s="231"/>
    </row>
    <row r="85" spans="1:15">
      <c r="A85" s="187">
        <v>74</v>
      </c>
      <c r="B85" s="214" t="s">
        <v>147</v>
      </c>
      <c r="C85" s="214"/>
      <c r="D85" s="189"/>
      <c r="E85" s="159"/>
      <c r="F85" s="159"/>
      <c r="G85" s="160"/>
      <c r="H85" s="160"/>
      <c r="I85" s="160"/>
      <c r="J85" s="160"/>
      <c r="K85" s="189"/>
      <c r="L85" s="159"/>
      <c r="M85" s="213"/>
      <c r="N85" s="189"/>
      <c r="O85" s="231"/>
    </row>
    <row r="86" spans="1:15">
      <c r="A86" s="187">
        <v>75</v>
      </c>
      <c r="B86" s="214" t="s">
        <v>147</v>
      </c>
      <c r="C86" s="214"/>
      <c r="D86" s="189"/>
      <c r="E86" s="159"/>
      <c r="F86" s="159"/>
      <c r="G86" s="160"/>
      <c r="H86" s="160"/>
      <c r="I86" s="160"/>
      <c r="J86" s="160"/>
      <c r="K86" s="189"/>
      <c r="L86" s="159"/>
      <c r="M86" s="213"/>
      <c r="N86" s="189"/>
      <c r="O86" s="231"/>
    </row>
    <row r="87" spans="1:15">
      <c r="A87" s="187">
        <v>76</v>
      </c>
      <c r="B87" s="214" t="s">
        <v>147</v>
      </c>
      <c r="C87" s="214"/>
      <c r="D87" s="189"/>
      <c r="E87" s="159"/>
      <c r="F87" s="159"/>
      <c r="G87" s="160"/>
      <c r="H87" s="160"/>
      <c r="I87" s="160"/>
      <c r="J87" s="160"/>
      <c r="K87" s="189"/>
      <c r="L87" s="159"/>
      <c r="M87" s="213"/>
      <c r="N87" s="189"/>
      <c r="O87" s="231"/>
    </row>
    <row r="88" spans="1:15">
      <c r="A88" s="187">
        <v>77</v>
      </c>
      <c r="B88" s="214" t="s">
        <v>147</v>
      </c>
      <c r="C88" s="214"/>
      <c r="D88" s="189"/>
      <c r="E88" s="159"/>
      <c r="F88" s="159"/>
      <c r="G88" s="160"/>
      <c r="H88" s="160"/>
      <c r="I88" s="160"/>
      <c r="J88" s="160"/>
      <c r="K88" s="189"/>
      <c r="L88" s="159"/>
      <c r="M88" s="213"/>
      <c r="N88" s="189"/>
      <c r="O88" s="231"/>
    </row>
    <row r="89" spans="1:15">
      <c r="A89" s="187">
        <v>78</v>
      </c>
      <c r="B89" s="214" t="s">
        <v>147</v>
      </c>
      <c r="C89" s="214"/>
      <c r="D89" s="189"/>
      <c r="E89" s="159"/>
      <c r="F89" s="159"/>
      <c r="G89" s="160"/>
      <c r="H89" s="160"/>
      <c r="I89" s="160"/>
      <c r="J89" s="160"/>
      <c r="K89" s="189"/>
      <c r="L89" s="159"/>
      <c r="M89" s="213"/>
      <c r="N89" s="189"/>
      <c r="O89" s="231"/>
    </row>
    <row r="90" spans="1:15">
      <c r="A90" s="187">
        <v>79</v>
      </c>
      <c r="B90" s="214" t="s">
        <v>147</v>
      </c>
      <c r="C90" s="214"/>
      <c r="D90" s="189"/>
      <c r="E90" s="159"/>
      <c r="F90" s="159"/>
      <c r="G90" s="160"/>
      <c r="H90" s="160"/>
      <c r="I90" s="160"/>
      <c r="J90" s="160"/>
      <c r="K90" s="189"/>
      <c r="L90" s="159"/>
      <c r="M90" s="213"/>
      <c r="N90" s="189"/>
      <c r="O90" s="231"/>
    </row>
    <row r="91" spans="1:15">
      <c r="A91" s="187">
        <v>80</v>
      </c>
      <c r="B91" s="214" t="s">
        <v>147</v>
      </c>
      <c r="C91" s="214"/>
      <c r="D91" s="189"/>
      <c r="E91" s="159"/>
      <c r="F91" s="159"/>
      <c r="G91" s="160"/>
      <c r="H91" s="160"/>
      <c r="I91" s="160"/>
      <c r="J91" s="160"/>
      <c r="K91" s="189"/>
      <c r="L91" s="159"/>
      <c r="M91" s="213"/>
      <c r="N91" s="189"/>
      <c r="O91" s="231"/>
    </row>
    <row r="92" spans="1:15">
      <c r="A92" s="187">
        <v>81</v>
      </c>
      <c r="B92" s="214" t="s">
        <v>147</v>
      </c>
      <c r="C92" s="214"/>
      <c r="D92" s="189"/>
      <c r="E92" s="159"/>
      <c r="F92" s="159"/>
      <c r="G92" s="160"/>
      <c r="H92" s="160"/>
      <c r="I92" s="160"/>
      <c r="J92" s="160"/>
      <c r="K92" s="189"/>
      <c r="L92" s="159"/>
      <c r="M92" s="213"/>
      <c r="N92" s="189"/>
      <c r="O92" s="231"/>
    </row>
    <row r="93" spans="1:15">
      <c r="A93" s="187">
        <v>82</v>
      </c>
      <c r="B93" s="214" t="s">
        <v>147</v>
      </c>
      <c r="C93" s="214"/>
      <c r="D93" s="189"/>
      <c r="E93" s="159"/>
      <c r="F93" s="159"/>
      <c r="G93" s="160"/>
      <c r="H93" s="160"/>
      <c r="I93" s="160"/>
      <c r="J93" s="160"/>
      <c r="K93" s="189"/>
      <c r="L93" s="159"/>
      <c r="M93" s="213"/>
      <c r="N93" s="189"/>
      <c r="O93" s="231"/>
    </row>
    <row r="94" spans="1:15">
      <c r="A94" s="187">
        <v>83</v>
      </c>
      <c r="B94" s="214" t="s">
        <v>147</v>
      </c>
      <c r="C94" s="214"/>
      <c r="D94" s="189"/>
      <c r="E94" s="159"/>
      <c r="F94" s="159"/>
      <c r="G94" s="160"/>
      <c r="H94" s="160"/>
      <c r="I94" s="160"/>
      <c r="J94" s="160"/>
      <c r="K94" s="189"/>
      <c r="L94" s="159"/>
      <c r="M94" s="213"/>
      <c r="N94" s="189"/>
      <c r="O94" s="231"/>
    </row>
    <row r="95" spans="1:15">
      <c r="A95" s="187">
        <v>84</v>
      </c>
      <c r="B95" s="214" t="s">
        <v>147</v>
      </c>
      <c r="C95" s="214"/>
      <c r="D95" s="189"/>
      <c r="E95" s="159"/>
      <c r="F95" s="159"/>
      <c r="G95" s="160"/>
      <c r="H95" s="160"/>
      <c r="I95" s="160"/>
      <c r="J95" s="160"/>
      <c r="K95" s="189"/>
      <c r="L95" s="159"/>
      <c r="M95" s="213"/>
      <c r="N95" s="189"/>
      <c r="O95" s="231"/>
    </row>
    <row r="96" spans="1:15">
      <c r="A96" s="187">
        <v>85</v>
      </c>
      <c r="B96" s="214" t="s">
        <v>147</v>
      </c>
      <c r="C96" s="214"/>
      <c r="D96" s="189"/>
      <c r="E96" s="159"/>
      <c r="F96" s="159"/>
      <c r="G96" s="160"/>
      <c r="H96" s="160"/>
      <c r="I96" s="160"/>
      <c r="J96" s="160"/>
      <c r="K96" s="189"/>
      <c r="L96" s="159"/>
      <c r="M96" s="213"/>
      <c r="N96" s="189"/>
      <c r="O96" s="231"/>
    </row>
    <row r="97" spans="1:15">
      <c r="A97" s="187">
        <v>86</v>
      </c>
      <c r="B97" s="214" t="s">
        <v>147</v>
      </c>
      <c r="C97" s="214"/>
      <c r="D97" s="189"/>
      <c r="E97" s="159"/>
      <c r="F97" s="159"/>
      <c r="G97" s="160"/>
      <c r="H97" s="160"/>
      <c r="I97" s="160"/>
      <c r="J97" s="160"/>
      <c r="K97" s="189"/>
      <c r="L97" s="159"/>
      <c r="M97" s="213"/>
      <c r="N97" s="189"/>
      <c r="O97" s="231"/>
    </row>
    <row r="98" spans="1:15">
      <c r="A98" s="187">
        <v>87</v>
      </c>
      <c r="B98" s="214" t="s">
        <v>147</v>
      </c>
      <c r="C98" s="214"/>
      <c r="D98" s="189"/>
      <c r="E98" s="159"/>
      <c r="F98" s="159"/>
      <c r="G98" s="160"/>
      <c r="H98" s="160"/>
      <c r="I98" s="160"/>
      <c r="J98" s="160"/>
      <c r="K98" s="189"/>
      <c r="L98" s="159"/>
      <c r="M98" s="213"/>
      <c r="N98" s="189"/>
      <c r="O98" s="231"/>
    </row>
    <row r="99" spans="1:15">
      <c r="A99" s="187">
        <v>88</v>
      </c>
      <c r="B99" s="187" t="s">
        <v>147</v>
      </c>
      <c r="C99" s="187"/>
      <c r="D99" s="189"/>
      <c r="E99" s="191"/>
      <c r="F99" s="191"/>
      <c r="G99" s="192"/>
      <c r="H99" s="212"/>
      <c r="I99" s="212"/>
      <c r="J99" s="192"/>
      <c r="K99" s="190"/>
      <c r="L99" s="159"/>
      <c r="M99" s="213"/>
      <c r="N99" s="189"/>
      <c r="O99" s="231"/>
    </row>
    <row r="100" spans="1:15">
      <c r="A100" s="187">
        <v>89</v>
      </c>
      <c r="B100" s="214" t="s">
        <v>147</v>
      </c>
      <c r="C100" s="214"/>
      <c r="D100" s="189"/>
      <c r="E100" s="159"/>
      <c r="F100" s="159"/>
      <c r="G100" s="160"/>
      <c r="H100" s="160"/>
      <c r="I100" s="212"/>
      <c r="J100" s="160"/>
      <c r="K100" s="189"/>
      <c r="L100" s="159"/>
      <c r="M100" s="213"/>
      <c r="N100" s="189"/>
      <c r="O100" s="231"/>
    </row>
    <row r="101" spans="1:15">
      <c r="A101" s="187">
        <v>90</v>
      </c>
      <c r="B101" s="214" t="s">
        <v>147</v>
      </c>
      <c r="C101" s="214"/>
      <c r="D101" s="189"/>
      <c r="E101" s="159"/>
      <c r="F101" s="159"/>
      <c r="G101" s="160"/>
      <c r="H101" s="160"/>
      <c r="I101" s="160"/>
      <c r="J101" s="160"/>
      <c r="K101" s="189"/>
      <c r="L101" s="159"/>
      <c r="M101" s="213"/>
      <c r="N101" s="189"/>
      <c r="O101" s="231"/>
    </row>
    <row r="102" spans="1:15">
      <c r="A102" s="187">
        <v>91</v>
      </c>
      <c r="B102" s="214" t="s">
        <v>147</v>
      </c>
      <c r="C102" s="214"/>
      <c r="D102" s="189"/>
      <c r="E102" s="159"/>
      <c r="F102" s="159"/>
      <c r="G102" s="160"/>
      <c r="H102" s="160"/>
      <c r="I102" s="160"/>
      <c r="J102" s="160"/>
      <c r="K102" s="189"/>
      <c r="L102" s="159"/>
      <c r="M102" s="213"/>
      <c r="N102" s="189"/>
      <c r="O102" s="231"/>
    </row>
    <row r="103" spans="1:15">
      <c r="A103" s="187">
        <v>92</v>
      </c>
      <c r="B103" s="214" t="s">
        <v>147</v>
      </c>
      <c r="C103" s="214"/>
      <c r="D103" s="189"/>
      <c r="E103" s="159"/>
      <c r="F103" s="159"/>
      <c r="G103" s="160"/>
      <c r="H103" s="160"/>
      <c r="I103" s="160"/>
      <c r="J103" s="160"/>
      <c r="K103" s="189"/>
      <c r="L103" s="159"/>
      <c r="M103" s="213"/>
      <c r="N103" s="189"/>
      <c r="O103" s="231"/>
    </row>
    <row r="104" spans="1:15">
      <c r="A104" s="187">
        <v>93</v>
      </c>
      <c r="B104" s="187" t="s">
        <v>147</v>
      </c>
      <c r="C104" s="187"/>
      <c r="D104" s="189"/>
      <c r="E104" s="159"/>
      <c r="F104" s="159"/>
      <c r="G104" s="160"/>
      <c r="H104" s="160"/>
      <c r="I104" s="160"/>
      <c r="J104" s="160"/>
      <c r="K104" s="189"/>
      <c r="L104" s="159"/>
      <c r="M104" s="213"/>
      <c r="N104" s="189"/>
      <c r="O104" s="231"/>
    </row>
    <row r="105" spans="1:15">
      <c r="A105" s="187">
        <v>94</v>
      </c>
      <c r="B105" s="187" t="s">
        <v>147</v>
      </c>
      <c r="C105" s="187"/>
      <c r="D105" s="189"/>
      <c r="E105" s="159"/>
      <c r="F105" s="159"/>
      <c r="G105" s="160"/>
      <c r="H105" s="160"/>
      <c r="I105" s="160"/>
      <c r="J105" s="160"/>
      <c r="K105" s="189"/>
      <c r="L105" s="159"/>
      <c r="M105" s="213"/>
      <c r="N105" s="189"/>
      <c r="O105" s="231"/>
    </row>
    <row r="106" spans="1:15">
      <c r="A106" s="187">
        <v>95</v>
      </c>
      <c r="B106" s="187" t="s">
        <v>147</v>
      </c>
      <c r="C106" s="187"/>
      <c r="D106" s="189"/>
      <c r="E106" s="159"/>
      <c r="F106" s="159"/>
      <c r="G106" s="160"/>
      <c r="H106" s="160"/>
      <c r="I106" s="160"/>
      <c r="J106" s="160"/>
      <c r="K106" s="189"/>
      <c r="L106" s="159"/>
      <c r="M106" s="213"/>
      <c r="N106" s="189"/>
      <c r="O106" s="231"/>
    </row>
    <row r="107" spans="1:15">
      <c r="A107" s="187">
        <v>96</v>
      </c>
      <c r="B107" s="187" t="s">
        <v>147</v>
      </c>
      <c r="C107" s="187"/>
      <c r="D107" s="189"/>
      <c r="E107" s="159"/>
      <c r="F107" s="159"/>
      <c r="G107" s="160"/>
      <c r="H107" s="160"/>
      <c r="I107" s="160"/>
      <c r="J107" s="160"/>
      <c r="K107" s="189"/>
      <c r="L107" s="159"/>
      <c r="M107" s="213"/>
      <c r="N107" s="189"/>
      <c r="O107" s="231"/>
    </row>
    <row r="108" spans="1:15">
      <c r="A108" s="187">
        <v>97</v>
      </c>
      <c r="B108" s="187" t="s">
        <v>147</v>
      </c>
      <c r="C108" s="187"/>
      <c r="D108" s="189"/>
      <c r="E108" s="159"/>
      <c r="F108" s="159"/>
      <c r="G108" s="160"/>
      <c r="H108" s="160"/>
      <c r="I108" s="160"/>
      <c r="J108" s="160"/>
      <c r="K108" s="189"/>
      <c r="L108" s="159"/>
      <c r="M108" s="213"/>
      <c r="N108" s="189"/>
      <c r="O108" s="231"/>
    </row>
    <row r="109" spans="1:15">
      <c r="A109" s="187">
        <v>98</v>
      </c>
      <c r="B109" s="187" t="s">
        <v>147</v>
      </c>
      <c r="C109" s="187"/>
      <c r="D109" s="189"/>
      <c r="E109" s="159"/>
      <c r="F109" s="159"/>
      <c r="G109" s="160"/>
      <c r="H109" s="160"/>
      <c r="I109" s="160"/>
      <c r="J109" s="160"/>
      <c r="K109" s="189"/>
      <c r="L109" s="159"/>
      <c r="M109" s="213"/>
      <c r="N109" s="189"/>
      <c r="O109" s="231"/>
    </row>
    <row r="110" spans="1:15">
      <c r="A110" s="187">
        <v>99</v>
      </c>
      <c r="B110" s="187" t="s">
        <v>147</v>
      </c>
      <c r="C110" s="187"/>
      <c r="D110" s="189"/>
      <c r="E110" s="159"/>
      <c r="F110" s="159"/>
      <c r="G110" s="160"/>
      <c r="H110" s="160"/>
      <c r="I110" s="160"/>
      <c r="J110" s="160"/>
      <c r="K110" s="189"/>
      <c r="L110" s="159"/>
      <c r="M110" s="213"/>
      <c r="N110" s="189"/>
      <c r="O110" s="231"/>
    </row>
    <row r="111" spans="1:15">
      <c r="A111" s="187">
        <v>100</v>
      </c>
      <c r="B111" s="187" t="s">
        <v>147</v>
      </c>
      <c r="C111" s="187"/>
      <c r="D111" s="189"/>
      <c r="E111" s="159"/>
      <c r="F111" s="159"/>
      <c r="G111" s="160"/>
      <c r="H111" s="160"/>
      <c r="I111" s="160"/>
      <c r="J111" s="160"/>
      <c r="K111" s="189"/>
      <c r="L111" s="159"/>
      <c r="M111" s="213"/>
      <c r="N111" s="189"/>
      <c r="O111" s="231"/>
    </row>
    <row r="112" spans="1:15">
      <c r="A112" s="187">
        <v>101</v>
      </c>
      <c r="B112" s="187" t="s">
        <v>147</v>
      </c>
      <c r="C112" s="187"/>
      <c r="D112" s="189"/>
      <c r="E112" s="159"/>
      <c r="F112" s="159"/>
      <c r="G112" s="160"/>
      <c r="H112" s="160"/>
      <c r="I112" s="160"/>
      <c r="J112" s="160"/>
      <c r="K112" s="189"/>
      <c r="L112" s="159"/>
      <c r="M112" s="213"/>
      <c r="N112" s="189"/>
      <c r="O112" s="231"/>
    </row>
    <row r="113" spans="1:15">
      <c r="A113" s="187">
        <v>102</v>
      </c>
      <c r="B113" s="187" t="s">
        <v>147</v>
      </c>
      <c r="C113" s="187"/>
      <c r="D113" s="189"/>
      <c r="E113" s="159"/>
      <c r="F113" s="159"/>
      <c r="G113" s="160"/>
      <c r="H113" s="160"/>
      <c r="I113" s="160"/>
      <c r="J113" s="160"/>
      <c r="K113" s="189"/>
      <c r="L113" s="159"/>
      <c r="M113" s="213"/>
      <c r="N113" s="189"/>
      <c r="O113" s="231"/>
    </row>
    <row r="114" spans="1:15">
      <c r="A114" s="187">
        <v>103</v>
      </c>
      <c r="B114" s="187" t="s">
        <v>147</v>
      </c>
      <c r="C114" s="187"/>
      <c r="D114" s="189"/>
      <c r="E114" s="159"/>
      <c r="F114" s="159"/>
      <c r="G114" s="160"/>
      <c r="H114" s="160"/>
      <c r="I114" s="160"/>
      <c r="J114" s="160"/>
      <c r="K114" s="189"/>
      <c r="L114" s="159"/>
      <c r="M114" s="213"/>
      <c r="N114" s="189"/>
      <c r="O114" s="231"/>
    </row>
    <row r="115" spans="1:15">
      <c r="A115" s="187">
        <v>104</v>
      </c>
      <c r="B115" s="187" t="s">
        <v>147</v>
      </c>
      <c r="C115" s="187"/>
      <c r="D115" s="189"/>
      <c r="E115" s="159"/>
      <c r="F115" s="159"/>
      <c r="G115" s="160"/>
      <c r="H115" s="160"/>
      <c r="I115" s="160"/>
      <c r="J115" s="160"/>
      <c r="K115" s="189"/>
      <c r="L115" s="159"/>
      <c r="M115" s="213"/>
      <c r="N115" s="189"/>
      <c r="O115" s="231"/>
    </row>
    <row r="116" spans="1:15">
      <c r="A116" s="187">
        <v>105</v>
      </c>
      <c r="B116" s="187" t="s">
        <v>147</v>
      </c>
      <c r="C116" s="187"/>
      <c r="D116" s="189"/>
      <c r="E116" s="159"/>
      <c r="F116" s="159"/>
      <c r="G116" s="160"/>
      <c r="H116" s="160"/>
      <c r="I116" s="160"/>
      <c r="J116" s="160"/>
      <c r="K116" s="189"/>
      <c r="L116" s="159"/>
      <c r="M116" s="213"/>
      <c r="N116" s="189"/>
      <c r="O116" s="231"/>
    </row>
    <row r="117" spans="1:15">
      <c r="A117" s="187">
        <v>106</v>
      </c>
      <c r="B117" s="187" t="s">
        <v>147</v>
      </c>
      <c r="C117" s="187"/>
      <c r="D117" s="189"/>
      <c r="E117" s="159"/>
      <c r="F117" s="159"/>
      <c r="G117" s="160"/>
      <c r="H117" s="160"/>
      <c r="I117" s="160"/>
      <c r="J117" s="160"/>
      <c r="K117" s="189"/>
      <c r="L117" s="159"/>
      <c r="M117" s="213"/>
      <c r="N117" s="189"/>
      <c r="O117" s="231"/>
    </row>
    <row r="118" spans="1:15">
      <c r="A118" s="187">
        <v>107</v>
      </c>
      <c r="B118" s="187" t="s">
        <v>147</v>
      </c>
      <c r="C118" s="187"/>
      <c r="D118" s="189"/>
      <c r="E118" s="159"/>
      <c r="F118" s="159"/>
      <c r="G118" s="160"/>
      <c r="H118" s="160"/>
      <c r="I118" s="160"/>
      <c r="J118" s="160"/>
      <c r="K118" s="189"/>
      <c r="L118" s="159"/>
      <c r="M118" s="213"/>
      <c r="N118" s="189"/>
      <c r="O118" s="231"/>
    </row>
    <row r="119" spans="1:15">
      <c r="A119" s="187">
        <v>108</v>
      </c>
      <c r="B119" s="187" t="s">
        <v>147</v>
      </c>
      <c r="C119" s="187"/>
      <c r="D119" s="189"/>
      <c r="E119" s="159"/>
      <c r="F119" s="159"/>
      <c r="G119" s="160"/>
      <c r="H119" s="160"/>
      <c r="I119" s="160"/>
      <c r="J119" s="160"/>
      <c r="K119" s="189"/>
      <c r="L119" s="159"/>
      <c r="M119" s="213"/>
      <c r="N119" s="189"/>
      <c r="O119" s="231"/>
    </row>
    <row r="120" spans="1:15">
      <c r="A120" s="187">
        <v>109</v>
      </c>
      <c r="B120" s="187" t="s">
        <v>147</v>
      </c>
      <c r="C120" s="187"/>
      <c r="D120" s="189"/>
      <c r="E120" s="159"/>
      <c r="F120" s="159"/>
      <c r="G120" s="160"/>
      <c r="H120" s="160"/>
      <c r="I120" s="160"/>
      <c r="J120" s="160"/>
      <c r="K120" s="189"/>
      <c r="L120" s="159"/>
      <c r="M120" s="213"/>
      <c r="N120" s="189"/>
      <c r="O120" s="231"/>
    </row>
    <row r="121" spans="1:15">
      <c r="A121" s="187">
        <v>110</v>
      </c>
      <c r="B121" s="187" t="s">
        <v>147</v>
      </c>
      <c r="C121" s="187"/>
      <c r="D121" s="189"/>
      <c r="E121" s="159"/>
      <c r="F121" s="159"/>
      <c r="G121" s="160"/>
      <c r="H121" s="160"/>
      <c r="I121" s="160"/>
      <c r="J121" s="160"/>
      <c r="K121" s="189"/>
      <c r="L121" s="159"/>
      <c r="M121" s="213"/>
      <c r="N121" s="189"/>
      <c r="O121" s="231"/>
    </row>
    <row r="122" spans="1:15">
      <c r="A122" s="187">
        <v>111</v>
      </c>
      <c r="B122" s="187" t="s">
        <v>147</v>
      </c>
      <c r="C122" s="187"/>
      <c r="D122" s="189"/>
      <c r="E122" s="159"/>
      <c r="F122" s="159"/>
      <c r="G122" s="160"/>
      <c r="H122" s="160"/>
      <c r="I122" s="160"/>
      <c r="J122" s="160"/>
      <c r="K122" s="189"/>
      <c r="L122" s="159"/>
      <c r="M122" s="213"/>
      <c r="N122" s="189"/>
      <c r="O122" s="231"/>
    </row>
    <row r="123" spans="1:15">
      <c r="A123" s="187">
        <v>112</v>
      </c>
      <c r="B123" s="187" t="s">
        <v>147</v>
      </c>
      <c r="C123" s="187"/>
      <c r="D123" s="189"/>
      <c r="E123" s="159"/>
      <c r="F123" s="159"/>
      <c r="G123" s="160"/>
      <c r="H123" s="160"/>
      <c r="I123" s="160"/>
      <c r="J123" s="160"/>
      <c r="K123" s="189"/>
      <c r="L123" s="159"/>
      <c r="M123" s="213"/>
      <c r="N123" s="189"/>
      <c r="O123" s="231"/>
    </row>
    <row r="124" spans="1:15">
      <c r="A124" s="187">
        <v>113</v>
      </c>
      <c r="B124" s="187" t="s">
        <v>147</v>
      </c>
      <c r="C124" s="187"/>
      <c r="D124" s="189"/>
      <c r="E124" s="159"/>
      <c r="F124" s="159"/>
      <c r="G124" s="160"/>
      <c r="H124" s="160"/>
      <c r="I124" s="160"/>
      <c r="J124" s="160"/>
      <c r="K124" s="189"/>
      <c r="L124" s="159"/>
      <c r="M124" s="213"/>
      <c r="N124" s="189"/>
      <c r="O124" s="231"/>
    </row>
    <row r="125" spans="1:15">
      <c r="A125" s="187">
        <v>114</v>
      </c>
      <c r="B125" s="187" t="s">
        <v>147</v>
      </c>
      <c r="C125" s="187"/>
      <c r="D125" s="189"/>
      <c r="E125" s="159"/>
      <c r="F125" s="159"/>
      <c r="G125" s="160"/>
      <c r="H125" s="160"/>
      <c r="I125" s="160"/>
      <c r="J125" s="160"/>
      <c r="K125" s="189"/>
      <c r="L125" s="159"/>
      <c r="M125" s="213"/>
      <c r="N125" s="189"/>
      <c r="O125" s="231"/>
    </row>
    <row r="126" spans="1:15">
      <c r="A126" s="187">
        <v>115</v>
      </c>
      <c r="B126" s="187" t="s">
        <v>147</v>
      </c>
      <c r="C126" s="187"/>
      <c r="D126" s="189"/>
      <c r="E126" s="159"/>
      <c r="F126" s="159"/>
      <c r="G126" s="160"/>
      <c r="H126" s="160"/>
      <c r="I126" s="160"/>
      <c r="J126" s="160"/>
      <c r="K126" s="189"/>
      <c r="L126" s="159"/>
      <c r="M126" s="213"/>
      <c r="N126" s="189"/>
      <c r="O126" s="231"/>
    </row>
    <row r="127" spans="1:15">
      <c r="A127" s="187">
        <v>116</v>
      </c>
      <c r="B127" s="187" t="s">
        <v>147</v>
      </c>
      <c r="C127" s="187"/>
      <c r="D127" s="189"/>
      <c r="E127" s="159"/>
      <c r="F127" s="159"/>
      <c r="G127" s="160"/>
      <c r="H127" s="160"/>
      <c r="I127" s="160"/>
      <c r="J127" s="160"/>
      <c r="K127" s="189"/>
      <c r="L127" s="159"/>
      <c r="M127" s="213"/>
      <c r="N127" s="189"/>
      <c r="O127" s="231"/>
    </row>
    <row r="128" spans="1:15">
      <c r="A128" s="187">
        <v>117</v>
      </c>
      <c r="B128" s="187" t="s">
        <v>147</v>
      </c>
      <c r="C128" s="187"/>
      <c r="D128" s="189"/>
      <c r="E128" s="191"/>
      <c r="F128" s="191"/>
      <c r="G128" s="192"/>
      <c r="H128" s="192"/>
      <c r="I128" s="192"/>
      <c r="J128" s="192"/>
      <c r="K128" s="190"/>
      <c r="L128" s="159"/>
      <c r="M128" s="213"/>
      <c r="N128" s="189"/>
      <c r="O128" s="231"/>
    </row>
    <row r="129" spans="1:15">
      <c r="A129" s="187">
        <v>118</v>
      </c>
      <c r="B129" s="187" t="s">
        <v>147</v>
      </c>
      <c r="C129" s="187"/>
      <c r="D129" s="189"/>
      <c r="E129" s="191"/>
      <c r="F129" s="191"/>
      <c r="G129" s="160"/>
      <c r="H129" s="160"/>
      <c r="I129" s="192"/>
      <c r="J129" s="160"/>
      <c r="K129" s="189"/>
      <c r="L129" s="159"/>
      <c r="M129" s="213"/>
      <c r="N129" s="189"/>
      <c r="O129" s="231"/>
    </row>
    <row r="130" spans="1:15">
      <c r="A130" s="187">
        <v>119</v>
      </c>
      <c r="B130" s="187" t="s">
        <v>147</v>
      </c>
      <c r="C130" s="187"/>
      <c r="D130" s="189"/>
      <c r="E130" s="159"/>
      <c r="F130" s="159"/>
      <c r="G130" s="160"/>
      <c r="H130" s="160"/>
      <c r="I130" s="192"/>
      <c r="J130" s="160"/>
      <c r="K130" s="189"/>
      <c r="L130" s="159"/>
      <c r="M130" s="213"/>
      <c r="N130" s="189"/>
      <c r="O130" s="231"/>
    </row>
    <row r="131" spans="1:15">
      <c r="A131" s="187">
        <v>120</v>
      </c>
      <c r="B131" s="187" t="s">
        <v>147</v>
      </c>
      <c r="C131" s="187"/>
      <c r="D131" s="189"/>
      <c r="E131" s="159"/>
      <c r="F131" s="159"/>
      <c r="G131" s="160"/>
      <c r="H131" s="160"/>
      <c r="I131" s="160"/>
      <c r="J131" s="160"/>
      <c r="K131" s="189"/>
      <c r="L131" s="159"/>
      <c r="M131" s="213"/>
      <c r="N131" s="189"/>
      <c r="O131" s="231"/>
    </row>
    <row r="132" spans="1:15">
      <c r="A132" s="187">
        <v>121</v>
      </c>
      <c r="B132" s="187" t="s">
        <v>147</v>
      </c>
      <c r="C132" s="187"/>
      <c r="D132" s="189"/>
      <c r="E132" s="159"/>
      <c r="F132" s="159"/>
      <c r="G132" s="160"/>
      <c r="H132" s="160"/>
      <c r="I132" s="160"/>
      <c r="J132" s="160"/>
      <c r="K132" s="189"/>
      <c r="L132" s="159"/>
      <c r="M132" s="213"/>
      <c r="N132" s="189"/>
      <c r="O132" s="231"/>
    </row>
    <row r="133" spans="1:15">
      <c r="A133" s="187">
        <v>122</v>
      </c>
      <c r="B133" s="187" t="s">
        <v>147</v>
      </c>
      <c r="C133" s="187"/>
      <c r="D133" s="189"/>
      <c r="E133" s="159"/>
      <c r="F133" s="159"/>
      <c r="G133" s="160"/>
      <c r="H133" s="160"/>
      <c r="I133" s="160"/>
      <c r="J133" s="160"/>
      <c r="K133" s="189"/>
      <c r="L133" s="159"/>
      <c r="M133" s="213"/>
      <c r="N133" s="189"/>
      <c r="O133" s="231"/>
    </row>
    <row r="134" spans="1:15">
      <c r="A134" s="187">
        <v>123</v>
      </c>
      <c r="B134" s="187" t="s">
        <v>147</v>
      </c>
      <c r="C134" s="187"/>
      <c r="D134" s="189"/>
      <c r="E134" s="159"/>
      <c r="F134" s="159"/>
      <c r="G134" s="160"/>
      <c r="H134" s="160"/>
      <c r="I134" s="160"/>
      <c r="J134" s="160"/>
      <c r="K134" s="189"/>
      <c r="L134" s="159"/>
      <c r="M134" s="213"/>
      <c r="N134" s="189"/>
      <c r="O134" s="231"/>
    </row>
    <row r="135" spans="1:15">
      <c r="A135" s="187">
        <v>124</v>
      </c>
      <c r="B135" s="187" t="s">
        <v>147</v>
      </c>
      <c r="C135" s="187"/>
      <c r="D135" s="189"/>
      <c r="E135" s="159"/>
      <c r="F135" s="159"/>
      <c r="G135" s="160"/>
      <c r="H135" s="160"/>
      <c r="I135" s="160"/>
      <c r="J135" s="160"/>
      <c r="K135" s="189"/>
      <c r="L135" s="159"/>
      <c r="M135" s="213"/>
      <c r="N135" s="189"/>
      <c r="O135" s="231"/>
    </row>
    <row r="136" spans="1:15">
      <c r="A136" s="187">
        <v>125</v>
      </c>
      <c r="B136" s="187" t="s">
        <v>147</v>
      </c>
      <c r="C136" s="187"/>
      <c r="D136" s="189"/>
      <c r="E136" s="159"/>
      <c r="F136" s="159"/>
      <c r="G136" s="160"/>
      <c r="H136" s="160"/>
      <c r="I136" s="160"/>
      <c r="J136" s="160"/>
      <c r="K136" s="189"/>
      <c r="L136" s="159"/>
      <c r="M136" s="213"/>
      <c r="N136" s="189"/>
      <c r="O136" s="231"/>
    </row>
    <row r="137" spans="1:15">
      <c r="A137" s="187">
        <v>126</v>
      </c>
      <c r="B137" s="187" t="s">
        <v>147</v>
      </c>
      <c r="C137" s="187"/>
      <c r="D137" s="189"/>
      <c r="E137" s="159"/>
      <c r="F137" s="159"/>
      <c r="G137" s="160"/>
      <c r="H137" s="160"/>
      <c r="I137" s="160"/>
      <c r="J137" s="160"/>
      <c r="K137" s="189"/>
      <c r="L137" s="159"/>
      <c r="M137" s="213"/>
      <c r="N137" s="189"/>
      <c r="O137" s="231"/>
    </row>
    <row r="138" spans="1:15">
      <c r="A138" s="187">
        <v>127</v>
      </c>
      <c r="B138" s="214" t="s">
        <v>147</v>
      </c>
      <c r="C138" s="187"/>
      <c r="D138" s="189"/>
      <c r="E138" s="159"/>
      <c r="F138" s="159"/>
      <c r="G138" s="160"/>
      <c r="H138" s="160"/>
      <c r="I138" s="160"/>
      <c r="J138" s="160"/>
      <c r="K138" s="189"/>
      <c r="L138" s="159"/>
      <c r="M138" s="213"/>
      <c r="N138" s="189"/>
      <c r="O138" s="231"/>
    </row>
    <row r="139" spans="1:15">
      <c r="A139" s="187">
        <v>128</v>
      </c>
      <c r="B139" s="187" t="s">
        <v>147</v>
      </c>
      <c r="C139" s="187"/>
      <c r="D139" s="189"/>
      <c r="E139" s="159"/>
      <c r="F139" s="159"/>
      <c r="G139" s="160"/>
      <c r="H139" s="160"/>
      <c r="I139" s="160"/>
      <c r="J139" s="160"/>
      <c r="K139" s="189"/>
      <c r="L139" s="159"/>
      <c r="M139" s="213"/>
      <c r="N139" s="189"/>
      <c r="O139" s="231"/>
    </row>
    <row r="140" spans="1:15">
      <c r="A140" s="187">
        <v>129</v>
      </c>
      <c r="B140" s="187" t="s">
        <v>147</v>
      </c>
      <c r="C140" s="187"/>
      <c r="D140" s="189"/>
      <c r="E140" s="159"/>
      <c r="F140" s="159"/>
      <c r="G140" s="160"/>
      <c r="H140" s="160"/>
      <c r="I140" s="160"/>
      <c r="J140" s="160"/>
      <c r="K140" s="189"/>
      <c r="L140" s="159"/>
      <c r="M140" s="213"/>
      <c r="N140" s="189"/>
      <c r="O140" s="231"/>
    </row>
    <row r="141" spans="1:15">
      <c r="A141" s="187">
        <v>130</v>
      </c>
      <c r="B141" s="187" t="s">
        <v>147</v>
      </c>
      <c r="C141" s="187"/>
      <c r="D141" s="189"/>
      <c r="E141" s="159"/>
      <c r="F141" s="159"/>
      <c r="G141" s="160"/>
      <c r="H141" s="160"/>
      <c r="I141" s="160"/>
      <c r="J141" s="160"/>
      <c r="K141" s="189"/>
      <c r="L141" s="159"/>
      <c r="M141" s="213"/>
      <c r="N141" s="189"/>
      <c r="O141" s="231"/>
    </row>
    <row r="142" spans="1:15">
      <c r="A142" s="187">
        <v>131</v>
      </c>
      <c r="B142" s="187" t="s">
        <v>147</v>
      </c>
      <c r="C142" s="187"/>
      <c r="D142" s="189"/>
      <c r="E142" s="159"/>
      <c r="F142" s="159"/>
      <c r="G142" s="160"/>
      <c r="H142" s="160"/>
      <c r="I142" s="160"/>
      <c r="J142" s="160"/>
      <c r="K142" s="189"/>
      <c r="L142" s="159"/>
      <c r="M142" s="213"/>
      <c r="N142" s="189"/>
      <c r="O142" s="231"/>
    </row>
    <row r="143" spans="1:15">
      <c r="A143" s="187">
        <v>132</v>
      </c>
      <c r="B143" s="187" t="s">
        <v>147</v>
      </c>
      <c r="C143" s="187"/>
      <c r="D143" s="189"/>
      <c r="E143" s="159"/>
      <c r="F143" s="159"/>
      <c r="G143" s="160"/>
      <c r="H143" s="160"/>
      <c r="I143" s="160"/>
      <c r="J143" s="160"/>
      <c r="K143" s="189"/>
      <c r="L143" s="159"/>
      <c r="M143" s="213"/>
      <c r="N143" s="189"/>
      <c r="O143" s="231"/>
    </row>
    <row r="144" spans="1:15">
      <c r="A144" s="187">
        <v>133</v>
      </c>
      <c r="B144" s="187" t="s">
        <v>147</v>
      </c>
      <c r="C144" s="187"/>
      <c r="D144" s="189"/>
      <c r="E144" s="159"/>
      <c r="F144" s="159"/>
      <c r="G144" s="160"/>
      <c r="H144" s="160"/>
      <c r="I144" s="160"/>
      <c r="J144" s="160"/>
      <c r="K144" s="189"/>
      <c r="L144" s="159"/>
      <c r="M144" s="213"/>
      <c r="N144" s="189"/>
      <c r="O144" s="231"/>
    </row>
    <row r="145" spans="1:15">
      <c r="A145" s="187"/>
      <c r="B145" s="187" t="s">
        <v>147</v>
      </c>
      <c r="C145" s="187"/>
      <c r="D145" s="189"/>
      <c r="E145" s="159"/>
      <c r="F145" s="159"/>
      <c r="G145" s="160"/>
      <c r="H145" s="160"/>
      <c r="I145" s="160"/>
      <c r="J145" s="160"/>
      <c r="K145" s="189"/>
      <c r="L145" s="159"/>
      <c r="M145" s="213"/>
      <c r="N145" s="189"/>
      <c r="O145" s="231"/>
    </row>
    <row r="146" spans="1:15">
      <c r="A146" s="187"/>
      <c r="B146" s="187" t="s">
        <v>147</v>
      </c>
      <c r="C146" s="187"/>
      <c r="D146" s="189"/>
      <c r="E146" s="159"/>
      <c r="F146" s="159"/>
      <c r="G146" s="160"/>
      <c r="H146" s="160"/>
      <c r="I146" s="160"/>
      <c r="J146" s="160"/>
      <c r="K146" s="189"/>
      <c r="L146" s="159"/>
      <c r="M146" s="213"/>
      <c r="N146" s="189"/>
      <c r="O146" s="231"/>
    </row>
    <row r="147" spans="1:15">
      <c r="A147" s="187"/>
      <c r="B147" s="187" t="s">
        <v>147</v>
      </c>
      <c r="C147" s="187"/>
      <c r="D147" s="189"/>
      <c r="E147" s="159"/>
      <c r="F147" s="159"/>
      <c r="G147" s="160"/>
      <c r="H147" s="160"/>
      <c r="I147" s="160"/>
      <c r="J147" s="160"/>
      <c r="K147" s="189"/>
      <c r="L147" s="159"/>
      <c r="M147" s="213"/>
      <c r="N147" s="189"/>
      <c r="O147" s="231"/>
    </row>
    <row r="148" spans="1:15">
      <c r="A148" s="187"/>
      <c r="B148" s="187" t="s">
        <v>147</v>
      </c>
      <c r="C148" s="187"/>
      <c r="D148" s="189"/>
      <c r="E148" s="159"/>
      <c r="F148" s="159"/>
      <c r="G148" s="160"/>
      <c r="H148" s="160"/>
      <c r="I148" s="160"/>
      <c r="J148" s="160"/>
      <c r="K148" s="189"/>
      <c r="L148" s="159"/>
      <c r="M148" s="213"/>
      <c r="N148" s="189"/>
      <c r="O148" s="231"/>
    </row>
    <row r="149" spans="1:15">
      <c r="A149" s="187"/>
      <c r="B149" s="187" t="s">
        <v>147</v>
      </c>
      <c r="C149" s="187"/>
      <c r="D149" s="189"/>
      <c r="E149" s="159"/>
      <c r="F149" s="159"/>
      <c r="G149" s="160"/>
      <c r="H149" s="160"/>
      <c r="I149" s="160"/>
      <c r="J149" s="160"/>
      <c r="K149" s="189"/>
      <c r="L149" s="159"/>
      <c r="M149" s="213"/>
      <c r="N149" s="189"/>
      <c r="O149" s="231"/>
    </row>
    <row r="150" spans="1:15">
      <c r="A150" s="163"/>
      <c r="B150" s="187" t="s">
        <v>147</v>
      </c>
      <c r="C150" s="187"/>
      <c r="D150" s="189"/>
      <c r="E150" s="159"/>
      <c r="F150" s="159"/>
      <c r="G150" s="160"/>
      <c r="H150" s="160"/>
      <c r="I150" s="160"/>
      <c r="J150" s="163"/>
      <c r="K150" s="164"/>
      <c r="L150" s="159"/>
      <c r="M150" s="163"/>
      <c r="N150" s="163"/>
      <c r="O150" s="163"/>
    </row>
    <row r="151" spans="1:15">
      <c r="A151" s="163"/>
      <c r="B151" s="187" t="s">
        <v>147</v>
      </c>
      <c r="C151" s="187"/>
      <c r="D151" s="189"/>
      <c r="E151" s="159"/>
      <c r="F151" s="159"/>
      <c r="G151" s="160"/>
      <c r="H151" s="163"/>
      <c r="I151" s="160"/>
      <c r="J151" s="163"/>
      <c r="K151" s="164"/>
      <c r="L151" s="159"/>
      <c r="M151" s="163"/>
      <c r="N151" s="163"/>
      <c r="O151" s="163"/>
    </row>
    <row r="152" spans="1:15">
      <c r="A152" s="163"/>
      <c r="B152" s="187" t="s">
        <v>147</v>
      </c>
      <c r="C152" s="187"/>
      <c r="D152" s="189"/>
      <c r="E152" s="159"/>
      <c r="F152" s="159"/>
      <c r="G152" s="163"/>
      <c r="H152" s="163"/>
      <c r="I152" s="163"/>
      <c r="J152" s="163"/>
      <c r="K152" s="164"/>
      <c r="L152" s="165"/>
      <c r="M152" s="163"/>
      <c r="N152" s="163"/>
      <c r="O152" s="163"/>
    </row>
    <row r="153" spans="1:15">
      <c r="A153" s="163"/>
      <c r="B153" s="187" t="s">
        <v>147</v>
      </c>
      <c r="C153" s="187"/>
      <c r="D153" s="189"/>
      <c r="E153" s="165"/>
      <c r="F153" s="165"/>
      <c r="G153" s="163"/>
      <c r="H153" s="163"/>
      <c r="I153" s="163"/>
      <c r="J153" s="163"/>
      <c r="K153" s="164"/>
      <c r="L153" s="165"/>
      <c r="M153" s="163"/>
      <c r="N153" s="163"/>
      <c r="O153" s="163"/>
    </row>
    <row r="154" spans="1:15">
      <c r="A154" s="163"/>
      <c r="B154" s="187" t="s">
        <v>147</v>
      </c>
      <c r="C154" s="187"/>
      <c r="D154" s="189"/>
      <c r="E154" s="165"/>
      <c r="F154" s="165"/>
      <c r="G154" s="163"/>
      <c r="H154" s="163"/>
      <c r="I154" s="163"/>
      <c r="J154" s="163"/>
      <c r="K154" s="164"/>
      <c r="L154" s="165"/>
      <c r="M154" s="163"/>
      <c r="N154" s="163"/>
      <c r="O154" s="163"/>
    </row>
    <row r="155" spans="1:15">
      <c r="A155" s="163"/>
      <c r="B155" s="187" t="s">
        <v>147</v>
      </c>
      <c r="C155" s="187"/>
      <c r="D155" s="189"/>
      <c r="E155" s="165"/>
      <c r="F155" s="165"/>
      <c r="G155" s="163"/>
      <c r="H155" s="163"/>
      <c r="I155" s="163"/>
      <c r="J155" s="163"/>
      <c r="K155" s="164"/>
      <c r="L155" s="165"/>
      <c r="M155" s="163"/>
      <c r="N155" s="163"/>
      <c r="O155" s="163"/>
    </row>
    <row r="156" spans="1:15">
      <c r="A156" s="163"/>
      <c r="B156" s="187" t="s">
        <v>147</v>
      </c>
      <c r="C156" s="187"/>
      <c r="D156" s="189"/>
      <c r="E156" s="165"/>
      <c r="F156" s="165"/>
      <c r="G156" s="163"/>
      <c r="H156" s="163"/>
      <c r="I156" s="163"/>
      <c r="J156" s="163"/>
      <c r="K156" s="164"/>
      <c r="L156" s="165"/>
      <c r="M156" s="163"/>
      <c r="N156" s="163"/>
      <c r="O156" s="163"/>
    </row>
    <row r="157" spans="1:15">
      <c r="A157" s="163"/>
      <c r="B157" s="187" t="s">
        <v>147</v>
      </c>
      <c r="C157" s="187"/>
      <c r="D157" s="189"/>
      <c r="E157" s="165"/>
      <c r="F157" s="165"/>
      <c r="G157" s="163"/>
      <c r="H157" s="163"/>
      <c r="I157" s="163"/>
      <c r="J157" s="163"/>
      <c r="K157" s="164"/>
      <c r="L157" s="165"/>
      <c r="M157" s="163"/>
      <c r="N157" s="163"/>
      <c r="O157" s="163"/>
    </row>
    <row r="158" spans="1:15">
      <c r="A158" s="163"/>
      <c r="B158" s="187" t="s">
        <v>147</v>
      </c>
      <c r="C158" s="187"/>
      <c r="D158" s="189"/>
      <c r="E158" s="165"/>
      <c r="F158" s="165"/>
      <c r="G158" s="163"/>
      <c r="H158" s="163"/>
      <c r="I158" s="163"/>
      <c r="J158" s="163"/>
      <c r="K158" s="164"/>
      <c r="L158" s="165"/>
      <c r="M158" s="163"/>
      <c r="N158" s="163"/>
      <c r="O158" s="163"/>
    </row>
    <row r="159" spans="1:15">
      <c r="A159" s="163"/>
      <c r="B159" s="187" t="s">
        <v>147</v>
      </c>
      <c r="C159" s="187"/>
      <c r="D159" s="189"/>
      <c r="E159" s="165"/>
      <c r="F159" s="165"/>
      <c r="G159" s="163"/>
      <c r="H159" s="163"/>
      <c r="I159" s="163"/>
      <c r="J159" s="163"/>
      <c r="K159" s="164"/>
      <c r="L159" s="165"/>
      <c r="M159" s="163"/>
      <c r="N159" s="163"/>
      <c r="O159" s="163"/>
    </row>
    <row r="160" spans="1:15">
      <c r="A160" s="163"/>
      <c r="B160" s="187" t="s">
        <v>147</v>
      </c>
      <c r="C160" s="187"/>
      <c r="D160" s="189"/>
      <c r="E160" s="165"/>
      <c r="F160" s="165"/>
      <c r="G160" s="163"/>
      <c r="H160" s="163"/>
      <c r="I160" s="163"/>
      <c r="J160" s="163"/>
      <c r="K160" s="164"/>
      <c r="L160" s="165"/>
      <c r="M160" s="163"/>
      <c r="N160" s="163"/>
      <c r="O160" s="163"/>
    </row>
    <row r="161" spans="1:15">
      <c r="A161" s="163"/>
      <c r="B161" s="187" t="s">
        <v>147</v>
      </c>
      <c r="C161" s="187"/>
      <c r="D161" s="189"/>
      <c r="E161" s="165"/>
      <c r="F161" s="165"/>
      <c r="G161" s="163"/>
      <c r="H161" s="163"/>
      <c r="I161" s="163"/>
      <c r="J161" s="163"/>
      <c r="K161" s="164"/>
      <c r="L161" s="165"/>
      <c r="M161" s="163"/>
      <c r="N161" s="163"/>
      <c r="O161" s="163"/>
    </row>
    <row r="162" spans="1:15">
      <c r="A162" s="163"/>
      <c r="B162" s="187" t="s">
        <v>147</v>
      </c>
      <c r="C162" s="187"/>
      <c r="D162" s="189"/>
      <c r="E162" s="165"/>
      <c r="F162" s="165"/>
      <c r="G162" s="163"/>
      <c r="H162" s="163"/>
      <c r="I162" s="163"/>
      <c r="J162" s="163"/>
      <c r="K162" s="164"/>
      <c r="L162" s="165"/>
      <c r="M162" s="163"/>
      <c r="N162" s="163"/>
      <c r="O162" s="163"/>
    </row>
    <row r="163" spans="1:15">
      <c r="A163" s="163"/>
      <c r="B163" s="187" t="s">
        <v>147</v>
      </c>
      <c r="C163" s="187"/>
      <c r="D163" s="189"/>
      <c r="E163" s="165"/>
      <c r="F163" s="165"/>
      <c r="G163" s="163"/>
      <c r="H163" s="163"/>
      <c r="I163" s="163"/>
      <c r="J163" s="163"/>
      <c r="K163" s="164"/>
      <c r="L163" s="165"/>
      <c r="M163" s="163"/>
      <c r="N163" s="163"/>
      <c r="O163" s="163"/>
    </row>
    <row r="164" spans="1:15">
      <c r="A164" s="163"/>
      <c r="B164" s="187" t="s">
        <v>147</v>
      </c>
      <c r="C164" s="187"/>
      <c r="D164" s="189"/>
      <c r="E164" s="165"/>
      <c r="F164" s="165"/>
      <c r="G164" s="163"/>
      <c r="H164" s="163"/>
      <c r="I164" s="163"/>
      <c r="J164" s="163"/>
      <c r="K164" s="164"/>
      <c r="L164" s="165"/>
      <c r="M164" s="163"/>
      <c r="N164" s="163"/>
      <c r="O164" s="163"/>
    </row>
    <row r="165" spans="1:15">
      <c r="A165" s="163"/>
      <c r="B165" s="187" t="s">
        <v>147</v>
      </c>
      <c r="C165" s="187"/>
      <c r="D165" s="189"/>
      <c r="E165" s="165"/>
      <c r="F165" s="165"/>
      <c r="G165" s="163"/>
      <c r="H165" s="163"/>
      <c r="I165" s="163"/>
      <c r="J165" s="163"/>
      <c r="K165" s="164"/>
      <c r="L165" s="165"/>
      <c r="M165" s="163"/>
      <c r="N165" s="163"/>
      <c r="O165" s="163"/>
    </row>
    <row r="166" spans="1:15">
      <c r="A166" s="163"/>
      <c r="B166" s="187" t="s">
        <v>147</v>
      </c>
      <c r="C166" s="187"/>
      <c r="D166" s="189"/>
      <c r="E166" s="165"/>
      <c r="F166" s="165"/>
      <c r="G166" s="163"/>
      <c r="H166" s="163"/>
      <c r="I166" s="163"/>
      <c r="J166" s="163"/>
      <c r="K166" s="164"/>
      <c r="L166" s="165"/>
      <c r="M166" s="163"/>
      <c r="N166" s="163"/>
      <c r="O166" s="163"/>
    </row>
    <row r="167" spans="1:15">
      <c r="A167" s="163"/>
      <c r="B167" s="187" t="s">
        <v>147</v>
      </c>
      <c r="C167" s="187"/>
      <c r="D167" s="189"/>
      <c r="E167" s="165"/>
      <c r="F167" s="165"/>
      <c r="G167" s="163"/>
      <c r="H167" s="163"/>
      <c r="I167" s="163"/>
      <c r="J167" s="163"/>
      <c r="K167" s="164"/>
      <c r="L167" s="165"/>
      <c r="M167" s="163"/>
      <c r="N167" s="163"/>
      <c r="O167" s="163"/>
    </row>
    <row r="168" spans="1:15">
      <c r="A168" s="163"/>
      <c r="B168" s="187" t="s">
        <v>147</v>
      </c>
      <c r="C168" s="187"/>
      <c r="D168" s="189"/>
      <c r="E168" s="165"/>
      <c r="F168" s="165"/>
      <c r="G168" s="163"/>
      <c r="H168" s="163"/>
      <c r="I168" s="163"/>
      <c r="J168" s="163"/>
      <c r="K168" s="164"/>
      <c r="L168" s="165"/>
      <c r="M168" s="163"/>
      <c r="N168" s="163"/>
      <c r="O168" s="163"/>
    </row>
    <row r="169" spans="1:15">
      <c r="A169" s="163"/>
      <c r="B169" s="187" t="s">
        <v>147</v>
      </c>
      <c r="C169" s="187"/>
      <c r="D169" s="189"/>
      <c r="E169" s="165"/>
      <c r="F169" s="165"/>
      <c r="G169" s="163"/>
      <c r="H169" s="163"/>
      <c r="I169" s="163"/>
      <c r="J169" s="163"/>
      <c r="K169" s="164"/>
      <c r="L169" s="165"/>
      <c r="M169" s="163"/>
      <c r="N169" s="163"/>
      <c r="O169" s="163"/>
    </row>
    <row r="170" spans="1:15">
      <c r="A170" s="163"/>
      <c r="B170" s="187" t="s">
        <v>147</v>
      </c>
      <c r="C170" s="187"/>
      <c r="D170" s="189"/>
      <c r="E170" s="165"/>
      <c r="F170" s="165"/>
      <c r="G170" s="163"/>
      <c r="H170" s="163"/>
      <c r="I170" s="163"/>
      <c r="J170" s="163"/>
      <c r="K170" s="164"/>
      <c r="L170" s="165"/>
      <c r="M170" s="163"/>
      <c r="N170" s="163"/>
      <c r="O170" s="163"/>
    </row>
    <row r="171" spans="1:15">
      <c r="A171" s="163"/>
      <c r="B171" s="187" t="s">
        <v>147</v>
      </c>
      <c r="C171" s="187"/>
      <c r="D171" s="189"/>
      <c r="E171" s="165"/>
      <c r="F171" s="165"/>
      <c r="G171" s="163"/>
      <c r="H171" s="163"/>
      <c r="I171" s="163"/>
      <c r="J171" s="163"/>
      <c r="K171" s="164"/>
      <c r="L171" s="165"/>
      <c r="M171" s="163"/>
      <c r="N171" s="163"/>
      <c r="O171" s="163"/>
    </row>
    <row r="172" spans="1:15">
      <c r="A172" s="163"/>
      <c r="B172" s="187" t="s">
        <v>147</v>
      </c>
      <c r="C172" s="187"/>
      <c r="D172" s="189"/>
      <c r="E172" s="165"/>
      <c r="F172" s="165"/>
      <c r="G172" s="163"/>
      <c r="H172" s="163"/>
      <c r="I172" s="163"/>
      <c r="J172" s="163"/>
      <c r="K172" s="164"/>
      <c r="L172" s="165"/>
      <c r="M172" s="163"/>
      <c r="N172" s="163"/>
      <c r="O172" s="163"/>
    </row>
    <row r="173" spans="1:15">
      <c r="A173" s="163"/>
      <c r="B173" s="187" t="s">
        <v>147</v>
      </c>
      <c r="C173" s="187"/>
      <c r="D173" s="189"/>
      <c r="E173" s="165"/>
      <c r="F173" s="165"/>
      <c r="G173" s="163"/>
      <c r="H173" s="163"/>
      <c r="I173" s="163"/>
      <c r="J173" s="163"/>
      <c r="K173" s="164"/>
      <c r="L173" s="165"/>
      <c r="M173" s="163"/>
      <c r="N173" s="163"/>
      <c r="O173" s="163"/>
    </row>
    <row r="174" spans="1:15">
      <c r="A174" s="163"/>
      <c r="B174" s="187" t="s">
        <v>147</v>
      </c>
      <c r="C174" s="187"/>
      <c r="D174" s="189"/>
      <c r="E174" s="165"/>
      <c r="F174" s="165"/>
      <c r="G174" s="163"/>
      <c r="H174" s="163"/>
      <c r="I174" s="163"/>
      <c r="J174" s="163"/>
      <c r="K174" s="164"/>
      <c r="L174" s="165"/>
      <c r="M174" s="163"/>
      <c r="N174" s="163"/>
      <c r="O174" s="163"/>
    </row>
    <row r="175" spans="1:15">
      <c r="A175" s="163"/>
      <c r="B175" s="187" t="s">
        <v>147</v>
      </c>
      <c r="C175" s="187"/>
      <c r="D175" s="189"/>
      <c r="E175" s="165"/>
      <c r="F175" s="165"/>
      <c r="G175" s="163"/>
      <c r="H175" s="163"/>
      <c r="I175" s="163"/>
      <c r="J175" s="163"/>
      <c r="K175" s="164"/>
      <c r="L175" s="165"/>
      <c r="M175" s="163"/>
      <c r="N175" s="163"/>
      <c r="O175" s="163"/>
    </row>
    <row r="176" spans="1:15">
      <c r="A176" s="163"/>
      <c r="B176" s="187" t="s">
        <v>147</v>
      </c>
      <c r="C176" s="187"/>
      <c r="D176" s="189"/>
      <c r="E176" s="165"/>
      <c r="F176" s="165"/>
      <c r="G176" s="163"/>
      <c r="H176" s="163"/>
      <c r="I176" s="163"/>
      <c r="J176" s="163"/>
      <c r="K176" s="164"/>
      <c r="L176" s="165"/>
      <c r="M176" s="163"/>
      <c r="N176" s="163"/>
      <c r="O176" s="163"/>
    </row>
    <row r="177" spans="1:15">
      <c r="A177" s="163"/>
      <c r="B177" s="187" t="s">
        <v>147</v>
      </c>
      <c r="C177" s="187"/>
      <c r="D177" s="189"/>
      <c r="E177" s="165"/>
      <c r="F177" s="165"/>
      <c r="G177" s="163"/>
      <c r="H177" s="163"/>
      <c r="I177" s="163"/>
      <c r="J177" s="163"/>
      <c r="K177" s="164"/>
      <c r="L177" s="165"/>
      <c r="M177" s="163"/>
      <c r="N177" s="163"/>
      <c r="O177" s="163"/>
    </row>
    <row r="178" spans="1:15">
      <c r="A178" s="163"/>
      <c r="B178" s="187" t="s">
        <v>147</v>
      </c>
      <c r="C178" s="187"/>
      <c r="D178" s="189"/>
      <c r="E178" s="165"/>
      <c r="F178" s="165"/>
      <c r="G178" s="163"/>
      <c r="H178" s="163"/>
      <c r="I178" s="163"/>
      <c r="J178" s="163"/>
      <c r="K178" s="164"/>
      <c r="L178" s="165"/>
      <c r="M178" s="163"/>
      <c r="N178" s="163"/>
      <c r="O178" s="163"/>
    </row>
    <row r="179" spans="1:15">
      <c r="A179" s="163"/>
      <c r="B179" s="187" t="s">
        <v>147</v>
      </c>
      <c r="C179" s="187"/>
      <c r="D179" s="189"/>
      <c r="E179" s="165"/>
      <c r="F179" s="165"/>
      <c r="G179" s="163"/>
      <c r="H179" s="163"/>
      <c r="I179" s="163"/>
      <c r="J179" s="163"/>
      <c r="K179" s="164"/>
      <c r="L179" s="165"/>
      <c r="M179" s="163"/>
      <c r="N179" s="163"/>
      <c r="O179" s="163"/>
    </row>
    <row r="180" spans="1:15">
      <c r="A180" s="163"/>
      <c r="B180" s="187" t="s">
        <v>147</v>
      </c>
      <c r="C180" s="187"/>
      <c r="D180" s="189"/>
      <c r="E180" s="165"/>
      <c r="F180" s="165"/>
      <c r="G180" s="163"/>
      <c r="H180" s="163"/>
      <c r="I180" s="163"/>
      <c r="J180" s="163"/>
      <c r="K180" s="164"/>
      <c r="L180" s="165"/>
      <c r="M180" s="163"/>
      <c r="N180" s="163"/>
      <c r="O180" s="163"/>
    </row>
    <row r="181" spans="1:15">
      <c r="A181" s="163"/>
      <c r="B181" s="187" t="s">
        <v>147</v>
      </c>
      <c r="C181" s="187"/>
      <c r="D181" s="189"/>
      <c r="E181" s="165"/>
      <c r="F181" s="165"/>
      <c r="G181" s="163"/>
      <c r="H181" s="163"/>
      <c r="I181" s="163"/>
      <c r="J181" s="163"/>
      <c r="K181" s="164"/>
      <c r="L181" s="165"/>
      <c r="M181" s="163"/>
      <c r="N181" s="163"/>
      <c r="O181" s="163"/>
    </row>
    <row r="182" spans="1:15">
      <c r="A182" s="163"/>
      <c r="B182" s="187" t="s">
        <v>147</v>
      </c>
      <c r="C182" s="187"/>
      <c r="D182" s="189"/>
      <c r="E182" s="165"/>
      <c r="F182" s="165"/>
      <c r="G182" s="163"/>
      <c r="H182" s="163"/>
      <c r="I182" s="163"/>
      <c r="J182" s="163"/>
      <c r="K182" s="164"/>
      <c r="L182" s="165"/>
      <c r="M182" s="163"/>
      <c r="N182" s="163"/>
      <c r="O182" s="163"/>
    </row>
    <row r="183" spans="1:15">
      <c r="A183" s="163"/>
      <c r="B183" s="187" t="s">
        <v>147</v>
      </c>
      <c r="C183" s="187"/>
      <c r="D183" s="189"/>
      <c r="E183" s="165"/>
      <c r="F183" s="165"/>
      <c r="G183" s="163"/>
      <c r="H183" s="163"/>
      <c r="I183" s="163"/>
      <c r="J183" s="163"/>
      <c r="K183" s="164"/>
      <c r="L183" s="165"/>
      <c r="M183" s="163"/>
      <c r="N183" s="163"/>
      <c r="O183" s="163"/>
    </row>
    <row r="184" spans="1:15">
      <c r="A184" s="163"/>
      <c r="B184" s="187" t="s">
        <v>147</v>
      </c>
      <c r="C184" s="187"/>
      <c r="D184" s="189"/>
      <c r="E184" s="165"/>
      <c r="F184" s="165"/>
      <c r="G184" s="163"/>
      <c r="H184" s="163"/>
      <c r="I184" s="163"/>
      <c r="J184" s="163"/>
      <c r="K184" s="164"/>
      <c r="L184" s="165"/>
      <c r="M184" s="163"/>
      <c r="N184" s="163"/>
      <c r="O184" s="163"/>
    </row>
    <row r="185" spans="1:15">
      <c r="A185" s="163"/>
      <c r="B185" s="187" t="s">
        <v>147</v>
      </c>
      <c r="C185" s="187"/>
      <c r="D185" s="189"/>
      <c r="E185" s="165"/>
      <c r="F185" s="165"/>
      <c r="G185" s="163"/>
      <c r="H185" s="163"/>
      <c r="I185" s="163"/>
      <c r="J185" s="163"/>
      <c r="K185" s="164"/>
      <c r="L185" s="165"/>
      <c r="M185" s="163"/>
      <c r="N185" s="163"/>
      <c r="O185" s="163"/>
    </row>
    <row r="186" spans="1:15">
      <c r="A186" s="163"/>
      <c r="B186" s="187" t="s">
        <v>147</v>
      </c>
      <c r="C186" s="187"/>
      <c r="D186" s="189"/>
      <c r="E186" s="165"/>
      <c r="F186" s="165"/>
      <c r="G186" s="163"/>
      <c r="H186" s="163"/>
      <c r="I186" s="163"/>
      <c r="J186" s="163"/>
      <c r="K186" s="164"/>
      <c r="L186" s="165"/>
      <c r="M186" s="163"/>
      <c r="N186" s="163"/>
      <c r="O186" s="163"/>
    </row>
    <row r="187" spans="1:15">
      <c r="A187" s="163"/>
      <c r="B187" s="187" t="s">
        <v>147</v>
      </c>
      <c r="C187" s="187"/>
      <c r="D187" s="189"/>
      <c r="E187" s="165"/>
      <c r="F187" s="165"/>
      <c r="G187" s="163"/>
      <c r="H187" s="163"/>
      <c r="I187" s="163"/>
      <c r="J187" s="163"/>
      <c r="K187" s="164"/>
      <c r="L187" s="165"/>
      <c r="M187" s="163"/>
      <c r="N187" s="163"/>
      <c r="O187" s="163"/>
    </row>
    <row r="188" spans="1:15">
      <c r="A188" s="163"/>
      <c r="B188" s="187" t="s">
        <v>147</v>
      </c>
      <c r="C188" s="187"/>
      <c r="D188" s="189"/>
      <c r="E188" s="165"/>
      <c r="F188" s="165"/>
      <c r="G188" s="163"/>
      <c r="H188" s="163"/>
      <c r="I188" s="163"/>
      <c r="J188" s="163"/>
      <c r="K188" s="164"/>
      <c r="L188" s="165"/>
      <c r="M188" s="163"/>
      <c r="N188" s="163"/>
      <c r="O188" s="163"/>
    </row>
    <row r="189" spans="1:15">
      <c r="A189" s="163"/>
      <c r="B189" s="187" t="s">
        <v>147</v>
      </c>
      <c r="C189" s="187"/>
      <c r="D189" s="189"/>
      <c r="E189" s="165"/>
      <c r="F189" s="165"/>
      <c r="G189" s="163"/>
      <c r="H189" s="163"/>
      <c r="I189" s="163"/>
      <c r="J189" s="163"/>
      <c r="K189" s="164"/>
      <c r="L189" s="165"/>
      <c r="M189" s="163"/>
      <c r="N189" s="163"/>
      <c r="O189" s="163"/>
    </row>
    <row r="190" spans="1:15">
      <c r="A190" s="163"/>
      <c r="B190" s="187" t="s">
        <v>147</v>
      </c>
      <c r="C190" s="187"/>
      <c r="D190" s="189"/>
      <c r="E190" s="165"/>
      <c r="F190" s="165"/>
      <c r="G190" s="163"/>
      <c r="H190" s="163"/>
      <c r="I190" s="163"/>
      <c r="J190" s="163"/>
      <c r="K190" s="164"/>
      <c r="L190" s="165"/>
      <c r="M190" s="163"/>
      <c r="N190" s="163"/>
      <c r="O190" s="163"/>
    </row>
    <row r="191" spans="1:15">
      <c r="A191" s="163"/>
      <c r="B191" s="187" t="s">
        <v>147</v>
      </c>
      <c r="C191" s="187"/>
      <c r="D191" s="189"/>
      <c r="E191" s="165"/>
      <c r="F191" s="165"/>
      <c r="G191" s="163"/>
      <c r="H191" s="163"/>
      <c r="I191" s="163"/>
      <c r="J191" s="163"/>
      <c r="K191" s="164"/>
      <c r="L191" s="165"/>
      <c r="M191" s="163"/>
      <c r="N191" s="163"/>
      <c r="O191" s="163"/>
    </row>
    <row r="192" spans="1:15">
      <c r="A192" s="163"/>
      <c r="B192" s="187" t="s">
        <v>147</v>
      </c>
      <c r="C192" s="187"/>
      <c r="D192" s="189"/>
      <c r="E192" s="165"/>
      <c r="F192" s="165"/>
      <c r="G192" s="163"/>
      <c r="H192" s="163"/>
      <c r="I192" s="163"/>
      <c r="J192" s="163"/>
      <c r="K192" s="164"/>
      <c r="L192" s="165"/>
      <c r="M192" s="163"/>
      <c r="N192" s="163"/>
      <c r="O192" s="163"/>
    </row>
    <row r="193" spans="1:15">
      <c r="A193" s="163"/>
      <c r="B193" s="187" t="s">
        <v>147</v>
      </c>
      <c r="C193" s="187"/>
      <c r="D193" s="189"/>
      <c r="E193" s="165"/>
      <c r="F193" s="165"/>
      <c r="G193" s="163"/>
      <c r="H193" s="163"/>
      <c r="I193" s="163"/>
      <c r="J193" s="163"/>
      <c r="K193" s="164"/>
      <c r="L193" s="165"/>
      <c r="M193" s="163"/>
      <c r="N193" s="163"/>
      <c r="O193" s="163"/>
    </row>
    <row r="194" spans="1:15">
      <c r="A194" s="163"/>
      <c r="B194" s="187" t="s">
        <v>147</v>
      </c>
      <c r="C194" s="187"/>
      <c r="D194" s="189"/>
      <c r="E194" s="165"/>
      <c r="F194" s="165"/>
      <c r="G194" s="163"/>
      <c r="H194" s="163"/>
      <c r="I194" s="163"/>
      <c r="J194" s="163"/>
      <c r="K194" s="164"/>
      <c r="L194" s="165"/>
      <c r="M194" s="163"/>
      <c r="N194" s="163"/>
      <c r="O194" s="163"/>
    </row>
    <row r="195" spans="1:15">
      <c r="A195" s="163"/>
      <c r="B195" s="187" t="s">
        <v>147</v>
      </c>
      <c r="C195" s="187"/>
      <c r="D195" s="189"/>
      <c r="E195" s="165"/>
      <c r="F195" s="165"/>
      <c r="G195" s="163"/>
      <c r="H195" s="163"/>
      <c r="I195" s="163"/>
      <c r="J195" s="163"/>
      <c r="K195" s="164"/>
      <c r="L195" s="165"/>
      <c r="M195" s="163"/>
      <c r="N195" s="163"/>
      <c r="O195" s="163"/>
    </row>
    <row r="196" spans="1:15">
      <c r="A196" s="163"/>
      <c r="B196" s="187" t="s">
        <v>147</v>
      </c>
      <c r="C196" s="187"/>
      <c r="D196" s="189"/>
      <c r="E196" s="165"/>
      <c r="F196" s="165"/>
      <c r="G196" s="163"/>
      <c r="H196" s="163"/>
      <c r="I196" s="163"/>
      <c r="J196" s="163"/>
      <c r="K196" s="164"/>
      <c r="L196" s="165"/>
      <c r="M196" s="163"/>
      <c r="N196" s="163"/>
      <c r="O196" s="163"/>
    </row>
    <row r="197" spans="1:15">
      <c r="A197" s="163"/>
      <c r="B197" s="187" t="s">
        <v>147</v>
      </c>
      <c r="C197" s="187"/>
      <c r="D197" s="189"/>
      <c r="E197" s="165"/>
      <c r="F197" s="165"/>
      <c r="G197" s="163"/>
      <c r="H197" s="163"/>
      <c r="I197" s="163"/>
      <c r="J197" s="163"/>
      <c r="K197" s="164"/>
      <c r="L197" s="165"/>
      <c r="M197" s="163"/>
      <c r="N197" s="163"/>
      <c r="O197" s="163"/>
    </row>
    <row r="198" spans="1:15">
      <c r="A198" s="163"/>
      <c r="B198" s="187" t="s">
        <v>147</v>
      </c>
      <c r="C198" s="187"/>
      <c r="D198" s="189"/>
      <c r="E198" s="165"/>
      <c r="F198" s="165"/>
      <c r="G198" s="163"/>
      <c r="H198" s="163"/>
      <c r="I198" s="163"/>
      <c r="J198" s="163"/>
      <c r="K198" s="164"/>
      <c r="L198" s="165"/>
      <c r="M198" s="163"/>
      <c r="N198" s="163"/>
      <c r="O198" s="163"/>
    </row>
    <row r="199" spans="1:15">
      <c r="A199" s="163"/>
      <c r="B199" s="187" t="s">
        <v>147</v>
      </c>
      <c r="C199" s="187"/>
      <c r="D199" s="189"/>
      <c r="E199" s="165"/>
      <c r="F199" s="165"/>
      <c r="G199" s="163"/>
      <c r="H199" s="163"/>
      <c r="I199" s="163"/>
      <c r="J199" s="163"/>
      <c r="K199" s="164"/>
      <c r="L199" s="165"/>
      <c r="M199" s="163"/>
      <c r="N199" s="163"/>
      <c r="O199" s="163"/>
    </row>
    <row r="200" spans="1:15">
      <c r="A200" s="163"/>
      <c r="B200" s="187" t="s">
        <v>147</v>
      </c>
      <c r="C200" s="187"/>
      <c r="D200" s="189"/>
      <c r="E200" s="165"/>
      <c r="F200" s="165"/>
      <c r="G200" s="163"/>
      <c r="H200" s="163"/>
      <c r="I200" s="163"/>
      <c r="J200" s="163"/>
      <c r="K200" s="164"/>
      <c r="L200" s="165"/>
      <c r="M200" s="163"/>
      <c r="N200" s="163"/>
      <c r="O200" s="163"/>
    </row>
    <row r="201" spans="1:15">
      <c r="A201" s="163"/>
      <c r="B201" s="187" t="s">
        <v>147</v>
      </c>
      <c r="C201" s="187"/>
      <c r="D201" s="189"/>
      <c r="E201" s="165"/>
      <c r="F201" s="165"/>
      <c r="G201" s="163"/>
      <c r="H201" s="163"/>
      <c r="I201" s="163"/>
      <c r="J201" s="163"/>
      <c r="K201" s="164"/>
      <c r="L201" s="165"/>
      <c r="M201" s="163"/>
      <c r="N201" s="163"/>
      <c r="O201" s="163"/>
    </row>
    <row r="202" spans="1:15">
      <c r="A202" s="163"/>
      <c r="B202" s="187" t="s">
        <v>147</v>
      </c>
      <c r="C202" s="187"/>
      <c r="D202" s="189"/>
      <c r="E202" s="165"/>
      <c r="F202" s="165"/>
      <c r="G202" s="163"/>
      <c r="H202" s="163"/>
      <c r="I202" s="163"/>
      <c r="J202" s="163"/>
      <c r="K202" s="164"/>
      <c r="L202" s="165"/>
      <c r="M202" s="163"/>
      <c r="N202" s="163"/>
      <c r="O202" s="163"/>
    </row>
    <row r="203" spans="1:15">
      <c r="A203" s="163"/>
      <c r="B203" s="187" t="s">
        <v>147</v>
      </c>
      <c r="C203" s="187"/>
      <c r="D203" s="189"/>
      <c r="E203" s="165"/>
      <c r="F203" s="165"/>
      <c r="G203" s="163"/>
      <c r="H203" s="163"/>
      <c r="I203" s="163"/>
      <c r="J203" s="163"/>
      <c r="K203" s="164"/>
      <c r="L203" s="165"/>
      <c r="M203" s="163"/>
      <c r="N203" s="163"/>
      <c r="O203" s="163"/>
    </row>
    <row r="204" spans="1:15">
      <c r="A204" s="163"/>
      <c r="B204" s="187" t="s">
        <v>147</v>
      </c>
      <c r="C204" s="187"/>
      <c r="D204" s="189"/>
      <c r="E204" s="165"/>
      <c r="F204" s="165"/>
      <c r="G204" s="163"/>
      <c r="H204" s="163"/>
      <c r="I204" s="163"/>
      <c r="J204" s="163"/>
      <c r="K204" s="164"/>
      <c r="L204" s="165"/>
      <c r="M204" s="163"/>
      <c r="N204" s="163"/>
      <c r="O204" s="163"/>
    </row>
    <row r="205" spans="1:15">
      <c r="A205" s="163"/>
      <c r="B205" s="187" t="s">
        <v>147</v>
      </c>
      <c r="C205" s="187"/>
      <c r="D205" s="189"/>
      <c r="E205" s="165"/>
      <c r="F205" s="165"/>
      <c r="G205" s="163"/>
      <c r="H205" s="163"/>
      <c r="I205" s="163"/>
      <c r="J205" s="163"/>
      <c r="K205" s="164"/>
      <c r="L205" s="165"/>
      <c r="M205" s="163"/>
      <c r="N205" s="163"/>
      <c r="O205" s="163"/>
    </row>
    <row r="206" spans="1:15">
      <c r="A206" s="163"/>
      <c r="B206" s="187" t="s">
        <v>147</v>
      </c>
      <c r="C206" s="187"/>
      <c r="D206" s="189"/>
      <c r="E206" s="165"/>
      <c r="F206" s="165"/>
      <c r="G206" s="163"/>
      <c r="H206" s="163"/>
      <c r="I206" s="163"/>
      <c r="J206" s="163"/>
      <c r="K206" s="164"/>
      <c r="L206" s="165"/>
      <c r="M206" s="163"/>
      <c r="N206" s="163"/>
      <c r="O206" s="163"/>
    </row>
    <row r="207" spans="1:15">
      <c r="A207" s="163"/>
      <c r="B207" s="187" t="s">
        <v>147</v>
      </c>
      <c r="C207" s="187"/>
      <c r="D207" s="189"/>
      <c r="E207" s="165"/>
      <c r="F207" s="165"/>
      <c r="G207" s="163"/>
      <c r="H207" s="163"/>
      <c r="I207" s="163"/>
      <c r="J207" s="163"/>
      <c r="K207" s="164"/>
      <c r="L207" s="165"/>
      <c r="M207" s="163"/>
      <c r="N207" s="163"/>
      <c r="O207" s="163"/>
    </row>
    <row r="208" spans="1:15">
      <c r="A208" s="163"/>
      <c r="B208" s="187" t="s">
        <v>147</v>
      </c>
      <c r="C208" s="187"/>
      <c r="D208" s="189"/>
      <c r="E208" s="165"/>
      <c r="F208" s="165"/>
      <c r="G208" s="163"/>
      <c r="H208" s="163"/>
      <c r="I208" s="163"/>
      <c r="J208" s="163"/>
      <c r="K208" s="164"/>
      <c r="L208" s="165"/>
      <c r="M208" s="163"/>
      <c r="N208" s="163"/>
      <c r="O208" s="163"/>
    </row>
    <row r="209" spans="1:15">
      <c r="A209" s="163"/>
      <c r="B209" s="187" t="s">
        <v>147</v>
      </c>
      <c r="C209" s="187"/>
      <c r="D209" s="189"/>
      <c r="E209" s="165"/>
      <c r="F209" s="165"/>
      <c r="G209" s="163"/>
      <c r="H209" s="163"/>
      <c r="I209" s="163"/>
      <c r="J209" s="163"/>
      <c r="K209" s="164"/>
      <c r="L209" s="165"/>
      <c r="M209" s="163"/>
      <c r="N209" s="163"/>
      <c r="O209" s="163"/>
    </row>
    <row r="210" spans="1:15">
      <c r="A210" s="163"/>
      <c r="B210" s="187" t="s">
        <v>147</v>
      </c>
      <c r="C210" s="187"/>
      <c r="D210" s="189"/>
      <c r="E210" s="165"/>
      <c r="F210" s="165"/>
      <c r="G210" s="163"/>
      <c r="H210" s="163"/>
      <c r="I210" s="163"/>
      <c r="J210" s="163"/>
      <c r="K210" s="164"/>
      <c r="L210" s="165"/>
      <c r="M210" s="163"/>
      <c r="N210" s="163"/>
      <c r="O210" s="163"/>
    </row>
    <row r="211" spans="1:15">
      <c r="A211" s="163"/>
      <c r="B211" s="187" t="s">
        <v>147</v>
      </c>
      <c r="C211" s="187"/>
      <c r="D211" s="189"/>
      <c r="E211" s="165"/>
      <c r="F211" s="165"/>
      <c r="G211" s="163"/>
      <c r="H211" s="163"/>
      <c r="I211" s="163"/>
      <c r="J211" s="163"/>
      <c r="K211" s="164"/>
      <c r="L211" s="165"/>
      <c r="M211" s="163"/>
      <c r="N211" s="163"/>
      <c r="O211" s="163"/>
    </row>
    <row r="212" spans="1:15">
      <c r="A212" s="163"/>
      <c r="B212" s="187" t="s">
        <v>147</v>
      </c>
      <c r="C212" s="187"/>
      <c r="D212" s="189"/>
      <c r="E212" s="165"/>
      <c r="F212" s="165"/>
      <c r="G212" s="163"/>
      <c r="H212" s="163"/>
      <c r="I212" s="163"/>
      <c r="J212" s="163"/>
      <c r="K212" s="164"/>
      <c r="L212" s="165"/>
      <c r="M212" s="163"/>
      <c r="N212" s="163"/>
      <c r="O212" s="163"/>
    </row>
    <row r="213" spans="1:15">
      <c r="A213" s="163"/>
      <c r="B213" s="187" t="s">
        <v>147</v>
      </c>
      <c r="C213" s="187"/>
      <c r="D213" s="189"/>
      <c r="E213" s="165"/>
      <c r="F213" s="165"/>
      <c r="G213" s="163"/>
      <c r="H213" s="163"/>
      <c r="I213" s="163"/>
      <c r="J213" s="163"/>
      <c r="K213" s="164"/>
      <c r="L213" s="165"/>
      <c r="M213" s="163"/>
      <c r="N213" s="163"/>
      <c r="O213" s="163"/>
    </row>
    <row r="214" spans="1:15">
      <c r="A214" s="163"/>
      <c r="B214" s="187" t="s">
        <v>147</v>
      </c>
      <c r="C214" s="187"/>
      <c r="D214" s="189"/>
      <c r="E214" s="165"/>
      <c r="F214" s="165"/>
      <c r="G214" s="163"/>
      <c r="H214" s="163"/>
      <c r="I214" s="163"/>
      <c r="J214" s="163"/>
      <c r="K214" s="164"/>
      <c r="L214" s="165"/>
      <c r="M214" s="163"/>
      <c r="N214" s="163"/>
      <c r="O214" s="163"/>
    </row>
    <row r="215" spans="1:15">
      <c r="A215" s="163"/>
      <c r="B215" s="187" t="s">
        <v>147</v>
      </c>
      <c r="C215" s="187"/>
      <c r="D215" s="189"/>
      <c r="E215" s="165"/>
      <c r="F215" s="165"/>
      <c r="G215" s="163"/>
      <c r="H215" s="163"/>
      <c r="I215" s="163"/>
      <c r="J215" s="163"/>
      <c r="K215" s="164"/>
      <c r="L215" s="165"/>
      <c r="M215" s="163"/>
      <c r="N215" s="163"/>
      <c r="O215" s="163"/>
    </row>
    <row r="216" spans="1:15">
      <c r="A216" s="163"/>
      <c r="B216" s="187" t="s">
        <v>147</v>
      </c>
      <c r="C216" s="187"/>
      <c r="D216" s="189"/>
      <c r="E216" s="165"/>
      <c r="F216" s="165"/>
      <c r="G216" s="163"/>
      <c r="H216" s="163"/>
      <c r="I216" s="163"/>
      <c r="J216" s="163"/>
      <c r="K216" s="164"/>
      <c r="L216" s="165"/>
      <c r="M216" s="163"/>
      <c r="N216" s="163"/>
      <c r="O216" s="163"/>
    </row>
    <row r="217" spans="1:15">
      <c r="A217" s="163"/>
      <c r="B217" s="187" t="s">
        <v>147</v>
      </c>
      <c r="C217" s="187"/>
      <c r="D217" s="189"/>
      <c r="E217" s="165"/>
      <c r="F217" s="165"/>
      <c r="G217" s="163"/>
      <c r="H217" s="163"/>
      <c r="I217" s="163"/>
      <c r="J217" s="163"/>
      <c r="K217" s="164"/>
      <c r="L217" s="165"/>
      <c r="M217" s="163"/>
      <c r="N217" s="163"/>
      <c r="O217" s="163"/>
    </row>
    <row r="218" spans="1:15">
      <c r="A218" s="163"/>
      <c r="B218" s="187" t="s">
        <v>147</v>
      </c>
      <c r="C218" s="187"/>
      <c r="D218" s="189"/>
      <c r="E218" s="165"/>
      <c r="F218" s="165"/>
      <c r="G218" s="163"/>
      <c r="H218" s="163"/>
      <c r="I218" s="163"/>
      <c r="J218" s="163"/>
      <c r="K218" s="164"/>
      <c r="L218" s="165"/>
      <c r="M218" s="163"/>
      <c r="N218" s="163"/>
      <c r="O218" s="163"/>
    </row>
    <row r="219" spans="1:15">
      <c r="A219" s="163"/>
      <c r="B219" s="187" t="s">
        <v>147</v>
      </c>
      <c r="C219" s="187"/>
      <c r="D219" s="189"/>
      <c r="E219" s="165"/>
      <c r="F219" s="165"/>
      <c r="G219" s="163"/>
      <c r="H219" s="163"/>
      <c r="I219" s="163"/>
      <c r="J219" s="163"/>
      <c r="K219" s="164"/>
      <c r="L219" s="165"/>
      <c r="M219" s="163"/>
      <c r="N219" s="163"/>
      <c r="O219" s="163"/>
    </row>
    <row r="220" spans="1:15">
      <c r="A220" s="163"/>
      <c r="B220" s="187" t="s">
        <v>147</v>
      </c>
      <c r="C220" s="187"/>
      <c r="D220" s="189"/>
      <c r="E220" s="165"/>
      <c r="F220" s="165"/>
      <c r="G220" s="163"/>
      <c r="H220" s="163"/>
      <c r="I220" s="163"/>
      <c r="J220" s="163"/>
      <c r="K220" s="164"/>
      <c r="L220" s="165"/>
      <c r="M220" s="163"/>
      <c r="N220" s="163"/>
      <c r="O220" s="163"/>
    </row>
    <row r="221" spans="1:15">
      <c r="A221" s="163"/>
      <c r="B221" s="187" t="s">
        <v>147</v>
      </c>
      <c r="C221" s="187"/>
      <c r="D221" s="189"/>
      <c r="E221" s="165"/>
      <c r="F221" s="165"/>
      <c r="G221" s="163"/>
      <c r="H221" s="163"/>
      <c r="I221" s="163"/>
      <c r="J221" s="163"/>
      <c r="K221" s="164"/>
      <c r="L221" s="165"/>
      <c r="M221" s="163"/>
      <c r="N221" s="163"/>
      <c r="O221" s="163"/>
    </row>
    <row r="222" spans="1:15">
      <c r="A222" s="163"/>
      <c r="B222" s="187" t="s">
        <v>147</v>
      </c>
      <c r="C222" s="187"/>
      <c r="D222" s="189"/>
      <c r="E222" s="165"/>
      <c r="F222" s="165"/>
      <c r="G222" s="163"/>
      <c r="H222" s="163"/>
      <c r="I222" s="163"/>
      <c r="J222" s="163"/>
      <c r="K222" s="164"/>
      <c r="L222" s="165"/>
      <c r="M222" s="163"/>
      <c r="N222" s="163"/>
      <c r="O222" s="163"/>
    </row>
    <row r="223" spans="1:15">
      <c r="A223" s="163"/>
      <c r="B223" s="187" t="s">
        <v>147</v>
      </c>
      <c r="C223" s="187"/>
      <c r="D223" s="189"/>
      <c r="E223" s="165"/>
      <c r="F223" s="165"/>
      <c r="G223" s="163"/>
      <c r="H223" s="163"/>
      <c r="I223" s="163"/>
      <c r="J223" s="163"/>
      <c r="K223" s="164"/>
      <c r="L223" s="165"/>
      <c r="M223" s="163"/>
      <c r="N223" s="163"/>
      <c r="O223" s="163"/>
    </row>
    <row r="224" spans="1:15">
      <c r="A224" s="163"/>
      <c r="B224" s="187" t="s">
        <v>147</v>
      </c>
      <c r="C224" s="187"/>
      <c r="D224" s="189"/>
      <c r="E224" s="165"/>
      <c r="F224" s="165"/>
      <c r="G224" s="163"/>
      <c r="H224" s="163"/>
      <c r="I224" s="163"/>
      <c r="J224" s="163"/>
      <c r="K224" s="164"/>
      <c r="L224" s="165"/>
      <c r="M224" s="163"/>
      <c r="N224" s="163"/>
      <c r="O224" s="163"/>
    </row>
    <row r="225" spans="1:15">
      <c r="A225" s="163"/>
      <c r="B225" s="187" t="s">
        <v>147</v>
      </c>
      <c r="C225" s="187"/>
      <c r="D225" s="189"/>
      <c r="E225" s="165"/>
      <c r="F225" s="165"/>
      <c r="G225" s="163"/>
      <c r="H225" s="163"/>
      <c r="I225" s="163"/>
      <c r="J225" s="163"/>
      <c r="K225" s="164"/>
      <c r="L225" s="165"/>
      <c r="M225" s="163"/>
      <c r="N225" s="163"/>
      <c r="O225" s="163"/>
    </row>
    <row r="226" spans="1:15">
      <c r="A226" s="163"/>
      <c r="B226" s="187" t="s">
        <v>147</v>
      </c>
      <c r="C226" s="187"/>
      <c r="D226" s="189"/>
      <c r="E226" s="165"/>
      <c r="F226" s="165"/>
      <c r="G226" s="163"/>
      <c r="H226" s="163"/>
      <c r="I226" s="163"/>
      <c r="J226" s="163"/>
      <c r="K226" s="164"/>
      <c r="L226" s="165"/>
      <c r="M226" s="163"/>
      <c r="N226" s="163"/>
      <c r="O226" s="163"/>
    </row>
    <row r="227" spans="1:15">
      <c r="A227" s="163"/>
      <c r="B227" s="187" t="s">
        <v>147</v>
      </c>
      <c r="C227" s="187"/>
      <c r="D227" s="189"/>
      <c r="E227" s="165"/>
      <c r="F227" s="165"/>
      <c r="G227" s="163"/>
      <c r="H227" s="163"/>
      <c r="I227" s="163"/>
      <c r="J227" s="163"/>
      <c r="K227" s="164"/>
      <c r="L227" s="165"/>
      <c r="M227" s="163"/>
      <c r="N227" s="163"/>
      <c r="O227" s="163"/>
    </row>
    <row r="228" spans="1:15">
      <c r="A228" s="163"/>
      <c r="B228" s="187" t="s">
        <v>147</v>
      </c>
      <c r="C228" s="187"/>
      <c r="D228" s="189"/>
      <c r="E228" s="165"/>
      <c r="F228" s="165"/>
      <c r="G228" s="163"/>
      <c r="H228" s="163"/>
      <c r="I228" s="163"/>
      <c r="J228" s="163"/>
      <c r="K228" s="164"/>
      <c r="L228" s="165"/>
      <c r="M228" s="163"/>
      <c r="N228" s="163"/>
      <c r="O228" s="163"/>
    </row>
    <row r="229" spans="1:15">
      <c r="A229" s="163"/>
      <c r="B229" s="187" t="s">
        <v>147</v>
      </c>
      <c r="C229" s="187"/>
      <c r="D229" s="189"/>
      <c r="E229" s="165"/>
      <c r="F229" s="165"/>
      <c r="G229" s="163"/>
      <c r="H229" s="163"/>
      <c r="I229" s="163"/>
      <c r="J229" s="163"/>
      <c r="K229" s="164"/>
      <c r="L229" s="165"/>
      <c r="M229" s="163"/>
      <c r="N229" s="163"/>
      <c r="O229" s="163"/>
    </row>
    <row r="230" spans="1:15">
      <c r="A230" s="163"/>
      <c r="B230" s="187" t="s">
        <v>147</v>
      </c>
      <c r="C230" s="187"/>
      <c r="D230" s="189"/>
      <c r="E230" s="165"/>
      <c r="F230" s="165"/>
      <c r="G230" s="163"/>
      <c r="H230" s="163"/>
      <c r="I230" s="163"/>
      <c r="J230" s="163"/>
      <c r="K230" s="164"/>
      <c r="L230" s="165"/>
      <c r="M230" s="163"/>
      <c r="N230" s="163"/>
      <c r="O230" s="163"/>
    </row>
    <row r="231" spans="1:15">
      <c r="A231" s="163"/>
      <c r="B231" s="187" t="s">
        <v>147</v>
      </c>
      <c r="C231" s="187"/>
      <c r="D231" s="189"/>
      <c r="E231" s="165"/>
      <c r="F231" s="165"/>
      <c r="G231" s="163"/>
      <c r="H231" s="163"/>
      <c r="I231" s="163"/>
      <c r="J231" s="163"/>
      <c r="K231" s="164"/>
      <c r="L231" s="165"/>
      <c r="M231" s="163"/>
      <c r="N231" s="163"/>
      <c r="O231" s="163"/>
    </row>
    <row r="232" spans="1:15">
      <c r="A232" s="163"/>
      <c r="B232" s="187" t="s">
        <v>147</v>
      </c>
      <c r="C232" s="187"/>
      <c r="D232" s="189"/>
      <c r="E232" s="165"/>
      <c r="F232" s="165"/>
      <c r="G232" s="163"/>
      <c r="H232" s="163"/>
      <c r="I232" s="163"/>
      <c r="J232" s="163"/>
      <c r="K232" s="164"/>
      <c r="L232" s="165"/>
      <c r="M232" s="163"/>
      <c r="N232" s="163"/>
      <c r="O232" s="163"/>
    </row>
    <row r="233" spans="1:15">
      <c r="A233" s="163"/>
      <c r="B233" s="187" t="s">
        <v>147</v>
      </c>
      <c r="C233" s="187"/>
      <c r="D233" s="189"/>
      <c r="E233" s="165"/>
      <c r="F233" s="165"/>
      <c r="G233" s="163"/>
      <c r="H233" s="163"/>
      <c r="I233" s="163"/>
      <c r="J233" s="163"/>
      <c r="K233" s="164"/>
      <c r="L233" s="165"/>
      <c r="M233" s="163"/>
      <c r="N233" s="163"/>
      <c r="O233" s="163"/>
    </row>
    <row r="234" spans="1:15">
      <c r="A234" s="163"/>
      <c r="B234" s="187" t="s">
        <v>147</v>
      </c>
      <c r="C234" s="187"/>
      <c r="D234" s="189"/>
      <c r="E234" s="165"/>
      <c r="F234" s="165"/>
      <c r="G234" s="163"/>
      <c r="H234" s="163"/>
      <c r="I234" s="163"/>
      <c r="J234" s="163"/>
      <c r="K234" s="164"/>
      <c r="L234" s="165"/>
      <c r="M234" s="163"/>
      <c r="N234" s="163"/>
      <c r="O234" s="163"/>
    </row>
    <row r="235" spans="1:15">
      <c r="A235" s="163"/>
      <c r="B235" s="187" t="s">
        <v>147</v>
      </c>
      <c r="C235" s="187"/>
      <c r="D235" s="189"/>
      <c r="E235" s="165"/>
      <c r="F235" s="165"/>
      <c r="G235" s="163"/>
      <c r="H235" s="163"/>
      <c r="I235" s="163"/>
      <c r="J235" s="163"/>
      <c r="K235" s="164"/>
      <c r="L235" s="165"/>
      <c r="M235" s="163"/>
      <c r="N235" s="163"/>
      <c r="O235" s="163"/>
    </row>
    <row r="236" spans="1:15">
      <c r="A236" s="163"/>
      <c r="B236" s="187" t="s">
        <v>147</v>
      </c>
      <c r="C236" s="187"/>
      <c r="D236" s="189"/>
      <c r="E236" s="165"/>
      <c r="F236" s="165"/>
      <c r="G236" s="163"/>
      <c r="H236" s="163"/>
      <c r="I236" s="163"/>
      <c r="J236" s="163"/>
      <c r="K236" s="164"/>
      <c r="L236" s="165"/>
      <c r="M236" s="163"/>
      <c r="N236" s="163"/>
      <c r="O236" s="163"/>
    </row>
    <row r="237" spans="1:15">
      <c r="A237" s="163"/>
      <c r="B237" s="187" t="s">
        <v>147</v>
      </c>
      <c r="C237" s="187"/>
      <c r="D237" s="189"/>
      <c r="E237" s="165"/>
      <c r="F237" s="165"/>
      <c r="G237" s="163"/>
      <c r="H237" s="163"/>
      <c r="I237" s="163"/>
      <c r="J237" s="163"/>
      <c r="K237" s="164"/>
      <c r="L237" s="165"/>
      <c r="M237" s="163"/>
      <c r="N237" s="163"/>
      <c r="O237" s="163"/>
    </row>
    <row r="238" spans="1:15">
      <c r="A238" s="163"/>
      <c r="B238" s="187" t="s">
        <v>147</v>
      </c>
      <c r="C238" s="187"/>
      <c r="D238" s="189"/>
      <c r="E238" s="165"/>
      <c r="F238" s="165"/>
      <c r="G238" s="163"/>
      <c r="H238" s="163"/>
      <c r="I238" s="163"/>
      <c r="J238" s="163"/>
      <c r="K238" s="164"/>
      <c r="L238" s="165"/>
      <c r="M238" s="163"/>
      <c r="N238" s="163"/>
      <c r="O238" s="163"/>
    </row>
    <row r="239" spans="1:15">
      <c r="A239" s="163"/>
      <c r="B239" s="187" t="s">
        <v>147</v>
      </c>
      <c r="C239" s="187"/>
      <c r="D239" s="189"/>
      <c r="E239" s="165"/>
      <c r="F239" s="165"/>
      <c r="G239" s="163"/>
      <c r="H239" s="163"/>
      <c r="I239" s="163"/>
      <c r="J239" s="163"/>
      <c r="K239" s="164"/>
      <c r="L239" s="165"/>
      <c r="M239" s="163"/>
      <c r="N239" s="163"/>
      <c r="O239" s="163"/>
    </row>
    <row r="240" spans="1:15">
      <c r="A240" s="163"/>
      <c r="B240" s="187" t="s">
        <v>147</v>
      </c>
      <c r="C240" s="187"/>
      <c r="D240" s="189"/>
      <c r="E240" s="165"/>
      <c r="F240" s="165"/>
      <c r="G240" s="163"/>
      <c r="H240" s="163"/>
      <c r="I240" s="163"/>
      <c r="J240" s="163"/>
      <c r="K240" s="164"/>
      <c r="L240" s="165"/>
      <c r="M240" s="163"/>
      <c r="N240" s="163"/>
      <c r="O240" s="163"/>
    </row>
    <row r="241" spans="1:15">
      <c r="A241" s="163"/>
      <c r="B241" s="187" t="s">
        <v>147</v>
      </c>
      <c r="C241" s="187"/>
      <c r="D241" s="189"/>
      <c r="E241" s="165"/>
      <c r="F241" s="165"/>
      <c r="G241" s="163"/>
      <c r="H241" s="163"/>
      <c r="I241" s="163"/>
      <c r="J241" s="163"/>
      <c r="K241" s="164"/>
      <c r="L241" s="165"/>
      <c r="M241" s="163"/>
      <c r="N241" s="163"/>
      <c r="O241" s="163"/>
    </row>
    <row r="242" spans="1:15">
      <c r="A242" s="163"/>
      <c r="B242" s="187" t="s">
        <v>147</v>
      </c>
      <c r="C242" s="187"/>
      <c r="D242" s="189"/>
      <c r="E242" s="165"/>
      <c r="F242" s="165"/>
      <c r="G242" s="163"/>
      <c r="H242" s="163"/>
      <c r="I242" s="163"/>
      <c r="J242" s="163"/>
      <c r="K242" s="164"/>
      <c r="L242" s="165"/>
      <c r="M242" s="163"/>
      <c r="N242" s="163"/>
      <c r="O242" s="163"/>
    </row>
    <row r="243" spans="1:15">
      <c r="A243" s="163"/>
      <c r="B243" s="187" t="s">
        <v>147</v>
      </c>
      <c r="C243" s="187"/>
      <c r="D243" s="189"/>
      <c r="E243" s="165"/>
      <c r="F243" s="165"/>
      <c r="G243" s="163"/>
      <c r="H243" s="163"/>
      <c r="I243" s="163"/>
      <c r="J243" s="163"/>
      <c r="K243" s="164"/>
      <c r="L243" s="165"/>
      <c r="M243" s="163"/>
      <c r="N243" s="163"/>
      <c r="O243" s="163"/>
    </row>
    <row r="244" spans="1:15">
      <c r="A244" s="163"/>
      <c r="B244" s="187" t="s">
        <v>147</v>
      </c>
      <c r="C244" s="187"/>
      <c r="D244" s="189"/>
      <c r="E244" s="165"/>
      <c r="F244" s="165"/>
      <c r="G244" s="163"/>
      <c r="H244" s="163"/>
      <c r="I244" s="163"/>
      <c r="J244" s="163"/>
      <c r="K244" s="164"/>
      <c r="L244" s="165"/>
      <c r="M244" s="163"/>
      <c r="N244" s="163"/>
      <c r="O244" s="163"/>
    </row>
    <row r="245" spans="1:15">
      <c r="A245" s="163"/>
      <c r="B245" s="187" t="s">
        <v>147</v>
      </c>
      <c r="C245" s="187"/>
      <c r="D245" s="189"/>
      <c r="E245" s="165"/>
      <c r="F245" s="165"/>
      <c r="G245" s="163"/>
      <c r="H245" s="163"/>
      <c r="I245" s="163"/>
      <c r="J245" s="163"/>
      <c r="K245" s="164"/>
      <c r="L245" s="165"/>
      <c r="M245" s="163"/>
      <c r="N245" s="163"/>
      <c r="O245" s="163"/>
    </row>
    <row r="246" spans="1:15">
      <c r="A246" s="163"/>
      <c r="B246" s="187" t="s">
        <v>147</v>
      </c>
      <c r="C246" s="187"/>
      <c r="D246" s="189"/>
      <c r="E246" s="165"/>
      <c r="F246" s="165"/>
      <c r="G246" s="163"/>
      <c r="H246" s="163"/>
      <c r="I246" s="163"/>
      <c r="J246" s="163"/>
      <c r="K246" s="164"/>
      <c r="L246" s="165"/>
      <c r="M246" s="163"/>
      <c r="N246" s="163"/>
      <c r="O246" s="163"/>
    </row>
    <row r="247" spans="1:15">
      <c r="A247" s="163"/>
      <c r="B247" s="187" t="s">
        <v>147</v>
      </c>
      <c r="C247" s="187"/>
      <c r="D247" s="189"/>
      <c r="E247" s="165"/>
      <c r="F247" s="165"/>
      <c r="G247" s="163"/>
      <c r="H247" s="163"/>
      <c r="I247" s="163"/>
      <c r="J247" s="163"/>
      <c r="K247" s="164"/>
      <c r="L247" s="165"/>
      <c r="M247" s="163"/>
      <c r="N247" s="163"/>
      <c r="O247" s="163"/>
    </row>
    <row r="248" spans="1:15">
      <c r="A248" s="163"/>
      <c r="B248" s="187" t="s">
        <v>147</v>
      </c>
      <c r="C248" s="187"/>
      <c r="D248" s="189"/>
      <c r="E248" s="165"/>
      <c r="F248" s="165"/>
      <c r="G248" s="163"/>
      <c r="H248" s="163"/>
      <c r="I248" s="163"/>
      <c r="J248" s="163"/>
      <c r="K248" s="164"/>
      <c r="L248" s="165"/>
      <c r="M248" s="163"/>
      <c r="N248" s="163"/>
      <c r="O248" s="163"/>
    </row>
    <row r="249" spans="1:15">
      <c r="A249" s="163"/>
      <c r="B249" s="187" t="s">
        <v>147</v>
      </c>
      <c r="C249" s="187"/>
      <c r="D249" s="189"/>
      <c r="E249" s="165"/>
      <c r="F249" s="165"/>
      <c r="G249" s="163"/>
      <c r="H249" s="163"/>
      <c r="I249" s="163"/>
      <c r="J249" s="163"/>
      <c r="K249" s="164"/>
      <c r="L249" s="165"/>
      <c r="M249" s="163"/>
      <c r="N249" s="163"/>
      <c r="O249" s="163"/>
    </row>
    <row r="250" spans="1:15">
      <c r="A250" s="163"/>
      <c r="B250" s="187" t="s">
        <v>147</v>
      </c>
      <c r="C250" s="187"/>
      <c r="D250" s="189"/>
      <c r="E250" s="165"/>
      <c r="F250" s="165"/>
      <c r="G250" s="163"/>
      <c r="H250" s="163"/>
      <c r="I250" s="163"/>
      <c r="J250" s="163"/>
      <c r="K250" s="164"/>
      <c r="L250" s="165"/>
      <c r="M250" s="163"/>
      <c r="N250" s="163"/>
      <c r="O250" s="163"/>
    </row>
    <row r="251" spans="1:15">
      <c r="A251" s="163"/>
      <c r="B251" s="187" t="s">
        <v>147</v>
      </c>
      <c r="C251" s="187"/>
      <c r="D251" s="189"/>
      <c r="E251" s="165"/>
      <c r="F251" s="165"/>
      <c r="G251" s="163"/>
      <c r="H251" s="163"/>
      <c r="I251" s="163"/>
      <c r="J251" s="163"/>
      <c r="K251" s="164"/>
      <c r="L251" s="165"/>
      <c r="M251" s="163"/>
      <c r="N251" s="163"/>
      <c r="O251" s="163"/>
    </row>
    <row r="252" spans="1:15">
      <c r="A252" s="163"/>
      <c r="B252" s="187" t="s">
        <v>147</v>
      </c>
      <c r="C252" s="187"/>
      <c r="D252" s="189"/>
      <c r="E252" s="165"/>
      <c r="F252" s="165"/>
      <c r="G252" s="163"/>
      <c r="H252" s="163"/>
      <c r="I252" s="163"/>
      <c r="J252" s="163"/>
      <c r="K252" s="164"/>
      <c r="L252" s="165"/>
      <c r="M252" s="163"/>
      <c r="N252" s="163"/>
      <c r="O252" s="163"/>
    </row>
    <row r="253" spans="1:15">
      <c r="A253" s="163"/>
      <c r="B253" s="187" t="s">
        <v>147</v>
      </c>
      <c r="C253" s="187"/>
      <c r="D253" s="189"/>
      <c r="E253" s="165"/>
      <c r="F253" s="165"/>
      <c r="G253" s="163"/>
      <c r="H253" s="163"/>
      <c r="I253" s="163"/>
      <c r="J253" s="163"/>
      <c r="K253" s="164"/>
      <c r="L253" s="165"/>
      <c r="M253" s="163"/>
      <c r="N253" s="163"/>
      <c r="O253" s="163"/>
    </row>
    <row r="254" spans="1:15">
      <c r="A254" s="163"/>
      <c r="B254" s="187" t="s">
        <v>147</v>
      </c>
      <c r="C254" s="187"/>
      <c r="D254" s="189"/>
      <c r="E254" s="165"/>
      <c r="F254" s="165"/>
      <c r="G254" s="163"/>
      <c r="H254" s="163"/>
      <c r="I254" s="163"/>
      <c r="J254" s="163"/>
      <c r="K254" s="164"/>
      <c r="L254" s="165"/>
      <c r="M254" s="163"/>
      <c r="N254" s="163"/>
      <c r="O254" s="163"/>
    </row>
    <row r="255" spans="1:15">
      <c r="A255" s="163"/>
      <c r="B255" s="187" t="s">
        <v>147</v>
      </c>
      <c r="C255" s="187"/>
      <c r="D255" s="189"/>
      <c r="E255" s="165"/>
      <c r="F255" s="165"/>
      <c r="G255" s="163"/>
      <c r="H255" s="163"/>
      <c r="I255" s="163"/>
      <c r="J255" s="163"/>
      <c r="K255" s="164"/>
      <c r="L255" s="165"/>
      <c r="M255" s="163"/>
      <c r="N255" s="163"/>
      <c r="O255" s="163"/>
    </row>
    <row r="256" spans="1:15">
      <c r="A256" s="163"/>
      <c r="B256" s="187" t="s">
        <v>147</v>
      </c>
      <c r="C256" s="187"/>
      <c r="D256" s="189"/>
      <c r="E256" s="165"/>
      <c r="F256" s="165"/>
      <c r="G256" s="163"/>
      <c r="H256" s="163"/>
      <c r="I256" s="163"/>
      <c r="J256" s="163"/>
      <c r="K256" s="164"/>
      <c r="L256" s="165"/>
      <c r="M256" s="163"/>
      <c r="N256" s="163"/>
      <c r="O256" s="163"/>
    </row>
    <row r="257" spans="1:15">
      <c r="A257" s="163"/>
      <c r="B257" s="187" t="s">
        <v>147</v>
      </c>
      <c r="C257" s="187"/>
      <c r="D257" s="189"/>
      <c r="E257" s="165"/>
      <c r="F257" s="165"/>
      <c r="G257" s="163"/>
      <c r="H257" s="163"/>
      <c r="I257" s="163"/>
      <c r="J257" s="163"/>
      <c r="K257" s="164"/>
      <c r="L257" s="165"/>
      <c r="M257" s="163"/>
      <c r="N257" s="163"/>
      <c r="O257" s="163"/>
    </row>
    <row r="258" spans="1:15">
      <c r="A258" s="163"/>
      <c r="B258" s="187" t="s">
        <v>147</v>
      </c>
      <c r="C258" s="187"/>
      <c r="D258" s="189"/>
      <c r="E258" s="165"/>
      <c r="F258" s="165"/>
      <c r="G258" s="163"/>
      <c r="H258" s="163"/>
      <c r="I258" s="163"/>
      <c r="J258" s="163"/>
      <c r="K258" s="164"/>
      <c r="L258" s="165"/>
      <c r="M258" s="163"/>
      <c r="N258" s="163"/>
      <c r="O258" s="163"/>
    </row>
    <row r="259" spans="1:15">
      <c r="A259" s="163"/>
      <c r="B259" s="187" t="s">
        <v>147</v>
      </c>
      <c r="C259" s="187"/>
      <c r="D259" s="189"/>
      <c r="E259" s="165"/>
      <c r="F259" s="165"/>
      <c r="G259" s="163"/>
      <c r="H259" s="163"/>
      <c r="I259" s="163"/>
      <c r="J259" s="163"/>
      <c r="K259" s="164"/>
      <c r="L259" s="165"/>
      <c r="M259" s="163"/>
      <c r="N259" s="163"/>
      <c r="O259" s="163"/>
    </row>
    <row r="260" spans="1:15">
      <c r="A260" s="163"/>
      <c r="B260" s="187" t="s">
        <v>147</v>
      </c>
      <c r="C260" s="187"/>
      <c r="D260" s="189"/>
      <c r="E260" s="165"/>
      <c r="F260" s="165"/>
      <c r="G260" s="163"/>
      <c r="H260" s="163"/>
      <c r="I260" s="163"/>
      <c r="J260" s="163"/>
      <c r="K260" s="164"/>
      <c r="L260" s="165"/>
      <c r="M260" s="163"/>
      <c r="N260" s="163"/>
      <c r="O260" s="163"/>
    </row>
    <row r="261" spans="1:15">
      <c r="A261" s="163"/>
      <c r="B261" s="187" t="s">
        <v>147</v>
      </c>
      <c r="C261" s="187"/>
      <c r="D261" s="189"/>
      <c r="E261" s="165"/>
      <c r="F261" s="165"/>
      <c r="G261" s="163"/>
      <c r="H261" s="163"/>
      <c r="I261" s="163"/>
      <c r="J261" s="163"/>
      <c r="K261" s="164"/>
      <c r="L261" s="165"/>
      <c r="M261" s="163"/>
      <c r="N261" s="163"/>
      <c r="O261" s="163"/>
    </row>
    <row r="262" spans="1:15">
      <c r="A262" s="163"/>
      <c r="B262" s="187" t="s">
        <v>147</v>
      </c>
      <c r="C262" s="187"/>
      <c r="D262" s="189"/>
      <c r="E262" s="165"/>
      <c r="F262" s="165"/>
      <c r="G262" s="163"/>
      <c r="H262" s="163"/>
      <c r="I262" s="163"/>
      <c r="J262" s="163"/>
      <c r="K262" s="164"/>
      <c r="L262" s="165"/>
      <c r="M262" s="163"/>
      <c r="N262" s="163"/>
      <c r="O262" s="163"/>
    </row>
    <row r="263" spans="1:15">
      <c r="A263" s="163"/>
      <c r="B263" s="187" t="s">
        <v>147</v>
      </c>
      <c r="C263" s="187"/>
      <c r="D263" s="189"/>
      <c r="E263" s="165"/>
      <c r="F263" s="165"/>
      <c r="G263" s="163"/>
      <c r="H263" s="163"/>
      <c r="I263" s="163"/>
      <c r="J263" s="163"/>
      <c r="K263" s="164"/>
      <c r="L263" s="165"/>
      <c r="M263" s="163"/>
      <c r="N263" s="163"/>
      <c r="O263" s="163"/>
    </row>
    <row r="264" spans="1:15">
      <c r="A264" s="163"/>
      <c r="B264" s="187" t="s">
        <v>147</v>
      </c>
      <c r="C264" s="187"/>
      <c r="D264" s="189"/>
      <c r="E264" s="165"/>
      <c r="F264" s="165"/>
      <c r="G264" s="163"/>
      <c r="H264" s="163"/>
      <c r="I264" s="163"/>
      <c r="J264" s="163"/>
      <c r="K264" s="164"/>
      <c r="L264" s="165"/>
      <c r="M264" s="163"/>
      <c r="N264" s="163"/>
      <c r="O264" s="163"/>
    </row>
    <row r="265" spans="1:15">
      <c r="A265" s="163"/>
      <c r="B265" s="187" t="s">
        <v>147</v>
      </c>
      <c r="C265" s="187"/>
      <c r="D265" s="189"/>
      <c r="E265" s="165"/>
      <c r="F265" s="165"/>
      <c r="G265" s="163"/>
      <c r="H265" s="163"/>
      <c r="I265" s="163"/>
      <c r="J265" s="163"/>
      <c r="K265" s="164"/>
      <c r="L265" s="165"/>
      <c r="M265" s="163"/>
      <c r="N265" s="163"/>
      <c r="O265" s="163"/>
    </row>
    <row r="266" spans="1:15">
      <c r="A266" s="163"/>
      <c r="B266" s="187" t="s">
        <v>147</v>
      </c>
      <c r="C266" s="187"/>
      <c r="D266" s="189"/>
      <c r="E266" s="165"/>
      <c r="F266" s="165"/>
      <c r="G266" s="163"/>
      <c r="H266" s="163"/>
      <c r="I266" s="163"/>
      <c r="J266" s="163"/>
      <c r="K266" s="164"/>
      <c r="L266" s="293"/>
      <c r="M266" s="163"/>
      <c r="N266" s="163"/>
      <c r="O266" s="163"/>
    </row>
    <row r="267" spans="1:15">
      <c r="A267" s="163"/>
      <c r="B267" s="187" t="s">
        <v>147</v>
      </c>
      <c r="C267" s="187"/>
      <c r="D267" s="189"/>
      <c r="E267" s="165"/>
      <c r="F267" s="165"/>
      <c r="G267" s="163"/>
      <c r="H267" s="163"/>
      <c r="I267" s="163"/>
      <c r="J267" s="163"/>
      <c r="K267" s="164"/>
      <c r="L267" s="165"/>
      <c r="M267" s="163"/>
      <c r="N267" s="163"/>
      <c r="O267" s="163"/>
    </row>
    <row r="268" spans="1:15">
      <c r="A268" s="163"/>
      <c r="B268" s="187" t="s">
        <v>147</v>
      </c>
      <c r="C268" s="187"/>
      <c r="D268" s="189"/>
      <c r="E268" s="165"/>
      <c r="F268" s="165"/>
      <c r="G268" s="163"/>
      <c r="H268" s="163"/>
      <c r="I268" s="163"/>
      <c r="J268" s="163"/>
      <c r="K268" s="164"/>
      <c r="L268" s="165"/>
      <c r="M268" s="163"/>
      <c r="N268" s="163"/>
      <c r="O268" s="163"/>
    </row>
    <row r="269" spans="1:15">
      <c r="A269" s="163"/>
      <c r="B269" s="187" t="s">
        <v>147</v>
      </c>
      <c r="C269" s="187"/>
      <c r="D269" s="189"/>
      <c r="E269" s="165"/>
      <c r="F269" s="165"/>
      <c r="G269" s="163"/>
      <c r="H269" s="163"/>
      <c r="I269" s="163"/>
      <c r="J269" s="163"/>
      <c r="K269" s="164"/>
      <c r="L269" s="165"/>
      <c r="M269" s="163"/>
      <c r="N269" s="163"/>
      <c r="O269" s="163"/>
    </row>
    <row r="270" spans="1:15">
      <c r="A270" s="163"/>
      <c r="B270" s="187" t="s">
        <v>147</v>
      </c>
      <c r="C270" s="187"/>
      <c r="D270" s="189"/>
      <c r="E270" s="165"/>
      <c r="F270" s="165"/>
      <c r="G270" s="163"/>
      <c r="H270" s="163"/>
      <c r="I270" s="163"/>
      <c r="J270" s="163"/>
      <c r="K270" s="164"/>
      <c r="L270" s="293"/>
      <c r="M270" s="163"/>
      <c r="N270" s="163"/>
      <c r="O270" s="163"/>
    </row>
    <row r="271" spans="1:15">
      <c r="A271" s="163"/>
      <c r="B271" s="187" t="s">
        <v>147</v>
      </c>
      <c r="C271" s="187"/>
      <c r="D271" s="189"/>
      <c r="E271" s="165"/>
      <c r="F271" s="165"/>
      <c r="G271" s="163"/>
      <c r="H271" s="163"/>
      <c r="I271" s="163"/>
      <c r="J271" s="163"/>
      <c r="K271" s="164"/>
      <c r="L271" s="165"/>
      <c r="M271" s="163"/>
      <c r="N271" s="163"/>
      <c r="O271" s="163"/>
    </row>
    <row r="272" spans="1:15">
      <c r="A272" s="163"/>
      <c r="B272" s="187" t="s">
        <v>147</v>
      </c>
      <c r="C272" s="187"/>
      <c r="D272" s="189"/>
      <c r="E272" s="165"/>
      <c r="F272" s="165"/>
      <c r="G272" s="163"/>
      <c r="H272" s="163"/>
      <c r="I272" s="163"/>
      <c r="J272" s="163"/>
      <c r="K272" s="164"/>
      <c r="L272" s="165"/>
      <c r="M272" s="163"/>
      <c r="N272" s="163"/>
      <c r="O272" s="163"/>
    </row>
    <row r="273" spans="1:15">
      <c r="A273" s="163"/>
      <c r="B273" s="187" t="s">
        <v>147</v>
      </c>
      <c r="C273" s="187"/>
      <c r="D273" s="189"/>
      <c r="E273" s="165"/>
      <c r="F273" s="165"/>
      <c r="G273" s="163"/>
      <c r="H273" s="163"/>
      <c r="I273" s="163"/>
      <c r="J273" s="163"/>
      <c r="K273" s="164"/>
      <c r="L273" s="165"/>
      <c r="M273" s="163"/>
      <c r="N273" s="163"/>
      <c r="O273" s="163"/>
    </row>
    <row r="274" spans="1:15">
      <c r="A274" s="163"/>
      <c r="B274" s="187" t="s">
        <v>147</v>
      </c>
      <c r="C274" s="187"/>
      <c r="D274" s="189"/>
      <c r="E274" s="165"/>
      <c r="F274" s="165"/>
      <c r="G274" s="163"/>
      <c r="H274" s="163"/>
      <c r="I274" s="163"/>
      <c r="J274" s="163"/>
      <c r="K274" s="164"/>
      <c r="L274" s="165"/>
      <c r="M274" s="163"/>
      <c r="N274" s="163"/>
      <c r="O274" s="163"/>
    </row>
    <row r="275" spans="1:15">
      <c r="A275" s="163"/>
      <c r="B275" s="187" t="s">
        <v>147</v>
      </c>
      <c r="C275" s="187"/>
      <c r="D275" s="189"/>
      <c r="E275" s="165"/>
      <c r="F275" s="165"/>
      <c r="G275" s="163"/>
      <c r="H275" s="163"/>
      <c r="I275" s="163"/>
      <c r="J275" s="163"/>
      <c r="K275" s="164"/>
      <c r="L275" s="165"/>
      <c r="M275" s="163"/>
      <c r="N275" s="163"/>
      <c r="O275" s="163"/>
    </row>
    <row r="276" spans="1:15">
      <c r="A276" s="163"/>
      <c r="B276" s="187" t="s">
        <v>147</v>
      </c>
      <c r="C276" s="187"/>
      <c r="D276" s="189"/>
      <c r="E276" s="165"/>
      <c r="F276" s="165"/>
      <c r="G276" s="163"/>
      <c r="H276" s="163"/>
      <c r="I276" s="163"/>
      <c r="J276" s="163"/>
      <c r="K276" s="164"/>
      <c r="L276" s="165"/>
      <c r="M276" s="163"/>
      <c r="N276" s="163"/>
      <c r="O276" s="163"/>
    </row>
    <row r="277" spans="1:15">
      <c r="A277" s="163"/>
      <c r="B277" s="187" t="s">
        <v>147</v>
      </c>
      <c r="C277" s="187"/>
      <c r="D277" s="189"/>
      <c r="E277" s="165"/>
      <c r="F277" s="165"/>
      <c r="G277" s="163"/>
      <c r="H277" s="163"/>
      <c r="I277" s="163"/>
      <c r="J277" s="163"/>
      <c r="K277" s="164"/>
      <c r="L277" s="165"/>
      <c r="M277" s="163"/>
      <c r="N277" s="163"/>
      <c r="O277" s="163"/>
    </row>
    <row r="278" spans="1:15">
      <c r="A278" s="163"/>
      <c r="B278" s="187" t="s">
        <v>147</v>
      </c>
      <c r="C278" s="187"/>
      <c r="D278" s="189"/>
      <c r="E278" s="165"/>
      <c r="F278" s="165"/>
      <c r="G278" s="163"/>
      <c r="H278" s="163"/>
      <c r="I278" s="163"/>
      <c r="J278" s="163"/>
      <c r="K278" s="164"/>
      <c r="L278" s="165"/>
      <c r="M278" s="163"/>
      <c r="N278" s="163"/>
      <c r="O278" s="163"/>
    </row>
    <row r="279" spans="1:15">
      <c r="A279" s="163"/>
      <c r="B279" s="187" t="s">
        <v>147</v>
      </c>
      <c r="C279" s="187"/>
      <c r="D279" s="189"/>
      <c r="E279" s="165"/>
      <c r="F279" s="165"/>
      <c r="G279" s="163"/>
      <c r="H279" s="163"/>
      <c r="I279" s="163"/>
      <c r="J279" s="163"/>
      <c r="K279" s="164"/>
      <c r="L279" s="165"/>
      <c r="M279" s="163"/>
      <c r="N279" s="163"/>
      <c r="O279" s="163"/>
    </row>
    <row r="280" spans="1:15">
      <c r="A280" s="163"/>
      <c r="B280" s="187" t="s">
        <v>147</v>
      </c>
      <c r="C280" s="187"/>
      <c r="D280" s="189"/>
      <c r="E280" s="165"/>
      <c r="F280" s="165"/>
      <c r="G280" s="163"/>
      <c r="H280" s="163"/>
      <c r="I280" s="163"/>
      <c r="J280" s="163"/>
      <c r="K280" s="164"/>
      <c r="L280" s="163"/>
      <c r="M280" s="163"/>
      <c r="N280" s="163"/>
      <c r="O280" s="163"/>
    </row>
    <row r="281" spans="1:15">
      <c r="A281" s="163"/>
      <c r="B281" s="187" t="s">
        <v>147</v>
      </c>
      <c r="C281" s="187"/>
      <c r="D281" s="189"/>
      <c r="E281" s="165"/>
      <c r="F281" s="165"/>
      <c r="G281" s="163"/>
      <c r="H281" s="163"/>
      <c r="I281" s="163"/>
      <c r="J281" s="163"/>
      <c r="K281" s="164"/>
      <c r="L281" s="165"/>
      <c r="M281" s="163"/>
      <c r="N281" s="163"/>
      <c r="O281" s="163"/>
    </row>
    <row r="282" spans="1:15">
      <c r="A282" s="163"/>
      <c r="B282" s="187" t="s">
        <v>147</v>
      </c>
      <c r="C282" s="187"/>
      <c r="D282" s="189"/>
      <c r="E282" s="165"/>
      <c r="F282" s="165"/>
      <c r="G282" s="163"/>
      <c r="H282" s="163"/>
      <c r="I282" s="163"/>
      <c r="J282" s="163"/>
      <c r="K282" s="164"/>
      <c r="L282" s="165"/>
      <c r="M282" s="163"/>
      <c r="N282" s="163"/>
      <c r="O282" s="163"/>
    </row>
    <row r="283" spans="1:15">
      <c r="A283" s="163"/>
      <c r="B283" s="187" t="s">
        <v>147</v>
      </c>
      <c r="C283" s="187"/>
      <c r="D283" s="189"/>
      <c r="E283" s="165"/>
      <c r="F283" s="165"/>
      <c r="G283" s="163"/>
      <c r="H283" s="163"/>
      <c r="I283" s="163"/>
      <c r="J283" s="163"/>
      <c r="K283" s="164"/>
      <c r="L283" s="165"/>
      <c r="M283" s="163"/>
      <c r="N283" s="163"/>
      <c r="O283" s="163"/>
    </row>
    <row r="284" spans="1:15">
      <c r="A284" s="163"/>
      <c r="B284" s="187" t="s">
        <v>147</v>
      </c>
      <c r="C284" s="187"/>
      <c r="D284" s="189"/>
      <c r="E284" s="165"/>
      <c r="F284" s="165"/>
      <c r="G284" s="163"/>
      <c r="H284" s="163"/>
      <c r="I284" s="163"/>
      <c r="J284" s="163"/>
      <c r="K284" s="164"/>
      <c r="L284" s="165"/>
      <c r="M284" s="163"/>
      <c r="N284" s="163"/>
      <c r="O284" s="163"/>
    </row>
    <row r="285" spans="1:15">
      <c r="A285" s="163"/>
      <c r="B285" s="187" t="s">
        <v>147</v>
      </c>
      <c r="C285" s="187"/>
      <c r="D285" s="189"/>
      <c r="E285" s="165"/>
      <c r="F285" s="165"/>
      <c r="G285" s="163"/>
      <c r="H285" s="163"/>
      <c r="I285" s="163"/>
      <c r="J285" s="163"/>
      <c r="K285" s="164"/>
      <c r="L285" s="165"/>
      <c r="M285" s="163"/>
      <c r="N285" s="163"/>
      <c r="O285" s="163"/>
    </row>
    <row r="286" spans="1:15">
      <c r="A286" s="163"/>
      <c r="B286" s="187" t="s">
        <v>147</v>
      </c>
      <c r="C286" s="187"/>
      <c r="D286" s="189"/>
      <c r="E286" s="165"/>
      <c r="F286" s="165"/>
      <c r="G286" s="163"/>
      <c r="H286" s="163"/>
      <c r="I286" s="163"/>
      <c r="J286" s="163"/>
      <c r="K286" s="164"/>
      <c r="L286" s="165"/>
      <c r="M286" s="163"/>
      <c r="N286" s="163"/>
      <c r="O286" s="163"/>
    </row>
    <row r="287" spans="1:15">
      <c r="A287" s="163"/>
      <c r="B287" s="187" t="s">
        <v>147</v>
      </c>
      <c r="C287" s="187"/>
      <c r="D287" s="189"/>
      <c r="E287" s="165"/>
      <c r="F287" s="165"/>
      <c r="G287" s="163"/>
      <c r="H287" s="163"/>
      <c r="I287" s="163"/>
      <c r="J287" s="163"/>
      <c r="K287" s="164"/>
      <c r="L287" s="165"/>
      <c r="M287" s="163"/>
      <c r="N287" s="163"/>
      <c r="O287" s="163"/>
    </row>
    <row r="288" spans="1:15">
      <c r="A288" s="163"/>
      <c r="B288" s="187" t="s">
        <v>147</v>
      </c>
      <c r="C288" s="187"/>
      <c r="D288" s="189"/>
      <c r="E288" s="165"/>
      <c r="F288" s="165"/>
      <c r="G288" s="163"/>
      <c r="H288" s="163"/>
      <c r="I288" s="163"/>
      <c r="J288" s="163"/>
      <c r="K288" s="164"/>
      <c r="L288" s="165"/>
      <c r="M288" s="163"/>
      <c r="N288" s="163"/>
      <c r="O288" s="163"/>
    </row>
    <row r="289" spans="1:15">
      <c r="A289" s="163"/>
      <c r="B289" s="187" t="s">
        <v>147</v>
      </c>
      <c r="C289" s="187"/>
      <c r="D289" s="189"/>
      <c r="E289" s="165"/>
      <c r="F289" s="165"/>
      <c r="G289" s="163"/>
      <c r="H289" s="163"/>
      <c r="I289" s="163"/>
      <c r="J289" s="163"/>
      <c r="K289" s="164"/>
      <c r="L289" s="165"/>
      <c r="M289" s="163"/>
      <c r="N289" s="163"/>
      <c r="O289" s="163"/>
    </row>
    <row r="290" spans="1:15">
      <c r="A290" s="163"/>
      <c r="B290" s="187" t="s">
        <v>147</v>
      </c>
      <c r="C290" s="187"/>
      <c r="D290" s="189"/>
      <c r="E290" s="165"/>
      <c r="F290" s="165"/>
      <c r="G290" s="163"/>
      <c r="H290" s="163"/>
      <c r="I290" s="163"/>
      <c r="J290" s="163"/>
      <c r="K290" s="164"/>
      <c r="L290" s="165"/>
      <c r="M290" s="163"/>
      <c r="N290" s="163"/>
      <c r="O290" s="163"/>
    </row>
    <row r="291" spans="1:15">
      <c r="A291" s="163"/>
      <c r="B291" s="187" t="s">
        <v>147</v>
      </c>
      <c r="C291" s="187"/>
      <c r="D291" s="189"/>
      <c r="E291" s="165"/>
      <c r="F291" s="165"/>
      <c r="G291" s="163"/>
      <c r="H291" s="163"/>
      <c r="I291" s="163"/>
      <c r="J291" s="163"/>
      <c r="K291" s="164"/>
      <c r="L291" s="165"/>
      <c r="M291" s="163"/>
      <c r="N291" s="163"/>
      <c r="O291" s="163"/>
    </row>
    <row r="292" spans="1:15">
      <c r="A292" s="163"/>
      <c r="B292" s="187" t="s">
        <v>147</v>
      </c>
      <c r="C292" s="187"/>
      <c r="D292" s="189"/>
      <c r="E292" s="165"/>
      <c r="F292" s="165"/>
      <c r="G292" s="163"/>
      <c r="H292" s="163"/>
      <c r="I292" s="163"/>
      <c r="J292" s="163"/>
      <c r="K292" s="164"/>
      <c r="L292" s="165"/>
      <c r="M292" s="163"/>
      <c r="N292" s="163"/>
      <c r="O292" s="163"/>
    </row>
    <row r="293" spans="1:15">
      <c r="A293" s="163"/>
      <c r="B293" s="187" t="s">
        <v>147</v>
      </c>
      <c r="C293" s="187"/>
      <c r="D293" s="189"/>
      <c r="E293" s="165"/>
      <c r="F293" s="165"/>
      <c r="G293" s="163"/>
      <c r="H293" s="163"/>
      <c r="I293" s="163"/>
      <c r="J293" s="163"/>
      <c r="K293" s="164"/>
      <c r="L293" s="165"/>
      <c r="M293" s="163"/>
      <c r="N293" s="163"/>
      <c r="O293" s="163"/>
    </row>
    <row r="294" spans="1:15">
      <c r="A294" s="163"/>
      <c r="B294" s="187" t="s">
        <v>147</v>
      </c>
      <c r="C294" s="187"/>
      <c r="D294" s="189"/>
      <c r="E294" s="165"/>
      <c r="F294" s="165"/>
      <c r="G294" s="163"/>
      <c r="H294" s="163"/>
      <c r="I294" s="163"/>
      <c r="J294" s="163"/>
      <c r="K294" s="164"/>
      <c r="L294" s="165"/>
      <c r="M294" s="163"/>
      <c r="N294" s="163"/>
      <c r="O294" s="163"/>
    </row>
    <row r="295" spans="1:15">
      <c r="A295" s="163"/>
      <c r="B295" s="187" t="s">
        <v>147</v>
      </c>
      <c r="C295" s="187"/>
      <c r="D295" s="189"/>
      <c r="E295" s="165"/>
      <c r="F295" s="165"/>
      <c r="G295" s="163"/>
      <c r="H295" s="163"/>
      <c r="I295" s="163"/>
      <c r="J295" s="163"/>
      <c r="K295" s="164"/>
      <c r="L295" s="165"/>
      <c r="M295" s="163"/>
      <c r="N295" s="163"/>
      <c r="O295" s="163"/>
    </row>
    <row r="296" spans="1:15">
      <c r="A296" s="163"/>
      <c r="B296" s="187" t="s">
        <v>147</v>
      </c>
      <c r="C296" s="187"/>
      <c r="D296" s="189"/>
      <c r="E296" s="165"/>
      <c r="F296" s="165"/>
      <c r="G296" s="163"/>
      <c r="H296" s="163"/>
      <c r="I296" s="163"/>
      <c r="J296" s="163"/>
      <c r="K296" s="164"/>
      <c r="L296" s="165"/>
      <c r="M296" s="163"/>
      <c r="N296" s="163"/>
      <c r="O296" s="163"/>
    </row>
    <row r="297" spans="1:15">
      <c r="A297" s="163"/>
      <c r="B297" s="187" t="s">
        <v>147</v>
      </c>
      <c r="C297" s="187"/>
      <c r="D297" s="189"/>
      <c r="E297" s="165"/>
      <c r="F297" s="165"/>
      <c r="G297" s="163"/>
      <c r="H297" s="163"/>
      <c r="I297" s="163"/>
      <c r="J297" s="163"/>
      <c r="K297" s="164"/>
      <c r="L297" s="165"/>
      <c r="M297" s="163"/>
      <c r="N297" s="163"/>
      <c r="O297" s="163"/>
    </row>
    <row r="298" spans="1:15">
      <c r="A298" s="163"/>
      <c r="B298" s="187" t="s">
        <v>147</v>
      </c>
      <c r="C298" s="187"/>
      <c r="D298" s="189"/>
      <c r="E298" s="165"/>
      <c r="F298" s="165"/>
      <c r="G298" s="163"/>
      <c r="H298" s="163"/>
      <c r="I298" s="163"/>
      <c r="J298" s="163"/>
      <c r="K298" s="164"/>
      <c r="L298" s="165"/>
      <c r="M298" s="163"/>
      <c r="N298" s="163"/>
      <c r="O298" s="163"/>
    </row>
    <row r="299" spans="1:15">
      <c r="A299" s="163"/>
      <c r="B299" s="187" t="s">
        <v>147</v>
      </c>
      <c r="C299" s="187"/>
      <c r="D299" s="189"/>
      <c r="E299" s="165"/>
      <c r="F299" s="165"/>
      <c r="G299" s="163"/>
      <c r="H299" s="163"/>
      <c r="I299" s="163"/>
      <c r="J299" s="163"/>
      <c r="K299" s="164"/>
      <c r="L299" s="165"/>
      <c r="M299" s="163"/>
      <c r="N299" s="163"/>
      <c r="O299" s="163"/>
    </row>
    <row r="300" spans="1:15">
      <c r="A300" s="163"/>
      <c r="B300" s="187" t="s">
        <v>147</v>
      </c>
      <c r="C300" s="187"/>
      <c r="D300" s="189"/>
      <c r="E300" s="165"/>
      <c r="F300" s="165"/>
      <c r="G300" s="163"/>
      <c r="H300" s="163"/>
      <c r="I300" s="163"/>
      <c r="J300" s="163"/>
      <c r="K300" s="164"/>
      <c r="L300" s="165"/>
      <c r="M300" s="163"/>
      <c r="N300" s="163"/>
      <c r="O300" s="163"/>
    </row>
    <row r="301" spans="1:15">
      <c r="A301" s="163"/>
      <c r="B301" s="187" t="s">
        <v>147</v>
      </c>
      <c r="C301" s="187"/>
      <c r="D301" s="189"/>
      <c r="E301" s="165"/>
      <c r="F301" s="165"/>
      <c r="G301" s="163"/>
      <c r="H301" s="163"/>
      <c r="I301" s="163"/>
      <c r="J301" s="163"/>
      <c r="K301" s="164"/>
      <c r="L301" s="165"/>
      <c r="M301" s="163"/>
      <c r="N301" s="163"/>
      <c r="O301" s="163"/>
    </row>
    <row r="302" spans="1:15">
      <c r="A302" s="163"/>
      <c r="B302" s="187" t="s">
        <v>147</v>
      </c>
      <c r="C302" s="187"/>
      <c r="D302" s="189"/>
      <c r="E302" s="165"/>
      <c r="F302" s="165"/>
      <c r="G302" s="163"/>
      <c r="H302" s="163"/>
      <c r="I302" s="163"/>
      <c r="J302" s="163"/>
      <c r="K302" s="164"/>
      <c r="L302" s="165"/>
      <c r="M302" s="163"/>
      <c r="N302" s="163"/>
      <c r="O302" s="163"/>
    </row>
    <row r="303" spans="1:15">
      <c r="A303" s="163"/>
      <c r="B303" s="187" t="s">
        <v>147</v>
      </c>
      <c r="C303" s="187"/>
      <c r="D303" s="189"/>
      <c r="E303" s="165"/>
      <c r="F303" s="165"/>
      <c r="G303" s="163"/>
      <c r="H303" s="163"/>
      <c r="I303" s="163"/>
      <c r="J303" s="163"/>
      <c r="K303" s="164"/>
      <c r="L303" s="293"/>
      <c r="M303" s="163"/>
      <c r="N303" s="163"/>
      <c r="O303" s="163"/>
    </row>
    <row r="304" spans="1:15">
      <c r="A304" s="163"/>
      <c r="B304" s="187" t="s">
        <v>147</v>
      </c>
      <c r="C304" s="187"/>
      <c r="D304" s="189"/>
      <c r="E304" s="165"/>
      <c r="F304" s="165"/>
      <c r="G304" s="163"/>
      <c r="H304" s="163"/>
      <c r="I304" s="163"/>
      <c r="J304" s="163"/>
      <c r="K304" s="164"/>
      <c r="L304" s="165"/>
      <c r="M304" s="163"/>
      <c r="N304" s="163"/>
      <c r="O304" s="163"/>
    </row>
    <row r="305" spans="1:15">
      <c r="A305" s="163"/>
      <c r="B305" s="187" t="s">
        <v>147</v>
      </c>
      <c r="C305" s="187"/>
      <c r="D305" s="189"/>
      <c r="E305" s="165"/>
      <c r="F305" s="165"/>
      <c r="G305" s="163"/>
      <c r="H305" s="163"/>
      <c r="I305" s="163"/>
      <c r="J305" s="163"/>
      <c r="K305" s="164"/>
      <c r="L305" s="165"/>
      <c r="M305" s="163"/>
      <c r="N305" s="163"/>
      <c r="O305" s="163"/>
    </row>
    <row r="306" spans="1:15">
      <c r="A306" s="163"/>
      <c r="B306" s="187" t="s">
        <v>147</v>
      </c>
      <c r="C306" s="187"/>
      <c r="D306" s="189"/>
      <c r="E306" s="165"/>
      <c r="F306" s="165"/>
      <c r="G306" s="163"/>
      <c r="H306" s="163"/>
      <c r="I306" s="163"/>
      <c r="J306" s="163"/>
      <c r="K306" s="164"/>
      <c r="L306" s="165"/>
      <c r="M306" s="163"/>
      <c r="N306" s="163"/>
      <c r="O306" s="163"/>
    </row>
    <row r="307" spans="1:15">
      <c r="A307" s="163"/>
      <c r="B307" s="187" t="s">
        <v>147</v>
      </c>
      <c r="C307" s="187"/>
      <c r="D307" s="189"/>
      <c r="E307" s="165"/>
      <c r="F307" s="165"/>
      <c r="G307" s="163"/>
      <c r="H307" s="163"/>
      <c r="I307" s="163"/>
      <c r="J307" s="163"/>
      <c r="K307" s="164"/>
      <c r="L307" s="165"/>
      <c r="M307" s="163"/>
      <c r="N307" s="163"/>
      <c r="O307" s="163"/>
    </row>
    <row r="308" spans="1:15">
      <c r="A308" s="163"/>
      <c r="B308" s="187" t="s">
        <v>147</v>
      </c>
      <c r="C308" s="187"/>
      <c r="D308" s="189"/>
      <c r="E308" s="165"/>
      <c r="F308" s="165"/>
      <c r="G308" s="163"/>
      <c r="H308" s="163"/>
      <c r="I308" s="163"/>
      <c r="J308" s="163"/>
      <c r="K308" s="164"/>
      <c r="L308" s="165"/>
      <c r="M308" s="163"/>
      <c r="N308" s="163"/>
      <c r="O308" s="163"/>
    </row>
    <row r="309" spans="1:15">
      <c r="A309" s="163"/>
      <c r="B309" s="187" t="s">
        <v>147</v>
      </c>
      <c r="C309" s="187"/>
      <c r="D309" s="189"/>
      <c r="E309" s="165"/>
      <c r="F309" s="165"/>
      <c r="G309" s="163"/>
      <c r="H309" s="163"/>
      <c r="I309" s="163"/>
      <c r="J309" s="163"/>
      <c r="K309" s="164"/>
      <c r="L309" s="293"/>
      <c r="M309" s="163"/>
      <c r="N309" s="163"/>
      <c r="O309" s="163"/>
    </row>
    <row r="310" spans="1:15">
      <c r="A310" s="163"/>
      <c r="B310" s="187" t="s">
        <v>147</v>
      </c>
      <c r="C310" s="187"/>
      <c r="D310" s="189"/>
      <c r="E310" s="165"/>
      <c r="F310" s="165"/>
      <c r="G310" s="163"/>
      <c r="H310" s="163"/>
      <c r="I310" s="163"/>
      <c r="J310" s="163"/>
      <c r="K310" s="164"/>
      <c r="L310" s="293"/>
      <c r="M310" s="163"/>
      <c r="N310" s="163"/>
      <c r="O310" s="163"/>
    </row>
    <row r="311" spans="1:15">
      <c r="A311" s="163"/>
      <c r="B311" s="187" t="s">
        <v>147</v>
      </c>
      <c r="C311" s="163"/>
      <c r="D311" s="189"/>
      <c r="E311" s="165"/>
      <c r="F311" s="165"/>
      <c r="G311" s="163"/>
      <c r="H311" s="163"/>
      <c r="I311" s="163"/>
      <c r="J311" s="163"/>
      <c r="K311" s="164"/>
      <c r="L311" s="165"/>
      <c r="M311" s="163"/>
      <c r="N311" s="163"/>
      <c r="O311" s="163"/>
    </row>
    <row r="312" spans="1:15">
      <c r="A312" s="163"/>
      <c r="B312" s="187" t="s">
        <v>147</v>
      </c>
      <c r="C312" s="163"/>
      <c r="D312" s="189"/>
      <c r="E312" s="165"/>
      <c r="F312" s="165"/>
      <c r="G312" s="163"/>
      <c r="H312" s="163"/>
      <c r="I312" s="163"/>
      <c r="J312" s="163"/>
      <c r="K312" s="164"/>
      <c r="L312" s="293"/>
      <c r="M312" s="163"/>
      <c r="N312" s="163"/>
      <c r="O312" s="163"/>
    </row>
    <row r="313" spans="1:15">
      <c r="A313" s="163"/>
      <c r="B313" s="187" t="s">
        <v>147</v>
      </c>
      <c r="C313" s="163"/>
      <c r="D313" s="189"/>
      <c r="E313" s="163"/>
      <c r="F313" s="163"/>
      <c r="G313" s="163"/>
      <c r="H313" s="163"/>
      <c r="I313" s="163"/>
      <c r="J313" s="163"/>
      <c r="K313" s="163"/>
      <c r="L313" s="163"/>
      <c r="M313" s="163"/>
      <c r="N313" s="163"/>
      <c r="O313" s="163"/>
    </row>
    <row r="314" spans="1:15">
      <c r="A314" s="163"/>
      <c r="B314" s="187" t="s">
        <v>147</v>
      </c>
      <c r="C314" s="163"/>
      <c r="D314" s="189"/>
      <c r="E314" s="165"/>
      <c r="F314" s="165"/>
      <c r="G314" s="163"/>
      <c r="H314" s="163"/>
      <c r="I314" s="163"/>
      <c r="J314" s="163"/>
      <c r="K314" s="164"/>
      <c r="L314" s="293"/>
      <c r="M314" s="163"/>
      <c r="N314" s="163"/>
      <c r="O314" s="163"/>
    </row>
    <row r="315" spans="1:15">
      <c r="A315" s="163"/>
      <c r="B315" s="187" t="s">
        <v>147</v>
      </c>
      <c r="C315" s="163"/>
      <c r="D315" s="189"/>
      <c r="E315" s="165"/>
      <c r="F315" s="165"/>
      <c r="G315" s="163"/>
      <c r="H315" s="163"/>
      <c r="I315" s="163"/>
      <c r="J315" s="163"/>
      <c r="K315" s="164"/>
      <c r="L315" s="293"/>
      <c r="M315" s="163"/>
      <c r="N315" s="163"/>
      <c r="O315" s="163"/>
    </row>
    <row r="316" spans="1:15">
      <c r="A316" s="163"/>
      <c r="B316" s="187" t="s">
        <v>147</v>
      </c>
      <c r="C316" s="163"/>
      <c r="D316" s="189"/>
      <c r="E316" s="165"/>
      <c r="F316" s="165"/>
      <c r="G316" s="163"/>
      <c r="H316" s="163"/>
      <c r="I316" s="163"/>
      <c r="J316" s="163"/>
      <c r="K316" s="164"/>
      <c r="L316" s="293"/>
      <c r="M316" s="163"/>
      <c r="N316" s="163"/>
      <c r="O316" s="163"/>
    </row>
    <row r="317" spans="1:15">
      <c r="A317" s="163"/>
      <c r="B317" s="187" t="s">
        <v>147</v>
      </c>
      <c r="C317" s="163"/>
      <c r="D317" s="189"/>
      <c r="E317" s="165"/>
      <c r="F317" s="165"/>
      <c r="G317" s="163"/>
      <c r="H317" s="163"/>
      <c r="I317" s="163"/>
      <c r="J317" s="163"/>
      <c r="K317" s="164"/>
      <c r="L317" s="293"/>
      <c r="M317" s="163"/>
      <c r="N317" s="163"/>
      <c r="O317" s="163"/>
    </row>
    <row r="318" spans="1:15">
      <c r="A318" s="163"/>
      <c r="B318" s="187" t="s">
        <v>147</v>
      </c>
      <c r="C318" s="163"/>
      <c r="D318" s="189"/>
      <c r="E318" s="165"/>
      <c r="F318" s="165"/>
      <c r="G318" s="163"/>
      <c r="H318" s="163"/>
      <c r="I318" s="163"/>
      <c r="J318" s="163"/>
      <c r="K318" s="164"/>
      <c r="L318" s="293"/>
      <c r="M318" s="163"/>
      <c r="N318" s="163"/>
      <c r="O318" s="163"/>
    </row>
    <row r="319" spans="1:15">
      <c r="A319" s="163"/>
      <c r="B319" s="187" t="s">
        <v>147</v>
      </c>
      <c r="C319" s="163"/>
      <c r="D319" s="189"/>
      <c r="E319" s="165"/>
      <c r="F319" s="165"/>
      <c r="G319" s="163"/>
      <c r="H319" s="163"/>
      <c r="I319" s="163"/>
      <c r="J319" s="163"/>
      <c r="K319" s="164"/>
      <c r="L319" s="293"/>
      <c r="M319" s="163"/>
      <c r="N319" s="163"/>
      <c r="O319" s="163"/>
    </row>
    <row r="320" spans="1:15">
      <c r="A320" s="163"/>
      <c r="B320" s="187" t="s">
        <v>147</v>
      </c>
      <c r="C320" s="163"/>
      <c r="D320" s="189"/>
      <c r="E320" s="165"/>
      <c r="F320" s="165"/>
      <c r="G320" s="163"/>
      <c r="H320" s="163"/>
      <c r="I320" s="163"/>
      <c r="J320" s="163"/>
      <c r="K320" s="164"/>
      <c r="L320" s="293"/>
      <c r="M320" s="163"/>
      <c r="N320" s="163"/>
      <c r="O320" s="163"/>
    </row>
    <row r="321" spans="1:15">
      <c r="A321" s="163"/>
      <c r="B321" s="187" t="s">
        <v>147</v>
      </c>
      <c r="C321" s="163"/>
      <c r="D321" s="189"/>
      <c r="E321" s="165"/>
      <c r="F321" s="165"/>
      <c r="G321" s="163"/>
      <c r="H321" s="163"/>
      <c r="I321" s="163"/>
      <c r="J321" s="163"/>
      <c r="K321" s="164"/>
      <c r="L321" s="293"/>
      <c r="M321" s="163"/>
      <c r="N321" s="163"/>
      <c r="O321" s="163"/>
    </row>
    <row r="322" spans="1:15">
      <c r="A322" s="163"/>
      <c r="B322" s="187" t="s">
        <v>147</v>
      </c>
      <c r="C322" s="163"/>
      <c r="D322" s="189"/>
      <c r="E322" s="165"/>
      <c r="F322" s="165"/>
      <c r="G322" s="163"/>
      <c r="H322" s="163"/>
      <c r="I322" s="163"/>
      <c r="J322" s="163"/>
      <c r="K322" s="164"/>
      <c r="L322" s="163"/>
      <c r="M322" s="163"/>
      <c r="N322" s="163"/>
      <c r="O322" s="163"/>
    </row>
    <row r="323" spans="1:15">
      <c r="A323" s="163"/>
      <c r="B323" s="187" t="s">
        <v>147</v>
      </c>
      <c r="C323" s="163"/>
      <c r="D323" s="189"/>
      <c r="E323" s="165"/>
      <c r="F323" s="165"/>
      <c r="G323" s="163"/>
      <c r="H323" s="163"/>
      <c r="I323" s="163"/>
      <c r="J323" s="163"/>
      <c r="K323" s="164"/>
      <c r="L323" s="163"/>
      <c r="M323" s="163"/>
      <c r="N323" s="163"/>
      <c r="O323" s="163"/>
    </row>
    <row r="324" spans="1:15">
      <c r="A324" s="163"/>
      <c r="B324" s="187" t="s">
        <v>147</v>
      </c>
      <c r="C324" s="163"/>
      <c r="D324" s="189"/>
      <c r="E324" s="165"/>
      <c r="F324" s="165"/>
      <c r="G324" s="163"/>
      <c r="H324" s="163"/>
      <c r="I324" s="163"/>
      <c r="J324" s="163"/>
      <c r="K324" s="164"/>
      <c r="L324" s="293"/>
      <c r="M324" s="163"/>
      <c r="N324" s="163"/>
      <c r="O324" s="163"/>
    </row>
    <row r="325" spans="1:15">
      <c r="A325" s="163"/>
      <c r="B325" s="187" t="s">
        <v>147</v>
      </c>
      <c r="C325" s="163"/>
      <c r="D325" s="189"/>
      <c r="E325" s="165"/>
      <c r="F325" s="165"/>
      <c r="G325" s="163"/>
      <c r="H325" s="163"/>
      <c r="I325" s="163"/>
      <c r="J325" s="163"/>
      <c r="K325" s="164"/>
      <c r="L325" s="163"/>
      <c r="M325" s="163"/>
      <c r="N325" s="163"/>
      <c r="O325" s="163"/>
    </row>
    <row r="326" spans="1:15">
      <c r="A326" s="163"/>
      <c r="B326" s="187" t="s">
        <v>147</v>
      </c>
      <c r="C326" s="163"/>
      <c r="D326" s="189"/>
      <c r="E326" s="183"/>
      <c r="F326" s="183"/>
      <c r="G326" s="163"/>
      <c r="H326" s="163"/>
      <c r="I326" s="163"/>
      <c r="J326" s="163"/>
      <c r="K326" s="164"/>
      <c r="L326" s="293"/>
      <c r="M326" s="163"/>
      <c r="N326" s="163"/>
      <c r="O326" s="163"/>
    </row>
    <row r="327" spans="1:15">
      <c r="A327" s="163"/>
      <c r="B327" s="187" t="s">
        <v>147</v>
      </c>
      <c r="C327" s="163"/>
      <c r="D327" s="189"/>
      <c r="E327" s="163"/>
      <c r="F327" s="163"/>
      <c r="G327" s="163"/>
      <c r="H327" s="163"/>
      <c r="I327" s="163"/>
      <c r="J327" s="163"/>
      <c r="K327" s="164"/>
      <c r="L327" s="163"/>
      <c r="M327" s="163"/>
      <c r="N327" s="163"/>
      <c r="O327" s="163"/>
    </row>
    <row r="328" spans="1:15">
      <c r="A328" s="163"/>
      <c r="B328" s="187" t="s">
        <v>147</v>
      </c>
      <c r="C328" s="163"/>
      <c r="D328" s="189"/>
      <c r="E328" s="165"/>
      <c r="F328" s="165"/>
      <c r="G328" s="163"/>
      <c r="H328" s="163"/>
      <c r="I328" s="163"/>
      <c r="J328" s="163"/>
      <c r="K328" s="164"/>
      <c r="L328" s="293"/>
      <c r="M328" s="163"/>
      <c r="N328" s="163"/>
      <c r="O328" s="163"/>
    </row>
    <row r="329" spans="1:15">
      <c r="A329" s="163"/>
      <c r="B329" s="187" t="s">
        <v>147</v>
      </c>
      <c r="C329" s="163"/>
      <c r="D329" s="189"/>
      <c r="E329" s="165"/>
      <c r="F329" s="165"/>
      <c r="G329" s="163"/>
      <c r="H329" s="163"/>
      <c r="I329" s="163"/>
      <c r="J329" s="163"/>
      <c r="K329" s="164"/>
      <c r="L329" s="163"/>
      <c r="M329" s="163"/>
      <c r="N329" s="163"/>
      <c r="O329" s="163"/>
    </row>
    <row r="330" spans="1:15">
      <c r="A330" s="163"/>
      <c r="B330" s="187" t="s">
        <v>147</v>
      </c>
      <c r="C330" s="163"/>
      <c r="D330" s="189"/>
      <c r="E330" s="165"/>
      <c r="F330" s="165"/>
      <c r="G330" s="163"/>
      <c r="H330" s="163"/>
      <c r="I330" s="163"/>
      <c r="J330" s="163"/>
      <c r="K330" s="164"/>
      <c r="L330" s="293"/>
      <c r="M330" s="163"/>
      <c r="N330" s="163"/>
      <c r="O330" s="163"/>
    </row>
    <row r="331" spans="1:15">
      <c r="A331" s="163"/>
      <c r="B331" s="187" t="s">
        <v>147</v>
      </c>
      <c r="C331" s="163"/>
      <c r="D331" s="189"/>
      <c r="E331" s="165"/>
      <c r="F331" s="165"/>
      <c r="G331" s="163"/>
      <c r="H331" s="163"/>
      <c r="I331" s="163"/>
      <c r="J331" s="163"/>
      <c r="K331" s="164"/>
      <c r="L331" s="163"/>
      <c r="M331" s="163"/>
      <c r="N331" s="163"/>
      <c r="O331" s="163"/>
    </row>
    <row r="332" spans="1:15">
      <c r="A332" s="163"/>
      <c r="B332" s="187" t="s">
        <v>147</v>
      </c>
      <c r="C332" s="163"/>
      <c r="D332" s="189"/>
      <c r="E332" s="165"/>
      <c r="F332" s="165"/>
      <c r="G332" s="163"/>
      <c r="H332" s="163"/>
      <c r="I332" s="163"/>
      <c r="J332" s="163"/>
      <c r="K332" s="164"/>
      <c r="L332" s="163"/>
      <c r="M332" s="163"/>
      <c r="N332" s="163"/>
      <c r="O332" s="163"/>
    </row>
    <row r="333" spans="1:15">
      <c r="A333" s="163"/>
      <c r="B333" s="187" t="s">
        <v>147</v>
      </c>
      <c r="C333" s="163"/>
      <c r="D333" s="189"/>
      <c r="E333" s="165"/>
      <c r="F333" s="165"/>
      <c r="G333" s="163"/>
      <c r="H333" s="163"/>
      <c r="I333" s="163"/>
      <c r="J333" s="163"/>
      <c r="K333" s="164"/>
      <c r="L333" s="163"/>
      <c r="M333" s="163"/>
      <c r="N333" s="163"/>
      <c r="O333" s="163"/>
    </row>
    <row r="334" spans="1:15">
      <c r="A334" s="163"/>
      <c r="B334" s="187" t="s">
        <v>147</v>
      </c>
      <c r="C334" s="163"/>
      <c r="D334" s="189"/>
      <c r="E334" s="165"/>
      <c r="F334" s="165"/>
      <c r="G334" s="163"/>
      <c r="H334" s="163"/>
      <c r="I334" s="163"/>
      <c r="J334" s="163"/>
      <c r="K334" s="164"/>
      <c r="L334" s="293"/>
      <c r="M334" s="163"/>
      <c r="N334" s="163"/>
      <c r="O334" s="163"/>
    </row>
    <row r="335" spans="1:15">
      <c r="A335" s="163"/>
      <c r="B335" s="187" t="s">
        <v>147</v>
      </c>
      <c r="C335" s="163"/>
      <c r="D335" s="189"/>
      <c r="E335" s="165"/>
      <c r="F335" s="165"/>
      <c r="G335" s="163"/>
      <c r="H335" s="163"/>
      <c r="I335" s="163"/>
      <c r="J335" s="163"/>
      <c r="K335" s="164"/>
      <c r="L335" s="293"/>
      <c r="M335" s="163"/>
      <c r="N335" s="163"/>
      <c r="O335" s="163"/>
    </row>
    <row r="336" spans="1:15">
      <c r="A336" s="163"/>
      <c r="B336" s="187" t="s">
        <v>147</v>
      </c>
      <c r="C336" s="163"/>
      <c r="D336" s="189"/>
      <c r="E336" s="165"/>
      <c r="F336" s="165"/>
      <c r="G336" s="163"/>
      <c r="H336" s="163"/>
      <c r="I336" s="163"/>
      <c r="J336" s="163"/>
      <c r="K336" s="164"/>
      <c r="L336" s="163"/>
      <c r="M336" s="163"/>
      <c r="N336" s="163"/>
      <c r="O336" s="163"/>
    </row>
    <row r="337" spans="1:15">
      <c r="A337" s="163"/>
      <c r="B337" s="187" t="s">
        <v>147</v>
      </c>
      <c r="C337" s="163"/>
      <c r="D337" s="189"/>
      <c r="E337" s="165"/>
      <c r="F337" s="165"/>
      <c r="G337" s="163"/>
      <c r="H337" s="163"/>
      <c r="I337" s="163"/>
      <c r="J337" s="163"/>
      <c r="K337" s="164"/>
      <c r="L337" s="163"/>
      <c r="M337" s="163"/>
      <c r="N337" s="163"/>
      <c r="O337" s="163"/>
    </row>
    <row r="338" spans="1:15">
      <c r="A338" s="163"/>
      <c r="B338" s="187" t="s">
        <v>147</v>
      </c>
      <c r="C338" s="163"/>
      <c r="D338" s="189"/>
      <c r="E338" s="165"/>
      <c r="F338" s="165"/>
      <c r="G338" s="163"/>
      <c r="H338" s="163"/>
      <c r="I338" s="163"/>
      <c r="J338" s="163"/>
      <c r="K338" s="163"/>
      <c r="L338" s="163"/>
      <c r="M338" s="163"/>
      <c r="N338" s="163"/>
      <c r="O338" s="163"/>
    </row>
    <row r="339" spans="1:15">
      <c r="A339" s="163"/>
      <c r="B339" s="187" t="s">
        <v>147</v>
      </c>
      <c r="C339" s="163"/>
      <c r="D339" s="189"/>
      <c r="E339" s="165"/>
      <c r="F339" s="165"/>
      <c r="G339" s="163"/>
      <c r="H339" s="163"/>
      <c r="I339" s="163"/>
      <c r="J339" s="163"/>
      <c r="K339" s="163"/>
      <c r="L339" s="163"/>
      <c r="M339" s="163"/>
      <c r="N339" s="163"/>
      <c r="O339" s="163"/>
    </row>
    <row r="340" spans="1:15">
      <c r="A340" s="163"/>
      <c r="B340" s="187" t="s">
        <v>147</v>
      </c>
      <c r="C340" s="163"/>
      <c r="D340" s="189" t="s">
        <v>9154</v>
      </c>
      <c r="E340" s="164"/>
      <c r="F340" s="164"/>
      <c r="G340" s="163"/>
      <c r="H340" s="163"/>
      <c r="I340" s="163"/>
      <c r="J340" s="163"/>
      <c r="K340" s="163"/>
      <c r="L340" s="163"/>
      <c r="M340" s="163"/>
      <c r="N340" s="163"/>
      <c r="O340" s="163"/>
    </row>
    <row r="341" spans="1:15">
      <c r="A341" s="163"/>
      <c r="B341" s="187" t="s">
        <v>147</v>
      </c>
      <c r="C341" s="163"/>
      <c r="D341" s="189" t="s">
        <v>9155</v>
      </c>
      <c r="E341" s="164"/>
      <c r="F341" s="164"/>
      <c r="G341" s="163"/>
      <c r="H341" s="163"/>
      <c r="I341" s="163"/>
      <c r="J341" s="163"/>
      <c r="K341" s="163"/>
      <c r="L341" s="163"/>
      <c r="M341" s="163"/>
      <c r="N341" s="163"/>
      <c r="O341" s="163"/>
    </row>
    <row r="342" spans="1:15">
      <c r="A342" s="163"/>
      <c r="B342" s="187" t="s">
        <v>147</v>
      </c>
      <c r="C342" s="163"/>
      <c r="D342" s="189" t="s">
        <v>9156</v>
      </c>
      <c r="E342" s="164"/>
      <c r="F342" s="164"/>
      <c r="G342" s="163"/>
      <c r="H342" s="163"/>
      <c r="I342" s="163"/>
      <c r="J342" s="163"/>
      <c r="K342" s="163"/>
      <c r="L342" s="163"/>
      <c r="M342" s="163"/>
      <c r="N342" s="163"/>
      <c r="O342" s="163"/>
    </row>
    <row r="343" spans="1:15">
      <c r="A343" s="163"/>
      <c r="B343" s="187" t="s">
        <v>147</v>
      </c>
      <c r="C343" s="163"/>
      <c r="D343" s="189" t="s">
        <v>9157</v>
      </c>
      <c r="E343" s="164"/>
      <c r="F343" s="164"/>
      <c r="G343" s="163"/>
      <c r="H343" s="163"/>
      <c r="I343" s="163"/>
      <c r="J343" s="163"/>
      <c r="K343" s="163"/>
      <c r="L343" s="163"/>
      <c r="M343" s="163"/>
      <c r="N343" s="163"/>
      <c r="O343" s="163"/>
    </row>
    <row r="344" spans="1:15">
      <c r="A344" s="163"/>
      <c r="B344" s="187" t="s">
        <v>147</v>
      </c>
      <c r="C344" s="163"/>
      <c r="D344" s="189" t="s">
        <v>9158</v>
      </c>
      <c r="E344" s="164"/>
      <c r="F344" s="164"/>
      <c r="G344" s="163"/>
      <c r="H344" s="163"/>
      <c r="I344" s="163"/>
      <c r="J344" s="163"/>
      <c r="K344" s="163"/>
      <c r="L344" s="163"/>
      <c r="M344" s="163"/>
      <c r="N344" s="163"/>
      <c r="O344" s="163"/>
    </row>
    <row r="345" spans="1:15">
      <c r="A345" s="163"/>
      <c r="B345" s="187" t="s">
        <v>147</v>
      </c>
      <c r="C345" s="163"/>
      <c r="D345" s="189" t="s">
        <v>9159</v>
      </c>
      <c r="E345" s="164"/>
      <c r="F345" s="164"/>
      <c r="G345" s="163"/>
      <c r="H345" s="163"/>
      <c r="I345" s="163"/>
      <c r="J345" s="163"/>
      <c r="K345" s="163"/>
      <c r="L345" s="163"/>
      <c r="M345" s="163"/>
      <c r="N345" s="163"/>
      <c r="O345" s="163"/>
    </row>
    <row r="346" spans="1:15">
      <c r="A346" s="163"/>
      <c r="B346" s="187" t="s">
        <v>147</v>
      </c>
      <c r="C346" s="163"/>
      <c r="D346" s="189" t="s">
        <v>9160</v>
      </c>
      <c r="E346" s="163"/>
      <c r="F346" s="163"/>
      <c r="G346" s="163"/>
      <c r="H346" s="163"/>
      <c r="I346" s="163"/>
      <c r="J346" s="163"/>
      <c r="K346" s="163"/>
      <c r="L346" s="163"/>
      <c r="M346" s="163"/>
      <c r="N346" s="163"/>
      <c r="O346" s="163"/>
    </row>
    <row r="347" spans="1:15">
      <c r="A347" s="163"/>
      <c r="B347" s="187" t="s">
        <v>147</v>
      </c>
      <c r="C347" s="163"/>
      <c r="D347" s="189" t="s">
        <v>9161</v>
      </c>
      <c r="E347" s="163"/>
      <c r="F347" s="163"/>
      <c r="G347" s="163"/>
      <c r="H347" s="163"/>
      <c r="I347" s="163"/>
      <c r="J347" s="163"/>
      <c r="K347" s="163"/>
      <c r="L347" s="163"/>
      <c r="M347" s="163"/>
      <c r="N347" s="163"/>
      <c r="O347" s="163"/>
    </row>
    <row r="348" spans="1:15">
      <c r="A348" s="163"/>
      <c r="B348" s="187" t="s">
        <v>147</v>
      </c>
      <c r="C348" s="163"/>
      <c r="D348" s="189" t="s">
        <v>9162</v>
      </c>
      <c r="E348" s="163"/>
      <c r="F348" s="163"/>
      <c r="G348" s="163"/>
      <c r="H348" s="163"/>
      <c r="I348" s="163"/>
      <c r="J348" s="163"/>
      <c r="K348" s="163"/>
      <c r="L348" s="163"/>
      <c r="M348" s="163"/>
      <c r="N348" s="163"/>
      <c r="O348" s="163"/>
    </row>
    <row r="349" spans="1:15">
      <c r="A349" s="163"/>
      <c r="B349" s="187" t="s">
        <v>147</v>
      </c>
      <c r="C349" s="163"/>
      <c r="D349" s="189" t="s">
        <v>9163</v>
      </c>
      <c r="E349" s="163"/>
      <c r="F349" s="163"/>
      <c r="G349" s="163"/>
      <c r="H349" s="163"/>
      <c r="I349" s="163"/>
      <c r="J349" s="163"/>
      <c r="K349" s="163"/>
      <c r="L349" s="163"/>
      <c r="M349" s="163"/>
      <c r="N349" s="163"/>
      <c r="O349" s="163"/>
    </row>
    <row r="350" spans="1:15">
      <c r="A350" s="163"/>
      <c r="B350" s="187" t="s">
        <v>147</v>
      </c>
      <c r="C350" s="163"/>
      <c r="D350" s="189" t="s">
        <v>9164</v>
      </c>
      <c r="E350" s="163"/>
      <c r="F350" s="163"/>
      <c r="G350" s="163"/>
      <c r="H350" s="163"/>
      <c r="I350" s="163"/>
      <c r="J350" s="163"/>
      <c r="K350" s="163"/>
      <c r="L350" s="163"/>
      <c r="M350" s="163"/>
      <c r="N350" s="163"/>
      <c r="O350" s="163"/>
    </row>
    <row r="351" spans="1:15">
      <c r="A351" s="163"/>
      <c r="B351" s="187" t="s">
        <v>147</v>
      </c>
      <c r="C351" s="163"/>
      <c r="D351" s="189" t="s">
        <v>9165</v>
      </c>
      <c r="E351" s="163"/>
      <c r="F351" s="163"/>
      <c r="G351" s="163"/>
      <c r="H351" s="163"/>
      <c r="I351" s="163"/>
      <c r="J351" s="163"/>
      <c r="K351" s="163"/>
      <c r="L351" s="163"/>
      <c r="M351" s="163"/>
      <c r="N351" s="163"/>
      <c r="O351" s="163"/>
    </row>
    <row r="352" spans="1:15">
      <c r="A352" s="163"/>
      <c r="B352" s="163"/>
      <c r="C352" s="163"/>
      <c r="D352" s="189" t="s">
        <v>9166</v>
      </c>
      <c r="E352" s="163"/>
      <c r="F352" s="163"/>
      <c r="G352" s="163"/>
      <c r="H352" s="163"/>
      <c r="I352" s="163"/>
      <c r="J352" s="163"/>
      <c r="K352" s="163"/>
      <c r="L352" s="163"/>
      <c r="M352" s="163"/>
      <c r="N352" s="163"/>
      <c r="O352" s="163"/>
    </row>
    <row r="353" spans="1:15">
      <c r="A353" s="163"/>
      <c r="B353" s="163"/>
      <c r="C353" s="163"/>
      <c r="D353" s="189" t="s">
        <v>9167</v>
      </c>
      <c r="E353" s="163"/>
      <c r="F353" s="163"/>
      <c r="G353" s="163"/>
      <c r="H353" s="163"/>
      <c r="I353" s="163"/>
      <c r="J353" s="163"/>
      <c r="K353" s="163"/>
      <c r="L353" s="163"/>
      <c r="M353" s="163"/>
      <c r="N353" s="163"/>
      <c r="O353" s="163"/>
    </row>
    <row r="354" spans="1:15">
      <c r="A354" s="163"/>
      <c r="B354" s="163"/>
      <c r="C354" s="163"/>
      <c r="D354" s="189" t="s">
        <v>9168</v>
      </c>
      <c r="E354" s="163"/>
      <c r="F354" s="163"/>
      <c r="G354" s="163"/>
      <c r="H354" s="163"/>
      <c r="I354" s="163"/>
      <c r="J354" s="163"/>
      <c r="K354" s="163"/>
      <c r="L354" s="163"/>
      <c r="M354" s="163"/>
      <c r="N354" s="163"/>
      <c r="O354" s="163"/>
    </row>
    <row r="355" spans="1:15">
      <c r="A355" s="163"/>
      <c r="B355" s="163"/>
      <c r="C355" s="163"/>
      <c r="D355" s="189" t="s">
        <v>9169</v>
      </c>
      <c r="E355" s="163"/>
      <c r="F355" s="163"/>
      <c r="G355" s="163"/>
      <c r="H355" s="163"/>
      <c r="I355" s="163"/>
      <c r="J355" s="163"/>
      <c r="K355" s="163"/>
      <c r="L355" s="163"/>
      <c r="M355" s="163"/>
      <c r="N355" s="163"/>
      <c r="O355" s="163"/>
    </row>
    <row r="356" spans="1:15">
      <c r="A356" s="163"/>
      <c r="B356" s="163"/>
      <c r="C356" s="163"/>
      <c r="D356" s="189" t="s">
        <v>9170</v>
      </c>
      <c r="E356" s="163"/>
      <c r="F356" s="163"/>
      <c r="G356" s="163"/>
      <c r="H356" s="163"/>
      <c r="I356" s="163"/>
      <c r="J356" s="163"/>
      <c r="K356" s="163"/>
      <c r="L356" s="163"/>
      <c r="M356" s="163"/>
      <c r="N356" s="163"/>
      <c r="O356" s="163"/>
    </row>
    <row r="357" spans="1:15">
      <c r="A357" s="163"/>
      <c r="B357" s="163"/>
      <c r="C357" s="163"/>
      <c r="D357" s="189" t="s">
        <v>9171</v>
      </c>
      <c r="E357" s="163"/>
      <c r="F357" s="163"/>
      <c r="G357" s="163"/>
      <c r="H357" s="163"/>
      <c r="I357" s="163"/>
      <c r="J357" s="163"/>
      <c r="K357" s="163"/>
      <c r="L357" s="163"/>
      <c r="M357" s="163"/>
      <c r="N357" s="163"/>
      <c r="O357" s="163"/>
    </row>
    <row r="358" spans="1:15">
      <c r="A358" s="163"/>
      <c r="B358" s="163"/>
      <c r="C358" s="163"/>
      <c r="D358" s="189" t="s">
        <v>9172</v>
      </c>
      <c r="E358" s="163"/>
      <c r="F358" s="163"/>
      <c r="G358" s="163"/>
      <c r="H358" s="163"/>
      <c r="I358" s="163"/>
      <c r="J358" s="163"/>
      <c r="K358" s="163"/>
      <c r="L358" s="163"/>
      <c r="M358" s="163"/>
      <c r="N358" s="163"/>
      <c r="O358" s="163"/>
    </row>
    <row r="359" spans="1:15">
      <c r="A359" s="163"/>
      <c r="B359" s="163"/>
      <c r="C359" s="163"/>
      <c r="D359" s="189" t="s">
        <v>9173</v>
      </c>
      <c r="E359" s="163"/>
      <c r="F359" s="163"/>
      <c r="G359" s="163"/>
      <c r="H359" s="163"/>
      <c r="I359" s="163"/>
      <c r="J359" s="163"/>
      <c r="K359" s="163"/>
      <c r="L359" s="163"/>
      <c r="M359" s="163"/>
      <c r="N359" s="163"/>
      <c r="O359" s="163"/>
    </row>
    <row r="360" spans="1:15">
      <c r="A360" s="163"/>
      <c r="B360" s="163"/>
      <c r="C360" s="163"/>
      <c r="D360" s="189" t="s">
        <v>9174</v>
      </c>
      <c r="E360" s="163"/>
      <c r="F360" s="163"/>
      <c r="G360" s="163"/>
      <c r="H360" s="163"/>
      <c r="I360" s="163"/>
      <c r="J360" s="163"/>
      <c r="K360" s="163"/>
      <c r="L360" s="163"/>
      <c r="M360" s="163"/>
      <c r="N360" s="163"/>
      <c r="O360" s="163"/>
    </row>
    <row r="361" spans="1:15">
      <c r="A361" s="163"/>
      <c r="B361" s="163"/>
      <c r="C361" s="163"/>
      <c r="D361" s="189" t="s">
        <v>9175</v>
      </c>
      <c r="E361" s="163"/>
      <c r="F361" s="163"/>
      <c r="G361" s="163"/>
      <c r="H361" s="163"/>
      <c r="I361" s="163"/>
      <c r="J361" s="163"/>
      <c r="K361" s="163"/>
      <c r="L361" s="163"/>
      <c r="M361" s="163"/>
      <c r="N361" s="163"/>
      <c r="O361" s="163"/>
    </row>
    <row r="362" spans="1:15">
      <c r="A362" s="163"/>
      <c r="B362" s="163"/>
      <c r="C362" s="163"/>
      <c r="D362" s="163"/>
      <c r="E362" s="163"/>
      <c r="F362" s="163"/>
      <c r="G362" s="163"/>
      <c r="H362" s="163"/>
      <c r="I362" s="163"/>
      <c r="J362" s="163"/>
      <c r="K362" s="163"/>
      <c r="L362" s="163"/>
      <c r="M362" s="163"/>
      <c r="N362" s="163"/>
      <c r="O362" s="163"/>
    </row>
    <row r="363" spans="1:15">
      <c r="A363" s="163"/>
      <c r="B363" s="163"/>
      <c r="C363" s="163"/>
      <c r="D363" s="163"/>
      <c r="E363" s="163"/>
      <c r="F363" s="163"/>
      <c r="G363" s="163"/>
      <c r="H363" s="163"/>
      <c r="I363" s="163"/>
      <c r="J363" s="163"/>
      <c r="K363" s="163"/>
      <c r="L363" s="163"/>
      <c r="M363" s="163"/>
      <c r="N363" s="163"/>
      <c r="O363" s="163"/>
    </row>
    <row r="364" spans="1:15">
      <c r="A364" s="163"/>
      <c r="B364" s="163"/>
      <c r="C364" s="163"/>
      <c r="D364" s="163"/>
      <c r="E364" s="163"/>
      <c r="F364" s="163"/>
      <c r="G364" s="163"/>
      <c r="H364" s="163"/>
      <c r="I364" s="163"/>
      <c r="J364" s="163"/>
      <c r="K364" s="163"/>
      <c r="L364" s="163"/>
      <c r="M364" s="163"/>
      <c r="N364" s="163"/>
      <c r="O364" s="163"/>
    </row>
    <row r="365" spans="1:15">
      <c r="A365" s="163"/>
      <c r="B365" s="163"/>
      <c r="C365" s="163"/>
      <c r="D365" s="163"/>
      <c r="E365" s="163"/>
      <c r="F365" s="163"/>
      <c r="G365" s="163"/>
      <c r="H365" s="163"/>
      <c r="I365" s="163"/>
      <c r="J365" s="163"/>
      <c r="K365" s="163"/>
      <c r="L365" s="163"/>
      <c r="M365" s="163"/>
      <c r="N365" s="163"/>
      <c r="O365" s="163"/>
    </row>
    <row r="366" spans="1:15">
      <c r="A366" s="163"/>
      <c r="B366" s="163"/>
      <c r="C366" s="163"/>
      <c r="D366" s="163"/>
      <c r="E366" s="163"/>
      <c r="F366" s="163"/>
      <c r="G366" s="163"/>
      <c r="H366" s="163"/>
      <c r="I366" s="163"/>
      <c r="J366" s="163"/>
      <c r="K366" s="163"/>
      <c r="L366" s="163"/>
      <c r="M366" s="163"/>
      <c r="N366" s="163"/>
      <c r="O366" s="163"/>
    </row>
    <row r="367" spans="1:15">
      <c r="A367" s="163"/>
      <c r="B367" s="163"/>
      <c r="C367" s="163"/>
      <c r="D367" s="163"/>
      <c r="E367" s="163"/>
      <c r="F367" s="163"/>
      <c r="G367" s="163"/>
      <c r="H367" s="163"/>
      <c r="I367" s="163"/>
      <c r="J367" s="163"/>
      <c r="K367" s="163"/>
      <c r="L367" s="163"/>
      <c r="M367" s="163"/>
      <c r="N367" s="163"/>
      <c r="O367" s="163"/>
    </row>
    <row r="368" spans="1:15">
      <c r="A368" s="163"/>
      <c r="B368" s="163"/>
      <c r="C368" s="163"/>
      <c r="D368" s="163"/>
      <c r="E368" s="163"/>
      <c r="F368" s="163"/>
      <c r="G368" s="163"/>
      <c r="H368" s="163"/>
      <c r="I368" s="163"/>
      <c r="J368" s="163"/>
      <c r="K368" s="163"/>
      <c r="L368" s="163"/>
      <c r="M368" s="163"/>
      <c r="N368" s="163"/>
      <c r="O368" s="163"/>
    </row>
    <row r="369" spans="1:15">
      <c r="A369" s="163"/>
      <c r="B369" s="163"/>
      <c r="C369" s="163"/>
      <c r="D369" s="163"/>
      <c r="E369" s="163"/>
      <c r="F369" s="163"/>
      <c r="G369" s="163"/>
      <c r="H369" s="163"/>
      <c r="I369" s="163"/>
      <c r="J369" s="163"/>
      <c r="K369" s="163"/>
      <c r="L369" s="163"/>
      <c r="M369" s="163"/>
      <c r="N369" s="163"/>
      <c r="O369" s="163"/>
    </row>
    <row r="370" spans="1:15">
      <c r="A370" s="163"/>
      <c r="B370" s="163"/>
      <c r="C370" s="163"/>
      <c r="D370" s="163"/>
      <c r="E370" s="163"/>
      <c r="F370" s="163"/>
      <c r="G370" s="163"/>
      <c r="H370" s="163"/>
      <c r="I370" s="163"/>
      <c r="J370" s="163"/>
      <c r="K370" s="163"/>
      <c r="L370" s="163"/>
      <c r="M370" s="163"/>
      <c r="N370" s="163"/>
      <c r="O370" s="163"/>
    </row>
    <row r="371" spans="1:15">
      <c r="A371" s="163"/>
      <c r="B371" s="163"/>
      <c r="C371" s="163"/>
      <c r="D371" s="163"/>
      <c r="E371" s="163"/>
      <c r="F371" s="163"/>
      <c r="G371" s="163"/>
      <c r="H371" s="163"/>
      <c r="I371" s="163"/>
      <c r="J371" s="163"/>
      <c r="K371" s="163"/>
      <c r="L371" s="163"/>
      <c r="M371" s="163"/>
      <c r="N371" s="163"/>
      <c r="O371" s="163"/>
    </row>
    <row r="1048576" spans="5:5">
      <c r="E1048576" s="165">
        <v>45735</v>
      </c>
    </row>
  </sheetData>
  <mergeCells count="13">
    <mergeCell ref="J2:L2"/>
    <mergeCell ref="M2:N2"/>
    <mergeCell ref="J3:K3"/>
    <mergeCell ref="M3:N3"/>
    <mergeCell ref="J4:K4"/>
    <mergeCell ref="M4:N4"/>
    <mergeCell ref="J8:N8"/>
    <mergeCell ref="J5:K5"/>
    <mergeCell ref="M5:N5"/>
    <mergeCell ref="J6:K6"/>
    <mergeCell ref="M6:N6"/>
    <mergeCell ref="J7:K7"/>
    <mergeCell ref="M7:N7"/>
  </mergeCells>
  <conditionalFormatting sqref="F1:F10 F53">
    <cfRule type="timePeriod" dxfId="61" priority="23" timePeriod="yesterday">
      <formula>FLOOR(F1,1)=TODAY()-1</formula>
    </cfRule>
  </conditionalFormatting>
  <conditionalFormatting sqref="F60:F61">
    <cfRule type="timePeriod" dxfId="60" priority="1" timePeriod="yesterday">
      <formula>FLOOR(F60,1)=TODAY()-1</formula>
    </cfRule>
  </conditionalFormatting>
  <conditionalFormatting sqref="F83 F148">
    <cfRule type="timePeriod" dxfId="59" priority="24" timePeriod="yesterday">
      <formula>FLOOR(F83,1)=TODAY()-1</formula>
    </cfRule>
  </conditionalFormatting>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XFD1048575"/>
  <sheetViews>
    <sheetView topLeftCell="D1" zoomScaleNormal="100" workbookViewId="0">
      <selection activeCell="H24" sqref="H24"/>
    </sheetView>
  </sheetViews>
  <sheetFormatPr defaultRowHeight="15"/>
  <cols>
    <col min="2" max="3" width="14" customWidth="1"/>
    <col min="5" max="5" width="11.85546875" customWidth="1"/>
    <col min="6" max="6" width="15.85546875" customWidth="1"/>
    <col min="7" max="7" width="25.5703125" customWidth="1"/>
    <col min="8" max="8" width="74.85546875" customWidth="1"/>
    <col min="9" max="9" width="21.42578125" customWidth="1"/>
    <col min="10" max="10" width="56.7109375" customWidth="1"/>
    <col min="11" max="11" width="11.7109375" customWidth="1"/>
    <col min="12" max="12" width="13.140625" customWidth="1"/>
    <col min="13" max="13" width="11.28515625" customWidth="1"/>
    <col min="14" max="14" width="14.7109375" customWidth="1"/>
    <col min="15" max="15" width="30.7109375" customWidth="1"/>
    <col min="16" max="16" width="37.5703125" customWidth="1"/>
  </cols>
  <sheetData>
    <row r="1" spans="1:16" ht="18.75" thickBot="1">
      <c r="A1" s="134"/>
      <c r="B1" s="78"/>
      <c r="C1" s="134" t="s">
        <v>162</v>
      </c>
      <c r="D1" s="63"/>
      <c r="E1" s="73"/>
      <c r="F1" s="73"/>
      <c r="G1" s="65"/>
      <c r="H1" s="63"/>
      <c r="I1" s="63"/>
      <c r="J1" s="63"/>
      <c r="K1" s="63"/>
      <c r="L1" s="73"/>
      <c r="M1" s="73"/>
      <c r="N1" s="63"/>
      <c r="O1" s="63"/>
      <c r="P1" s="105"/>
    </row>
    <row r="2" spans="1:16" ht="18.75" thickBot="1">
      <c r="A2" s="134"/>
      <c r="B2" s="78"/>
      <c r="C2" s="134"/>
      <c r="D2" s="63"/>
      <c r="E2" s="73"/>
      <c r="F2" s="73"/>
      <c r="G2" s="63"/>
      <c r="H2" s="63"/>
      <c r="I2" s="63"/>
      <c r="J2" s="361" t="s">
        <v>166</v>
      </c>
      <c r="K2" s="362"/>
      <c r="L2" s="363"/>
      <c r="M2" s="153"/>
      <c r="N2" s="63"/>
      <c r="O2" s="63"/>
      <c r="P2" s="105"/>
    </row>
    <row r="3" spans="1:16" ht="21.75" customHeight="1">
      <c r="A3" s="134"/>
      <c r="B3" s="134"/>
      <c r="C3" s="134"/>
      <c r="D3" s="134" t="s">
        <v>456</v>
      </c>
      <c r="E3" s="134"/>
      <c r="F3" s="134"/>
      <c r="G3" s="141"/>
      <c r="H3" s="134"/>
      <c r="I3" s="134"/>
      <c r="J3" s="365" t="s">
        <v>171</v>
      </c>
      <c r="K3" s="366"/>
      <c r="L3" s="138">
        <f>COUNTIFS(K:K,"A")</f>
        <v>1</v>
      </c>
      <c r="M3" s="154"/>
      <c r="N3" s="134"/>
      <c r="O3" s="134"/>
      <c r="P3" s="105"/>
    </row>
    <row r="4" spans="1:16" ht="21.75" customHeight="1">
      <c r="A4" s="134"/>
      <c r="B4" s="134"/>
      <c r="C4" s="134"/>
      <c r="D4" s="134"/>
      <c r="E4" s="134"/>
      <c r="F4" s="134"/>
      <c r="G4" s="134"/>
      <c r="H4" s="134"/>
      <c r="I4" s="134"/>
      <c r="J4" s="368" t="s">
        <v>172</v>
      </c>
      <c r="K4" s="369"/>
      <c r="L4" s="139">
        <f>COUNTIFS(K:K, "B")</f>
        <v>0</v>
      </c>
      <c r="M4" s="154"/>
      <c r="N4" s="134"/>
      <c r="O4" s="134"/>
      <c r="P4" s="105"/>
    </row>
    <row r="5" spans="1:16" ht="21.75" customHeight="1" thickBot="1">
      <c r="A5" s="72"/>
      <c r="B5" s="78"/>
      <c r="C5" s="63"/>
      <c r="D5" s="63"/>
      <c r="E5" s="73"/>
      <c r="F5" s="73"/>
      <c r="G5" s="63"/>
      <c r="H5" s="63"/>
      <c r="I5" s="63"/>
      <c r="J5" s="371" t="s">
        <v>173</v>
      </c>
      <c r="K5" s="372"/>
      <c r="L5" s="140">
        <f>COUNTIFS(K:K, "R")</f>
        <v>0</v>
      </c>
      <c r="M5" s="154"/>
      <c r="N5" s="143" t="s">
        <v>170</v>
      </c>
      <c r="O5" s="143"/>
      <c r="P5" s="142">
        <f ca="1">TODAY()</f>
        <v>46010</v>
      </c>
    </row>
    <row r="6" spans="1:16" ht="21.75" customHeight="1" thickBot="1">
      <c r="A6" s="72"/>
      <c r="B6" s="78"/>
      <c r="C6" s="63"/>
      <c r="D6" s="63"/>
      <c r="E6" s="73"/>
      <c r="F6" s="73"/>
      <c r="G6" s="63"/>
      <c r="H6" s="63"/>
      <c r="I6" s="63"/>
      <c r="J6" s="371" t="s">
        <v>454</v>
      </c>
      <c r="K6" s="372"/>
      <c r="L6" s="140">
        <f>COUNTIFS(K:K, "OP")</f>
        <v>0</v>
      </c>
      <c r="M6" s="154"/>
      <c r="N6" s="143"/>
      <c r="O6" s="143"/>
      <c r="P6" s="142"/>
    </row>
    <row r="7" spans="1:16" ht="21.75" customHeight="1" thickBot="1">
      <c r="A7" s="72"/>
      <c r="B7" s="78"/>
      <c r="C7" s="63"/>
      <c r="D7" s="63"/>
      <c r="E7" s="73"/>
      <c r="F7" s="73"/>
      <c r="G7" s="63"/>
      <c r="H7" s="63"/>
      <c r="I7" s="63"/>
      <c r="J7" s="371" t="s">
        <v>320</v>
      </c>
      <c r="K7" s="372"/>
      <c r="L7" s="140">
        <f>SUM(L3:L6)</f>
        <v>1</v>
      </c>
      <c r="M7" s="154"/>
      <c r="N7" s="143"/>
      <c r="O7" s="143"/>
      <c r="P7" s="142"/>
    </row>
    <row r="8" spans="1:16" ht="15.75">
      <c r="A8" s="72"/>
      <c r="B8" s="78"/>
      <c r="C8" s="63"/>
      <c r="D8" s="63"/>
      <c r="E8" s="73"/>
      <c r="F8" s="73"/>
      <c r="G8" s="63"/>
      <c r="H8" s="63"/>
      <c r="I8" s="63"/>
      <c r="J8" s="63"/>
      <c r="K8" s="63"/>
      <c r="L8" s="73"/>
      <c r="M8" s="73"/>
      <c r="N8" s="63"/>
      <c r="O8" s="63"/>
      <c r="P8" s="105"/>
    </row>
    <row r="9" spans="1:16" ht="27.75">
      <c r="A9" s="184" t="s">
        <v>2</v>
      </c>
      <c r="B9" s="185" t="s">
        <v>148</v>
      </c>
      <c r="C9" s="184" t="s">
        <v>1</v>
      </c>
      <c r="D9" s="184" t="s">
        <v>168</v>
      </c>
      <c r="E9" s="186" t="s">
        <v>169</v>
      </c>
      <c r="F9" s="186" t="s">
        <v>4295</v>
      </c>
      <c r="G9" s="184" t="s">
        <v>0</v>
      </c>
      <c r="H9" s="184" t="s">
        <v>167</v>
      </c>
      <c r="I9" s="184" t="s">
        <v>813</v>
      </c>
      <c r="J9" s="184" t="s">
        <v>28</v>
      </c>
      <c r="K9" s="184" t="s">
        <v>165</v>
      </c>
      <c r="L9" s="186" t="s">
        <v>174</v>
      </c>
      <c r="M9" s="186" t="s">
        <v>176</v>
      </c>
      <c r="N9" s="184" t="s">
        <v>175</v>
      </c>
      <c r="O9" s="184" t="s">
        <v>837</v>
      </c>
      <c r="P9" s="211" t="s">
        <v>164</v>
      </c>
    </row>
    <row r="10" spans="1:16">
      <c r="A10" s="187">
        <v>1</v>
      </c>
      <c r="B10" s="188" t="s">
        <v>147</v>
      </c>
      <c r="C10" s="214" t="s">
        <v>3</v>
      </c>
      <c r="D10" s="189" t="s">
        <v>574</v>
      </c>
      <c r="E10" s="159">
        <v>45771</v>
      </c>
      <c r="F10" s="159">
        <v>45771</v>
      </c>
      <c r="G10" s="160" t="s">
        <v>10931</v>
      </c>
      <c r="H10" s="160" t="s">
        <v>10932</v>
      </c>
      <c r="I10" s="160"/>
      <c r="J10" s="160" t="s">
        <v>10933</v>
      </c>
      <c r="K10" s="189" t="s">
        <v>195</v>
      </c>
      <c r="L10" s="303">
        <v>45771</v>
      </c>
      <c r="M10" s="213"/>
      <c r="N10" s="189"/>
      <c r="O10" s="219" t="s">
        <v>968</v>
      </c>
      <c r="P10" s="160"/>
    </row>
    <row r="11" spans="1:16">
      <c r="A11" s="187">
        <v>2</v>
      </c>
      <c r="B11" s="188" t="s">
        <v>147</v>
      </c>
      <c r="C11" s="214" t="s">
        <v>3</v>
      </c>
      <c r="D11" s="189" t="s">
        <v>575</v>
      </c>
      <c r="E11" s="159">
        <v>44830</v>
      </c>
      <c r="F11" s="159"/>
      <c r="G11" s="160"/>
      <c r="H11" s="160"/>
      <c r="I11" s="160"/>
      <c r="J11" s="160"/>
      <c r="K11" s="189"/>
      <c r="L11" s="159"/>
      <c r="M11" s="213"/>
      <c r="N11" s="189"/>
      <c r="O11" s="219" t="s">
        <v>969</v>
      </c>
      <c r="P11" s="160"/>
    </row>
    <row r="12" spans="1:16">
      <c r="A12" s="187">
        <v>3</v>
      </c>
      <c r="B12" s="188" t="s">
        <v>147</v>
      </c>
      <c r="C12" s="214" t="s">
        <v>3</v>
      </c>
      <c r="D12" s="189" t="s">
        <v>576</v>
      </c>
      <c r="E12" s="159">
        <v>44831</v>
      </c>
      <c r="F12" s="159"/>
      <c r="G12" s="160"/>
      <c r="H12" s="160"/>
      <c r="I12" s="160"/>
      <c r="J12" s="160"/>
      <c r="K12" s="189"/>
      <c r="L12" s="159"/>
      <c r="M12" s="213"/>
      <c r="N12" s="189"/>
      <c r="O12" s="219" t="s">
        <v>970</v>
      </c>
      <c r="P12" s="160"/>
    </row>
    <row r="13" spans="1:16">
      <c r="A13" s="187">
        <v>4</v>
      </c>
      <c r="B13" s="188" t="s">
        <v>147</v>
      </c>
      <c r="C13" s="214" t="s">
        <v>3</v>
      </c>
      <c r="D13" s="189" t="s">
        <v>577</v>
      </c>
      <c r="E13" s="159">
        <v>44834</v>
      </c>
      <c r="F13" s="159"/>
      <c r="G13" s="160"/>
      <c r="H13" s="160"/>
      <c r="I13" s="160"/>
      <c r="J13" s="160"/>
      <c r="K13" s="189"/>
      <c r="L13" s="159"/>
      <c r="M13" s="213"/>
      <c r="N13" s="189"/>
      <c r="O13" s="219" t="s">
        <v>971</v>
      </c>
      <c r="P13" s="160"/>
    </row>
    <row r="14" spans="1:16">
      <c r="A14" s="187">
        <v>5</v>
      </c>
      <c r="B14" s="188" t="s">
        <v>147</v>
      </c>
      <c r="C14" s="214" t="s">
        <v>3</v>
      </c>
      <c r="D14" s="189" t="s">
        <v>578</v>
      </c>
      <c r="E14" s="159">
        <v>44834</v>
      </c>
      <c r="F14" s="159"/>
      <c r="G14" s="160"/>
      <c r="H14" s="160"/>
      <c r="I14" s="160"/>
      <c r="J14" s="160"/>
      <c r="K14" s="189"/>
      <c r="L14" s="159"/>
      <c r="M14" s="213"/>
      <c r="N14" s="189"/>
      <c r="O14" s="219" t="s">
        <v>972</v>
      </c>
      <c r="P14" s="160"/>
    </row>
    <row r="15" spans="1:16">
      <c r="A15" s="187">
        <v>6</v>
      </c>
      <c r="B15" s="188" t="s">
        <v>147</v>
      </c>
      <c r="C15" s="214" t="s">
        <v>3</v>
      </c>
      <c r="D15" s="189" t="s">
        <v>579</v>
      </c>
      <c r="E15" s="159">
        <v>44838</v>
      </c>
      <c r="F15" s="159"/>
      <c r="G15" s="160"/>
      <c r="H15" s="160"/>
      <c r="I15" s="160"/>
      <c r="J15" s="160"/>
      <c r="K15" s="189"/>
      <c r="L15" s="159"/>
      <c r="M15" s="213"/>
      <c r="N15" s="189"/>
      <c r="O15" s="219" t="s">
        <v>973</v>
      </c>
      <c r="P15" s="160"/>
    </row>
    <row r="16" spans="1:16">
      <c r="A16" s="187">
        <v>7</v>
      </c>
      <c r="B16" s="188" t="s">
        <v>147</v>
      </c>
      <c r="C16" s="214" t="s">
        <v>3</v>
      </c>
      <c r="D16" s="189" t="s">
        <v>580</v>
      </c>
      <c r="E16" s="159">
        <v>44838</v>
      </c>
      <c r="F16" s="159"/>
      <c r="G16" s="160"/>
      <c r="H16" s="160"/>
      <c r="I16" s="160"/>
      <c r="J16" s="160"/>
      <c r="K16" s="189"/>
      <c r="L16" s="159"/>
      <c r="M16" s="213"/>
      <c r="N16" s="189"/>
      <c r="O16" s="219" t="s">
        <v>974</v>
      </c>
      <c r="P16" s="160"/>
    </row>
    <row r="17" spans="1:16">
      <c r="A17" s="187">
        <v>8</v>
      </c>
      <c r="B17" s="188" t="s">
        <v>147</v>
      </c>
      <c r="C17" s="214" t="s">
        <v>3</v>
      </c>
      <c r="D17" s="189" t="s">
        <v>742</v>
      </c>
      <c r="E17" s="159">
        <v>44841</v>
      </c>
      <c r="F17" s="159"/>
      <c r="G17" s="160"/>
      <c r="H17" s="160"/>
      <c r="I17" s="160"/>
      <c r="J17" s="160"/>
      <c r="K17" s="189"/>
      <c r="L17" s="159"/>
      <c r="M17" s="213"/>
      <c r="N17" s="189"/>
      <c r="O17" s="219" t="s">
        <v>975</v>
      </c>
      <c r="P17" s="160"/>
    </row>
    <row r="18" spans="1:16">
      <c r="A18" s="187">
        <v>9</v>
      </c>
      <c r="B18" s="188" t="s">
        <v>147</v>
      </c>
      <c r="C18" s="214" t="s">
        <v>3</v>
      </c>
      <c r="D18" s="189" t="s">
        <v>581</v>
      </c>
      <c r="E18" s="159">
        <v>44842</v>
      </c>
      <c r="F18" s="159"/>
      <c r="G18" s="160"/>
      <c r="H18" s="160"/>
      <c r="I18" s="160"/>
      <c r="J18" s="160"/>
      <c r="K18" s="189"/>
      <c r="L18" s="159"/>
      <c r="M18" s="213"/>
      <c r="N18" s="189"/>
      <c r="O18" s="219" t="s">
        <v>976</v>
      </c>
      <c r="P18" s="160"/>
    </row>
    <row r="19" spans="1:16">
      <c r="A19" s="187">
        <v>10</v>
      </c>
      <c r="B19" s="188" t="s">
        <v>147</v>
      </c>
      <c r="C19" s="214" t="s">
        <v>3</v>
      </c>
      <c r="D19" s="189" t="s">
        <v>582</v>
      </c>
      <c r="E19" s="159">
        <v>44843</v>
      </c>
      <c r="F19" s="159"/>
      <c r="G19" s="160"/>
      <c r="H19" s="160"/>
      <c r="I19" s="160"/>
      <c r="J19" s="160"/>
      <c r="K19" s="189"/>
      <c r="L19" s="159"/>
      <c r="M19" s="213"/>
      <c r="N19" s="189"/>
      <c r="O19" s="219" t="s">
        <v>977</v>
      </c>
      <c r="P19" s="160"/>
    </row>
    <row r="20" spans="1:16">
      <c r="A20" s="187">
        <v>11</v>
      </c>
      <c r="B20" s="188" t="s">
        <v>147</v>
      </c>
      <c r="C20" s="214" t="s">
        <v>3</v>
      </c>
      <c r="D20" s="189" t="s">
        <v>583</v>
      </c>
      <c r="E20" s="159">
        <v>44843</v>
      </c>
      <c r="F20" s="159"/>
      <c r="G20" s="160"/>
      <c r="H20" s="160"/>
      <c r="I20" s="160"/>
      <c r="J20" s="160"/>
      <c r="K20" s="189"/>
      <c r="L20" s="159"/>
      <c r="M20" s="213"/>
      <c r="N20" s="189"/>
      <c r="O20" s="219" t="s">
        <v>978</v>
      </c>
      <c r="P20" s="160"/>
    </row>
    <row r="21" spans="1:16">
      <c r="A21" s="187">
        <v>12</v>
      </c>
      <c r="B21" s="188" t="s">
        <v>147</v>
      </c>
      <c r="C21" s="214" t="s">
        <v>3</v>
      </c>
      <c r="D21" s="189" t="s">
        <v>584</v>
      </c>
      <c r="E21" s="159">
        <v>44844</v>
      </c>
      <c r="F21" s="159"/>
      <c r="G21" s="160"/>
      <c r="H21" s="160"/>
      <c r="I21" s="160"/>
      <c r="J21" s="160"/>
      <c r="K21" s="189"/>
      <c r="L21" s="159"/>
      <c r="M21" s="213"/>
      <c r="N21" s="189"/>
      <c r="O21" s="219" t="s">
        <v>979</v>
      </c>
      <c r="P21" s="160"/>
    </row>
    <row r="22" spans="1:16">
      <c r="A22" s="187">
        <v>13</v>
      </c>
      <c r="B22" s="188" t="s">
        <v>147</v>
      </c>
      <c r="C22" s="214" t="s">
        <v>3</v>
      </c>
      <c r="D22" s="189" t="s">
        <v>585</v>
      </c>
      <c r="E22" s="159">
        <v>44849</v>
      </c>
      <c r="F22" s="159"/>
      <c r="G22" s="160"/>
      <c r="H22" s="160"/>
      <c r="I22" s="160"/>
      <c r="J22" s="160"/>
      <c r="K22" s="189"/>
      <c r="L22" s="159"/>
      <c r="M22" s="213"/>
      <c r="N22" s="189"/>
      <c r="O22" s="219" t="s">
        <v>980</v>
      </c>
      <c r="P22" s="160"/>
    </row>
    <row r="23" spans="1:16">
      <c r="A23" s="187">
        <v>14</v>
      </c>
      <c r="B23" s="188" t="s">
        <v>147</v>
      </c>
      <c r="C23" s="214" t="s">
        <v>3</v>
      </c>
      <c r="D23" s="189" t="s">
        <v>586</v>
      </c>
      <c r="E23" s="159">
        <v>44851</v>
      </c>
      <c r="F23" s="159"/>
      <c r="G23" s="160"/>
      <c r="H23" s="160"/>
      <c r="I23" s="160"/>
      <c r="J23" s="160"/>
      <c r="K23" s="189"/>
      <c r="L23" s="159"/>
      <c r="M23" s="213"/>
      <c r="N23" s="189"/>
      <c r="O23" s="219" t="s">
        <v>981</v>
      </c>
      <c r="P23" s="160"/>
    </row>
    <row r="24" spans="1:16">
      <c r="A24" s="187">
        <v>15</v>
      </c>
      <c r="B24" s="188" t="s">
        <v>147</v>
      </c>
      <c r="C24" s="214" t="s">
        <v>3</v>
      </c>
      <c r="D24" s="189" t="s">
        <v>587</v>
      </c>
      <c r="E24" s="159">
        <v>44853</v>
      </c>
      <c r="F24" s="159"/>
      <c r="G24" s="160"/>
      <c r="H24" s="160"/>
      <c r="I24" s="160"/>
      <c r="J24" s="160"/>
      <c r="K24" s="189"/>
      <c r="L24" s="159"/>
      <c r="M24" s="213"/>
      <c r="N24" s="189"/>
      <c r="O24" s="219" t="s">
        <v>982</v>
      </c>
      <c r="P24" s="160"/>
    </row>
    <row r="25" spans="1:16">
      <c r="A25" s="187">
        <v>16</v>
      </c>
      <c r="B25" s="188" t="s">
        <v>147</v>
      </c>
      <c r="C25" s="214" t="s">
        <v>3</v>
      </c>
      <c r="D25" s="189" t="s">
        <v>588</v>
      </c>
      <c r="E25" s="159">
        <v>44855</v>
      </c>
      <c r="F25" s="159"/>
      <c r="G25" s="160"/>
      <c r="H25" s="160"/>
      <c r="I25" s="160"/>
      <c r="J25" s="160"/>
      <c r="K25" s="189"/>
      <c r="L25" s="159"/>
      <c r="M25" s="213"/>
      <c r="N25" s="189"/>
      <c r="O25" s="220" t="s">
        <v>1001</v>
      </c>
      <c r="P25" s="160"/>
    </row>
    <row r="26" spans="1:16">
      <c r="A26" s="187">
        <v>17</v>
      </c>
      <c r="B26" s="188" t="s">
        <v>147</v>
      </c>
      <c r="C26" s="214" t="s">
        <v>3</v>
      </c>
      <c r="D26" s="189" t="s">
        <v>589</v>
      </c>
      <c r="E26" s="159">
        <v>44860</v>
      </c>
      <c r="F26" s="159"/>
      <c r="G26" s="160"/>
      <c r="H26" s="160"/>
      <c r="I26" s="160"/>
      <c r="J26" s="160"/>
      <c r="K26" s="189"/>
      <c r="L26" s="159"/>
      <c r="M26" s="159"/>
      <c r="N26" s="189"/>
      <c r="O26" s="219" t="s">
        <v>1002</v>
      </c>
      <c r="P26" s="160"/>
    </row>
    <row r="27" spans="1:16">
      <c r="A27" s="187">
        <v>18</v>
      </c>
      <c r="B27" s="188" t="s">
        <v>147</v>
      </c>
      <c r="C27" s="214" t="s">
        <v>3</v>
      </c>
      <c r="D27" s="189" t="s">
        <v>590</v>
      </c>
      <c r="E27" s="159">
        <v>44862</v>
      </c>
      <c r="F27" s="159"/>
      <c r="G27" s="160"/>
      <c r="H27" s="160"/>
      <c r="I27" s="160"/>
      <c r="J27" s="160"/>
      <c r="K27" s="189"/>
      <c r="L27" s="159"/>
      <c r="M27" s="159"/>
      <c r="N27" s="189"/>
      <c r="O27" s="220" t="s">
        <v>1003</v>
      </c>
      <c r="P27" s="189"/>
    </row>
    <row r="28" spans="1:16">
      <c r="A28" s="187">
        <v>19</v>
      </c>
      <c r="B28" s="188" t="s">
        <v>147</v>
      </c>
      <c r="C28" s="214" t="s">
        <v>3</v>
      </c>
      <c r="D28" s="189" t="s">
        <v>591</v>
      </c>
      <c r="E28" s="159">
        <v>44865</v>
      </c>
      <c r="F28" s="159"/>
      <c r="G28" s="160"/>
      <c r="H28" s="160"/>
      <c r="I28" s="160"/>
      <c r="J28" s="160"/>
      <c r="K28" s="189"/>
      <c r="L28" s="159"/>
      <c r="M28" s="159"/>
      <c r="N28" s="189"/>
      <c r="O28" s="220" t="s">
        <v>1004</v>
      </c>
      <c r="P28" s="189"/>
    </row>
    <row r="29" spans="1:16">
      <c r="A29" s="187">
        <v>20</v>
      </c>
      <c r="B29" s="188" t="s">
        <v>147</v>
      </c>
      <c r="C29" s="214" t="s">
        <v>3</v>
      </c>
      <c r="D29" s="189" t="s">
        <v>592</v>
      </c>
      <c r="E29" s="159">
        <v>44865</v>
      </c>
      <c r="F29" s="159"/>
      <c r="G29" s="160"/>
      <c r="H29" s="160"/>
      <c r="I29" s="160"/>
      <c r="J29" s="160"/>
      <c r="K29" s="189"/>
      <c r="L29" s="159"/>
      <c r="M29" s="159"/>
      <c r="N29" s="189"/>
      <c r="O29" s="220" t="s">
        <v>1005</v>
      </c>
      <c r="P29" s="189"/>
    </row>
    <row r="30" spans="1:16">
      <c r="A30" s="187">
        <v>21</v>
      </c>
      <c r="B30" s="188" t="s">
        <v>147</v>
      </c>
      <c r="C30" s="214" t="s">
        <v>3</v>
      </c>
      <c r="D30" s="189" t="s">
        <v>593</v>
      </c>
      <c r="E30" s="159">
        <v>44866</v>
      </c>
      <c r="F30" s="159"/>
      <c r="G30" s="160"/>
      <c r="H30" s="160"/>
      <c r="I30" s="160"/>
      <c r="J30" s="160"/>
      <c r="K30" s="189"/>
      <c r="L30" s="159"/>
      <c r="M30" s="159"/>
      <c r="N30" s="189"/>
      <c r="O30" s="220" t="s">
        <v>1006</v>
      </c>
      <c r="P30" s="189"/>
    </row>
    <row r="31" spans="1:16">
      <c r="A31" s="187">
        <v>22</v>
      </c>
      <c r="B31" s="188" t="s">
        <v>147</v>
      </c>
      <c r="C31" s="214" t="s">
        <v>3</v>
      </c>
      <c r="D31" s="189" t="s">
        <v>594</v>
      </c>
      <c r="E31" s="159">
        <v>44866</v>
      </c>
      <c r="F31" s="159"/>
      <c r="G31" s="192"/>
      <c r="H31" s="193"/>
      <c r="I31" s="193"/>
      <c r="J31" s="192"/>
      <c r="K31" s="190"/>
      <c r="L31" s="191"/>
      <c r="M31" s="213"/>
      <c r="N31" s="189"/>
      <c r="O31" s="220" t="s">
        <v>1007</v>
      </c>
      <c r="P31" s="189"/>
    </row>
    <row r="32" spans="1:16">
      <c r="A32" s="187">
        <v>23</v>
      </c>
      <c r="B32" s="188" t="s">
        <v>147</v>
      </c>
      <c r="C32" s="214" t="s">
        <v>3</v>
      </c>
      <c r="D32" s="189" t="s">
        <v>595</v>
      </c>
      <c r="E32" s="159">
        <v>44867</v>
      </c>
      <c r="F32" s="159"/>
      <c r="G32" s="192"/>
      <c r="H32" s="193"/>
      <c r="I32" s="193"/>
      <c r="J32" s="192"/>
      <c r="K32" s="190"/>
      <c r="L32" s="191"/>
      <c r="M32" s="213"/>
      <c r="N32" s="189"/>
      <c r="O32" s="220"/>
      <c r="P32" s="189"/>
    </row>
    <row r="33" spans="1:16">
      <c r="A33" s="187">
        <v>24</v>
      </c>
      <c r="B33" s="188" t="s">
        <v>147</v>
      </c>
      <c r="C33" s="214" t="s">
        <v>3</v>
      </c>
      <c r="D33" s="189" t="s">
        <v>596</v>
      </c>
      <c r="E33" s="159">
        <v>44872</v>
      </c>
      <c r="F33" s="159"/>
      <c r="G33" s="192"/>
      <c r="H33" s="193"/>
      <c r="I33" s="193"/>
      <c r="J33" s="192"/>
      <c r="K33" s="190"/>
      <c r="L33" s="191"/>
      <c r="M33" s="213"/>
      <c r="N33" s="189"/>
      <c r="O33" s="220"/>
      <c r="P33" s="189"/>
    </row>
    <row r="34" spans="1:16">
      <c r="A34" s="187">
        <v>25</v>
      </c>
      <c r="B34" s="188" t="s">
        <v>147</v>
      </c>
      <c r="C34" s="214" t="s">
        <v>3</v>
      </c>
      <c r="D34" s="189" t="s">
        <v>597</v>
      </c>
      <c r="E34" s="159">
        <v>44872</v>
      </c>
      <c r="F34" s="159"/>
      <c r="G34" s="192"/>
      <c r="H34" s="193"/>
      <c r="I34" s="193"/>
      <c r="J34" s="192"/>
      <c r="K34" s="190"/>
      <c r="L34" s="191"/>
      <c r="M34" s="213"/>
      <c r="N34" s="189"/>
      <c r="O34" s="220"/>
      <c r="P34" s="189"/>
    </row>
    <row r="35" spans="1:16">
      <c r="A35" s="187">
        <v>26</v>
      </c>
      <c r="B35" s="188" t="s">
        <v>147</v>
      </c>
      <c r="C35" s="214" t="s">
        <v>3</v>
      </c>
      <c r="D35" s="189" t="s">
        <v>598</v>
      </c>
      <c r="E35" s="159">
        <v>44873</v>
      </c>
      <c r="F35" s="159"/>
      <c r="G35" s="192"/>
      <c r="H35" s="193"/>
      <c r="I35" s="193"/>
      <c r="J35" s="192"/>
      <c r="K35" s="190"/>
      <c r="L35" s="191"/>
      <c r="M35" s="213"/>
      <c r="N35" s="189"/>
      <c r="O35" s="220"/>
      <c r="P35" s="189"/>
    </row>
    <row r="36" spans="1:16">
      <c r="A36" s="187">
        <v>27</v>
      </c>
      <c r="B36" s="188" t="s">
        <v>147</v>
      </c>
      <c r="C36" s="214" t="s">
        <v>3</v>
      </c>
      <c r="D36" s="189" t="s">
        <v>599</v>
      </c>
      <c r="E36" s="159">
        <v>44873</v>
      </c>
      <c r="F36" s="159"/>
      <c r="G36" s="192"/>
      <c r="H36" s="193"/>
      <c r="I36" s="193"/>
      <c r="J36" s="192"/>
      <c r="K36" s="190"/>
      <c r="L36" s="191"/>
      <c r="M36" s="213"/>
      <c r="N36" s="189"/>
      <c r="O36" s="220"/>
      <c r="P36" s="189"/>
    </row>
    <row r="37" spans="1:16">
      <c r="A37" s="187">
        <v>28</v>
      </c>
      <c r="B37" s="188" t="s">
        <v>147</v>
      </c>
      <c r="C37" s="214" t="s">
        <v>3</v>
      </c>
      <c r="D37" s="189" t="s">
        <v>600</v>
      </c>
      <c r="E37" s="159">
        <v>44873</v>
      </c>
      <c r="F37" s="159"/>
      <c r="G37" s="192"/>
      <c r="H37" s="193"/>
      <c r="I37" s="193"/>
      <c r="J37" s="192"/>
      <c r="K37" s="190"/>
      <c r="L37" s="191"/>
      <c r="M37" s="213"/>
      <c r="N37" s="189"/>
      <c r="O37" s="220"/>
      <c r="P37" s="189"/>
    </row>
    <row r="38" spans="1:16">
      <c r="A38" s="187">
        <v>29</v>
      </c>
      <c r="B38" s="188" t="s">
        <v>147</v>
      </c>
      <c r="C38" s="214" t="s">
        <v>3</v>
      </c>
      <c r="D38" s="189" t="s">
        <v>601</v>
      </c>
      <c r="E38" s="159">
        <v>44874</v>
      </c>
      <c r="F38" s="159"/>
      <c r="G38" s="192"/>
      <c r="H38" s="193"/>
      <c r="I38" s="193"/>
      <c r="J38" s="192"/>
      <c r="K38" s="190"/>
      <c r="L38" s="191"/>
      <c r="M38" s="213"/>
      <c r="N38" s="189"/>
      <c r="O38" s="220"/>
      <c r="P38" s="189"/>
    </row>
    <row r="39" spans="1:16">
      <c r="A39" s="187">
        <v>30</v>
      </c>
      <c r="B39" s="188" t="s">
        <v>147</v>
      </c>
      <c r="C39" s="214" t="s">
        <v>3</v>
      </c>
      <c r="D39" s="189" t="s">
        <v>602</v>
      </c>
      <c r="E39" s="159">
        <v>44874</v>
      </c>
      <c r="F39" s="159"/>
      <c r="G39" s="160"/>
      <c r="H39" s="160"/>
      <c r="I39" s="160"/>
      <c r="J39" s="160"/>
      <c r="K39" s="189"/>
      <c r="L39" s="191"/>
      <c r="M39" s="213"/>
      <c r="N39" s="189"/>
      <c r="O39" s="189"/>
      <c r="P39" s="189"/>
    </row>
    <row r="40" spans="1:16">
      <c r="A40" s="187">
        <v>31</v>
      </c>
      <c r="B40" s="188" t="s">
        <v>147</v>
      </c>
      <c r="C40" s="214" t="s">
        <v>3</v>
      </c>
      <c r="D40" s="189" t="s">
        <v>603</v>
      </c>
      <c r="E40" s="165">
        <v>44879</v>
      </c>
      <c r="F40" s="165"/>
      <c r="G40" s="192"/>
      <c r="H40" s="193"/>
      <c r="I40" s="193"/>
      <c r="J40" s="192"/>
      <c r="K40" s="190"/>
      <c r="L40" s="165"/>
      <c r="M40" s="163"/>
      <c r="N40" s="163"/>
      <c r="O40" s="163"/>
      <c r="P40" s="163"/>
    </row>
    <row r="41" spans="1:16">
      <c r="A41" s="187">
        <v>32</v>
      </c>
      <c r="B41" s="188" t="s">
        <v>147</v>
      </c>
      <c r="C41" s="214" t="s">
        <v>3</v>
      </c>
      <c r="D41" s="189" t="s">
        <v>604</v>
      </c>
      <c r="E41" s="165">
        <v>44880</v>
      </c>
      <c r="F41" s="165"/>
      <c r="G41" s="192"/>
      <c r="H41" s="193"/>
      <c r="I41" s="193"/>
      <c r="J41" s="192"/>
      <c r="K41" s="190"/>
      <c r="L41" s="165"/>
      <c r="M41" s="163"/>
      <c r="N41" s="163"/>
      <c r="O41" s="163"/>
      <c r="P41" s="163"/>
    </row>
    <row r="42" spans="1:16">
      <c r="A42" s="187">
        <v>33</v>
      </c>
      <c r="B42" s="188" t="s">
        <v>147</v>
      </c>
      <c r="C42" s="214" t="s">
        <v>3</v>
      </c>
      <c r="D42" s="189" t="s">
        <v>605</v>
      </c>
      <c r="E42" s="165">
        <v>44884</v>
      </c>
      <c r="F42" s="165"/>
      <c r="G42" s="192"/>
      <c r="H42" s="193"/>
      <c r="I42" s="193"/>
      <c r="J42" s="192"/>
      <c r="K42" s="190"/>
      <c r="L42" s="165"/>
      <c r="M42" s="163"/>
      <c r="N42" s="163"/>
      <c r="O42" s="163"/>
      <c r="P42" s="163"/>
    </row>
    <row r="43" spans="1:16">
      <c r="A43" s="187">
        <v>34</v>
      </c>
      <c r="B43" s="188" t="s">
        <v>147</v>
      </c>
      <c r="C43" s="214" t="s">
        <v>3</v>
      </c>
      <c r="D43" s="189" t="s">
        <v>606</v>
      </c>
      <c r="E43" s="165">
        <v>44886</v>
      </c>
      <c r="F43" s="165"/>
      <c r="G43" s="192"/>
      <c r="H43" s="193"/>
      <c r="I43" s="193"/>
      <c r="J43" s="192"/>
      <c r="K43" s="190"/>
      <c r="L43" s="165"/>
      <c r="M43" s="163"/>
      <c r="N43" s="163"/>
      <c r="O43" s="163"/>
      <c r="P43" s="163"/>
    </row>
    <row r="44" spans="1:16">
      <c r="A44" s="187">
        <v>35</v>
      </c>
      <c r="B44" s="188" t="s">
        <v>147</v>
      </c>
      <c r="C44" s="214" t="s">
        <v>3</v>
      </c>
      <c r="D44" s="189" t="s">
        <v>607</v>
      </c>
      <c r="E44" s="165">
        <v>44886</v>
      </c>
      <c r="F44" s="165"/>
      <c r="G44" s="163"/>
      <c r="H44" s="163"/>
      <c r="I44" s="163"/>
      <c r="J44" s="163"/>
      <c r="K44" s="164"/>
      <c r="L44" s="165"/>
      <c r="M44" s="163"/>
      <c r="N44" s="163"/>
      <c r="O44" s="163"/>
      <c r="P44" s="163"/>
    </row>
    <row r="45" spans="1:16">
      <c r="A45" s="187">
        <v>36</v>
      </c>
      <c r="B45" s="188" t="s">
        <v>147</v>
      </c>
      <c r="C45" s="214" t="s">
        <v>3</v>
      </c>
      <c r="D45" s="189" t="s">
        <v>608</v>
      </c>
      <c r="E45" s="165">
        <v>44887</v>
      </c>
      <c r="F45" s="165"/>
      <c r="G45" s="163"/>
      <c r="H45" s="163"/>
      <c r="I45" s="163"/>
      <c r="J45" s="163"/>
      <c r="K45" s="164"/>
      <c r="L45" s="165"/>
      <c r="M45" s="163"/>
      <c r="N45" s="163"/>
      <c r="O45" s="163"/>
      <c r="P45" s="163"/>
    </row>
    <row r="46" spans="1:16">
      <c r="A46" s="187">
        <v>37</v>
      </c>
      <c r="B46" s="188" t="s">
        <v>147</v>
      </c>
      <c r="C46" s="214" t="s">
        <v>3</v>
      </c>
      <c r="D46" s="189" t="s">
        <v>609</v>
      </c>
      <c r="E46" s="165">
        <v>44888</v>
      </c>
      <c r="F46" s="165"/>
      <c r="G46" s="192"/>
      <c r="H46" s="193"/>
      <c r="I46" s="193"/>
      <c r="J46" s="192"/>
      <c r="K46" s="190"/>
      <c r="L46" s="165"/>
      <c r="M46" s="163"/>
      <c r="N46" s="163"/>
      <c r="O46" s="163"/>
      <c r="P46" s="163"/>
    </row>
    <row r="47" spans="1:16">
      <c r="A47" s="187">
        <v>38</v>
      </c>
      <c r="B47" s="188" t="s">
        <v>147</v>
      </c>
      <c r="C47" s="214" t="s">
        <v>3</v>
      </c>
      <c r="D47" s="189" t="s">
        <v>610</v>
      </c>
      <c r="E47" s="165">
        <v>44890</v>
      </c>
      <c r="F47" s="165"/>
      <c r="G47" s="163"/>
      <c r="H47" s="163"/>
      <c r="I47" s="163"/>
      <c r="J47" s="163"/>
      <c r="K47" s="164"/>
      <c r="L47" s="165"/>
      <c r="M47" s="163"/>
      <c r="N47" s="163"/>
      <c r="O47" s="163"/>
      <c r="P47" s="163"/>
    </row>
    <row r="48" spans="1:16">
      <c r="A48" s="187">
        <v>39</v>
      </c>
      <c r="B48" s="188" t="s">
        <v>147</v>
      </c>
      <c r="C48" s="214" t="s">
        <v>3</v>
      </c>
      <c r="D48" s="189" t="s">
        <v>611</v>
      </c>
      <c r="E48" s="165">
        <v>45098</v>
      </c>
      <c r="F48" s="165"/>
      <c r="G48" s="163"/>
      <c r="H48" s="163"/>
      <c r="I48" s="163"/>
      <c r="J48" s="163"/>
      <c r="K48" s="164"/>
      <c r="L48" s="165"/>
      <c r="M48" s="163"/>
      <c r="N48" s="163"/>
      <c r="O48" s="163"/>
      <c r="P48" s="163"/>
    </row>
    <row r="49" spans="1:16">
      <c r="A49" s="187">
        <v>40</v>
      </c>
      <c r="B49" s="188" t="s">
        <v>147</v>
      </c>
      <c r="C49" s="214" t="s">
        <v>3</v>
      </c>
      <c r="D49" s="189" t="s">
        <v>612</v>
      </c>
      <c r="E49" s="165">
        <v>44890</v>
      </c>
      <c r="F49" s="165"/>
      <c r="G49" s="163"/>
      <c r="H49" s="163"/>
      <c r="I49" s="163"/>
      <c r="J49" s="163"/>
      <c r="K49" s="164"/>
      <c r="L49" s="165"/>
      <c r="M49" s="163"/>
      <c r="N49" s="163"/>
      <c r="O49" s="163"/>
      <c r="P49" s="163"/>
    </row>
    <row r="50" spans="1:16">
      <c r="A50" s="187">
        <v>41</v>
      </c>
      <c r="B50" s="188" t="s">
        <v>147</v>
      </c>
      <c r="C50" s="214" t="s">
        <v>3</v>
      </c>
      <c r="D50" s="189" t="s">
        <v>613</v>
      </c>
      <c r="E50" s="165">
        <v>44894</v>
      </c>
      <c r="F50" s="165"/>
      <c r="G50" s="163"/>
      <c r="H50" s="163"/>
      <c r="I50" s="163"/>
      <c r="J50" s="163"/>
      <c r="K50" s="164"/>
      <c r="L50" s="165"/>
      <c r="M50" s="163"/>
      <c r="N50" s="163"/>
      <c r="O50" s="163"/>
      <c r="P50" s="163"/>
    </row>
    <row r="51" spans="1:16">
      <c r="A51" s="187">
        <v>42</v>
      </c>
      <c r="B51" s="188" t="s">
        <v>147</v>
      </c>
      <c r="C51" s="214" t="s">
        <v>3</v>
      </c>
      <c r="D51" s="189" t="s">
        <v>614</v>
      </c>
      <c r="E51" s="165">
        <v>44891</v>
      </c>
      <c r="F51" s="165"/>
      <c r="G51" s="163"/>
      <c r="H51" s="163"/>
      <c r="I51" s="163"/>
      <c r="J51" s="163"/>
      <c r="K51" s="164"/>
      <c r="L51" s="165"/>
      <c r="M51" s="163"/>
      <c r="N51" s="163"/>
      <c r="O51" s="163"/>
      <c r="P51" s="163"/>
    </row>
    <row r="52" spans="1:16">
      <c r="A52" s="187">
        <v>43</v>
      </c>
      <c r="B52" s="188" t="s">
        <v>147</v>
      </c>
      <c r="C52" s="214" t="s">
        <v>3</v>
      </c>
      <c r="D52" s="189" t="s">
        <v>615</v>
      </c>
      <c r="E52" s="165">
        <v>44896</v>
      </c>
      <c r="F52" s="165"/>
      <c r="G52" s="163"/>
      <c r="H52" s="163"/>
      <c r="I52" s="163"/>
      <c r="J52" s="163"/>
      <c r="K52" s="164"/>
      <c r="L52" s="165"/>
      <c r="M52" s="163"/>
      <c r="N52" s="163"/>
      <c r="O52" s="163"/>
      <c r="P52" s="163"/>
    </row>
    <row r="53" spans="1:16">
      <c r="A53" s="187">
        <v>44</v>
      </c>
      <c r="B53" s="188" t="s">
        <v>147</v>
      </c>
      <c r="C53" s="214" t="s">
        <v>3</v>
      </c>
      <c r="D53" s="189" t="s">
        <v>616</v>
      </c>
      <c r="E53" s="165">
        <v>44897</v>
      </c>
      <c r="F53" s="165"/>
      <c r="G53" s="163"/>
      <c r="H53" s="163"/>
      <c r="I53" s="163"/>
      <c r="J53" s="163"/>
      <c r="K53" s="164"/>
      <c r="L53" s="165"/>
      <c r="M53" s="163"/>
      <c r="N53" s="163"/>
      <c r="O53" s="163"/>
      <c r="P53" s="163"/>
    </row>
    <row r="54" spans="1:16">
      <c r="A54" s="187">
        <v>45</v>
      </c>
      <c r="B54" s="188" t="s">
        <v>147</v>
      </c>
      <c r="C54" s="214" t="s">
        <v>3</v>
      </c>
      <c r="D54" s="189" t="s">
        <v>617</v>
      </c>
      <c r="E54" s="165">
        <v>44897</v>
      </c>
      <c r="F54" s="165"/>
      <c r="G54" s="163"/>
      <c r="H54" s="163"/>
      <c r="I54" s="163"/>
      <c r="J54" s="163"/>
      <c r="K54" s="164"/>
      <c r="L54" s="165"/>
      <c r="M54" s="163"/>
      <c r="N54" s="163"/>
      <c r="O54" s="163"/>
      <c r="P54" s="163"/>
    </row>
    <row r="55" spans="1:16">
      <c r="A55" s="187">
        <v>46</v>
      </c>
      <c r="B55" s="188" t="s">
        <v>147</v>
      </c>
      <c r="C55" s="214" t="s">
        <v>3</v>
      </c>
      <c r="D55" s="189" t="s">
        <v>618</v>
      </c>
      <c r="E55" s="165">
        <v>44898</v>
      </c>
      <c r="F55" s="165"/>
      <c r="G55" s="163"/>
      <c r="H55" s="163"/>
      <c r="I55" s="163"/>
      <c r="J55" s="163"/>
      <c r="K55" s="164"/>
      <c r="L55" s="165"/>
      <c r="M55" s="163"/>
      <c r="N55" s="163"/>
      <c r="O55" s="163"/>
      <c r="P55" s="163"/>
    </row>
    <row r="56" spans="1:16">
      <c r="A56" s="187">
        <v>47</v>
      </c>
      <c r="B56" s="188" t="s">
        <v>147</v>
      </c>
      <c r="C56" s="214" t="s">
        <v>3</v>
      </c>
      <c r="D56" s="189" t="s">
        <v>619</v>
      </c>
      <c r="E56" s="164"/>
      <c r="F56" s="164"/>
      <c r="G56" s="163"/>
      <c r="H56" s="163"/>
      <c r="I56" s="163"/>
      <c r="J56" s="163"/>
      <c r="K56" s="164"/>
      <c r="L56" s="164"/>
      <c r="M56" s="163"/>
      <c r="N56" s="163"/>
      <c r="O56" s="163"/>
      <c r="P56" s="163"/>
    </row>
    <row r="57" spans="1:16">
      <c r="A57" s="187">
        <v>48</v>
      </c>
      <c r="B57" s="188" t="s">
        <v>147</v>
      </c>
      <c r="C57" s="214" t="s">
        <v>3</v>
      </c>
      <c r="D57" s="189" t="s">
        <v>620</v>
      </c>
      <c r="E57" s="165">
        <v>44898</v>
      </c>
      <c r="F57" s="165"/>
      <c r="G57" s="163"/>
      <c r="H57" s="163"/>
      <c r="I57" s="163"/>
      <c r="J57" s="163"/>
      <c r="K57" s="164"/>
      <c r="L57" s="165"/>
      <c r="M57" s="163"/>
      <c r="N57" s="163"/>
      <c r="O57" s="163"/>
      <c r="P57" s="163"/>
    </row>
    <row r="58" spans="1:16">
      <c r="A58" s="187">
        <v>49</v>
      </c>
      <c r="B58" s="188" t="s">
        <v>147</v>
      </c>
      <c r="C58" s="214" t="s">
        <v>3</v>
      </c>
      <c r="D58" s="189" t="s">
        <v>621</v>
      </c>
      <c r="E58" s="165">
        <v>44898</v>
      </c>
      <c r="F58" s="165"/>
      <c r="G58" s="163"/>
      <c r="H58" s="163"/>
      <c r="I58" s="163"/>
      <c r="J58" s="163"/>
      <c r="K58" s="164"/>
      <c r="L58" s="165"/>
      <c r="M58" s="163"/>
      <c r="N58" s="163"/>
      <c r="O58" s="163"/>
      <c r="P58" s="163"/>
    </row>
    <row r="59" spans="1:16">
      <c r="A59" s="187">
        <v>50</v>
      </c>
      <c r="B59" s="188" t="s">
        <v>147</v>
      </c>
      <c r="C59" s="214" t="s">
        <v>3</v>
      </c>
      <c r="D59" s="189" t="s">
        <v>622</v>
      </c>
      <c r="E59" s="165">
        <v>44900</v>
      </c>
      <c r="F59" s="165"/>
      <c r="G59" s="163"/>
      <c r="H59" s="163"/>
      <c r="I59" s="163"/>
      <c r="J59" s="163"/>
      <c r="K59" s="164"/>
      <c r="L59" s="165"/>
      <c r="M59" s="163"/>
      <c r="N59" s="163"/>
      <c r="O59" s="163"/>
      <c r="P59" s="163"/>
    </row>
    <row r="60" spans="1:16">
      <c r="A60" s="187">
        <v>51</v>
      </c>
      <c r="B60" s="188" t="s">
        <v>147</v>
      </c>
      <c r="C60" s="214" t="s">
        <v>3</v>
      </c>
      <c r="D60" s="189" t="s">
        <v>623</v>
      </c>
      <c r="E60" s="165">
        <v>44900</v>
      </c>
      <c r="F60" s="165"/>
      <c r="G60" s="163"/>
      <c r="H60" s="163"/>
      <c r="I60" s="163"/>
      <c r="J60" s="163"/>
      <c r="K60" s="164"/>
      <c r="L60" s="165"/>
      <c r="M60" s="163"/>
      <c r="N60" s="163"/>
      <c r="O60" s="163"/>
      <c r="P60" s="163"/>
    </row>
    <row r="61" spans="1:16">
      <c r="A61" s="187">
        <v>52</v>
      </c>
      <c r="B61" s="188" t="s">
        <v>147</v>
      </c>
      <c r="C61" s="214" t="s">
        <v>3</v>
      </c>
      <c r="D61" s="189" t="s">
        <v>624</v>
      </c>
      <c r="E61" s="165">
        <v>44900</v>
      </c>
      <c r="F61" s="165"/>
      <c r="G61" s="163"/>
      <c r="H61" s="163"/>
      <c r="I61" s="163"/>
      <c r="J61" s="163"/>
      <c r="K61" s="164"/>
      <c r="L61" s="165"/>
      <c r="M61" s="163"/>
      <c r="N61" s="163"/>
      <c r="O61" s="163"/>
      <c r="P61" s="163"/>
    </row>
    <row r="62" spans="1:16">
      <c r="A62" s="187">
        <v>53</v>
      </c>
      <c r="B62" s="188" t="s">
        <v>147</v>
      </c>
      <c r="C62" s="214" t="s">
        <v>3</v>
      </c>
      <c r="D62" s="189" t="s">
        <v>625</v>
      </c>
      <c r="E62" s="165">
        <v>44902</v>
      </c>
      <c r="F62" s="165"/>
      <c r="G62" s="163"/>
      <c r="H62" s="163"/>
      <c r="I62" s="163"/>
      <c r="J62" s="163"/>
      <c r="K62" s="164"/>
      <c r="L62" s="165"/>
      <c r="M62" s="163"/>
      <c r="N62" s="163"/>
      <c r="O62" s="163"/>
      <c r="P62" s="163"/>
    </row>
    <row r="63" spans="1:16">
      <c r="A63" s="187">
        <v>54</v>
      </c>
      <c r="B63" s="188" t="s">
        <v>147</v>
      </c>
      <c r="C63" s="214" t="s">
        <v>3</v>
      </c>
      <c r="D63" s="189" t="s">
        <v>626</v>
      </c>
      <c r="E63" s="165">
        <v>44903</v>
      </c>
      <c r="F63" s="165"/>
      <c r="G63" s="163"/>
      <c r="H63" s="163"/>
      <c r="I63" s="163"/>
      <c r="J63" s="163"/>
      <c r="K63" s="164"/>
      <c r="L63" s="165"/>
      <c r="M63" s="163"/>
      <c r="N63" s="163"/>
      <c r="O63" s="163"/>
      <c r="P63" s="163"/>
    </row>
    <row r="64" spans="1:16">
      <c r="A64" s="187">
        <v>55</v>
      </c>
      <c r="B64" s="188" t="s">
        <v>147</v>
      </c>
      <c r="C64" s="214" t="s">
        <v>3</v>
      </c>
      <c r="D64" s="189" t="s">
        <v>627</v>
      </c>
      <c r="E64" s="165">
        <v>44903</v>
      </c>
      <c r="F64" s="165"/>
      <c r="G64" s="163"/>
      <c r="H64" s="163"/>
      <c r="I64" s="163"/>
      <c r="J64" s="163"/>
      <c r="K64" s="164"/>
      <c r="L64" s="165"/>
      <c r="M64" s="163"/>
      <c r="N64" s="163"/>
      <c r="O64" s="163"/>
      <c r="P64" s="163"/>
    </row>
    <row r="65" spans="1:16">
      <c r="A65" s="187">
        <v>56</v>
      </c>
      <c r="B65" s="188" t="s">
        <v>147</v>
      </c>
      <c r="C65" s="214" t="s">
        <v>3</v>
      </c>
      <c r="D65" s="189" t="s">
        <v>628</v>
      </c>
      <c r="E65" s="165">
        <v>44905</v>
      </c>
      <c r="F65" s="165"/>
      <c r="G65" s="163"/>
      <c r="H65" s="163"/>
      <c r="I65" s="163"/>
      <c r="J65" s="163"/>
      <c r="K65" s="164"/>
      <c r="L65" s="165"/>
      <c r="M65" s="163"/>
      <c r="N65" s="163"/>
      <c r="O65" s="163"/>
      <c r="P65" s="163"/>
    </row>
    <row r="66" spans="1:16">
      <c r="A66" s="187">
        <v>57</v>
      </c>
      <c r="B66" s="188" t="s">
        <v>147</v>
      </c>
      <c r="C66" s="214" t="s">
        <v>3</v>
      </c>
      <c r="D66" s="189" t="s">
        <v>629</v>
      </c>
      <c r="E66" s="165">
        <v>44904</v>
      </c>
      <c r="F66" s="165"/>
      <c r="G66" s="163"/>
      <c r="H66" s="163"/>
      <c r="I66" s="163"/>
      <c r="J66" s="163"/>
      <c r="K66" s="164"/>
      <c r="L66" s="165"/>
      <c r="M66" s="163"/>
      <c r="N66" s="163"/>
      <c r="O66" s="163"/>
      <c r="P66" s="163"/>
    </row>
    <row r="67" spans="1:16">
      <c r="A67" s="187">
        <v>58</v>
      </c>
      <c r="B67" s="188" t="s">
        <v>147</v>
      </c>
      <c r="C67" s="214" t="s">
        <v>3</v>
      </c>
      <c r="D67" s="189" t="s">
        <v>630</v>
      </c>
      <c r="E67" s="165">
        <v>44905</v>
      </c>
      <c r="F67" s="165"/>
      <c r="G67" s="163"/>
      <c r="H67" s="163"/>
      <c r="I67" s="163"/>
      <c r="J67" s="163"/>
      <c r="K67" s="164"/>
      <c r="L67" s="165"/>
      <c r="M67" s="163"/>
      <c r="N67" s="163"/>
      <c r="O67" s="163"/>
      <c r="P67" s="163"/>
    </row>
    <row r="68" spans="1:16">
      <c r="A68" s="187">
        <v>59</v>
      </c>
      <c r="B68" s="188" t="s">
        <v>147</v>
      </c>
      <c r="C68" s="214" t="s">
        <v>3</v>
      </c>
      <c r="D68" s="189" t="s">
        <v>631</v>
      </c>
      <c r="E68" s="165">
        <v>44906</v>
      </c>
      <c r="F68" s="165"/>
      <c r="G68" s="163"/>
      <c r="H68" s="163"/>
      <c r="I68" s="163"/>
      <c r="J68" s="163"/>
      <c r="K68" s="164"/>
      <c r="L68" s="165"/>
      <c r="M68" s="163"/>
      <c r="N68" s="163"/>
      <c r="O68" s="163"/>
      <c r="P68" s="163"/>
    </row>
    <row r="69" spans="1:16">
      <c r="A69" s="187">
        <v>60</v>
      </c>
      <c r="B69" s="188" t="s">
        <v>147</v>
      </c>
      <c r="C69" s="214" t="s">
        <v>3</v>
      </c>
      <c r="D69" s="189" t="s">
        <v>632</v>
      </c>
      <c r="E69" s="165">
        <v>44907</v>
      </c>
      <c r="F69" s="165"/>
      <c r="G69" s="163"/>
      <c r="H69" s="163"/>
      <c r="I69" s="163"/>
      <c r="J69" s="163"/>
      <c r="K69" s="164"/>
      <c r="L69" s="165"/>
      <c r="M69" s="163"/>
      <c r="N69" s="163"/>
      <c r="O69" s="163"/>
      <c r="P69" s="163"/>
    </row>
    <row r="70" spans="1:16">
      <c r="A70" s="187">
        <v>61</v>
      </c>
      <c r="B70" s="188" t="s">
        <v>147</v>
      </c>
      <c r="C70" s="214" t="s">
        <v>3</v>
      </c>
      <c r="D70" s="189" t="s">
        <v>633</v>
      </c>
      <c r="E70" s="165">
        <v>44907</v>
      </c>
      <c r="F70" s="165"/>
      <c r="G70" s="163"/>
      <c r="H70" s="163"/>
      <c r="I70" s="163"/>
      <c r="J70" s="163"/>
      <c r="K70" s="164"/>
      <c r="L70" s="165"/>
      <c r="M70" s="163"/>
      <c r="N70" s="163"/>
      <c r="O70" s="163"/>
      <c r="P70" s="163"/>
    </row>
    <row r="71" spans="1:16">
      <c r="A71" s="187">
        <v>62</v>
      </c>
      <c r="B71" s="188" t="s">
        <v>147</v>
      </c>
      <c r="C71" s="214" t="s">
        <v>3</v>
      </c>
      <c r="D71" s="189" t="s">
        <v>634</v>
      </c>
      <c r="E71" s="165">
        <v>44908</v>
      </c>
      <c r="F71" s="165"/>
      <c r="G71" s="163"/>
      <c r="H71" s="163"/>
      <c r="I71" s="163"/>
      <c r="J71" s="163"/>
      <c r="K71" s="164"/>
      <c r="L71" s="165"/>
      <c r="M71" s="163"/>
      <c r="N71" s="163"/>
      <c r="O71" s="163"/>
      <c r="P71" s="163"/>
    </row>
    <row r="72" spans="1:16">
      <c r="A72" s="187">
        <v>63</v>
      </c>
      <c r="B72" s="188" t="s">
        <v>147</v>
      </c>
      <c r="C72" s="214" t="s">
        <v>3</v>
      </c>
      <c r="D72" s="189" t="s">
        <v>635</v>
      </c>
      <c r="E72" s="165">
        <v>44908</v>
      </c>
      <c r="F72" s="165"/>
      <c r="G72" s="163"/>
      <c r="H72" s="163"/>
      <c r="I72" s="163"/>
      <c r="J72" s="163"/>
      <c r="K72" s="164"/>
      <c r="L72" s="165"/>
      <c r="M72" s="163"/>
      <c r="N72" s="163"/>
      <c r="O72" s="163"/>
      <c r="P72" s="163"/>
    </row>
    <row r="73" spans="1:16">
      <c r="A73" s="187">
        <v>64</v>
      </c>
      <c r="B73" s="188" t="s">
        <v>147</v>
      </c>
      <c r="C73" s="214" t="s">
        <v>3</v>
      </c>
      <c r="D73" s="189" t="s">
        <v>636</v>
      </c>
      <c r="E73" s="165">
        <v>44909</v>
      </c>
      <c r="F73" s="165"/>
      <c r="G73" s="163"/>
      <c r="H73" s="163"/>
      <c r="I73" s="163"/>
      <c r="J73" s="163"/>
      <c r="K73" s="164"/>
      <c r="L73" s="165"/>
      <c r="M73" s="163"/>
      <c r="N73" s="163"/>
      <c r="O73" s="163"/>
      <c r="P73" s="163"/>
    </row>
    <row r="74" spans="1:16">
      <c r="A74" s="187">
        <v>65</v>
      </c>
      <c r="B74" s="188" t="s">
        <v>147</v>
      </c>
      <c r="C74" s="214" t="s">
        <v>3</v>
      </c>
      <c r="D74" s="189" t="s">
        <v>637</v>
      </c>
      <c r="E74" s="165">
        <v>44911</v>
      </c>
      <c r="F74" s="165"/>
      <c r="G74" s="163"/>
      <c r="H74" s="163"/>
      <c r="I74" s="163"/>
      <c r="J74" s="163"/>
      <c r="K74" s="164"/>
      <c r="L74" s="165"/>
      <c r="M74" s="163"/>
      <c r="N74" s="163"/>
      <c r="O74" s="163"/>
      <c r="P74" s="163"/>
    </row>
    <row r="75" spans="1:16">
      <c r="A75" s="187">
        <v>66</v>
      </c>
      <c r="B75" s="188" t="s">
        <v>147</v>
      </c>
      <c r="C75" s="214" t="s">
        <v>3</v>
      </c>
      <c r="D75" s="189" t="s">
        <v>638</v>
      </c>
      <c r="E75" s="165">
        <v>44911</v>
      </c>
      <c r="F75" s="165"/>
      <c r="G75" s="163"/>
      <c r="H75" s="163"/>
      <c r="I75" s="163"/>
      <c r="J75" s="163"/>
      <c r="K75" s="164"/>
      <c r="L75" s="165"/>
      <c r="M75" s="163"/>
      <c r="N75" s="163"/>
      <c r="O75" s="163"/>
      <c r="P75" s="163"/>
    </row>
    <row r="76" spans="1:16">
      <c r="A76" s="187">
        <v>67</v>
      </c>
      <c r="B76" s="188" t="s">
        <v>147</v>
      </c>
      <c r="C76" s="214" t="s">
        <v>3</v>
      </c>
      <c r="D76" s="189" t="s">
        <v>639</v>
      </c>
      <c r="E76" s="165">
        <v>44912</v>
      </c>
      <c r="F76" s="165"/>
      <c r="G76" s="163"/>
      <c r="H76" s="163"/>
      <c r="I76" s="163"/>
      <c r="J76" s="163"/>
      <c r="K76" s="164"/>
      <c r="L76" s="165"/>
      <c r="M76" s="163"/>
      <c r="N76" s="163"/>
      <c r="O76" s="163"/>
      <c r="P76" s="163"/>
    </row>
    <row r="77" spans="1:16">
      <c r="A77" s="187">
        <v>68</v>
      </c>
      <c r="B77" s="188" t="s">
        <v>147</v>
      </c>
      <c r="C77" s="214" t="s">
        <v>3</v>
      </c>
      <c r="D77" s="189" t="s">
        <v>640</v>
      </c>
      <c r="E77" s="165">
        <v>44912</v>
      </c>
      <c r="F77" s="165"/>
      <c r="G77" s="163"/>
      <c r="H77" s="163"/>
      <c r="I77" s="163"/>
      <c r="J77" s="163"/>
      <c r="K77" s="164"/>
      <c r="L77" s="165"/>
      <c r="M77" s="163"/>
      <c r="N77" s="163"/>
      <c r="O77" s="163"/>
      <c r="P77" s="163"/>
    </row>
    <row r="78" spans="1:16">
      <c r="A78" s="187">
        <v>69</v>
      </c>
      <c r="B78" s="188" t="s">
        <v>147</v>
      </c>
      <c r="C78" s="214" t="s">
        <v>3</v>
      </c>
      <c r="D78" s="189" t="s">
        <v>641</v>
      </c>
      <c r="E78" s="165">
        <v>44913</v>
      </c>
      <c r="F78" s="165"/>
      <c r="G78" s="163"/>
      <c r="H78" s="163"/>
      <c r="I78" s="163"/>
      <c r="J78" s="163"/>
      <c r="K78" s="164"/>
      <c r="L78" s="165"/>
      <c r="M78" s="163"/>
      <c r="N78" s="163"/>
      <c r="O78" s="163"/>
      <c r="P78" s="163"/>
    </row>
    <row r="79" spans="1:16">
      <c r="A79" s="187">
        <v>70</v>
      </c>
      <c r="B79" s="157" t="s">
        <v>150</v>
      </c>
      <c r="C79" s="158" t="s">
        <v>29</v>
      </c>
      <c r="D79" s="189" t="s">
        <v>642</v>
      </c>
      <c r="E79" s="165">
        <v>44913</v>
      </c>
      <c r="F79" s="165"/>
      <c r="G79" s="163"/>
      <c r="H79" s="163"/>
      <c r="I79" s="163"/>
      <c r="J79" s="163"/>
      <c r="K79" s="164"/>
      <c r="L79" s="165"/>
      <c r="M79" s="163"/>
      <c r="N79" s="163"/>
      <c r="O79" s="163"/>
      <c r="P79" s="163"/>
    </row>
    <row r="80" spans="1:16">
      <c r="A80" s="190"/>
      <c r="B80" s="224" t="s">
        <v>150</v>
      </c>
      <c r="C80" s="118" t="s">
        <v>29</v>
      </c>
      <c r="D80" s="189" t="s">
        <v>1586</v>
      </c>
      <c r="E80" s="165">
        <v>44913</v>
      </c>
      <c r="F80" s="165"/>
      <c r="G80" s="163"/>
      <c r="H80" s="163"/>
      <c r="I80" s="163"/>
      <c r="J80" s="163"/>
      <c r="K80" s="164"/>
      <c r="L80" s="165"/>
      <c r="M80" s="163"/>
      <c r="N80" s="163"/>
      <c r="O80" s="163"/>
      <c r="P80" s="163"/>
    </row>
    <row r="81" spans="1:16">
      <c r="A81" s="187">
        <v>72</v>
      </c>
      <c r="B81" s="157" t="s">
        <v>150</v>
      </c>
      <c r="C81" s="158" t="s">
        <v>29</v>
      </c>
      <c r="D81" s="189" t="s">
        <v>644</v>
      </c>
      <c r="E81" s="165">
        <v>44914</v>
      </c>
      <c r="F81" s="165"/>
      <c r="G81" s="163"/>
      <c r="H81" s="163"/>
      <c r="I81" s="163"/>
      <c r="J81" s="163"/>
      <c r="K81" s="164"/>
      <c r="L81" s="165"/>
      <c r="M81" s="163"/>
      <c r="N81" s="163"/>
      <c r="O81" s="163"/>
      <c r="P81" s="163"/>
    </row>
    <row r="82" spans="1:16">
      <c r="A82" s="187">
        <v>73</v>
      </c>
      <c r="B82" s="157" t="s">
        <v>150</v>
      </c>
      <c r="C82" s="158" t="s">
        <v>29</v>
      </c>
      <c r="D82" s="189" t="s">
        <v>645</v>
      </c>
      <c r="E82" s="165">
        <v>44914</v>
      </c>
      <c r="F82" s="165"/>
      <c r="G82" s="163"/>
      <c r="H82" s="163"/>
      <c r="I82" s="163"/>
      <c r="J82" s="163"/>
      <c r="K82" s="164"/>
      <c r="L82" s="165"/>
      <c r="M82" s="163"/>
      <c r="N82" s="163"/>
      <c r="O82" s="163"/>
      <c r="P82" s="163"/>
    </row>
    <row r="83" spans="1:16">
      <c r="A83" s="187">
        <v>74</v>
      </c>
      <c r="B83" s="188" t="s">
        <v>147</v>
      </c>
      <c r="C83" s="214" t="s">
        <v>3</v>
      </c>
      <c r="D83" s="189" t="s">
        <v>646</v>
      </c>
      <c r="E83" s="165">
        <v>44915</v>
      </c>
      <c r="F83" s="165"/>
      <c r="G83" s="163"/>
      <c r="H83" s="163"/>
      <c r="I83" s="163"/>
      <c r="J83" s="163"/>
      <c r="K83" s="164"/>
      <c r="L83" s="165"/>
      <c r="M83" s="163"/>
      <c r="N83" s="163"/>
      <c r="O83" s="163"/>
      <c r="P83" s="163"/>
    </row>
    <row r="84" spans="1:16">
      <c r="A84" s="187">
        <v>75</v>
      </c>
      <c r="B84" s="188" t="s">
        <v>147</v>
      </c>
      <c r="C84" s="214" t="s">
        <v>3</v>
      </c>
      <c r="D84" s="189" t="s">
        <v>647</v>
      </c>
      <c r="E84" s="165">
        <v>44915</v>
      </c>
      <c r="F84" s="165"/>
      <c r="G84" s="163"/>
      <c r="H84" s="163"/>
      <c r="I84" s="163"/>
      <c r="J84" s="163"/>
      <c r="K84" s="164"/>
      <c r="L84" s="165"/>
      <c r="M84" s="163"/>
      <c r="N84" s="163"/>
      <c r="O84" s="163"/>
      <c r="P84" s="163"/>
    </row>
    <row r="85" spans="1:16">
      <c r="A85" s="187">
        <v>76</v>
      </c>
      <c r="B85" s="157" t="s">
        <v>150</v>
      </c>
      <c r="C85" s="158" t="s">
        <v>29</v>
      </c>
      <c r="D85" s="189" t="s">
        <v>648</v>
      </c>
      <c r="E85" s="165">
        <v>44916</v>
      </c>
      <c r="F85" s="165"/>
      <c r="G85" s="163"/>
      <c r="H85" s="163"/>
      <c r="I85" s="163"/>
      <c r="J85" s="163"/>
      <c r="K85" s="164"/>
      <c r="L85" s="165"/>
      <c r="M85" s="163"/>
      <c r="N85" s="163"/>
      <c r="O85" s="163"/>
      <c r="P85" s="163"/>
    </row>
    <row r="86" spans="1:16">
      <c r="A86" s="187">
        <v>77</v>
      </c>
      <c r="B86" s="157" t="s">
        <v>150</v>
      </c>
      <c r="C86" s="158" t="s">
        <v>29</v>
      </c>
      <c r="D86" s="189" t="s">
        <v>649</v>
      </c>
      <c r="E86" s="165">
        <v>44916</v>
      </c>
      <c r="F86" s="165"/>
      <c r="G86" s="163"/>
      <c r="H86" s="163"/>
      <c r="I86" s="163"/>
      <c r="J86" s="163"/>
      <c r="K86" s="164"/>
      <c r="L86" s="165"/>
      <c r="M86" s="163"/>
      <c r="N86" s="163"/>
      <c r="O86" s="163"/>
      <c r="P86" s="163"/>
    </row>
    <row r="87" spans="1:16">
      <c r="A87" s="187">
        <v>78</v>
      </c>
      <c r="B87" s="157" t="s">
        <v>150</v>
      </c>
      <c r="C87" s="158" t="s">
        <v>29</v>
      </c>
      <c r="D87" s="189" t="s">
        <v>650</v>
      </c>
      <c r="E87" s="165">
        <v>44917</v>
      </c>
      <c r="F87" s="165"/>
      <c r="G87" s="163"/>
      <c r="H87" s="163"/>
      <c r="I87" s="163"/>
      <c r="J87" s="163"/>
      <c r="K87" s="164"/>
      <c r="L87" s="165"/>
      <c r="M87" s="163"/>
      <c r="N87" s="163"/>
      <c r="O87" s="163"/>
      <c r="P87" s="163"/>
    </row>
    <row r="88" spans="1:16">
      <c r="A88" s="187">
        <v>79</v>
      </c>
      <c r="B88" s="157" t="s">
        <v>150</v>
      </c>
      <c r="C88" s="158" t="s">
        <v>29</v>
      </c>
      <c r="D88" s="189" t="s">
        <v>651</v>
      </c>
      <c r="E88" s="165">
        <v>44917</v>
      </c>
      <c r="F88" s="165"/>
      <c r="G88" s="163"/>
      <c r="H88" s="163"/>
      <c r="I88" s="163"/>
      <c r="J88" s="163"/>
      <c r="K88" s="164"/>
      <c r="L88" s="165"/>
      <c r="M88" s="163"/>
      <c r="N88" s="163"/>
      <c r="O88" s="163"/>
      <c r="P88" s="163"/>
    </row>
    <row r="89" spans="1:16">
      <c r="A89" s="187">
        <v>80</v>
      </c>
      <c r="B89" s="157" t="s">
        <v>150</v>
      </c>
      <c r="C89" s="158" t="s">
        <v>29</v>
      </c>
      <c r="D89" s="189" t="s">
        <v>652</v>
      </c>
      <c r="E89" s="165">
        <v>44918</v>
      </c>
      <c r="F89" s="165"/>
      <c r="G89" s="163"/>
      <c r="H89" s="163"/>
      <c r="I89" s="163"/>
      <c r="J89" s="163"/>
      <c r="K89" s="164"/>
      <c r="L89" s="165"/>
      <c r="M89" s="163"/>
      <c r="N89" s="163"/>
      <c r="O89" s="163"/>
      <c r="P89" s="163"/>
    </row>
    <row r="90" spans="1:16">
      <c r="A90" s="187">
        <v>81</v>
      </c>
      <c r="B90" s="157" t="s">
        <v>150</v>
      </c>
      <c r="C90" s="158" t="s">
        <v>29</v>
      </c>
      <c r="D90" s="189" t="s">
        <v>653</v>
      </c>
      <c r="E90" s="165">
        <v>44918</v>
      </c>
      <c r="F90" s="165"/>
      <c r="G90" s="163"/>
      <c r="H90" s="163"/>
      <c r="I90" s="163"/>
      <c r="J90" s="163"/>
      <c r="K90" s="164"/>
      <c r="L90" s="165"/>
      <c r="M90" s="163"/>
      <c r="N90" s="163"/>
      <c r="O90" s="163"/>
      <c r="P90" s="163"/>
    </row>
    <row r="91" spans="1:16">
      <c r="A91" s="187">
        <v>82</v>
      </c>
      <c r="B91" s="157" t="s">
        <v>150</v>
      </c>
      <c r="C91" s="158" t="s">
        <v>29</v>
      </c>
      <c r="D91" s="189" t="s">
        <v>654</v>
      </c>
      <c r="E91" s="165">
        <v>44918</v>
      </c>
      <c r="F91" s="165"/>
      <c r="G91" s="163"/>
      <c r="H91" s="163"/>
      <c r="I91" s="163"/>
      <c r="J91" s="163"/>
      <c r="K91" s="164"/>
      <c r="L91" s="165"/>
      <c r="M91" s="163"/>
      <c r="N91" s="163"/>
      <c r="O91" s="163"/>
      <c r="P91" s="163"/>
    </row>
    <row r="92" spans="1:16">
      <c r="A92" s="187">
        <v>83</v>
      </c>
      <c r="B92" s="157" t="s">
        <v>150</v>
      </c>
      <c r="C92" s="158" t="s">
        <v>29</v>
      </c>
      <c r="D92" s="189" t="s">
        <v>655</v>
      </c>
      <c r="E92" s="165">
        <v>44918</v>
      </c>
      <c r="F92" s="165"/>
      <c r="G92" s="163"/>
      <c r="H92" s="163"/>
      <c r="I92" s="163"/>
      <c r="J92" s="163"/>
      <c r="K92" s="164"/>
      <c r="L92" s="165"/>
      <c r="M92" s="163"/>
      <c r="N92" s="163"/>
      <c r="O92" s="163"/>
      <c r="P92" s="163"/>
    </row>
    <row r="93" spans="1:16">
      <c r="A93" s="187">
        <v>84</v>
      </c>
      <c r="B93" s="188" t="s">
        <v>147</v>
      </c>
      <c r="C93" s="214" t="s">
        <v>3</v>
      </c>
      <c r="D93" s="189" t="s">
        <v>656</v>
      </c>
      <c r="E93" s="165">
        <v>44918</v>
      </c>
      <c r="F93" s="165"/>
      <c r="G93" s="163"/>
      <c r="H93" s="163"/>
      <c r="I93" s="163"/>
      <c r="J93" s="163"/>
      <c r="K93" s="164"/>
      <c r="L93" s="165"/>
      <c r="M93" s="163"/>
      <c r="N93" s="163"/>
      <c r="O93" s="163"/>
      <c r="P93" s="163"/>
    </row>
    <row r="94" spans="1:16">
      <c r="A94" s="187">
        <v>85</v>
      </c>
      <c r="B94" s="157" t="s">
        <v>150</v>
      </c>
      <c r="C94" s="158" t="s">
        <v>29</v>
      </c>
      <c r="D94" s="189" t="s">
        <v>657</v>
      </c>
      <c r="E94" s="165">
        <v>44921</v>
      </c>
      <c r="F94" s="165"/>
      <c r="G94" s="163"/>
      <c r="H94" s="163"/>
      <c r="I94" s="163"/>
      <c r="J94" s="163"/>
      <c r="K94" s="164"/>
      <c r="L94" s="165"/>
      <c r="M94" s="163"/>
      <c r="N94" s="163"/>
      <c r="O94" s="163"/>
      <c r="P94" s="163"/>
    </row>
    <row r="95" spans="1:16">
      <c r="A95" s="187">
        <v>86</v>
      </c>
      <c r="B95" s="157" t="s">
        <v>150</v>
      </c>
      <c r="C95" s="158" t="s">
        <v>29</v>
      </c>
      <c r="D95" s="190" t="s">
        <v>658</v>
      </c>
      <c r="E95" s="170">
        <v>44921</v>
      </c>
      <c r="F95" s="170"/>
      <c r="G95" s="181"/>
      <c r="H95" s="181"/>
      <c r="I95" s="181"/>
      <c r="J95" s="225"/>
      <c r="K95" s="173"/>
      <c r="L95" s="165"/>
      <c r="M95" s="163"/>
      <c r="N95" s="163"/>
      <c r="O95" s="163"/>
      <c r="P95" s="163"/>
    </row>
    <row r="96" spans="1:16">
      <c r="A96" s="187">
        <v>87</v>
      </c>
      <c r="B96" s="157" t="s">
        <v>150</v>
      </c>
      <c r="C96" s="158" t="s">
        <v>29</v>
      </c>
      <c r="D96" s="190" t="s">
        <v>659</v>
      </c>
      <c r="E96" s="170">
        <v>44921</v>
      </c>
      <c r="F96" s="170"/>
      <c r="G96" s="181"/>
      <c r="H96" s="181"/>
      <c r="I96" s="181"/>
      <c r="J96" s="225"/>
      <c r="K96" s="173"/>
      <c r="L96" s="165"/>
      <c r="M96" s="163"/>
      <c r="N96" s="163"/>
      <c r="O96" s="163"/>
      <c r="P96" s="163"/>
    </row>
    <row r="97" spans="1:16">
      <c r="A97" s="187">
        <v>88</v>
      </c>
      <c r="B97" s="157" t="s">
        <v>150</v>
      </c>
      <c r="C97" s="158" t="s">
        <v>29</v>
      </c>
      <c r="D97" s="189" t="s">
        <v>660</v>
      </c>
      <c r="E97" s="165">
        <v>44923</v>
      </c>
      <c r="F97" s="165"/>
      <c r="G97" s="163"/>
      <c r="H97" s="163"/>
      <c r="I97" s="163"/>
      <c r="J97" s="163"/>
      <c r="K97" s="173"/>
      <c r="L97" s="165"/>
      <c r="M97" s="163"/>
      <c r="N97" s="163"/>
      <c r="O97" s="163"/>
      <c r="P97" s="163"/>
    </row>
    <row r="98" spans="1:16">
      <c r="A98" s="187">
        <v>89</v>
      </c>
      <c r="B98" s="157" t="s">
        <v>150</v>
      </c>
      <c r="C98" s="158" t="s">
        <v>29</v>
      </c>
      <c r="D98" s="189" t="s">
        <v>661</v>
      </c>
      <c r="E98" s="165">
        <v>44923</v>
      </c>
      <c r="F98" s="165"/>
      <c r="G98" s="163"/>
      <c r="H98" s="163"/>
      <c r="I98" s="163"/>
      <c r="J98" s="163"/>
      <c r="K98" s="164"/>
      <c r="L98" s="165"/>
      <c r="M98" s="163"/>
      <c r="N98" s="163"/>
      <c r="O98" s="163"/>
      <c r="P98" s="163"/>
    </row>
    <row r="99" spans="1:16">
      <c r="A99" s="187">
        <v>90</v>
      </c>
      <c r="B99" s="157" t="s">
        <v>150</v>
      </c>
      <c r="C99" s="158" t="s">
        <v>29</v>
      </c>
      <c r="D99" s="189" t="s">
        <v>662</v>
      </c>
      <c r="E99" s="165">
        <v>44925</v>
      </c>
      <c r="F99" s="165"/>
      <c r="G99" s="163"/>
      <c r="H99" s="163"/>
      <c r="I99" s="163"/>
      <c r="J99" s="163"/>
      <c r="K99" s="164"/>
      <c r="L99" s="165"/>
      <c r="M99" s="163"/>
      <c r="N99" s="163"/>
      <c r="O99" s="163"/>
      <c r="P99" s="163"/>
    </row>
    <row r="100" spans="1:16">
      <c r="A100" s="187">
        <v>91</v>
      </c>
      <c r="B100" s="157" t="s">
        <v>150</v>
      </c>
      <c r="C100" s="158" t="s">
        <v>29</v>
      </c>
      <c r="D100" s="189" t="s">
        <v>663</v>
      </c>
      <c r="E100" s="165">
        <v>44925</v>
      </c>
      <c r="F100" s="165"/>
      <c r="G100" s="163"/>
      <c r="H100" s="163"/>
      <c r="I100" s="163"/>
      <c r="J100" s="163"/>
      <c r="K100" s="164"/>
      <c r="L100" s="165"/>
      <c r="M100" s="163"/>
      <c r="N100" s="163"/>
      <c r="O100" s="163"/>
      <c r="P100" s="163"/>
    </row>
    <row r="101" spans="1:16">
      <c r="A101" s="187">
        <v>92</v>
      </c>
      <c r="B101" s="157" t="s">
        <v>150</v>
      </c>
      <c r="C101" s="158" t="s">
        <v>29</v>
      </c>
      <c r="D101" s="189" t="s">
        <v>664</v>
      </c>
      <c r="E101" s="164"/>
      <c r="F101" s="164"/>
      <c r="G101" s="163"/>
      <c r="H101" s="163"/>
      <c r="I101" s="163"/>
      <c r="J101" s="163"/>
      <c r="K101" s="164"/>
      <c r="L101" s="163"/>
      <c r="M101" s="163"/>
      <c r="N101" s="163"/>
      <c r="O101" s="163"/>
      <c r="P101" s="163"/>
    </row>
    <row r="102" spans="1:16">
      <c r="A102" s="187">
        <v>93</v>
      </c>
      <c r="B102" s="157" t="s">
        <v>150</v>
      </c>
      <c r="C102" s="158" t="s">
        <v>29</v>
      </c>
      <c r="D102" s="189" t="s">
        <v>665</v>
      </c>
      <c r="E102" s="165">
        <v>44925</v>
      </c>
      <c r="F102" s="165"/>
      <c r="G102" s="163"/>
      <c r="H102" s="163"/>
      <c r="I102" s="163"/>
      <c r="J102" s="163"/>
      <c r="K102" s="164"/>
      <c r="L102" s="165"/>
      <c r="M102" s="163"/>
      <c r="N102" s="163"/>
      <c r="O102" s="163"/>
      <c r="P102" s="163"/>
    </row>
    <row r="103" spans="1:16">
      <c r="A103" s="187">
        <v>94</v>
      </c>
      <c r="B103" s="157" t="s">
        <v>150</v>
      </c>
      <c r="C103" s="158" t="s">
        <v>29</v>
      </c>
      <c r="D103" s="189" t="s">
        <v>666</v>
      </c>
      <c r="E103" s="164"/>
      <c r="F103" s="164"/>
      <c r="G103" s="163"/>
      <c r="H103" s="163"/>
      <c r="I103" s="163"/>
      <c r="J103" s="163"/>
      <c r="K103" s="164"/>
      <c r="L103" s="164"/>
      <c r="M103" s="163"/>
      <c r="N103" s="163"/>
      <c r="O103" s="163"/>
      <c r="P103" s="163"/>
    </row>
    <row r="104" spans="1:16">
      <c r="A104" s="187">
        <v>95</v>
      </c>
      <c r="B104" s="157" t="s">
        <v>150</v>
      </c>
      <c r="C104" s="158" t="s">
        <v>29</v>
      </c>
      <c r="D104" s="189" t="s">
        <v>667</v>
      </c>
      <c r="E104" s="165">
        <v>44927</v>
      </c>
      <c r="F104" s="165"/>
      <c r="G104" s="163"/>
      <c r="H104" s="163"/>
      <c r="I104" s="163"/>
      <c r="J104" s="163"/>
      <c r="K104" s="164"/>
      <c r="L104" s="165"/>
      <c r="M104" s="163"/>
      <c r="N104" s="163"/>
      <c r="O104" s="163"/>
      <c r="P104" s="163"/>
    </row>
    <row r="105" spans="1:16">
      <c r="A105" s="187">
        <v>96</v>
      </c>
      <c r="B105" s="157" t="s">
        <v>150</v>
      </c>
      <c r="C105" s="158" t="s">
        <v>29</v>
      </c>
      <c r="D105" s="189" t="s">
        <v>668</v>
      </c>
      <c r="E105" s="164"/>
      <c r="F105" s="164"/>
      <c r="G105" s="163"/>
      <c r="H105" s="163"/>
      <c r="I105" s="163"/>
      <c r="J105" s="163"/>
      <c r="K105" s="164"/>
      <c r="L105" s="164"/>
      <c r="M105" s="163"/>
      <c r="N105" s="163"/>
      <c r="O105" s="163"/>
      <c r="P105" s="163"/>
    </row>
    <row r="106" spans="1:16">
      <c r="A106" s="187">
        <v>97</v>
      </c>
      <c r="B106" s="157" t="s">
        <v>150</v>
      </c>
      <c r="C106" s="158" t="s">
        <v>29</v>
      </c>
      <c r="D106" s="189" t="s">
        <v>669</v>
      </c>
      <c r="E106" s="165">
        <v>44927</v>
      </c>
      <c r="F106" s="165"/>
      <c r="G106" s="163"/>
      <c r="H106" s="163"/>
      <c r="I106" s="163"/>
      <c r="J106" s="163"/>
      <c r="K106" s="164"/>
      <c r="L106" s="165"/>
      <c r="M106" s="163"/>
      <c r="N106" s="163"/>
      <c r="O106" s="163"/>
      <c r="P106" s="163"/>
    </row>
    <row r="107" spans="1:16">
      <c r="A107" s="187">
        <v>98</v>
      </c>
      <c r="B107" s="157" t="s">
        <v>150</v>
      </c>
      <c r="C107" s="158" t="s">
        <v>29</v>
      </c>
      <c r="D107" s="189" t="s">
        <v>670</v>
      </c>
      <c r="E107" s="164"/>
      <c r="F107" s="164"/>
      <c r="G107" s="163"/>
      <c r="H107" s="163"/>
      <c r="I107" s="163"/>
      <c r="J107" s="163"/>
      <c r="K107" s="164"/>
      <c r="L107" s="164"/>
      <c r="M107" s="163"/>
      <c r="N107" s="163"/>
      <c r="O107" s="163"/>
      <c r="P107" s="163"/>
    </row>
    <row r="108" spans="1:16">
      <c r="A108" s="187">
        <v>99</v>
      </c>
      <c r="B108" s="157" t="s">
        <v>150</v>
      </c>
      <c r="C108" s="158" t="s">
        <v>29</v>
      </c>
      <c r="D108" s="189" t="s">
        <v>671</v>
      </c>
      <c r="E108" s="165">
        <v>44928</v>
      </c>
      <c r="F108" s="165"/>
      <c r="G108" s="163"/>
      <c r="H108" s="163"/>
      <c r="I108" s="163"/>
      <c r="J108" s="163"/>
      <c r="K108" s="164"/>
      <c r="L108" s="165"/>
      <c r="M108" s="163"/>
      <c r="N108" s="163"/>
      <c r="O108" s="163"/>
      <c r="P108" s="163"/>
    </row>
    <row r="109" spans="1:16">
      <c r="A109" s="187">
        <v>100</v>
      </c>
      <c r="B109" s="157" t="s">
        <v>150</v>
      </c>
      <c r="C109" s="158" t="s">
        <v>29</v>
      </c>
      <c r="D109" s="189" t="s">
        <v>672</v>
      </c>
      <c r="E109" s="164"/>
      <c r="F109" s="164"/>
      <c r="G109" s="163"/>
      <c r="H109" s="163"/>
      <c r="I109" s="163"/>
      <c r="J109" s="163"/>
      <c r="K109" s="164"/>
      <c r="L109" s="164"/>
      <c r="M109" s="163"/>
      <c r="N109" s="163"/>
      <c r="O109" s="163"/>
      <c r="P109" s="163"/>
    </row>
    <row r="110" spans="1:16">
      <c r="A110" s="187">
        <v>101</v>
      </c>
      <c r="B110" s="157" t="s">
        <v>150</v>
      </c>
      <c r="C110" s="158" t="s">
        <v>29</v>
      </c>
      <c r="D110" s="189" t="s">
        <v>673</v>
      </c>
      <c r="E110" s="165">
        <v>44929</v>
      </c>
      <c r="F110" s="165"/>
      <c r="G110" s="163"/>
      <c r="H110" s="163"/>
      <c r="I110" s="163"/>
      <c r="J110" s="163"/>
      <c r="K110" s="164"/>
      <c r="L110" s="165"/>
      <c r="M110" s="163"/>
      <c r="N110" s="163"/>
      <c r="O110" s="163"/>
      <c r="P110" s="163"/>
    </row>
    <row r="111" spans="1:16">
      <c r="A111" s="187">
        <v>102</v>
      </c>
      <c r="B111" s="157" t="s">
        <v>150</v>
      </c>
      <c r="C111" s="158" t="s">
        <v>29</v>
      </c>
      <c r="D111" s="189" t="s">
        <v>674</v>
      </c>
      <c r="E111" s="164"/>
      <c r="F111" s="164"/>
      <c r="G111" s="163"/>
      <c r="H111" s="163"/>
      <c r="I111" s="163"/>
      <c r="J111" s="163"/>
      <c r="K111" s="164"/>
      <c r="L111" s="164"/>
      <c r="M111" s="163"/>
      <c r="N111" s="163"/>
      <c r="O111" s="163"/>
      <c r="P111" s="163"/>
    </row>
    <row r="112" spans="1:16">
      <c r="A112" s="190">
        <v>103</v>
      </c>
      <c r="B112" s="224" t="s">
        <v>150</v>
      </c>
      <c r="C112" s="118" t="s">
        <v>29</v>
      </c>
      <c r="D112" s="189" t="s">
        <v>675</v>
      </c>
      <c r="E112" s="165">
        <v>44931</v>
      </c>
      <c r="F112" s="165"/>
      <c r="G112" s="163"/>
      <c r="H112" s="163"/>
      <c r="I112" s="163"/>
      <c r="J112" s="163"/>
      <c r="K112" s="164"/>
      <c r="L112" s="165"/>
      <c r="M112" s="163"/>
      <c r="N112" s="163"/>
      <c r="O112" s="163"/>
      <c r="P112" s="163"/>
    </row>
    <row r="113" spans="1:16" s="228" customFormat="1">
      <c r="A113" s="216">
        <v>104</v>
      </c>
      <c r="B113" s="226" t="s">
        <v>150</v>
      </c>
      <c r="C113" s="227" t="s">
        <v>29</v>
      </c>
      <c r="D113" s="215" t="s">
        <v>676</v>
      </c>
      <c r="E113" s="222">
        <v>44931</v>
      </c>
      <c r="F113" s="222"/>
      <c r="G113" s="221"/>
      <c r="H113" s="221"/>
      <c r="I113" s="221"/>
      <c r="J113" s="221"/>
      <c r="K113" s="229"/>
      <c r="L113" s="229"/>
      <c r="M113" s="221"/>
      <c r="N113" s="221"/>
      <c r="O113" s="221"/>
      <c r="P113" s="221"/>
    </row>
    <row r="114" spans="1:16" s="228" customFormat="1">
      <c r="A114" s="216">
        <v>105</v>
      </c>
      <c r="B114" s="226" t="s">
        <v>150</v>
      </c>
      <c r="C114" s="227" t="s">
        <v>29</v>
      </c>
      <c r="D114" s="215" t="s">
        <v>677</v>
      </c>
      <c r="E114" s="222">
        <v>44931</v>
      </c>
      <c r="F114" s="222"/>
      <c r="G114" s="221"/>
      <c r="H114" s="221"/>
      <c r="I114" s="221"/>
      <c r="J114" s="221"/>
      <c r="K114" s="229"/>
      <c r="L114" s="229"/>
      <c r="M114" s="221"/>
      <c r="N114" s="221"/>
      <c r="O114" s="221"/>
      <c r="P114" s="221"/>
    </row>
    <row r="115" spans="1:16">
      <c r="A115" s="190">
        <v>106</v>
      </c>
      <c r="B115" s="224" t="s">
        <v>150</v>
      </c>
      <c r="C115" s="118" t="s">
        <v>29</v>
      </c>
      <c r="D115" s="189" t="s">
        <v>678</v>
      </c>
      <c r="E115" s="165">
        <v>44932</v>
      </c>
      <c r="F115" s="165"/>
      <c r="G115" s="163"/>
      <c r="H115" s="163"/>
      <c r="I115" s="163"/>
      <c r="J115" s="163"/>
      <c r="K115" s="164"/>
      <c r="L115" s="165"/>
      <c r="M115" s="163"/>
      <c r="N115" s="163"/>
      <c r="O115" s="163"/>
      <c r="P115" s="163"/>
    </row>
    <row r="116" spans="1:16">
      <c r="A116" s="190">
        <v>107</v>
      </c>
      <c r="B116" s="224" t="s">
        <v>150</v>
      </c>
      <c r="C116" s="118" t="s">
        <v>29</v>
      </c>
      <c r="D116" s="189" t="s">
        <v>679</v>
      </c>
      <c r="E116" s="165">
        <v>44933</v>
      </c>
      <c r="F116" s="165"/>
      <c r="G116" s="163"/>
      <c r="H116" s="163"/>
      <c r="I116" s="163"/>
      <c r="J116" s="163"/>
      <c r="K116" s="164"/>
      <c r="L116" s="165"/>
      <c r="M116" s="163"/>
      <c r="N116" s="163"/>
      <c r="O116" s="163"/>
      <c r="P116" s="163"/>
    </row>
    <row r="117" spans="1:16">
      <c r="A117" s="187">
        <v>108</v>
      </c>
      <c r="B117" s="160" t="s">
        <v>150</v>
      </c>
      <c r="C117" s="189" t="s">
        <v>29</v>
      </c>
      <c r="D117" s="189" t="s">
        <v>680</v>
      </c>
      <c r="E117" s="165">
        <v>44935</v>
      </c>
      <c r="F117" s="165"/>
      <c r="G117" s="163"/>
      <c r="H117" s="163"/>
      <c r="I117" s="163"/>
      <c r="J117" s="163"/>
      <c r="K117" s="164"/>
      <c r="L117" s="165"/>
      <c r="M117" s="163"/>
      <c r="N117" s="163"/>
      <c r="O117" s="163"/>
      <c r="P117" s="163"/>
    </row>
    <row r="118" spans="1:16">
      <c r="A118" s="190">
        <v>109</v>
      </c>
      <c r="B118" s="224" t="s">
        <v>150</v>
      </c>
      <c r="C118" s="118" t="s">
        <v>29</v>
      </c>
      <c r="D118" s="189" t="s">
        <v>681</v>
      </c>
      <c r="E118" s="165">
        <v>44936</v>
      </c>
      <c r="F118" s="165"/>
      <c r="G118" s="163"/>
      <c r="H118" s="163"/>
      <c r="I118" s="163"/>
      <c r="J118" s="163"/>
      <c r="K118" s="164"/>
      <c r="L118" s="165"/>
      <c r="M118" s="163"/>
      <c r="N118" s="163"/>
      <c r="O118" s="163"/>
      <c r="P118" s="163"/>
    </row>
    <row r="119" spans="1:16">
      <c r="A119" s="190">
        <v>110</v>
      </c>
      <c r="B119" s="224" t="s">
        <v>150</v>
      </c>
      <c r="C119" s="118" t="s">
        <v>29</v>
      </c>
      <c r="D119" s="189" t="s">
        <v>682</v>
      </c>
      <c r="E119" s="165">
        <v>44940</v>
      </c>
      <c r="F119" s="165"/>
      <c r="G119" s="163"/>
      <c r="H119" s="163"/>
      <c r="I119" s="163"/>
      <c r="J119" s="163"/>
      <c r="K119" s="164"/>
      <c r="L119" s="165"/>
      <c r="M119" s="163"/>
      <c r="N119" s="163"/>
      <c r="O119" s="163"/>
      <c r="P119" s="163"/>
    </row>
    <row r="120" spans="1:16">
      <c r="A120" s="190">
        <v>111</v>
      </c>
      <c r="B120" s="224" t="s">
        <v>150</v>
      </c>
      <c r="C120" s="118" t="s">
        <v>152</v>
      </c>
      <c r="D120" s="189" t="s">
        <v>683</v>
      </c>
      <c r="E120" s="165">
        <v>44942</v>
      </c>
      <c r="F120" s="165"/>
      <c r="G120" s="163"/>
      <c r="H120" s="163"/>
      <c r="I120" s="163"/>
      <c r="J120" s="163"/>
      <c r="K120" s="164"/>
      <c r="L120" s="165"/>
      <c r="M120" s="163"/>
      <c r="N120" s="163"/>
      <c r="O120" s="163"/>
      <c r="P120" s="163"/>
    </row>
    <row r="121" spans="1:16">
      <c r="A121" s="190">
        <v>112</v>
      </c>
      <c r="B121" s="224" t="s">
        <v>150</v>
      </c>
      <c r="C121" s="118" t="s">
        <v>153</v>
      </c>
      <c r="D121" s="189" t="s">
        <v>684</v>
      </c>
      <c r="E121" s="165">
        <v>44945</v>
      </c>
      <c r="F121" s="165"/>
      <c r="G121" s="163"/>
      <c r="H121" s="163"/>
      <c r="I121" s="163"/>
      <c r="J121" s="163"/>
      <c r="K121" s="164"/>
      <c r="L121" s="165"/>
      <c r="M121" s="163"/>
      <c r="N121" s="163"/>
      <c r="O121" s="163"/>
      <c r="P121" s="163"/>
    </row>
    <row r="122" spans="1:16">
      <c r="A122" s="187">
        <v>113</v>
      </c>
      <c r="B122" s="157" t="s">
        <v>150</v>
      </c>
      <c r="C122" s="158" t="s">
        <v>29</v>
      </c>
      <c r="D122" s="189" t="s">
        <v>685</v>
      </c>
      <c r="E122" s="165">
        <v>44947</v>
      </c>
      <c r="F122" s="165"/>
      <c r="G122" s="163"/>
      <c r="H122" s="163"/>
      <c r="I122" s="163"/>
      <c r="J122" s="163"/>
      <c r="K122" s="164"/>
      <c r="L122" s="165"/>
      <c r="M122" s="163"/>
      <c r="N122" s="163"/>
      <c r="O122" s="163"/>
      <c r="P122" s="163"/>
    </row>
    <row r="123" spans="1:16">
      <c r="A123" s="187">
        <v>114</v>
      </c>
      <c r="B123" s="157" t="s">
        <v>150</v>
      </c>
      <c r="C123" s="158" t="s">
        <v>29</v>
      </c>
      <c r="D123" s="189" t="s">
        <v>686</v>
      </c>
      <c r="E123" s="165">
        <v>44947</v>
      </c>
      <c r="F123" s="165"/>
      <c r="G123" s="163"/>
      <c r="H123" s="163"/>
      <c r="I123" s="163"/>
      <c r="J123" s="163"/>
      <c r="K123" s="164"/>
      <c r="L123" s="165"/>
      <c r="M123" s="163"/>
      <c r="N123" s="163"/>
      <c r="O123" s="163"/>
      <c r="P123" s="163"/>
    </row>
    <row r="124" spans="1:16">
      <c r="A124" s="190">
        <v>115</v>
      </c>
      <c r="B124" s="224" t="s">
        <v>150</v>
      </c>
      <c r="C124" s="118" t="s">
        <v>29</v>
      </c>
      <c r="D124" s="189" t="s">
        <v>687</v>
      </c>
      <c r="E124" s="165">
        <v>44952</v>
      </c>
      <c r="F124" s="165"/>
      <c r="G124" s="163"/>
      <c r="H124" s="163"/>
      <c r="I124" s="163"/>
      <c r="J124" s="163"/>
      <c r="K124" s="164"/>
      <c r="L124" s="165"/>
      <c r="M124" s="163"/>
      <c r="N124" s="163"/>
      <c r="O124" s="163"/>
      <c r="P124" s="163"/>
    </row>
    <row r="125" spans="1:16">
      <c r="A125" s="190">
        <v>116</v>
      </c>
      <c r="B125" s="224" t="s">
        <v>150</v>
      </c>
      <c r="C125" s="118" t="s">
        <v>29</v>
      </c>
      <c r="D125" s="189" t="s">
        <v>688</v>
      </c>
      <c r="E125" s="165">
        <v>44952</v>
      </c>
      <c r="F125" s="165"/>
      <c r="G125" s="163"/>
      <c r="H125" s="163"/>
      <c r="I125" s="163"/>
      <c r="J125" s="163"/>
      <c r="K125" s="164"/>
      <c r="L125" s="165"/>
      <c r="M125" s="163"/>
      <c r="N125" s="163"/>
      <c r="O125" s="163"/>
      <c r="P125" s="163"/>
    </row>
    <row r="126" spans="1:16">
      <c r="A126" s="190">
        <v>117</v>
      </c>
      <c r="B126" s="224" t="s">
        <v>150</v>
      </c>
      <c r="C126" s="118" t="s">
        <v>152</v>
      </c>
      <c r="D126" s="189" t="s">
        <v>689</v>
      </c>
      <c r="E126" s="165">
        <v>44952</v>
      </c>
      <c r="F126" s="165"/>
      <c r="G126" s="163"/>
      <c r="H126" s="163"/>
      <c r="I126" s="163"/>
      <c r="J126" s="163"/>
      <c r="K126" s="164"/>
      <c r="L126" s="165"/>
      <c r="M126" s="163"/>
      <c r="N126" s="163"/>
      <c r="O126" s="163"/>
      <c r="P126" s="163"/>
    </row>
    <row r="127" spans="1:16">
      <c r="A127" s="190">
        <v>118</v>
      </c>
      <c r="B127" s="224" t="s">
        <v>150</v>
      </c>
      <c r="C127" s="118" t="s">
        <v>153</v>
      </c>
      <c r="D127" s="189" t="s">
        <v>690</v>
      </c>
      <c r="E127" s="165">
        <v>44953</v>
      </c>
      <c r="F127" s="165"/>
      <c r="G127" s="163"/>
      <c r="H127" s="163"/>
      <c r="I127" s="163"/>
      <c r="J127" s="163"/>
      <c r="K127" s="164"/>
      <c r="L127" s="165"/>
      <c r="M127" s="163"/>
      <c r="N127" s="163"/>
      <c r="O127" s="163"/>
      <c r="P127" s="163"/>
    </row>
    <row r="128" spans="1:16">
      <c r="A128" s="187">
        <v>119</v>
      </c>
      <c r="B128" s="163" t="s">
        <v>150</v>
      </c>
      <c r="C128" s="164" t="s">
        <v>152</v>
      </c>
      <c r="D128" s="189" t="s">
        <v>691</v>
      </c>
      <c r="E128" s="165">
        <v>44961</v>
      </c>
      <c r="F128" s="165"/>
      <c r="G128" s="163"/>
      <c r="H128" s="163"/>
      <c r="I128" s="163"/>
      <c r="J128" s="163"/>
      <c r="K128" s="164"/>
      <c r="L128" s="165"/>
      <c r="M128" s="163"/>
      <c r="N128" s="163"/>
      <c r="O128" s="163"/>
      <c r="P128" s="163"/>
    </row>
    <row r="129" spans="1:16">
      <c r="A129" s="187">
        <v>120</v>
      </c>
      <c r="B129" s="163" t="s">
        <v>150</v>
      </c>
      <c r="C129" s="164" t="s">
        <v>152</v>
      </c>
      <c r="D129" s="189" t="s">
        <v>692</v>
      </c>
      <c r="E129" s="165">
        <v>44961</v>
      </c>
      <c r="F129" s="165"/>
      <c r="G129" s="163"/>
      <c r="H129" s="163"/>
      <c r="I129" s="163"/>
      <c r="J129" s="163"/>
      <c r="K129" s="164"/>
      <c r="L129" s="165"/>
      <c r="M129" s="163"/>
      <c r="N129" s="163"/>
      <c r="O129" s="163"/>
      <c r="P129" s="163"/>
    </row>
    <row r="130" spans="1:16">
      <c r="A130" s="187">
        <v>121</v>
      </c>
      <c r="B130" s="163" t="s">
        <v>150</v>
      </c>
      <c r="C130" s="164" t="s">
        <v>153</v>
      </c>
      <c r="D130" s="189" t="s">
        <v>693</v>
      </c>
      <c r="E130" s="165">
        <v>44961</v>
      </c>
      <c r="F130" s="165"/>
      <c r="G130" s="163"/>
      <c r="H130" s="163"/>
      <c r="I130" s="163"/>
      <c r="J130" s="163"/>
      <c r="K130" s="164"/>
      <c r="L130" s="165"/>
      <c r="M130" s="163"/>
      <c r="N130" s="163"/>
      <c r="O130" s="163"/>
      <c r="P130" s="163"/>
    </row>
    <row r="131" spans="1:16">
      <c r="A131" s="187">
        <v>122</v>
      </c>
      <c r="B131" s="163" t="s">
        <v>150</v>
      </c>
      <c r="C131" s="164" t="s">
        <v>152</v>
      </c>
      <c r="D131" s="189" t="s">
        <v>694</v>
      </c>
      <c r="E131" s="165">
        <v>44964</v>
      </c>
      <c r="F131" s="165"/>
      <c r="G131" s="163"/>
      <c r="H131" s="163"/>
      <c r="I131" s="163"/>
      <c r="J131" s="163"/>
      <c r="K131" s="164"/>
      <c r="L131" s="165"/>
      <c r="M131" s="163"/>
      <c r="N131" s="163"/>
      <c r="O131" s="163"/>
      <c r="P131" s="163"/>
    </row>
    <row r="132" spans="1:16">
      <c r="A132" s="190">
        <v>123</v>
      </c>
      <c r="B132" s="163" t="s">
        <v>150</v>
      </c>
      <c r="C132" s="164" t="s">
        <v>152</v>
      </c>
      <c r="D132" s="189" t="s">
        <v>695</v>
      </c>
      <c r="E132" s="165">
        <v>44967</v>
      </c>
      <c r="F132" s="165"/>
      <c r="G132" s="163"/>
      <c r="H132" s="163"/>
      <c r="I132" s="163"/>
      <c r="J132" s="163"/>
      <c r="K132" s="164"/>
      <c r="L132" s="165"/>
      <c r="M132" s="163"/>
      <c r="N132" s="163"/>
      <c r="O132" s="163"/>
      <c r="P132" s="163"/>
    </row>
    <row r="133" spans="1:16">
      <c r="A133" s="190">
        <v>124</v>
      </c>
      <c r="B133" s="163" t="s">
        <v>150</v>
      </c>
      <c r="C133" s="164" t="s">
        <v>152</v>
      </c>
      <c r="D133" s="189" t="s">
        <v>696</v>
      </c>
      <c r="E133" s="165">
        <v>44967</v>
      </c>
      <c r="F133" s="165"/>
      <c r="G133" s="163"/>
      <c r="H133" s="163"/>
      <c r="I133" s="163"/>
      <c r="J133" s="163"/>
      <c r="K133" s="164"/>
      <c r="L133" s="165"/>
      <c r="M133" s="163"/>
      <c r="N133" s="163"/>
      <c r="O133" s="163"/>
      <c r="P133" s="163"/>
    </row>
    <row r="134" spans="1:16">
      <c r="A134" s="190">
        <v>125</v>
      </c>
      <c r="B134" s="163" t="s">
        <v>150</v>
      </c>
      <c r="C134" s="164" t="s">
        <v>152</v>
      </c>
      <c r="D134" s="189" t="s">
        <v>697</v>
      </c>
      <c r="E134" s="165">
        <v>44970</v>
      </c>
      <c r="F134" s="165"/>
      <c r="G134" s="163"/>
      <c r="H134" s="163"/>
      <c r="I134" s="163"/>
      <c r="J134" s="163"/>
      <c r="K134" s="164"/>
      <c r="L134" s="165"/>
      <c r="M134" s="163"/>
      <c r="N134" s="163"/>
      <c r="O134" s="163"/>
      <c r="P134" s="163"/>
    </row>
    <row r="135" spans="1:16">
      <c r="A135" s="190">
        <v>126</v>
      </c>
      <c r="B135" s="163" t="s">
        <v>150</v>
      </c>
      <c r="C135" s="164" t="s">
        <v>152</v>
      </c>
      <c r="D135" s="189" t="s">
        <v>698</v>
      </c>
      <c r="E135" s="165">
        <v>44970</v>
      </c>
      <c r="F135" s="165"/>
      <c r="G135" s="163"/>
      <c r="H135" s="163"/>
      <c r="I135" s="163"/>
      <c r="J135" s="163"/>
      <c r="K135" s="164"/>
      <c r="L135" s="165"/>
      <c r="M135" s="163"/>
      <c r="N135" s="163"/>
      <c r="O135" s="163"/>
      <c r="P135" s="163"/>
    </row>
    <row r="136" spans="1:16">
      <c r="A136" s="190">
        <v>127</v>
      </c>
      <c r="B136" s="163" t="s">
        <v>150</v>
      </c>
      <c r="C136" s="164" t="s">
        <v>152</v>
      </c>
      <c r="D136" s="189" t="s">
        <v>699</v>
      </c>
      <c r="E136" s="165">
        <v>44973</v>
      </c>
      <c r="F136" s="165"/>
      <c r="G136" s="163"/>
      <c r="H136" s="163"/>
      <c r="I136" s="163"/>
      <c r="J136" s="163"/>
      <c r="K136" s="164"/>
      <c r="L136" s="165"/>
      <c r="M136" s="163"/>
      <c r="N136" s="163"/>
      <c r="O136" s="163"/>
      <c r="P136" s="163"/>
    </row>
    <row r="137" spans="1:16">
      <c r="A137" s="187">
        <v>128</v>
      </c>
      <c r="B137" s="163" t="s">
        <v>150</v>
      </c>
      <c r="C137" s="164" t="s">
        <v>2064</v>
      </c>
      <c r="D137" s="189" t="s">
        <v>1179</v>
      </c>
      <c r="E137" s="183">
        <v>44974</v>
      </c>
      <c r="F137" s="183"/>
      <c r="G137" s="163"/>
      <c r="H137" s="163"/>
      <c r="I137" s="163"/>
      <c r="J137" s="163"/>
      <c r="K137" s="164"/>
      <c r="L137" s="165"/>
      <c r="M137" s="163"/>
      <c r="N137" s="163"/>
      <c r="O137" s="163"/>
      <c r="P137" s="163"/>
    </row>
    <row r="138" spans="1:16">
      <c r="A138" s="187">
        <v>129</v>
      </c>
      <c r="B138" s="163" t="s">
        <v>150</v>
      </c>
      <c r="C138" s="164" t="s">
        <v>1997</v>
      </c>
      <c r="D138" s="189" t="s">
        <v>700</v>
      </c>
      <c r="E138" s="165">
        <v>44974</v>
      </c>
      <c r="F138" s="165"/>
      <c r="G138" s="163"/>
      <c r="H138" s="163"/>
      <c r="I138" s="163"/>
      <c r="J138" s="163"/>
      <c r="K138" s="164"/>
      <c r="L138" s="165"/>
      <c r="M138" s="163"/>
      <c r="N138" s="163"/>
      <c r="O138" s="163"/>
      <c r="P138" s="163"/>
    </row>
    <row r="139" spans="1:16">
      <c r="A139" s="187">
        <v>130</v>
      </c>
      <c r="B139" s="163" t="s">
        <v>150</v>
      </c>
      <c r="C139" s="164" t="s">
        <v>1997</v>
      </c>
      <c r="D139" s="189" t="s">
        <v>701</v>
      </c>
      <c r="E139" s="165">
        <v>44975</v>
      </c>
      <c r="F139" s="165"/>
      <c r="G139" s="163"/>
      <c r="H139" s="163"/>
      <c r="I139" s="163"/>
      <c r="J139" s="163"/>
      <c r="K139" s="164"/>
      <c r="L139" s="165"/>
      <c r="M139" s="163"/>
      <c r="N139" s="163"/>
      <c r="O139" s="163"/>
      <c r="P139" s="163"/>
    </row>
    <row r="140" spans="1:16">
      <c r="A140" s="187">
        <v>131</v>
      </c>
      <c r="B140" s="163" t="s">
        <v>150</v>
      </c>
      <c r="C140" s="164" t="s">
        <v>2064</v>
      </c>
      <c r="D140" s="189" t="s">
        <v>702</v>
      </c>
      <c r="E140" s="165">
        <v>44975</v>
      </c>
      <c r="F140" s="165"/>
      <c r="G140" s="163"/>
      <c r="H140" s="163"/>
      <c r="I140" s="163"/>
      <c r="J140" s="163"/>
      <c r="K140" s="164"/>
      <c r="L140" s="165"/>
      <c r="M140" s="163"/>
      <c r="N140" s="163"/>
      <c r="O140" s="163"/>
      <c r="P140" s="163"/>
    </row>
    <row r="141" spans="1:16">
      <c r="A141" s="187">
        <v>132</v>
      </c>
      <c r="B141" s="163" t="s">
        <v>150</v>
      </c>
      <c r="C141" s="164" t="s">
        <v>1997</v>
      </c>
      <c r="D141" s="189" t="s">
        <v>703</v>
      </c>
      <c r="E141" s="165">
        <v>44977</v>
      </c>
      <c r="F141" s="165"/>
      <c r="G141" s="163"/>
      <c r="H141" s="163"/>
      <c r="I141" s="163"/>
      <c r="J141" s="163"/>
      <c r="K141" s="164"/>
      <c r="L141" s="165"/>
      <c r="M141" s="163"/>
      <c r="N141" s="163"/>
      <c r="O141" s="163"/>
      <c r="P141" s="163"/>
    </row>
    <row r="142" spans="1:16">
      <c r="A142" s="187">
        <v>133</v>
      </c>
      <c r="B142" s="163" t="s">
        <v>150</v>
      </c>
      <c r="C142" s="164" t="s">
        <v>1997</v>
      </c>
      <c r="D142" s="189" t="s">
        <v>704</v>
      </c>
      <c r="E142" s="183">
        <v>44977</v>
      </c>
      <c r="F142" s="183"/>
      <c r="G142" s="163"/>
      <c r="H142" s="163"/>
      <c r="I142" s="163"/>
      <c r="J142" s="163"/>
      <c r="K142" s="164"/>
      <c r="L142" s="165"/>
      <c r="M142" s="163"/>
      <c r="N142" s="163"/>
      <c r="O142" s="163"/>
      <c r="P142" s="163"/>
    </row>
    <row r="143" spans="1:16">
      <c r="A143" s="187">
        <v>134</v>
      </c>
      <c r="B143" s="163" t="s">
        <v>150</v>
      </c>
      <c r="C143" s="164" t="s">
        <v>1997</v>
      </c>
      <c r="D143" s="189" t="s">
        <v>705</v>
      </c>
      <c r="E143" s="165">
        <v>44980</v>
      </c>
      <c r="F143" s="165"/>
      <c r="G143" s="163"/>
      <c r="H143" s="163"/>
      <c r="I143" s="163"/>
      <c r="J143" s="163"/>
      <c r="K143" s="164"/>
      <c r="L143" s="165"/>
      <c r="M143" s="163"/>
      <c r="N143" s="163"/>
      <c r="O143" s="163"/>
      <c r="P143" s="163"/>
    </row>
    <row r="144" spans="1:16">
      <c r="A144" s="190">
        <v>135</v>
      </c>
      <c r="B144" s="163" t="s">
        <v>150</v>
      </c>
      <c r="C144" s="164" t="s">
        <v>153</v>
      </c>
      <c r="D144" s="189" t="s">
        <v>706</v>
      </c>
      <c r="E144" s="165">
        <v>44984</v>
      </c>
      <c r="F144" s="165"/>
      <c r="G144" s="163"/>
      <c r="H144" s="203"/>
      <c r="I144" s="203"/>
      <c r="J144" s="163"/>
      <c r="K144" s="164"/>
      <c r="L144" s="165"/>
      <c r="M144" s="163"/>
      <c r="N144" s="163"/>
      <c r="O144" s="163"/>
      <c r="P144" s="163"/>
    </row>
    <row r="145" spans="1:16">
      <c r="A145" s="190">
        <v>136</v>
      </c>
      <c r="B145" s="163" t="s">
        <v>150</v>
      </c>
      <c r="C145" s="164" t="s">
        <v>153</v>
      </c>
      <c r="D145" s="189" t="s">
        <v>707</v>
      </c>
      <c r="E145" s="165">
        <v>44984</v>
      </c>
      <c r="F145" s="165"/>
      <c r="G145" s="163"/>
      <c r="H145" s="163"/>
      <c r="I145" s="163"/>
      <c r="J145" s="163"/>
      <c r="K145" s="164"/>
      <c r="L145" s="165"/>
      <c r="M145" s="163"/>
      <c r="N145" s="163"/>
      <c r="O145" s="163"/>
      <c r="P145" s="163"/>
    </row>
    <row r="146" spans="1:16">
      <c r="A146" s="190">
        <v>137</v>
      </c>
      <c r="B146" s="163" t="s">
        <v>150</v>
      </c>
      <c r="C146" s="164" t="s">
        <v>153</v>
      </c>
      <c r="D146" s="189" t="s">
        <v>708</v>
      </c>
      <c r="E146" s="165">
        <v>44984</v>
      </c>
      <c r="F146" s="165"/>
      <c r="G146" s="163"/>
      <c r="H146" s="163"/>
      <c r="I146" s="163"/>
      <c r="J146" s="163"/>
      <c r="K146" s="164"/>
      <c r="L146" s="165"/>
      <c r="M146" s="163"/>
      <c r="N146" s="163"/>
      <c r="O146" s="163"/>
      <c r="P146" s="163"/>
    </row>
    <row r="147" spans="1:16">
      <c r="A147" s="190">
        <v>138</v>
      </c>
      <c r="B147" s="163" t="s">
        <v>150</v>
      </c>
      <c r="C147" s="164" t="s">
        <v>153</v>
      </c>
      <c r="D147" s="189" t="s">
        <v>709</v>
      </c>
      <c r="E147" s="165">
        <v>44986</v>
      </c>
      <c r="F147" s="165"/>
      <c r="G147" s="163"/>
      <c r="H147" s="163"/>
      <c r="I147" s="163"/>
      <c r="J147" s="163"/>
      <c r="K147" s="164"/>
      <c r="L147" s="165"/>
      <c r="M147" s="163"/>
      <c r="N147" s="163"/>
      <c r="O147" s="163"/>
      <c r="P147" s="163"/>
    </row>
    <row r="148" spans="1:16">
      <c r="A148" s="190">
        <v>139</v>
      </c>
      <c r="B148" s="163" t="s">
        <v>150</v>
      </c>
      <c r="C148" s="164" t="s">
        <v>153</v>
      </c>
      <c r="D148" s="189" t="s">
        <v>710</v>
      </c>
      <c r="E148" s="165">
        <v>44988</v>
      </c>
      <c r="F148" s="165"/>
      <c r="G148" s="163"/>
      <c r="H148" s="163"/>
      <c r="I148" s="163"/>
      <c r="J148" s="163"/>
      <c r="K148" s="164"/>
      <c r="L148" s="165"/>
      <c r="M148" s="163"/>
      <c r="N148" s="163"/>
      <c r="O148" s="163"/>
      <c r="P148" s="163"/>
    </row>
    <row r="149" spans="1:16">
      <c r="A149" s="190">
        <v>140</v>
      </c>
      <c r="B149" s="163" t="s">
        <v>150</v>
      </c>
      <c r="C149" s="164" t="s">
        <v>154</v>
      </c>
      <c r="D149" s="189" t="s">
        <v>711</v>
      </c>
      <c r="E149" s="165">
        <v>44991</v>
      </c>
      <c r="F149" s="165"/>
      <c r="G149" s="163"/>
      <c r="H149" s="163"/>
      <c r="I149" s="163"/>
      <c r="J149" s="163"/>
      <c r="K149" s="164"/>
      <c r="L149" s="165"/>
      <c r="M149" s="163"/>
      <c r="N149" s="163"/>
      <c r="O149" s="163"/>
      <c r="P149" s="163"/>
    </row>
    <row r="150" spans="1:16">
      <c r="A150" s="190">
        <v>142</v>
      </c>
      <c r="B150" s="163" t="s">
        <v>150</v>
      </c>
      <c r="C150" s="164" t="s">
        <v>154</v>
      </c>
      <c r="D150" s="189" t="s">
        <v>712</v>
      </c>
      <c r="E150" s="165">
        <v>44991</v>
      </c>
      <c r="F150" s="165"/>
      <c r="G150" s="163"/>
      <c r="H150" s="163"/>
      <c r="I150" s="163"/>
      <c r="J150" s="163"/>
      <c r="K150" s="164"/>
      <c r="L150" s="165"/>
      <c r="M150" s="163"/>
      <c r="N150" s="163"/>
      <c r="O150" s="163"/>
      <c r="P150" s="163"/>
    </row>
    <row r="151" spans="1:16">
      <c r="A151" s="190">
        <v>143</v>
      </c>
      <c r="B151" s="163" t="s">
        <v>150</v>
      </c>
      <c r="C151" s="164" t="s">
        <v>154</v>
      </c>
      <c r="D151" s="189" t="s">
        <v>713</v>
      </c>
      <c r="E151" s="165">
        <v>44991</v>
      </c>
      <c r="F151" s="165"/>
      <c r="G151" s="163"/>
      <c r="H151" s="163"/>
      <c r="I151" s="163"/>
      <c r="J151" s="163"/>
      <c r="K151" s="164"/>
      <c r="L151" s="165"/>
      <c r="M151" s="163"/>
      <c r="N151" s="163"/>
      <c r="O151" s="163"/>
      <c r="P151" s="163"/>
    </row>
    <row r="152" spans="1:16">
      <c r="A152" s="190">
        <v>144</v>
      </c>
      <c r="B152" s="163" t="s">
        <v>150</v>
      </c>
      <c r="C152" s="164" t="s">
        <v>153</v>
      </c>
      <c r="D152" s="189" t="s">
        <v>714</v>
      </c>
      <c r="E152" s="165">
        <v>44991</v>
      </c>
      <c r="F152" s="165"/>
      <c r="G152" s="163"/>
      <c r="H152" s="163"/>
      <c r="I152" s="163"/>
      <c r="J152" s="163"/>
      <c r="K152" s="164"/>
      <c r="L152" s="165"/>
      <c r="M152" s="163"/>
      <c r="N152" s="163"/>
      <c r="O152" s="163"/>
      <c r="P152" s="163"/>
    </row>
    <row r="153" spans="1:16">
      <c r="A153" s="190">
        <v>145</v>
      </c>
      <c r="B153" s="163" t="s">
        <v>150</v>
      </c>
      <c r="C153" s="164" t="s">
        <v>153</v>
      </c>
      <c r="D153" s="189" t="s">
        <v>715</v>
      </c>
      <c r="E153" s="165">
        <v>44992</v>
      </c>
      <c r="F153" s="165"/>
      <c r="G153" s="163"/>
      <c r="H153" s="163"/>
      <c r="I153" s="163"/>
      <c r="J153" s="163"/>
      <c r="K153" s="164"/>
      <c r="L153" s="165"/>
      <c r="M153" s="163"/>
      <c r="N153" s="163"/>
      <c r="O153" s="163"/>
      <c r="P153" s="163"/>
    </row>
    <row r="154" spans="1:16">
      <c r="A154" s="190">
        <v>146</v>
      </c>
      <c r="B154" s="163" t="s">
        <v>150</v>
      </c>
      <c r="C154" s="164" t="s">
        <v>154</v>
      </c>
      <c r="D154" s="189" t="s">
        <v>716</v>
      </c>
      <c r="E154" s="165">
        <v>44994</v>
      </c>
      <c r="F154" s="165"/>
      <c r="G154" s="163"/>
      <c r="H154" s="163"/>
      <c r="I154" s="163"/>
      <c r="J154" s="163"/>
      <c r="K154" s="164"/>
      <c r="L154" s="165"/>
      <c r="M154" s="163"/>
      <c r="N154" s="163"/>
      <c r="O154" s="163"/>
      <c r="P154" s="163"/>
    </row>
    <row r="155" spans="1:16">
      <c r="A155" s="190">
        <v>147</v>
      </c>
      <c r="B155" s="163" t="s">
        <v>150</v>
      </c>
      <c r="C155" s="164" t="s">
        <v>154</v>
      </c>
      <c r="D155" s="189" t="s">
        <v>717</v>
      </c>
      <c r="E155" s="165">
        <v>44996</v>
      </c>
      <c r="F155" s="165"/>
      <c r="G155" s="163"/>
      <c r="H155" s="163"/>
      <c r="I155" s="163"/>
      <c r="J155" s="163"/>
      <c r="K155" s="164"/>
      <c r="L155" s="165"/>
      <c r="M155" s="163"/>
      <c r="N155" s="163"/>
      <c r="O155" s="163"/>
      <c r="P155" s="163"/>
    </row>
    <row r="156" spans="1:16">
      <c r="A156" s="190">
        <v>148</v>
      </c>
      <c r="B156" s="163" t="s">
        <v>150</v>
      </c>
      <c r="C156" s="164" t="s">
        <v>154</v>
      </c>
      <c r="D156" s="189" t="s">
        <v>718</v>
      </c>
      <c r="E156" s="165">
        <v>44994</v>
      </c>
      <c r="F156" s="165"/>
      <c r="G156" s="163"/>
      <c r="H156" s="163"/>
      <c r="I156" s="163"/>
      <c r="J156" s="163"/>
      <c r="K156" s="164"/>
      <c r="L156" s="165"/>
      <c r="M156" s="163"/>
      <c r="N156" s="163"/>
      <c r="O156" s="163"/>
      <c r="P156" s="163"/>
    </row>
    <row r="157" spans="1:16">
      <c r="A157" s="190">
        <v>149</v>
      </c>
      <c r="B157" s="163" t="s">
        <v>150</v>
      </c>
      <c r="C157" s="164" t="s">
        <v>154</v>
      </c>
      <c r="D157" s="189" t="s">
        <v>719</v>
      </c>
      <c r="E157" s="165">
        <v>44995</v>
      </c>
      <c r="F157" s="165"/>
      <c r="G157" s="163"/>
      <c r="H157" s="163"/>
      <c r="I157" s="163"/>
      <c r="J157" s="163"/>
      <c r="K157" s="164"/>
      <c r="L157" s="165"/>
      <c r="M157" s="163"/>
      <c r="N157" s="163"/>
      <c r="O157" s="163"/>
      <c r="P157" s="163"/>
    </row>
    <row r="158" spans="1:16">
      <c r="A158" s="190">
        <v>150</v>
      </c>
      <c r="B158" s="163" t="s">
        <v>150</v>
      </c>
      <c r="C158" s="164" t="s">
        <v>154</v>
      </c>
      <c r="D158" s="189" t="s">
        <v>720</v>
      </c>
      <c r="E158" s="165">
        <v>44996</v>
      </c>
      <c r="F158" s="165"/>
      <c r="G158" s="163"/>
      <c r="H158" s="163"/>
      <c r="I158" s="163"/>
      <c r="J158" s="163"/>
      <c r="K158" s="164"/>
      <c r="L158" s="165"/>
      <c r="M158" s="163"/>
      <c r="N158" s="163"/>
      <c r="O158" s="163"/>
      <c r="P158" s="163"/>
    </row>
    <row r="159" spans="1:16">
      <c r="A159" s="190">
        <v>151</v>
      </c>
      <c r="B159" s="163" t="s">
        <v>150</v>
      </c>
      <c r="C159" s="164" t="s">
        <v>154</v>
      </c>
      <c r="D159" s="189" t="s">
        <v>721</v>
      </c>
      <c r="E159" s="183">
        <v>44998</v>
      </c>
      <c r="F159" s="183"/>
      <c r="G159" s="163"/>
      <c r="H159" s="163"/>
      <c r="I159" s="163"/>
      <c r="J159" s="163"/>
      <c r="K159" s="164"/>
      <c r="L159" s="165"/>
      <c r="M159" s="163"/>
      <c r="N159" s="163"/>
      <c r="O159" s="163"/>
      <c r="P159" s="163"/>
    </row>
    <row r="160" spans="1:16">
      <c r="A160" s="190">
        <v>152</v>
      </c>
      <c r="B160" s="163" t="s">
        <v>150</v>
      </c>
      <c r="C160" s="164" t="s">
        <v>154</v>
      </c>
      <c r="D160" s="189" t="s">
        <v>722</v>
      </c>
      <c r="E160" s="165">
        <v>44999</v>
      </c>
      <c r="F160" s="165"/>
      <c r="G160" s="163"/>
      <c r="H160" s="163"/>
      <c r="I160" s="163"/>
      <c r="J160" s="163"/>
      <c r="K160" s="164"/>
      <c r="L160" s="165"/>
      <c r="M160" s="163"/>
      <c r="N160" s="163"/>
      <c r="O160" s="163"/>
      <c r="P160" s="163"/>
    </row>
    <row r="161" spans="1:16">
      <c r="A161" s="190">
        <v>153</v>
      </c>
      <c r="B161" s="163" t="s">
        <v>150</v>
      </c>
      <c r="C161" s="164" t="s">
        <v>154</v>
      </c>
      <c r="D161" s="189" t="s">
        <v>723</v>
      </c>
      <c r="E161" s="165">
        <v>44999</v>
      </c>
      <c r="F161" s="165"/>
      <c r="G161" s="163"/>
      <c r="H161" s="163"/>
      <c r="I161" s="163"/>
      <c r="J161" s="163"/>
      <c r="K161" s="164"/>
      <c r="L161" s="165"/>
      <c r="M161" s="163"/>
      <c r="N161" s="163"/>
      <c r="O161" s="163"/>
      <c r="P161" s="163"/>
    </row>
    <row r="162" spans="1:16">
      <c r="A162" s="190">
        <v>154</v>
      </c>
      <c r="B162" s="163" t="s">
        <v>150</v>
      </c>
      <c r="C162" s="164" t="s">
        <v>2150</v>
      </c>
      <c r="D162" s="189" t="s">
        <v>724</v>
      </c>
      <c r="E162" s="165">
        <v>45002</v>
      </c>
      <c r="F162" s="165"/>
      <c r="G162" s="163"/>
      <c r="H162" s="163"/>
      <c r="I162" s="163"/>
      <c r="J162" s="163"/>
      <c r="K162" s="164"/>
      <c r="L162" s="165"/>
      <c r="M162" s="163"/>
      <c r="N162" s="163"/>
      <c r="O162" s="163"/>
      <c r="P162" s="163"/>
    </row>
    <row r="163" spans="1:16">
      <c r="A163" s="190">
        <v>155</v>
      </c>
      <c r="B163" s="163" t="s">
        <v>150</v>
      </c>
      <c r="C163" s="164" t="s">
        <v>154</v>
      </c>
      <c r="D163" s="189" t="s">
        <v>725</v>
      </c>
      <c r="E163" s="165">
        <v>45003</v>
      </c>
      <c r="F163" s="165"/>
      <c r="G163" s="163"/>
      <c r="H163" s="163"/>
      <c r="I163" s="163"/>
      <c r="J163" s="163"/>
      <c r="K163" s="164"/>
      <c r="L163" s="165"/>
      <c r="M163" s="163"/>
      <c r="N163" s="163"/>
      <c r="O163" s="163"/>
      <c r="P163" s="163"/>
    </row>
    <row r="164" spans="1:16">
      <c r="A164" s="190">
        <v>156</v>
      </c>
      <c r="B164" s="163" t="s">
        <v>150</v>
      </c>
      <c r="C164" s="164" t="s">
        <v>2292</v>
      </c>
      <c r="D164" s="189" t="s">
        <v>726</v>
      </c>
      <c r="E164" s="165">
        <v>45003</v>
      </c>
      <c r="F164" s="165"/>
      <c r="G164" s="203"/>
      <c r="H164" s="203"/>
      <c r="I164" s="203"/>
      <c r="J164" s="203"/>
      <c r="K164" s="164"/>
      <c r="L164" s="165"/>
      <c r="M164" s="163"/>
      <c r="N164" s="163"/>
      <c r="O164" s="163"/>
      <c r="P164" s="163"/>
    </row>
    <row r="165" spans="1:16">
      <c r="A165" s="190">
        <v>157</v>
      </c>
      <c r="B165" s="163" t="s">
        <v>150</v>
      </c>
      <c r="C165" s="164" t="s">
        <v>2292</v>
      </c>
      <c r="D165" s="189" t="s">
        <v>727</v>
      </c>
      <c r="E165" s="165">
        <v>45006</v>
      </c>
      <c r="F165" s="165"/>
      <c r="G165" s="163"/>
      <c r="H165" s="203"/>
      <c r="I165" s="203"/>
      <c r="J165" s="203"/>
      <c r="K165" s="164"/>
      <c r="L165" s="165"/>
      <c r="M165" s="163"/>
      <c r="N165" s="163"/>
      <c r="O165" s="163"/>
      <c r="P165" s="163"/>
    </row>
    <row r="166" spans="1:16">
      <c r="A166" s="190">
        <v>158</v>
      </c>
      <c r="B166" s="163" t="s">
        <v>150</v>
      </c>
      <c r="C166" s="164" t="s">
        <v>2292</v>
      </c>
      <c r="D166" s="189" t="s">
        <v>728</v>
      </c>
      <c r="E166" s="165">
        <v>45007</v>
      </c>
      <c r="F166" s="165"/>
      <c r="G166" s="163"/>
      <c r="H166" s="163"/>
      <c r="I166" s="163"/>
      <c r="J166" s="163"/>
      <c r="K166" s="164"/>
      <c r="L166" s="165"/>
      <c r="M166" s="163"/>
      <c r="N166" s="163"/>
      <c r="O166" s="163"/>
      <c r="P166" s="163"/>
    </row>
    <row r="167" spans="1:16">
      <c r="A167" s="190">
        <v>159</v>
      </c>
      <c r="B167" s="163" t="s">
        <v>150</v>
      </c>
      <c r="C167" s="164" t="s">
        <v>2292</v>
      </c>
      <c r="D167" s="189" t="s">
        <v>729</v>
      </c>
      <c r="E167" s="165">
        <v>45007</v>
      </c>
      <c r="F167" s="165"/>
      <c r="G167" s="163"/>
      <c r="H167" s="163"/>
      <c r="I167" s="163"/>
      <c r="J167" s="163"/>
      <c r="K167" s="164"/>
      <c r="L167" s="165"/>
      <c r="M167" s="163"/>
      <c r="N167" s="163"/>
      <c r="O167" s="163"/>
      <c r="P167" s="163"/>
    </row>
    <row r="168" spans="1:16">
      <c r="A168" s="187">
        <v>160</v>
      </c>
      <c r="B168" s="163" t="s">
        <v>150</v>
      </c>
      <c r="C168" s="164" t="s">
        <v>2292</v>
      </c>
      <c r="D168" s="189" t="s">
        <v>730</v>
      </c>
      <c r="E168" s="165">
        <v>45007</v>
      </c>
      <c r="F168" s="165"/>
      <c r="G168" s="163"/>
      <c r="H168" s="163"/>
      <c r="I168" s="163"/>
      <c r="J168" s="163"/>
      <c r="K168" s="164"/>
      <c r="L168" s="165"/>
      <c r="M168" s="163"/>
      <c r="N168" s="163"/>
      <c r="O168" s="163"/>
      <c r="P168" s="163"/>
    </row>
    <row r="169" spans="1:16">
      <c r="A169" s="187">
        <v>161</v>
      </c>
      <c r="B169" s="163" t="s">
        <v>150</v>
      </c>
      <c r="C169" s="164" t="s">
        <v>2292</v>
      </c>
      <c r="D169" s="189" t="s">
        <v>731</v>
      </c>
      <c r="E169" s="165">
        <v>45010</v>
      </c>
      <c r="F169" s="165"/>
      <c r="G169" s="163"/>
      <c r="H169" s="163"/>
      <c r="I169" s="163"/>
      <c r="J169" s="163"/>
      <c r="K169" s="164"/>
      <c r="L169" s="165"/>
      <c r="M169" s="163"/>
      <c r="N169" s="163"/>
      <c r="O169" s="163"/>
      <c r="P169" s="163"/>
    </row>
    <row r="170" spans="1:16">
      <c r="A170" s="187">
        <v>162</v>
      </c>
      <c r="B170" s="163" t="s">
        <v>150</v>
      </c>
      <c r="C170" s="164" t="s">
        <v>2292</v>
      </c>
      <c r="D170" s="189" t="s">
        <v>732</v>
      </c>
      <c r="E170" s="165">
        <v>45013</v>
      </c>
      <c r="F170" s="165"/>
      <c r="G170" s="163"/>
      <c r="H170" s="163"/>
      <c r="I170" s="163"/>
      <c r="J170" s="163"/>
      <c r="K170" s="164"/>
      <c r="L170" s="165"/>
      <c r="M170" s="163"/>
      <c r="N170" s="163"/>
      <c r="O170" s="163"/>
      <c r="P170" s="163"/>
    </row>
    <row r="171" spans="1:16">
      <c r="A171" s="187">
        <v>163</v>
      </c>
      <c r="B171" s="163" t="s">
        <v>150</v>
      </c>
      <c r="C171" s="164" t="s">
        <v>2292</v>
      </c>
      <c r="D171" s="189" t="s">
        <v>733</v>
      </c>
      <c r="E171" s="165">
        <v>45013</v>
      </c>
      <c r="F171" s="165"/>
      <c r="G171" s="163"/>
      <c r="H171" s="163"/>
      <c r="I171" s="163"/>
      <c r="J171" s="163"/>
      <c r="K171" s="164"/>
      <c r="L171" s="165"/>
      <c r="M171" s="163"/>
      <c r="N171" s="163"/>
      <c r="O171" s="163"/>
      <c r="P171" s="163"/>
    </row>
    <row r="172" spans="1:16">
      <c r="A172" s="187">
        <v>164</v>
      </c>
      <c r="B172" s="163" t="s">
        <v>150</v>
      </c>
      <c r="C172" s="164" t="s">
        <v>156</v>
      </c>
      <c r="D172" s="189" t="s">
        <v>1180</v>
      </c>
      <c r="E172" s="165">
        <v>45015</v>
      </c>
      <c r="F172" s="165"/>
      <c r="G172" s="163"/>
      <c r="H172" s="163"/>
      <c r="I172" s="163"/>
      <c r="J172" s="163"/>
      <c r="K172" s="164"/>
      <c r="L172" s="165"/>
      <c r="M172" s="163"/>
      <c r="N172" s="163"/>
      <c r="O172" s="163"/>
      <c r="P172" s="163"/>
    </row>
    <row r="173" spans="1:16">
      <c r="A173" s="187">
        <v>165</v>
      </c>
      <c r="B173" s="163" t="s">
        <v>150</v>
      </c>
      <c r="C173" s="164" t="s">
        <v>154</v>
      </c>
      <c r="D173" s="189" t="s">
        <v>734</v>
      </c>
      <c r="E173" s="165">
        <v>45016</v>
      </c>
      <c r="F173" s="165"/>
      <c r="G173" s="163"/>
      <c r="H173" s="163"/>
      <c r="I173" s="163"/>
      <c r="J173" s="163"/>
      <c r="K173" s="164"/>
      <c r="L173" s="165"/>
      <c r="M173" s="163"/>
      <c r="N173" s="163"/>
      <c r="O173" s="163"/>
      <c r="P173" s="163"/>
    </row>
    <row r="174" spans="1:16">
      <c r="A174" s="187">
        <v>166</v>
      </c>
      <c r="B174" s="163" t="s">
        <v>150</v>
      </c>
      <c r="C174" s="164" t="s">
        <v>2292</v>
      </c>
      <c r="D174" s="189" t="s">
        <v>735</v>
      </c>
      <c r="E174" s="165">
        <v>45016</v>
      </c>
      <c r="F174" s="165"/>
      <c r="G174" s="163"/>
      <c r="H174" s="163"/>
      <c r="I174" s="163"/>
      <c r="J174" s="163"/>
      <c r="K174" s="164"/>
      <c r="L174" s="165"/>
      <c r="M174" s="163"/>
      <c r="N174" s="163"/>
      <c r="O174" s="163"/>
      <c r="P174" s="163"/>
    </row>
    <row r="175" spans="1:16">
      <c r="A175" s="187">
        <v>167</v>
      </c>
      <c r="B175" s="163" t="s">
        <v>150</v>
      </c>
      <c r="C175" s="164" t="s">
        <v>156</v>
      </c>
      <c r="D175" s="189" t="s">
        <v>736</v>
      </c>
      <c r="E175" s="165">
        <v>45023</v>
      </c>
      <c r="F175" s="165"/>
      <c r="G175" s="163"/>
      <c r="H175" s="163"/>
      <c r="I175" s="163"/>
      <c r="J175" s="163"/>
      <c r="K175" s="164"/>
      <c r="L175" s="165"/>
      <c r="M175" s="163"/>
      <c r="N175" s="163"/>
      <c r="O175" s="163"/>
      <c r="P175" s="163"/>
    </row>
    <row r="176" spans="1:16">
      <c r="A176" s="187">
        <v>168</v>
      </c>
      <c r="B176" s="163" t="s">
        <v>150</v>
      </c>
      <c r="C176" s="164" t="s">
        <v>156</v>
      </c>
      <c r="D176" s="189" t="s">
        <v>737</v>
      </c>
      <c r="E176" s="165">
        <v>45023</v>
      </c>
      <c r="F176" s="165"/>
      <c r="G176" s="163"/>
      <c r="H176" s="163"/>
      <c r="I176" s="163"/>
      <c r="J176" s="163"/>
      <c r="K176" s="164"/>
      <c r="L176" s="165"/>
      <c r="M176" s="163"/>
      <c r="N176" s="163"/>
      <c r="O176" s="163"/>
      <c r="P176" s="163"/>
    </row>
    <row r="177" spans="1:16">
      <c r="A177" s="187">
        <v>169</v>
      </c>
      <c r="B177" s="163" t="s">
        <v>150</v>
      </c>
      <c r="C177" s="164" t="s">
        <v>156</v>
      </c>
      <c r="D177" s="189" t="s">
        <v>738</v>
      </c>
      <c r="E177" s="165">
        <v>45023</v>
      </c>
      <c r="F177" s="165"/>
      <c r="G177" s="163"/>
      <c r="H177" s="163"/>
      <c r="I177" s="163"/>
      <c r="J177" s="163"/>
      <c r="K177" s="164"/>
      <c r="L177" s="165"/>
      <c r="M177" s="163"/>
      <c r="N177" s="163"/>
      <c r="O177" s="163"/>
      <c r="P177" s="163"/>
    </row>
    <row r="178" spans="1:16">
      <c r="A178" s="187">
        <v>170</v>
      </c>
      <c r="B178" s="163" t="s">
        <v>150</v>
      </c>
      <c r="C178" s="164" t="s">
        <v>156</v>
      </c>
      <c r="D178" s="189" t="s">
        <v>739</v>
      </c>
      <c r="E178" s="165">
        <v>45026</v>
      </c>
      <c r="F178" s="165"/>
      <c r="G178" s="163"/>
      <c r="H178" s="163"/>
      <c r="I178" s="163"/>
      <c r="J178" s="163"/>
      <c r="K178" s="164"/>
      <c r="L178" s="165"/>
      <c r="M178" s="163"/>
      <c r="N178" s="163"/>
      <c r="O178" s="163"/>
      <c r="P178" s="163"/>
    </row>
    <row r="179" spans="1:16">
      <c r="A179" s="187">
        <v>171</v>
      </c>
      <c r="B179" s="163" t="s">
        <v>150</v>
      </c>
      <c r="C179" s="164" t="s">
        <v>2292</v>
      </c>
      <c r="D179" s="189" t="s">
        <v>789</v>
      </c>
      <c r="E179" s="164"/>
      <c r="F179" s="164"/>
      <c r="G179" s="163"/>
      <c r="H179" s="163"/>
      <c r="I179" s="163"/>
      <c r="J179" s="163"/>
      <c r="K179" s="164"/>
      <c r="L179" s="164"/>
      <c r="M179" s="163"/>
      <c r="N179" s="163"/>
      <c r="O179" s="163"/>
      <c r="P179" s="163"/>
    </row>
    <row r="180" spans="1:16">
      <c r="A180" s="187">
        <v>172</v>
      </c>
      <c r="B180" s="163" t="s">
        <v>150</v>
      </c>
      <c r="C180" s="164" t="s">
        <v>156</v>
      </c>
      <c r="D180" s="189" t="s">
        <v>790</v>
      </c>
      <c r="E180" s="165">
        <v>45029</v>
      </c>
      <c r="F180" s="165"/>
      <c r="G180" s="163"/>
      <c r="H180" s="163"/>
      <c r="I180" s="163"/>
      <c r="J180" s="163"/>
      <c r="K180" s="164"/>
      <c r="L180" s="165"/>
      <c r="M180" s="163"/>
      <c r="N180" s="163"/>
      <c r="O180" s="163"/>
      <c r="P180" s="163"/>
    </row>
    <row r="181" spans="1:16">
      <c r="A181" s="187">
        <v>173</v>
      </c>
      <c r="B181" s="163" t="s">
        <v>150</v>
      </c>
      <c r="C181" s="164" t="s">
        <v>157</v>
      </c>
      <c r="D181" s="189" t="s">
        <v>793</v>
      </c>
      <c r="E181" s="165">
        <v>45032</v>
      </c>
      <c r="F181" s="165"/>
      <c r="G181" s="163"/>
      <c r="H181" s="163"/>
      <c r="I181" s="163"/>
      <c r="J181" s="163"/>
      <c r="K181" s="164"/>
      <c r="L181" s="165"/>
      <c r="M181" s="163"/>
      <c r="N181" s="163"/>
      <c r="O181" s="163"/>
      <c r="P181" s="163"/>
    </row>
    <row r="182" spans="1:16">
      <c r="A182" s="187">
        <v>174</v>
      </c>
      <c r="B182" s="163" t="s">
        <v>150</v>
      </c>
      <c r="C182" s="164" t="s">
        <v>2800</v>
      </c>
      <c r="D182" s="189" t="s">
        <v>859</v>
      </c>
      <c r="E182" s="165">
        <v>45045</v>
      </c>
      <c r="F182" s="165"/>
      <c r="G182" s="163"/>
      <c r="H182" s="163"/>
      <c r="I182" s="163"/>
      <c r="J182" s="163"/>
      <c r="K182" s="164"/>
      <c r="L182" s="165"/>
      <c r="M182" s="163"/>
      <c r="N182" s="163"/>
      <c r="O182" s="163"/>
      <c r="P182" s="163"/>
    </row>
    <row r="183" spans="1:16">
      <c r="A183" s="187">
        <v>175</v>
      </c>
      <c r="B183" s="163" t="s">
        <v>150</v>
      </c>
      <c r="C183" s="164" t="s">
        <v>156</v>
      </c>
      <c r="D183" s="189" t="s">
        <v>860</v>
      </c>
      <c r="E183" s="165">
        <v>45046</v>
      </c>
      <c r="F183" s="165"/>
      <c r="G183" s="163"/>
      <c r="H183" s="163"/>
      <c r="I183" s="163"/>
      <c r="J183" s="163"/>
      <c r="K183" s="164"/>
      <c r="L183" s="165"/>
      <c r="M183" s="163"/>
      <c r="N183" s="163"/>
      <c r="O183" s="163"/>
      <c r="P183" s="163"/>
    </row>
    <row r="184" spans="1:16">
      <c r="A184" s="187">
        <v>176</v>
      </c>
      <c r="B184" s="163" t="s">
        <v>150</v>
      </c>
      <c r="C184" s="164" t="s">
        <v>156</v>
      </c>
      <c r="D184" s="189" t="s">
        <v>861</v>
      </c>
      <c r="E184" s="165">
        <v>45047</v>
      </c>
      <c r="F184" s="165"/>
      <c r="G184" s="163"/>
      <c r="H184" s="163"/>
      <c r="I184" s="163"/>
      <c r="J184" s="163"/>
      <c r="K184" s="164"/>
      <c r="L184" s="165"/>
      <c r="M184" s="163"/>
      <c r="N184" s="163"/>
      <c r="O184" s="163"/>
      <c r="P184" s="163"/>
    </row>
    <row r="185" spans="1:16">
      <c r="A185" s="187">
        <v>177</v>
      </c>
      <c r="B185" s="163" t="s">
        <v>150</v>
      </c>
      <c r="C185" s="164" t="s">
        <v>156</v>
      </c>
      <c r="D185" s="189" t="s">
        <v>862</v>
      </c>
      <c r="E185" s="165">
        <v>45047</v>
      </c>
      <c r="F185" s="165"/>
      <c r="G185" s="163"/>
      <c r="H185" s="163"/>
      <c r="I185" s="163"/>
      <c r="J185" s="163"/>
      <c r="K185" s="164"/>
      <c r="L185" s="165"/>
      <c r="M185" s="163"/>
      <c r="N185" s="163"/>
      <c r="O185" s="163"/>
      <c r="P185" s="163"/>
    </row>
    <row r="186" spans="1:16">
      <c r="A186" s="187">
        <v>178</v>
      </c>
      <c r="B186" s="163" t="s">
        <v>150</v>
      </c>
      <c r="C186" s="164" t="s">
        <v>156</v>
      </c>
      <c r="D186" s="189" t="s">
        <v>863</v>
      </c>
      <c r="E186" s="165">
        <v>45048</v>
      </c>
      <c r="F186" s="165"/>
      <c r="G186" s="163"/>
      <c r="H186" s="163"/>
      <c r="I186" s="163"/>
      <c r="J186" s="163"/>
      <c r="K186" s="164"/>
      <c r="L186" s="165"/>
      <c r="M186" s="163"/>
      <c r="N186" s="163"/>
      <c r="O186" s="163"/>
      <c r="P186" s="163"/>
    </row>
    <row r="187" spans="1:16">
      <c r="A187" s="187">
        <v>179</v>
      </c>
      <c r="B187" s="163" t="s">
        <v>150</v>
      </c>
      <c r="C187" s="164" t="s">
        <v>156</v>
      </c>
      <c r="D187" s="189" t="s">
        <v>864</v>
      </c>
      <c r="E187" s="165">
        <v>45052</v>
      </c>
      <c r="F187" s="165"/>
      <c r="G187" s="163"/>
      <c r="H187" s="163"/>
      <c r="I187" s="163"/>
      <c r="J187" s="163"/>
      <c r="K187" s="164"/>
      <c r="L187" s="165"/>
      <c r="M187" s="163"/>
      <c r="N187" s="163"/>
      <c r="O187" s="163"/>
      <c r="P187" s="163"/>
    </row>
    <row r="188" spans="1:16">
      <c r="A188" s="187">
        <v>180</v>
      </c>
      <c r="B188" s="163" t="s">
        <v>150</v>
      </c>
      <c r="C188" s="164" t="s">
        <v>156</v>
      </c>
      <c r="D188" s="189" t="s">
        <v>865</v>
      </c>
      <c r="E188" s="165">
        <v>45052</v>
      </c>
      <c r="F188" s="165"/>
      <c r="G188" s="163"/>
      <c r="H188" s="163"/>
      <c r="I188" s="163"/>
      <c r="J188" s="163"/>
      <c r="K188" s="164"/>
      <c r="L188" s="165"/>
      <c r="M188" s="163"/>
      <c r="N188" s="163"/>
      <c r="O188" s="163"/>
      <c r="P188" s="163"/>
    </row>
    <row r="189" spans="1:16">
      <c r="A189" s="187">
        <v>181</v>
      </c>
      <c r="B189" s="163" t="s">
        <v>150</v>
      </c>
      <c r="C189" s="164" t="s">
        <v>3</v>
      </c>
      <c r="D189" s="189" t="s">
        <v>879</v>
      </c>
      <c r="E189" s="165">
        <v>45052</v>
      </c>
      <c r="F189" s="165"/>
      <c r="G189" s="163"/>
      <c r="H189" s="163"/>
      <c r="I189" s="163"/>
      <c r="J189" s="163"/>
      <c r="K189" s="164"/>
      <c r="L189" s="165"/>
      <c r="M189" s="163"/>
      <c r="N189" s="163"/>
      <c r="O189" s="163"/>
      <c r="P189" s="163"/>
    </row>
    <row r="190" spans="1:16">
      <c r="A190" s="187">
        <v>182</v>
      </c>
      <c r="B190" s="163" t="s">
        <v>150</v>
      </c>
      <c r="C190" s="164" t="s">
        <v>157</v>
      </c>
      <c r="D190" s="189" t="s">
        <v>937</v>
      </c>
      <c r="E190" s="165">
        <v>45053</v>
      </c>
      <c r="F190" s="165"/>
      <c r="G190" s="163"/>
      <c r="H190" s="163"/>
      <c r="I190" s="163"/>
      <c r="J190" s="163"/>
      <c r="K190" s="164"/>
      <c r="L190" s="165"/>
      <c r="M190" s="163"/>
      <c r="N190" s="163"/>
      <c r="O190" s="163"/>
      <c r="P190" s="163"/>
    </row>
    <row r="191" spans="1:16">
      <c r="A191" s="187">
        <v>183</v>
      </c>
      <c r="B191" s="163" t="s">
        <v>150</v>
      </c>
      <c r="C191" s="164" t="s">
        <v>157</v>
      </c>
      <c r="D191" s="189" t="s">
        <v>939</v>
      </c>
      <c r="E191" s="165">
        <v>45055</v>
      </c>
      <c r="F191" s="165"/>
      <c r="G191" s="163"/>
      <c r="H191" s="163"/>
      <c r="I191" s="163"/>
      <c r="J191" s="163"/>
      <c r="K191" s="164"/>
      <c r="L191" s="165"/>
      <c r="M191" s="163"/>
      <c r="N191" s="163"/>
      <c r="O191" s="163"/>
      <c r="P191" s="163"/>
    </row>
    <row r="192" spans="1:16">
      <c r="A192" s="187">
        <v>184</v>
      </c>
      <c r="B192" s="163" t="s">
        <v>150</v>
      </c>
      <c r="C192" s="164" t="s">
        <v>157</v>
      </c>
      <c r="D192" s="189" t="s">
        <v>1008</v>
      </c>
      <c r="E192" s="165">
        <v>45059</v>
      </c>
      <c r="F192" s="165"/>
      <c r="G192" s="163"/>
      <c r="H192" s="163"/>
      <c r="I192" s="163"/>
      <c r="J192" s="163"/>
      <c r="K192" s="164"/>
      <c r="L192" s="165"/>
      <c r="M192" s="163"/>
      <c r="N192" s="163"/>
      <c r="O192" s="163"/>
      <c r="P192" s="163"/>
    </row>
    <row r="193" spans="1:16">
      <c r="A193" s="187">
        <v>185</v>
      </c>
      <c r="B193" s="163" t="s">
        <v>150</v>
      </c>
      <c r="C193" s="164" t="s">
        <v>157</v>
      </c>
      <c r="D193" s="189" t="s">
        <v>1009</v>
      </c>
      <c r="E193" s="165">
        <v>45059</v>
      </c>
      <c r="F193" s="165"/>
      <c r="G193" s="163"/>
      <c r="H193" s="163"/>
      <c r="I193" s="163"/>
      <c r="J193" s="163"/>
      <c r="K193" s="164"/>
      <c r="L193" s="165"/>
      <c r="M193" s="163"/>
      <c r="N193" s="163"/>
      <c r="O193" s="163"/>
      <c r="P193" s="163"/>
    </row>
    <row r="194" spans="1:16">
      <c r="A194" s="187">
        <v>186</v>
      </c>
      <c r="B194" s="163" t="s">
        <v>150</v>
      </c>
      <c r="C194" s="164" t="s">
        <v>157</v>
      </c>
      <c r="D194" s="189" t="s">
        <v>1010</v>
      </c>
      <c r="E194" s="165">
        <v>45060</v>
      </c>
      <c r="F194" s="165"/>
      <c r="G194" s="163"/>
      <c r="H194" s="163"/>
      <c r="I194" s="163"/>
      <c r="J194" s="163"/>
      <c r="K194" s="164"/>
      <c r="L194" s="165"/>
      <c r="M194" s="163"/>
      <c r="N194" s="163"/>
      <c r="O194" s="163"/>
      <c r="P194" s="163"/>
    </row>
    <row r="195" spans="1:16">
      <c r="A195" s="187">
        <v>187</v>
      </c>
      <c r="B195" s="163" t="s">
        <v>150</v>
      </c>
      <c r="C195" s="164" t="s">
        <v>3</v>
      </c>
      <c r="D195" s="189" t="s">
        <v>1011</v>
      </c>
      <c r="E195" s="165">
        <v>45061</v>
      </c>
      <c r="F195" s="165"/>
      <c r="G195" s="163"/>
      <c r="H195" s="163"/>
      <c r="I195" s="163"/>
      <c r="J195" s="163"/>
      <c r="K195" s="164"/>
      <c r="L195" s="165"/>
      <c r="M195" s="163"/>
      <c r="N195" s="163"/>
      <c r="O195" s="163"/>
      <c r="P195" s="163"/>
    </row>
    <row r="196" spans="1:16">
      <c r="A196" s="187">
        <v>188</v>
      </c>
      <c r="B196" s="163" t="s">
        <v>150</v>
      </c>
      <c r="C196" s="164" t="s">
        <v>157</v>
      </c>
      <c r="D196" s="189" t="s">
        <v>1098</v>
      </c>
      <c r="E196" s="165">
        <v>45063</v>
      </c>
      <c r="F196" s="165"/>
      <c r="G196" s="163"/>
      <c r="H196" s="163"/>
      <c r="I196" s="163"/>
      <c r="J196" s="163"/>
      <c r="K196" s="164"/>
      <c r="L196" s="165"/>
      <c r="M196" s="163"/>
      <c r="N196" s="163"/>
      <c r="O196" s="163"/>
      <c r="P196" s="163"/>
    </row>
    <row r="197" spans="1:16">
      <c r="A197" s="187">
        <v>189</v>
      </c>
      <c r="B197" s="163" t="s">
        <v>150</v>
      </c>
      <c r="C197" s="164" t="s">
        <v>157</v>
      </c>
      <c r="D197" s="189" t="s">
        <v>1099</v>
      </c>
      <c r="E197" s="165">
        <v>45065</v>
      </c>
      <c r="F197" s="165"/>
      <c r="G197" s="163"/>
      <c r="H197" s="163"/>
      <c r="I197" s="163"/>
      <c r="J197" s="163"/>
      <c r="K197" s="164"/>
      <c r="L197" s="165"/>
      <c r="M197" s="163"/>
      <c r="N197" s="163"/>
      <c r="O197" s="163"/>
      <c r="P197" s="163"/>
    </row>
    <row r="198" spans="1:16">
      <c r="A198" s="187">
        <v>190</v>
      </c>
      <c r="B198" s="163" t="s">
        <v>150</v>
      </c>
      <c r="C198" s="164" t="s">
        <v>157</v>
      </c>
      <c r="D198" s="189" t="s">
        <v>1100</v>
      </c>
      <c r="E198" s="165">
        <v>45068</v>
      </c>
      <c r="F198" s="165"/>
      <c r="G198" s="163"/>
      <c r="H198" s="163"/>
      <c r="I198" s="163"/>
      <c r="J198" s="163"/>
      <c r="K198" s="164"/>
      <c r="L198" s="165"/>
      <c r="M198" s="163"/>
      <c r="N198" s="163"/>
      <c r="O198" s="163"/>
      <c r="P198" s="163"/>
    </row>
    <row r="199" spans="1:16">
      <c r="A199" s="187">
        <v>191</v>
      </c>
      <c r="B199" s="163" t="s">
        <v>150</v>
      </c>
      <c r="C199" s="164" t="s">
        <v>157</v>
      </c>
      <c r="D199" s="189" t="s">
        <v>1101</v>
      </c>
      <c r="E199" s="165">
        <v>45068</v>
      </c>
      <c r="F199" s="165"/>
      <c r="G199" s="163"/>
      <c r="H199" s="163"/>
      <c r="I199" s="163"/>
      <c r="J199" s="163"/>
      <c r="K199" s="164"/>
      <c r="L199" s="165"/>
      <c r="M199" s="163"/>
      <c r="N199" s="163"/>
      <c r="O199" s="163"/>
      <c r="P199" s="163"/>
    </row>
    <row r="200" spans="1:16">
      <c r="A200" s="187">
        <v>192</v>
      </c>
      <c r="B200" s="163" t="s">
        <v>150</v>
      </c>
      <c r="C200" s="164" t="s">
        <v>157</v>
      </c>
      <c r="D200" s="189" t="s">
        <v>1102</v>
      </c>
      <c r="E200" s="165">
        <v>45075</v>
      </c>
      <c r="F200" s="165"/>
      <c r="G200" s="163"/>
      <c r="H200" s="163"/>
      <c r="I200" s="163"/>
      <c r="J200" s="163"/>
      <c r="K200" s="164"/>
      <c r="L200" s="165"/>
      <c r="M200" s="163"/>
      <c r="N200" s="163"/>
      <c r="O200" s="163"/>
      <c r="P200" s="163"/>
    </row>
    <row r="201" spans="1:16">
      <c r="A201" s="187">
        <v>193</v>
      </c>
      <c r="B201" s="163" t="s">
        <v>150</v>
      </c>
      <c r="C201" s="164" t="s">
        <v>157</v>
      </c>
      <c r="D201" s="189" t="s">
        <v>1103</v>
      </c>
      <c r="E201" s="165">
        <v>45075</v>
      </c>
      <c r="F201" s="165"/>
      <c r="G201" s="163"/>
      <c r="H201" s="163"/>
      <c r="I201" s="163"/>
      <c r="J201" s="163"/>
      <c r="K201" s="164"/>
      <c r="L201" s="165"/>
      <c r="M201" s="163"/>
      <c r="N201" s="163"/>
      <c r="O201" s="163"/>
      <c r="P201" s="163"/>
    </row>
    <row r="202" spans="1:16">
      <c r="A202" s="187">
        <v>194</v>
      </c>
      <c r="B202" s="163" t="s">
        <v>150</v>
      </c>
      <c r="C202" s="164" t="s">
        <v>158</v>
      </c>
      <c r="D202" s="189" t="s">
        <v>1104</v>
      </c>
      <c r="E202" s="165">
        <v>45085</v>
      </c>
      <c r="F202" s="165"/>
      <c r="G202" s="163"/>
      <c r="H202" s="163"/>
      <c r="I202" s="163"/>
      <c r="J202" s="163"/>
      <c r="K202" s="164"/>
      <c r="L202" s="165"/>
      <c r="M202" s="163"/>
      <c r="N202" s="163"/>
      <c r="O202" s="163"/>
      <c r="P202" s="163"/>
    </row>
    <row r="203" spans="1:16">
      <c r="A203" s="187">
        <v>195</v>
      </c>
      <c r="B203" s="163" t="s">
        <v>150</v>
      </c>
      <c r="C203" s="164" t="s">
        <v>158</v>
      </c>
      <c r="D203" s="189" t="s">
        <v>1105</v>
      </c>
      <c r="E203" s="165">
        <v>45089</v>
      </c>
      <c r="F203" s="165"/>
      <c r="G203" s="163"/>
      <c r="H203" s="163"/>
      <c r="I203" s="163"/>
      <c r="J203" s="163"/>
      <c r="K203" s="164"/>
      <c r="L203" s="165"/>
      <c r="M203" s="163"/>
      <c r="N203" s="163"/>
      <c r="O203" s="163"/>
      <c r="P203" s="163"/>
    </row>
    <row r="204" spans="1:16">
      <c r="A204" s="187">
        <v>196</v>
      </c>
      <c r="B204" s="163" t="s">
        <v>150</v>
      </c>
      <c r="C204" s="164" t="s">
        <v>158</v>
      </c>
      <c r="D204" s="189" t="s">
        <v>1123</v>
      </c>
      <c r="E204" s="165">
        <v>45090</v>
      </c>
      <c r="F204" s="165"/>
      <c r="G204" s="163"/>
      <c r="H204" s="163"/>
      <c r="I204" s="163"/>
      <c r="J204" s="163"/>
      <c r="K204" s="164"/>
      <c r="L204" s="165"/>
      <c r="M204" s="163"/>
      <c r="N204" s="163"/>
      <c r="O204" s="163"/>
      <c r="P204" s="163"/>
    </row>
    <row r="205" spans="1:16">
      <c r="A205" s="187">
        <v>197</v>
      </c>
      <c r="B205" s="163" t="s">
        <v>150</v>
      </c>
      <c r="C205" s="164" t="s">
        <v>158</v>
      </c>
      <c r="D205" s="189" t="s">
        <v>1124</v>
      </c>
      <c r="E205" s="165">
        <v>45092</v>
      </c>
      <c r="F205" s="165"/>
      <c r="G205" s="163"/>
      <c r="H205" s="163"/>
      <c r="I205" s="163"/>
      <c r="J205" s="163"/>
      <c r="K205" s="164"/>
      <c r="L205" s="165"/>
      <c r="M205" s="163"/>
      <c r="N205" s="163"/>
      <c r="O205" s="163"/>
      <c r="P205" s="163"/>
    </row>
    <row r="206" spans="1:16">
      <c r="A206" s="187">
        <v>198</v>
      </c>
      <c r="B206" s="163" t="s">
        <v>150</v>
      </c>
      <c r="C206" s="164" t="s">
        <v>158</v>
      </c>
      <c r="D206" s="189" t="s">
        <v>1125</v>
      </c>
      <c r="E206" s="165">
        <v>45110</v>
      </c>
      <c r="F206" s="165"/>
      <c r="G206" s="163"/>
      <c r="H206" s="163"/>
      <c r="I206" s="163"/>
      <c r="J206" s="163"/>
      <c r="K206" s="164"/>
      <c r="L206" s="165"/>
      <c r="M206" s="163"/>
      <c r="N206" s="163"/>
      <c r="O206" s="163"/>
      <c r="P206" s="163"/>
    </row>
    <row r="207" spans="1:16">
      <c r="A207" s="187">
        <v>199</v>
      </c>
      <c r="B207" s="163" t="s">
        <v>150</v>
      </c>
      <c r="C207" s="164" t="s">
        <v>3408</v>
      </c>
      <c r="D207" s="189" t="s">
        <v>1181</v>
      </c>
      <c r="E207" s="165">
        <v>45119</v>
      </c>
      <c r="F207" s="165"/>
      <c r="G207" s="163"/>
      <c r="H207" s="163"/>
      <c r="I207" s="163"/>
      <c r="J207" s="163"/>
      <c r="K207" s="164"/>
      <c r="L207" s="165"/>
      <c r="M207" s="163"/>
      <c r="N207" s="163"/>
      <c r="O207" s="163"/>
      <c r="P207" s="163"/>
    </row>
    <row r="208" spans="1:16">
      <c r="A208" s="187">
        <v>200</v>
      </c>
      <c r="B208" s="163" t="s">
        <v>150</v>
      </c>
      <c r="C208" s="164" t="s">
        <v>158</v>
      </c>
      <c r="D208" s="189" t="s">
        <v>1182</v>
      </c>
      <c r="E208" s="165">
        <v>45119</v>
      </c>
      <c r="F208" s="165"/>
      <c r="G208" s="163"/>
      <c r="H208" s="163"/>
      <c r="I208" s="163"/>
      <c r="J208" s="163"/>
      <c r="K208" s="164"/>
      <c r="L208" s="165"/>
      <c r="M208" s="163"/>
      <c r="N208" s="163"/>
      <c r="O208" s="163"/>
      <c r="P208" s="163"/>
    </row>
    <row r="209" spans="1:16">
      <c r="A209" s="187">
        <v>201</v>
      </c>
      <c r="B209" s="163" t="s">
        <v>150</v>
      </c>
      <c r="C209" s="164" t="s">
        <v>158</v>
      </c>
      <c r="D209" s="189" t="s">
        <v>1183</v>
      </c>
      <c r="E209" s="165">
        <v>45061</v>
      </c>
      <c r="F209" s="165"/>
      <c r="G209" s="163"/>
      <c r="H209" s="163"/>
      <c r="I209" s="163"/>
      <c r="J209" s="163"/>
      <c r="K209" s="164"/>
      <c r="L209" s="165"/>
      <c r="M209" s="163"/>
      <c r="N209" s="163"/>
      <c r="O209" s="163"/>
      <c r="P209" s="163"/>
    </row>
    <row r="210" spans="1:16">
      <c r="A210" s="187">
        <v>202</v>
      </c>
      <c r="B210" s="163" t="s">
        <v>150</v>
      </c>
      <c r="C210" s="164" t="s">
        <v>159</v>
      </c>
      <c r="D210" s="189" t="s">
        <v>1215</v>
      </c>
      <c r="E210" s="165">
        <v>45125</v>
      </c>
      <c r="F210" s="165"/>
      <c r="G210" s="163"/>
      <c r="H210" s="163"/>
      <c r="I210" s="163"/>
      <c r="J210" s="163"/>
      <c r="K210" s="164"/>
      <c r="L210" s="165"/>
      <c r="M210" s="163"/>
      <c r="N210" s="163"/>
      <c r="O210" s="163"/>
      <c r="P210" s="163"/>
    </row>
    <row r="211" spans="1:16">
      <c r="A211" s="187">
        <v>203</v>
      </c>
      <c r="B211" s="163" t="s">
        <v>150</v>
      </c>
      <c r="C211" s="164" t="s">
        <v>158</v>
      </c>
      <c r="D211" s="189" t="s">
        <v>1236</v>
      </c>
      <c r="E211" s="165">
        <v>45128</v>
      </c>
      <c r="F211" s="165"/>
      <c r="G211" s="163"/>
      <c r="H211" s="163"/>
      <c r="I211" s="163"/>
      <c r="J211" s="163"/>
      <c r="K211" s="164"/>
      <c r="L211" s="165"/>
      <c r="M211" s="163"/>
      <c r="N211" s="163"/>
      <c r="O211" s="163"/>
      <c r="P211" s="163"/>
    </row>
    <row r="212" spans="1:16">
      <c r="A212" s="187">
        <v>204</v>
      </c>
      <c r="B212" s="163" t="s">
        <v>150</v>
      </c>
      <c r="C212" s="164" t="s">
        <v>159</v>
      </c>
      <c r="D212" s="189" t="s">
        <v>1237</v>
      </c>
      <c r="E212" s="165">
        <v>45131</v>
      </c>
      <c r="F212" s="165"/>
      <c r="G212" s="163"/>
      <c r="H212" s="163"/>
      <c r="I212" s="163"/>
      <c r="J212" s="163"/>
      <c r="K212" s="164"/>
      <c r="L212" s="165"/>
      <c r="M212" s="163"/>
      <c r="N212" s="163"/>
      <c r="O212" s="163"/>
      <c r="P212" s="163"/>
    </row>
    <row r="213" spans="1:16">
      <c r="A213" s="187">
        <v>205</v>
      </c>
      <c r="B213" s="163" t="s">
        <v>150</v>
      </c>
      <c r="C213" s="164" t="s">
        <v>159</v>
      </c>
      <c r="D213" s="189" t="s">
        <v>1240</v>
      </c>
      <c r="E213" s="165">
        <v>45138</v>
      </c>
      <c r="F213" s="165"/>
      <c r="G213" s="163"/>
      <c r="H213" s="163"/>
      <c r="I213" s="163"/>
      <c r="J213" s="163"/>
      <c r="K213" s="164"/>
      <c r="L213" s="165"/>
      <c r="M213" s="163"/>
      <c r="N213" s="163"/>
      <c r="O213" s="163"/>
      <c r="P213" s="163"/>
    </row>
    <row r="214" spans="1:16">
      <c r="A214" s="187">
        <v>206</v>
      </c>
      <c r="B214" s="163" t="s">
        <v>150</v>
      </c>
      <c r="C214" s="164" t="s">
        <v>159</v>
      </c>
      <c r="D214" s="189" t="s">
        <v>1241</v>
      </c>
      <c r="E214" s="165">
        <v>45138</v>
      </c>
      <c r="F214" s="165"/>
      <c r="G214" s="163"/>
      <c r="H214" s="163"/>
      <c r="I214" s="163"/>
      <c r="J214" s="163"/>
      <c r="K214" s="164"/>
      <c r="L214" s="165"/>
      <c r="M214" s="163"/>
      <c r="N214" s="163"/>
      <c r="O214" s="163"/>
      <c r="P214" s="163"/>
    </row>
    <row r="215" spans="1:16">
      <c r="A215" s="187">
        <v>207</v>
      </c>
      <c r="B215" s="163" t="s">
        <v>150</v>
      </c>
      <c r="C215" s="164" t="s">
        <v>159</v>
      </c>
      <c r="D215" s="189" t="s">
        <v>1242</v>
      </c>
      <c r="E215" s="165">
        <v>45138</v>
      </c>
      <c r="F215" s="165"/>
      <c r="G215" s="163"/>
      <c r="H215" s="163"/>
      <c r="I215" s="163"/>
      <c r="J215" s="163"/>
      <c r="K215" s="164"/>
      <c r="L215" s="165"/>
      <c r="M215" s="163"/>
      <c r="N215" s="163"/>
      <c r="O215" s="163"/>
      <c r="P215" s="163"/>
    </row>
    <row r="216" spans="1:16">
      <c r="A216" s="187">
        <v>208</v>
      </c>
      <c r="B216" s="163" t="s">
        <v>150</v>
      </c>
      <c r="C216" s="164" t="s">
        <v>159</v>
      </c>
      <c r="D216" s="189" t="s">
        <v>1247</v>
      </c>
      <c r="E216" s="165">
        <v>45141</v>
      </c>
      <c r="F216" s="165"/>
      <c r="G216" s="163"/>
      <c r="H216" s="163"/>
      <c r="I216" s="163"/>
      <c r="J216" s="163"/>
      <c r="K216" s="164"/>
      <c r="L216" s="165"/>
      <c r="M216" s="163"/>
      <c r="N216" s="163"/>
      <c r="O216" s="163"/>
      <c r="P216" s="163"/>
    </row>
    <row r="217" spans="1:16">
      <c r="A217" s="187">
        <v>209</v>
      </c>
      <c r="B217" s="163" t="s">
        <v>150</v>
      </c>
      <c r="C217" s="164" t="s">
        <v>159</v>
      </c>
      <c r="D217" s="189" t="s">
        <v>1252</v>
      </c>
      <c r="E217" s="165">
        <v>45145</v>
      </c>
      <c r="F217" s="165"/>
      <c r="G217" s="163"/>
      <c r="H217" s="163"/>
      <c r="I217" s="163"/>
      <c r="J217" s="163"/>
      <c r="K217" s="164"/>
      <c r="L217" s="165"/>
      <c r="M217" s="163"/>
      <c r="N217" s="163"/>
      <c r="O217" s="163"/>
      <c r="P217" s="163"/>
    </row>
    <row r="218" spans="1:16">
      <c r="A218" s="187">
        <v>210</v>
      </c>
      <c r="B218" s="163" t="s">
        <v>150</v>
      </c>
      <c r="C218" s="164" t="s">
        <v>159</v>
      </c>
      <c r="D218" s="189" t="s">
        <v>1253</v>
      </c>
      <c r="E218" s="165">
        <v>45145</v>
      </c>
      <c r="F218" s="165"/>
      <c r="G218" s="163"/>
      <c r="H218" s="163"/>
      <c r="I218" s="163"/>
      <c r="J218" s="163"/>
      <c r="K218" s="164"/>
      <c r="L218" s="165"/>
      <c r="M218" s="163"/>
      <c r="N218" s="163"/>
      <c r="O218" s="163"/>
      <c r="P218" s="163"/>
    </row>
    <row r="219" spans="1:16">
      <c r="A219" s="187">
        <v>211</v>
      </c>
      <c r="B219" s="163" t="s">
        <v>150</v>
      </c>
      <c r="C219" s="164" t="s">
        <v>159</v>
      </c>
      <c r="D219" s="189" t="s">
        <v>1254</v>
      </c>
      <c r="E219" s="165">
        <v>45147</v>
      </c>
      <c r="F219" s="165"/>
      <c r="G219" s="163"/>
      <c r="H219" s="163"/>
      <c r="I219" s="163"/>
      <c r="J219" s="163"/>
      <c r="K219" s="164"/>
      <c r="L219" s="165"/>
      <c r="M219" s="163"/>
      <c r="N219" s="163"/>
      <c r="O219" s="163"/>
      <c r="P219" s="163"/>
    </row>
    <row r="220" spans="1:16">
      <c r="A220" s="187">
        <v>212</v>
      </c>
      <c r="B220" s="163" t="s">
        <v>150</v>
      </c>
      <c r="C220" s="164" t="s">
        <v>160</v>
      </c>
      <c r="D220" s="189" t="s">
        <v>1255</v>
      </c>
      <c r="E220" s="165">
        <v>45150</v>
      </c>
      <c r="F220" s="165"/>
      <c r="G220" s="163"/>
      <c r="H220" s="163"/>
      <c r="I220" s="163"/>
      <c r="J220" s="163"/>
      <c r="K220" s="164"/>
      <c r="L220" s="165"/>
      <c r="M220" s="163"/>
      <c r="N220" s="163"/>
      <c r="O220" s="163"/>
      <c r="P220" s="163"/>
    </row>
    <row r="221" spans="1:16">
      <c r="A221" s="187">
        <v>213</v>
      </c>
      <c r="B221" s="163" t="s">
        <v>150</v>
      </c>
      <c r="C221" s="164" t="s">
        <v>159</v>
      </c>
      <c r="D221" s="189" t="s">
        <v>1256</v>
      </c>
      <c r="E221" s="165">
        <v>45150</v>
      </c>
      <c r="F221" s="165"/>
      <c r="G221" s="163"/>
      <c r="H221" s="163"/>
      <c r="I221" s="163"/>
      <c r="J221" s="163"/>
      <c r="K221" s="164"/>
      <c r="L221" s="165"/>
      <c r="M221" s="163"/>
      <c r="N221" s="163"/>
      <c r="O221" s="163"/>
      <c r="P221" s="163"/>
    </row>
    <row r="222" spans="1:16">
      <c r="A222" s="187">
        <v>214</v>
      </c>
      <c r="B222" s="163" t="s">
        <v>150</v>
      </c>
      <c r="C222" s="164" t="s">
        <v>160</v>
      </c>
      <c r="D222" s="189" t="s">
        <v>1257</v>
      </c>
      <c r="E222" s="165">
        <v>45153</v>
      </c>
      <c r="F222" s="165"/>
      <c r="G222" s="163"/>
      <c r="H222" s="163"/>
      <c r="I222" s="163"/>
      <c r="J222" s="163"/>
      <c r="K222" s="164"/>
      <c r="L222" s="165"/>
      <c r="M222" s="163"/>
      <c r="N222" s="163"/>
      <c r="O222" s="163"/>
      <c r="P222" s="163"/>
    </row>
    <row r="223" spans="1:16">
      <c r="A223" s="187">
        <v>215</v>
      </c>
      <c r="B223" s="163" t="s">
        <v>150</v>
      </c>
      <c r="C223" s="164" t="s">
        <v>159</v>
      </c>
      <c r="D223" s="189" t="s">
        <v>1258</v>
      </c>
      <c r="E223" s="165">
        <v>45155</v>
      </c>
      <c r="F223" s="165"/>
      <c r="G223" s="163"/>
      <c r="H223" s="163"/>
      <c r="I223" s="163"/>
      <c r="J223" s="163"/>
      <c r="K223" s="164"/>
      <c r="L223" s="165"/>
      <c r="M223" s="163"/>
      <c r="N223" s="163"/>
      <c r="O223" s="163"/>
      <c r="P223" s="163"/>
    </row>
    <row r="224" spans="1:16">
      <c r="A224" s="187">
        <v>216</v>
      </c>
      <c r="B224" s="163" t="s">
        <v>150</v>
      </c>
      <c r="C224" s="164" t="s">
        <v>160</v>
      </c>
      <c r="D224" s="189" t="s">
        <v>1259</v>
      </c>
      <c r="E224" s="165">
        <v>45156</v>
      </c>
      <c r="F224" s="165"/>
      <c r="G224" s="163"/>
      <c r="H224" s="163"/>
      <c r="I224" s="163"/>
      <c r="J224" s="163"/>
      <c r="K224" s="164"/>
      <c r="L224" s="165"/>
      <c r="M224" s="163"/>
      <c r="N224" s="163"/>
      <c r="O224" s="163"/>
      <c r="P224" s="163"/>
    </row>
    <row r="225" spans="1:16">
      <c r="A225" s="187">
        <v>217</v>
      </c>
      <c r="B225" s="163" t="s">
        <v>150</v>
      </c>
      <c r="C225" s="164" t="s">
        <v>160</v>
      </c>
      <c r="D225" s="189" t="s">
        <v>1275</v>
      </c>
      <c r="E225" s="165">
        <v>45159</v>
      </c>
      <c r="F225" s="165"/>
      <c r="G225" s="163"/>
      <c r="H225" s="163"/>
      <c r="I225" s="163"/>
      <c r="J225" s="163"/>
      <c r="K225" s="164"/>
      <c r="L225" s="165"/>
      <c r="M225" s="163"/>
      <c r="N225" s="163"/>
      <c r="O225" s="163"/>
      <c r="P225" s="163"/>
    </row>
    <row r="226" spans="1:16">
      <c r="A226" s="187">
        <v>218</v>
      </c>
      <c r="B226" s="163" t="s">
        <v>150</v>
      </c>
      <c r="C226" s="164" t="s">
        <v>160</v>
      </c>
      <c r="D226" s="189" t="s">
        <v>1276</v>
      </c>
      <c r="E226" s="165">
        <v>45160</v>
      </c>
      <c r="F226" s="165"/>
      <c r="G226" s="163"/>
      <c r="H226" s="163"/>
      <c r="I226" s="163"/>
      <c r="J226" s="163"/>
      <c r="K226" s="164"/>
      <c r="L226" s="165"/>
      <c r="M226" s="163"/>
      <c r="N226" s="163"/>
      <c r="O226" s="163"/>
      <c r="P226" s="163"/>
    </row>
    <row r="227" spans="1:16">
      <c r="A227" s="187">
        <v>219</v>
      </c>
      <c r="B227" s="163" t="s">
        <v>150</v>
      </c>
      <c r="C227" s="164" t="s">
        <v>160</v>
      </c>
      <c r="D227" s="189" t="s">
        <v>1277</v>
      </c>
      <c r="E227" s="165">
        <v>45160</v>
      </c>
      <c r="F227" s="165"/>
      <c r="G227" s="163"/>
      <c r="H227" s="163"/>
      <c r="I227" s="163"/>
      <c r="J227" s="163"/>
      <c r="K227" s="164"/>
      <c r="L227" s="165"/>
      <c r="M227" s="163"/>
      <c r="N227" s="163"/>
      <c r="O227" s="163"/>
      <c r="P227" s="163"/>
    </row>
    <row r="228" spans="1:16">
      <c r="A228" s="187">
        <v>220</v>
      </c>
      <c r="B228" s="163" t="s">
        <v>150</v>
      </c>
      <c r="C228" s="164" t="s">
        <v>160</v>
      </c>
      <c r="D228" s="189" t="s">
        <v>1278</v>
      </c>
      <c r="E228" s="165">
        <v>45161</v>
      </c>
      <c r="F228" s="165"/>
      <c r="G228" s="163"/>
      <c r="H228" s="163"/>
      <c r="I228" s="163"/>
      <c r="J228" s="163"/>
      <c r="K228" s="164"/>
      <c r="L228" s="165"/>
      <c r="M228" s="163"/>
      <c r="N228" s="163"/>
      <c r="O228" s="163"/>
      <c r="P228" s="163"/>
    </row>
    <row r="229" spans="1:16">
      <c r="A229" s="187">
        <v>221</v>
      </c>
      <c r="B229" s="163" t="s">
        <v>150</v>
      </c>
      <c r="C229" s="164" t="s">
        <v>160</v>
      </c>
      <c r="D229" s="189" t="s">
        <v>1279</v>
      </c>
      <c r="E229" s="165">
        <v>45161</v>
      </c>
      <c r="F229" s="165"/>
      <c r="G229" s="163"/>
      <c r="H229" s="163"/>
      <c r="I229" s="163"/>
      <c r="J229" s="163"/>
      <c r="K229" s="164"/>
      <c r="L229" s="165"/>
      <c r="M229" s="163"/>
      <c r="N229" s="163"/>
      <c r="O229" s="163"/>
      <c r="P229" s="163"/>
    </row>
    <row r="230" spans="1:16">
      <c r="A230" s="187">
        <v>222</v>
      </c>
      <c r="B230" s="163" t="s">
        <v>150</v>
      </c>
      <c r="C230" s="164" t="s">
        <v>160</v>
      </c>
      <c r="D230" s="189" t="s">
        <v>1280</v>
      </c>
      <c r="E230" s="165">
        <v>45169</v>
      </c>
      <c r="F230" s="165"/>
      <c r="G230" s="163"/>
      <c r="H230" s="163"/>
      <c r="I230" s="163"/>
      <c r="J230" s="163"/>
      <c r="K230" s="164"/>
      <c r="L230" s="165"/>
      <c r="M230" s="163"/>
      <c r="N230" s="163"/>
      <c r="O230" s="163"/>
      <c r="P230" s="163"/>
    </row>
    <row r="231" spans="1:16">
      <c r="A231" s="187">
        <v>223</v>
      </c>
      <c r="B231" s="163" t="s">
        <v>150</v>
      </c>
      <c r="C231" s="164" t="s">
        <v>160</v>
      </c>
      <c r="D231" s="189" t="s">
        <v>1324</v>
      </c>
      <c r="E231" s="165">
        <v>45170</v>
      </c>
      <c r="F231" s="165"/>
      <c r="G231" s="163"/>
      <c r="H231" s="163"/>
      <c r="I231" s="163"/>
      <c r="J231" s="163"/>
      <c r="K231" s="164"/>
      <c r="L231" s="165"/>
      <c r="M231" s="163"/>
      <c r="N231" s="163"/>
      <c r="O231" s="163"/>
      <c r="P231" s="163"/>
    </row>
    <row r="232" spans="1:16">
      <c r="A232" s="187">
        <v>224</v>
      </c>
      <c r="B232" s="163" t="s">
        <v>150</v>
      </c>
      <c r="C232" s="164" t="s">
        <v>160</v>
      </c>
      <c r="D232" s="189" t="s">
        <v>1325</v>
      </c>
      <c r="E232" s="165">
        <v>45171</v>
      </c>
      <c r="F232" s="165"/>
      <c r="G232" s="163"/>
      <c r="H232" s="163"/>
      <c r="I232" s="163"/>
      <c r="J232" s="163"/>
      <c r="K232" s="164"/>
      <c r="L232" s="165"/>
      <c r="M232" s="163"/>
      <c r="N232" s="163"/>
      <c r="O232" s="163"/>
      <c r="P232" s="163"/>
    </row>
    <row r="233" spans="1:16">
      <c r="A233" s="187">
        <v>225</v>
      </c>
      <c r="B233" s="163" t="s">
        <v>150</v>
      </c>
      <c r="C233" s="164" t="s">
        <v>160</v>
      </c>
      <c r="D233" s="189" t="s">
        <v>1326</v>
      </c>
      <c r="E233" s="165">
        <v>45172</v>
      </c>
      <c r="F233" s="165"/>
      <c r="G233" s="163"/>
      <c r="H233" s="163"/>
      <c r="I233" s="163"/>
      <c r="J233" s="163"/>
      <c r="K233" s="164"/>
      <c r="L233" s="165"/>
      <c r="M233" s="163"/>
      <c r="N233" s="163"/>
      <c r="O233" s="163"/>
      <c r="P233" s="163"/>
    </row>
    <row r="234" spans="1:16">
      <c r="A234" s="187">
        <v>226</v>
      </c>
      <c r="B234" s="163" t="s">
        <v>150</v>
      </c>
      <c r="C234" s="164" t="s">
        <v>160</v>
      </c>
      <c r="D234" s="189" t="s">
        <v>1327</v>
      </c>
      <c r="E234" s="165">
        <v>45173</v>
      </c>
      <c r="F234" s="165"/>
      <c r="G234" s="163"/>
      <c r="H234" s="163"/>
      <c r="I234" s="163"/>
      <c r="J234" s="163"/>
      <c r="K234" s="164"/>
      <c r="L234" s="165"/>
      <c r="M234" s="163"/>
      <c r="N234" s="163"/>
      <c r="O234" s="163"/>
      <c r="P234" s="163"/>
    </row>
    <row r="235" spans="1:16">
      <c r="A235" s="187">
        <v>227</v>
      </c>
      <c r="B235" s="163" t="s">
        <v>150</v>
      </c>
      <c r="C235" s="164" t="s">
        <v>160</v>
      </c>
      <c r="D235" s="189" t="s">
        <v>1328</v>
      </c>
      <c r="E235" s="165">
        <v>45175</v>
      </c>
      <c r="F235" s="165"/>
      <c r="G235" s="163"/>
      <c r="H235" s="163"/>
      <c r="I235" s="163"/>
      <c r="J235" s="163"/>
      <c r="K235" s="164"/>
      <c r="L235" s="165"/>
      <c r="M235" s="163"/>
      <c r="N235" s="163"/>
      <c r="O235" s="163"/>
      <c r="P235" s="163"/>
    </row>
    <row r="236" spans="1:16">
      <c r="A236" s="187">
        <v>228</v>
      </c>
      <c r="B236" s="163" t="s">
        <v>150</v>
      </c>
      <c r="C236" s="164" t="s">
        <v>160</v>
      </c>
      <c r="D236" s="189" t="s">
        <v>1345</v>
      </c>
      <c r="E236" s="165">
        <v>45179</v>
      </c>
      <c r="F236" s="165"/>
      <c r="G236" s="163"/>
      <c r="H236" s="163"/>
      <c r="I236" s="163"/>
      <c r="J236" s="163"/>
      <c r="K236" s="164"/>
      <c r="L236" s="165"/>
      <c r="M236" s="163"/>
      <c r="N236" s="163"/>
      <c r="O236" s="163"/>
      <c r="P236" s="163"/>
    </row>
    <row r="237" spans="1:16">
      <c r="A237" s="187">
        <v>229</v>
      </c>
      <c r="B237" s="163" t="s">
        <v>150</v>
      </c>
      <c r="C237" s="164" t="s">
        <v>161</v>
      </c>
      <c r="D237" s="189" t="s">
        <v>1346</v>
      </c>
      <c r="E237" s="165">
        <v>45181</v>
      </c>
      <c r="F237" s="165"/>
      <c r="G237" s="163"/>
      <c r="H237" s="163"/>
      <c r="I237" s="163"/>
      <c r="J237" s="163"/>
      <c r="K237" s="164"/>
      <c r="L237" s="165"/>
      <c r="M237" s="163"/>
      <c r="N237" s="163"/>
      <c r="O237" s="163"/>
      <c r="P237" s="163"/>
    </row>
    <row r="238" spans="1:16">
      <c r="A238" s="187">
        <v>230</v>
      </c>
      <c r="B238" s="163" t="s">
        <v>150</v>
      </c>
      <c r="C238" s="164" t="s">
        <v>161</v>
      </c>
      <c r="D238" s="189" t="s">
        <v>1347</v>
      </c>
      <c r="E238" s="165">
        <v>45183</v>
      </c>
      <c r="F238" s="165"/>
      <c r="G238" s="163"/>
      <c r="H238" s="163"/>
      <c r="I238" s="163"/>
      <c r="J238" s="163"/>
      <c r="K238" s="164"/>
      <c r="L238" s="165"/>
      <c r="M238" s="163"/>
      <c r="N238" s="163"/>
      <c r="O238" s="163"/>
      <c r="P238" s="163"/>
    </row>
    <row r="239" spans="1:16">
      <c r="A239" s="187">
        <v>231</v>
      </c>
      <c r="B239" s="163" t="s">
        <v>150</v>
      </c>
      <c r="C239" s="164" t="s">
        <v>161</v>
      </c>
      <c r="D239" s="189" t="s">
        <v>1348</v>
      </c>
      <c r="E239" s="165">
        <v>45187</v>
      </c>
      <c r="F239" s="165"/>
      <c r="G239" s="163"/>
      <c r="H239" s="163"/>
      <c r="I239" s="163"/>
      <c r="J239" s="163"/>
      <c r="K239" s="164"/>
      <c r="L239" s="165"/>
      <c r="M239" s="163"/>
      <c r="N239" s="163"/>
      <c r="O239" s="163"/>
      <c r="P239" s="163"/>
    </row>
    <row r="240" spans="1:16">
      <c r="A240" s="187">
        <v>232</v>
      </c>
      <c r="B240" s="163" t="s">
        <v>150</v>
      </c>
      <c r="C240" s="164" t="s">
        <v>161</v>
      </c>
      <c r="D240" s="189" t="s">
        <v>1351</v>
      </c>
      <c r="E240" s="165">
        <v>45189</v>
      </c>
      <c r="F240" s="165"/>
      <c r="G240" s="163"/>
      <c r="H240" s="163"/>
      <c r="I240" s="163"/>
      <c r="J240" s="163"/>
      <c r="K240" s="164"/>
      <c r="L240" s="165"/>
      <c r="M240" s="163"/>
      <c r="N240" s="163"/>
      <c r="O240" s="163"/>
      <c r="P240" s="163"/>
    </row>
    <row r="241" spans="1:16">
      <c r="A241" s="187">
        <v>233</v>
      </c>
      <c r="B241" s="163" t="s">
        <v>150</v>
      </c>
      <c r="C241" s="164" t="s">
        <v>161</v>
      </c>
      <c r="D241" s="189" t="s">
        <v>1352</v>
      </c>
      <c r="E241" s="165">
        <v>45190</v>
      </c>
      <c r="F241" s="165"/>
      <c r="G241" s="163"/>
      <c r="H241" s="163"/>
      <c r="I241" s="163"/>
      <c r="J241" s="163"/>
      <c r="K241" s="164"/>
      <c r="L241" s="165"/>
      <c r="M241" s="163"/>
      <c r="N241" s="163"/>
      <c r="O241" s="163"/>
      <c r="P241" s="163"/>
    </row>
    <row r="242" spans="1:16">
      <c r="A242" s="187">
        <v>234</v>
      </c>
      <c r="B242" s="163" t="s">
        <v>150</v>
      </c>
      <c r="C242" s="164" t="s">
        <v>161</v>
      </c>
      <c r="D242" s="189" t="s">
        <v>1353</v>
      </c>
      <c r="E242" s="165">
        <v>45190</v>
      </c>
      <c r="F242" s="165"/>
      <c r="G242" s="163"/>
      <c r="H242" s="163"/>
      <c r="I242" s="163"/>
      <c r="J242" s="163"/>
      <c r="K242" s="164"/>
      <c r="L242" s="165"/>
      <c r="M242" s="163"/>
      <c r="N242" s="163"/>
      <c r="O242" s="163"/>
      <c r="P242" s="163"/>
    </row>
    <row r="243" spans="1:16">
      <c r="A243" s="187">
        <v>235</v>
      </c>
      <c r="B243" s="163" t="s">
        <v>150</v>
      </c>
      <c r="C243" s="164" t="s">
        <v>161</v>
      </c>
      <c r="D243" s="189" t="s">
        <v>1354</v>
      </c>
      <c r="E243" s="165">
        <v>45191</v>
      </c>
      <c r="F243" s="165"/>
      <c r="G243" s="163"/>
      <c r="H243" s="163"/>
      <c r="I243" s="163"/>
      <c r="J243" s="163"/>
      <c r="K243" s="164"/>
      <c r="L243" s="165"/>
      <c r="M243" s="163"/>
      <c r="N243" s="163"/>
      <c r="O243" s="163"/>
      <c r="P243" s="163"/>
    </row>
    <row r="244" spans="1:16">
      <c r="A244" s="187">
        <v>236</v>
      </c>
      <c r="B244" s="163" t="s">
        <v>150</v>
      </c>
      <c r="C244" s="164" t="s">
        <v>161</v>
      </c>
      <c r="D244" s="189" t="s">
        <v>1355</v>
      </c>
      <c r="E244" s="165">
        <v>45192</v>
      </c>
      <c r="F244" s="165"/>
      <c r="G244" s="163"/>
      <c r="H244" s="163"/>
      <c r="I244" s="163"/>
      <c r="J244" s="163"/>
      <c r="K244" s="164"/>
      <c r="L244" s="165"/>
      <c r="M244" s="163"/>
      <c r="N244" s="163"/>
      <c r="O244" s="163"/>
      <c r="P244" s="163"/>
    </row>
    <row r="245" spans="1:16">
      <c r="A245" s="187">
        <v>237</v>
      </c>
      <c r="B245" s="163" t="s">
        <v>150</v>
      </c>
      <c r="C245" s="164" t="s">
        <v>161</v>
      </c>
      <c r="D245" s="189" t="s">
        <v>1356</v>
      </c>
      <c r="E245" s="165">
        <v>45194</v>
      </c>
      <c r="F245" s="165"/>
      <c r="G245" s="163"/>
      <c r="H245" s="163"/>
      <c r="I245" s="163"/>
      <c r="J245" s="163"/>
      <c r="K245" s="164"/>
      <c r="L245" s="165"/>
      <c r="M245" s="163"/>
      <c r="N245" s="163"/>
      <c r="O245" s="163"/>
      <c r="P245" s="163"/>
    </row>
    <row r="246" spans="1:16">
      <c r="A246" s="187">
        <v>238</v>
      </c>
      <c r="B246" s="163" t="s">
        <v>150</v>
      </c>
      <c r="C246" s="164" t="s">
        <v>161</v>
      </c>
      <c r="D246" s="189" t="s">
        <v>1357</v>
      </c>
      <c r="E246" s="165">
        <v>45194</v>
      </c>
      <c r="F246" s="165"/>
      <c r="G246" s="163"/>
      <c r="H246" s="163"/>
      <c r="I246" s="163"/>
      <c r="J246" s="163"/>
      <c r="K246" s="164"/>
      <c r="L246" s="165"/>
      <c r="M246" s="163"/>
      <c r="N246" s="163"/>
      <c r="O246" s="163"/>
      <c r="P246" s="163"/>
    </row>
    <row r="247" spans="1:16">
      <c r="A247" s="187">
        <v>239</v>
      </c>
      <c r="B247" s="163" t="s">
        <v>150</v>
      </c>
      <c r="C247" s="164" t="s">
        <v>161</v>
      </c>
      <c r="D247" s="189" t="s">
        <v>1365</v>
      </c>
      <c r="E247" s="165">
        <v>45195</v>
      </c>
      <c r="F247" s="165"/>
      <c r="G247" s="163"/>
      <c r="H247" s="163"/>
      <c r="I247" s="163"/>
      <c r="J247" s="163"/>
      <c r="K247" s="164"/>
      <c r="L247" s="165"/>
      <c r="M247" s="163"/>
      <c r="N247" s="163"/>
      <c r="O247" s="163"/>
      <c r="P247" s="163"/>
    </row>
    <row r="248" spans="1:16">
      <c r="A248" s="187">
        <v>240</v>
      </c>
      <c r="B248" s="163" t="s">
        <v>150</v>
      </c>
      <c r="C248" s="164" t="s">
        <v>161</v>
      </c>
      <c r="D248" s="189" t="s">
        <v>1366</v>
      </c>
      <c r="E248" s="165">
        <v>45202</v>
      </c>
      <c r="F248" s="165"/>
      <c r="G248" s="163"/>
      <c r="H248" s="163"/>
      <c r="I248" s="163"/>
      <c r="J248" s="163"/>
      <c r="K248" s="164"/>
      <c r="L248" s="165"/>
      <c r="M248" s="163"/>
      <c r="N248" s="163"/>
      <c r="O248" s="163"/>
      <c r="P248" s="163"/>
    </row>
    <row r="249" spans="1:16">
      <c r="A249" s="187">
        <v>241</v>
      </c>
      <c r="B249" s="163" t="s">
        <v>150</v>
      </c>
      <c r="C249" s="164" t="s">
        <v>149</v>
      </c>
      <c r="D249" s="189" t="s">
        <v>1367</v>
      </c>
      <c r="E249" s="165">
        <v>45248</v>
      </c>
      <c r="F249" s="165">
        <v>45249</v>
      </c>
      <c r="G249" s="163"/>
      <c r="H249" s="163"/>
      <c r="I249" s="163"/>
      <c r="J249" s="163"/>
      <c r="K249" s="164"/>
      <c r="L249" s="165"/>
      <c r="M249" s="163"/>
      <c r="N249" s="163"/>
      <c r="O249" s="163"/>
      <c r="P249" s="163"/>
    </row>
    <row r="250" spans="1:16">
      <c r="A250" s="187">
        <v>242</v>
      </c>
      <c r="B250" s="163" t="s">
        <v>150</v>
      </c>
      <c r="C250" s="164" t="s">
        <v>149</v>
      </c>
      <c r="D250" s="189" t="s">
        <v>1368</v>
      </c>
      <c r="E250" s="165">
        <v>45250</v>
      </c>
      <c r="F250" s="165">
        <v>45250</v>
      </c>
      <c r="G250" s="257"/>
      <c r="H250" s="163"/>
      <c r="I250" s="163"/>
      <c r="J250" s="163"/>
      <c r="K250" s="164"/>
      <c r="L250" s="165"/>
      <c r="M250" s="163"/>
      <c r="N250" s="163"/>
      <c r="O250" s="163"/>
      <c r="P250" s="163"/>
    </row>
    <row r="251" spans="1:16">
      <c r="A251" s="187">
        <v>243</v>
      </c>
      <c r="B251" s="163" t="s">
        <v>150</v>
      </c>
      <c r="C251" s="164" t="s">
        <v>149</v>
      </c>
      <c r="D251" s="189" t="s">
        <v>1369</v>
      </c>
      <c r="E251" s="165">
        <v>45254</v>
      </c>
      <c r="F251" s="165">
        <v>45255</v>
      </c>
      <c r="G251" s="163"/>
      <c r="H251" s="163"/>
      <c r="I251" s="163"/>
      <c r="J251" s="163"/>
      <c r="K251" s="164"/>
      <c r="L251" s="165"/>
      <c r="M251" s="163"/>
      <c r="N251" s="163"/>
      <c r="O251" s="163"/>
      <c r="P251" s="163"/>
    </row>
    <row r="252" spans="1:16">
      <c r="A252" s="187">
        <v>244</v>
      </c>
      <c r="B252" s="163" t="s">
        <v>150</v>
      </c>
      <c r="C252" s="164" t="s">
        <v>149</v>
      </c>
      <c r="D252" s="189" t="s">
        <v>1370</v>
      </c>
      <c r="E252" s="165">
        <v>45255</v>
      </c>
      <c r="F252" s="165">
        <v>45255</v>
      </c>
      <c r="G252" s="163"/>
      <c r="H252" s="163"/>
      <c r="I252" s="163"/>
      <c r="J252" s="163"/>
      <c r="K252" s="164"/>
      <c r="L252" s="165"/>
      <c r="M252" s="163"/>
      <c r="N252" s="163"/>
      <c r="O252" s="163"/>
      <c r="P252" s="163"/>
    </row>
    <row r="253" spans="1:16">
      <c r="A253" s="187">
        <v>245</v>
      </c>
      <c r="B253" s="163" t="s">
        <v>150</v>
      </c>
      <c r="C253" s="164" t="s">
        <v>149</v>
      </c>
      <c r="D253" s="189" t="s">
        <v>1371</v>
      </c>
      <c r="E253" s="165">
        <v>45257</v>
      </c>
      <c r="F253" s="165">
        <v>45257</v>
      </c>
      <c r="G253" s="163"/>
      <c r="H253" s="163"/>
      <c r="I253" s="163"/>
      <c r="J253" s="163"/>
      <c r="K253" s="164"/>
      <c r="L253" s="165"/>
      <c r="M253" s="163"/>
      <c r="N253" s="163"/>
      <c r="O253" s="163"/>
      <c r="P253" s="163"/>
    </row>
    <row r="254" spans="1:16">
      <c r="A254" s="187">
        <v>246</v>
      </c>
      <c r="B254" s="163" t="s">
        <v>150</v>
      </c>
      <c r="C254" s="164" t="s">
        <v>149</v>
      </c>
      <c r="D254" s="189" t="s">
        <v>1372</v>
      </c>
      <c r="E254" s="165">
        <v>45257</v>
      </c>
      <c r="F254" s="165">
        <v>45257</v>
      </c>
      <c r="G254" s="163"/>
      <c r="H254" s="163"/>
      <c r="I254" s="163"/>
      <c r="J254" s="163"/>
      <c r="K254" s="164"/>
      <c r="L254" s="165"/>
      <c r="M254" s="163"/>
      <c r="N254" s="163"/>
      <c r="O254" s="163"/>
      <c r="P254" s="163"/>
    </row>
    <row r="255" spans="1:16">
      <c r="A255" s="187">
        <v>247</v>
      </c>
      <c r="B255" s="163" t="s">
        <v>150</v>
      </c>
      <c r="C255" s="164" t="s">
        <v>149</v>
      </c>
      <c r="D255" s="189" t="s">
        <v>1373</v>
      </c>
      <c r="E255" s="165">
        <v>45258</v>
      </c>
      <c r="F255" s="165">
        <v>45258</v>
      </c>
      <c r="G255" s="163"/>
      <c r="H255" s="163"/>
      <c r="I255" s="163"/>
      <c r="J255" s="163"/>
      <c r="K255" s="164"/>
      <c r="L255" s="165"/>
      <c r="M255" s="163"/>
      <c r="N255" s="163"/>
      <c r="O255" s="163"/>
      <c r="P255" s="163"/>
    </row>
    <row r="256" spans="1:16">
      <c r="A256" s="187">
        <v>248</v>
      </c>
      <c r="B256" s="163" t="s">
        <v>150</v>
      </c>
      <c r="C256" s="164" t="s">
        <v>149</v>
      </c>
      <c r="D256" s="189" t="s">
        <v>1374</v>
      </c>
      <c r="E256" s="165">
        <v>45259</v>
      </c>
      <c r="F256" s="165">
        <v>45259</v>
      </c>
      <c r="G256" s="163"/>
      <c r="H256" s="163"/>
      <c r="I256" s="163"/>
      <c r="J256" s="163"/>
      <c r="K256" s="164"/>
      <c r="L256" s="165"/>
      <c r="M256" s="163"/>
      <c r="N256" s="163"/>
      <c r="O256" s="163"/>
      <c r="P256" s="163"/>
    </row>
    <row r="257" spans="1:16">
      <c r="A257" s="187">
        <v>249</v>
      </c>
      <c r="B257" s="163" t="s">
        <v>150</v>
      </c>
      <c r="C257" s="164" t="s">
        <v>149</v>
      </c>
      <c r="D257" s="189" t="s">
        <v>1375</v>
      </c>
      <c r="E257" s="165">
        <v>45259</v>
      </c>
      <c r="F257" s="165">
        <v>45259</v>
      </c>
      <c r="G257" s="163"/>
      <c r="H257" s="163"/>
      <c r="I257" s="163"/>
      <c r="J257" s="163"/>
      <c r="K257" s="164"/>
      <c r="L257" s="165"/>
      <c r="M257" s="163"/>
      <c r="N257" s="163"/>
      <c r="O257" s="163"/>
      <c r="P257" s="163"/>
    </row>
    <row r="258" spans="1:16">
      <c r="A258" s="187">
        <v>250</v>
      </c>
      <c r="B258" s="163" t="s">
        <v>150</v>
      </c>
      <c r="C258" s="164" t="s">
        <v>149</v>
      </c>
      <c r="D258" s="189" t="s">
        <v>1376</v>
      </c>
      <c r="E258" s="165">
        <v>45259</v>
      </c>
      <c r="F258" s="165">
        <v>45260</v>
      </c>
      <c r="G258" s="163"/>
      <c r="H258" s="163"/>
      <c r="I258" s="163"/>
      <c r="J258" s="163"/>
      <c r="K258" s="164"/>
      <c r="L258" s="165"/>
      <c r="M258" s="163"/>
      <c r="N258" s="163"/>
      <c r="O258" s="163"/>
      <c r="P258" s="163"/>
    </row>
    <row r="259" spans="1:16">
      <c r="A259" s="187">
        <v>251</v>
      </c>
      <c r="B259" s="163" t="s">
        <v>150</v>
      </c>
      <c r="C259" s="164" t="s">
        <v>149</v>
      </c>
      <c r="D259" s="189" t="s">
        <v>1377</v>
      </c>
      <c r="E259" s="165">
        <v>45260</v>
      </c>
      <c r="F259" s="165">
        <v>45260</v>
      </c>
      <c r="G259" s="163"/>
      <c r="H259" s="163"/>
      <c r="I259" s="163"/>
      <c r="J259" s="163"/>
      <c r="K259" s="164"/>
      <c r="L259" s="165"/>
      <c r="M259" s="163"/>
      <c r="N259" s="163"/>
      <c r="O259" s="163"/>
      <c r="P259" s="163"/>
    </row>
    <row r="260" spans="1:16">
      <c r="A260" s="187">
        <v>252</v>
      </c>
      <c r="B260" s="163" t="s">
        <v>150</v>
      </c>
      <c r="C260" s="164" t="s">
        <v>149</v>
      </c>
      <c r="D260" s="189" t="s">
        <v>1378</v>
      </c>
      <c r="E260" s="165">
        <v>45261</v>
      </c>
      <c r="F260" s="165">
        <v>45261</v>
      </c>
      <c r="G260" s="163"/>
      <c r="H260" s="163"/>
      <c r="I260" s="163"/>
      <c r="J260" s="163"/>
      <c r="K260" s="164"/>
      <c r="L260" s="165"/>
      <c r="M260" s="163"/>
      <c r="N260" s="163"/>
      <c r="O260" s="163"/>
      <c r="P260" s="163"/>
    </row>
    <row r="261" spans="1:16">
      <c r="A261" s="187">
        <v>253</v>
      </c>
      <c r="B261" s="163" t="s">
        <v>150</v>
      </c>
      <c r="C261" s="164" t="s">
        <v>149</v>
      </c>
      <c r="D261" s="189" t="s">
        <v>1379</v>
      </c>
      <c r="E261" s="165">
        <v>45262</v>
      </c>
      <c r="F261" s="165">
        <v>45262</v>
      </c>
      <c r="G261" s="163"/>
      <c r="H261" s="163"/>
      <c r="I261" s="163"/>
      <c r="J261" s="163"/>
      <c r="K261" s="164"/>
      <c r="L261" s="165"/>
      <c r="M261" s="163"/>
      <c r="N261" s="163"/>
      <c r="O261" s="163"/>
      <c r="P261" s="163"/>
    </row>
    <row r="262" spans="1:16">
      <c r="A262" s="187">
        <v>254</v>
      </c>
      <c r="B262" s="163" t="s">
        <v>150</v>
      </c>
      <c r="C262" s="164" t="s">
        <v>149</v>
      </c>
      <c r="D262" s="189" t="s">
        <v>1380</v>
      </c>
      <c r="E262" s="165">
        <v>45264</v>
      </c>
      <c r="F262" s="165">
        <v>45264</v>
      </c>
      <c r="G262" s="163"/>
      <c r="H262" s="163"/>
      <c r="I262" s="163"/>
      <c r="J262" s="163"/>
      <c r="K262" s="164"/>
      <c r="L262" s="165"/>
      <c r="M262" s="163"/>
      <c r="N262" s="163"/>
      <c r="O262" s="163"/>
      <c r="P262" s="163"/>
    </row>
    <row r="263" spans="1:16">
      <c r="A263" s="187">
        <v>255</v>
      </c>
      <c r="B263" s="163" t="s">
        <v>150</v>
      </c>
      <c r="C263" s="164" t="s">
        <v>149</v>
      </c>
      <c r="D263" s="189" t="s">
        <v>1381</v>
      </c>
      <c r="E263" s="165">
        <v>45265</v>
      </c>
      <c r="F263" s="165">
        <v>45265</v>
      </c>
      <c r="G263" s="163"/>
      <c r="H263" s="163"/>
      <c r="I263" s="163"/>
      <c r="J263" s="163"/>
      <c r="K263" s="164"/>
      <c r="L263" s="165"/>
      <c r="M263" s="163"/>
      <c r="N263" s="163"/>
      <c r="O263" s="163"/>
      <c r="P263" s="163"/>
    </row>
    <row r="264" spans="1:16">
      <c r="A264" s="187">
        <v>256</v>
      </c>
      <c r="B264" s="163" t="s">
        <v>150</v>
      </c>
      <c r="C264" s="164" t="s">
        <v>149</v>
      </c>
      <c r="D264" s="189" t="s">
        <v>1382</v>
      </c>
      <c r="E264" s="165">
        <v>45267</v>
      </c>
      <c r="F264" s="165">
        <v>45267</v>
      </c>
      <c r="G264" s="163"/>
      <c r="H264" s="163"/>
      <c r="I264" s="163"/>
      <c r="J264" s="163"/>
      <c r="K264" s="164"/>
      <c r="L264" s="165"/>
      <c r="M264" s="163"/>
      <c r="N264" s="163"/>
      <c r="O264" s="163"/>
      <c r="P264" s="163"/>
    </row>
    <row r="265" spans="1:16">
      <c r="A265" s="187">
        <v>257</v>
      </c>
      <c r="B265" s="163" t="s">
        <v>150</v>
      </c>
      <c r="C265" s="164" t="s">
        <v>149</v>
      </c>
      <c r="D265" s="189" t="s">
        <v>1383</v>
      </c>
      <c r="E265" s="165">
        <v>45271</v>
      </c>
      <c r="F265" s="165">
        <v>45271</v>
      </c>
      <c r="G265" s="163"/>
      <c r="H265" s="163"/>
      <c r="I265" s="163"/>
      <c r="J265" s="163"/>
      <c r="K265" s="164"/>
      <c r="L265" s="165"/>
      <c r="M265" s="163"/>
      <c r="N265" s="163"/>
      <c r="O265" s="163"/>
      <c r="P265" s="163"/>
    </row>
    <row r="266" spans="1:16">
      <c r="A266" s="187">
        <v>258</v>
      </c>
      <c r="B266" s="163" t="s">
        <v>150</v>
      </c>
      <c r="C266" s="164" t="s">
        <v>149</v>
      </c>
      <c r="D266" s="189" t="s">
        <v>1384</v>
      </c>
      <c r="E266" s="165">
        <v>45271</v>
      </c>
      <c r="F266" s="165">
        <v>45272</v>
      </c>
      <c r="G266" s="163"/>
      <c r="H266" s="163"/>
      <c r="I266" s="163"/>
      <c r="J266" s="163"/>
      <c r="K266" s="164"/>
      <c r="L266" s="165"/>
      <c r="M266" s="163"/>
      <c r="N266" s="163"/>
      <c r="O266" s="163"/>
      <c r="P266" s="163"/>
    </row>
    <row r="267" spans="1:16">
      <c r="A267" s="187">
        <v>259</v>
      </c>
      <c r="B267" s="163" t="s">
        <v>150</v>
      </c>
      <c r="C267" s="164" t="s">
        <v>149</v>
      </c>
      <c r="D267" s="189" t="s">
        <v>1485</v>
      </c>
      <c r="E267" s="165">
        <v>45272</v>
      </c>
      <c r="F267" s="165">
        <v>45272</v>
      </c>
      <c r="G267" s="163"/>
      <c r="H267" s="163"/>
      <c r="I267" s="163"/>
      <c r="J267" s="163"/>
      <c r="K267" s="164"/>
      <c r="L267" s="165"/>
      <c r="M267" s="163"/>
      <c r="N267" s="163"/>
      <c r="O267" s="163"/>
      <c r="P267" s="163"/>
    </row>
    <row r="268" spans="1:16">
      <c r="A268" s="187">
        <v>260</v>
      </c>
      <c r="B268" s="163" t="s">
        <v>150</v>
      </c>
      <c r="C268" s="164" t="s">
        <v>149</v>
      </c>
      <c r="D268" s="189" t="s">
        <v>1488</v>
      </c>
      <c r="E268" s="165">
        <v>45286</v>
      </c>
      <c r="F268" s="165">
        <v>45286</v>
      </c>
      <c r="G268" s="163"/>
      <c r="H268" s="163"/>
      <c r="I268" s="163"/>
      <c r="J268" s="163"/>
      <c r="K268" s="164"/>
      <c r="L268" s="165"/>
      <c r="M268" s="163"/>
      <c r="N268" s="163"/>
      <c r="O268" s="163"/>
      <c r="P268" s="163"/>
    </row>
    <row r="269" spans="1:16">
      <c r="A269" s="187">
        <v>261</v>
      </c>
      <c r="B269" s="163" t="s">
        <v>150</v>
      </c>
      <c r="C269" s="164" t="s">
        <v>149</v>
      </c>
      <c r="D269" s="189" t="s">
        <v>1491</v>
      </c>
      <c r="E269" s="165">
        <v>45288</v>
      </c>
      <c r="F269" s="165">
        <v>45288</v>
      </c>
      <c r="G269" s="163"/>
      <c r="H269" s="163"/>
      <c r="I269" s="163"/>
      <c r="J269" s="163"/>
      <c r="K269" s="164"/>
      <c r="L269" s="165"/>
      <c r="M269" s="163"/>
      <c r="N269" s="163"/>
      <c r="O269" s="163"/>
      <c r="P269" s="163"/>
    </row>
    <row r="270" spans="1:16">
      <c r="A270" s="163"/>
      <c r="B270" s="163" t="s">
        <v>150</v>
      </c>
      <c r="C270" s="164" t="s">
        <v>149</v>
      </c>
      <c r="D270" s="189" t="s">
        <v>1494</v>
      </c>
      <c r="E270" s="165">
        <v>45292</v>
      </c>
      <c r="F270" s="165">
        <v>45292</v>
      </c>
      <c r="G270" s="163"/>
      <c r="H270" s="163"/>
      <c r="I270" s="163"/>
      <c r="J270" s="163"/>
      <c r="K270" s="164"/>
      <c r="L270" s="165"/>
      <c r="M270" s="163"/>
      <c r="N270" s="163"/>
      <c r="O270" s="163"/>
      <c r="P270" s="163"/>
    </row>
    <row r="271" spans="1:16">
      <c r="A271" s="163"/>
      <c r="B271" s="163" t="s">
        <v>150</v>
      </c>
      <c r="C271" s="164" t="s">
        <v>149</v>
      </c>
      <c r="D271" s="189" t="s">
        <v>1495</v>
      </c>
      <c r="E271" s="165">
        <v>45292</v>
      </c>
      <c r="F271" s="165">
        <v>45293</v>
      </c>
      <c r="G271" s="163"/>
      <c r="H271" s="163"/>
      <c r="I271" s="163"/>
      <c r="J271" s="163"/>
      <c r="K271" s="164"/>
      <c r="L271" s="165"/>
      <c r="M271" s="163"/>
      <c r="N271" s="163"/>
      <c r="O271" s="163"/>
      <c r="P271" s="163"/>
    </row>
    <row r="272" spans="1:16">
      <c r="A272" s="163"/>
      <c r="B272" s="163" t="s">
        <v>150</v>
      </c>
      <c r="C272" s="164" t="s">
        <v>149</v>
      </c>
      <c r="D272" s="189" t="s">
        <v>1496</v>
      </c>
      <c r="E272" s="165">
        <v>44928</v>
      </c>
      <c r="F272" s="165">
        <v>44928</v>
      </c>
      <c r="G272" s="163"/>
      <c r="H272" s="163"/>
      <c r="I272" s="163"/>
      <c r="J272" s="163"/>
      <c r="K272" s="164"/>
      <c r="L272" s="165"/>
      <c r="M272" s="163"/>
      <c r="N272" s="163"/>
      <c r="O272" s="163"/>
      <c r="P272" s="163"/>
    </row>
    <row r="273" spans="1:16 16384:16384">
      <c r="A273" s="163"/>
      <c r="B273" s="163" t="s">
        <v>150</v>
      </c>
      <c r="C273" s="164" t="s">
        <v>149</v>
      </c>
      <c r="D273" s="189" t="s">
        <v>1497</v>
      </c>
      <c r="E273" s="165">
        <v>45295</v>
      </c>
      <c r="F273" s="165">
        <v>45295</v>
      </c>
      <c r="G273" s="163"/>
      <c r="H273" s="163"/>
      <c r="I273" s="163"/>
      <c r="J273" s="163"/>
      <c r="K273" s="164"/>
      <c r="L273" s="165"/>
      <c r="M273" s="163"/>
      <c r="N273" s="163"/>
      <c r="O273" s="163"/>
      <c r="P273" s="163"/>
    </row>
    <row r="274" spans="1:16 16384:16384">
      <c r="A274" s="163"/>
      <c r="B274" s="163" t="s">
        <v>150</v>
      </c>
      <c r="C274" s="164" t="s">
        <v>149</v>
      </c>
      <c r="D274" s="189" t="s">
        <v>1501</v>
      </c>
      <c r="E274" s="165">
        <v>45295</v>
      </c>
      <c r="F274" s="165">
        <v>45296</v>
      </c>
      <c r="G274" s="163"/>
      <c r="H274" s="163"/>
      <c r="I274" s="163"/>
      <c r="J274" s="163"/>
      <c r="K274" s="164"/>
      <c r="L274" s="165"/>
      <c r="M274" s="163"/>
      <c r="N274" s="163"/>
      <c r="O274" s="163"/>
      <c r="P274" s="163"/>
    </row>
    <row r="275" spans="1:16 16384:16384">
      <c r="A275" s="163"/>
      <c r="B275" s="163" t="s">
        <v>150</v>
      </c>
      <c r="C275" s="164" t="s">
        <v>149</v>
      </c>
      <c r="D275" s="189" t="s">
        <v>1503</v>
      </c>
      <c r="E275" s="165">
        <v>45299</v>
      </c>
      <c r="F275" s="165">
        <v>45298</v>
      </c>
      <c r="G275" s="163"/>
      <c r="H275" s="163"/>
      <c r="I275" s="163"/>
      <c r="J275" s="163"/>
      <c r="K275" s="164"/>
      <c r="L275" s="165"/>
      <c r="M275" s="163"/>
      <c r="N275" s="163"/>
      <c r="O275" s="163"/>
      <c r="P275" s="163"/>
    </row>
    <row r="276" spans="1:16 16384:16384">
      <c r="A276" s="163"/>
      <c r="B276" s="163" t="s">
        <v>150</v>
      </c>
      <c r="C276" s="164" t="s">
        <v>149</v>
      </c>
      <c r="D276" s="189" t="s">
        <v>1506</v>
      </c>
      <c r="E276" s="165">
        <v>45300</v>
      </c>
      <c r="F276" s="165">
        <v>45301</v>
      </c>
      <c r="G276" s="163"/>
      <c r="H276" s="163"/>
      <c r="I276" s="163"/>
      <c r="J276" s="163"/>
      <c r="K276" s="164"/>
      <c r="L276" s="165"/>
      <c r="M276" s="163"/>
      <c r="N276" s="163"/>
      <c r="O276" s="163"/>
      <c r="P276" s="163"/>
    </row>
    <row r="277" spans="1:16 16384:16384">
      <c r="A277" s="163"/>
      <c r="B277" s="163" t="s">
        <v>150</v>
      </c>
      <c r="C277" s="164" t="s">
        <v>149</v>
      </c>
      <c r="D277" s="189" t="s">
        <v>1509</v>
      </c>
      <c r="E277" s="165">
        <v>45306</v>
      </c>
      <c r="F277" s="165">
        <v>45307</v>
      </c>
      <c r="G277" s="163"/>
      <c r="H277" s="163"/>
      <c r="I277" s="163"/>
      <c r="J277" s="163"/>
      <c r="K277" s="164"/>
      <c r="L277" s="165"/>
      <c r="M277" s="163"/>
      <c r="N277" s="163"/>
      <c r="O277" s="163"/>
      <c r="P277" s="163"/>
    </row>
    <row r="278" spans="1:16 16384:16384">
      <c r="A278" s="163"/>
      <c r="B278" s="163" t="s">
        <v>150</v>
      </c>
      <c r="C278" s="164" t="s">
        <v>149</v>
      </c>
      <c r="D278" s="189" t="s">
        <v>1511</v>
      </c>
      <c r="E278" s="165">
        <v>45336</v>
      </c>
      <c r="F278" s="165">
        <v>45337</v>
      </c>
      <c r="G278" s="163"/>
      <c r="H278" s="163"/>
      <c r="I278" s="163"/>
      <c r="J278" s="163"/>
      <c r="K278" s="164"/>
      <c r="L278" s="165"/>
      <c r="M278" s="163"/>
      <c r="N278" s="163"/>
      <c r="O278" s="163"/>
      <c r="P278" s="163"/>
    </row>
    <row r="279" spans="1:16 16384:16384">
      <c r="A279" s="163"/>
      <c r="B279" s="163" t="s">
        <v>150</v>
      </c>
      <c r="C279" s="164" t="s">
        <v>149</v>
      </c>
      <c r="D279" s="189" t="s">
        <v>1513</v>
      </c>
      <c r="E279" s="165">
        <v>45345</v>
      </c>
      <c r="F279" s="165">
        <v>45345</v>
      </c>
      <c r="G279" s="163"/>
      <c r="H279" s="163"/>
      <c r="I279" s="163"/>
      <c r="J279" s="163"/>
      <c r="K279" s="164"/>
      <c r="L279" s="165"/>
      <c r="M279" s="163"/>
      <c r="N279" s="163"/>
      <c r="O279" s="163"/>
      <c r="P279" s="163"/>
      <c r="XFD279" t="s">
        <v>126</v>
      </c>
    </row>
    <row r="280" spans="1:16 16384:16384">
      <c r="A280" s="163"/>
      <c r="B280" s="163" t="s">
        <v>150</v>
      </c>
      <c r="C280" s="164" t="s">
        <v>149</v>
      </c>
      <c r="D280" s="189" t="s">
        <v>1516</v>
      </c>
      <c r="E280" s="165">
        <v>45351</v>
      </c>
      <c r="F280" s="165">
        <v>45351</v>
      </c>
      <c r="G280" s="163"/>
      <c r="H280" s="163"/>
      <c r="I280" s="163"/>
      <c r="J280" s="163"/>
      <c r="K280" s="164"/>
      <c r="L280" s="165"/>
      <c r="M280" s="163"/>
      <c r="N280" s="163"/>
      <c r="O280" s="163"/>
      <c r="P280" s="163"/>
    </row>
    <row r="281" spans="1:16 16384:16384">
      <c r="A281" s="163"/>
      <c r="B281" s="163" t="s">
        <v>150</v>
      </c>
      <c r="C281" s="164" t="s">
        <v>149</v>
      </c>
      <c r="D281" s="189" t="s">
        <v>1518</v>
      </c>
      <c r="E281" s="165">
        <v>45360</v>
      </c>
      <c r="F281" s="165">
        <v>45361</v>
      </c>
      <c r="G281" s="163"/>
      <c r="H281" s="163"/>
      <c r="I281" s="163"/>
      <c r="J281" s="163"/>
      <c r="K281" s="164"/>
      <c r="L281" s="165"/>
      <c r="M281" s="163"/>
      <c r="N281" s="163"/>
      <c r="O281" s="163"/>
      <c r="P281" s="163"/>
    </row>
    <row r="282" spans="1:16 16384:16384">
      <c r="A282" s="163"/>
      <c r="B282" s="163" t="s">
        <v>150</v>
      </c>
      <c r="C282" s="164" t="s">
        <v>149</v>
      </c>
      <c r="D282" s="189" t="s">
        <v>1521</v>
      </c>
      <c r="E282" s="165">
        <v>45371</v>
      </c>
      <c r="F282" s="165">
        <v>45371</v>
      </c>
      <c r="G282" s="163"/>
      <c r="H282" s="163"/>
      <c r="I282" s="163"/>
      <c r="J282" s="163"/>
      <c r="K282" s="164"/>
      <c r="L282" s="165"/>
      <c r="M282" s="163"/>
      <c r="N282" s="163"/>
      <c r="O282" s="163"/>
      <c r="P282" s="163"/>
    </row>
    <row r="283" spans="1:16 16384:16384">
      <c r="A283" s="163"/>
      <c r="B283" s="163" t="s">
        <v>150</v>
      </c>
      <c r="C283" s="164" t="s">
        <v>149</v>
      </c>
      <c r="D283" s="189" t="s">
        <v>1522</v>
      </c>
      <c r="E283" s="164"/>
      <c r="F283" s="164"/>
      <c r="G283" s="163"/>
      <c r="H283" s="163"/>
      <c r="I283" s="163"/>
      <c r="J283" s="163"/>
      <c r="K283" s="163"/>
      <c r="L283" s="164"/>
      <c r="M283" s="163"/>
      <c r="N283" s="163"/>
      <c r="O283" s="163"/>
      <c r="P283" s="163"/>
    </row>
    <row r="284" spans="1:16 16384:16384">
      <c r="A284" s="163"/>
      <c r="B284" s="163" t="s">
        <v>150</v>
      </c>
      <c r="C284" s="164" t="s">
        <v>149</v>
      </c>
      <c r="D284" s="189" t="s">
        <v>1598</v>
      </c>
      <c r="E284" s="164"/>
      <c r="F284" s="164"/>
      <c r="G284" s="163"/>
      <c r="H284" s="163"/>
      <c r="I284" s="163"/>
      <c r="J284" s="163"/>
      <c r="K284" s="163"/>
      <c r="L284" s="164"/>
      <c r="M284" s="163"/>
      <c r="N284" s="163"/>
      <c r="O284" s="163"/>
      <c r="P284" s="163"/>
    </row>
    <row r="285" spans="1:16 16384:16384">
      <c r="A285" s="163"/>
      <c r="B285" s="163" t="s">
        <v>150</v>
      </c>
      <c r="C285" s="164" t="s">
        <v>149</v>
      </c>
      <c r="D285" s="189" t="s">
        <v>1599</v>
      </c>
      <c r="E285" s="164"/>
      <c r="F285" s="164"/>
      <c r="G285" s="163"/>
      <c r="H285" s="163"/>
      <c r="I285" s="163"/>
      <c r="J285" s="163"/>
      <c r="K285" s="163"/>
      <c r="L285" s="164"/>
      <c r="M285" s="163"/>
      <c r="N285" s="163"/>
      <c r="O285" s="163"/>
      <c r="P285" s="163"/>
    </row>
    <row r="286" spans="1:16 16384:16384">
      <c r="A286" s="163"/>
      <c r="B286" s="163" t="s">
        <v>150</v>
      </c>
      <c r="C286" s="164" t="s">
        <v>149</v>
      </c>
      <c r="D286" s="189" t="s">
        <v>1600</v>
      </c>
      <c r="E286" s="164"/>
      <c r="F286" s="164"/>
      <c r="G286" s="163"/>
      <c r="H286" s="163"/>
      <c r="I286" s="163"/>
      <c r="J286" s="163"/>
      <c r="K286" s="163"/>
      <c r="L286" s="164"/>
      <c r="M286" s="163"/>
      <c r="N286" s="163"/>
      <c r="O286" s="163"/>
      <c r="P286" s="163"/>
    </row>
    <row r="287" spans="1:16 16384:16384">
      <c r="A287" s="163"/>
      <c r="B287" s="163" t="s">
        <v>150</v>
      </c>
      <c r="C287" s="164" t="s">
        <v>149</v>
      </c>
      <c r="D287" s="189" t="s">
        <v>1607</v>
      </c>
      <c r="E287" s="164"/>
      <c r="F287" s="164"/>
      <c r="G287" s="163"/>
      <c r="H287" s="163"/>
      <c r="I287" s="163"/>
      <c r="J287" s="163"/>
      <c r="K287" s="163"/>
      <c r="L287" s="164"/>
      <c r="M287" s="163"/>
      <c r="N287" s="163"/>
      <c r="O287" s="163"/>
      <c r="P287" s="163"/>
    </row>
    <row r="288" spans="1:16 16384:16384">
      <c r="A288" s="163"/>
      <c r="B288" s="163" t="s">
        <v>150</v>
      </c>
      <c r="C288" s="164" t="s">
        <v>149</v>
      </c>
      <c r="D288" s="189" t="s">
        <v>1608</v>
      </c>
      <c r="E288" s="164"/>
      <c r="F288" s="164"/>
      <c r="G288" s="163"/>
      <c r="H288" s="163"/>
      <c r="I288" s="163"/>
      <c r="J288" s="163"/>
      <c r="K288" s="163"/>
      <c r="L288" s="164"/>
      <c r="M288" s="163"/>
      <c r="N288" s="163"/>
      <c r="O288" s="163"/>
      <c r="P288" s="163"/>
    </row>
    <row r="289" spans="1:16">
      <c r="A289" s="163"/>
      <c r="B289" s="163" t="s">
        <v>150</v>
      </c>
      <c r="C289" s="164" t="s">
        <v>149</v>
      </c>
      <c r="D289" s="189" t="s">
        <v>1609</v>
      </c>
      <c r="E289" s="164"/>
      <c r="F289" s="164"/>
      <c r="G289" s="163"/>
      <c r="H289" s="163"/>
      <c r="I289" s="163"/>
      <c r="J289" s="163"/>
      <c r="K289" s="163"/>
      <c r="L289" s="164"/>
      <c r="M289" s="163"/>
      <c r="N289" s="163"/>
      <c r="O289" s="163"/>
      <c r="P289" s="163"/>
    </row>
    <row r="290" spans="1:16">
      <c r="A290" s="163"/>
      <c r="B290" s="163" t="s">
        <v>150</v>
      </c>
      <c r="C290" s="164" t="s">
        <v>149</v>
      </c>
      <c r="D290" s="189" t="s">
        <v>1610</v>
      </c>
      <c r="E290" s="164"/>
      <c r="F290" s="164"/>
      <c r="G290" s="163"/>
      <c r="H290" s="163"/>
      <c r="I290" s="163"/>
      <c r="J290" s="163"/>
      <c r="K290" s="163"/>
      <c r="L290" s="164"/>
      <c r="M290" s="163"/>
      <c r="N290" s="163"/>
      <c r="O290" s="163"/>
      <c r="P290" s="163"/>
    </row>
    <row r="291" spans="1:16">
      <c r="A291" s="163"/>
      <c r="B291" s="163" t="s">
        <v>150</v>
      </c>
      <c r="C291" s="164" t="s">
        <v>149</v>
      </c>
      <c r="D291" s="189" t="s">
        <v>1625</v>
      </c>
      <c r="E291" s="164"/>
      <c r="F291" s="164"/>
      <c r="G291" s="163"/>
      <c r="H291" s="163"/>
      <c r="I291" s="163"/>
      <c r="J291" s="163"/>
      <c r="K291" s="163"/>
      <c r="L291" s="164"/>
      <c r="M291" s="163"/>
      <c r="N291" s="163"/>
      <c r="O291" s="163"/>
      <c r="P291" s="163"/>
    </row>
    <row r="292" spans="1:16">
      <c r="A292" s="163"/>
      <c r="B292" s="163" t="s">
        <v>150</v>
      </c>
      <c r="C292" s="164" t="s">
        <v>149</v>
      </c>
      <c r="D292" s="189" t="s">
        <v>1660</v>
      </c>
      <c r="E292" s="164"/>
      <c r="F292" s="164"/>
      <c r="G292" s="163"/>
      <c r="H292" s="163"/>
      <c r="I292" s="163"/>
      <c r="J292" s="163"/>
      <c r="K292" s="163"/>
      <c r="L292" s="164"/>
      <c r="M292" s="163"/>
      <c r="N292" s="163"/>
      <c r="O292" s="163"/>
      <c r="P292" s="163"/>
    </row>
    <row r="293" spans="1:16">
      <c r="A293" s="163"/>
      <c r="B293" s="163" t="s">
        <v>150</v>
      </c>
      <c r="C293" s="164" t="s">
        <v>149</v>
      </c>
      <c r="D293" s="189" t="s">
        <v>1661</v>
      </c>
      <c r="E293" s="164"/>
      <c r="F293" s="164"/>
      <c r="G293" s="163"/>
      <c r="H293" s="163"/>
      <c r="I293" s="163"/>
      <c r="J293" s="163"/>
      <c r="K293" s="163"/>
      <c r="L293" s="164"/>
      <c r="M293" s="163"/>
      <c r="N293" s="163"/>
      <c r="O293" s="163"/>
      <c r="P293" s="163"/>
    </row>
    <row r="294" spans="1:16">
      <c r="A294" s="163"/>
      <c r="B294" s="163" t="s">
        <v>150</v>
      </c>
      <c r="C294" s="164" t="s">
        <v>149</v>
      </c>
      <c r="D294" s="189" t="s">
        <v>1662</v>
      </c>
      <c r="E294" s="164"/>
      <c r="F294" s="164"/>
      <c r="G294" s="163"/>
      <c r="H294" s="163"/>
      <c r="I294" s="163"/>
      <c r="J294" s="163"/>
      <c r="K294" s="163"/>
      <c r="L294" s="164"/>
      <c r="M294" s="163"/>
      <c r="N294" s="163"/>
      <c r="O294" s="163"/>
      <c r="P294" s="163"/>
    </row>
    <row r="295" spans="1:16">
      <c r="A295" s="163"/>
      <c r="B295" s="163"/>
      <c r="C295" s="163"/>
      <c r="D295" s="163"/>
      <c r="E295" s="163"/>
      <c r="F295" s="163"/>
      <c r="G295" s="163"/>
      <c r="H295" s="163"/>
      <c r="I295" s="163"/>
      <c r="J295" s="163"/>
      <c r="K295" s="163"/>
      <c r="L295" s="164"/>
      <c r="M295" s="163"/>
      <c r="N295" s="163"/>
      <c r="O295" s="163"/>
      <c r="P295" s="163"/>
    </row>
    <row r="296" spans="1:16">
      <c r="A296" s="163"/>
      <c r="B296" s="163"/>
      <c r="C296" s="163"/>
      <c r="D296" s="163"/>
      <c r="E296" s="163"/>
      <c r="F296" s="163"/>
      <c r="G296" s="163"/>
      <c r="H296" s="163"/>
      <c r="I296" s="163"/>
      <c r="J296" s="163"/>
      <c r="K296" s="163"/>
      <c r="L296" s="164"/>
      <c r="M296" s="163"/>
      <c r="N296" s="163"/>
      <c r="O296" s="163"/>
      <c r="P296" s="163"/>
    </row>
    <row r="297" spans="1:16">
      <c r="A297" s="163"/>
      <c r="B297" s="163"/>
      <c r="C297" s="163"/>
      <c r="D297" s="163"/>
      <c r="E297" s="163"/>
      <c r="F297" s="163"/>
      <c r="G297" s="163"/>
      <c r="H297" s="163"/>
      <c r="I297" s="163"/>
      <c r="J297" s="163"/>
      <c r="K297" s="163"/>
      <c r="L297" s="164"/>
      <c r="M297" s="163"/>
      <c r="N297" s="163"/>
      <c r="O297" s="163"/>
      <c r="P297" s="163"/>
    </row>
    <row r="298" spans="1:16">
      <c r="A298" s="163"/>
      <c r="B298" s="163"/>
      <c r="C298" s="163"/>
      <c r="D298" s="163"/>
      <c r="E298" s="163"/>
      <c r="F298" s="163"/>
      <c r="G298" s="163"/>
      <c r="H298" s="163"/>
      <c r="I298" s="163"/>
      <c r="J298" s="163"/>
      <c r="K298" s="163"/>
      <c r="L298" s="164"/>
      <c r="M298" s="163"/>
      <c r="N298" s="163"/>
      <c r="O298" s="163"/>
      <c r="P298" s="163"/>
    </row>
    <row r="299" spans="1:16">
      <c r="A299" s="163"/>
      <c r="B299" s="163"/>
      <c r="C299" s="163"/>
      <c r="D299" s="163"/>
      <c r="E299" s="163"/>
      <c r="F299" s="163"/>
      <c r="G299" s="163"/>
      <c r="H299" s="163"/>
      <c r="I299" s="163"/>
      <c r="J299" s="163"/>
      <c r="K299" s="163"/>
      <c r="L299" s="164"/>
      <c r="M299" s="163"/>
      <c r="N299" s="163"/>
      <c r="O299" s="163"/>
      <c r="P299" s="163"/>
    </row>
    <row r="300" spans="1:16">
      <c r="A300" s="163"/>
      <c r="B300" s="163"/>
      <c r="C300" s="163"/>
      <c r="D300" s="163"/>
      <c r="E300" s="163"/>
      <c r="F300" s="163"/>
      <c r="G300" s="163"/>
      <c r="H300" s="163"/>
      <c r="I300" s="163"/>
      <c r="J300" s="163"/>
      <c r="K300" s="163"/>
      <c r="L300" s="164"/>
      <c r="M300" s="163"/>
      <c r="N300" s="163"/>
      <c r="O300" s="163"/>
      <c r="P300" s="163"/>
    </row>
    <row r="301" spans="1:16">
      <c r="A301" s="163"/>
      <c r="B301" s="163"/>
      <c r="C301" s="163"/>
      <c r="D301" s="163"/>
      <c r="E301" s="163"/>
      <c r="F301" s="163"/>
      <c r="G301" s="163"/>
      <c r="H301" s="163"/>
      <c r="I301" s="163"/>
      <c r="J301" s="163"/>
      <c r="K301" s="163"/>
      <c r="L301" s="164"/>
      <c r="M301" s="163"/>
      <c r="N301" s="163"/>
      <c r="O301" s="163"/>
      <c r="P301" s="163"/>
    </row>
    <row r="302" spans="1:16">
      <c r="A302" s="163"/>
      <c r="B302" s="163"/>
      <c r="C302" s="163"/>
      <c r="D302" s="163"/>
      <c r="E302" s="163"/>
      <c r="F302" s="163"/>
      <c r="G302" s="163"/>
      <c r="H302" s="163"/>
      <c r="I302" s="163"/>
      <c r="J302" s="163"/>
      <c r="K302" s="163"/>
      <c r="L302" s="164"/>
      <c r="M302" s="163"/>
      <c r="N302" s="163"/>
      <c r="O302" s="163"/>
      <c r="P302" s="163"/>
    </row>
    <row r="303" spans="1:16">
      <c r="A303" s="163"/>
      <c r="B303" s="163"/>
      <c r="C303" s="163"/>
      <c r="D303" s="163"/>
      <c r="E303" s="163"/>
      <c r="F303" s="163"/>
      <c r="G303" s="163"/>
      <c r="H303" s="163"/>
      <c r="I303" s="163"/>
      <c r="J303" s="163"/>
      <c r="K303" s="163"/>
      <c r="L303" s="164"/>
      <c r="M303" s="163"/>
      <c r="N303" s="163"/>
      <c r="O303" s="163"/>
      <c r="P303" s="163"/>
    </row>
    <row r="304" spans="1:16">
      <c r="A304" s="163"/>
      <c r="B304" s="163"/>
      <c r="C304" s="163"/>
      <c r="D304" s="163"/>
      <c r="E304" s="163"/>
      <c r="F304" s="163"/>
      <c r="G304" s="163"/>
      <c r="H304" s="163"/>
      <c r="I304" s="163"/>
      <c r="J304" s="163"/>
      <c r="K304" s="163"/>
      <c r="L304" s="164"/>
      <c r="M304" s="163"/>
      <c r="N304" s="163"/>
      <c r="O304" s="163"/>
      <c r="P304" s="163"/>
    </row>
    <row r="305" spans="1:16">
      <c r="A305" s="163"/>
      <c r="B305" s="163"/>
      <c r="C305" s="163"/>
      <c r="D305" s="163"/>
      <c r="E305" s="163"/>
      <c r="F305" s="163"/>
      <c r="G305" s="163"/>
      <c r="H305" s="163"/>
      <c r="I305" s="163"/>
      <c r="J305" s="163"/>
      <c r="K305" s="163"/>
      <c r="L305" s="164"/>
      <c r="M305" s="163"/>
      <c r="N305" s="163"/>
      <c r="O305" s="163"/>
      <c r="P305" s="163"/>
    </row>
    <row r="306" spans="1:16">
      <c r="A306" s="163"/>
      <c r="B306" s="163"/>
      <c r="C306" s="163"/>
      <c r="D306" s="163"/>
      <c r="E306" s="163"/>
      <c r="F306" s="163"/>
      <c r="G306" s="163"/>
      <c r="H306" s="163"/>
      <c r="I306" s="163"/>
      <c r="J306" s="163"/>
      <c r="K306" s="163"/>
      <c r="L306" s="164"/>
      <c r="M306" s="163"/>
      <c r="N306" s="163"/>
      <c r="O306" s="163"/>
      <c r="P306" s="163"/>
    </row>
    <row r="307" spans="1:16">
      <c r="A307" s="163"/>
      <c r="B307" s="163"/>
      <c r="C307" s="163"/>
      <c r="D307" s="163"/>
      <c r="E307" s="163"/>
      <c r="F307" s="163"/>
      <c r="G307" s="163"/>
      <c r="H307" s="163"/>
      <c r="I307" s="163"/>
      <c r="J307" s="163"/>
      <c r="K307" s="163"/>
      <c r="L307" s="164"/>
      <c r="M307" s="163"/>
      <c r="N307" s="163"/>
      <c r="O307" s="163"/>
      <c r="P307" s="163"/>
    </row>
    <row r="308" spans="1:16">
      <c r="A308" s="163"/>
      <c r="B308" s="163"/>
      <c r="C308" s="163"/>
      <c r="D308" s="163"/>
      <c r="E308" s="163"/>
      <c r="F308" s="163"/>
      <c r="G308" s="163"/>
      <c r="H308" s="163"/>
      <c r="I308" s="163"/>
      <c r="J308" s="163"/>
      <c r="K308" s="163"/>
      <c r="L308" s="164"/>
      <c r="M308" s="163"/>
      <c r="N308" s="163"/>
      <c r="O308" s="163"/>
      <c r="P308" s="163"/>
    </row>
    <row r="309" spans="1:16">
      <c r="A309" s="163"/>
      <c r="B309" s="163"/>
      <c r="C309" s="163"/>
      <c r="D309" s="163"/>
      <c r="E309" s="163"/>
      <c r="F309" s="163"/>
      <c r="G309" s="163"/>
      <c r="H309" s="163"/>
      <c r="I309" s="163"/>
      <c r="J309" s="163"/>
      <c r="K309" s="163"/>
      <c r="L309" s="164"/>
      <c r="M309" s="163"/>
      <c r="N309" s="163"/>
      <c r="O309" s="163"/>
      <c r="P309" s="163"/>
    </row>
    <row r="310" spans="1:16">
      <c r="A310" s="163"/>
      <c r="B310" s="163"/>
      <c r="C310" s="163"/>
      <c r="D310" s="163"/>
      <c r="E310" s="163"/>
      <c r="F310" s="163"/>
      <c r="G310" s="163"/>
      <c r="H310" s="163"/>
      <c r="I310" s="163"/>
      <c r="J310" s="163"/>
      <c r="K310" s="163"/>
      <c r="L310" s="164"/>
      <c r="M310" s="163"/>
      <c r="N310" s="163"/>
      <c r="O310" s="163"/>
      <c r="P310" s="163"/>
    </row>
    <row r="311" spans="1:16">
      <c r="A311" s="163"/>
      <c r="B311" s="163"/>
      <c r="C311" s="163"/>
      <c r="D311" s="163"/>
      <c r="E311" s="163"/>
      <c r="F311" s="163"/>
      <c r="G311" s="163"/>
      <c r="H311" s="163"/>
      <c r="I311" s="163"/>
      <c r="J311" s="163"/>
      <c r="K311" s="163"/>
      <c r="L311" s="164"/>
      <c r="M311" s="163"/>
      <c r="N311" s="163"/>
      <c r="O311" s="163"/>
      <c r="P311" s="163"/>
    </row>
    <row r="312" spans="1:16">
      <c r="A312" s="163"/>
      <c r="B312" s="163"/>
      <c r="C312" s="163"/>
      <c r="D312" s="163"/>
      <c r="E312" s="163"/>
      <c r="F312" s="163"/>
      <c r="G312" s="163"/>
      <c r="H312" s="163"/>
      <c r="I312" s="163"/>
      <c r="J312" s="163"/>
      <c r="K312" s="163"/>
      <c r="L312" s="164"/>
      <c r="M312" s="163"/>
      <c r="N312" s="163"/>
      <c r="O312" s="163"/>
      <c r="P312" s="163"/>
    </row>
    <row r="313" spans="1:16">
      <c r="A313" s="163"/>
      <c r="B313" s="163"/>
      <c r="C313" s="163"/>
      <c r="D313" s="163"/>
      <c r="E313" s="163"/>
      <c r="F313" s="163"/>
      <c r="G313" s="163"/>
      <c r="H313" s="163"/>
      <c r="I313" s="163"/>
      <c r="J313" s="163"/>
      <c r="K313" s="163"/>
      <c r="L313" s="164"/>
      <c r="M313" s="163"/>
      <c r="N313" s="163"/>
      <c r="O313" s="163"/>
      <c r="P313" s="163"/>
    </row>
    <row r="314" spans="1:16">
      <c r="A314" s="163"/>
      <c r="B314" s="163"/>
      <c r="C314" s="163"/>
      <c r="D314" s="163"/>
      <c r="E314" s="163"/>
      <c r="F314" s="163"/>
      <c r="G314" s="163"/>
      <c r="H314" s="163"/>
      <c r="I314" s="163"/>
      <c r="J314" s="163"/>
      <c r="K314" s="163"/>
      <c r="L314" s="164"/>
      <c r="M314" s="163"/>
      <c r="N314" s="163"/>
      <c r="O314" s="163"/>
      <c r="P314" s="163"/>
    </row>
    <row r="315" spans="1:16">
      <c r="A315" s="163"/>
      <c r="B315" s="163"/>
      <c r="C315" s="163"/>
      <c r="D315" s="163"/>
      <c r="E315" s="163"/>
      <c r="F315" s="163"/>
      <c r="G315" s="163"/>
      <c r="H315" s="163"/>
      <c r="I315" s="163"/>
      <c r="J315" s="163"/>
      <c r="K315" s="163"/>
      <c r="L315" s="164"/>
      <c r="M315" s="163"/>
      <c r="N315" s="163"/>
      <c r="O315" s="163"/>
      <c r="P315" s="163"/>
    </row>
    <row r="316" spans="1:16">
      <c r="A316" s="163"/>
      <c r="B316" s="163"/>
      <c r="C316" s="163"/>
      <c r="D316" s="163"/>
      <c r="E316" s="163"/>
      <c r="F316" s="163"/>
      <c r="G316" s="163"/>
      <c r="H316" s="163"/>
      <c r="I316" s="163"/>
      <c r="J316" s="163"/>
      <c r="K316" s="163"/>
      <c r="L316" s="164"/>
      <c r="M316" s="163"/>
      <c r="N316" s="163"/>
      <c r="O316" s="163"/>
      <c r="P316" s="163"/>
    </row>
    <row r="317" spans="1:16">
      <c r="A317" s="163"/>
      <c r="B317" s="163"/>
      <c r="C317" s="163"/>
      <c r="D317" s="163"/>
      <c r="E317" s="163"/>
      <c r="F317" s="163"/>
      <c r="G317" s="163"/>
      <c r="H317" s="163"/>
      <c r="I317" s="163"/>
      <c r="J317" s="163"/>
      <c r="K317" s="163"/>
      <c r="L317" s="164"/>
      <c r="M317" s="163"/>
      <c r="N317" s="163"/>
      <c r="O317" s="163"/>
      <c r="P317" s="163"/>
    </row>
    <row r="318" spans="1:16">
      <c r="A318" s="163"/>
      <c r="B318" s="163"/>
      <c r="C318" s="163"/>
      <c r="D318" s="163"/>
      <c r="E318" s="163"/>
      <c r="F318" s="163"/>
      <c r="G318" s="163"/>
      <c r="H318" s="163"/>
      <c r="I318" s="163"/>
      <c r="J318" s="163"/>
      <c r="K318" s="163"/>
      <c r="L318" s="164"/>
      <c r="M318" s="163"/>
      <c r="N318" s="163"/>
      <c r="O318" s="163"/>
      <c r="P318" s="163"/>
    </row>
    <row r="319" spans="1:16">
      <c r="A319" s="163"/>
      <c r="B319" s="163"/>
      <c r="C319" s="163"/>
      <c r="D319" s="163"/>
      <c r="E319" s="163"/>
      <c r="F319" s="163"/>
      <c r="G319" s="163"/>
      <c r="H319" s="163"/>
      <c r="I319" s="163"/>
      <c r="J319" s="163"/>
      <c r="K319" s="163"/>
      <c r="L319" s="164"/>
      <c r="M319" s="163"/>
      <c r="N319" s="163"/>
      <c r="O319" s="163"/>
      <c r="P319" s="163"/>
    </row>
    <row r="320" spans="1:16">
      <c r="A320" s="163"/>
      <c r="B320" s="163"/>
      <c r="C320" s="163"/>
      <c r="D320" s="163"/>
      <c r="E320" s="163"/>
      <c r="F320" s="163"/>
      <c r="G320" s="163"/>
      <c r="H320" s="163"/>
      <c r="I320" s="163"/>
      <c r="J320" s="163"/>
      <c r="K320" s="163"/>
      <c r="L320" s="164"/>
      <c r="M320" s="163"/>
      <c r="N320" s="163"/>
      <c r="O320" s="163"/>
      <c r="P320" s="163"/>
    </row>
    <row r="321" spans="1:16">
      <c r="A321" s="163"/>
      <c r="B321" s="163"/>
      <c r="C321" s="163"/>
      <c r="D321" s="163"/>
      <c r="E321" s="163"/>
      <c r="F321" s="163"/>
      <c r="G321" s="163"/>
      <c r="H321" s="163"/>
      <c r="I321" s="163"/>
      <c r="J321" s="163"/>
      <c r="K321" s="163"/>
      <c r="L321" s="164"/>
      <c r="M321" s="163"/>
      <c r="N321" s="163"/>
      <c r="O321" s="163"/>
      <c r="P321" s="163"/>
    </row>
    <row r="322" spans="1:16">
      <c r="A322" s="163"/>
      <c r="B322" s="163"/>
      <c r="C322" s="163"/>
      <c r="D322" s="163"/>
      <c r="E322" s="163"/>
      <c r="F322" s="163"/>
      <c r="G322" s="163"/>
      <c r="H322" s="163"/>
      <c r="I322" s="163"/>
      <c r="J322" s="163"/>
      <c r="K322" s="163"/>
      <c r="L322" s="164"/>
      <c r="M322" s="163"/>
      <c r="N322" s="163"/>
      <c r="O322" s="163"/>
      <c r="P322" s="163"/>
    </row>
    <row r="323" spans="1:16">
      <c r="A323" s="163"/>
      <c r="B323" s="163"/>
      <c r="C323" s="163"/>
      <c r="D323" s="163"/>
      <c r="E323" s="163"/>
      <c r="F323" s="163"/>
      <c r="G323" s="163"/>
      <c r="H323" s="163"/>
      <c r="I323" s="163"/>
      <c r="J323" s="163"/>
      <c r="K323" s="163"/>
      <c r="L323" s="164"/>
      <c r="M323" s="163"/>
      <c r="N323" s="163"/>
      <c r="O323" s="163"/>
      <c r="P323" s="163"/>
    </row>
    <row r="324" spans="1:16">
      <c r="A324" s="163"/>
      <c r="B324" s="163"/>
      <c r="C324" s="163"/>
      <c r="D324" s="163"/>
      <c r="E324" s="163"/>
      <c r="F324" s="163"/>
      <c r="G324" s="163"/>
      <c r="H324" s="163"/>
      <c r="I324" s="163"/>
      <c r="J324" s="163"/>
      <c r="K324" s="163"/>
      <c r="L324" s="164"/>
      <c r="M324" s="163"/>
      <c r="N324" s="163"/>
      <c r="O324" s="163"/>
      <c r="P324" s="163"/>
    </row>
    <row r="325" spans="1:16">
      <c r="A325" s="163"/>
      <c r="B325" s="163"/>
      <c r="C325" s="163"/>
      <c r="D325" s="163"/>
      <c r="E325" s="163"/>
      <c r="F325" s="163"/>
      <c r="G325" s="163"/>
      <c r="H325" s="163"/>
      <c r="I325" s="163"/>
      <c r="J325" s="163"/>
      <c r="K325" s="163"/>
      <c r="L325" s="164"/>
      <c r="M325" s="163"/>
      <c r="N325" s="163"/>
      <c r="O325" s="163"/>
      <c r="P325" s="163"/>
    </row>
    <row r="326" spans="1:16">
      <c r="A326" s="163"/>
      <c r="B326" s="163"/>
      <c r="C326" s="163"/>
      <c r="D326" s="163"/>
      <c r="E326" s="163"/>
      <c r="F326" s="163"/>
      <c r="G326" s="163"/>
      <c r="H326" s="163"/>
      <c r="I326" s="163"/>
      <c r="J326" s="163"/>
      <c r="K326" s="163"/>
      <c r="L326" s="164"/>
      <c r="M326" s="163"/>
      <c r="N326" s="163"/>
      <c r="O326" s="163"/>
      <c r="P326" s="163"/>
    </row>
    <row r="327" spans="1:16">
      <c r="A327" s="163"/>
      <c r="B327" s="163"/>
      <c r="C327" s="163"/>
      <c r="D327" s="163"/>
      <c r="E327" s="163"/>
      <c r="F327" s="163"/>
      <c r="G327" s="163"/>
      <c r="H327" s="163"/>
      <c r="I327" s="163"/>
      <c r="J327" s="163"/>
      <c r="K327" s="163"/>
      <c r="L327" s="164"/>
      <c r="M327" s="163"/>
      <c r="N327" s="163"/>
      <c r="O327" s="163"/>
      <c r="P327" s="163"/>
    </row>
    <row r="328" spans="1:16">
      <c r="A328" s="163"/>
      <c r="B328" s="163"/>
      <c r="C328" s="163"/>
      <c r="D328" s="163"/>
      <c r="E328" s="163"/>
      <c r="F328" s="163"/>
      <c r="G328" s="163"/>
      <c r="H328" s="163"/>
      <c r="I328" s="163"/>
      <c r="J328" s="163"/>
      <c r="K328" s="163"/>
      <c r="L328" s="164"/>
      <c r="M328" s="163"/>
      <c r="N328" s="163"/>
      <c r="O328" s="163"/>
      <c r="P328" s="163"/>
    </row>
    <row r="329" spans="1:16">
      <c r="A329" s="163"/>
      <c r="B329" s="163"/>
      <c r="C329" s="163"/>
      <c r="D329" s="163"/>
      <c r="E329" s="163"/>
      <c r="F329" s="163"/>
      <c r="G329" s="163"/>
      <c r="H329" s="163"/>
      <c r="I329" s="163"/>
      <c r="J329" s="163"/>
      <c r="K329" s="163"/>
      <c r="L329" s="164"/>
      <c r="M329" s="163"/>
      <c r="N329" s="163"/>
      <c r="O329" s="163"/>
      <c r="P329" s="163"/>
    </row>
    <row r="330" spans="1:16">
      <c r="A330" s="163"/>
      <c r="B330" s="163"/>
      <c r="C330" s="163"/>
      <c r="D330" s="163"/>
      <c r="E330" s="163"/>
      <c r="F330" s="163"/>
      <c r="G330" s="163"/>
      <c r="H330" s="163"/>
      <c r="I330" s="163"/>
      <c r="J330" s="163"/>
      <c r="K330" s="163"/>
      <c r="L330" s="164"/>
      <c r="M330" s="163"/>
      <c r="N330" s="163"/>
      <c r="O330" s="163"/>
      <c r="P330" s="163"/>
    </row>
    <row r="331" spans="1:16">
      <c r="A331" s="163"/>
      <c r="B331" s="163"/>
      <c r="C331" s="163"/>
      <c r="D331" s="163"/>
      <c r="E331" s="163"/>
      <c r="F331" s="163"/>
      <c r="G331" s="163"/>
      <c r="H331" s="163"/>
      <c r="I331" s="163"/>
      <c r="J331" s="163"/>
      <c r="K331" s="163"/>
      <c r="L331" s="164"/>
      <c r="M331" s="163"/>
      <c r="N331" s="163"/>
      <c r="O331" s="163"/>
      <c r="P331" s="163"/>
    </row>
    <row r="332" spans="1:16">
      <c r="A332" s="163"/>
      <c r="B332" s="163"/>
      <c r="C332" s="163"/>
      <c r="D332" s="163"/>
      <c r="E332" s="163"/>
      <c r="F332" s="163"/>
      <c r="G332" s="163"/>
      <c r="H332" s="163"/>
      <c r="I332" s="163"/>
      <c r="J332" s="163"/>
      <c r="K332" s="163"/>
      <c r="L332" s="164"/>
      <c r="M332" s="163"/>
      <c r="N332" s="163"/>
      <c r="O332" s="163"/>
      <c r="P332" s="163"/>
    </row>
    <row r="333" spans="1:16">
      <c r="A333" s="163"/>
      <c r="B333" s="163"/>
      <c r="C333" s="163"/>
      <c r="D333" s="163"/>
      <c r="E333" s="163"/>
      <c r="F333" s="163"/>
      <c r="G333" s="163"/>
      <c r="H333" s="163"/>
      <c r="I333" s="163"/>
      <c r="J333" s="163"/>
      <c r="K333" s="163"/>
      <c r="L333" s="164"/>
      <c r="M333" s="163"/>
      <c r="N333" s="163"/>
      <c r="O333" s="163"/>
      <c r="P333" s="163"/>
    </row>
    <row r="334" spans="1:16">
      <c r="A334" s="163"/>
      <c r="B334" s="163"/>
      <c r="C334" s="163"/>
      <c r="D334" s="163"/>
      <c r="E334" s="163"/>
      <c r="F334" s="163"/>
      <c r="G334" s="163"/>
      <c r="H334" s="163"/>
      <c r="I334" s="163"/>
      <c r="J334" s="163"/>
      <c r="K334" s="163"/>
      <c r="L334" s="164"/>
      <c r="M334" s="163"/>
      <c r="N334" s="163"/>
      <c r="O334" s="163"/>
      <c r="P334" s="163"/>
    </row>
    <row r="335" spans="1:16">
      <c r="A335" s="163"/>
      <c r="B335" s="163"/>
      <c r="C335" s="163"/>
      <c r="D335" s="163"/>
      <c r="E335" s="163"/>
      <c r="F335" s="163"/>
      <c r="G335" s="163"/>
      <c r="H335" s="163"/>
      <c r="I335" s="163"/>
      <c r="J335" s="163"/>
      <c r="K335" s="163"/>
      <c r="L335" s="164"/>
      <c r="M335" s="163"/>
      <c r="N335" s="163"/>
      <c r="O335" s="163"/>
      <c r="P335" s="163"/>
    </row>
    <row r="336" spans="1:16">
      <c r="A336" s="163"/>
      <c r="B336" s="163"/>
      <c r="C336" s="163"/>
      <c r="D336" s="163"/>
      <c r="E336" s="163"/>
      <c r="F336" s="163"/>
      <c r="G336" s="163"/>
      <c r="H336" s="163"/>
      <c r="I336" s="163"/>
      <c r="J336" s="163"/>
      <c r="K336" s="163"/>
      <c r="L336" s="164"/>
      <c r="M336" s="163"/>
      <c r="N336" s="163"/>
      <c r="O336" s="163"/>
      <c r="P336" s="163"/>
    </row>
    <row r="337" spans="1:16">
      <c r="A337" s="163"/>
      <c r="B337" s="163"/>
      <c r="C337" s="163"/>
      <c r="D337" s="163"/>
      <c r="E337" s="163"/>
      <c r="F337" s="163"/>
      <c r="G337" s="163"/>
      <c r="H337" s="163"/>
      <c r="I337" s="163"/>
      <c r="J337" s="163"/>
      <c r="K337" s="163"/>
      <c r="L337" s="164"/>
      <c r="M337" s="163"/>
      <c r="N337" s="163"/>
      <c r="O337" s="163"/>
      <c r="P337" s="163"/>
    </row>
    <row r="338" spans="1:16">
      <c r="A338" s="163"/>
      <c r="B338" s="163"/>
      <c r="C338" s="163"/>
      <c r="D338" s="163"/>
      <c r="E338" s="163"/>
      <c r="F338" s="163"/>
      <c r="G338" s="163"/>
      <c r="H338" s="163"/>
      <c r="I338" s="163"/>
      <c r="J338" s="163"/>
      <c r="K338" s="163"/>
      <c r="L338" s="164"/>
      <c r="M338" s="163"/>
      <c r="N338" s="163"/>
      <c r="O338" s="163"/>
      <c r="P338" s="163"/>
    </row>
    <row r="339" spans="1:16">
      <c r="A339" s="163"/>
      <c r="B339" s="163"/>
      <c r="C339" s="163"/>
      <c r="D339" s="163"/>
      <c r="E339" s="163"/>
      <c r="F339" s="163"/>
      <c r="G339" s="163"/>
      <c r="H339" s="163"/>
      <c r="I339" s="163"/>
      <c r="J339" s="163"/>
      <c r="K339" s="163"/>
      <c r="L339" s="164"/>
      <c r="M339" s="163"/>
      <c r="N339" s="163"/>
      <c r="O339" s="163"/>
      <c r="P339" s="163"/>
    </row>
    <row r="340" spans="1:16">
      <c r="A340" s="163"/>
      <c r="B340" s="163"/>
      <c r="C340" s="163"/>
      <c r="D340" s="163"/>
      <c r="E340" s="163"/>
      <c r="F340" s="163"/>
      <c r="G340" s="163"/>
      <c r="H340" s="163"/>
      <c r="I340" s="163"/>
      <c r="J340" s="163"/>
      <c r="K340" s="163"/>
      <c r="L340" s="164"/>
      <c r="M340" s="163"/>
      <c r="N340" s="163"/>
      <c r="O340" s="163"/>
      <c r="P340" s="163"/>
    </row>
    <row r="341" spans="1:16">
      <c r="A341" s="163"/>
      <c r="B341" s="163"/>
      <c r="C341" s="163"/>
      <c r="D341" s="163"/>
      <c r="E341" s="163"/>
      <c r="F341" s="163"/>
      <c r="G341" s="163"/>
      <c r="H341" s="163"/>
      <c r="I341" s="163"/>
      <c r="J341" s="163"/>
      <c r="K341" s="163"/>
      <c r="L341" s="164"/>
      <c r="M341" s="163"/>
      <c r="N341" s="163"/>
      <c r="O341" s="163"/>
      <c r="P341" s="163"/>
    </row>
    <row r="342" spans="1:16">
      <c r="A342" s="163"/>
      <c r="B342" s="163"/>
      <c r="C342" s="163"/>
      <c r="D342" s="163"/>
      <c r="E342" s="163"/>
      <c r="F342" s="163"/>
      <c r="G342" s="163"/>
      <c r="H342" s="163"/>
      <c r="I342" s="163"/>
      <c r="J342" s="163"/>
      <c r="K342" s="163"/>
      <c r="L342" s="164"/>
      <c r="M342" s="163"/>
      <c r="N342" s="163"/>
      <c r="O342" s="163"/>
      <c r="P342" s="163"/>
    </row>
    <row r="343" spans="1:16">
      <c r="A343" s="163"/>
      <c r="B343" s="163"/>
      <c r="C343" s="163"/>
      <c r="D343" s="163"/>
      <c r="E343" s="163"/>
      <c r="F343" s="163"/>
      <c r="G343" s="163"/>
      <c r="H343" s="163"/>
      <c r="I343" s="163"/>
      <c r="J343" s="163"/>
      <c r="K343" s="163"/>
      <c r="L343" s="164"/>
      <c r="M343" s="163"/>
      <c r="N343" s="163"/>
      <c r="O343" s="163"/>
      <c r="P343" s="163"/>
    </row>
    <row r="344" spans="1:16">
      <c r="A344" s="163"/>
      <c r="B344" s="163"/>
      <c r="C344" s="163"/>
      <c r="D344" s="163"/>
      <c r="E344" s="163"/>
      <c r="F344" s="163"/>
      <c r="G344" s="163"/>
      <c r="H344" s="163"/>
      <c r="I344" s="163"/>
      <c r="J344" s="163"/>
      <c r="K344" s="163"/>
      <c r="L344" s="164"/>
      <c r="M344" s="163"/>
      <c r="N344" s="163"/>
      <c r="O344" s="163"/>
      <c r="P344" s="163"/>
    </row>
    <row r="345" spans="1:16">
      <c r="A345" s="163"/>
      <c r="B345" s="163"/>
      <c r="C345" s="163"/>
      <c r="D345" s="163"/>
      <c r="E345" s="163"/>
      <c r="F345" s="163"/>
      <c r="G345" s="163"/>
      <c r="H345" s="163"/>
      <c r="I345" s="163"/>
      <c r="J345" s="163"/>
      <c r="K345" s="163"/>
      <c r="L345" s="163"/>
      <c r="M345" s="163"/>
      <c r="N345" s="163"/>
      <c r="O345" s="163"/>
      <c r="P345" s="163"/>
    </row>
    <row r="346" spans="1:16">
      <c r="A346" s="163"/>
      <c r="B346" s="163"/>
      <c r="C346" s="163"/>
      <c r="D346" s="163"/>
      <c r="E346" s="163"/>
      <c r="F346" s="163"/>
      <c r="G346" s="163"/>
      <c r="H346" s="163"/>
      <c r="I346" s="163"/>
      <c r="J346" s="163"/>
      <c r="K346" s="163"/>
      <c r="L346" s="163"/>
      <c r="M346" s="163"/>
      <c r="N346" s="163"/>
      <c r="O346" s="163"/>
      <c r="P346" s="163"/>
    </row>
    <row r="347" spans="1:16">
      <c r="A347" s="163"/>
      <c r="B347" s="163"/>
      <c r="C347" s="163"/>
      <c r="D347" s="163"/>
      <c r="E347" s="163"/>
      <c r="F347" s="163"/>
      <c r="G347" s="163"/>
      <c r="H347" s="163"/>
      <c r="I347" s="163"/>
      <c r="J347" s="163"/>
      <c r="K347" s="163"/>
      <c r="L347" s="163"/>
      <c r="M347" s="163"/>
      <c r="N347" s="163"/>
      <c r="O347" s="163"/>
      <c r="P347" s="163"/>
    </row>
    <row r="348" spans="1:16">
      <c r="A348" s="163"/>
      <c r="B348" s="163"/>
      <c r="C348" s="163"/>
      <c r="D348" s="163"/>
      <c r="E348" s="163"/>
      <c r="F348" s="163"/>
      <c r="G348" s="163"/>
      <c r="H348" s="163"/>
      <c r="I348" s="163"/>
      <c r="J348" s="163"/>
      <c r="K348" s="163"/>
      <c r="L348" s="163"/>
      <c r="M348" s="163"/>
      <c r="N348" s="163"/>
      <c r="O348" s="163"/>
      <c r="P348" s="163"/>
    </row>
    <row r="349" spans="1:16">
      <c r="A349" s="163"/>
      <c r="B349" s="163"/>
      <c r="C349" s="163"/>
      <c r="D349" s="163"/>
      <c r="E349" s="163"/>
      <c r="F349" s="163"/>
      <c r="G349" s="163"/>
      <c r="H349" s="163"/>
      <c r="I349" s="163"/>
      <c r="J349" s="163"/>
      <c r="K349" s="163"/>
      <c r="L349" s="163"/>
      <c r="M349" s="163"/>
      <c r="N349" s="163"/>
      <c r="O349" s="163"/>
      <c r="P349" s="163"/>
    </row>
    <row r="350" spans="1:16">
      <c r="A350" s="163"/>
      <c r="B350" s="163"/>
      <c r="C350" s="163"/>
      <c r="D350" s="163"/>
      <c r="E350" s="163"/>
      <c r="F350" s="163"/>
      <c r="G350" s="163"/>
      <c r="H350" s="163"/>
      <c r="I350" s="163"/>
      <c r="J350" s="163"/>
      <c r="K350" s="163"/>
      <c r="L350" s="163"/>
      <c r="M350" s="163"/>
      <c r="N350" s="163"/>
      <c r="O350" s="163"/>
      <c r="P350" s="163"/>
    </row>
    <row r="351" spans="1:16">
      <c r="A351" s="163"/>
      <c r="B351" s="163"/>
      <c r="C351" s="163"/>
      <c r="D351" s="163"/>
      <c r="E351" s="163"/>
      <c r="F351" s="163"/>
      <c r="G351" s="163"/>
      <c r="H351" s="163"/>
      <c r="I351" s="163"/>
      <c r="J351" s="163"/>
      <c r="K351" s="163"/>
      <c r="L351" s="163"/>
      <c r="M351" s="163"/>
      <c r="N351" s="163"/>
      <c r="O351" s="163"/>
      <c r="P351" s="163"/>
    </row>
    <row r="352" spans="1:16">
      <c r="A352" s="163"/>
      <c r="B352" s="163"/>
      <c r="C352" s="163"/>
      <c r="D352" s="163"/>
      <c r="E352" s="163"/>
      <c r="F352" s="163"/>
      <c r="G352" s="163"/>
      <c r="H352" s="163"/>
      <c r="I352" s="163"/>
      <c r="J352" s="163"/>
      <c r="K352" s="163"/>
      <c r="L352" s="163"/>
      <c r="M352" s="163"/>
      <c r="N352" s="163"/>
      <c r="O352" s="163"/>
      <c r="P352" s="163"/>
    </row>
    <row r="353" spans="1:16">
      <c r="A353" s="163"/>
      <c r="B353" s="163"/>
      <c r="C353" s="163"/>
      <c r="D353" s="163"/>
      <c r="E353" s="163"/>
      <c r="F353" s="163"/>
      <c r="G353" s="163"/>
      <c r="H353" s="163"/>
      <c r="I353" s="163"/>
      <c r="J353" s="163"/>
      <c r="K353" s="163"/>
      <c r="L353" s="163"/>
      <c r="M353" s="163"/>
      <c r="N353" s="163"/>
      <c r="O353" s="163"/>
      <c r="P353" s="163"/>
    </row>
    <row r="354" spans="1:16">
      <c r="A354" s="163"/>
      <c r="B354" s="163"/>
      <c r="C354" s="163"/>
      <c r="D354" s="163"/>
      <c r="E354" s="163"/>
      <c r="F354" s="163"/>
      <c r="G354" s="163"/>
      <c r="H354" s="163"/>
      <c r="I354" s="163"/>
      <c r="J354" s="163"/>
      <c r="K354" s="163"/>
      <c r="L354" s="163"/>
      <c r="M354" s="163"/>
      <c r="N354" s="163"/>
      <c r="O354" s="163"/>
      <c r="P354" s="163"/>
    </row>
    <row r="355" spans="1:16">
      <c r="A355" s="163"/>
      <c r="B355" s="163"/>
      <c r="C355" s="163"/>
      <c r="D355" s="163"/>
      <c r="E355" s="163"/>
      <c r="F355" s="163"/>
      <c r="G355" s="163"/>
      <c r="H355" s="163"/>
      <c r="I355" s="163"/>
      <c r="J355" s="163"/>
      <c r="K355" s="163"/>
      <c r="L355" s="163"/>
      <c r="M355" s="163"/>
      <c r="N355" s="163"/>
      <c r="O355" s="163"/>
      <c r="P355" s="163"/>
    </row>
    <row r="356" spans="1:16">
      <c r="A356" s="163"/>
      <c r="B356" s="163"/>
      <c r="C356" s="163"/>
      <c r="D356" s="163"/>
      <c r="E356" s="163"/>
      <c r="F356" s="163"/>
      <c r="G356" s="163"/>
      <c r="H356" s="163"/>
      <c r="I356" s="163"/>
      <c r="J356" s="163"/>
      <c r="K356" s="163"/>
      <c r="L356" s="163"/>
      <c r="M356" s="163"/>
      <c r="N356" s="163"/>
      <c r="O356" s="163"/>
      <c r="P356" s="163"/>
    </row>
    <row r="357" spans="1:16">
      <c r="A357" s="163"/>
      <c r="B357" s="163"/>
      <c r="C357" s="163"/>
      <c r="D357" s="163"/>
      <c r="E357" s="163"/>
      <c r="F357" s="163"/>
      <c r="G357" s="163"/>
      <c r="H357" s="163"/>
      <c r="I357" s="163"/>
      <c r="J357" s="163"/>
      <c r="K357" s="163"/>
      <c r="L357" s="163"/>
      <c r="M357" s="163"/>
      <c r="N357" s="163"/>
      <c r="O357" s="163"/>
      <c r="P357" s="163"/>
    </row>
    <row r="358" spans="1:16">
      <c r="A358" s="163"/>
      <c r="B358" s="163"/>
      <c r="C358" s="163"/>
      <c r="D358" s="163"/>
      <c r="E358" s="163"/>
      <c r="F358" s="163"/>
      <c r="G358" s="163"/>
      <c r="H358" s="163"/>
      <c r="I358" s="163"/>
      <c r="J358" s="163"/>
      <c r="K358" s="163"/>
      <c r="L358" s="163"/>
      <c r="M358" s="163"/>
      <c r="N358" s="163"/>
      <c r="O358" s="163"/>
      <c r="P358" s="163"/>
    </row>
    <row r="359" spans="1:16">
      <c r="A359" s="163"/>
      <c r="B359" s="163"/>
      <c r="C359" s="163"/>
      <c r="D359" s="163"/>
      <c r="E359" s="163"/>
      <c r="F359" s="163"/>
      <c r="G359" s="163"/>
      <c r="H359" s="163"/>
      <c r="I359" s="163"/>
      <c r="J359" s="163"/>
      <c r="K359" s="163"/>
      <c r="L359" s="163"/>
      <c r="M359" s="163"/>
      <c r="N359" s="163"/>
      <c r="O359" s="163"/>
      <c r="P359" s="163"/>
    </row>
    <row r="360" spans="1:16">
      <c r="A360" s="163"/>
      <c r="B360" s="163"/>
      <c r="C360" s="163"/>
      <c r="D360" s="163"/>
      <c r="E360" s="163"/>
      <c r="F360" s="163"/>
      <c r="G360" s="163"/>
      <c r="H360" s="163"/>
      <c r="I360" s="163"/>
      <c r="J360" s="163"/>
      <c r="K360" s="163"/>
      <c r="L360" s="163"/>
      <c r="M360" s="163"/>
      <c r="N360" s="163"/>
      <c r="O360" s="163"/>
      <c r="P360" s="163"/>
    </row>
    <row r="361" spans="1:16">
      <c r="A361" s="163"/>
      <c r="B361" s="163"/>
      <c r="C361" s="163"/>
      <c r="D361" s="163"/>
      <c r="E361" s="163"/>
      <c r="F361" s="163"/>
      <c r="G361" s="163"/>
      <c r="H361" s="163"/>
      <c r="I361" s="163"/>
      <c r="J361" s="163"/>
      <c r="K361" s="163"/>
      <c r="L361" s="163"/>
      <c r="M361" s="163"/>
      <c r="N361" s="163"/>
      <c r="O361" s="163"/>
      <c r="P361" s="163"/>
    </row>
    <row r="362" spans="1:16">
      <c r="A362" s="163"/>
      <c r="B362" s="163"/>
      <c r="C362" s="163"/>
      <c r="D362" s="163"/>
      <c r="E362" s="163"/>
      <c r="F362" s="163"/>
      <c r="G362" s="163"/>
      <c r="H362" s="163"/>
      <c r="I362" s="163"/>
      <c r="J362" s="163"/>
      <c r="K362" s="163"/>
      <c r="L362" s="163"/>
      <c r="M362" s="163"/>
      <c r="N362" s="163"/>
      <c r="O362" s="163"/>
      <c r="P362" s="163"/>
    </row>
    <row r="363" spans="1:16">
      <c r="A363" s="163"/>
      <c r="B363" s="163"/>
      <c r="C363" s="163"/>
      <c r="D363" s="163"/>
      <c r="E363" s="163"/>
      <c r="F363" s="163"/>
      <c r="G363" s="163"/>
      <c r="H363" s="163"/>
      <c r="I363" s="163"/>
      <c r="J363" s="163"/>
      <c r="K363" s="163"/>
      <c r="L363" s="163"/>
      <c r="M363" s="163"/>
      <c r="N363" s="163"/>
      <c r="O363" s="163"/>
      <c r="P363" s="163"/>
    </row>
    <row r="364" spans="1:16">
      <c r="A364" s="163"/>
      <c r="B364" s="163"/>
      <c r="C364" s="163"/>
      <c r="D364" s="163"/>
      <c r="E364" s="163"/>
      <c r="F364" s="163"/>
      <c r="G364" s="163"/>
      <c r="H364" s="163"/>
      <c r="I364" s="163"/>
      <c r="J364" s="163"/>
      <c r="K364" s="163"/>
      <c r="L364" s="163"/>
      <c r="M364" s="163"/>
      <c r="N364" s="163"/>
      <c r="O364" s="163"/>
      <c r="P364" s="163"/>
    </row>
    <row r="365" spans="1:16">
      <c r="A365" s="163"/>
      <c r="B365" s="163"/>
      <c r="C365" s="163"/>
      <c r="D365" s="163"/>
      <c r="E365" s="163"/>
      <c r="F365" s="163"/>
      <c r="G365" s="163"/>
      <c r="H365" s="163"/>
      <c r="I365" s="163"/>
      <c r="J365" s="163"/>
      <c r="K365" s="163"/>
      <c r="L365" s="163"/>
      <c r="M365" s="163"/>
      <c r="N365" s="163"/>
      <c r="O365" s="163"/>
      <c r="P365" s="163"/>
    </row>
    <row r="366" spans="1:16">
      <c r="A366" s="163"/>
      <c r="B366" s="163"/>
      <c r="C366" s="163"/>
      <c r="D366" s="163"/>
      <c r="E366" s="163"/>
      <c r="F366" s="163"/>
      <c r="G366" s="163"/>
      <c r="H366" s="163"/>
      <c r="I366" s="163"/>
      <c r="J366" s="163"/>
      <c r="K366" s="163"/>
      <c r="L366" s="163"/>
      <c r="M366" s="163"/>
      <c r="N366" s="163"/>
      <c r="O366" s="163"/>
      <c r="P366" s="163"/>
    </row>
    <row r="367" spans="1:16">
      <c r="A367" s="163"/>
      <c r="B367" s="163"/>
      <c r="C367" s="163"/>
      <c r="D367" s="163"/>
      <c r="E367" s="163"/>
      <c r="F367" s="163"/>
      <c r="G367" s="163"/>
      <c r="H367" s="163"/>
      <c r="I367" s="163"/>
      <c r="J367" s="163"/>
      <c r="K367" s="163"/>
      <c r="L367" s="163"/>
      <c r="M367" s="163"/>
      <c r="N367" s="163"/>
      <c r="O367" s="163"/>
      <c r="P367" s="163"/>
    </row>
    <row r="368" spans="1:16">
      <c r="A368" s="163"/>
      <c r="B368" s="163"/>
      <c r="C368" s="163"/>
      <c r="D368" s="163"/>
      <c r="E368" s="163"/>
      <c r="F368" s="163"/>
      <c r="G368" s="163"/>
      <c r="H368" s="163"/>
      <c r="I368" s="163"/>
      <c r="J368" s="163"/>
      <c r="K368" s="163"/>
      <c r="L368" s="163"/>
      <c r="M368" s="163"/>
      <c r="N368" s="163"/>
      <c r="O368" s="163"/>
      <c r="P368" s="163"/>
    </row>
    <row r="369" spans="1:16">
      <c r="A369" s="163"/>
      <c r="B369" s="163"/>
      <c r="C369" s="163"/>
      <c r="D369" s="163"/>
      <c r="E369" s="163"/>
      <c r="F369" s="163"/>
      <c r="G369" s="163"/>
      <c r="H369" s="163"/>
      <c r="I369" s="163"/>
      <c r="J369" s="163"/>
      <c r="K369" s="163"/>
      <c r="L369" s="163"/>
      <c r="M369" s="163"/>
      <c r="N369" s="163"/>
      <c r="O369" s="163"/>
      <c r="P369" s="163"/>
    </row>
    <row r="370" spans="1:16">
      <c r="A370" s="163"/>
      <c r="B370" s="163"/>
      <c r="C370" s="163"/>
      <c r="D370" s="163"/>
      <c r="E370" s="163"/>
      <c r="F370" s="163"/>
      <c r="G370" s="163"/>
      <c r="H370" s="163"/>
      <c r="I370" s="163"/>
      <c r="J370" s="163"/>
      <c r="K370" s="163"/>
      <c r="L370" s="163"/>
      <c r="M370" s="163"/>
      <c r="N370" s="163"/>
      <c r="O370" s="163"/>
      <c r="P370" s="163"/>
    </row>
    <row r="371" spans="1:16">
      <c r="A371" s="163"/>
      <c r="B371" s="163"/>
      <c r="C371" s="163"/>
      <c r="D371" s="163"/>
      <c r="E371" s="163"/>
      <c r="F371" s="163"/>
      <c r="G371" s="163"/>
      <c r="H371" s="163"/>
      <c r="I371" s="163"/>
      <c r="J371" s="163"/>
      <c r="K371" s="163"/>
      <c r="L371" s="163"/>
      <c r="M371" s="163"/>
      <c r="N371" s="163"/>
      <c r="O371" s="163"/>
      <c r="P371" s="163"/>
    </row>
    <row r="372" spans="1:16">
      <c r="A372" s="163"/>
      <c r="B372" s="163"/>
      <c r="C372" s="163"/>
      <c r="D372" s="163"/>
      <c r="E372" s="163"/>
      <c r="F372" s="163"/>
      <c r="G372" s="163"/>
      <c r="H372" s="163"/>
      <c r="I372" s="163"/>
      <c r="J372" s="163"/>
      <c r="K372" s="163"/>
      <c r="L372" s="163"/>
      <c r="M372" s="163"/>
      <c r="N372" s="163"/>
      <c r="O372" s="163"/>
      <c r="P372" s="163"/>
    </row>
    <row r="373" spans="1:16">
      <c r="A373" s="163"/>
      <c r="B373" s="163"/>
      <c r="C373" s="163"/>
      <c r="D373" s="163"/>
      <c r="E373" s="163"/>
      <c r="F373" s="163"/>
      <c r="G373" s="163"/>
      <c r="H373" s="163"/>
      <c r="I373" s="163"/>
      <c r="J373" s="163"/>
      <c r="K373" s="163"/>
      <c r="L373" s="163"/>
      <c r="M373" s="163"/>
      <c r="N373" s="163"/>
      <c r="O373" s="163"/>
      <c r="P373" s="163"/>
    </row>
    <row r="374" spans="1:16">
      <c r="A374" s="163"/>
      <c r="B374" s="163"/>
      <c r="C374" s="163"/>
      <c r="D374" s="163"/>
      <c r="E374" s="163"/>
      <c r="F374" s="163"/>
      <c r="G374" s="163"/>
      <c r="H374" s="163"/>
      <c r="I374" s="163"/>
      <c r="J374" s="163"/>
      <c r="K374" s="163"/>
      <c r="L374" s="163"/>
      <c r="M374" s="163"/>
      <c r="N374" s="163"/>
      <c r="O374" s="163"/>
      <c r="P374" s="163"/>
    </row>
    <row r="375" spans="1:16">
      <c r="A375" s="163"/>
      <c r="B375" s="163"/>
      <c r="C375" s="163"/>
      <c r="D375" s="163"/>
      <c r="E375" s="163"/>
      <c r="F375" s="163"/>
      <c r="G375" s="163"/>
      <c r="H375" s="163"/>
      <c r="I375" s="163"/>
      <c r="J375" s="163"/>
      <c r="K375" s="163"/>
      <c r="L375" s="163"/>
      <c r="M375" s="163"/>
      <c r="N375" s="163"/>
      <c r="O375" s="163"/>
      <c r="P375" s="163"/>
    </row>
    <row r="376" spans="1:16">
      <c r="A376" s="163"/>
      <c r="B376" s="163"/>
      <c r="C376" s="163"/>
      <c r="D376" s="163"/>
      <c r="E376" s="163"/>
      <c r="F376" s="163"/>
      <c r="G376" s="163"/>
      <c r="H376" s="163"/>
      <c r="I376" s="163"/>
      <c r="J376" s="163"/>
      <c r="K376" s="163"/>
      <c r="L376" s="163"/>
      <c r="M376" s="163"/>
      <c r="N376" s="163"/>
      <c r="O376" s="163"/>
      <c r="P376" s="163"/>
    </row>
    <row r="377" spans="1:16">
      <c r="A377" s="163"/>
      <c r="B377" s="163"/>
      <c r="C377" s="163"/>
      <c r="D377" s="163"/>
      <c r="E377" s="163"/>
      <c r="F377" s="163"/>
      <c r="G377" s="163"/>
      <c r="H377" s="163"/>
      <c r="I377" s="163"/>
      <c r="J377" s="163"/>
      <c r="K377" s="163"/>
      <c r="L377" s="163"/>
      <c r="M377" s="163"/>
      <c r="N377" s="163"/>
      <c r="O377" s="163"/>
      <c r="P377" s="163"/>
    </row>
    <row r="378" spans="1:16">
      <c r="A378" s="163"/>
      <c r="B378" s="163"/>
      <c r="C378" s="163"/>
      <c r="D378" s="163"/>
      <c r="E378" s="163"/>
      <c r="F378" s="163"/>
      <c r="G378" s="163"/>
      <c r="H378" s="163"/>
      <c r="I378" s="163"/>
      <c r="J378" s="163"/>
      <c r="K378" s="163"/>
      <c r="L378" s="163"/>
      <c r="M378" s="163"/>
      <c r="N378" s="163"/>
      <c r="O378" s="163"/>
      <c r="P378" s="163"/>
    </row>
    <row r="379" spans="1:16">
      <c r="A379" s="163"/>
      <c r="B379" s="163"/>
      <c r="C379" s="163"/>
      <c r="D379" s="163"/>
      <c r="E379" s="163"/>
      <c r="F379" s="163"/>
      <c r="G379" s="163"/>
      <c r="H379" s="163"/>
      <c r="I379" s="163"/>
      <c r="J379" s="163"/>
      <c r="K379" s="163"/>
      <c r="L379" s="163"/>
      <c r="M379" s="163"/>
      <c r="N379" s="163"/>
      <c r="O379" s="163"/>
      <c r="P379" s="163"/>
    </row>
    <row r="380" spans="1:16">
      <c r="A380" s="163"/>
      <c r="B380" s="163"/>
      <c r="C380" s="163"/>
      <c r="D380" s="163"/>
      <c r="E380" s="163"/>
      <c r="F380" s="163"/>
      <c r="G380" s="163"/>
      <c r="H380" s="163"/>
      <c r="I380" s="163"/>
      <c r="J380" s="163"/>
      <c r="K380" s="163"/>
      <c r="L380" s="163"/>
      <c r="M380" s="163"/>
      <c r="N380" s="163"/>
      <c r="O380" s="163"/>
      <c r="P380" s="163"/>
    </row>
    <row r="381" spans="1:16">
      <c r="A381" s="163"/>
      <c r="B381" s="163"/>
      <c r="C381" s="163"/>
      <c r="D381" s="163"/>
      <c r="E381" s="163"/>
      <c r="F381" s="163"/>
      <c r="G381" s="163"/>
      <c r="H381" s="163"/>
      <c r="I381" s="163"/>
      <c r="J381" s="163"/>
      <c r="K381" s="163"/>
      <c r="L381" s="163"/>
      <c r="M381" s="163"/>
      <c r="N381" s="163"/>
      <c r="O381" s="163"/>
      <c r="P381" s="163"/>
    </row>
    <row r="382" spans="1:16">
      <c r="A382" s="163"/>
      <c r="B382" s="163"/>
      <c r="C382" s="163"/>
      <c r="D382" s="163"/>
      <c r="E382" s="163"/>
      <c r="F382" s="163"/>
      <c r="G382" s="163"/>
      <c r="H382" s="163"/>
      <c r="I382" s="163"/>
      <c r="J382" s="163"/>
      <c r="K382" s="163"/>
      <c r="L382" s="163"/>
      <c r="M382" s="163"/>
      <c r="N382" s="163"/>
      <c r="O382" s="163"/>
      <c r="P382" s="163"/>
    </row>
    <row r="383" spans="1:16">
      <c r="A383" s="163"/>
      <c r="B383" s="163"/>
      <c r="C383" s="163"/>
      <c r="D383" s="163"/>
      <c r="E383" s="163"/>
      <c r="F383" s="163"/>
      <c r="G383" s="163"/>
      <c r="H383" s="163"/>
      <c r="I383" s="163"/>
      <c r="J383" s="163"/>
      <c r="K383" s="163"/>
      <c r="L383" s="163"/>
      <c r="M383" s="163"/>
      <c r="N383" s="163"/>
      <c r="O383" s="163"/>
      <c r="P383" s="163"/>
    </row>
    <row r="384" spans="1:16">
      <c r="A384" s="163"/>
      <c r="B384" s="163"/>
      <c r="C384" s="163"/>
      <c r="D384" s="163"/>
      <c r="E384" s="163"/>
      <c r="F384" s="163"/>
      <c r="G384" s="163"/>
      <c r="H384" s="163"/>
      <c r="I384" s="163"/>
      <c r="J384" s="163"/>
      <c r="K384" s="163"/>
      <c r="L384" s="163"/>
      <c r="M384" s="163"/>
      <c r="N384" s="163"/>
      <c r="O384" s="163"/>
      <c r="P384" s="163"/>
    </row>
    <row r="385" spans="1:16">
      <c r="A385" s="163"/>
      <c r="B385" s="163"/>
      <c r="C385" s="163"/>
      <c r="D385" s="163"/>
      <c r="E385" s="163"/>
      <c r="F385" s="163"/>
      <c r="G385" s="163"/>
      <c r="H385" s="163"/>
      <c r="I385" s="163"/>
      <c r="J385" s="163"/>
      <c r="K385" s="163"/>
      <c r="L385" s="163"/>
      <c r="M385" s="163"/>
      <c r="N385" s="163"/>
      <c r="O385" s="163"/>
      <c r="P385" s="163"/>
    </row>
    <row r="386" spans="1:16">
      <c r="A386" s="163"/>
      <c r="B386" s="163"/>
      <c r="C386" s="163"/>
      <c r="D386" s="163"/>
      <c r="E386" s="163"/>
      <c r="F386" s="163"/>
      <c r="G386" s="163"/>
      <c r="H386" s="163"/>
      <c r="I386" s="163"/>
      <c r="J386" s="163"/>
      <c r="K386" s="163"/>
      <c r="L386" s="163"/>
      <c r="M386" s="163"/>
      <c r="N386" s="163"/>
      <c r="O386" s="163"/>
      <c r="P386" s="163"/>
    </row>
    <row r="387" spans="1:16">
      <c r="A387" s="163"/>
      <c r="B387" s="163"/>
      <c r="C387" s="163"/>
      <c r="D387" s="163"/>
      <c r="E387" s="163"/>
      <c r="F387" s="163"/>
      <c r="G387" s="163"/>
      <c r="H387" s="163"/>
      <c r="I387" s="163"/>
      <c r="J387" s="163"/>
      <c r="K387" s="163"/>
      <c r="L387" s="163"/>
      <c r="M387" s="163"/>
      <c r="N387" s="163"/>
      <c r="O387" s="163"/>
      <c r="P387" s="163"/>
    </row>
    <row r="388" spans="1:16">
      <c r="A388" s="163"/>
      <c r="B388" s="163"/>
      <c r="C388" s="163"/>
      <c r="D388" s="163"/>
      <c r="E388" s="163"/>
      <c r="F388" s="163"/>
      <c r="G388" s="163"/>
      <c r="H388" s="163"/>
      <c r="I388" s="163"/>
      <c r="J388" s="163"/>
      <c r="K388" s="163"/>
      <c r="L388" s="163"/>
      <c r="M388" s="163"/>
      <c r="N388" s="163"/>
      <c r="O388" s="163"/>
      <c r="P388" s="163"/>
    </row>
    <row r="389" spans="1:16">
      <c r="A389" s="163"/>
      <c r="B389" s="163"/>
      <c r="C389" s="163"/>
      <c r="D389" s="163"/>
      <c r="E389" s="163"/>
      <c r="F389" s="163"/>
      <c r="G389" s="163"/>
      <c r="H389" s="163"/>
      <c r="I389" s="163"/>
      <c r="J389" s="163"/>
      <c r="K389" s="163"/>
      <c r="L389" s="163"/>
      <c r="M389" s="163"/>
      <c r="N389" s="163"/>
      <c r="O389" s="163"/>
      <c r="P389" s="163"/>
    </row>
    <row r="390" spans="1:16">
      <c r="A390" s="163"/>
      <c r="B390" s="163"/>
      <c r="C390" s="163"/>
      <c r="D390" s="163"/>
      <c r="E390" s="163"/>
      <c r="F390" s="163"/>
      <c r="G390" s="163"/>
      <c r="H390" s="163"/>
      <c r="I390" s="163"/>
      <c r="J390" s="163"/>
      <c r="K390" s="163"/>
      <c r="L390" s="163"/>
      <c r="M390" s="163"/>
      <c r="N390" s="163"/>
      <c r="O390" s="163"/>
      <c r="P390" s="163"/>
    </row>
    <row r="391" spans="1:16">
      <c r="A391" s="163"/>
      <c r="B391" s="163"/>
      <c r="C391" s="163"/>
      <c r="D391" s="163"/>
      <c r="E391" s="163"/>
      <c r="F391" s="163"/>
      <c r="G391" s="163"/>
      <c r="H391" s="163"/>
      <c r="I391" s="163"/>
      <c r="J391" s="163"/>
      <c r="K391" s="163"/>
      <c r="L391" s="163"/>
      <c r="M391" s="163"/>
      <c r="N391" s="163"/>
      <c r="O391" s="163"/>
      <c r="P391" s="163"/>
    </row>
    <row r="392" spans="1:16">
      <c r="A392" s="163"/>
      <c r="B392" s="163"/>
      <c r="C392" s="163"/>
      <c r="D392" s="163"/>
      <c r="E392" s="163"/>
      <c r="F392" s="163"/>
      <c r="G392" s="163"/>
      <c r="H392" s="163"/>
      <c r="I392" s="163"/>
      <c r="J392" s="163"/>
      <c r="K392" s="163"/>
      <c r="L392" s="163"/>
      <c r="M392" s="163"/>
      <c r="N392" s="163"/>
      <c r="O392" s="163"/>
      <c r="P392" s="163"/>
    </row>
    <row r="393" spans="1:16">
      <c r="A393" s="163"/>
      <c r="B393" s="163"/>
      <c r="C393" s="163"/>
      <c r="D393" s="163"/>
      <c r="E393" s="163"/>
      <c r="F393" s="163"/>
      <c r="G393" s="163"/>
      <c r="H393" s="163"/>
      <c r="I393" s="163"/>
      <c r="J393" s="163"/>
      <c r="K393" s="163"/>
      <c r="L393" s="163"/>
      <c r="M393" s="163"/>
      <c r="N393" s="163"/>
      <c r="O393" s="163"/>
      <c r="P393" s="163"/>
    </row>
    <row r="394" spans="1:16">
      <c r="A394" s="163"/>
      <c r="B394" s="163"/>
      <c r="C394" s="163"/>
      <c r="D394" s="163"/>
      <c r="E394" s="163"/>
      <c r="F394" s="163"/>
      <c r="G394" s="163"/>
      <c r="H394" s="163"/>
      <c r="I394" s="163"/>
      <c r="J394" s="163"/>
      <c r="K394" s="163"/>
      <c r="L394" s="163"/>
      <c r="M394" s="163"/>
      <c r="N394" s="163"/>
      <c r="O394" s="163"/>
      <c r="P394" s="163"/>
    </row>
    <row r="395" spans="1:16">
      <c r="A395" s="163"/>
      <c r="B395" s="163"/>
      <c r="C395" s="163"/>
      <c r="D395" s="163"/>
      <c r="E395" s="163"/>
      <c r="F395" s="163"/>
      <c r="G395" s="163"/>
      <c r="H395" s="163"/>
      <c r="I395" s="163"/>
      <c r="J395" s="163"/>
      <c r="K395" s="163"/>
      <c r="L395" s="163"/>
      <c r="M395" s="163"/>
      <c r="N395" s="163"/>
      <c r="O395" s="163"/>
      <c r="P395" s="163"/>
    </row>
    <row r="396" spans="1:16">
      <c r="A396" s="163"/>
      <c r="B396" s="163"/>
      <c r="C396" s="163"/>
      <c r="D396" s="163"/>
      <c r="E396" s="163"/>
      <c r="F396" s="163"/>
      <c r="G396" s="163"/>
      <c r="H396" s="163"/>
      <c r="I396" s="163"/>
      <c r="J396" s="163"/>
      <c r="K396" s="163"/>
      <c r="L396" s="163"/>
      <c r="M396" s="163"/>
      <c r="N396" s="163"/>
      <c r="O396" s="163"/>
      <c r="P396" s="163"/>
    </row>
    <row r="397" spans="1:16">
      <c r="A397" s="163"/>
      <c r="B397" s="163"/>
      <c r="C397" s="163"/>
      <c r="D397" s="163"/>
      <c r="E397" s="163"/>
      <c r="F397" s="163"/>
      <c r="G397" s="163"/>
      <c r="H397" s="163"/>
      <c r="I397" s="163"/>
      <c r="J397" s="163"/>
      <c r="K397" s="163"/>
      <c r="L397" s="163"/>
      <c r="M397" s="163"/>
      <c r="N397" s="163"/>
      <c r="O397" s="163"/>
      <c r="P397" s="163"/>
    </row>
    <row r="398" spans="1:16">
      <c r="A398" s="163"/>
      <c r="B398" s="163"/>
      <c r="C398" s="163"/>
      <c r="D398" s="163"/>
      <c r="E398" s="163"/>
      <c r="F398" s="163"/>
      <c r="G398" s="163"/>
      <c r="H398" s="163"/>
      <c r="I398" s="163"/>
      <c r="J398" s="163"/>
      <c r="K398" s="163"/>
      <c r="L398" s="163"/>
      <c r="M398" s="163"/>
      <c r="N398" s="163"/>
      <c r="O398" s="163"/>
      <c r="P398" s="163"/>
    </row>
    <row r="399" spans="1:16">
      <c r="A399" s="163"/>
      <c r="B399" s="163"/>
      <c r="C399" s="163"/>
      <c r="D399" s="163"/>
      <c r="E399" s="163"/>
      <c r="F399" s="163"/>
      <c r="G399" s="163"/>
      <c r="H399" s="163"/>
      <c r="I399" s="163"/>
      <c r="J399" s="163"/>
      <c r="K399" s="163"/>
      <c r="L399" s="163"/>
      <c r="M399" s="163"/>
      <c r="N399" s="163"/>
      <c r="O399" s="163"/>
      <c r="P399" s="163"/>
    </row>
    <row r="400" spans="1:16">
      <c r="A400" s="163"/>
      <c r="B400" s="163"/>
      <c r="C400" s="163"/>
      <c r="D400" s="163"/>
      <c r="E400" s="163"/>
      <c r="F400" s="163"/>
      <c r="G400" s="163"/>
      <c r="H400" s="163"/>
      <c r="I400" s="163"/>
      <c r="J400" s="163"/>
      <c r="K400" s="163"/>
      <c r="L400" s="163"/>
      <c r="M400" s="163"/>
      <c r="N400" s="163"/>
      <c r="O400" s="163"/>
      <c r="P400" s="163"/>
    </row>
    <row r="401" spans="1:16">
      <c r="A401" s="163"/>
      <c r="B401" s="163"/>
      <c r="C401" s="163"/>
      <c r="D401" s="163"/>
      <c r="E401" s="163"/>
      <c r="F401" s="163"/>
      <c r="G401" s="163"/>
      <c r="H401" s="163"/>
      <c r="I401" s="163"/>
      <c r="J401" s="163"/>
      <c r="K401" s="163"/>
      <c r="L401" s="163"/>
      <c r="M401" s="163"/>
      <c r="N401" s="163"/>
      <c r="O401" s="163"/>
      <c r="P401" s="163"/>
    </row>
    <row r="402" spans="1:16">
      <c r="A402" s="163"/>
      <c r="B402" s="163"/>
      <c r="C402" s="163"/>
      <c r="D402" s="163"/>
      <c r="E402" s="163"/>
      <c r="F402" s="163"/>
      <c r="G402" s="163"/>
      <c r="H402" s="163"/>
      <c r="I402" s="163"/>
      <c r="J402" s="163"/>
      <c r="K402" s="163"/>
      <c r="L402" s="163"/>
      <c r="M402" s="163"/>
      <c r="N402" s="163"/>
      <c r="O402" s="163"/>
      <c r="P402" s="163"/>
    </row>
    <row r="403" spans="1:16">
      <c r="A403" s="163"/>
      <c r="B403" s="163"/>
      <c r="C403" s="163"/>
      <c r="D403" s="163"/>
      <c r="E403" s="163"/>
      <c r="F403" s="163"/>
      <c r="G403" s="163"/>
      <c r="H403" s="163"/>
      <c r="I403" s="163"/>
      <c r="J403" s="163"/>
      <c r="K403" s="163"/>
      <c r="L403" s="163"/>
      <c r="M403" s="163"/>
      <c r="N403" s="163"/>
      <c r="O403" s="163"/>
      <c r="P403" s="163"/>
    </row>
    <row r="404" spans="1:16">
      <c r="A404" s="163"/>
      <c r="B404" s="163"/>
      <c r="C404" s="163"/>
      <c r="D404" s="163"/>
      <c r="E404" s="163"/>
      <c r="F404" s="163"/>
      <c r="G404" s="163"/>
      <c r="H404" s="163"/>
      <c r="I404" s="163"/>
      <c r="J404" s="163"/>
      <c r="K404" s="163"/>
      <c r="L404" s="163"/>
      <c r="M404" s="163"/>
      <c r="N404" s="163"/>
      <c r="O404" s="163"/>
      <c r="P404" s="163"/>
    </row>
    <row r="405" spans="1:16">
      <c r="A405" s="163"/>
      <c r="B405" s="163"/>
      <c r="C405" s="163"/>
      <c r="D405" s="163"/>
      <c r="E405" s="163"/>
      <c r="F405" s="163"/>
      <c r="G405" s="163"/>
      <c r="H405" s="163"/>
      <c r="I405" s="163"/>
      <c r="J405" s="163"/>
      <c r="K405" s="163"/>
      <c r="L405" s="163"/>
      <c r="M405" s="163"/>
      <c r="N405" s="163"/>
      <c r="O405" s="163"/>
      <c r="P405" s="163"/>
    </row>
    <row r="406" spans="1:16">
      <c r="A406" s="163"/>
      <c r="B406" s="163"/>
      <c r="C406" s="163"/>
      <c r="D406" s="163"/>
      <c r="E406" s="163"/>
      <c r="F406" s="163"/>
      <c r="G406" s="163"/>
      <c r="H406" s="163"/>
      <c r="I406" s="163"/>
      <c r="J406" s="163"/>
      <c r="K406" s="163"/>
      <c r="L406" s="163"/>
      <c r="M406" s="163"/>
      <c r="N406" s="163"/>
      <c r="O406" s="163"/>
      <c r="P406" s="163"/>
    </row>
    <row r="407" spans="1:16">
      <c r="A407" s="163"/>
      <c r="B407" s="163"/>
      <c r="C407" s="163"/>
      <c r="D407" s="163"/>
      <c r="E407" s="163"/>
      <c r="F407" s="163"/>
      <c r="G407" s="163"/>
      <c r="H407" s="163"/>
      <c r="I407" s="163"/>
      <c r="J407" s="163"/>
      <c r="K407" s="163"/>
      <c r="L407" s="163"/>
      <c r="M407" s="163"/>
      <c r="N407" s="163"/>
      <c r="O407" s="163"/>
      <c r="P407" s="163"/>
    </row>
    <row r="408" spans="1:16">
      <c r="A408" s="163"/>
      <c r="B408" s="163"/>
      <c r="C408" s="163"/>
      <c r="D408" s="163"/>
      <c r="E408" s="163"/>
      <c r="F408" s="163"/>
      <c r="G408" s="163"/>
      <c r="H408" s="163"/>
      <c r="I408" s="163"/>
      <c r="J408" s="163"/>
      <c r="K408" s="163"/>
      <c r="L408" s="163"/>
      <c r="M408" s="163"/>
      <c r="N408" s="163"/>
      <c r="O408" s="163"/>
      <c r="P408" s="163"/>
    </row>
    <row r="409" spans="1:16">
      <c r="A409" s="163"/>
      <c r="B409" s="163"/>
      <c r="C409" s="163"/>
      <c r="D409" s="163"/>
      <c r="E409" s="163"/>
      <c r="F409" s="163"/>
      <c r="G409" s="163"/>
      <c r="H409" s="163"/>
      <c r="I409" s="163"/>
      <c r="J409" s="163"/>
      <c r="K409" s="163"/>
      <c r="L409" s="163"/>
      <c r="M409" s="163"/>
      <c r="N409" s="163"/>
      <c r="O409" s="163"/>
      <c r="P409" s="163"/>
    </row>
    <row r="410" spans="1:16">
      <c r="A410" s="163"/>
      <c r="B410" s="163"/>
      <c r="C410" s="163"/>
      <c r="D410" s="163"/>
      <c r="E410" s="163"/>
      <c r="F410" s="163"/>
      <c r="G410" s="163"/>
      <c r="H410" s="163"/>
      <c r="I410" s="163"/>
      <c r="J410" s="163"/>
      <c r="K410" s="163"/>
      <c r="L410" s="163"/>
      <c r="M410" s="163"/>
      <c r="N410" s="163"/>
      <c r="O410" s="163"/>
      <c r="P410" s="163"/>
    </row>
    <row r="411" spans="1:16">
      <c r="A411" s="163"/>
      <c r="B411" s="163"/>
      <c r="C411" s="163"/>
      <c r="D411" s="163"/>
      <c r="E411" s="163"/>
      <c r="F411" s="163"/>
      <c r="G411" s="163"/>
      <c r="H411" s="163"/>
      <c r="I411" s="163"/>
      <c r="J411" s="163"/>
      <c r="K411" s="163"/>
      <c r="L411" s="163"/>
      <c r="M411" s="163"/>
      <c r="N411" s="163"/>
      <c r="O411" s="163"/>
      <c r="P411" s="163"/>
    </row>
    <row r="412" spans="1:16">
      <c r="A412" s="163"/>
      <c r="B412" s="163"/>
      <c r="C412" s="163"/>
      <c r="D412" s="163"/>
      <c r="E412" s="163"/>
      <c r="F412" s="163"/>
      <c r="G412" s="163"/>
      <c r="H412" s="163"/>
      <c r="I412" s="163"/>
      <c r="J412" s="163"/>
      <c r="K412" s="163"/>
      <c r="L412" s="163"/>
      <c r="M412" s="163"/>
      <c r="N412" s="163"/>
      <c r="O412" s="163"/>
      <c r="P412" s="163"/>
    </row>
    <row r="413" spans="1:16">
      <c r="A413" s="163"/>
      <c r="B413" s="163"/>
      <c r="C413" s="163"/>
      <c r="D413" s="163"/>
      <c r="E413" s="163"/>
      <c r="F413" s="163"/>
      <c r="G413" s="163"/>
      <c r="H413" s="163"/>
      <c r="I413" s="163"/>
      <c r="J413" s="163"/>
      <c r="K413" s="163"/>
      <c r="L413" s="163"/>
      <c r="M413" s="163"/>
      <c r="N413" s="163"/>
      <c r="O413" s="163"/>
      <c r="P413" s="163"/>
    </row>
    <row r="414" spans="1:16">
      <c r="A414" s="163"/>
      <c r="B414" s="163"/>
      <c r="C414" s="163"/>
      <c r="D414" s="163"/>
      <c r="E414" s="163"/>
      <c r="F414" s="163"/>
      <c r="G414" s="163"/>
      <c r="H414" s="163"/>
      <c r="I414" s="163"/>
      <c r="J414" s="163"/>
      <c r="K414" s="163"/>
      <c r="L414" s="163"/>
      <c r="M414" s="163"/>
      <c r="N414" s="163"/>
      <c r="O414" s="163"/>
      <c r="P414" s="163"/>
    </row>
    <row r="415" spans="1:16">
      <c r="A415" s="163"/>
      <c r="B415" s="163"/>
      <c r="C415" s="163"/>
      <c r="D415" s="163"/>
      <c r="E415" s="163"/>
      <c r="F415" s="163"/>
      <c r="G415" s="163"/>
      <c r="H415" s="163"/>
      <c r="I415" s="163"/>
      <c r="J415" s="163"/>
      <c r="K415" s="163"/>
      <c r="L415" s="163"/>
      <c r="M415" s="163"/>
      <c r="N415" s="163"/>
      <c r="O415" s="163"/>
      <c r="P415" s="163"/>
    </row>
    <row r="416" spans="1:16">
      <c r="A416" s="163"/>
      <c r="B416" s="163"/>
      <c r="C416" s="163"/>
      <c r="D416" s="163"/>
      <c r="E416" s="163"/>
      <c r="F416" s="163"/>
      <c r="G416" s="163"/>
      <c r="H416" s="163"/>
      <c r="I416" s="163"/>
      <c r="J416" s="163"/>
      <c r="K416" s="163"/>
      <c r="L416" s="163"/>
      <c r="M416" s="163"/>
      <c r="N416" s="163"/>
      <c r="O416" s="163"/>
      <c r="P416" s="163"/>
    </row>
    <row r="417" spans="1:16">
      <c r="A417" s="163"/>
      <c r="B417" s="163"/>
      <c r="C417" s="163"/>
      <c r="D417" s="163"/>
      <c r="E417" s="163"/>
      <c r="F417" s="163"/>
      <c r="G417" s="163"/>
      <c r="H417" s="163"/>
      <c r="I417" s="163"/>
      <c r="J417" s="163"/>
      <c r="K417" s="163"/>
      <c r="L417" s="163"/>
      <c r="M417" s="163"/>
      <c r="N417" s="163"/>
      <c r="O417" s="163"/>
      <c r="P417" s="163"/>
    </row>
    <row r="418" spans="1:16">
      <c r="A418" s="163"/>
      <c r="B418" s="163"/>
      <c r="C418" s="163"/>
      <c r="D418" s="163"/>
      <c r="E418" s="163"/>
      <c r="F418" s="163"/>
      <c r="G418" s="163"/>
      <c r="H418" s="163"/>
      <c r="I418" s="163"/>
      <c r="J418" s="163"/>
      <c r="K418" s="163"/>
      <c r="L418" s="163"/>
      <c r="M418" s="163"/>
      <c r="N418" s="163"/>
      <c r="O418" s="163"/>
      <c r="P418" s="163"/>
    </row>
    <row r="419" spans="1:16">
      <c r="A419" s="163"/>
      <c r="B419" s="163"/>
      <c r="C419" s="163"/>
      <c r="D419" s="163"/>
      <c r="E419" s="163"/>
      <c r="F419" s="163"/>
      <c r="G419" s="163"/>
      <c r="H419" s="163"/>
      <c r="I419" s="163"/>
      <c r="J419" s="163"/>
      <c r="K419" s="163"/>
      <c r="L419" s="163"/>
      <c r="M419" s="163"/>
      <c r="N419" s="163"/>
      <c r="O419" s="163"/>
      <c r="P419" s="163"/>
    </row>
    <row r="420" spans="1:16">
      <c r="A420" s="163"/>
      <c r="B420" s="163"/>
      <c r="C420" s="163"/>
      <c r="D420" s="163"/>
      <c r="E420" s="163"/>
      <c r="F420" s="163"/>
      <c r="G420" s="163"/>
      <c r="H420" s="163"/>
      <c r="I420" s="163"/>
      <c r="J420" s="163"/>
      <c r="K420" s="163"/>
      <c r="L420" s="163"/>
      <c r="M420" s="163"/>
      <c r="N420" s="163"/>
      <c r="O420" s="163"/>
      <c r="P420" s="163"/>
    </row>
    <row r="421" spans="1:16">
      <c r="A421" s="163"/>
      <c r="B421" s="163"/>
      <c r="C421" s="163"/>
      <c r="D421" s="163"/>
      <c r="E421" s="163"/>
      <c r="F421" s="163"/>
      <c r="G421" s="163"/>
      <c r="H421" s="163"/>
      <c r="I421" s="163"/>
      <c r="J421" s="163"/>
      <c r="K421" s="163"/>
      <c r="L421" s="163"/>
      <c r="M421" s="163"/>
      <c r="N421" s="163"/>
      <c r="O421" s="163"/>
      <c r="P421" s="163"/>
    </row>
    <row r="422" spans="1:16">
      <c r="A422" s="163"/>
      <c r="B422" s="163"/>
      <c r="C422" s="163"/>
      <c r="D422" s="163"/>
      <c r="E422" s="163"/>
      <c r="F422" s="163"/>
      <c r="G422" s="163"/>
      <c r="H422" s="163"/>
      <c r="I422" s="163"/>
      <c r="J422" s="163"/>
      <c r="K422" s="163"/>
      <c r="L422" s="163"/>
      <c r="M422" s="163"/>
      <c r="N422" s="163"/>
      <c r="O422" s="163"/>
      <c r="P422" s="163"/>
    </row>
    <row r="423" spans="1:16">
      <c r="A423" s="163"/>
      <c r="B423" s="163"/>
      <c r="C423" s="163"/>
      <c r="D423" s="163"/>
      <c r="E423" s="163"/>
      <c r="F423" s="163"/>
      <c r="G423" s="163"/>
      <c r="H423" s="163"/>
      <c r="I423" s="163"/>
      <c r="J423" s="163"/>
      <c r="K423" s="163"/>
      <c r="L423" s="163"/>
      <c r="M423" s="163"/>
      <c r="N423" s="163"/>
      <c r="O423" s="163"/>
      <c r="P423" s="163"/>
    </row>
    <row r="424" spans="1:16">
      <c r="A424" s="163"/>
      <c r="B424" s="163"/>
      <c r="C424" s="163"/>
      <c r="D424" s="163"/>
      <c r="E424" s="163"/>
      <c r="F424" s="163"/>
      <c r="G424" s="163"/>
      <c r="H424" s="163"/>
      <c r="I424" s="163"/>
      <c r="J424" s="163"/>
      <c r="K424" s="163"/>
      <c r="L424" s="163"/>
      <c r="M424" s="163"/>
      <c r="N424" s="163"/>
      <c r="O424" s="163"/>
      <c r="P424" s="163"/>
    </row>
    <row r="425" spans="1:16">
      <c r="A425" s="163"/>
      <c r="B425" s="163"/>
      <c r="C425" s="163"/>
      <c r="D425" s="163"/>
      <c r="E425" s="163"/>
      <c r="F425" s="163"/>
      <c r="G425" s="163"/>
      <c r="H425" s="163"/>
      <c r="I425" s="163"/>
      <c r="J425" s="163"/>
      <c r="K425" s="163"/>
      <c r="L425" s="163"/>
      <c r="M425" s="163"/>
      <c r="N425" s="163"/>
      <c r="O425" s="163"/>
      <c r="P425" s="163"/>
    </row>
    <row r="426" spans="1:16">
      <c r="A426" s="163"/>
      <c r="B426" s="163"/>
      <c r="C426" s="163"/>
      <c r="D426" s="163"/>
      <c r="E426" s="163"/>
      <c r="F426" s="163"/>
      <c r="G426" s="163"/>
      <c r="H426" s="163"/>
      <c r="I426" s="163"/>
      <c r="J426" s="163"/>
      <c r="K426" s="163"/>
      <c r="L426" s="163"/>
      <c r="M426" s="163"/>
      <c r="N426" s="163"/>
      <c r="O426" s="163"/>
      <c r="P426" s="163"/>
    </row>
    <row r="427" spans="1:16">
      <c r="A427" s="163"/>
      <c r="B427" s="163"/>
      <c r="C427" s="163"/>
      <c r="D427" s="163"/>
      <c r="E427" s="163"/>
      <c r="F427" s="163"/>
      <c r="G427" s="163"/>
      <c r="H427" s="163"/>
      <c r="I427" s="163"/>
      <c r="J427" s="163"/>
      <c r="K427" s="163"/>
      <c r="L427" s="163"/>
      <c r="M427" s="163"/>
      <c r="N427" s="163"/>
      <c r="O427" s="163"/>
      <c r="P427" s="163"/>
    </row>
    <row r="428" spans="1:16">
      <c r="A428" s="163"/>
      <c r="B428" s="163"/>
      <c r="C428" s="163"/>
      <c r="D428" s="163"/>
      <c r="E428" s="163"/>
      <c r="F428" s="163"/>
      <c r="G428" s="163"/>
      <c r="H428" s="163"/>
      <c r="I428" s="163"/>
      <c r="J428" s="163"/>
      <c r="K428" s="163"/>
      <c r="L428" s="163"/>
      <c r="M428" s="163"/>
      <c r="N428" s="163"/>
      <c r="O428" s="163"/>
      <c r="P428" s="163"/>
    </row>
    <row r="429" spans="1:16">
      <c r="A429" s="163"/>
      <c r="B429" s="163"/>
      <c r="C429" s="163"/>
      <c r="D429" s="163"/>
      <c r="E429" s="163"/>
      <c r="F429" s="163"/>
      <c r="G429" s="163"/>
      <c r="H429" s="163"/>
      <c r="I429" s="163"/>
      <c r="J429" s="163"/>
      <c r="K429" s="163"/>
      <c r="L429" s="163"/>
      <c r="M429" s="163"/>
      <c r="N429" s="163"/>
      <c r="O429" s="163"/>
      <c r="P429" s="163"/>
    </row>
    <row r="430" spans="1:16">
      <c r="A430" s="163"/>
      <c r="B430" s="163"/>
      <c r="C430" s="163"/>
      <c r="D430" s="163"/>
      <c r="E430" s="163"/>
      <c r="F430" s="163"/>
      <c r="G430" s="163"/>
      <c r="H430" s="163"/>
      <c r="I430" s="163"/>
      <c r="J430" s="163"/>
      <c r="K430" s="163"/>
      <c r="L430" s="163"/>
      <c r="M430" s="163"/>
      <c r="N430" s="163"/>
      <c r="O430" s="163"/>
      <c r="P430" s="163"/>
    </row>
    <row r="431" spans="1:16">
      <c r="A431" s="163"/>
      <c r="B431" s="163"/>
      <c r="C431" s="163"/>
      <c r="D431" s="163"/>
      <c r="E431" s="163"/>
      <c r="F431" s="163"/>
      <c r="G431" s="163"/>
      <c r="H431" s="163"/>
      <c r="I431" s="163"/>
      <c r="J431" s="163"/>
      <c r="K431" s="163"/>
      <c r="L431" s="163"/>
      <c r="M431" s="163"/>
      <c r="N431" s="163"/>
      <c r="O431" s="163"/>
      <c r="P431" s="163"/>
    </row>
    <row r="432" spans="1:16">
      <c r="A432" s="163"/>
      <c r="B432" s="163"/>
      <c r="C432" s="163"/>
      <c r="D432" s="163"/>
      <c r="E432" s="163"/>
      <c r="F432" s="163"/>
      <c r="G432" s="163"/>
      <c r="H432" s="163"/>
      <c r="I432" s="163"/>
      <c r="J432" s="163"/>
      <c r="K432" s="163"/>
      <c r="L432" s="163"/>
      <c r="M432" s="163"/>
      <c r="N432" s="163"/>
      <c r="O432" s="163"/>
      <c r="P432" s="163"/>
    </row>
    <row r="433" spans="1:16">
      <c r="A433" s="163"/>
      <c r="B433" s="163"/>
      <c r="C433" s="163"/>
      <c r="D433" s="163"/>
      <c r="E433" s="163"/>
      <c r="F433" s="163"/>
      <c r="G433" s="163"/>
      <c r="H433" s="163"/>
      <c r="I433" s="163"/>
      <c r="J433" s="163"/>
      <c r="K433" s="163"/>
      <c r="L433" s="163"/>
      <c r="M433" s="163"/>
      <c r="N433" s="163"/>
      <c r="O433" s="163"/>
      <c r="P433" s="163"/>
    </row>
    <row r="434" spans="1:16">
      <c r="A434" s="163"/>
      <c r="B434" s="163"/>
      <c r="C434" s="163"/>
      <c r="D434" s="163"/>
      <c r="E434" s="163"/>
      <c r="F434" s="163"/>
      <c r="G434" s="163"/>
      <c r="H434" s="163"/>
      <c r="I434" s="163"/>
      <c r="J434" s="163"/>
      <c r="K434" s="163"/>
      <c r="L434" s="163"/>
      <c r="M434" s="163"/>
      <c r="N434" s="163"/>
      <c r="O434" s="163"/>
      <c r="P434" s="163"/>
    </row>
    <row r="435" spans="1:16">
      <c r="A435" s="163"/>
      <c r="B435" s="163"/>
      <c r="C435" s="163"/>
      <c r="D435" s="163"/>
      <c r="E435" s="163"/>
      <c r="F435" s="163"/>
      <c r="G435" s="163"/>
      <c r="H435" s="163"/>
      <c r="I435" s="163"/>
      <c r="J435" s="163"/>
      <c r="K435" s="163"/>
      <c r="L435" s="163"/>
      <c r="M435" s="163"/>
      <c r="N435" s="163"/>
      <c r="O435" s="163"/>
      <c r="P435" s="163"/>
    </row>
    <row r="436" spans="1:16">
      <c r="A436" s="163"/>
      <c r="B436" s="163"/>
      <c r="C436" s="163"/>
      <c r="D436" s="163"/>
      <c r="E436" s="163"/>
      <c r="F436" s="163"/>
      <c r="G436" s="163"/>
      <c r="H436" s="163"/>
      <c r="I436" s="163"/>
      <c r="J436" s="163"/>
      <c r="K436" s="163"/>
      <c r="L436" s="163"/>
      <c r="M436" s="163"/>
      <c r="N436" s="163"/>
      <c r="O436" s="163"/>
      <c r="P436" s="163"/>
    </row>
    <row r="437" spans="1:16">
      <c r="A437" s="163"/>
      <c r="B437" s="163"/>
      <c r="C437" s="163"/>
      <c r="D437" s="163"/>
      <c r="E437" s="163"/>
      <c r="F437" s="163"/>
      <c r="G437" s="163"/>
      <c r="H437" s="163"/>
      <c r="I437" s="163"/>
      <c r="J437" s="163"/>
      <c r="K437" s="163"/>
      <c r="L437" s="163"/>
      <c r="M437" s="163"/>
      <c r="N437" s="163"/>
      <c r="O437" s="163"/>
      <c r="P437" s="163"/>
    </row>
    <row r="438" spans="1:16">
      <c r="A438" s="163"/>
      <c r="B438" s="163"/>
      <c r="C438" s="163"/>
      <c r="D438" s="163"/>
      <c r="E438" s="163"/>
      <c r="F438" s="163"/>
      <c r="G438" s="163"/>
      <c r="H438" s="163"/>
      <c r="I438" s="163"/>
      <c r="J438" s="163"/>
      <c r="K438" s="163"/>
      <c r="L438" s="163"/>
      <c r="M438" s="163"/>
      <c r="N438" s="163"/>
      <c r="O438" s="163"/>
      <c r="P438" s="163"/>
    </row>
    <row r="439" spans="1:16">
      <c r="A439" s="163"/>
      <c r="B439" s="163"/>
      <c r="C439" s="163"/>
      <c r="D439" s="163"/>
      <c r="E439" s="163"/>
      <c r="F439" s="163"/>
      <c r="G439" s="163"/>
      <c r="H439" s="163"/>
      <c r="I439" s="163"/>
      <c r="J439" s="163"/>
      <c r="K439" s="163"/>
      <c r="L439" s="163"/>
      <c r="M439" s="163"/>
      <c r="N439" s="163"/>
      <c r="O439" s="163"/>
      <c r="P439" s="163"/>
    </row>
    <row r="440" spans="1:16">
      <c r="A440" s="163"/>
      <c r="B440" s="163"/>
      <c r="C440" s="163"/>
      <c r="D440" s="163"/>
      <c r="E440" s="163"/>
      <c r="F440" s="163"/>
      <c r="G440" s="163"/>
      <c r="H440" s="163"/>
      <c r="I440" s="163"/>
      <c r="J440" s="163"/>
      <c r="K440" s="163"/>
      <c r="L440" s="163"/>
      <c r="M440" s="163"/>
      <c r="N440" s="163"/>
      <c r="O440" s="163"/>
      <c r="P440" s="163"/>
    </row>
    <row r="441" spans="1:16">
      <c r="A441" s="163"/>
      <c r="B441" s="163"/>
      <c r="C441" s="163"/>
      <c r="D441" s="163"/>
      <c r="E441" s="163"/>
      <c r="F441" s="163"/>
      <c r="G441" s="163"/>
      <c r="H441" s="163"/>
      <c r="I441" s="163"/>
      <c r="J441" s="163"/>
      <c r="K441" s="163"/>
      <c r="L441" s="163"/>
      <c r="M441" s="163"/>
      <c r="N441" s="163"/>
      <c r="O441" s="163"/>
      <c r="P441" s="163"/>
    </row>
    <row r="442" spans="1:16">
      <c r="A442" s="163"/>
      <c r="B442" s="163"/>
      <c r="C442" s="163"/>
      <c r="D442" s="163"/>
      <c r="E442" s="163"/>
      <c r="F442" s="163"/>
      <c r="G442" s="163"/>
      <c r="H442" s="163"/>
      <c r="I442" s="163"/>
      <c r="J442" s="163"/>
      <c r="K442" s="163"/>
      <c r="L442" s="163"/>
      <c r="M442" s="163"/>
      <c r="N442" s="163"/>
      <c r="O442" s="163"/>
      <c r="P442" s="163"/>
    </row>
    <row r="443" spans="1:16">
      <c r="A443" s="163"/>
      <c r="B443" s="163"/>
      <c r="C443" s="163"/>
      <c r="D443" s="163"/>
      <c r="E443" s="163"/>
      <c r="F443" s="163"/>
      <c r="G443" s="163"/>
      <c r="H443" s="163"/>
      <c r="I443" s="163"/>
      <c r="J443" s="163"/>
      <c r="K443" s="163"/>
      <c r="L443" s="163"/>
      <c r="M443" s="163"/>
      <c r="N443" s="163"/>
      <c r="O443" s="163"/>
      <c r="P443" s="163"/>
    </row>
    <row r="444" spans="1:16">
      <c r="A444" s="163"/>
      <c r="B444" s="163"/>
      <c r="C444" s="163"/>
      <c r="D444" s="163"/>
      <c r="E444" s="163"/>
      <c r="F444" s="163"/>
      <c r="G444" s="163"/>
      <c r="H444" s="163"/>
      <c r="I444" s="163"/>
      <c r="J444" s="163"/>
      <c r="K444" s="163"/>
      <c r="L444" s="163"/>
      <c r="M444" s="163"/>
      <c r="N444" s="163"/>
      <c r="O444" s="163"/>
      <c r="P444" s="163"/>
    </row>
    <row r="445" spans="1:16">
      <c r="A445" s="163"/>
      <c r="B445" s="163"/>
      <c r="C445" s="163"/>
      <c r="D445" s="163"/>
      <c r="E445" s="163"/>
      <c r="F445" s="163"/>
      <c r="G445" s="163"/>
      <c r="H445" s="163"/>
      <c r="I445" s="163"/>
      <c r="J445" s="163"/>
      <c r="K445" s="163"/>
      <c r="L445" s="163"/>
      <c r="M445" s="163"/>
      <c r="N445" s="163"/>
      <c r="O445" s="163"/>
      <c r="P445" s="163"/>
    </row>
    <row r="446" spans="1:16">
      <c r="A446" s="163"/>
      <c r="B446" s="163"/>
      <c r="C446" s="163"/>
      <c r="D446" s="163"/>
      <c r="E446" s="163"/>
      <c r="F446" s="163"/>
      <c r="G446" s="163"/>
      <c r="H446" s="163"/>
      <c r="I446" s="163"/>
      <c r="J446" s="163"/>
      <c r="K446" s="163"/>
      <c r="L446" s="163"/>
      <c r="M446" s="163"/>
      <c r="N446" s="163"/>
      <c r="O446" s="163"/>
      <c r="P446" s="163"/>
    </row>
    <row r="447" spans="1:16">
      <c r="A447" s="163"/>
      <c r="B447" s="163"/>
      <c r="C447" s="163"/>
      <c r="D447" s="163"/>
      <c r="E447" s="163"/>
      <c r="F447" s="163"/>
      <c r="G447" s="163"/>
      <c r="H447" s="163"/>
      <c r="I447" s="163"/>
      <c r="J447" s="163"/>
      <c r="K447" s="163"/>
      <c r="L447" s="163"/>
      <c r="M447" s="163"/>
      <c r="N447" s="163"/>
      <c r="O447" s="163"/>
      <c r="P447" s="163"/>
    </row>
    <row r="448" spans="1:16">
      <c r="A448" s="163"/>
      <c r="B448" s="163"/>
      <c r="C448" s="163"/>
      <c r="D448" s="163"/>
      <c r="E448" s="163"/>
      <c r="F448" s="163"/>
      <c r="G448" s="163"/>
      <c r="H448" s="163"/>
      <c r="I448" s="163"/>
      <c r="J448" s="163"/>
      <c r="K448" s="163"/>
      <c r="L448" s="163"/>
      <c r="M448" s="163"/>
      <c r="N448" s="163"/>
      <c r="O448" s="163"/>
      <c r="P448" s="163"/>
    </row>
    <row r="449" spans="1:16">
      <c r="A449" s="163"/>
      <c r="B449" s="163"/>
      <c r="C449" s="163"/>
      <c r="D449" s="163"/>
      <c r="E449" s="163"/>
      <c r="F449" s="163"/>
      <c r="G449" s="163"/>
      <c r="H449" s="163"/>
      <c r="I449" s="163"/>
      <c r="J449" s="163"/>
      <c r="K449" s="163"/>
      <c r="L449" s="163"/>
      <c r="M449" s="163"/>
      <c r="N449" s="163"/>
      <c r="O449" s="163"/>
      <c r="P449" s="163"/>
    </row>
    <row r="450" spans="1:16">
      <c r="A450" s="163"/>
      <c r="B450" s="163"/>
      <c r="C450" s="163"/>
      <c r="D450" s="163"/>
      <c r="E450" s="163"/>
      <c r="F450" s="163"/>
      <c r="G450" s="163"/>
      <c r="H450" s="163"/>
      <c r="I450" s="163"/>
      <c r="J450" s="163"/>
      <c r="K450" s="163"/>
      <c r="L450" s="163"/>
      <c r="M450" s="163"/>
      <c r="N450" s="163"/>
      <c r="O450" s="163"/>
      <c r="P450" s="163"/>
    </row>
    <row r="451" spans="1:16">
      <c r="A451" s="163"/>
      <c r="B451" s="163"/>
      <c r="C451" s="163"/>
      <c r="D451" s="163"/>
      <c r="E451" s="163"/>
      <c r="F451" s="163"/>
      <c r="G451" s="163"/>
      <c r="H451" s="163"/>
      <c r="I451" s="163"/>
      <c r="J451" s="163"/>
      <c r="K451" s="163"/>
      <c r="L451" s="163"/>
      <c r="M451" s="163"/>
      <c r="N451" s="163"/>
      <c r="O451" s="163"/>
      <c r="P451" s="163"/>
    </row>
    <row r="452" spans="1:16">
      <c r="A452" s="163"/>
      <c r="B452" s="163"/>
      <c r="C452" s="163"/>
      <c r="D452" s="163"/>
      <c r="E452" s="163"/>
      <c r="F452" s="163"/>
      <c r="G452" s="163"/>
      <c r="H452" s="163"/>
      <c r="I452" s="163"/>
      <c r="J452" s="163"/>
      <c r="K452" s="163"/>
      <c r="L452" s="163"/>
      <c r="M452" s="163"/>
      <c r="N452" s="163"/>
      <c r="O452" s="163"/>
      <c r="P452" s="163"/>
    </row>
    <row r="453" spans="1:16">
      <c r="A453" s="163"/>
      <c r="B453" s="163"/>
      <c r="C453" s="163"/>
      <c r="D453" s="163"/>
      <c r="E453" s="163"/>
      <c r="F453" s="163"/>
      <c r="G453" s="163"/>
      <c r="H453" s="163"/>
      <c r="I453" s="163"/>
      <c r="J453" s="163"/>
      <c r="K453" s="163"/>
      <c r="L453" s="163"/>
      <c r="M453" s="163"/>
      <c r="N453" s="163"/>
      <c r="O453" s="163"/>
      <c r="P453" s="163"/>
    </row>
    <row r="454" spans="1:16">
      <c r="A454" s="163"/>
      <c r="B454" s="163"/>
      <c r="C454" s="163"/>
      <c r="D454" s="163"/>
      <c r="E454" s="163"/>
      <c r="F454" s="163"/>
      <c r="G454" s="163"/>
      <c r="H454" s="163"/>
      <c r="I454" s="163"/>
      <c r="J454" s="163"/>
      <c r="K454" s="163"/>
      <c r="L454" s="163"/>
      <c r="M454" s="163"/>
      <c r="N454" s="163"/>
      <c r="O454" s="163"/>
      <c r="P454" s="163"/>
    </row>
    <row r="455" spans="1:16">
      <c r="A455" s="163"/>
      <c r="B455" s="163"/>
      <c r="C455" s="163"/>
      <c r="D455" s="163"/>
      <c r="E455" s="163"/>
      <c r="F455" s="163"/>
      <c r="G455" s="163"/>
      <c r="H455" s="163"/>
      <c r="I455" s="163"/>
      <c r="J455" s="163"/>
      <c r="K455" s="163"/>
      <c r="L455" s="163"/>
      <c r="M455" s="163"/>
      <c r="N455" s="163"/>
      <c r="O455" s="163"/>
      <c r="P455" s="163"/>
    </row>
    <row r="456" spans="1:16">
      <c r="A456" s="163"/>
      <c r="B456" s="163"/>
      <c r="C456" s="163"/>
      <c r="D456" s="163"/>
      <c r="E456" s="163"/>
      <c r="F456" s="163"/>
      <c r="G456" s="163"/>
      <c r="H456" s="163"/>
      <c r="I456" s="163"/>
      <c r="J456" s="163"/>
      <c r="K456" s="163"/>
      <c r="L456" s="163"/>
      <c r="M456" s="163"/>
      <c r="N456" s="163"/>
      <c r="O456" s="163"/>
      <c r="P456" s="163"/>
    </row>
    <row r="1048575" spans="5:6">
      <c r="E1048575" s="223">
        <v>44914</v>
      </c>
      <c r="F1048575" s="245"/>
    </row>
  </sheetData>
  <autoFilter ref="K1:K1048575" xr:uid="{00000000-0009-0000-0000-00001C000000}"/>
  <mergeCells count="6">
    <mergeCell ref="J7:K7"/>
    <mergeCell ref="J2:L2"/>
    <mergeCell ref="J3:K3"/>
    <mergeCell ref="J4:K4"/>
    <mergeCell ref="J5:K5"/>
    <mergeCell ref="J6:K6"/>
  </mergeCells>
  <conditionalFormatting sqref="F1:F9 F11:F249 F251 F258 F266 F271 F274 F276:F278 F281 F283:F1048576">
    <cfRule type="timePeriod" dxfId="58" priority="1" timePeriod="yesterday">
      <formula>FLOOR(F1,1)=TODAY()-1</formula>
    </cfRule>
  </conditionalFormatting>
  <conditionalFormatting sqref="P10:P39">
    <cfRule type="containsText" dxfId="57" priority="3" operator="containsText" text="Not Tested">
      <formula>NOT(ISERROR(SEARCH("Not Tested",P10)))</formula>
    </cfRule>
    <cfRule type="containsText" dxfId="56" priority="4" operator="containsText" text="PASS">
      <formula>NOT(ISERROR(SEARCH("PASS",P10)))</formula>
    </cfRule>
    <cfRule type="containsText" dxfId="55" priority="5" operator="containsText" text="FAIL">
      <formula>NOT(ISERROR(SEARCH("FAIL",P10)))</formula>
    </cfRule>
    <cfRule type="containsText" dxfId="54" priority="6" operator="containsText" text="Fail">
      <formula>NOT(ISERROR(SEARCH("Fail",P10)))</formula>
    </cfRule>
  </conditionalFormatting>
  <hyperlinks>
    <hyperlink ref="O10" r:id="rId1" xr:uid="{00000000-0004-0000-1C00-000000000000}"/>
    <hyperlink ref="O11" r:id="rId2" xr:uid="{00000000-0004-0000-1C00-000001000000}"/>
    <hyperlink ref="O12" r:id="rId3" xr:uid="{00000000-0004-0000-1C00-000002000000}"/>
    <hyperlink ref="O13" r:id="rId4" xr:uid="{00000000-0004-0000-1C00-000003000000}"/>
    <hyperlink ref="O14" r:id="rId5" xr:uid="{00000000-0004-0000-1C00-000004000000}"/>
    <hyperlink ref="O15" r:id="rId6" xr:uid="{00000000-0004-0000-1C00-000005000000}"/>
    <hyperlink ref="O16" r:id="rId7" xr:uid="{00000000-0004-0000-1C00-000006000000}"/>
    <hyperlink ref="O17" r:id="rId8" xr:uid="{00000000-0004-0000-1C00-000007000000}"/>
    <hyperlink ref="O18" r:id="rId9" xr:uid="{00000000-0004-0000-1C00-000008000000}"/>
    <hyperlink ref="O19" r:id="rId10" xr:uid="{00000000-0004-0000-1C00-000009000000}"/>
    <hyperlink ref="O20" r:id="rId11" xr:uid="{00000000-0004-0000-1C00-00000A000000}"/>
    <hyperlink ref="O21" r:id="rId12" xr:uid="{00000000-0004-0000-1C00-00000B000000}"/>
    <hyperlink ref="O22" r:id="rId13" xr:uid="{00000000-0004-0000-1C00-00000C000000}"/>
    <hyperlink ref="O23" r:id="rId14" xr:uid="{00000000-0004-0000-1C00-00000D000000}"/>
    <hyperlink ref="O24" r:id="rId15" xr:uid="{00000000-0004-0000-1C00-00000E000000}"/>
    <hyperlink ref="O25" r:id="rId16" xr:uid="{00000000-0004-0000-1C00-00000F000000}"/>
    <hyperlink ref="O26" r:id="rId17" xr:uid="{00000000-0004-0000-1C00-000010000000}"/>
    <hyperlink ref="O27" r:id="rId18" xr:uid="{00000000-0004-0000-1C00-000011000000}"/>
    <hyperlink ref="O28" r:id="rId19" xr:uid="{00000000-0004-0000-1C00-000012000000}"/>
    <hyperlink ref="O29" r:id="rId20" xr:uid="{00000000-0004-0000-1C00-000013000000}"/>
    <hyperlink ref="O30" r:id="rId21" xr:uid="{00000000-0004-0000-1C00-000014000000}"/>
    <hyperlink ref="O31" r:id="rId22" xr:uid="{00000000-0004-0000-1C00-000015000000}"/>
  </hyperlinks>
  <pageMargins left="0.7" right="0.7" top="0.75" bottom="0.75" header="0.3" footer="0.3"/>
  <pageSetup orientation="portrait" r:id="rId23"/>
  <drawing r:id="rId24"/>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XFD915"/>
  <sheetViews>
    <sheetView topLeftCell="A56" zoomScale="85" zoomScaleNormal="85" workbookViewId="0">
      <selection sqref="A1:N94"/>
    </sheetView>
  </sheetViews>
  <sheetFormatPr defaultRowHeight="15"/>
  <cols>
    <col min="1" max="1" width="9.140625" customWidth="1"/>
    <col min="2" max="2" width="19.7109375" hidden="1" customWidth="1"/>
    <col min="3" max="6" width="19.7109375" customWidth="1"/>
    <col min="7" max="7" width="26.42578125" customWidth="1"/>
    <col min="8" max="8" width="84.140625" customWidth="1"/>
    <col min="9" max="9" width="14.140625" customWidth="1"/>
    <col min="10" max="10" width="40.85546875" customWidth="1"/>
    <col min="11" max="15" width="19.7109375" customWidth="1"/>
  </cols>
  <sheetData>
    <row r="1" spans="1:15" ht="18.75" thickBot="1">
      <c r="A1" s="134"/>
      <c r="B1" s="78"/>
      <c r="C1" s="134" t="s">
        <v>162</v>
      </c>
      <c r="D1" s="63"/>
      <c r="E1" s="63"/>
      <c r="F1" s="63"/>
      <c r="G1" s="65"/>
      <c r="H1" s="63"/>
      <c r="I1" s="63"/>
      <c r="J1" s="63"/>
      <c r="K1" s="65"/>
      <c r="L1" s="65"/>
      <c r="M1" s="63"/>
      <c r="N1" s="63"/>
      <c r="O1" s="63"/>
    </row>
    <row r="2" spans="1:15" ht="18.75" thickBot="1">
      <c r="A2" s="134"/>
      <c r="B2" s="78"/>
      <c r="C2" s="134"/>
      <c r="D2" s="63"/>
      <c r="E2" s="63"/>
      <c r="F2" s="63"/>
      <c r="G2" s="63"/>
      <c r="H2" s="63"/>
      <c r="I2" s="63"/>
      <c r="J2" s="361" t="s">
        <v>166</v>
      </c>
      <c r="K2" s="362"/>
      <c r="L2" s="363"/>
      <c r="M2" s="364"/>
      <c r="N2" s="364"/>
      <c r="O2" s="63"/>
    </row>
    <row r="3" spans="1:15" ht="18">
      <c r="A3" s="134"/>
      <c r="B3" s="134"/>
      <c r="C3" s="134"/>
      <c r="D3" s="134" t="s">
        <v>455</v>
      </c>
      <c r="E3" s="134"/>
      <c r="F3" s="134"/>
      <c r="G3" s="141"/>
      <c r="H3" s="134"/>
      <c r="I3" s="134"/>
      <c r="J3" s="365" t="s">
        <v>171</v>
      </c>
      <c r="K3" s="366"/>
      <c r="L3" s="138">
        <f>COUNTIFS(K:K,"A")</f>
        <v>57</v>
      </c>
      <c r="M3" s="367"/>
      <c r="N3" s="367"/>
      <c r="O3" s="63"/>
    </row>
    <row r="4" spans="1:15" ht="18">
      <c r="A4" s="134"/>
      <c r="B4" s="134"/>
      <c r="C4" s="134"/>
      <c r="D4" s="134"/>
      <c r="E4" s="134"/>
      <c r="F4" s="134"/>
      <c r="G4" s="134"/>
      <c r="H4" s="134"/>
      <c r="I4" s="134"/>
      <c r="J4" s="368" t="s">
        <v>172</v>
      </c>
      <c r="K4" s="369"/>
      <c r="L4" s="139">
        <f>COUNTIFS(K:K, "B")</f>
        <v>41</v>
      </c>
      <c r="M4" s="367"/>
      <c r="N4" s="367"/>
      <c r="O4" s="63"/>
    </row>
    <row r="5" spans="1:15" ht="15.75" thickBot="1">
      <c r="A5" s="72"/>
      <c r="B5" s="78"/>
      <c r="C5" s="63"/>
      <c r="D5" s="63"/>
      <c r="E5" s="63"/>
      <c r="F5" s="63"/>
      <c r="G5" s="63"/>
      <c r="H5" s="63"/>
      <c r="I5" s="63"/>
      <c r="J5" s="371" t="s">
        <v>173</v>
      </c>
      <c r="K5" s="372"/>
      <c r="L5" s="140">
        <f>COUNTIFS(K:K, "R")</f>
        <v>4</v>
      </c>
      <c r="M5" s="367"/>
      <c r="N5" s="367"/>
      <c r="O5" s="107"/>
    </row>
    <row r="6" spans="1:15" ht="15.75" thickBot="1">
      <c r="A6" s="72"/>
      <c r="B6" s="78"/>
      <c r="C6" s="63"/>
      <c r="D6" s="63"/>
      <c r="E6" s="63"/>
      <c r="F6" s="63"/>
      <c r="G6" s="63"/>
      <c r="H6" s="63"/>
      <c r="I6" s="63"/>
      <c r="J6" s="371" t="s">
        <v>454</v>
      </c>
      <c r="K6" s="372"/>
      <c r="L6" s="140">
        <f>COUNTIFS(K:K, "OP")</f>
        <v>4</v>
      </c>
      <c r="M6" s="367"/>
      <c r="N6" s="367"/>
      <c r="O6" s="107"/>
    </row>
    <row r="7" spans="1:15" ht="15.75" thickBot="1">
      <c r="A7" s="72"/>
      <c r="B7" s="78"/>
      <c r="C7" s="63"/>
      <c r="D7" s="63"/>
      <c r="E7" s="63"/>
      <c r="F7" s="63"/>
      <c r="G7" s="63"/>
      <c r="H7" s="63"/>
      <c r="I7" s="63"/>
      <c r="J7" s="371" t="s">
        <v>320</v>
      </c>
      <c r="K7" s="372"/>
      <c r="L7" s="140">
        <f>SUM(L3:L6)</f>
        <v>106</v>
      </c>
      <c r="M7" s="367"/>
      <c r="N7" s="367"/>
      <c r="O7" s="107"/>
    </row>
    <row r="8" spans="1:15" ht="15.75" thickBot="1">
      <c r="A8" s="72"/>
      <c r="B8" s="78"/>
      <c r="C8" s="63"/>
      <c r="D8" s="63"/>
      <c r="E8" s="63"/>
      <c r="F8" s="63"/>
      <c r="G8" s="63"/>
      <c r="H8" s="63"/>
      <c r="I8" s="63"/>
      <c r="J8" s="370"/>
      <c r="K8" s="370"/>
      <c r="L8" s="370"/>
      <c r="M8" s="370"/>
      <c r="N8" s="370"/>
      <c r="O8" s="63"/>
    </row>
    <row r="9" spans="1:15" ht="28.5" thickBot="1">
      <c r="A9" s="108" t="s">
        <v>2</v>
      </c>
      <c r="B9" s="109" t="s">
        <v>148</v>
      </c>
      <c r="C9" s="110" t="s">
        <v>1</v>
      </c>
      <c r="D9" s="110" t="s">
        <v>168</v>
      </c>
      <c r="E9" s="110" t="s">
        <v>297</v>
      </c>
      <c r="F9" s="110" t="s">
        <v>4295</v>
      </c>
      <c r="G9" s="110" t="s">
        <v>0</v>
      </c>
      <c r="H9" s="110" t="s">
        <v>167</v>
      </c>
      <c r="I9" s="110" t="s">
        <v>813</v>
      </c>
      <c r="J9" s="110" t="s">
        <v>28</v>
      </c>
      <c r="K9" s="110" t="s">
        <v>165</v>
      </c>
      <c r="L9" s="110" t="s">
        <v>550</v>
      </c>
      <c r="M9" s="149" t="s">
        <v>176</v>
      </c>
      <c r="N9" s="112" t="s">
        <v>175</v>
      </c>
      <c r="O9" s="112" t="s">
        <v>164</v>
      </c>
    </row>
    <row r="10" spans="1:15" ht="28.5">
      <c r="A10" s="195"/>
      <c r="B10" s="196" t="s">
        <v>741</v>
      </c>
      <c r="C10" s="197"/>
      <c r="D10" s="196"/>
      <c r="E10" s="196"/>
      <c r="F10" s="196"/>
      <c r="G10" s="196"/>
      <c r="H10" s="201"/>
      <c r="I10" s="230"/>
      <c r="J10" s="197"/>
      <c r="K10" s="256"/>
      <c r="L10" s="256"/>
      <c r="M10" s="198"/>
      <c r="N10" s="199"/>
      <c r="O10" s="200"/>
    </row>
    <row r="11" spans="1:15">
      <c r="A11" s="187">
        <v>1</v>
      </c>
      <c r="B11" s="188" t="s">
        <v>147</v>
      </c>
      <c r="C11" s="214" t="s">
        <v>2150</v>
      </c>
      <c r="D11" s="189" t="s">
        <v>574</v>
      </c>
      <c r="E11" s="159">
        <v>45777</v>
      </c>
      <c r="F11" s="159">
        <v>45777</v>
      </c>
      <c r="G11" s="160" t="s">
        <v>7135</v>
      </c>
      <c r="H11" s="160" t="s">
        <v>11045</v>
      </c>
      <c r="I11" s="160"/>
      <c r="J11" s="283">
        <v>307310312</v>
      </c>
      <c r="K11" s="189" t="s">
        <v>195</v>
      </c>
      <c r="L11" s="303">
        <v>45785</v>
      </c>
      <c r="M11" s="213"/>
      <c r="N11" s="189"/>
      <c r="O11" s="231"/>
    </row>
    <row r="12" spans="1:15">
      <c r="A12" s="187">
        <v>2</v>
      </c>
      <c r="B12" s="188" t="s">
        <v>147</v>
      </c>
      <c r="C12" s="214" t="s">
        <v>11091</v>
      </c>
      <c r="D12" s="189" t="s">
        <v>575</v>
      </c>
      <c r="E12" s="159">
        <v>45779</v>
      </c>
      <c r="F12" s="159">
        <v>45779</v>
      </c>
      <c r="G12" s="160" t="s">
        <v>6842</v>
      </c>
      <c r="H12" s="160" t="s">
        <v>11092</v>
      </c>
      <c r="I12" s="160"/>
      <c r="J12" s="283">
        <v>305306308314316</v>
      </c>
      <c r="K12" s="189" t="s">
        <v>195</v>
      </c>
      <c r="L12" s="303">
        <v>45785</v>
      </c>
      <c r="M12" s="213"/>
      <c r="N12" s="189"/>
      <c r="O12" s="231"/>
    </row>
    <row r="13" spans="1:15">
      <c r="A13" s="187"/>
      <c r="B13" s="188"/>
      <c r="C13" s="214" t="s">
        <v>11091</v>
      </c>
      <c r="D13" s="189" t="s">
        <v>11767</v>
      </c>
      <c r="E13" s="159">
        <v>45797</v>
      </c>
      <c r="F13" s="159">
        <v>45797</v>
      </c>
      <c r="G13" s="160" t="s">
        <v>5369</v>
      </c>
      <c r="H13" s="160" t="s">
        <v>11768</v>
      </c>
      <c r="I13" s="160"/>
      <c r="J13" s="283">
        <v>311313314315316</v>
      </c>
      <c r="K13" s="189" t="s">
        <v>195</v>
      </c>
      <c r="L13" s="303">
        <v>45798</v>
      </c>
      <c r="M13" s="213"/>
      <c r="N13" s="189"/>
      <c r="O13" s="231"/>
    </row>
    <row r="14" spans="1:15">
      <c r="A14" s="187">
        <v>3</v>
      </c>
      <c r="B14" s="188" t="s">
        <v>147</v>
      </c>
      <c r="C14" s="214" t="s">
        <v>2150</v>
      </c>
      <c r="D14" s="189" t="s">
        <v>576</v>
      </c>
      <c r="E14" s="159">
        <v>45780</v>
      </c>
      <c r="F14" s="159">
        <v>45780</v>
      </c>
      <c r="G14" s="160" t="s">
        <v>6842</v>
      </c>
      <c r="H14" s="160" t="s">
        <v>11171</v>
      </c>
      <c r="I14" s="160"/>
      <c r="J14" s="160"/>
      <c r="K14" s="189" t="s">
        <v>195</v>
      </c>
      <c r="L14" s="303">
        <v>45785</v>
      </c>
      <c r="M14" s="213"/>
      <c r="N14" s="189"/>
      <c r="O14" s="231"/>
    </row>
    <row r="15" spans="1:15">
      <c r="A15" s="187"/>
      <c r="B15" s="188"/>
      <c r="C15" s="214" t="s">
        <v>2150</v>
      </c>
      <c r="D15" s="189" t="s">
        <v>11769</v>
      </c>
      <c r="E15" s="159">
        <v>45799</v>
      </c>
      <c r="F15" s="159">
        <v>45799</v>
      </c>
      <c r="G15" s="160" t="s">
        <v>5369</v>
      </c>
      <c r="H15" s="160" t="s">
        <v>11768</v>
      </c>
      <c r="I15" s="160"/>
      <c r="J15" s="283">
        <v>301302303304306</v>
      </c>
      <c r="K15" s="189" t="s">
        <v>195</v>
      </c>
      <c r="L15" s="303">
        <v>45807</v>
      </c>
      <c r="M15" s="213"/>
      <c r="N15" s="189"/>
      <c r="O15" s="231"/>
    </row>
    <row r="16" spans="1:15">
      <c r="A16" s="187">
        <v>4</v>
      </c>
      <c r="B16" s="188" t="s">
        <v>147</v>
      </c>
      <c r="C16" s="214" t="s">
        <v>2150</v>
      </c>
      <c r="D16" s="189" t="s">
        <v>577</v>
      </c>
      <c r="E16" s="159">
        <v>45782</v>
      </c>
      <c r="F16" s="159">
        <v>45782</v>
      </c>
      <c r="G16" s="160" t="s">
        <v>6842</v>
      </c>
      <c r="H16" s="160" t="s">
        <v>11171</v>
      </c>
      <c r="I16" s="160"/>
      <c r="J16" s="160"/>
      <c r="K16" s="189" t="s">
        <v>195</v>
      </c>
      <c r="L16" s="303">
        <v>45785</v>
      </c>
      <c r="M16" s="213"/>
      <c r="N16" s="189"/>
      <c r="O16" s="231"/>
    </row>
    <row r="17" spans="1:15">
      <c r="A17" s="187">
        <v>5</v>
      </c>
      <c r="B17" s="188" t="s">
        <v>147</v>
      </c>
      <c r="C17" s="214" t="s">
        <v>2292</v>
      </c>
      <c r="D17" s="189" t="s">
        <v>578</v>
      </c>
      <c r="E17" s="159">
        <v>45782</v>
      </c>
      <c r="F17" s="159">
        <v>45782</v>
      </c>
      <c r="G17" s="160" t="s">
        <v>6842</v>
      </c>
      <c r="H17" s="160" t="s">
        <v>11171</v>
      </c>
      <c r="I17" s="160"/>
      <c r="J17" s="160"/>
      <c r="K17" s="189" t="s">
        <v>195</v>
      </c>
      <c r="L17" s="303">
        <v>45785</v>
      </c>
      <c r="M17" s="213"/>
      <c r="N17" s="189"/>
      <c r="O17" s="231"/>
    </row>
    <row r="18" spans="1:15">
      <c r="A18" s="187">
        <v>6</v>
      </c>
      <c r="B18" s="188" t="s">
        <v>147</v>
      </c>
      <c r="C18" s="214" t="s">
        <v>2292</v>
      </c>
      <c r="D18" s="189" t="s">
        <v>579</v>
      </c>
      <c r="E18" s="159">
        <v>45790</v>
      </c>
      <c r="F18" s="159">
        <v>45790</v>
      </c>
      <c r="G18" s="160" t="s">
        <v>6842</v>
      </c>
      <c r="H18" s="160" t="s">
        <v>11171</v>
      </c>
      <c r="I18" s="160"/>
      <c r="J18" s="283">
        <v>402404406414415</v>
      </c>
      <c r="K18" s="189" t="s">
        <v>195</v>
      </c>
      <c r="L18" s="303">
        <v>45791</v>
      </c>
      <c r="M18" s="213"/>
      <c r="N18" s="189"/>
      <c r="O18" s="231"/>
    </row>
    <row r="19" spans="1:15">
      <c r="A19" s="187">
        <v>7</v>
      </c>
      <c r="B19" s="188" t="s">
        <v>147</v>
      </c>
      <c r="C19" s="214" t="s">
        <v>2150</v>
      </c>
      <c r="D19" s="189" t="s">
        <v>580</v>
      </c>
      <c r="E19" s="159">
        <v>45801</v>
      </c>
      <c r="F19" s="159">
        <v>45801</v>
      </c>
      <c r="G19" s="160" t="s">
        <v>11710</v>
      </c>
      <c r="H19" s="160" t="s">
        <v>11711</v>
      </c>
      <c r="I19" s="160"/>
      <c r="J19" s="160"/>
      <c r="K19" s="189" t="s">
        <v>195</v>
      </c>
      <c r="L19" s="159">
        <v>45803</v>
      </c>
      <c r="M19" s="213"/>
      <c r="N19" s="189"/>
      <c r="O19" s="231"/>
    </row>
    <row r="20" spans="1:15">
      <c r="A20" s="187">
        <v>8</v>
      </c>
      <c r="B20" s="188" t="s">
        <v>147</v>
      </c>
      <c r="C20" s="214" t="s">
        <v>2150</v>
      </c>
      <c r="D20" s="189" t="s">
        <v>581</v>
      </c>
      <c r="E20" s="159">
        <v>45800</v>
      </c>
      <c r="F20" s="159">
        <v>45800</v>
      </c>
      <c r="G20" s="160" t="s">
        <v>5369</v>
      </c>
      <c r="H20" s="160" t="s">
        <v>11747</v>
      </c>
      <c r="I20" s="160"/>
      <c r="J20" s="160"/>
      <c r="K20" s="189" t="s">
        <v>195</v>
      </c>
      <c r="L20" s="159">
        <v>45801</v>
      </c>
      <c r="M20" s="213"/>
      <c r="N20" s="189"/>
      <c r="O20" s="231"/>
    </row>
    <row r="21" spans="1:15">
      <c r="A21" s="187">
        <v>9</v>
      </c>
      <c r="B21" s="188" t="s">
        <v>147</v>
      </c>
      <c r="C21" s="214" t="s">
        <v>2150</v>
      </c>
      <c r="D21" s="189" t="s">
        <v>582</v>
      </c>
      <c r="E21" s="159">
        <v>45804</v>
      </c>
      <c r="F21" s="159">
        <v>45804</v>
      </c>
      <c r="G21" s="160" t="s">
        <v>11710</v>
      </c>
      <c r="H21" s="160" t="s">
        <v>11711</v>
      </c>
      <c r="I21" s="160"/>
      <c r="J21" s="160"/>
      <c r="K21" s="189" t="s">
        <v>195</v>
      </c>
      <c r="L21" s="159">
        <v>45807</v>
      </c>
      <c r="M21" s="213"/>
      <c r="N21" s="189"/>
      <c r="O21" s="231"/>
    </row>
    <row r="22" spans="1:15">
      <c r="A22" s="187">
        <v>10</v>
      </c>
      <c r="B22" s="188" t="s">
        <v>147</v>
      </c>
      <c r="C22" s="214" t="s">
        <v>2150</v>
      </c>
      <c r="D22" s="189" t="s">
        <v>583</v>
      </c>
      <c r="E22" s="159">
        <v>45807</v>
      </c>
      <c r="F22" s="159">
        <v>45807</v>
      </c>
      <c r="G22" s="160" t="s">
        <v>11710</v>
      </c>
      <c r="H22" s="160" t="s">
        <v>11711</v>
      </c>
      <c r="I22" s="160"/>
      <c r="J22" s="160"/>
      <c r="K22" s="189" t="s">
        <v>459</v>
      </c>
      <c r="L22" s="159"/>
      <c r="M22" s="213"/>
      <c r="N22" s="189"/>
      <c r="O22" s="231"/>
    </row>
    <row r="23" spans="1:15">
      <c r="A23" s="187">
        <v>11</v>
      </c>
      <c r="B23" s="188" t="s">
        <v>147</v>
      </c>
      <c r="C23" s="214" t="s">
        <v>2150</v>
      </c>
      <c r="D23" s="189" t="s">
        <v>584</v>
      </c>
      <c r="E23" s="159">
        <v>45810</v>
      </c>
      <c r="F23" s="159">
        <v>45810</v>
      </c>
      <c r="G23" s="160" t="s">
        <v>11710</v>
      </c>
      <c r="H23" s="160" t="s">
        <v>11711</v>
      </c>
      <c r="I23" s="160"/>
      <c r="J23" s="283">
        <v>311313314</v>
      </c>
      <c r="K23" s="189" t="s">
        <v>459</v>
      </c>
      <c r="L23" s="159"/>
      <c r="M23" s="213"/>
      <c r="N23" s="189"/>
      <c r="O23" s="231"/>
    </row>
    <row r="24" spans="1:15">
      <c r="A24" s="187">
        <v>12</v>
      </c>
      <c r="B24" s="188" t="s">
        <v>147</v>
      </c>
      <c r="C24" s="214" t="s">
        <v>2292</v>
      </c>
      <c r="D24" s="189" t="s">
        <v>585</v>
      </c>
      <c r="E24" s="159">
        <v>45826</v>
      </c>
      <c r="F24" s="159">
        <v>45826</v>
      </c>
      <c r="G24" s="160" t="s">
        <v>5369</v>
      </c>
      <c r="H24" s="160" t="s">
        <v>11822</v>
      </c>
      <c r="I24" s="160"/>
      <c r="J24" s="160" t="s">
        <v>11823</v>
      </c>
      <c r="K24" s="189" t="s">
        <v>195</v>
      </c>
      <c r="L24" s="303">
        <v>45826</v>
      </c>
      <c r="M24" s="213"/>
      <c r="N24" s="189"/>
      <c r="O24" s="231"/>
    </row>
    <row r="25" spans="1:15">
      <c r="A25" s="187">
        <v>13</v>
      </c>
      <c r="B25" s="188" t="s">
        <v>147</v>
      </c>
      <c r="C25" s="214" t="s">
        <v>2292</v>
      </c>
      <c r="D25" s="189" t="s">
        <v>586</v>
      </c>
      <c r="E25" s="159">
        <v>45829</v>
      </c>
      <c r="F25" s="159">
        <v>45829</v>
      </c>
      <c r="G25" s="160" t="s">
        <v>5369</v>
      </c>
      <c r="H25" s="160" t="s">
        <v>11842</v>
      </c>
      <c r="I25" s="160"/>
      <c r="J25" s="160" t="s">
        <v>11843</v>
      </c>
      <c r="K25" s="189" t="s">
        <v>195</v>
      </c>
      <c r="L25" s="159">
        <v>45829</v>
      </c>
      <c r="M25" s="213"/>
      <c r="N25" s="189"/>
      <c r="O25" s="231"/>
    </row>
    <row r="26" spans="1:15">
      <c r="A26" s="187">
        <v>14</v>
      </c>
      <c r="B26" s="188" t="s">
        <v>147</v>
      </c>
      <c r="C26" s="214" t="s">
        <v>2292</v>
      </c>
      <c r="D26" s="189" t="s">
        <v>587</v>
      </c>
      <c r="E26" s="159">
        <v>45829</v>
      </c>
      <c r="F26" s="159">
        <v>45829</v>
      </c>
      <c r="G26" s="160" t="s">
        <v>11710</v>
      </c>
      <c r="H26" s="160" t="s">
        <v>11844</v>
      </c>
      <c r="I26" s="160"/>
      <c r="J26" s="160" t="s">
        <v>11823</v>
      </c>
      <c r="K26" s="189" t="s">
        <v>195</v>
      </c>
      <c r="L26" s="159">
        <v>45829</v>
      </c>
      <c r="M26" s="213"/>
      <c r="N26" s="189"/>
      <c r="O26" s="231"/>
    </row>
    <row r="27" spans="1:15">
      <c r="A27" s="187">
        <v>15</v>
      </c>
      <c r="B27" s="188" t="s">
        <v>147</v>
      </c>
      <c r="C27" s="214" t="s">
        <v>2292</v>
      </c>
      <c r="D27" s="189" t="s">
        <v>588</v>
      </c>
      <c r="E27" s="159">
        <v>45831</v>
      </c>
      <c r="F27" s="159">
        <v>45831</v>
      </c>
      <c r="G27" s="160" t="s">
        <v>11710</v>
      </c>
      <c r="H27" s="160" t="s">
        <v>11840</v>
      </c>
      <c r="I27" s="160"/>
      <c r="J27" s="160" t="s">
        <v>11843</v>
      </c>
      <c r="K27" s="189" t="s">
        <v>195</v>
      </c>
      <c r="L27" s="159">
        <v>45834</v>
      </c>
      <c r="M27" s="213"/>
      <c r="N27" s="189"/>
      <c r="O27" s="231"/>
    </row>
    <row r="28" spans="1:15">
      <c r="A28" s="187">
        <v>16</v>
      </c>
      <c r="B28" s="188" t="s">
        <v>147</v>
      </c>
      <c r="C28" s="214" t="s">
        <v>157</v>
      </c>
      <c r="D28" s="189" t="s">
        <v>589</v>
      </c>
      <c r="E28" s="159">
        <v>45831</v>
      </c>
      <c r="F28" s="159">
        <v>45831</v>
      </c>
      <c r="G28" s="160" t="s">
        <v>5369</v>
      </c>
      <c r="H28" s="160" t="s">
        <v>11842</v>
      </c>
      <c r="I28" s="160"/>
      <c r="J28" s="160" t="s">
        <v>11855</v>
      </c>
      <c r="K28" s="189" t="s">
        <v>195</v>
      </c>
      <c r="L28" s="159">
        <v>45834</v>
      </c>
      <c r="M28" s="159"/>
      <c r="N28" s="189"/>
      <c r="O28" s="231"/>
    </row>
    <row r="29" spans="1:15">
      <c r="A29" s="187">
        <v>17</v>
      </c>
      <c r="B29" s="188" t="s">
        <v>147</v>
      </c>
      <c r="C29" s="214" t="s">
        <v>2292</v>
      </c>
      <c r="D29" s="189" t="s">
        <v>590</v>
      </c>
      <c r="E29" s="159">
        <v>45833</v>
      </c>
      <c r="F29" s="159">
        <v>45833</v>
      </c>
      <c r="G29" s="160" t="s">
        <v>11710</v>
      </c>
      <c r="H29" s="160" t="s">
        <v>11854</v>
      </c>
      <c r="I29" s="160"/>
      <c r="J29" s="160" t="s">
        <v>11855</v>
      </c>
      <c r="K29" s="189" t="s">
        <v>195</v>
      </c>
      <c r="L29" s="159">
        <v>45834</v>
      </c>
      <c r="M29" s="159"/>
      <c r="N29" s="189"/>
      <c r="O29" s="231"/>
    </row>
    <row r="30" spans="1:15">
      <c r="A30" s="187">
        <v>18</v>
      </c>
      <c r="B30" s="188" t="s">
        <v>147</v>
      </c>
      <c r="C30" s="214" t="s">
        <v>2150</v>
      </c>
      <c r="D30" s="189" t="s">
        <v>591</v>
      </c>
      <c r="E30" s="159">
        <v>45833</v>
      </c>
      <c r="F30" s="159">
        <v>45833</v>
      </c>
      <c r="G30" s="160" t="s">
        <v>11073</v>
      </c>
      <c r="H30" s="160" t="s">
        <v>11856</v>
      </c>
      <c r="I30" s="160"/>
      <c r="J30" s="160" t="s">
        <v>11857</v>
      </c>
      <c r="K30" s="189" t="s">
        <v>195</v>
      </c>
      <c r="L30" s="159">
        <v>45834</v>
      </c>
      <c r="M30" s="159"/>
      <c r="N30" s="189"/>
      <c r="O30" s="231"/>
    </row>
    <row r="31" spans="1:15">
      <c r="A31" s="187">
        <v>19</v>
      </c>
      <c r="B31" s="188" t="s">
        <v>147</v>
      </c>
      <c r="C31" s="214" t="s">
        <v>2292</v>
      </c>
      <c r="D31" s="189" t="s">
        <v>592</v>
      </c>
      <c r="E31" s="159">
        <v>45852</v>
      </c>
      <c r="F31" s="159">
        <v>45852</v>
      </c>
      <c r="G31" s="160" t="s">
        <v>5369</v>
      </c>
      <c r="H31" s="160" t="s">
        <v>11842</v>
      </c>
      <c r="I31" s="160"/>
      <c r="J31" s="160" t="s">
        <v>11823</v>
      </c>
      <c r="K31" s="189" t="s">
        <v>195</v>
      </c>
      <c r="L31" s="159">
        <v>45857</v>
      </c>
      <c r="M31" s="159"/>
      <c r="N31" s="189"/>
      <c r="O31" s="231"/>
    </row>
    <row r="32" spans="1:15">
      <c r="A32" s="187">
        <v>20</v>
      </c>
      <c r="B32" s="188" t="s">
        <v>147</v>
      </c>
      <c r="C32" s="214" t="s">
        <v>2292</v>
      </c>
      <c r="D32" s="189" t="s">
        <v>593</v>
      </c>
      <c r="E32" s="159">
        <v>45856</v>
      </c>
      <c r="F32" s="159">
        <v>45856</v>
      </c>
      <c r="G32" s="160" t="s">
        <v>5369</v>
      </c>
      <c r="H32" s="160" t="s">
        <v>12069</v>
      </c>
      <c r="I32" s="160"/>
      <c r="J32" s="160" t="s">
        <v>11843</v>
      </c>
      <c r="K32" s="189" t="s">
        <v>195</v>
      </c>
      <c r="L32" s="159">
        <v>45857</v>
      </c>
      <c r="M32" s="159"/>
      <c r="N32" s="189"/>
      <c r="O32" s="231"/>
    </row>
    <row r="33" spans="1:15" ht="15.75" customHeight="1">
      <c r="A33" s="187">
        <v>21</v>
      </c>
      <c r="B33" s="188" t="s">
        <v>147</v>
      </c>
      <c r="C33" s="214" t="s">
        <v>152</v>
      </c>
      <c r="D33" s="190" t="s">
        <v>594</v>
      </c>
      <c r="E33" s="159">
        <v>45856</v>
      </c>
      <c r="F33" s="159">
        <v>45856</v>
      </c>
      <c r="G33" s="192" t="s">
        <v>11710</v>
      </c>
      <c r="H33" s="193" t="s">
        <v>12070</v>
      </c>
      <c r="I33" s="193"/>
      <c r="J33" s="192" t="s">
        <v>11823</v>
      </c>
      <c r="K33" s="189" t="s">
        <v>459</v>
      </c>
      <c r="L33" s="159"/>
      <c r="M33" s="213"/>
      <c r="N33" s="189"/>
      <c r="O33" s="231"/>
    </row>
    <row r="34" spans="1:15">
      <c r="A34" s="187">
        <v>22</v>
      </c>
      <c r="B34" s="188" t="s">
        <v>147</v>
      </c>
      <c r="C34" s="214" t="s">
        <v>152</v>
      </c>
      <c r="D34" s="190" t="s">
        <v>595</v>
      </c>
      <c r="E34" s="159">
        <v>45857</v>
      </c>
      <c r="F34" s="159">
        <v>45857</v>
      </c>
      <c r="G34" s="160" t="s">
        <v>5369</v>
      </c>
      <c r="H34" s="160" t="s">
        <v>11842</v>
      </c>
      <c r="I34" s="160"/>
      <c r="J34" s="160" t="s">
        <v>12094</v>
      </c>
      <c r="K34" s="189" t="s">
        <v>195</v>
      </c>
      <c r="L34" s="159">
        <v>45857</v>
      </c>
      <c r="M34" s="213"/>
      <c r="N34" s="189"/>
      <c r="O34" s="231"/>
    </row>
    <row r="35" spans="1:15">
      <c r="A35" s="187">
        <v>23</v>
      </c>
      <c r="B35" s="188" t="s">
        <v>147</v>
      </c>
      <c r="C35" s="214" t="s">
        <v>158</v>
      </c>
      <c r="D35" s="190" t="s">
        <v>596</v>
      </c>
      <c r="E35" s="159">
        <v>45857</v>
      </c>
      <c r="F35" s="159">
        <v>45857</v>
      </c>
      <c r="G35" s="160" t="s">
        <v>5369</v>
      </c>
      <c r="H35" s="160" t="s">
        <v>11842</v>
      </c>
      <c r="I35" s="160"/>
      <c r="J35" s="160" t="s">
        <v>12095</v>
      </c>
      <c r="K35" s="189" t="s">
        <v>195</v>
      </c>
      <c r="L35" s="159">
        <v>45857</v>
      </c>
      <c r="M35" s="213"/>
      <c r="N35" s="189"/>
      <c r="O35" s="231"/>
    </row>
    <row r="36" spans="1:15">
      <c r="A36" s="187">
        <v>24</v>
      </c>
      <c r="B36" s="188" t="s">
        <v>147</v>
      </c>
      <c r="C36" s="214" t="s">
        <v>159</v>
      </c>
      <c r="D36" s="190" t="s">
        <v>597</v>
      </c>
      <c r="E36" s="159">
        <v>45859</v>
      </c>
      <c r="F36" s="159">
        <v>45859</v>
      </c>
      <c r="G36" s="160" t="s">
        <v>5369</v>
      </c>
      <c r="H36" s="160" t="s">
        <v>12117</v>
      </c>
      <c r="I36" s="160"/>
      <c r="J36" s="160" t="s">
        <v>11855</v>
      </c>
      <c r="K36" s="189" t="s">
        <v>459</v>
      </c>
      <c r="L36" s="159"/>
      <c r="M36" s="213"/>
      <c r="N36" s="189"/>
      <c r="O36" s="231"/>
    </row>
    <row r="37" spans="1:15">
      <c r="A37" s="187">
        <v>25</v>
      </c>
      <c r="B37" s="188" t="s">
        <v>147</v>
      </c>
      <c r="C37" s="187" t="s">
        <v>153</v>
      </c>
      <c r="D37" s="190" t="s">
        <v>598</v>
      </c>
      <c r="E37" s="159">
        <v>45867</v>
      </c>
      <c r="F37" s="159">
        <v>45867</v>
      </c>
      <c r="G37" s="160" t="s">
        <v>5369</v>
      </c>
      <c r="H37" s="160" t="s">
        <v>12222</v>
      </c>
      <c r="I37" s="160"/>
      <c r="J37" s="160" t="s">
        <v>12095</v>
      </c>
      <c r="K37" s="189" t="s">
        <v>195</v>
      </c>
      <c r="L37" s="159">
        <v>45868</v>
      </c>
      <c r="M37" s="213"/>
      <c r="N37" s="189"/>
      <c r="O37" s="231"/>
    </row>
    <row r="38" spans="1:15">
      <c r="A38" s="187">
        <v>26</v>
      </c>
      <c r="B38" s="188" t="s">
        <v>147</v>
      </c>
      <c r="C38" s="187" t="s">
        <v>2150</v>
      </c>
      <c r="D38" s="190" t="s">
        <v>599</v>
      </c>
      <c r="E38" s="159">
        <v>45870</v>
      </c>
      <c r="F38" s="159">
        <v>45870</v>
      </c>
      <c r="G38" s="160" t="s">
        <v>5369</v>
      </c>
      <c r="H38" s="160" t="s">
        <v>12222</v>
      </c>
      <c r="I38" s="192"/>
      <c r="J38" s="160" t="s">
        <v>12274</v>
      </c>
      <c r="K38" s="189" t="s">
        <v>195</v>
      </c>
      <c r="L38" s="159">
        <v>45874</v>
      </c>
      <c r="M38" s="213"/>
      <c r="N38" s="189"/>
      <c r="O38" s="231"/>
    </row>
    <row r="39" spans="1:15">
      <c r="A39" s="187">
        <v>27</v>
      </c>
      <c r="B39" s="188" t="s">
        <v>147</v>
      </c>
      <c r="C39" s="187" t="s">
        <v>2150</v>
      </c>
      <c r="D39" s="190" t="s">
        <v>600</v>
      </c>
      <c r="E39" s="159">
        <v>45870</v>
      </c>
      <c r="F39" s="159">
        <v>45870</v>
      </c>
      <c r="G39" s="192" t="s">
        <v>12275</v>
      </c>
      <c r="H39" s="192" t="s">
        <v>12276</v>
      </c>
      <c r="I39" s="192"/>
      <c r="J39" s="160" t="s">
        <v>12095</v>
      </c>
      <c r="K39" s="189" t="s">
        <v>195</v>
      </c>
      <c r="L39" s="159">
        <v>45874</v>
      </c>
      <c r="M39" s="213"/>
      <c r="N39" s="189"/>
      <c r="O39" s="231"/>
    </row>
    <row r="40" spans="1:15">
      <c r="A40" s="187">
        <v>28</v>
      </c>
      <c r="B40" s="188" t="s">
        <v>147</v>
      </c>
      <c r="C40" s="187" t="s">
        <v>2150</v>
      </c>
      <c r="D40" s="190" t="s">
        <v>601</v>
      </c>
      <c r="E40" s="159">
        <v>45877</v>
      </c>
      <c r="F40" s="159">
        <v>45877</v>
      </c>
      <c r="G40" s="192" t="s">
        <v>12275</v>
      </c>
      <c r="H40" s="192" t="s">
        <v>12276</v>
      </c>
      <c r="I40" s="192"/>
      <c r="J40" s="160" t="s">
        <v>12274</v>
      </c>
      <c r="K40" s="189" t="s">
        <v>298</v>
      </c>
      <c r="L40" s="159">
        <v>45881</v>
      </c>
      <c r="M40" s="213"/>
      <c r="N40" s="189"/>
      <c r="O40" s="231"/>
    </row>
    <row r="41" spans="1:15" ht="13.5" customHeight="1">
      <c r="A41" s="187">
        <v>29</v>
      </c>
      <c r="B41" s="188" t="s">
        <v>147</v>
      </c>
      <c r="C41" s="187" t="s">
        <v>2292</v>
      </c>
      <c r="D41" s="190" t="s">
        <v>602</v>
      </c>
      <c r="E41" s="159">
        <v>45877</v>
      </c>
      <c r="F41" s="159">
        <v>45877</v>
      </c>
      <c r="G41" s="192" t="s">
        <v>7135</v>
      </c>
      <c r="H41" s="193" t="s">
        <v>12320</v>
      </c>
      <c r="I41" s="192"/>
      <c r="J41" s="160" t="s">
        <v>12321</v>
      </c>
      <c r="K41" s="189" t="s">
        <v>195</v>
      </c>
      <c r="L41" s="159">
        <v>45881</v>
      </c>
      <c r="M41" s="213"/>
      <c r="N41" s="189"/>
      <c r="O41" s="231"/>
    </row>
    <row r="42" spans="1:15" ht="15.75" customHeight="1">
      <c r="A42" s="187">
        <v>30</v>
      </c>
      <c r="B42" s="188" t="s">
        <v>147</v>
      </c>
      <c r="C42" s="187" t="s">
        <v>2292</v>
      </c>
      <c r="D42" s="190" t="s">
        <v>603</v>
      </c>
      <c r="E42" s="159">
        <v>45880</v>
      </c>
      <c r="F42" s="159">
        <v>45880</v>
      </c>
      <c r="G42" s="192" t="s">
        <v>5369</v>
      </c>
      <c r="H42" s="160" t="s">
        <v>12222</v>
      </c>
      <c r="I42" s="192"/>
      <c r="J42" s="160" t="s">
        <v>12354</v>
      </c>
      <c r="K42" s="190" t="s">
        <v>195</v>
      </c>
      <c r="L42" s="159">
        <v>45884</v>
      </c>
      <c r="M42" s="213"/>
      <c r="N42" s="189"/>
      <c r="O42" s="231"/>
    </row>
    <row r="43" spans="1:15">
      <c r="A43" s="187">
        <v>31</v>
      </c>
      <c r="B43" s="188" t="s">
        <v>147</v>
      </c>
      <c r="C43" s="214" t="s">
        <v>155</v>
      </c>
      <c r="D43" s="190" t="s">
        <v>604</v>
      </c>
      <c r="E43" s="159">
        <v>45881</v>
      </c>
      <c r="F43" s="159">
        <v>45881</v>
      </c>
      <c r="G43" s="160" t="s">
        <v>7135</v>
      </c>
      <c r="H43" s="160" t="s">
        <v>12358</v>
      </c>
      <c r="I43" s="160"/>
      <c r="J43" s="160" t="s">
        <v>12359</v>
      </c>
      <c r="K43" s="190" t="s">
        <v>195</v>
      </c>
      <c r="L43" s="159">
        <v>45884</v>
      </c>
      <c r="M43" s="213"/>
      <c r="N43" s="189"/>
      <c r="O43" s="231"/>
    </row>
    <row r="44" spans="1:15">
      <c r="A44" s="187">
        <v>32</v>
      </c>
      <c r="B44" s="188" t="s">
        <v>147</v>
      </c>
      <c r="C44" s="214" t="s">
        <v>2292</v>
      </c>
      <c r="D44" s="190" t="s">
        <v>605</v>
      </c>
      <c r="E44" s="159">
        <v>45882</v>
      </c>
      <c r="F44" s="159">
        <v>45882</v>
      </c>
      <c r="G44" s="160" t="s">
        <v>5369</v>
      </c>
      <c r="H44" s="160" t="s">
        <v>12378</v>
      </c>
      <c r="I44" s="160"/>
      <c r="J44" s="160" t="s">
        <v>12321</v>
      </c>
      <c r="K44" s="190" t="s">
        <v>195</v>
      </c>
      <c r="L44" s="159">
        <v>45884</v>
      </c>
      <c r="M44" s="213"/>
      <c r="N44" s="189"/>
      <c r="O44" s="231"/>
    </row>
    <row r="45" spans="1:15">
      <c r="A45" s="187">
        <v>33</v>
      </c>
      <c r="B45" s="188" t="s">
        <v>147</v>
      </c>
      <c r="C45" s="214" t="s">
        <v>2292</v>
      </c>
      <c r="D45" s="190" t="s">
        <v>606</v>
      </c>
      <c r="E45" s="159">
        <v>45889</v>
      </c>
      <c r="F45" s="159">
        <v>45889</v>
      </c>
      <c r="G45" s="160" t="s">
        <v>5369</v>
      </c>
      <c r="H45" s="160" t="s">
        <v>12378</v>
      </c>
      <c r="I45" s="160"/>
      <c r="J45" s="160" t="s">
        <v>12359</v>
      </c>
      <c r="K45" s="189" t="s">
        <v>298</v>
      </c>
      <c r="L45" s="159">
        <v>45909</v>
      </c>
      <c r="M45" s="213"/>
      <c r="N45" s="189"/>
      <c r="O45" s="231"/>
    </row>
    <row r="46" spans="1:15">
      <c r="A46" s="187">
        <v>34</v>
      </c>
      <c r="B46" s="188" t="s">
        <v>147</v>
      </c>
      <c r="C46" s="214" t="s">
        <v>153</v>
      </c>
      <c r="D46" s="190" t="s">
        <v>607</v>
      </c>
      <c r="E46" s="159">
        <v>45891</v>
      </c>
      <c r="F46" s="159">
        <v>45891</v>
      </c>
      <c r="G46" s="160" t="s">
        <v>7135</v>
      </c>
      <c r="H46" s="160" t="s">
        <v>12461</v>
      </c>
      <c r="I46" s="160"/>
      <c r="J46" s="160" t="s">
        <v>12462</v>
      </c>
      <c r="K46" s="189" t="s">
        <v>195</v>
      </c>
      <c r="L46" s="159">
        <v>45894</v>
      </c>
      <c r="M46" s="213"/>
      <c r="N46" s="189"/>
      <c r="O46" s="231"/>
    </row>
    <row r="47" spans="1:15">
      <c r="A47" s="187">
        <v>35</v>
      </c>
      <c r="B47" s="188" t="s">
        <v>147</v>
      </c>
      <c r="C47" s="214" t="s">
        <v>153</v>
      </c>
      <c r="D47" s="190" t="s">
        <v>608</v>
      </c>
      <c r="E47" s="159">
        <v>45891</v>
      </c>
      <c r="F47" s="159">
        <v>45891</v>
      </c>
      <c r="G47" s="160" t="s">
        <v>11176</v>
      </c>
      <c r="H47" s="160" t="s">
        <v>12463</v>
      </c>
      <c r="I47" s="160"/>
      <c r="J47" s="160" t="s">
        <v>7737</v>
      </c>
      <c r="K47" s="189" t="s">
        <v>298</v>
      </c>
      <c r="L47" s="159">
        <v>45893</v>
      </c>
      <c r="M47" s="213"/>
      <c r="N47" s="189"/>
      <c r="O47" s="231"/>
    </row>
    <row r="48" spans="1:15">
      <c r="A48" s="187">
        <v>36</v>
      </c>
      <c r="B48" s="188" t="s">
        <v>147</v>
      </c>
      <c r="C48" s="187" t="s">
        <v>153</v>
      </c>
      <c r="D48" s="190" t="s">
        <v>609</v>
      </c>
      <c r="E48" s="159">
        <v>45891</v>
      </c>
      <c r="F48" s="159">
        <v>45891</v>
      </c>
      <c r="G48" s="160" t="s">
        <v>11176</v>
      </c>
      <c r="H48" s="160" t="s">
        <v>12463</v>
      </c>
      <c r="I48" s="160"/>
      <c r="J48" s="192" t="s">
        <v>7980</v>
      </c>
      <c r="K48" s="189" t="s">
        <v>298</v>
      </c>
      <c r="L48" s="159">
        <v>45893</v>
      </c>
      <c r="M48" s="213"/>
      <c r="N48" s="189"/>
      <c r="O48" s="231"/>
    </row>
    <row r="49" spans="1:15">
      <c r="A49" s="187">
        <v>37</v>
      </c>
      <c r="B49" s="188" t="s">
        <v>147</v>
      </c>
      <c r="C49" s="214" t="s">
        <v>152</v>
      </c>
      <c r="D49" s="190" t="s">
        <v>610</v>
      </c>
      <c r="E49" s="159">
        <v>45896</v>
      </c>
      <c r="F49" s="159">
        <v>45896</v>
      </c>
      <c r="G49" s="160" t="s">
        <v>11176</v>
      </c>
      <c r="H49" s="160" t="s">
        <v>12769</v>
      </c>
      <c r="I49" s="160"/>
      <c r="J49" s="160">
        <v>303</v>
      </c>
      <c r="K49" s="189" t="s">
        <v>197</v>
      </c>
      <c r="L49" s="159">
        <v>45905</v>
      </c>
      <c r="M49" s="213"/>
      <c r="N49" s="189"/>
      <c r="O49" s="231"/>
    </row>
    <row r="50" spans="1:15">
      <c r="A50" s="187"/>
      <c r="B50" s="188"/>
      <c r="C50" s="214" t="s">
        <v>152</v>
      </c>
      <c r="D50" s="190" t="s">
        <v>14899</v>
      </c>
      <c r="E50" s="159">
        <v>45930</v>
      </c>
      <c r="F50" s="159">
        <v>45930</v>
      </c>
      <c r="G50" s="160" t="s">
        <v>11176</v>
      </c>
      <c r="H50" s="160" t="s">
        <v>12769</v>
      </c>
      <c r="I50" s="160"/>
      <c r="J50" s="160">
        <v>303</v>
      </c>
      <c r="K50" s="189" t="s">
        <v>195</v>
      </c>
      <c r="L50" s="159">
        <v>45939</v>
      </c>
      <c r="M50" s="213"/>
      <c r="N50" s="189"/>
      <c r="O50" s="231"/>
    </row>
    <row r="51" spans="1:15">
      <c r="A51" s="187">
        <v>38</v>
      </c>
      <c r="B51" s="188" t="s">
        <v>147</v>
      </c>
      <c r="C51" s="187" t="s">
        <v>2064</v>
      </c>
      <c r="D51" s="190" t="s">
        <v>611</v>
      </c>
      <c r="E51" s="159">
        <v>45896</v>
      </c>
      <c r="F51" s="159">
        <v>45896</v>
      </c>
      <c r="G51" s="160" t="s">
        <v>11176</v>
      </c>
      <c r="H51" s="160" t="s">
        <v>12769</v>
      </c>
      <c r="I51" s="192"/>
      <c r="J51" s="160">
        <v>304</v>
      </c>
      <c r="K51" s="189" t="s">
        <v>197</v>
      </c>
      <c r="L51" s="159">
        <v>45905</v>
      </c>
      <c r="M51" s="213"/>
      <c r="N51" s="189"/>
      <c r="O51" s="231"/>
    </row>
    <row r="52" spans="1:15">
      <c r="A52" s="187"/>
      <c r="B52" s="188"/>
      <c r="C52" s="187" t="s">
        <v>2064</v>
      </c>
      <c r="D52" s="190" t="s">
        <v>14902</v>
      </c>
      <c r="E52" s="159">
        <v>45930</v>
      </c>
      <c r="F52" s="159">
        <v>45930</v>
      </c>
      <c r="G52" s="160" t="s">
        <v>11176</v>
      </c>
      <c r="H52" s="160" t="s">
        <v>12769</v>
      </c>
      <c r="I52" s="192"/>
      <c r="J52" s="160">
        <v>304</v>
      </c>
      <c r="K52" s="189" t="s">
        <v>195</v>
      </c>
      <c r="L52" s="159">
        <v>45939</v>
      </c>
      <c r="M52" s="213"/>
      <c r="N52" s="189"/>
      <c r="O52" s="231"/>
    </row>
    <row r="53" spans="1:15">
      <c r="A53" s="187">
        <v>39</v>
      </c>
      <c r="B53" s="188" t="s">
        <v>147</v>
      </c>
      <c r="C53" s="187" t="s">
        <v>152</v>
      </c>
      <c r="D53" s="190" t="s">
        <v>612</v>
      </c>
      <c r="E53" s="159">
        <v>45896</v>
      </c>
      <c r="F53" s="159">
        <v>45896</v>
      </c>
      <c r="G53" s="160" t="s">
        <v>11176</v>
      </c>
      <c r="H53" s="160" t="s">
        <v>12769</v>
      </c>
      <c r="I53" s="160"/>
      <c r="J53" s="160">
        <v>305</v>
      </c>
      <c r="K53" s="189" t="s">
        <v>197</v>
      </c>
      <c r="L53" s="159">
        <v>45905</v>
      </c>
      <c r="M53" s="213"/>
      <c r="N53" s="189"/>
      <c r="O53" s="231"/>
    </row>
    <row r="54" spans="1:15">
      <c r="A54" s="187"/>
      <c r="B54" s="188"/>
      <c r="C54" s="187" t="s">
        <v>152</v>
      </c>
      <c r="D54" s="190" t="s">
        <v>14903</v>
      </c>
      <c r="E54" s="159">
        <v>45930</v>
      </c>
      <c r="F54" s="159">
        <v>45930</v>
      </c>
      <c r="G54" s="160" t="s">
        <v>11176</v>
      </c>
      <c r="H54" s="160" t="s">
        <v>12769</v>
      </c>
      <c r="I54" s="160"/>
      <c r="J54" s="160">
        <v>305</v>
      </c>
      <c r="K54" s="189" t="s">
        <v>195</v>
      </c>
      <c r="L54" s="159">
        <v>45939</v>
      </c>
      <c r="M54" s="213"/>
      <c r="N54" s="189"/>
      <c r="O54" s="231"/>
    </row>
    <row r="55" spans="1:15">
      <c r="A55" s="187">
        <v>40</v>
      </c>
      <c r="B55" s="188" t="s">
        <v>147</v>
      </c>
      <c r="C55" s="214" t="s">
        <v>2064</v>
      </c>
      <c r="D55" s="190" t="s">
        <v>613</v>
      </c>
      <c r="E55" s="159">
        <v>45896</v>
      </c>
      <c r="F55" s="159">
        <v>45896</v>
      </c>
      <c r="G55" s="160" t="s">
        <v>11176</v>
      </c>
      <c r="H55" s="160" t="s">
        <v>12769</v>
      </c>
      <c r="I55" s="192"/>
      <c r="J55" s="160">
        <v>306</v>
      </c>
      <c r="K55" s="189" t="s">
        <v>197</v>
      </c>
      <c r="L55" s="159">
        <v>45905</v>
      </c>
      <c r="M55" s="213"/>
      <c r="N55" s="189"/>
      <c r="O55" s="231"/>
    </row>
    <row r="56" spans="1:15">
      <c r="A56" s="187"/>
      <c r="B56" s="188"/>
      <c r="C56" s="214" t="s">
        <v>2064</v>
      </c>
      <c r="D56" s="190" t="s">
        <v>14904</v>
      </c>
      <c r="E56" s="159">
        <v>45930</v>
      </c>
      <c r="F56" s="159">
        <v>45930</v>
      </c>
      <c r="G56" s="160" t="s">
        <v>11176</v>
      </c>
      <c r="H56" s="160" t="s">
        <v>12769</v>
      </c>
      <c r="I56" s="192"/>
      <c r="J56" s="160">
        <v>306</v>
      </c>
      <c r="K56" s="189" t="s">
        <v>195</v>
      </c>
      <c r="L56" s="159">
        <v>45939</v>
      </c>
      <c r="M56" s="213"/>
      <c r="N56" s="189"/>
      <c r="O56" s="231"/>
    </row>
    <row r="57" spans="1:15">
      <c r="A57" s="187">
        <v>41</v>
      </c>
      <c r="B57" s="188" t="s">
        <v>147</v>
      </c>
      <c r="C57" s="214" t="s">
        <v>152</v>
      </c>
      <c r="D57" s="190" t="s">
        <v>614</v>
      </c>
      <c r="E57" s="159">
        <v>45896</v>
      </c>
      <c r="F57" s="159">
        <v>45896</v>
      </c>
      <c r="G57" s="160" t="s">
        <v>11176</v>
      </c>
      <c r="H57" s="160" t="s">
        <v>12769</v>
      </c>
      <c r="I57" s="160"/>
      <c r="J57" s="160">
        <v>307</v>
      </c>
      <c r="K57" s="189" t="s">
        <v>197</v>
      </c>
      <c r="L57" s="159">
        <v>45905</v>
      </c>
      <c r="M57" s="213"/>
      <c r="N57" s="189"/>
      <c r="O57" s="231"/>
    </row>
    <row r="58" spans="1:15">
      <c r="A58" s="187"/>
      <c r="B58" s="188"/>
      <c r="C58" s="214"/>
      <c r="D58" s="190" t="s">
        <v>14905</v>
      </c>
      <c r="E58" s="159">
        <v>45930</v>
      </c>
      <c r="F58" s="159">
        <v>45930</v>
      </c>
      <c r="G58" s="160" t="s">
        <v>11176</v>
      </c>
      <c r="H58" s="160" t="s">
        <v>12769</v>
      </c>
      <c r="I58" s="160"/>
      <c r="J58" s="160">
        <v>307</v>
      </c>
      <c r="K58" s="189" t="s">
        <v>195</v>
      </c>
      <c r="L58" s="159">
        <v>45939</v>
      </c>
      <c r="M58" s="213"/>
      <c r="N58" s="189"/>
      <c r="O58" s="231"/>
    </row>
    <row r="59" spans="1:15">
      <c r="A59" s="187">
        <v>42</v>
      </c>
      <c r="B59" s="188" t="s">
        <v>147</v>
      </c>
      <c r="C59" s="214" t="s">
        <v>152</v>
      </c>
      <c r="D59" s="190" t="s">
        <v>615</v>
      </c>
      <c r="E59" s="159">
        <v>45896</v>
      </c>
      <c r="F59" s="159">
        <v>45896</v>
      </c>
      <c r="G59" s="160" t="s">
        <v>11176</v>
      </c>
      <c r="H59" s="160" t="s">
        <v>12769</v>
      </c>
      <c r="I59" s="160"/>
      <c r="J59" s="160">
        <v>308</v>
      </c>
      <c r="K59" s="189" t="s">
        <v>197</v>
      </c>
      <c r="L59" s="159">
        <v>45905</v>
      </c>
      <c r="M59" s="213"/>
      <c r="N59" s="189"/>
      <c r="O59" s="231"/>
    </row>
    <row r="60" spans="1:15">
      <c r="A60" s="187"/>
      <c r="B60" s="188"/>
      <c r="C60" s="214"/>
      <c r="D60" s="190" t="s">
        <v>14906</v>
      </c>
      <c r="E60" s="159">
        <v>45930</v>
      </c>
      <c r="F60" s="159">
        <v>45930</v>
      </c>
      <c r="G60" s="160" t="s">
        <v>11176</v>
      </c>
      <c r="H60" s="160" t="s">
        <v>12769</v>
      </c>
      <c r="I60" s="160"/>
      <c r="J60" s="160">
        <v>308</v>
      </c>
      <c r="K60" s="189" t="s">
        <v>195</v>
      </c>
      <c r="L60" s="159">
        <v>45939</v>
      </c>
      <c r="M60" s="213"/>
      <c r="N60" s="189"/>
      <c r="O60" s="231"/>
    </row>
    <row r="61" spans="1:15">
      <c r="A61" s="187">
        <v>43</v>
      </c>
      <c r="B61" s="188" t="s">
        <v>147</v>
      </c>
      <c r="C61" s="214" t="s">
        <v>153</v>
      </c>
      <c r="D61" s="190" t="s">
        <v>616</v>
      </c>
      <c r="E61" s="159">
        <v>45896</v>
      </c>
      <c r="F61" s="159">
        <v>45896</v>
      </c>
      <c r="G61" s="160" t="s">
        <v>11176</v>
      </c>
      <c r="H61" s="160" t="s">
        <v>12769</v>
      </c>
      <c r="I61" s="160"/>
      <c r="J61" s="160">
        <v>309</v>
      </c>
      <c r="K61" s="189" t="s">
        <v>197</v>
      </c>
      <c r="L61" s="159">
        <v>45905</v>
      </c>
      <c r="M61" s="213"/>
      <c r="N61" s="189"/>
      <c r="O61" s="231"/>
    </row>
    <row r="62" spans="1:15">
      <c r="A62" s="187"/>
      <c r="B62" s="188"/>
      <c r="C62" s="214"/>
      <c r="D62" s="190" t="s">
        <v>14917</v>
      </c>
      <c r="E62" s="159">
        <v>45930</v>
      </c>
      <c r="F62" s="159">
        <v>45930</v>
      </c>
      <c r="G62" s="160" t="s">
        <v>11176</v>
      </c>
      <c r="H62" s="160" t="s">
        <v>12769</v>
      </c>
      <c r="I62" s="160"/>
      <c r="J62" s="160">
        <v>309</v>
      </c>
      <c r="K62" s="189" t="s">
        <v>197</v>
      </c>
      <c r="L62" s="159">
        <v>45939</v>
      </c>
      <c r="M62" s="213"/>
      <c r="N62" s="189"/>
      <c r="O62" s="231"/>
    </row>
    <row r="63" spans="1:15">
      <c r="A63" s="187">
        <v>44</v>
      </c>
      <c r="B63" s="188" t="s">
        <v>147</v>
      </c>
      <c r="C63" s="214" t="s">
        <v>153</v>
      </c>
      <c r="D63" s="190" t="s">
        <v>617</v>
      </c>
      <c r="E63" s="159">
        <v>45896</v>
      </c>
      <c r="F63" s="159">
        <v>45896</v>
      </c>
      <c r="G63" s="160" t="s">
        <v>11176</v>
      </c>
      <c r="H63" s="160" t="s">
        <v>12769</v>
      </c>
      <c r="I63" s="160"/>
      <c r="J63" s="160">
        <v>310</v>
      </c>
      <c r="K63" s="189" t="s">
        <v>197</v>
      </c>
      <c r="L63" s="159">
        <v>45905</v>
      </c>
      <c r="M63" s="213"/>
      <c r="N63" s="189"/>
      <c r="O63" s="231"/>
    </row>
    <row r="64" spans="1:15">
      <c r="A64" s="187"/>
      <c r="B64" s="188"/>
      <c r="C64" s="214"/>
      <c r="D64" s="190" t="s">
        <v>14918</v>
      </c>
      <c r="E64" s="159">
        <v>45930</v>
      </c>
      <c r="F64" s="159">
        <v>45930</v>
      </c>
      <c r="G64" s="160" t="s">
        <v>11176</v>
      </c>
      <c r="H64" s="160" t="s">
        <v>12769</v>
      </c>
      <c r="I64" s="160"/>
      <c r="J64" s="160">
        <v>310</v>
      </c>
      <c r="K64" s="189" t="s">
        <v>197</v>
      </c>
      <c r="L64" s="159">
        <v>45939</v>
      </c>
      <c r="M64" s="213"/>
      <c r="N64" s="189"/>
      <c r="O64" s="231"/>
    </row>
    <row r="65" spans="1:15">
      <c r="A65" s="187">
        <v>45</v>
      </c>
      <c r="B65" s="188" t="s">
        <v>147</v>
      </c>
      <c r="C65" s="214" t="s">
        <v>154</v>
      </c>
      <c r="D65" s="190" t="s">
        <v>618</v>
      </c>
      <c r="E65" s="159">
        <v>45896</v>
      </c>
      <c r="F65" s="159">
        <v>45896</v>
      </c>
      <c r="G65" s="160" t="s">
        <v>11176</v>
      </c>
      <c r="H65" s="160" t="s">
        <v>12769</v>
      </c>
      <c r="I65" s="160"/>
      <c r="J65" s="160">
        <v>311</v>
      </c>
      <c r="K65" s="189" t="s">
        <v>197</v>
      </c>
      <c r="L65" s="159">
        <v>45905</v>
      </c>
      <c r="M65" s="213"/>
      <c r="N65" s="189"/>
      <c r="O65" s="231"/>
    </row>
    <row r="66" spans="1:15">
      <c r="A66" s="187"/>
      <c r="B66" s="188"/>
      <c r="C66" s="214"/>
      <c r="D66" s="190" t="s">
        <v>14919</v>
      </c>
      <c r="E66" s="159">
        <v>45930</v>
      </c>
      <c r="F66" s="159">
        <v>45930</v>
      </c>
      <c r="G66" s="160" t="s">
        <v>11176</v>
      </c>
      <c r="H66" s="160" t="s">
        <v>12769</v>
      </c>
      <c r="I66" s="160"/>
      <c r="J66" s="160">
        <v>311</v>
      </c>
      <c r="K66" s="189" t="s">
        <v>197</v>
      </c>
      <c r="L66" s="159">
        <v>45939</v>
      </c>
      <c r="M66" s="213"/>
      <c r="N66" s="189"/>
      <c r="O66" s="231"/>
    </row>
    <row r="67" spans="1:15">
      <c r="A67" s="187">
        <v>46</v>
      </c>
      <c r="B67" s="188" t="s">
        <v>147</v>
      </c>
      <c r="C67" s="214" t="s">
        <v>156</v>
      </c>
      <c r="D67" s="190" t="s">
        <v>619</v>
      </c>
      <c r="E67" s="159">
        <v>45896</v>
      </c>
      <c r="F67" s="159">
        <v>45896</v>
      </c>
      <c r="G67" s="160" t="s">
        <v>11176</v>
      </c>
      <c r="H67" s="160" t="s">
        <v>12769</v>
      </c>
      <c r="I67" s="160"/>
      <c r="J67" s="160">
        <v>312</v>
      </c>
      <c r="K67" s="189" t="s">
        <v>197</v>
      </c>
      <c r="L67" s="159">
        <v>45905</v>
      </c>
      <c r="M67" s="213"/>
      <c r="N67" s="189"/>
      <c r="O67" s="231"/>
    </row>
    <row r="68" spans="1:15">
      <c r="A68" s="187"/>
      <c r="B68" s="188"/>
      <c r="C68" s="214"/>
      <c r="D68" s="190" t="s">
        <v>14920</v>
      </c>
      <c r="E68" s="159">
        <v>45930</v>
      </c>
      <c r="F68" s="159">
        <v>45930</v>
      </c>
      <c r="G68" s="160" t="s">
        <v>11176</v>
      </c>
      <c r="H68" s="160" t="s">
        <v>12769</v>
      </c>
      <c r="I68" s="160"/>
      <c r="J68" s="160">
        <v>312</v>
      </c>
      <c r="K68" s="189" t="s">
        <v>197</v>
      </c>
      <c r="L68" s="159">
        <v>45939</v>
      </c>
      <c r="M68" s="213"/>
      <c r="N68" s="189"/>
      <c r="O68" s="231"/>
    </row>
    <row r="69" spans="1:15">
      <c r="A69" s="187">
        <v>47</v>
      </c>
      <c r="B69" s="188" t="s">
        <v>147</v>
      </c>
      <c r="C69" s="214" t="s">
        <v>157</v>
      </c>
      <c r="D69" s="190" t="s">
        <v>620</v>
      </c>
      <c r="E69" s="159">
        <v>45896</v>
      </c>
      <c r="F69" s="159">
        <v>45896</v>
      </c>
      <c r="G69" s="160" t="s">
        <v>11176</v>
      </c>
      <c r="H69" s="160" t="s">
        <v>12769</v>
      </c>
      <c r="I69" s="160"/>
      <c r="J69" s="160">
        <v>313</v>
      </c>
      <c r="K69" s="189" t="s">
        <v>197</v>
      </c>
      <c r="L69" s="159">
        <v>45905</v>
      </c>
      <c r="M69" s="213"/>
      <c r="N69" s="189"/>
      <c r="O69" s="231"/>
    </row>
    <row r="70" spans="1:15">
      <c r="A70" s="187"/>
      <c r="B70" s="188"/>
      <c r="C70" s="214"/>
      <c r="D70" s="190" t="s">
        <v>14921</v>
      </c>
      <c r="E70" s="159">
        <v>45930</v>
      </c>
      <c r="F70" s="159">
        <v>45930</v>
      </c>
      <c r="G70" s="160" t="s">
        <v>11176</v>
      </c>
      <c r="H70" s="160" t="s">
        <v>12769</v>
      </c>
      <c r="I70" s="160"/>
      <c r="J70" s="160">
        <v>313</v>
      </c>
      <c r="K70" s="189" t="s">
        <v>197</v>
      </c>
      <c r="L70" s="159">
        <v>45939</v>
      </c>
      <c r="M70" s="213"/>
      <c r="N70" s="189"/>
      <c r="O70" s="231"/>
    </row>
    <row r="71" spans="1:15">
      <c r="A71" s="187">
        <v>48</v>
      </c>
      <c r="B71" s="188" t="s">
        <v>147</v>
      </c>
      <c r="C71" s="214" t="s">
        <v>5635</v>
      </c>
      <c r="D71" s="190" t="s">
        <v>621</v>
      </c>
      <c r="E71" s="159">
        <v>45896</v>
      </c>
      <c r="F71" s="159">
        <v>45896</v>
      </c>
      <c r="G71" s="160" t="s">
        <v>11176</v>
      </c>
      <c r="H71" s="160" t="s">
        <v>12769</v>
      </c>
      <c r="I71" s="160"/>
      <c r="J71" s="160">
        <v>314</v>
      </c>
      <c r="K71" s="189" t="s">
        <v>197</v>
      </c>
      <c r="L71" s="159">
        <v>45905</v>
      </c>
      <c r="M71" s="213"/>
      <c r="N71" s="189"/>
      <c r="O71" s="231"/>
    </row>
    <row r="72" spans="1:15">
      <c r="A72" s="187"/>
      <c r="B72" s="188"/>
      <c r="C72" s="214"/>
      <c r="D72" s="190" t="s">
        <v>14922</v>
      </c>
      <c r="E72" s="159">
        <v>45930</v>
      </c>
      <c r="F72" s="159">
        <v>45930</v>
      </c>
      <c r="G72" s="160" t="s">
        <v>11176</v>
      </c>
      <c r="H72" s="160" t="s">
        <v>12769</v>
      </c>
      <c r="I72" s="160"/>
      <c r="J72" s="160">
        <v>314</v>
      </c>
      <c r="K72" s="189" t="s">
        <v>197</v>
      </c>
      <c r="L72" s="159">
        <v>45939</v>
      </c>
      <c r="M72" s="213"/>
      <c r="N72" s="189"/>
      <c r="O72" s="231"/>
    </row>
    <row r="73" spans="1:15">
      <c r="A73" s="187">
        <v>49</v>
      </c>
      <c r="B73" s="188" t="s">
        <v>147</v>
      </c>
      <c r="C73" s="214" t="s">
        <v>153</v>
      </c>
      <c r="D73" s="190" t="s">
        <v>622</v>
      </c>
      <c r="E73" s="159">
        <v>45896</v>
      </c>
      <c r="F73" s="159">
        <v>45896</v>
      </c>
      <c r="G73" s="160" t="s">
        <v>11176</v>
      </c>
      <c r="H73" s="160" t="s">
        <v>12769</v>
      </c>
      <c r="I73" s="160"/>
      <c r="J73" s="160">
        <v>315</v>
      </c>
      <c r="K73" s="189" t="s">
        <v>197</v>
      </c>
      <c r="L73" s="159">
        <v>45905</v>
      </c>
      <c r="M73" s="213"/>
      <c r="N73" s="189"/>
      <c r="O73" s="231"/>
    </row>
    <row r="74" spans="1:15">
      <c r="A74" s="187"/>
      <c r="B74" s="188"/>
      <c r="C74" s="214"/>
      <c r="D74" s="190" t="s">
        <v>14923</v>
      </c>
      <c r="E74" s="159">
        <v>45930</v>
      </c>
      <c r="F74" s="159">
        <v>45930</v>
      </c>
      <c r="G74" s="160" t="s">
        <v>11176</v>
      </c>
      <c r="H74" s="160" t="s">
        <v>12769</v>
      </c>
      <c r="I74" s="160"/>
      <c r="J74" s="160">
        <v>315</v>
      </c>
      <c r="K74" s="189" t="s">
        <v>197</v>
      </c>
      <c r="L74" s="159">
        <v>45939</v>
      </c>
      <c r="M74" s="213"/>
      <c r="N74" s="189"/>
      <c r="O74" s="231"/>
    </row>
    <row r="75" spans="1:15">
      <c r="A75" s="187">
        <v>50</v>
      </c>
      <c r="B75" s="188" t="s">
        <v>147</v>
      </c>
      <c r="C75" s="214" t="s">
        <v>153</v>
      </c>
      <c r="D75" s="190" t="s">
        <v>623</v>
      </c>
      <c r="E75" s="159">
        <v>45896</v>
      </c>
      <c r="F75" s="159">
        <v>45896</v>
      </c>
      <c r="G75" s="160" t="s">
        <v>11176</v>
      </c>
      <c r="H75" s="160" t="s">
        <v>12769</v>
      </c>
      <c r="I75" s="160"/>
      <c r="J75" s="160">
        <v>316</v>
      </c>
      <c r="K75" s="189" t="s">
        <v>197</v>
      </c>
      <c r="L75" s="159">
        <v>45905</v>
      </c>
      <c r="M75" s="213"/>
      <c r="N75" s="189"/>
      <c r="O75" s="231"/>
    </row>
    <row r="76" spans="1:15">
      <c r="A76" s="187"/>
      <c r="B76" s="188"/>
      <c r="C76" s="214"/>
      <c r="D76" s="190" t="s">
        <v>14916</v>
      </c>
      <c r="E76" s="159">
        <v>45930</v>
      </c>
      <c r="F76" s="159">
        <v>45930</v>
      </c>
      <c r="G76" s="160" t="s">
        <v>11176</v>
      </c>
      <c r="H76" s="160" t="s">
        <v>12769</v>
      </c>
      <c r="I76" s="160"/>
      <c r="J76" s="160">
        <v>316</v>
      </c>
      <c r="K76" s="189" t="s">
        <v>197</v>
      </c>
      <c r="L76" s="159">
        <v>45939</v>
      </c>
      <c r="M76" s="213"/>
      <c r="N76" s="189"/>
      <c r="O76" s="231"/>
    </row>
    <row r="77" spans="1:15">
      <c r="A77" s="187">
        <v>51</v>
      </c>
      <c r="B77" s="188" t="s">
        <v>147</v>
      </c>
      <c r="C77" s="214" t="s">
        <v>161</v>
      </c>
      <c r="D77" s="190" t="s">
        <v>624</v>
      </c>
      <c r="E77" s="159">
        <v>45896</v>
      </c>
      <c r="F77" s="159">
        <v>45896</v>
      </c>
      <c r="G77" s="160" t="s">
        <v>11176</v>
      </c>
      <c r="H77" s="160" t="s">
        <v>12769</v>
      </c>
      <c r="I77" s="160"/>
      <c r="J77" s="160">
        <v>401</v>
      </c>
      <c r="K77" s="189" t="s">
        <v>197</v>
      </c>
      <c r="L77" s="159">
        <v>45905</v>
      </c>
      <c r="M77" s="213"/>
      <c r="N77" s="189"/>
      <c r="O77" s="231"/>
    </row>
    <row r="78" spans="1:15">
      <c r="A78" s="187"/>
      <c r="B78" s="188"/>
      <c r="C78" s="214"/>
      <c r="D78" s="190" t="s">
        <v>14958</v>
      </c>
      <c r="E78" s="159">
        <v>45930</v>
      </c>
      <c r="F78" s="159">
        <v>45930</v>
      </c>
      <c r="G78" s="160" t="s">
        <v>11176</v>
      </c>
      <c r="H78" s="160" t="s">
        <v>12769</v>
      </c>
      <c r="I78" s="160"/>
      <c r="J78" s="160">
        <v>401</v>
      </c>
      <c r="K78" s="189" t="s">
        <v>195</v>
      </c>
      <c r="L78" s="159">
        <v>45940</v>
      </c>
      <c r="M78" s="213"/>
      <c r="N78" s="189"/>
      <c r="O78" s="231"/>
    </row>
    <row r="79" spans="1:15">
      <c r="A79" s="187">
        <v>52</v>
      </c>
      <c r="B79" s="188" t="s">
        <v>147</v>
      </c>
      <c r="C79" s="214" t="s">
        <v>154</v>
      </c>
      <c r="D79" s="190" t="s">
        <v>625</v>
      </c>
      <c r="E79" s="159">
        <v>45896</v>
      </c>
      <c r="F79" s="159">
        <v>45896</v>
      </c>
      <c r="G79" s="160" t="s">
        <v>11176</v>
      </c>
      <c r="H79" s="160" t="s">
        <v>12769</v>
      </c>
      <c r="I79" s="160"/>
      <c r="J79" s="160">
        <v>402</v>
      </c>
      <c r="K79" s="189" t="s">
        <v>197</v>
      </c>
      <c r="L79" s="159">
        <v>45905</v>
      </c>
      <c r="M79" s="213"/>
      <c r="N79" s="189"/>
      <c r="O79" s="231"/>
    </row>
    <row r="80" spans="1:15">
      <c r="A80" s="187"/>
      <c r="B80" s="188"/>
      <c r="C80" s="214"/>
      <c r="D80" s="190" t="s">
        <v>14959</v>
      </c>
      <c r="E80" s="159">
        <v>45930</v>
      </c>
      <c r="F80" s="159">
        <v>45930</v>
      </c>
      <c r="G80" s="160" t="s">
        <v>11176</v>
      </c>
      <c r="H80" s="160" t="s">
        <v>12769</v>
      </c>
      <c r="I80" s="160"/>
      <c r="J80" s="160">
        <v>402</v>
      </c>
      <c r="K80" s="189" t="s">
        <v>195</v>
      </c>
      <c r="L80" s="159">
        <v>45940</v>
      </c>
      <c r="M80" s="213"/>
      <c r="N80" s="189"/>
      <c r="O80" s="231"/>
    </row>
    <row r="81" spans="1:15">
      <c r="A81" s="187">
        <v>53</v>
      </c>
      <c r="B81" s="188" t="s">
        <v>147</v>
      </c>
      <c r="C81" s="214" t="s">
        <v>154</v>
      </c>
      <c r="D81" s="190" t="s">
        <v>626</v>
      </c>
      <c r="E81" s="159">
        <v>45896</v>
      </c>
      <c r="F81" s="159">
        <v>45896</v>
      </c>
      <c r="G81" s="160" t="s">
        <v>11176</v>
      </c>
      <c r="H81" s="160" t="s">
        <v>12769</v>
      </c>
      <c r="I81" s="160"/>
      <c r="J81" s="160">
        <v>403</v>
      </c>
      <c r="K81" s="189" t="s">
        <v>197</v>
      </c>
      <c r="L81" s="159">
        <v>45905</v>
      </c>
      <c r="M81" s="213"/>
      <c r="N81" s="189"/>
      <c r="O81" s="231"/>
    </row>
    <row r="82" spans="1:15">
      <c r="A82" s="187"/>
      <c r="B82" s="188"/>
      <c r="C82" s="214"/>
      <c r="D82" s="190" t="s">
        <v>14960</v>
      </c>
      <c r="E82" s="159">
        <v>45930</v>
      </c>
      <c r="F82" s="159">
        <v>45930</v>
      </c>
      <c r="G82" s="160" t="s">
        <v>11176</v>
      </c>
      <c r="H82" s="160" t="s">
        <v>12769</v>
      </c>
      <c r="I82" s="160"/>
      <c r="J82" s="160">
        <v>403</v>
      </c>
      <c r="K82" s="189" t="s">
        <v>195</v>
      </c>
      <c r="L82" s="159">
        <v>45940</v>
      </c>
      <c r="M82" s="213"/>
      <c r="N82" s="189"/>
      <c r="O82" s="231"/>
    </row>
    <row r="83" spans="1:15">
      <c r="A83" s="187">
        <v>54</v>
      </c>
      <c r="B83" s="188" t="s">
        <v>147</v>
      </c>
      <c r="C83" s="214" t="s">
        <v>154</v>
      </c>
      <c r="D83" s="190" t="s">
        <v>627</v>
      </c>
      <c r="E83" s="159">
        <v>45896</v>
      </c>
      <c r="F83" s="159">
        <v>45896</v>
      </c>
      <c r="G83" s="160" t="s">
        <v>11176</v>
      </c>
      <c r="H83" s="160" t="s">
        <v>12769</v>
      </c>
      <c r="I83" s="160"/>
      <c r="J83" s="160">
        <v>404</v>
      </c>
      <c r="K83" s="189" t="s">
        <v>197</v>
      </c>
      <c r="L83" s="159">
        <v>45905</v>
      </c>
      <c r="M83" s="213"/>
      <c r="N83" s="189"/>
      <c r="O83" s="231"/>
    </row>
    <row r="84" spans="1:15">
      <c r="A84" s="187"/>
      <c r="B84" s="188"/>
      <c r="C84" s="214"/>
      <c r="D84" s="190" t="s">
        <v>14961</v>
      </c>
      <c r="E84" s="159">
        <v>45930</v>
      </c>
      <c r="F84" s="159">
        <v>45930</v>
      </c>
      <c r="G84" s="160" t="s">
        <v>11176</v>
      </c>
      <c r="H84" s="160" t="s">
        <v>12769</v>
      </c>
      <c r="I84" s="160"/>
      <c r="J84" s="160">
        <v>404</v>
      </c>
      <c r="K84" s="189" t="s">
        <v>195</v>
      </c>
      <c r="L84" s="159">
        <v>45940</v>
      </c>
      <c r="M84" s="213"/>
      <c r="N84" s="189"/>
      <c r="O84" s="231"/>
    </row>
    <row r="85" spans="1:15">
      <c r="A85" s="187">
        <v>55</v>
      </c>
      <c r="B85" s="188" t="s">
        <v>147</v>
      </c>
      <c r="C85" s="214" t="s">
        <v>155</v>
      </c>
      <c r="D85" s="190" t="s">
        <v>628</v>
      </c>
      <c r="E85" s="159">
        <v>45896</v>
      </c>
      <c r="F85" s="159">
        <v>45896</v>
      </c>
      <c r="G85" s="160" t="s">
        <v>11176</v>
      </c>
      <c r="H85" s="160" t="s">
        <v>12769</v>
      </c>
      <c r="I85" s="160"/>
      <c r="J85" s="160">
        <v>405</v>
      </c>
      <c r="K85" s="189" t="s">
        <v>197</v>
      </c>
      <c r="L85" s="159">
        <v>45905</v>
      </c>
      <c r="M85" s="213"/>
      <c r="N85" s="189"/>
      <c r="O85" s="231"/>
    </row>
    <row r="86" spans="1:15">
      <c r="A86" s="187"/>
      <c r="B86" s="188"/>
      <c r="C86" s="214"/>
      <c r="D86" s="190" t="s">
        <v>14962</v>
      </c>
      <c r="E86" s="159">
        <v>45930</v>
      </c>
      <c r="F86" s="159">
        <v>45930</v>
      </c>
      <c r="G86" s="160" t="s">
        <v>11176</v>
      </c>
      <c r="H86" s="160" t="s">
        <v>12769</v>
      </c>
      <c r="I86" s="160"/>
      <c r="J86" s="160">
        <v>405</v>
      </c>
      <c r="K86" s="189" t="s">
        <v>195</v>
      </c>
      <c r="L86" s="159">
        <v>45940</v>
      </c>
      <c r="M86" s="213"/>
      <c r="N86" s="189"/>
      <c r="O86" s="231"/>
    </row>
    <row r="87" spans="1:15">
      <c r="A87" s="187">
        <v>56</v>
      </c>
      <c r="B87" s="188" t="s">
        <v>147</v>
      </c>
      <c r="C87" s="214" t="s">
        <v>155</v>
      </c>
      <c r="D87" s="190" t="s">
        <v>629</v>
      </c>
      <c r="E87" s="159">
        <v>45896</v>
      </c>
      <c r="F87" s="159">
        <v>45896</v>
      </c>
      <c r="G87" s="160" t="s">
        <v>11176</v>
      </c>
      <c r="H87" s="160" t="s">
        <v>12769</v>
      </c>
      <c r="I87" s="160"/>
      <c r="J87" s="160">
        <v>406</v>
      </c>
      <c r="K87" s="189" t="s">
        <v>197</v>
      </c>
      <c r="L87" s="159">
        <v>45905</v>
      </c>
      <c r="M87" s="213"/>
      <c r="N87" s="189"/>
      <c r="O87" s="231"/>
    </row>
    <row r="88" spans="1:15">
      <c r="A88" s="187"/>
      <c r="B88" s="188"/>
      <c r="C88" s="214"/>
      <c r="D88" s="190" t="s">
        <v>14963</v>
      </c>
      <c r="E88" s="159">
        <v>45930</v>
      </c>
      <c r="F88" s="159">
        <v>45930</v>
      </c>
      <c r="G88" s="160" t="s">
        <v>11176</v>
      </c>
      <c r="H88" s="160" t="s">
        <v>12769</v>
      </c>
      <c r="I88" s="160"/>
      <c r="J88" s="160">
        <v>406</v>
      </c>
      <c r="K88" s="189" t="s">
        <v>195</v>
      </c>
      <c r="L88" s="159">
        <v>45940</v>
      </c>
      <c r="M88" s="213"/>
      <c r="N88" s="189"/>
      <c r="O88" s="231"/>
    </row>
    <row r="89" spans="1:15">
      <c r="A89" s="187">
        <v>57</v>
      </c>
      <c r="B89" s="188" t="s">
        <v>147</v>
      </c>
      <c r="C89" s="214" t="s">
        <v>159</v>
      </c>
      <c r="D89" s="190" t="s">
        <v>630</v>
      </c>
      <c r="E89" s="159">
        <v>45896</v>
      </c>
      <c r="F89" s="159">
        <v>45896</v>
      </c>
      <c r="G89" s="160" t="s">
        <v>11176</v>
      </c>
      <c r="H89" s="160" t="s">
        <v>12769</v>
      </c>
      <c r="I89" s="160"/>
      <c r="J89" s="160">
        <v>407</v>
      </c>
      <c r="K89" s="189" t="s">
        <v>197</v>
      </c>
      <c r="L89" s="159">
        <v>45905</v>
      </c>
      <c r="M89" s="213"/>
      <c r="N89" s="189"/>
      <c r="O89" s="231"/>
    </row>
    <row r="90" spans="1:15">
      <c r="A90" s="187"/>
      <c r="B90" s="188"/>
      <c r="C90" s="214"/>
      <c r="D90" s="190" t="s">
        <v>14964</v>
      </c>
      <c r="E90" s="159">
        <v>45930</v>
      </c>
      <c r="F90" s="159">
        <v>45930</v>
      </c>
      <c r="G90" s="160" t="s">
        <v>11176</v>
      </c>
      <c r="H90" s="160" t="s">
        <v>12769</v>
      </c>
      <c r="I90" s="160"/>
      <c r="J90" s="160">
        <v>407</v>
      </c>
      <c r="K90" s="189" t="s">
        <v>195</v>
      </c>
      <c r="L90" s="159">
        <v>45940</v>
      </c>
      <c r="M90" s="213"/>
      <c r="N90" s="189"/>
      <c r="O90" s="231"/>
    </row>
    <row r="91" spans="1:15">
      <c r="A91" s="187">
        <v>58</v>
      </c>
      <c r="B91" s="188" t="s">
        <v>147</v>
      </c>
      <c r="C91" s="214" t="s">
        <v>160</v>
      </c>
      <c r="D91" s="190" t="s">
        <v>631</v>
      </c>
      <c r="E91" s="159">
        <v>45896</v>
      </c>
      <c r="F91" s="159">
        <v>45896</v>
      </c>
      <c r="G91" s="160" t="s">
        <v>11176</v>
      </c>
      <c r="H91" s="160" t="s">
        <v>12769</v>
      </c>
      <c r="I91" s="160"/>
      <c r="J91" s="160">
        <v>408</v>
      </c>
      <c r="K91" s="189" t="s">
        <v>197</v>
      </c>
      <c r="L91" s="159">
        <v>45905</v>
      </c>
      <c r="M91" s="213"/>
      <c r="N91" s="189"/>
      <c r="O91" s="231"/>
    </row>
    <row r="92" spans="1:15">
      <c r="A92" s="187"/>
      <c r="B92" s="188"/>
      <c r="C92" s="214"/>
      <c r="D92" s="190" t="s">
        <v>14965</v>
      </c>
      <c r="E92" s="159">
        <v>45930</v>
      </c>
      <c r="F92" s="159">
        <v>45930</v>
      </c>
      <c r="G92" s="160" t="s">
        <v>11176</v>
      </c>
      <c r="H92" s="160" t="s">
        <v>12769</v>
      </c>
      <c r="I92" s="160"/>
      <c r="J92" s="160">
        <v>408</v>
      </c>
      <c r="K92" s="189" t="s">
        <v>195</v>
      </c>
      <c r="L92" s="159">
        <v>45940</v>
      </c>
      <c r="M92" s="213"/>
      <c r="N92" s="189"/>
      <c r="O92" s="231"/>
    </row>
    <row r="93" spans="1:15">
      <c r="A93" s="187">
        <v>59</v>
      </c>
      <c r="B93" s="188" t="s">
        <v>147</v>
      </c>
      <c r="C93" s="214" t="s">
        <v>2150</v>
      </c>
      <c r="D93" s="190" t="s">
        <v>632</v>
      </c>
      <c r="E93" s="159">
        <v>45896</v>
      </c>
      <c r="F93" s="159">
        <v>45896</v>
      </c>
      <c r="G93" s="160" t="s">
        <v>11176</v>
      </c>
      <c r="H93" s="160" t="s">
        <v>12769</v>
      </c>
      <c r="I93" s="160"/>
      <c r="J93" s="160">
        <v>409</v>
      </c>
      <c r="K93" s="189" t="s">
        <v>197</v>
      </c>
      <c r="L93" s="159">
        <v>45905</v>
      </c>
      <c r="M93" s="213"/>
      <c r="N93" s="189"/>
      <c r="O93" s="231"/>
    </row>
    <row r="94" spans="1:15">
      <c r="A94" s="187"/>
      <c r="B94" s="188"/>
      <c r="C94" s="214"/>
      <c r="D94" s="190" t="s">
        <v>14966</v>
      </c>
      <c r="E94" s="159">
        <v>45930</v>
      </c>
      <c r="F94" s="159">
        <v>45930</v>
      </c>
      <c r="G94" s="160" t="s">
        <v>11176</v>
      </c>
      <c r="H94" s="160" t="s">
        <v>12769</v>
      </c>
      <c r="I94" s="160"/>
      <c r="J94" s="160">
        <v>409</v>
      </c>
      <c r="K94" s="189" t="s">
        <v>195</v>
      </c>
      <c r="L94" s="159">
        <v>45940</v>
      </c>
      <c r="M94" s="213"/>
      <c r="N94" s="189"/>
      <c r="O94" s="231"/>
    </row>
    <row r="95" spans="1:15">
      <c r="A95" s="187">
        <v>60</v>
      </c>
      <c r="B95" s="188" t="s">
        <v>147</v>
      </c>
      <c r="C95" s="214" t="s">
        <v>154</v>
      </c>
      <c r="D95" s="190" t="s">
        <v>633</v>
      </c>
      <c r="E95" s="159">
        <v>45896</v>
      </c>
      <c r="F95" s="159">
        <v>45896</v>
      </c>
      <c r="G95" s="160" t="s">
        <v>11176</v>
      </c>
      <c r="H95" s="160" t="s">
        <v>12769</v>
      </c>
      <c r="I95" s="160"/>
      <c r="J95" s="160">
        <v>410</v>
      </c>
      <c r="K95" s="189" t="s">
        <v>197</v>
      </c>
      <c r="L95" s="159">
        <v>45905</v>
      </c>
      <c r="M95" s="213"/>
      <c r="N95" s="189"/>
      <c r="O95" s="231"/>
    </row>
    <row r="96" spans="1:15">
      <c r="A96" s="187"/>
      <c r="B96" s="188"/>
      <c r="C96" s="214"/>
      <c r="D96" s="190" t="s">
        <v>14967</v>
      </c>
      <c r="E96" s="159">
        <v>45930</v>
      </c>
      <c r="F96" s="159">
        <v>45930</v>
      </c>
      <c r="G96" s="160" t="s">
        <v>11176</v>
      </c>
      <c r="H96" s="160" t="s">
        <v>12769</v>
      </c>
      <c r="I96" s="160"/>
      <c r="J96" s="160">
        <v>410</v>
      </c>
      <c r="K96" s="189" t="s">
        <v>195</v>
      </c>
      <c r="L96" s="159">
        <v>45940</v>
      </c>
      <c r="M96" s="213"/>
      <c r="N96" s="189"/>
      <c r="O96" s="231"/>
    </row>
    <row r="97" spans="1:15">
      <c r="A97" s="187">
        <v>61</v>
      </c>
      <c r="B97" s="188" t="s">
        <v>147</v>
      </c>
      <c r="C97" s="214" t="s">
        <v>155</v>
      </c>
      <c r="D97" s="190" t="s">
        <v>634</v>
      </c>
      <c r="E97" s="159">
        <v>45896</v>
      </c>
      <c r="F97" s="159">
        <v>45896</v>
      </c>
      <c r="G97" s="160" t="s">
        <v>11176</v>
      </c>
      <c r="H97" s="160" t="s">
        <v>12769</v>
      </c>
      <c r="I97" s="160"/>
      <c r="J97" s="160">
        <v>411</v>
      </c>
      <c r="K97" s="189" t="s">
        <v>197</v>
      </c>
      <c r="L97" s="159">
        <v>45904</v>
      </c>
      <c r="M97" s="213"/>
      <c r="N97" s="189"/>
      <c r="O97" s="231"/>
    </row>
    <row r="98" spans="1:15">
      <c r="A98" s="187"/>
      <c r="B98" s="188"/>
      <c r="C98" s="214"/>
      <c r="D98" s="190" t="s">
        <v>14968</v>
      </c>
      <c r="E98" s="159">
        <v>45930</v>
      </c>
      <c r="F98" s="159">
        <v>45930</v>
      </c>
      <c r="G98" s="160" t="s">
        <v>11176</v>
      </c>
      <c r="H98" s="160" t="s">
        <v>12769</v>
      </c>
      <c r="I98" s="160"/>
      <c r="J98" s="160">
        <v>411</v>
      </c>
      <c r="K98" s="189" t="s">
        <v>195</v>
      </c>
      <c r="L98" s="159">
        <v>45940</v>
      </c>
      <c r="M98" s="213"/>
      <c r="N98" s="189"/>
      <c r="O98" s="231"/>
    </row>
    <row r="99" spans="1:15">
      <c r="A99" s="187">
        <v>62</v>
      </c>
      <c r="B99" s="188" t="s">
        <v>147</v>
      </c>
      <c r="C99" s="214" t="s">
        <v>155</v>
      </c>
      <c r="D99" s="190" t="s">
        <v>635</v>
      </c>
      <c r="E99" s="159">
        <v>45896</v>
      </c>
      <c r="F99" s="159">
        <v>45896</v>
      </c>
      <c r="G99" s="160" t="s">
        <v>11176</v>
      </c>
      <c r="H99" s="160" t="s">
        <v>12769</v>
      </c>
      <c r="I99" s="160"/>
      <c r="J99" s="160">
        <v>412</v>
      </c>
      <c r="K99" s="189" t="s">
        <v>197</v>
      </c>
      <c r="L99" s="159">
        <v>45904</v>
      </c>
      <c r="M99" s="213"/>
      <c r="N99" s="189"/>
      <c r="O99" s="231"/>
    </row>
    <row r="100" spans="1:15">
      <c r="A100" s="187"/>
      <c r="B100" s="188"/>
      <c r="C100" s="214"/>
      <c r="D100" s="190" t="s">
        <v>14969</v>
      </c>
      <c r="E100" s="159">
        <v>45930</v>
      </c>
      <c r="F100" s="159">
        <v>45930</v>
      </c>
      <c r="G100" s="160" t="s">
        <v>11176</v>
      </c>
      <c r="H100" s="160" t="s">
        <v>12769</v>
      </c>
      <c r="I100" s="160"/>
      <c r="J100" s="160">
        <v>412</v>
      </c>
      <c r="K100" s="189" t="s">
        <v>195</v>
      </c>
      <c r="L100" s="159">
        <v>45940</v>
      </c>
      <c r="M100" s="213"/>
      <c r="N100" s="189"/>
      <c r="O100" s="231"/>
    </row>
    <row r="101" spans="1:15">
      <c r="A101" s="187">
        <v>63</v>
      </c>
      <c r="B101" s="188" t="s">
        <v>147</v>
      </c>
      <c r="C101" s="214" t="s">
        <v>149</v>
      </c>
      <c r="D101" s="190" t="s">
        <v>636</v>
      </c>
      <c r="E101" s="159">
        <v>45896</v>
      </c>
      <c r="F101" s="159">
        <v>45896</v>
      </c>
      <c r="G101" s="160" t="s">
        <v>11176</v>
      </c>
      <c r="H101" s="160" t="s">
        <v>12769</v>
      </c>
      <c r="I101" s="160"/>
      <c r="J101" s="160">
        <v>413</v>
      </c>
      <c r="K101" s="189" t="s">
        <v>197</v>
      </c>
      <c r="L101" s="159">
        <v>45905</v>
      </c>
      <c r="M101" s="213"/>
      <c r="N101" s="189"/>
      <c r="O101" s="231"/>
    </row>
    <row r="102" spans="1:15">
      <c r="A102" s="187"/>
      <c r="B102" s="188"/>
      <c r="C102" s="214"/>
      <c r="D102" s="190" t="s">
        <v>14970</v>
      </c>
      <c r="E102" s="159">
        <v>45930</v>
      </c>
      <c r="F102" s="159">
        <v>45930</v>
      </c>
      <c r="G102" s="160" t="s">
        <v>11176</v>
      </c>
      <c r="H102" s="160" t="s">
        <v>12769</v>
      </c>
      <c r="I102" s="160"/>
      <c r="J102" s="160">
        <v>413</v>
      </c>
      <c r="K102" s="189" t="s">
        <v>195</v>
      </c>
      <c r="L102" s="159">
        <v>45940</v>
      </c>
      <c r="M102" s="213"/>
      <c r="N102" s="189"/>
      <c r="O102" s="231"/>
    </row>
    <row r="103" spans="1:15">
      <c r="A103" s="187">
        <v>64</v>
      </c>
      <c r="B103" s="188" t="s">
        <v>147</v>
      </c>
      <c r="C103" s="214" t="s">
        <v>154</v>
      </c>
      <c r="D103" s="190" t="s">
        <v>637</v>
      </c>
      <c r="E103" s="159">
        <v>45896</v>
      </c>
      <c r="F103" s="159">
        <v>45896</v>
      </c>
      <c r="G103" s="160" t="s">
        <v>11176</v>
      </c>
      <c r="H103" s="160" t="s">
        <v>12769</v>
      </c>
      <c r="I103" s="160"/>
      <c r="J103" s="160">
        <v>414</v>
      </c>
      <c r="K103" s="189" t="s">
        <v>197</v>
      </c>
      <c r="L103" s="159">
        <v>45905</v>
      </c>
      <c r="M103" s="213"/>
      <c r="N103" s="189"/>
      <c r="O103" s="231"/>
    </row>
    <row r="104" spans="1:15">
      <c r="A104" s="187"/>
      <c r="B104" s="188"/>
      <c r="C104" s="214"/>
      <c r="D104" s="190" t="s">
        <v>14971</v>
      </c>
      <c r="E104" s="159">
        <v>45930</v>
      </c>
      <c r="F104" s="159">
        <v>45930</v>
      </c>
      <c r="G104" s="160" t="s">
        <v>11176</v>
      </c>
      <c r="H104" s="160" t="s">
        <v>12769</v>
      </c>
      <c r="I104" s="160"/>
      <c r="J104" s="160">
        <v>414</v>
      </c>
      <c r="K104" s="189" t="s">
        <v>195</v>
      </c>
      <c r="L104" s="159">
        <v>45940</v>
      </c>
      <c r="M104" s="213"/>
      <c r="N104" s="189"/>
      <c r="O104" s="231"/>
    </row>
    <row r="105" spans="1:15">
      <c r="A105" s="187">
        <v>65</v>
      </c>
      <c r="B105" s="188" t="s">
        <v>147</v>
      </c>
      <c r="C105" s="214" t="s">
        <v>154</v>
      </c>
      <c r="D105" s="190" t="s">
        <v>638</v>
      </c>
      <c r="E105" s="159">
        <v>45896</v>
      </c>
      <c r="F105" s="159">
        <v>45896</v>
      </c>
      <c r="G105" s="160" t="s">
        <v>11176</v>
      </c>
      <c r="H105" s="160" t="s">
        <v>12769</v>
      </c>
      <c r="I105" s="160"/>
      <c r="J105" s="160">
        <v>415</v>
      </c>
      <c r="K105" s="189" t="s">
        <v>197</v>
      </c>
      <c r="L105" s="159">
        <v>45905</v>
      </c>
      <c r="M105" s="213"/>
      <c r="N105" s="189"/>
      <c r="O105" s="231"/>
    </row>
    <row r="106" spans="1:15">
      <c r="A106" s="187"/>
      <c r="B106" s="188"/>
      <c r="C106" s="214"/>
      <c r="D106" s="190" t="s">
        <v>14972</v>
      </c>
      <c r="E106" s="159">
        <v>45930</v>
      </c>
      <c r="F106" s="159">
        <v>45930</v>
      </c>
      <c r="G106" s="160" t="s">
        <v>11176</v>
      </c>
      <c r="H106" s="160" t="s">
        <v>12769</v>
      </c>
      <c r="I106" s="160"/>
      <c r="J106" s="160">
        <v>415</v>
      </c>
      <c r="K106" s="189" t="s">
        <v>195</v>
      </c>
      <c r="L106" s="159">
        <v>45940</v>
      </c>
      <c r="M106" s="213"/>
      <c r="N106" s="189"/>
      <c r="O106" s="231"/>
    </row>
    <row r="107" spans="1:15">
      <c r="A107" s="187">
        <v>66</v>
      </c>
      <c r="B107" s="188" t="s">
        <v>147</v>
      </c>
      <c r="C107" s="214" t="s">
        <v>156</v>
      </c>
      <c r="D107" s="190" t="s">
        <v>639</v>
      </c>
      <c r="E107" s="159">
        <v>45896</v>
      </c>
      <c r="F107" s="159">
        <v>45896</v>
      </c>
      <c r="G107" s="160" t="s">
        <v>11176</v>
      </c>
      <c r="H107" s="160" t="s">
        <v>12769</v>
      </c>
      <c r="I107" s="160"/>
      <c r="J107" s="160">
        <v>416</v>
      </c>
      <c r="K107" s="189" t="s">
        <v>197</v>
      </c>
      <c r="L107" s="159">
        <v>45905</v>
      </c>
      <c r="M107" s="213"/>
      <c r="N107" s="189"/>
      <c r="O107" s="231"/>
    </row>
    <row r="108" spans="1:15">
      <c r="A108" s="187"/>
      <c r="B108" s="188"/>
      <c r="C108" s="214"/>
      <c r="D108" s="190" t="s">
        <v>14973</v>
      </c>
      <c r="E108" s="159">
        <v>45930</v>
      </c>
      <c r="F108" s="159">
        <v>45930</v>
      </c>
      <c r="G108" s="160" t="s">
        <v>11176</v>
      </c>
      <c r="H108" s="160" t="s">
        <v>12769</v>
      </c>
      <c r="I108" s="160"/>
      <c r="J108" s="160">
        <v>416</v>
      </c>
      <c r="K108" s="189" t="s">
        <v>195</v>
      </c>
      <c r="L108" s="159">
        <v>45940</v>
      </c>
      <c r="M108" s="213"/>
      <c r="N108" s="189"/>
      <c r="O108" s="231"/>
    </row>
    <row r="109" spans="1:15">
      <c r="A109" s="187">
        <v>67</v>
      </c>
      <c r="B109" s="188" t="s">
        <v>147</v>
      </c>
      <c r="C109" s="214" t="s">
        <v>155</v>
      </c>
      <c r="D109" s="190" t="s">
        <v>640</v>
      </c>
      <c r="E109" s="159">
        <v>45896</v>
      </c>
      <c r="F109" s="159">
        <v>45896</v>
      </c>
      <c r="G109" s="160" t="s">
        <v>11176</v>
      </c>
      <c r="H109" s="160" t="s">
        <v>12769</v>
      </c>
      <c r="I109" s="160"/>
      <c r="J109" s="160">
        <v>301</v>
      </c>
      <c r="K109" s="189" t="s">
        <v>197</v>
      </c>
      <c r="L109" s="159">
        <v>45905</v>
      </c>
      <c r="M109" s="213"/>
      <c r="N109" s="189"/>
      <c r="O109" s="231"/>
    </row>
    <row r="110" spans="1:15">
      <c r="A110" s="187"/>
      <c r="B110" s="188"/>
      <c r="C110" s="214" t="s">
        <v>155</v>
      </c>
      <c r="D110" s="190" t="s">
        <v>14901</v>
      </c>
      <c r="E110" s="159">
        <v>45930</v>
      </c>
      <c r="F110" s="159">
        <v>45930</v>
      </c>
      <c r="G110" s="160" t="s">
        <v>11176</v>
      </c>
      <c r="H110" s="160" t="s">
        <v>12769</v>
      </c>
      <c r="I110" s="160"/>
      <c r="J110" s="160">
        <v>301</v>
      </c>
      <c r="K110" s="189" t="s">
        <v>195</v>
      </c>
      <c r="L110" s="159">
        <v>45939</v>
      </c>
      <c r="M110" s="213"/>
      <c r="N110" s="189"/>
      <c r="O110" s="231"/>
    </row>
    <row r="111" spans="1:15">
      <c r="A111" s="187">
        <v>68</v>
      </c>
      <c r="B111" s="214" t="s">
        <v>147</v>
      </c>
      <c r="C111" s="214" t="s">
        <v>155</v>
      </c>
      <c r="D111" s="190" t="s">
        <v>641</v>
      </c>
      <c r="E111" s="159">
        <v>45896</v>
      </c>
      <c r="F111" s="159">
        <v>45896</v>
      </c>
      <c r="G111" s="160" t="s">
        <v>11176</v>
      </c>
      <c r="H111" s="160" t="s">
        <v>12769</v>
      </c>
      <c r="I111" s="160"/>
      <c r="J111" s="160">
        <v>302</v>
      </c>
      <c r="K111" s="189" t="s">
        <v>197</v>
      </c>
      <c r="L111" s="159">
        <v>45905</v>
      </c>
      <c r="M111" s="213"/>
      <c r="N111" s="189"/>
      <c r="O111" s="231"/>
    </row>
    <row r="112" spans="1:15">
      <c r="A112" s="187"/>
      <c r="B112" s="214"/>
      <c r="C112" s="214" t="s">
        <v>155</v>
      </c>
      <c r="D112" s="190" t="s">
        <v>14900</v>
      </c>
      <c r="E112" s="159">
        <v>45930</v>
      </c>
      <c r="F112" s="159">
        <v>45930</v>
      </c>
      <c r="G112" s="160" t="s">
        <v>11176</v>
      </c>
      <c r="H112" s="160" t="s">
        <v>12769</v>
      </c>
      <c r="I112" s="160"/>
      <c r="J112" s="160">
        <v>302</v>
      </c>
      <c r="K112" s="189" t="s">
        <v>195</v>
      </c>
      <c r="L112" s="159">
        <v>45939</v>
      </c>
      <c r="M112" s="213"/>
      <c r="N112" s="189"/>
      <c r="O112" s="231"/>
    </row>
    <row r="113" spans="1:15">
      <c r="A113" s="187">
        <v>69</v>
      </c>
      <c r="B113" s="187" t="s">
        <v>147</v>
      </c>
      <c r="C113" s="187" t="s">
        <v>2150</v>
      </c>
      <c r="D113" s="190" t="s">
        <v>642</v>
      </c>
      <c r="E113" s="159">
        <v>45905</v>
      </c>
      <c r="F113" s="159">
        <v>45905</v>
      </c>
      <c r="G113" s="160" t="s">
        <v>11176</v>
      </c>
      <c r="H113" s="192" t="s">
        <v>12886</v>
      </c>
      <c r="I113" s="192"/>
      <c r="J113" s="192">
        <v>302</v>
      </c>
      <c r="K113" s="189" t="s">
        <v>197</v>
      </c>
      <c r="L113" s="159">
        <v>45915</v>
      </c>
      <c r="M113" s="217"/>
      <c r="N113" s="190"/>
      <c r="O113" s="231"/>
    </row>
    <row r="114" spans="1:15">
      <c r="A114" s="187">
        <v>70</v>
      </c>
      <c r="B114" s="214" t="s">
        <v>147</v>
      </c>
      <c r="C114" s="214" t="s">
        <v>2150</v>
      </c>
      <c r="D114" s="190" t="s">
        <v>643</v>
      </c>
      <c r="E114" s="159">
        <v>45905</v>
      </c>
      <c r="F114" s="159">
        <v>45905</v>
      </c>
      <c r="G114" s="160" t="s">
        <v>7135</v>
      </c>
      <c r="H114" s="160" t="s">
        <v>12887</v>
      </c>
      <c r="I114" s="192"/>
      <c r="J114" s="160" t="s">
        <v>12888</v>
      </c>
      <c r="K114" s="189" t="s">
        <v>195</v>
      </c>
      <c r="L114" s="159">
        <v>45912</v>
      </c>
      <c r="M114" s="213"/>
      <c r="N114" s="189"/>
      <c r="O114" s="231"/>
    </row>
    <row r="115" spans="1:15">
      <c r="A115" s="187">
        <v>71</v>
      </c>
      <c r="B115" s="214" t="s">
        <v>147</v>
      </c>
      <c r="C115" s="214" t="s">
        <v>156</v>
      </c>
      <c r="D115" s="190" t="s">
        <v>644</v>
      </c>
      <c r="E115" s="159">
        <v>45905</v>
      </c>
      <c r="F115" s="159">
        <v>45905</v>
      </c>
      <c r="G115" s="160" t="s">
        <v>5369</v>
      </c>
      <c r="H115" s="160" t="s">
        <v>12889</v>
      </c>
      <c r="I115" s="160"/>
      <c r="J115" s="160" t="s">
        <v>12462</v>
      </c>
      <c r="K115" s="189" t="s">
        <v>195</v>
      </c>
      <c r="L115" s="159">
        <v>45911</v>
      </c>
      <c r="M115" s="213"/>
      <c r="N115" s="189"/>
      <c r="O115" s="231"/>
    </row>
    <row r="116" spans="1:15">
      <c r="A116" s="187">
        <v>72</v>
      </c>
      <c r="B116" s="214" t="s">
        <v>147</v>
      </c>
      <c r="C116" s="214" t="s">
        <v>156</v>
      </c>
      <c r="D116" s="190" t="s">
        <v>645</v>
      </c>
      <c r="E116" s="159">
        <v>45905</v>
      </c>
      <c r="F116" s="159">
        <v>45905</v>
      </c>
      <c r="G116" s="160" t="s">
        <v>5369</v>
      </c>
      <c r="H116" s="160" t="s">
        <v>12889</v>
      </c>
      <c r="I116" s="160"/>
      <c r="J116" s="160" t="s">
        <v>12888</v>
      </c>
      <c r="K116" s="189" t="s">
        <v>195</v>
      </c>
      <c r="L116" s="159">
        <v>45916</v>
      </c>
      <c r="M116" s="213"/>
      <c r="N116" s="189"/>
      <c r="O116" s="231"/>
    </row>
    <row r="117" spans="1:15">
      <c r="A117" s="187">
        <v>73</v>
      </c>
      <c r="B117" s="187" t="s">
        <v>147</v>
      </c>
      <c r="C117" s="187" t="s">
        <v>155</v>
      </c>
      <c r="D117" s="190" t="s">
        <v>646</v>
      </c>
      <c r="E117" s="159"/>
      <c r="F117" s="159"/>
      <c r="G117" s="160"/>
      <c r="H117" s="160"/>
      <c r="I117" s="160"/>
      <c r="J117" s="160"/>
      <c r="K117" s="189"/>
      <c r="L117" s="232"/>
      <c r="M117" s="160"/>
      <c r="N117" s="160"/>
      <c r="O117" s="231"/>
    </row>
    <row r="118" spans="1:15">
      <c r="A118" s="187">
        <v>74</v>
      </c>
      <c r="B118" s="214" t="s">
        <v>147</v>
      </c>
      <c r="C118" s="214" t="s">
        <v>5675</v>
      </c>
      <c r="D118" s="190" t="s">
        <v>647</v>
      </c>
      <c r="E118" s="159"/>
      <c r="F118" s="159"/>
      <c r="G118" s="160"/>
      <c r="H118" s="160"/>
      <c r="I118" s="160"/>
      <c r="J118" s="160"/>
      <c r="K118" s="189"/>
      <c r="L118" s="159"/>
      <c r="M118" s="213"/>
      <c r="N118" s="189"/>
      <c r="O118" s="231"/>
    </row>
    <row r="119" spans="1:15">
      <c r="A119" s="187">
        <v>75</v>
      </c>
      <c r="B119" s="214" t="s">
        <v>147</v>
      </c>
      <c r="C119" s="214" t="s">
        <v>156</v>
      </c>
      <c r="D119" s="190" t="s">
        <v>648</v>
      </c>
      <c r="E119" s="159"/>
      <c r="F119" s="159"/>
      <c r="G119" s="160"/>
      <c r="H119" s="160"/>
      <c r="I119" s="160"/>
      <c r="J119" s="160"/>
      <c r="K119" s="189"/>
      <c r="L119" s="159"/>
      <c r="M119" s="213"/>
      <c r="N119" s="189"/>
      <c r="O119" s="231"/>
    </row>
    <row r="120" spans="1:15">
      <c r="A120" s="187">
        <v>76</v>
      </c>
      <c r="B120" s="214" t="s">
        <v>147</v>
      </c>
      <c r="C120" s="214" t="s">
        <v>156</v>
      </c>
      <c r="D120" s="190" t="s">
        <v>649</v>
      </c>
      <c r="E120" s="159"/>
      <c r="F120" s="159"/>
      <c r="G120" s="160"/>
      <c r="H120" s="160"/>
      <c r="I120" s="160"/>
      <c r="J120" s="160"/>
      <c r="K120" s="189"/>
      <c r="L120" s="159"/>
      <c r="M120" s="213"/>
      <c r="N120" s="189"/>
      <c r="O120" s="231"/>
    </row>
    <row r="121" spans="1:15">
      <c r="A121" s="187">
        <v>77</v>
      </c>
      <c r="B121" s="214" t="s">
        <v>147</v>
      </c>
      <c r="C121" s="214" t="s">
        <v>156</v>
      </c>
      <c r="D121" s="190" t="s">
        <v>650</v>
      </c>
      <c r="E121" s="159"/>
      <c r="F121" s="159"/>
      <c r="G121" s="160"/>
      <c r="H121" s="160"/>
      <c r="I121" s="160"/>
      <c r="J121" s="160"/>
      <c r="K121" s="189"/>
      <c r="L121" s="159"/>
      <c r="M121" s="213"/>
      <c r="N121" s="189"/>
      <c r="O121" s="231"/>
    </row>
    <row r="122" spans="1:15">
      <c r="A122" s="187">
        <v>78</v>
      </c>
      <c r="B122" s="214" t="s">
        <v>147</v>
      </c>
      <c r="C122" s="214" t="s">
        <v>156</v>
      </c>
      <c r="D122" s="190" t="s">
        <v>651</v>
      </c>
      <c r="E122" s="159"/>
      <c r="F122" s="159"/>
      <c r="G122" s="160"/>
      <c r="H122" s="160"/>
      <c r="I122" s="160"/>
      <c r="J122" s="160"/>
      <c r="K122" s="189"/>
      <c r="L122" s="159"/>
      <c r="M122" s="213"/>
      <c r="N122" s="189"/>
      <c r="O122" s="231"/>
    </row>
    <row r="123" spans="1:15">
      <c r="A123" s="187">
        <v>79</v>
      </c>
      <c r="B123" s="214" t="s">
        <v>147</v>
      </c>
      <c r="C123" s="214" t="s">
        <v>155</v>
      </c>
      <c r="D123" s="190" t="s">
        <v>652</v>
      </c>
      <c r="E123" s="159"/>
      <c r="F123" s="159"/>
      <c r="G123" s="160"/>
      <c r="H123" s="160"/>
      <c r="I123" s="160"/>
      <c r="J123" s="160"/>
      <c r="K123" s="189"/>
      <c r="L123" s="159"/>
      <c r="M123" s="213"/>
      <c r="N123" s="189"/>
      <c r="O123" s="231"/>
    </row>
    <row r="124" spans="1:15">
      <c r="A124" s="187">
        <v>80</v>
      </c>
      <c r="B124" s="214" t="s">
        <v>147</v>
      </c>
      <c r="C124" s="214" t="s">
        <v>156</v>
      </c>
      <c r="D124" s="190" t="s">
        <v>653</v>
      </c>
      <c r="E124" s="159"/>
      <c r="F124" s="159"/>
      <c r="G124" s="160"/>
      <c r="H124" s="160"/>
      <c r="I124" s="160"/>
      <c r="J124" s="160"/>
      <c r="K124" s="189"/>
      <c r="L124" s="159"/>
      <c r="M124" s="213"/>
      <c r="N124" s="189"/>
      <c r="O124" s="231"/>
    </row>
    <row r="125" spans="1:15">
      <c r="A125" s="187">
        <v>81</v>
      </c>
      <c r="B125" s="214" t="s">
        <v>147</v>
      </c>
      <c r="C125" s="214" t="s">
        <v>152</v>
      </c>
      <c r="D125" s="190" t="s">
        <v>654</v>
      </c>
      <c r="E125" s="159"/>
      <c r="F125" s="159"/>
      <c r="G125" s="160"/>
      <c r="H125" s="160"/>
      <c r="I125" s="160"/>
      <c r="J125" s="160"/>
      <c r="K125" s="189"/>
      <c r="L125" s="159"/>
      <c r="M125" s="213"/>
      <c r="N125" s="189"/>
      <c r="O125" s="231"/>
    </row>
    <row r="126" spans="1:15">
      <c r="A126" s="187">
        <v>82</v>
      </c>
      <c r="B126" s="214" t="s">
        <v>147</v>
      </c>
      <c r="C126" s="214" t="s">
        <v>156</v>
      </c>
      <c r="D126" s="190" t="s">
        <v>655</v>
      </c>
      <c r="E126" s="159"/>
      <c r="F126" s="159"/>
      <c r="G126" s="160"/>
      <c r="H126" s="160"/>
      <c r="I126" s="160"/>
      <c r="J126" s="160"/>
      <c r="K126" s="189"/>
      <c r="L126" s="159"/>
      <c r="M126" s="213"/>
      <c r="N126" s="189"/>
      <c r="O126" s="231"/>
    </row>
    <row r="127" spans="1:15">
      <c r="A127" s="187">
        <v>83</v>
      </c>
      <c r="B127" s="214" t="s">
        <v>147</v>
      </c>
      <c r="C127" s="214" t="s">
        <v>156</v>
      </c>
      <c r="D127" s="190" t="s">
        <v>656</v>
      </c>
      <c r="E127" s="159"/>
      <c r="F127" s="159"/>
      <c r="G127" s="160"/>
      <c r="H127" s="160"/>
      <c r="I127" s="160"/>
      <c r="J127" s="160"/>
      <c r="K127" s="189"/>
      <c r="L127" s="159"/>
      <c r="M127" s="213"/>
      <c r="N127" s="189"/>
      <c r="O127" s="231"/>
    </row>
    <row r="128" spans="1:15">
      <c r="A128" s="187">
        <v>84</v>
      </c>
      <c r="B128" s="214" t="s">
        <v>147</v>
      </c>
      <c r="C128" s="214" t="s">
        <v>156</v>
      </c>
      <c r="D128" s="190" t="s">
        <v>657</v>
      </c>
      <c r="E128" s="159"/>
      <c r="F128" s="159"/>
      <c r="G128" s="160"/>
      <c r="H128" s="160"/>
      <c r="I128" s="160"/>
      <c r="J128" s="160"/>
      <c r="K128" s="189"/>
      <c r="L128" s="159"/>
      <c r="M128" s="213"/>
      <c r="N128" s="189"/>
      <c r="O128" s="231"/>
    </row>
    <row r="129" spans="1:15">
      <c r="A129" s="187">
        <v>85</v>
      </c>
      <c r="B129" s="214" t="s">
        <v>147</v>
      </c>
      <c r="C129" s="214" t="s">
        <v>156</v>
      </c>
      <c r="D129" s="190" t="s">
        <v>658</v>
      </c>
      <c r="E129" s="159"/>
      <c r="F129" s="159"/>
      <c r="G129" s="160"/>
      <c r="H129" s="160"/>
      <c r="I129" s="160"/>
      <c r="J129" s="160"/>
      <c r="K129" s="189"/>
      <c r="L129" s="159"/>
      <c r="M129" s="213"/>
      <c r="N129" s="189"/>
      <c r="O129" s="231"/>
    </row>
    <row r="130" spans="1:15">
      <c r="A130" s="187">
        <v>86</v>
      </c>
      <c r="B130" s="214" t="s">
        <v>147</v>
      </c>
      <c r="C130" s="214" t="s">
        <v>156</v>
      </c>
      <c r="D130" s="190" t="s">
        <v>659</v>
      </c>
      <c r="E130" s="159"/>
      <c r="F130" s="159"/>
      <c r="G130" s="160"/>
      <c r="H130" s="160"/>
      <c r="I130" s="160"/>
      <c r="J130" s="160"/>
      <c r="K130" s="189"/>
      <c r="L130" s="159"/>
      <c r="M130" s="213"/>
      <c r="N130" s="189"/>
      <c r="O130" s="231"/>
    </row>
    <row r="131" spans="1:15">
      <c r="A131" s="187">
        <v>87</v>
      </c>
      <c r="B131" s="214" t="s">
        <v>147</v>
      </c>
      <c r="C131" s="214" t="s">
        <v>155</v>
      </c>
      <c r="D131" s="190" t="s">
        <v>660</v>
      </c>
      <c r="E131" s="159"/>
      <c r="F131" s="159"/>
      <c r="G131" s="160"/>
      <c r="H131" s="160"/>
      <c r="I131" s="160"/>
      <c r="J131" s="160"/>
      <c r="K131" s="189"/>
      <c r="L131" s="159"/>
      <c r="M131" s="213"/>
      <c r="N131" s="189"/>
      <c r="O131" s="231"/>
    </row>
    <row r="132" spans="1:15">
      <c r="A132" s="187">
        <v>88</v>
      </c>
      <c r="B132" s="187" t="s">
        <v>147</v>
      </c>
      <c r="C132" s="187" t="s">
        <v>152</v>
      </c>
      <c r="D132" s="190" t="s">
        <v>661</v>
      </c>
      <c r="E132" s="191"/>
      <c r="F132" s="191"/>
      <c r="G132" s="192"/>
      <c r="H132" s="212"/>
      <c r="I132" s="212"/>
      <c r="J132" s="192"/>
      <c r="K132" s="190"/>
      <c r="L132" s="159"/>
      <c r="M132" s="213"/>
      <c r="N132" s="189"/>
      <c r="O132" s="231"/>
    </row>
    <row r="133" spans="1:15">
      <c r="A133" s="187">
        <v>89</v>
      </c>
      <c r="B133" s="214" t="s">
        <v>147</v>
      </c>
      <c r="C133" s="214" t="s">
        <v>152</v>
      </c>
      <c r="D133" s="190" t="s">
        <v>662</v>
      </c>
      <c r="E133" s="159"/>
      <c r="F133" s="159"/>
      <c r="G133" s="160"/>
      <c r="H133" s="160"/>
      <c r="I133" s="212"/>
      <c r="J133" s="160"/>
      <c r="K133" s="189"/>
      <c r="L133" s="159"/>
      <c r="M133" s="213"/>
      <c r="N133" s="189"/>
      <c r="O133" s="231"/>
    </row>
    <row r="134" spans="1:15">
      <c r="A134" s="187">
        <v>90</v>
      </c>
      <c r="B134" s="214" t="s">
        <v>147</v>
      </c>
      <c r="C134" s="214" t="s">
        <v>156</v>
      </c>
      <c r="D134" s="190" t="s">
        <v>663</v>
      </c>
      <c r="E134" s="159"/>
      <c r="F134" s="159"/>
      <c r="G134" s="160"/>
      <c r="H134" s="160"/>
      <c r="I134" s="160"/>
      <c r="J134" s="160"/>
      <c r="K134" s="189"/>
      <c r="L134" s="159"/>
      <c r="M134" s="213"/>
      <c r="N134" s="189"/>
      <c r="O134" s="231"/>
    </row>
    <row r="135" spans="1:15">
      <c r="A135" s="187">
        <v>91</v>
      </c>
      <c r="B135" s="214" t="s">
        <v>147</v>
      </c>
      <c r="C135" s="214" t="s">
        <v>156</v>
      </c>
      <c r="D135" s="190" t="s">
        <v>664</v>
      </c>
      <c r="E135" s="159"/>
      <c r="F135" s="159"/>
      <c r="G135" s="160"/>
      <c r="H135" s="160"/>
      <c r="I135" s="160"/>
      <c r="J135" s="160"/>
      <c r="K135" s="189"/>
      <c r="L135" s="159"/>
      <c r="M135" s="213"/>
      <c r="N135" s="189"/>
      <c r="O135" s="231"/>
    </row>
    <row r="136" spans="1:15">
      <c r="A136" s="187">
        <v>92</v>
      </c>
      <c r="B136" s="214" t="s">
        <v>147</v>
      </c>
      <c r="C136" s="214" t="s">
        <v>156</v>
      </c>
      <c r="D136" s="190" t="s">
        <v>665</v>
      </c>
      <c r="E136" s="159"/>
      <c r="F136" s="159"/>
      <c r="G136" s="160"/>
      <c r="H136" s="160"/>
      <c r="I136" s="160"/>
      <c r="J136" s="160"/>
      <c r="K136" s="189"/>
      <c r="L136" s="159"/>
      <c r="M136" s="213"/>
      <c r="N136" s="189"/>
      <c r="O136" s="231"/>
    </row>
    <row r="137" spans="1:15">
      <c r="A137" s="187">
        <v>93</v>
      </c>
      <c r="B137" s="187" t="s">
        <v>147</v>
      </c>
      <c r="C137" s="187" t="s">
        <v>157</v>
      </c>
      <c r="D137" s="190" t="s">
        <v>666</v>
      </c>
      <c r="E137" s="159"/>
      <c r="F137" s="159"/>
      <c r="G137" s="160"/>
      <c r="H137" s="160"/>
      <c r="I137" s="160"/>
      <c r="J137" s="160"/>
      <c r="K137" s="189"/>
      <c r="L137" s="159"/>
      <c r="M137" s="213"/>
      <c r="N137" s="189"/>
      <c r="O137" s="231"/>
    </row>
    <row r="138" spans="1:15">
      <c r="A138" s="187">
        <v>94</v>
      </c>
      <c r="B138" s="187" t="s">
        <v>147</v>
      </c>
      <c r="C138" s="187" t="s">
        <v>4421</v>
      </c>
      <c r="D138" s="190" t="s">
        <v>667</v>
      </c>
      <c r="E138" s="159"/>
      <c r="F138" s="159"/>
      <c r="G138" s="160"/>
      <c r="H138" s="160"/>
      <c r="I138" s="160"/>
      <c r="J138" s="160"/>
      <c r="K138" s="189"/>
      <c r="L138" s="159"/>
      <c r="M138" s="213"/>
      <c r="N138" s="189"/>
      <c r="O138" s="231"/>
    </row>
    <row r="139" spans="1:15">
      <c r="A139" s="187">
        <v>95</v>
      </c>
      <c r="B139" s="187" t="s">
        <v>147</v>
      </c>
      <c r="C139" s="187" t="s">
        <v>156</v>
      </c>
      <c r="D139" s="190" t="s">
        <v>668</v>
      </c>
      <c r="E139" s="159"/>
      <c r="F139" s="159"/>
      <c r="G139" s="160"/>
      <c r="H139" s="160"/>
      <c r="I139" s="160"/>
      <c r="J139" s="160"/>
      <c r="K139" s="189"/>
      <c r="L139" s="159"/>
      <c r="M139" s="213"/>
      <c r="N139" s="189"/>
      <c r="O139" s="231"/>
    </row>
    <row r="140" spans="1:15">
      <c r="A140" s="187">
        <v>96</v>
      </c>
      <c r="B140" s="187" t="s">
        <v>147</v>
      </c>
      <c r="C140" s="187" t="s">
        <v>156</v>
      </c>
      <c r="D140" s="190" t="s">
        <v>669</v>
      </c>
      <c r="E140" s="159"/>
      <c r="F140" s="159"/>
      <c r="G140" s="160"/>
      <c r="H140" s="160"/>
      <c r="I140" s="160"/>
      <c r="J140" s="160"/>
      <c r="K140" s="189"/>
      <c r="L140" s="159"/>
      <c r="M140" s="213"/>
      <c r="N140" s="189"/>
      <c r="O140" s="231"/>
    </row>
    <row r="141" spans="1:15">
      <c r="A141" s="187">
        <v>97</v>
      </c>
      <c r="B141" s="187" t="s">
        <v>147</v>
      </c>
      <c r="C141" s="187" t="s">
        <v>4421</v>
      </c>
      <c r="D141" s="190" t="s">
        <v>670</v>
      </c>
      <c r="E141" s="159"/>
      <c r="F141" s="159"/>
      <c r="G141" s="160"/>
      <c r="H141" s="160"/>
      <c r="I141" s="160"/>
      <c r="J141" s="160"/>
      <c r="K141" s="189"/>
      <c r="L141" s="159"/>
      <c r="M141" s="213"/>
      <c r="N141" s="189"/>
      <c r="O141" s="231"/>
    </row>
    <row r="142" spans="1:15">
      <c r="A142" s="187">
        <v>98</v>
      </c>
      <c r="B142" s="187" t="s">
        <v>147</v>
      </c>
      <c r="C142" s="187" t="s">
        <v>157</v>
      </c>
      <c r="D142" s="190" t="s">
        <v>671</v>
      </c>
      <c r="E142" s="159"/>
      <c r="F142" s="159"/>
      <c r="G142" s="160"/>
      <c r="H142" s="160"/>
      <c r="I142" s="160"/>
      <c r="J142" s="160"/>
      <c r="K142" s="189"/>
      <c r="L142" s="159"/>
      <c r="M142" s="213"/>
      <c r="N142" s="189"/>
      <c r="O142" s="231"/>
    </row>
    <row r="143" spans="1:15">
      <c r="A143" s="187">
        <v>99</v>
      </c>
      <c r="B143" s="187" t="s">
        <v>147</v>
      </c>
      <c r="C143" s="187" t="s">
        <v>156</v>
      </c>
      <c r="D143" s="190" t="s">
        <v>672</v>
      </c>
      <c r="E143" s="159"/>
      <c r="F143" s="159"/>
      <c r="G143" s="160"/>
      <c r="H143" s="160"/>
      <c r="I143" s="160"/>
      <c r="J143" s="160"/>
      <c r="K143" s="189"/>
      <c r="L143" s="159"/>
      <c r="M143" s="213"/>
      <c r="N143" s="189"/>
      <c r="O143" s="231"/>
    </row>
    <row r="144" spans="1:15">
      <c r="A144" s="187">
        <v>100</v>
      </c>
      <c r="B144" s="187" t="s">
        <v>147</v>
      </c>
      <c r="C144" s="187" t="s">
        <v>156</v>
      </c>
      <c r="D144" s="190" t="s">
        <v>673</v>
      </c>
      <c r="E144" s="159"/>
      <c r="F144" s="159"/>
      <c r="G144" s="160"/>
      <c r="H144" s="160"/>
      <c r="I144" s="160"/>
      <c r="J144" s="160"/>
      <c r="K144" s="189"/>
      <c r="L144" s="159"/>
      <c r="M144" s="213"/>
      <c r="N144" s="189"/>
      <c r="O144" s="231"/>
    </row>
    <row r="145" spans="1:15">
      <c r="A145" s="187">
        <v>101</v>
      </c>
      <c r="B145" s="187" t="s">
        <v>147</v>
      </c>
      <c r="C145" s="187" t="s">
        <v>153</v>
      </c>
      <c r="D145" s="190" t="s">
        <v>674</v>
      </c>
      <c r="E145" s="159"/>
      <c r="F145" s="159"/>
      <c r="G145" s="160"/>
      <c r="H145" s="160"/>
      <c r="I145" s="160"/>
      <c r="J145" s="160"/>
      <c r="K145" s="189"/>
      <c r="L145" s="159"/>
      <c r="M145" s="213"/>
      <c r="N145" s="189"/>
      <c r="O145" s="231"/>
    </row>
    <row r="146" spans="1:15">
      <c r="A146" s="187">
        <v>102</v>
      </c>
      <c r="B146" s="187" t="s">
        <v>147</v>
      </c>
      <c r="C146" s="187" t="s">
        <v>156</v>
      </c>
      <c r="D146" s="190" t="s">
        <v>675</v>
      </c>
      <c r="E146" s="159"/>
      <c r="F146" s="159"/>
      <c r="G146" s="160"/>
      <c r="H146" s="160"/>
      <c r="I146" s="160"/>
      <c r="J146" s="160"/>
      <c r="K146" s="189"/>
      <c r="L146" s="159"/>
      <c r="M146" s="213"/>
      <c r="N146" s="189"/>
      <c r="O146" s="231"/>
    </row>
    <row r="147" spans="1:15">
      <c r="A147" s="187">
        <v>103</v>
      </c>
      <c r="B147" s="187" t="s">
        <v>147</v>
      </c>
      <c r="C147" s="187" t="s">
        <v>157</v>
      </c>
      <c r="D147" s="190" t="s">
        <v>676</v>
      </c>
      <c r="E147" s="159"/>
      <c r="F147" s="159"/>
      <c r="G147" s="160"/>
      <c r="H147" s="160"/>
      <c r="I147" s="160"/>
      <c r="J147" s="160"/>
      <c r="K147" s="189"/>
      <c r="L147" s="159"/>
      <c r="M147" s="213"/>
      <c r="N147" s="189"/>
      <c r="O147" s="231"/>
    </row>
    <row r="148" spans="1:15">
      <c r="A148" s="187">
        <v>104</v>
      </c>
      <c r="B148" s="187" t="s">
        <v>147</v>
      </c>
      <c r="C148" s="187" t="s">
        <v>158</v>
      </c>
      <c r="D148" s="190" t="s">
        <v>677</v>
      </c>
      <c r="E148" s="159"/>
      <c r="F148" s="159"/>
      <c r="G148" s="160"/>
      <c r="H148" s="160"/>
      <c r="I148" s="160"/>
      <c r="J148" s="160"/>
      <c r="K148" s="189"/>
      <c r="L148" s="159"/>
      <c r="M148" s="213"/>
      <c r="N148" s="189"/>
      <c r="O148" s="231"/>
    </row>
    <row r="149" spans="1:15">
      <c r="A149" s="187">
        <v>105</v>
      </c>
      <c r="B149" s="187" t="s">
        <v>147</v>
      </c>
      <c r="C149" s="187" t="s">
        <v>158</v>
      </c>
      <c r="D149" s="190" t="s">
        <v>678</v>
      </c>
      <c r="E149" s="159"/>
      <c r="F149" s="159"/>
      <c r="G149" s="160"/>
      <c r="H149" s="160"/>
      <c r="I149" s="160"/>
      <c r="J149" s="160"/>
      <c r="K149" s="189"/>
      <c r="L149" s="159"/>
      <c r="M149" s="213"/>
      <c r="N149" s="189"/>
      <c r="O149" s="231"/>
    </row>
    <row r="150" spans="1:15">
      <c r="A150" s="187">
        <v>106</v>
      </c>
      <c r="B150" s="187" t="s">
        <v>147</v>
      </c>
      <c r="C150" s="187" t="s">
        <v>158</v>
      </c>
      <c r="D150" s="190" t="s">
        <v>679</v>
      </c>
      <c r="E150" s="159"/>
      <c r="F150" s="159"/>
      <c r="G150" s="160"/>
      <c r="H150" s="160"/>
      <c r="I150" s="160"/>
      <c r="J150" s="160"/>
      <c r="K150" s="189"/>
      <c r="L150" s="159"/>
      <c r="M150" s="213"/>
      <c r="N150" s="189"/>
      <c r="O150" s="231"/>
    </row>
    <row r="151" spans="1:15">
      <c r="A151" s="187">
        <v>107</v>
      </c>
      <c r="B151" s="187" t="s">
        <v>147</v>
      </c>
      <c r="C151" s="187" t="s">
        <v>157</v>
      </c>
      <c r="D151" s="190" t="s">
        <v>680</v>
      </c>
      <c r="E151" s="159"/>
      <c r="F151" s="159"/>
      <c r="G151" s="160"/>
      <c r="H151" s="160"/>
      <c r="I151" s="160"/>
      <c r="J151" s="160"/>
      <c r="K151" s="189"/>
      <c r="L151" s="159"/>
      <c r="M151" s="213"/>
      <c r="N151" s="189"/>
      <c r="O151" s="231"/>
    </row>
    <row r="152" spans="1:15">
      <c r="A152" s="187">
        <v>108</v>
      </c>
      <c r="B152" s="187" t="s">
        <v>147</v>
      </c>
      <c r="C152" s="187" t="s">
        <v>157</v>
      </c>
      <c r="D152" s="190" t="s">
        <v>681</v>
      </c>
      <c r="E152" s="159"/>
      <c r="F152" s="159"/>
      <c r="G152" s="160"/>
      <c r="H152" s="160"/>
      <c r="I152" s="160"/>
      <c r="J152" s="160"/>
      <c r="K152" s="189"/>
      <c r="L152" s="159"/>
      <c r="M152" s="213"/>
      <c r="N152" s="189"/>
      <c r="O152" s="231"/>
    </row>
    <row r="153" spans="1:15">
      <c r="A153" s="187">
        <v>109</v>
      </c>
      <c r="B153" s="187" t="s">
        <v>147</v>
      </c>
      <c r="C153" s="187" t="s">
        <v>158</v>
      </c>
      <c r="D153" s="190" t="s">
        <v>682</v>
      </c>
      <c r="E153" s="159"/>
      <c r="F153" s="159"/>
      <c r="G153" s="160"/>
      <c r="H153" s="160"/>
      <c r="I153" s="160"/>
      <c r="J153" s="160"/>
      <c r="K153" s="189"/>
      <c r="L153" s="159"/>
      <c r="M153" s="213"/>
      <c r="N153" s="189"/>
      <c r="O153" s="231"/>
    </row>
    <row r="154" spans="1:15">
      <c r="A154" s="187">
        <v>110</v>
      </c>
      <c r="B154" s="187" t="s">
        <v>147</v>
      </c>
      <c r="C154" s="187" t="s">
        <v>158</v>
      </c>
      <c r="D154" s="190" t="s">
        <v>683</v>
      </c>
      <c r="E154" s="159"/>
      <c r="F154" s="159"/>
      <c r="G154" s="160"/>
      <c r="H154" s="160"/>
      <c r="I154" s="160"/>
      <c r="J154" s="160"/>
      <c r="K154" s="189"/>
      <c r="L154" s="159"/>
      <c r="M154" s="213"/>
      <c r="N154" s="189"/>
      <c r="O154" s="231"/>
    </row>
    <row r="155" spans="1:15">
      <c r="A155" s="187">
        <v>111</v>
      </c>
      <c r="B155" s="187" t="s">
        <v>147</v>
      </c>
      <c r="C155" s="187" t="s">
        <v>158</v>
      </c>
      <c r="D155" s="190" t="s">
        <v>684</v>
      </c>
      <c r="E155" s="159"/>
      <c r="F155" s="159"/>
      <c r="G155" s="160"/>
      <c r="H155" s="160"/>
      <c r="I155" s="160"/>
      <c r="J155" s="160"/>
      <c r="K155" s="189"/>
      <c r="L155" s="159"/>
      <c r="M155" s="213"/>
      <c r="N155" s="189"/>
      <c r="O155" s="231"/>
    </row>
    <row r="156" spans="1:15">
      <c r="A156" s="187">
        <v>112</v>
      </c>
      <c r="B156" s="187" t="s">
        <v>147</v>
      </c>
      <c r="C156" s="187" t="s">
        <v>158</v>
      </c>
      <c r="D156" s="190" t="s">
        <v>685</v>
      </c>
      <c r="E156" s="159"/>
      <c r="F156" s="159"/>
      <c r="G156" s="160"/>
      <c r="H156" s="160"/>
      <c r="I156" s="160"/>
      <c r="J156" s="160"/>
      <c r="K156" s="189"/>
      <c r="L156" s="159"/>
      <c r="M156" s="213"/>
      <c r="N156" s="189"/>
      <c r="O156" s="231"/>
    </row>
    <row r="157" spans="1:15">
      <c r="A157" s="187">
        <v>113</v>
      </c>
      <c r="B157" s="187" t="s">
        <v>147</v>
      </c>
      <c r="C157" s="187" t="s">
        <v>157</v>
      </c>
      <c r="D157" s="190" t="s">
        <v>686</v>
      </c>
      <c r="E157" s="159"/>
      <c r="F157" s="159"/>
      <c r="G157" s="160"/>
      <c r="H157" s="160"/>
      <c r="I157" s="160"/>
      <c r="J157" s="160"/>
      <c r="K157" s="189"/>
      <c r="L157" s="159"/>
      <c r="M157" s="213"/>
      <c r="N157" s="189"/>
      <c r="O157" s="231"/>
    </row>
    <row r="158" spans="1:15">
      <c r="A158" s="187">
        <v>114</v>
      </c>
      <c r="B158" s="187" t="s">
        <v>147</v>
      </c>
      <c r="C158" s="187" t="s">
        <v>156</v>
      </c>
      <c r="D158" s="190" t="s">
        <v>687</v>
      </c>
      <c r="E158" s="159"/>
      <c r="F158" s="159"/>
      <c r="G158" s="160"/>
      <c r="H158" s="160"/>
      <c r="I158" s="160"/>
      <c r="J158" s="160"/>
      <c r="K158" s="189"/>
      <c r="L158" s="159"/>
      <c r="M158" s="213"/>
      <c r="N158" s="189"/>
      <c r="O158" s="231"/>
    </row>
    <row r="159" spans="1:15">
      <c r="A159" s="187">
        <v>115</v>
      </c>
      <c r="B159" s="187" t="s">
        <v>147</v>
      </c>
      <c r="C159" s="187" t="s">
        <v>157</v>
      </c>
      <c r="D159" s="190" t="s">
        <v>5710</v>
      </c>
      <c r="E159" s="159"/>
      <c r="F159" s="159"/>
      <c r="G159" s="160"/>
      <c r="H159" s="160"/>
      <c r="I159" s="160"/>
      <c r="J159" s="160"/>
      <c r="K159" s="189"/>
      <c r="L159" s="159"/>
      <c r="M159" s="213"/>
      <c r="N159" s="189"/>
      <c r="O159" s="231"/>
    </row>
    <row r="160" spans="1:15">
      <c r="A160" s="187">
        <v>116</v>
      </c>
      <c r="B160" s="187" t="s">
        <v>147</v>
      </c>
      <c r="C160" s="187" t="s">
        <v>1997</v>
      </c>
      <c r="D160" s="190" t="s">
        <v>688</v>
      </c>
      <c r="E160" s="159"/>
      <c r="F160" s="159"/>
      <c r="G160" s="160"/>
      <c r="H160" s="160"/>
      <c r="I160" s="160"/>
      <c r="J160" s="160"/>
      <c r="K160" s="189"/>
      <c r="L160" s="159"/>
      <c r="M160" s="213"/>
      <c r="N160" s="189"/>
      <c r="O160" s="231"/>
    </row>
    <row r="161" spans="1:15">
      <c r="A161" s="187">
        <v>117</v>
      </c>
      <c r="B161" s="187" t="s">
        <v>147</v>
      </c>
      <c r="C161" s="187" t="s">
        <v>158</v>
      </c>
      <c r="D161" s="190" t="s">
        <v>689</v>
      </c>
      <c r="E161" s="191"/>
      <c r="F161" s="191"/>
      <c r="G161" s="192"/>
      <c r="H161" s="192"/>
      <c r="I161" s="192"/>
      <c r="J161" s="192"/>
      <c r="K161" s="190"/>
      <c r="L161" s="159"/>
      <c r="M161" s="213"/>
      <c r="N161" s="189"/>
      <c r="O161" s="231"/>
    </row>
    <row r="162" spans="1:15">
      <c r="A162" s="187">
        <v>118</v>
      </c>
      <c r="B162" s="187" t="s">
        <v>147</v>
      </c>
      <c r="C162" s="187" t="s">
        <v>158</v>
      </c>
      <c r="D162" s="190" t="s">
        <v>690</v>
      </c>
      <c r="E162" s="191"/>
      <c r="F162" s="191"/>
      <c r="G162" s="160"/>
      <c r="H162" s="160"/>
      <c r="I162" s="192"/>
      <c r="J162" s="160"/>
      <c r="K162" s="189"/>
      <c r="L162" s="159"/>
      <c r="M162" s="213"/>
      <c r="N162" s="189"/>
      <c r="O162" s="231"/>
    </row>
    <row r="163" spans="1:15">
      <c r="A163" s="187">
        <v>119</v>
      </c>
      <c r="B163" s="187" t="s">
        <v>147</v>
      </c>
      <c r="C163" s="187" t="s">
        <v>152</v>
      </c>
      <c r="D163" s="190" t="s">
        <v>691</v>
      </c>
      <c r="E163" s="159"/>
      <c r="F163" s="159"/>
      <c r="G163" s="160"/>
      <c r="H163" s="160"/>
      <c r="I163" s="160"/>
      <c r="J163" s="160"/>
      <c r="K163" s="189"/>
      <c r="L163" s="159"/>
      <c r="M163" s="213"/>
      <c r="N163" s="189"/>
      <c r="O163" s="231"/>
    </row>
    <row r="164" spans="1:15">
      <c r="A164" s="187">
        <v>120</v>
      </c>
      <c r="B164" s="187" t="s">
        <v>147</v>
      </c>
      <c r="C164" s="187" t="s">
        <v>153</v>
      </c>
      <c r="D164" s="190" t="s">
        <v>692</v>
      </c>
      <c r="E164" s="159"/>
      <c r="F164" s="159"/>
      <c r="G164" s="160"/>
      <c r="H164" s="160"/>
      <c r="I164" s="160"/>
      <c r="J164" s="160"/>
      <c r="K164" s="189"/>
      <c r="L164" s="159"/>
      <c r="M164" s="213"/>
      <c r="N164" s="189"/>
      <c r="O164" s="231"/>
    </row>
    <row r="165" spans="1:15">
      <c r="A165" s="187">
        <v>121</v>
      </c>
      <c r="B165" s="187" t="s">
        <v>147</v>
      </c>
      <c r="C165" s="187" t="s">
        <v>2064</v>
      </c>
      <c r="D165" s="190" t="s">
        <v>693</v>
      </c>
      <c r="E165" s="159"/>
      <c r="F165" s="159"/>
      <c r="G165" s="160"/>
      <c r="H165" s="160"/>
      <c r="I165" s="160"/>
      <c r="J165" s="160"/>
      <c r="K165" s="189"/>
      <c r="L165" s="159"/>
      <c r="M165" s="213"/>
      <c r="N165" s="189"/>
      <c r="O165" s="231"/>
    </row>
    <row r="166" spans="1:15">
      <c r="A166" s="187">
        <v>122</v>
      </c>
      <c r="B166" s="187" t="s">
        <v>147</v>
      </c>
      <c r="C166" s="187" t="s">
        <v>2064</v>
      </c>
      <c r="D166" s="190" t="s">
        <v>694</v>
      </c>
      <c r="E166" s="159"/>
      <c r="F166" s="159"/>
      <c r="G166" s="160"/>
      <c r="H166" s="160"/>
      <c r="I166" s="160"/>
      <c r="J166" s="160"/>
      <c r="K166" s="189"/>
      <c r="L166" s="159"/>
      <c r="M166" s="213"/>
      <c r="N166" s="189"/>
      <c r="O166" s="231"/>
    </row>
    <row r="167" spans="1:15">
      <c r="A167" s="187">
        <v>123</v>
      </c>
      <c r="B167" s="187" t="s">
        <v>147</v>
      </c>
      <c r="C167" s="187" t="s">
        <v>152</v>
      </c>
      <c r="D167" s="190" t="s">
        <v>695</v>
      </c>
      <c r="E167" s="159"/>
      <c r="F167" s="159"/>
      <c r="G167" s="160"/>
      <c r="H167" s="160"/>
      <c r="I167" s="160"/>
      <c r="J167" s="160"/>
      <c r="K167" s="189"/>
      <c r="L167" s="159"/>
      <c r="M167" s="213"/>
      <c r="N167" s="189"/>
      <c r="O167" s="231"/>
    </row>
    <row r="168" spans="1:15">
      <c r="A168" s="187">
        <v>124</v>
      </c>
      <c r="B168" s="187" t="s">
        <v>147</v>
      </c>
      <c r="C168" s="187" t="s">
        <v>153</v>
      </c>
      <c r="D168" s="190" t="s">
        <v>696</v>
      </c>
      <c r="E168" s="159"/>
      <c r="F168" s="159"/>
      <c r="G168" s="160"/>
      <c r="H168" s="160"/>
      <c r="I168" s="160"/>
      <c r="J168" s="160"/>
      <c r="K168" s="189"/>
      <c r="L168" s="159"/>
      <c r="M168" s="213"/>
      <c r="N168" s="189"/>
      <c r="O168" s="231"/>
    </row>
    <row r="169" spans="1:15">
      <c r="A169" s="187">
        <v>125</v>
      </c>
      <c r="B169" s="187" t="s">
        <v>147</v>
      </c>
      <c r="C169" s="187" t="s">
        <v>149</v>
      </c>
      <c r="D169" s="190" t="s">
        <v>697</v>
      </c>
      <c r="E169" s="159"/>
      <c r="F169" s="159"/>
      <c r="G169" s="160"/>
      <c r="H169" s="160"/>
      <c r="I169" s="160"/>
      <c r="J169" s="160"/>
      <c r="K169" s="189"/>
      <c r="L169" s="159"/>
      <c r="M169" s="213"/>
      <c r="N169" s="189"/>
      <c r="O169" s="231"/>
    </row>
    <row r="170" spans="1:15">
      <c r="A170" s="187">
        <v>126</v>
      </c>
      <c r="B170" s="187" t="s">
        <v>147</v>
      </c>
      <c r="C170" s="187" t="s">
        <v>152</v>
      </c>
      <c r="D170" s="190" t="s">
        <v>698</v>
      </c>
      <c r="E170" s="159"/>
      <c r="F170" s="159"/>
      <c r="G170" s="160"/>
      <c r="H170" s="160"/>
      <c r="I170" s="160"/>
      <c r="J170" s="160"/>
      <c r="K170" s="189"/>
      <c r="L170" s="159"/>
      <c r="M170" s="213"/>
      <c r="N170" s="189"/>
      <c r="O170" s="231"/>
    </row>
    <row r="171" spans="1:15">
      <c r="A171" s="187">
        <v>127</v>
      </c>
      <c r="B171" s="214" t="s">
        <v>147</v>
      </c>
      <c r="C171" s="187" t="s">
        <v>152</v>
      </c>
      <c r="D171" s="190" t="s">
        <v>699</v>
      </c>
      <c r="E171" s="159"/>
      <c r="F171" s="159"/>
      <c r="G171" s="160"/>
      <c r="H171" s="160"/>
      <c r="I171" s="160"/>
      <c r="J171" s="160"/>
      <c r="K171" s="189"/>
      <c r="L171" s="159"/>
      <c r="M171" s="213"/>
      <c r="N171" s="189"/>
      <c r="O171" s="231"/>
    </row>
    <row r="172" spans="1:15">
      <c r="A172" s="187">
        <v>128</v>
      </c>
      <c r="B172" s="187" t="s">
        <v>147</v>
      </c>
      <c r="C172" s="187" t="s">
        <v>152</v>
      </c>
      <c r="D172" s="190" t="s">
        <v>1179</v>
      </c>
      <c r="E172" s="159"/>
      <c r="F172" s="159"/>
      <c r="G172" s="160"/>
      <c r="H172" s="160"/>
      <c r="I172" s="160"/>
      <c r="J172" s="160"/>
      <c r="K172" s="189"/>
      <c r="L172" s="159"/>
      <c r="M172" s="213"/>
      <c r="N172" s="189"/>
      <c r="O172" s="231"/>
    </row>
    <row r="173" spans="1:15">
      <c r="A173" s="187">
        <v>129</v>
      </c>
      <c r="B173" s="187" t="s">
        <v>147</v>
      </c>
      <c r="C173" s="187" t="s">
        <v>153</v>
      </c>
      <c r="D173" s="190" t="s">
        <v>700</v>
      </c>
      <c r="E173" s="159"/>
      <c r="F173" s="159"/>
      <c r="G173" s="160"/>
      <c r="H173" s="160"/>
      <c r="I173" s="160"/>
      <c r="J173" s="160"/>
      <c r="K173" s="189"/>
      <c r="L173" s="159"/>
      <c r="M173" s="213"/>
      <c r="N173" s="189"/>
      <c r="O173" s="231"/>
    </row>
    <row r="174" spans="1:15">
      <c r="A174" s="187">
        <v>130</v>
      </c>
      <c r="B174" s="187" t="s">
        <v>147</v>
      </c>
      <c r="C174" s="187" t="s">
        <v>153</v>
      </c>
      <c r="D174" s="190" t="s">
        <v>701</v>
      </c>
      <c r="E174" s="159"/>
      <c r="F174" s="159"/>
      <c r="G174" s="160"/>
      <c r="H174" s="160"/>
      <c r="I174" s="160"/>
      <c r="J174" s="160"/>
      <c r="K174" s="189"/>
      <c r="L174" s="159"/>
      <c r="M174" s="213"/>
      <c r="N174" s="189"/>
      <c r="O174" s="231"/>
    </row>
    <row r="175" spans="1:15">
      <c r="A175" s="187">
        <v>131</v>
      </c>
      <c r="B175" s="187" t="s">
        <v>147</v>
      </c>
      <c r="C175" s="187" t="s">
        <v>153</v>
      </c>
      <c r="D175" s="190" t="s">
        <v>702</v>
      </c>
      <c r="E175" s="159"/>
      <c r="F175" s="159"/>
      <c r="G175" s="160"/>
      <c r="H175" s="160"/>
      <c r="I175" s="160"/>
      <c r="J175" s="160"/>
      <c r="K175" s="189"/>
      <c r="L175" s="159"/>
      <c r="M175" s="213"/>
      <c r="N175" s="189"/>
      <c r="O175" s="231"/>
    </row>
    <row r="176" spans="1:15">
      <c r="A176" s="187">
        <v>132</v>
      </c>
      <c r="B176" s="187" t="s">
        <v>147</v>
      </c>
      <c r="C176" s="187" t="s">
        <v>1997</v>
      </c>
      <c r="D176" s="190" t="s">
        <v>703</v>
      </c>
      <c r="E176" s="159"/>
      <c r="F176" s="159"/>
      <c r="G176" s="160"/>
      <c r="H176" s="160"/>
      <c r="I176" s="160"/>
      <c r="J176" s="160"/>
      <c r="K176" s="189"/>
      <c r="L176" s="159"/>
      <c r="M176" s="213"/>
      <c r="N176" s="189"/>
      <c r="O176" s="231"/>
    </row>
    <row r="177" spans="1:15">
      <c r="A177" s="187">
        <v>133</v>
      </c>
      <c r="B177" s="187" t="s">
        <v>147</v>
      </c>
      <c r="C177" s="187" t="s">
        <v>2150</v>
      </c>
      <c r="D177" s="190" t="s">
        <v>704</v>
      </c>
      <c r="E177" s="159"/>
      <c r="F177" s="159"/>
      <c r="G177" s="160"/>
      <c r="H177" s="160"/>
      <c r="I177" s="160"/>
      <c r="J177" s="160"/>
      <c r="K177" s="189"/>
      <c r="L177" s="159"/>
      <c r="M177" s="213"/>
      <c r="N177" s="189"/>
      <c r="O177" s="231"/>
    </row>
    <row r="178" spans="1:15">
      <c r="A178" s="187"/>
      <c r="B178" s="187" t="s">
        <v>147</v>
      </c>
      <c r="C178" s="187" t="s">
        <v>153</v>
      </c>
      <c r="D178" s="190" t="s">
        <v>705</v>
      </c>
      <c r="E178" s="159"/>
      <c r="F178" s="159"/>
      <c r="G178" s="160"/>
      <c r="H178" s="160"/>
      <c r="I178" s="160"/>
      <c r="J178" s="160"/>
      <c r="K178" s="189"/>
      <c r="L178" s="159"/>
      <c r="M178" s="213"/>
      <c r="N178" s="189"/>
      <c r="O178" s="231"/>
    </row>
    <row r="179" spans="1:15">
      <c r="A179" s="187"/>
      <c r="B179" s="187" t="s">
        <v>147</v>
      </c>
      <c r="C179" s="187" t="s">
        <v>154</v>
      </c>
      <c r="D179" s="190" t="s">
        <v>706</v>
      </c>
      <c r="E179" s="159"/>
      <c r="F179" s="159"/>
      <c r="G179" s="160"/>
      <c r="H179" s="160"/>
      <c r="I179" s="160"/>
      <c r="J179" s="160"/>
      <c r="K179" s="189"/>
      <c r="L179" s="159"/>
      <c r="M179" s="213"/>
      <c r="N179" s="189"/>
      <c r="O179" s="231"/>
    </row>
    <row r="180" spans="1:15">
      <c r="A180" s="187"/>
      <c r="B180" s="187" t="s">
        <v>147</v>
      </c>
      <c r="C180" s="187" t="s">
        <v>154</v>
      </c>
      <c r="D180" s="190" t="s">
        <v>707</v>
      </c>
      <c r="E180" s="159"/>
      <c r="F180" s="159"/>
      <c r="G180" s="160"/>
      <c r="H180" s="160"/>
      <c r="I180" s="160"/>
      <c r="J180" s="160"/>
      <c r="K180" s="189"/>
      <c r="L180" s="159"/>
      <c r="M180" s="213"/>
      <c r="N180" s="189"/>
      <c r="O180" s="231"/>
    </row>
    <row r="181" spans="1:15">
      <c r="A181" s="187"/>
      <c r="B181" s="187" t="s">
        <v>147</v>
      </c>
      <c r="C181" s="187" t="s">
        <v>2292</v>
      </c>
      <c r="D181" s="190" t="s">
        <v>708</v>
      </c>
      <c r="E181" s="159"/>
      <c r="F181" s="159"/>
      <c r="G181" s="160"/>
      <c r="H181" s="160"/>
      <c r="I181" s="160"/>
      <c r="J181" s="160"/>
      <c r="K181" s="189"/>
      <c r="L181" s="159"/>
      <c r="M181" s="213"/>
      <c r="N181" s="189"/>
      <c r="O181" s="231"/>
    </row>
    <row r="182" spans="1:15">
      <c r="A182" s="187"/>
      <c r="B182" s="187" t="s">
        <v>147</v>
      </c>
      <c r="C182" s="187" t="s">
        <v>154</v>
      </c>
      <c r="D182" s="190" t="s">
        <v>709</v>
      </c>
      <c r="E182" s="159"/>
      <c r="F182" s="159"/>
      <c r="G182" s="160"/>
      <c r="H182" s="160"/>
      <c r="I182" s="160"/>
      <c r="J182" s="160"/>
      <c r="K182" s="189"/>
      <c r="L182" s="159"/>
      <c r="M182" s="213"/>
      <c r="N182" s="189"/>
      <c r="O182" s="231"/>
    </row>
    <row r="183" spans="1:15">
      <c r="A183" s="163"/>
      <c r="B183" s="187" t="s">
        <v>147</v>
      </c>
      <c r="C183" s="187" t="s">
        <v>1997</v>
      </c>
      <c r="D183" s="190" t="s">
        <v>710</v>
      </c>
      <c r="E183" s="159"/>
      <c r="F183" s="159"/>
      <c r="G183" s="160"/>
      <c r="H183" s="160"/>
      <c r="I183" s="160"/>
      <c r="J183" s="163"/>
      <c r="K183" s="164"/>
      <c r="L183" s="159"/>
      <c r="M183" s="163"/>
      <c r="N183" s="163"/>
      <c r="O183" s="163"/>
    </row>
    <row r="184" spans="1:15">
      <c r="A184" s="163"/>
      <c r="B184" s="187" t="s">
        <v>147</v>
      </c>
      <c r="C184" s="187" t="s">
        <v>155</v>
      </c>
      <c r="D184" s="190" t="s">
        <v>711</v>
      </c>
      <c r="E184" s="165"/>
      <c r="F184" s="165"/>
      <c r="G184" s="160"/>
      <c r="H184" s="163"/>
      <c r="I184" s="160"/>
      <c r="J184" s="163"/>
      <c r="K184" s="164"/>
      <c r="L184" s="159"/>
      <c r="M184" s="163"/>
      <c r="N184" s="163"/>
      <c r="O184" s="163"/>
    </row>
    <row r="185" spans="1:15">
      <c r="A185" s="163"/>
      <c r="B185" s="187" t="s">
        <v>147</v>
      </c>
      <c r="C185" s="187" t="s">
        <v>154</v>
      </c>
      <c r="D185" s="190" t="s">
        <v>712</v>
      </c>
      <c r="E185" s="165"/>
      <c r="F185" s="165"/>
      <c r="G185" s="163"/>
      <c r="H185" s="163"/>
      <c r="I185" s="163"/>
      <c r="J185" s="163"/>
      <c r="K185" s="164"/>
      <c r="L185" s="165"/>
      <c r="M185" s="163"/>
      <c r="N185" s="163"/>
      <c r="O185" s="163"/>
    </row>
    <row r="186" spans="1:15">
      <c r="A186" s="163"/>
      <c r="B186" s="187" t="s">
        <v>147</v>
      </c>
      <c r="C186" s="187" t="s">
        <v>1997</v>
      </c>
      <c r="D186" s="190" t="s">
        <v>713</v>
      </c>
      <c r="E186" s="165"/>
      <c r="F186" s="165"/>
      <c r="G186" s="163"/>
      <c r="H186" s="163"/>
      <c r="I186" s="163"/>
      <c r="J186" s="163"/>
      <c r="K186" s="164"/>
      <c r="L186" s="165"/>
      <c r="M186" s="163"/>
      <c r="N186" s="163"/>
      <c r="O186" s="163"/>
    </row>
    <row r="187" spans="1:15">
      <c r="A187" s="163"/>
      <c r="B187" s="187" t="s">
        <v>147</v>
      </c>
      <c r="C187" s="187" t="s">
        <v>1997</v>
      </c>
      <c r="D187" s="190" t="s">
        <v>714</v>
      </c>
      <c r="E187" s="165"/>
      <c r="F187" s="165"/>
      <c r="G187" s="163"/>
      <c r="H187" s="163"/>
      <c r="I187" s="163"/>
      <c r="J187" s="163"/>
      <c r="K187" s="164"/>
      <c r="L187" s="165"/>
      <c r="M187" s="163"/>
      <c r="N187" s="163"/>
      <c r="O187" s="163"/>
    </row>
    <row r="188" spans="1:15">
      <c r="A188" s="163"/>
      <c r="B188" s="187" t="s">
        <v>147</v>
      </c>
      <c r="C188" s="187" t="s">
        <v>157</v>
      </c>
      <c r="D188" s="190" t="s">
        <v>715</v>
      </c>
      <c r="E188" s="165"/>
      <c r="F188" s="165"/>
      <c r="G188" s="163"/>
      <c r="H188" s="163"/>
      <c r="I188" s="163"/>
      <c r="J188" s="163"/>
      <c r="K188" s="164"/>
      <c r="L188" s="165"/>
      <c r="M188" s="163"/>
      <c r="N188" s="163"/>
      <c r="O188" s="163"/>
    </row>
    <row r="189" spans="1:15">
      <c r="A189" s="163"/>
      <c r="B189" s="187" t="s">
        <v>147</v>
      </c>
      <c r="C189" s="187" t="s">
        <v>158</v>
      </c>
      <c r="D189" s="190" t="s">
        <v>716</v>
      </c>
      <c r="E189" s="165"/>
      <c r="F189" s="165"/>
      <c r="G189" s="163"/>
      <c r="H189" s="163"/>
      <c r="I189" s="163"/>
      <c r="J189" s="163"/>
      <c r="K189" s="164"/>
      <c r="L189" s="165"/>
      <c r="M189" s="163"/>
      <c r="N189" s="163"/>
      <c r="O189" s="163"/>
    </row>
    <row r="190" spans="1:15">
      <c r="A190" s="163"/>
      <c r="B190" s="187" t="s">
        <v>147</v>
      </c>
      <c r="C190" s="187" t="s">
        <v>155</v>
      </c>
      <c r="D190" s="190" t="s">
        <v>717</v>
      </c>
      <c r="E190" s="165"/>
      <c r="F190" s="165"/>
      <c r="G190" s="163"/>
      <c r="H190" s="163"/>
      <c r="I190" s="163"/>
      <c r="J190" s="163"/>
      <c r="K190" s="164"/>
      <c r="L190" s="165"/>
      <c r="M190" s="163"/>
      <c r="N190" s="163"/>
      <c r="O190" s="163"/>
    </row>
    <row r="191" spans="1:15">
      <c r="A191" s="163"/>
      <c r="B191" s="187" t="s">
        <v>147</v>
      </c>
      <c r="C191" s="187" t="s">
        <v>2150</v>
      </c>
      <c r="D191" s="190" t="s">
        <v>718</v>
      </c>
      <c r="E191" s="165"/>
      <c r="F191" s="165"/>
      <c r="G191" s="163"/>
      <c r="H191" s="163"/>
      <c r="I191" s="163"/>
      <c r="J191" s="163"/>
      <c r="K191" s="164"/>
      <c r="L191" s="165"/>
      <c r="M191" s="163"/>
      <c r="N191" s="163"/>
      <c r="O191" s="163"/>
    </row>
    <row r="192" spans="1:15">
      <c r="A192" s="163"/>
      <c r="B192" s="187" t="s">
        <v>147</v>
      </c>
      <c r="C192" s="187" t="s">
        <v>156</v>
      </c>
      <c r="D192" s="190" t="s">
        <v>719</v>
      </c>
      <c r="E192" s="165"/>
      <c r="F192" s="165"/>
      <c r="G192" s="163"/>
      <c r="H192" s="163"/>
      <c r="I192" s="163"/>
      <c r="J192" s="163"/>
      <c r="K192" s="164"/>
      <c r="L192" s="165"/>
      <c r="M192" s="163"/>
      <c r="N192" s="163"/>
      <c r="O192" s="163"/>
    </row>
    <row r="193" spans="1:15">
      <c r="A193" s="163"/>
      <c r="B193" s="187" t="s">
        <v>147</v>
      </c>
      <c r="C193" s="187" t="s">
        <v>155</v>
      </c>
      <c r="D193" s="190" t="s">
        <v>720</v>
      </c>
      <c r="E193" s="165"/>
      <c r="F193" s="165"/>
      <c r="G193" s="163"/>
      <c r="H193" s="163"/>
      <c r="I193" s="163"/>
      <c r="J193" s="163"/>
      <c r="K193" s="164"/>
      <c r="L193" s="165"/>
      <c r="M193" s="163"/>
      <c r="N193" s="163"/>
      <c r="O193" s="163"/>
    </row>
    <row r="194" spans="1:15">
      <c r="A194" s="163"/>
      <c r="B194" s="187" t="s">
        <v>147</v>
      </c>
      <c r="C194" s="187" t="s">
        <v>1997</v>
      </c>
      <c r="D194" s="190" t="s">
        <v>721</v>
      </c>
      <c r="E194" s="165"/>
      <c r="F194" s="165"/>
      <c r="G194" s="163"/>
      <c r="H194" s="163"/>
      <c r="I194" s="163"/>
      <c r="J194" s="163"/>
      <c r="K194" s="164"/>
      <c r="L194" s="165"/>
      <c r="M194" s="163"/>
      <c r="N194" s="163"/>
      <c r="O194" s="163"/>
    </row>
    <row r="195" spans="1:15">
      <c r="A195" s="163"/>
      <c r="B195" s="187" t="s">
        <v>147</v>
      </c>
      <c r="C195" s="187" t="s">
        <v>156</v>
      </c>
      <c r="D195" s="190" t="s">
        <v>722</v>
      </c>
      <c r="E195" s="165"/>
      <c r="F195" s="165"/>
      <c r="G195" s="163"/>
      <c r="H195" s="163"/>
      <c r="I195" s="163"/>
      <c r="J195" s="163"/>
      <c r="K195" s="164"/>
      <c r="L195" s="165"/>
      <c r="M195" s="163"/>
      <c r="N195" s="163"/>
      <c r="O195" s="163"/>
    </row>
    <row r="196" spans="1:15">
      <c r="A196" s="163"/>
      <c r="B196" s="187" t="s">
        <v>147</v>
      </c>
      <c r="C196" s="187" t="s">
        <v>154</v>
      </c>
      <c r="D196" s="190" t="s">
        <v>723</v>
      </c>
      <c r="E196" s="165"/>
      <c r="F196" s="165"/>
      <c r="G196" s="163"/>
      <c r="H196" s="163"/>
      <c r="I196" s="163"/>
      <c r="J196" s="163"/>
      <c r="K196" s="164"/>
      <c r="L196" s="165"/>
      <c r="M196" s="163"/>
      <c r="N196" s="163"/>
      <c r="O196" s="163"/>
    </row>
    <row r="197" spans="1:15">
      <c r="A197" s="163"/>
      <c r="B197" s="187" t="s">
        <v>147</v>
      </c>
      <c r="C197" s="187" t="s">
        <v>154</v>
      </c>
      <c r="D197" s="190" t="s">
        <v>724</v>
      </c>
      <c r="E197" s="165"/>
      <c r="F197" s="165"/>
      <c r="G197" s="163"/>
      <c r="H197" s="163"/>
      <c r="I197" s="163"/>
      <c r="J197" s="163"/>
      <c r="K197" s="164"/>
      <c r="L197" s="165"/>
      <c r="M197" s="163"/>
      <c r="N197" s="163"/>
      <c r="O197" s="163"/>
    </row>
    <row r="198" spans="1:15">
      <c r="A198" s="163"/>
      <c r="B198" s="187" t="s">
        <v>147</v>
      </c>
      <c r="C198" s="187" t="s">
        <v>154</v>
      </c>
      <c r="D198" s="190" t="s">
        <v>725</v>
      </c>
      <c r="E198" s="165"/>
      <c r="F198" s="165"/>
      <c r="G198" s="163"/>
      <c r="H198" s="163"/>
      <c r="I198" s="163"/>
      <c r="J198" s="163"/>
      <c r="K198" s="164"/>
      <c r="L198" s="165"/>
      <c r="M198" s="163"/>
      <c r="N198" s="163"/>
      <c r="O198" s="163"/>
    </row>
    <row r="199" spans="1:15">
      <c r="A199" s="163"/>
      <c r="B199" s="187" t="s">
        <v>147</v>
      </c>
      <c r="C199" s="187" t="s">
        <v>158</v>
      </c>
      <c r="D199" s="190" t="s">
        <v>726</v>
      </c>
      <c r="E199" s="165"/>
      <c r="F199" s="165"/>
      <c r="G199" s="163"/>
      <c r="H199" s="163"/>
      <c r="I199" s="163"/>
      <c r="J199" s="163"/>
      <c r="K199" s="164"/>
      <c r="L199" s="165"/>
      <c r="M199" s="163"/>
      <c r="N199" s="163"/>
      <c r="O199" s="163"/>
    </row>
    <row r="200" spans="1:15">
      <c r="A200" s="163"/>
      <c r="B200" s="187" t="s">
        <v>147</v>
      </c>
      <c r="C200" s="187" t="s">
        <v>158</v>
      </c>
      <c r="D200" s="190" t="s">
        <v>727</v>
      </c>
      <c r="E200" s="165"/>
      <c r="F200" s="165"/>
      <c r="G200" s="163"/>
      <c r="H200" s="163"/>
      <c r="I200" s="163"/>
      <c r="J200" s="163"/>
      <c r="K200" s="164"/>
      <c r="L200" s="165"/>
      <c r="M200" s="163"/>
      <c r="N200" s="163"/>
      <c r="O200" s="163"/>
    </row>
    <row r="201" spans="1:15">
      <c r="A201" s="163"/>
      <c r="B201" s="187" t="s">
        <v>147</v>
      </c>
      <c r="C201" s="187" t="s">
        <v>156</v>
      </c>
      <c r="D201" s="190" t="s">
        <v>728</v>
      </c>
      <c r="E201" s="165"/>
      <c r="F201" s="165"/>
      <c r="G201" s="163"/>
      <c r="H201" s="163"/>
      <c r="I201" s="163"/>
      <c r="J201" s="163"/>
      <c r="K201" s="164"/>
      <c r="L201" s="165"/>
      <c r="M201" s="163"/>
      <c r="N201" s="163"/>
      <c r="O201" s="163"/>
    </row>
    <row r="202" spans="1:15">
      <c r="A202" s="163"/>
      <c r="B202" s="187" t="s">
        <v>147</v>
      </c>
      <c r="C202" s="187" t="s">
        <v>2418</v>
      </c>
      <c r="D202" s="190" t="s">
        <v>729</v>
      </c>
      <c r="E202" s="165"/>
      <c r="F202" s="165"/>
      <c r="G202" s="163"/>
      <c r="H202" s="163"/>
      <c r="I202" s="163"/>
      <c r="J202" s="163"/>
      <c r="K202" s="164"/>
      <c r="L202" s="165"/>
      <c r="M202" s="163"/>
      <c r="N202" s="163"/>
      <c r="O202" s="163"/>
    </row>
    <row r="203" spans="1:15">
      <c r="A203" s="163"/>
      <c r="B203" s="187" t="s">
        <v>147</v>
      </c>
      <c r="C203" s="187" t="s">
        <v>155</v>
      </c>
      <c r="D203" s="190" t="s">
        <v>730</v>
      </c>
      <c r="E203" s="165"/>
      <c r="F203" s="165"/>
      <c r="G203" s="163"/>
      <c r="H203" s="163"/>
      <c r="I203" s="163"/>
      <c r="J203" s="163"/>
      <c r="K203" s="164"/>
      <c r="L203" s="165"/>
      <c r="M203" s="163"/>
      <c r="N203" s="163"/>
      <c r="O203" s="163"/>
    </row>
    <row r="204" spans="1:15">
      <c r="A204" s="163"/>
      <c r="B204" s="187" t="s">
        <v>147</v>
      </c>
      <c r="C204" s="187" t="s">
        <v>153</v>
      </c>
      <c r="D204" s="190" t="s">
        <v>731</v>
      </c>
      <c r="E204" s="165"/>
      <c r="F204" s="165"/>
      <c r="G204" s="163"/>
      <c r="H204" s="163"/>
      <c r="I204" s="163"/>
      <c r="J204" s="163"/>
      <c r="K204" s="164"/>
      <c r="L204" s="165"/>
      <c r="M204" s="163"/>
      <c r="N204" s="163"/>
      <c r="O204" s="163"/>
    </row>
    <row r="205" spans="1:15">
      <c r="A205" s="163"/>
      <c r="B205" s="187" t="s">
        <v>147</v>
      </c>
      <c r="C205" s="187" t="s">
        <v>154</v>
      </c>
      <c r="D205" s="190" t="s">
        <v>732</v>
      </c>
      <c r="E205" s="165"/>
      <c r="F205" s="165"/>
      <c r="G205" s="163"/>
      <c r="H205" s="163"/>
      <c r="I205" s="163"/>
      <c r="J205" s="163"/>
      <c r="K205" s="164"/>
      <c r="L205" s="165"/>
      <c r="M205" s="163"/>
      <c r="N205" s="163"/>
      <c r="O205" s="163"/>
    </row>
    <row r="206" spans="1:15">
      <c r="A206" s="163"/>
      <c r="B206" s="187" t="s">
        <v>147</v>
      </c>
      <c r="C206" s="187" t="s">
        <v>154</v>
      </c>
      <c r="D206" s="190" t="s">
        <v>733</v>
      </c>
      <c r="E206" s="165"/>
      <c r="F206" s="165"/>
      <c r="G206" s="163"/>
      <c r="H206" s="163"/>
      <c r="I206" s="163"/>
      <c r="J206" s="163"/>
      <c r="K206" s="164"/>
      <c r="L206" s="165"/>
      <c r="M206" s="163"/>
      <c r="N206" s="163"/>
      <c r="O206" s="163"/>
    </row>
    <row r="207" spans="1:15">
      <c r="A207" s="163"/>
      <c r="B207" s="187" t="s">
        <v>147</v>
      </c>
      <c r="C207" s="187" t="s">
        <v>154</v>
      </c>
      <c r="D207" s="190" t="s">
        <v>1180</v>
      </c>
      <c r="E207" s="165"/>
      <c r="F207" s="165"/>
      <c r="G207" s="163"/>
      <c r="H207" s="163"/>
      <c r="I207" s="163"/>
      <c r="J207" s="163"/>
      <c r="K207" s="164"/>
      <c r="L207" s="165"/>
      <c r="M207" s="163"/>
      <c r="N207" s="163"/>
      <c r="O207" s="163"/>
    </row>
    <row r="208" spans="1:15">
      <c r="A208" s="163"/>
      <c r="B208" s="187" t="s">
        <v>147</v>
      </c>
      <c r="C208" s="187" t="s">
        <v>154</v>
      </c>
      <c r="D208" s="190" t="s">
        <v>734</v>
      </c>
      <c r="E208" s="165"/>
      <c r="F208" s="165"/>
      <c r="G208" s="163"/>
      <c r="H208" s="163"/>
      <c r="I208" s="163"/>
      <c r="J208" s="163"/>
      <c r="K208" s="164"/>
      <c r="L208" s="165"/>
      <c r="M208" s="163"/>
      <c r="N208" s="163"/>
      <c r="O208" s="163"/>
    </row>
    <row r="209" spans="1:15">
      <c r="A209" s="163"/>
      <c r="B209" s="187" t="s">
        <v>147</v>
      </c>
      <c r="C209" s="187" t="s">
        <v>157</v>
      </c>
      <c r="D209" s="190" t="s">
        <v>735</v>
      </c>
      <c r="E209" s="165"/>
      <c r="F209" s="165"/>
      <c r="G209" s="163"/>
      <c r="H209" s="163"/>
      <c r="I209" s="163"/>
      <c r="J209" s="163"/>
      <c r="K209" s="164"/>
      <c r="L209" s="165"/>
      <c r="M209" s="163"/>
      <c r="N209" s="163"/>
      <c r="O209" s="163"/>
    </row>
    <row r="210" spans="1:15">
      <c r="A210" s="163"/>
      <c r="B210" s="187" t="s">
        <v>147</v>
      </c>
      <c r="C210" s="187" t="s">
        <v>154</v>
      </c>
      <c r="D210" s="190" t="s">
        <v>736</v>
      </c>
      <c r="E210" s="165"/>
      <c r="F210" s="165"/>
      <c r="G210" s="163"/>
      <c r="H210" s="163"/>
      <c r="I210" s="163"/>
      <c r="J210" s="163"/>
      <c r="K210" s="164"/>
      <c r="L210" s="165"/>
      <c r="M210" s="163"/>
      <c r="N210" s="163"/>
      <c r="O210" s="163"/>
    </row>
    <row r="211" spans="1:15">
      <c r="A211" s="163"/>
      <c r="B211" s="187" t="s">
        <v>147</v>
      </c>
      <c r="C211" s="187" t="s">
        <v>154</v>
      </c>
      <c r="D211" s="190" t="s">
        <v>737</v>
      </c>
      <c r="E211" s="165"/>
      <c r="F211" s="165"/>
      <c r="G211" s="163"/>
      <c r="H211" s="163"/>
      <c r="I211" s="163"/>
      <c r="J211" s="163"/>
      <c r="K211" s="164"/>
      <c r="L211" s="165"/>
      <c r="M211" s="163"/>
      <c r="N211" s="163"/>
      <c r="O211" s="163"/>
    </row>
    <row r="212" spans="1:15">
      <c r="A212" s="163"/>
      <c r="B212" s="187" t="s">
        <v>147</v>
      </c>
      <c r="C212" s="187" t="s">
        <v>159</v>
      </c>
      <c r="D212" s="190" t="s">
        <v>738</v>
      </c>
      <c r="E212" s="165"/>
      <c r="F212" s="165"/>
      <c r="G212" s="163"/>
      <c r="H212" s="163"/>
      <c r="I212" s="163"/>
      <c r="J212" s="163"/>
      <c r="K212" s="164"/>
      <c r="L212" s="165"/>
      <c r="M212" s="163"/>
      <c r="N212" s="163"/>
      <c r="O212" s="163"/>
    </row>
    <row r="213" spans="1:15">
      <c r="A213" s="163"/>
      <c r="B213" s="187" t="s">
        <v>147</v>
      </c>
      <c r="C213" s="187" t="s">
        <v>159</v>
      </c>
      <c r="D213" s="190" t="s">
        <v>739</v>
      </c>
      <c r="E213" s="165"/>
      <c r="F213" s="165"/>
      <c r="G213" s="163"/>
      <c r="H213" s="163"/>
      <c r="I213" s="163"/>
      <c r="J213" s="163"/>
      <c r="K213" s="164"/>
      <c r="L213" s="165"/>
      <c r="M213" s="163"/>
      <c r="N213" s="163"/>
      <c r="O213" s="163"/>
    </row>
    <row r="214" spans="1:15">
      <c r="A214" s="163"/>
      <c r="B214" s="187" t="s">
        <v>147</v>
      </c>
      <c r="C214" s="187" t="s">
        <v>155</v>
      </c>
      <c r="D214" s="190" t="s">
        <v>789</v>
      </c>
      <c r="E214" s="165"/>
      <c r="F214" s="165"/>
      <c r="G214" s="163"/>
      <c r="H214" s="163"/>
      <c r="I214" s="163"/>
      <c r="J214" s="163"/>
      <c r="K214" s="164"/>
      <c r="L214" s="165"/>
      <c r="M214" s="163"/>
      <c r="N214" s="163"/>
      <c r="O214" s="163"/>
    </row>
    <row r="215" spans="1:15">
      <c r="A215" s="163"/>
      <c r="B215" s="187" t="s">
        <v>147</v>
      </c>
      <c r="C215" s="187" t="s">
        <v>155</v>
      </c>
      <c r="D215" s="190" t="s">
        <v>790</v>
      </c>
      <c r="E215" s="165"/>
      <c r="F215" s="165"/>
      <c r="G215" s="163"/>
      <c r="H215" s="163"/>
      <c r="I215" s="163"/>
      <c r="J215" s="163"/>
      <c r="K215" s="164"/>
      <c r="L215" s="165"/>
      <c r="M215" s="163"/>
      <c r="N215" s="163"/>
      <c r="O215" s="163"/>
    </row>
    <row r="216" spans="1:15">
      <c r="A216" s="163"/>
      <c r="B216" s="187" t="s">
        <v>147</v>
      </c>
      <c r="C216" s="187" t="s">
        <v>159</v>
      </c>
      <c r="D216" s="190" t="s">
        <v>793</v>
      </c>
      <c r="E216" s="165"/>
      <c r="F216" s="165"/>
      <c r="G216" s="163"/>
      <c r="H216" s="163"/>
      <c r="I216" s="163"/>
      <c r="J216" s="163"/>
      <c r="K216" s="164"/>
      <c r="L216" s="165"/>
      <c r="M216" s="163"/>
      <c r="N216" s="163"/>
      <c r="O216" s="163"/>
    </row>
    <row r="217" spans="1:15">
      <c r="A217" s="163"/>
      <c r="B217" s="187" t="s">
        <v>147</v>
      </c>
      <c r="C217" s="187" t="s">
        <v>3</v>
      </c>
      <c r="D217" s="190" t="s">
        <v>859</v>
      </c>
      <c r="E217" s="164"/>
      <c r="F217" s="164"/>
      <c r="G217" s="163"/>
      <c r="H217" s="163"/>
      <c r="I217" s="163"/>
      <c r="J217" s="163"/>
      <c r="K217" s="164"/>
      <c r="L217" s="164"/>
      <c r="M217" s="163"/>
      <c r="N217" s="163"/>
      <c r="O217" s="163"/>
    </row>
    <row r="218" spans="1:15">
      <c r="A218" s="163"/>
      <c r="B218" s="187" t="s">
        <v>147</v>
      </c>
      <c r="C218" s="187" t="s">
        <v>154</v>
      </c>
      <c r="D218" s="190" t="s">
        <v>860</v>
      </c>
      <c r="E218" s="165"/>
      <c r="F218" s="165"/>
      <c r="G218" s="163"/>
      <c r="H218" s="163"/>
      <c r="I218" s="163"/>
      <c r="J218" s="163"/>
      <c r="K218" s="164"/>
      <c r="L218" s="165"/>
      <c r="M218" s="163"/>
      <c r="N218" s="163"/>
      <c r="O218" s="163"/>
    </row>
    <row r="219" spans="1:15">
      <c r="A219" s="163"/>
      <c r="B219" s="187" t="s">
        <v>147</v>
      </c>
      <c r="C219" s="187" t="s">
        <v>157</v>
      </c>
      <c r="D219" s="190" t="s">
        <v>861</v>
      </c>
      <c r="E219" s="165"/>
      <c r="F219" s="165"/>
      <c r="G219" s="163"/>
      <c r="H219" s="163"/>
      <c r="I219" s="163"/>
      <c r="J219" s="163"/>
      <c r="K219" s="164"/>
      <c r="L219" s="165"/>
      <c r="M219" s="163"/>
      <c r="N219" s="163"/>
      <c r="O219" s="163"/>
    </row>
    <row r="220" spans="1:15">
      <c r="A220" s="163"/>
      <c r="B220" s="187" t="s">
        <v>147</v>
      </c>
      <c r="C220" s="187" t="s">
        <v>156</v>
      </c>
      <c r="D220" s="190" t="s">
        <v>862</v>
      </c>
      <c r="E220" s="165"/>
      <c r="F220" s="165"/>
      <c r="G220" s="163"/>
      <c r="H220" s="163"/>
      <c r="I220" s="163"/>
      <c r="J220" s="163"/>
      <c r="K220" s="164"/>
      <c r="L220" s="165"/>
      <c r="M220" s="163"/>
      <c r="N220" s="163"/>
      <c r="O220" s="163"/>
    </row>
    <row r="221" spans="1:15">
      <c r="A221" s="163"/>
      <c r="B221" s="187" t="s">
        <v>147</v>
      </c>
      <c r="C221" s="187" t="s">
        <v>159</v>
      </c>
      <c r="D221" s="190" t="s">
        <v>863</v>
      </c>
      <c r="E221" s="165"/>
      <c r="F221" s="165"/>
      <c r="G221" s="163"/>
      <c r="H221" s="163"/>
      <c r="I221" s="163"/>
      <c r="J221" s="163"/>
      <c r="K221" s="164"/>
      <c r="L221" s="165"/>
      <c r="M221" s="163"/>
      <c r="N221" s="163"/>
      <c r="O221" s="163"/>
    </row>
    <row r="222" spans="1:15">
      <c r="A222" s="163"/>
      <c r="B222" s="187" t="s">
        <v>147</v>
      </c>
      <c r="C222" s="187" t="s">
        <v>159</v>
      </c>
      <c r="D222" s="190" t="s">
        <v>864</v>
      </c>
      <c r="E222" s="165"/>
      <c r="F222" s="165"/>
      <c r="G222" s="163"/>
      <c r="H222" s="163"/>
      <c r="I222" s="163"/>
      <c r="J222" s="163"/>
      <c r="K222" s="164"/>
      <c r="L222" s="165"/>
      <c r="M222" s="163"/>
      <c r="N222" s="163"/>
      <c r="O222" s="163"/>
    </row>
    <row r="223" spans="1:15">
      <c r="A223" s="163"/>
      <c r="B223" s="187" t="s">
        <v>147</v>
      </c>
      <c r="C223" s="187" t="s">
        <v>155</v>
      </c>
      <c r="D223" s="190" t="s">
        <v>865</v>
      </c>
      <c r="E223" s="165"/>
      <c r="F223" s="165"/>
      <c r="G223" s="163"/>
      <c r="H223" s="163"/>
      <c r="I223" s="163"/>
      <c r="J223" s="163"/>
      <c r="K223" s="164"/>
      <c r="L223" s="165"/>
      <c r="M223" s="163"/>
      <c r="N223" s="163"/>
      <c r="O223" s="163"/>
    </row>
    <row r="224" spans="1:15">
      <c r="A224" s="163"/>
      <c r="B224" s="187" t="s">
        <v>147</v>
      </c>
      <c r="C224" s="187" t="s">
        <v>155</v>
      </c>
      <c r="D224" s="190" t="s">
        <v>879</v>
      </c>
      <c r="E224" s="165"/>
      <c r="F224" s="165"/>
      <c r="G224" s="163"/>
      <c r="H224" s="163"/>
      <c r="I224" s="163"/>
      <c r="J224" s="163"/>
      <c r="K224" s="164"/>
      <c r="L224" s="165"/>
      <c r="M224" s="163"/>
      <c r="N224" s="163"/>
      <c r="O224" s="163"/>
    </row>
    <row r="225" spans="1:15">
      <c r="A225" s="163"/>
      <c r="B225" s="187" t="s">
        <v>147</v>
      </c>
      <c r="C225" s="187" t="s">
        <v>159</v>
      </c>
      <c r="D225" s="190" t="s">
        <v>937</v>
      </c>
      <c r="E225" s="165"/>
      <c r="F225" s="165"/>
      <c r="G225" s="163"/>
      <c r="H225" s="163"/>
      <c r="I225" s="163"/>
      <c r="J225" s="163"/>
      <c r="K225" s="164"/>
      <c r="L225" s="165"/>
      <c r="M225" s="163"/>
      <c r="N225" s="163"/>
      <c r="O225" s="163"/>
    </row>
    <row r="226" spans="1:15">
      <c r="A226" s="163"/>
      <c r="B226" s="187" t="s">
        <v>147</v>
      </c>
      <c r="C226" s="187" t="s">
        <v>159</v>
      </c>
      <c r="D226" s="190" t="s">
        <v>939</v>
      </c>
      <c r="E226" s="165"/>
      <c r="F226" s="165"/>
      <c r="G226" s="163"/>
      <c r="H226" s="163"/>
      <c r="I226" s="163"/>
      <c r="J226" s="163"/>
      <c r="K226" s="164"/>
      <c r="L226" s="165"/>
      <c r="M226" s="163"/>
      <c r="N226" s="163"/>
      <c r="O226" s="163"/>
    </row>
    <row r="227" spans="1:15">
      <c r="A227" s="163"/>
      <c r="B227" s="187" t="s">
        <v>147</v>
      </c>
      <c r="C227" s="187" t="s">
        <v>2064</v>
      </c>
      <c r="D227" s="190" t="s">
        <v>1008</v>
      </c>
      <c r="E227" s="165"/>
      <c r="F227" s="165"/>
      <c r="G227" s="163"/>
      <c r="H227" s="163"/>
      <c r="I227" s="163"/>
      <c r="J227" s="163"/>
      <c r="K227" s="164"/>
      <c r="L227" s="165"/>
      <c r="M227" s="163"/>
      <c r="N227" s="163"/>
      <c r="O227" s="163"/>
    </row>
    <row r="228" spans="1:15">
      <c r="A228" s="163"/>
      <c r="B228" s="187" t="s">
        <v>147</v>
      </c>
      <c r="C228" s="187" t="s">
        <v>1997</v>
      </c>
      <c r="D228" s="190" t="s">
        <v>1009</v>
      </c>
      <c r="E228" s="165"/>
      <c r="F228" s="165"/>
      <c r="G228" s="163"/>
      <c r="H228" s="163"/>
      <c r="I228" s="163"/>
      <c r="J228" s="163"/>
      <c r="K228" s="164"/>
      <c r="L228" s="165"/>
      <c r="M228" s="163"/>
      <c r="N228" s="163"/>
      <c r="O228" s="163"/>
    </row>
    <row r="229" spans="1:15">
      <c r="A229" s="163"/>
      <c r="B229" s="187" t="s">
        <v>147</v>
      </c>
      <c r="C229" s="187" t="s">
        <v>155</v>
      </c>
      <c r="D229" s="190" t="s">
        <v>1010</v>
      </c>
      <c r="E229" s="165"/>
      <c r="F229" s="165"/>
      <c r="G229" s="163"/>
      <c r="H229" s="163"/>
      <c r="I229" s="163"/>
      <c r="J229" s="163"/>
      <c r="K229" s="164"/>
      <c r="L229" s="165"/>
      <c r="M229" s="163"/>
      <c r="N229" s="163"/>
      <c r="O229" s="163"/>
    </row>
    <row r="230" spans="1:15">
      <c r="A230" s="163"/>
      <c r="B230" s="187" t="s">
        <v>147</v>
      </c>
      <c r="C230" s="187" t="s">
        <v>155</v>
      </c>
      <c r="D230" s="190" t="s">
        <v>1011</v>
      </c>
      <c r="E230" s="165"/>
      <c r="F230" s="165"/>
      <c r="G230" s="163"/>
      <c r="H230" s="163"/>
      <c r="I230" s="163"/>
      <c r="J230" s="163"/>
      <c r="K230" s="164"/>
      <c r="L230" s="165"/>
      <c r="M230" s="163"/>
      <c r="N230" s="163"/>
      <c r="O230" s="163"/>
    </row>
    <row r="231" spans="1:15">
      <c r="A231" s="163"/>
      <c r="B231" s="187" t="s">
        <v>147</v>
      </c>
      <c r="C231" s="187" t="s">
        <v>156</v>
      </c>
      <c r="D231" s="190" t="s">
        <v>1098</v>
      </c>
      <c r="E231" s="165"/>
      <c r="F231" s="165"/>
      <c r="G231" s="163"/>
      <c r="H231" s="163"/>
      <c r="I231" s="163"/>
      <c r="J231" s="163"/>
      <c r="K231" s="164"/>
      <c r="L231" s="165"/>
      <c r="M231" s="163"/>
      <c r="N231" s="163"/>
      <c r="O231" s="163"/>
    </row>
    <row r="232" spans="1:15">
      <c r="A232" s="163"/>
      <c r="B232" s="187" t="s">
        <v>147</v>
      </c>
      <c r="C232" s="187" t="s">
        <v>156</v>
      </c>
      <c r="D232" s="190" t="s">
        <v>1099</v>
      </c>
      <c r="E232" s="165"/>
      <c r="F232" s="165"/>
      <c r="G232" s="163"/>
      <c r="H232" s="163"/>
      <c r="I232" s="163"/>
      <c r="J232" s="163"/>
      <c r="K232" s="164"/>
      <c r="L232" s="165"/>
      <c r="M232" s="163"/>
      <c r="N232" s="163"/>
      <c r="O232" s="163"/>
    </row>
    <row r="233" spans="1:15">
      <c r="A233" s="163"/>
      <c r="B233" s="187" t="s">
        <v>147</v>
      </c>
      <c r="C233" s="187" t="s">
        <v>3</v>
      </c>
      <c r="D233" s="190" t="s">
        <v>1100</v>
      </c>
      <c r="E233" s="165"/>
      <c r="F233" s="165"/>
      <c r="G233" s="163"/>
      <c r="H233" s="163"/>
      <c r="I233" s="163"/>
      <c r="J233" s="163"/>
      <c r="K233" s="164"/>
      <c r="L233" s="165"/>
      <c r="M233" s="163"/>
      <c r="N233" s="163"/>
      <c r="O233" s="163"/>
    </row>
    <row r="234" spans="1:15">
      <c r="A234" s="163"/>
      <c r="B234" s="187" t="s">
        <v>147</v>
      </c>
      <c r="C234" s="187" t="s">
        <v>157</v>
      </c>
      <c r="D234" s="190" t="s">
        <v>1101</v>
      </c>
      <c r="E234" s="165"/>
      <c r="F234" s="165"/>
      <c r="G234" s="163"/>
      <c r="H234" s="163"/>
      <c r="I234" s="163"/>
      <c r="J234" s="163"/>
      <c r="K234" s="164"/>
      <c r="L234" s="165"/>
      <c r="M234" s="163"/>
      <c r="N234" s="163"/>
      <c r="O234" s="163"/>
    </row>
    <row r="235" spans="1:15">
      <c r="A235" s="163"/>
      <c r="B235" s="187" t="s">
        <v>147</v>
      </c>
      <c r="C235" s="187" t="s">
        <v>157</v>
      </c>
      <c r="D235" s="190" t="s">
        <v>1102</v>
      </c>
      <c r="E235" s="165"/>
      <c r="F235" s="165"/>
      <c r="G235" s="163"/>
      <c r="H235" s="163"/>
      <c r="I235" s="163"/>
      <c r="J235" s="163"/>
      <c r="K235" s="164"/>
      <c r="L235" s="165"/>
      <c r="M235" s="163"/>
      <c r="N235" s="163"/>
      <c r="O235" s="163"/>
    </row>
    <row r="236" spans="1:15">
      <c r="A236" s="163"/>
      <c r="B236" s="187" t="s">
        <v>147</v>
      </c>
      <c r="C236" s="187" t="s">
        <v>3</v>
      </c>
      <c r="D236" s="190" t="s">
        <v>1103</v>
      </c>
      <c r="E236" s="164"/>
      <c r="F236" s="164"/>
      <c r="G236" s="163"/>
      <c r="H236" s="163"/>
      <c r="I236" s="163"/>
      <c r="J236" s="163"/>
      <c r="K236" s="164"/>
      <c r="L236" s="164"/>
      <c r="M236" s="163"/>
      <c r="N236" s="163"/>
      <c r="O236" s="163"/>
    </row>
    <row r="237" spans="1:15">
      <c r="A237" s="163"/>
      <c r="B237" s="187" t="s">
        <v>147</v>
      </c>
      <c r="C237" s="187" t="s">
        <v>159</v>
      </c>
      <c r="D237" s="190" t="s">
        <v>1104</v>
      </c>
      <c r="E237" s="165"/>
      <c r="F237" s="165"/>
      <c r="G237" s="163"/>
      <c r="H237" s="163"/>
      <c r="I237" s="163"/>
      <c r="J237" s="163"/>
      <c r="K237" s="164"/>
      <c r="L237" s="165"/>
      <c r="M237" s="163"/>
      <c r="N237" s="163"/>
      <c r="O237" s="163"/>
    </row>
    <row r="238" spans="1:15">
      <c r="A238" s="163"/>
      <c r="B238" s="187" t="s">
        <v>147</v>
      </c>
      <c r="C238" s="187" t="s">
        <v>159</v>
      </c>
      <c r="D238" s="190" t="s">
        <v>1105</v>
      </c>
      <c r="E238" s="165"/>
      <c r="F238" s="165"/>
      <c r="G238" s="163"/>
      <c r="H238" s="163"/>
      <c r="I238" s="163"/>
      <c r="J238" s="163"/>
      <c r="K238" s="164"/>
      <c r="L238" s="165"/>
      <c r="M238" s="163"/>
      <c r="N238" s="163"/>
      <c r="O238" s="163"/>
    </row>
    <row r="239" spans="1:15">
      <c r="A239" s="163"/>
      <c r="B239" s="187" t="s">
        <v>147</v>
      </c>
      <c r="C239" s="187" t="s">
        <v>160</v>
      </c>
      <c r="D239" s="190" t="s">
        <v>1123</v>
      </c>
      <c r="E239" s="165"/>
      <c r="F239" s="165"/>
      <c r="G239" s="163"/>
      <c r="H239" s="163"/>
      <c r="I239" s="163"/>
      <c r="J239" s="163"/>
      <c r="K239" s="164"/>
      <c r="L239" s="165"/>
      <c r="M239" s="163"/>
      <c r="N239" s="163"/>
      <c r="O239" s="163"/>
    </row>
    <row r="240" spans="1:15">
      <c r="A240" s="163"/>
      <c r="B240" s="187" t="s">
        <v>147</v>
      </c>
      <c r="C240" s="187" t="s">
        <v>160</v>
      </c>
      <c r="D240" s="190" t="s">
        <v>1124</v>
      </c>
      <c r="E240" s="165"/>
      <c r="F240" s="165"/>
      <c r="G240" s="163"/>
      <c r="H240" s="163"/>
      <c r="I240" s="163"/>
      <c r="J240" s="163"/>
      <c r="K240" s="164"/>
      <c r="L240" s="165"/>
      <c r="M240" s="163"/>
      <c r="N240" s="163"/>
      <c r="O240" s="163"/>
    </row>
    <row r="241" spans="1:15">
      <c r="A241" s="163"/>
      <c r="B241" s="187" t="s">
        <v>147</v>
      </c>
      <c r="C241" s="187" t="s">
        <v>2418</v>
      </c>
      <c r="D241" s="190" t="s">
        <v>1125</v>
      </c>
      <c r="E241" s="165"/>
      <c r="F241" s="165"/>
      <c r="G241" s="163"/>
      <c r="H241" s="163"/>
      <c r="I241" s="163"/>
      <c r="J241" s="163"/>
      <c r="K241" s="164"/>
      <c r="L241" s="165"/>
      <c r="M241" s="163"/>
      <c r="N241" s="163"/>
      <c r="O241" s="163"/>
    </row>
    <row r="242" spans="1:15">
      <c r="A242" s="163"/>
      <c r="B242" s="187" t="s">
        <v>147</v>
      </c>
      <c r="C242" s="187" t="s">
        <v>156</v>
      </c>
      <c r="D242" s="190" t="s">
        <v>1181</v>
      </c>
      <c r="E242" s="165"/>
      <c r="F242" s="165"/>
      <c r="G242" s="163"/>
      <c r="H242" s="163"/>
      <c r="I242" s="163"/>
      <c r="J242" s="163"/>
      <c r="K242" s="164"/>
      <c r="L242" s="165"/>
      <c r="M242" s="163"/>
      <c r="N242" s="163"/>
      <c r="O242" s="163"/>
    </row>
    <row r="243" spans="1:15">
      <c r="A243" s="163"/>
      <c r="B243" s="187" t="s">
        <v>147</v>
      </c>
      <c r="C243" s="187" t="s">
        <v>160</v>
      </c>
      <c r="D243" s="190" t="s">
        <v>1182</v>
      </c>
      <c r="E243" s="165"/>
      <c r="F243" s="165"/>
      <c r="G243" s="163"/>
      <c r="H243" s="163"/>
      <c r="I243" s="163"/>
      <c r="J243" s="163"/>
      <c r="K243" s="164"/>
      <c r="L243" s="165"/>
      <c r="M243" s="163"/>
      <c r="N243" s="163"/>
      <c r="O243" s="163"/>
    </row>
    <row r="244" spans="1:15">
      <c r="A244" s="163"/>
      <c r="B244" s="187" t="s">
        <v>147</v>
      </c>
      <c r="C244" s="187" t="s">
        <v>160</v>
      </c>
      <c r="D244" s="190" t="s">
        <v>1183</v>
      </c>
      <c r="E244" s="165"/>
      <c r="F244" s="165"/>
      <c r="G244" s="163"/>
      <c r="H244" s="163"/>
      <c r="I244" s="163"/>
      <c r="J244" s="163"/>
      <c r="K244" s="164"/>
      <c r="L244" s="165"/>
      <c r="M244" s="163"/>
      <c r="N244" s="163"/>
      <c r="O244" s="163"/>
    </row>
    <row r="245" spans="1:15">
      <c r="A245" s="163"/>
      <c r="B245" s="187" t="s">
        <v>147</v>
      </c>
      <c r="C245" s="187" t="s">
        <v>156</v>
      </c>
      <c r="D245" s="190" t="s">
        <v>1215</v>
      </c>
      <c r="E245" s="165"/>
      <c r="F245" s="165"/>
      <c r="G245" s="163"/>
      <c r="H245" s="163"/>
      <c r="I245" s="163"/>
      <c r="J245" s="163"/>
      <c r="K245" s="164"/>
      <c r="L245" s="165"/>
      <c r="M245" s="163"/>
      <c r="N245" s="163"/>
      <c r="O245" s="163"/>
    </row>
    <row r="246" spans="1:15">
      <c r="A246" s="163"/>
      <c r="B246" s="187" t="s">
        <v>147</v>
      </c>
      <c r="C246" s="187" t="s">
        <v>156</v>
      </c>
      <c r="D246" s="190" t="s">
        <v>1236</v>
      </c>
      <c r="E246" s="183"/>
      <c r="F246" s="183"/>
      <c r="G246" s="163"/>
      <c r="H246" s="163"/>
      <c r="I246" s="163"/>
      <c r="J246" s="163"/>
      <c r="K246" s="164"/>
      <c r="L246" s="165"/>
      <c r="M246" s="163"/>
      <c r="N246" s="163"/>
      <c r="O246" s="163"/>
    </row>
    <row r="247" spans="1:15">
      <c r="A247" s="163"/>
      <c r="B247" s="187" t="s">
        <v>147</v>
      </c>
      <c r="C247" s="187" t="s">
        <v>3440</v>
      </c>
      <c r="D247" s="190" t="s">
        <v>1237</v>
      </c>
      <c r="E247" s="183"/>
      <c r="F247" s="183"/>
      <c r="G247" s="163"/>
      <c r="H247" s="163"/>
      <c r="I247" s="163"/>
      <c r="J247" s="163"/>
      <c r="K247" s="164"/>
      <c r="L247" s="165"/>
      <c r="M247" s="163"/>
      <c r="N247" s="163"/>
      <c r="O247" s="163"/>
    </row>
    <row r="248" spans="1:15">
      <c r="A248" s="163"/>
      <c r="B248" s="187" t="s">
        <v>147</v>
      </c>
      <c r="C248" s="187" t="s">
        <v>159</v>
      </c>
      <c r="D248" s="190" t="s">
        <v>1240</v>
      </c>
      <c r="E248" s="183"/>
      <c r="F248" s="183"/>
      <c r="G248" s="163"/>
      <c r="H248" s="163"/>
      <c r="I248" s="163"/>
      <c r="J248" s="163"/>
      <c r="K248" s="164"/>
      <c r="L248" s="165"/>
      <c r="M248" s="163"/>
      <c r="N248" s="163"/>
      <c r="O248" s="163"/>
    </row>
    <row r="249" spans="1:15">
      <c r="A249" s="163"/>
      <c r="B249" s="187" t="s">
        <v>147</v>
      </c>
      <c r="C249" s="187" t="s">
        <v>154</v>
      </c>
      <c r="D249" s="190" t="s">
        <v>1241</v>
      </c>
      <c r="E249" s="183"/>
      <c r="F249" s="183"/>
      <c r="G249" s="163"/>
      <c r="H249" s="163"/>
      <c r="I249" s="163"/>
      <c r="J249" s="163"/>
      <c r="K249" s="164"/>
      <c r="L249" s="165"/>
      <c r="M249" s="163"/>
      <c r="N249" s="163"/>
      <c r="O249" s="163"/>
    </row>
    <row r="250" spans="1:15">
      <c r="A250" s="163"/>
      <c r="B250" s="187" t="s">
        <v>147</v>
      </c>
      <c r="C250" s="187" t="s">
        <v>155</v>
      </c>
      <c r="D250" s="190" t="s">
        <v>1242</v>
      </c>
      <c r="E250" s="183"/>
      <c r="F250" s="183"/>
      <c r="G250" s="163"/>
      <c r="H250" s="163"/>
      <c r="I250" s="163"/>
      <c r="J250" s="163"/>
      <c r="K250" s="164"/>
      <c r="L250" s="165"/>
      <c r="M250" s="163"/>
      <c r="N250" s="163"/>
      <c r="O250" s="163"/>
    </row>
    <row r="251" spans="1:15">
      <c r="A251" s="163"/>
      <c r="B251" s="187" t="s">
        <v>147</v>
      </c>
      <c r="C251" s="187" t="s">
        <v>156</v>
      </c>
      <c r="D251" s="190" t="s">
        <v>1247</v>
      </c>
      <c r="E251" s="183"/>
      <c r="F251" s="183"/>
      <c r="G251" s="163"/>
      <c r="H251" s="163"/>
      <c r="I251" s="163"/>
      <c r="J251" s="163"/>
      <c r="K251" s="164"/>
      <c r="L251" s="165"/>
      <c r="M251" s="163"/>
      <c r="N251" s="163"/>
      <c r="O251" s="163"/>
    </row>
    <row r="252" spans="1:15">
      <c r="A252" s="163"/>
      <c r="B252" s="187" t="s">
        <v>147</v>
      </c>
      <c r="C252" s="187" t="s">
        <v>161</v>
      </c>
      <c r="D252" s="190" t="s">
        <v>1252</v>
      </c>
      <c r="E252" s="183"/>
      <c r="F252" s="183"/>
      <c r="G252" s="163"/>
      <c r="H252" s="163"/>
      <c r="I252" s="163"/>
      <c r="J252" s="163"/>
      <c r="K252" s="164"/>
      <c r="L252" s="165"/>
      <c r="M252" s="163"/>
      <c r="N252" s="163"/>
      <c r="O252" s="163"/>
    </row>
    <row r="253" spans="1:15">
      <c r="A253" s="163"/>
      <c r="B253" s="187" t="s">
        <v>147</v>
      </c>
      <c r="C253" s="187" t="s">
        <v>161</v>
      </c>
      <c r="D253" s="190" t="s">
        <v>1253</v>
      </c>
      <c r="E253" s="165"/>
      <c r="F253" s="165"/>
      <c r="G253" s="163"/>
      <c r="H253" s="163"/>
      <c r="I253" s="163"/>
      <c r="J253" s="163"/>
      <c r="K253" s="164"/>
      <c r="L253" s="165"/>
      <c r="M253" s="163"/>
      <c r="N253" s="163"/>
      <c r="O253" s="163"/>
    </row>
    <row r="254" spans="1:15">
      <c r="A254" s="163"/>
      <c r="B254" s="187" t="s">
        <v>147</v>
      </c>
      <c r="C254" s="187" t="s">
        <v>3</v>
      </c>
      <c r="D254" s="190" t="s">
        <v>1254</v>
      </c>
      <c r="E254" s="165"/>
      <c r="F254" s="165"/>
      <c r="G254" s="163"/>
      <c r="H254" s="163"/>
      <c r="I254" s="163"/>
      <c r="J254" s="163"/>
      <c r="K254" s="164"/>
      <c r="L254" s="165"/>
      <c r="M254" s="163"/>
      <c r="N254" s="163"/>
      <c r="O254" s="163"/>
    </row>
    <row r="255" spans="1:15">
      <c r="A255" s="163"/>
      <c r="B255" s="187" t="s">
        <v>147</v>
      </c>
      <c r="C255" s="187" t="s">
        <v>2800</v>
      </c>
      <c r="D255" s="190" t="s">
        <v>1255</v>
      </c>
      <c r="E255" s="165"/>
      <c r="F255" s="165"/>
      <c r="G255" s="163"/>
      <c r="H255" s="163"/>
      <c r="I255" s="163"/>
      <c r="J255" s="163"/>
      <c r="K255" s="164"/>
      <c r="L255" s="165"/>
      <c r="M255" s="163"/>
      <c r="N255" s="163"/>
      <c r="O255" s="163"/>
    </row>
    <row r="256" spans="1:15">
      <c r="A256" s="163"/>
      <c r="B256" s="187" t="s">
        <v>147</v>
      </c>
      <c r="C256" s="187" t="s">
        <v>2800</v>
      </c>
      <c r="D256" s="190" t="s">
        <v>1256</v>
      </c>
      <c r="E256" s="165"/>
      <c r="F256" s="165"/>
      <c r="G256" s="163"/>
      <c r="H256" s="163"/>
      <c r="I256" s="163"/>
      <c r="J256" s="163"/>
      <c r="K256" s="164"/>
      <c r="L256" s="165"/>
      <c r="M256" s="163"/>
      <c r="N256" s="163"/>
      <c r="O256" s="163"/>
    </row>
    <row r="257" spans="1:15">
      <c r="A257" s="163"/>
      <c r="B257" s="187" t="s">
        <v>147</v>
      </c>
      <c r="C257" s="187" t="s">
        <v>156</v>
      </c>
      <c r="D257" s="190" t="s">
        <v>1257</v>
      </c>
      <c r="E257" s="165"/>
      <c r="F257" s="165"/>
      <c r="G257" s="163"/>
      <c r="H257" s="163"/>
      <c r="I257" s="163"/>
      <c r="J257" s="163"/>
      <c r="K257" s="164"/>
      <c r="L257" s="165"/>
      <c r="M257" s="163"/>
      <c r="N257" s="163"/>
      <c r="O257" s="163"/>
    </row>
    <row r="258" spans="1:15">
      <c r="A258" s="163"/>
      <c r="B258" s="187" t="s">
        <v>147</v>
      </c>
      <c r="C258" s="187" t="s">
        <v>156</v>
      </c>
      <c r="D258" s="190" t="s">
        <v>1258</v>
      </c>
      <c r="E258" s="165"/>
      <c r="F258" s="165"/>
      <c r="G258" s="163"/>
      <c r="H258" s="163"/>
      <c r="I258" s="163"/>
      <c r="J258" s="163"/>
      <c r="K258" s="164"/>
      <c r="L258" s="165"/>
      <c r="M258" s="163"/>
      <c r="N258" s="163"/>
      <c r="O258" s="163"/>
    </row>
    <row r="259" spans="1:15">
      <c r="A259" s="163"/>
      <c r="B259" s="187" t="s">
        <v>147</v>
      </c>
      <c r="C259" s="187" t="s">
        <v>158</v>
      </c>
      <c r="D259" s="190" t="s">
        <v>1259</v>
      </c>
      <c r="E259" s="165"/>
      <c r="F259" s="165"/>
      <c r="G259" s="163"/>
      <c r="H259" s="163"/>
      <c r="I259" s="163"/>
      <c r="J259" s="163"/>
      <c r="K259" s="164"/>
      <c r="L259" s="165"/>
      <c r="M259" s="163"/>
      <c r="N259" s="163"/>
      <c r="O259" s="163"/>
    </row>
    <row r="260" spans="1:15">
      <c r="A260" s="163"/>
      <c r="B260" s="187" t="s">
        <v>147</v>
      </c>
      <c r="C260" s="187" t="s">
        <v>159</v>
      </c>
      <c r="D260" s="190" t="s">
        <v>1275</v>
      </c>
      <c r="E260" s="165"/>
      <c r="F260" s="165"/>
      <c r="G260" s="163"/>
      <c r="H260" s="163"/>
      <c r="I260" s="163"/>
      <c r="J260" s="163"/>
      <c r="K260" s="164"/>
      <c r="L260" s="165"/>
      <c r="M260" s="163"/>
      <c r="N260" s="163"/>
      <c r="O260" s="163"/>
    </row>
    <row r="261" spans="1:15">
      <c r="A261" s="163"/>
      <c r="B261" s="187" t="s">
        <v>147</v>
      </c>
      <c r="C261" s="187" t="s">
        <v>159</v>
      </c>
      <c r="D261" s="190" t="s">
        <v>1276</v>
      </c>
      <c r="E261" s="165"/>
      <c r="F261" s="165"/>
      <c r="G261" s="163"/>
      <c r="H261" s="163"/>
      <c r="I261" s="163"/>
      <c r="J261" s="163"/>
      <c r="K261" s="164"/>
      <c r="L261" s="165"/>
      <c r="M261" s="163"/>
      <c r="N261" s="163"/>
      <c r="O261" s="163"/>
    </row>
    <row r="262" spans="1:15">
      <c r="A262" s="163"/>
      <c r="B262" s="187" t="s">
        <v>147</v>
      </c>
      <c r="C262" s="187" t="s">
        <v>2418</v>
      </c>
      <c r="D262" s="190" t="s">
        <v>1277</v>
      </c>
      <c r="E262" s="165"/>
      <c r="F262" s="165"/>
      <c r="G262" s="163"/>
      <c r="H262" s="163"/>
      <c r="I262" s="163"/>
      <c r="J262" s="163"/>
      <c r="K262" s="164"/>
      <c r="L262" s="165"/>
      <c r="M262" s="163"/>
      <c r="N262" s="163"/>
      <c r="O262" s="163"/>
    </row>
    <row r="263" spans="1:15">
      <c r="A263" s="163"/>
      <c r="B263" s="187" t="s">
        <v>147</v>
      </c>
      <c r="C263" s="187" t="s">
        <v>3103</v>
      </c>
      <c r="D263" s="190" t="s">
        <v>1278</v>
      </c>
      <c r="E263" s="165"/>
      <c r="F263" s="165"/>
      <c r="G263" s="163"/>
      <c r="H263" s="163"/>
      <c r="I263" s="163"/>
      <c r="J263" s="163"/>
      <c r="K263" s="164"/>
      <c r="L263" s="165"/>
      <c r="M263" s="163"/>
      <c r="N263" s="163"/>
      <c r="O263" s="163"/>
    </row>
    <row r="264" spans="1:15">
      <c r="A264" s="163"/>
      <c r="B264" s="187" t="s">
        <v>147</v>
      </c>
      <c r="C264" s="187" t="s">
        <v>158</v>
      </c>
      <c r="D264" s="190" t="s">
        <v>1279</v>
      </c>
      <c r="E264" s="165"/>
      <c r="F264" s="165"/>
      <c r="G264" s="163"/>
      <c r="H264" s="163"/>
      <c r="I264" s="163"/>
      <c r="J264" s="163"/>
      <c r="K264" s="164"/>
      <c r="L264" s="165"/>
      <c r="M264" s="163"/>
      <c r="N264" s="163"/>
      <c r="O264" s="163"/>
    </row>
    <row r="265" spans="1:15">
      <c r="A265" s="163"/>
      <c r="B265" s="187" t="s">
        <v>147</v>
      </c>
      <c r="C265" s="187" t="s">
        <v>158</v>
      </c>
      <c r="D265" s="190" t="s">
        <v>1280</v>
      </c>
      <c r="E265" s="165"/>
      <c r="F265" s="165"/>
      <c r="G265" s="163"/>
      <c r="H265" s="163"/>
      <c r="I265" s="163"/>
      <c r="J265" s="163"/>
      <c r="K265" s="164"/>
      <c r="L265" s="165"/>
      <c r="M265" s="163"/>
      <c r="N265" s="163"/>
      <c r="O265" s="163"/>
    </row>
    <row r="266" spans="1:15">
      <c r="A266" s="163"/>
      <c r="B266" s="187" t="s">
        <v>147</v>
      </c>
      <c r="C266" s="187" t="s">
        <v>158</v>
      </c>
      <c r="D266" s="190" t="s">
        <v>1324</v>
      </c>
      <c r="E266" s="165"/>
      <c r="F266" s="165"/>
      <c r="G266" s="163"/>
      <c r="H266" s="163"/>
      <c r="I266" s="163"/>
      <c r="J266" s="163"/>
      <c r="K266" s="164"/>
      <c r="L266" s="165"/>
      <c r="M266" s="163"/>
      <c r="N266" s="163"/>
      <c r="O266" s="163"/>
    </row>
    <row r="267" spans="1:15">
      <c r="A267" s="163"/>
      <c r="B267" s="187" t="s">
        <v>147</v>
      </c>
      <c r="C267" s="187" t="s">
        <v>159</v>
      </c>
      <c r="D267" s="190" t="s">
        <v>1325</v>
      </c>
      <c r="E267" s="165"/>
      <c r="F267" s="165"/>
      <c r="G267" s="163"/>
      <c r="H267" s="163"/>
      <c r="I267" s="163"/>
      <c r="J267" s="163"/>
      <c r="K267" s="164"/>
      <c r="L267" s="165"/>
      <c r="M267" s="163"/>
      <c r="N267" s="163"/>
      <c r="O267" s="163"/>
    </row>
    <row r="268" spans="1:15">
      <c r="A268" s="163"/>
      <c r="B268" s="187" t="s">
        <v>147</v>
      </c>
      <c r="C268" s="187" t="s">
        <v>159</v>
      </c>
      <c r="D268" s="190" t="s">
        <v>1326</v>
      </c>
      <c r="E268" s="165"/>
      <c r="F268" s="165"/>
      <c r="G268" s="163"/>
      <c r="H268" s="163"/>
      <c r="I268" s="163"/>
      <c r="J268" s="163"/>
      <c r="K268" s="164"/>
      <c r="L268" s="165"/>
      <c r="M268" s="163"/>
      <c r="N268" s="163"/>
      <c r="O268" s="163"/>
    </row>
    <row r="269" spans="1:15">
      <c r="A269" s="163"/>
      <c r="B269" s="187" t="s">
        <v>147</v>
      </c>
      <c r="C269" s="187" t="s">
        <v>159</v>
      </c>
      <c r="D269" s="190" t="s">
        <v>1327</v>
      </c>
      <c r="E269" s="165"/>
      <c r="F269" s="165"/>
      <c r="G269" s="163"/>
      <c r="H269" s="163"/>
      <c r="I269" s="163"/>
      <c r="J269" s="163"/>
      <c r="K269" s="164"/>
      <c r="L269" s="165"/>
      <c r="M269" s="163"/>
      <c r="N269" s="163"/>
      <c r="O269" s="163"/>
    </row>
    <row r="270" spans="1:15">
      <c r="A270" s="163"/>
      <c r="B270" s="187" t="s">
        <v>147</v>
      </c>
      <c r="C270" s="187" t="s">
        <v>159</v>
      </c>
      <c r="D270" s="190" t="s">
        <v>1328</v>
      </c>
      <c r="E270" s="165"/>
      <c r="F270" s="165"/>
      <c r="G270" s="163"/>
      <c r="H270" s="163"/>
      <c r="I270" s="163"/>
      <c r="J270" s="163"/>
      <c r="K270" s="164"/>
      <c r="L270" s="165"/>
      <c r="M270" s="163"/>
      <c r="N270" s="163"/>
      <c r="O270" s="163"/>
    </row>
    <row r="271" spans="1:15">
      <c r="A271" s="163"/>
      <c r="B271" s="187" t="s">
        <v>147</v>
      </c>
      <c r="C271" s="187" t="s">
        <v>2800</v>
      </c>
      <c r="D271" s="190" t="s">
        <v>1345</v>
      </c>
      <c r="E271" s="165"/>
      <c r="F271" s="165"/>
      <c r="G271" s="163"/>
      <c r="H271" s="163"/>
      <c r="I271" s="163"/>
      <c r="J271" s="163"/>
      <c r="K271" s="164"/>
      <c r="L271" s="165"/>
      <c r="M271" s="163"/>
      <c r="N271" s="163"/>
      <c r="O271" s="163"/>
    </row>
    <row r="272" spans="1:15">
      <c r="A272" s="163"/>
      <c r="B272" s="187" t="s">
        <v>147</v>
      </c>
      <c r="C272" s="187" t="s">
        <v>3440</v>
      </c>
      <c r="D272" s="190" t="s">
        <v>1346</v>
      </c>
      <c r="E272" s="165"/>
      <c r="F272" s="165"/>
      <c r="G272" s="163"/>
      <c r="H272" s="163"/>
      <c r="I272" s="163"/>
      <c r="J272" s="163"/>
      <c r="K272" s="164"/>
      <c r="L272" s="165"/>
      <c r="M272" s="163"/>
      <c r="N272" s="163"/>
      <c r="O272" s="163"/>
    </row>
    <row r="273" spans="1:15">
      <c r="A273" s="163"/>
      <c r="B273" s="187" t="s">
        <v>147</v>
      </c>
      <c r="C273" s="187" t="s">
        <v>157</v>
      </c>
      <c r="D273" s="190" t="s">
        <v>1347</v>
      </c>
      <c r="E273" s="165"/>
      <c r="F273" s="165"/>
      <c r="G273" s="163"/>
      <c r="H273" s="163"/>
      <c r="I273" s="163"/>
      <c r="J273" s="163"/>
      <c r="K273" s="164"/>
      <c r="L273" s="165"/>
      <c r="M273" s="163"/>
      <c r="N273" s="163"/>
      <c r="O273" s="163"/>
    </row>
    <row r="274" spans="1:15">
      <c r="A274" s="163"/>
      <c r="B274" s="187" t="s">
        <v>147</v>
      </c>
      <c r="C274" s="187" t="s">
        <v>157</v>
      </c>
      <c r="D274" s="190" t="s">
        <v>1348</v>
      </c>
      <c r="E274" s="165"/>
      <c r="F274" s="165"/>
      <c r="G274" s="163"/>
      <c r="H274" s="163"/>
      <c r="I274" s="163"/>
      <c r="J274" s="163"/>
      <c r="K274" s="164"/>
      <c r="L274" s="165"/>
      <c r="M274" s="163"/>
      <c r="N274" s="163"/>
      <c r="O274" s="163"/>
    </row>
    <row r="275" spans="1:15">
      <c r="A275" s="163"/>
      <c r="B275" s="187" t="s">
        <v>147</v>
      </c>
      <c r="C275" s="187" t="s">
        <v>159</v>
      </c>
      <c r="D275" s="190" t="s">
        <v>1351</v>
      </c>
      <c r="E275" s="165"/>
      <c r="F275" s="165"/>
      <c r="G275" s="163"/>
      <c r="H275" s="163"/>
      <c r="I275" s="163"/>
      <c r="J275" s="163"/>
      <c r="K275" s="164"/>
      <c r="L275" s="165"/>
      <c r="M275" s="163"/>
      <c r="N275" s="163"/>
      <c r="O275" s="163"/>
    </row>
    <row r="276" spans="1:15">
      <c r="A276" s="163"/>
      <c r="B276" s="187" t="s">
        <v>147</v>
      </c>
      <c r="C276" s="187" t="s">
        <v>158</v>
      </c>
      <c r="D276" s="190" t="s">
        <v>1352</v>
      </c>
      <c r="E276" s="165"/>
      <c r="F276" s="165"/>
      <c r="G276" s="163"/>
      <c r="H276" s="163"/>
      <c r="I276" s="163"/>
      <c r="J276" s="163"/>
      <c r="K276" s="164"/>
      <c r="L276" s="165"/>
      <c r="M276" s="163"/>
      <c r="N276" s="163"/>
      <c r="O276" s="163"/>
    </row>
    <row r="277" spans="1:15">
      <c r="A277" s="163"/>
      <c r="B277" s="187" t="s">
        <v>147</v>
      </c>
      <c r="C277" s="187" t="s">
        <v>161</v>
      </c>
      <c r="D277" s="190" t="s">
        <v>1353</v>
      </c>
      <c r="E277" s="165"/>
      <c r="F277" s="165"/>
      <c r="G277" s="163"/>
      <c r="H277" s="163"/>
      <c r="I277" s="163"/>
      <c r="J277" s="163"/>
      <c r="K277" s="164"/>
      <c r="L277" s="165"/>
      <c r="M277" s="163"/>
      <c r="N277" s="163"/>
      <c r="O277" s="163"/>
    </row>
    <row r="278" spans="1:15">
      <c r="A278" s="163"/>
      <c r="B278" s="187" t="s">
        <v>147</v>
      </c>
      <c r="C278" s="187" t="s">
        <v>3</v>
      </c>
      <c r="D278" s="190" t="s">
        <v>1354</v>
      </c>
      <c r="E278" s="165"/>
      <c r="F278" s="165"/>
      <c r="G278" s="163"/>
      <c r="H278" s="163"/>
      <c r="I278" s="163"/>
      <c r="J278" s="163"/>
      <c r="K278" s="164"/>
      <c r="L278" s="165"/>
      <c r="M278" s="163"/>
      <c r="N278" s="163"/>
      <c r="O278" s="163"/>
    </row>
    <row r="279" spans="1:15">
      <c r="A279" s="163"/>
      <c r="B279" s="187" t="s">
        <v>147</v>
      </c>
      <c r="C279" s="187" t="s">
        <v>6245</v>
      </c>
      <c r="D279" s="190" t="s">
        <v>1355</v>
      </c>
      <c r="E279" s="165"/>
      <c r="F279" s="165"/>
      <c r="G279" s="163"/>
      <c r="H279" s="163"/>
      <c r="I279" s="163"/>
      <c r="J279" s="163"/>
      <c r="K279" s="164"/>
      <c r="L279" s="165"/>
      <c r="M279" s="163"/>
      <c r="N279" s="163"/>
      <c r="O279" s="163"/>
    </row>
    <row r="280" spans="1:15">
      <c r="A280" s="163"/>
      <c r="B280" s="187" t="s">
        <v>147</v>
      </c>
      <c r="C280" s="187" t="s">
        <v>6245</v>
      </c>
      <c r="D280" s="190" t="s">
        <v>1356</v>
      </c>
      <c r="E280" s="165"/>
      <c r="F280" s="165"/>
      <c r="G280" s="163"/>
      <c r="H280" s="163"/>
      <c r="I280" s="163"/>
      <c r="J280" s="163"/>
      <c r="K280" s="164"/>
      <c r="L280" s="165"/>
      <c r="M280" s="163"/>
      <c r="N280" s="163"/>
      <c r="O280" s="163"/>
    </row>
    <row r="281" spans="1:15">
      <c r="A281" s="163"/>
      <c r="B281" s="187" t="s">
        <v>147</v>
      </c>
      <c r="C281" s="187" t="s">
        <v>3440</v>
      </c>
      <c r="D281" s="190" t="s">
        <v>1357</v>
      </c>
      <c r="E281" s="165"/>
      <c r="F281" s="165"/>
      <c r="G281" s="163"/>
      <c r="H281" s="163"/>
      <c r="I281" s="163"/>
      <c r="J281" s="163"/>
      <c r="K281" s="164"/>
      <c r="L281" s="165"/>
      <c r="M281" s="163"/>
      <c r="N281" s="163"/>
      <c r="O281" s="163"/>
    </row>
    <row r="282" spans="1:15">
      <c r="A282" s="163"/>
      <c r="B282" s="187" t="s">
        <v>147</v>
      </c>
      <c r="C282" s="187" t="s">
        <v>3440</v>
      </c>
      <c r="D282" s="190" t="s">
        <v>1365</v>
      </c>
      <c r="E282" s="165"/>
      <c r="F282" s="165"/>
      <c r="G282" s="163"/>
      <c r="H282" s="163"/>
      <c r="I282" s="163"/>
      <c r="J282" s="163"/>
      <c r="K282" s="164"/>
      <c r="L282" s="165"/>
      <c r="M282" s="163"/>
      <c r="N282" s="163"/>
      <c r="O282" s="163"/>
    </row>
    <row r="283" spans="1:15">
      <c r="A283" s="163"/>
      <c r="B283" s="187" t="s">
        <v>147</v>
      </c>
      <c r="C283" s="187" t="s">
        <v>3408</v>
      </c>
      <c r="D283" s="190" t="s">
        <v>1366</v>
      </c>
      <c r="E283" s="165"/>
      <c r="F283" s="165"/>
      <c r="G283" s="163"/>
      <c r="H283" s="163"/>
      <c r="I283" s="163"/>
      <c r="J283" s="163"/>
      <c r="K283" s="164"/>
      <c r="L283" s="165"/>
      <c r="M283" s="163"/>
      <c r="N283" s="163"/>
      <c r="O283" s="163"/>
    </row>
    <row r="284" spans="1:15">
      <c r="A284" s="163"/>
      <c r="B284" s="187" t="s">
        <v>147</v>
      </c>
      <c r="C284" s="187" t="s">
        <v>3408</v>
      </c>
      <c r="D284" s="190" t="s">
        <v>1367</v>
      </c>
      <c r="E284" s="165"/>
      <c r="F284" s="165"/>
      <c r="G284" s="163"/>
      <c r="H284" s="163"/>
      <c r="I284" s="163"/>
      <c r="J284" s="163"/>
      <c r="K284" s="164"/>
      <c r="L284" s="165"/>
      <c r="M284" s="163"/>
      <c r="N284" s="163"/>
      <c r="O284" s="163"/>
    </row>
    <row r="285" spans="1:15">
      <c r="A285" s="163"/>
      <c r="B285" s="187" t="s">
        <v>147</v>
      </c>
      <c r="C285" s="187" t="s">
        <v>3408</v>
      </c>
      <c r="D285" s="190" t="s">
        <v>1368</v>
      </c>
      <c r="E285" s="165"/>
      <c r="F285" s="165"/>
      <c r="G285" s="163"/>
      <c r="H285" s="163"/>
      <c r="I285" s="163"/>
      <c r="J285" s="163"/>
      <c r="K285" s="164"/>
      <c r="L285" s="165"/>
      <c r="M285" s="163"/>
      <c r="N285" s="163"/>
      <c r="O285" s="163"/>
    </row>
    <row r="286" spans="1:15">
      <c r="A286" s="163"/>
      <c r="B286" s="187" t="s">
        <v>147</v>
      </c>
      <c r="C286" s="187" t="s">
        <v>3596</v>
      </c>
      <c r="D286" s="190" t="s">
        <v>1369</v>
      </c>
      <c r="E286" s="165"/>
      <c r="F286" s="165"/>
      <c r="G286" s="163"/>
      <c r="H286" s="163"/>
      <c r="I286" s="163"/>
      <c r="J286" s="163"/>
      <c r="K286" s="164"/>
      <c r="L286" s="165"/>
      <c r="M286" s="163"/>
      <c r="N286" s="163"/>
      <c r="O286" s="163"/>
    </row>
    <row r="287" spans="1:15">
      <c r="A287" s="163"/>
      <c r="B287" s="187" t="s">
        <v>147</v>
      </c>
      <c r="C287" s="187" t="s">
        <v>6245</v>
      </c>
      <c r="D287" s="190" t="s">
        <v>1370</v>
      </c>
      <c r="E287" s="165"/>
      <c r="F287" s="165"/>
      <c r="G287" s="163"/>
      <c r="H287" s="163"/>
      <c r="I287" s="163"/>
      <c r="J287" s="163"/>
      <c r="K287" s="164"/>
      <c r="L287" s="165"/>
      <c r="M287" s="163"/>
      <c r="N287" s="163"/>
      <c r="O287" s="163"/>
    </row>
    <row r="288" spans="1:15">
      <c r="A288" s="163"/>
      <c r="B288" s="187" t="s">
        <v>147</v>
      </c>
      <c r="C288" s="187" t="s">
        <v>2418</v>
      </c>
      <c r="D288" s="190" t="s">
        <v>1371</v>
      </c>
      <c r="E288" s="165"/>
      <c r="F288" s="165"/>
      <c r="G288" s="163"/>
      <c r="H288" s="163"/>
      <c r="I288" s="163"/>
      <c r="J288" s="163"/>
      <c r="K288" s="164"/>
      <c r="L288" s="165"/>
      <c r="M288" s="163"/>
      <c r="N288" s="163"/>
      <c r="O288" s="163"/>
    </row>
    <row r="289" spans="1:15">
      <c r="A289" s="163"/>
      <c r="B289" s="187" t="s">
        <v>147</v>
      </c>
      <c r="C289" s="187" t="s">
        <v>2800</v>
      </c>
      <c r="D289" s="190" t="s">
        <v>1372</v>
      </c>
      <c r="E289" s="165"/>
      <c r="F289" s="165"/>
      <c r="G289" s="163"/>
      <c r="H289" s="163"/>
      <c r="I289" s="163"/>
      <c r="J289" s="163"/>
      <c r="K289" s="164"/>
      <c r="L289" s="165"/>
      <c r="M289" s="163"/>
      <c r="N289" s="163"/>
      <c r="O289" s="163"/>
    </row>
    <row r="290" spans="1:15">
      <c r="A290" s="163"/>
      <c r="B290" s="187" t="s">
        <v>147</v>
      </c>
      <c r="C290" s="187" t="s">
        <v>3408</v>
      </c>
      <c r="D290" s="190" t="s">
        <v>1373</v>
      </c>
      <c r="E290" s="165"/>
      <c r="F290" s="165"/>
      <c r="G290" s="163"/>
      <c r="H290" s="163"/>
      <c r="I290" s="163"/>
      <c r="J290" s="163"/>
      <c r="K290" s="164"/>
      <c r="L290" s="165"/>
      <c r="M290" s="163"/>
      <c r="N290" s="163"/>
      <c r="O290" s="163"/>
    </row>
    <row r="291" spans="1:15">
      <c r="A291" s="163"/>
      <c r="B291" s="187" t="s">
        <v>147</v>
      </c>
      <c r="C291" s="187" t="s">
        <v>2183</v>
      </c>
      <c r="D291" s="190" t="s">
        <v>1374</v>
      </c>
      <c r="E291" s="165"/>
      <c r="F291" s="165"/>
      <c r="G291" s="163"/>
      <c r="H291" s="163"/>
      <c r="I291" s="163"/>
      <c r="J291" s="163"/>
      <c r="K291" s="164"/>
      <c r="L291" s="165"/>
      <c r="M291" s="163"/>
      <c r="N291" s="163"/>
      <c r="O291" s="163"/>
    </row>
    <row r="292" spans="1:15">
      <c r="A292" s="163"/>
      <c r="B292" s="187" t="s">
        <v>147</v>
      </c>
      <c r="C292" s="187" t="s">
        <v>2183</v>
      </c>
      <c r="D292" s="190" t="s">
        <v>1375</v>
      </c>
      <c r="E292" s="165"/>
      <c r="F292" s="165"/>
      <c r="G292" s="163"/>
      <c r="H292" s="163"/>
      <c r="I292" s="163"/>
      <c r="J292" s="163"/>
      <c r="K292" s="164"/>
      <c r="L292" s="165"/>
      <c r="M292" s="163"/>
      <c r="N292" s="163"/>
      <c r="O292" s="163"/>
    </row>
    <row r="293" spans="1:15">
      <c r="A293" s="163"/>
      <c r="B293" s="187" t="s">
        <v>147</v>
      </c>
      <c r="C293" s="187" t="s">
        <v>159</v>
      </c>
      <c r="D293" s="190" t="s">
        <v>1376</v>
      </c>
      <c r="E293" s="165"/>
      <c r="F293" s="165"/>
      <c r="G293" s="163"/>
      <c r="H293" s="163"/>
      <c r="I293" s="163"/>
      <c r="J293" s="163"/>
      <c r="K293" s="164"/>
      <c r="L293" s="165"/>
      <c r="M293" s="163"/>
      <c r="N293" s="163"/>
      <c r="O293" s="163"/>
    </row>
    <row r="294" spans="1:15">
      <c r="A294" s="163"/>
      <c r="B294" s="187" t="s">
        <v>147</v>
      </c>
      <c r="C294" s="187" t="s">
        <v>159</v>
      </c>
      <c r="D294" s="190" t="s">
        <v>1377</v>
      </c>
      <c r="E294" s="165"/>
      <c r="F294" s="165"/>
      <c r="G294" s="163"/>
      <c r="H294" s="163"/>
      <c r="I294" s="163"/>
      <c r="J294" s="163"/>
      <c r="K294" s="164"/>
      <c r="L294" s="165"/>
      <c r="M294" s="163"/>
      <c r="N294" s="163"/>
      <c r="O294" s="163"/>
    </row>
    <row r="295" spans="1:15">
      <c r="A295" s="163"/>
      <c r="B295" s="187" t="s">
        <v>147</v>
      </c>
      <c r="C295" s="187" t="s">
        <v>159</v>
      </c>
      <c r="D295" s="190" t="s">
        <v>1378</v>
      </c>
      <c r="E295" s="165"/>
      <c r="F295" s="165"/>
      <c r="G295" s="163"/>
      <c r="H295" s="163"/>
      <c r="I295" s="163"/>
      <c r="J295" s="163"/>
      <c r="K295" s="164"/>
      <c r="L295" s="165"/>
      <c r="M295" s="163"/>
      <c r="N295" s="163"/>
      <c r="O295" s="163"/>
    </row>
    <row r="296" spans="1:15">
      <c r="A296" s="163"/>
      <c r="B296" s="187" t="s">
        <v>147</v>
      </c>
      <c r="C296" s="187" t="s">
        <v>160</v>
      </c>
      <c r="D296" s="190" t="s">
        <v>1379</v>
      </c>
      <c r="E296" s="165"/>
      <c r="F296" s="165"/>
      <c r="G296" s="163"/>
      <c r="H296" s="163"/>
      <c r="I296" s="163"/>
      <c r="J296" s="163"/>
      <c r="K296" s="164"/>
      <c r="L296" s="165"/>
      <c r="M296" s="163"/>
      <c r="N296" s="163"/>
      <c r="O296" s="163"/>
    </row>
    <row r="297" spans="1:15">
      <c r="A297" s="163"/>
      <c r="B297" s="187" t="s">
        <v>147</v>
      </c>
      <c r="C297" s="187" t="s">
        <v>160</v>
      </c>
      <c r="D297" s="190" t="s">
        <v>1380</v>
      </c>
      <c r="E297" s="165"/>
      <c r="F297" s="165"/>
      <c r="G297" s="163"/>
      <c r="H297" s="163"/>
      <c r="I297" s="163"/>
      <c r="J297" s="163"/>
      <c r="K297" s="164"/>
      <c r="L297" s="165"/>
      <c r="M297" s="163"/>
      <c r="N297" s="163"/>
      <c r="O297" s="163"/>
    </row>
    <row r="298" spans="1:15">
      <c r="A298" s="163"/>
      <c r="B298" s="187" t="s">
        <v>147</v>
      </c>
      <c r="C298" s="187" t="s">
        <v>3408</v>
      </c>
      <c r="D298" s="190" t="s">
        <v>1381</v>
      </c>
      <c r="E298" s="165"/>
      <c r="F298" s="165"/>
      <c r="G298" s="163"/>
      <c r="H298" s="163"/>
      <c r="I298" s="163"/>
      <c r="J298" s="163"/>
      <c r="K298" s="164"/>
      <c r="L298" s="165"/>
      <c r="M298" s="163"/>
      <c r="N298" s="163"/>
      <c r="O298" s="163"/>
    </row>
    <row r="299" spans="1:15">
      <c r="A299" s="163"/>
      <c r="B299" s="187" t="s">
        <v>147</v>
      </c>
      <c r="C299" s="187" t="s">
        <v>3440</v>
      </c>
      <c r="D299" s="190" t="s">
        <v>1382</v>
      </c>
      <c r="E299" s="165"/>
      <c r="F299" s="165"/>
      <c r="G299" s="163"/>
      <c r="H299" s="163"/>
      <c r="I299" s="163"/>
      <c r="J299" s="163"/>
      <c r="K299" s="164"/>
      <c r="L299" s="165"/>
      <c r="M299" s="163"/>
      <c r="N299" s="163"/>
      <c r="O299" s="163"/>
    </row>
    <row r="300" spans="1:15">
      <c r="A300" s="163"/>
      <c r="B300" s="187" t="s">
        <v>147</v>
      </c>
      <c r="C300" s="187" t="s">
        <v>2183</v>
      </c>
      <c r="D300" s="190" t="s">
        <v>1383</v>
      </c>
      <c r="E300" s="165"/>
      <c r="F300" s="165"/>
      <c r="G300" s="163"/>
      <c r="H300" s="163"/>
      <c r="I300" s="163"/>
      <c r="J300" s="163"/>
      <c r="K300" s="164"/>
      <c r="L300" s="165"/>
      <c r="M300" s="163"/>
      <c r="N300" s="163"/>
      <c r="O300" s="163"/>
    </row>
    <row r="301" spans="1:15">
      <c r="A301" s="163"/>
      <c r="B301" s="187" t="s">
        <v>147</v>
      </c>
      <c r="C301" s="187" t="s">
        <v>2183</v>
      </c>
      <c r="D301" s="190" t="s">
        <v>1384</v>
      </c>
      <c r="E301" s="165"/>
      <c r="F301" s="165"/>
      <c r="G301" s="163"/>
      <c r="H301" s="163"/>
      <c r="I301" s="163"/>
      <c r="J301" s="163"/>
      <c r="K301" s="164"/>
      <c r="L301" s="165"/>
      <c r="M301" s="163"/>
      <c r="N301" s="163"/>
      <c r="O301" s="163"/>
    </row>
    <row r="302" spans="1:15">
      <c r="A302" s="163"/>
      <c r="B302" s="187" t="s">
        <v>147</v>
      </c>
      <c r="C302" s="187" t="s">
        <v>3440</v>
      </c>
      <c r="D302" s="190" t="s">
        <v>1485</v>
      </c>
      <c r="E302" s="165"/>
      <c r="F302" s="165"/>
      <c r="G302" s="163"/>
      <c r="H302" s="163"/>
      <c r="I302" s="163"/>
      <c r="J302" s="163"/>
      <c r="K302" s="164"/>
      <c r="L302" s="165"/>
      <c r="M302" s="163"/>
      <c r="N302" s="163"/>
      <c r="O302" s="163"/>
    </row>
    <row r="303" spans="1:15">
      <c r="A303" s="163"/>
      <c r="B303" s="187" t="s">
        <v>147</v>
      </c>
      <c r="C303" s="187" t="s">
        <v>3641</v>
      </c>
      <c r="D303" s="190" t="s">
        <v>1488</v>
      </c>
      <c r="E303" s="165"/>
      <c r="F303" s="165"/>
      <c r="G303" s="163"/>
      <c r="H303" s="163"/>
      <c r="I303" s="163"/>
      <c r="J303" s="163"/>
      <c r="K303" s="164"/>
      <c r="L303" s="165"/>
      <c r="M303" s="163"/>
      <c r="N303" s="163"/>
      <c r="O303" s="163"/>
    </row>
    <row r="304" spans="1:15">
      <c r="A304" s="163"/>
      <c r="B304" s="187" t="s">
        <v>147</v>
      </c>
      <c r="C304" s="187" t="s">
        <v>3641</v>
      </c>
      <c r="D304" s="190" t="s">
        <v>1491</v>
      </c>
      <c r="E304" s="165"/>
      <c r="F304" s="165"/>
      <c r="G304" s="163"/>
      <c r="H304" s="163"/>
      <c r="I304" s="163"/>
      <c r="J304" s="163"/>
      <c r="K304" s="164"/>
      <c r="L304" s="165"/>
      <c r="M304" s="163"/>
      <c r="N304" s="163"/>
      <c r="O304" s="163"/>
    </row>
    <row r="305" spans="1:15">
      <c r="A305" s="163"/>
      <c r="B305" s="187" t="s">
        <v>147</v>
      </c>
      <c r="C305" s="187" t="s">
        <v>3641</v>
      </c>
      <c r="D305" s="190" t="s">
        <v>1494</v>
      </c>
      <c r="E305" s="165"/>
      <c r="F305" s="165"/>
      <c r="G305" s="163"/>
      <c r="H305" s="163"/>
      <c r="I305" s="163"/>
      <c r="J305" s="163"/>
      <c r="K305" s="164"/>
      <c r="L305" s="165"/>
      <c r="M305" s="163"/>
      <c r="N305" s="163"/>
      <c r="O305" s="163"/>
    </row>
    <row r="306" spans="1:15">
      <c r="A306" s="163"/>
      <c r="B306" s="187" t="s">
        <v>147</v>
      </c>
      <c r="C306" s="187" t="s">
        <v>3641</v>
      </c>
      <c r="D306" s="190" t="s">
        <v>1495</v>
      </c>
      <c r="E306" s="165"/>
      <c r="F306" s="165"/>
      <c r="G306" s="163"/>
      <c r="H306" s="163"/>
      <c r="I306" s="163"/>
      <c r="J306" s="163"/>
      <c r="K306" s="164"/>
      <c r="L306" s="165"/>
      <c r="M306" s="163"/>
      <c r="N306" s="163"/>
      <c r="O306" s="163"/>
    </row>
    <row r="307" spans="1:15">
      <c r="A307" s="163"/>
      <c r="B307" s="187" t="s">
        <v>147</v>
      </c>
      <c r="C307" s="187" t="s">
        <v>3641</v>
      </c>
      <c r="D307" s="190" t="s">
        <v>1496</v>
      </c>
      <c r="E307" s="165"/>
      <c r="F307" s="165"/>
      <c r="G307" s="163"/>
      <c r="H307" s="163"/>
      <c r="I307" s="163"/>
      <c r="J307" s="163"/>
      <c r="K307" s="164"/>
      <c r="L307" s="165"/>
      <c r="M307" s="163"/>
      <c r="N307" s="163"/>
      <c r="O307" s="163"/>
    </row>
    <row r="308" spans="1:15">
      <c r="A308" s="163"/>
      <c r="B308" s="187" t="s">
        <v>147</v>
      </c>
      <c r="C308" s="187" t="s">
        <v>3440</v>
      </c>
      <c r="D308" s="190" t="s">
        <v>1497</v>
      </c>
      <c r="E308" s="165"/>
      <c r="F308" s="165"/>
      <c r="G308" s="163"/>
      <c r="H308" s="163"/>
      <c r="I308" s="163"/>
      <c r="J308" s="163"/>
      <c r="K308" s="164"/>
      <c r="L308" s="165"/>
      <c r="M308" s="163"/>
      <c r="N308" s="163"/>
      <c r="O308" s="163"/>
    </row>
    <row r="309" spans="1:15">
      <c r="A309" s="163"/>
      <c r="B309" s="187" t="s">
        <v>147</v>
      </c>
      <c r="C309" s="187" t="s">
        <v>3440</v>
      </c>
      <c r="D309" s="190" t="s">
        <v>1501</v>
      </c>
      <c r="E309" s="165"/>
      <c r="F309" s="165"/>
      <c r="G309" s="163"/>
      <c r="H309" s="163"/>
      <c r="I309" s="163"/>
      <c r="J309" s="163"/>
      <c r="K309" s="164"/>
      <c r="L309" s="165"/>
      <c r="M309" s="163"/>
      <c r="N309" s="163"/>
      <c r="O309" s="163"/>
    </row>
    <row r="310" spans="1:15">
      <c r="A310" s="163"/>
      <c r="B310" s="187" t="s">
        <v>147</v>
      </c>
      <c r="C310" s="187" t="s">
        <v>3641</v>
      </c>
      <c r="D310" s="190" t="s">
        <v>1503</v>
      </c>
      <c r="E310" s="165"/>
      <c r="F310" s="165"/>
      <c r="G310" s="163"/>
      <c r="H310" s="163"/>
      <c r="I310" s="163"/>
      <c r="J310" s="163"/>
      <c r="K310" s="164"/>
      <c r="L310" s="165"/>
      <c r="M310" s="163"/>
      <c r="N310" s="163"/>
      <c r="O310" s="163"/>
    </row>
    <row r="311" spans="1:15">
      <c r="A311" s="163"/>
      <c r="B311" s="187" t="s">
        <v>147</v>
      </c>
      <c r="C311" s="187" t="s">
        <v>3641</v>
      </c>
      <c r="D311" s="190" t="s">
        <v>1506</v>
      </c>
      <c r="E311" s="165"/>
      <c r="F311" s="165"/>
      <c r="G311" s="163"/>
      <c r="H311" s="163"/>
      <c r="I311" s="163"/>
      <c r="J311" s="163"/>
      <c r="K311" s="164"/>
      <c r="L311" s="165"/>
      <c r="M311" s="163"/>
      <c r="N311" s="163"/>
      <c r="O311" s="163"/>
    </row>
    <row r="312" spans="1:15">
      <c r="A312" s="163"/>
      <c r="B312" s="187" t="s">
        <v>147</v>
      </c>
      <c r="C312" s="187" t="s">
        <v>1997</v>
      </c>
      <c r="D312" s="190" t="s">
        <v>1509</v>
      </c>
      <c r="E312" s="165"/>
      <c r="F312" s="165"/>
      <c r="G312" s="163"/>
      <c r="H312" s="163"/>
      <c r="I312" s="163"/>
      <c r="J312" s="163"/>
      <c r="K312" s="164"/>
      <c r="L312" s="165"/>
      <c r="M312" s="163"/>
      <c r="N312" s="163"/>
      <c r="O312" s="163"/>
    </row>
    <row r="313" spans="1:15">
      <c r="A313" s="163"/>
      <c r="B313" s="187" t="s">
        <v>147</v>
      </c>
      <c r="C313" s="187" t="s">
        <v>2064</v>
      </c>
      <c r="D313" s="190" t="s">
        <v>1511</v>
      </c>
      <c r="E313" s="165"/>
      <c r="F313" s="165"/>
      <c r="G313" s="163"/>
      <c r="H313" s="163"/>
      <c r="I313" s="163"/>
      <c r="J313" s="163"/>
      <c r="K313" s="164"/>
      <c r="L313" s="165"/>
      <c r="M313" s="163"/>
      <c r="N313" s="163"/>
      <c r="O313" s="163"/>
    </row>
    <row r="314" spans="1:15">
      <c r="A314" s="163"/>
      <c r="B314" s="187" t="s">
        <v>147</v>
      </c>
      <c r="C314" s="187" t="s">
        <v>2064</v>
      </c>
      <c r="D314" s="190" t="s">
        <v>1513</v>
      </c>
      <c r="E314" s="165"/>
      <c r="F314" s="165"/>
      <c r="G314" s="163"/>
      <c r="H314" s="163"/>
      <c r="I314" s="163"/>
      <c r="J314" s="163"/>
      <c r="K314" s="164"/>
      <c r="L314" s="165"/>
      <c r="M314" s="163"/>
      <c r="N314" s="163"/>
      <c r="O314" s="163"/>
    </row>
    <row r="315" spans="1:15">
      <c r="A315" s="163"/>
      <c r="B315" s="187" t="s">
        <v>147</v>
      </c>
      <c r="C315" s="187" t="s">
        <v>2064</v>
      </c>
      <c r="D315" s="190" t="s">
        <v>1516</v>
      </c>
      <c r="E315" s="165"/>
      <c r="F315" s="165"/>
      <c r="G315" s="163"/>
      <c r="H315" s="163"/>
      <c r="I315" s="163"/>
      <c r="J315" s="163"/>
      <c r="K315" s="164"/>
      <c r="L315" s="165"/>
      <c r="M315" s="163"/>
      <c r="N315" s="163"/>
      <c r="O315" s="163"/>
    </row>
    <row r="316" spans="1:15">
      <c r="A316" s="163"/>
      <c r="B316" s="187" t="s">
        <v>147</v>
      </c>
      <c r="C316" s="187" t="s">
        <v>3440</v>
      </c>
      <c r="D316" s="190" t="s">
        <v>1518</v>
      </c>
      <c r="E316" s="165"/>
      <c r="F316" s="165"/>
      <c r="G316" s="163"/>
      <c r="H316" s="163"/>
      <c r="I316" s="163"/>
      <c r="J316" s="163"/>
      <c r="K316" s="164"/>
      <c r="L316" s="165"/>
      <c r="M316" s="163"/>
      <c r="N316" s="163"/>
      <c r="O316" s="163"/>
    </row>
    <row r="317" spans="1:15">
      <c r="A317" s="163"/>
      <c r="B317" s="187" t="s">
        <v>147</v>
      </c>
      <c r="C317" s="187" t="s">
        <v>3440</v>
      </c>
      <c r="D317" s="190" t="s">
        <v>1521</v>
      </c>
      <c r="E317" s="165"/>
      <c r="F317" s="165"/>
      <c r="G317" s="163"/>
      <c r="H317" s="163"/>
      <c r="I317" s="163"/>
      <c r="J317" s="163"/>
      <c r="K317" s="164"/>
      <c r="L317" s="165"/>
      <c r="M317" s="163"/>
      <c r="N317" s="163"/>
      <c r="O317" s="163"/>
    </row>
    <row r="318" spans="1:15">
      <c r="A318" s="163"/>
      <c r="B318" s="187" t="s">
        <v>147</v>
      </c>
      <c r="C318" s="187" t="s">
        <v>3440</v>
      </c>
      <c r="D318" s="190" t="s">
        <v>1522</v>
      </c>
      <c r="E318" s="165"/>
      <c r="F318" s="165"/>
      <c r="G318" s="163"/>
      <c r="H318" s="163"/>
      <c r="I318" s="163"/>
      <c r="J318" s="163"/>
      <c r="K318" s="164"/>
      <c r="L318" s="165"/>
      <c r="M318" s="163"/>
      <c r="N318" s="163"/>
      <c r="O318" s="163"/>
    </row>
    <row r="319" spans="1:15">
      <c r="A319" s="163"/>
      <c r="B319" s="187" t="s">
        <v>147</v>
      </c>
      <c r="C319" s="187" t="s">
        <v>2064</v>
      </c>
      <c r="D319" s="190" t="s">
        <v>1598</v>
      </c>
      <c r="E319" s="165"/>
      <c r="F319" s="165"/>
      <c r="G319" s="163"/>
      <c r="H319" s="163"/>
      <c r="I319" s="163"/>
      <c r="J319" s="163"/>
      <c r="K319" s="164"/>
      <c r="L319" s="165"/>
      <c r="M319" s="163"/>
      <c r="N319" s="163"/>
      <c r="O319" s="163"/>
    </row>
    <row r="320" spans="1:15">
      <c r="A320" s="163"/>
      <c r="B320" s="187" t="s">
        <v>147</v>
      </c>
      <c r="C320" s="187" t="s">
        <v>2064</v>
      </c>
      <c r="D320" s="190" t="s">
        <v>1599</v>
      </c>
      <c r="E320" s="165"/>
      <c r="F320" s="165"/>
      <c r="G320" s="163"/>
      <c r="H320" s="163"/>
      <c r="I320" s="163"/>
      <c r="J320" s="163"/>
      <c r="K320" s="164"/>
      <c r="L320" s="165"/>
      <c r="M320" s="163"/>
      <c r="N320" s="163"/>
      <c r="O320" s="163"/>
    </row>
    <row r="321" spans="1:15">
      <c r="A321" s="163"/>
      <c r="B321" s="187" t="s">
        <v>147</v>
      </c>
      <c r="C321" s="187" t="s">
        <v>2064</v>
      </c>
      <c r="D321" s="190" t="s">
        <v>1600</v>
      </c>
      <c r="E321" s="165"/>
      <c r="F321" s="165"/>
      <c r="G321" s="163"/>
      <c r="H321" s="163"/>
      <c r="I321" s="163"/>
      <c r="J321" s="163"/>
      <c r="K321" s="164"/>
      <c r="L321" s="165"/>
      <c r="M321" s="163"/>
      <c r="N321" s="163"/>
      <c r="O321" s="163"/>
    </row>
    <row r="322" spans="1:15">
      <c r="A322" s="163"/>
      <c r="B322" s="187" t="s">
        <v>147</v>
      </c>
      <c r="C322" s="187" t="s">
        <v>3408</v>
      </c>
      <c r="D322" s="190" t="s">
        <v>1607</v>
      </c>
      <c r="E322" s="165"/>
      <c r="F322" s="165"/>
      <c r="G322" s="163"/>
      <c r="H322" s="163"/>
      <c r="I322" s="163"/>
      <c r="J322" s="163"/>
      <c r="K322" s="164"/>
      <c r="L322" s="165"/>
      <c r="M322" s="163"/>
      <c r="N322" s="163"/>
      <c r="O322" s="163"/>
    </row>
    <row r="323" spans="1:15">
      <c r="A323" s="163"/>
      <c r="B323" s="187" t="s">
        <v>147</v>
      </c>
      <c r="C323" s="187" t="s">
        <v>152</v>
      </c>
      <c r="D323" s="190" t="s">
        <v>1608</v>
      </c>
      <c r="E323" s="165"/>
      <c r="F323" s="165"/>
      <c r="G323" s="163"/>
      <c r="H323" s="163"/>
      <c r="I323" s="163"/>
      <c r="J323" s="163"/>
      <c r="K323" s="164"/>
      <c r="L323" s="165"/>
      <c r="M323" s="163"/>
      <c r="N323" s="163"/>
      <c r="O323" s="163"/>
    </row>
    <row r="324" spans="1:15">
      <c r="A324" s="163"/>
      <c r="B324" s="187" t="s">
        <v>147</v>
      </c>
      <c r="C324" s="187" t="s">
        <v>3440</v>
      </c>
      <c r="D324" s="190" t="s">
        <v>1609</v>
      </c>
      <c r="E324" s="165"/>
      <c r="F324" s="165"/>
      <c r="G324" s="163"/>
      <c r="H324" s="163"/>
      <c r="I324" s="163"/>
      <c r="J324" s="163"/>
      <c r="K324" s="164"/>
      <c r="L324" s="165"/>
      <c r="M324" s="163"/>
      <c r="N324" s="163"/>
      <c r="O324" s="163"/>
    </row>
    <row r="325" spans="1:15">
      <c r="A325" s="163"/>
      <c r="B325" s="187" t="s">
        <v>147</v>
      </c>
      <c r="C325" s="187" t="s">
        <v>3440</v>
      </c>
      <c r="D325" s="190" t="s">
        <v>1610</v>
      </c>
      <c r="E325" s="165"/>
      <c r="F325" s="165"/>
      <c r="G325" s="163"/>
      <c r="H325" s="163"/>
      <c r="I325" s="163"/>
      <c r="J325" s="163"/>
      <c r="K325" s="164"/>
      <c r="L325" s="165"/>
      <c r="M325" s="163"/>
      <c r="N325" s="163"/>
      <c r="O325" s="163"/>
    </row>
    <row r="326" spans="1:15">
      <c r="A326" s="163"/>
      <c r="B326" s="187" t="s">
        <v>147</v>
      </c>
      <c r="C326" s="187" t="s">
        <v>3</v>
      </c>
      <c r="D326" s="190" t="s">
        <v>1625</v>
      </c>
      <c r="E326" s="164"/>
      <c r="F326" s="164"/>
      <c r="G326" s="163"/>
      <c r="H326" s="163"/>
      <c r="I326" s="163"/>
      <c r="J326" s="163"/>
      <c r="K326" s="164"/>
      <c r="L326" s="164"/>
      <c r="M326" s="163"/>
      <c r="N326" s="163"/>
      <c r="O326" s="163"/>
    </row>
    <row r="327" spans="1:15">
      <c r="A327" s="163"/>
      <c r="B327" s="187" t="s">
        <v>147</v>
      </c>
      <c r="C327" s="187" t="s">
        <v>3641</v>
      </c>
      <c r="D327" s="190" t="s">
        <v>1660</v>
      </c>
      <c r="E327" s="165"/>
      <c r="F327" s="165"/>
      <c r="G327" s="163"/>
      <c r="H327" s="163"/>
      <c r="I327" s="163"/>
      <c r="J327" s="163"/>
      <c r="K327" s="164"/>
      <c r="L327" s="165"/>
      <c r="M327" s="163"/>
      <c r="N327" s="163"/>
      <c r="O327" s="163"/>
    </row>
    <row r="328" spans="1:15">
      <c r="A328" s="163"/>
      <c r="B328" s="187" t="s">
        <v>147</v>
      </c>
      <c r="C328" s="187" t="s">
        <v>6464</v>
      </c>
      <c r="D328" s="190" t="s">
        <v>1661</v>
      </c>
      <c r="E328" s="165"/>
      <c r="F328" s="165"/>
      <c r="G328" s="163"/>
      <c r="H328" s="163"/>
      <c r="I328" s="163"/>
      <c r="J328" s="163"/>
      <c r="K328" s="164"/>
      <c r="L328" s="165"/>
      <c r="M328" s="163"/>
      <c r="N328" s="163"/>
      <c r="O328" s="163"/>
    </row>
    <row r="329" spans="1:15">
      <c r="A329" s="163"/>
      <c r="B329" s="187" t="s">
        <v>147</v>
      </c>
      <c r="C329" s="187" t="s">
        <v>1997</v>
      </c>
      <c r="D329" s="190" t="s">
        <v>1662</v>
      </c>
      <c r="E329" s="165"/>
      <c r="F329" s="165"/>
      <c r="G329" s="163"/>
      <c r="H329" s="163"/>
      <c r="I329" s="163"/>
      <c r="J329" s="163"/>
      <c r="K329" s="164"/>
      <c r="L329" s="165"/>
      <c r="M329" s="163"/>
      <c r="N329" s="163"/>
      <c r="O329" s="163"/>
    </row>
    <row r="330" spans="1:15">
      <c r="A330" s="163"/>
      <c r="B330" s="187" t="s">
        <v>147</v>
      </c>
      <c r="C330" s="187" t="s">
        <v>1997</v>
      </c>
      <c r="D330" s="190" t="s">
        <v>1663</v>
      </c>
      <c r="E330" s="165"/>
      <c r="F330" s="165"/>
      <c r="G330" s="163"/>
      <c r="H330" s="163"/>
      <c r="I330" s="163"/>
      <c r="J330" s="163"/>
      <c r="K330" s="164"/>
      <c r="L330" s="165"/>
      <c r="M330" s="163"/>
      <c r="N330" s="163"/>
      <c r="O330" s="163"/>
    </row>
    <row r="331" spans="1:15">
      <c r="A331" s="163"/>
      <c r="B331" s="187" t="s">
        <v>147</v>
      </c>
      <c r="C331" s="187" t="s">
        <v>6464</v>
      </c>
      <c r="D331" s="190" t="s">
        <v>1664</v>
      </c>
      <c r="E331" s="165"/>
      <c r="F331" s="165"/>
      <c r="G331" s="163"/>
      <c r="H331" s="163"/>
      <c r="I331" s="163"/>
      <c r="J331" s="163"/>
      <c r="K331" s="164"/>
      <c r="L331" s="165"/>
      <c r="M331" s="163"/>
      <c r="N331" s="163"/>
      <c r="O331" s="163"/>
    </row>
    <row r="332" spans="1:15">
      <c r="A332" s="163"/>
      <c r="B332" s="187" t="s">
        <v>147</v>
      </c>
      <c r="C332" s="187" t="s">
        <v>3641</v>
      </c>
      <c r="D332" s="190" t="s">
        <v>1665</v>
      </c>
      <c r="E332" s="165"/>
      <c r="F332" s="165"/>
      <c r="G332" s="163"/>
      <c r="H332" s="163"/>
      <c r="I332" s="163"/>
      <c r="J332" s="163"/>
      <c r="K332" s="164"/>
      <c r="L332" s="165"/>
      <c r="M332" s="163"/>
      <c r="N332" s="163"/>
      <c r="O332" s="163"/>
    </row>
    <row r="333" spans="1:15">
      <c r="A333" s="163"/>
      <c r="B333" s="187" t="s">
        <v>147</v>
      </c>
      <c r="C333" s="187" t="s">
        <v>3408</v>
      </c>
      <c r="D333" s="190" t="s">
        <v>1666</v>
      </c>
      <c r="E333" s="165"/>
      <c r="F333" s="165"/>
      <c r="G333" s="163"/>
      <c r="H333" s="163"/>
      <c r="I333" s="163"/>
      <c r="J333" s="163"/>
      <c r="K333" s="164"/>
      <c r="L333" s="164"/>
      <c r="M333" s="163"/>
      <c r="N333" s="163"/>
      <c r="O333" s="163"/>
    </row>
    <row r="334" spans="1:15">
      <c r="A334" s="163"/>
      <c r="B334" s="187" t="s">
        <v>147</v>
      </c>
      <c r="C334" s="187" t="s">
        <v>1997</v>
      </c>
      <c r="D334" s="190" t="s">
        <v>1667</v>
      </c>
      <c r="E334" s="165"/>
      <c r="F334" s="165"/>
      <c r="G334" s="163"/>
      <c r="H334" s="163"/>
      <c r="I334" s="163"/>
      <c r="J334" s="163"/>
      <c r="K334" s="164"/>
      <c r="L334" s="165"/>
      <c r="M334" s="163"/>
      <c r="N334" s="163"/>
      <c r="O334" s="163"/>
    </row>
    <row r="335" spans="1:15">
      <c r="A335" s="163"/>
      <c r="B335" s="187" t="s">
        <v>147</v>
      </c>
      <c r="C335" s="187" t="s">
        <v>6464</v>
      </c>
      <c r="D335" s="190" t="s">
        <v>1668</v>
      </c>
      <c r="E335" s="165"/>
      <c r="F335" s="165"/>
      <c r="G335" s="163"/>
      <c r="H335" s="163"/>
      <c r="I335" s="163"/>
      <c r="J335" s="163"/>
      <c r="K335" s="164"/>
      <c r="L335" s="165"/>
      <c r="M335" s="163"/>
      <c r="N335" s="163"/>
      <c r="O335" s="163"/>
    </row>
    <row r="336" spans="1:15">
      <c r="A336" s="163"/>
      <c r="B336" s="187" t="s">
        <v>147</v>
      </c>
      <c r="C336" s="187" t="s">
        <v>6464</v>
      </c>
      <c r="D336" s="190" t="s">
        <v>1669</v>
      </c>
      <c r="E336" s="165"/>
      <c r="F336" s="165"/>
      <c r="G336" s="163"/>
      <c r="H336" s="163"/>
      <c r="I336" s="163"/>
      <c r="J336" s="163"/>
      <c r="K336" s="164"/>
      <c r="L336" s="165"/>
      <c r="M336" s="163"/>
      <c r="N336" s="163"/>
      <c r="O336" s="163"/>
    </row>
    <row r="337" spans="1:15">
      <c r="A337" s="163"/>
      <c r="B337" s="187" t="s">
        <v>147</v>
      </c>
      <c r="C337" s="187" t="s">
        <v>1997</v>
      </c>
      <c r="D337" s="190" t="s">
        <v>1670</v>
      </c>
      <c r="E337" s="165"/>
      <c r="F337" s="165"/>
      <c r="G337" s="163"/>
      <c r="H337" s="163"/>
      <c r="I337" s="163"/>
      <c r="J337" s="163"/>
      <c r="K337" s="164"/>
      <c r="L337" s="165"/>
      <c r="M337" s="163"/>
      <c r="N337" s="163"/>
      <c r="O337" s="163"/>
    </row>
    <row r="338" spans="1:15">
      <c r="A338" s="163"/>
      <c r="B338" s="187" t="s">
        <v>147</v>
      </c>
      <c r="C338" s="187" t="s">
        <v>1997</v>
      </c>
      <c r="D338" s="190" t="s">
        <v>1671</v>
      </c>
      <c r="E338" s="165"/>
      <c r="F338" s="165"/>
      <c r="G338" s="163"/>
      <c r="H338" s="163"/>
      <c r="I338" s="163"/>
      <c r="J338" s="163"/>
      <c r="K338" s="164"/>
      <c r="L338" s="165"/>
      <c r="M338" s="163"/>
      <c r="N338" s="163"/>
      <c r="O338" s="163"/>
    </row>
    <row r="339" spans="1:15">
      <c r="A339" s="163"/>
      <c r="B339" s="187" t="s">
        <v>147</v>
      </c>
      <c r="C339" s="187" t="s">
        <v>6464</v>
      </c>
      <c r="D339" s="190" t="s">
        <v>1672</v>
      </c>
      <c r="E339" s="165"/>
      <c r="F339" s="165"/>
      <c r="G339" s="163"/>
      <c r="H339" s="163"/>
      <c r="I339" s="163"/>
      <c r="J339" s="163"/>
      <c r="K339" s="164"/>
      <c r="L339" s="165"/>
      <c r="M339" s="163"/>
      <c r="N339" s="163"/>
      <c r="O339" s="163"/>
    </row>
    <row r="340" spans="1:15">
      <c r="A340" s="163"/>
      <c r="B340" s="187" t="s">
        <v>147</v>
      </c>
      <c r="C340" s="187" t="s">
        <v>6464</v>
      </c>
      <c r="D340" s="190" t="s">
        <v>1673</v>
      </c>
      <c r="E340" s="165"/>
      <c r="F340" s="165"/>
      <c r="G340" s="163"/>
      <c r="H340" s="163"/>
      <c r="I340" s="163"/>
      <c r="J340" s="163"/>
      <c r="K340" s="164"/>
      <c r="L340" s="165"/>
      <c r="M340" s="163"/>
      <c r="N340" s="163"/>
      <c r="O340" s="163"/>
    </row>
    <row r="341" spans="1:15">
      <c r="A341" s="163"/>
      <c r="B341" s="187" t="s">
        <v>147</v>
      </c>
      <c r="C341" s="187" t="s">
        <v>6464</v>
      </c>
      <c r="D341" s="190" t="s">
        <v>1674</v>
      </c>
      <c r="E341" s="165"/>
      <c r="F341" s="165"/>
      <c r="G341" s="163"/>
      <c r="H341" s="163"/>
      <c r="I341" s="163"/>
      <c r="J341" s="163"/>
      <c r="K341" s="164"/>
      <c r="L341" s="165"/>
      <c r="M341" s="163"/>
      <c r="N341" s="163"/>
      <c r="O341" s="163"/>
    </row>
    <row r="342" spans="1:15">
      <c r="A342" s="163"/>
      <c r="B342" s="187" t="s">
        <v>147</v>
      </c>
      <c r="C342" s="187" t="s">
        <v>3641</v>
      </c>
      <c r="D342" s="190" t="s">
        <v>1675</v>
      </c>
      <c r="E342" s="165"/>
      <c r="F342" s="165"/>
      <c r="G342" s="163"/>
      <c r="H342" s="163"/>
      <c r="I342" s="163"/>
      <c r="J342" s="163"/>
      <c r="K342" s="164"/>
      <c r="L342" s="165"/>
      <c r="M342" s="163"/>
      <c r="N342" s="163"/>
      <c r="O342" s="163"/>
    </row>
    <row r="343" spans="1:15">
      <c r="A343" s="163"/>
      <c r="B343" s="187" t="s">
        <v>147</v>
      </c>
      <c r="C343" s="187" t="s">
        <v>1997</v>
      </c>
      <c r="D343" s="190" t="s">
        <v>1676</v>
      </c>
      <c r="E343" s="165"/>
      <c r="F343" s="165"/>
      <c r="G343" s="163"/>
      <c r="H343" s="163"/>
      <c r="I343" s="163"/>
      <c r="J343" s="163"/>
      <c r="K343" s="164"/>
      <c r="L343" s="165"/>
      <c r="M343" s="163"/>
      <c r="N343" s="163"/>
      <c r="O343" s="163"/>
    </row>
    <row r="344" spans="1:15">
      <c r="A344" s="163"/>
      <c r="B344" s="187" t="s">
        <v>147</v>
      </c>
      <c r="C344" s="187" t="s">
        <v>1997</v>
      </c>
      <c r="D344" s="190" t="s">
        <v>1677</v>
      </c>
      <c r="E344" s="165"/>
      <c r="F344" s="165"/>
      <c r="G344" s="163"/>
      <c r="H344" s="163"/>
      <c r="I344" s="163"/>
      <c r="J344" s="163"/>
      <c r="K344" s="164"/>
      <c r="L344" s="165"/>
      <c r="M344" s="163"/>
      <c r="N344" s="163"/>
      <c r="O344" s="163"/>
    </row>
    <row r="345" spans="1:15">
      <c r="A345" s="163"/>
      <c r="B345" s="187" t="s">
        <v>147</v>
      </c>
      <c r="C345" s="187" t="s">
        <v>6245</v>
      </c>
      <c r="D345" s="190" t="s">
        <v>1678</v>
      </c>
      <c r="E345" s="165"/>
      <c r="F345" s="165"/>
      <c r="G345" s="163"/>
      <c r="H345" s="163"/>
      <c r="I345" s="163"/>
      <c r="J345" s="163"/>
      <c r="K345" s="164"/>
      <c r="L345" s="165"/>
      <c r="M345" s="163"/>
      <c r="N345" s="163"/>
      <c r="O345" s="163"/>
    </row>
    <row r="346" spans="1:15">
      <c r="A346" s="163"/>
      <c r="B346" s="187" t="s">
        <v>147</v>
      </c>
      <c r="C346" s="187" t="s">
        <v>6245</v>
      </c>
      <c r="D346" s="190" t="s">
        <v>1679</v>
      </c>
      <c r="E346" s="165"/>
      <c r="F346" s="165"/>
      <c r="G346" s="163"/>
      <c r="H346" s="163"/>
      <c r="I346" s="163"/>
      <c r="J346" s="163"/>
      <c r="K346" s="164"/>
      <c r="L346" s="165"/>
      <c r="M346" s="163"/>
      <c r="N346" s="163"/>
      <c r="O346" s="163"/>
    </row>
    <row r="347" spans="1:15">
      <c r="A347" s="163"/>
      <c r="B347" s="187" t="s">
        <v>147</v>
      </c>
      <c r="C347" s="187" t="s">
        <v>6245</v>
      </c>
      <c r="D347" s="190" t="s">
        <v>1680</v>
      </c>
      <c r="E347" s="165"/>
      <c r="F347" s="165"/>
      <c r="G347" s="163"/>
      <c r="H347" s="163"/>
      <c r="I347" s="163"/>
      <c r="J347" s="163"/>
      <c r="K347" s="164"/>
      <c r="L347" s="165"/>
      <c r="M347" s="163"/>
      <c r="N347" s="163"/>
      <c r="O347" s="163"/>
    </row>
    <row r="348" spans="1:15">
      <c r="A348" s="163"/>
      <c r="B348" s="187" t="s">
        <v>147</v>
      </c>
      <c r="C348" s="187" t="s">
        <v>6245</v>
      </c>
      <c r="D348" s="190" t="s">
        <v>1681</v>
      </c>
      <c r="E348" s="165"/>
      <c r="F348" s="165"/>
      <c r="G348" s="163"/>
      <c r="H348" s="163"/>
      <c r="I348" s="163"/>
      <c r="J348" s="163"/>
      <c r="K348" s="164"/>
      <c r="L348" s="165"/>
      <c r="M348" s="163"/>
      <c r="N348" s="163"/>
      <c r="O348" s="163"/>
    </row>
    <row r="349" spans="1:15">
      <c r="A349" s="163"/>
      <c r="B349" s="187" t="s">
        <v>147</v>
      </c>
      <c r="C349" s="187" t="s">
        <v>152</v>
      </c>
      <c r="D349" s="190" t="s">
        <v>1682</v>
      </c>
      <c r="E349" s="165"/>
      <c r="F349" s="165"/>
      <c r="G349" s="163"/>
      <c r="H349" s="163"/>
      <c r="I349" s="163"/>
      <c r="J349" s="163"/>
      <c r="K349" s="164"/>
      <c r="L349" s="165"/>
      <c r="M349" s="163"/>
      <c r="N349" s="163"/>
      <c r="O349" s="163"/>
    </row>
    <row r="350" spans="1:15">
      <c r="A350" s="163"/>
      <c r="B350" s="187" t="s">
        <v>147</v>
      </c>
      <c r="C350" s="187" t="s">
        <v>6245</v>
      </c>
      <c r="D350" s="190" t="s">
        <v>1683</v>
      </c>
      <c r="E350" s="165"/>
      <c r="F350" s="165"/>
      <c r="G350" s="163"/>
      <c r="H350" s="163"/>
      <c r="I350" s="163"/>
      <c r="J350" s="163"/>
      <c r="K350" s="164"/>
      <c r="L350" s="165"/>
      <c r="M350" s="163"/>
      <c r="N350" s="163"/>
      <c r="O350" s="163"/>
    </row>
    <row r="351" spans="1:15">
      <c r="A351" s="163"/>
      <c r="B351" s="187" t="s">
        <v>147</v>
      </c>
      <c r="C351" s="187" t="s">
        <v>3641</v>
      </c>
      <c r="D351" s="190" t="s">
        <v>1684</v>
      </c>
      <c r="E351" s="165"/>
      <c r="F351" s="165"/>
      <c r="G351" s="163"/>
      <c r="H351" s="163"/>
      <c r="I351" s="163"/>
      <c r="J351" s="163"/>
      <c r="K351" s="164"/>
      <c r="L351" s="165"/>
      <c r="M351" s="163"/>
      <c r="N351" s="163"/>
      <c r="O351" s="163"/>
    </row>
    <row r="352" spans="1:15">
      <c r="A352" s="163"/>
      <c r="B352" s="187" t="s">
        <v>147</v>
      </c>
      <c r="C352" s="187" t="s">
        <v>1997</v>
      </c>
      <c r="D352" s="190" t="s">
        <v>1685</v>
      </c>
      <c r="E352" s="165"/>
      <c r="F352" s="165"/>
      <c r="G352" s="163"/>
      <c r="H352" s="163"/>
      <c r="I352" s="163"/>
      <c r="J352" s="163"/>
      <c r="K352" s="164"/>
      <c r="L352" s="165"/>
      <c r="M352" s="163"/>
      <c r="N352" s="163"/>
      <c r="O352" s="163"/>
    </row>
    <row r="353" spans="1:15">
      <c r="A353" s="163"/>
      <c r="B353" s="187" t="s">
        <v>147</v>
      </c>
      <c r="C353" s="187" t="s">
        <v>6245</v>
      </c>
      <c r="D353" s="190" t="s">
        <v>1686</v>
      </c>
      <c r="E353" s="165"/>
      <c r="F353" s="165"/>
      <c r="G353" s="163"/>
      <c r="H353" s="163"/>
      <c r="I353" s="163"/>
      <c r="J353" s="163"/>
      <c r="K353" s="164"/>
      <c r="L353" s="165"/>
      <c r="M353" s="163"/>
      <c r="N353" s="163"/>
      <c r="O353" s="163"/>
    </row>
    <row r="354" spans="1:15">
      <c r="A354" s="163"/>
      <c r="B354" s="187" t="s">
        <v>147</v>
      </c>
      <c r="C354" s="187" t="s">
        <v>6245</v>
      </c>
      <c r="D354" s="190" t="s">
        <v>1687</v>
      </c>
      <c r="E354" s="165"/>
      <c r="F354" s="165"/>
      <c r="G354" s="163"/>
      <c r="H354" s="163"/>
      <c r="I354" s="163"/>
      <c r="J354" s="163"/>
      <c r="K354" s="164"/>
      <c r="L354" s="165"/>
      <c r="M354" s="163"/>
      <c r="N354" s="163"/>
      <c r="O354" s="163"/>
    </row>
    <row r="355" spans="1:15">
      <c r="A355" s="163"/>
      <c r="B355" s="187" t="s">
        <v>147</v>
      </c>
      <c r="C355" s="187" t="s">
        <v>6464</v>
      </c>
      <c r="D355" s="190" t="s">
        <v>1688</v>
      </c>
      <c r="E355" s="165"/>
      <c r="F355" s="165"/>
      <c r="G355" s="163"/>
      <c r="H355" s="163"/>
      <c r="I355" s="163"/>
      <c r="J355" s="163"/>
      <c r="K355" s="164"/>
      <c r="L355" s="165"/>
      <c r="M355" s="163"/>
      <c r="N355" s="163"/>
      <c r="O355" s="163"/>
    </row>
    <row r="356" spans="1:15">
      <c r="A356" s="163"/>
      <c r="B356" s="187" t="s">
        <v>147</v>
      </c>
      <c r="C356" s="187" t="s">
        <v>6464</v>
      </c>
      <c r="D356" s="190" t="s">
        <v>1711</v>
      </c>
      <c r="E356" s="165"/>
      <c r="F356" s="165"/>
      <c r="G356" s="163"/>
      <c r="H356" s="163"/>
      <c r="I356" s="163"/>
      <c r="J356" s="163"/>
      <c r="K356" s="164"/>
      <c r="L356" s="165"/>
      <c r="M356" s="163"/>
      <c r="N356" s="163"/>
      <c r="O356" s="163"/>
    </row>
    <row r="357" spans="1:15">
      <c r="A357" s="163"/>
      <c r="B357" s="187" t="s">
        <v>147</v>
      </c>
      <c r="C357" s="187" t="s">
        <v>1997</v>
      </c>
      <c r="D357" s="190" t="s">
        <v>1712</v>
      </c>
      <c r="E357" s="165"/>
      <c r="F357" s="165"/>
      <c r="G357" s="163"/>
      <c r="H357" s="163"/>
      <c r="I357" s="163"/>
      <c r="J357" s="163"/>
      <c r="K357" s="164"/>
      <c r="L357" s="165"/>
      <c r="M357" s="163"/>
      <c r="N357" s="163"/>
      <c r="O357" s="163"/>
    </row>
    <row r="358" spans="1:15">
      <c r="A358" s="163"/>
      <c r="B358" s="187" t="s">
        <v>147</v>
      </c>
      <c r="C358" s="187" t="s">
        <v>1997</v>
      </c>
      <c r="D358" s="190" t="s">
        <v>1713</v>
      </c>
      <c r="E358" s="165"/>
      <c r="F358" s="165"/>
      <c r="G358" s="163"/>
      <c r="H358" s="163"/>
      <c r="I358" s="163"/>
      <c r="J358" s="163"/>
      <c r="K358" s="164"/>
      <c r="L358" s="165"/>
      <c r="M358" s="163"/>
      <c r="N358" s="163"/>
      <c r="O358" s="163"/>
    </row>
    <row r="359" spans="1:15">
      <c r="A359" s="163"/>
      <c r="B359" s="187" t="s">
        <v>147</v>
      </c>
      <c r="C359" s="187" t="s">
        <v>2064</v>
      </c>
      <c r="D359" s="190" t="s">
        <v>1758</v>
      </c>
      <c r="E359" s="165"/>
      <c r="F359" s="165"/>
      <c r="G359" s="163"/>
      <c r="H359" s="163"/>
      <c r="I359" s="163"/>
      <c r="J359" s="163"/>
      <c r="K359" s="164"/>
      <c r="L359" s="164"/>
      <c r="M359" s="163"/>
      <c r="N359" s="163"/>
      <c r="O359" s="163"/>
    </row>
    <row r="360" spans="1:15">
      <c r="A360" s="163"/>
      <c r="B360" s="187" t="s">
        <v>147</v>
      </c>
      <c r="C360" s="187" t="s">
        <v>6464</v>
      </c>
      <c r="D360" s="190" t="s">
        <v>1763</v>
      </c>
      <c r="E360" s="165"/>
      <c r="F360" s="165"/>
      <c r="G360" s="163"/>
      <c r="H360" s="163"/>
      <c r="I360" s="163"/>
      <c r="J360" s="163"/>
      <c r="K360" s="164"/>
      <c r="L360" s="165"/>
      <c r="M360" s="163"/>
      <c r="N360" s="163"/>
      <c r="O360" s="163"/>
    </row>
    <row r="361" spans="1:15">
      <c r="A361" s="163"/>
      <c r="B361" s="187" t="s">
        <v>147</v>
      </c>
      <c r="C361" s="187" t="s">
        <v>6245</v>
      </c>
      <c r="D361" s="190" t="s">
        <v>1770</v>
      </c>
      <c r="E361" s="165"/>
      <c r="F361" s="165"/>
      <c r="G361" s="163"/>
      <c r="H361" s="163"/>
      <c r="I361" s="163"/>
      <c r="J361" s="163"/>
      <c r="K361" s="164"/>
      <c r="L361" s="165"/>
      <c r="M361" s="163"/>
      <c r="N361" s="163"/>
      <c r="O361" s="163"/>
    </row>
    <row r="362" spans="1:15">
      <c r="A362" s="163"/>
      <c r="B362" s="187" t="s">
        <v>147</v>
      </c>
      <c r="C362" s="187" t="s">
        <v>6245</v>
      </c>
      <c r="D362" s="190" t="s">
        <v>1771</v>
      </c>
      <c r="E362" s="165"/>
      <c r="F362" s="165"/>
      <c r="G362" s="163"/>
      <c r="H362" s="163"/>
      <c r="I362" s="163"/>
      <c r="J362" s="163"/>
      <c r="K362" s="164"/>
      <c r="L362" s="165"/>
      <c r="M362" s="163"/>
      <c r="N362" s="163"/>
      <c r="O362" s="163"/>
    </row>
    <row r="363" spans="1:15">
      <c r="A363" s="163"/>
      <c r="B363" s="187" t="s">
        <v>147</v>
      </c>
      <c r="C363" s="187" t="s">
        <v>3</v>
      </c>
      <c r="D363" s="190" t="s">
        <v>1772</v>
      </c>
      <c r="E363" s="165"/>
      <c r="F363" s="165"/>
      <c r="G363" s="163"/>
      <c r="H363" s="163"/>
      <c r="I363" s="163"/>
      <c r="J363" s="163"/>
      <c r="K363" s="164"/>
      <c r="L363" s="165"/>
      <c r="M363" s="163"/>
      <c r="N363" s="163"/>
      <c r="O363" s="163"/>
    </row>
    <row r="364" spans="1:15">
      <c r="A364" s="163"/>
      <c r="B364" s="187" t="s">
        <v>147</v>
      </c>
      <c r="C364" s="187" t="s">
        <v>3641</v>
      </c>
      <c r="D364" s="190" t="s">
        <v>1773</v>
      </c>
      <c r="E364" s="165"/>
      <c r="F364" s="165"/>
      <c r="G364" s="163"/>
      <c r="H364" s="163"/>
      <c r="I364" s="163"/>
      <c r="J364" s="163"/>
      <c r="K364" s="164"/>
      <c r="L364" s="165"/>
      <c r="M364" s="163"/>
      <c r="N364" s="163"/>
      <c r="O364" s="163"/>
    </row>
    <row r="365" spans="1:15">
      <c r="A365" s="163"/>
      <c r="B365" s="187" t="s">
        <v>147</v>
      </c>
      <c r="C365" s="187" t="s">
        <v>6464</v>
      </c>
      <c r="D365" s="190" t="s">
        <v>1774</v>
      </c>
      <c r="E365" s="165"/>
      <c r="F365" s="165"/>
      <c r="G365" s="163"/>
      <c r="H365" s="163"/>
      <c r="I365" s="163"/>
      <c r="J365" s="163"/>
      <c r="K365" s="164"/>
      <c r="L365" s="165"/>
      <c r="M365" s="163"/>
      <c r="N365" s="163"/>
      <c r="O365" s="163"/>
    </row>
    <row r="366" spans="1:15">
      <c r="A366" s="163"/>
      <c r="B366" s="187" t="s">
        <v>147</v>
      </c>
      <c r="C366" s="187" t="s">
        <v>3641</v>
      </c>
      <c r="D366" s="190" t="s">
        <v>1775</v>
      </c>
      <c r="E366" s="165"/>
      <c r="F366" s="165"/>
      <c r="G366" s="163"/>
      <c r="H366" s="163"/>
      <c r="I366" s="163"/>
      <c r="J366" s="163"/>
      <c r="K366" s="164"/>
      <c r="L366" s="165"/>
      <c r="M366" s="163"/>
      <c r="N366" s="163"/>
      <c r="O366" s="163"/>
    </row>
    <row r="367" spans="1:15">
      <c r="A367" s="163"/>
      <c r="B367" s="187" t="s">
        <v>147</v>
      </c>
      <c r="C367" s="187" t="s">
        <v>6464</v>
      </c>
      <c r="D367" s="190" t="s">
        <v>1776</v>
      </c>
      <c r="E367" s="165"/>
      <c r="F367" s="165"/>
      <c r="G367" s="163"/>
      <c r="H367" s="163"/>
      <c r="I367" s="163"/>
      <c r="J367" s="163"/>
      <c r="K367" s="164"/>
      <c r="L367" s="165"/>
      <c r="M367" s="163"/>
      <c r="N367" s="163"/>
      <c r="O367" s="163"/>
    </row>
    <row r="368" spans="1:15">
      <c r="A368" s="163"/>
      <c r="B368" s="187" t="s">
        <v>147</v>
      </c>
      <c r="C368" s="187" t="s">
        <v>3440</v>
      </c>
      <c r="D368" s="190" t="s">
        <v>1800</v>
      </c>
      <c r="E368" s="165"/>
      <c r="F368" s="165"/>
      <c r="G368" s="163"/>
      <c r="H368" s="163"/>
      <c r="I368" s="163"/>
      <c r="J368" s="163"/>
      <c r="K368" s="164"/>
      <c r="L368" s="165"/>
      <c r="M368" s="163"/>
      <c r="N368" s="163"/>
      <c r="O368" s="163"/>
    </row>
    <row r="369" spans="1:15 16384:16384">
      <c r="A369" s="163"/>
      <c r="B369" s="187" t="s">
        <v>147</v>
      </c>
      <c r="C369" s="187" t="s">
        <v>3641</v>
      </c>
      <c r="D369" s="190" t="s">
        <v>1803</v>
      </c>
      <c r="E369" s="165"/>
      <c r="F369" s="165"/>
      <c r="G369" s="163"/>
      <c r="H369" s="163"/>
      <c r="I369" s="163"/>
      <c r="J369" s="163"/>
      <c r="K369" s="164"/>
      <c r="L369" s="165"/>
      <c r="M369" s="163"/>
      <c r="N369" s="163"/>
      <c r="O369" s="163"/>
    </row>
    <row r="370" spans="1:15 16384:16384">
      <c r="A370" s="163"/>
      <c r="B370" s="187" t="s">
        <v>147</v>
      </c>
      <c r="C370" s="187" t="s">
        <v>3641</v>
      </c>
      <c r="D370" s="190" t="s">
        <v>1806</v>
      </c>
      <c r="E370" s="165"/>
      <c r="F370" s="165"/>
      <c r="G370" s="163"/>
      <c r="H370" s="163"/>
      <c r="I370" s="163"/>
      <c r="J370" s="163"/>
      <c r="K370" s="164"/>
      <c r="L370" s="165"/>
      <c r="M370" s="163"/>
      <c r="N370" s="163"/>
      <c r="O370" s="163"/>
    </row>
    <row r="371" spans="1:15 16384:16384">
      <c r="A371" s="163"/>
      <c r="B371" s="187" t="s">
        <v>147</v>
      </c>
      <c r="C371" s="187" t="s">
        <v>2150</v>
      </c>
      <c r="D371" s="190" t="s">
        <v>1809</v>
      </c>
      <c r="E371" s="165"/>
      <c r="F371" s="165"/>
      <c r="G371" s="163"/>
      <c r="H371" s="163"/>
      <c r="I371" s="163"/>
      <c r="J371" s="163"/>
      <c r="K371" s="164"/>
      <c r="L371" s="165"/>
      <c r="M371" s="163"/>
      <c r="N371" s="163"/>
      <c r="O371" s="163"/>
    </row>
    <row r="372" spans="1:15 16384:16384">
      <c r="A372" s="163"/>
      <c r="B372" s="187" t="s">
        <v>147</v>
      </c>
      <c r="C372" s="187" t="s">
        <v>2150</v>
      </c>
      <c r="D372" s="190" t="s">
        <v>1812</v>
      </c>
      <c r="E372" s="165"/>
      <c r="F372" s="165"/>
      <c r="G372" s="163"/>
      <c r="H372" s="163"/>
      <c r="I372" s="163"/>
      <c r="J372" s="163"/>
      <c r="K372" s="164"/>
      <c r="L372" s="165"/>
      <c r="M372" s="163"/>
      <c r="N372" s="163"/>
      <c r="O372" s="163"/>
    </row>
    <row r="373" spans="1:15 16384:16384">
      <c r="A373" s="163"/>
      <c r="B373" s="187" t="s">
        <v>147</v>
      </c>
      <c r="C373" s="187" t="s">
        <v>2150</v>
      </c>
      <c r="D373" s="190" t="s">
        <v>1818</v>
      </c>
      <c r="E373" s="165"/>
      <c r="F373" s="165"/>
      <c r="G373" s="163"/>
      <c r="H373" s="163"/>
      <c r="I373" s="163"/>
      <c r="J373" s="163"/>
      <c r="K373" s="164"/>
      <c r="L373" s="165"/>
      <c r="M373" s="163"/>
      <c r="N373" s="163"/>
      <c r="O373" s="163"/>
    </row>
    <row r="374" spans="1:15 16384:16384">
      <c r="A374" s="163"/>
      <c r="B374" s="187" t="s">
        <v>147</v>
      </c>
      <c r="C374" s="187" t="s">
        <v>2800</v>
      </c>
      <c r="D374" s="190" t="s">
        <v>1829</v>
      </c>
      <c r="E374" s="165"/>
      <c r="F374" s="165"/>
      <c r="G374" s="163"/>
      <c r="H374" s="163"/>
      <c r="I374" s="163"/>
      <c r="J374" s="163"/>
      <c r="K374" s="164"/>
      <c r="L374" s="165"/>
      <c r="M374" s="163"/>
      <c r="N374" s="163"/>
      <c r="O374" s="163"/>
    </row>
    <row r="375" spans="1:15 16384:16384">
      <c r="A375" s="163"/>
      <c r="B375" s="187" t="s">
        <v>147</v>
      </c>
      <c r="C375" s="187" t="s">
        <v>3408</v>
      </c>
      <c r="D375" s="190" t="s">
        <v>1830</v>
      </c>
      <c r="E375" s="165"/>
      <c r="F375" s="165"/>
      <c r="G375" s="163"/>
      <c r="H375" s="163"/>
      <c r="I375" s="163"/>
      <c r="J375" s="163"/>
      <c r="K375" s="164"/>
      <c r="L375" s="165"/>
      <c r="M375" s="163"/>
      <c r="N375" s="163"/>
      <c r="O375" s="163"/>
    </row>
    <row r="376" spans="1:15 16384:16384">
      <c r="A376" s="163"/>
      <c r="B376" s="187" t="s">
        <v>147</v>
      </c>
      <c r="C376" s="187" t="s">
        <v>3440</v>
      </c>
      <c r="D376" s="190" t="s">
        <v>1834</v>
      </c>
      <c r="E376" s="165"/>
      <c r="F376" s="165"/>
      <c r="G376" s="163"/>
      <c r="H376" s="163"/>
      <c r="I376" s="163"/>
      <c r="J376" s="163"/>
      <c r="K376" s="164"/>
      <c r="L376" s="165"/>
      <c r="M376" s="163"/>
      <c r="N376" s="163"/>
      <c r="O376" s="163"/>
    </row>
    <row r="377" spans="1:15 16384:16384">
      <c r="A377" s="163"/>
      <c r="B377" s="187" t="s">
        <v>147</v>
      </c>
      <c r="C377" s="187" t="s">
        <v>3440</v>
      </c>
      <c r="D377" s="190" t="s">
        <v>1835</v>
      </c>
      <c r="E377" s="165"/>
      <c r="F377" s="165"/>
      <c r="G377" s="163"/>
      <c r="H377" s="163"/>
      <c r="I377" s="163"/>
      <c r="J377" s="163"/>
      <c r="K377" s="164"/>
      <c r="L377" s="165"/>
      <c r="M377" s="163"/>
      <c r="N377" s="163"/>
      <c r="O377" s="163"/>
    </row>
    <row r="378" spans="1:15 16384:16384">
      <c r="A378" s="163"/>
      <c r="B378" s="187" t="s">
        <v>147</v>
      </c>
      <c r="C378" s="187" t="s">
        <v>3440</v>
      </c>
      <c r="D378" s="190" t="s">
        <v>1838</v>
      </c>
      <c r="E378" s="165"/>
      <c r="F378" s="165"/>
      <c r="G378" s="163"/>
      <c r="H378" s="163"/>
      <c r="I378" s="163"/>
      <c r="J378" s="163"/>
      <c r="K378" s="164"/>
      <c r="L378" s="165"/>
      <c r="M378" s="163"/>
      <c r="N378" s="163"/>
      <c r="O378" s="163"/>
    </row>
    <row r="379" spans="1:15 16384:16384">
      <c r="A379" s="163"/>
      <c r="B379" s="187" t="s">
        <v>147</v>
      </c>
      <c r="C379" s="187" t="s">
        <v>3440</v>
      </c>
      <c r="D379" s="190" t="s">
        <v>1840</v>
      </c>
      <c r="E379" s="165"/>
      <c r="F379" s="165"/>
      <c r="G379" s="163"/>
      <c r="H379" s="163"/>
      <c r="I379" s="163"/>
      <c r="J379" s="163"/>
      <c r="K379" s="164"/>
      <c r="L379" s="165"/>
      <c r="M379" s="163"/>
      <c r="N379" s="163"/>
      <c r="O379" s="163"/>
      <c r="XFD379" s="165">
        <v>45519</v>
      </c>
    </row>
    <row r="380" spans="1:15 16384:16384">
      <c r="A380" s="163"/>
      <c r="B380" s="187" t="s">
        <v>147</v>
      </c>
      <c r="C380" s="187" t="s">
        <v>6464</v>
      </c>
      <c r="D380" s="190" t="s">
        <v>1843</v>
      </c>
      <c r="E380" s="165"/>
      <c r="F380" s="165"/>
      <c r="G380" s="163"/>
      <c r="H380" s="163"/>
      <c r="I380" s="163"/>
      <c r="J380" s="163"/>
      <c r="K380" s="164"/>
      <c r="L380" s="165"/>
      <c r="M380" s="163"/>
      <c r="N380" s="163"/>
      <c r="O380" s="163"/>
    </row>
    <row r="381" spans="1:15 16384:16384">
      <c r="A381" s="163"/>
      <c r="B381" s="187" t="s">
        <v>147</v>
      </c>
      <c r="C381" s="187" t="s">
        <v>6464</v>
      </c>
      <c r="D381" s="190" t="s">
        <v>1846</v>
      </c>
      <c r="E381" s="165"/>
      <c r="F381" s="165"/>
      <c r="G381" s="163"/>
      <c r="H381" s="163"/>
      <c r="I381" s="163"/>
      <c r="J381" s="163"/>
      <c r="K381" s="164"/>
      <c r="L381" s="165"/>
      <c r="M381" s="163"/>
      <c r="N381" s="163"/>
      <c r="O381" s="163"/>
    </row>
    <row r="382" spans="1:15 16384:16384">
      <c r="A382" s="163"/>
      <c r="B382" s="187" t="s">
        <v>147</v>
      </c>
      <c r="C382" s="187" t="s">
        <v>2150</v>
      </c>
      <c r="D382" s="190" t="s">
        <v>1857</v>
      </c>
      <c r="E382" s="165"/>
      <c r="F382" s="165"/>
      <c r="G382" s="163"/>
      <c r="H382" s="163"/>
      <c r="I382" s="163"/>
      <c r="J382" s="163"/>
      <c r="K382" s="164"/>
      <c r="L382" s="165"/>
      <c r="M382" s="163"/>
      <c r="N382" s="163"/>
      <c r="O382" s="163"/>
    </row>
    <row r="383" spans="1:15 16384:16384">
      <c r="A383" s="163"/>
      <c r="B383" s="187" t="s">
        <v>147</v>
      </c>
      <c r="C383" s="187" t="s">
        <v>2150</v>
      </c>
      <c r="D383" s="190" t="s">
        <v>1858</v>
      </c>
      <c r="E383" s="165"/>
      <c r="F383" s="165"/>
      <c r="G383" s="163"/>
      <c r="H383" s="163"/>
      <c r="I383" s="163"/>
      <c r="J383" s="163"/>
      <c r="K383" s="164"/>
      <c r="L383" s="165"/>
      <c r="M383" s="163"/>
      <c r="N383" s="163"/>
      <c r="O383" s="163"/>
    </row>
    <row r="384" spans="1:15 16384:16384">
      <c r="A384" s="163"/>
      <c r="B384" s="187" t="s">
        <v>147</v>
      </c>
      <c r="C384" s="187" t="s">
        <v>6245</v>
      </c>
      <c r="D384" s="190" t="s">
        <v>1864</v>
      </c>
      <c r="E384" s="165"/>
      <c r="F384" s="165"/>
      <c r="G384" s="163"/>
      <c r="H384" s="163"/>
      <c r="I384" s="163"/>
      <c r="J384" s="163"/>
      <c r="K384" s="164"/>
      <c r="L384" s="165"/>
      <c r="M384" s="163"/>
      <c r="N384" s="163"/>
      <c r="O384" s="163"/>
    </row>
    <row r="385" spans="1:15">
      <c r="A385" s="163"/>
      <c r="B385" s="187" t="s">
        <v>147</v>
      </c>
      <c r="C385" s="187" t="s">
        <v>2150</v>
      </c>
      <c r="D385" s="190" t="s">
        <v>1865</v>
      </c>
      <c r="E385" s="165"/>
      <c r="F385" s="165"/>
      <c r="G385" s="163"/>
      <c r="H385" s="163"/>
      <c r="I385" s="163"/>
      <c r="J385" s="163"/>
      <c r="K385" s="164"/>
      <c r="L385" s="165"/>
      <c r="M385" s="163"/>
      <c r="N385" s="163"/>
      <c r="O385" s="163"/>
    </row>
    <row r="386" spans="1:15">
      <c r="A386" s="163"/>
      <c r="B386" s="187" t="s">
        <v>147</v>
      </c>
      <c r="C386" s="187" t="s">
        <v>2150</v>
      </c>
      <c r="D386" s="190" t="s">
        <v>1866</v>
      </c>
      <c r="E386" s="165"/>
      <c r="F386" s="165"/>
      <c r="G386" s="163"/>
      <c r="H386" s="163"/>
      <c r="I386" s="163"/>
      <c r="J386" s="163"/>
      <c r="K386" s="164"/>
      <c r="L386" s="165"/>
      <c r="M386" s="163"/>
      <c r="N386" s="163"/>
      <c r="O386" s="163"/>
    </row>
    <row r="387" spans="1:15">
      <c r="A387" s="163"/>
      <c r="B387" s="187" t="s">
        <v>147</v>
      </c>
      <c r="C387" s="187" t="s">
        <v>3641</v>
      </c>
      <c r="D387" s="190" t="s">
        <v>1867</v>
      </c>
      <c r="E387" s="165"/>
      <c r="F387" s="165"/>
      <c r="G387" s="163"/>
      <c r="H387" s="163"/>
      <c r="I387" s="163"/>
      <c r="J387" s="163"/>
      <c r="K387" s="164"/>
      <c r="L387" s="165"/>
      <c r="M387" s="163"/>
      <c r="N387" s="163"/>
      <c r="O387" s="163"/>
    </row>
    <row r="388" spans="1:15">
      <c r="A388" s="163"/>
      <c r="B388" s="187" t="s">
        <v>147</v>
      </c>
      <c r="C388" s="187" t="s">
        <v>3641</v>
      </c>
      <c r="D388" s="190" t="s">
        <v>1868</v>
      </c>
      <c r="E388" s="165"/>
      <c r="F388" s="165"/>
      <c r="G388" s="163"/>
      <c r="H388" s="163"/>
      <c r="I388" s="163"/>
      <c r="J388" s="163"/>
      <c r="K388" s="164"/>
      <c r="L388" s="165"/>
      <c r="M388" s="163"/>
      <c r="N388" s="163"/>
      <c r="O388" s="163"/>
    </row>
    <row r="389" spans="1:15">
      <c r="A389" s="163"/>
      <c r="B389" s="187" t="s">
        <v>147</v>
      </c>
      <c r="C389" s="187" t="s">
        <v>6245</v>
      </c>
      <c r="D389" s="190" t="s">
        <v>1869</v>
      </c>
      <c r="E389" s="165"/>
      <c r="F389" s="165"/>
      <c r="G389" s="163"/>
      <c r="H389" s="163"/>
      <c r="I389" s="163"/>
      <c r="J389" s="163"/>
      <c r="K389" s="164"/>
      <c r="L389" s="165"/>
      <c r="M389" s="163"/>
      <c r="N389" s="163"/>
      <c r="O389" s="163"/>
    </row>
    <row r="390" spans="1:15">
      <c r="A390" s="163"/>
      <c r="B390" s="187" t="s">
        <v>147</v>
      </c>
      <c r="C390" s="187" t="s">
        <v>6245</v>
      </c>
      <c r="D390" s="190" t="s">
        <v>1870</v>
      </c>
      <c r="E390" s="165"/>
      <c r="F390" s="165"/>
      <c r="G390" s="163"/>
      <c r="H390" s="163"/>
      <c r="I390" s="163"/>
      <c r="J390" s="163"/>
      <c r="K390" s="164"/>
      <c r="L390" s="165"/>
      <c r="M390" s="163"/>
      <c r="N390" s="163"/>
      <c r="O390" s="163"/>
    </row>
    <row r="391" spans="1:15">
      <c r="A391" s="163"/>
      <c r="B391" s="187" t="s">
        <v>147</v>
      </c>
      <c r="C391" s="187" t="s">
        <v>6245</v>
      </c>
      <c r="D391" s="190" t="s">
        <v>1871</v>
      </c>
      <c r="E391" s="165"/>
      <c r="F391" s="165"/>
      <c r="G391" s="163"/>
      <c r="H391" s="163"/>
      <c r="I391" s="163"/>
      <c r="J391" s="163"/>
      <c r="K391" s="164"/>
      <c r="L391" s="165"/>
      <c r="M391" s="163"/>
      <c r="N391" s="163"/>
      <c r="O391" s="163"/>
    </row>
    <row r="392" spans="1:15">
      <c r="A392" s="163"/>
      <c r="B392" s="187" t="s">
        <v>147</v>
      </c>
      <c r="C392" s="187" t="s">
        <v>6245</v>
      </c>
      <c r="D392" s="190" t="s">
        <v>1872</v>
      </c>
      <c r="E392" s="165"/>
      <c r="F392" s="165"/>
      <c r="G392" s="163"/>
      <c r="H392" s="163"/>
      <c r="I392" s="163"/>
      <c r="J392" s="163"/>
      <c r="K392" s="164"/>
      <c r="L392" s="165"/>
      <c r="M392" s="163"/>
      <c r="N392" s="163"/>
      <c r="O392" s="163"/>
    </row>
    <row r="393" spans="1:15">
      <c r="A393" s="163"/>
      <c r="B393" s="187" t="s">
        <v>147</v>
      </c>
      <c r="C393" s="187" t="s">
        <v>2292</v>
      </c>
      <c r="D393" s="190" t="s">
        <v>1873</v>
      </c>
      <c r="E393" s="165"/>
      <c r="F393" s="165"/>
      <c r="G393" s="163"/>
      <c r="H393" s="163"/>
      <c r="I393" s="163"/>
      <c r="J393" s="163"/>
      <c r="K393" s="164"/>
      <c r="L393" s="165"/>
      <c r="M393" s="163"/>
      <c r="N393" s="163"/>
      <c r="O393" s="163"/>
    </row>
    <row r="394" spans="1:15">
      <c r="A394" s="163"/>
      <c r="B394" s="187" t="s">
        <v>147</v>
      </c>
      <c r="C394" s="187" t="s">
        <v>2292</v>
      </c>
      <c r="D394" s="190" t="s">
        <v>1886</v>
      </c>
      <c r="E394" s="165"/>
      <c r="F394" s="165"/>
      <c r="G394" s="163"/>
      <c r="H394" s="163"/>
      <c r="I394" s="163"/>
      <c r="J394" s="163"/>
      <c r="K394" s="164"/>
      <c r="L394" s="165"/>
      <c r="M394" s="163"/>
      <c r="N394" s="163"/>
      <c r="O394" s="163"/>
    </row>
    <row r="395" spans="1:15">
      <c r="A395" s="163"/>
      <c r="B395" s="187" t="s">
        <v>147</v>
      </c>
      <c r="C395" s="187" t="s">
        <v>6464</v>
      </c>
      <c r="D395" s="190" t="s">
        <v>1887</v>
      </c>
      <c r="E395" s="165"/>
      <c r="F395" s="165"/>
      <c r="G395" s="163"/>
      <c r="H395" s="163"/>
      <c r="I395" s="163"/>
      <c r="J395" s="163"/>
      <c r="K395" s="164"/>
      <c r="L395" s="165"/>
      <c r="M395" s="163"/>
      <c r="N395" s="163"/>
      <c r="O395" s="163"/>
    </row>
    <row r="396" spans="1:15">
      <c r="A396" s="163"/>
      <c r="B396" s="187" t="s">
        <v>147</v>
      </c>
      <c r="C396" s="187" t="s">
        <v>6464</v>
      </c>
      <c r="D396" s="190" t="s">
        <v>1888</v>
      </c>
      <c r="E396" s="165"/>
      <c r="F396" s="165"/>
      <c r="G396" s="163"/>
      <c r="H396" s="163"/>
      <c r="I396" s="163"/>
      <c r="J396" s="163"/>
      <c r="K396" s="164"/>
      <c r="L396" s="165"/>
      <c r="M396" s="163"/>
      <c r="N396" s="163"/>
      <c r="O396" s="163"/>
    </row>
    <row r="397" spans="1:15">
      <c r="A397" s="163"/>
      <c r="B397" s="187" t="s">
        <v>147</v>
      </c>
      <c r="C397" s="187" t="s">
        <v>2292</v>
      </c>
      <c r="D397" s="190" t="s">
        <v>1889</v>
      </c>
      <c r="E397" s="165"/>
      <c r="F397" s="165"/>
      <c r="G397" s="163"/>
      <c r="H397" s="163"/>
      <c r="I397" s="163"/>
      <c r="J397" s="163"/>
      <c r="K397" s="164"/>
      <c r="L397" s="165"/>
      <c r="M397" s="163"/>
      <c r="N397" s="163"/>
      <c r="O397" s="163"/>
    </row>
    <row r="398" spans="1:15">
      <c r="A398" s="163"/>
      <c r="B398" s="187" t="s">
        <v>147</v>
      </c>
      <c r="C398" s="187" t="s">
        <v>2292</v>
      </c>
      <c r="D398" s="190" t="s">
        <v>1890</v>
      </c>
      <c r="E398" s="165"/>
      <c r="F398" s="165"/>
      <c r="G398" s="163"/>
      <c r="H398" s="163"/>
      <c r="I398" s="163"/>
      <c r="J398" s="163"/>
      <c r="K398" s="164"/>
      <c r="L398" s="165"/>
      <c r="M398" s="163"/>
      <c r="N398" s="163"/>
      <c r="O398" s="163"/>
    </row>
    <row r="399" spans="1:15">
      <c r="A399" s="163"/>
      <c r="B399" s="187" t="s">
        <v>147</v>
      </c>
      <c r="C399" s="187" t="s">
        <v>2292</v>
      </c>
      <c r="D399" s="190" t="s">
        <v>1891</v>
      </c>
      <c r="E399" s="165"/>
      <c r="F399" s="165"/>
      <c r="G399" s="163"/>
      <c r="H399" s="163"/>
      <c r="I399" s="163"/>
      <c r="J399" s="163"/>
      <c r="K399" s="164"/>
      <c r="L399" s="165"/>
      <c r="M399" s="163"/>
      <c r="N399" s="163"/>
      <c r="O399" s="163"/>
    </row>
    <row r="400" spans="1:15">
      <c r="A400" s="163"/>
      <c r="B400" s="187" t="s">
        <v>147</v>
      </c>
      <c r="C400" s="187" t="s">
        <v>2150</v>
      </c>
      <c r="D400" s="190" t="s">
        <v>1902</v>
      </c>
      <c r="E400" s="165"/>
      <c r="F400" s="165"/>
      <c r="G400" s="163"/>
      <c r="H400" s="163"/>
      <c r="I400" s="163"/>
      <c r="J400" s="163"/>
      <c r="K400" s="164"/>
      <c r="L400" s="165"/>
      <c r="M400" s="163"/>
      <c r="N400" s="163"/>
      <c r="O400" s="163"/>
    </row>
    <row r="401" spans="1:15">
      <c r="A401" s="163"/>
      <c r="B401" s="187" t="s">
        <v>147</v>
      </c>
      <c r="C401" s="187" t="s">
        <v>2150</v>
      </c>
      <c r="D401" s="190" t="s">
        <v>1903</v>
      </c>
      <c r="E401" s="165"/>
      <c r="F401" s="165"/>
      <c r="G401" s="163"/>
      <c r="H401" s="163"/>
      <c r="I401" s="163"/>
      <c r="J401" s="163"/>
      <c r="K401" s="164"/>
      <c r="L401" s="165"/>
      <c r="M401" s="163"/>
      <c r="N401" s="163"/>
      <c r="O401" s="163"/>
    </row>
    <row r="402" spans="1:15">
      <c r="A402" s="163"/>
      <c r="B402" s="187" t="s">
        <v>147</v>
      </c>
      <c r="C402" s="187" t="s">
        <v>2150</v>
      </c>
      <c r="D402" s="190" t="s">
        <v>1912</v>
      </c>
      <c r="E402" s="165"/>
      <c r="F402" s="165"/>
      <c r="G402" s="163"/>
      <c r="H402" s="163"/>
      <c r="I402" s="163"/>
      <c r="J402" s="163"/>
      <c r="K402" s="164"/>
      <c r="L402" s="165"/>
      <c r="M402" s="163"/>
      <c r="N402" s="163"/>
      <c r="O402" s="163"/>
    </row>
    <row r="403" spans="1:15">
      <c r="A403" s="163"/>
      <c r="B403" s="187" t="s">
        <v>147</v>
      </c>
      <c r="C403" s="187" t="s">
        <v>2150</v>
      </c>
      <c r="D403" s="190" t="s">
        <v>1913</v>
      </c>
      <c r="E403" s="165"/>
      <c r="F403" s="165"/>
      <c r="G403" s="163"/>
      <c r="H403" s="163"/>
      <c r="I403" s="163"/>
      <c r="J403" s="163"/>
      <c r="K403" s="164"/>
      <c r="L403" s="165"/>
      <c r="M403" s="163"/>
      <c r="N403" s="163"/>
      <c r="O403" s="163"/>
    </row>
    <row r="404" spans="1:15">
      <c r="A404" s="163"/>
      <c r="B404" s="187" t="s">
        <v>147</v>
      </c>
      <c r="C404" s="187" t="s">
        <v>2292</v>
      </c>
      <c r="D404" s="190" t="s">
        <v>1914</v>
      </c>
      <c r="E404" s="165"/>
      <c r="F404" s="165"/>
      <c r="G404" s="163"/>
      <c r="H404" s="163"/>
      <c r="I404" s="163"/>
      <c r="J404" s="163"/>
      <c r="K404" s="164"/>
      <c r="L404" s="165"/>
      <c r="M404" s="163"/>
      <c r="N404" s="163"/>
      <c r="O404" s="163"/>
    </row>
    <row r="405" spans="1:15">
      <c r="A405" s="163"/>
      <c r="B405" s="187" t="s">
        <v>147</v>
      </c>
      <c r="C405" s="187" t="s">
        <v>6245</v>
      </c>
      <c r="D405" s="190" t="s">
        <v>1915</v>
      </c>
      <c r="E405" s="165"/>
      <c r="F405" s="165"/>
      <c r="G405" s="163"/>
      <c r="H405" s="163"/>
      <c r="I405" s="163"/>
      <c r="J405" s="163"/>
      <c r="K405" s="164"/>
      <c r="L405" s="165"/>
      <c r="M405" s="163"/>
      <c r="N405" s="163"/>
      <c r="O405" s="163"/>
    </row>
    <row r="406" spans="1:15">
      <c r="A406" s="163"/>
      <c r="B406" s="187" t="s">
        <v>147</v>
      </c>
      <c r="C406" s="187" t="s">
        <v>2292</v>
      </c>
      <c r="D406" s="190" t="s">
        <v>1916</v>
      </c>
      <c r="E406" s="165"/>
      <c r="F406" s="165"/>
      <c r="G406" s="163"/>
      <c r="H406" s="163"/>
      <c r="I406" s="163"/>
      <c r="J406" s="163"/>
      <c r="K406" s="164"/>
      <c r="L406" s="165"/>
      <c r="M406" s="163"/>
      <c r="N406" s="163"/>
      <c r="O406" s="163"/>
    </row>
    <row r="407" spans="1:15">
      <c r="A407" s="163"/>
      <c r="B407" s="187" t="s">
        <v>147</v>
      </c>
      <c r="C407" s="187" t="s">
        <v>2292</v>
      </c>
      <c r="D407" s="190" t="s">
        <v>1917</v>
      </c>
      <c r="E407" s="165"/>
      <c r="F407" s="165"/>
      <c r="G407" s="163"/>
      <c r="H407" s="163"/>
      <c r="I407" s="163"/>
      <c r="J407" s="163"/>
      <c r="K407" s="164"/>
      <c r="L407" s="165"/>
      <c r="M407" s="163"/>
      <c r="N407" s="163"/>
      <c r="O407" s="163"/>
    </row>
    <row r="408" spans="1:15">
      <c r="A408" s="163"/>
      <c r="B408" s="187" t="s">
        <v>147</v>
      </c>
      <c r="C408" s="187" t="s">
        <v>6245</v>
      </c>
      <c r="D408" s="190" t="s">
        <v>1932</v>
      </c>
      <c r="E408" s="165"/>
      <c r="F408" s="165"/>
      <c r="G408" s="163"/>
      <c r="H408" s="163"/>
      <c r="I408" s="163"/>
      <c r="J408" s="163"/>
      <c r="K408" s="164"/>
      <c r="L408" s="165"/>
      <c r="M408" s="163"/>
      <c r="N408" s="163"/>
      <c r="O408" s="163"/>
    </row>
    <row r="409" spans="1:15">
      <c r="A409" s="163"/>
      <c r="B409" s="187" t="s">
        <v>147</v>
      </c>
      <c r="C409" s="187" t="s">
        <v>2292</v>
      </c>
      <c r="D409" s="190" t="s">
        <v>1934</v>
      </c>
      <c r="E409" s="165"/>
      <c r="F409" s="165"/>
      <c r="G409" s="163"/>
      <c r="H409" s="163"/>
      <c r="I409" s="163"/>
      <c r="J409" s="163"/>
      <c r="K409" s="164"/>
      <c r="L409" s="165"/>
      <c r="M409" s="163"/>
      <c r="N409" s="163"/>
      <c r="O409" s="163"/>
    </row>
    <row r="410" spans="1:15">
      <c r="A410" s="163"/>
      <c r="B410" s="187" t="s">
        <v>147</v>
      </c>
      <c r="C410" s="187" t="s">
        <v>2292</v>
      </c>
      <c r="D410" s="190" t="s">
        <v>1941</v>
      </c>
      <c r="E410" s="165"/>
      <c r="F410" s="165"/>
      <c r="G410" s="163"/>
      <c r="H410" s="163"/>
      <c r="I410" s="163"/>
      <c r="J410" s="163"/>
      <c r="K410" s="164"/>
      <c r="L410" s="165"/>
      <c r="M410" s="163"/>
      <c r="N410" s="163"/>
      <c r="O410" s="163"/>
    </row>
    <row r="411" spans="1:15">
      <c r="A411" s="163"/>
      <c r="B411" s="187" t="s">
        <v>147</v>
      </c>
      <c r="C411" s="187" t="s">
        <v>2292</v>
      </c>
      <c r="D411" s="190" t="s">
        <v>1943</v>
      </c>
      <c r="E411" s="165"/>
      <c r="F411" s="165"/>
      <c r="G411" s="163"/>
      <c r="H411" s="163"/>
      <c r="I411" s="163"/>
      <c r="J411" s="163"/>
      <c r="K411" s="164"/>
      <c r="L411" s="165"/>
      <c r="M411" s="163"/>
      <c r="N411" s="163"/>
      <c r="O411" s="163"/>
    </row>
    <row r="412" spans="1:15">
      <c r="A412" s="163"/>
      <c r="B412" s="187" t="s">
        <v>147</v>
      </c>
      <c r="C412" s="187" t="s">
        <v>2292</v>
      </c>
      <c r="D412" s="190" t="s">
        <v>1944</v>
      </c>
      <c r="E412" s="165"/>
      <c r="F412" s="165"/>
      <c r="G412" s="163"/>
      <c r="H412" s="163"/>
      <c r="I412" s="163"/>
      <c r="J412" s="163"/>
      <c r="K412" s="164"/>
      <c r="L412" s="165"/>
      <c r="M412" s="163"/>
      <c r="N412" s="163"/>
      <c r="O412" s="163"/>
    </row>
    <row r="413" spans="1:15">
      <c r="A413" s="163"/>
      <c r="B413" s="187" t="s">
        <v>147</v>
      </c>
      <c r="C413" s="187" t="s">
        <v>2064</v>
      </c>
      <c r="D413" s="190" t="s">
        <v>1945</v>
      </c>
      <c r="E413" s="165"/>
      <c r="F413" s="165"/>
      <c r="G413" s="163"/>
      <c r="H413" s="163"/>
      <c r="I413" s="163"/>
      <c r="J413" s="163"/>
      <c r="K413" s="164"/>
      <c r="L413" s="165"/>
      <c r="M413" s="163"/>
      <c r="N413" s="163"/>
      <c r="O413" s="163"/>
    </row>
    <row r="414" spans="1:15">
      <c r="A414" s="163"/>
      <c r="B414" s="187" t="s">
        <v>147</v>
      </c>
      <c r="C414" s="187" t="s">
        <v>2064</v>
      </c>
      <c r="D414" s="190" t="s">
        <v>1946</v>
      </c>
      <c r="E414" s="165"/>
      <c r="F414" s="165"/>
      <c r="G414" s="163"/>
      <c r="H414" s="163"/>
      <c r="I414" s="163"/>
      <c r="J414" s="163"/>
      <c r="K414" s="164"/>
      <c r="L414" s="165"/>
      <c r="M414" s="163"/>
      <c r="N414" s="163"/>
      <c r="O414" s="163"/>
    </row>
    <row r="415" spans="1:15">
      <c r="A415" s="163"/>
      <c r="B415" s="187" t="s">
        <v>147</v>
      </c>
      <c r="C415" s="187" t="s">
        <v>2064</v>
      </c>
      <c r="D415" s="190" t="s">
        <v>1947</v>
      </c>
      <c r="E415" s="165"/>
      <c r="F415" s="165"/>
      <c r="G415" s="163"/>
      <c r="H415" s="163"/>
      <c r="I415" s="163"/>
      <c r="J415" s="163"/>
      <c r="K415" s="164"/>
      <c r="L415" s="165"/>
      <c r="M415" s="163"/>
      <c r="N415" s="163"/>
      <c r="O415" s="163"/>
    </row>
    <row r="416" spans="1:15">
      <c r="A416" s="163"/>
      <c r="B416" s="187" t="s">
        <v>147</v>
      </c>
      <c r="C416" s="187" t="s">
        <v>2064</v>
      </c>
      <c r="D416" s="190" t="s">
        <v>1948</v>
      </c>
      <c r="E416" s="165"/>
      <c r="F416" s="165"/>
      <c r="G416" s="163"/>
      <c r="H416" s="163"/>
      <c r="I416" s="163"/>
      <c r="J416" s="163"/>
      <c r="K416" s="164"/>
      <c r="L416" s="165"/>
      <c r="M416" s="163"/>
      <c r="N416" s="163"/>
      <c r="O416" s="163"/>
    </row>
    <row r="417" spans="1:15">
      <c r="A417" s="163"/>
      <c r="B417" s="187" t="s">
        <v>147</v>
      </c>
      <c r="C417" s="187" t="s">
        <v>2064</v>
      </c>
      <c r="D417" s="190" t="s">
        <v>1956</v>
      </c>
      <c r="E417" s="165"/>
      <c r="F417" s="165"/>
      <c r="G417" s="163"/>
      <c r="H417" s="163"/>
      <c r="I417" s="163"/>
      <c r="J417" s="163"/>
      <c r="K417" s="164"/>
      <c r="L417" s="165"/>
      <c r="M417" s="163"/>
      <c r="N417" s="163"/>
      <c r="O417" s="163"/>
    </row>
    <row r="418" spans="1:15">
      <c r="A418" s="163"/>
      <c r="B418" s="187" t="s">
        <v>147</v>
      </c>
      <c r="C418" s="187" t="s">
        <v>2064</v>
      </c>
      <c r="D418" s="190" t="s">
        <v>1957</v>
      </c>
      <c r="E418" s="165"/>
      <c r="F418" s="165"/>
      <c r="G418" s="163"/>
      <c r="H418" s="163"/>
      <c r="I418" s="163"/>
      <c r="J418" s="163"/>
      <c r="K418" s="164"/>
      <c r="L418" s="165"/>
      <c r="M418" s="163"/>
      <c r="N418" s="163"/>
      <c r="O418" s="163"/>
    </row>
    <row r="419" spans="1:15">
      <c r="A419" s="163"/>
      <c r="B419" s="187" t="s">
        <v>147</v>
      </c>
      <c r="C419" s="187" t="s">
        <v>7094</v>
      </c>
      <c r="D419" s="190" t="s">
        <v>1960</v>
      </c>
      <c r="E419" s="165"/>
      <c r="F419" s="165"/>
      <c r="G419" s="163"/>
      <c r="H419" s="163"/>
      <c r="I419" s="163"/>
      <c r="J419" s="163"/>
      <c r="K419" s="164"/>
      <c r="L419" s="165"/>
      <c r="M419" s="163"/>
      <c r="N419" s="163"/>
      <c r="O419" s="163"/>
    </row>
    <row r="420" spans="1:15">
      <c r="A420" s="163"/>
      <c r="B420" s="187" t="s">
        <v>147</v>
      </c>
      <c r="C420" s="187" t="s">
        <v>6245</v>
      </c>
      <c r="D420" s="190" t="s">
        <v>1961</v>
      </c>
      <c r="E420" s="165"/>
      <c r="F420" s="165"/>
      <c r="G420" s="163"/>
      <c r="H420" s="163"/>
      <c r="I420" s="163"/>
      <c r="J420" s="163"/>
      <c r="K420" s="164"/>
      <c r="L420" s="165"/>
      <c r="M420" s="163"/>
      <c r="N420" s="163"/>
      <c r="O420" s="163"/>
    </row>
    <row r="421" spans="1:15">
      <c r="A421" s="163"/>
      <c r="B421" s="187" t="s">
        <v>147</v>
      </c>
      <c r="C421" s="187" t="s">
        <v>2418</v>
      </c>
      <c r="D421" s="190" t="s">
        <v>1962</v>
      </c>
      <c r="E421" s="165"/>
      <c r="F421" s="165"/>
      <c r="G421" s="163"/>
      <c r="H421" s="163"/>
      <c r="I421" s="163"/>
      <c r="J421" s="163"/>
      <c r="K421" s="164"/>
      <c r="L421" s="165"/>
      <c r="M421" s="163"/>
      <c r="N421" s="163"/>
      <c r="O421" s="163"/>
    </row>
    <row r="422" spans="1:15">
      <c r="A422" s="163"/>
      <c r="B422" s="187" t="s">
        <v>147</v>
      </c>
      <c r="C422" s="187" t="s">
        <v>2418</v>
      </c>
      <c r="D422" s="190" t="s">
        <v>1971</v>
      </c>
      <c r="E422" s="165"/>
      <c r="F422" s="165"/>
      <c r="G422" s="163"/>
      <c r="H422" s="163"/>
      <c r="I422" s="163"/>
      <c r="J422" s="163"/>
      <c r="K422" s="164"/>
      <c r="L422" s="165"/>
      <c r="M422" s="163"/>
      <c r="N422" s="163"/>
      <c r="O422" s="163"/>
    </row>
    <row r="423" spans="1:15">
      <c r="A423" s="163"/>
      <c r="B423" s="187" t="s">
        <v>147</v>
      </c>
      <c r="C423" s="187" t="s">
        <v>2064</v>
      </c>
      <c r="D423" s="190" t="s">
        <v>1972</v>
      </c>
      <c r="E423" s="165"/>
      <c r="F423" s="165"/>
      <c r="G423" s="163"/>
      <c r="H423" s="163"/>
      <c r="I423" s="163"/>
      <c r="J423" s="163"/>
      <c r="K423" s="164"/>
      <c r="L423" s="165"/>
      <c r="M423" s="163"/>
      <c r="N423" s="163"/>
      <c r="O423" s="163"/>
    </row>
    <row r="424" spans="1:15">
      <c r="A424" s="163"/>
      <c r="B424" s="187" t="s">
        <v>147</v>
      </c>
      <c r="C424" s="187" t="s">
        <v>2064</v>
      </c>
      <c r="D424" s="190" t="s">
        <v>1973</v>
      </c>
      <c r="E424" s="165"/>
      <c r="F424" s="165"/>
      <c r="G424" s="163"/>
      <c r="H424" s="163"/>
      <c r="I424" s="163"/>
      <c r="J424" s="163"/>
      <c r="K424" s="164"/>
      <c r="L424" s="165"/>
      <c r="M424" s="163"/>
      <c r="N424" s="163"/>
      <c r="O424" s="163"/>
    </row>
    <row r="425" spans="1:15">
      <c r="A425" s="163"/>
      <c r="B425" s="187" t="s">
        <v>147</v>
      </c>
      <c r="C425" s="187" t="s">
        <v>1997</v>
      </c>
      <c r="D425" s="190" t="s">
        <v>1974</v>
      </c>
      <c r="E425" s="165"/>
      <c r="F425" s="165"/>
      <c r="G425" s="163"/>
      <c r="H425" s="163"/>
      <c r="I425" s="163"/>
      <c r="J425" s="163"/>
      <c r="K425" s="164"/>
      <c r="L425" s="165"/>
      <c r="M425" s="163"/>
      <c r="N425" s="163"/>
      <c r="O425" s="163"/>
    </row>
    <row r="426" spans="1:15">
      <c r="A426" s="163"/>
      <c r="B426" s="187" t="s">
        <v>147</v>
      </c>
      <c r="C426" s="187" t="s">
        <v>6245</v>
      </c>
      <c r="D426" s="190" t="s">
        <v>1975</v>
      </c>
      <c r="E426" s="165"/>
      <c r="F426" s="165"/>
      <c r="G426" s="163"/>
      <c r="H426" s="163"/>
      <c r="I426" s="163"/>
      <c r="J426" s="163"/>
      <c r="K426" s="164"/>
      <c r="L426" s="165"/>
      <c r="M426" s="163"/>
      <c r="N426" s="163"/>
      <c r="O426" s="163"/>
    </row>
    <row r="427" spans="1:15">
      <c r="A427" s="163"/>
      <c r="B427" s="187" t="s">
        <v>147</v>
      </c>
      <c r="C427" s="187" t="s">
        <v>3</v>
      </c>
      <c r="D427" s="190" t="s">
        <v>1993</v>
      </c>
      <c r="E427" s="164"/>
      <c r="F427" s="164"/>
      <c r="G427" s="163"/>
      <c r="H427" s="163"/>
      <c r="I427" s="163"/>
      <c r="J427" s="163"/>
      <c r="K427" s="164"/>
      <c r="L427" s="164"/>
      <c r="M427" s="163"/>
      <c r="N427" s="163"/>
      <c r="O427" s="163"/>
    </row>
    <row r="428" spans="1:15">
      <c r="A428" s="163"/>
      <c r="B428" s="187" t="s">
        <v>147</v>
      </c>
      <c r="C428" s="187" t="s">
        <v>2064</v>
      </c>
      <c r="D428" s="190" t="s">
        <v>1996</v>
      </c>
      <c r="E428" s="165"/>
      <c r="F428" s="165"/>
      <c r="G428" s="163"/>
      <c r="H428" s="163"/>
      <c r="I428" s="163"/>
      <c r="J428" s="163"/>
      <c r="K428" s="164"/>
      <c r="L428" s="165"/>
      <c r="M428" s="163"/>
      <c r="N428" s="163"/>
      <c r="O428" s="163"/>
    </row>
    <row r="429" spans="1:15">
      <c r="A429" s="163"/>
      <c r="B429" s="187" t="s">
        <v>147</v>
      </c>
      <c r="C429" s="187" t="s">
        <v>7094</v>
      </c>
      <c r="D429" s="190" t="s">
        <v>2000</v>
      </c>
      <c r="E429" s="165"/>
      <c r="F429" s="165"/>
      <c r="G429" s="163"/>
      <c r="H429" s="163"/>
      <c r="I429" s="163"/>
      <c r="J429" s="163"/>
      <c r="K429" s="164"/>
      <c r="L429" s="165"/>
      <c r="M429" s="163"/>
      <c r="N429" s="163"/>
      <c r="O429" s="163"/>
    </row>
    <row r="430" spans="1:15">
      <c r="A430" s="163"/>
      <c r="B430" s="187" t="s">
        <v>147</v>
      </c>
      <c r="C430" s="187" t="s">
        <v>2064</v>
      </c>
      <c r="D430" s="190" t="s">
        <v>2001</v>
      </c>
      <c r="E430" s="165"/>
      <c r="F430" s="165"/>
      <c r="G430" s="163"/>
      <c r="H430" s="163"/>
      <c r="I430" s="163"/>
      <c r="J430" s="163"/>
      <c r="K430" s="164"/>
      <c r="L430" s="165"/>
      <c r="M430" s="163"/>
      <c r="N430" s="163"/>
      <c r="O430" s="163"/>
    </row>
    <row r="431" spans="1:15">
      <c r="A431" s="163"/>
      <c r="B431" s="187" t="s">
        <v>147</v>
      </c>
      <c r="C431" s="187" t="s">
        <v>2418</v>
      </c>
      <c r="D431" s="190" t="s">
        <v>2002</v>
      </c>
      <c r="E431" s="165"/>
      <c r="F431" s="165"/>
      <c r="G431" s="163"/>
      <c r="H431" s="163"/>
      <c r="I431" s="163"/>
      <c r="J431" s="163"/>
      <c r="K431" s="164"/>
      <c r="L431" s="165"/>
      <c r="M431" s="163"/>
      <c r="N431" s="163"/>
      <c r="O431" s="163"/>
    </row>
    <row r="432" spans="1:15">
      <c r="A432" s="163"/>
      <c r="B432" s="187" t="s">
        <v>147</v>
      </c>
      <c r="C432" s="187" t="s">
        <v>3641</v>
      </c>
      <c r="D432" s="190" t="s">
        <v>2003</v>
      </c>
      <c r="E432" s="165"/>
      <c r="F432" s="165"/>
      <c r="G432" s="163"/>
      <c r="H432" s="163"/>
      <c r="I432" s="163"/>
      <c r="J432" s="163"/>
      <c r="K432" s="164"/>
      <c r="L432" s="165"/>
      <c r="M432" s="163"/>
      <c r="N432" s="163"/>
      <c r="O432" s="163"/>
    </row>
    <row r="433" spans="1:15">
      <c r="A433" s="163"/>
      <c r="B433" s="187" t="s">
        <v>147</v>
      </c>
      <c r="C433" s="187" t="s">
        <v>6464</v>
      </c>
      <c r="D433" s="190" t="s">
        <v>2004</v>
      </c>
      <c r="E433" s="165"/>
      <c r="F433" s="165"/>
      <c r="G433" s="163"/>
      <c r="H433" s="163"/>
      <c r="I433" s="163"/>
      <c r="J433" s="163"/>
      <c r="K433" s="164"/>
      <c r="L433" s="165"/>
      <c r="M433" s="163"/>
      <c r="N433" s="163"/>
      <c r="O433" s="163"/>
    </row>
    <row r="434" spans="1:15">
      <c r="A434" s="163"/>
      <c r="B434" s="187" t="s">
        <v>147</v>
      </c>
      <c r="C434" s="187" t="s">
        <v>1997</v>
      </c>
      <c r="D434" s="190" t="s">
        <v>2011</v>
      </c>
      <c r="E434" s="165"/>
      <c r="F434" s="165"/>
      <c r="G434" s="163"/>
      <c r="H434" s="163"/>
      <c r="I434" s="163"/>
      <c r="J434" s="163"/>
      <c r="K434" s="164"/>
      <c r="L434" s="165"/>
      <c r="M434" s="163"/>
      <c r="N434" s="163"/>
      <c r="O434" s="163"/>
    </row>
    <row r="435" spans="1:15">
      <c r="A435" s="163"/>
      <c r="B435" s="187" t="s">
        <v>147</v>
      </c>
      <c r="C435" s="187" t="s">
        <v>5252</v>
      </c>
      <c r="D435" s="190" t="s">
        <v>2012</v>
      </c>
      <c r="E435" s="165"/>
      <c r="F435" s="165"/>
      <c r="G435" s="163"/>
      <c r="H435" s="163"/>
      <c r="I435" s="163"/>
      <c r="J435" s="163"/>
      <c r="K435" s="164"/>
      <c r="L435" s="165"/>
      <c r="M435" s="163"/>
      <c r="N435" s="163"/>
      <c r="O435" s="163"/>
    </row>
    <row r="436" spans="1:15">
      <c r="A436" s="163"/>
      <c r="B436" s="187" t="s">
        <v>147</v>
      </c>
      <c r="C436" s="187" t="s">
        <v>5252</v>
      </c>
      <c r="D436" s="190" t="s">
        <v>2013</v>
      </c>
      <c r="E436" s="165"/>
      <c r="F436" s="165"/>
      <c r="G436" s="163"/>
      <c r="H436" s="163"/>
      <c r="I436" s="163"/>
      <c r="J436" s="163"/>
      <c r="K436" s="164"/>
      <c r="L436" s="165"/>
      <c r="M436" s="163"/>
      <c r="N436" s="163"/>
      <c r="O436" s="163"/>
    </row>
    <row r="437" spans="1:15">
      <c r="A437" s="163"/>
      <c r="B437" s="187" t="s">
        <v>147</v>
      </c>
      <c r="C437" s="187" t="s">
        <v>2064</v>
      </c>
      <c r="D437" s="190" t="s">
        <v>2014</v>
      </c>
      <c r="E437" s="165"/>
      <c r="F437" s="165"/>
      <c r="G437" s="163"/>
      <c r="H437" s="163"/>
      <c r="I437" s="163"/>
      <c r="J437" s="163"/>
      <c r="K437" s="164"/>
      <c r="L437" s="165"/>
      <c r="M437" s="163"/>
      <c r="N437" s="163"/>
      <c r="O437" s="163"/>
    </row>
    <row r="438" spans="1:15">
      <c r="A438" s="163"/>
      <c r="B438" s="187" t="s">
        <v>147</v>
      </c>
      <c r="C438" s="187" t="s">
        <v>1997</v>
      </c>
      <c r="D438" s="190" t="s">
        <v>2021</v>
      </c>
      <c r="E438" s="165"/>
      <c r="F438" s="165"/>
      <c r="G438" s="163"/>
      <c r="H438" s="163"/>
      <c r="I438" s="163"/>
      <c r="J438" s="163"/>
      <c r="K438" s="164"/>
      <c r="L438" s="165"/>
      <c r="M438" s="163"/>
      <c r="N438" s="163"/>
      <c r="O438" s="163"/>
    </row>
    <row r="439" spans="1:15">
      <c r="A439" s="163"/>
      <c r="B439" s="187" t="s">
        <v>147</v>
      </c>
      <c r="C439" s="187" t="s">
        <v>2064</v>
      </c>
      <c r="D439" s="190" t="s">
        <v>2025</v>
      </c>
      <c r="E439" s="165"/>
      <c r="F439" s="165"/>
      <c r="G439" s="163"/>
      <c r="H439" s="163"/>
      <c r="I439" s="163"/>
      <c r="J439" s="163"/>
      <c r="K439" s="164"/>
      <c r="L439" s="165"/>
      <c r="M439" s="163"/>
      <c r="N439" s="163"/>
      <c r="O439" s="163"/>
    </row>
    <row r="440" spans="1:15">
      <c r="A440" s="163"/>
      <c r="B440" s="187" t="s">
        <v>147</v>
      </c>
      <c r="C440" s="187" t="s">
        <v>2292</v>
      </c>
      <c r="D440" s="190" t="s">
        <v>2028</v>
      </c>
      <c r="E440" s="165"/>
      <c r="F440" s="165"/>
      <c r="G440" s="163"/>
      <c r="H440" s="163"/>
      <c r="I440" s="163"/>
      <c r="J440" s="163"/>
      <c r="K440" s="164"/>
      <c r="L440" s="165"/>
      <c r="M440" s="163"/>
      <c r="N440" s="163"/>
      <c r="O440" s="163"/>
    </row>
    <row r="441" spans="1:15">
      <c r="A441" s="163"/>
      <c r="B441" s="187" t="s">
        <v>147</v>
      </c>
      <c r="C441" s="187" t="s">
        <v>1997</v>
      </c>
      <c r="D441" s="190" t="s">
        <v>2031</v>
      </c>
      <c r="E441" s="165"/>
      <c r="F441" s="165"/>
      <c r="G441" s="163"/>
      <c r="H441" s="163"/>
      <c r="I441" s="163"/>
      <c r="J441" s="163"/>
      <c r="K441" s="164"/>
      <c r="L441" s="165"/>
      <c r="M441" s="163"/>
      <c r="N441" s="163"/>
      <c r="O441" s="163"/>
    </row>
    <row r="442" spans="1:15">
      <c r="A442" s="163"/>
      <c r="B442" s="187" t="s">
        <v>147</v>
      </c>
      <c r="C442" s="187" t="s">
        <v>1997</v>
      </c>
      <c r="D442" s="190" t="s">
        <v>2033</v>
      </c>
      <c r="E442" s="165"/>
      <c r="F442" s="165"/>
      <c r="G442" s="163"/>
      <c r="H442" s="163"/>
      <c r="I442" s="163"/>
      <c r="J442" s="163"/>
      <c r="K442" s="164"/>
      <c r="L442" s="165"/>
      <c r="M442" s="163"/>
      <c r="N442" s="163"/>
      <c r="O442" s="163"/>
    </row>
    <row r="443" spans="1:15">
      <c r="A443" s="163"/>
      <c r="B443" s="187" t="s">
        <v>147</v>
      </c>
      <c r="C443" s="187" t="s">
        <v>1997</v>
      </c>
      <c r="D443" s="190" t="s">
        <v>2036</v>
      </c>
      <c r="E443" s="165"/>
      <c r="F443" s="165"/>
      <c r="G443" s="163"/>
      <c r="H443" s="163"/>
      <c r="I443" s="163"/>
      <c r="J443" s="163"/>
      <c r="K443" s="164"/>
      <c r="L443" s="165"/>
      <c r="M443" s="163"/>
      <c r="N443" s="163"/>
      <c r="O443" s="163"/>
    </row>
    <row r="444" spans="1:15">
      <c r="A444" s="163"/>
      <c r="B444" s="187" t="s">
        <v>147</v>
      </c>
      <c r="C444" s="187" t="s">
        <v>1997</v>
      </c>
      <c r="D444" s="190" t="s">
        <v>2038</v>
      </c>
      <c r="E444" s="165"/>
      <c r="F444" s="165"/>
      <c r="G444" s="163"/>
      <c r="H444" s="163"/>
      <c r="I444" s="163"/>
      <c r="J444" s="163"/>
      <c r="K444" s="164"/>
      <c r="L444" s="165"/>
      <c r="M444" s="163"/>
      <c r="N444" s="163"/>
      <c r="O444" s="163"/>
    </row>
    <row r="445" spans="1:15">
      <c r="A445" s="163"/>
      <c r="B445" s="187" t="s">
        <v>147</v>
      </c>
      <c r="C445" s="187" t="s">
        <v>2418</v>
      </c>
      <c r="D445" s="190" t="s">
        <v>2040</v>
      </c>
      <c r="E445" s="165"/>
      <c r="F445" s="165"/>
      <c r="G445" s="163"/>
      <c r="H445" s="163"/>
      <c r="I445" s="163"/>
      <c r="J445" s="163"/>
      <c r="K445" s="164"/>
      <c r="L445" s="165"/>
      <c r="M445" s="163"/>
      <c r="N445" s="163"/>
      <c r="O445" s="163"/>
    </row>
    <row r="446" spans="1:15">
      <c r="A446" s="163"/>
      <c r="B446" s="187" t="s">
        <v>147</v>
      </c>
      <c r="C446" s="187" t="s">
        <v>2418</v>
      </c>
      <c r="D446" s="190" t="s">
        <v>2041</v>
      </c>
      <c r="E446" s="165"/>
      <c r="F446" s="165"/>
      <c r="G446" s="163"/>
      <c r="H446" s="163"/>
      <c r="I446" s="163"/>
      <c r="J446" s="163"/>
      <c r="K446" s="164"/>
      <c r="L446" s="165"/>
      <c r="M446" s="163"/>
      <c r="N446" s="163"/>
      <c r="O446" s="163"/>
    </row>
    <row r="447" spans="1:15">
      <c r="A447" s="163"/>
      <c r="B447" s="187" t="s">
        <v>147</v>
      </c>
      <c r="C447" s="187" t="s">
        <v>1997</v>
      </c>
      <c r="D447" s="190" t="s">
        <v>2042</v>
      </c>
      <c r="E447" s="165"/>
      <c r="F447" s="165"/>
      <c r="G447" s="163"/>
      <c r="H447" s="163"/>
      <c r="I447" s="163"/>
      <c r="J447" s="163"/>
      <c r="K447" s="164"/>
      <c r="L447" s="165"/>
      <c r="M447" s="163"/>
      <c r="N447" s="163"/>
      <c r="O447" s="163"/>
    </row>
    <row r="448" spans="1:15">
      <c r="A448" s="163"/>
      <c r="B448" s="187" t="s">
        <v>147</v>
      </c>
      <c r="C448" s="187" t="s">
        <v>1997</v>
      </c>
      <c r="D448" s="190" t="s">
        <v>2043</v>
      </c>
      <c r="E448" s="165"/>
      <c r="F448" s="165"/>
      <c r="G448" s="163"/>
      <c r="H448" s="163"/>
      <c r="I448" s="163"/>
      <c r="J448" s="163"/>
      <c r="K448" s="164"/>
      <c r="L448" s="165"/>
      <c r="M448" s="163"/>
      <c r="N448" s="163"/>
      <c r="O448" s="163"/>
    </row>
    <row r="449" spans="1:15">
      <c r="A449" s="163"/>
      <c r="B449" s="187" t="s">
        <v>147</v>
      </c>
      <c r="C449" s="187" t="s">
        <v>2418</v>
      </c>
      <c r="D449" s="190" t="s">
        <v>2044</v>
      </c>
      <c r="E449" s="165"/>
      <c r="F449" s="165"/>
      <c r="G449" s="163"/>
      <c r="H449" s="163"/>
      <c r="I449" s="163"/>
      <c r="J449" s="163"/>
      <c r="K449" s="164"/>
      <c r="L449" s="165"/>
      <c r="M449" s="163"/>
      <c r="N449" s="163"/>
      <c r="O449" s="163"/>
    </row>
    <row r="450" spans="1:15">
      <c r="A450" s="163"/>
      <c r="B450" s="187" t="s">
        <v>147</v>
      </c>
      <c r="C450" s="187" t="s">
        <v>1997</v>
      </c>
      <c r="D450" s="190" t="s">
        <v>2056</v>
      </c>
      <c r="E450" s="165"/>
      <c r="F450" s="165"/>
      <c r="G450" s="163"/>
      <c r="H450" s="163"/>
      <c r="I450" s="163"/>
      <c r="J450" s="163"/>
      <c r="K450" s="164"/>
      <c r="L450" s="165"/>
      <c r="M450" s="163"/>
      <c r="N450" s="163"/>
      <c r="O450" s="163"/>
    </row>
    <row r="451" spans="1:15">
      <c r="A451" s="163"/>
      <c r="B451" s="187" t="s">
        <v>147</v>
      </c>
      <c r="C451" s="187" t="s">
        <v>1997</v>
      </c>
      <c r="D451" s="190" t="s">
        <v>2057</v>
      </c>
      <c r="E451" s="165"/>
      <c r="F451" s="165"/>
      <c r="G451" s="163"/>
      <c r="H451" s="163"/>
      <c r="I451" s="163"/>
      <c r="J451" s="163"/>
      <c r="K451" s="164"/>
      <c r="L451" s="165"/>
      <c r="M451" s="163"/>
      <c r="N451" s="163"/>
      <c r="O451" s="163"/>
    </row>
    <row r="452" spans="1:15">
      <c r="A452" s="163"/>
      <c r="B452" s="187" t="s">
        <v>147</v>
      </c>
      <c r="C452" s="187" t="s">
        <v>1997</v>
      </c>
      <c r="D452" s="190" t="s">
        <v>2058</v>
      </c>
      <c r="E452" s="165"/>
      <c r="F452" s="165"/>
      <c r="G452" s="163"/>
      <c r="H452" s="163"/>
      <c r="I452" s="163"/>
      <c r="J452" s="163"/>
      <c r="K452" s="164"/>
      <c r="L452" s="165"/>
      <c r="M452" s="163"/>
      <c r="N452" s="163"/>
      <c r="O452" s="163"/>
    </row>
    <row r="453" spans="1:15">
      <c r="A453" s="163"/>
      <c r="B453" s="187" t="s">
        <v>147</v>
      </c>
      <c r="C453" s="187" t="s">
        <v>1997</v>
      </c>
      <c r="D453" s="190" t="s">
        <v>2062</v>
      </c>
      <c r="E453" s="164"/>
      <c r="F453" s="165"/>
      <c r="G453" s="163"/>
      <c r="H453" s="163"/>
      <c r="I453" s="163"/>
      <c r="J453" s="163"/>
      <c r="K453" s="164"/>
      <c r="L453" s="165"/>
      <c r="M453" s="163"/>
      <c r="N453" s="163"/>
      <c r="O453" s="163"/>
    </row>
    <row r="454" spans="1:15">
      <c r="A454" s="163"/>
      <c r="B454" s="187" t="s">
        <v>147</v>
      </c>
      <c r="C454" s="187" t="s">
        <v>1997</v>
      </c>
      <c r="D454" s="190" t="s">
        <v>2063</v>
      </c>
      <c r="E454" s="165"/>
      <c r="F454" s="165"/>
      <c r="G454" s="163"/>
      <c r="H454" s="163"/>
      <c r="I454" s="163"/>
      <c r="J454" s="163"/>
      <c r="K454" s="164"/>
      <c r="L454" s="165"/>
      <c r="M454" s="163"/>
      <c r="N454" s="163"/>
      <c r="O454" s="163"/>
    </row>
    <row r="455" spans="1:15">
      <c r="A455" s="163"/>
      <c r="B455" s="187" t="s">
        <v>147</v>
      </c>
      <c r="C455" s="187" t="s">
        <v>2418</v>
      </c>
      <c r="D455" s="190" t="s">
        <v>2068</v>
      </c>
      <c r="E455" s="165"/>
      <c r="F455" s="165"/>
      <c r="G455" s="163"/>
      <c r="H455" s="163"/>
      <c r="I455" s="163"/>
      <c r="J455" s="163"/>
      <c r="K455" s="164"/>
      <c r="L455" s="165"/>
      <c r="M455" s="163"/>
      <c r="N455" s="163"/>
      <c r="O455" s="163"/>
    </row>
    <row r="456" spans="1:15">
      <c r="A456" s="163"/>
      <c r="B456" s="187" t="s">
        <v>147</v>
      </c>
      <c r="C456" s="187" t="s">
        <v>2418</v>
      </c>
      <c r="D456" s="190" t="s">
        <v>2069</v>
      </c>
      <c r="E456" s="165"/>
      <c r="F456" s="165"/>
      <c r="G456" s="163"/>
      <c r="H456" s="163"/>
      <c r="I456" s="163"/>
      <c r="J456" s="163"/>
      <c r="K456" s="164"/>
      <c r="L456" s="165"/>
      <c r="M456" s="163"/>
      <c r="N456" s="163"/>
      <c r="O456" s="163"/>
    </row>
    <row r="457" spans="1:15">
      <c r="A457" s="163"/>
      <c r="B457" s="187" t="s">
        <v>147</v>
      </c>
      <c r="C457" s="187" t="s">
        <v>5252</v>
      </c>
      <c r="D457" s="190" t="s">
        <v>2070</v>
      </c>
      <c r="E457" s="165"/>
      <c r="F457" s="165"/>
      <c r="G457" s="163"/>
      <c r="H457" s="163"/>
      <c r="I457" s="163"/>
      <c r="J457" s="163"/>
      <c r="K457" s="164"/>
      <c r="L457" s="165"/>
      <c r="M457" s="163"/>
      <c r="N457" s="163"/>
      <c r="O457" s="163"/>
    </row>
    <row r="458" spans="1:15">
      <c r="A458" s="163"/>
      <c r="B458" s="187" t="s">
        <v>147</v>
      </c>
      <c r="C458" s="187" t="s">
        <v>2418</v>
      </c>
      <c r="D458" s="190" t="s">
        <v>2071</v>
      </c>
      <c r="E458" s="165"/>
      <c r="F458" s="165"/>
      <c r="G458" s="163"/>
      <c r="H458" s="163"/>
      <c r="I458" s="163"/>
      <c r="J458" s="163"/>
      <c r="K458" s="164"/>
      <c r="L458" s="165"/>
      <c r="M458" s="163"/>
      <c r="N458" s="163"/>
      <c r="O458" s="163"/>
    </row>
    <row r="459" spans="1:15">
      <c r="A459" s="163"/>
      <c r="B459" s="187" t="s">
        <v>147</v>
      </c>
      <c r="C459" s="187" t="s">
        <v>2150</v>
      </c>
      <c r="D459" s="190" t="s">
        <v>2072</v>
      </c>
      <c r="E459" s="165"/>
      <c r="F459" s="165"/>
      <c r="G459" s="163"/>
      <c r="H459" s="163"/>
      <c r="I459" s="163"/>
      <c r="J459" s="163"/>
      <c r="K459" s="164"/>
      <c r="L459" s="165"/>
      <c r="M459" s="163"/>
      <c r="N459" s="163"/>
      <c r="O459" s="163"/>
    </row>
    <row r="460" spans="1:15">
      <c r="A460" s="163"/>
      <c r="B460" s="187" t="s">
        <v>147</v>
      </c>
      <c r="C460" s="187" t="s">
        <v>2150</v>
      </c>
      <c r="D460" s="190" t="s">
        <v>2073</v>
      </c>
      <c r="E460" s="165"/>
      <c r="F460" s="165"/>
      <c r="G460" s="163"/>
      <c r="H460" s="163"/>
      <c r="I460" s="163"/>
      <c r="J460" s="163"/>
      <c r="K460" s="164"/>
      <c r="L460" s="165"/>
      <c r="M460" s="163"/>
      <c r="N460" s="163"/>
      <c r="O460" s="163"/>
    </row>
    <row r="461" spans="1:15">
      <c r="A461" s="163"/>
      <c r="B461" s="187" t="s">
        <v>147</v>
      </c>
      <c r="C461" s="187" t="s">
        <v>7238</v>
      </c>
      <c r="D461" s="190" t="s">
        <v>2074</v>
      </c>
      <c r="E461" s="165"/>
      <c r="F461" s="165"/>
      <c r="G461" s="163"/>
      <c r="H461" s="163"/>
      <c r="I461" s="163"/>
      <c r="J461" s="163"/>
      <c r="K461" s="164"/>
      <c r="L461" s="165"/>
      <c r="M461" s="163"/>
      <c r="N461" s="163"/>
      <c r="O461" s="163"/>
    </row>
    <row r="462" spans="1:15">
      <c r="A462" s="163"/>
      <c r="B462" s="187" t="s">
        <v>147</v>
      </c>
      <c r="C462" s="187" t="s">
        <v>2150</v>
      </c>
      <c r="D462" s="190" t="s">
        <v>2075</v>
      </c>
      <c r="E462" s="165"/>
      <c r="F462" s="165"/>
      <c r="G462" s="163"/>
      <c r="H462" s="163"/>
      <c r="I462" s="163"/>
      <c r="J462" s="163"/>
      <c r="K462" s="164"/>
      <c r="L462" s="165"/>
      <c r="M462" s="163"/>
      <c r="N462" s="163"/>
      <c r="O462" s="163"/>
    </row>
    <row r="463" spans="1:15">
      <c r="A463" s="163"/>
      <c r="B463" s="187" t="s">
        <v>147</v>
      </c>
      <c r="C463" s="187" t="s">
        <v>6245</v>
      </c>
      <c r="D463" s="190" t="s">
        <v>2089</v>
      </c>
      <c r="E463" s="165"/>
      <c r="F463" s="165"/>
      <c r="G463" s="163"/>
      <c r="H463" s="163"/>
      <c r="I463" s="163"/>
      <c r="J463" s="163"/>
      <c r="K463" s="164"/>
      <c r="L463" s="165"/>
      <c r="M463" s="163"/>
      <c r="N463" s="163"/>
      <c r="O463" s="163"/>
    </row>
    <row r="464" spans="1:15">
      <c r="A464" s="163"/>
      <c r="B464" s="187" t="s">
        <v>147</v>
      </c>
      <c r="C464" s="187" t="s">
        <v>2150</v>
      </c>
      <c r="D464" s="190" t="s">
        <v>2090</v>
      </c>
      <c r="E464" s="165"/>
      <c r="F464" s="165"/>
      <c r="G464" s="163"/>
      <c r="H464" s="163"/>
      <c r="I464" s="163"/>
      <c r="J464" s="163"/>
      <c r="K464" s="164"/>
      <c r="L464" s="165"/>
      <c r="M464" s="163"/>
      <c r="N464" s="163"/>
      <c r="O464" s="163"/>
    </row>
    <row r="465" spans="1:15">
      <c r="A465" s="163"/>
      <c r="B465" s="187" t="s">
        <v>147</v>
      </c>
      <c r="C465" s="187" t="s">
        <v>7094</v>
      </c>
      <c r="D465" s="190" t="s">
        <v>2094</v>
      </c>
      <c r="E465" s="165"/>
      <c r="F465" s="165"/>
      <c r="G465" s="163"/>
      <c r="H465" s="163"/>
      <c r="I465" s="163"/>
      <c r="J465" s="163"/>
      <c r="K465" s="164"/>
      <c r="L465" s="165"/>
      <c r="M465" s="163"/>
      <c r="N465" s="163"/>
      <c r="O465" s="163"/>
    </row>
    <row r="466" spans="1:15">
      <c r="A466" s="163"/>
      <c r="B466" s="187" t="s">
        <v>147</v>
      </c>
      <c r="C466" s="187" t="s">
        <v>2150</v>
      </c>
      <c r="D466" s="190" t="s">
        <v>2095</v>
      </c>
      <c r="E466" s="165"/>
      <c r="F466" s="165"/>
      <c r="G466" s="163"/>
      <c r="H466" s="163"/>
      <c r="I466" s="163"/>
      <c r="J466" s="163"/>
      <c r="K466" s="164"/>
      <c r="L466" s="165"/>
      <c r="M466" s="163"/>
      <c r="N466" s="163"/>
      <c r="O466" s="163"/>
    </row>
    <row r="467" spans="1:15">
      <c r="A467" s="163"/>
      <c r="B467" s="187" t="s">
        <v>147</v>
      </c>
      <c r="C467" s="187" t="s">
        <v>2800</v>
      </c>
      <c r="D467" s="190" t="s">
        <v>2096</v>
      </c>
      <c r="E467" s="165"/>
      <c r="F467" s="165"/>
      <c r="G467" s="163"/>
      <c r="H467" s="163"/>
      <c r="I467" s="163"/>
      <c r="J467" s="163"/>
      <c r="K467" s="164"/>
      <c r="L467" s="165"/>
      <c r="M467" s="163"/>
      <c r="N467" s="163"/>
      <c r="O467" s="163"/>
    </row>
    <row r="468" spans="1:15">
      <c r="A468" s="163"/>
      <c r="B468" s="187" t="s">
        <v>147</v>
      </c>
      <c r="C468" s="187" t="s">
        <v>2150</v>
      </c>
      <c r="D468" s="190" t="s">
        <v>2097</v>
      </c>
      <c r="E468" s="165"/>
      <c r="F468" s="165"/>
      <c r="G468" s="163"/>
      <c r="H468" s="163"/>
      <c r="I468" s="163"/>
      <c r="J468" s="163"/>
      <c r="K468" s="164"/>
      <c r="L468" s="165"/>
      <c r="M468" s="163"/>
      <c r="N468" s="163"/>
      <c r="O468" s="163"/>
    </row>
    <row r="469" spans="1:15">
      <c r="A469" s="163"/>
      <c r="B469" s="187" t="s">
        <v>147</v>
      </c>
      <c r="C469" s="187" t="s">
        <v>6245</v>
      </c>
      <c r="D469" s="190" t="s">
        <v>2098</v>
      </c>
      <c r="E469" s="165"/>
      <c r="F469" s="165"/>
      <c r="G469" s="163"/>
      <c r="H469" s="163"/>
      <c r="I469" s="163"/>
      <c r="J469" s="163"/>
      <c r="K469" s="164"/>
      <c r="L469" s="165"/>
      <c r="M469" s="163"/>
      <c r="N469" s="163"/>
      <c r="O469" s="163"/>
    </row>
    <row r="470" spans="1:15">
      <c r="A470" s="163"/>
      <c r="B470" s="187" t="s">
        <v>147</v>
      </c>
      <c r="C470" s="187" t="s">
        <v>3</v>
      </c>
      <c r="D470" s="190" t="s">
        <v>2099</v>
      </c>
      <c r="E470" s="164"/>
      <c r="F470" s="164"/>
      <c r="G470" s="163"/>
      <c r="H470" s="163"/>
      <c r="I470" s="163"/>
      <c r="J470" s="163"/>
      <c r="K470" s="164"/>
      <c r="L470" s="164"/>
      <c r="M470" s="163"/>
      <c r="N470" s="163"/>
      <c r="O470" s="163"/>
    </row>
    <row r="471" spans="1:15">
      <c r="A471" s="163"/>
      <c r="B471" s="187" t="s">
        <v>147</v>
      </c>
      <c r="C471" s="187" t="s">
        <v>2150</v>
      </c>
      <c r="D471" s="190" t="s">
        <v>2100</v>
      </c>
      <c r="E471" s="165"/>
      <c r="F471" s="165"/>
      <c r="G471" s="163"/>
      <c r="H471" s="163"/>
      <c r="I471" s="163"/>
      <c r="J471" s="163"/>
      <c r="K471" s="164"/>
      <c r="L471" s="165"/>
      <c r="M471" s="163"/>
      <c r="N471" s="163"/>
      <c r="O471" s="163"/>
    </row>
    <row r="472" spans="1:15">
      <c r="A472" s="163"/>
      <c r="B472" s="187" t="s">
        <v>147</v>
      </c>
      <c r="C472" s="187" t="s">
        <v>2150</v>
      </c>
      <c r="D472" s="190" t="s">
        <v>2101</v>
      </c>
      <c r="E472" s="165"/>
      <c r="F472" s="165"/>
      <c r="G472" s="163"/>
      <c r="H472" s="163"/>
      <c r="I472" s="163"/>
      <c r="J472" s="163"/>
      <c r="K472" s="164"/>
      <c r="L472" s="165"/>
      <c r="M472" s="163"/>
      <c r="N472" s="163"/>
      <c r="O472" s="163"/>
    </row>
    <row r="473" spans="1:15">
      <c r="A473" s="163"/>
      <c r="B473" s="187" t="s">
        <v>147</v>
      </c>
      <c r="C473" s="187" t="s">
        <v>2800</v>
      </c>
      <c r="D473" s="190" t="s">
        <v>2102</v>
      </c>
      <c r="E473" s="165"/>
      <c r="F473" s="165"/>
      <c r="G473" s="163"/>
      <c r="H473" s="163"/>
      <c r="I473" s="163"/>
      <c r="J473" s="163"/>
      <c r="K473" s="164"/>
      <c r="L473" s="165"/>
      <c r="M473" s="163"/>
      <c r="N473" s="163"/>
      <c r="O473" s="163"/>
    </row>
    <row r="474" spans="1:15">
      <c r="A474" s="163"/>
      <c r="B474" s="187" t="s">
        <v>147</v>
      </c>
      <c r="C474" s="187" t="s">
        <v>2800</v>
      </c>
      <c r="D474" s="190" t="s">
        <v>2103</v>
      </c>
      <c r="E474" s="165"/>
      <c r="F474" s="165"/>
      <c r="G474" s="163"/>
      <c r="H474" s="163"/>
      <c r="I474" s="163"/>
      <c r="J474" s="163"/>
      <c r="K474" s="164"/>
      <c r="L474" s="165"/>
      <c r="M474" s="163"/>
      <c r="N474" s="163"/>
      <c r="O474" s="163"/>
    </row>
    <row r="475" spans="1:15">
      <c r="A475" s="163"/>
      <c r="B475" s="187" t="s">
        <v>147</v>
      </c>
      <c r="C475" s="187" t="s">
        <v>2150</v>
      </c>
      <c r="D475" s="190" t="s">
        <v>2104</v>
      </c>
      <c r="E475" s="165"/>
      <c r="F475" s="165"/>
      <c r="G475" s="163"/>
      <c r="H475" s="163"/>
      <c r="I475" s="163"/>
      <c r="J475" s="163"/>
      <c r="K475" s="164"/>
      <c r="L475" s="165"/>
      <c r="M475" s="163"/>
      <c r="N475" s="163"/>
      <c r="O475" s="163"/>
    </row>
    <row r="476" spans="1:15">
      <c r="A476" s="163"/>
      <c r="B476" s="187" t="s">
        <v>147</v>
      </c>
      <c r="C476" s="187" t="s">
        <v>2150</v>
      </c>
      <c r="D476" s="190" t="s">
        <v>2105</v>
      </c>
      <c r="E476" s="165"/>
      <c r="F476" s="165"/>
      <c r="G476" s="163"/>
      <c r="H476" s="163"/>
      <c r="I476" s="163"/>
      <c r="J476" s="163"/>
      <c r="K476" s="164"/>
      <c r="L476" s="165"/>
      <c r="M476" s="163"/>
      <c r="N476" s="163"/>
      <c r="O476" s="163"/>
    </row>
    <row r="477" spans="1:15">
      <c r="A477" s="163"/>
      <c r="B477" s="187" t="s">
        <v>147</v>
      </c>
      <c r="C477" s="187" t="s">
        <v>2800</v>
      </c>
      <c r="D477" s="190" t="s">
        <v>2106</v>
      </c>
      <c r="E477" s="165"/>
      <c r="F477" s="165"/>
      <c r="G477" s="163"/>
      <c r="H477" s="163"/>
      <c r="I477" s="163"/>
      <c r="J477" s="163"/>
      <c r="K477" s="164"/>
      <c r="L477" s="165"/>
      <c r="M477" s="163"/>
      <c r="N477" s="163"/>
      <c r="O477" s="163"/>
    </row>
    <row r="478" spans="1:15">
      <c r="A478" s="163"/>
      <c r="B478" s="187" t="s">
        <v>147</v>
      </c>
      <c r="C478" s="187" t="s">
        <v>2800</v>
      </c>
      <c r="D478" s="190" t="s">
        <v>2107</v>
      </c>
      <c r="E478" s="165"/>
      <c r="F478" s="165"/>
      <c r="G478" s="163"/>
      <c r="H478" s="163"/>
      <c r="I478" s="163"/>
      <c r="J478" s="163"/>
      <c r="K478" s="164"/>
      <c r="L478" s="165"/>
      <c r="M478" s="163"/>
      <c r="N478" s="163"/>
      <c r="O478" s="163"/>
    </row>
    <row r="479" spans="1:15">
      <c r="A479" s="163"/>
      <c r="B479" s="187" t="s">
        <v>147</v>
      </c>
      <c r="C479" s="187" t="s">
        <v>5252</v>
      </c>
      <c r="D479" s="190" t="s">
        <v>2108</v>
      </c>
      <c r="E479" s="165"/>
      <c r="F479" s="165"/>
      <c r="G479" s="163"/>
      <c r="H479" s="163"/>
      <c r="I479" s="163"/>
      <c r="J479" s="163"/>
      <c r="K479" s="164"/>
      <c r="L479" s="165"/>
      <c r="M479" s="163"/>
      <c r="N479" s="163"/>
      <c r="O479" s="163"/>
    </row>
    <row r="480" spans="1:15">
      <c r="A480" s="163"/>
      <c r="B480" s="187" t="s">
        <v>147</v>
      </c>
      <c r="C480" s="187" t="s">
        <v>2800</v>
      </c>
      <c r="D480" s="190" t="s">
        <v>2109</v>
      </c>
      <c r="E480" s="165"/>
      <c r="F480" s="165"/>
      <c r="G480" s="163"/>
      <c r="H480" s="163"/>
      <c r="I480" s="163"/>
      <c r="J480" s="163"/>
      <c r="K480" s="164"/>
      <c r="L480" s="165"/>
      <c r="M480" s="163"/>
      <c r="N480" s="163"/>
      <c r="O480" s="163"/>
    </row>
    <row r="481" spans="1:15">
      <c r="A481" s="163"/>
      <c r="B481" s="187" t="s">
        <v>147</v>
      </c>
      <c r="C481" s="187" t="s">
        <v>2150</v>
      </c>
      <c r="D481" s="190" t="s">
        <v>2110</v>
      </c>
      <c r="E481" s="165"/>
      <c r="F481" s="165"/>
      <c r="G481" s="163"/>
      <c r="H481" s="163"/>
      <c r="I481" s="163"/>
      <c r="J481" s="163"/>
      <c r="K481" s="164"/>
      <c r="L481" s="165"/>
      <c r="M481" s="163"/>
      <c r="N481" s="163"/>
      <c r="O481" s="163"/>
    </row>
    <row r="482" spans="1:15">
      <c r="A482" s="163"/>
      <c r="B482" s="187" t="s">
        <v>147</v>
      </c>
      <c r="C482" s="187" t="s">
        <v>2150</v>
      </c>
      <c r="D482" s="190" t="s">
        <v>2153</v>
      </c>
      <c r="E482" s="165"/>
      <c r="F482" s="165"/>
      <c r="G482" s="163"/>
      <c r="H482" s="163"/>
      <c r="I482" s="163"/>
      <c r="J482" s="163"/>
      <c r="K482" s="164"/>
      <c r="L482" s="165"/>
      <c r="M482" s="163"/>
      <c r="N482" s="163"/>
      <c r="O482" s="163"/>
    </row>
    <row r="483" spans="1:15">
      <c r="A483" s="163"/>
      <c r="B483" s="187" t="s">
        <v>147</v>
      </c>
      <c r="C483" s="187" t="s">
        <v>2800</v>
      </c>
      <c r="D483" s="190" t="s">
        <v>2154</v>
      </c>
      <c r="E483" s="165"/>
      <c r="F483" s="165"/>
      <c r="G483" s="163"/>
      <c r="H483" s="163"/>
      <c r="I483" s="163"/>
      <c r="J483" s="163"/>
      <c r="K483" s="164"/>
      <c r="L483" s="165"/>
      <c r="M483" s="163"/>
      <c r="N483" s="163"/>
      <c r="O483" s="163"/>
    </row>
    <row r="484" spans="1:15">
      <c r="A484" s="163"/>
      <c r="B484" s="187" t="s">
        <v>147</v>
      </c>
      <c r="C484" s="187" t="s">
        <v>5252</v>
      </c>
      <c r="D484" s="190" t="s">
        <v>2155</v>
      </c>
      <c r="E484" s="164"/>
      <c r="F484" s="165"/>
      <c r="G484" s="163"/>
      <c r="H484" s="163"/>
      <c r="I484" s="163"/>
      <c r="J484" s="163"/>
      <c r="K484" s="164"/>
      <c r="L484" s="165"/>
      <c r="M484" s="163"/>
      <c r="N484" s="163"/>
      <c r="O484" s="163"/>
    </row>
    <row r="485" spans="1:15">
      <c r="A485" s="163"/>
      <c r="B485" s="187" t="s">
        <v>147</v>
      </c>
      <c r="C485" s="187" t="s">
        <v>7094</v>
      </c>
      <c r="D485" s="190" t="s">
        <v>2156</v>
      </c>
      <c r="E485" s="164"/>
      <c r="F485" s="165"/>
      <c r="G485" s="163"/>
      <c r="H485" s="163"/>
      <c r="I485" s="163"/>
      <c r="J485" s="163"/>
      <c r="K485" s="164"/>
      <c r="L485" s="165"/>
      <c r="M485" s="163"/>
      <c r="N485" s="163"/>
      <c r="O485" s="163"/>
    </row>
    <row r="486" spans="1:15">
      <c r="A486" s="163"/>
      <c r="B486" s="187" t="s">
        <v>147</v>
      </c>
      <c r="C486" s="187" t="s">
        <v>2292</v>
      </c>
      <c r="D486" s="190" t="s">
        <v>2165</v>
      </c>
      <c r="E486" s="165"/>
      <c r="F486" s="165"/>
      <c r="G486" s="163"/>
      <c r="H486" s="163"/>
      <c r="I486" s="163"/>
      <c r="J486" s="163"/>
      <c r="K486" s="164"/>
      <c r="L486" s="165"/>
      <c r="M486" s="163"/>
      <c r="N486" s="163"/>
      <c r="O486" s="163"/>
    </row>
    <row r="487" spans="1:15">
      <c r="A487" s="163"/>
      <c r="B487" s="187" t="s">
        <v>147</v>
      </c>
      <c r="C487" s="187" t="s">
        <v>2292</v>
      </c>
      <c r="D487" s="190" t="s">
        <v>2168</v>
      </c>
      <c r="E487" s="165"/>
      <c r="F487" s="165"/>
      <c r="G487" s="163"/>
      <c r="H487" s="163"/>
      <c r="I487" s="163"/>
      <c r="J487" s="163"/>
      <c r="K487" s="164"/>
      <c r="L487" s="165"/>
      <c r="M487" s="163"/>
      <c r="N487" s="163"/>
      <c r="O487" s="163"/>
    </row>
    <row r="488" spans="1:15">
      <c r="A488" s="163"/>
      <c r="B488" s="187" t="s">
        <v>147</v>
      </c>
      <c r="C488" s="187" t="s">
        <v>2150</v>
      </c>
      <c r="D488" s="190" t="s">
        <v>2169</v>
      </c>
      <c r="E488" s="165"/>
      <c r="F488" s="165"/>
      <c r="G488" s="163"/>
      <c r="H488" s="163"/>
      <c r="I488" s="163"/>
      <c r="J488" s="163"/>
      <c r="K488" s="164"/>
      <c r="L488" s="165"/>
      <c r="M488" s="163"/>
      <c r="N488" s="163"/>
      <c r="O488" s="163"/>
    </row>
    <row r="489" spans="1:15">
      <c r="A489" s="163"/>
      <c r="B489" s="187" t="s">
        <v>147</v>
      </c>
      <c r="C489" s="187" t="s">
        <v>5252</v>
      </c>
      <c r="D489" s="190" t="s">
        <v>2170</v>
      </c>
      <c r="E489" s="165"/>
      <c r="F489" s="165"/>
      <c r="G489" s="163"/>
      <c r="H489" s="163"/>
      <c r="I489" s="163"/>
      <c r="J489" s="163"/>
      <c r="K489" s="164"/>
      <c r="L489" s="165"/>
      <c r="M489" s="163"/>
      <c r="N489" s="163"/>
      <c r="O489" s="163"/>
    </row>
    <row r="490" spans="1:15">
      <c r="A490" s="163"/>
      <c r="B490" s="187" t="s">
        <v>147</v>
      </c>
      <c r="C490" s="187" t="s">
        <v>2800</v>
      </c>
      <c r="D490" s="190" t="s">
        <v>2174</v>
      </c>
      <c r="E490" s="165"/>
      <c r="F490" s="165"/>
      <c r="G490" s="163"/>
      <c r="H490" s="163"/>
      <c r="I490" s="163"/>
      <c r="J490" s="163"/>
      <c r="K490" s="164"/>
      <c r="L490" s="165"/>
      <c r="M490" s="163"/>
      <c r="N490" s="163"/>
      <c r="O490" s="163"/>
    </row>
    <row r="491" spans="1:15">
      <c r="A491" s="163"/>
      <c r="B491" s="187" t="s">
        <v>147</v>
      </c>
      <c r="C491" s="187" t="s">
        <v>3408</v>
      </c>
      <c r="D491" s="190" t="s">
        <v>2175</v>
      </c>
      <c r="E491" s="165"/>
      <c r="F491" s="165"/>
      <c r="G491" s="163"/>
      <c r="H491" s="163"/>
      <c r="I491" s="163"/>
      <c r="J491" s="163"/>
      <c r="K491" s="164"/>
      <c r="L491" s="165"/>
      <c r="M491" s="163"/>
      <c r="N491" s="163"/>
      <c r="O491" s="163"/>
    </row>
    <row r="492" spans="1:15">
      <c r="A492" s="163"/>
      <c r="B492" s="187" t="s">
        <v>147</v>
      </c>
      <c r="C492" s="187" t="s">
        <v>1997</v>
      </c>
      <c r="D492" s="190" t="s">
        <v>2176</v>
      </c>
      <c r="E492" s="165"/>
      <c r="F492" s="165"/>
      <c r="G492" s="163"/>
      <c r="H492" s="163"/>
      <c r="I492" s="163"/>
      <c r="J492" s="163"/>
      <c r="K492" s="164"/>
      <c r="L492" s="165"/>
      <c r="M492" s="163"/>
      <c r="N492" s="163"/>
      <c r="O492" s="163"/>
    </row>
    <row r="493" spans="1:15">
      <c r="A493" s="163"/>
      <c r="B493" s="187" t="s">
        <v>147</v>
      </c>
      <c r="C493" s="187" t="s">
        <v>3408</v>
      </c>
      <c r="D493" s="190" t="s">
        <v>2177</v>
      </c>
      <c r="E493" s="165"/>
      <c r="F493" s="165"/>
      <c r="G493" s="163"/>
      <c r="H493" s="163"/>
      <c r="I493" s="163"/>
      <c r="J493" s="163"/>
      <c r="K493" s="164"/>
      <c r="L493" s="165"/>
      <c r="M493" s="163"/>
      <c r="N493" s="163"/>
      <c r="O493" s="163"/>
    </row>
    <row r="494" spans="1:15">
      <c r="A494" s="163"/>
      <c r="B494" s="187" t="s">
        <v>147</v>
      </c>
      <c r="C494" s="187" t="s">
        <v>2292</v>
      </c>
      <c r="D494" s="190" t="s">
        <v>2178</v>
      </c>
      <c r="E494" s="165"/>
      <c r="F494" s="165"/>
      <c r="G494" s="163"/>
      <c r="H494" s="163"/>
      <c r="I494" s="163"/>
      <c r="J494" s="163"/>
      <c r="K494" s="164"/>
      <c r="L494" s="165"/>
      <c r="M494" s="163"/>
      <c r="N494" s="163"/>
      <c r="O494" s="163"/>
    </row>
    <row r="495" spans="1:15">
      <c r="A495" s="163"/>
      <c r="B495" s="187" t="s">
        <v>147</v>
      </c>
      <c r="C495" s="187" t="s">
        <v>3408</v>
      </c>
      <c r="D495" s="190" t="s">
        <v>2179</v>
      </c>
      <c r="E495" s="165"/>
      <c r="F495" s="165"/>
      <c r="G495" s="163"/>
      <c r="H495" s="163"/>
      <c r="I495" s="163"/>
      <c r="J495" s="163"/>
      <c r="K495" s="164"/>
      <c r="L495" s="165"/>
      <c r="M495" s="163"/>
      <c r="N495" s="163"/>
      <c r="O495" s="163"/>
    </row>
    <row r="496" spans="1:15">
      <c r="A496" s="163"/>
      <c r="B496" s="187" t="s">
        <v>147</v>
      </c>
      <c r="C496" s="187" t="s">
        <v>3408</v>
      </c>
      <c r="D496" s="190" t="s">
        <v>2186</v>
      </c>
      <c r="E496" s="165"/>
      <c r="F496" s="165"/>
      <c r="G496" s="163"/>
      <c r="H496" s="163"/>
      <c r="I496" s="163"/>
      <c r="J496" s="163"/>
      <c r="K496" s="164"/>
      <c r="L496" s="165"/>
      <c r="M496" s="163"/>
      <c r="N496" s="163"/>
      <c r="O496" s="163"/>
    </row>
    <row r="497" spans="1:15">
      <c r="A497" s="163"/>
      <c r="B497" s="187" t="s">
        <v>147</v>
      </c>
      <c r="C497" s="187" t="s">
        <v>2292</v>
      </c>
      <c r="D497" s="190" t="s">
        <v>2187</v>
      </c>
      <c r="E497" s="165"/>
      <c r="F497" s="165"/>
      <c r="G497" s="163"/>
      <c r="H497" s="163"/>
      <c r="I497" s="163"/>
      <c r="J497" s="163"/>
      <c r="K497" s="164"/>
      <c r="L497" s="165"/>
      <c r="M497" s="163"/>
      <c r="N497" s="163"/>
      <c r="O497" s="163"/>
    </row>
    <row r="498" spans="1:15">
      <c r="A498" s="163"/>
      <c r="B498" s="187" t="s">
        <v>147</v>
      </c>
      <c r="C498" s="187" t="s">
        <v>2292</v>
      </c>
      <c r="D498" s="190" t="s">
        <v>2188</v>
      </c>
      <c r="E498" s="165"/>
      <c r="F498" s="165"/>
      <c r="G498" s="163"/>
      <c r="H498" s="163"/>
      <c r="I498" s="163"/>
      <c r="J498" s="163"/>
      <c r="K498" s="164"/>
      <c r="L498" s="165"/>
      <c r="M498" s="163"/>
      <c r="N498" s="163"/>
      <c r="O498" s="163"/>
    </row>
    <row r="499" spans="1:15">
      <c r="A499" s="163"/>
      <c r="B499" s="187" t="s">
        <v>147</v>
      </c>
      <c r="C499" s="187" t="s">
        <v>3408</v>
      </c>
      <c r="D499" s="190" t="s">
        <v>2189</v>
      </c>
      <c r="E499" s="165"/>
      <c r="F499" s="165"/>
      <c r="G499" s="163"/>
      <c r="H499" s="163"/>
      <c r="I499" s="163"/>
      <c r="J499" s="163"/>
      <c r="K499" s="164"/>
      <c r="L499" s="165"/>
      <c r="M499" s="163"/>
      <c r="N499" s="163"/>
      <c r="O499" s="163"/>
    </row>
    <row r="500" spans="1:15">
      <c r="A500" s="163"/>
      <c r="B500" s="187" t="s">
        <v>147</v>
      </c>
      <c r="C500" s="187" t="s">
        <v>5252</v>
      </c>
      <c r="D500" s="190" t="s">
        <v>2190</v>
      </c>
      <c r="E500" s="165"/>
      <c r="F500" s="165"/>
      <c r="G500" s="163"/>
      <c r="H500" s="163"/>
      <c r="I500" s="163"/>
      <c r="J500" s="163"/>
      <c r="K500" s="164"/>
      <c r="L500" s="165"/>
      <c r="M500" s="163"/>
      <c r="N500" s="163"/>
      <c r="O500" s="163"/>
    </row>
    <row r="501" spans="1:15">
      <c r="A501" s="163"/>
      <c r="B501" s="187" t="s">
        <v>147</v>
      </c>
      <c r="C501" s="187" t="s">
        <v>2292</v>
      </c>
      <c r="D501" s="190" t="s">
        <v>2191</v>
      </c>
      <c r="E501" s="165"/>
      <c r="F501" s="165"/>
      <c r="G501" s="163"/>
      <c r="H501" s="163"/>
      <c r="I501" s="163"/>
      <c r="J501" s="163"/>
      <c r="K501" s="164"/>
      <c r="L501" s="165"/>
      <c r="M501" s="163"/>
      <c r="N501" s="163"/>
      <c r="O501" s="163"/>
    </row>
    <row r="502" spans="1:15">
      <c r="A502" s="163"/>
      <c r="B502" s="187" t="s">
        <v>147</v>
      </c>
      <c r="C502" s="187" t="s">
        <v>3408</v>
      </c>
      <c r="D502" s="190" t="s">
        <v>2200</v>
      </c>
      <c r="E502" s="165"/>
      <c r="F502" s="165"/>
      <c r="G502" s="163"/>
      <c r="H502" s="163"/>
      <c r="I502" s="163"/>
      <c r="J502" s="163"/>
      <c r="K502" s="164"/>
      <c r="L502" s="165"/>
      <c r="M502" s="163"/>
      <c r="N502" s="163"/>
      <c r="O502" s="163"/>
    </row>
    <row r="503" spans="1:15">
      <c r="A503" s="163"/>
      <c r="B503" s="187" t="s">
        <v>147</v>
      </c>
      <c r="C503" s="187" t="s">
        <v>2292</v>
      </c>
      <c r="D503" s="190" t="s">
        <v>2201</v>
      </c>
      <c r="E503" s="165"/>
      <c r="F503" s="165"/>
      <c r="G503" s="163"/>
      <c r="H503" s="163"/>
      <c r="I503" s="163"/>
      <c r="J503" s="163"/>
      <c r="K503" s="164"/>
      <c r="L503" s="165"/>
      <c r="M503" s="163"/>
      <c r="N503" s="163"/>
      <c r="O503" s="163"/>
    </row>
    <row r="504" spans="1:15">
      <c r="A504" s="163"/>
      <c r="B504" s="187" t="s">
        <v>147</v>
      </c>
      <c r="C504" s="187" t="s">
        <v>7094</v>
      </c>
      <c r="D504" s="190" t="s">
        <v>2202</v>
      </c>
      <c r="E504" s="165"/>
      <c r="F504" s="165"/>
      <c r="G504" s="163"/>
      <c r="H504" s="163"/>
      <c r="I504" s="163"/>
      <c r="J504" s="163"/>
      <c r="K504" s="164"/>
      <c r="L504" s="165"/>
      <c r="M504" s="163"/>
      <c r="N504" s="163"/>
      <c r="O504" s="163"/>
    </row>
    <row r="505" spans="1:15">
      <c r="A505" s="163"/>
      <c r="B505" s="187" t="s">
        <v>147</v>
      </c>
      <c r="C505" s="187" t="s">
        <v>3408</v>
      </c>
      <c r="D505" s="190" t="s">
        <v>2203</v>
      </c>
      <c r="E505" s="165"/>
      <c r="F505" s="165"/>
      <c r="G505" s="163"/>
      <c r="H505" s="163"/>
      <c r="I505" s="163"/>
      <c r="J505" s="163"/>
      <c r="K505" s="164"/>
      <c r="L505" s="165"/>
      <c r="M505" s="163"/>
      <c r="N505" s="163"/>
      <c r="O505" s="163"/>
    </row>
    <row r="506" spans="1:15">
      <c r="A506" s="163"/>
      <c r="B506" s="187" t="s">
        <v>147</v>
      </c>
      <c r="C506" s="187" t="s">
        <v>2064</v>
      </c>
      <c r="D506" s="190" t="s">
        <v>2204</v>
      </c>
      <c r="E506" s="165"/>
      <c r="F506" s="165"/>
      <c r="G506" s="163"/>
      <c r="H506" s="163"/>
      <c r="I506" s="163"/>
      <c r="J506" s="163"/>
      <c r="K506" s="164"/>
      <c r="L506" s="165"/>
      <c r="M506" s="163"/>
      <c r="N506" s="163"/>
      <c r="O506" s="163"/>
    </row>
    <row r="507" spans="1:15">
      <c r="A507" s="163"/>
      <c r="B507" s="187" t="s">
        <v>147</v>
      </c>
      <c r="C507" s="187" t="s">
        <v>2292</v>
      </c>
      <c r="D507" s="190" t="s">
        <v>2211</v>
      </c>
      <c r="E507" s="165"/>
      <c r="F507" s="165"/>
      <c r="G507" s="163"/>
      <c r="H507" s="163"/>
      <c r="I507" s="163"/>
      <c r="J507" s="163"/>
      <c r="K507" s="164"/>
      <c r="L507" s="165"/>
      <c r="M507" s="163"/>
      <c r="N507" s="163"/>
      <c r="O507" s="163"/>
    </row>
    <row r="508" spans="1:15">
      <c r="A508" s="163"/>
      <c r="B508" s="187" t="s">
        <v>147</v>
      </c>
      <c r="C508" s="187" t="s">
        <v>3408</v>
      </c>
      <c r="D508" s="190" t="s">
        <v>2212</v>
      </c>
      <c r="E508" s="165"/>
      <c r="F508" s="165"/>
      <c r="G508" s="163"/>
      <c r="H508" s="163"/>
      <c r="I508" s="163"/>
      <c r="J508" s="163"/>
      <c r="K508" s="164"/>
      <c r="L508" s="165"/>
      <c r="M508" s="163"/>
      <c r="N508" s="163"/>
      <c r="O508" s="163"/>
    </row>
    <row r="509" spans="1:15">
      <c r="A509" s="163"/>
      <c r="B509" s="187" t="s">
        <v>147</v>
      </c>
      <c r="C509" s="187" t="s">
        <v>5252</v>
      </c>
      <c r="D509" s="190" t="s">
        <v>2213</v>
      </c>
      <c r="E509" s="165"/>
      <c r="F509" s="165"/>
      <c r="G509" s="163"/>
      <c r="H509" s="163"/>
      <c r="I509" s="163"/>
      <c r="J509" s="163"/>
      <c r="K509" s="164"/>
      <c r="L509" s="165"/>
      <c r="M509" s="163"/>
      <c r="N509" s="163"/>
      <c r="O509" s="163"/>
    </row>
    <row r="510" spans="1:15">
      <c r="A510" s="163"/>
      <c r="B510" s="187" t="s">
        <v>147</v>
      </c>
      <c r="C510" s="187" t="s">
        <v>2292</v>
      </c>
      <c r="D510" s="190" t="s">
        <v>2214</v>
      </c>
      <c r="E510" s="165"/>
      <c r="F510" s="165"/>
      <c r="G510" s="163"/>
      <c r="H510" s="163"/>
      <c r="I510" s="163"/>
      <c r="J510" s="163"/>
      <c r="K510" s="164"/>
      <c r="L510" s="165"/>
      <c r="M510" s="163"/>
      <c r="N510" s="163"/>
      <c r="O510" s="163"/>
    </row>
    <row r="511" spans="1:15">
      <c r="A511" s="163"/>
      <c r="B511" s="187" t="s">
        <v>147</v>
      </c>
      <c r="C511" s="187" t="s">
        <v>2292</v>
      </c>
      <c r="D511" s="190" t="s">
        <v>2215</v>
      </c>
      <c r="E511" s="165"/>
      <c r="F511" s="165"/>
      <c r="G511" s="163"/>
      <c r="H511" s="163"/>
      <c r="I511" s="163"/>
      <c r="J511" s="163"/>
      <c r="K511" s="164"/>
      <c r="L511" s="165"/>
      <c r="M511" s="163"/>
      <c r="N511" s="163"/>
      <c r="O511" s="163"/>
    </row>
    <row r="512" spans="1:15">
      <c r="A512" s="163"/>
      <c r="B512" s="187" t="s">
        <v>147</v>
      </c>
      <c r="C512" s="187" t="s">
        <v>3408</v>
      </c>
      <c r="D512" s="190" t="s">
        <v>2216</v>
      </c>
      <c r="E512" s="165"/>
      <c r="F512" s="165"/>
      <c r="G512" s="163"/>
      <c r="H512" s="163"/>
      <c r="I512" s="163"/>
      <c r="J512" s="163"/>
      <c r="K512" s="164"/>
      <c r="L512" s="165"/>
      <c r="M512" s="163"/>
      <c r="N512" s="163"/>
      <c r="O512" s="163"/>
    </row>
    <row r="513" spans="1:15">
      <c r="A513" s="163"/>
      <c r="B513" s="187" t="s">
        <v>147</v>
      </c>
      <c r="C513" s="187" t="s">
        <v>5252</v>
      </c>
      <c r="D513" s="190" t="s">
        <v>2217</v>
      </c>
      <c r="E513" s="165"/>
      <c r="F513" s="165"/>
      <c r="G513" s="163"/>
      <c r="H513" s="163"/>
      <c r="I513" s="163"/>
      <c r="J513" s="163"/>
      <c r="K513" s="164"/>
      <c r="L513" s="165"/>
      <c r="M513" s="163"/>
      <c r="N513" s="163"/>
      <c r="O513" s="163"/>
    </row>
    <row r="514" spans="1:15">
      <c r="A514" s="163"/>
      <c r="B514" s="187" t="s">
        <v>147</v>
      </c>
      <c r="C514" s="187" t="s">
        <v>3440</v>
      </c>
      <c r="D514" s="190" t="s">
        <v>2272</v>
      </c>
      <c r="E514" s="165"/>
      <c r="F514" s="165"/>
      <c r="G514" s="163"/>
      <c r="H514" s="163"/>
      <c r="I514" s="163"/>
      <c r="J514" s="163"/>
      <c r="K514" s="164"/>
      <c r="L514" s="165"/>
      <c r="M514" s="163"/>
      <c r="N514" s="163"/>
      <c r="O514" s="163"/>
    </row>
    <row r="515" spans="1:15">
      <c r="A515" s="163"/>
      <c r="B515" s="187" t="s">
        <v>147</v>
      </c>
      <c r="C515" s="187" t="s">
        <v>3440</v>
      </c>
      <c r="D515" s="190" t="s">
        <v>2273</v>
      </c>
      <c r="E515" s="165"/>
      <c r="F515" s="165"/>
      <c r="G515" s="163"/>
      <c r="H515" s="163"/>
      <c r="I515" s="163"/>
      <c r="J515" s="163"/>
      <c r="K515" s="164"/>
      <c r="L515" s="165"/>
      <c r="M515" s="163"/>
      <c r="N515" s="163"/>
      <c r="O515" s="163"/>
    </row>
    <row r="516" spans="1:15">
      <c r="A516" s="163"/>
      <c r="B516" s="187" t="s">
        <v>147</v>
      </c>
      <c r="C516" s="187" t="s">
        <v>3440</v>
      </c>
      <c r="D516" s="190" t="s">
        <v>2274</v>
      </c>
      <c r="E516" s="165"/>
      <c r="F516" s="165"/>
      <c r="G516" s="163"/>
      <c r="H516" s="163"/>
      <c r="I516" s="163"/>
      <c r="J516" s="163"/>
      <c r="K516" s="164"/>
      <c r="L516" s="165"/>
      <c r="M516" s="163"/>
      <c r="N516" s="163"/>
      <c r="O516" s="163"/>
    </row>
    <row r="517" spans="1:15">
      <c r="A517" s="163"/>
      <c r="B517" s="187" t="s">
        <v>147</v>
      </c>
      <c r="C517" s="187" t="s">
        <v>7094</v>
      </c>
      <c r="D517" s="190" t="s">
        <v>2275</v>
      </c>
      <c r="E517" s="165"/>
      <c r="F517" s="165"/>
      <c r="G517" s="163"/>
      <c r="H517" s="163"/>
      <c r="I517" s="163"/>
      <c r="J517" s="163"/>
      <c r="K517" s="164"/>
      <c r="L517" s="165"/>
      <c r="M517" s="163"/>
      <c r="N517" s="163"/>
      <c r="O517" s="163"/>
    </row>
    <row r="518" spans="1:15">
      <c r="A518" s="163"/>
      <c r="B518" s="187" t="s">
        <v>147</v>
      </c>
      <c r="C518" s="187" t="s">
        <v>2418</v>
      </c>
      <c r="D518" s="190" t="s">
        <v>2276</v>
      </c>
      <c r="E518" s="165"/>
      <c r="F518" s="165"/>
      <c r="G518" s="163"/>
      <c r="H518" s="163"/>
      <c r="I518" s="163"/>
      <c r="J518" s="163"/>
      <c r="K518" s="164"/>
      <c r="L518" s="165"/>
      <c r="M518" s="163"/>
      <c r="N518" s="163"/>
      <c r="O518" s="163"/>
    </row>
    <row r="519" spans="1:15">
      <c r="A519" s="163"/>
      <c r="B519" s="187" t="s">
        <v>147</v>
      </c>
      <c r="C519" s="187" t="s">
        <v>2418</v>
      </c>
      <c r="D519" s="190" t="s">
        <v>2281</v>
      </c>
      <c r="E519" s="165"/>
      <c r="F519" s="165"/>
      <c r="G519" s="163"/>
      <c r="H519" s="163"/>
      <c r="I519" s="163"/>
      <c r="J519" s="163"/>
      <c r="K519" s="164"/>
      <c r="L519" s="165"/>
      <c r="M519" s="163"/>
      <c r="N519" s="163"/>
      <c r="O519" s="163"/>
    </row>
    <row r="520" spans="1:15">
      <c r="A520" s="163"/>
      <c r="B520" s="187" t="s">
        <v>147</v>
      </c>
      <c r="C520" s="187" t="s">
        <v>2418</v>
      </c>
      <c r="D520" s="190" t="s">
        <v>2282</v>
      </c>
      <c r="E520" s="165"/>
      <c r="F520" s="165"/>
      <c r="G520" s="163"/>
      <c r="H520" s="163"/>
      <c r="I520" s="163"/>
      <c r="J520" s="163"/>
      <c r="K520" s="164"/>
      <c r="L520" s="165"/>
      <c r="M520" s="163"/>
      <c r="N520" s="163"/>
      <c r="O520" s="163"/>
    </row>
    <row r="521" spans="1:15">
      <c r="A521" s="163"/>
      <c r="B521" s="187" t="s">
        <v>147</v>
      </c>
      <c r="C521" s="187" t="s">
        <v>1997</v>
      </c>
      <c r="D521" s="190" t="s">
        <v>2285</v>
      </c>
      <c r="E521" s="165"/>
      <c r="F521" s="165"/>
      <c r="G521" s="163"/>
      <c r="H521" s="163"/>
      <c r="I521" s="163"/>
      <c r="J521" s="163"/>
      <c r="K521" s="164"/>
      <c r="L521" s="165"/>
      <c r="M521" s="163"/>
      <c r="N521" s="163"/>
      <c r="O521" s="163"/>
    </row>
    <row r="522" spans="1:15">
      <c r="A522" s="163"/>
      <c r="B522" s="187" t="s">
        <v>147</v>
      </c>
      <c r="C522" s="187" t="s">
        <v>2064</v>
      </c>
      <c r="D522" s="190" t="s">
        <v>2286</v>
      </c>
      <c r="E522" s="165"/>
      <c r="F522" s="165"/>
      <c r="G522" s="163"/>
      <c r="H522" s="163"/>
      <c r="I522" s="163"/>
      <c r="J522" s="163"/>
      <c r="K522" s="164"/>
      <c r="L522" s="165"/>
      <c r="M522" s="163"/>
      <c r="N522" s="163"/>
      <c r="O522" s="163"/>
    </row>
    <row r="523" spans="1:15">
      <c r="A523" s="163"/>
      <c r="B523" s="187" t="s">
        <v>147</v>
      </c>
      <c r="C523" s="187" t="s">
        <v>3440</v>
      </c>
      <c r="D523" s="190" t="s">
        <v>2287</v>
      </c>
      <c r="E523" s="165"/>
      <c r="F523" s="165"/>
      <c r="G523" s="163"/>
      <c r="H523" s="163"/>
      <c r="I523" s="163"/>
      <c r="J523" s="163"/>
      <c r="K523" s="164"/>
      <c r="L523" s="165"/>
      <c r="M523" s="163"/>
      <c r="N523" s="163"/>
      <c r="O523" s="163"/>
    </row>
    <row r="524" spans="1:15">
      <c r="A524" s="163"/>
      <c r="B524" s="187" t="s">
        <v>147</v>
      </c>
      <c r="C524" s="187" t="s">
        <v>3440</v>
      </c>
      <c r="D524" s="190" t="s">
        <v>2288</v>
      </c>
      <c r="E524" s="165"/>
      <c r="F524" s="165"/>
      <c r="G524" s="163"/>
      <c r="H524" s="163"/>
      <c r="I524" s="163"/>
      <c r="J524" s="163"/>
      <c r="K524" s="164"/>
      <c r="L524" s="165"/>
      <c r="M524" s="163"/>
      <c r="N524" s="163"/>
      <c r="O524" s="163"/>
    </row>
    <row r="525" spans="1:15">
      <c r="A525" s="163"/>
      <c r="B525" s="187" t="s">
        <v>147</v>
      </c>
      <c r="C525" s="187" t="s">
        <v>3440</v>
      </c>
      <c r="D525" s="190" t="s">
        <v>2295</v>
      </c>
      <c r="E525" s="165"/>
      <c r="F525" s="165"/>
      <c r="G525" s="163"/>
      <c r="H525" s="163"/>
      <c r="I525" s="163"/>
      <c r="J525" s="163"/>
      <c r="K525" s="164"/>
      <c r="L525" s="165"/>
      <c r="M525" s="163"/>
      <c r="N525" s="163"/>
      <c r="O525" s="163"/>
    </row>
    <row r="526" spans="1:15">
      <c r="A526" s="163"/>
      <c r="B526" s="187" t="s">
        <v>147</v>
      </c>
      <c r="C526" s="163" t="s">
        <v>3641</v>
      </c>
      <c r="D526" s="190" t="s">
        <v>2296</v>
      </c>
      <c r="E526" s="165"/>
      <c r="F526" s="165"/>
      <c r="G526" s="163"/>
      <c r="H526" s="163"/>
      <c r="I526" s="163"/>
      <c r="J526" s="163"/>
      <c r="K526" s="164"/>
      <c r="L526" s="165"/>
      <c r="M526" s="163"/>
      <c r="N526" s="163"/>
      <c r="O526" s="163"/>
    </row>
    <row r="527" spans="1:15">
      <c r="A527" s="163"/>
      <c r="B527" s="187" t="s">
        <v>147</v>
      </c>
      <c r="C527" s="163" t="s">
        <v>2418</v>
      </c>
      <c r="D527" s="190" t="s">
        <v>2297</v>
      </c>
      <c r="E527" s="165"/>
      <c r="F527" s="165"/>
      <c r="G527" s="163"/>
      <c r="H527" s="163"/>
      <c r="I527" s="163"/>
      <c r="J527" s="163"/>
      <c r="K527" s="164"/>
      <c r="L527" s="165"/>
      <c r="M527" s="163"/>
      <c r="N527" s="163"/>
      <c r="O527" s="163"/>
    </row>
    <row r="528" spans="1:15">
      <c r="A528" s="163"/>
      <c r="B528" s="187" t="s">
        <v>147</v>
      </c>
      <c r="C528" s="163" t="s">
        <v>2064</v>
      </c>
      <c r="D528" s="190" t="s">
        <v>2298</v>
      </c>
      <c r="E528" s="165"/>
      <c r="F528" s="165"/>
      <c r="G528" s="163"/>
      <c r="H528" s="163"/>
      <c r="I528" s="163"/>
      <c r="J528" s="163"/>
      <c r="K528" s="164"/>
      <c r="L528" s="165"/>
      <c r="M528" s="163"/>
      <c r="N528" s="163"/>
      <c r="O528" s="163"/>
    </row>
    <row r="529" spans="1:15">
      <c r="A529" s="163"/>
      <c r="B529" s="187" t="s">
        <v>147</v>
      </c>
      <c r="C529" s="163" t="s">
        <v>2418</v>
      </c>
      <c r="D529" s="190" t="s">
        <v>2299</v>
      </c>
      <c r="E529" s="165"/>
      <c r="F529" s="165"/>
      <c r="G529" s="163"/>
      <c r="H529" s="163"/>
      <c r="I529" s="163"/>
      <c r="J529" s="163"/>
      <c r="K529" s="164"/>
      <c r="L529" s="165"/>
      <c r="M529" s="163"/>
      <c r="N529" s="163"/>
      <c r="O529" s="163"/>
    </row>
    <row r="530" spans="1:15">
      <c r="A530" s="163"/>
      <c r="B530" s="187" t="s">
        <v>147</v>
      </c>
      <c r="C530" s="163" t="s">
        <v>2418</v>
      </c>
      <c r="D530" s="190" t="s">
        <v>2300</v>
      </c>
      <c r="E530" s="165"/>
      <c r="F530" s="165"/>
      <c r="G530" s="163"/>
      <c r="H530" s="163"/>
      <c r="I530" s="163"/>
      <c r="J530" s="163"/>
      <c r="K530" s="164"/>
      <c r="L530" s="165"/>
      <c r="M530" s="163"/>
      <c r="N530" s="163"/>
      <c r="O530" s="163"/>
    </row>
    <row r="531" spans="1:15">
      <c r="A531" s="163"/>
      <c r="B531" s="187" t="s">
        <v>147</v>
      </c>
      <c r="C531" s="163" t="s">
        <v>2418</v>
      </c>
      <c r="D531" s="190" t="s">
        <v>2301</v>
      </c>
      <c r="E531" s="165"/>
      <c r="F531" s="165"/>
      <c r="G531" s="163"/>
      <c r="H531" s="163"/>
      <c r="I531" s="163"/>
      <c r="J531" s="163"/>
      <c r="K531" s="164"/>
      <c r="L531" s="165"/>
      <c r="M531" s="163"/>
      <c r="N531" s="163"/>
      <c r="O531" s="163"/>
    </row>
    <row r="532" spans="1:15">
      <c r="A532" s="163"/>
      <c r="B532" s="187" t="s">
        <v>147</v>
      </c>
      <c r="C532" s="163" t="s">
        <v>1997</v>
      </c>
      <c r="D532" s="190" t="s">
        <v>2302</v>
      </c>
      <c r="E532" s="165"/>
      <c r="F532" s="165"/>
      <c r="G532" s="163"/>
      <c r="H532" s="163"/>
      <c r="I532" s="163"/>
      <c r="J532" s="163"/>
      <c r="K532" s="164"/>
      <c r="L532" s="165"/>
      <c r="M532" s="163"/>
      <c r="N532" s="163"/>
      <c r="O532" s="163"/>
    </row>
    <row r="533" spans="1:15">
      <c r="A533" s="163"/>
      <c r="B533" s="187" t="s">
        <v>147</v>
      </c>
      <c r="C533" s="163" t="s">
        <v>3440</v>
      </c>
      <c r="D533" s="190" t="s">
        <v>2303</v>
      </c>
      <c r="E533" s="165"/>
      <c r="F533" s="165"/>
      <c r="G533" s="163"/>
      <c r="H533" s="163"/>
      <c r="I533" s="163"/>
      <c r="J533" s="163"/>
      <c r="K533" s="164"/>
      <c r="L533" s="165"/>
      <c r="M533" s="163"/>
      <c r="N533" s="163"/>
      <c r="O533" s="163"/>
    </row>
    <row r="534" spans="1:15">
      <c r="A534" s="163"/>
      <c r="B534" s="187" t="s">
        <v>147</v>
      </c>
      <c r="C534" s="163" t="s">
        <v>3440</v>
      </c>
      <c r="D534" s="190" t="s">
        <v>2304</v>
      </c>
      <c r="E534" s="165"/>
      <c r="F534" s="165"/>
      <c r="G534" s="163"/>
      <c r="H534" s="163"/>
      <c r="I534" s="163"/>
      <c r="J534" s="163"/>
      <c r="K534" s="164"/>
      <c r="L534" s="165"/>
      <c r="M534" s="163"/>
      <c r="N534" s="163"/>
      <c r="O534" s="163"/>
    </row>
    <row r="535" spans="1:15">
      <c r="A535" s="163"/>
      <c r="B535" s="187" t="s">
        <v>147</v>
      </c>
      <c r="C535" s="163"/>
      <c r="D535" s="190" t="s">
        <v>2305</v>
      </c>
      <c r="E535" s="164"/>
      <c r="F535" s="164"/>
      <c r="G535" s="163"/>
      <c r="H535" s="163"/>
      <c r="I535" s="163"/>
      <c r="J535" s="163"/>
      <c r="K535" s="164"/>
      <c r="L535" s="164"/>
      <c r="M535" s="163"/>
      <c r="N535" s="163"/>
      <c r="O535" s="163"/>
    </row>
    <row r="536" spans="1:15">
      <c r="A536" s="163"/>
      <c r="B536" s="187" t="s">
        <v>147</v>
      </c>
      <c r="C536" s="163" t="s">
        <v>3641</v>
      </c>
      <c r="D536" s="190" t="s">
        <v>2311</v>
      </c>
      <c r="E536" s="165"/>
      <c r="F536" s="165"/>
      <c r="G536" s="163"/>
      <c r="H536" s="163"/>
      <c r="I536" s="163"/>
      <c r="J536" s="163"/>
      <c r="K536" s="164"/>
      <c r="L536" s="165"/>
      <c r="M536" s="163"/>
      <c r="N536" s="163"/>
      <c r="O536" s="163"/>
    </row>
    <row r="537" spans="1:15">
      <c r="A537" s="163"/>
      <c r="B537" s="187" t="s">
        <v>147</v>
      </c>
      <c r="C537" s="163" t="s">
        <v>7094</v>
      </c>
      <c r="D537" s="190" t="s">
        <v>2312</v>
      </c>
      <c r="E537" s="165"/>
      <c r="F537" s="165"/>
      <c r="G537" s="163"/>
      <c r="H537" s="163"/>
      <c r="I537" s="163"/>
      <c r="J537" s="163"/>
      <c r="K537" s="164"/>
      <c r="L537" s="165"/>
      <c r="M537" s="163"/>
      <c r="N537" s="163"/>
      <c r="O537" s="163"/>
    </row>
    <row r="538" spans="1:15">
      <c r="A538" s="163"/>
      <c r="B538" s="187" t="s">
        <v>147</v>
      </c>
      <c r="C538" s="163" t="s">
        <v>2418</v>
      </c>
      <c r="D538" s="190" t="s">
        <v>2313</v>
      </c>
      <c r="E538" s="165"/>
      <c r="F538" s="165"/>
      <c r="G538" s="163"/>
      <c r="H538" s="163"/>
      <c r="I538" s="163"/>
      <c r="J538" s="163"/>
      <c r="K538" s="164"/>
      <c r="L538" s="165"/>
      <c r="M538" s="163"/>
      <c r="N538" s="163"/>
      <c r="O538" s="163"/>
    </row>
    <row r="539" spans="1:15">
      <c r="A539" s="163"/>
      <c r="B539" s="187" t="s">
        <v>147</v>
      </c>
      <c r="C539" s="163" t="s">
        <v>1997</v>
      </c>
      <c r="D539" s="190" t="s">
        <v>2314</v>
      </c>
      <c r="E539" s="165"/>
      <c r="F539" s="165"/>
      <c r="G539" s="183"/>
      <c r="H539" s="163"/>
      <c r="I539" s="163"/>
      <c r="J539" s="163"/>
      <c r="K539" s="164"/>
      <c r="L539" s="165"/>
      <c r="M539" s="163"/>
      <c r="N539" s="163"/>
      <c r="O539" s="163"/>
    </row>
    <row r="540" spans="1:15">
      <c r="A540" s="163"/>
      <c r="B540" s="187" t="s">
        <v>147</v>
      </c>
      <c r="C540" s="163" t="s">
        <v>2418</v>
      </c>
      <c r="D540" s="190" t="s">
        <v>2315</v>
      </c>
      <c r="E540" s="165"/>
      <c r="F540" s="165"/>
      <c r="G540" s="163"/>
      <c r="H540" s="163"/>
      <c r="I540" s="163"/>
      <c r="J540" s="163"/>
      <c r="K540" s="164"/>
      <c r="L540" s="165"/>
      <c r="M540" s="163"/>
      <c r="N540" s="163"/>
      <c r="O540" s="163"/>
    </row>
    <row r="541" spans="1:15">
      <c r="A541" s="163"/>
      <c r="B541" s="187" t="s">
        <v>147</v>
      </c>
      <c r="C541" s="163" t="s">
        <v>1997</v>
      </c>
      <c r="D541" s="190" t="s">
        <v>2370</v>
      </c>
      <c r="E541" s="165"/>
      <c r="F541" s="165"/>
      <c r="G541" s="163"/>
      <c r="H541" s="163"/>
      <c r="I541" s="163"/>
      <c r="J541" s="163"/>
      <c r="K541" s="164"/>
      <c r="L541" s="165"/>
      <c r="M541" s="163"/>
      <c r="N541" s="163"/>
      <c r="O541" s="163"/>
    </row>
    <row r="542" spans="1:15">
      <c r="A542" s="163"/>
      <c r="B542" s="187" t="s">
        <v>147</v>
      </c>
      <c r="C542" s="183" t="s">
        <v>2418</v>
      </c>
      <c r="D542" s="190" t="s">
        <v>2371</v>
      </c>
      <c r="E542" s="165"/>
      <c r="F542" s="165"/>
      <c r="G542" s="163"/>
      <c r="H542" s="163"/>
      <c r="I542" s="163"/>
      <c r="J542" s="163"/>
      <c r="K542" s="164"/>
      <c r="L542" s="165"/>
      <c r="M542" s="163"/>
      <c r="N542" s="163"/>
      <c r="O542" s="163"/>
    </row>
    <row r="543" spans="1:15">
      <c r="A543" s="163"/>
      <c r="B543" s="187" t="s">
        <v>147</v>
      </c>
      <c r="C543" s="163" t="s">
        <v>2418</v>
      </c>
      <c r="D543" s="190" t="s">
        <v>2372</v>
      </c>
      <c r="E543" s="165"/>
      <c r="F543" s="165"/>
      <c r="G543" s="163"/>
      <c r="H543" s="163"/>
      <c r="I543" s="163"/>
      <c r="J543" s="163"/>
      <c r="K543" s="164"/>
      <c r="L543" s="165"/>
      <c r="M543" s="163"/>
      <c r="N543" s="163"/>
      <c r="O543" s="163"/>
    </row>
    <row r="544" spans="1:15">
      <c r="A544" s="163"/>
      <c r="B544" s="187" t="s">
        <v>147</v>
      </c>
      <c r="C544" s="163"/>
      <c r="D544" s="190" t="s">
        <v>2373</v>
      </c>
      <c r="E544" s="164"/>
      <c r="F544" s="164"/>
      <c r="G544" s="163"/>
      <c r="H544" s="163"/>
      <c r="I544" s="163"/>
      <c r="J544" s="163"/>
      <c r="K544" s="164"/>
      <c r="L544" s="164"/>
      <c r="M544" s="163"/>
      <c r="N544" s="163"/>
      <c r="O544" s="163"/>
    </row>
    <row r="545" spans="1:15">
      <c r="A545" s="163"/>
      <c r="B545" s="187" t="s">
        <v>147</v>
      </c>
      <c r="C545" s="163" t="s">
        <v>3641</v>
      </c>
      <c r="D545" s="190" t="s">
        <v>2374</v>
      </c>
      <c r="E545" s="165"/>
      <c r="F545" s="165"/>
      <c r="G545" s="163"/>
      <c r="H545" s="163"/>
      <c r="I545" s="163"/>
      <c r="J545" s="163"/>
      <c r="K545" s="164"/>
      <c r="L545" s="165"/>
      <c r="M545" s="163"/>
      <c r="N545" s="163"/>
      <c r="O545" s="163"/>
    </row>
    <row r="546" spans="1:15">
      <c r="A546" s="163"/>
      <c r="B546" s="187" t="s">
        <v>147</v>
      </c>
      <c r="C546" s="163" t="s">
        <v>2418</v>
      </c>
      <c r="D546" s="190" t="s">
        <v>2375</v>
      </c>
      <c r="E546" s="165"/>
      <c r="F546" s="165"/>
      <c r="G546" s="163"/>
      <c r="H546" s="163"/>
      <c r="I546" s="163"/>
      <c r="J546" s="163"/>
      <c r="K546" s="164"/>
      <c r="L546" s="165"/>
      <c r="M546" s="163"/>
      <c r="N546" s="163"/>
      <c r="O546" s="163"/>
    </row>
    <row r="547" spans="1:15">
      <c r="A547" s="163"/>
      <c r="B547" s="187" t="s">
        <v>147</v>
      </c>
      <c r="C547" s="163" t="s">
        <v>3440</v>
      </c>
      <c r="D547" s="190" t="s">
        <v>2376</v>
      </c>
      <c r="E547" s="165"/>
      <c r="F547" s="165"/>
      <c r="G547" s="163"/>
      <c r="H547" s="163"/>
      <c r="I547" s="163"/>
      <c r="J547" s="163"/>
      <c r="K547" s="164"/>
      <c r="L547" s="165"/>
      <c r="M547" s="163"/>
      <c r="N547" s="163"/>
      <c r="O547" s="163"/>
    </row>
    <row r="548" spans="1:15">
      <c r="A548" s="163"/>
      <c r="B548" s="187" t="s">
        <v>147</v>
      </c>
      <c r="C548" s="163" t="s">
        <v>2418</v>
      </c>
      <c r="D548" s="190" t="s">
        <v>2377</v>
      </c>
      <c r="E548" s="165"/>
      <c r="F548" s="165"/>
      <c r="G548" s="163"/>
      <c r="H548" s="163"/>
      <c r="I548" s="163"/>
      <c r="J548" s="163"/>
      <c r="K548" s="164"/>
      <c r="L548" s="165"/>
      <c r="M548" s="163"/>
      <c r="N548" s="163"/>
      <c r="O548" s="163"/>
    </row>
    <row r="549" spans="1:15">
      <c r="A549" s="163"/>
      <c r="B549" s="187" t="s">
        <v>147</v>
      </c>
      <c r="C549" s="163" t="s">
        <v>6245</v>
      </c>
      <c r="D549" s="190" t="s">
        <v>2378</v>
      </c>
      <c r="E549" s="165"/>
      <c r="F549" s="165"/>
      <c r="G549" s="163"/>
      <c r="H549" s="163"/>
      <c r="I549" s="163"/>
      <c r="J549" s="163"/>
      <c r="K549" s="164"/>
      <c r="L549" s="293"/>
      <c r="M549" s="163"/>
      <c r="N549" s="163"/>
      <c r="O549" s="163"/>
    </row>
    <row r="550" spans="1:15">
      <c r="A550" s="163"/>
      <c r="B550" s="187" t="s">
        <v>147</v>
      </c>
      <c r="C550" s="163" t="s">
        <v>3440</v>
      </c>
      <c r="D550" s="190" t="s">
        <v>2379</v>
      </c>
      <c r="E550" s="165"/>
      <c r="F550" s="165"/>
      <c r="G550" s="163"/>
      <c r="H550" s="163"/>
      <c r="I550" s="163"/>
      <c r="J550" s="163"/>
      <c r="K550" s="164"/>
      <c r="L550" s="165"/>
      <c r="M550" s="163"/>
      <c r="N550" s="163"/>
      <c r="O550" s="163"/>
    </row>
    <row r="551" spans="1:15">
      <c r="A551" s="163"/>
      <c r="B551" s="187" t="s">
        <v>147</v>
      </c>
      <c r="C551" s="163" t="s">
        <v>3440</v>
      </c>
      <c r="D551" s="190" t="s">
        <v>2380</v>
      </c>
      <c r="E551" s="165"/>
      <c r="F551" s="165"/>
      <c r="G551" s="163"/>
      <c r="H551" s="163"/>
      <c r="I551" s="163"/>
      <c r="J551" s="163"/>
      <c r="K551" s="164"/>
      <c r="L551" s="165"/>
      <c r="M551" s="163"/>
      <c r="N551" s="163"/>
      <c r="O551" s="163"/>
    </row>
    <row r="552" spans="1:15">
      <c r="A552" s="163"/>
      <c r="B552" s="187" t="s">
        <v>147</v>
      </c>
      <c r="C552" s="163" t="s">
        <v>2418</v>
      </c>
      <c r="D552" s="190" t="s">
        <v>2381</v>
      </c>
      <c r="E552" s="165"/>
      <c r="F552" s="165"/>
      <c r="G552" s="163"/>
      <c r="H552" s="163"/>
      <c r="I552" s="163"/>
      <c r="J552" s="163"/>
      <c r="K552" s="164"/>
      <c r="L552" s="165"/>
      <c r="M552" s="163"/>
      <c r="N552" s="163"/>
      <c r="O552" s="163"/>
    </row>
    <row r="553" spans="1:15">
      <c r="A553" s="163"/>
      <c r="B553" s="187" t="s">
        <v>147</v>
      </c>
      <c r="C553" s="163" t="s">
        <v>2418</v>
      </c>
      <c r="D553" s="190" t="s">
        <v>2394</v>
      </c>
      <c r="E553" s="165"/>
      <c r="F553" s="165"/>
      <c r="G553" s="163"/>
      <c r="H553" s="163"/>
      <c r="I553" s="163"/>
      <c r="J553" s="163"/>
      <c r="K553" s="164"/>
      <c r="L553" s="165"/>
      <c r="M553" s="163"/>
      <c r="N553" s="163"/>
      <c r="O553" s="163"/>
    </row>
    <row r="554" spans="1:15">
      <c r="A554" s="163"/>
      <c r="B554" s="187" t="s">
        <v>147</v>
      </c>
      <c r="C554" s="163" t="s">
        <v>3440</v>
      </c>
      <c r="D554" s="190" t="s">
        <v>2395</v>
      </c>
      <c r="E554" s="165"/>
      <c r="F554" s="165"/>
      <c r="G554" s="163"/>
      <c r="H554" s="163"/>
      <c r="I554" s="163"/>
      <c r="J554" s="163"/>
      <c r="K554" s="164"/>
      <c r="L554" s="165"/>
      <c r="M554" s="163"/>
      <c r="N554" s="163"/>
      <c r="O554" s="163"/>
    </row>
    <row r="555" spans="1:15">
      <c r="A555" s="163"/>
      <c r="B555" s="187" t="s">
        <v>147</v>
      </c>
      <c r="C555" s="163" t="s">
        <v>3440</v>
      </c>
      <c r="D555" s="190" t="s">
        <v>2396</v>
      </c>
      <c r="E555" s="165"/>
      <c r="F555" s="165"/>
      <c r="G555" s="163"/>
      <c r="H555" s="163"/>
      <c r="I555" s="163"/>
      <c r="J555" s="163"/>
      <c r="K555" s="164"/>
      <c r="L555" s="165"/>
      <c r="M555" s="163"/>
      <c r="N555" s="163"/>
      <c r="O555" s="163"/>
    </row>
    <row r="556" spans="1:15">
      <c r="A556" s="163"/>
      <c r="B556" s="187" t="s">
        <v>147</v>
      </c>
      <c r="C556" s="163" t="s">
        <v>3641</v>
      </c>
      <c r="D556" s="190" t="s">
        <v>2397</v>
      </c>
      <c r="E556" s="165"/>
      <c r="F556" s="165"/>
      <c r="G556" s="163"/>
      <c r="H556" s="163"/>
      <c r="I556" s="163"/>
      <c r="J556" s="163"/>
      <c r="K556" s="164"/>
      <c r="L556" s="165"/>
      <c r="M556" s="163"/>
      <c r="N556" s="163"/>
      <c r="O556" s="163"/>
    </row>
    <row r="557" spans="1:15">
      <c r="A557" s="163"/>
      <c r="B557" s="187" t="s">
        <v>147</v>
      </c>
      <c r="C557" s="163" t="s">
        <v>1997</v>
      </c>
      <c r="D557" s="190" t="s">
        <v>2398</v>
      </c>
      <c r="E557" s="165"/>
      <c r="F557" s="165"/>
      <c r="G557" s="163"/>
      <c r="H557" s="163"/>
      <c r="I557" s="163"/>
      <c r="J557" s="163"/>
      <c r="K557" s="164"/>
      <c r="L557" s="165"/>
      <c r="M557" s="163"/>
      <c r="N557" s="163"/>
      <c r="O557" s="163"/>
    </row>
    <row r="558" spans="1:15">
      <c r="A558" s="163"/>
      <c r="B558" s="187" t="s">
        <v>147</v>
      </c>
      <c r="C558" s="163" t="s">
        <v>2150</v>
      </c>
      <c r="D558" s="190" t="s">
        <v>2399</v>
      </c>
      <c r="E558" s="165"/>
      <c r="F558" s="165"/>
      <c r="G558" s="163"/>
      <c r="H558" s="163"/>
      <c r="I558" s="163"/>
      <c r="J558" s="163"/>
      <c r="K558" s="164"/>
      <c r="L558" s="165"/>
      <c r="M558" s="163"/>
      <c r="N558" s="163"/>
      <c r="O558" s="163"/>
    </row>
    <row r="559" spans="1:15">
      <c r="A559" s="163"/>
      <c r="B559" s="187" t="s">
        <v>147</v>
      </c>
      <c r="C559" s="163" t="s">
        <v>2800</v>
      </c>
      <c r="D559" s="190" t="s">
        <v>2400</v>
      </c>
      <c r="E559" s="165"/>
      <c r="F559" s="165"/>
      <c r="G559" s="163"/>
      <c r="H559" s="163"/>
      <c r="I559" s="163"/>
      <c r="J559" s="163"/>
      <c r="K559" s="164"/>
      <c r="L559" s="165"/>
      <c r="M559" s="163"/>
      <c r="N559" s="163"/>
      <c r="O559" s="163"/>
    </row>
    <row r="560" spans="1:15">
      <c r="A560" s="163"/>
      <c r="B560" s="187" t="s">
        <v>147</v>
      </c>
      <c r="C560" s="163" t="s">
        <v>1997</v>
      </c>
      <c r="D560" s="190" t="s">
        <v>2413</v>
      </c>
      <c r="E560" s="165"/>
      <c r="F560" s="165"/>
      <c r="G560" s="163"/>
      <c r="H560" s="163"/>
      <c r="I560" s="163"/>
      <c r="J560" s="163"/>
      <c r="K560" s="164"/>
      <c r="L560" s="165"/>
      <c r="M560" s="163"/>
      <c r="N560" s="163"/>
      <c r="O560" s="163"/>
    </row>
    <row r="561" spans="1:15">
      <c r="A561" s="163"/>
      <c r="B561" s="187" t="s">
        <v>147</v>
      </c>
      <c r="C561" s="163" t="s">
        <v>2418</v>
      </c>
      <c r="D561" s="190" t="s">
        <v>2414</v>
      </c>
      <c r="E561" s="165"/>
      <c r="F561" s="165"/>
      <c r="G561" s="163"/>
      <c r="H561" s="163"/>
      <c r="I561" s="163"/>
      <c r="J561" s="163"/>
      <c r="K561" s="164"/>
      <c r="L561" s="165"/>
      <c r="M561" s="163"/>
      <c r="N561" s="163"/>
      <c r="O561" s="163"/>
    </row>
    <row r="562" spans="1:15">
      <c r="A562" s="163"/>
      <c r="B562" s="187" t="s">
        <v>147</v>
      </c>
      <c r="C562" s="163" t="s">
        <v>2418</v>
      </c>
      <c r="D562" s="190" t="s">
        <v>2415</v>
      </c>
      <c r="E562" s="165"/>
      <c r="F562" s="165"/>
      <c r="G562" s="163"/>
      <c r="H562" s="163"/>
      <c r="I562" s="163"/>
      <c r="J562" s="163"/>
      <c r="K562" s="164"/>
      <c r="L562" s="165"/>
      <c r="M562" s="163"/>
      <c r="N562" s="163"/>
      <c r="O562" s="163"/>
    </row>
    <row r="563" spans="1:15">
      <c r="A563" s="163"/>
      <c r="B563" s="187" t="s">
        <v>147</v>
      </c>
      <c r="C563" s="163" t="s">
        <v>2150</v>
      </c>
      <c r="D563" s="190" t="s">
        <v>2416</v>
      </c>
      <c r="E563" s="165"/>
      <c r="F563" s="165"/>
      <c r="G563" s="163"/>
      <c r="H563" s="163"/>
      <c r="I563" s="163"/>
      <c r="J563" s="163"/>
      <c r="K563" s="164"/>
      <c r="L563" s="165"/>
      <c r="M563" s="163"/>
      <c r="N563" s="163"/>
      <c r="O563" s="163"/>
    </row>
    <row r="564" spans="1:15">
      <c r="A564" s="163"/>
      <c r="B564" s="187" t="s">
        <v>147</v>
      </c>
      <c r="C564" s="163" t="s">
        <v>2800</v>
      </c>
      <c r="D564" s="190" t="s">
        <v>2417</v>
      </c>
      <c r="E564" s="165"/>
      <c r="F564" s="165"/>
      <c r="G564" s="163"/>
      <c r="H564" s="163"/>
      <c r="I564" s="163"/>
      <c r="J564" s="163"/>
      <c r="K564" s="164"/>
      <c r="L564" s="165"/>
      <c r="M564" s="163"/>
      <c r="N564" s="163"/>
      <c r="O564" s="163"/>
    </row>
    <row r="565" spans="1:15">
      <c r="A565" s="163"/>
      <c r="B565" s="187" t="s">
        <v>147</v>
      </c>
      <c r="C565" s="163" t="s">
        <v>3440</v>
      </c>
      <c r="D565" s="190" t="s">
        <v>2465</v>
      </c>
      <c r="E565" s="165"/>
      <c r="F565" s="165"/>
      <c r="G565" s="163"/>
      <c r="H565" s="163"/>
      <c r="I565" s="163"/>
      <c r="J565" s="163"/>
      <c r="K565" s="164"/>
      <c r="L565" s="165"/>
      <c r="M565" s="163"/>
      <c r="N565" s="163"/>
      <c r="O565" s="163"/>
    </row>
    <row r="566" spans="1:15">
      <c r="A566" s="163"/>
      <c r="B566" s="187" t="s">
        <v>147</v>
      </c>
      <c r="C566" s="163" t="s">
        <v>2800</v>
      </c>
      <c r="D566" s="190" t="s">
        <v>2466</v>
      </c>
      <c r="E566" s="165"/>
      <c r="F566" s="165"/>
      <c r="G566" s="163"/>
      <c r="H566" s="163"/>
      <c r="I566" s="163"/>
      <c r="J566" s="163"/>
      <c r="K566" s="164"/>
      <c r="L566" s="165"/>
      <c r="M566" s="163"/>
      <c r="N566" s="163"/>
      <c r="O566" s="163"/>
    </row>
    <row r="567" spans="1:15">
      <c r="A567" s="163"/>
      <c r="B567" s="187" t="s">
        <v>147</v>
      </c>
      <c r="C567" s="163" t="s">
        <v>2800</v>
      </c>
      <c r="D567" s="190" t="s">
        <v>2467</v>
      </c>
      <c r="E567" s="165"/>
      <c r="F567" s="165"/>
      <c r="G567" s="163"/>
      <c r="H567" s="163"/>
      <c r="I567" s="163"/>
      <c r="J567" s="163"/>
      <c r="K567" s="164"/>
      <c r="L567" s="165"/>
      <c r="M567" s="163"/>
      <c r="N567" s="163"/>
      <c r="O567" s="163"/>
    </row>
    <row r="568" spans="1:15">
      <c r="A568" s="163"/>
      <c r="B568" s="187" t="s">
        <v>147</v>
      </c>
      <c r="C568" s="163" t="s">
        <v>2800</v>
      </c>
      <c r="D568" s="190" t="s">
        <v>2468</v>
      </c>
      <c r="E568" s="165"/>
      <c r="F568" s="165"/>
      <c r="G568" s="163"/>
      <c r="H568" s="163"/>
      <c r="I568" s="163"/>
      <c r="J568" s="163"/>
      <c r="K568" s="164"/>
      <c r="L568" s="165"/>
      <c r="M568" s="163"/>
      <c r="N568" s="163"/>
      <c r="O568" s="163"/>
    </row>
    <row r="569" spans="1:15">
      <c r="A569" s="163"/>
      <c r="B569" s="187" t="s">
        <v>147</v>
      </c>
      <c r="C569" s="163" t="s">
        <v>2150</v>
      </c>
      <c r="D569" s="190" t="s">
        <v>2469</v>
      </c>
      <c r="E569" s="165"/>
      <c r="F569" s="165"/>
      <c r="G569" s="163"/>
      <c r="H569" s="163"/>
      <c r="I569" s="163"/>
      <c r="J569" s="163"/>
      <c r="K569" s="164"/>
      <c r="L569" s="165"/>
      <c r="M569" s="163"/>
      <c r="N569" s="163"/>
      <c r="O569" s="163"/>
    </row>
    <row r="570" spans="1:15">
      <c r="A570" s="163"/>
      <c r="B570" s="187" t="s">
        <v>147</v>
      </c>
      <c r="C570" s="163" t="s">
        <v>3641</v>
      </c>
      <c r="D570" s="190" t="s">
        <v>2470</v>
      </c>
      <c r="E570" s="165"/>
      <c r="F570" s="165"/>
      <c r="G570" s="163"/>
      <c r="H570" s="163"/>
      <c r="I570" s="163"/>
      <c r="J570" s="163"/>
      <c r="K570" s="164"/>
      <c r="L570" s="165"/>
      <c r="M570" s="163"/>
      <c r="N570" s="163"/>
      <c r="O570" s="163"/>
    </row>
    <row r="571" spans="1:15">
      <c r="A571" s="163"/>
      <c r="B571" s="187" t="s">
        <v>147</v>
      </c>
      <c r="C571" s="163" t="s">
        <v>2800</v>
      </c>
      <c r="D571" s="190" t="s">
        <v>2471</v>
      </c>
      <c r="E571" s="165"/>
      <c r="F571" s="165"/>
      <c r="G571" s="163"/>
      <c r="H571" s="163"/>
      <c r="I571" s="163"/>
      <c r="J571" s="163"/>
      <c r="K571" s="164"/>
      <c r="L571" s="165"/>
      <c r="M571" s="163"/>
      <c r="N571" s="163"/>
      <c r="O571" s="163"/>
    </row>
    <row r="572" spans="1:15">
      <c r="A572" s="163"/>
      <c r="B572" s="187" t="s">
        <v>147</v>
      </c>
      <c r="C572" s="163" t="s">
        <v>2800</v>
      </c>
      <c r="D572" s="190" t="s">
        <v>2472</v>
      </c>
      <c r="E572" s="165"/>
      <c r="F572" s="165"/>
      <c r="G572" s="163"/>
      <c r="H572" s="163"/>
      <c r="I572" s="163"/>
      <c r="J572" s="163"/>
      <c r="K572" s="164"/>
      <c r="L572" s="165"/>
      <c r="M572" s="163"/>
      <c r="N572" s="163"/>
      <c r="O572" s="163"/>
    </row>
    <row r="573" spans="1:15">
      <c r="A573" s="163"/>
      <c r="B573" s="187" t="s">
        <v>147</v>
      </c>
      <c r="C573" s="163" t="s">
        <v>2800</v>
      </c>
      <c r="D573" s="190" t="s">
        <v>2473</v>
      </c>
      <c r="E573" s="165"/>
      <c r="F573" s="165"/>
      <c r="G573" s="163"/>
      <c r="H573" s="163"/>
      <c r="I573" s="163"/>
      <c r="J573" s="163"/>
      <c r="K573" s="164"/>
      <c r="L573" s="165"/>
      <c r="M573" s="163"/>
      <c r="N573" s="163"/>
      <c r="O573" s="163"/>
    </row>
    <row r="574" spans="1:15">
      <c r="A574" s="163"/>
      <c r="B574" s="187" t="s">
        <v>147</v>
      </c>
      <c r="C574" s="163" t="s">
        <v>2800</v>
      </c>
      <c r="D574" s="190" t="s">
        <v>2474</v>
      </c>
      <c r="E574" s="165"/>
      <c r="F574" s="165"/>
      <c r="G574" s="163"/>
      <c r="H574" s="163"/>
      <c r="I574" s="163"/>
      <c r="J574" s="163"/>
      <c r="K574" s="164"/>
      <c r="L574" s="165"/>
      <c r="M574" s="163"/>
      <c r="N574" s="163"/>
      <c r="O574" s="163"/>
    </row>
    <row r="575" spans="1:15">
      <c r="A575" s="163"/>
      <c r="B575" s="187" t="s">
        <v>147</v>
      </c>
      <c r="C575" s="163" t="s">
        <v>2800</v>
      </c>
      <c r="D575" s="190" t="s">
        <v>2475</v>
      </c>
      <c r="E575" s="165"/>
      <c r="F575" s="165"/>
      <c r="G575" s="163"/>
      <c r="H575" s="163"/>
      <c r="I575" s="163"/>
      <c r="J575" s="163"/>
      <c r="K575" s="164"/>
      <c r="L575" s="165"/>
      <c r="M575" s="163"/>
      <c r="N575" s="163"/>
      <c r="O575" s="163"/>
    </row>
    <row r="576" spans="1:15">
      <c r="A576" s="163"/>
      <c r="B576" s="187" t="s">
        <v>147</v>
      </c>
      <c r="C576" s="163" t="s">
        <v>3641</v>
      </c>
      <c r="D576" s="190" t="s">
        <v>2476</v>
      </c>
      <c r="E576" s="165"/>
      <c r="F576" s="165"/>
      <c r="G576" s="163"/>
      <c r="H576" s="163"/>
      <c r="I576" s="163"/>
      <c r="J576" s="163"/>
      <c r="K576" s="164"/>
      <c r="L576" s="165"/>
      <c r="M576" s="163"/>
      <c r="N576" s="163"/>
      <c r="O576" s="163"/>
    </row>
    <row r="577" spans="1:15">
      <c r="A577" s="163"/>
      <c r="B577" s="187" t="s">
        <v>147</v>
      </c>
      <c r="C577" s="163" t="s">
        <v>2800</v>
      </c>
      <c r="D577" s="190" t="s">
        <v>2477</v>
      </c>
      <c r="E577" s="165"/>
      <c r="F577" s="165"/>
      <c r="G577" s="163"/>
      <c r="H577" s="163"/>
      <c r="I577" s="163"/>
      <c r="J577" s="163"/>
      <c r="K577" s="164"/>
      <c r="L577" s="165"/>
      <c r="M577" s="163"/>
      <c r="N577" s="163"/>
      <c r="O577" s="163"/>
    </row>
    <row r="578" spans="1:15">
      <c r="A578" s="163"/>
      <c r="B578" s="187" t="s">
        <v>147</v>
      </c>
      <c r="C578" s="163" t="s">
        <v>3641</v>
      </c>
      <c r="D578" s="190" t="s">
        <v>2478</v>
      </c>
      <c r="E578" s="165"/>
      <c r="F578" s="165"/>
      <c r="G578" s="163"/>
      <c r="H578" s="163"/>
      <c r="I578" s="163"/>
      <c r="J578" s="163"/>
      <c r="K578" s="164"/>
      <c r="L578" s="165"/>
      <c r="M578" s="163"/>
      <c r="N578" s="163"/>
      <c r="O578" s="163"/>
    </row>
    <row r="579" spans="1:15">
      <c r="A579" s="163"/>
      <c r="B579" s="187" t="s">
        <v>147</v>
      </c>
      <c r="C579" s="163" t="s">
        <v>8199</v>
      </c>
      <c r="D579" s="190" t="s">
        <v>2479</v>
      </c>
      <c r="E579" s="165"/>
      <c r="F579" s="165"/>
      <c r="G579" s="163"/>
      <c r="H579" s="163"/>
      <c r="I579" s="163"/>
      <c r="J579" s="163"/>
      <c r="K579" s="164"/>
      <c r="L579" s="165"/>
      <c r="M579" s="163"/>
      <c r="N579" s="163"/>
      <c r="O579" s="163"/>
    </row>
    <row r="580" spans="1:15">
      <c r="A580" s="163"/>
      <c r="B580" s="187" t="s">
        <v>147</v>
      </c>
      <c r="C580" s="163" t="s">
        <v>3641</v>
      </c>
      <c r="D580" s="190" t="s">
        <v>2494</v>
      </c>
      <c r="E580" s="165"/>
      <c r="F580" s="165"/>
      <c r="G580" s="163"/>
      <c r="H580" s="163"/>
      <c r="I580" s="163"/>
      <c r="J580" s="163"/>
      <c r="K580" s="164"/>
      <c r="L580" s="165"/>
      <c r="M580" s="163"/>
      <c r="N580" s="163"/>
      <c r="O580" s="163"/>
    </row>
    <row r="581" spans="1:15">
      <c r="A581" s="163"/>
      <c r="B581" s="187" t="s">
        <v>147</v>
      </c>
      <c r="C581" s="163" t="s">
        <v>3641</v>
      </c>
      <c r="D581" s="190" t="s">
        <v>2495</v>
      </c>
      <c r="E581" s="165"/>
      <c r="F581" s="165"/>
      <c r="G581" s="163"/>
      <c r="H581" s="163"/>
      <c r="I581" s="163"/>
      <c r="J581" s="163"/>
      <c r="K581" s="164"/>
      <c r="L581" s="165"/>
      <c r="M581" s="163"/>
      <c r="N581" s="163"/>
      <c r="O581" s="163"/>
    </row>
    <row r="582" spans="1:15">
      <c r="A582" s="163"/>
      <c r="B582" s="187" t="s">
        <v>147</v>
      </c>
      <c r="C582" s="163" t="s">
        <v>2800</v>
      </c>
      <c r="D582" s="190" t="s">
        <v>2496</v>
      </c>
      <c r="E582" s="165"/>
      <c r="F582" s="165"/>
      <c r="G582" s="163"/>
      <c r="H582" s="163"/>
      <c r="I582" s="163"/>
      <c r="J582" s="163"/>
      <c r="K582" s="164"/>
      <c r="L582" s="165"/>
      <c r="M582" s="163"/>
      <c r="N582" s="163"/>
      <c r="O582" s="163"/>
    </row>
    <row r="583" spans="1:15">
      <c r="A583" s="163"/>
      <c r="B583" s="187" t="s">
        <v>147</v>
      </c>
      <c r="C583" s="163" t="s">
        <v>2150</v>
      </c>
      <c r="D583" s="190" t="s">
        <v>2497</v>
      </c>
      <c r="E583" s="165"/>
      <c r="F583" s="165"/>
      <c r="G583" s="163"/>
      <c r="H583" s="163"/>
      <c r="I583" s="163"/>
      <c r="J583" s="163"/>
      <c r="K583" s="164"/>
      <c r="L583" s="165"/>
      <c r="M583" s="163"/>
      <c r="N583" s="163"/>
      <c r="O583" s="163"/>
    </row>
    <row r="584" spans="1:15">
      <c r="A584" s="163"/>
      <c r="B584" s="187" t="s">
        <v>147</v>
      </c>
      <c r="C584" s="163" t="s">
        <v>2292</v>
      </c>
      <c r="D584" s="190" t="s">
        <v>2498</v>
      </c>
      <c r="E584" s="165"/>
      <c r="F584" s="165"/>
      <c r="G584" s="163"/>
      <c r="H584" s="163"/>
      <c r="I584" s="163"/>
      <c r="J584" s="163"/>
      <c r="K584" s="164"/>
      <c r="L584" s="165"/>
      <c r="M584" s="163"/>
      <c r="N584" s="163"/>
      <c r="O584" s="163"/>
    </row>
    <row r="585" spans="1:15">
      <c r="A585" s="163"/>
      <c r="B585" s="187" t="s">
        <v>147</v>
      </c>
      <c r="C585" s="163" t="s">
        <v>2800</v>
      </c>
      <c r="D585" s="190" t="s">
        <v>2586</v>
      </c>
      <c r="E585" s="165"/>
      <c r="F585" s="165"/>
      <c r="G585" s="163"/>
      <c r="H585" s="163"/>
      <c r="I585" s="163"/>
      <c r="J585" s="163"/>
      <c r="K585" s="164"/>
      <c r="L585" s="165"/>
      <c r="M585" s="163"/>
      <c r="N585" s="163"/>
      <c r="O585" s="163"/>
    </row>
    <row r="586" spans="1:15">
      <c r="A586" s="163"/>
      <c r="B586" s="187" t="s">
        <v>147</v>
      </c>
      <c r="C586" s="163" t="s">
        <v>5252</v>
      </c>
      <c r="D586" s="190" t="s">
        <v>2587</v>
      </c>
      <c r="E586" s="165"/>
      <c r="F586" s="165"/>
      <c r="G586" s="163"/>
      <c r="H586" s="163"/>
      <c r="I586" s="163"/>
      <c r="J586" s="163"/>
      <c r="K586" s="164"/>
      <c r="L586" s="165"/>
      <c r="M586" s="163"/>
      <c r="N586" s="163"/>
      <c r="O586" s="163"/>
    </row>
    <row r="587" spans="1:15">
      <c r="A587" s="163"/>
      <c r="B587" s="187" t="s">
        <v>147</v>
      </c>
      <c r="C587" s="163" t="s">
        <v>2800</v>
      </c>
      <c r="D587" s="190" t="s">
        <v>2588</v>
      </c>
      <c r="E587" s="165"/>
      <c r="F587" s="165"/>
      <c r="G587" s="163"/>
      <c r="H587" s="163"/>
      <c r="I587" s="163"/>
      <c r="J587" s="163"/>
      <c r="K587" s="164"/>
      <c r="L587" s="165"/>
      <c r="M587" s="163"/>
      <c r="N587" s="163"/>
      <c r="O587" s="163"/>
    </row>
    <row r="588" spans="1:15">
      <c r="A588" s="163"/>
      <c r="B588" s="187" t="s">
        <v>147</v>
      </c>
      <c r="C588" s="163" t="s">
        <v>3641</v>
      </c>
      <c r="D588" s="190" t="s">
        <v>2594</v>
      </c>
      <c r="E588" s="165"/>
      <c r="F588" s="165"/>
      <c r="G588" s="163"/>
      <c r="H588" s="163"/>
      <c r="I588" s="163"/>
      <c r="J588" s="163"/>
      <c r="K588" s="164"/>
      <c r="L588" s="165"/>
      <c r="M588" s="163"/>
      <c r="N588" s="163"/>
      <c r="O588" s="163"/>
    </row>
    <row r="589" spans="1:15">
      <c r="A589" s="163"/>
      <c r="B589" s="187" t="s">
        <v>147</v>
      </c>
      <c r="C589" s="163" t="s">
        <v>2292</v>
      </c>
      <c r="D589" s="190" t="s">
        <v>2595</v>
      </c>
      <c r="E589" s="165"/>
      <c r="F589" s="165"/>
      <c r="G589" s="163"/>
      <c r="H589" s="163"/>
      <c r="I589" s="163"/>
      <c r="J589" s="163"/>
      <c r="K589" s="164"/>
      <c r="L589" s="165"/>
      <c r="M589" s="163"/>
      <c r="N589" s="163"/>
      <c r="O589" s="163"/>
    </row>
    <row r="590" spans="1:15">
      <c r="A590" s="163"/>
      <c r="B590" s="187" t="s">
        <v>147</v>
      </c>
      <c r="C590" s="163" t="s">
        <v>3641</v>
      </c>
      <c r="D590" s="190" t="s">
        <v>2596</v>
      </c>
      <c r="E590" s="165"/>
      <c r="F590" s="165"/>
      <c r="G590" s="163"/>
      <c r="H590" s="163"/>
      <c r="I590" s="163"/>
      <c r="J590" s="163"/>
      <c r="K590" s="164"/>
      <c r="L590" s="165"/>
      <c r="M590" s="163"/>
      <c r="N590" s="163"/>
      <c r="O590" s="163"/>
    </row>
    <row r="591" spans="1:15">
      <c r="A591" s="163"/>
      <c r="B591" s="187" t="s">
        <v>147</v>
      </c>
      <c r="C591" s="163" t="s">
        <v>3440</v>
      </c>
      <c r="D591" s="190" t="s">
        <v>2597</v>
      </c>
      <c r="E591" s="165"/>
      <c r="F591" s="165"/>
      <c r="G591" s="163"/>
      <c r="H591" s="163"/>
      <c r="I591" s="163"/>
      <c r="J591" s="163"/>
      <c r="K591" s="164"/>
      <c r="L591" s="165"/>
      <c r="M591" s="163"/>
      <c r="N591" s="163"/>
      <c r="O591" s="163"/>
    </row>
    <row r="592" spans="1:15">
      <c r="A592" s="163"/>
      <c r="B592" s="187" t="s">
        <v>147</v>
      </c>
      <c r="C592" s="163" t="s">
        <v>2800</v>
      </c>
      <c r="D592" s="190" t="s">
        <v>2598</v>
      </c>
      <c r="E592" s="165"/>
      <c r="F592" s="165"/>
      <c r="G592" s="163"/>
      <c r="H592" s="163"/>
      <c r="I592" s="163"/>
      <c r="J592" s="163"/>
      <c r="K592" s="164"/>
      <c r="L592" s="165"/>
      <c r="M592" s="163"/>
      <c r="N592" s="163"/>
      <c r="O592" s="163"/>
    </row>
    <row r="593" spans="1:15">
      <c r="A593" s="163"/>
      <c r="B593" s="187" t="s">
        <v>147</v>
      </c>
      <c r="C593" s="163"/>
      <c r="D593" s="190" t="s">
        <v>2599</v>
      </c>
      <c r="E593" s="164"/>
      <c r="F593" s="164"/>
      <c r="G593" s="163"/>
      <c r="H593" s="163"/>
      <c r="I593" s="163"/>
      <c r="J593" s="163"/>
      <c r="K593" s="164"/>
      <c r="L593" s="164"/>
      <c r="M593" s="163"/>
      <c r="N593" s="163"/>
      <c r="O593" s="163"/>
    </row>
    <row r="594" spans="1:15">
      <c r="A594" s="163"/>
      <c r="B594" s="187" t="s">
        <v>147</v>
      </c>
      <c r="C594" s="163" t="s">
        <v>2292</v>
      </c>
      <c r="D594" s="190" t="s">
        <v>2600</v>
      </c>
      <c r="E594" s="165"/>
      <c r="F594" s="165"/>
      <c r="G594" s="163"/>
      <c r="H594" s="163"/>
      <c r="I594" s="163"/>
      <c r="J594" s="163"/>
      <c r="K594" s="164"/>
      <c r="L594" s="165"/>
      <c r="M594" s="163"/>
      <c r="N594" s="163"/>
      <c r="O594" s="163"/>
    </row>
    <row r="595" spans="1:15">
      <c r="A595" s="163"/>
      <c r="B595" s="187" t="s">
        <v>147</v>
      </c>
      <c r="C595" s="163" t="s">
        <v>2800</v>
      </c>
      <c r="D595" s="190" t="s">
        <v>2601</v>
      </c>
      <c r="E595" s="165"/>
      <c r="F595" s="165"/>
      <c r="G595" s="163"/>
      <c r="H595" s="163"/>
      <c r="I595" s="163"/>
      <c r="J595" s="163"/>
      <c r="K595" s="164"/>
      <c r="L595" s="165"/>
      <c r="M595" s="163"/>
      <c r="N595" s="163"/>
      <c r="O595" s="163"/>
    </row>
    <row r="596" spans="1:15">
      <c r="A596" s="163"/>
      <c r="B596" s="187" t="s">
        <v>147</v>
      </c>
      <c r="C596" s="163" t="s">
        <v>2418</v>
      </c>
      <c r="D596" s="190" t="s">
        <v>2602</v>
      </c>
      <c r="E596" s="165"/>
      <c r="F596" s="165"/>
      <c r="G596" s="163"/>
      <c r="H596" s="163"/>
      <c r="I596" s="163"/>
      <c r="J596" s="163"/>
      <c r="K596" s="164"/>
      <c r="L596" s="165"/>
      <c r="M596" s="163"/>
      <c r="N596" s="163"/>
      <c r="O596" s="163"/>
    </row>
    <row r="597" spans="1:15">
      <c r="A597" s="163"/>
      <c r="B597" s="187" t="s">
        <v>147</v>
      </c>
      <c r="C597" s="163" t="s">
        <v>2800</v>
      </c>
      <c r="D597" s="190" t="s">
        <v>2603</v>
      </c>
      <c r="E597" s="165"/>
      <c r="F597" s="165"/>
      <c r="G597" s="163"/>
      <c r="H597" s="163"/>
      <c r="I597" s="163"/>
      <c r="J597" s="163"/>
      <c r="K597" s="164"/>
      <c r="L597" s="165"/>
      <c r="M597" s="163"/>
      <c r="N597" s="163"/>
      <c r="O597" s="163"/>
    </row>
    <row r="598" spans="1:15">
      <c r="A598" s="163"/>
      <c r="B598" s="187" t="s">
        <v>147</v>
      </c>
      <c r="C598" s="163" t="s">
        <v>2418</v>
      </c>
      <c r="D598" s="190" t="s">
        <v>2604</v>
      </c>
      <c r="E598" s="165"/>
      <c r="F598" s="165"/>
      <c r="G598" s="163"/>
      <c r="H598" s="163"/>
      <c r="I598" s="163"/>
      <c r="J598" s="163"/>
      <c r="K598" s="164"/>
      <c r="L598" s="165"/>
      <c r="M598" s="163"/>
      <c r="N598" s="163"/>
      <c r="O598" s="163"/>
    </row>
    <row r="599" spans="1:15">
      <c r="A599" s="163"/>
      <c r="B599" s="187" t="s">
        <v>147</v>
      </c>
      <c r="C599" s="163" t="s">
        <v>2418</v>
      </c>
      <c r="D599" s="190" t="s">
        <v>2605</v>
      </c>
      <c r="E599" s="165"/>
      <c r="F599" s="165"/>
      <c r="G599" s="163"/>
      <c r="H599" s="163"/>
      <c r="I599" s="163"/>
      <c r="J599" s="163"/>
      <c r="K599" s="164"/>
      <c r="L599" s="165"/>
      <c r="M599" s="163"/>
      <c r="N599" s="163"/>
      <c r="O599" s="163"/>
    </row>
    <row r="600" spans="1:15">
      <c r="A600" s="163"/>
      <c r="B600" s="187" t="s">
        <v>147</v>
      </c>
      <c r="C600" s="163" t="s">
        <v>3641</v>
      </c>
      <c r="D600" s="190" t="s">
        <v>2606</v>
      </c>
      <c r="E600" s="165"/>
      <c r="F600" s="165"/>
      <c r="G600" s="163"/>
      <c r="H600" s="163"/>
      <c r="I600" s="163"/>
      <c r="J600" s="163"/>
      <c r="K600" s="164"/>
      <c r="L600" s="165"/>
      <c r="M600" s="163"/>
      <c r="N600" s="163"/>
      <c r="O600" s="163"/>
    </row>
    <row r="601" spans="1:15">
      <c r="A601" s="163"/>
      <c r="B601" s="187" t="s">
        <v>147</v>
      </c>
      <c r="C601" s="163" t="s">
        <v>3408</v>
      </c>
      <c r="D601" s="190" t="s">
        <v>2607</v>
      </c>
      <c r="E601" s="165"/>
      <c r="F601" s="165"/>
      <c r="G601" s="163"/>
      <c r="H601" s="163"/>
      <c r="I601" s="163"/>
      <c r="J601" s="163"/>
      <c r="K601" s="164"/>
      <c r="L601" s="165"/>
      <c r="M601" s="163"/>
      <c r="N601" s="163"/>
      <c r="O601" s="163"/>
    </row>
    <row r="602" spans="1:15">
      <c r="A602" s="163"/>
      <c r="B602" s="187" t="s">
        <v>147</v>
      </c>
      <c r="C602" s="163" t="s">
        <v>3408</v>
      </c>
      <c r="D602" s="190" t="s">
        <v>2608</v>
      </c>
      <c r="E602" s="165"/>
      <c r="F602" s="165"/>
      <c r="G602" s="163"/>
      <c r="H602" s="163"/>
      <c r="I602" s="163"/>
      <c r="J602" s="163"/>
      <c r="K602" s="164"/>
      <c r="L602" s="165"/>
      <c r="M602" s="163"/>
      <c r="N602" s="163"/>
      <c r="O602" s="163"/>
    </row>
    <row r="603" spans="1:15">
      <c r="A603" s="163"/>
      <c r="B603" s="187" t="s">
        <v>147</v>
      </c>
      <c r="C603" s="163" t="s">
        <v>2800</v>
      </c>
      <c r="D603" s="190" t="s">
        <v>2609</v>
      </c>
      <c r="E603" s="165"/>
      <c r="F603" s="165"/>
      <c r="G603" s="163"/>
      <c r="H603" s="163"/>
      <c r="I603" s="163"/>
      <c r="J603" s="163"/>
      <c r="K603" s="164"/>
      <c r="L603" s="165"/>
      <c r="M603" s="163"/>
      <c r="N603" s="163"/>
      <c r="O603" s="163"/>
    </row>
    <row r="604" spans="1:15">
      <c r="A604" s="163"/>
      <c r="B604" s="187" t="s">
        <v>147</v>
      </c>
      <c r="C604" s="163" t="s">
        <v>2800</v>
      </c>
      <c r="D604" s="190" t="s">
        <v>2610</v>
      </c>
      <c r="E604" s="165"/>
      <c r="F604" s="165"/>
      <c r="G604" s="163"/>
      <c r="H604" s="163"/>
      <c r="I604" s="163"/>
      <c r="J604" s="163"/>
      <c r="K604" s="164"/>
      <c r="L604" s="165"/>
      <c r="M604" s="163"/>
      <c r="N604" s="163"/>
      <c r="O604" s="163"/>
    </row>
    <row r="605" spans="1:15">
      <c r="A605" s="163"/>
      <c r="B605" s="187" t="s">
        <v>147</v>
      </c>
      <c r="C605" s="163" t="s">
        <v>2800</v>
      </c>
      <c r="D605" s="190" t="s">
        <v>2611</v>
      </c>
      <c r="E605" s="165"/>
      <c r="F605" s="165"/>
      <c r="G605" s="163"/>
      <c r="H605" s="163"/>
      <c r="I605" s="163"/>
      <c r="J605" s="163"/>
      <c r="K605" s="164"/>
      <c r="L605" s="165"/>
      <c r="M605" s="163"/>
      <c r="N605" s="163"/>
      <c r="O605" s="163"/>
    </row>
    <row r="606" spans="1:15">
      <c r="A606" s="163"/>
      <c r="B606" s="187" t="s">
        <v>147</v>
      </c>
      <c r="C606" s="163" t="s">
        <v>3408</v>
      </c>
      <c r="D606" s="190" t="s">
        <v>2612</v>
      </c>
      <c r="E606" s="165"/>
      <c r="F606" s="165"/>
      <c r="G606" s="163"/>
      <c r="H606" s="163"/>
      <c r="I606" s="163"/>
      <c r="J606" s="163"/>
      <c r="K606" s="164"/>
      <c r="L606" s="165"/>
      <c r="M606" s="163"/>
      <c r="N606" s="163"/>
      <c r="O606" s="163"/>
    </row>
    <row r="607" spans="1:15">
      <c r="A607" s="163"/>
      <c r="B607" s="187" t="s">
        <v>147</v>
      </c>
      <c r="C607" s="163" t="s">
        <v>8193</v>
      </c>
      <c r="D607" s="190" t="s">
        <v>2613</v>
      </c>
      <c r="E607" s="165"/>
      <c r="F607" s="165"/>
      <c r="G607" s="163"/>
      <c r="H607" s="163"/>
      <c r="I607" s="163"/>
      <c r="J607" s="163"/>
      <c r="K607" s="164"/>
      <c r="L607" s="165"/>
      <c r="M607" s="163"/>
      <c r="N607" s="163"/>
      <c r="O607" s="163"/>
    </row>
    <row r="608" spans="1:15">
      <c r="A608" s="163"/>
      <c r="B608" s="187" t="s">
        <v>147</v>
      </c>
      <c r="C608" s="163" t="s">
        <v>3408</v>
      </c>
      <c r="D608" s="190" t="s">
        <v>2614</v>
      </c>
      <c r="E608" s="165"/>
      <c r="F608" s="165"/>
      <c r="G608" s="163"/>
      <c r="H608" s="163"/>
      <c r="I608" s="163"/>
      <c r="J608" s="163"/>
      <c r="K608" s="164"/>
      <c r="L608" s="165"/>
      <c r="M608" s="163"/>
      <c r="N608" s="163"/>
      <c r="O608" s="163"/>
    </row>
    <row r="609" spans="1:15">
      <c r="A609" s="163"/>
      <c r="B609" s="187" t="s">
        <v>147</v>
      </c>
      <c r="C609" s="163" t="s">
        <v>5252</v>
      </c>
      <c r="D609" s="190" t="s">
        <v>2714</v>
      </c>
      <c r="E609" s="165"/>
      <c r="F609" s="165"/>
      <c r="G609" s="163"/>
      <c r="H609" s="163"/>
      <c r="I609" s="163"/>
      <c r="J609" s="163"/>
      <c r="K609" s="164"/>
      <c r="L609" s="165"/>
      <c r="M609" s="163"/>
      <c r="N609" s="163"/>
      <c r="O609" s="163"/>
    </row>
    <row r="610" spans="1:15" ht="16.5" customHeight="1">
      <c r="A610" s="163"/>
      <c r="B610" s="187" t="s">
        <v>147</v>
      </c>
      <c r="C610" s="163" t="s">
        <v>3408</v>
      </c>
      <c r="D610" s="190" t="s">
        <v>2715</v>
      </c>
      <c r="E610" s="165"/>
      <c r="F610" s="165"/>
      <c r="G610" s="163"/>
      <c r="H610" s="163"/>
      <c r="I610" s="163"/>
      <c r="J610" s="163"/>
      <c r="K610" s="164"/>
      <c r="L610" s="165"/>
      <c r="M610" s="163"/>
      <c r="N610" s="163"/>
      <c r="O610" s="163"/>
    </row>
    <row r="611" spans="1:15">
      <c r="A611" s="163"/>
      <c r="B611" s="187" t="s">
        <v>147</v>
      </c>
      <c r="C611" s="163" t="s">
        <v>3408</v>
      </c>
      <c r="D611" s="190" t="s">
        <v>2716</v>
      </c>
      <c r="E611" s="165"/>
      <c r="F611" s="165"/>
      <c r="G611" s="163"/>
      <c r="H611" s="163"/>
      <c r="I611" s="163"/>
      <c r="J611" s="163"/>
      <c r="K611" s="164"/>
      <c r="L611" s="165"/>
      <c r="M611" s="163"/>
      <c r="N611" s="163"/>
      <c r="O611" s="163"/>
    </row>
    <row r="612" spans="1:15">
      <c r="A612" s="163"/>
      <c r="B612" s="187" t="s">
        <v>147</v>
      </c>
      <c r="C612" s="163" t="s">
        <v>3408</v>
      </c>
      <c r="D612" s="190" t="s">
        <v>2717</v>
      </c>
      <c r="E612" s="165"/>
      <c r="F612" s="165"/>
      <c r="G612" s="163"/>
      <c r="H612" s="163"/>
      <c r="I612" s="163"/>
      <c r="J612" s="163"/>
      <c r="K612" s="164"/>
      <c r="L612" s="165"/>
      <c r="M612" s="163"/>
      <c r="N612" s="163"/>
      <c r="O612" s="163"/>
    </row>
    <row r="613" spans="1:15">
      <c r="A613" s="163"/>
      <c r="B613" s="187" t="s">
        <v>147</v>
      </c>
      <c r="C613" s="163" t="s">
        <v>3408</v>
      </c>
      <c r="D613" s="190" t="s">
        <v>2718</v>
      </c>
      <c r="E613" s="165"/>
      <c r="F613" s="165"/>
      <c r="G613" s="163"/>
      <c r="H613" s="163"/>
      <c r="I613" s="163"/>
      <c r="J613" s="163"/>
      <c r="K613" s="164"/>
      <c r="L613" s="165"/>
      <c r="M613" s="163"/>
      <c r="N613" s="163"/>
      <c r="O613" s="163"/>
    </row>
    <row r="614" spans="1:15">
      <c r="A614" s="163"/>
      <c r="B614" s="187" t="s">
        <v>147</v>
      </c>
      <c r="C614" s="163" t="s">
        <v>3408</v>
      </c>
      <c r="D614" s="190" t="s">
        <v>2719</v>
      </c>
      <c r="E614" s="165"/>
      <c r="F614" s="165"/>
      <c r="G614" s="163"/>
      <c r="H614" s="163"/>
      <c r="I614" s="163"/>
      <c r="J614" s="163"/>
      <c r="K614" s="164"/>
      <c r="L614" s="165"/>
      <c r="M614" s="163"/>
      <c r="N614" s="163"/>
      <c r="O614" s="163"/>
    </row>
    <row r="615" spans="1:15">
      <c r="A615" s="163"/>
      <c r="B615" s="187" t="s">
        <v>147</v>
      </c>
      <c r="C615" s="163" t="s">
        <v>2150</v>
      </c>
      <c r="D615" s="190" t="s">
        <v>2720</v>
      </c>
      <c r="E615" s="165"/>
      <c r="F615" s="165"/>
      <c r="G615" s="163"/>
      <c r="H615" s="163"/>
      <c r="I615" s="163"/>
      <c r="J615" s="163"/>
      <c r="K615" s="164"/>
      <c r="L615" s="165"/>
      <c r="M615" s="163"/>
      <c r="N615" s="163"/>
      <c r="O615" s="163"/>
    </row>
    <row r="616" spans="1:15">
      <c r="A616" s="163"/>
      <c r="B616" s="187" t="s">
        <v>147</v>
      </c>
      <c r="C616" s="163" t="s">
        <v>3408</v>
      </c>
      <c r="D616" s="190" t="s">
        <v>2721</v>
      </c>
      <c r="E616" s="165"/>
      <c r="F616" s="165"/>
      <c r="G616" s="163"/>
      <c r="H616" s="163"/>
      <c r="I616" s="163"/>
      <c r="J616" s="163"/>
      <c r="K616" s="164"/>
      <c r="L616" s="165"/>
      <c r="M616" s="163"/>
      <c r="N616" s="163"/>
      <c r="O616" s="163"/>
    </row>
    <row r="617" spans="1:15">
      <c r="A617" s="163"/>
      <c r="B617" s="187" t="s">
        <v>147</v>
      </c>
      <c r="C617" s="163" t="s">
        <v>3408</v>
      </c>
      <c r="D617" s="190" t="s">
        <v>2722</v>
      </c>
      <c r="E617" s="165"/>
      <c r="F617" s="165"/>
      <c r="G617" s="163"/>
      <c r="H617" s="163"/>
      <c r="I617" s="163"/>
      <c r="J617" s="163"/>
      <c r="K617" s="164"/>
      <c r="L617" s="165"/>
      <c r="M617" s="163"/>
      <c r="N617" s="163"/>
      <c r="O617" s="163"/>
    </row>
    <row r="618" spans="1:15">
      <c r="A618" s="163"/>
      <c r="B618" s="187" t="s">
        <v>147</v>
      </c>
      <c r="C618" s="163" t="s">
        <v>3408</v>
      </c>
      <c r="D618" s="190" t="s">
        <v>2723</v>
      </c>
      <c r="E618" s="165"/>
      <c r="F618" s="165"/>
      <c r="G618" s="163"/>
      <c r="H618" s="163"/>
      <c r="I618" s="163"/>
      <c r="J618" s="163"/>
      <c r="K618" s="164"/>
      <c r="L618" s="165"/>
      <c r="M618" s="163"/>
      <c r="N618" s="163"/>
      <c r="O618" s="163"/>
    </row>
    <row r="619" spans="1:15">
      <c r="A619" s="163"/>
      <c r="B619" s="187" t="s">
        <v>147</v>
      </c>
      <c r="C619" s="163" t="s">
        <v>3408</v>
      </c>
      <c r="D619" s="190" t="s">
        <v>2849</v>
      </c>
      <c r="E619" s="165"/>
      <c r="F619" s="165"/>
      <c r="G619" s="163"/>
      <c r="H619" s="163"/>
      <c r="I619" s="163"/>
      <c r="J619" s="163"/>
      <c r="K619" s="164"/>
      <c r="L619" s="165"/>
      <c r="M619" s="163"/>
      <c r="N619" s="163"/>
      <c r="O619" s="163"/>
    </row>
    <row r="620" spans="1:15">
      <c r="A620" s="163"/>
      <c r="B620" s="187" t="s">
        <v>147</v>
      </c>
      <c r="C620" s="163" t="s">
        <v>8216</v>
      </c>
      <c r="D620" s="190" t="s">
        <v>2850</v>
      </c>
      <c r="E620" s="165"/>
      <c r="F620" s="165"/>
      <c r="G620" s="163"/>
      <c r="H620" s="163"/>
      <c r="I620" s="163"/>
      <c r="J620" s="163"/>
      <c r="K620" s="164"/>
      <c r="L620" s="165"/>
      <c r="M620" s="163"/>
      <c r="N620" s="163"/>
      <c r="O620" s="163"/>
    </row>
    <row r="621" spans="1:15">
      <c r="A621" s="163"/>
      <c r="B621" s="187" t="s">
        <v>147</v>
      </c>
      <c r="C621" s="163" t="s">
        <v>3408</v>
      </c>
      <c r="D621" s="190" t="s">
        <v>2851</v>
      </c>
      <c r="E621" s="165"/>
      <c r="F621" s="165"/>
      <c r="G621" s="163"/>
      <c r="H621" s="163"/>
      <c r="I621" s="163"/>
      <c r="J621" s="163"/>
      <c r="K621" s="164"/>
      <c r="L621" s="165"/>
      <c r="M621" s="163"/>
      <c r="N621" s="163"/>
      <c r="O621" s="163"/>
    </row>
    <row r="622" spans="1:15">
      <c r="A622" s="163"/>
      <c r="B622" s="187" t="s">
        <v>147</v>
      </c>
      <c r="C622" s="163" t="s">
        <v>3408</v>
      </c>
      <c r="D622" s="190" t="s">
        <v>2852</v>
      </c>
      <c r="E622" s="165"/>
      <c r="F622" s="165"/>
      <c r="G622" s="163"/>
      <c r="H622" s="163"/>
      <c r="I622" s="163"/>
      <c r="J622" s="163"/>
      <c r="K622" s="164"/>
      <c r="L622" s="165"/>
      <c r="M622" s="163"/>
      <c r="N622" s="163"/>
      <c r="O622" s="163"/>
    </row>
    <row r="623" spans="1:15">
      <c r="A623" s="163"/>
      <c r="B623" s="187" t="s">
        <v>147</v>
      </c>
      <c r="C623" s="163" t="s">
        <v>4544</v>
      </c>
      <c r="D623" s="190" t="s">
        <v>2853</v>
      </c>
      <c r="E623" s="165"/>
      <c r="F623" s="165"/>
      <c r="G623" s="163"/>
      <c r="H623" s="163"/>
      <c r="I623" s="163"/>
      <c r="J623" s="163"/>
      <c r="K623" s="164"/>
      <c r="L623" s="165"/>
      <c r="M623" s="163"/>
      <c r="N623" s="163"/>
      <c r="O623" s="163"/>
    </row>
    <row r="624" spans="1:15">
      <c r="A624" s="163"/>
      <c r="B624" s="187" t="s">
        <v>147</v>
      </c>
      <c r="C624" s="163"/>
      <c r="D624" s="190" t="s">
        <v>2854</v>
      </c>
      <c r="E624" s="164"/>
      <c r="F624" s="164"/>
      <c r="G624" s="163"/>
      <c r="H624" s="163"/>
      <c r="I624" s="163"/>
      <c r="J624" s="163"/>
      <c r="K624" s="164"/>
      <c r="L624" s="164"/>
      <c r="M624" s="163"/>
      <c r="N624" s="163"/>
      <c r="O624" s="163"/>
    </row>
    <row r="625" spans="1:15">
      <c r="A625" s="163"/>
      <c r="B625" s="187" t="s">
        <v>147</v>
      </c>
      <c r="C625" s="163" t="s">
        <v>2064</v>
      </c>
      <c r="D625" s="190" t="s">
        <v>2855</v>
      </c>
      <c r="E625" s="165"/>
      <c r="F625" s="165"/>
      <c r="G625" s="163"/>
      <c r="H625" s="163"/>
      <c r="I625" s="163"/>
      <c r="J625" s="163"/>
      <c r="K625" s="164"/>
      <c r="L625" s="165"/>
      <c r="M625" s="163"/>
      <c r="N625" s="163"/>
      <c r="O625" s="163"/>
    </row>
    <row r="626" spans="1:15">
      <c r="A626" s="163"/>
      <c r="B626" s="187" t="s">
        <v>147</v>
      </c>
      <c r="C626" s="163" t="s">
        <v>3408</v>
      </c>
      <c r="D626" s="190" t="s">
        <v>2891</v>
      </c>
      <c r="E626" s="165"/>
      <c r="F626" s="165"/>
      <c r="G626" s="163"/>
      <c r="H626" s="163"/>
      <c r="I626" s="163"/>
      <c r="J626" s="163"/>
      <c r="K626" s="164"/>
      <c r="L626" s="165"/>
      <c r="M626" s="163"/>
      <c r="N626" s="163"/>
      <c r="O626" s="163"/>
    </row>
    <row r="627" spans="1:15">
      <c r="A627" s="163"/>
      <c r="B627" s="187" t="s">
        <v>147</v>
      </c>
      <c r="C627" s="163" t="s">
        <v>3408</v>
      </c>
      <c r="D627" s="190" t="s">
        <v>2892</v>
      </c>
      <c r="E627" s="165"/>
      <c r="F627" s="165"/>
      <c r="G627" s="163"/>
      <c r="H627" s="163"/>
      <c r="I627" s="163"/>
      <c r="J627" s="163"/>
      <c r="K627" s="164"/>
      <c r="L627" s="165"/>
      <c r="M627" s="163"/>
      <c r="N627" s="163"/>
      <c r="O627" s="163"/>
    </row>
    <row r="628" spans="1:15">
      <c r="A628" s="163"/>
      <c r="B628" s="187" t="s">
        <v>147</v>
      </c>
      <c r="C628" s="163" t="s">
        <v>3440</v>
      </c>
      <c r="D628" s="190" t="s">
        <v>2893</v>
      </c>
      <c r="E628" s="165"/>
      <c r="F628" s="165"/>
      <c r="G628" s="163"/>
      <c r="H628" s="163"/>
      <c r="I628" s="163"/>
      <c r="J628" s="163"/>
      <c r="K628" s="164"/>
      <c r="L628" s="165"/>
      <c r="M628" s="163"/>
      <c r="N628" s="163"/>
      <c r="O628" s="163"/>
    </row>
    <row r="629" spans="1:15">
      <c r="A629" s="163"/>
      <c r="B629" s="187" t="s">
        <v>147</v>
      </c>
      <c r="C629" s="163" t="s">
        <v>3440</v>
      </c>
      <c r="D629" s="190" t="s">
        <v>2894</v>
      </c>
      <c r="E629" s="165"/>
      <c r="F629" s="165"/>
      <c r="G629" s="163"/>
      <c r="H629" s="163"/>
      <c r="I629" s="163"/>
      <c r="J629" s="163"/>
      <c r="K629" s="164"/>
      <c r="L629" s="165"/>
      <c r="M629" s="163"/>
      <c r="N629" s="163"/>
      <c r="O629" s="163"/>
    </row>
    <row r="630" spans="1:15">
      <c r="A630" s="163"/>
      <c r="B630" s="187" t="s">
        <v>147</v>
      </c>
      <c r="C630" s="163" t="s">
        <v>3408</v>
      </c>
      <c r="D630" s="190" t="s">
        <v>2895</v>
      </c>
      <c r="E630" s="165"/>
      <c r="F630" s="165"/>
      <c r="G630" s="163"/>
      <c r="H630" s="163"/>
      <c r="I630" s="163"/>
      <c r="J630" s="163"/>
      <c r="K630" s="164"/>
      <c r="L630" s="165"/>
      <c r="M630" s="163"/>
      <c r="N630" s="163"/>
      <c r="O630" s="163"/>
    </row>
    <row r="631" spans="1:15">
      <c r="A631" s="163"/>
      <c r="B631" s="187" t="s">
        <v>147</v>
      </c>
      <c r="C631" s="163" t="s">
        <v>3408</v>
      </c>
      <c r="D631" s="190" t="s">
        <v>2896</v>
      </c>
      <c r="E631" s="165"/>
      <c r="F631" s="165"/>
      <c r="G631" s="163"/>
      <c r="H631" s="163"/>
      <c r="I631" s="163"/>
      <c r="J631" s="163"/>
      <c r="K631" s="164"/>
      <c r="L631" s="170"/>
      <c r="M631" s="163"/>
      <c r="N631" s="163"/>
      <c r="O631" s="163"/>
    </row>
    <row r="632" spans="1:15">
      <c r="A632" s="163"/>
      <c r="B632" s="187" t="s">
        <v>147</v>
      </c>
      <c r="C632" s="163" t="s">
        <v>3408</v>
      </c>
      <c r="D632" s="190" t="s">
        <v>2897</v>
      </c>
      <c r="E632" s="165"/>
      <c r="F632" s="165"/>
      <c r="G632" s="163"/>
      <c r="H632" s="163"/>
      <c r="I632" s="163"/>
      <c r="J632" s="163"/>
      <c r="K632" s="164"/>
      <c r="L632" s="170"/>
      <c r="M632" s="163"/>
      <c r="N632" s="163"/>
      <c r="O632" s="163"/>
    </row>
    <row r="633" spans="1:15">
      <c r="A633" s="163"/>
      <c r="B633" s="187" t="s">
        <v>147</v>
      </c>
      <c r="C633" s="181" t="s">
        <v>3440</v>
      </c>
      <c r="D633" s="190" t="s">
        <v>2898</v>
      </c>
      <c r="E633" s="170"/>
      <c r="F633" s="170"/>
      <c r="G633" s="181"/>
      <c r="H633" s="225"/>
      <c r="I633" s="181"/>
      <c r="J633" s="181"/>
      <c r="K633" s="173"/>
      <c r="L633" s="170"/>
      <c r="M633" s="163"/>
      <c r="N633" s="163"/>
      <c r="O633" s="163"/>
    </row>
    <row r="634" spans="1:15">
      <c r="A634" s="163"/>
      <c r="B634" s="187" t="s">
        <v>147</v>
      </c>
      <c r="C634" s="163" t="s">
        <v>3440</v>
      </c>
      <c r="D634" s="190" t="s">
        <v>2899</v>
      </c>
      <c r="E634" s="165"/>
      <c r="F634" s="165"/>
      <c r="G634" s="163"/>
      <c r="H634" s="163"/>
      <c r="I634" s="163"/>
      <c r="J634" s="163"/>
      <c r="K634" s="164"/>
      <c r="L634" s="170"/>
      <c r="M634" s="163"/>
      <c r="N634" s="163"/>
      <c r="O634" s="163"/>
    </row>
    <row r="635" spans="1:15">
      <c r="A635" s="163"/>
      <c r="B635" s="187" t="s">
        <v>147</v>
      </c>
      <c r="C635" s="163" t="s">
        <v>3440</v>
      </c>
      <c r="D635" s="190" t="s">
        <v>2900</v>
      </c>
      <c r="E635" s="165"/>
      <c r="F635" s="165"/>
      <c r="G635" s="163"/>
      <c r="H635" s="163"/>
      <c r="I635" s="163"/>
      <c r="J635" s="163"/>
      <c r="K635" s="164"/>
      <c r="L635" s="170"/>
      <c r="M635" s="163"/>
      <c r="N635" s="163"/>
      <c r="O635" s="163"/>
    </row>
    <row r="636" spans="1:15">
      <c r="A636" s="163"/>
      <c r="B636" s="187" t="s">
        <v>147</v>
      </c>
      <c r="C636" s="163" t="s">
        <v>2183</v>
      </c>
      <c r="D636" s="190" t="s">
        <v>2901</v>
      </c>
      <c r="E636" s="165"/>
      <c r="F636" s="165"/>
      <c r="G636" s="163"/>
      <c r="H636" s="163"/>
      <c r="I636" s="163"/>
      <c r="J636" s="163"/>
      <c r="K636" s="164"/>
      <c r="L636" s="170"/>
      <c r="M636" s="163"/>
      <c r="N636" s="163"/>
      <c r="O636" s="163"/>
    </row>
    <row r="637" spans="1:15">
      <c r="A637" s="163"/>
      <c r="B637" s="187" t="s">
        <v>147</v>
      </c>
      <c r="C637" s="163" t="s">
        <v>2150</v>
      </c>
      <c r="D637" s="190" t="s">
        <v>2902</v>
      </c>
      <c r="E637" s="165"/>
      <c r="F637" s="165"/>
      <c r="G637" s="163"/>
      <c r="H637" s="163"/>
      <c r="I637" s="163"/>
      <c r="J637" s="163"/>
      <c r="K637" s="164"/>
      <c r="L637" s="170"/>
      <c r="M637" s="163"/>
      <c r="N637" s="163"/>
      <c r="O637" s="163"/>
    </row>
    <row r="638" spans="1:15">
      <c r="A638" s="163"/>
      <c r="B638" s="187" t="s">
        <v>147</v>
      </c>
      <c r="C638" s="163" t="s">
        <v>3641</v>
      </c>
      <c r="D638" s="190" t="s">
        <v>2903</v>
      </c>
      <c r="E638" s="165"/>
      <c r="F638" s="165"/>
      <c r="G638" s="163"/>
      <c r="H638" s="163"/>
      <c r="I638" s="163"/>
      <c r="J638" s="163"/>
      <c r="K638" s="164"/>
      <c r="L638" s="170"/>
      <c r="M638" s="163"/>
      <c r="N638" s="163"/>
      <c r="O638" s="163"/>
    </row>
    <row r="639" spans="1:15">
      <c r="A639" s="163"/>
      <c r="B639" s="187" t="s">
        <v>147</v>
      </c>
      <c r="C639" s="163" t="s">
        <v>3440</v>
      </c>
      <c r="D639" s="190" t="s">
        <v>2904</v>
      </c>
      <c r="E639" s="165"/>
      <c r="F639" s="165"/>
      <c r="G639" s="163"/>
      <c r="H639" s="163"/>
      <c r="I639" s="163"/>
      <c r="J639" s="163"/>
      <c r="K639" s="164"/>
      <c r="L639" s="170"/>
      <c r="M639" s="163"/>
      <c r="N639" s="163"/>
      <c r="O639" s="163"/>
    </row>
    <row r="640" spans="1:15">
      <c r="A640" s="163"/>
      <c r="B640" s="187" t="s">
        <v>147</v>
      </c>
      <c r="C640" s="163" t="s">
        <v>3440</v>
      </c>
      <c r="D640" s="190" t="s">
        <v>2905</v>
      </c>
      <c r="E640" s="165"/>
      <c r="F640" s="165"/>
      <c r="G640" s="163"/>
      <c r="H640" s="163"/>
      <c r="I640" s="163"/>
      <c r="J640" s="163"/>
      <c r="K640" s="164"/>
      <c r="L640" s="170"/>
      <c r="M640" s="163"/>
      <c r="N640" s="163"/>
      <c r="O640" s="163"/>
    </row>
    <row r="641" spans="1:15">
      <c r="A641" s="163"/>
      <c r="B641" s="187" t="s">
        <v>147</v>
      </c>
      <c r="C641" s="163" t="s">
        <v>3440</v>
      </c>
      <c r="D641" s="190" t="s">
        <v>2906</v>
      </c>
      <c r="E641" s="165"/>
      <c r="F641" s="165"/>
      <c r="G641" s="163"/>
      <c r="H641" s="163"/>
      <c r="I641" s="163"/>
      <c r="J641" s="163"/>
      <c r="K641" s="164"/>
      <c r="L641" s="165"/>
      <c r="M641" s="163"/>
      <c r="N641" s="163"/>
      <c r="O641" s="163"/>
    </row>
    <row r="642" spans="1:15">
      <c r="A642" s="163"/>
      <c r="B642" s="187" t="s">
        <v>147</v>
      </c>
      <c r="C642" s="163" t="s">
        <v>3641</v>
      </c>
      <c r="D642" s="190" t="s">
        <v>2907</v>
      </c>
      <c r="E642" s="165"/>
      <c r="F642" s="165"/>
      <c r="G642" s="163"/>
      <c r="H642" s="163"/>
      <c r="I642" s="163"/>
      <c r="J642" s="163"/>
      <c r="K642" s="164"/>
      <c r="L642" s="165"/>
      <c r="M642" s="163"/>
      <c r="N642" s="163"/>
      <c r="O642" s="163"/>
    </row>
    <row r="643" spans="1:15">
      <c r="A643" s="163"/>
      <c r="B643" s="187" t="s">
        <v>147</v>
      </c>
      <c r="C643" s="163" t="s">
        <v>3641</v>
      </c>
      <c r="D643" s="190" t="s">
        <v>2908</v>
      </c>
      <c r="E643" s="165"/>
      <c r="F643" s="165"/>
      <c r="G643" s="163"/>
      <c r="H643" s="163"/>
      <c r="I643" s="163"/>
      <c r="J643" s="163"/>
      <c r="K643" s="164"/>
      <c r="L643" s="165"/>
      <c r="M643" s="163"/>
      <c r="N643" s="163"/>
      <c r="O643" s="163"/>
    </row>
    <row r="644" spans="1:15">
      <c r="A644" s="163"/>
      <c r="B644" s="187" t="s">
        <v>147</v>
      </c>
      <c r="C644" s="163" t="s">
        <v>3440</v>
      </c>
      <c r="D644" s="190" t="s">
        <v>2909</v>
      </c>
      <c r="E644" s="165"/>
      <c r="F644" s="165"/>
      <c r="G644" s="163"/>
      <c r="H644" s="163"/>
      <c r="I644" s="163"/>
      <c r="J644" s="163"/>
      <c r="K644" s="164"/>
      <c r="L644" s="165"/>
      <c r="M644" s="163"/>
      <c r="N644" s="163"/>
      <c r="O644" s="163"/>
    </row>
    <row r="645" spans="1:15">
      <c r="A645" s="163"/>
      <c r="B645" s="187" t="s">
        <v>147</v>
      </c>
      <c r="C645" s="163" t="s">
        <v>3440</v>
      </c>
      <c r="D645" s="190" t="s">
        <v>2910</v>
      </c>
      <c r="E645" s="165"/>
      <c r="F645" s="165"/>
      <c r="G645" s="163"/>
      <c r="H645" s="163"/>
      <c r="I645" s="163"/>
      <c r="J645" s="163"/>
      <c r="K645" s="164"/>
      <c r="L645" s="165"/>
      <c r="M645" s="163"/>
      <c r="N645" s="163"/>
      <c r="O645" s="163"/>
    </row>
    <row r="646" spans="1:15">
      <c r="A646" s="163"/>
      <c r="B646" s="187" t="s">
        <v>147</v>
      </c>
      <c r="C646" s="163" t="s">
        <v>3440</v>
      </c>
      <c r="D646" s="190" t="s">
        <v>2911</v>
      </c>
      <c r="E646" s="165"/>
      <c r="F646" s="165"/>
      <c r="G646" s="163"/>
      <c r="H646" s="163"/>
      <c r="I646" s="163"/>
      <c r="J646" s="163"/>
      <c r="K646" s="164"/>
      <c r="L646" s="165"/>
      <c r="M646" s="163"/>
      <c r="N646" s="163"/>
      <c r="O646" s="163"/>
    </row>
    <row r="647" spans="1:15">
      <c r="A647" s="163"/>
      <c r="B647" s="187" t="s">
        <v>147</v>
      </c>
      <c r="C647" s="187" t="s">
        <v>3440</v>
      </c>
      <c r="D647" s="190" t="s">
        <v>2912</v>
      </c>
      <c r="E647" s="165"/>
      <c r="F647" s="165"/>
      <c r="G647" s="163"/>
      <c r="H647" s="163"/>
      <c r="I647" s="163"/>
      <c r="J647" s="163"/>
      <c r="K647" s="164"/>
      <c r="L647" s="165"/>
      <c r="M647" s="163"/>
      <c r="N647" s="163"/>
      <c r="O647" s="163"/>
    </row>
    <row r="648" spans="1:15">
      <c r="A648" s="163"/>
      <c r="B648" s="187" t="s">
        <v>147</v>
      </c>
      <c r="C648" s="187" t="s">
        <v>3440</v>
      </c>
      <c r="D648" s="190" t="s">
        <v>2913</v>
      </c>
      <c r="E648" s="165"/>
      <c r="F648" s="165"/>
      <c r="G648" s="163"/>
      <c r="H648" s="163"/>
      <c r="I648" s="163"/>
      <c r="J648" s="163"/>
      <c r="K648" s="164"/>
      <c r="L648" s="165"/>
      <c r="M648" s="163"/>
      <c r="N648" s="163"/>
      <c r="O648" s="163"/>
    </row>
    <row r="649" spans="1:15">
      <c r="A649" s="163"/>
      <c r="B649" s="187" t="s">
        <v>147</v>
      </c>
      <c r="C649" s="187" t="s">
        <v>7094</v>
      </c>
      <c r="D649" s="190" t="s">
        <v>2914</v>
      </c>
      <c r="E649" s="165"/>
      <c r="F649" s="165"/>
      <c r="G649" s="163"/>
      <c r="H649" s="163"/>
      <c r="I649" s="163"/>
      <c r="J649" s="163"/>
      <c r="K649" s="164"/>
      <c r="L649" s="165"/>
      <c r="M649" s="163"/>
      <c r="N649" s="163"/>
      <c r="O649" s="163"/>
    </row>
    <row r="650" spans="1:15">
      <c r="A650" s="163"/>
      <c r="B650" s="187" t="s">
        <v>147</v>
      </c>
      <c r="C650" s="187" t="s">
        <v>1997</v>
      </c>
      <c r="D650" s="190" t="s">
        <v>2915</v>
      </c>
      <c r="E650" s="165"/>
      <c r="F650" s="165"/>
      <c r="G650" s="163"/>
      <c r="H650" s="163"/>
      <c r="I650" s="163"/>
      <c r="J650" s="163"/>
      <c r="K650" s="164"/>
      <c r="L650" s="165"/>
      <c r="M650" s="163"/>
      <c r="N650" s="163"/>
      <c r="O650" s="163"/>
    </row>
    <row r="651" spans="1:15">
      <c r="A651" s="163"/>
      <c r="B651" s="187" t="s">
        <v>147</v>
      </c>
      <c r="C651" s="187" t="s">
        <v>3641</v>
      </c>
      <c r="D651" s="190" t="s">
        <v>2916</v>
      </c>
      <c r="E651" s="165"/>
      <c r="F651" s="165"/>
      <c r="G651" s="163"/>
      <c r="H651" s="163"/>
      <c r="I651" s="163"/>
      <c r="J651" s="163"/>
      <c r="K651" s="164"/>
      <c r="L651" s="165"/>
      <c r="M651" s="163"/>
      <c r="N651" s="163"/>
      <c r="O651" s="163"/>
    </row>
    <row r="652" spans="1:15">
      <c r="A652" s="163"/>
      <c r="B652" s="187" t="s">
        <v>147</v>
      </c>
      <c r="C652" s="187" t="s">
        <v>3641</v>
      </c>
      <c r="D652" s="190" t="s">
        <v>2917</v>
      </c>
      <c r="E652" s="165"/>
      <c r="F652" s="165"/>
      <c r="G652" s="163"/>
      <c r="H652" s="163"/>
      <c r="I652" s="163"/>
      <c r="J652" s="163"/>
      <c r="K652" s="164"/>
      <c r="L652" s="293"/>
      <c r="M652" s="163"/>
      <c r="N652" s="163"/>
      <c r="O652" s="163"/>
    </row>
    <row r="653" spans="1:15">
      <c r="A653" s="163"/>
      <c r="B653" s="187" t="s">
        <v>147</v>
      </c>
      <c r="C653" s="187" t="s">
        <v>3440</v>
      </c>
      <c r="D653" s="190" t="s">
        <v>3090</v>
      </c>
      <c r="E653" s="165"/>
      <c r="F653" s="165"/>
      <c r="G653" s="163"/>
      <c r="H653" s="163"/>
      <c r="I653" s="163"/>
      <c r="J653" s="163"/>
      <c r="K653" s="164"/>
      <c r="L653" s="165"/>
      <c r="M653" s="163"/>
      <c r="N653" s="163"/>
      <c r="O653" s="163"/>
    </row>
    <row r="654" spans="1:15">
      <c r="A654" s="163"/>
      <c r="B654" s="187" t="s">
        <v>147</v>
      </c>
      <c r="C654" s="187" t="s">
        <v>6464</v>
      </c>
      <c r="D654" s="190" t="s">
        <v>3091</v>
      </c>
      <c r="E654" s="165"/>
      <c r="F654" s="165"/>
      <c r="G654" s="163"/>
      <c r="H654" s="163"/>
      <c r="I654" s="163"/>
      <c r="J654" s="163"/>
      <c r="K654" s="164"/>
      <c r="L654" s="165"/>
      <c r="M654" s="163"/>
      <c r="N654" s="163"/>
      <c r="O654" s="163"/>
    </row>
    <row r="655" spans="1:15">
      <c r="A655" s="163"/>
      <c r="B655" s="187" t="s">
        <v>147</v>
      </c>
      <c r="C655" s="187" t="s">
        <v>2292</v>
      </c>
      <c r="D655" s="190" t="s">
        <v>3092</v>
      </c>
      <c r="E655" s="165"/>
      <c r="F655" s="165"/>
      <c r="G655" s="163"/>
      <c r="H655" s="163"/>
      <c r="I655" s="163"/>
      <c r="J655" s="163"/>
      <c r="K655" s="164"/>
      <c r="L655" s="165"/>
      <c r="M655" s="163"/>
      <c r="N655" s="163"/>
      <c r="O655" s="163"/>
    </row>
    <row r="656" spans="1:15">
      <c r="A656" s="163"/>
      <c r="B656" s="190" t="s">
        <v>147</v>
      </c>
      <c r="C656" s="190" t="s">
        <v>3440</v>
      </c>
      <c r="D656" s="190" t="s">
        <v>3093</v>
      </c>
      <c r="E656" s="165"/>
      <c r="F656" s="165"/>
      <c r="G656" s="163"/>
      <c r="H656" s="163"/>
      <c r="I656" s="163"/>
      <c r="J656" s="163"/>
      <c r="K656" s="164"/>
      <c r="L656" s="165"/>
      <c r="M656" s="163"/>
      <c r="N656" s="163"/>
      <c r="O656" s="163"/>
    </row>
    <row r="657" spans="1:15">
      <c r="A657" s="163"/>
      <c r="B657" s="187" t="s">
        <v>147</v>
      </c>
      <c r="C657" s="187" t="s">
        <v>3440</v>
      </c>
      <c r="D657" s="190" t="s">
        <v>3094</v>
      </c>
      <c r="E657" s="165"/>
      <c r="F657" s="165"/>
      <c r="G657" s="163"/>
      <c r="H657" s="163"/>
      <c r="I657" s="163"/>
      <c r="J657" s="163"/>
      <c r="K657" s="164"/>
      <c r="L657" s="165"/>
      <c r="M657" s="163"/>
      <c r="N657" s="163"/>
      <c r="O657" s="163"/>
    </row>
    <row r="658" spans="1:15">
      <c r="A658" s="163"/>
      <c r="B658" s="187" t="s">
        <v>147</v>
      </c>
      <c r="C658" s="187" t="s">
        <v>3440</v>
      </c>
      <c r="D658" s="190" t="s">
        <v>3095</v>
      </c>
      <c r="E658" s="165"/>
      <c r="F658" s="165"/>
      <c r="G658" s="163"/>
      <c r="H658" s="163"/>
      <c r="I658" s="163"/>
      <c r="J658" s="163"/>
      <c r="K658" s="164"/>
      <c r="L658" s="165"/>
      <c r="M658" s="163"/>
      <c r="N658" s="163"/>
      <c r="O658" s="163"/>
    </row>
    <row r="659" spans="1:15">
      <c r="A659" s="163"/>
      <c r="B659" s="187" t="s">
        <v>147</v>
      </c>
      <c r="C659" s="187" t="s">
        <v>6464</v>
      </c>
      <c r="D659" s="190" t="s">
        <v>3096</v>
      </c>
      <c r="E659" s="165"/>
      <c r="F659" s="165"/>
      <c r="G659" s="163"/>
      <c r="H659" s="163"/>
      <c r="I659" s="163"/>
      <c r="J659" s="163"/>
      <c r="K659" s="164"/>
      <c r="L659" s="165"/>
      <c r="M659" s="163"/>
      <c r="N659" s="163"/>
      <c r="O659" s="163"/>
    </row>
    <row r="660" spans="1:15">
      <c r="A660" s="163"/>
      <c r="B660" s="187" t="s">
        <v>147</v>
      </c>
      <c r="C660" s="187" t="s">
        <v>3440</v>
      </c>
      <c r="D660" s="190" t="s">
        <v>3097</v>
      </c>
      <c r="E660" s="165"/>
      <c r="F660" s="165"/>
      <c r="G660" s="163"/>
      <c r="H660" s="163"/>
      <c r="I660" s="163"/>
      <c r="J660" s="163"/>
      <c r="K660" s="164"/>
      <c r="L660" s="165"/>
      <c r="M660" s="163"/>
      <c r="N660" s="163"/>
      <c r="O660" s="163"/>
    </row>
    <row r="661" spans="1:15">
      <c r="A661" s="163"/>
      <c r="B661" s="187" t="s">
        <v>147</v>
      </c>
      <c r="C661" s="187" t="s">
        <v>3440</v>
      </c>
      <c r="D661" s="190" t="s">
        <v>3098</v>
      </c>
      <c r="E661" s="165"/>
      <c r="F661" s="165"/>
      <c r="G661" s="163"/>
      <c r="H661" s="163"/>
      <c r="I661" s="163"/>
      <c r="J661" s="163"/>
      <c r="K661" s="164"/>
      <c r="L661" s="165"/>
      <c r="M661" s="163"/>
      <c r="N661" s="163"/>
      <c r="O661" s="163"/>
    </row>
    <row r="662" spans="1:15">
      <c r="A662" s="163"/>
      <c r="B662" s="187" t="s">
        <v>147</v>
      </c>
      <c r="C662" s="187" t="s">
        <v>3440</v>
      </c>
      <c r="D662" s="190" t="s">
        <v>3099</v>
      </c>
      <c r="E662" s="165"/>
      <c r="F662" s="165"/>
      <c r="G662" s="163"/>
      <c r="H662" s="163"/>
      <c r="I662" s="163"/>
      <c r="J662" s="163"/>
      <c r="K662" s="164"/>
      <c r="L662" s="165"/>
      <c r="M662" s="163"/>
      <c r="N662" s="163"/>
      <c r="O662" s="163"/>
    </row>
    <row r="663" spans="1:15">
      <c r="A663" s="163"/>
      <c r="B663" s="187" t="s">
        <v>147</v>
      </c>
      <c r="C663" s="187" t="s">
        <v>8199</v>
      </c>
      <c r="D663" s="190" t="s">
        <v>3142</v>
      </c>
      <c r="E663" s="165"/>
      <c r="F663" s="165"/>
      <c r="G663" s="163"/>
      <c r="H663" s="163"/>
      <c r="I663" s="163"/>
      <c r="J663" s="163"/>
      <c r="K663" s="164"/>
      <c r="L663" s="165"/>
      <c r="M663" s="163"/>
      <c r="N663" s="163"/>
      <c r="O663" s="163"/>
    </row>
    <row r="664" spans="1:15">
      <c r="A664" s="163"/>
      <c r="B664" s="187" t="s">
        <v>147</v>
      </c>
      <c r="C664" s="187" t="s">
        <v>5252</v>
      </c>
      <c r="D664" s="190" t="s">
        <v>3143</v>
      </c>
      <c r="E664" s="165"/>
      <c r="F664" s="165"/>
      <c r="G664" s="163"/>
      <c r="H664" s="163"/>
      <c r="I664" s="163"/>
      <c r="J664" s="163"/>
      <c r="K664" s="164"/>
      <c r="L664" s="165"/>
      <c r="M664" s="163"/>
      <c r="N664" s="163"/>
      <c r="O664" s="163"/>
    </row>
    <row r="665" spans="1:15">
      <c r="A665" s="163"/>
      <c r="B665" s="187" t="s">
        <v>147</v>
      </c>
      <c r="C665" s="187" t="s">
        <v>3641</v>
      </c>
      <c r="D665" s="190" t="s">
        <v>3144</v>
      </c>
      <c r="E665" s="165"/>
      <c r="F665" s="165"/>
      <c r="G665" s="163"/>
      <c r="H665" s="163"/>
      <c r="I665" s="163"/>
      <c r="J665" s="163"/>
      <c r="K665" s="164"/>
      <c r="L665" s="165"/>
      <c r="M665" s="163"/>
      <c r="N665" s="163"/>
      <c r="O665" s="163"/>
    </row>
    <row r="666" spans="1:15">
      <c r="A666" s="163"/>
      <c r="B666" s="187" t="s">
        <v>147</v>
      </c>
      <c r="C666" s="187" t="s">
        <v>3641</v>
      </c>
      <c r="D666" s="190" t="s">
        <v>3145</v>
      </c>
      <c r="E666" s="165"/>
      <c r="F666" s="165"/>
      <c r="G666" s="163"/>
      <c r="H666" s="163"/>
      <c r="I666" s="163"/>
      <c r="J666" s="163"/>
      <c r="K666" s="164"/>
      <c r="L666" s="170"/>
      <c r="M666" s="163"/>
      <c r="N666" s="163"/>
      <c r="O666" s="163"/>
    </row>
    <row r="667" spans="1:15">
      <c r="A667" s="163"/>
      <c r="B667" s="187" t="s">
        <v>147</v>
      </c>
      <c r="C667" s="187" t="s">
        <v>3641</v>
      </c>
      <c r="D667" s="190" t="s">
        <v>3146</v>
      </c>
      <c r="E667" s="165"/>
      <c r="F667" s="165"/>
      <c r="G667" s="163"/>
      <c r="H667" s="163"/>
      <c r="I667" s="163"/>
      <c r="J667" s="163"/>
      <c r="K667" s="164"/>
      <c r="L667" s="165"/>
      <c r="M667" s="163"/>
      <c r="N667" s="163"/>
      <c r="O667" s="163"/>
    </row>
    <row r="668" spans="1:15">
      <c r="A668" s="163"/>
      <c r="B668" s="187" t="s">
        <v>147</v>
      </c>
      <c r="C668" s="187" t="s">
        <v>3641</v>
      </c>
      <c r="D668" s="190" t="s">
        <v>3147</v>
      </c>
      <c r="E668" s="165"/>
      <c r="F668" s="165"/>
      <c r="G668" s="163"/>
      <c r="H668" s="163"/>
      <c r="I668" s="163"/>
      <c r="J668" s="163"/>
      <c r="K668" s="164"/>
      <c r="L668" s="165"/>
      <c r="M668" s="163"/>
      <c r="N668" s="163"/>
      <c r="O668" s="163"/>
    </row>
    <row r="669" spans="1:15">
      <c r="A669" s="163"/>
      <c r="B669" s="187" t="s">
        <v>147</v>
      </c>
      <c r="C669" s="187" t="s">
        <v>6464</v>
      </c>
      <c r="D669" s="190" t="s">
        <v>3148</v>
      </c>
      <c r="E669" s="165"/>
      <c r="F669" s="165"/>
      <c r="G669" s="163"/>
      <c r="H669" s="163"/>
      <c r="I669" s="163"/>
      <c r="J669" s="163"/>
      <c r="K669" s="164"/>
      <c r="L669" s="165"/>
      <c r="M669" s="163"/>
      <c r="N669" s="163"/>
      <c r="O669" s="163"/>
    </row>
    <row r="670" spans="1:15">
      <c r="A670" s="163"/>
      <c r="B670" s="187" t="s">
        <v>147</v>
      </c>
      <c r="C670" s="187" t="s">
        <v>3440</v>
      </c>
      <c r="D670" s="190" t="s">
        <v>3149</v>
      </c>
      <c r="E670" s="165"/>
      <c r="F670" s="165"/>
      <c r="G670" s="163"/>
      <c r="H670" s="163"/>
      <c r="I670" s="163"/>
      <c r="J670" s="163"/>
      <c r="K670" s="164"/>
      <c r="L670" s="165"/>
      <c r="M670" s="163"/>
      <c r="N670" s="163"/>
      <c r="O670" s="163"/>
    </row>
    <row r="671" spans="1:15">
      <c r="A671" s="163"/>
      <c r="B671" s="187" t="s">
        <v>147</v>
      </c>
      <c r="C671" s="187" t="s">
        <v>3641</v>
      </c>
      <c r="D671" s="190" t="s">
        <v>3150</v>
      </c>
      <c r="E671" s="165"/>
      <c r="F671" s="165"/>
      <c r="G671" s="163"/>
      <c r="H671" s="163"/>
      <c r="I671" s="163"/>
      <c r="J671" s="163"/>
      <c r="K671" s="164"/>
      <c r="L671" s="165"/>
      <c r="M671" s="163"/>
      <c r="N671" s="163"/>
      <c r="O671" s="163"/>
    </row>
    <row r="672" spans="1:15">
      <c r="A672" s="163"/>
      <c r="B672" s="187" t="s">
        <v>147</v>
      </c>
      <c r="C672" s="187" t="s">
        <v>2418</v>
      </c>
      <c r="D672" s="190" t="s">
        <v>3151</v>
      </c>
      <c r="E672" s="165"/>
      <c r="F672" s="165"/>
      <c r="G672" s="163"/>
      <c r="H672" s="163"/>
      <c r="I672" s="163"/>
      <c r="J672" s="163"/>
      <c r="K672" s="164"/>
      <c r="L672" s="165"/>
      <c r="M672" s="163"/>
      <c r="N672" s="163"/>
      <c r="O672" s="163"/>
    </row>
    <row r="673" spans="1:15">
      <c r="A673" s="163"/>
      <c r="B673" s="187" t="s">
        <v>147</v>
      </c>
      <c r="C673" s="187" t="s">
        <v>3440</v>
      </c>
      <c r="D673" s="190" t="s">
        <v>3152</v>
      </c>
      <c r="E673" s="165"/>
      <c r="F673" s="165"/>
      <c r="G673" s="163"/>
      <c r="H673" s="163"/>
      <c r="I673" s="163"/>
      <c r="J673" s="163"/>
      <c r="K673" s="164"/>
      <c r="L673" s="165"/>
      <c r="M673" s="163"/>
      <c r="N673" s="163"/>
      <c r="O673" s="163"/>
    </row>
    <row r="674" spans="1:15">
      <c r="A674" s="163"/>
      <c r="B674" s="187" t="s">
        <v>147</v>
      </c>
      <c r="C674" s="187" t="s">
        <v>3440</v>
      </c>
      <c r="D674" s="190" t="s">
        <v>3153</v>
      </c>
      <c r="E674" s="165"/>
      <c r="F674" s="165"/>
      <c r="G674" s="163"/>
      <c r="H674" s="163"/>
      <c r="I674" s="163"/>
      <c r="J674" s="163"/>
      <c r="K674" s="164"/>
      <c r="L674" s="165"/>
      <c r="M674" s="163"/>
      <c r="N674" s="163"/>
      <c r="O674" s="163"/>
    </row>
    <row r="675" spans="1:15">
      <c r="A675" s="163"/>
      <c r="B675" s="187" t="s">
        <v>147</v>
      </c>
      <c r="C675" s="187" t="s">
        <v>3641</v>
      </c>
      <c r="D675" s="190" t="s">
        <v>3154</v>
      </c>
      <c r="E675" s="165"/>
      <c r="F675" s="165"/>
      <c r="G675" s="163"/>
      <c r="H675" s="163"/>
      <c r="I675" s="163"/>
      <c r="J675" s="163"/>
      <c r="K675" s="164"/>
      <c r="L675" s="165"/>
      <c r="M675" s="163"/>
      <c r="N675" s="163"/>
      <c r="O675" s="163"/>
    </row>
    <row r="676" spans="1:15">
      <c r="A676" s="163"/>
      <c r="B676" s="187" t="s">
        <v>147</v>
      </c>
      <c r="C676" s="187" t="s">
        <v>6464</v>
      </c>
      <c r="D676" s="190" t="s">
        <v>3155</v>
      </c>
      <c r="E676" s="165"/>
      <c r="F676" s="165"/>
      <c r="G676" s="163"/>
      <c r="H676" s="163"/>
      <c r="I676" s="163"/>
      <c r="J676" s="163"/>
      <c r="K676" s="164"/>
      <c r="L676" s="165"/>
      <c r="M676" s="163"/>
      <c r="N676" s="163"/>
      <c r="O676" s="163"/>
    </row>
    <row r="677" spans="1:15">
      <c r="A677" s="163"/>
      <c r="B677" s="187" t="s">
        <v>147</v>
      </c>
      <c r="C677" s="187" t="s">
        <v>3440</v>
      </c>
      <c r="D677" s="190" t="s">
        <v>3156</v>
      </c>
      <c r="E677" s="165"/>
      <c r="F677" s="165"/>
      <c r="G677" s="163"/>
      <c r="H677" s="163"/>
      <c r="I677" s="163"/>
      <c r="J677" s="163"/>
      <c r="K677" s="164"/>
      <c r="L677" s="165"/>
      <c r="M677" s="163"/>
      <c r="N677" s="163"/>
      <c r="O677" s="163"/>
    </row>
    <row r="678" spans="1:15">
      <c r="A678" s="163"/>
      <c r="B678" s="187" t="s">
        <v>147</v>
      </c>
      <c r="C678" s="187" t="s">
        <v>3641</v>
      </c>
      <c r="D678" s="190" t="s">
        <v>3157</v>
      </c>
      <c r="E678" s="165"/>
      <c r="F678" s="165"/>
      <c r="G678" s="163"/>
      <c r="H678" s="163"/>
      <c r="I678" s="163"/>
      <c r="J678" s="163"/>
      <c r="K678" s="164"/>
      <c r="L678" s="165"/>
      <c r="M678" s="163"/>
      <c r="N678" s="163"/>
      <c r="O678" s="163"/>
    </row>
    <row r="679" spans="1:15">
      <c r="A679" s="163"/>
      <c r="B679" s="187" t="s">
        <v>147</v>
      </c>
      <c r="C679" s="187" t="s">
        <v>3641</v>
      </c>
      <c r="D679" s="190" t="s">
        <v>3158</v>
      </c>
      <c r="E679" s="165"/>
      <c r="F679" s="165"/>
      <c r="G679" s="163"/>
      <c r="H679" s="163"/>
      <c r="I679" s="163"/>
      <c r="J679" s="163"/>
      <c r="K679" s="164"/>
      <c r="L679" s="165"/>
      <c r="M679" s="163"/>
      <c r="N679" s="163"/>
      <c r="O679" s="163"/>
    </row>
    <row r="680" spans="1:15">
      <c r="A680" s="163"/>
      <c r="B680" s="187" t="s">
        <v>147</v>
      </c>
      <c r="C680" s="187" t="s">
        <v>2418</v>
      </c>
      <c r="D680" s="190" t="s">
        <v>3159</v>
      </c>
      <c r="E680" s="165"/>
      <c r="F680" s="165"/>
      <c r="G680" s="163"/>
      <c r="H680" s="163"/>
      <c r="I680" s="163"/>
      <c r="J680" s="163"/>
      <c r="K680" s="164"/>
      <c r="L680" s="165"/>
      <c r="M680" s="163"/>
      <c r="N680" s="163"/>
      <c r="O680" s="163"/>
    </row>
    <row r="681" spans="1:15">
      <c r="A681" s="163"/>
      <c r="B681" s="187" t="s">
        <v>147</v>
      </c>
      <c r="C681" s="187" t="s">
        <v>3641</v>
      </c>
      <c r="D681" s="190" t="s">
        <v>3476</v>
      </c>
      <c r="E681" s="165"/>
      <c r="F681" s="165"/>
      <c r="G681" s="163"/>
      <c r="H681" s="163"/>
      <c r="I681" s="163"/>
      <c r="J681" s="163"/>
      <c r="K681" s="164"/>
      <c r="L681" s="165"/>
      <c r="M681" s="163"/>
      <c r="N681" s="163"/>
      <c r="O681" s="163"/>
    </row>
    <row r="682" spans="1:15">
      <c r="A682" s="163"/>
      <c r="B682" s="187" t="s">
        <v>147</v>
      </c>
      <c r="C682" s="187" t="s">
        <v>3641</v>
      </c>
      <c r="D682" s="190" t="s">
        <v>3477</v>
      </c>
      <c r="E682" s="165"/>
      <c r="F682" s="165"/>
      <c r="G682" s="163"/>
      <c r="H682" s="163"/>
      <c r="I682" s="163"/>
      <c r="J682" s="163"/>
      <c r="K682" s="164"/>
      <c r="L682" s="165"/>
      <c r="M682" s="163"/>
      <c r="N682" s="163"/>
      <c r="O682" s="163"/>
    </row>
    <row r="683" spans="1:15">
      <c r="A683" s="163"/>
      <c r="B683" s="187" t="s">
        <v>147</v>
      </c>
      <c r="C683" s="187" t="s">
        <v>7094</v>
      </c>
      <c r="D683" s="190" t="s">
        <v>3478</v>
      </c>
      <c r="E683" s="165"/>
      <c r="F683" s="165"/>
      <c r="G683" s="163"/>
      <c r="H683" s="163"/>
      <c r="I683" s="163"/>
      <c r="J683" s="163"/>
      <c r="K683" s="164"/>
      <c r="L683" s="165"/>
      <c r="M683" s="163"/>
      <c r="N683" s="163"/>
      <c r="O683" s="163"/>
    </row>
    <row r="684" spans="1:15">
      <c r="A684" s="163"/>
      <c r="B684" s="187" t="s">
        <v>147</v>
      </c>
      <c r="C684" s="187" t="s">
        <v>9226</v>
      </c>
      <c r="D684" s="190" t="s">
        <v>3479</v>
      </c>
      <c r="E684" s="165"/>
      <c r="F684" s="165"/>
      <c r="G684" s="163"/>
      <c r="H684" s="163"/>
      <c r="I684" s="163"/>
      <c r="J684" s="163"/>
      <c r="K684" s="164"/>
      <c r="L684" s="165"/>
      <c r="M684" s="163"/>
      <c r="N684" s="163"/>
      <c r="O684" s="163"/>
    </row>
    <row r="685" spans="1:15">
      <c r="A685" s="163"/>
      <c r="B685" s="187" t="s">
        <v>147</v>
      </c>
      <c r="C685" s="187" t="s">
        <v>6464</v>
      </c>
      <c r="D685" s="190" t="s">
        <v>3480</v>
      </c>
      <c r="E685" s="165"/>
      <c r="F685" s="165"/>
      <c r="G685" s="163"/>
      <c r="H685" s="163"/>
      <c r="I685" s="163"/>
      <c r="J685" s="163"/>
      <c r="K685" s="164"/>
      <c r="L685" s="165"/>
      <c r="M685" s="163"/>
      <c r="N685" s="163"/>
      <c r="O685" s="163"/>
    </row>
    <row r="686" spans="1:15">
      <c r="A686" s="163"/>
      <c r="B686" s="187" t="s">
        <v>147</v>
      </c>
      <c r="C686" s="187" t="s">
        <v>6245</v>
      </c>
      <c r="D686" s="190" t="s">
        <v>3481</v>
      </c>
      <c r="E686" s="165"/>
      <c r="F686" s="165"/>
      <c r="G686" s="163"/>
      <c r="H686" s="163"/>
      <c r="I686" s="163"/>
      <c r="J686" s="163"/>
      <c r="K686" s="164"/>
      <c r="L686" s="165"/>
      <c r="M686" s="163"/>
      <c r="N686" s="163"/>
      <c r="O686" s="163"/>
    </row>
    <row r="687" spans="1:15">
      <c r="A687" s="163"/>
      <c r="B687" s="187" t="s">
        <v>147</v>
      </c>
      <c r="C687" s="187" t="s">
        <v>2292</v>
      </c>
      <c r="D687" s="190" t="s">
        <v>3482</v>
      </c>
      <c r="E687" s="165"/>
      <c r="F687" s="165"/>
      <c r="G687" s="163"/>
      <c r="H687" s="163"/>
      <c r="I687" s="163"/>
      <c r="J687" s="163"/>
      <c r="K687" s="164"/>
      <c r="L687" s="165"/>
      <c r="M687" s="163"/>
      <c r="N687" s="163"/>
      <c r="O687" s="163"/>
    </row>
    <row r="688" spans="1:15">
      <c r="A688" s="163"/>
      <c r="B688" s="187" t="s">
        <v>147</v>
      </c>
      <c r="C688" s="187" t="s">
        <v>3641</v>
      </c>
      <c r="D688" s="190" t="s">
        <v>3483</v>
      </c>
      <c r="E688" s="165"/>
      <c r="F688" s="165"/>
      <c r="G688" s="163"/>
      <c r="H688" s="163"/>
      <c r="I688" s="163"/>
      <c r="J688" s="163"/>
      <c r="K688" s="164"/>
      <c r="L688" s="165"/>
      <c r="M688" s="163"/>
      <c r="N688" s="163"/>
      <c r="O688" s="163"/>
    </row>
    <row r="689" spans="1:15">
      <c r="A689" s="163"/>
      <c r="B689" s="187" t="s">
        <v>147</v>
      </c>
      <c r="C689" s="187" t="s">
        <v>3641</v>
      </c>
      <c r="D689" s="190" t="s">
        <v>3484</v>
      </c>
      <c r="E689" s="165"/>
      <c r="F689" s="165"/>
      <c r="G689" s="163"/>
      <c r="H689" s="163"/>
      <c r="I689" s="163"/>
      <c r="J689" s="163"/>
      <c r="K689" s="164"/>
      <c r="L689" s="165"/>
      <c r="M689" s="163"/>
      <c r="N689" s="163"/>
      <c r="O689" s="163"/>
    </row>
    <row r="690" spans="1:15">
      <c r="A690" s="163"/>
      <c r="B690" s="187" t="s">
        <v>147</v>
      </c>
      <c r="C690" s="187" t="s">
        <v>6464</v>
      </c>
      <c r="D690" s="190" t="s">
        <v>3485</v>
      </c>
      <c r="E690" s="165"/>
      <c r="F690" s="165"/>
      <c r="G690" s="163"/>
      <c r="H690" s="163"/>
      <c r="I690" s="163"/>
      <c r="J690" s="163"/>
      <c r="K690" s="164"/>
      <c r="L690" s="165"/>
      <c r="M690" s="163"/>
      <c r="N690" s="163"/>
      <c r="O690" s="163"/>
    </row>
    <row r="691" spans="1:15">
      <c r="A691" s="163"/>
      <c r="B691" s="187" t="s">
        <v>147</v>
      </c>
      <c r="C691" s="187" t="s">
        <v>6464</v>
      </c>
      <c r="D691" s="190" t="s">
        <v>3486</v>
      </c>
      <c r="E691" s="165"/>
      <c r="F691" s="165"/>
      <c r="G691" s="163"/>
      <c r="H691" s="163"/>
      <c r="I691" s="163"/>
      <c r="J691" s="163"/>
      <c r="K691" s="164"/>
      <c r="L691" s="165"/>
      <c r="M691" s="163"/>
      <c r="N691" s="163"/>
      <c r="O691" s="163"/>
    </row>
    <row r="692" spans="1:15">
      <c r="A692" s="163"/>
      <c r="B692" s="187" t="s">
        <v>147</v>
      </c>
      <c r="C692" s="187" t="s">
        <v>9539</v>
      </c>
      <c r="D692" s="190" t="s">
        <v>3487</v>
      </c>
      <c r="E692" s="165"/>
      <c r="F692" s="165"/>
      <c r="G692" s="163"/>
      <c r="H692" s="163"/>
      <c r="I692" s="163"/>
      <c r="J692" s="163"/>
      <c r="K692" s="164"/>
      <c r="L692" s="165"/>
      <c r="M692" s="163"/>
      <c r="N692" s="163"/>
      <c r="O692" s="163"/>
    </row>
    <row r="693" spans="1:15">
      <c r="A693" s="163"/>
      <c r="B693" s="187" t="s">
        <v>147</v>
      </c>
      <c r="C693" s="187" t="s">
        <v>6464</v>
      </c>
      <c r="D693" s="190" t="s">
        <v>3488</v>
      </c>
      <c r="E693" s="165"/>
      <c r="F693" s="165"/>
      <c r="G693" s="163"/>
      <c r="H693" s="163"/>
      <c r="I693" s="163"/>
      <c r="J693" s="163"/>
      <c r="K693" s="164"/>
      <c r="L693" s="165"/>
      <c r="M693" s="163"/>
      <c r="N693" s="163"/>
      <c r="O693" s="163"/>
    </row>
    <row r="694" spans="1:15">
      <c r="A694" s="163"/>
      <c r="B694" s="187" t="s">
        <v>147</v>
      </c>
      <c r="C694" s="187" t="s">
        <v>5252</v>
      </c>
      <c r="D694" s="190" t="s">
        <v>3503</v>
      </c>
      <c r="E694" s="165"/>
      <c r="F694" s="165"/>
      <c r="G694" s="163"/>
      <c r="H694" s="163"/>
      <c r="I694" s="163"/>
      <c r="J694" s="163"/>
      <c r="K694" s="164"/>
      <c r="L694" s="165"/>
      <c r="M694" s="163"/>
      <c r="N694" s="163"/>
      <c r="O694" s="163"/>
    </row>
    <row r="695" spans="1:15">
      <c r="A695" s="163"/>
      <c r="B695" s="187" t="s">
        <v>147</v>
      </c>
      <c r="C695" s="187"/>
      <c r="D695" s="190" t="s">
        <v>3504</v>
      </c>
      <c r="E695" s="165"/>
      <c r="F695" s="165"/>
      <c r="G695" s="163"/>
      <c r="H695" s="163"/>
      <c r="I695" s="163"/>
      <c r="J695" s="163"/>
      <c r="K695" s="164"/>
      <c r="L695" s="165"/>
      <c r="M695" s="163"/>
      <c r="N695" s="163"/>
      <c r="O695" s="163"/>
    </row>
    <row r="696" spans="1:15">
      <c r="A696" s="163"/>
      <c r="B696" s="187" t="s">
        <v>147</v>
      </c>
      <c r="C696" s="187" t="s">
        <v>6245</v>
      </c>
      <c r="D696" s="190" t="s">
        <v>3505</v>
      </c>
      <c r="E696" s="165"/>
      <c r="F696" s="165"/>
      <c r="G696" s="163"/>
      <c r="H696" s="163"/>
      <c r="I696" s="163"/>
      <c r="J696" s="163"/>
      <c r="K696" s="164"/>
      <c r="L696" s="165"/>
      <c r="M696" s="163"/>
      <c r="N696" s="163"/>
      <c r="O696" s="163"/>
    </row>
    <row r="697" spans="1:15">
      <c r="A697" s="163"/>
      <c r="B697" s="187" t="s">
        <v>147</v>
      </c>
      <c r="C697" s="187" t="s">
        <v>3641</v>
      </c>
      <c r="D697" s="190" t="s">
        <v>3506</v>
      </c>
      <c r="E697" s="165"/>
      <c r="F697" s="165"/>
      <c r="G697" s="163"/>
      <c r="H697" s="163"/>
      <c r="I697" s="163"/>
      <c r="J697" s="163"/>
      <c r="K697" s="164"/>
      <c r="L697" s="165"/>
      <c r="M697" s="163"/>
      <c r="N697" s="163"/>
      <c r="O697" s="163"/>
    </row>
    <row r="698" spans="1:15">
      <c r="A698" s="163"/>
      <c r="B698" s="187" t="s">
        <v>147</v>
      </c>
      <c r="C698" s="187" t="s">
        <v>2292</v>
      </c>
      <c r="D698" s="190" t="s">
        <v>3507</v>
      </c>
      <c r="E698" s="165"/>
      <c r="F698" s="165"/>
      <c r="G698" s="163"/>
      <c r="H698" s="163"/>
      <c r="I698" s="163"/>
      <c r="J698" s="163"/>
      <c r="K698" s="164"/>
      <c r="L698" s="165"/>
      <c r="M698" s="163"/>
      <c r="N698" s="163"/>
      <c r="O698" s="163"/>
    </row>
    <row r="699" spans="1:15">
      <c r="A699" s="163"/>
      <c r="B699" s="187" t="s">
        <v>147</v>
      </c>
      <c r="C699" s="187" t="s">
        <v>6464</v>
      </c>
      <c r="D699" s="190" t="s">
        <v>3508</v>
      </c>
      <c r="E699" s="165"/>
      <c r="F699" s="165"/>
      <c r="G699" s="163"/>
      <c r="H699" s="163"/>
      <c r="I699" s="163"/>
      <c r="J699" s="163"/>
      <c r="K699" s="164"/>
      <c r="L699" s="165"/>
      <c r="M699" s="163"/>
      <c r="N699" s="163"/>
      <c r="O699" s="163"/>
    </row>
    <row r="700" spans="1:15">
      <c r="A700" s="163"/>
      <c r="B700" s="187" t="s">
        <v>147</v>
      </c>
      <c r="C700" s="187" t="s">
        <v>6464</v>
      </c>
      <c r="D700" s="190" t="s">
        <v>3509</v>
      </c>
      <c r="E700" s="165"/>
      <c r="F700" s="165"/>
      <c r="G700" s="163"/>
      <c r="H700" s="163"/>
      <c r="I700" s="163"/>
      <c r="J700" s="163"/>
      <c r="K700" s="164"/>
      <c r="L700" s="165"/>
      <c r="M700" s="163"/>
      <c r="N700" s="163"/>
      <c r="O700" s="163"/>
    </row>
    <row r="701" spans="1:15">
      <c r="A701" s="163"/>
      <c r="B701" s="187" t="s">
        <v>147</v>
      </c>
      <c r="C701" s="187" t="s">
        <v>6464</v>
      </c>
      <c r="D701" s="190" t="s">
        <v>3510</v>
      </c>
      <c r="E701" s="165"/>
      <c r="F701" s="165"/>
      <c r="G701" s="163"/>
      <c r="H701" s="163"/>
      <c r="I701" s="163"/>
      <c r="J701" s="163"/>
      <c r="K701" s="164"/>
      <c r="L701" s="165"/>
      <c r="M701" s="163"/>
      <c r="N701" s="163"/>
      <c r="O701" s="163"/>
    </row>
    <row r="702" spans="1:15">
      <c r="A702" s="163"/>
      <c r="B702" s="187" t="s">
        <v>147</v>
      </c>
      <c r="C702" s="187" t="s">
        <v>3641</v>
      </c>
      <c r="D702" s="190" t="s">
        <v>3511</v>
      </c>
      <c r="E702" s="165"/>
      <c r="F702" s="165"/>
      <c r="G702" s="163"/>
      <c r="H702" s="163"/>
      <c r="I702" s="163"/>
      <c r="J702" s="163"/>
      <c r="K702" s="164"/>
      <c r="L702" s="165"/>
      <c r="M702" s="163"/>
      <c r="N702" s="163"/>
      <c r="O702" s="163"/>
    </row>
    <row r="703" spans="1:15">
      <c r="A703" s="163"/>
      <c r="B703" s="187" t="s">
        <v>147</v>
      </c>
      <c r="C703" s="187" t="s">
        <v>5252</v>
      </c>
      <c r="D703" s="190" t="s">
        <v>3512</v>
      </c>
      <c r="E703" s="165"/>
      <c r="F703" s="165"/>
      <c r="G703" s="163"/>
      <c r="H703" s="163"/>
      <c r="I703" s="163"/>
      <c r="J703" s="163"/>
      <c r="K703" s="164"/>
      <c r="L703" s="165"/>
      <c r="M703" s="163"/>
      <c r="N703" s="163"/>
      <c r="O703" s="163"/>
    </row>
    <row r="704" spans="1:15">
      <c r="A704" s="163"/>
      <c r="B704" s="187" t="s">
        <v>147</v>
      </c>
      <c r="C704" s="187" t="s">
        <v>6464</v>
      </c>
      <c r="D704" s="190" t="s">
        <v>3513</v>
      </c>
      <c r="E704" s="165"/>
      <c r="F704" s="165"/>
      <c r="G704" s="163"/>
      <c r="H704" s="163"/>
      <c r="I704" s="163"/>
      <c r="J704" s="163"/>
      <c r="K704" s="164"/>
      <c r="L704" s="165"/>
      <c r="M704" s="163"/>
      <c r="N704" s="163"/>
      <c r="O704" s="163"/>
    </row>
    <row r="705" spans="1:15">
      <c r="A705" s="163"/>
      <c r="B705" s="187" t="s">
        <v>147</v>
      </c>
      <c r="C705" s="187" t="s">
        <v>5252</v>
      </c>
      <c r="D705" s="190" t="s">
        <v>3514</v>
      </c>
      <c r="E705" s="165"/>
      <c r="F705" s="165"/>
      <c r="G705" s="163"/>
      <c r="H705" s="163"/>
      <c r="I705" s="163"/>
      <c r="J705" s="163"/>
      <c r="K705" s="164"/>
      <c r="L705" s="165"/>
      <c r="M705" s="163"/>
      <c r="N705" s="163"/>
      <c r="O705" s="163"/>
    </row>
    <row r="706" spans="1:15">
      <c r="A706" s="163"/>
      <c r="B706" s="187" t="s">
        <v>147</v>
      </c>
      <c r="C706" s="187" t="s">
        <v>6464</v>
      </c>
      <c r="D706" s="190" t="s">
        <v>3515</v>
      </c>
      <c r="E706" s="165"/>
      <c r="F706" s="165"/>
      <c r="G706" s="163"/>
      <c r="H706" s="163"/>
      <c r="I706" s="163"/>
      <c r="J706" s="163"/>
      <c r="K706" s="164"/>
      <c r="L706" s="165"/>
      <c r="M706" s="163"/>
      <c r="N706" s="163"/>
      <c r="O706" s="163"/>
    </row>
    <row r="707" spans="1:15">
      <c r="A707" s="163"/>
      <c r="B707" s="187" t="s">
        <v>147</v>
      </c>
      <c r="C707" s="187" t="s">
        <v>6464</v>
      </c>
      <c r="D707" s="190" t="s">
        <v>3516</v>
      </c>
      <c r="E707" s="165"/>
      <c r="F707" s="165"/>
      <c r="G707" s="163"/>
      <c r="H707" s="163"/>
      <c r="I707" s="163"/>
      <c r="J707" s="163"/>
      <c r="K707" s="164"/>
      <c r="L707" s="165"/>
      <c r="M707" s="163"/>
      <c r="N707" s="163"/>
      <c r="O707" s="163"/>
    </row>
    <row r="708" spans="1:15">
      <c r="A708" s="163"/>
      <c r="B708" s="187" t="s">
        <v>147</v>
      </c>
      <c r="C708" s="187" t="s">
        <v>6464</v>
      </c>
      <c r="D708" s="190" t="s">
        <v>3517</v>
      </c>
      <c r="E708" s="165"/>
      <c r="F708" s="165"/>
      <c r="G708" s="163"/>
      <c r="H708" s="163"/>
      <c r="I708" s="163"/>
      <c r="J708" s="163"/>
      <c r="K708" s="164"/>
      <c r="L708" s="165"/>
      <c r="M708" s="163"/>
      <c r="N708" s="163"/>
      <c r="O708" s="163"/>
    </row>
    <row r="709" spans="1:15">
      <c r="A709" s="163"/>
      <c r="B709" s="187" t="s">
        <v>147</v>
      </c>
      <c r="C709" s="187" t="s">
        <v>6464</v>
      </c>
      <c r="D709" s="190" t="s">
        <v>3518</v>
      </c>
      <c r="E709" s="165"/>
      <c r="F709" s="165"/>
      <c r="G709" s="163"/>
      <c r="H709" s="163"/>
      <c r="I709" s="163"/>
      <c r="J709" s="163"/>
      <c r="K709" s="164"/>
      <c r="L709" s="165"/>
      <c r="M709" s="163"/>
      <c r="N709" s="163"/>
      <c r="O709" s="163"/>
    </row>
    <row r="710" spans="1:15">
      <c r="A710" s="163"/>
      <c r="B710" s="187" t="s">
        <v>147</v>
      </c>
      <c r="C710" s="187" t="s">
        <v>8199</v>
      </c>
      <c r="D710" s="190" t="s">
        <v>3519</v>
      </c>
      <c r="E710" s="165"/>
      <c r="F710" s="165"/>
      <c r="G710" s="163"/>
      <c r="H710" s="163"/>
      <c r="I710" s="163"/>
      <c r="J710" s="163"/>
      <c r="K710" s="164"/>
      <c r="L710" s="165"/>
      <c r="M710" s="163"/>
      <c r="N710" s="163"/>
      <c r="O710" s="163"/>
    </row>
    <row r="711" spans="1:15">
      <c r="A711" s="163"/>
      <c r="B711" s="187" t="s">
        <v>147</v>
      </c>
      <c r="C711" s="187" t="s">
        <v>6464</v>
      </c>
      <c r="D711" s="190" t="s">
        <v>3520</v>
      </c>
      <c r="E711" s="165"/>
      <c r="F711" s="165"/>
      <c r="G711" s="163"/>
      <c r="H711" s="163"/>
      <c r="I711" s="163"/>
      <c r="J711" s="163"/>
      <c r="K711" s="164"/>
      <c r="L711" s="165"/>
      <c r="M711" s="163"/>
      <c r="N711" s="163"/>
      <c r="O711" s="163"/>
    </row>
    <row r="712" spans="1:15">
      <c r="A712" s="163"/>
      <c r="B712" s="187" t="s">
        <v>147</v>
      </c>
      <c r="C712" s="187" t="s">
        <v>6464</v>
      </c>
      <c r="D712" s="190" t="s">
        <v>3521</v>
      </c>
      <c r="E712" s="165"/>
      <c r="F712" s="165"/>
      <c r="G712" s="163"/>
      <c r="H712" s="163"/>
      <c r="I712" s="163"/>
      <c r="J712" s="163"/>
      <c r="K712" s="164"/>
      <c r="L712" s="165"/>
      <c r="M712" s="163"/>
      <c r="N712" s="163"/>
      <c r="O712" s="163"/>
    </row>
    <row r="713" spans="1:15">
      <c r="A713" s="163"/>
      <c r="B713" s="187" t="s">
        <v>147</v>
      </c>
      <c r="C713" s="187" t="s">
        <v>6464</v>
      </c>
      <c r="D713" s="190" t="s">
        <v>3522</v>
      </c>
      <c r="E713" s="165"/>
      <c r="F713" s="165"/>
      <c r="G713" s="163"/>
      <c r="H713" s="163"/>
      <c r="I713" s="163"/>
      <c r="J713" s="163"/>
      <c r="K713" s="164"/>
      <c r="L713" s="165"/>
      <c r="M713" s="163"/>
      <c r="N713" s="163"/>
      <c r="O713" s="163"/>
    </row>
    <row r="714" spans="1:15">
      <c r="A714" s="163"/>
      <c r="B714" s="187" t="s">
        <v>147</v>
      </c>
      <c r="C714" s="187" t="s">
        <v>6464</v>
      </c>
      <c r="D714" s="190" t="s">
        <v>3625</v>
      </c>
      <c r="E714" s="165"/>
      <c r="F714" s="165"/>
      <c r="G714" s="163"/>
      <c r="H714" s="163"/>
      <c r="I714" s="163"/>
      <c r="J714" s="163"/>
      <c r="K714" s="164"/>
      <c r="L714" s="165"/>
      <c r="M714" s="163"/>
      <c r="N714" s="163"/>
      <c r="O714" s="163"/>
    </row>
    <row r="715" spans="1:15">
      <c r="A715" s="163"/>
      <c r="B715" s="187" t="s">
        <v>147</v>
      </c>
      <c r="C715" s="187" t="s">
        <v>6464</v>
      </c>
      <c r="D715" s="190" t="s">
        <v>3626</v>
      </c>
      <c r="E715" s="165"/>
      <c r="F715" s="165"/>
      <c r="G715" s="163"/>
      <c r="H715" s="163"/>
      <c r="I715" s="163"/>
      <c r="J715" s="163"/>
      <c r="K715" s="164"/>
      <c r="L715" s="165"/>
      <c r="M715" s="163"/>
      <c r="N715" s="163"/>
      <c r="O715" s="163"/>
    </row>
    <row r="716" spans="1:15">
      <c r="A716" s="163"/>
      <c r="B716" s="187" t="s">
        <v>147</v>
      </c>
      <c r="C716" s="187" t="s">
        <v>6245</v>
      </c>
      <c r="D716" s="190" t="s">
        <v>3627</v>
      </c>
      <c r="E716" s="165"/>
      <c r="F716" s="165"/>
      <c r="G716" s="163"/>
      <c r="H716" s="163"/>
      <c r="I716" s="163"/>
      <c r="J716" s="163"/>
      <c r="K716" s="164"/>
      <c r="L716" s="165"/>
      <c r="M716" s="163"/>
      <c r="N716" s="163"/>
      <c r="O716" s="163"/>
    </row>
    <row r="717" spans="1:15">
      <c r="A717" s="163"/>
      <c r="B717" s="187" t="s">
        <v>147</v>
      </c>
      <c r="C717" s="187" t="s">
        <v>6464</v>
      </c>
      <c r="D717" s="190" t="s">
        <v>3628</v>
      </c>
      <c r="E717" s="165"/>
      <c r="F717" s="165"/>
      <c r="G717" s="163"/>
      <c r="H717" s="163"/>
      <c r="I717" s="163"/>
      <c r="J717" s="163"/>
      <c r="K717" s="164"/>
      <c r="L717" s="165"/>
      <c r="M717" s="163"/>
      <c r="N717" s="163"/>
      <c r="O717" s="163"/>
    </row>
    <row r="718" spans="1:15">
      <c r="A718" s="163"/>
      <c r="B718" s="187" t="s">
        <v>147</v>
      </c>
      <c r="C718" s="187" t="s">
        <v>2418</v>
      </c>
      <c r="D718" s="190" t="s">
        <v>3629</v>
      </c>
      <c r="E718" s="165"/>
      <c r="F718" s="165"/>
      <c r="G718" s="163"/>
      <c r="H718" s="163"/>
      <c r="I718" s="163"/>
      <c r="J718" s="163"/>
      <c r="K718" s="164"/>
      <c r="L718" s="165"/>
      <c r="M718" s="163"/>
      <c r="N718" s="163"/>
      <c r="O718" s="163"/>
    </row>
    <row r="719" spans="1:15">
      <c r="A719" s="163"/>
      <c r="B719" s="187" t="s">
        <v>147</v>
      </c>
      <c r="C719" s="187" t="s">
        <v>2418</v>
      </c>
      <c r="D719" s="190" t="s">
        <v>3630</v>
      </c>
      <c r="E719" s="165"/>
      <c r="F719" s="165"/>
      <c r="G719" s="163"/>
      <c r="H719" s="163"/>
      <c r="I719" s="163"/>
      <c r="J719" s="163"/>
      <c r="K719" s="164"/>
      <c r="L719" s="165"/>
      <c r="M719" s="163"/>
      <c r="N719" s="163"/>
      <c r="O719" s="163"/>
    </row>
    <row r="720" spans="1:15">
      <c r="A720" s="163"/>
      <c r="B720" s="187" t="s">
        <v>147</v>
      </c>
      <c r="C720" s="187" t="s">
        <v>2418</v>
      </c>
      <c r="D720" s="190" t="s">
        <v>3631</v>
      </c>
      <c r="E720" s="165"/>
      <c r="F720" s="165"/>
      <c r="G720" s="163"/>
      <c r="H720" s="163"/>
      <c r="I720" s="163"/>
      <c r="J720" s="163"/>
      <c r="K720" s="164"/>
      <c r="L720" s="165"/>
      <c r="M720" s="163"/>
      <c r="N720" s="163"/>
      <c r="O720" s="163"/>
    </row>
    <row r="721" spans="1:15">
      <c r="A721" s="163"/>
      <c r="B721" s="187" t="s">
        <v>147</v>
      </c>
      <c r="C721" s="187" t="s">
        <v>6245</v>
      </c>
      <c r="D721" s="190" t="s">
        <v>3632</v>
      </c>
      <c r="E721" s="165"/>
      <c r="F721" s="165"/>
      <c r="G721" s="163"/>
      <c r="H721" s="163"/>
      <c r="I721" s="163"/>
      <c r="J721" s="163"/>
      <c r="K721" s="164"/>
      <c r="L721" s="165"/>
      <c r="M721" s="163"/>
      <c r="N721" s="163"/>
      <c r="O721" s="163"/>
    </row>
    <row r="722" spans="1:15">
      <c r="A722" s="163"/>
      <c r="B722" s="187" t="s">
        <v>147</v>
      </c>
      <c r="C722" s="187" t="s">
        <v>6245</v>
      </c>
      <c r="D722" s="190" t="s">
        <v>3633</v>
      </c>
      <c r="E722" s="165"/>
      <c r="F722" s="165"/>
      <c r="G722" s="163"/>
      <c r="H722" s="163"/>
      <c r="I722" s="163"/>
      <c r="J722" s="163"/>
      <c r="K722" s="164"/>
      <c r="L722" s="165"/>
      <c r="M722" s="163"/>
      <c r="N722" s="163"/>
      <c r="O722" s="163"/>
    </row>
    <row r="723" spans="1:15">
      <c r="A723" s="163"/>
      <c r="B723" s="187" t="s">
        <v>147</v>
      </c>
      <c r="C723" s="187" t="s">
        <v>6245</v>
      </c>
      <c r="D723" s="190" t="s">
        <v>3634</v>
      </c>
      <c r="E723" s="165"/>
      <c r="F723" s="165"/>
      <c r="G723" s="163"/>
      <c r="H723" s="163"/>
      <c r="I723" s="163"/>
      <c r="J723" s="163"/>
      <c r="K723" s="164"/>
      <c r="L723" s="165"/>
      <c r="M723" s="163"/>
      <c r="N723" s="163"/>
      <c r="O723" s="163"/>
    </row>
    <row r="724" spans="1:15">
      <c r="A724" s="163"/>
      <c r="B724" s="187" t="s">
        <v>147</v>
      </c>
      <c r="C724" s="187" t="s">
        <v>6245</v>
      </c>
      <c r="D724" s="190" t="s">
        <v>3635</v>
      </c>
      <c r="E724" s="165"/>
      <c r="F724" s="165"/>
      <c r="G724" s="163"/>
      <c r="H724" s="163"/>
      <c r="I724" s="163"/>
      <c r="J724" s="163"/>
      <c r="K724" s="164"/>
      <c r="L724" s="165"/>
      <c r="M724" s="163"/>
      <c r="N724" s="163"/>
      <c r="O724" s="163"/>
    </row>
    <row r="725" spans="1:15">
      <c r="A725" s="163"/>
      <c r="B725" s="187" t="s">
        <v>147</v>
      </c>
      <c r="C725" s="187" t="s">
        <v>6245</v>
      </c>
      <c r="D725" s="190" t="s">
        <v>3636</v>
      </c>
      <c r="E725" s="165"/>
      <c r="F725" s="165"/>
      <c r="G725" s="163"/>
      <c r="H725" s="163"/>
      <c r="I725" s="163"/>
      <c r="J725" s="163"/>
      <c r="K725" s="164"/>
      <c r="L725" s="165"/>
      <c r="M725" s="163"/>
      <c r="N725" s="163"/>
      <c r="O725" s="163"/>
    </row>
    <row r="726" spans="1:15">
      <c r="A726" s="163"/>
      <c r="B726" s="187" t="s">
        <v>147</v>
      </c>
      <c r="C726" s="187" t="s">
        <v>6245</v>
      </c>
      <c r="D726" s="190" t="s">
        <v>3655</v>
      </c>
      <c r="E726" s="165"/>
      <c r="F726" s="165"/>
      <c r="G726" s="163"/>
      <c r="H726" s="163"/>
      <c r="I726" s="163"/>
      <c r="J726" s="163"/>
      <c r="K726" s="164"/>
      <c r="L726" s="165"/>
      <c r="M726" s="163"/>
      <c r="N726" s="163"/>
      <c r="O726" s="163"/>
    </row>
    <row r="727" spans="1:15">
      <c r="A727" s="163"/>
      <c r="B727" s="187" t="s">
        <v>147</v>
      </c>
      <c r="C727" s="187" t="s">
        <v>6245</v>
      </c>
      <c r="D727" s="190" t="s">
        <v>3656</v>
      </c>
      <c r="E727" s="165"/>
      <c r="F727" s="165"/>
      <c r="G727" s="163"/>
      <c r="H727" s="163"/>
      <c r="I727" s="163"/>
      <c r="J727" s="163"/>
      <c r="K727" s="164"/>
      <c r="L727" s="165"/>
      <c r="M727" s="163"/>
      <c r="N727" s="163"/>
      <c r="O727" s="163"/>
    </row>
    <row r="728" spans="1:15">
      <c r="A728" s="163"/>
      <c r="B728" s="187" t="s">
        <v>147</v>
      </c>
      <c r="C728" s="187" t="s">
        <v>6245</v>
      </c>
      <c r="D728" s="190" t="s">
        <v>3657</v>
      </c>
      <c r="E728" s="165"/>
      <c r="F728" s="165"/>
      <c r="G728" s="163"/>
      <c r="H728" s="163"/>
      <c r="I728" s="163"/>
      <c r="J728" s="163"/>
      <c r="K728" s="164"/>
      <c r="L728" s="165"/>
      <c r="M728" s="163"/>
      <c r="N728" s="163"/>
      <c r="O728" s="163"/>
    </row>
    <row r="729" spans="1:15">
      <c r="A729" s="163"/>
      <c r="B729" s="187" t="s">
        <v>147</v>
      </c>
      <c r="C729" s="187" t="s">
        <v>6245</v>
      </c>
      <c r="D729" s="190" t="s">
        <v>3658</v>
      </c>
      <c r="E729" s="165"/>
      <c r="F729" s="165"/>
      <c r="G729" s="163"/>
      <c r="H729" s="163"/>
      <c r="I729" s="163"/>
      <c r="J729" s="163"/>
      <c r="K729" s="164"/>
      <c r="L729" s="165"/>
      <c r="M729" s="163"/>
      <c r="N729" s="163"/>
      <c r="O729" s="163"/>
    </row>
    <row r="730" spans="1:15">
      <c r="A730" s="163"/>
      <c r="B730" s="187" t="s">
        <v>147</v>
      </c>
      <c r="C730" s="187" t="s">
        <v>6245</v>
      </c>
      <c r="D730" s="190" t="s">
        <v>3659</v>
      </c>
      <c r="E730" s="165"/>
      <c r="F730" s="165"/>
      <c r="G730" s="163"/>
      <c r="H730" s="163"/>
      <c r="I730" s="163"/>
      <c r="J730" s="163"/>
      <c r="K730" s="164"/>
      <c r="L730" s="165"/>
      <c r="M730" s="163"/>
      <c r="N730" s="163"/>
      <c r="O730" s="163"/>
    </row>
    <row r="731" spans="1:15">
      <c r="A731" s="163"/>
      <c r="B731" s="187" t="s">
        <v>147</v>
      </c>
      <c r="C731" s="187" t="s">
        <v>6245</v>
      </c>
      <c r="D731" s="190" t="s">
        <v>3660</v>
      </c>
      <c r="E731" s="165"/>
      <c r="F731" s="165"/>
      <c r="G731" s="163"/>
      <c r="H731" s="163"/>
      <c r="I731" s="163"/>
      <c r="J731" s="163"/>
      <c r="K731" s="164"/>
      <c r="L731" s="165"/>
      <c r="M731" s="163"/>
      <c r="N731" s="163"/>
      <c r="O731" s="163"/>
    </row>
    <row r="732" spans="1:15">
      <c r="A732" s="163"/>
      <c r="B732" s="187" t="s">
        <v>147</v>
      </c>
      <c r="C732" s="187" t="s">
        <v>7094</v>
      </c>
      <c r="D732" s="190" t="s">
        <v>3661</v>
      </c>
      <c r="E732" s="165"/>
      <c r="F732" s="165"/>
      <c r="G732" s="163"/>
      <c r="H732" s="163"/>
      <c r="I732" s="163"/>
      <c r="J732" s="163"/>
      <c r="K732" s="164"/>
      <c r="L732" s="165"/>
      <c r="M732" s="163"/>
      <c r="N732" s="163"/>
      <c r="O732" s="163"/>
    </row>
    <row r="733" spans="1:15">
      <c r="A733" s="163"/>
      <c r="B733" s="187" t="s">
        <v>147</v>
      </c>
      <c r="C733" s="187" t="s">
        <v>5252</v>
      </c>
      <c r="D733" s="190" t="s">
        <v>3662</v>
      </c>
      <c r="E733" s="165"/>
      <c r="F733" s="165"/>
      <c r="G733" s="163"/>
      <c r="H733" s="163"/>
      <c r="I733" s="163"/>
      <c r="J733" s="163"/>
      <c r="K733" s="164"/>
      <c r="L733" s="165"/>
      <c r="M733" s="163"/>
      <c r="N733" s="163"/>
      <c r="O733" s="163"/>
    </row>
    <row r="734" spans="1:15">
      <c r="A734" s="163"/>
      <c r="B734" s="187" t="s">
        <v>147</v>
      </c>
      <c r="C734" s="187" t="s">
        <v>7094</v>
      </c>
      <c r="D734" s="190" t="s">
        <v>3663</v>
      </c>
      <c r="E734" s="165"/>
      <c r="F734" s="165"/>
      <c r="G734" s="163"/>
      <c r="H734" s="163"/>
      <c r="I734" s="163"/>
      <c r="J734" s="163"/>
      <c r="K734" s="164"/>
      <c r="L734" s="165"/>
      <c r="M734" s="163"/>
      <c r="N734" s="163"/>
      <c r="O734" s="163"/>
    </row>
    <row r="735" spans="1:15">
      <c r="A735" s="163"/>
      <c r="B735" s="187" t="s">
        <v>147</v>
      </c>
      <c r="C735" s="187" t="s">
        <v>5252</v>
      </c>
      <c r="D735" s="190" t="s">
        <v>3664</v>
      </c>
      <c r="E735" s="165"/>
      <c r="F735" s="165"/>
      <c r="G735" s="163"/>
      <c r="H735" s="163"/>
      <c r="I735" s="163"/>
      <c r="J735" s="163"/>
      <c r="K735" s="164"/>
      <c r="L735" s="165"/>
      <c r="M735" s="163"/>
      <c r="N735" s="163"/>
      <c r="O735" s="163"/>
    </row>
    <row r="736" spans="1:15">
      <c r="A736" s="163"/>
      <c r="B736" s="187" t="s">
        <v>147</v>
      </c>
      <c r="C736" s="187" t="s">
        <v>6245</v>
      </c>
      <c r="D736" s="190" t="s">
        <v>3665</v>
      </c>
      <c r="E736" s="165"/>
      <c r="F736" s="165"/>
      <c r="G736" s="163"/>
      <c r="H736" s="163"/>
      <c r="I736" s="163"/>
      <c r="J736" s="163"/>
      <c r="K736" s="164"/>
      <c r="L736" s="165"/>
      <c r="M736" s="163"/>
      <c r="N736" s="163"/>
      <c r="O736" s="163"/>
    </row>
    <row r="737" spans="1:15">
      <c r="A737" s="163"/>
      <c r="B737" s="187" t="s">
        <v>147</v>
      </c>
      <c r="C737" s="187" t="s">
        <v>6245</v>
      </c>
      <c r="D737" s="190" t="s">
        <v>3666</v>
      </c>
      <c r="E737" s="165"/>
      <c r="F737" s="165"/>
      <c r="G737" s="163"/>
      <c r="H737" s="163"/>
      <c r="I737" s="163"/>
      <c r="J737" s="163"/>
      <c r="K737" s="164"/>
      <c r="L737" s="165"/>
      <c r="M737" s="163"/>
      <c r="N737" s="163"/>
      <c r="O737" s="163"/>
    </row>
    <row r="738" spans="1:15">
      <c r="A738" s="163"/>
      <c r="B738" s="187" t="s">
        <v>147</v>
      </c>
      <c r="C738" s="187" t="s">
        <v>6245</v>
      </c>
      <c r="D738" s="190" t="s">
        <v>3667</v>
      </c>
      <c r="E738" s="165"/>
      <c r="F738" s="165"/>
      <c r="G738" s="163"/>
      <c r="H738" s="163"/>
      <c r="I738" s="163"/>
      <c r="J738" s="163"/>
      <c r="K738" s="164"/>
      <c r="L738" s="165"/>
      <c r="M738" s="163"/>
      <c r="N738" s="163"/>
      <c r="O738" s="163"/>
    </row>
    <row r="739" spans="1:15">
      <c r="A739" s="163"/>
      <c r="B739" s="187" t="s">
        <v>147</v>
      </c>
      <c r="C739" s="187" t="s">
        <v>6245</v>
      </c>
      <c r="D739" s="190" t="s">
        <v>3668</v>
      </c>
      <c r="E739" s="165"/>
      <c r="F739" s="165"/>
      <c r="G739" s="163"/>
      <c r="H739" s="163"/>
      <c r="I739" s="163"/>
      <c r="J739" s="163"/>
      <c r="K739" s="164"/>
      <c r="L739" s="165"/>
      <c r="M739" s="163"/>
      <c r="N739" s="163"/>
      <c r="O739" s="163"/>
    </row>
    <row r="740" spans="1:15">
      <c r="A740" s="163"/>
      <c r="B740" s="187" t="s">
        <v>147</v>
      </c>
      <c r="C740" s="187" t="s">
        <v>5252</v>
      </c>
      <c r="D740" s="190" t="s">
        <v>3669</v>
      </c>
      <c r="E740" s="165"/>
      <c r="F740" s="165"/>
      <c r="G740" s="163"/>
      <c r="H740" s="163"/>
      <c r="I740" s="163"/>
      <c r="J740" s="163"/>
      <c r="K740" s="163"/>
      <c r="L740" s="163"/>
      <c r="M740" s="163"/>
      <c r="N740" s="163"/>
      <c r="O740" s="163"/>
    </row>
    <row r="741" spans="1:15">
      <c r="A741" s="163"/>
      <c r="B741" s="187" t="s">
        <v>147</v>
      </c>
      <c r="C741" s="187" t="s">
        <v>5252</v>
      </c>
      <c r="D741" s="190" t="s">
        <v>3670</v>
      </c>
      <c r="E741" s="163"/>
      <c r="F741" s="163"/>
      <c r="G741" s="163"/>
      <c r="H741" s="163"/>
      <c r="I741" s="163"/>
      <c r="J741" s="163"/>
      <c r="K741" s="163"/>
      <c r="L741" s="163"/>
      <c r="M741" s="163"/>
      <c r="N741" s="163"/>
      <c r="O741" s="163"/>
    </row>
    <row r="742" spans="1:15">
      <c r="A742" s="163"/>
      <c r="B742" s="187" t="s">
        <v>147</v>
      </c>
      <c r="C742" s="187" t="s">
        <v>6245</v>
      </c>
      <c r="D742" s="190" t="s">
        <v>3671</v>
      </c>
      <c r="E742" s="165"/>
      <c r="F742" s="165"/>
      <c r="G742" s="163"/>
      <c r="H742" s="163"/>
      <c r="I742" s="163"/>
      <c r="J742" s="163"/>
      <c r="K742" s="164"/>
      <c r="L742" s="165"/>
      <c r="M742" s="163"/>
      <c r="N742" s="163"/>
      <c r="O742" s="163"/>
    </row>
    <row r="743" spans="1:15">
      <c r="A743" s="163"/>
      <c r="B743" s="187" t="s">
        <v>147</v>
      </c>
      <c r="C743" s="187" t="s">
        <v>2418</v>
      </c>
      <c r="D743" s="190" t="s">
        <v>3672</v>
      </c>
      <c r="E743" s="165"/>
      <c r="F743" s="165"/>
      <c r="G743" s="163"/>
      <c r="H743" s="163"/>
      <c r="I743" s="163"/>
      <c r="J743" s="163"/>
      <c r="K743" s="164"/>
      <c r="L743" s="165"/>
      <c r="M743" s="163"/>
      <c r="N743" s="163"/>
      <c r="O743" s="163"/>
    </row>
    <row r="744" spans="1:15">
      <c r="A744" s="163"/>
      <c r="B744" s="187" t="s">
        <v>147</v>
      </c>
      <c r="C744" s="187" t="s">
        <v>6245</v>
      </c>
      <c r="D744" s="190" t="s">
        <v>3673</v>
      </c>
      <c r="E744" s="165"/>
      <c r="F744" s="165"/>
      <c r="G744" s="163"/>
      <c r="H744" s="163"/>
      <c r="I744" s="163"/>
      <c r="J744" s="163"/>
      <c r="K744" s="164"/>
      <c r="L744" s="165"/>
      <c r="M744" s="163"/>
      <c r="N744" s="163"/>
      <c r="O744" s="163"/>
    </row>
    <row r="745" spans="1:15">
      <c r="A745" s="163"/>
      <c r="B745" s="187" t="s">
        <v>147</v>
      </c>
      <c r="C745" s="187" t="s">
        <v>5252</v>
      </c>
      <c r="D745" s="190" t="s">
        <v>3674</v>
      </c>
      <c r="E745" s="163"/>
      <c r="F745" s="163"/>
      <c r="G745" s="163"/>
      <c r="H745" s="163"/>
      <c r="I745" s="163"/>
      <c r="J745" s="163"/>
      <c r="K745" s="163"/>
      <c r="L745" s="163"/>
      <c r="M745" s="163"/>
      <c r="N745" s="163"/>
      <c r="O745" s="163"/>
    </row>
    <row r="746" spans="1:15">
      <c r="A746" s="163"/>
      <c r="B746" s="187" t="s">
        <v>147</v>
      </c>
      <c r="C746" s="187" t="s">
        <v>7094</v>
      </c>
      <c r="D746" s="190" t="s">
        <v>3675</v>
      </c>
      <c r="E746" s="165"/>
      <c r="F746" s="165"/>
      <c r="G746" s="163"/>
      <c r="H746" s="163"/>
      <c r="I746" s="163"/>
      <c r="J746" s="163"/>
      <c r="K746" s="164"/>
      <c r="L746" s="165"/>
      <c r="M746" s="163"/>
      <c r="N746" s="163"/>
      <c r="O746" s="163"/>
    </row>
    <row r="747" spans="1:15">
      <c r="A747" s="163"/>
      <c r="B747" s="187" t="s">
        <v>147</v>
      </c>
      <c r="C747" s="187" t="s">
        <v>6245</v>
      </c>
      <c r="D747" s="190" t="s">
        <v>3676</v>
      </c>
      <c r="E747" s="165"/>
      <c r="F747" s="165"/>
      <c r="G747" s="163"/>
      <c r="H747" s="163"/>
      <c r="I747" s="163"/>
      <c r="J747" s="163"/>
      <c r="K747" s="164"/>
      <c r="L747" s="165"/>
      <c r="M747" s="163"/>
      <c r="N747" s="163"/>
      <c r="O747" s="163"/>
    </row>
    <row r="748" spans="1:15">
      <c r="A748" s="163"/>
      <c r="B748" s="187" t="s">
        <v>147</v>
      </c>
      <c r="C748" s="187" t="s">
        <v>5252</v>
      </c>
      <c r="D748" s="190" t="s">
        <v>3677</v>
      </c>
      <c r="E748" s="165"/>
      <c r="F748" s="165"/>
      <c r="G748" s="163"/>
      <c r="H748" s="163"/>
      <c r="I748" s="163"/>
      <c r="J748" s="163"/>
      <c r="K748" s="164"/>
      <c r="L748" s="165"/>
      <c r="M748" s="163"/>
      <c r="N748" s="163"/>
      <c r="O748" s="163"/>
    </row>
    <row r="749" spans="1:15">
      <c r="A749" s="163"/>
      <c r="B749" s="187" t="s">
        <v>147</v>
      </c>
      <c r="C749" s="187" t="s">
        <v>3103</v>
      </c>
      <c r="D749" s="190" t="s">
        <v>3678</v>
      </c>
      <c r="E749" s="165"/>
      <c r="F749" s="165"/>
      <c r="G749" s="163"/>
      <c r="H749" s="163"/>
      <c r="I749" s="163"/>
      <c r="J749" s="163"/>
      <c r="K749" s="164"/>
      <c r="L749" s="165"/>
      <c r="M749" s="163"/>
      <c r="N749" s="163"/>
      <c r="O749" s="163"/>
    </row>
    <row r="750" spans="1:15">
      <c r="A750" s="163"/>
      <c r="B750" s="187" t="s">
        <v>147</v>
      </c>
      <c r="C750" s="187" t="s">
        <v>7094</v>
      </c>
      <c r="D750" s="190" t="s">
        <v>3679</v>
      </c>
      <c r="E750" s="165"/>
      <c r="F750" s="165"/>
      <c r="G750" s="163"/>
      <c r="H750" s="163"/>
      <c r="I750" s="163"/>
      <c r="J750" s="163"/>
      <c r="K750" s="164"/>
      <c r="L750" s="165"/>
      <c r="M750" s="163"/>
      <c r="N750" s="163"/>
      <c r="O750" s="163"/>
    </row>
    <row r="751" spans="1:15">
      <c r="A751" s="163"/>
      <c r="B751" s="187" t="s">
        <v>147</v>
      </c>
      <c r="C751" s="187" t="s">
        <v>2418</v>
      </c>
      <c r="D751" s="190" t="s">
        <v>3680</v>
      </c>
      <c r="E751" s="165"/>
      <c r="F751" s="165"/>
      <c r="G751" s="163"/>
      <c r="H751" s="163"/>
      <c r="I751" s="163"/>
      <c r="J751" s="163"/>
      <c r="K751" s="164"/>
      <c r="L751" s="165"/>
      <c r="M751" s="163"/>
      <c r="N751" s="163"/>
      <c r="O751" s="163"/>
    </row>
    <row r="752" spans="1:15">
      <c r="A752" s="163"/>
      <c r="B752" s="187" t="s">
        <v>147</v>
      </c>
      <c r="C752" s="187" t="s">
        <v>7094</v>
      </c>
      <c r="D752" s="190" t="s">
        <v>3681</v>
      </c>
      <c r="E752" s="165"/>
      <c r="F752" s="165"/>
      <c r="G752" s="163"/>
      <c r="H752" s="163"/>
      <c r="I752" s="163"/>
      <c r="J752" s="163"/>
      <c r="K752" s="164"/>
      <c r="L752" s="165"/>
      <c r="M752" s="163"/>
      <c r="N752" s="163"/>
      <c r="O752" s="163"/>
    </row>
    <row r="753" spans="1:15">
      <c r="A753" s="163"/>
      <c r="B753" s="187" t="s">
        <v>147</v>
      </c>
      <c r="C753" s="187" t="s">
        <v>2800</v>
      </c>
      <c r="D753" s="190" t="s">
        <v>3682</v>
      </c>
      <c r="E753" s="165"/>
      <c r="F753" s="165"/>
      <c r="G753" s="163"/>
      <c r="H753" s="163"/>
      <c r="I753" s="163"/>
      <c r="J753" s="163"/>
      <c r="K753" s="164"/>
      <c r="L753" s="165"/>
      <c r="M753" s="163"/>
      <c r="N753" s="163"/>
      <c r="O753" s="163"/>
    </row>
    <row r="754" spans="1:15">
      <c r="A754" s="163"/>
      <c r="B754" s="187" t="s">
        <v>147</v>
      </c>
      <c r="C754" s="187" t="s">
        <v>2150</v>
      </c>
      <c r="D754" s="190" t="s">
        <v>3683</v>
      </c>
      <c r="E754" s="165"/>
      <c r="F754" s="165"/>
      <c r="G754" s="163"/>
      <c r="H754" s="163"/>
      <c r="I754" s="163"/>
      <c r="J754" s="163"/>
      <c r="K754" s="164"/>
      <c r="L754" s="165"/>
      <c r="M754" s="163"/>
      <c r="N754" s="163"/>
      <c r="O754" s="163"/>
    </row>
    <row r="755" spans="1:15">
      <c r="A755" s="163"/>
      <c r="B755" s="187" t="s">
        <v>147</v>
      </c>
      <c r="C755" s="187" t="s">
        <v>2292</v>
      </c>
      <c r="D755" s="190" t="s">
        <v>3684</v>
      </c>
      <c r="E755" s="165"/>
      <c r="F755" s="165"/>
      <c r="G755" s="163"/>
      <c r="H755" s="163"/>
      <c r="I755" s="163"/>
      <c r="J755" s="163"/>
      <c r="K755" s="164"/>
      <c r="L755" s="165"/>
      <c r="M755" s="163"/>
      <c r="N755" s="163"/>
      <c r="O755" s="163"/>
    </row>
    <row r="756" spans="1:15">
      <c r="A756" s="163"/>
      <c r="B756" s="187" t="s">
        <v>147</v>
      </c>
      <c r="C756" s="187" t="s">
        <v>2418</v>
      </c>
      <c r="D756" s="190" t="s">
        <v>3685</v>
      </c>
      <c r="E756" s="165"/>
      <c r="F756" s="165"/>
      <c r="G756" s="163"/>
      <c r="H756" s="163"/>
      <c r="I756" s="163"/>
      <c r="J756" s="163"/>
      <c r="K756" s="164"/>
      <c r="L756" s="165"/>
      <c r="M756" s="163"/>
      <c r="N756" s="163"/>
      <c r="O756" s="163"/>
    </row>
    <row r="757" spans="1:15">
      <c r="A757" s="163"/>
      <c r="B757" s="187" t="s">
        <v>147</v>
      </c>
      <c r="C757" s="187" t="s">
        <v>2800</v>
      </c>
      <c r="D757" s="190" t="s">
        <v>3686</v>
      </c>
      <c r="E757" s="165"/>
      <c r="F757" s="165"/>
      <c r="G757" s="163"/>
      <c r="H757" s="163"/>
      <c r="I757" s="163"/>
      <c r="J757" s="163"/>
      <c r="K757" s="164"/>
      <c r="L757" s="165"/>
      <c r="M757" s="163"/>
      <c r="N757" s="163"/>
      <c r="O757" s="163"/>
    </row>
    <row r="758" spans="1:15">
      <c r="A758" s="163"/>
      <c r="B758" s="187" t="s">
        <v>147</v>
      </c>
      <c r="C758" s="187" t="s">
        <v>2800</v>
      </c>
      <c r="D758" s="190" t="s">
        <v>3687</v>
      </c>
      <c r="E758" s="165"/>
      <c r="F758" s="165"/>
      <c r="G758" s="163"/>
      <c r="H758" s="163"/>
      <c r="I758" s="163"/>
      <c r="J758" s="163"/>
      <c r="K758" s="164"/>
      <c r="L758" s="165"/>
      <c r="M758" s="163"/>
      <c r="N758" s="163"/>
      <c r="O758" s="163"/>
    </row>
    <row r="759" spans="1:15">
      <c r="A759" s="163"/>
      <c r="B759" s="187" t="s">
        <v>147</v>
      </c>
      <c r="C759" s="187" t="s">
        <v>7094</v>
      </c>
      <c r="D759" s="190" t="s">
        <v>3688</v>
      </c>
      <c r="E759" s="165"/>
      <c r="F759" s="165"/>
      <c r="G759" s="163"/>
      <c r="H759" s="163"/>
      <c r="I759" s="163"/>
      <c r="J759" s="163"/>
      <c r="K759" s="164"/>
      <c r="L759" s="165"/>
      <c r="M759" s="163"/>
      <c r="N759" s="163"/>
      <c r="O759" s="163"/>
    </row>
    <row r="760" spans="1:15">
      <c r="A760" s="163"/>
      <c r="B760" s="187" t="s">
        <v>147</v>
      </c>
      <c r="C760" s="187" t="s">
        <v>7094</v>
      </c>
      <c r="D760" s="190" t="s">
        <v>3689</v>
      </c>
      <c r="E760" s="165"/>
      <c r="F760" s="165"/>
      <c r="G760" s="163"/>
      <c r="H760" s="163"/>
      <c r="I760" s="163"/>
      <c r="J760" s="163"/>
      <c r="K760" s="164"/>
      <c r="L760" s="165"/>
      <c r="M760" s="163"/>
      <c r="N760" s="163"/>
      <c r="O760" s="163"/>
    </row>
    <row r="761" spans="1:15">
      <c r="A761" s="163"/>
      <c r="B761" s="187" t="s">
        <v>147</v>
      </c>
      <c r="C761" s="187" t="s">
        <v>3408</v>
      </c>
      <c r="D761" s="190" t="s">
        <v>3690</v>
      </c>
      <c r="E761" s="165"/>
      <c r="F761" s="165"/>
      <c r="G761" s="163"/>
      <c r="H761" s="163"/>
      <c r="I761" s="163"/>
      <c r="J761" s="163"/>
      <c r="K761" s="164"/>
      <c r="L761" s="165"/>
      <c r="M761" s="163"/>
      <c r="N761" s="163"/>
      <c r="O761" s="163"/>
    </row>
    <row r="762" spans="1:15">
      <c r="A762" s="163"/>
      <c r="B762" s="187" t="s">
        <v>147</v>
      </c>
      <c r="C762" s="187" t="s">
        <v>7094</v>
      </c>
      <c r="D762" s="190" t="s">
        <v>3691</v>
      </c>
      <c r="E762" s="165"/>
      <c r="F762" s="165"/>
      <c r="G762" s="163"/>
      <c r="H762" s="163"/>
      <c r="I762" s="163"/>
      <c r="J762" s="163"/>
      <c r="K762" s="164"/>
      <c r="L762" s="165"/>
      <c r="M762" s="163"/>
      <c r="N762" s="163"/>
      <c r="O762" s="163"/>
    </row>
    <row r="763" spans="1:15">
      <c r="A763" s="163"/>
      <c r="B763" s="187" t="s">
        <v>147</v>
      </c>
      <c r="C763" s="187" t="s">
        <v>7094</v>
      </c>
      <c r="D763" s="190" t="s">
        <v>3692</v>
      </c>
      <c r="E763" s="165"/>
      <c r="F763" s="165"/>
      <c r="G763" s="163"/>
      <c r="H763" s="163"/>
      <c r="I763" s="163"/>
      <c r="J763" s="163"/>
      <c r="K763" s="164"/>
      <c r="L763" s="165"/>
      <c r="M763" s="163"/>
      <c r="N763" s="163"/>
      <c r="O763" s="163"/>
    </row>
    <row r="764" spans="1:15">
      <c r="A764" s="163"/>
      <c r="B764" s="187" t="s">
        <v>147</v>
      </c>
      <c r="C764" s="187" t="s">
        <v>3408</v>
      </c>
      <c r="D764" s="190" t="s">
        <v>3693</v>
      </c>
      <c r="E764" s="165"/>
      <c r="F764" s="165"/>
      <c r="G764" s="163"/>
      <c r="H764" s="163"/>
      <c r="I764" s="163"/>
      <c r="J764" s="163"/>
      <c r="K764" s="164"/>
      <c r="L764" s="165"/>
      <c r="M764" s="163"/>
      <c r="N764" s="163"/>
      <c r="O764" s="163"/>
    </row>
    <row r="765" spans="1:15">
      <c r="A765" s="163"/>
      <c r="B765" s="187" t="s">
        <v>147</v>
      </c>
      <c r="C765" s="187" t="s">
        <v>3408</v>
      </c>
      <c r="D765" s="190" t="s">
        <v>3694</v>
      </c>
      <c r="E765" s="165"/>
      <c r="F765" s="165"/>
      <c r="G765" s="163"/>
      <c r="H765" s="163"/>
      <c r="I765" s="163"/>
      <c r="J765" s="163"/>
      <c r="K765" s="164"/>
      <c r="L765" s="165"/>
      <c r="M765" s="163"/>
      <c r="N765" s="163"/>
      <c r="O765" s="163"/>
    </row>
    <row r="766" spans="1:15">
      <c r="A766" s="163"/>
      <c r="B766" s="187" t="s">
        <v>147</v>
      </c>
      <c r="C766" s="187" t="s">
        <v>3103</v>
      </c>
      <c r="D766" s="190" t="s">
        <v>3695</v>
      </c>
      <c r="E766" s="165"/>
      <c r="F766" s="165"/>
      <c r="G766" s="163"/>
      <c r="H766" s="163"/>
      <c r="I766" s="163"/>
      <c r="J766" s="163"/>
      <c r="K766" s="164"/>
      <c r="L766" s="165"/>
      <c r="M766" s="163"/>
      <c r="N766" s="163"/>
      <c r="O766" s="163"/>
    </row>
    <row r="767" spans="1:15">
      <c r="A767" s="163"/>
      <c r="B767" s="187" t="s">
        <v>147</v>
      </c>
      <c r="C767" s="187" t="s">
        <v>7094</v>
      </c>
      <c r="D767" s="190" t="s">
        <v>3696</v>
      </c>
      <c r="E767" s="165"/>
      <c r="F767" s="165"/>
      <c r="G767" s="163"/>
      <c r="H767" s="163"/>
      <c r="I767" s="163"/>
      <c r="J767" s="163"/>
      <c r="K767" s="164"/>
      <c r="L767" s="165"/>
      <c r="M767" s="163"/>
      <c r="N767" s="163"/>
      <c r="O767" s="163"/>
    </row>
    <row r="768" spans="1:15">
      <c r="A768" s="163"/>
      <c r="B768" s="187" t="s">
        <v>147</v>
      </c>
      <c r="C768" s="187" t="s">
        <v>3440</v>
      </c>
      <c r="D768" s="190" t="s">
        <v>3697</v>
      </c>
      <c r="E768" s="165"/>
      <c r="F768" s="165"/>
      <c r="G768" s="163"/>
      <c r="H768" s="163"/>
      <c r="I768" s="163"/>
      <c r="J768" s="163"/>
      <c r="K768" s="164"/>
      <c r="L768" s="165"/>
      <c r="M768" s="163"/>
      <c r="N768" s="163"/>
      <c r="O768" s="163"/>
    </row>
    <row r="769" spans="1:15">
      <c r="A769" s="163"/>
      <c r="B769" s="187" t="s">
        <v>147</v>
      </c>
      <c r="C769" s="187" t="s">
        <v>7094</v>
      </c>
      <c r="D769" s="190" t="s">
        <v>3698</v>
      </c>
      <c r="E769" s="165"/>
      <c r="F769" s="165"/>
      <c r="G769" s="163"/>
      <c r="H769" s="163"/>
      <c r="I769" s="163"/>
      <c r="J769" s="163"/>
      <c r="K769" s="164"/>
      <c r="L769" s="165"/>
      <c r="M769" s="163"/>
      <c r="N769" s="163"/>
      <c r="O769" s="163"/>
    </row>
    <row r="770" spans="1:15">
      <c r="A770" s="163"/>
      <c r="B770" s="187" t="s">
        <v>147</v>
      </c>
      <c r="C770" s="187" t="s">
        <v>3440</v>
      </c>
      <c r="D770" s="190" t="s">
        <v>3699</v>
      </c>
      <c r="E770" s="165"/>
      <c r="F770" s="165"/>
      <c r="G770" s="163"/>
      <c r="H770" s="163"/>
      <c r="I770" s="163"/>
      <c r="J770" s="163"/>
      <c r="K770" s="164"/>
      <c r="L770" s="165"/>
      <c r="M770" s="163"/>
      <c r="N770" s="163"/>
      <c r="O770" s="163"/>
    </row>
    <row r="771" spans="1:15">
      <c r="A771" s="163"/>
      <c r="B771" s="187" t="s">
        <v>147</v>
      </c>
      <c r="C771" s="187" t="s">
        <v>3440</v>
      </c>
      <c r="D771" s="190" t="s">
        <v>3700</v>
      </c>
      <c r="E771" s="165"/>
      <c r="F771" s="165"/>
      <c r="G771" s="163"/>
      <c r="H771" s="163"/>
      <c r="I771" s="163"/>
      <c r="J771" s="163"/>
      <c r="K771" s="164"/>
      <c r="L771" s="165"/>
      <c r="M771" s="163"/>
      <c r="N771" s="163"/>
      <c r="O771" s="163"/>
    </row>
    <row r="772" spans="1:15">
      <c r="A772" s="163"/>
      <c r="B772" s="187" t="s">
        <v>147</v>
      </c>
      <c r="C772" s="187" t="s">
        <v>3103</v>
      </c>
      <c r="D772" s="190" t="s">
        <v>3701</v>
      </c>
      <c r="E772" s="165"/>
      <c r="F772" s="165"/>
      <c r="G772" s="163"/>
      <c r="H772" s="163"/>
      <c r="I772" s="163"/>
      <c r="J772" s="163"/>
      <c r="K772" s="164"/>
      <c r="L772" s="165"/>
      <c r="M772" s="163"/>
      <c r="N772" s="163"/>
      <c r="O772" s="163"/>
    </row>
    <row r="773" spans="1:15">
      <c r="A773" s="163"/>
      <c r="B773" s="187" t="s">
        <v>147</v>
      </c>
      <c r="C773" s="187" t="s">
        <v>3641</v>
      </c>
      <c r="D773" s="190" t="s">
        <v>3702</v>
      </c>
      <c r="E773" s="165"/>
      <c r="F773" s="165"/>
      <c r="G773" s="163"/>
      <c r="H773" s="163"/>
      <c r="I773" s="163"/>
      <c r="J773" s="163"/>
      <c r="K773" s="164"/>
      <c r="L773" s="165"/>
      <c r="M773" s="163"/>
      <c r="N773" s="163"/>
      <c r="O773" s="163"/>
    </row>
    <row r="774" spans="1:15">
      <c r="A774" s="163"/>
      <c r="B774" s="187" t="s">
        <v>147</v>
      </c>
      <c r="C774" s="187" t="s">
        <v>3641</v>
      </c>
      <c r="D774" s="190" t="s">
        <v>3703</v>
      </c>
      <c r="E774" s="165"/>
      <c r="F774" s="165"/>
      <c r="G774" s="163"/>
      <c r="H774" s="163"/>
      <c r="I774" s="163"/>
      <c r="J774" s="163"/>
      <c r="K774" s="164"/>
      <c r="L774" s="165"/>
      <c r="M774" s="163"/>
      <c r="N774" s="163"/>
      <c r="O774" s="163"/>
    </row>
    <row r="775" spans="1:15">
      <c r="A775" s="163"/>
      <c r="B775" s="187" t="s">
        <v>147</v>
      </c>
      <c r="C775" s="187" t="s">
        <v>3641</v>
      </c>
      <c r="D775" s="190" t="s">
        <v>3704</v>
      </c>
      <c r="E775" s="165"/>
      <c r="F775" s="165"/>
      <c r="G775" s="163"/>
      <c r="H775" s="163"/>
      <c r="I775" s="163"/>
      <c r="J775" s="163"/>
      <c r="K775" s="164"/>
      <c r="L775" s="165"/>
      <c r="M775" s="163"/>
      <c r="N775" s="163"/>
      <c r="O775" s="163"/>
    </row>
    <row r="776" spans="1:15">
      <c r="A776" s="163"/>
      <c r="B776" s="187" t="s">
        <v>147</v>
      </c>
      <c r="C776" s="187" t="s">
        <v>6464</v>
      </c>
      <c r="D776" s="190" t="s">
        <v>3705</v>
      </c>
      <c r="E776" s="165"/>
      <c r="F776" s="165"/>
      <c r="G776" s="163"/>
      <c r="H776" s="163"/>
      <c r="I776" s="163"/>
      <c r="J776" s="163"/>
      <c r="K776" s="164"/>
      <c r="L776" s="165"/>
      <c r="M776" s="163"/>
      <c r="N776" s="163"/>
      <c r="O776" s="163"/>
    </row>
    <row r="777" spans="1:15">
      <c r="A777" s="163"/>
      <c r="B777" s="187" t="s">
        <v>147</v>
      </c>
      <c r="C777" s="187" t="s">
        <v>6464</v>
      </c>
      <c r="D777" s="190" t="s">
        <v>3706</v>
      </c>
      <c r="E777" s="165"/>
      <c r="F777" s="165"/>
      <c r="G777" s="163"/>
      <c r="H777" s="163"/>
      <c r="I777" s="163"/>
      <c r="J777" s="163"/>
      <c r="K777" s="164"/>
      <c r="L777" s="165"/>
      <c r="M777" s="163"/>
      <c r="N777" s="163"/>
      <c r="O777" s="163"/>
    </row>
    <row r="778" spans="1:15">
      <c r="A778" s="163"/>
      <c r="B778" s="187" t="s">
        <v>147</v>
      </c>
      <c r="C778" s="187" t="s">
        <v>6464</v>
      </c>
      <c r="D778" s="190" t="s">
        <v>3707</v>
      </c>
      <c r="E778" s="165"/>
      <c r="F778" s="165"/>
      <c r="G778" s="163"/>
      <c r="H778" s="163"/>
      <c r="I778" s="163"/>
      <c r="J778" s="163"/>
      <c r="K778" s="164"/>
      <c r="L778" s="165"/>
      <c r="M778" s="163"/>
      <c r="N778" s="163"/>
      <c r="O778" s="163"/>
    </row>
    <row r="779" spans="1:15">
      <c r="A779" s="163"/>
      <c r="B779" s="187" t="s">
        <v>147</v>
      </c>
      <c r="C779" s="187" t="s">
        <v>3440</v>
      </c>
      <c r="D779" s="190" t="s">
        <v>3708</v>
      </c>
      <c r="E779" s="165"/>
      <c r="F779" s="165"/>
      <c r="G779" s="163"/>
      <c r="H779" s="163"/>
      <c r="I779" s="163"/>
      <c r="J779" s="163"/>
      <c r="K779" s="164"/>
      <c r="L779" s="165"/>
      <c r="M779" s="163"/>
      <c r="N779" s="163"/>
      <c r="O779" s="163"/>
    </row>
    <row r="780" spans="1:15">
      <c r="A780" s="163"/>
      <c r="B780" s="187" t="s">
        <v>147</v>
      </c>
      <c r="C780" s="187" t="s">
        <v>6245</v>
      </c>
      <c r="D780" s="190" t="s">
        <v>3709</v>
      </c>
      <c r="E780" s="165"/>
      <c r="F780" s="165"/>
      <c r="G780" s="163"/>
      <c r="H780" s="163"/>
      <c r="I780" s="163"/>
      <c r="J780" s="163"/>
      <c r="K780" s="164"/>
      <c r="L780" s="165"/>
      <c r="M780" s="163"/>
      <c r="N780" s="163"/>
      <c r="O780" s="163"/>
    </row>
    <row r="781" spans="1:15">
      <c r="A781" s="163"/>
      <c r="B781" s="187" t="s">
        <v>147</v>
      </c>
      <c r="C781" s="187" t="s">
        <v>6245</v>
      </c>
      <c r="D781" s="190" t="s">
        <v>3710</v>
      </c>
      <c r="E781" s="165"/>
      <c r="F781" s="165"/>
      <c r="G781" s="163"/>
      <c r="H781" s="163"/>
      <c r="I781" s="163"/>
      <c r="J781" s="163"/>
      <c r="K781" s="164"/>
      <c r="L781" s="165"/>
      <c r="M781" s="163"/>
      <c r="N781" s="163"/>
      <c r="O781" s="163"/>
    </row>
    <row r="782" spans="1:15">
      <c r="A782" s="163"/>
      <c r="B782" s="187" t="s">
        <v>147</v>
      </c>
      <c r="C782" s="187" t="s">
        <v>6245</v>
      </c>
      <c r="D782" s="190" t="s">
        <v>3711</v>
      </c>
      <c r="E782" s="165"/>
      <c r="F782" s="165"/>
      <c r="G782" s="163"/>
      <c r="H782" s="163"/>
      <c r="I782" s="163"/>
      <c r="J782" s="163"/>
      <c r="K782" s="164"/>
      <c r="L782" s="165"/>
      <c r="M782" s="163"/>
      <c r="N782" s="163"/>
      <c r="O782" s="163"/>
    </row>
    <row r="783" spans="1:15">
      <c r="A783" s="163"/>
      <c r="B783" s="187" t="s">
        <v>147</v>
      </c>
      <c r="C783" s="187" t="s">
        <v>3103</v>
      </c>
      <c r="D783" s="190" t="s">
        <v>3712</v>
      </c>
      <c r="E783" s="165"/>
      <c r="F783" s="165"/>
      <c r="G783" s="163"/>
      <c r="H783" s="163"/>
      <c r="I783" s="163"/>
      <c r="J783" s="163"/>
      <c r="K783" s="164"/>
      <c r="L783" s="165"/>
      <c r="M783" s="163"/>
      <c r="N783" s="163"/>
      <c r="O783" s="163"/>
    </row>
    <row r="784" spans="1:15">
      <c r="A784" s="163"/>
      <c r="B784" s="187" t="s">
        <v>147</v>
      </c>
      <c r="C784" s="163" t="s">
        <v>2418</v>
      </c>
      <c r="D784" s="190" t="s">
        <v>3713</v>
      </c>
      <c r="E784" s="165"/>
      <c r="F784" s="165"/>
      <c r="G784" s="163"/>
      <c r="H784" s="163"/>
      <c r="I784" s="163"/>
      <c r="J784" s="163"/>
      <c r="K784" s="164"/>
      <c r="L784" s="165"/>
      <c r="M784" s="163"/>
      <c r="N784" s="163"/>
      <c r="O784" s="163"/>
    </row>
    <row r="785" spans="1:15">
      <c r="A785" s="163"/>
      <c r="B785" s="187" t="s">
        <v>147</v>
      </c>
      <c r="C785" s="163" t="s">
        <v>1997</v>
      </c>
      <c r="D785" s="190" t="s">
        <v>3714</v>
      </c>
      <c r="E785" s="165"/>
      <c r="F785" s="165"/>
      <c r="G785" s="163"/>
      <c r="H785" s="163"/>
      <c r="I785" s="163"/>
      <c r="J785" s="163"/>
      <c r="K785" s="164"/>
      <c r="L785" s="165"/>
      <c r="M785" s="163"/>
      <c r="N785" s="163"/>
      <c r="O785" s="163"/>
    </row>
    <row r="786" spans="1:15">
      <c r="A786" s="163"/>
      <c r="B786" s="187" t="s">
        <v>147</v>
      </c>
      <c r="C786" s="163" t="s">
        <v>7094</v>
      </c>
      <c r="D786" s="190" t="s">
        <v>3715</v>
      </c>
      <c r="E786" s="165"/>
      <c r="F786" s="165"/>
      <c r="G786" s="163"/>
      <c r="H786" s="163"/>
      <c r="I786" s="163"/>
      <c r="J786" s="163"/>
      <c r="K786" s="164"/>
      <c r="L786" s="165"/>
      <c r="M786" s="163"/>
      <c r="N786" s="163"/>
      <c r="O786" s="163"/>
    </row>
    <row r="787" spans="1:15">
      <c r="A787" s="163"/>
      <c r="B787" s="187" t="s">
        <v>147</v>
      </c>
      <c r="C787" s="163" t="s">
        <v>10828</v>
      </c>
      <c r="D787" s="190" t="s">
        <v>3716</v>
      </c>
      <c r="E787" s="165"/>
      <c r="F787" s="165"/>
      <c r="G787" s="163"/>
      <c r="H787" s="163"/>
      <c r="I787" s="163"/>
      <c r="J787" s="163"/>
      <c r="K787" s="164"/>
      <c r="L787" s="293"/>
      <c r="M787" s="163"/>
      <c r="N787" s="163"/>
      <c r="O787" s="163"/>
    </row>
    <row r="788" spans="1:15">
      <c r="A788" s="163"/>
      <c r="B788" s="187" t="s">
        <v>147</v>
      </c>
      <c r="C788" s="163" t="s">
        <v>6464</v>
      </c>
      <c r="D788" s="190" t="s">
        <v>3953</v>
      </c>
      <c r="E788" s="165"/>
      <c r="F788" s="165"/>
      <c r="G788" s="163"/>
      <c r="H788" s="163"/>
      <c r="I788" s="163"/>
      <c r="J788" s="163"/>
      <c r="K788" s="164"/>
      <c r="L788" s="165"/>
      <c r="M788" s="163"/>
      <c r="N788" s="163"/>
      <c r="O788" s="163"/>
    </row>
    <row r="789" spans="1:15">
      <c r="A789" s="163"/>
      <c r="B789" s="187" t="s">
        <v>147</v>
      </c>
      <c r="C789" s="163" t="s">
        <v>6245</v>
      </c>
      <c r="D789" s="190" t="s">
        <v>3954</v>
      </c>
      <c r="E789" s="165"/>
      <c r="F789" s="165"/>
      <c r="G789" s="163"/>
      <c r="H789" s="163"/>
      <c r="I789" s="163"/>
      <c r="J789" s="163"/>
      <c r="K789" s="164"/>
      <c r="L789" s="165"/>
      <c r="M789" s="163"/>
      <c r="N789" s="163"/>
      <c r="O789" s="163"/>
    </row>
    <row r="790" spans="1:15">
      <c r="A790" s="163"/>
      <c r="B790" s="187" t="s">
        <v>147</v>
      </c>
      <c r="C790" s="163" t="s">
        <v>7094</v>
      </c>
      <c r="D790" s="190" t="s">
        <v>3955</v>
      </c>
      <c r="E790" s="165"/>
      <c r="F790" s="165"/>
      <c r="G790" s="163"/>
      <c r="H790" s="163"/>
      <c r="I790" s="163"/>
      <c r="J790" s="163"/>
      <c r="K790" s="164"/>
      <c r="L790" s="165"/>
      <c r="M790" s="163"/>
      <c r="N790" s="163"/>
      <c r="O790" s="163"/>
    </row>
    <row r="791" spans="1:15">
      <c r="A791" s="163"/>
      <c r="B791" s="187" t="s">
        <v>147</v>
      </c>
      <c r="C791" s="163" t="s">
        <v>2064</v>
      </c>
      <c r="D791" s="190" t="s">
        <v>3956</v>
      </c>
      <c r="E791" s="165"/>
      <c r="F791" s="165"/>
      <c r="G791" s="163"/>
      <c r="H791" s="163"/>
      <c r="I791" s="163"/>
      <c r="J791" s="163"/>
      <c r="K791" s="164"/>
      <c r="L791" s="165"/>
      <c r="M791" s="163"/>
      <c r="N791" s="163"/>
      <c r="O791" s="163"/>
    </row>
    <row r="792" spans="1:15">
      <c r="A792" s="163"/>
      <c r="B792" s="187" t="s">
        <v>147</v>
      </c>
      <c r="C792" s="163" t="s">
        <v>6245</v>
      </c>
      <c r="D792" s="190" t="s">
        <v>3957</v>
      </c>
      <c r="E792" s="165"/>
      <c r="F792" s="165"/>
      <c r="G792" s="163"/>
      <c r="H792" s="163"/>
      <c r="I792" s="163"/>
      <c r="J792" s="163"/>
      <c r="K792" s="164"/>
      <c r="L792" s="293"/>
      <c r="M792" s="163"/>
      <c r="N792" s="163"/>
      <c r="O792" s="163"/>
    </row>
    <row r="793" spans="1:15">
      <c r="A793" s="163"/>
      <c r="B793" s="187" t="s">
        <v>147</v>
      </c>
      <c r="C793" s="163" t="s">
        <v>6464</v>
      </c>
      <c r="D793" s="190" t="s">
        <v>3958</v>
      </c>
      <c r="E793" s="165"/>
      <c r="F793" s="165"/>
      <c r="G793" s="163"/>
      <c r="H793" s="163"/>
      <c r="I793" s="163"/>
      <c r="J793" s="163"/>
      <c r="K793" s="164"/>
      <c r="L793" s="293"/>
      <c r="M793" s="163"/>
      <c r="N793" s="163"/>
      <c r="O793" s="163"/>
    </row>
    <row r="794" spans="1:15">
      <c r="A794" s="163"/>
      <c r="B794" s="187" t="s">
        <v>147</v>
      </c>
      <c r="C794" s="163" t="s">
        <v>6245</v>
      </c>
      <c r="D794" s="190" t="s">
        <v>3959</v>
      </c>
      <c r="E794" s="165"/>
      <c r="F794" s="165"/>
      <c r="G794" s="163"/>
      <c r="H794" s="163"/>
      <c r="I794" s="163"/>
      <c r="J794" s="163"/>
      <c r="K794" s="164"/>
      <c r="L794" s="293"/>
      <c r="M794" s="163"/>
      <c r="N794" s="163"/>
      <c r="O794" s="163"/>
    </row>
    <row r="795" spans="1:15">
      <c r="A795" s="163"/>
      <c r="B795" s="187" t="s">
        <v>147</v>
      </c>
      <c r="C795" s="163" t="s">
        <v>2064</v>
      </c>
      <c r="D795" s="190" t="s">
        <v>3960</v>
      </c>
      <c r="E795" s="165"/>
      <c r="F795" s="165"/>
      <c r="G795" s="163"/>
      <c r="H795" s="163"/>
      <c r="I795" s="163"/>
      <c r="J795" s="163"/>
      <c r="K795" s="164"/>
      <c r="L795" s="163"/>
      <c r="M795" s="163"/>
      <c r="N795" s="163"/>
      <c r="O795" s="163"/>
    </row>
    <row r="796" spans="1:15">
      <c r="A796" s="163"/>
      <c r="B796" s="187" t="s">
        <v>147</v>
      </c>
      <c r="C796" s="163" t="s">
        <v>6464</v>
      </c>
      <c r="D796" s="190" t="s">
        <v>3961</v>
      </c>
      <c r="E796" s="165"/>
      <c r="F796" s="165"/>
      <c r="G796" s="163"/>
      <c r="H796" s="163"/>
      <c r="I796" s="163"/>
      <c r="J796" s="163"/>
      <c r="K796" s="164"/>
      <c r="L796" s="163"/>
      <c r="M796" s="163"/>
      <c r="N796" s="163"/>
      <c r="O796" s="163"/>
    </row>
    <row r="797" spans="1:15">
      <c r="A797" s="163"/>
      <c r="B797" s="187" t="s">
        <v>147</v>
      </c>
      <c r="C797" s="163" t="s">
        <v>2064</v>
      </c>
      <c r="D797" s="190" t="s">
        <v>3973</v>
      </c>
      <c r="E797" s="165"/>
      <c r="F797" s="165"/>
      <c r="G797" s="163"/>
      <c r="H797" s="163"/>
      <c r="I797" s="163"/>
      <c r="J797" s="163"/>
      <c r="K797" s="164"/>
      <c r="L797" s="163"/>
      <c r="M797" s="163"/>
      <c r="N797" s="163"/>
      <c r="O797" s="163"/>
    </row>
    <row r="798" spans="1:15">
      <c r="A798" s="163"/>
      <c r="B798" s="187" t="s">
        <v>147</v>
      </c>
      <c r="C798" s="163" t="s">
        <v>7094</v>
      </c>
      <c r="D798" s="190" t="s">
        <v>3974</v>
      </c>
      <c r="E798" s="165"/>
      <c r="F798" s="165"/>
      <c r="G798" s="163"/>
      <c r="H798" s="163"/>
      <c r="I798" s="163"/>
      <c r="J798" s="163"/>
      <c r="K798" s="164"/>
      <c r="L798" s="163"/>
      <c r="M798" s="163"/>
      <c r="N798" s="163"/>
      <c r="O798" s="163"/>
    </row>
    <row r="799" spans="1:15">
      <c r="A799" s="163"/>
      <c r="B799" s="187" t="s">
        <v>147</v>
      </c>
      <c r="C799" s="163" t="s">
        <v>2064</v>
      </c>
      <c r="D799" s="190" t="s">
        <v>3975</v>
      </c>
      <c r="E799" s="165"/>
      <c r="F799" s="165"/>
      <c r="G799" s="163"/>
      <c r="H799" s="163"/>
      <c r="I799" s="163"/>
      <c r="J799" s="163"/>
      <c r="K799" s="164"/>
      <c r="L799" s="163"/>
      <c r="M799" s="163"/>
      <c r="N799" s="163"/>
      <c r="O799" s="163"/>
    </row>
    <row r="800" spans="1:15">
      <c r="A800" s="163"/>
      <c r="B800" s="187" t="s">
        <v>147</v>
      </c>
      <c r="C800" s="163" t="s">
        <v>1997</v>
      </c>
      <c r="D800" s="190" t="s">
        <v>3976</v>
      </c>
      <c r="E800" s="165"/>
      <c r="F800" s="165"/>
      <c r="G800" s="163"/>
      <c r="H800" s="163"/>
      <c r="I800" s="163"/>
      <c r="J800" s="163"/>
      <c r="K800" s="164"/>
      <c r="L800" s="163"/>
      <c r="M800" s="163"/>
      <c r="N800" s="163"/>
      <c r="O800" s="163"/>
    </row>
    <row r="801" spans="1:15">
      <c r="A801" s="163"/>
      <c r="B801" s="187" t="s">
        <v>147</v>
      </c>
      <c r="C801" s="163"/>
      <c r="D801" s="190" t="s">
        <v>3977</v>
      </c>
      <c r="E801" s="163"/>
      <c r="F801" s="163"/>
      <c r="G801" s="163"/>
      <c r="H801" s="163"/>
      <c r="I801" s="163"/>
      <c r="J801" s="163"/>
      <c r="K801" s="163"/>
      <c r="L801" s="163"/>
      <c r="M801" s="163"/>
      <c r="N801" s="163"/>
      <c r="O801" s="163"/>
    </row>
    <row r="802" spans="1:15">
      <c r="A802" s="163"/>
      <c r="B802" s="187" t="s">
        <v>147</v>
      </c>
      <c r="C802" s="163"/>
      <c r="D802" s="190" t="s">
        <v>3978</v>
      </c>
      <c r="E802" s="163"/>
      <c r="F802" s="163"/>
      <c r="G802" s="163"/>
      <c r="H802" s="163"/>
      <c r="I802" s="163"/>
      <c r="J802" s="163"/>
      <c r="K802" s="163"/>
      <c r="L802" s="163"/>
      <c r="M802" s="163"/>
      <c r="N802" s="163"/>
      <c r="O802" s="163"/>
    </row>
    <row r="803" spans="1:15">
      <c r="A803" s="163"/>
      <c r="B803" s="187" t="s">
        <v>147</v>
      </c>
      <c r="C803" s="163"/>
      <c r="D803" s="190" t="s">
        <v>3979</v>
      </c>
      <c r="E803" s="163"/>
      <c r="F803" s="163"/>
      <c r="G803" s="163"/>
      <c r="H803" s="163"/>
      <c r="I803" s="163"/>
      <c r="J803" s="163"/>
      <c r="K803" s="163"/>
      <c r="L803" s="163"/>
      <c r="M803" s="163"/>
      <c r="N803" s="163"/>
      <c r="O803" s="163"/>
    </row>
    <row r="804" spans="1:15">
      <c r="A804" s="163"/>
      <c r="B804" s="187" t="s">
        <v>147</v>
      </c>
      <c r="C804" s="163"/>
      <c r="D804" s="190" t="s">
        <v>3980</v>
      </c>
      <c r="E804" s="163"/>
      <c r="F804" s="163"/>
      <c r="G804" s="163"/>
      <c r="H804" s="163"/>
      <c r="I804" s="163"/>
      <c r="J804" s="163"/>
      <c r="K804" s="163"/>
      <c r="L804" s="163"/>
      <c r="M804" s="163"/>
      <c r="N804" s="163"/>
      <c r="O804" s="163"/>
    </row>
    <row r="805" spans="1:15">
      <c r="A805" s="163"/>
      <c r="B805" s="187" t="s">
        <v>147</v>
      </c>
      <c r="C805" s="163"/>
      <c r="D805" s="190" t="s">
        <v>3981</v>
      </c>
      <c r="E805" s="163"/>
      <c r="F805" s="163"/>
      <c r="G805" s="163"/>
      <c r="H805" s="163"/>
      <c r="I805" s="163"/>
      <c r="J805" s="163"/>
      <c r="K805" s="163"/>
      <c r="L805" s="163"/>
      <c r="M805" s="163"/>
      <c r="N805" s="163"/>
      <c r="O805" s="163"/>
    </row>
    <row r="806" spans="1:15">
      <c r="A806" s="163"/>
      <c r="B806" s="187" t="s">
        <v>147</v>
      </c>
      <c r="C806" s="163" t="s">
        <v>1997</v>
      </c>
      <c r="D806" s="190" t="s">
        <v>3982</v>
      </c>
      <c r="E806" s="165"/>
      <c r="F806" s="165"/>
      <c r="G806" s="163"/>
      <c r="H806" s="163"/>
      <c r="I806" s="163"/>
      <c r="J806" s="163"/>
      <c r="K806" s="164"/>
      <c r="L806" s="163"/>
      <c r="M806" s="163"/>
      <c r="N806" s="163"/>
      <c r="O806" s="163"/>
    </row>
    <row r="807" spans="1:15">
      <c r="A807" s="163"/>
      <c r="B807" s="187" t="s">
        <v>147</v>
      </c>
      <c r="C807" s="163" t="s">
        <v>2418</v>
      </c>
      <c r="D807" s="190" t="s">
        <v>4006</v>
      </c>
      <c r="E807" s="165"/>
      <c r="F807" s="165"/>
      <c r="G807" s="163"/>
      <c r="H807" s="163"/>
      <c r="I807" s="163"/>
      <c r="J807" s="163"/>
      <c r="K807" s="164"/>
      <c r="L807" s="163"/>
      <c r="M807" s="163"/>
      <c r="N807" s="163"/>
      <c r="O807" s="163"/>
    </row>
    <row r="808" spans="1:15">
      <c r="A808" s="163"/>
      <c r="B808" s="187" t="s">
        <v>147</v>
      </c>
      <c r="C808" s="163" t="s">
        <v>7094</v>
      </c>
      <c r="D808" s="190" t="s">
        <v>4007</v>
      </c>
      <c r="E808" s="165"/>
      <c r="F808" s="165"/>
      <c r="G808" s="163"/>
      <c r="H808" s="163"/>
      <c r="I808" s="163"/>
      <c r="J808" s="163"/>
      <c r="K808" s="164"/>
      <c r="L808" s="163"/>
      <c r="M808" s="163"/>
      <c r="N808" s="163"/>
      <c r="O808" s="163"/>
    </row>
    <row r="809" spans="1:15">
      <c r="A809" s="163"/>
      <c r="B809" s="187" t="s">
        <v>147</v>
      </c>
      <c r="C809" s="163" t="s">
        <v>2418</v>
      </c>
      <c r="D809" s="190" t="s">
        <v>4008</v>
      </c>
      <c r="E809" s="183"/>
      <c r="F809" s="183"/>
      <c r="G809" s="163"/>
      <c r="H809" s="163"/>
      <c r="I809" s="163"/>
      <c r="J809" s="163"/>
      <c r="K809" s="163"/>
      <c r="L809" s="163"/>
      <c r="M809" s="163"/>
      <c r="N809" s="163"/>
      <c r="O809" s="163"/>
    </row>
    <row r="810" spans="1:15">
      <c r="A810" s="163"/>
      <c r="B810" s="187" t="s">
        <v>147</v>
      </c>
      <c r="C810" s="163" t="s">
        <v>6464</v>
      </c>
      <c r="D810" s="190" t="s">
        <v>4009</v>
      </c>
      <c r="E810" s="183"/>
      <c r="F810" s="183"/>
      <c r="G810" s="163"/>
      <c r="H810" s="163"/>
      <c r="I810" s="163"/>
      <c r="J810" s="163"/>
      <c r="K810" s="163"/>
      <c r="L810" s="163"/>
      <c r="M810" s="163"/>
      <c r="N810" s="163"/>
      <c r="O810" s="163"/>
    </row>
    <row r="811" spans="1:15">
      <c r="A811" s="163"/>
      <c r="B811" s="187" t="s">
        <v>147</v>
      </c>
      <c r="C811" s="163"/>
      <c r="D811" s="190" t="s">
        <v>4010</v>
      </c>
      <c r="E811" s="163"/>
      <c r="F811" s="163"/>
      <c r="G811" s="163"/>
      <c r="H811" s="163"/>
      <c r="I811" s="163"/>
      <c r="J811" s="163"/>
      <c r="K811" s="163"/>
      <c r="L811" s="163"/>
      <c r="M811" s="163"/>
      <c r="N811" s="163"/>
      <c r="O811" s="163"/>
    </row>
    <row r="812" spans="1:15">
      <c r="A812" s="163"/>
      <c r="B812" s="187" t="s">
        <v>147</v>
      </c>
      <c r="C812" s="163"/>
      <c r="D812" s="190" t="s">
        <v>4011</v>
      </c>
      <c r="E812" s="163"/>
      <c r="F812" s="163"/>
      <c r="G812" s="163"/>
      <c r="H812" s="163"/>
      <c r="I812" s="163"/>
      <c r="J812" s="163"/>
      <c r="K812" s="163"/>
      <c r="L812" s="163"/>
      <c r="M812" s="163"/>
      <c r="N812" s="163"/>
      <c r="O812" s="163"/>
    </row>
    <row r="813" spans="1:15">
      <c r="A813" s="163"/>
      <c r="B813" s="187" t="s">
        <v>147</v>
      </c>
      <c r="C813" s="163"/>
      <c r="D813" s="190" t="s">
        <v>4012</v>
      </c>
      <c r="E813" s="163"/>
      <c r="F813" s="163"/>
      <c r="G813" s="163"/>
      <c r="H813" s="163"/>
      <c r="I813" s="163"/>
      <c r="J813" s="163"/>
      <c r="K813" s="163"/>
      <c r="L813" s="163"/>
      <c r="M813" s="163"/>
      <c r="N813" s="163"/>
      <c r="O813" s="163"/>
    </row>
    <row r="814" spans="1:15">
      <c r="A814" s="163"/>
      <c r="B814" s="187" t="s">
        <v>147</v>
      </c>
      <c r="C814" s="163"/>
      <c r="D814" s="190" t="s">
        <v>4013</v>
      </c>
      <c r="E814" s="163"/>
      <c r="F814" s="163"/>
      <c r="G814" s="163"/>
      <c r="H814" s="163"/>
      <c r="I814" s="163"/>
      <c r="J814" s="163"/>
      <c r="K814" s="163"/>
      <c r="L814" s="163"/>
      <c r="M814" s="163"/>
      <c r="N814" s="163"/>
      <c r="O814" s="163"/>
    </row>
    <row r="815" spans="1:15">
      <c r="A815" s="163"/>
      <c r="B815" s="187" t="s">
        <v>147</v>
      </c>
      <c r="C815" s="163"/>
      <c r="D815" s="190" t="s">
        <v>4014</v>
      </c>
      <c r="E815" s="163"/>
      <c r="F815" s="163"/>
      <c r="G815" s="163"/>
      <c r="H815" s="163"/>
      <c r="I815" s="163"/>
      <c r="J815" s="163"/>
      <c r="K815" s="163"/>
      <c r="L815" s="163"/>
      <c r="M815" s="163"/>
      <c r="N815" s="163"/>
      <c r="O815" s="163"/>
    </row>
    <row r="816" spans="1:15">
      <c r="A816" s="163"/>
      <c r="B816" s="187" t="s">
        <v>147</v>
      </c>
      <c r="C816" s="163"/>
      <c r="D816" s="190" t="s">
        <v>4015</v>
      </c>
      <c r="E816" s="163"/>
      <c r="F816" s="163"/>
      <c r="G816" s="163"/>
      <c r="H816" s="163"/>
      <c r="I816" s="163"/>
      <c r="J816" s="163"/>
      <c r="K816" s="163"/>
      <c r="L816" s="163"/>
      <c r="M816" s="163"/>
      <c r="N816" s="163"/>
      <c r="O816" s="163"/>
    </row>
    <row r="817" spans="1:15">
      <c r="A817" s="163"/>
      <c r="B817" s="187" t="s">
        <v>147</v>
      </c>
      <c r="C817" s="163"/>
      <c r="D817" s="190" t="s">
        <v>4016</v>
      </c>
      <c r="E817" s="163"/>
      <c r="F817" s="163"/>
      <c r="G817" s="163"/>
      <c r="H817" s="163"/>
      <c r="I817" s="163"/>
      <c r="J817" s="163"/>
      <c r="K817" s="163"/>
      <c r="L817" s="163"/>
      <c r="M817" s="163"/>
      <c r="N817" s="163"/>
      <c r="O817" s="163"/>
    </row>
    <row r="818" spans="1:15">
      <c r="A818" s="163"/>
      <c r="B818" s="187" t="s">
        <v>147</v>
      </c>
      <c r="C818" s="163"/>
      <c r="D818" s="190" t="s">
        <v>4017</v>
      </c>
      <c r="E818" s="163"/>
      <c r="F818" s="163"/>
      <c r="G818" s="163"/>
      <c r="H818" s="163"/>
      <c r="I818" s="163"/>
      <c r="J818" s="163"/>
      <c r="K818" s="163"/>
      <c r="L818" s="163"/>
      <c r="M818" s="163"/>
      <c r="N818" s="163"/>
      <c r="O818" s="163"/>
    </row>
    <row r="819" spans="1:15">
      <c r="A819" s="163"/>
      <c r="B819" s="187" t="s">
        <v>147</v>
      </c>
      <c r="C819" s="163"/>
      <c r="D819" s="190" t="s">
        <v>4018</v>
      </c>
      <c r="E819" s="163"/>
      <c r="F819" s="163"/>
      <c r="G819" s="163"/>
      <c r="H819" s="163"/>
      <c r="I819" s="163"/>
      <c r="J819" s="163"/>
      <c r="K819" s="163"/>
      <c r="L819" s="163"/>
      <c r="M819" s="163"/>
      <c r="N819" s="163"/>
      <c r="O819" s="163"/>
    </row>
    <row r="820" spans="1:15">
      <c r="A820" s="163"/>
      <c r="B820" s="187" t="s">
        <v>147</v>
      </c>
      <c r="C820" s="163"/>
      <c r="D820" s="190" t="s">
        <v>4019</v>
      </c>
      <c r="E820" s="163"/>
      <c r="F820" s="163"/>
      <c r="G820" s="163"/>
      <c r="H820" s="163"/>
      <c r="I820" s="163"/>
      <c r="J820" s="163"/>
      <c r="K820" s="163"/>
      <c r="L820" s="163"/>
      <c r="M820" s="163"/>
      <c r="N820" s="163"/>
      <c r="O820" s="163"/>
    </row>
    <row r="821" spans="1:15">
      <c r="A821" s="163"/>
      <c r="B821" s="187" t="s">
        <v>147</v>
      </c>
      <c r="C821" s="163"/>
      <c r="D821" s="190" t="s">
        <v>4020</v>
      </c>
      <c r="E821" s="163"/>
      <c r="F821" s="163"/>
      <c r="G821" s="163"/>
      <c r="H821" s="163"/>
      <c r="I821" s="163"/>
      <c r="J821" s="163"/>
      <c r="K821" s="163"/>
      <c r="L821" s="163"/>
      <c r="M821" s="163"/>
      <c r="N821" s="163"/>
      <c r="O821" s="163"/>
    </row>
    <row r="822" spans="1:15">
      <c r="A822" s="163"/>
      <c r="B822" s="163"/>
      <c r="C822" s="163"/>
      <c r="D822" s="190" t="s">
        <v>4021</v>
      </c>
      <c r="E822" s="163"/>
      <c r="F822" s="163"/>
      <c r="G822" s="163"/>
      <c r="H822" s="163"/>
      <c r="I822" s="163"/>
      <c r="J822" s="163"/>
      <c r="K822" s="163"/>
      <c r="L822" s="163"/>
      <c r="M822" s="163"/>
      <c r="N822" s="163"/>
      <c r="O822" s="163"/>
    </row>
    <row r="823" spans="1:15">
      <c r="A823" s="163"/>
      <c r="B823" s="163"/>
      <c r="C823" s="163"/>
      <c r="D823" s="190" t="s">
        <v>4022</v>
      </c>
      <c r="E823" s="163"/>
      <c r="F823" s="163"/>
      <c r="G823" s="163"/>
      <c r="H823" s="163"/>
      <c r="I823" s="163"/>
      <c r="J823" s="163"/>
      <c r="K823" s="163"/>
      <c r="L823" s="163"/>
      <c r="M823" s="163"/>
      <c r="N823" s="163"/>
      <c r="O823" s="163"/>
    </row>
    <row r="824" spans="1:15">
      <c r="A824" s="163"/>
      <c r="B824" s="163"/>
      <c r="C824" s="163"/>
      <c r="D824" s="190" t="s">
        <v>4023</v>
      </c>
      <c r="E824" s="163"/>
      <c r="F824" s="163"/>
      <c r="G824" s="163"/>
      <c r="H824" s="163"/>
      <c r="I824" s="163"/>
      <c r="J824" s="163"/>
      <c r="K824" s="163"/>
      <c r="L824" s="163"/>
      <c r="M824" s="163"/>
      <c r="N824" s="163"/>
      <c r="O824" s="163"/>
    </row>
    <row r="825" spans="1:15">
      <c r="A825" s="163"/>
      <c r="B825" s="163"/>
      <c r="C825" s="163"/>
      <c r="D825" s="190" t="s">
        <v>4024</v>
      </c>
      <c r="E825" s="163"/>
      <c r="F825" s="163"/>
      <c r="G825" s="163"/>
      <c r="H825" s="163"/>
      <c r="I825" s="163"/>
      <c r="J825" s="163"/>
      <c r="K825" s="163"/>
      <c r="L825" s="163"/>
      <c r="M825" s="163"/>
      <c r="N825" s="163"/>
      <c r="O825" s="163"/>
    </row>
    <row r="826" spans="1:15">
      <c r="A826" s="163"/>
      <c r="B826" s="163"/>
      <c r="C826" s="163"/>
      <c r="D826" s="190" t="s">
        <v>4025</v>
      </c>
      <c r="E826" s="163"/>
      <c r="F826" s="163"/>
      <c r="G826" s="163"/>
      <c r="H826" s="163"/>
      <c r="I826" s="163"/>
      <c r="J826" s="163"/>
      <c r="K826" s="163"/>
      <c r="L826" s="163"/>
      <c r="M826" s="163"/>
      <c r="N826" s="163"/>
      <c r="O826" s="163"/>
    </row>
    <row r="827" spans="1:15">
      <c r="A827" s="163"/>
      <c r="B827" s="163"/>
      <c r="C827" s="163"/>
      <c r="D827" s="190" t="s">
        <v>4026</v>
      </c>
      <c r="E827" s="163"/>
      <c r="F827" s="163"/>
      <c r="G827" s="163"/>
      <c r="H827" s="163"/>
      <c r="I827" s="163"/>
      <c r="J827" s="163"/>
      <c r="K827" s="163"/>
      <c r="L827" s="163"/>
      <c r="M827" s="163"/>
      <c r="N827" s="163"/>
      <c r="O827" s="163"/>
    </row>
    <row r="828" spans="1:15">
      <c r="A828" s="163"/>
      <c r="B828" s="163"/>
      <c r="C828" s="163"/>
      <c r="D828" s="190" t="s">
        <v>4027</v>
      </c>
      <c r="E828" s="163"/>
      <c r="F828" s="163"/>
      <c r="G828" s="163"/>
      <c r="H828" s="163"/>
      <c r="I828" s="163"/>
      <c r="J828" s="163"/>
      <c r="K828" s="163"/>
      <c r="L828" s="163"/>
      <c r="M828" s="163"/>
      <c r="N828" s="163"/>
      <c r="O828" s="163"/>
    </row>
    <row r="829" spans="1:15">
      <c r="A829" s="163"/>
      <c r="B829" s="163"/>
      <c r="C829" s="163"/>
      <c r="D829" s="190" t="s">
        <v>4028</v>
      </c>
      <c r="E829" s="163"/>
      <c r="F829" s="163"/>
      <c r="G829" s="163"/>
      <c r="H829" s="163"/>
      <c r="I829" s="163"/>
      <c r="J829" s="163"/>
      <c r="K829" s="163"/>
      <c r="L829" s="163"/>
      <c r="M829" s="163"/>
      <c r="N829" s="163"/>
      <c r="O829" s="163"/>
    </row>
    <row r="830" spans="1:15">
      <c r="A830" s="163"/>
      <c r="B830" s="163"/>
      <c r="C830" s="163"/>
      <c r="D830" s="190" t="s">
        <v>4029</v>
      </c>
      <c r="E830" s="163"/>
      <c r="F830" s="163"/>
      <c r="G830" s="163"/>
      <c r="H830" s="163"/>
      <c r="I830" s="163"/>
      <c r="J830" s="163"/>
      <c r="K830" s="163"/>
      <c r="L830" s="163"/>
      <c r="M830" s="163"/>
      <c r="N830" s="163"/>
      <c r="O830" s="163"/>
    </row>
    <row r="831" spans="1:15">
      <c r="A831" s="163"/>
      <c r="B831" s="163"/>
      <c r="C831" s="163"/>
      <c r="D831" s="190" t="s">
        <v>4030</v>
      </c>
      <c r="E831" s="163"/>
      <c r="F831" s="163"/>
      <c r="G831" s="163"/>
      <c r="H831" s="163"/>
      <c r="I831" s="163"/>
      <c r="J831" s="163"/>
      <c r="K831" s="163"/>
      <c r="L831" s="163"/>
      <c r="M831" s="163"/>
      <c r="N831" s="163"/>
      <c r="O831" s="163"/>
    </row>
    <row r="832" spans="1:15">
      <c r="A832" s="163"/>
      <c r="B832" s="163"/>
      <c r="C832" s="163"/>
      <c r="D832" s="190" t="s">
        <v>4031</v>
      </c>
      <c r="E832" s="163"/>
      <c r="F832" s="163"/>
      <c r="G832" s="163"/>
      <c r="H832" s="163"/>
      <c r="I832" s="163"/>
      <c r="J832" s="163"/>
      <c r="K832" s="163"/>
      <c r="L832" s="163"/>
      <c r="M832" s="163"/>
      <c r="N832" s="163"/>
      <c r="O832" s="163"/>
    </row>
    <row r="833" spans="1:15">
      <c r="A833" s="163"/>
      <c r="B833" s="163"/>
      <c r="C833" s="163"/>
      <c r="D833" s="190" t="s">
        <v>4032</v>
      </c>
      <c r="E833" s="163"/>
      <c r="F833" s="163"/>
      <c r="G833" s="163"/>
      <c r="H833" s="163"/>
      <c r="I833" s="163"/>
      <c r="J833" s="163"/>
      <c r="K833" s="163"/>
      <c r="L833" s="163"/>
      <c r="M833" s="163"/>
      <c r="N833" s="163"/>
      <c r="O833" s="163"/>
    </row>
    <row r="834" spans="1:15">
      <c r="A834" s="163"/>
      <c r="B834" s="163"/>
      <c r="C834" s="163"/>
      <c r="D834" s="190" t="s">
        <v>4033</v>
      </c>
      <c r="E834" s="163"/>
      <c r="F834" s="163"/>
      <c r="G834" s="163"/>
      <c r="H834" s="163"/>
      <c r="I834" s="163"/>
      <c r="J834" s="163"/>
      <c r="K834" s="163"/>
      <c r="L834" s="163"/>
      <c r="M834" s="163"/>
      <c r="N834" s="163"/>
      <c r="O834" s="163"/>
    </row>
    <row r="835" spans="1:15">
      <c r="A835" s="163"/>
      <c r="B835" s="163"/>
      <c r="C835" s="163"/>
      <c r="D835" s="190" t="s">
        <v>4034</v>
      </c>
      <c r="E835" s="163"/>
      <c r="F835" s="163"/>
      <c r="G835" s="163"/>
      <c r="H835" s="163"/>
      <c r="I835" s="163"/>
      <c r="J835" s="163"/>
      <c r="K835" s="163"/>
      <c r="L835" s="163"/>
      <c r="M835" s="163"/>
      <c r="N835" s="163"/>
      <c r="O835" s="163"/>
    </row>
    <row r="836" spans="1:15">
      <c r="A836" s="163"/>
      <c r="B836" s="163"/>
      <c r="C836" s="163"/>
      <c r="D836" s="190" t="s">
        <v>4035</v>
      </c>
      <c r="E836" s="163"/>
      <c r="F836" s="163"/>
      <c r="G836" s="163"/>
      <c r="H836" s="163"/>
      <c r="I836" s="163"/>
      <c r="J836" s="163"/>
      <c r="K836" s="163"/>
      <c r="L836" s="163"/>
      <c r="M836" s="163"/>
      <c r="N836" s="163"/>
      <c r="O836" s="163"/>
    </row>
    <row r="837" spans="1:15">
      <c r="A837" s="163"/>
      <c r="B837" s="163"/>
      <c r="C837" s="163"/>
      <c r="D837" s="190" t="s">
        <v>4036</v>
      </c>
      <c r="E837" s="163"/>
      <c r="F837" s="163"/>
      <c r="G837" s="163"/>
      <c r="H837" s="163"/>
      <c r="I837" s="163"/>
      <c r="J837" s="163"/>
      <c r="K837" s="163"/>
      <c r="L837" s="163"/>
      <c r="M837" s="163"/>
      <c r="N837" s="163"/>
      <c r="O837" s="163"/>
    </row>
    <row r="838" spans="1:15">
      <c r="A838" s="163"/>
      <c r="B838" s="163"/>
      <c r="C838" s="163"/>
      <c r="D838" s="190" t="s">
        <v>4037</v>
      </c>
      <c r="E838" s="163"/>
      <c r="F838" s="163"/>
      <c r="G838" s="163"/>
      <c r="H838" s="163"/>
      <c r="I838" s="163"/>
      <c r="J838" s="163"/>
      <c r="K838" s="163"/>
      <c r="L838" s="163"/>
      <c r="M838" s="163"/>
      <c r="N838" s="163"/>
      <c r="O838" s="163"/>
    </row>
    <row r="839" spans="1:15">
      <c r="A839" s="163"/>
      <c r="B839" s="163"/>
      <c r="C839" s="163"/>
      <c r="D839" s="163"/>
      <c r="E839" s="163"/>
      <c r="F839" s="163"/>
      <c r="G839" s="163"/>
      <c r="H839" s="163"/>
      <c r="I839" s="163"/>
      <c r="J839" s="163"/>
      <c r="K839" s="163"/>
      <c r="L839" s="163"/>
      <c r="M839" s="163"/>
      <c r="N839" s="163"/>
      <c r="O839" s="163"/>
    </row>
    <row r="840" spans="1:15">
      <c r="A840" s="163"/>
      <c r="B840" s="163"/>
      <c r="C840" s="163"/>
      <c r="D840" s="163"/>
      <c r="E840" s="163"/>
      <c r="F840" s="163"/>
      <c r="G840" s="163"/>
      <c r="H840" s="163"/>
      <c r="I840" s="163"/>
      <c r="J840" s="163"/>
      <c r="K840" s="163"/>
      <c r="L840" s="163"/>
      <c r="M840" s="163"/>
      <c r="N840" s="163"/>
      <c r="O840" s="163"/>
    </row>
    <row r="841" spans="1:15">
      <c r="A841" s="163"/>
      <c r="B841" s="163"/>
      <c r="C841" s="163"/>
      <c r="D841" s="163"/>
      <c r="E841" s="163"/>
      <c r="F841" s="163"/>
      <c r="G841" s="163"/>
      <c r="H841" s="163"/>
      <c r="I841" s="163"/>
      <c r="J841" s="163"/>
      <c r="K841" s="163"/>
      <c r="L841" s="163"/>
      <c r="M841" s="163"/>
      <c r="N841" s="163"/>
      <c r="O841" s="163"/>
    </row>
    <row r="842" spans="1:15">
      <c r="A842" s="163"/>
      <c r="B842" s="163"/>
      <c r="C842" s="163"/>
      <c r="D842" s="163"/>
      <c r="E842" s="163"/>
      <c r="F842" s="163"/>
      <c r="G842" s="163"/>
      <c r="H842" s="163"/>
      <c r="I842" s="163"/>
      <c r="J842" s="163"/>
      <c r="K842" s="163"/>
      <c r="L842" s="163"/>
      <c r="M842" s="163"/>
      <c r="N842" s="163"/>
      <c r="O842" s="163"/>
    </row>
    <row r="843" spans="1:15">
      <c r="A843" s="163"/>
      <c r="B843" s="163"/>
      <c r="C843" s="163"/>
      <c r="D843" s="163"/>
      <c r="E843" s="163"/>
      <c r="F843" s="163"/>
      <c r="G843" s="163"/>
      <c r="H843" s="163"/>
      <c r="I843" s="163"/>
      <c r="J843" s="163"/>
      <c r="K843" s="163"/>
      <c r="L843" s="163"/>
      <c r="M843" s="163"/>
      <c r="N843" s="163"/>
      <c r="O843" s="163"/>
    </row>
    <row r="844" spans="1:15">
      <c r="A844" s="163"/>
      <c r="B844" s="163"/>
      <c r="C844" s="163"/>
      <c r="D844" s="163"/>
      <c r="E844" s="163"/>
      <c r="F844" s="163"/>
      <c r="G844" s="163"/>
      <c r="H844" s="163"/>
      <c r="I844" s="163"/>
      <c r="J844" s="163"/>
      <c r="K844" s="163"/>
      <c r="L844" s="163"/>
      <c r="M844" s="163"/>
      <c r="N844" s="163"/>
      <c r="O844" s="163"/>
    </row>
    <row r="845" spans="1:15">
      <c r="A845" s="163"/>
      <c r="B845" s="163"/>
      <c r="C845" s="163"/>
      <c r="D845" s="163"/>
      <c r="E845" s="163"/>
      <c r="F845" s="163"/>
      <c r="G845" s="163"/>
      <c r="H845" s="163"/>
      <c r="I845" s="163"/>
      <c r="J845" s="163"/>
      <c r="K845" s="163"/>
      <c r="L845" s="163"/>
      <c r="M845" s="163"/>
      <c r="N845" s="163"/>
      <c r="O845" s="163"/>
    </row>
    <row r="846" spans="1:15">
      <c r="A846" s="163"/>
      <c r="B846" s="163"/>
      <c r="C846" s="163"/>
      <c r="D846" s="163"/>
      <c r="E846" s="163"/>
      <c r="F846" s="163"/>
      <c r="G846" s="163"/>
      <c r="H846" s="163"/>
      <c r="I846" s="163"/>
      <c r="J846" s="163"/>
      <c r="K846" s="163"/>
      <c r="L846" s="163"/>
      <c r="M846" s="163"/>
      <c r="N846" s="163"/>
      <c r="O846" s="163"/>
    </row>
    <row r="847" spans="1:15">
      <c r="A847" s="163"/>
      <c r="B847" s="163"/>
      <c r="C847" s="163"/>
      <c r="D847" s="163"/>
      <c r="E847" s="163"/>
      <c r="F847" s="163"/>
      <c r="G847" s="163"/>
      <c r="H847" s="163"/>
      <c r="I847" s="163"/>
      <c r="J847" s="163"/>
      <c r="K847" s="163"/>
      <c r="L847" s="163"/>
      <c r="M847" s="163"/>
      <c r="N847" s="163"/>
      <c r="O847" s="163"/>
    </row>
    <row r="848" spans="1:15">
      <c r="A848" s="163"/>
      <c r="B848" s="163"/>
      <c r="C848" s="163"/>
      <c r="D848" s="163"/>
      <c r="E848" s="163"/>
      <c r="F848" s="163"/>
      <c r="G848" s="163"/>
      <c r="H848" s="163"/>
      <c r="I848" s="163"/>
      <c r="J848" s="163"/>
      <c r="K848" s="163"/>
      <c r="L848" s="163"/>
      <c r="M848" s="163"/>
      <c r="N848" s="163"/>
      <c r="O848" s="163"/>
    </row>
    <row r="849" spans="1:15">
      <c r="A849" s="163"/>
      <c r="B849" s="163"/>
      <c r="C849" s="163"/>
      <c r="D849" s="163"/>
      <c r="E849" s="163"/>
      <c r="F849" s="163"/>
      <c r="G849" s="163"/>
      <c r="H849" s="163"/>
      <c r="I849" s="163"/>
      <c r="J849" s="163"/>
      <c r="K849" s="163"/>
      <c r="L849" s="163"/>
      <c r="M849" s="163"/>
      <c r="N849" s="163"/>
      <c r="O849" s="163"/>
    </row>
    <row r="850" spans="1:15">
      <c r="A850" s="163"/>
      <c r="B850" s="163"/>
      <c r="C850" s="163"/>
      <c r="D850" s="163"/>
      <c r="E850" s="163"/>
      <c r="F850" s="163"/>
      <c r="G850" s="163"/>
      <c r="H850" s="163"/>
      <c r="I850" s="163"/>
      <c r="J850" s="163"/>
      <c r="K850" s="163"/>
      <c r="L850" s="163"/>
      <c r="M850" s="163"/>
      <c r="N850" s="163"/>
      <c r="O850" s="163"/>
    </row>
    <row r="851" spans="1:15">
      <c r="A851" s="163"/>
      <c r="B851" s="163"/>
      <c r="C851" s="163"/>
      <c r="D851" s="163"/>
      <c r="E851" s="163"/>
      <c r="F851" s="163"/>
      <c r="G851" s="163"/>
      <c r="H851" s="163"/>
      <c r="I851" s="163"/>
      <c r="J851" s="163"/>
      <c r="K851" s="163"/>
      <c r="L851" s="163"/>
      <c r="M851" s="163"/>
      <c r="N851" s="163"/>
      <c r="O851" s="163"/>
    </row>
    <row r="852" spans="1:15">
      <c r="A852" s="163"/>
      <c r="B852" s="163"/>
      <c r="C852" s="163"/>
      <c r="D852" s="163"/>
      <c r="E852" s="163"/>
      <c r="F852" s="163"/>
      <c r="G852" s="163"/>
      <c r="H852" s="163"/>
      <c r="I852" s="163"/>
      <c r="J852" s="163"/>
      <c r="K852" s="163"/>
      <c r="L852" s="163"/>
      <c r="M852" s="163"/>
      <c r="N852" s="163"/>
      <c r="O852" s="163"/>
    </row>
    <row r="853" spans="1:15">
      <c r="A853" s="163"/>
      <c r="B853" s="163"/>
      <c r="C853" s="163"/>
      <c r="D853" s="163"/>
      <c r="E853" s="163"/>
      <c r="F853" s="163"/>
      <c r="G853" s="163"/>
      <c r="H853" s="163"/>
      <c r="I853" s="163"/>
      <c r="J853" s="163"/>
      <c r="K853" s="163"/>
      <c r="L853" s="163"/>
      <c r="M853" s="163"/>
      <c r="N853" s="163"/>
      <c r="O853" s="163"/>
    </row>
    <row r="854" spans="1:15">
      <c r="A854" s="163"/>
      <c r="B854" s="163"/>
      <c r="C854" s="163"/>
      <c r="D854" s="163"/>
      <c r="E854" s="163"/>
      <c r="F854" s="163"/>
      <c r="G854" s="163"/>
      <c r="H854" s="163"/>
      <c r="I854" s="163"/>
      <c r="J854" s="163"/>
      <c r="K854" s="163"/>
      <c r="L854" s="163"/>
      <c r="M854" s="163"/>
      <c r="N854" s="163"/>
      <c r="O854" s="163"/>
    </row>
    <row r="855" spans="1:15">
      <c r="A855" s="163"/>
      <c r="B855" s="163"/>
      <c r="C855" s="163"/>
      <c r="D855" s="163"/>
      <c r="E855" s="163"/>
      <c r="F855" s="163"/>
      <c r="G855" s="163"/>
      <c r="H855" s="163"/>
      <c r="I855" s="163"/>
      <c r="J855" s="163"/>
      <c r="K855" s="163"/>
      <c r="L855" s="163"/>
      <c r="M855" s="163"/>
      <c r="N855" s="163"/>
      <c r="O855" s="163"/>
    </row>
    <row r="856" spans="1:15">
      <c r="A856" s="163"/>
      <c r="B856" s="163"/>
      <c r="C856" s="163"/>
      <c r="D856" s="163"/>
      <c r="E856" s="163"/>
      <c r="F856" s="163"/>
      <c r="G856" s="163"/>
      <c r="H856" s="163"/>
      <c r="I856" s="163"/>
      <c r="J856" s="163"/>
      <c r="K856" s="163"/>
      <c r="L856" s="163"/>
      <c r="M856" s="163"/>
      <c r="N856" s="163"/>
      <c r="O856" s="163"/>
    </row>
    <row r="857" spans="1:15">
      <c r="A857" s="163"/>
      <c r="B857" s="163"/>
      <c r="C857" s="163"/>
      <c r="D857" s="163"/>
      <c r="E857" s="163"/>
      <c r="F857" s="163"/>
      <c r="G857" s="163"/>
      <c r="H857" s="163"/>
      <c r="I857" s="163"/>
      <c r="J857" s="163"/>
      <c r="K857" s="163"/>
      <c r="L857" s="163"/>
      <c r="M857" s="163"/>
      <c r="N857" s="163"/>
      <c r="O857" s="163"/>
    </row>
    <row r="858" spans="1:15">
      <c r="A858" s="163"/>
      <c r="B858" s="163"/>
      <c r="C858" s="163"/>
      <c r="D858" s="163"/>
      <c r="E858" s="163"/>
      <c r="F858" s="163"/>
      <c r="G858" s="163"/>
      <c r="H858" s="163"/>
      <c r="I858" s="163"/>
      <c r="J858" s="163"/>
      <c r="K858" s="163"/>
      <c r="L858" s="163"/>
      <c r="M858" s="163"/>
      <c r="N858" s="163"/>
      <c r="O858" s="163"/>
    </row>
    <row r="859" spans="1:15">
      <c r="A859" s="163"/>
      <c r="B859" s="163"/>
      <c r="C859" s="163"/>
      <c r="D859" s="163"/>
      <c r="E859" s="163"/>
      <c r="F859" s="163"/>
      <c r="G859" s="163"/>
      <c r="H859" s="163"/>
      <c r="I859" s="163"/>
      <c r="J859" s="163"/>
      <c r="K859" s="163"/>
      <c r="L859" s="163"/>
      <c r="M859" s="163"/>
      <c r="N859" s="163"/>
      <c r="O859" s="163"/>
    </row>
    <row r="860" spans="1:15">
      <c r="A860" s="163"/>
      <c r="B860" s="163"/>
      <c r="C860" s="163"/>
      <c r="D860" s="163"/>
      <c r="E860" s="163"/>
      <c r="F860" s="163"/>
      <c r="G860" s="163"/>
      <c r="H860" s="163"/>
      <c r="I860" s="163"/>
      <c r="J860" s="163"/>
      <c r="K860" s="163"/>
      <c r="L860" s="163"/>
      <c r="M860" s="163"/>
      <c r="N860" s="163"/>
      <c r="O860" s="163"/>
    </row>
    <row r="861" spans="1:15">
      <c r="A861" s="163"/>
      <c r="B861" s="163"/>
      <c r="C861" s="163"/>
      <c r="D861" s="163"/>
      <c r="E861" s="163"/>
      <c r="F861" s="163"/>
      <c r="G861" s="163"/>
      <c r="H861" s="163"/>
      <c r="I861" s="163"/>
      <c r="J861" s="163"/>
      <c r="K861" s="163"/>
      <c r="L861" s="163"/>
      <c r="M861" s="163"/>
      <c r="N861" s="163"/>
      <c r="O861" s="163"/>
    </row>
    <row r="862" spans="1:15">
      <c r="A862" s="163"/>
      <c r="B862" s="163"/>
      <c r="C862" s="163"/>
      <c r="D862" s="163"/>
      <c r="E862" s="163"/>
      <c r="F862" s="163"/>
      <c r="G862" s="163"/>
      <c r="H862" s="163"/>
      <c r="I862" s="163"/>
      <c r="J862" s="163"/>
      <c r="K862" s="163"/>
      <c r="L862" s="163"/>
      <c r="M862" s="163"/>
      <c r="N862" s="163"/>
      <c r="O862" s="163"/>
    </row>
    <row r="863" spans="1:15">
      <c r="A863" s="163"/>
      <c r="B863" s="163"/>
      <c r="C863" s="163"/>
      <c r="D863" s="163"/>
      <c r="E863" s="163"/>
      <c r="F863" s="163"/>
      <c r="G863" s="163"/>
      <c r="H863" s="163"/>
      <c r="I863" s="163"/>
      <c r="J863" s="163"/>
      <c r="K863" s="163"/>
      <c r="L863" s="163"/>
      <c r="M863" s="163"/>
      <c r="N863" s="163"/>
      <c r="O863" s="163"/>
    </row>
    <row r="864" spans="1:15">
      <c r="A864" s="163"/>
      <c r="B864" s="163"/>
      <c r="C864" s="163"/>
      <c r="D864" s="163"/>
      <c r="E864" s="163"/>
      <c r="F864" s="163"/>
      <c r="G864" s="163"/>
      <c r="H864" s="163"/>
      <c r="I864" s="163"/>
      <c r="J864" s="163"/>
      <c r="K864" s="163"/>
      <c r="L864" s="163"/>
      <c r="M864" s="163"/>
      <c r="N864" s="163"/>
      <c r="O864" s="163"/>
    </row>
    <row r="865" spans="1:15">
      <c r="A865" s="163"/>
      <c r="B865" s="163"/>
      <c r="C865" s="163"/>
      <c r="D865" s="163"/>
      <c r="E865" s="163"/>
      <c r="F865" s="163"/>
      <c r="G865" s="163"/>
      <c r="H865" s="163"/>
      <c r="I865" s="163"/>
      <c r="J865" s="163"/>
      <c r="K865" s="163"/>
      <c r="L865" s="163"/>
      <c r="M865" s="163"/>
      <c r="N865" s="163"/>
      <c r="O865" s="163"/>
    </row>
    <row r="866" spans="1:15">
      <c r="A866" s="163"/>
      <c r="B866" s="163"/>
      <c r="C866" s="163"/>
      <c r="D866" s="163"/>
      <c r="E866" s="163"/>
      <c r="F866" s="163"/>
      <c r="G866" s="163"/>
      <c r="H866" s="163"/>
      <c r="I866" s="163"/>
      <c r="J866" s="163"/>
      <c r="K866" s="163"/>
      <c r="L866" s="163"/>
      <c r="M866" s="163"/>
      <c r="N866" s="163"/>
      <c r="O866" s="163"/>
    </row>
    <row r="867" spans="1:15">
      <c r="A867" s="163"/>
      <c r="B867" s="163"/>
      <c r="C867" s="163"/>
      <c r="D867" s="163"/>
      <c r="E867" s="163"/>
      <c r="F867" s="163"/>
      <c r="G867" s="163"/>
      <c r="H867" s="163"/>
      <c r="I867" s="163"/>
      <c r="J867" s="163"/>
      <c r="K867" s="163"/>
      <c r="L867" s="163"/>
      <c r="M867" s="163"/>
      <c r="N867" s="163"/>
      <c r="O867" s="163"/>
    </row>
    <row r="868" spans="1:15">
      <c r="A868" s="163"/>
      <c r="B868" s="163"/>
      <c r="C868" s="163"/>
      <c r="D868" s="163"/>
      <c r="E868" s="163"/>
      <c r="F868" s="163"/>
      <c r="G868" s="163"/>
      <c r="H868" s="163"/>
      <c r="I868" s="163"/>
      <c r="J868" s="163"/>
      <c r="K868" s="163"/>
      <c r="L868" s="163"/>
      <c r="M868" s="163"/>
      <c r="N868" s="163"/>
      <c r="O868" s="163"/>
    </row>
    <row r="869" spans="1:15">
      <c r="A869" s="163"/>
      <c r="B869" s="163"/>
      <c r="C869" s="163"/>
      <c r="D869" s="163"/>
      <c r="E869" s="163"/>
      <c r="F869" s="163"/>
      <c r="G869" s="163"/>
      <c r="H869" s="163"/>
      <c r="I869" s="163"/>
      <c r="J869" s="163"/>
      <c r="K869" s="163"/>
      <c r="L869" s="163"/>
      <c r="M869" s="163"/>
      <c r="N869" s="163"/>
      <c r="O869" s="163"/>
    </row>
    <row r="870" spans="1:15">
      <c r="A870" s="163"/>
      <c r="B870" s="163"/>
      <c r="C870" s="163"/>
      <c r="D870" s="163"/>
      <c r="E870" s="163"/>
      <c r="F870" s="163"/>
      <c r="G870" s="163"/>
      <c r="H870" s="163"/>
      <c r="I870" s="163"/>
      <c r="J870" s="163"/>
      <c r="K870" s="163"/>
      <c r="L870" s="163"/>
      <c r="M870" s="163"/>
      <c r="N870" s="163"/>
      <c r="O870" s="163"/>
    </row>
    <row r="871" spans="1:15">
      <c r="A871" s="163"/>
      <c r="B871" s="163"/>
      <c r="C871" s="163"/>
      <c r="D871" s="163"/>
      <c r="E871" s="163"/>
      <c r="F871" s="163"/>
      <c r="G871" s="163"/>
      <c r="H871" s="163"/>
      <c r="I871" s="163"/>
      <c r="J871" s="163"/>
      <c r="K871" s="163"/>
      <c r="L871" s="163"/>
      <c r="M871" s="163"/>
      <c r="N871" s="163"/>
      <c r="O871" s="163"/>
    </row>
    <row r="872" spans="1:15">
      <c r="A872" s="163"/>
      <c r="B872" s="163"/>
      <c r="C872" s="163"/>
      <c r="D872" s="163"/>
      <c r="E872" s="163"/>
      <c r="F872" s="163"/>
      <c r="G872" s="163"/>
      <c r="H872" s="163"/>
      <c r="I872" s="163"/>
      <c r="J872" s="163"/>
      <c r="K872" s="163"/>
      <c r="L872" s="163"/>
      <c r="M872" s="163"/>
      <c r="N872" s="163"/>
      <c r="O872" s="163"/>
    </row>
    <row r="873" spans="1:15">
      <c r="A873" s="163"/>
      <c r="B873" s="163"/>
      <c r="C873" s="163"/>
      <c r="D873" s="163"/>
      <c r="E873" s="163"/>
      <c r="F873" s="163"/>
      <c r="G873" s="163"/>
      <c r="H873" s="163"/>
      <c r="I873" s="163"/>
      <c r="J873" s="163"/>
      <c r="K873" s="163"/>
      <c r="L873" s="163"/>
      <c r="M873" s="163"/>
      <c r="N873" s="163"/>
      <c r="O873" s="163"/>
    </row>
    <row r="874" spans="1:15">
      <c r="A874" s="163"/>
      <c r="B874" s="163"/>
      <c r="C874" s="163"/>
      <c r="D874" s="163"/>
      <c r="E874" s="163"/>
      <c r="F874" s="163"/>
      <c r="G874" s="163"/>
      <c r="H874" s="163"/>
      <c r="I874" s="163"/>
      <c r="J874" s="163"/>
      <c r="K874" s="163"/>
      <c r="L874" s="163"/>
      <c r="M874" s="163"/>
      <c r="N874" s="163"/>
      <c r="O874" s="163"/>
    </row>
    <row r="875" spans="1:15">
      <c r="A875" s="163"/>
      <c r="B875" s="163"/>
      <c r="C875" s="163"/>
      <c r="D875" s="163"/>
      <c r="E875" s="163"/>
      <c r="F875" s="163"/>
      <c r="G875" s="163"/>
      <c r="H875" s="163"/>
      <c r="I875" s="163"/>
      <c r="J875" s="163"/>
      <c r="K875" s="163"/>
      <c r="L875" s="163"/>
      <c r="M875" s="163"/>
      <c r="N875" s="163"/>
      <c r="O875" s="163"/>
    </row>
    <row r="876" spans="1:15">
      <c r="A876" s="163"/>
      <c r="B876" s="163"/>
      <c r="C876" s="163"/>
      <c r="D876" s="163"/>
      <c r="E876" s="163"/>
      <c r="F876" s="163"/>
      <c r="G876" s="163"/>
      <c r="H876" s="163"/>
      <c r="I876" s="163"/>
      <c r="J876" s="163"/>
      <c r="K876" s="163"/>
      <c r="L876" s="163"/>
      <c r="M876" s="163"/>
      <c r="N876" s="163"/>
      <c r="O876" s="163"/>
    </row>
    <row r="877" spans="1:15">
      <c r="A877" s="163"/>
      <c r="B877" s="163"/>
      <c r="C877" s="163"/>
      <c r="D877" s="163"/>
      <c r="E877" s="163"/>
      <c r="F877" s="163"/>
      <c r="G877" s="163"/>
      <c r="H877" s="163"/>
      <c r="I877" s="163"/>
      <c r="J877" s="163"/>
      <c r="K877" s="163"/>
      <c r="L877" s="163"/>
      <c r="M877" s="163"/>
      <c r="N877" s="163"/>
      <c r="O877" s="163"/>
    </row>
    <row r="878" spans="1:15">
      <c r="A878" s="163"/>
      <c r="B878" s="163"/>
      <c r="C878" s="163"/>
      <c r="D878" s="163"/>
      <c r="E878" s="163"/>
      <c r="F878" s="163"/>
      <c r="G878" s="163"/>
      <c r="H878" s="163"/>
      <c r="I878" s="163"/>
      <c r="J878" s="163"/>
      <c r="K878" s="163"/>
      <c r="L878" s="163"/>
      <c r="M878" s="163"/>
      <c r="N878" s="163"/>
      <c r="O878" s="163"/>
    </row>
    <row r="879" spans="1:15">
      <c r="A879" s="163"/>
      <c r="B879" s="163"/>
      <c r="C879" s="163"/>
      <c r="D879" s="163"/>
      <c r="E879" s="163"/>
      <c r="F879" s="163"/>
      <c r="G879" s="163"/>
      <c r="H879" s="163"/>
      <c r="I879" s="163"/>
      <c r="J879" s="163"/>
      <c r="K879" s="163"/>
      <c r="L879" s="163"/>
      <c r="M879" s="163"/>
      <c r="N879" s="163"/>
      <c r="O879" s="163"/>
    </row>
    <row r="880" spans="1:15">
      <c r="A880" s="163"/>
      <c r="B880" s="163"/>
      <c r="C880" s="163"/>
      <c r="D880" s="163"/>
      <c r="E880" s="163"/>
      <c r="F880" s="163"/>
      <c r="G880" s="163"/>
      <c r="H880" s="163"/>
      <c r="I880" s="163"/>
      <c r="J880" s="163"/>
      <c r="K880" s="163"/>
      <c r="L880" s="163"/>
      <c r="M880" s="163"/>
      <c r="N880" s="163"/>
      <c r="O880" s="163"/>
    </row>
    <row r="881" spans="1:15">
      <c r="A881" s="163"/>
      <c r="B881" s="163"/>
      <c r="C881" s="163"/>
      <c r="D881" s="163"/>
      <c r="E881" s="163"/>
      <c r="F881" s="163"/>
      <c r="G881" s="163"/>
      <c r="H881" s="163"/>
      <c r="I881" s="163"/>
      <c r="J881" s="163"/>
      <c r="K881" s="163"/>
      <c r="L881" s="163"/>
      <c r="M881" s="163"/>
      <c r="N881" s="163"/>
      <c r="O881" s="163"/>
    </row>
    <row r="882" spans="1:15">
      <c r="A882" s="163"/>
      <c r="B882" s="163"/>
      <c r="C882" s="163"/>
      <c r="D882" s="163"/>
      <c r="E882" s="163"/>
      <c r="F882" s="163"/>
      <c r="G882" s="163"/>
      <c r="H882" s="163"/>
      <c r="I882" s="163"/>
      <c r="J882" s="163"/>
      <c r="K882" s="163"/>
      <c r="L882" s="163"/>
      <c r="M882" s="163"/>
      <c r="N882" s="163"/>
      <c r="O882" s="163"/>
    </row>
    <row r="883" spans="1:15">
      <c r="A883" s="163"/>
      <c r="B883" s="163"/>
      <c r="C883" s="163"/>
      <c r="D883" s="163"/>
      <c r="E883" s="163"/>
      <c r="F883" s="163"/>
      <c r="G883" s="163"/>
      <c r="H883" s="163"/>
      <c r="I883" s="163"/>
      <c r="J883" s="163"/>
      <c r="K883" s="163"/>
      <c r="L883" s="163"/>
      <c r="M883" s="163"/>
      <c r="N883" s="163"/>
      <c r="O883" s="163"/>
    </row>
    <row r="884" spans="1:15">
      <c r="A884" s="163"/>
      <c r="B884" s="163"/>
      <c r="C884" s="163"/>
      <c r="D884" s="163"/>
      <c r="E884" s="163"/>
      <c r="F884" s="163"/>
      <c r="G884" s="163"/>
      <c r="H884" s="163"/>
      <c r="I884" s="163"/>
      <c r="J884" s="163"/>
      <c r="K884" s="163"/>
      <c r="L884" s="163"/>
      <c r="M884" s="163"/>
      <c r="N884" s="163"/>
      <c r="O884" s="163"/>
    </row>
    <row r="885" spans="1:15">
      <c r="A885" s="163"/>
      <c r="B885" s="163"/>
      <c r="C885" s="163"/>
      <c r="D885" s="163"/>
      <c r="E885" s="163"/>
      <c r="F885" s="163"/>
      <c r="G885" s="163"/>
      <c r="H885" s="163"/>
      <c r="I885" s="163"/>
      <c r="J885" s="163"/>
      <c r="K885" s="163"/>
      <c r="L885" s="163"/>
      <c r="M885" s="163"/>
      <c r="N885" s="163"/>
      <c r="O885" s="163"/>
    </row>
    <row r="886" spans="1:15">
      <c r="A886" s="163"/>
      <c r="B886" s="163"/>
      <c r="C886" s="163"/>
      <c r="D886" s="163"/>
      <c r="E886" s="163"/>
      <c r="F886" s="163"/>
      <c r="G886" s="163"/>
      <c r="H886" s="163"/>
      <c r="I886" s="163"/>
      <c r="J886" s="163"/>
      <c r="K886" s="163"/>
      <c r="L886" s="163"/>
      <c r="M886" s="163"/>
      <c r="N886" s="163"/>
      <c r="O886" s="163"/>
    </row>
    <row r="887" spans="1:15">
      <c r="A887" s="163"/>
      <c r="B887" s="163"/>
      <c r="C887" s="163"/>
      <c r="D887" s="163"/>
      <c r="E887" s="163"/>
      <c r="F887" s="163"/>
      <c r="G887" s="163"/>
      <c r="H887" s="163"/>
      <c r="I887" s="163"/>
      <c r="J887" s="163"/>
      <c r="K887" s="163"/>
      <c r="L887" s="163"/>
      <c r="M887" s="163"/>
      <c r="N887" s="163"/>
      <c r="O887" s="163"/>
    </row>
    <row r="888" spans="1:15">
      <c r="A888" s="163"/>
      <c r="B888" s="163"/>
      <c r="C888" s="163"/>
      <c r="D888" s="163"/>
      <c r="E888" s="163"/>
      <c r="F888" s="163"/>
      <c r="G888" s="163"/>
      <c r="H888" s="163"/>
      <c r="I888" s="163"/>
      <c r="J888" s="163"/>
      <c r="K888" s="163"/>
      <c r="L888" s="163"/>
      <c r="M888" s="163"/>
      <c r="N888" s="163"/>
      <c r="O888" s="163"/>
    </row>
    <row r="889" spans="1:15">
      <c r="A889" s="163"/>
      <c r="B889" s="163"/>
      <c r="C889" s="163"/>
      <c r="D889" s="163"/>
      <c r="E889" s="163"/>
      <c r="F889" s="163"/>
      <c r="G889" s="163"/>
      <c r="H889" s="163"/>
      <c r="I889" s="163"/>
      <c r="J889" s="163"/>
      <c r="K889" s="163"/>
      <c r="L889" s="163"/>
      <c r="M889" s="163"/>
      <c r="N889" s="163"/>
      <c r="O889" s="163"/>
    </row>
    <row r="890" spans="1:15">
      <c r="A890" s="163"/>
      <c r="B890" s="163"/>
      <c r="C890" s="163"/>
      <c r="D890" s="163"/>
      <c r="E890" s="163"/>
      <c r="F890" s="163"/>
      <c r="G890" s="163"/>
      <c r="H890" s="163"/>
      <c r="I890" s="163"/>
      <c r="J890" s="163"/>
      <c r="K890" s="163"/>
      <c r="L890" s="163"/>
      <c r="M890" s="163"/>
      <c r="N890" s="163"/>
      <c r="O890" s="163"/>
    </row>
    <row r="891" spans="1:15">
      <c r="A891" s="163"/>
      <c r="B891" s="163"/>
      <c r="C891" s="163"/>
      <c r="D891" s="163"/>
      <c r="E891" s="163"/>
      <c r="F891" s="163"/>
      <c r="G891" s="163"/>
      <c r="H891" s="163"/>
      <c r="I891" s="163"/>
      <c r="J891" s="163"/>
      <c r="K891" s="163"/>
      <c r="L891" s="163"/>
      <c r="M891" s="163"/>
      <c r="N891" s="163"/>
      <c r="O891" s="163"/>
    </row>
    <row r="892" spans="1:15">
      <c r="A892" s="163"/>
      <c r="B892" s="163"/>
      <c r="C892" s="163"/>
      <c r="D892" s="163"/>
      <c r="E892" s="163"/>
      <c r="F892" s="163"/>
      <c r="G892" s="163"/>
      <c r="H892" s="163"/>
      <c r="I892" s="163"/>
      <c r="J892" s="163"/>
      <c r="K892" s="163"/>
      <c r="L892" s="163"/>
      <c r="M892" s="163"/>
      <c r="N892" s="163"/>
      <c r="O892" s="163"/>
    </row>
    <row r="893" spans="1:15">
      <c r="A893" s="163"/>
      <c r="B893" s="163"/>
      <c r="C893" s="163"/>
      <c r="D893" s="163"/>
      <c r="E893" s="163"/>
      <c r="F893" s="163"/>
      <c r="G893" s="163"/>
      <c r="H893" s="163"/>
      <c r="I893" s="163"/>
      <c r="J893" s="163"/>
      <c r="K893" s="163"/>
      <c r="L893" s="163"/>
      <c r="M893" s="163"/>
      <c r="N893" s="163"/>
      <c r="O893" s="163"/>
    </row>
    <row r="894" spans="1:15">
      <c r="A894" s="163"/>
      <c r="B894" s="163"/>
      <c r="C894" s="163"/>
      <c r="D894" s="163"/>
      <c r="E894" s="163"/>
      <c r="F894" s="163"/>
      <c r="G894" s="163"/>
      <c r="H894" s="163"/>
      <c r="I894" s="163"/>
      <c r="J894" s="163"/>
      <c r="K894" s="163"/>
      <c r="L894" s="163"/>
      <c r="M894" s="163"/>
      <c r="N894" s="163"/>
      <c r="O894" s="163"/>
    </row>
    <row r="895" spans="1:15">
      <c r="A895" s="163"/>
      <c r="B895" s="163"/>
      <c r="C895" s="163"/>
      <c r="D895" s="163"/>
      <c r="E895" s="163"/>
      <c r="F895" s="163"/>
      <c r="G895" s="163"/>
      <c r="H895" s="163"/>
      <c r="I895" s="163"/>
      <c r="J895" s="163"/>
      <c r="K895" s="163"/>
      <c r="L895" s="163"/>
      <c r="M895" s="163"/>
      <c r="N895" s="163"/>
      <c r="O895" s="163"/>
    </row>
    <row r="896" spans="1:15">
      <c r="A896" s="163"/>
      <c r="B896" s="163"/>
      <c r="C896" s="163"/>
      <c r="D896" s="163"/>
      <c r="E896" s="163"/>
      <c r="F896" s="163"/>
      <c r="G896" s="163"/>
      <c r="H896" s="163"/>
      <c r="I896" s="163"/>
      <c r="J896" s="163"/>
      <c r="K896" s="163"/>
      <c r="L896" s="163"/>
      <c r="M896" s="163"/>
      <c r="N896" s="163"/>
      <c r="O896" s="163"/>
    </row>
    <row r="897" spans="1:15">
      <c r="A897" s="163"/>
      <c r="B897" s="163"/>
      <c r="C897" s="163"/>
      <c r="D897" s="163"/>
      <c r="E897" s="163"/>
      <c r="F897" s="163"/>
      <c r="G897" s="163"/>
      <c r="H897" s="163"/>
      <c r="I897" s="163"/>
      <c r="J897" s="163"/>
      <c r="K897" s="163"/>
      <c r="L897" s="163"/>
      <c r="M897" s="163"/>
      <c r="N897" s="163"/>
      <c r="O897" s="163"/>
    </row>
    <row r="898" spans="1:15">
      <c r="A898" s="163"/>
      <c r="B898" s="163"/>
      <c r="C898" s="163"/>
      <c r="D898" s="163"/>
      <c r="E898" s="163"/>
      <c r="F898" s="163"/>
      <c r="G898" s="163"/>
      <c r="H898" s="163"/>
      <c r="I898" s="163"/>
      <c r="J898" s="163"/>
      <c r="K898" s="163"/>
      <c r="L898" s="163"/>
      <c r="M898" s="163"/>
      <c r="N898" s="163"/>
      <c r="O898" s="163"/>
    </row>
    <row r="899" spans="1:15">
      <c r="A899" s="163"/>
      <c r="B899" s="163"/>
      <c r="C899" s="163"/>
      <c r="D899" s="163"/>
      <c r="E899" s="163"/>
      <c r="F899" s="163"/>
      <c r="G899" s="163"/>
      <c r="H899" s="163"/>
      <c r="I899" s="163"/>
      <c r="J899" s="163"/>
      <c r="K899" s="163"/>
      <c r="L899" s="163"/>
      <c r="M899" s="163"/>
      <c r="N899" s="163"/>
      <c r="O899" s="163"/>
    </row>
    <row r="900" spans="1:15">
      <c r="A900" s="163"/>
      <c r="B900" s="163"/>
      <c r="C900" s="163"/>
      <c r="D900" s="163"/>
      <c r="E900" s="163"/>
      <c r="F900" s="163"/>
      <c r="G900" s="163"/>
      <c r="H900" s="163"/>
      <c r="I900" s="163"/>
      <c r="J900" s="163"/>
      <c r="K900" s="163"/>
      <c r="L900" s="163"/>
      <c r="M900" s="163"/>
      <c r="N900" s="163"/>
      <c r="O900" s="163"/>
    </row>
    <row r="901" spans="1:15">
      <c r="A901" s="163"/>
      <c r="B901" s="163"/>
      <c r="C901" s="163"/>
      <c r="D901" s="163"/>
      <c r="E901" s="163"/>
      <c r="F901" s="163"/>
      <c r="G901" s="163"/>
      <c r="H901" s="163"/>
      <c r="I901" s="163"/>
      <c r="J901" s="163"/>
      <c r="K901" s="163"/>
      <c r="L901" s="163"/>
      <c r="M901" s="163"/>
      <c r="N901" s="163"/>
      <c r="O901" s="163"/>
    </row>
    <row r="902" spans="1:15">
      <c r="A902" s="163"/>
      <c r="B902" s="163"/>
      <c r="C902" s="163"/>
      <c r="D902" s="163"/>
      <c r="E902" s="163"/>
      <c r="F902" s="163"/>
      <c r="G902" s="163"/>
      <c r="H902" s="163"/>
      <c r="I902" s="163"/>
      <c r="J902" s="163"/>
      <c r="K902" s="163"/>
      <c r="L902" s="163"/>
      <c r="M902" s="163"/>
      <c r="N902" s="163"/>
      <c r="O902" s="163"/>
    </row>
    <row r="903" spans="1:15">
      <c r="A903" s="163"/>
      <c r="B903" s="163"/>
      <c r="C903" s="163"/>
      <c r="D903" s="163"/>
      <c r="E903" s="163"/>
      <c r="F903" s="163"/>
      <c r="G903" s="163"/>
      <c r="H903" s="163"/>
      <c r="I903" s="163"/>
      <c r="J903" s="163"/>
      <c r="K903" s="163"/>
      <c r="L903" s="163"/>
      <c r="M903" s="163"/>
      <c r="N903" s="163"/>
      <c r="O903" s="163"/>
    </row>
    <row r="904" spans="1:15">
      <c r="A904" s="163"/>
      <c r="B904" s="163"/>
      <c r="C904" s="163"/>
      <c r="D904" s="163"/>
      <c r="E904" s="163"/>
      <c r="F904" s="163"/>
      <c r="G904" s="163"/>
      <c r="H904" s="163"/>
      <c r="I904" s="163"/>
      <c r="J904" s="163"/>
      <c r="K904" s="163"/>
      <c r="L904" s="163"/>
      <c r="M904" s="163"/>
      <c r="N904" s="163"/>
      <c r="O904" s="163"/>
    </row>
    <row r="905" spans="1:15">
      <c r="A905" s="163"/>
      <c r="B905" s="163"/>
      <c r="C905" s="163"/>
      <c r="D905" s="163"/>
      <c r="E905" s="163"/>
      <c r="F905" s="163"/>
      <c r="G905" s="163"/>
      <c r="H905" s="163"/>
      <c r="I905" s="163"/>
      <c r="J905" s="163"/>
      <c r="K905" s="163"/>
      <c r="L905" s="163"/>
      <c r="M905" s="163"/>
      <c r="N905" s="163"/>
      <c r="O905" s="163"/>
    </row>
    <row r="906" spans="1:15">
      <c r="A906" s="163"/>
      <c r="B906" s="163"/>
      <c r="C906" s="163"/>
      <c r="D906" s="163"/>
      <c r="E906" s="163"/>
      <c r="F906" s="163"/>
      <c r="G906" s="163"/>
      <c r="H906" s="163"/>
      <c r="I906" s="163"/>
      <c r="J906" s="163"/>
      <c r="K906" s="163"/>
      <c r="L906" s="163"/>
      <c r="M906" s="163"/>
      <c r="N906" s="163"/>
      <c r="O906" s="163"/>
    </row>
    <row r="907" spans="1:15">
      <c r="A907" s="163"/>
      <c r="B907" s="163"/>
      <c r="C907" s="163"/>
      <c r="D907" s="163"/>
      <c r="E907" s="163"/>
      <c r="F907" s="163"/>
      <c r="G907" s="163"/>
      <c r="H907" s="163"/>
      <c r="I907" s="163"/>
      <c r="J907" s="163"/>
      <c r="K907" s="163"/>
      <c r="L907" s="163"/>
      <c r="M907" s="163"/>
      <c r="N907" s="163"/>
      <c r="O907" s="163"/>
    </row>
    <row r="908" spans="1:15">
      <c r="A908" s="163"/>
      <c r="B908" s="163"/>
      <c r="C908" s="163"/>
      <c r="D908" s="163"/>
      <c r="E908" s="163"/>
      <c r="F908" s="163"/>
      <c r="G908" s="163"/>
      <c r="H908" s="163"/>
      <c r="I908" s="163"/>
      <c r="J908" s="163"/>
      <c r="K908" s="163"/>
      <c r="L908" s="163"/>
      <c r="M908" s="163"/>
      <c r="N908" s="163"/>
      <c r="O908" s="163"/>
    </row>
    <row r="909" spans="1:15">
      <c r="A909" s="163"/>
      <c r="B909" s="163"/>
      <c r="C909" s="163"/>
      <c r="D909" s="163"/>
      <c r="E909" s="163"/>
      <c r="F909" s="163"/>
      <c r="G909" s="163"/>
      <c r="H909" s="163"/>
      <c r="I909" s="163"/>
      <c r="J909" s="163"/>
      <c r="K909" s="163"/>
      <c r="L909" s="163"/>
      <c r="M909" s="163"/>
      <c r="N909" s="163"/>
      <c r="O909" s="163"/>
    </row>
    <row r="910" spans="1:15">
      <c r="A910" s="163"/>
      <c r="B910" s="163"/>
      <c r="C910" s="163"/>
      <c r="D910" s="163"/>
      <c r="E910" s="163"/>
      <c r="F910" s="163"/>
      <c r="G910" s="163"/>
      <c r="H910" s="163"/>
      <c r="I910" s="163"/>
      <c r="J910" s="163"/>
      <c r="K910" s="163"/>
      <c r="L910" s="163"/>
      <c r="M910" s="163"/>
      <c r="N910" s="163"/>
      <c r="O910" s="163"/>
    </row>
    <row r="911" spans="1:15">
      <c r="A911" s="163"/>
      <c r="B911" s="163"/>
      <c r="C911" s="163"/>
      <c r="D911" s="163"/>
      <c r="E911" s="163"/>
      <c r="F911" s="163"/>
      <c r="G911" s="163"/>
      <c r="H911" s="163"/>
      <c r="I911" s="163"/>
      <c r="J911" s="163"/>
      <c r="K911" s="163"/>
      <c r="L911" s="163"/>
      <c r="M911" s="163"/>
      <c r="N911" s="163"/>
      <c r="O911" s="163"/>
    </row>
    <row r="912" spans="1:15">
      <c r="A912" s="163"/>
      <c r="B912" s="163"/>
      <c r="C912" s="163"/>
      <c r="D912" s="163"/>
      <c r="E912" s="163"/>
      <c r="F912" s="163"/>
      <c r="G912" s="163"/>
      <c r="H912" s="163"/>
      <c r="I912" s="163"/>
      <c r="J912" s="163"/>
      <c r="K912" s="163"/>
      <c r="L912" s="163"/>
      <c r="M912" s="163"/>
      <c r="N912" s="163"/>
      <c r="O912" s="163"/>
    </row>
    <row r="913" spans="1:15">
      <c r="A913" s="163"/>
      <c r="B913" s="163"/>
      <c r="C913" s="163"/>
      <c r="D913" s="163"/>
      <c r="E913" s="163"/>
      <c r="F913" s="163"/>
      <c r="G913" s="163"/>
      <c r="H913" s="163"/>
      <c r="I913" s="163"/>
      <c r="J913" s="163"/>
      <c r="K913" s="163"/>
      <c r="L913" s="163"/>
      <c r="M913" s="163"/>
      <c r="N913" s="163"/>
      <c r="O913" s="163"/>
    </row>
    <row r="914" spans="1:15">
      <c r="A914" s="163"/>
      <c r="B914" s="163"/>
      <c r="C914" s="163"/>
      <c r="D914" s="163"/>
      <c r="E914" s="163"/>
      <c r="F914" s="163"/>
      <c r="G914" s="163"/>
      <c r="H914" s="163"/>
      <c r="I914" s="163"/>
      <c r="J914" s="163"/>
      <c r="K914" s="163"/>
      <c r="L914" s="163"/>
      <c r="M914" s="163"/>
      <c r="N914" s="163"/>
      <c r="O914" s="163"/>
    </row>
    <row r="915" spans="1:15">
      <c r="A915" s="163"/>
      <c r="B915" s="163"/>
      <c r="C915" s="163"/>
      <c r="D915" s="163"/>
      <c r="E915" s="163"/>
      <c r="F915" s="163"/>
      <c r="G915" s="163"/>
      <c r="H915" s="163"/>
      <c r="I915" s="163"/>
      <c r="J915" s="163"/>
      <c r="K915" s="163"/>
      <c r="L915" s="163"/>
      <c r="M915" s="163"/>
      <c r="N915" s="163"/>
      <c r="O915" s="163"/>
    </row>
  </sheetData>
  <mergeCells count="13">
    <mergeCell ref="J2:L2"/>
    <mergeCell ref="M2:N2"/>
    <mergeCell ref="J3:K3"/>
    <mergeCell ref="M3:N3"/>
    <mergeCell ref="J4:K4"/>
    <mergeCell ref="M4:N4"/>
    <mergeCell ref="J8:N8"/>
    <mergeCell ref="J5:K5"/>
    <mergeCell ref="M5:N5"/>
    <mergeCell ref="J6:K6"/>
    <mergeCell ref="M6:N6"/>
    <mergeCell ref="J7:K7"/>
    <mergeCell ref="M7:N7"/>
  </mergeCells>
  <conditionalFormatting sqref="F1:F10">
    <cfRule type="timePeriod" dxfId="53" priority="21" timePeriod="yesterday">
      <formula>FLOOR(F1,1)=TODAY()-1</formula>
    </cfRule>
  </conditionalFormatting>
  <conditionalFormatting sqref="F118 F121:F123 F134 F137 F153:F154 F168 F175:F181">
    <cfRule type="timePeriod" dxfId="52" priority="22" timePeriod="yesterday">
      <formula>FLOOR(F118,1)=TODAY()-1</formula>
    </cfRule>
  </conditionalFormatting>
  <pageMargins left="0.7" right="0.7" top="0.75" bottom="0.75" header="0.3" footer="0.3"/>
  <pageSetup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XFD891"/>
  <sheetViews>
    <sheetView topLeftCell="D61" zoomScale="85" zoomScaleNormal="85" workbookViewId="0">
      <selection activeCell="H100" sqref="H100"/>
    </sheetView>
  </sheetViews>
  <sheetFormatPr defaultRowHeight="15"/>
  <cols>
    <col min="1" max="1" width="9.140625" customWidth="1"/>
    <col min="2" max="4" width="19.7109375" customWidth="1"/>
    <col min="5" max="6" width="19.7109375" style="1" customWidth="1"/>
    <col min="7" max="7" width="26.42578125" customWidth="1"/>
    <col min="8" max="8" width="84.140625" customWidth="1"/>
    <col min="9" max="9" width="28.5703125" customWidth="1"/>
    <col min="10" max="10" width="40.85546875" customWidth="1"/>
    <col min="11" max="12" width="19.7109375" style="1" customWidth="1"/>
    <col min="13" max="15" width="19.7109375" customWidth="1"/>
  </cols>
  <sheetData>
    <row r="1" spans="1:15" ht="18.75" thickBot="1">
      <c r="A1" s="134"/>
      <c r="B1" s="78"/>
      <c r="C1" s="134" t="s">
        <v>162</v>
      </c>
      <c r="D1" s="63"/>
      <c r="E1" s="65"/>
      <c r="F1" s="65"/>
      <c r="G1" s="65"/>
      <c r="H1" s="63"/>
      <c r="I1" s="63"/>
      <c r="J1" s="63"/>
      <c r="K1" s="65"/>
      <c r="L1" s="65"/>
      <c r="M1" s="63"/>
      <c r="N1" s="63"/>
      <c r="O1" s="63"/>
    </row>
    <row r="2" spans="1:15" ht="18.75" thickBot="1">
      <c r="A2" s="134"/>
      <c r="B2" s="78"/>
      <c r="C2" s="134"/>
      <c r="D2" s="63"/>
      <c r="E2" s="65"/>
      <c r="F2" s="65"/>
      <c r="G2" s="63"/>
      <c r="H2" s="63"/>
      <c r="I2" s="63"/>
      <c r="J2" s="361" t="s">
        <v>166</v>
      </c>
      <c r="K2" s="362"/>
      <c r="L2" s="363"/>
      <c r="M2" s="364"/>
      <c r="N2" s="364"/>
      <c r="O2" s="63"/>
    </row>
    <row r="3" spans="1:15" ht="18">
      <c r="A3" s="134"/>
      <c r="B3" s="134"/>
      <c r="C3" s="134"/>
      <c r="D3" s="134" t="s">
        <v>455</v>
      </c>
      <c r="E3" s="249"/>
      <c r="F3" s="249"/>
      <c r="G3" s="141"/>
      <c r="H3" s="134"/>
      <c r="I3" s="134"/>
      <c r="J3" s="365" t="s">
        <v>171</v>
      </c>
      <c r="K3" s="366"/>
      <c r="L3" s="138">
        <f>COUNTIFS(K:K,"A")</f>
        <v>26</v>
      </c>
      <c r="M3" s="367"/>
      <c r="N3" s="367"/>
      <c r="O3" s="63"/>
    </row>
    <row r="4" spans="1:15" ht="18">
      <c r="A4" s="134"/>
      <c r="B4" s="134"/>
      <c r="C4" s="134"/>
      <c r="D4" s="134"/>
      <c r="E4" s="249"/>
      <c r="F4" s="249"/>
      <c r="G4" s="134"/>
      <c r="H4" s="134"/>
      <c r="I4" s="134"/>
      <c r="J4" s="368" t="s">
        <v>172</v>
      </c>
      <c r="K4" s="369"/>
      <c r="L4" s="139">
        <f>COUNTIFS(K:K, "B")</f>
        <v>1</v>
      </c>
      <c r="M4" s="367"/>
      <c r="N4" s="367"/>
      <c r="O4" s="63"/>
    </row>
    <row r="5" spans="1:15" ht="15.75" thickBot="1">
      <c r="A5" s="72"/>
      <c r="B5" s="78"/>
      <c r="C5" s="63"/>
      <c r="D5" s="63"/>
      <c r="E5" s="65"/>
      <c r="F5" s="65"/>
      <c r="G5" s="63"/>
      <c r="H5" s="63"/>
      <c r="I5" s="63"/>
      <c r="J5" s="371" t="s">
        <v>173</v>
      </c>
      <c r="K5" s="372"/>
      <c r="L5" s="140">
        <f>COUNTIFS(K:K, "R")</f>
        <v>10</v>
      </c>
      <c r="M5" s="367"/>
      <c r="N5" s="367"/>
      <c r="O5" s="107"/>
    </row>
    <row r="6" spans="1:15" ht="15.75" thickBot="1">
      <c r="A6" s="72"/>
      <c r="B6" s="78"/>
      <c r="C6" s="63"/>
      <c r="D6" s="63"/>
      <c r="E6" s="65"/>
      <c r="F6" s="65"/>
      <c r="G6" s="63"/>
      <c r="H6" s="63"/>
      <c r="I6" s="63"/>
      <c r="J6" s="371" t="s">
        <v>454</v>
      </c>
      <c r="K6" s="372"/>
      <c r="L6" s="140">
        <f>COUNTIFS(K:K, "OP")</f>
        <v>33</v>
      </c>
      <c r="M6" s="367"/>
      <c r="N6" s="367"/>
      <c r="O6" s="107"/>
    </row>
    <row r="7" spans="1:15" ht="15.75" thickBot="1">
      <c r="A7" s="72"/>
      <c r="B7" s="78"/>
      <c r="C7" s="63"/>
      <c r="D7" s="63"/>
      <c r="E7" s="65"/>
      <c r="F7" s="65"/>
      <c r="G7" s="63"/>
      <c r="H7" s="63"/>
      <c r="I7" s="63"/>
      <c r="J7" s="371" t="s">
        <v>320</v>
      </c>
      <c r="K7" s="372"/>
      <c r="L7" s="140">
        <f>SUM(L3:L6)</f>
        <v>70</v>
      </c>
      <c r="M7" s="367"/>
      <c r="N7" s="367"/>
      <c r="O7" s="107"/>
    </row>
    <row r="8" spans="1:15" ht="15.75" thickBot="1">
      <c r="A8" s="72"/>
      <c r="B8" s="78"/>
      <c r="C8" s="63"/>
      <c r="D8" s="63"/>
      <c r="E8" s="65"/>
      <c r="F8" s="65"/>
      <c r="G8" s="63"/>
      <c r="H8" s="63"/>
      <c r="I8" s="63"/>
      <c r="J8" s="370"/>
      <c r="K8" s="370"/>
      <c r="L8" s="370"/>
      <c r="M8" s="370"/>
      <c r="N8" s="370"/>
      <c r="O8" s="63"/>
    </row>
    <row r="9" spans="1:15" ht="28.5" thickBot="1">
      <c r="A9" s="108" t="s">
        <v>2</v>
      </c>
      <c r="B9" s="109" t="s">
        <v>148</v>
      </c>
      <c r="C9" s="110" t="s">
        <v>1</v>
      </c>
      <c r="D9" s="110" t="s">
        <v>168</v>
      </c>
      <c r="E9" s="110" t="s">
        <v>297</v>
      </c>
      <c r="F9" s="110" t="s">
        <v>4295</v>
      </c>
      <c r="G9" s="110" t="s">
        <v>0</v>
      </c>
      <c r="H9" s="110" t="s">
        <v>167</v>
      </c>
      <c r="I9" s="110" t="s">
        <v>813</v>
      </c>
      <c r="J9" s="110" t="s">
        <v>28</v>
      </c>
      <c r="K9" s="110" t="s">
        <v>165</v>
      </c>
      <c r="L9" s="110" t="s">
        <v>550</v>
      </c>
      <c r="M9" s="149" t="s">
        <v>176</v>
      </c>
      <c r="N9" s="112" t="s">
        <v>175</v>
      </c>
      <c r="O9" s="112" t="s">
        <v>164</v>
      </c>
    </row>
    <row r="10" spans="1:15" ht="28.5">
      <c r="A10" s="195"/>
      <c r="B10" s="196" t="s">
        <v>741</v>
      </c>
      <c r="C10" s="197"/>
      <c r="D10" s="196"/>
      <c r="E10" s="256"/>
      <c r="F10" s="256"/>
      <c r="G10" s="196"/>
      <c r="H10" s="201"/>
      <c r="I10" s="230"/>
      <c r="J10" s="197"/>
      <c r="K10" s="256"/>
      <c r="L10" s="256"/>
      <c r="M10" s="198"/>
      <c r="N10" s="199"/>
      <c r="O10" s="200"/>
    </row>
    <row r="11" spans="1:15">
      <c r="A11" s="187">
        <v>1</v>
      </c>
      <c r="B11" s="188" t="s">
        <v>147</v>
      </c>
      <c r="C11" s="214" t="s">
        <v>152</v>
      </c>
      <c r="D11" s="189" t="s">
        <v>574</v>
      </c>
      <c r="E11" s="159">
        <v>45800</v>
      </c>
      <c r="F11" s="159">
        <v>45800</v>
      </c>
      <c r="G11" s="160" t="s">
        <v>10010</v>
      </c>
      <c r="H11" s="160" t="s">
        <v>11704</v>
      </c>
      <c r="I11" s="160"/>
      <c r="J11" s="160">
        <v>101</v>
      </c>
      <c r="K11" s="189" t="s">
        <v>459</v>
      </c>
      <c r="L11" s="159"/>
      <c r="M11" s="213"/>
      <c r="N11" s="189"/>
      <c r="O11" s="231"/>
    </row>
    <row r="12" spans="1:15">
      <c r="A12" s="187">
        <v>2</v>
      </c>
      <c r="B12" s="188" t="s">
        <v>147</v>
      </c>
      <c r="C12" s="214" t="s">
        <v>152</v>
      </c>
      <c r="D12" s="189" t="s">
        <v>575</v>
      </c>
      <c r="E12" s="159">
        <v>45800</v>
      </c>
      <c r="F12" s="159">
        <v>45800</v>
      </c>
      <c r="G12" s="160" t="s">
        <v>10010</v>
      </c>
      <c r="H12" s="160" t="s">
        <v>11704</v>
      </c>
      <c r="I12" s="160"/>
      <c r="J12" s="160">
        <v>102</v>
      </c>
      <c r="K12" s="189" t="s">
        <v>459</v>
      </c>
      <c r="L12" s="159"/>
      <c r="M12" s="213"/>
      <c r="N12" s="189"/>
      <c r="O12" s="231"/>
    </row>
    <row r="13" spans="1:15">
      <c r="A13" s="187">
        <v>3</v>
      </c>
      <c r="B13" s="188" t="s">
        <v>147</v>
      </c>
      <c r="C13" s="214" t="s">
        <v>152</v>
      </c>
      <c r="D13" s="189" t="s">
        <v>576</v>
      </c>
      <c r="E13" s="159">
        <v>45800</v>
      </c>
      <c r="F13" s="159">
        <v>45800</v>
      </c>
      <c r="G13" s="160" t="s">
        <v>10010</v>
      </c>
      <c r="H13" s="160" t="s">
        <v>11704</v>
      </c>
      <c r="I13" s="160"/>
      <c r="J13" s="160">
        <v>103</v>
      </c>
      <c r="K13" s="189" t="s">
        <v>459</v>
      </c>
      <c r="L13" s="159"/>
      <c r="M13" s="213"/>
      <c r="N13" s="189"/>
      <c r="O13" s="231"/>
    </row>
    <row r="14" spans="1:15">
      <c r="A14" s="187">
        <v>4</v>
      </c>
      <c r="B14" s="188" t="s">
        <v>147</v>
      </c>
      <c r="C14" s="214" t="s">
        <v>152</v>
      </c>
      <c r="D14" s="189" t="s">
        <v>577</v>
      </c>
      <c r="E14" s="159">
        <v>45800</v>
      </c>
      <c r="F14" s="159">
        <v>45800</v>
      </c>
      <c r="G14" s="160" t="s">
        <v>10010</v>
      </c>
      <c r="H14" s="160" t="s">
        <v>11704</v>
      </c>
      <c r="I14" s="160"/>
      <c r="J14" s="160">
        <v>104</v>
      </c>
      <c r="K14" s="189" t="s">
        <v>459</v>
      </c>
      <c r="L14" s="159"/>
      <c r="M14" s="213"/>
      <c r="N14" s="189"/>
      <c r="O14" s="231"/>
    </row>
    <row r="15" spans="1:15">
      <c r="A15" s="187">
        <v>5</v>
      </c>
      <c r="B15" s="188" t="s">
        <v>147</v>
      </c>
      <c r="C15" s="214" t="s">
        <v>152</v>
      </c>
      <c r="D15" s="189" t="s">
        <v>578</v>
      </c>
      <c r="E15" s="159">
        <v>45800</v>
      </c>
      <c r="F15" s="159">
        <v>45800</v>
      </c>
      <c r="G15" s="160" t="s">
        <v>10010</v>
      </c>
      <c r="H15" s="160" t="s">
        <v>11704</v>
      </c>
      <c r="I15" s="160"/>
      <c r="J15" s="160">
        <v>105</v>
      </c>
      <c r="K15" s="189" t="s">
        <v>459</v>
      </c>
      <c r="L15" s="159"/>
      <c r="M15" s="213"/>
      <c r="N15" s="189"/>
      <c r="O15" s="231"/>
    </row>
    <row r="16" spans="1:15">
      <c r="A16" s="187">
        <v>6</v>
      </c>
      <c r="B16" s="188" t="s">
        <v>147</v>
      </c>
      <c r="C16" s="214" t="s">
        <v>152</v>
      </c>
      <c r="D16" s="189" t="s">
        <v>579</v>
      </c>
      <c r="E16" s="159">
        <v>45800</v>
      </c>
      <c r="F16" s="159">
        <v>45800</v>
      </c>
      <c r="G16" s="160" t="s">
        <v>10010</v>
      </c>
      <c r="H16" s="160" t="s">
        <v>11704</v>
      </c>
      <c r="I16" s="160"/>
      <c r="J16" s="160">
        <v>106</v>
      </c>
      <c r="K16" s="189" t="s">
        <v>459</v>
      </c>
      <c r="L16" s="159"/>
      <c r="M16" s="213"/>
      <c r="N16" s="189"/>
      <c r="O16" s="231"/>
    </row>
    <row r="17" spans="1:15">
      <c r="A17" s="187">
        <v>7</v>
      </c>
      <c r="B17" s="188" t="s">
        <v>147</v>
      </c>
      <c r="C17" s="214" t="s">
        <v>152</v>
      </c>
      <c r="D17" s="189" t="s">
        <v>580</v>
      </c>
      <c r="E17" s="159">
        <v>45800</v>
      </c>
      <c r="F17" s="159">
        <v>45800</v>
      </c>
      <c r="G17" s="160" t="s">
        <v>10010</v>
      </c>
      <c r="H17" s="160" t="s">
        <v>11704</v>
      </c>
      <c r="I17" s="160"/>
      <c r="J17" s="160">
        <v>107</v>
      </c>
      <c r="K17" s="189" t="s">
        <v>459</v>
      </c>
      <c r="L17" s="159"/>
      <c r="M17" s="213"/>
      <c r="N17" s="189"/>
      <c r="O17" s="231"/>
    </row>
    <row r="18" spans="1:15">
      <c r="A18" s="187">
        <v>8</v>
      </c>
      <c r="B18" s="188" t="s">
        <v>147</v>
      </c>
      <c r="C18" s="214" t="s">
        <v>152</v>
      </c>
      <c r="D18" s="189" t="s">
        <v>581</v>
      </c>
      <c r="E18" s="159">
        <v>45800</v>
      </c>
      <c r="F18" s="159">
        <v>45800</v>
      </c>
      <c r="G18" s="160" t="s">
        <v>10010</v>
      </c>
      <c r="H18" s="160" t="s">
        <v>11704</v>
      </c>
      <c r="I18" s="160"/>
      <c r="J18" s="160">
        <v>108</v>
      </c>
      <c r="K18" s="189" t="s">
        <v>459</v>
      </c>
      <c r="L18" s="159"/>
      <c r="M18" s="213"/>
      <c r="N18" s="189"/>
      <c r="O18" s="231"/>
    </row>
    <row r="19" spans="1:15">
      <c r="A19" s="187">
        <v>9</v>
      </c>
      <c r="B19" s="188" t="s">
        <v>147</v>
      </c>
      <c r="C19" s="214" t="s">
        <v>152</v>
      </c>
      <c r="D19" s="189" t="s">
        <v>582</v>
      </c>
      <c r="E19" s="159">
        <v>45800</v>
      </c>
      <c r="F19" s="159">
        <v>45800</v>
      </c>
      <c r="G19" s="160" t="s">
        <v>10010</v>
      </c>
      <c r="H19" s="160" t="s">
        <v>11704</v>
      </c>
      <c r="I19" s="160"/>
      <c r="J19" s="160">
        <v>109</v>
      </c>
      <c r="K19" s="189" t="s">
        <v>459</v>
      </c>
      <c r="L19" s="159"/>
      <c r="M19" s="213"/>
      <c r="N19" s="189"/>
      <c r="O19" s="231"/>
    </row>
    <row r="20" spans="1:15">
      <c r="A20" s="187">
        <v>10</v>
      </c>
      <c r="B20" s="188" t="s">
        <v>147</v>
      </c>
      <c r="C20" s="214" t="s">
        <v>152</v>
      </c>
      <c r="D20" s="189" t="s">
        <v>583</v>
      </c>
      <c r="E20" s="159">
        <v>45800</v>
      </c>
      <c r="F20" s="159">
        <v>45800</v>
      </c>
      <c r="G20" s="160" t="s">
        <v>10010</v>
      </c>
      <c r="H20" s="160" t="s">
        <v>11704</v>
      </c>
      <c r="I20" s="160"/>
      <c r="J20" s="160">
        <v>110</v>
      </c>
      <c r="K20" s="189" t="s">
        <v>459</v>
      </c>
      <c r="L20" s="159"/>
      <c r="M20" s="213"/>
      <c r="N20" s="189"/>
      <c r="O20" s="231"/>
    </row>
    <row r="21" spans="1:15">
      <c r="A21" s="187">
        <v>11</v>
      </c>
      <c r="B21" s="188" t="s">
        <v>147</v>
      </c>
      <c r="C21" s="214" t="s">
        <v>152</v>
      </c>
      <c r="D21" s="189" t="s">
        <v>584</v>
      </c>
      <c r="E21" s="159">
        <v>45800</v>
      </c>
      <c r="F21" s="159">
        <v>45800</v>
      </c>
      <c r="G21" s="160" t="s">
        <v>11705</v>
      </c>
      <c r="H21" s="160" t="s">
        <v>11704</v>
      </c>
      <c r="I21" s="160"/>
      <c r="J21" s="160">
        <v>101</v>
      </c>
      <c r="K21" s="189" t="s">
        <v>459</v>
      </c>
      <c r="L21" s="159"/>
      <c r="M21" s="213"/>
      <c r="N21" s="189"/>
      <c r="O21" s="231"/>
    </row>
    <row r="22" spans="1:15">
      <c r="A22" s="187">
        <v>12</v>
      </c>
      <c r="B22" s="188" t="s">
        <v>147</v>
      </c>
      <c r="C22" s="214" t="s">
        <v>152</v>
      </c>
      <c r="D22" s="189" t="s">
        <v>585</v>
      </c>
      <c r="E22" s="159">
        <v>45800</v>
      </c>
      <c r="F22" s="159">
        <v>45800</v>
      </c>
      <c r="G22" s="160" t="s">
        <v>11705</v>
      </c>
      <c r="H22" s="160" t="s">
        <v>11704</v>
      </c>
      <c r="I22" s="160"/>
      <c r="J22" s="160">
        <v>102</v>
      </c>
      <c r="K22" s="189" t="s">
        <v>459</v>
      </c>
      <c r="L22" s="159"/>
      <c r="M22" s="213"/>
      <c r="N22" s="189"/>
      <c r="O22" s="231"/>
    </row>
    <row r="23" spans="1:15">
      <c r="A23" s="187">
        <v>13</v>
      </c>
      <c r="B23" s="188" t="s">
        <v>147</v>
      </c>
      <c r="C23" s="214" t="s">
        <v>152</v>
      </c>
      <c r="D23" s="189" t="s">
        <v>586</v>
      </c>
      <c r="E23" s="159">
        <v>45800</v>
      </c>
      <c r="F23" s="159">
        <v>45800</v>
      </c>
      <c r="G23" s="160" t="s">
        <v>11705</v>
      </c>
      <c r="H23" s="160" t="s">
        <v>11704</v>
      </c>
      <c r="I23" s="160"/>
      <c r="J23" s="160">
        <v>103</v>
      </c>
      <c r="K23" s="189" t="s">
        <v>459</v>
      </c>
      <c r="L23" s="159"/>
      <c r="M23" s="213"/>
      <c r="N23" s="189"/>
      <c r="O23" s="231"/>
    </row>
    <row r="24" spans="1:15">
      <c r="A24" s="187">
        <v>14</v>
      </c>
      <c r="B24" s="188" t="s">
        <v>147</v>
      </c>
      <c r="C24" s="214" t="s">
        <v>152</v>
      </c>
      <c r="D24" s="189" t="s">
        <v>587</v>
      </c>
      <c r="E24" s="159">
        <v>45800</v>
      </c>
      <c r="F24" s="159">
        <v>45800</v>
      </c>
      <c r="G24" s="160" t="s">
        <v>11705</v>
      </c>
      <c r="H24" s="160" t="s">
        <v>11704</v>
      </c>
      <c r="I24" s="160"/>
      <c r="J24" s="160">
        <v>104</v>
      </c>
      <c r="K24" s="189" t="s">
        <v>459</v>
      </c>
      <c r="L24" s="159"/>
      <c r="M24" s="213"/>
      <c r="N24" s="189"/>
      <c r="O24" s="231"/>
    </row>
    <row r="25" spans="1:15">
      <c r="A25" s="187">
        <v>15</v>
      </c>
      <c r="B25" s="188" t="s">
        <v>147</v>
      </c>
      <c r="C25" s="214" t="s">
        <v>152</v>
      </c>
      <c r="D25" s="189" t="s">
        <v>588</v>
      </c>
      <c r="E25" s="159">
        <v>45800</v>
      </c>
      <c r="F25" s="159">
        <v>45800</v>
      </c>
      <c r="G25" s="160" t="s">
        <v>11705</v>
      </c>
      <c r="H25" s="160" t="s">
        <v>11704</v>
      </c>
      <c r="I25" s="160"/>
      <c r="J25" s="160">
        <v>105</v>
      </c>
      <c r="K25" s="189" t="s">
        <v>459</v>
      </c>
      <c r="L25" s="159"/>
      <c r="M25" s="213"/>
      <c r="N25" s="189"/>
      <c r="O25" s="231"/>
    </row>
    <row r="26" spans="1:15">
      <c r="A26" s="187">
        <v>16</v>
      </c>
      <c r="B26" s="188" t="s">
        <v>147</v>
      </c>
      <c r="C26" s="214" t="s">
        <v>152</v>
      </c>
      <c r="D26" s="189" t="s">
        <v>589</v>
      </c>
      <c r="E26" s="159">
        <v>45800</v>
      </c>
      <c r="F26" s="159">
        <v>45800</v>
      </c>
      <c r="G26" s="160" t="s">
        <v>11705</v>
      </c>
      <c r="H26" s="160" t="s">
        <v>11704</v>
      </c>
      <c r="I26" s="160"/>
      <c r="J26" s="160">
        <v>106</v>
      </c>
      <c r="K26" s="189" t="s">
        <v>459</v>
      </c>
      <c r="L26" s="159"/>
      <c r="M26" s="159"/>
      <c r="N26" s="189"/>
      <c r="O26" s="231"/>
    </row>
    <row r="27" spans="1:15">
      <c r="A27" s="187">
        <v>17</v>
      </c>
      <c r="B27" s="188" t="s">
        <v>147</v>
      </c>
      <c r="C27" s="214" t="s">
        <v>152</v>
      </c>
      <c r="D27" s="189" t="s">
        <v>590</v>
      </c>
      <c r="E27" s="159">
        <v>45800</v>
      </c>
      <c r="F27" s="159">
        <v>45800</v>
      </c>
      <c r="G27" s="160" t="s">
        <v>11705</v>
      </c>
      <c r="H27" s="160" t="s">
        <v>11704</v>
      </c>
      <c r="I27" s="160"/>
      <c r="J27" s="160">
        <v>107</v>
      </c>
      <c r="K27" s="189" t="s">
        <v>459</v>
      </c>
      <c r="L27" s="159"/>
      <c r="M27" s="159"/>
      <c r="N27" s="189"/>
      <c r="O27" s="231"/>
    </row>
    <row r="28" spans="1:15">
      <c r="A28" s="187">
        <v>18</v>
      </c>
      <c r="B28" s="188" t="s">
        <v>147</v>
      </c>
      <c r="C28" s="214" t="s">
        <v>152</v>
      </c>
      <c r="D28" s="189" t="s">
        <v>591</v>
      </c>
      <c r="E28" s="159">
        <v>45800</v>
      </c>
      <c r="F28" s="159">
        <v>45800</v>
      </c>
      <c r="G28" s="160" t="s">
        <v>11705</v>
      </c>
      <c r="H28" s="160" t="s">
        <v>11704</v>
      </c>
      <c r="I28" s="160"/>
      <c r="J28" s="160">
        <v>108</v>
      </c>
      <c r="K28" s="189" t="s">
        <v>459</v>
      </c>
      <c r="L28" s="159"/>
      <c r="M28" s="159"/>
      <c r="N28" s="189"/>
      <c r="O28" s="231"/>
    </row>
    <row r="29" spans="1:15">
      <c r="A29" s="187">
        <v>19</v>
      </c>
      <c r="B29" s="188" t="s">
        <v>147</v>
      </c>
      <c r="C29" s="214" t="s">
        <v>152</v>
      </c>
      <c r="D29" s="189" t="s">
        <v>592</v>
      </c>
      <c r="E29" s="159">
        <v>45800</v>
      </c>
      <c r="F29" s="159">
        <v>45800</v>
      </c>
      <c r="G29" s="160" t="s">
        <v>11705</v>
      </c>
      <c r="H29" s="160" t="s">
        <v>11704</v>
      </c>
      <c r="I29" s="160"/>
      <c r="J29" s="160">
        <v>109</v>
      </c>
      <c r="K29" s="189" t="s">
        <v>459</v>
      </c>
      <c r="L29" s="159"/>
      <c r="M29" s="159"/>
      <c r="N29" s="189"/>
      <c r="O29" s="231"/>
    </row>
    <row r="30" spans="1:15">
      <c r="A30" s="187">
        <v>20</v>
      </c>
      <c r="B30" s="188" t="s">
        <v>147</v>
      </c>
      <c r="C30" s="214" t="s">
        <v>152</v>
      </c>
      <c r="D30" s="189" t="s">
        <v>593</v>
      </c>
      <c r="E30" s="159">
        <v>45800</v>
      </c>
      <c r="F30" s="159">
        <v>45800</v>
      </c>
      <c r="G30" s="160" t="s">
        <v>11705</v>
      </c>
      <c r="H30" s="160" t="s">
        <v>11704</v>
      </c>
      <c r="I30" s="160"/>
      <c r="J30" s="160">
        <v>110</v>
      </c>
      <c r="K30" s="189" t="s">
        <v>459</v>
      </c>
      <c r="L30" s="159"/>
      <c r="M30" s="159"/>
      <c r="N30" s="189"/>
      <c r="O30" s="231"/>
    </row>
    <row r="31" spans="1:15" ht="15.75" customHeight="1">
      <c r="A31" s="187">
        <v>21</v>
      </c>
      <c r="B31" s="188" t="s">
        <v>147</v>
      </c>
      <c r="C31" s="214" t="s">
        <v>152</v>
      </c>
      <c r="D31" s="190" t="s">
        <v>594</v>
      </c>
      <c r="E31" s="159">
        <v>45800</v>
      </c>
      <c r="F31" s="159">
        <v>45800</v>
      </c>
      <c r="G31" s="160" t="s">
        <v>11706</v>
      </c>
      <c r="H31" s="160" t="s">
        <v>11707</v>
      </c>
      <c r="I31" s="193"/>
      <c r="J31" s="192"/>
      <c r="K31" s="189" t="s">
        <v>459</v>
      </c>
      <c r="L31" s="159"/>
      <c r="M31" s="213"/>
      <c r="N31" s="189"/>
      <c r="O31" s="231"/>
    </row>
    <row r="32" spans="1:15">
      <c r="A32" s="187">
        <v>22</v>
      </c>
      <c r="B32" s="188" t="s">
        <v>147</v>
      </c>
      <c r="C32" s="214" t="s">
        <v>1997</v>
      </c>
      <c r="D32" s="190" t="s">
        <v>595</v>
      </c>
      <c r="E32" s="159">
        <v>45800</v>
      </c>
      <c r="F32" s="159">
        <v>45800</v>
      </c>
      <c r="G32" s="160" t="s">
        <v>11706</v>
      </c>
      <c r="H32" s="160" t="s">
        <v>11707</v>
      </c>
      <c r="I32" s="160"/>
      <c r="J32" s="160"/>
      <c r="K32" s="189" t="s">
        <v>459</v>
      </c>
      <c r="L32" s="159"/>
      <c r="M32" s="213"/>
      <c r="N32" s="189"/>
      <c r="O32" s="231"/>
    </row>
    <row r="33" spans="1:15">
      <c r="A33" s="187">
        <v>23</v>
      </c>
      <c r="B33" s="188" t="s">
        <v>147</v>
      </c>
      <c r="C33" s="214" t="s">
        <v>2150</v>
      </c>
      <c r="D33" s="190" t="s">
        <v>596</v>
      </c>
      <c r="E33" s="159">
        <v>45800</v>
      </c>
      <c r="F33" s="159">
        <v>45800</v>
      </c>
      <c r="G33" s="160" t="s">
        <v>11706</v>
      </c>
      <c r="H33" s="160" t="s">
        <v>11707</v>
      </c>
      <c r="I33" s="160"/>
      <c r="J33" s="160"/>
      <c r="K33" s="189" t="s">
        <v>459</v>
      </c>
      <c r="L33" s="159"/>
      <c r="M33" s="213"/>
      <c r="N33" s="189"/>
      <c r="O33" s="231"/>
    </row>
    <row r="34" spans="1:15">
      <c r="A34" s="187">
        <v>24</v>
      </c>
      <c r="B34" s="188"/>
      <c r="C34" s="214"/>
      <c r="D34" s="190" t="s">
        <v>597</v>
      </c>
      <c r="E34" s="159"/>
      <c r="F34" s="159"/>
      <c r="G34" s="160"/>
      <c r="H34" s="160"/>
      <c r="I34" s="160"/>
      <c r="J34" s="160"/>
      <c r="K34" s="189"/>
      <c r="L34" s="159"/>
      <c r="M34" s="213"/>
      <c r="N34" s="189"/>
      <c r="O34" s="231"/>
    </row>
    <row r="35" spans="1:15">
      <c r="A35" s="187">
        <v>25</v>
      </c>
      <c r="B35" s="188"/>
      <c r="C35" s="214" t="s">
        <v>1997</v>
      </c>
      <c r="D35" s="190" t="s">
        <v>598</v>
      </c>
      <c r="E35" s="159">
        <v>45856</v>
      </c>
      <c r="F35" s="159">
        <v>45856</v>
      </c>
      <c r="G35" s="160" t="s">
        <v>12071</v>
      </c>
      <c r="H35" s="160" t="s">
        <v>12072</v>
      </c>
      <c r="I35" s="160"/>
      <c r="J35" s="160" t="s">
        <v>1997</v>
      </c>
      <c r="K35" s="189" t="s">
        <v>195</v>
      </c>
      <c r="L35" s="159">
        <v>45861</v>
      </c>
      <c r="M35" s="213"/>
      <c r="N35" s="189"/>
      <c r="O35" s="231"/>
    </row>
    <row r="36" spans="1:15">
      <c r="A36" s="187">
        <v>26</v>
      </c>
      <c r="B36" s="188"/>
      <c r="C36" s="214" t="s">
        <v>2150</v>
      </c>
      <c r="D36" s="190" t="s">
        <v>599</v>
      </c>
      <c r="E36" s="159">
        <v>45856</v>
      </c>
      <c r="F36" s="159">
        <v>45856</v>
      </c>
      <c r="G36" s="160" t="s">
        <v>12071</v>
      </c>
      <c r="H36" s="160" t="s">
        <v>12072</v>
      </c>
      <c r="I36" s="192"/>
      <c r="J36" s="160"/>
      <c r="K36" s="189" t="s">
        <v>195</v>
      </c>
      <c r="L36" s="159">
        <v>45861</v>
      </c>
      <c r="M36" s="213"/>
      <c r="N36" s="189"/>
      <c r="O36" s="231"/>
    </row>
    <row r="37" spans="1:15">
      <c r="A37" s="187">
        <v>27</v>
      </c>
      <c r="B37" s="188"/>
      <c r="C37" s="187" t="s">
        <v>155</v>
      </c>
      <c r="D37" s="190" t="s">
        <v>600</v>
      </c>
      <c r="E37" s="159">
        <v>45856</v>
      </c>
      <c r="F37" s="159">
        <v>45856</v>
      </c>
      <c r="G37" s="160" t="s">
        <v>12071</v>
      </c>
      <c r="H37" s="160" t="s">
        <v>12072</v>
      </c>
      <c r="I37" s="192"/>
      <c r="J37" s="160"/>
      <c r="K37" s="189" t="s">
        <v>195</v>
      </c>
      <c r="L37" s="159">
        <v>45861</v>
      </c>
      <c r="M37" s="213"/>
      <c r="N37" s="189"/>
      <c r="O37" s="231"/>
    </row>
    <row r="38" spans="1:15">
      <c r="A38" s="187">
        <v>28</v>
      </c>
      <c r="B38" s="188" t="s">
        <v>147</v>
      </c>
      <c r="C38" s="187" t="s">
        <v>156</v>
      </c>
      <c r="D38" s="190" t="s">
        <v>601</v>
      </c>
      <c r="E38" s="159">
        <v>45856</v>
      </c>
      <c r="F38" s="159">
        <v>45856</v>
      </c>
      <c r="G38" s="160" t="s">
        <v>12071</v>
      </c>
      <c r="H38" s="160" t="s">
        <v>12072</v>
      </c>
      <c r="I38" s="192"/>
      <c r="J38" s="160"/>
      <c r="K38" s="189" t="s">
        <v>195</v>
      </c>
      <c r="L38" s="159">
        <v>45861</v>
      </c>
      <c r="M38" s="213"/>
      <c r="N38" s="189"/>
      <c r="O38" s="231"/>
    </row>
    <row r="39" spans="1:15" ht="13.5" customHeight="1">
      <c r="A39" s="187">
        <v>29</v>
      </c>
      <c r="B39" s="188" t="s">
        <v>147</v>
      </c>
      <c r="C39" s="187" t="s">
        <v>157</v>
      </c>
      <c r="D39" s="190" t="s">
        <v>602</v>
      </c>
      <c r="E39" s="159">
        <v>45856</v>
      </c>
      <c r="F39" s="159">
        <v>45856</v>
      </c>
      <c r="G39" s="160" t="s">
        <v>12071</v>
      </c>
      <c r="H39" s="160" t="s">
        <v>12072</v>
      </c>
      <c r="I39" s="192"/>
      <c r="J39" s="160"/>
      <c r="K39" s="189" t="s">
        <v>195</v>
      </c>
      <c r="L39" s="159">
        <v>45861</v>
      </c>
      <c r="M39" s="213"/>
      <c r="N39" s="189"/>
      <c r="O39" s="231"/>
    </row>
    <row r="40" spans="1:15" ht="15.75" customHeight="1">
      <c r="A40" s="187">
        <v>30</v>
      </c>
      <c r="B40" s="188" t="s">
        <v>147</v>
      </c>
      <c r="C40" s="187" t="s">
        <v>1997</v>
      </c>
      <c r="D40" s="190" t="s">
        <v>603</v>
      </c>
      <c r="E40" s="159">
        <v>45856</v>
      </c>
      <c r="F40" s="159">
        <v>45856</v>
      </c>
      <c r="G40" s="192" t="s">
        <v>12073</v>
      </c>
      <c r="H40" s="193" t="s">
        <v>12074</v>
      </c>
      <c r="I40" s="192"/>
      <c r="J40" s="160"/>
      <c r="K40" s="189" t="s">
        <v>195</v>
      </c>
      <c r="L40" s="159">
        <v>45860</v>
      </c>
      <c r="M40" s="213"/>
      <c r="N40" s="189"/>
      <c r="O40" s="231"/>
    </row>
    <row r="41" spans="1:15">
      <c r="A41" s="187">
        <v>31</v>
      </c>
      <c r="B41" s="188" t="s">
        <v>147</v>
      </c>
      <c r="C41" s="214" t="s">
        <v>2150</v>
      </c>
      <c r="D41" s="190" t="s">
        <v>604</v>
      </c>
      <c r="E41" s="159">
        <v>45856</v>
      </c>
      <c r="F41" s="159">
        <v>45856</v>
      </c>
      <c r="G41" s="192" t="s">
        <v>12073</v>
      </c>
      <c r="H41" s="193" t="s">
        <v>12074</v>
      </c>
      <c r="I41" s="160"/>
      <c r="J41" s="160"/>
      <c r="K41" s="189" t="s">
        <v>195</v>
      </c>
      <c r="L41" s="159">
        <v>45860</v>
      </c>
      <c r="M41" s="213"/>
      <c r="N41" s="189"/>
      <c r="O41" s="231"/>
    </row>
    <row r="42" spans="1:15">
      <c r="A42" s="187">
        <v>32</v>
      </c>
      <c r="B42" s="188" t="s">
        <v>147</v>
      </c>
      <c r="C42" s="214" t="s">
        <v>155</v>
      </c>
      <c r="D42" s="190" t="s">
        <v>605</v>
      </c>
      <c r="E42" s="159">
        <v>45856</v>
      </c>
      <c r="F42" s="159">
        <v>45856</v>
      </c>
      <c r="G42" s="192" t="s">
        <v>12073</v>
      </c>
      <c r="H42" s="193" t="s">
        <v>12074</v>
      </c>
      <c r="I42" s="160"/>
      <c r="J42" s="160"/>
      <c r="K42" s="189" t="s">
        <v>195</v>
      </c>
      <c r="L42" s="159">
        <v>45860</v>
      </c>
      <c r="M42" s="213"/>
      <c r="N42" s="189"/>
      <c r="O42" s="231"/>
    </row>
    <row r="43" spans="1:15">
      <c r="A43" s="187">
        <v>33</v>
      </c>
      <c r="B43" s="188" t="s">
        <v>147</v>
      </c>
      <c r="C43" s="214" t="s">
        <v>153</v>
      </c>
      <c r="D43" s="190" t="s">
        <v>606</v>
      </c>
      <c r="E43" s="159">
        <v>45884</v>
      </c>
      <c r="F43" s="159">
        <v>45884</v>
      </c>
      <c r="G43" s="160" t="s">
        <v>11706</v>
      </c>
      <c r="H43" s="160" t="s">
        <v>11707</v>
      </c>
      <c r="I43" s="160"/>
      <c r="J43" s="160" t="s">
        <v>2292</v>
      </c>
      <c r="K43" s="189" t="s">
        <v>195</v>
      </c>
      <c r="L43" s="159">
        <v>45885</v>
      </c>
      <c r="M43" s="213"/>
      <c r="N43" s="189"/>
      <c r="O43" s="231"/>
    </row>
    <row r="44" spans="1:15">
      <c r="A44" s="187">
        <v>34</v>
      </c>
      <c r="B44" s="188" t="s">
        <v>147</v>
      </c>
      <c r="C44" s="214" t="s">
        <v>153</v>
      </c>
      <c r="D44" s="190" t="s">
        <v>607</v>
      </c>
      <c r="E44" s="159">
        <v>45884</v>
      </c>
      <c r="F44" s="159">
        <v>45884</v>
      </c>
      <c r="G44" s="160" t="s">
        <v>11706</v>
      </c>
      <c r="H44" s="160" t="s">
        <v>11707</v>
      </c>
      <c r="I44" s="160"/>
      <c r="J44" s="160" t="s">
        <v>2418</v>
      </c>
      <c r="K44" s="189" t="s">
        <v>195</v>
      </c>
      <c r="L44" s="159">
        <v>45885</v>
      </c>
      <c r="M44" s="213"/>
      <c r="N44" s="189"/>
      <c r="O44" s="231"/>
    </row>
    <row r="45" spans="1:15">
      <c r="A45" s="187">
        <v>35</v>
      </c>
      <c r="B45" s="188" t="s">
        <v>147</v>
      </c>
      <c r="C45" s="214" t="s">
        <v>153</v>
      </c>
      <c r="D45" s="190" t="s">
        <v>608</v>
      </c>
      <c r="E45" s="159">
        <v>45884</v>
      </c>
      <c r="F45" s="159">
        <v>45884</v>
      </c>
      <c r="G45" s="160" t="s">
        <v>11706</v>
      </c>
      <c r="H45" s="160" t="s">
        <v>11707</v>
      </c>
      <c r="I45" s="160"/>
      <c r="J45" s="160" t="s">
        <v>2800</v>
      </c>
      <c r="K45" s="189" t="s">
        <v>195</v>
      </c>
      <c r="L45" s="159">
        <v>45885</v>
      </c>
      <c r="M45" s="213"/>
      <c r="N45" s="189"/>
      <c r="O45" s="231"/>
    </row>
    <row r="46" spans="1:15">
      <c r="A46" s="187">
        <v>36</v>
      </c>
      <c r="B46" s="188" t="s">
        <v>147</v>
      </c>
      <c r="C46" s="187" t="s">
        <v>153</v>
      </c>
      <c r="D46" s="190" t="s">
        <v>609</v>
      </c>
      <c r="E46" s="159">
        <v>45885</v>
      </c>
      <c r="F46" s="159">
        <v>45885</v>
      </c>
      <c r="G46" s="160" t="s">
        <v>11705</v>
      </c>
      <c r="H46" s="160" t="s">
        <v>13002</v>
      </c>
      <c r="I46" s="160"/>
      <c r="J46" s="192" t="s">
        <v>1997</v>
      </c>
      <c r="K46" s="190" t="s">
        <v>195</v>
      </c>
      <c r="L46" s="159">
        <v>45889</v>
      </c>
      <c r="M46" s="213"/>
      <c r="N46" s="189"/>
      <c r="O46" s="231"/>
    </row>
    <row r="47" spans="1:15">
      <c r="A47" s="187">
        <v>37</v>
      </c>
      <c r="B47" s="188" t="s">
        <v>147</v>
      </c>
      <c r="C47" s="214" t="s">
        <v>152</v>
      </c>
      <c r="D47" s="190" t="s">
        <v>610</v>
      </c>
      <c r="E47" s="159">
        <v>45885</v>
      </c>
      <c r="F47" s="159">
        <v>45885</v>
      </c>
      <c r="G47" s="160" t="s">
        <v>11705</v>
      </c>
      <c r="H47" s="160" t="s">
        <v>11704</v>
      </c>
      <c r="I47" s="160"/>
      <c r="J47" s="192" t="s">
        <v>1997</v>
      </c>
      <c r="K47" s="190" t="s">
        <v>195</v>
      </c>
      <c r="L47" s="159">
        <v>45889</v>
      </c>
      <c r="M47" s="213"/>
      <c r="N47" s="189"/>
      <c r="O47" s="231"/>
    </row>
    <row r="48" spans="1:15">
      <c r="A48" s="187">
        <v>38</v>
      </c>
      <c r="B48" s="188" t="s">
        <v>147</v>
      </c>
      <c r="C48" s="187" t="s">
        <v>2064</v>
      </c>
      <c r="D48" s="190" t="s">
        <v>611</v>
      </c>
      <c r="E48" s="159">
        <v>45922</v>
      </c>
      <c r="F48" s="159">
        <v>45922</v>
      </c>
      <c r="G48" s="192" t="s">
        <v>12073</v>
      </c>
      <c r="H48" s="193" t="s">
        <v>12074</v>
      </c>
      <c r="I48" s="192"/>
      <c r="J48" s="193" t="s">
        <v>9997</v>
      </c>
      <c r="K48" s="190" t="s">
        <v>459</v>
      </c>
      <c r="L48" s="191"/>
      <c r="M48" s="213"/>
      <c r="N48" s="189"/>
      <c r="O48" s="231"/>
    </row>
    <row r="49" spans="1:15">
      <c r="A49" s="187">
        <v>39</v>
      </c>
      <c r="B49" s="188" t="s">
        <v>147</v>
      </c>
      <c r="C49" s="187" t="s">
        <v>152</v>
      </c>
      <c r="D49" s="190" t="s">
        <v>612</v>
      </c>
      <c r="E49" s="159">
        <v>45922</v>
      </c>
      <c r="F49" s="159">
        <v>45922</v>
      </c>
      <c r="G49" s="160" t="s">
        <v>11705</v>
      </c>
      <c r="H49" s="160" t="s">
        <v>14651</v>
      </c>
      <c r="I49" s="160"/>
      <c r="J49" s="160" t="s">
        <v>2418</v>
      </c>
      <c r="K49" s="190" t="s">
        <v>459</v>
      </c>
      <c r="L49" s="159"/>
      <c r="M49" s="213"/>
      <c r="N49" s="189"/>
      <c r="O49" s="231"/>
    </row>
    <row r="50" spans="1:15">
      <c r="A50" s="187">
        <v>40</v>
      </c>
      <c r="B50" s="188" t="s">
        <v>147</v>
      </c>
      <c r="C50" s="214" t="s">
        <v>2064</v>
      </c>
      <c r="D50" s="190" t="s">
        <v>613</v>
      </c>
      <c r="E50" s="159">
        <v>45922</v>
      </c>
      <c r="F50" s="159">
        <v>45922</v>
      </c>
      <c r="G50" s="160" t="s">
        <v>14652</v>
      </c>
      <c r="H50" s="160" t="s">
        <v>14653</v>
      </c>
      <c r="I50" s="192"/>
      <c r="J50" s="160" t="s">
        <v>9956</v>
      </c>
      <c r="K50" s="190" t="s">
        <v>459</v>
      </c>
      <c r="L50" s="191"/>
      <c r="M50" s="213"/>
      <c r="N50" s="189"/>
      <c r="O50" s="231"/>
    </row>
    <row r="51" spans="1:15">
      <c r="A51" s="187">
        <v>41</v>
      </c>
      <c r="B51" s="188" t="s">
        <v>147</v>
      </c>
      <c r="C51" s="214" t="s">
        <v>152</v>
      </c>
      <c r="D51" s="190" t="s">
        <v>614</v>
      </c>
      <c r="E51" s="159">
        <v>45922</v>
      </c>
      <c r="F51" s="159">
        <v>45922</v>
      </c>
      <c r="G51" s="160" t="s">
        <v>14654</v>
      </c>
      <c r="H51" s="160" t="s">
        <v>14654</v>
      </c>
      <c r="I51" s="160"/>
      <c r="J51" s="160" t="s">
        <v>14655</v>
      </c>
      <c r="K51" s="190" t="s">
        <v>459</v>
      </c>
      <c r="L51" s="159"/>
      <c r="M51" s="213"/>
      <c r="N51" s="189"/>
      <c r="O51" s="231"/>
    </row>
    <row r="52" spans="1:15">
      <c r="A52" s="187">
        <v>42</v>
      </c>
      <c r="B52" s="188" t="s">
        <v>147</v>
      </c>
      <c r="C52" s="214" t="s">
        <v>152</v>
      </c>
      <c r="D52" s="190" t="s">
        <v>615</v>
      </c>
      <c r="E52" s="159">
        <v>45922</v>
      </c>
      <c r="F52" s="159">
        <v>45922</v>
      </c>
      <c r="G52" s="160" t="s">
        <v>12071</v>
      </c>
      <c r="H52" s="160" t="s">
        <v>12072</v>
      </c>
      <c r="I52" s="160"/>
      <c r="J52" s="160" t="s">
        <v>11673</v>
      </c>
      <c r="K52" s="190" t="s">
        <v>459</v>
      </c>
      <c r="L52" s="191"/>
      <c r="M52" s="213"/>
      <c r="N52" s="189"/>
      <c r="O52" s="231"/>
    </row>
    <row r="53" spans="1:15">
      <c r="A53" s="187">
        <v>43</v>
      </c>
      <c r="B53" s="188" t="s">
        <v>147</v>
      </c>
      <c r="C53" s="214" t="s">
        <v>153</v>
      </c>
      <c r="D53" s="190" t="s">
        <v>616</v>
      </c>
      <c r="E53" s="159">
        <v>45922</v>
      </c>
      <c r="F53" s="159">
        <v>45922</v>
      </c>
      <c r="G53" s="160" t="s">
        <v>10010</v>
      </c>
      <c r="H53" s="160" t="s">
        <v>14656</v>
      </c>
      <c r="I53" s="160"/>
      <c r="J53" s="160" t="s">
        <v>9956</v>
      </c>
      <c r="K53" s="190" t="s">
        <v>459</v>
      </c>
      <c r="L53" s="159"/>
      <c r="M53" s="213"/>
      <c r="N53" s="189"/>
      <c r="O53" s="231"/>
    </row>
    <row r="54" spans="1:15">
      <c r="A54" s="187">
        <v>44</v>
      </c>
      <c r="B54" s="188" t="s">
        <v>147</v>
      </c>
      <c r="C54" s="214" t="s">
        <v>153</v>
      </c>
      <c r="D54" s="190" t="s">
        <v>617</v>
      </c>
      <c r="E54" s="159">
        <v>45922</v>
      </c>
      <c r="F54" s="159">
        <v>45922</v>
      </c>
      <c r="G54" s="160" t="s">
        <v>11705</v>
      </c>
      <c r="H54" s="160" t="s">
        <v>14651</v>
      </c>
      <c r="I54" s="160"/>
      <c r="J54" s="160" t="s">
        <v>2150</v>
      </c>
      <c r="K54" s="190" t="s">
        <v>459</v>
      </c>
      <c r="L54" s="191"/>
      <c r="M54" s="213"/>
      <c r="N54" s="189"/>
      <c r="O54" s="231"/>
    </row>
    <row r="55" spans="1:15">
      <c r="A55" s="187">
        <v>45</v>
      </c>
      <c r="B55" s="188" t="s">
        <v>147</v>
      </c>
      <c r="C55" s="214" t="s">
        <v>154</v>
      </c>
      <c r="D55" s="190" t="s">
        <v>618</v>
      </c>
      <c r="E55" s="159">
        <v>45923</v>
      </c>
      <c r="F55" s="159">
        <v>45923</v>
      </c>
      <c r="G55" s="160" t="s">
        <v>11706</v>
      </c>
      <c r="H55" s="160" t="s">
        <v>11707</v>
      </c>
      <c r="I55" s="160"/>
      <c r="J55" s="160" t="s">
        <v>3440</v>
      </c>
      <c r="K55" s="190" t="s">
        <v>459</v>
      </c>
      <c r="L55" s="191"/>
      <c r="M55" s="213"/>
      <c r="N55" s="189"/>
      <c r="O55" s="231"/>
    </row>
    <row r="56" spans="1:15">
      <c r="A56" s="187">
        <v>46</v>
      </c>
      <c r="B56" s="188" t="s">
        <v>147</v>
      </c>
      <c r="C56" s="214" t="s">
        <v>156</v>
      </c>
      <c r="D56" s="190" t="s">
        <v>619</v>
      </c>
      <c r="E56" s="159">
        <v>45923</v>
      </c>
      <c r="F56" s="159">
        <v>45923</v>
      </c>
      <c r="G56" s="160" t="s">
        <v>11706</v>
      </c>
      <c r="H56" s="160" t="s">
        <v>11707</v>
      </c>
      <c r="I56" s="160"/>
      <c r="J56" s="160" t="s">
        <v>3408</v>
      </c>
      <c r="K56" s="190" t="s">
        <v>459</v>
      </c>
      <c r="L56" s="191"/>
      <c r="M56" s="213"/>
      <c r="N56" s="189"/>
      <c r="O56" s="231"/>
    </row>
    <row r="57" spans="1:15">
      <c r="A57" s="187">
        <v>47</v>
      </c>
      <c r="B57" s="188" t="s">
        <v>147</v>
      </c>
      <c r="C57" s="214" t="s">
        <v>157</v>
      </c>
      <c r="D57" s="190" t="s">
        <v>620</v>
      </c>
      <c r="E57" s="159">
        <v>45923</v>
      </c>
      <c r="F57" s="159">
        <v>45923</v>
      </c>
      <c r="G57" s="160" t="s">
        <v>14657</v>
      </c>
      <c r="H57" s="160" t="s">
        <v>14658</v>
      </c>
      <c r="I57" s="160"/>
      <c r="J57" s="193" t="s">
        <v>9997</v>
      </c>
      <c r="K57" s="190" t="s">
        <v>459</v>
      </c>
      <c r="L57" s="191"/>
      <c r="M57" s="213"/>
      <c r="N57" s="189"/>
      <c r="O57" s="231"/>
    </row>
    <row r="58" spans="1:15">
      <c r="A58" s="187">
        <v>48</v>
      </c>
      <c r="B58" s="188" t="s">
        <v>147</v>
      </c>
      <c r="C58" s="214" t="s">
        <v>5635</v>
      </c>
      <c r="D58" s="190" t="s">
        <v>621</v>
      </c>
      <c r="E58" s="159">
        <v>45939</v>
      </c>
      <c r="F58" s="159">
        <v>45939</v>
      </c>
      <c r="G58" s="160" t="s">
        <v>14930</v>
      </c>
      <c r="H58" s="160" t="s">
        <v>14931</v>
      </c>
      <c r="I58" s="160"/>
      <c r="J58" s="160" t="s">
        <v>14932</v>
      </c>
      <c r="K58" s="189" t="s">
        <v>195</v>
      </c>
      <c r="L58" s="191"/>
      <c r="M58" s="213"/>
      <c r="N58" s="189"/>
      <c r="O58" s="231"/>
    </row>
    <row r="59" spans="1:15">
      <c r="A59" s="187">
        <v>49</v>
      </c>
      <c r="B59" s="188" t="s">
        <v>147</v>
      </c>
      <c r="C59" s="214" t="s">
        <v>153</v>
      </c>
      <c r="D59" s="190" t="s">
        <v>622</v>
      </c>
      <c r="E59" s="159">
        <v>45950</v>
      </c>
      <c r="F59" s="159">
        <v>45950</v>
      </c>
      <c r="G59" s="160" t="s">
        <v>11706</v>
      </c>
      <c r="H59" s="160" t="s">
        <v>11707</v>
      </c>
      <c r="I59" s="160"/>
      <c r="J59" s="160" t="s">
        <v>3641</v>
      </c>
      <c r="K59" s="189" t="s">
        <v>195</v>
      </c>
      <c r="L59" s="159">
        <v>45951</v>
      </c>
      <c r="M59" s="213"/>
      <c r="N59" s="189"/>
      <c r="O59" s="231"/>
    </row>
    <row r="60" spans="1:15">
      <c r="A60" s="187">
        <v>50</v>
      </c>
      <c r="B60" s="188" t="s">
        <v>147</v>
      </c>
      <c r="C60" s="214" t="s">
        <v>153</v>
      </c>
      <c r="D60" s="190" t="s">
        <v>623</v>
      </c>
      <c r="E60" s="159">
        <v>45950</v>
      </c>
      <c r="F60" s="159">
        <v>45950</v>
      </c>
      <c r="G60" s="160" t="s">
        <v>11706</v>
      </c>
      <c r="H60" s="160" t="s">
        <v>11707</v>
      </c>
      <c r="I60" s="160"/>
      <c r="J60" s="283">
        <v>110407507607</v>
      </c>
      <c r="K60" s="189" t="s">
        <v>195</v>
      </c>
      <c r="L60" s="159">
        <v>45951</v>
      </c>
      <c r="M60" s="213"/>
      <c r="N60" s="189"/>
      <c r="O60" s="231"/>
    </row>
    <row r="61" spans="1:15">
      <c r="A61" s="187">
        <v>51</v>
      </c>
      <c r="B61" s="188" t="s">
        <v>147</v>
      </c>
      <c r="C61" s="214" t="s">
        <v>161</v>
      </c>
      <c r="D61" s="190" t="s">
        <v>624</v>
      </c>
      <c r="E61" s="159">
        <v>45950</v>
      </c>
      <c r="F61" s="159">
        <v>45950</v>
      </c>
      <c r="G61" s="160" t="s">
        <v>11705</v>
      </c>
      <c r="H61" s="160" t="s">
        <v>15045</v>
      </c>
      <c r="I61" s="160"/>
      <c r="J61" s="160" t="s">
        <v>2800</v>
      </c>
      <c r="K61" s="189" t="s">
        <v>298</v>
      </c>
      <c r="L61" s="159">
        <v>45951</v>
      </c>
      <c r="M61" s="213"/>
      <c r="N61" s="189"/>
      <c r="O61" s="231"/>
    </row>
    <row r="62" spans="1:15">
      <c r="A62" s="187">
        <v>51</v>
      </c>
      <c r="B62" s="188" t="s">
        <v>147</v>
      </c>
      <c r="C62" s="214" t="s">
        <v>161</v>
      </c>
      <c r="D62" s="190" t="s">
        <v>14958</v>
      </c>
      <c r="E62" s="159">
        <v>45952</v>
      </c>
      <c r="F62" s="159">
        <v>45952</v>
      </c>
      <c r="G62" s="160" t="s">
        <v>11705</v>
      </c>
      <c r="H62" s="160" t="s">
        <v>15045</v>
      </c>
      <c r="I62" s="160"/>
      <c r="J62" s="160" t="s">
        <v>2800</v>
      </c>
      <c r="K62" s="189" t="s">
        <v>195</v>
      </c>
      <c r="L62" s="159">
        <v>45959</v>
      </c>
      <c r="M62" s="213"/>
      <c r="N62" s="189"/>
      <c r="O62" s="231"/>
    </row>
    <row r="63" spans="1:15">
      <c r="A63" s="187">
        <v>52</v>
      </c>
      <c r="B63" s="188" t="s">
        <v>147</v>
      </c>
      <c r="C63" s="214" t="s">
        <v>154</v>
      </c>
      <c r="D63" s="190" t="s">
        <v>625</v>
      </c>
      <c r="E63" s="159">
        <v>45950</v>
      </c>
      <c r="F63" s="159">
        <v>45950</v>
      </c>
      <c r="G63" s="160" t="s">
        <v>11705</v>
      </c>
      <c r="H63" s="160" t="s">
        <v>11705</v>
      </c>
      <c r="I63" s="160"/>
      <c r="J63" s="160" t="s">
        <v>2800</v>
      </c>
      <c r="K63" s="189" t="s">
        <v>298</v>
      </c>
      <c r="L63" s="159">
        <v>45951</v>
      </c>
      <c r="M63" s="213"/>
      <c r="N63" s="189"/>
      <c r="O63" s="231"/>
    </row>
    <row r="64" spans="1:15">
      <c r="A64" s="187">
        <v>52</v>
      </c>
      <c r="B64" s="188" t="s">
        <v>147</v>
      </c>
      <c r="C64" s="214" t="s">
        <v>154</v>
      </c>
      <c r="D64" s="190" t="s">
        <v>14959</v>
      </c>
      <c r="E64" s="159">
        <v>45952</v>
      </c>
      <c r="F64" s="159">
        <v>45952</v>
      </c>
      <c r="G64" s="160" t="s">
        <v>11705</v>
      </c>
      <c r="H64" s="160" t="s">
        <v>11705</v>
      </c>
      <c r="I64" s="160"/>
      <c r="J64" s="160" t="s">
        <v>2800</v>
      </c>
      <c r="K64" s="189" t="s">
        <v>195</v>
      </c>
      <c r="L64" s="159">
        <v>45959</v>
      </c>
      <c r="M64" s="213"/>
      <c r="N64" s="189"/>
      <c r="O64" s="231"/>
    </row>
    <row r="65" spans="1:15">
      <c r="A65" s="187">
        <v>53</v>
      </c>
      <c r="B65" s="188" t="s">
        <v>147</v>
      </c>
      <c r="C65" s="214" t="s">
        <v>154</v>
      </c>
      <c r="D65" s="190" t="s">
        <v>626</v>
      </c>
      <c r="E65" s="159">
        <v>45952</v>
      </c>
      <c r="F65" s="159">
        <v>45952</v>
      </c>
      <c r="G65" s="160" t="s">
        <v>10010</v>
      </c>
      <c r="H65" s="160" t="s">
        <v>15085</v>
      </c>
      <c r="I65" s="160"/>
      <c r="J65" s="160" t="s">
        <v>2150</v>
      </c>
      <c r="K65" s="189" t="s">
        <v>298</v>
      </c>
      <c r="L65" s="159">
        <v>45953</v>
      </c>
      <c r="M65" s="213"/>
      <c r="N65" s="189"/>
      <c r="O65" s="231"/>
    </row>
    <row r="66" spans="1:15">
      <c r="A66" s="187">
        <v>53</v>
      </c>
      <c r="B66" s="188" t="s">
        <v>147</v>
      </c>
      <c r="C66" s="214" t="s">
        <v>154</v>
      </c>
      <c r="D66" s="190" t="s">
        <v>14960</v>
      </c>
      <c r="E66" s="159">
        <v>45954</v>
      </c>
      <c r="F66" s="159">
        <v>45954</v>
      </c>
      <c r="G66" s="160" t="s">
        <v>10010</v>
      </c>
      <c r="H66" s="160" t="s">
        <v>15085</v>
      </c>
      <c r="I66" s="160"/>
      <c r="J66" s="160" t="s">
        <v>2150</v>
      </c>
      <c r="K66" s="189" t="s">
        <v>298</v>
      </c>
      <c r="L66" s="159">
        <v>45957</v>
      </c>
      <c r="M66" s="213"/>
      <c r="N66" s="189"/>
      <c r="O66" s="231"/>
    </row>
    <row r="67" spans="1:15">
      <c r="A67" s="187">
        <v>53</v>
      </c>
      <c r="B67" s="188" t="s">
        <v>147</v>
      </c>
      <c r="C67" s="214" t="s">
        <v>154</v>
      </c>
      <c r="D67" s="190" t="s">
        <v>15197</v>
      </c>
      <c r="E67" s="159">
        <v>45958</v>
      </c>
      <c r="F67" s="159">
        <v>45958</v>
      </c>
      <c r="G67" s="160" t="s">
        <v>10010</v>
      </c>
      <c r="H67" s="160" t="s">
        <v>15085</v>
      </c>
      <c r="I67" s="160"/>
      <c r="J67" s="160" t="s">
        <v>2150</v>
      </c>
      <c r="K67" s="189" t="s">
        <v>195</v>
      </c>
      <c r="L67" s="159">
        <v>45959</v>
      </c>
      <c r="M67" s="213"/>
      <c r="N67" s="189"/>
      <c r="O67" s="231"/>
    </row>
    <row r="68" spans="1:15">
      <c r="A68" s="187">
        <v>54</v>
      </c>
      <c r="B68" s="188" t="s">
        <v>147</v>
      </c>
      <c r="C68" s="214" t="s">
        <v>154</v>
      </c>
      <c r="D68" s="190" t="s">
        <v>627</v>
      </c>
      <c r="E68" s="159">
        <v>45952</v>
      </c>
      <c r="F68" s="159">
        <v>45952</v>
      </c>
      <c r="G68" s="160" t="s">
        <v>10010</v>
      </c>
      <c r="H68" s="160" t="s">
        <v>15085</v>
      </c>
      <c r="I68" s="160"/>
      <c r="J68" s="160" t="s">
        <v>2292</v>
      </c>
      <c r="K68" s="189" t="s">
        <v>298</v>
      </c>
      <c r="L68" s="159">
        <v>45953</v>
      </c>
      <c r="M68" s="213"/>
      <c r="N68" s="189"/>
      <c r="O68" s="231"/>
    </row>
    <row r="69" spans="1:15">
      <c r="A69" s="187">
        <v>54</v>
      </c>
      <c r="B69" s="188" t="s">
        <v>147</v>
      </c>
      <c r="C69" s="214" t="s">
        <v>154</v>
      </c>
      <c r="D69" s="190" t="s">
        <v>14961</v>
      </c>
      <c r="E69" s="159">
        <v>45954</v>
      </c>
      <c r="F69" s="159">
        <v>45954</v>
      </c>
      <c r="G69" s="160" t="s">
        <v>10010</v>
      </c>
      <c r="H69" s="160" t="s">
        <v>15085</v>
      </c>
      <c r="I69" s="160"/>
      <c r="J69" s="160" t="s">
        <v>2292</v>
      </c>
      <c r="K69" s="189" t="s">
        <v>298</v>
      </c>
      <c r="L69" s="159">
        <v>45957</v>
      </c>
      <c r="M69" s="213"/>
      <c r="N69" s="189"/>
      <c r="O69" s="231"/>
    </row>
    <row r="70" spans="1:15">
      <c r="A70" s="187">
        <v>54</v>
      </c>
      <c r="B70" s="188" t="s">
        <v>147</v>
      </c>
      <c r="C70" s="214" t="s">
        <v>154</v>
      </c>
      <c r="D70" s="190" t="s">
        <v>15196</v>
      </c>
      <c r="E70" s="159">
        <v>45958</v>
      </c>
      <c r="F70" s="159">
        <v>45958</v>
      </c>
      <c r="G70" s="160" t="s">
        <v>10010</v>
      </c>
      <c r="H70" s="160" t="s">
        <v>15085</v>
      </c>
      <c r="I70" s="160"/>
      <c r="J70" s="160" t="s">
        <v>2292</v>
      </c>
      <c r="K70" s="189" t="s">
        <v>195</v>
      </c>
      <c r="L70" s="159">
        <v>45959</v>
      </c>
      <c r="M70" s="213"/>
      <c r="N70" s="189"/>
      <c r="O70" s="231"/>
    </row>
    <row r="71" spans="1:15">
      <c r="A71" s="187">
        <v>55</v>
      </c>
      <c r="B71" s="188" t="s">
        <v>147</v>
      </c>
      <c r="C71" s="214" t="s">
        <v>155</v>
      </c>
      <c r="D71" s="190" t="s">
        <v>628</v>
      </c>
      <c r="E71" s="159">
        <v>45952</v>
      </c>
      <c r="F71" s="159">
        <v>45952</v>
      </c>
      <c r="G71" s="160" t="s">
        <v>15086</v>
      </c>
      <c r="H71" s="160" t="s">
        <v>15086</v>
      </c>
      <c r="I71" s="160"/>
      <c r="J71" s="160" t="s">
        <v>15087</v>
      </c>
      <c r="K71" s="189" t="s">
        <v>298</v>
      </c>
      <c r="L71" s="159">
        <v>45953</v>
      </c>
      <c r="M71" s="213"/>
      <c r="N71" s="189"/>
      <c r="O71" s="231"/>
    </row>
    <row r="72" spans="1:15">
      <c r="A72" s="187">
        <v>55</v>
      </c>
      <c r="B72" s="188" t="s">
        <v>147</v>
      </c>
      <c r="C72" s="214" t="s">
        <v>155</v>
      </c>
      <c r="D72" s="190" t="s">
        <v>14962</v>
      </c>
      <c r="E72" s="159">
        <v>45954</v>
      </c>
      <c r="F72" s="159">
        <v>45954</v>
      </c>
      <c r="G72" s="160" t="s">
        <v>15086</v>
      </c>
      <c r="H72" s="160" t="s">
        <v>15086</v>
      </c>
      <c r="I72" s="160"/>
      <c r="J72" s="160" t="s">
        <v>15087</v>
      </c>
      <c r="K72" s="189" t="s">
        <v>298</v>
      </c>
      <c r="L72" s="159">
        <v>45957</v>
      </c>
      <c r="M72" s="213"/>
      <c r="N72" s="189"/>
      <c r="O72" s="231"/>
    </row>
    <row r="73" spans="1:15">
      <c r="A73" s="187">
        <v>55</v>
      </c>
      <c r="B73" s="188" t="s">
        <v>147</v>
      </c>
      <c r="C73" s="214" t="s">
        <v>155</v>
      </c>
      <c r="D73" s="190" t="s">
        <v>15198</v>
      </c>
      <c r="E73" s="159">
        <v>45958</v>
      </c>
      <c r="F73" s="159">
        <v>45958</v>
      </c>
      <c r="G73" s="160" t="s">
        <v>15086</v>
      </c>
      <c r="H73" s="160" t="s">
        <v>15086</v>
      </c>
      <c r="I73" s="160"/>
      <c r="J73" s="160" t="s">
        <v>15087</v>
      </c>
      <c r="K73" s="189" t="s">
        <v>195</v>
      </c>
      <c r="L73" s="159">
        <v>45959</v>
      </c>
      <c r="M73" s="213"/>
      <c r="N73" s="189"/>
      <c r="O73" s="231"/>
    </row>
    <row r="74" spans="1:15">
      <c r="A74" s="187">
        <v>56</v>
      </c>
      <c r="B74" s="188" t="s">
        <v>147</v>
      </c>
      <c r="C74" s="214" t="s">
        <v>155</v>
      </c>
      <c r="D74" s="190" t="s">
        <v>629</v>
      </c>
      <c r="E74" s="159">
        <v>45954</v>
      </c>
      <c r="F74" s="159">
        <v>45954</v>
      </c>
      <c r="G74" s="160" t="s">
        <v>10010</v>
      </c>
      <c r="H74" s="160" t="s">
        <v>15085</v>
      </c>
      <c r="I74" s="160"/>
      <c r="J74" s="160" t="s">
        <v>2800</v>
      </c>
      <c r="K74" s="189" t="s">
        <v>298</v>
      </c>
      <c r="L74" s="159">
        <v>45957</v>
      </c>
      <c r="M74" s="213"/>
      <c r="N74" s="189"/>
      <c r="O74" s="231"/>
    </row>
    <row r="75" spans="1:15">
      <c r="A75" s="187">
        <v>56</v>
      </c>
      <c r="B75" s="188" t="s">
        <v>147</v>
      </c>
      <c r="C75" s="214" t="s">
        <v>155</v>
      </c>
      <c r="D75" s="190" t="s">
        <v>14963</v>
      </c>
      <c r="E75" s="159">
        <v>45958</v>
      </c>
      <c r="F75" s="159">
        <v>45958</v>
      </c>
      <c r="G75" s="160" t="s">
        <v>10010</v>
      </c>
      <c r="H75" s="160" t="s">
        <v>15085</v>
      </c>
      <c r="I75" s="160"/>
      <c r="J75" s="160" t="s">
        <v>2800</v>
      </c>
      <c r="K75" s="189" t="s">
        <v>195</v>
      </c>
      <c r="L75" s="159">
        <v>45959</v>
      </c>
      <c r="M75" s="213"/>
      <c r="N75" s="189"/>
      <c r="O75" s="231"/>
    </row>
    <row r="76" spans="1:15">
      <c r="A76" s="187">
        <v>57</v>
      </c>
      <c r="B76" s="188" t="s">
        <v>147</v>
      </c>
      <c r="C76" s="214" t="s">
        <v>159</v>
      </c>
      <c r="D76" s="190" t="s">
        <v>630</v>
      </c>
      <c r="E76" s="159">
        <v>45954</v>
      </c>
      <c r="F76" s="159">
        <v>45954</v>
      </c>
      <c r="G76" s="160" t="s">
        <v>11706</v>
      </c>
      <c r="H76" s="160" t="s">
        <v>11707</v>
      </c>
      <c r="I76" s="160"/>
      <c r="J76" s="160" t="s">
        <v>6464</v>
      </c>
      <c r="K76" s="189" t="s">
        <v>298</v>
      </c>
      <c r="L76" s="159">
        <v>45957</v>
      </c>
      <c r="M76" s="213"/>
      <c r="N76" s="189"/>
      <c r="O76" s="231"/>
    </row>
    <row r="77" spans="1:15">
      <c r="A77" s="187">
        <v>57</v>
      </c>
      <c r="B77" s="188" t="s">
        <v>147</v>
      </c>
      <c r="C77" s="214" t="s">
        <v>159</v>
      </c>
      <c r="D77" s="190" t="s">
        <v>14964</v>
      </c>
      <c r="E77" s="159">
        <v>45958</v>
      </c>
      <c r="F77" s="159">
        <v>45958</v>
      </c>
      <c r="G77" s="160" t="s">
        <v>11706</v>
      </c>
      <c r="H77" s="160" t="s">
        <v>11707</v>
      </c>
      <c r="I77" s="160"/>
      <c r="J77" s="160" t="s">
        <v>6464</v>
      </c>
      <c r="K77" s="189" t="s">
        <v>195</v>
      </c>
      <c r="L77" s="159">
        <v>45959</v>
      </c>
      <c r="M77" s="213"/>
      <c r="N77" s="189"/>
      <c r="O77" s="231"/>
    </row>
    <row r="78" spans="1:15">
      <c r="A78" s="187">
        <v>58</v>
      </c>
      <c r="B78" s="188" t="s">
        <v>147</v>
      </c>
      <c r="C78" s="214" t="s">
        <v>160</v>
      </c>
      <c r="D78" s="190" t="s">
        <v>631</v>
      </c>
      <c r="E78" s="159">
        <v>45960</v>
      </c>
      <c r="F78" s="159">
        <v>45960</v>
      </c>
      <c r="G78" s="160" t="s">
        <v>11705</v>
      </c>
      <c r="H78" s="160" t="s">
        <v>11705</v>
      </c>
      <c r="I78" s="160"/>
      <c r="J78" s="160" t="s">
        <v>3408</v>
      </c>
      <c r="K78" s="189" t="s">
        <v>195</v>
      </c>
      <c r="L78" s="159">
        <v>45960</v>
      </c>
      <c r="M78" s="213"/>
      <c r="N78" s="189"/>
      <c r="O78" s="231"/>
    </row>
    <row r="79" spans="1:15">
      <c r="A79" s="187">
        <v>59</v>
      </c>
      <c r="B79" s="188" t="s">
        <v>147</v>
      </c>
      <c r="C79" s="214" t="s">
        <v>2150</v>
      </c>
      <c r="D79" s="190" t="s">
        <v>632</v>
      </c>
      <c r="E79" s="159"/>
      <c r="F79" s="159"/>
      <c r="G79" s="160"/>
      <c r="H79" s="160"/>
      <c r="I79" s="160"/>
      <c r="J79" s="160"/>
      <c r="K79" s="189"/>
      <c r="L79" s="159"/>
      <c r="M79" s="213"/>
      <c r="N79" s="189"/>
      <c r="O79" s="231"/>
    </row>
    <row r="80" spans="1:15">
      <c r="A80" s="187">
        <v>60</v>
      </c>
      <c r="B80" s="188" t="s">
        <v>147</v>
      </c>
      <c r="C80" s="214" t="s">
        <v>154</v>
      </c>
      <c r="D80" s="190" t="s">
        <v>633</v>
      </c>
      <c r="E80" s="159"/>
      <c r="F80" s="159"/>
      <c r="G80" s="160"/>
      <c r="H80" s="160"/>
      <c r="I80" s="160"/>
      <c r="J80" s="160"/>
      <c r="K80" s="189"/>
      <c r="L80" s="159"/>
      <c r="M80" s="213"/>
      <c r="N80" s="189"/>
      <c r="O80" s="231"/>
    </row>
    <row r="81" spans="1:15">
      <c r="A81" s="187">
        <v>61</v>
      </c>
      <c r="B81" s="188" t="s">
        <v>147</v>
      </c>
      <c r="C81" s="214" t="s">
        <v>155</v>
      </c>
      <c r="D81" s="190" t="s">
        <v>634</v>
      </c>
      <c r="E81" s="159"/>
      <c r="F81" s="159"/>
      <c r="G81" s="160"/>
      <c r="H81" s="160"/>
      <c r="I81" s="160"/>
      <c r="J81" s="160"/>
      <c r="K81" s="189"/>
      <c r="L81" s="159"/>
      <c r="M81" s="213"/>
      <c r="N81" s="189"/>
      <c r="O81" s="231"/>
    </row>
    <row r="82" spans="1:15">
      <c r="A82" s="187">
        <v>62</v>
      </c>
      <c r="B82" s="188" t="s">
        <v>147</v>
      </c>
      <c r="C82" s="214" t="s">
        <v>155</v>
      </c>
      <c r="D82" s="190" t="s">
        <v>635</v>
      </c>
      <c r="E82" s="159"/>
      <c r="F82" s="159"/>
      <c r="G82" s="160"/>
      <c r="H82" s="160"/>
      <c r="I82" s="160"/>
      <c r="J82" s="160"/>
      <c r="K82" s="189"/>
      <c r="L82" s="159"/>
      <c r="M82" s="213"/>
      <c r="N82" s="189"/>
      <c r="O82" s="231"/>
    </row>
    <row r="83" spans="1:15">
      <c r="A83" s="187">
        <v>63</v>
      </c>
      <c r="B83" s="188" t="s">
        <v>147</v>
      </c>
      <c r="C83" s="214" t="s">
        <v>149</v>
      </c>
      <c r="D83" s="190" t="s">
        <v>636</v>
      </c>
      <c r="E83" s="159"/>
      <c r="F83" s="159"/>
      <c r="G83" s="160"/>
      <c r="H83" s="160"/>
      <c r="I83" s="160"/>
      <c r="J83" s="160"/>
      <c r="K83" s="189"/>
      <c r="L83" s="159"/>
      <c r="M83" s="213"/>
      <c r="N83" s="189"/>
      <c r="O83" s="231"/>
    </row>
    <row r="84" spans="1:15">
      <c r="A84" s="187">
        <v>64</v>
      </c>
      <c r="B84" s="188" t="s">
        <v>147</v>
      </c>
      <c r="C84" s="214" t="s">
        <v>154</v>
      </c>
      <c r="D84" s="190" t="s">
        <v>637</v>
      </c>
      <c r="E84" s="159"/>
      <c r="F84" s="159"/>
      <c r="G84" s="160"/>
      <c r="H84" s="160"/>
      <c r="I84" s="160"/>
      <c r="J84" s="160"/>
      <c r="K84" s="189"/>
      <c r="L84" s="159"/>
      <c r="M84" s="213"/>
      <c r="N84" s="189"/>
      <c r="O84" s="231"/>
    </row>
    <row r="85" spans="1:15">
      <c r="A85" s="187">
        <v>65</v>
      </c>
      <c r="B85" s="188" t="s">
        <v>147</v>
      </c>
      <c r="C85" s="214" t="s">
        <v>154</v>
      </c>
      <c r="D85" s="190" t="s">
        <v>638</v>
      </c>
      <c r="E85" s="159"/>
      <c r="F85" s="159"/>
      <c r="G85" s="160"/>
      <c r="H85" s="160"/>
      <c r="I85" s="160"/>
      <c r="J85" s="160"/>
      <c r="K85" s="189"/>
      <c r="L85" s="159"/>
      <c r="M85" s="213"/>
      <c r="N85" s="189"/>
      <c r="O85" s="231"/>
    </row>
    <row r="86" spans="1:15">
      <c r="A86" s="187">
        <v>66</v>
      </c>
      <c r="B86" s="188" t="s">
        <v>147</v>
      </c>
      <c r="C86" s="214" t="s">
        <v>156</v>
      </c>
      <c r="D86" s="190" t="s">
        <v>639</v>
      </c>
      <c r="E86" s="159">
        <v>45997</v>
      </c>
      <c r="F86" s="159">
        <v>45997</v>
      </c>
      <c r="G86" s="160" t="s">
        <v>14652</v>
      </c>
      <c r="H86" s="160" t="s">
        <v>14653</v>
      </c>
      <c r="I86" s="160"/>
      <c r="J86" s="160" t="s">
        <v>15666</v>
      </c>
      <c r="K86" s="189" t="s">
        <v>195</v>
      </c>
      <c r="L86" s="159">
        <v>45997</v>
      </c>
      <c r="M86" s="213"/>
      <c r="N86" s="189"/>
      <c r="O86" s="231"/>
    </row>
    <row r="87" spans="1:15">
      <c r="A87" s="187">
        <v>67</v>
      </c>
      <c r="B87" s="188" t="s">
        <v>147</v>
      </c>
      <c r="C87" s="214" t="s">
        <v>155</v>
      </c>
      <c r="D87" s="190" t="s">
        <v>640</v>
      </c>
      <c r="E87" s="159">
        <v>45997</v>
      </c>
      <c r="F87" s="159">
        <v>45997</v>
      </c>
      <c r="G87" s="160" t="s">
        <v>15086</v>
      </c>
      <c r="H87" s="160" t="s">
        <v>15086</v>
      </c>
      <c r="I87" s="160"/>
      <c r="J87" s="160" t="s">
        <v>15667</v>
      </c>
      <c r="K87" s="213" t="s">
        <v>195</v>
      </c>
      <c r="L87" s="159">
        <v>45997</v>
      </c>
      <c r="M87" s="213"/>
      <c r="N87" s="189"/>
      <c r="O87" s="231"/>
    </row>
    <row r="88" spans="1:15">
      <c r="A88" s="187">
        <v>68</v>
      </c>
      <c r="B88" s="214" t="s">
        <v>147</v>
      </c>
      <c r="C88" s="214" t="s">
        <v>155</v>
      </c>
      <c r="D88" s="190" t="s">
        <v>641</v>
      </c>
      <c r="E88" s="159">
        <v>45997</v>
      </c>
      <c r="F88" s="159">
        <v>45997</v>
      </c>
      <c r="G88" s="160" t="s">
        <v>15668</v>
      </c>
      <c r="H88" s="160" t="s">
        <v>15668</v>
      </c>
      <c r="I88" s="160"/>
      <c r="J88" s="160" t="s">
        <v>15669</v>
      </c>
      <c r="K88" s="189" t="s">
        <v>197</v>
      </c>
      <c r="L88" s="159">
        <v>45997</v>
      </c>
      <c r="M88" s="213"/>
      <c r="N88" s="189"/>
      <c r="O88" s="231"/>
    </row>
    <row r="89" spans="1:15">
      <c r="A89" s="187">
        <v>69</v>
      </c>
      <c r="B89" s="187" t="s">
        <v>147</v>
      </c>
      <c r="C89" s="187" t="s">
        <v>2150</v>
      </c>
      <c r="D89" s="190" t="s">
        <v>642</v>
      </c>
      <c r="E89" s="191"/>
      <c r="F89" s="191"/>
      <c r="G89" s="192"/>
      <c r="H89" s="192"/>
      <c r="I89" s="192"/>
      <c r="J89" s="192"/>
      <c r="K89" s="190"/>
      <c r="L89" s="159"/>
      <c r="M89" s="217"/>
      <c r="N89" s="190"/>
      <c r="O89" s="231"/>
    </row>
    <row r="90" spans="1:15">
      <c r="A90" s="187">
        <v>70</v>
      </c>
      <c r="B90" s="214" t="s">
        <v>147</v>
      </c>
      <c r="C90" s="214" t="s">
        <v>2150</v>
      </c>
      <c r="D90" s="190" t="s">
        <v>643</v>
      </c>
      <c r="E90" s="191"/>
      <c r="F90" s="191"/>
      <c r="G90" s="160"/>
      <c r="H90" s="160"/>
      <c r="I90" s="192"/>
      <c r="J90" s="160"/>
      <c r="K90" s="189"/>
      <c r="L90" s="159"/>
      <c r="M90" s="213"/>
      <c r="N90" s="189"/>
      <c r="O90" s="231"/>
    </row>
    <row r="91" spans="1:15">
      <c r="A91" s="187">
        <v>71</v>
      </c>
      <c r="B91" s="214" t="s">
        <v>147</v>
      </c>
      <c r="C91" s="214" t="s">
        <v>156</v>
      </c>
      <c r="D91" s="190" t="s">
        <v>644</v>
      </c>
      <c r="E91" s="159"/>
      <c r="F91" s="159"/>
      <c r="G91" s="160"/>
      <c r="H91" s="160"/>
      <c r="I91" s="160"/>
      <c r="J91" s="160"/>
      <c r="K91" s="189"/>
      <c r="L91" s="159"/>
      <c r="M91" s="213"/>
      <c r="N91" s="189"/>
      <c r="O91" s="231"/>
    </row>
    <row r="92" spans="1:15">
      <c r="A92" s="187">
        <v>72</v>
      </c>
      <c r="B92" s="214" t="s">
        <v>147</v>
      </c>
      <c r="C92" s="214" t="s">
        <v>156</v>
      </c>
      <c r="D92" s="190" t="s">
        <v>645</v>
      </c>
      <c r="E92" s="159"/>
      <c r="F92" s="159"/>
      <c r="G92" s="160"/>
      <c r="H92" s="160"/>
      <c r="I92" s="160"/>
      <c r="J92" s="160"/>
      <c r="K92" s="189"/>
      <c r="L92" s="159"/>
      <c r="M92" s="213"/>
      <c r="N92" s="189"/>
      <c r="O92" s="231"/>
    </row>
    <row r="93" spans="1:15">
      <c r="A93" s="187">
        <v>73</v>
      </c>
      <c r="B93" s="187" t="s">
        <v>147</v>
      </c>
      <c r="C93" s="187" t="s">
        <v>155</v>
      </c>
      <c r="D93" s="190" t="s">
        <v>646</v>
      </c>
      <c r="E93" s="159"/>
      <c r="F93" s="159"/>
      <c r="G93" s="160"/>
      <c r="H93" s="160"/>
      <c r="I93" s="160"/>
      <c r="J93" s="160"/>
      <c r="K93" s="189"/>
      <c r="L93" s="232"/>
      <c r="M93" s="160"/>
      <c r="N93" s="160"/>
      <c r="O93" s="231"/>
    </row>
    <row r="94" spans="1:15">
      <c r="A94" s="187">
        <v>74</v>
      </c>
      <c r="B94" s="214" t="s">
        <v>147</v>
      </c>
      <c r="C94" s="214" t="s">
        <v>5675</v>
      </c>
      <c r="D94" s="190" t="s">
        <v>647</v>
      </c>
      <c r="E94" s="159"/>
      <c r="F94" s="159"/>
      <c r="G94" s="160"/>
      <c r="H94" s="160"/>
      <c r="I94" s="160"/>
      <c r="J94" s="160"/>
      <c r="K94" s="189"/>
      <c r="L94" s="159"/>
      <c r="M94" s="213"/>
      <c r="N94" s="189"/>
      <c r="O94" s="231"/>
    </row>
    <row r="95" spans="1:15">
      <c r="A95" s="187">
        <v>75</v>
      </c>
      <c r="B95" s="214" t="s">
        <v>147</v>
      </c>
      <c r="C95" s="214" t="s">
        <v>156</v>
      </c>
      <c r="D95" s="190" t="s">
        <v>648</v>
      </c>
      <c r="E95" s="159"/>
      <c r="F95" s="159"/>
      <c r="G95" s="160"/>
      <c r="H95" s="160"/>
      <c r="I95" s="160"/>
      <c r="J95" s="160"/>
      <c r="K95" s="189"/>
      <c r="L95" s="159"/>
      <c r="M95" s="213"/>
      <c r="N95" s="189"/>
      <c r="O95" s="231"/>
    </row>
    <row r="96" spans="1:15">
      <c r="A96" s="187">
        <v>76</v>
      </c>
      <c r="B96" s="214" t="s">
        <v>147</v>
      </c>
      <c r="C96" s="214" t="s">
        <v>156</v>
      </c>
      <c r="D96" s="190" t="s">
        <v>649</v>
      </c>
      <c r="E96" s="159"/>
      <c r="F96" s="159"/>
      <c r="G96" s="160"/>
      <c r="H96" s="160"/>
      <c r="I96" s="160"/>
      <c r="J96" s="160"/>
      <c r="K96" s="189"/>
      <c r="L96" s="159"/>
      <c r="M96" s="213"/>
      <c r="N96" s="189"/>
      <c r="O96" s="231"/>
    </row>
    <row r="97" spans="1:15">
      <c r="A97" s="187">
        <v>77</v>
      </c>
      <c r="B97" s="214" t="s">
        <v>147</v>
      </c>
      <c r="C97" s="214" t="s">
        <v>156</v>
      </c>
      <c r="D97" s="190" t="s">
        <v>650</v>
      </c>
      <c r="E97" s="159"/>
      <c r="F97" s="159"/>
      <c r="G97" s="160"/>
      <c r="H97" s="160"/>
      <c r="I97" s="160"/>
      <c r="J97" s="160"/>
      <c r="K97" s="189"/>
      <c r="L97" s="159"/>
      <c r="M97" s="213"/>
      <c r="N97" s="189"/>
      <c r="O97" s="231"/>
    </row>
    <row r="98" spans="1:15">
      <c r="A98" s="187">
        <v>78</v>
      </c>
      <c r="B98" s="214" t="s">
        <v>147</v>
      </c>
      <c r="C98" s="214" t="s">
        <v>156</v>
      </c>
      <c r="D98" s="190" t="s">
        <v>651</v>
      </c>
      <c r="E98" s="159"/>
      <c r="F98" s="159"/>
      <c r="G98" s="160"/>
      <c r="H98" s="160"/>
      <c r="I98" s="160"/>
      <c r="J98" s="160"/>
      <c r="K98" s="189"/>
      <c r="L98" s="159"/>
      <c r="M98" s="213"/>
      <c r="N98" s="189"/>
      <c r="O98" s="231"/>
    </row>
    <row r="99" spans="1:15">
      <c r="A99" s="187">
        <v>79</v>
      </c>
      <c r="B99" s="214" t="s">
        <v>147</v>
      </c>
      <c r="C99" s="214" t="s">
        <v>155</v>
      </c>
      <c r="D99" s="190" t="s">
        <v>652</v>
      </c>
      <c r="E99" s="159"/>
      <c r="F99" s="159"/>
      <c r="G99" s="160"/>
      <c r="H99" s="160"/>
      <c r="I99" s="160"/>
      <c r="J99" s="160"/>
      <c r="K99" s="189"/>
      <c r="L99" s="159"/>
      <c r="M99" s="213"/>
      <c r="N99" s="189"/>
      <c r="O99" s="231"/>
    </row>
    <row r="100" spans="1:15">
      <c r="A100" s="187">
        <v>80</v>
      </c>
      <c r="B100" s="214" t="s">
        <v>147</v>
      </c>
      <c r="C100" s="214" t="s">
        <v>156</v>
      </c>
      <c r="D100" s="190" t="s">
        <v>653</v>
      </c>
      <c r="E100" s="159"/>
      <c r="F100" s="159"/>
      <c r="G100" s="160"/>
      <c r="H100" s="160"/>
      <c r="I100" s="160"/>
      <c r="J100" s="160"/>
      <c r="K100" s="189"/>
      <c r="L100" s="159"/>
      <c r="M100" s="213"/>
      <c r="N100" s="189"/>
      <c r="O100" s="231"/>
    </row>
    <row r="101" spans="1:15">
      <c r="A101" s="187">
        <v>81</v>
      </c>
      <c r="B101" s="214" t="s">
        <v>147</v>
      </c>
      <c r="C101" s="214" t="s">
        <v>152</v>
      </c>
      <c r="D101" s="190" t="s">
        <v>654</v>
      </c>
      <c r="E101" s="159"/>
      <c r="F101" s="159"/>
      <c r="G101" s="160"/>
      <c r="H101" s="160"/>
      <c r="I101" s="160"/>
      <c r="J101" s="160"/>
      <c r="K101" s="189"/>
      <c r="L101" s="159"/>
      <c r="M101" s="213"/>
      <c r="N101" s="189"/>
      <c r="O101" s="231"/>
    </row>
    <row r="102" spans="1:15">
      <c r="A102" s="187">
        <v>82</v>
      </c>
      <c r="B102" s="214" t="s">
        <v>147</v>
      </c>
      <c r="C102" s="214" t="s">
        <v>156</v>
      </c>
      <c r="D102" s="190" t="s">
        <v>655</v>
      </c>
      <c r="E102" s="159"/>
      <c r="F102" s="159"/>
      <c r="G102" s="160"/>
      <c r="H102" s="160"/>
      <c r="I102" s="160"/>
      <c r="J102" s="160"/>
      <c r="K102" s="189"/>
      <c r="L102" s="159"/>
      <c r="M102" s="213"/>
      <c r="N102" s="189"/>
      <c r="O102" s="231"/>
    </row>
    <row r="103" spans="1:15">
      <c r="A103" s="187">
        <v>83</v>
      </c>
      <c r="B103" s="214" t="s">
        <v>147</v>
      </c>
      <c r="C103" s="214" t="s">
        <v>156</v>
      </c>
      <c r="D103" s="190" t="s">
        <v>656</v>
      </c>
      <c r="E103" s="159"/>
      <c r="F103" s="159"/>
      <c r="G103" s="160"/>
      <c r="H103" s="160"/>
      <c r="I103" s="160"/>
      <c r="J103" s="160"/>
      <c r="K103" s="189"/>
      <c r="L103" s="159"/>
      <c r="M103" s="213"/>
      <c r="N103" s="189"/>
      <c r="O103" s="231"/>
    </row>
    <row r="104" spans="1:15">
      <c r="A104" s="187">
        <v>84</v>
      </c>
      <c r="B104" s="214" t="s">
        <v>147</v>
      </c>
      <c r="C104" s="214" t="s">
        <v>156</v>
      </c>
      <c r="D104" s="190" t="s">
        <v>657</v>
      </c>
      <c r="E104" s="159"/>
      <c r="F104" s="159"/>
      <c r="G104" s="160"/>
      <c r="H104" s="160"/>
      <c r="I104" s="160"/>
      <c r="J104" s="160"/>
      <c r="K104" s="189"/>
      <c r="L104" s="159"/>
      <c r="M104" s="213"/>
      <c r="N104" s="189"/>
      <c r="O104" s="231"/>
    </row>
    <row r="105" spans="1:15">
      <c r="A105" s="187">
        <v>85</v>
      </c>
      <c r="B105" s="214" t="s">
        <v>147</v>
      </c>
      <c r="C105" s="214" t="s">
        <v>156</v>
      </c>
      <c r="D105" s="190" t="s">
        <v>658</v>
      </c>
      <c r="E105" s="159"/>
      <c r="F105" s="159"/>
      <c r="G105" s="160"/>
      <c r="H105" s="160"/>
      <c r="I105" s="160"/>
      <c r="J105" s="160"/>
      <c r="K105" s="189"/>
      <c r="L105" s="159"/>
      <c r="M105" s="213"/>
      <c r="N105" s="189"/>
      <c r="O105" s="231"/>
    </row>
    <row r="106" spans="1:15">
      <c r="A106" s="187">
        <v>86</v>
      </c>
      <c r="B106" s="214" t="s">
        <v>147</v>
      </c>
      <c r="C106" s="214" t="s">
        <v>156</v>
      </c>
      <c r="D106" s="190" t="s">
        <v>659</v>
      </c>
      <c r="E106" s="159"/>
      <c r="F106" s="159"/>
      <c r="G106" s="160"/>
      <c r="H106" s="160"/>
      <c r="I106" s="160"/>
      <c r="J106" s="160"/>
      <c r="K106" s="189"/>
      <c r="L106" s="159"/>
      <c r="M106" s="213"/>
      <c r="N106" s="189"/>
      <c r="O106" s="231"/>
    </row>
    <row r="107" spans="1:15">
      <c r="A107" s="187">
        <v>87</v>
      </c>
      <c r="B107" s="214" t="s">
        <v>147</v>
      </c>
      <c r="C107" s="214" t="s">
        <v>155</v>
      </c>
      <c r="D107" s="190" t="s">
        <v>660</v>
      </c>
      <c r="E107" s="159"/>
      <c r="F107" s="159"/>
      <c r="G107" s="160"/>
      <c r="H107" s="160"/>
      <c r="I107" s="160"/>
      <c r="J107" s="160"/>
      <c r="K107" s="189"/>
      <c r="L107" s="159"/>
      <c r="M107" s="213"/>
      <c r="N107" s="189"/>
      <c r="O107" s="231"/>
    </row>
    <row r="108" spans="1:15">
      <c r="A108" s="187">
        <v>88</v>
      </c>
      <c r="B108" s="187" t="s">
        <v>147</v>
      </c>
      <c r="C108" s="187" t="s">
        <v>152</v>
      </c>
      <c r="D108" s="190" t="s">
        <v>661</v>
      </c>
      <c r="E108" s="191"/>
      <c r="F108" s="191"/>
      <c r="G108" s="192"/>
      <c r="H108" s="212"/>
      <c r="I108" s="212"/>
      <c r="J108" s="192"/>
      <c r="K108" s="190"/>
      <c r="L108" s="159"/>
      <c r="M108" s="213"/>
      <c r="N108" s="189"/>
      <c r="O108" s="231"/>
    </row>
    <row r="109" spans="1:15">
      <c r="A109" s="187">
        <v>89</v>
      </c>
      <c r="B109" s="214" t="s">
        <v>147</v>
      </c>
      <c r="C109" s="214" t="s">
        <v>152</v>
      </c>
      <c r="D109" s="190" t="s">
        <v>662</v>
      </c>
      <c r="E109" s="159"/>
      <c r="F109" s="159"/>
      <c r="G109" s="160"/>
      <c r="H109" s="160"/>
      <c r="I109" s="212"/>
      <c r="J109" s="160"/>
      <c r="K109" s="189"/>
      <c r="L109" s="159"/>
      <c r="M109" s="213"/>
      <c r="N109" s="189"/>
      <c r="O109" s="231"/>
    </row>
    <row r="110" spans="1:15">
      <c r="A110" s="187">
        <v>90</v>
      </c>
      <c r="B110" s="214" t="s">
        <v>147</v>
      </c>
      <c r="C110" s="214" t="s">
        <v>156</v>
      </c>
      <c r="D110" s="190" t="s">
        <v>663</v>
      </c>
      <c r="E110" s="159"/>
      <c r="F110" s="159"/>
      <c r="G110" s="160"/>
      <c r="H110" s="160"/>
      <c r="I110" s="160"/>
      <c r="J110" s="160"/>
      <c r="K110" s="189"/>
      <c r="L110" s="159"/>
      <c r="M110" s="213"/>
      <c r="N110" s="189"/>
      <c r="O110" s="231"/>
    </row>
    <row r="111" spans="1:15">
      <c r="A111" s="187">
        <v>91</v>
      </c>
      <c r="B111" s="214" t="s">
        <v>147</v>
      </c>
      <c r="C111" s="214" t="s">
        <v>156</v>
      </c>
      <c r="D111" s="190" t="s">
        <v>664</v>
      </c>
      <c r="E111" s="159"/>
      <c r="F111" s="159"/>
      <c r="G111" s="160"/>
      <c r="H111" s="160"/>
      <c r="I111" s="160"/>
      <c r="J111" s="160"/>
      <c r="K111" s="189"/>
      <c r="L111" s="159"/>
      <c r="M111" s="213"/>
      <c r="N111" s="189"/>
      <c r="O111" s="231"/>
    </row>
    <row r="112" spans="1:15">
      <c r="A112" s="187">
        <v>92</v>
      </c>
      <c r="B112" s="214" t="s">
        <v>147</v>
      </c>
      <c r="C112" s="214" t="s">
        <v>156</v>
      </c>
      <c r="D112" s="190" t="s">
        <v>665</v>
      </c>
      <c r="E112" s="159"/>
      <c r="F112" s="159"/>
      <c r="G112" s="160"/>
      <c r="H112" s="160"/>
      <c r="I112" s="160"/>
      <c r="J112" s="160"/>
      <c r="K112" s="189"/>
      <c r="L112" s="159"/>
      <c r="M112" s="213"/>
      <c r="N112" s="189"/>
      <c r="O112" s="231"/>
    </row>
    <row r="113" spans="1:15">
      <c r="A113" s="187">
        <v>93</v>
      </c>
      <c r="B113" s="187" t="s">
        <v>147</v>
      </c>
      <c r="C113" s="187" t="s">
        <v>157</v>
      </c>
      <c r="D113" s="190" t="s">
        <v>666</v>
      </c>
      <c r="E113" s="159"/>
      <c r="F113" s="159"/>
      <c r="G113" s="160"/>
      <c r="H113" s="160"/>
      <c r="I113" s="160"/>
      <c r="J113" s="160"/>
      <c r="K113" s="189"/>
      <c r="L113" s="159"/>
      <c r="M113" s="213"/>
      <c r="N113" s="189"/>
      <c r="O113" s="231"/>
    </row>
    <row r="114" spans="1:15">
      <c r="A114" s="187">
        <v>94</v>
      </c>
      <c r="B114" s="187" t="s">
        <v>147</v>
      </c>
      <c r="C114" s="187" t="s">
        <v>4421</v>
      </c>
      <c r="D114" s="190" t="s">
        <v>667</v>
      </c>
      <c r="E114" s="159"/>
      <c r="F114" s="159"/>
      <c r="G114" s="160"/>
      <c r="H114" s="160"/>
      <c r="I114" s="160"/>
      <c r="J114" s="160"/>
      <c r="K114" s="189"/>
      <c r="L114" s="159"/>
      <c r="M114" s="213"/>
      <c r="N114" s="189"/>
      <c r="O114" s="231"/>
    </row>
    <row r="115" spans="1:15">
      <c r="A115" s="187">
        <v>95</v>
      </c>
      <c r="B115" s="187" t="s">
        <v>147</v>
      </c>
      <c r="C115" s="187" t="s">
        <v>156</v>
      </c>
      <c r="D115" s="190" t="s">
        <v>668</v>
      </c>
      <c r="E115" s="159"/>
      <c r="F115" s="159"/>
      <c r="G115" s="160"/>
      <c r="H115" s="160"/>
      <c r="I115" s="160"/>
      <c r="J115" s="160"/>
      <c r="K115" s="189"/>
      <c r="L115" s="159"/>
      <c r="M115" s="213"/>
      <c r="N115" s="189"/>
      <c r="O115" s="231"/>
    </row>
    <row r="116" spans="1:15">
      <c r="A116" s="187">
        <v>96</v>
      </c>
      <c r="B116" s="187" t="s">
        <v>147</v>
      </c>
      <c r="C116" s="187" t="s">
        <v>156</v>
      </c>
      <c r="D116" s="190" t="s">
        <v>669</v>
      </c>
      <c r="E116" s="159"/>
      <c r="F116" s="159"/>
      <c r="G116" s="160"/>
      <c r="H116" s="160"/>
      <c r="I116" s="160"/>
      <c r="J116" s="160"/>
      <c r="K116" s="189"/>
      <c r="L116" s="159"/>
      <c r="M116" s="213"/>
      <c r="N116" s="189"/>
      <c r="O116" s="231"/>
    </row>
    <row r="117" spans="1:15">
      <c r="A117" s="187">
        <v>97</v>
      </c>
      <c r="B117" s="187" t="s">
        <v>147</v>
      </c>
      <c r="C117" s="187" t="s">
        <v>4421</v>
      </c>
      <c r="D117" s="190" t="s">
        <v>670</v>
      </c>
      <c r="E117" s="159"/>
      <c r="F117" s="159"/>
      <c r="G117" s="160"/>
      <c r="H117" s="160"/>
      <c r="I117" s="160"/>
      <c r="J117" s="160"/>
      <c r="K117" s="189"/>
      <c r="L117" s="159"/>
      <c r="M117" s="213"/>
      <c r="N117" s="189"/>
      <c r="O117" s="231"/>
    </row>
    <row r="118" spans="1:15">
      <c r="A118" s="187">
        <v>98</v>
      </c>
      <c r="B118" s="187" t="s">
        <v>147</v>
      </c>
      <c r="C118" s="187" t="s">
        <v>157</v>
      </c>
      <c r="D118" s="190" t="s">
        <v>671</v>
      </c>
      <c r="E118" s="159"/>
      <c r="F118" s="159"/>
      <c r="G118" s="160"/>
      <c r="H118" s="160"/>
      <c r="I118" s="160"/>
      <c r="J118" s="160"/>
      <c r="K118" s="189"/>
      <c r="L118" s="159"/>
      <c r="M118" s="213"/>
      <c r="N118" s="189"/>
      <c r="O118" s="231"/>
    </row>
    <row r="119" spans="1:15">
      <c r="A119" s="187">
        <v>99</v>
      </c>
      <c r="B119" s="187" t="s">
        <v>147</v>
      </c>
      <c r="C119" s="187" t="s">
        <v>156</v>
      </c>
      <c r="D119" s="190" t="s">
        <v>672</v>
      </c>
      <c r="E119" s="159"/>
      <c r="F119" s="159"/>
      <c r="G119" s="160"/>
      <c r="H119" s="160"/>
      <c r="I119" s="160"/>
      <c r="J119" s="160"/>
      <c r="K119" s="189"/>
      <c r="L119" s="159"/>
      <c r="M119" s="213"/>
      <c r="N119" s="189"/>
      <c r="O119" s="231"/>
    </row>
    <row r="120" spans="1:15">
      <c r="A120" s="187">
        <v>100</v>
      </c>
      <c r="B120" s="187" t="s">
        <v>147</v>
      </c>
      <c r="C120" s="187" t="s">
        <v>156</v>
      </c>
      <c r="D120" s="190" t="s">
        <v>673</v>
      </c>
      <c r="E120" s="159"/>
      <c r="F120" s="159"/>
      <c r="G120" s="160"/>
      <c r="H120" s="160"/>
      <c r="I120" s="160"/>
      <c r="J120" s="160"/>
      <c r="K120" s="189"/>
      <c r="L120" s="159"/>
      <c r="M120" s="213"/>
      <c r="N120" s="189"/>
      <c r="O120" s="231"/>
    </row>
    <row r="121" spans="1:15">
      <c r="A121" s="187">
        <v>101</v>
      </c>
      <c r="B121" s="187" t="s">
        <v>147</v>
      </c>
      <c r="C121" s="187" t="s">
        <v>153</v>
      </c>
      <c r="D121" s="190" t="s">
        <v>674</v>
      </c>
      <c r="E121" s="159"/>
      <c r="F121" s="159"/>
      <c r="G121" s="160"/>
      <c r="H121" s="160"/>
      <c r="I121" s="160"/>
      <c r="J121" s="160"/>
      <c r="K121" s="189"/>
      <c r="L121" s="159"/>
      <c r="M121" s="213"/>
      <c r="N121" s="189"/>
      <c r="O121" s="231"/>
    </row>
    <row r="122" spans="1:15">
      <c r="A122" s="187">
        <v>102</v>
      </c>
      <c r="B122" s="187" t="s">
        <v>147</v>
      </c>
      <c r="C122" s="187" t="s">
        <v>156</v>
      </c>
      <c r="D122" s="190" t="s">
        <v>675</v>
      </c>
      <c r="E122" s="159"/>
      <c r="F122" s="159"/>
      <c r="G122" s="160"/>
      <c r="H122" s="160"/>
      <c r="I122" s="160"/>
      <c r="J122" s="160"/>
      <c r="K122" s="189"/>
      <c r="L122" s="159"/>
      <c r="M122" s="213"/>
      <c r="N122" s="189"/>
      <c r="O122" s="231"/>
    </row>
    <row r="123" spans="1:15">
      <c r="A123" s="187">
        <v>103</v>
      </c>
      <c r="B123" s="187" t="s">
        <v>147</v>
      </c>
      <c r="C123" s="187" t="s">
        <v>157</v>
      </c>
      <c r="D123" s="190" t="s">
        <v>676</v>
      </c>
      <c r="E123" s="159"/>
      <c r="F123" s="159"/>
      <c r="G123" s="160"/>
      <c r="H123" s="160"/>
      <c r="I123" s="160"/>
      <c r="J123" s="160"/>
      <c r="K123" s="189"/>
      <c r="L123" s="159"/>
      <c r="M123" s="213"/>
      <c r="N123" s="189"/>
      <c r="O123" s="231"/>
    </row>
    <row r="124" spans="1:15">
      <c r="A124" s="187">
        <v>104</v>
      </c>
      <c r="B124" s="187" t="s">
        <v>147</v>
      </c>
      <c r="C124" s="187" t="s">
        <v>158</v>
      </c>
      <c r="D124" s="190" t="s">
        <v>677</v>
      </c>
      <c r="E124" s="159"/>
      <c r="F124" s="159"/>
      <c r="G124" s="160"/>
      <c r="H124" s="160"/>
      <c r="I124" s="160"/>
      <c r="J124" s="160"/>
      <c r="K124" s="189"/>
      <c r="L124" s="159"/>
      <c r="M124" s="213"/>
      <c r="N124" s="189"/>
      <c r="O124" s="231"/>
    </row>
    <row r="125" spans="1:15">
      <c r="A125" s="187">
        <v>105</v>
      </c>
      <c r="B125" s="187" t="s">
        <v>147</v>
      </c>
      <c r="C125" s="187" t="s">
        <v>158</v>
      </c>
      <c r="D125" s="190" t="s">
        <v>678</v>
      </c>
      <c r="E125" s="159"/>
      <c r="F125" s="159"/>
      <c r="G125" s="160"/>
      <c r="H125" s="160"/>
      <c r="I125" s="160"/>
      <c r="J125" s="160"/>
      <c r="K125" s="189"/>
      <c r="L125" s="159"/>
      <c r="M125" s="213"/>
      <c r="N125" s="189"/>
      <c r="O125" s="231"/>
    </row>
    <row r="126" spans="1:15">
      <c r="A126" s="187">
        <v>106</v>
      </c>
      <c r="B126" s="187" t="s">
        <v>147</v>
      </c>
      <c r="C126" s="187" t="s">
        <v>158</v>
      </c>
      <c r="D126" s="190" t="s">
        <v>679</v>
      </c>
      <c r="E126" s="159"/>
      <c r="F126" s="159"/>
      <c r="G126" s="160"/>
      <c r="H126" s="160"/>
      <c r="I126" s="160"/>
      <c r="J126" s="160"/>
      <c r="K126" s="189"/>
      <c r="L126" s="159"/>
      <c r="M126" s="213"/>
      <c r="N126" s="189"/>
      <c r="O126" s="231"/>
    </row>
    <row r="127" spans="1:15">
      <c r="A127" s="187">
        <v>107</v>
      </c>
      <c r="B127" s="187" t="s">
        <v>147</v>
      </c>
      <c r="C127" s="187" t="s">
        <v>157</v>
      </c>
      <c r="D127" s="190" t="s">
        <v>680</v>
      </c>
      <c r="E127" s="159"/>
      <c r="F127" s="159"/>
      <c r="G127" s="160"/>
      <c r="H127" s="160"/>
      <c r="I127" s="160"/>
      <c r="J127" s="160"/>
      <c r="K127" s="189"/>
      <c r="L127" s="159"/>
      <c r="M127" s="213"/>
      <c r="N127" s="189"/>
      <c r="O127" s="231"/>
    </row>
    <row r="128" spans="1:15">
      <c r="A128" s="187">
        <v>108</v>
      </c>
      <c r="B128" s="187" t="s">
        <v>147</v>
      </c>
      <c r="C128" s="187" t="s">
        <v>157</v>
      </c>
      <c r="D128" s="190" t="s">
        <v>681</v>
      </c>
      <c r="E128" s="159"/>
      <c r="F128" s="159"/>
      <c r="G128" s="160"/>
      <c r="H128" s="160"/>
      <c r="I128" s="160"/>
      <c r="J128" s="160"/>
      <c r="K128" s="189"/>
      <c r="L128" s="159"/>
      <c r="M128" s="213"/>
      <c r="N128" s="189"/>
      <c r="O128" s="231"/>
    </row>
    <row r="129" spans="1:15">
      <c r="A129" s="187">
        <v>109</v>
      </c>
      <c r="B129" s="187" t="s">
        <v>147</v>
      </c>
      <c r="C129" s="187" t="s">
        <v>158</v>
      </c>
      <c r="D129" s="190" t="s">
        <v>682</v>
      </c>
      <c r="E129" s="159"/>
      <c r="F129" s="159"/>
      <c r="G129" s="160"/>
      <c r="H129" s="160"/>
      <c r="I129" s="160"/>
      <c r="J129" s="160"/>
      <c r="K129" s="189"/>
      <c r="L129" s="159"/>
      <c r="M129" s="213"/>
      <c r="N129" s="189"/>
      <c r="O129" s="231"/>
    </row>
    <row r="130" spans="1:15">
      <c r="A130" s="187">
        <v>110</v>
      </c>
      <c r="B130" s="187" t="s">
        <v>147</v>
      </c>
      <c r="C130" s="187" t="s">
        <v>158</v>
      </c>
      <c r="D130" s="190" t="s">
        <v>683</v>
      </c>
      <c r="E130" s="159"/>
      <c r="F130" s="159"/>
      <c r="G130" s="160"/>
      <c r="H130" s="160"/>
      <c r="I130" s="160"/>
      <c r="J130" s="160"/>
      <c r="K130" s="189"/>
      <c r="L130" s="159"/>
      <c r="M130" s="213"/>
      <c r="N130" s="189"/>
      <c r="O130" s="231"/>
    </row>
    <row r="131" spans="1:15">
      <c r="A131" s="187">
        <v>111</v>
      </c>
      <c r="B131" s="187" t="s">
        <v>147</v>
      </c>
      <c r="C131" s="187" t="s">
        <v>158</v>
      </c>
      <c r="D131" s="190" t="s">
        <v>684</v>
      </c>
      <c r="E131" s="159"/>
      <c r="F131" s="159"/>
      <c r="G131" s="160"/>
      <c r="H131" s="160"/>
      <c r="I131" s="160"/>
      <c r="J131" s="160"/>
      <c r="K131" s="189"/>
      <c r="L131" s="159"/>
      <c r="M131" s="213"/>
      <c r="N131" s="189"/>
      <c r="O131" s="231"/>
    </row>
    <row r="132" spans="1:15">
      <c r="A132" s="187">
        <v>112</v>
      </c>
      <c r="B132" s="187" t="s">
        <v>147</v>
      </c>
      <c r="C132" s="187" t="s">
        <v>158</v>
      </c>
      <c r="D132" s="190" t="s">
        <v>685</v>
      </c>
      <c r="E132" s="159"/>
      <c r="F132" s="159"/>
      <c r="G132" s="160"/>
      <c r="H132" s="160"/>
      <c r="I132" s="160"/>
      <c r="J132" s="160"/>
      <c r="K132" s="189"/>
      <c r="L132" s="159"/>
      <c r="M132" s="213"/>
      <c r="N132" s="189"/>
      <c r="O132" s="231"/>
    </row>
    <row r="133" spans="1:15">
      <c r="A133" s="187">
        <v>113</v>
      </c>
      <c r="B133" s="187" t="s">
        <v>147</v>
      </c>
      <c r="C133" s="187" t="s">
        <v>157</v>
      </c>
      <c r="D133" s="190" t="s">
        <v>686</v>
      </c>
      <c r="E133" s="159"/>
      <c r="F133" s="159"/>
      <c r="G133" s="160"/>
      <c r="H133" s="160"/>
      <c r="I133" s="160"/>
      <c r="J133" s="160"/>
      <c r="K133" s="189"/>
      <c r="L133" s="159"/>
      <c r="M133" s="213"/>
      <c r="N133" s="189"/>
      <c r="O133" s="231"/>
    </row>
    <row r="134" spans="1:15">
      <c r="A134" s="187">
        <v>114</v>
      </c>
      <c r="B134" s="187" t="s">
        <v>147</v>
      </c>
      <c r="C134" s="187" t="s">
        <v>156</v>
      </c>
      <c r="D134" s="190" t="s">
        <v>687</v>
      </c>
      <c r="E134" s="159"/>
      <c r="F134" s="159"/>
      <c r="G134" s="160"/>
      <c r="H134" s="160"/>
      <c r="I134" s="160"/>
      <c r="J134" s="160"/>
      <c r="K134" s="189"/>
      <c r="L134" s="159"/>
      <c r="M134" s="213"/>
      <c r="N134" s="189"/>
      <c r="O134" s="231"/>
    </row>
    <row r="135" spans="1:15">
      <c r="A135" s="187">
        <v>115</v>
      </c>
      <c r="B135" s="187" t="s">
        <v>147</v>
      </c>
      <c r="C135" s="187" t="s">
        <v>157</v>
      </c>
      <c r="D135" s="190" t="s">
        <v>5710</v>
      </c>
      <c r="E135" s="159"/>
      <c r="F135" s="159"/>
      <c r="G135" s="160"/>
      <c r="H135" s="160"/>
      <c r="I135" s="160"/>
      <c r="J135" s="160"/>
      <c r="K135" s="189"/>
      <c r="L135" s="159"/>
      <c r="M135" s="213"/>
      <c r="N135" s="189"/>
      <c r="O135" s="231"/>
    </row>
    <row r="136" spans="1:15">
      <c r="A136" s="187">
        <v>116</v>
      </c>
      <c r="B136" s="187" t="s">
        <v>147</v>
      </c>
      <c r="C136" s="187" t="s">
        <v>1997</v>
      </c>
      <c r="D136" s="190" t="s">
        <v>688</v>
      </c>
      <c r="E136" s="159"/>
      <c r="F136" s="159"/>
      <c r="G136" s="160"/>
      <c r="H136" s="160"/>
      <c r="I136" s="160"/>
      <c r="J136" s="160"/>
      <c r="K136" s="189"/>
      <c r="L136" s="159"/>
      <c r="M136" s="213"/>
      <c r="N136" s="189"/>
      <c r="O136" s="231"/>
    </row>
    <row r="137" spans="1:15">
      <c r="A137" s="187">
        <v>117</v>
      </c>
      <c r="B137" s="187" t="s">
        <v>147</v>
      </c>
      <c r="C137" s="187" t="s">
        <v>158</v>
      </c>
      <c r="D137" s="190" t="s">
        <v>689</v>
      </c>
      <c r="E137" s="191"/>
      <c r="F137" s="191"/>
      <c r="G137" s="192"/>
      <c r="H137" s="192"/>
      <c r="I137" s="192"/>
      <c r="J137" s="192"/>
      <c r="K137" s="190"/>
      <c r="L137" s="159"/>
      <c r="M137" s="213"/>
      <c r="N137" s="189"/>
      <c r="O137" s="231"/>
    </row>
    <row r="138" spans="1:15">
      <c r="A138" s="187">
        <v>118</v>
      </c>
      <c r="B138" s="187" t="s">
        <v>147</v>
      </c>
      <c r="C138" s="187" t="s">
        <v>158</v>
      </c>
      <c r="D138" s="190" t="s">
        <v>690</v>
      </c>
      <c r="E138" s="191"/>
      <c r="F138" s="191"/>
      <c r="G138" s="160"/>
      <c r="H138" s="160"/>
      <c r="I138" s="192"/>
      <c r="J138" s="160"/>
      <c r="K138" s="189"/>
      <c r="L138" s="159"/>
      <c r="M138" s="213"/>
      <c r="N138" s="189"/>
      <c r="O138" s="231"/>
    </row>
    <row r="139" spans="1:15">
      <c r="A139" s="187">
        <v>119</v>
      </c>
      <c r="B139" s="187" t="s">
        <v>147</v>
      </c>
      <c r="C139" s="187" t="s">
        <v>152</v>
      </c>
      <c r="D139" s="190" t="s">
        <v>691</v>
      </c>
      <c r="E139" s="159"/>
      <c r="F139" s="159"/>
      <c r="G139" s="160"/>
      <c r="H139" s="160"/>
      <c r="I139" s="160"/>
      <c r="J139" s="160"/>
      <c r="K139" s="189"/>
      <c r="L139" s="159"/>
      <c r="M139" s="213"/>
      <c r="N139" s="189"/>
      <c r="O139" s="231"/>
    </row>
    <row r="140" spans="1:15">
      <c r="A140" s="187">
        <v>120</v>
      </c>
      <c r="B140" s="187" t="s">
        <v>147</v>
      </c>
      <c r="C140" s="187" t="s">
        <v>153</v>
      </c>
      <c r="D140" s="190" t="s">
        <v>692</v>
      </c>
      <c r="E140" s="159"/>
      <c r="F140" s="159"/>
      <c r="G140" s="160"/>
      <c r="H140" s="160"/>
      <c r="I140" s="160"/>
      <c r="J140" s="160"/>
      <c r="K140" s="189"/>
      <c r="L140" s="159"/>
      <c r="M140" s="213"/>
      <c r="N140" s="189"/>
      <c r="O140" s="231"/>
    </row>
    <row r="141" spans="1:15">
      <c r="A141" s="187">
        <v>121</v>
      </c>
      <c r="B141" s="187" t="s">
        <v>147</v>
      </c>
      <c r="C141" s="187" t="s">
        <v>2064</v>
      </c>
      <c r="D141" s="190" t="s">
        <v>693</v>
      </c>
      <c r="E141" s="159"/>
      <c r="F141" s="159"/>
      <c r="G141" s="160"/>
      <c r="H141" s="160"/>
      <c r="I141" s="160"/>
      <c r="J141" s="160"/>
      <c r="K141" s="189"/>
      <c r="L141" s="159"/>
      <c r="M141" s="213"/>
      <c r="N141" s="189"/>
      <c r="O141" s="231"/>
    </row>
    <row r="142" spans="1:15">
      <c r="A142" s="187">
        <v>122</v>
      </c>
      <c r="B142" s="187" t="s">
        <v>147</v>
      </c>
      <c r="C142" s="187" t="s">
        <v>2064</v>
      </c>
      <c r="D142" s="190" t="s">
        <v>694</v>
      </c>
      <c r="E142" s="159"/>
      <c r="F142" s="159"/>
      <c r="G142" s="160"/>
      <c r="H142" s="160"/>
      <c r="I142" s="160"/>
      <c r="J142" s="160"/>
      <c r="K142" s="189"/>
      <c r="L142" s="159"/>
      <c r="M142" s="213"/>
      <c r="N142" s="189"/>
      <c r="O142" s="231"/>
    </row>
    <row r="143" spans="1:15">
      <c r="A143" s="187">
        <v>123</v>
      </c>
      <c r="B143" s="187" t="s">
        <v>147</v>
      </c>
      <c r="C143" s="187" t="s">
        <v>152</v>
      </c>
      <c r="D143" s="190" t="s">
        <v>695</v>
      </c>
      <c r="E143" s="159"/>
      <c r="F143" s="159"/>
      <c r="G143" s="160"/>
      <c r="H143" s="160"/>
      <c r="I143" s="160"/>
      <c r="J143" s="160"/>
      <c r="K143" s="189"/>
      <c r="L143" s="159"/>
      <c r="M143" s="213"/>
      <c r="N143" s="189"/>
      <c r="O143" s="231"/>
    </row>
    <row r="144" spans="1:15">
      <c r="A144" s="187">
        <v>124</v>
      </c>
      <c r="B144" s="187" t="s">
        <v>147</v>
      </c>
      <c r="C144" s="187" t="s">
        <v>153</v>
      </c>
      <c r="D144" s="190" t="s">
        <v>696</v>
      </c>
      <c r="E144" s="159"/>
      <c r="F144" s="159"/>
      <c r="G144" s="160"/>
      <c r="H144" s="160"/>
      <c r="I144" s="160"/>
      <c r="J144" s="160"/>
      <c r="K144" s="189"/>
      <c r="L144" s="159"/>
      <c r="M144" s="213"/>
      <c r="N144" s="189"/>
      <c r="O144" s="231"/>
    </row>
    <row r="145" spans="1:15">
      <c r="A145" s="187">
        <v>125</v>
      </c>
      <c r="B145" s="187" t="s">
        <v>147</v>
      </c>
      <c r="C145" s="187" t="s">
        <v>149</v>
      </c>
      <c r="D145" s="190" t="s">
        <v>697</v>
      </c>
      <c r="E145" s="159"/>
      <c r="F145" s="159"/>
      <c r="G145" s="160"/>
      <c r="H145" s="160"/>
      <c r="I145" s="160"/>
      <c r="J145" s="160"/>
      <c r="K145" s="189"/>
      <c r="L145" s="159"/>
      <c r="M145" s="213"/>
      <c r="N145" s="189"/>
      <c r="O145" s="231"/>
    </row>
    <row r="146" spans="1:15">
      <c r="A146" s="187">
        <v>126</v>
      </c>
      <c r="B146" s="187" t="s">
        <v>147</v>
      </c>
      <c r="C146" s="187" t="s">
        <v>152</v>
      </c>
      <c r="D146" s="190" t="s">
        <v>698</v>
      </c>
      <c r="E146" s="159"/>
      <c r="F146" s="159"/>
      <c r="G146" s="160"/>
      <c r="H146" s="160"/>
      <c r="I146" s="160"/>
      <c r="J146" s="160"/>
      <c r="K146" s="189"/>
      <c r="L146" s="159"/>
      <c r="M146" s="213"/>
      <c r="N146" s="189"/>
      <c r="O146" s="231"/>
    </row>
    <row r="147" spans="1:15">
      <c r="A147" s="187">
        <v>127</v>
      </c>
      <c r="B147" s="214" t="s">
        <v>147</v>
      </c>
      <c r="C147" s="187" t="s">
        <v>152</v>
      </c>
      <c r="D147" s="190" t="s">
        <v>699</v>
      </c>
      <c r="E147" s="159"/>
      <c r="F147" s="159"/>
      <c r="G147" s="160"/>
      <c r="H147" s="160"/>
      <c r="I147" s="160"/>
      <c r="J147" s="160"/>
      <c r="K147" s="189"/>
      <c r="L147" s="159"/>
      <c r="M147" s="213"/>
      <c r="N147" s="189"/>
      <c r="O147" s="231"/>
    </row>
    <row r="148" spans="1:15">
      <c r="A148" s="187">
        <v>128</v>
      </c>
      <c r="B148" s="187" t="s">
        <v>147</v>
      </c>
      <c r="C148" s="187" t="s">
        <v>152</v>
      </c>
      <c r="D148" s="190" t="s">
        <v>1179</v>
      </c>
      <c r="E148" s="159"/>
      <c r="F148" s="159"/>
      <c r="G148" s="160"/>
      <c r="H148" s="160"/>
      <c r="I148" s="160"/>
      <c r="J148" s="160"/>
      <c r="K148" s="189"/>
      <c r="L148" s="159"/>
      <c r="M148" s="213"/>
      <c r="N148" s="189"/>
      <c r="O148" s="231"/>
    </row>
    <row r="149" spans="1:15">
      <c r="A149" s="187">
        <v>129</v>
      </c>
      <c r="B149" s="187" t="s">
        <v>147</v>
      </c>
      <c r="C149" s="187" t="s">
        <v>153</v>
      </c>
      <c r="D149" s="190" t="s">
        <v>700</v>
      </c>
      <c r="E149" s="159"/>
      <c r="F149" s="159"/>
      <c r="G149" s="160"/>
      <c r="H149" s="160"/>
      <c r="I149" s="160"/>
      <c r="J149" s="160"/>
      <c r="K149" s="189"/>
      <c r="L149" s="159"/>
      <c r="M149" s="213"/>
      <c r="N149" s="189"/>
      <c r="O149" s="231"/>
    </row>
    <row r="150" spans="1:15">
      <c r="A150" s="187">
        <v>130</v>
      </c>
      <c r="B150" s="187" t="s">
        <v>147</v>
      </c>
      <c r="C150" s="187" t="s">
        <v>153</v>
      </c>
      <c r="D150" s="190" t="s">
        <v>701</v>
      </c>
      <c r="E150" s="159"/>
      <c r="F150" s="159"/>
      <c r="G150" s="160"/>
      <c r="H150" s="160"/>
      <c r="I150" s="160"/>
      <c r="J150" s="160"/>
      <c r="K150" s="189"/>
      <c r="L150" s="159"/>
      <c r="M150" s="213"/>
      <c r="N150" s="189"/>
      <c r="O150" s="231"/>
    </row>
    <row r="151" spans="1:15">
      <c r="A151" s="187">
        <v>131</v>
      </c>
      <c r="B151" s="187" t="s">
        <v>147</v>
      </c>
      <c r="C151" s="187" t="s">
        <v>153</v>
      </c>
      <c r="D151" s="190" t="s">
        <v>702</v>
      </c>
      <c r="E151" s="159"/>
      <c r="F151" s="159"/>
      <c r="G151" s="160"/>
      <c r="H151" s="160"/>
      <c r="I151" s="160"/>
      <c r="J151" s="160"/>
      <c r="K151" s="189"/>
      <c r="L151" s="159"/>
      <c r="M151" s="213"/>
      <c r="N151" s="189"/>
      <c r="O151" s="231"/>
    </row>
    <row r="152" spans="1:15">
      <c r="A152" s="187">
        <v>132</v>
      </c>
      <c r="B152" s="187" t="s">
        <v>147</v>
      </c>
      <c r="C152" s="187" t="s">
        <v>1997</v>
      </c>
      <c r="D152" s="190" t="s">
        <v>703</v>
      </c>
      <c r="E152" s="159"/>
      <c r="F152" s="159"/>
      <c r="G152" s="160"/>
      <c r="H152" s="160"/>
      <c r="I152" s="160"/>
      <c r="J152" s="160"/>
      <c r="K152" s="189"/>
      <c r="L152" s="159"/>
      <c r="M152" s="213"/>
      <c r="N152" s="189"/>
      <c r="O152" s="231"/>
    </row>
    <row r="153" spans="1:15">
      <c r="A153" s="187">
        <v>133</v>
      </c>
      <c r="B153" s="187" t="s">
        <v>147</v>
      </c>
      <c r="C153" s="187" t="s">
        <v>2150</v>
      </c>
      <c r="D153" s="190" t="s">
        <v>704</v>
      </c>
      <c r="E153" s="159"/>
      <c r="F153" s="159"/>
      <c r="G153" s="160"/>
      <c r="H153" s="160"/>
      <c r="I153" s="160"/>
      <c r="J153" s="160"/>
      <c r="K153" s="189"/>
      <c r="L153" s="159"/>
      <c r="M153" s="213"/>
      <c r="N153" s="189"/>
      <c r="O153" s="231"/>
    </row>
    <row r="154" spans="1:15">
      <c r="A154" s="187"/>
      <c r="B154" s="187" t="s">
        <v>147</v>
      </c>
      <c r="C154" s="187" t="s">
        <v>153</v>
      </c>
      <c r="D154" s="190" t="s">
        <v>705</v>
      </c>
      <c r="E154" s="159"/>
      <c r="F154" s="159"/>
      <c r="G154" s="160"/>
      <c r="H154" s="160"/>
      <c r="I154" s="160"/>
      <c r="J154" s="160"/>
      <c r="K154" s="189"/>
      <c r="L154" s="159"/>
      <c r="M154" s="213"/>
      <c r="N154" s="189"/>
      <c r="O154" s="231"/>
    </row>
    <row r="155" spans="1:15">
      <c r="A155" s="187"/>
      <c r="B155" s="187" t="s">
        <v>147</v>
      </c>
      <c r="C155" s="187" t="s">
        <v>154</v>
      </c>
      <c r="D155" s="190" t="s">
        <v>706</v>
      </c>
      <c r="E155" s="159"/>
      <c r="F155" s="159"/>
      <c r="G155" s="160"/>
      <c r="H155" s="160"/>
      <c r="I155" s="160"/>
      <c r="J155" s="160"/>
      <c r="K155" s="189"/>
      <c r="L155" s="159"/>
      <c r="M155" s="213"/>
      <c r="N155" s="189"/>
      <c r="O155" s="231"/>
    </row>
    <row r="156" spans="1:15">
      <c r="A156" s="187"/>
      <c r="B156" s="187" t="s">
        <v>147</v>
      </c>
      <c r="C156" s="187" t="s">
        <v>154</v>
      </c>
      <c r="D156" s="190" t="s">
        <v>707</v>
      </c>
      <c r="E156" s="159"/>
      <c r="F156" s="159"/>
      <c r="G156" s="160"/>
      <c r="H156" s="160"/>
      <c r="I156" s="160"/>
      <c r="J156" s="160"/>
      <c r="K156" s="189"/>
      <c r="L156" s="159"/>
      <c r="M156" s="213"/>
      <c r="N156" s="189"/>
      <c r="O156" s="231"/>
    </row>
    <row r="157" spans="1:15">
      <c r="A157" s="187"/>
      <c r="B157" s="187" t="s">
        <v>147</v>
      </c>
      <c r="C157" s="187" t="s">
        <v>2292</v>
      </c>
      <c r="D157" s="190" t="s">
        <v>708</v>
      </c>
      <c r="E157" s="159"/>
      <c r="F157" s="159"/>
      <c r="G157" s="160"/>
      <c r="H157" s="160"/>
      <c r="I157" s="160"/>
      <c r="J157" s="160"/>
      <c r="K157" s="189"/>
      <c r="L157" s="159"/>
      <c r="M157" s="213"/>
      <c r="N157" s="189"/>
      <c r="O157" s="231"/>
    </row>
    <row r="158" spans="1:15">
      <c r="A158" s="187"/>
      <c r="B158" s="187" t="s">
        <v>147</v>
      </c>
      <c r="C158" s="187" t="s">
        <v>154</v>
      </c>
      <c r="D158" s="190" t="s">
        <v>709</v>
      </c>
      <c r="E158" s="159"/>
      <c r="F158" s="159"/>
      <c r="G158" s="160"/>
      <c r="H158" s="160"/>
      <c r="I158" s="160"/>
      <c r="J158" s="160"/>
      <c r="K158" s="189"/>
      <c r="L158" s="159"/>
      <c r="M158" s="213"/>
      <c r="N158" s="189"/>
      <c r="O158" s="231"/>
    </row>
    <row r="159" spans="1:15">
      <c r="A159" s="163"/>
      <c r="B159" s="187" t="s">
        <v>147</v>
      </c>
      <c r="C159" s="187" t="s">
        <v>1997</v>
      </c>
      <c r="D159" s="190" t="s">
        <v>710</v>
      </c>
      <c r="E159" s="159"/>
      <c r="F159" s="159"/>
      <c r="G159" s="160"/>
      <c r="H159" s="160"/>
      <c r="I159" s="160"/>
      <c r="J159" s="163"/>
      <c r="K159" s="164"/>
      <c r="L159" s="159"/>
      <c r="M159" s="163"/>
      <c r="N159" s="163"/>
      <c r="O159" s="163"/>
    </row>
    <row r="160" spans="1:15">
      <c r="A160" s="163"/>
      <c r="B160" s="187" t="s">
        <v>147</v>
      </c>
      <c r="C160" s="187" t="s">
        <v>155</v>
      </c>
      <c r="D160" s="190" t="s">
        <v>711</v>
      </c>
      <c r="E160" s="165"/>
      <c r="F160" s="165"/>
      <c r="G160" s="160"/>
      <c r="H160" s="163"/>
      <c r="I160" s="160"/>
      <c r="J160" s="163"/>
      <c r="K160" s="164"/>
      <c r="L160" s="159"/>
      <c r="M160" s="163"/>
      <c r="N160" s="163"/>
      <c r="O160" s="163"/>
    </row>
    <row r="161" spans="1:15">
      <c r="A161" s="163"/>
      <c r="B161" s="187" t="s">
        <v>147</v>
      </c>
      <c r="C161" s="187" t="s">
        <v>154</v>
      </c>
      <c r="D161" s="190" t="s">
        <v>712</v>
      </c>
      <c r="E161" s="165"/>
      <c r="F161" s="165"/>
      <c r="G161" s="163"/>
      <c r="H161" s="163"/>
      <c r="I161" s="163"/>
      <c r="J161" s="163"/>
      <c r="K161" s="164"/>
      <c r="L161" s="165"/>
      <c r="M161" s="163"/>
      <c r="N161" s="163"/>
      <c r="O161" s="163"/>
    </row>
    <row r="162" spans="1:15">
      <c r="A162" s="163"/>
      <c r="B162" s="187" t="s">
        <v>147</v>
      </c>
      <c r="C162" s="187" t="s">
        <v>1997</v>
      </c>
      <c r="D162" s="190" t="s">
        <v>713</v>
      </c>
      <c r="E162" s="165"/>
      <c r="F162" s="165"/>
      <c r="G162" s="163"/>
      <c r="H162" s="163"/>
      <c r="I162" s="163"/>
      <c r="J162" s="163"/>
      <c r="K162" s="164"/>
      <c r="L162" s="165"/>
      <c r="M162" s="163"/>
      <c r="N162" s="163"/>
      <c r="O162" s="163"/>
    </row>
    <row r="163" spans="1:15">
      <c r="A163" s="163"/>
      <c r="B163" s="187" t="s">
        <v>147</v>
      </c>
      <c r="C163" s="187" t="s">
        <v>1997</v>
      </c>
      <c r="D163" s="190" t="s">
        <v>714</v>
      </c>
      <c r="E163" s="165"/>
      <c r="F163" s="165"/>
      <c r="G163" s="163"/>
      <c r="H163" s="163"/>
      <c r="I163" s="163"/>
      <c r="J163" s="163"/>
      <c r="K163" s="164"/>
      <c r="L163" s="165"/>
      <c r="M163" s="163"/>
      <c r="N163" s="163"/>
      <c r="O163" s="163"/>
    </row>
    <row r="164" spans="1:15">
      <c r="A164" s="163"/>
      <c r="B164" s="187" t="s">
        <v>147</v>
      </c>
      <c r="C164" s="187" t="s">
        <v>157</v>
      </c>
      <c r="D164" s="190" t="s">
        <v>715</v>
      </c>
      <c r="E164" s="165"/>
      <c r="F164" s="165"/>
      <c r="G164" s="163"/>
      <c r="H164" s="163"/>
      <c r="I164" s="163"/>
      <c r="J164" s="163"/>
      <c r="K164" s="164"/>
      <c r="L164" s="165"/>
      <c r="M164" s="163"/>
      <c r="N164" s="163"/>
      <c r="O164" s="163"/>
    </row>
    <row r="165" spans="1:15">
      <c r="A165" s="163"/>
      <c r="B165" s="187" t="s">
        <v>147</v>
      </c>
      <c r="C165" s="187" t="s">
        <v>158</v>
      </c>
      <c r="D165" s="190" t="s">
        <v>716</v>
      </c>
      <c r="E165" s="165"/>
      <c r="F165" s="165"/>
      <c r="G165" s="163"/>
      <c r="H165" s="163"/>
      <c r="I165" s="163"/>
      <c r="J165" s="163"/>
      <c r="K165" s="164"/>
      <c r="L165" s="165"/>
      <c r="M165" s="163"/>
      <c r="N165" s="163"/>
      <c r="O165" s="163"/>
    </row>
    <row r="166" spans="1:15">
      <c r="A166" s="163"/>
      <c r="B166" s="187" t="s">
        <v>147</v>
      </c>
      <c r="C166" s="187" t="s">
        <v>155</v>
      </c>
      <c r="D166" s="190" t="s">
        <v>717</v>
      </c>
      <c r="E166" s="165"/>
      <c r="F166" s="165"/>
      <c r="G166" s="163"/>
      <c r="H166" s="163"/>
      <c r="I166" s="163"/>
      <c r="J166" s="163"/>
      <c r="K166" s="164"/>
      <c r="L166" s="165"/>
      <c r="M166" s="163"/>
      <c r="N166" s="163"/>
      <c r="O166" s="163"/>
    </row>
    <row r="167" spans="1:15">
      <c r="A167" s="163"/>
      <c r="B167" s="187" t="s">
        <v>147</v>
      </c>
      <c r="C167" s="187" t="s">
        <v>2150</v>
      </c>
      <c r="D167" s="190" t="s">
        <v>718</v>
      </c>
      <c r="E167" s="165"/>
      <c r="F167" s="165"/>
      <c r="G167" s="163"/>
      <c r="H167" s="163"/>
      <c r="I167" s="163"/>
      <c r="J167" s="163"/>
      <c r="K167" s="164"/>
      <c r="L167" s="165"/>
      <c r="M167" s="163"/>
      <c r="N167" s="163"/>
      <c r="O167" s="163"/>
    </row>
    <row r="168" spans="1:15">
      <c r="A168" s="163"/>
      <c r="B168" s="187" t="s">
        <v>147</v>
      </c>
      <c r="C168" s="187" t="s">
        <v>156</v>
      </c>
      <c r="D168" s="190" t="s">
        <v>719</v>
      </c>
      <c r="E168" s="165"/>
      <c r="F168" s="165"/>
      <c r="G168" s="163"/>
      <c r="H168" s="163"/>
      <c r="I168" s="163"/>
      <c r="J168" s="163"/>
      <c r="K168" s="164"/>
      <c r="L168" s="165"/>
      <c r="M168" s="163"/>
      <c r="N168" s="163"/>
      <c r="O168" s="163"/>
    </row>
    <row r="169" spans="1:15">
      <c r="A169" s="163"/>
      <c r="B169" s="187" t="s">
        <v>147</v>
      </c>
      <c r="C169" s="187" t="s">
        <v>155</v>
      </c>
      <c r="D169" s="190" t="s">
        <v>720</v>
      </c>
      <c r="E169" s="165"/>
      <c r="F169" s="165"/>
      <c r="G169" s="163"/>
      <c r="H169" s="163"/>
      <c r="I169" s="163"/>
      <c r="J169" s="163"/>
      <c r="K169" s="164"/>
      <c r="L169" s="165"/>
      <c r="M169" s="163"/>
      <c r="N169" s="163"/>
      <c r="O169" s="163"/>
    </row>
    <row r="170" spans="1:15">
      <c r="A170" s="163"/>
      <c r="B170" s="187" t="s">
        <v>147</v>
      </c>
      <c r="C170" s="187" t="s">
        <v>1997</v>
      </c>
      <c r="D170" s="190" t="s">
        <v>721</v>
      </c>
      <c r="E170" s="165"/>
      <c r="F170" s="165"/>
      <c r="G170" s="163"/>
      <c r="H170" s="163"/>
      <c r="I170" s="163"/>
      <c r="J170" s="163"/>
      <c r="K170" s="164"/>
      <c r="L170" s="165"/>
      <c r="M170" s="163"/>
      <c r="N170" s="163"/>
      <c r="O170" s="163"/>
    </row>
    <row r="171" spans="1:15">
      <c r="A171" s="163"/>
      <c r="B171" s="187" t="s">
        <v>147</v>
      </c>
      <c r="C171" s="187" t="s">
        <v>156</v>
      </c>
      <c r="D171" s="190" t="s">
        <v>722</v>
      </c>
      <c r="E171" s="165"/>
      <c r="F171" s="165"/>
      <c r="G171" s="163"/>
      <c r="H171" s="163"/>
      <c r="I171" s="163"/>
      <c r="J171" s="163"/>
      <c r="K171" s="164"/>
      <c r="L171" s="165"/>
      <c r="M171" s="163"/>
      <c r="N171" s="163"/>
      <c r="O171" s="163"/>
    </row>
    <row r="172" spans="1:15">
      <c r="A172" s="163"/>
      <c r="B172" s="187" t="s">
        <v>147</v>
      </c>
      <c r="C172" s="187" t="s">
        <v>154</v>
      </c>
      <c r="D172" s="190" t="s">
        <v>723</v>
      </c>
      <c r="E172" s="165"/>
      <c r="F172" s="165"/>
      <c r="G172" s="163"/>
      <c r="H172" s="163"/>
      <c r="I172" s="163"/>
      <c r="J172" s="163"/>
      <c r="K172" s="164"/>
      <c r="L172" s="165"/>
      <c r="M172" s="163"/>
      <c r="N172" s="163"/>
      <c r="O172" s="163"/>
    </row>
    <row r="173" spans="1:15">
      <c r="A173" s="163"/>
      <c r="B173" s="187" t="s">
        <v>147</v>
      </c>
      <c r="C173" s="187" t="s">
        <v>154</v>
      </c>
      <c r="D173" s="190" t="s">
        <v>724</v>
      </c>
      <c r="E173" s="165"/>
      <c r="F173" s="165"/>
      <c r="G173" s="163"/>
      <c r="H173" s="163"/>
      <c r="I173" s="163"/>
      <c r="J173" s="163"/>
      <c r="K173" s="164"/>
      <c r="L173" s="165"/>
      <c r="M173" s="163"/>
      <c r="N173" s="163"/>
      <c r="O173" s="163"/>
    </row>
    <row r="174" spans="1:15">
      <c r="A174" s="163"/>
      <c r="B174" s="187" t="s">
        <v>147</v>
      </c>
      <c r="C174" s="187" t="s">
        <v>154</v>
      </c>
      <c r="D174" s="190" t="s">
        <v>725</v>
      </c>
      <c r="E174" s="165"/>
      <c r="F174" s="165"/>
      <c r="G174" s="163"/>
      <c r="H174" s="163"/>
      <c r="I174" s="163"/>
      <c r="J174" s="163"/>
      <c r="K174" s="164"/>
      <c r="L174" s="165"/>
      <c r="M174" s="163"/>
      <c r="N174" s="163"/>
      <c r="O174" s="163"/>
    </row>
    <row r="175" spans="1:15">
      <c r="A175" s="163"/>
      <c r="B175" s="187" t="s">
        <v>147</v>
      </c>
      <c r="C175" s="187" t="s">
        <v>158</v>
      </c>
      <c r="D175" s="190" t="s">
        <v>726</v>
      </c>
      <c r="E175" s="165"/>
      <c r="F175" s="165"/>
      <c r="G175" s="163"/>
      <c r="H175" s="163"/>
      <c r="I175" s="163"/>
      <c r="J175" s="163"/>
      <c r="K175" s="164"/>
      <c r="L175" s="165"/>
      <c r="M175" s="163"/>
      <c r="N175" s="163"/>
      <c r="O175" s="163"/>
    </row>
    <row r="176" spans="1:15">
      <c r="A176" s="163"/>
      <c r="B176" s="187" t="s">
        <v>147</v>
      </c>
      <c r="C176" s="187" t="s">
        <v>158</v>
      </c>
      <c r="D176" s="190" t="s">
        <v>727</v>
      </c>
      <c r="E176" s="165"/>
      <c r="F176" s="165"/>
      <c r="G176" s="163"/>
      <c r="H176" s="163"/>
      <c r="I176" s="163"/>
      <c r="J176" s="163"/>
      <c r="K176" s="164"/>
      <c r="L176" s="165"/>
      <c r="M176" s="163"/>
      <c r="N176" s="163"/>
      <c r="O176" s="163"/>
    </row>
    <row r="177" spans="1:15">
      <c r="A177" s="163"/>
      <c r="B177" s="187" t="s">
        <v>147</v>
      </c>
      <c r="C177" s="187" t="s">
        <v>156</v>
      </c>
      <c r="D177" s="190" t="s">
        <v>728</v>
      </c>
      <c r="E177" s="165"/>
      <c r="F177" s="165"/>
      <c r="G177" s="163"/>
      <c r="H177" s="163"/>
      <c r="I177" s="163"/>
      <c r="J177" s="163"/>
      <c r="K177" s="164"/>
      <c r="L177" s="165"/>
      <c r="M177" s="163"/>
      <c r="N177" s="163"/>
      <c r="O177" s="163"/>
    </row>
    <row r="178" spans="1:15">
      <c r="A178" s="163"/>
      <c r="B178" s="187" t="s">
        <v>147</v>
      </c>
      <c r="C178" s="187" t="s">
        <v>2418</v>
      </c>
      <c r="D178" s="190" t="s">
        <v>729</v>
      </c>
      <c r="E178" s="165"/>
      <c r="F178" s="165"/>
      <c r="G178" s="163"/>
      <c r="H178" s="163"/>
      <c r="I178" s="163"/>
      <c r="J178" s="163"/>
      <c r="K178" s="164"/>
      <c r="L178" s="165"/>
      <c r="M178" s="163"/>
      <c r="N178" s="163"/>
      <c r="O178" s="163"/>
    </row>
    <row r="179" spans="1:15">
      <c r="A179" s="163"/>
      <c r="B179" s="187" t="s">
        <v>147</v>
      </c>
      <c r="C179" s="187" t="s">
        <v>155</v>
      </c>
      <c r="D179" s="190" t="s">
        <v>730</v>
      </c>
      <c r="E179" s="165"/>
      <c r="F179" s="165"/>
      <c r="G179" s="163"/>
      <c r="H179" s="163"/>
      <c r="I179" s="163"/>
      <c r="J179" s="163"/>
      <c r="K179" s="164"/>
      <c r="L179" s="165"/>
      <c r="M179" s="163"/>
      <c r="N179" s="163"/>
      <c r="O179" s="163"/>
    </row>
    <row r="180" spans="1:15">
      <c r="A180" s="163"/>
      <c r="B180" s="187" t="s">
        <v>147</v>
      </c>
      <c r="C180" s="187" t="s">
        <v>153</v>
      </c>
      <c r="D180" s="190" t="s">
        <v>731</v>
      </c>
      <c r="E180" s="165"/>
      <c r="F180" s="165"/>
      <c r="G180" s="163"/>
      <c r="H180" s="163"/>
      <c r="I180" s="163"/>
      <c r="J180" s="163"/>
      <c r="K180" s="164"/>
      <c r="L180" s="165"/>
      <c r="M180" s="163"/>
      <c r="N180" s="163"/>
      <c r="O180" s="163"/>
    </row>
    <row r="181" spans="1:15">
      <c r="A181" s="163"/>
      <c r="B181" s="187" t="s">
        <v>147</v>
      </c>
      <c r="C181" s="187" t="s">
        <v>154</v>
      </c>
      <c r="D181" s="190" t="s">
        <v>732</v>
      </c>
      <c r="E181" s="165"/>
      <c r="F181" s="165"/>
      <c r="G181" s="163"/>
      <c r="H181" s="163"/>
      <c r="I181" s="163"/>
      <c r="J181" s="163"/>
      <c r="K181" s="164"/>
      <c r="L181" s="165"/>
      <c r="M181" s="163"/>
      <c r="N181" s="163"/>
      <c r="O181" s="163"/>
    </row>
    <row r="182" spans="1:15">
      <c r="A182" s="163"/>
      <c r="B182" s="187" t="s">
        <v>147</v>
      </c>
      <c r="C182" s="187" t="s">
        <v>154</v>
      </c>
      <c r="D182" s="190" t="s">
        <v>733</v>
      </c>
      <c r="E182" s="165"/>
      <c r="F182" s="165"/>
      <c r="G182" s="163"/>
      <c r="H182" s="163"/>
      <c r="I182" s="163"/>
      <c r="J182" s="163"/>
      <c r="K182" s="164"/>
      <c r="L182" s="165"/>
      <c r="M182" s="163"/>
      <c r="N182" s="163"/>
      <c r="O182" s="163"/>
    </row>
    <row r="183" spans="1:15">
      <c r="A183" s="163"/>
      <c r="B183" s="187" t="s">
        <v>147</v>
      </c>
      <c r="C183" s="187" t="s">
        <v>154</v>
      </c>
      <c r="D183" s="190" t="s">
        <v>1180</v>
      </c>
      <c r="E183" s="165"/>
      <c r="F183" s="165"/>
      <c r="G183" s="163"/>
      <c r="H183" s="163"/>
      <c r="I183" s="163"/>
      <c r="J183" s="163"/>
      <c r="K183" s="164"/>
      <c r="L183" s="165"/>
      <c r="M183" s="163"/>
      <c r="N183" s="163"/>
      <c r="O183" s="163"/>
    </row>
    <row r="184" spans="1:15">
      <c r="A184" s="163"/>
      <c r="B184" s="187" t="s">
        <v>147</v>
      </c>
      <c r="C184" s="187" t="s">
        <v>154</v>
      </c>
      <c r="D184" s="190" t="s">
        <v>734</v>
      </c>
      <c r="E184" s="165"/>
      <c r="F184" s="165"/>
      <c r="G184" s="163"/>
      <c r="H184" s="163"/>
      <c r="I184" s="163"/>
      <c r="J184" s="163"/>
      <c r="K184" s="164"/>
      <c r="L184" s="165"/>
      <c r="M184" s="163"/>
      <c r="N184" s="163"/>
      <c r="O184" s="163"/>
    </row>
    <row r="185" spans="1:15">
      <c r="A185" s="163"/>
      <c r="B185" s="187" t="s">
        <v>147</v>
      </c>
      <c r="C185" s="187" t="s">
        <v>157</v>
      </c>
      <c r="D185" s="190" t="s">
        <v>735</v>
      </c>
      <c r="E185" s="165"/>
      <c r="F185" s="165"/>
      <c r="G185" s="163"/>
      <c r="H185" s="163"/>
      <c r="I185" s="163"/>
      <c r="J185" s="163"/>
      <c r="K185" s="164"/>
      <c r="L185" s="165"/>
      <c r="M185" s="163"/>
      <c r="N185" s="163"/>
      <c r="O185" s="163"/>
    </row>
    <row r="186" spans="1:15">
      <c r="A186" s="163"/>
      <c r="B186" s="187" t="s">
        <v>147</v>
      </c>
      <c r="C186" s="187" t="s">
        <v>154</v>
      </c>
      <c r="D186" s="190" t="s">
        <v>736</v>
      </c>
      <c r="E186" s="165"/>
      <c r="F186" s="165"/>
      <c r="G186" s="163"/>
      <c r="H186" s="163"/>
      <c r="I186" s="163"/>
      <c r="J186" s="163"/>
      <c r="K186" s="164"/>
      <c r="L186" s="165"/>
      <c r="M186" s="163"/>
      <c r="N186" s="163"/>
      <c r="O186" s="163"/>
    </row>
    <row r="187" spans="1:15">
      <c r="A187" s="163"/>
      <c r="B187" s="187" t="s">
        <v>147</v>
      </c>
      <c r="C187" s="187" t="s">
        <v>154</v>
      </c>
      <c r="D187" s="190" t="s">
        <v>737</v>
      </c>
      <c r="E187" s="165"/>
      <c r="F187" s="165"/>
      <c r="G187" s="163"/>
      <c r="H187" s="163"/>
      <c r="I187" s="163"/>
      <c r="J187" s="163"/>
      <c r="K187" s="164"/>
      <c r="L187" s="165"/>
      <c r="M187" s="163"/>
      <c r="N187" s="163"/>
      <c r="O187" s="163"/>
    </row>
    <row r="188" spans="1:15">
      <c r="A188" s="163"/>
      <c r="B188" s="187" t="s">
        <v>147</v>
      </c>
      <c r="C188" s="187" t="s">
        <v>159</v>
      </c>
      <c r="D188" s="190" t="s">
        <v>738</v>
      </c>
      <c r="E188" s="165"/>
      <c r="F188" s="165"/>
      <c r="G188" s="163"/>
      <c r="H188" s="163"/>
      <c r="I188" s="163"/>
      <c r="J188" s="163"/>
      <c r="K188" s="164"/>
      <c r="L188" s="165"/>
      <c r="M188" s="163"/>
      <c r="N188" s="163"/>
      <c r="O188" s="163"/>
    </row>
    <row r="189" spans="1:15">
      <c r="A189" s="163"/>
      <c r="B189" s="187" t="s">
        <v>147</v>
      </c>
      <c r="C189" s="187" t="s">
        <v>159</v>
      </c>
      <c r="D189" s="190" t="s">
        <v>739</v>
      </c>
      <c r="E189" s="165"/>
      <c r="F189" s="165"/>
      <c r="G189" s="163"/>
      <c r="H189" s="163"/>
      <c r="I189" s="163"/>
      <c r="J189" s="163"/>
      <c r="K189" s="164"/>
      <c r="L189" s="165"/>
      <c r="M189" s="163"/>
      <c r="N189" s="163"/>
      <c r="O189" s="163"/>
    </row>
    <row r="190" spans="1:15">
      <c r="A190" s="163"/>
      <c r="B190" s="187" t="s">
        <v>147</v>
      </c>
      <c r="C190" s="187" t="s">
        <v>155</v>
      </c>
      <c r="D190" s="190" t="s">
        <v>789</v>
      </c>
      <c r="E190" s="165"/>
      <c r="F190" s="165"/>
      <c r="G190" s="163"/>
      <c r="H190" s="163"/>
      <c r="I190" s="163"/>
      <c r="J190" s="163"/>
      <c r="K190" s="164"/>
      <c r="L190" s="165"/>
      <c r="M190" s="163"/>
      <c r="N190" s="163"/>
      <c r="O190" s="163"/>
    </row>
    <row r="191" spans="1:15">
      <c r="A191" s="163"/>
      <c r="B191" s="187" t="s">
        <v>147</v>
      </c>
      <c r="C191" s="187" t="s">
        <v>155</v>
      </c>
      <c r="D191" s="190" t="s">
        <v>790</v>
      </c>
      <c r="E191" s="165"/>
      <c r="F191" s="165"/>
      <c r="G191" s="163"/>
      <c r="H191" s="163"/>
      <c r="I191" s="163"/>
      <c r="J191" s="163"/>
      <c r="K191" s="164"/>
      <c r="L191" s="165"/>
      <c r="M191" s="163"/>
      <c r="N191" s="163"/>
      <c r="O191" s="163"/>
    </row>
    <row r="192" spans="1:15">
      <c r="A192" s="163"/>
      <c r="B192" s="187" t="s">
        <v>147</v>
      </c>
      <c r="C192" s="187" t="s">
        <v>159</v>
      </c>
      <c r="D192" s="190" t="s">
        <v>793</v>
      </c>
      <c r="E192" s="165"/>
      <c r="F192" s="165"/>
      <c r="G192" s="163"/>
      <c r="H192" s="163"/>
      <c r="I192" s="163"/>
      <c r="J192" s="163"/>
      <c r="K192" s="164"/>
      <c r="L192" s="165"/>
      <c r="M192" s="163"/>
      <c r="N192" s="163"/>
      <c r="O192" s="163"/>
    </row>
    <row r="193" spans="1:15">
      <c r="A193" s="163"/>
      <c r="B193" s="187" t="s">
        <v>147</v>
      </c>
      <c r="C193" s="187" t="s">
        <v>3</v>
      </c>
      <c r="D193" s="190" t="s">
        <v>859</v>
      </c>
      <c r="E193" s="164"/>
      <c r="F193" s="164"/>
      <c r="G193" s="163"/>
      <c r="H193" s="163"/>
      <c r="I193" s="163"/>
      <c r="J193" s="163"/>
      <c r="K193" s="164"/>
      <c r="L193" s="164"/>
      <c r="M193" s="163"/>
      <c r="N193" s="163"/>
      <c r="O193" s="163"/>
    </row>
    <row r="194" spans="1:15">
      <c r="A194" s="163"/>
      <c r="B194" s="187" t="s">
        <v>147</v>
      </c>
      <c r="C194" s="187" t="s">
        <v>154</v>
      </c>
      <c r="D194" s="190" t="s">
        <v>860</v>
      </c>
      <c r="E194" s="165"/>
      <c r="F194" s="165"/>
      <c r="G194" s="163"/>
      <c r="H194" s="163"/>
      <c r="I194" s="163"/>
      <c r="J194" s="163"/>
      <c r="K194" s="164"/>
      <c r="L194" s="165"/>
      <c r="M194" s="163"/>
      <c r="N194" s="163"/>
      <c r="O194" s="163"/>
    </row>
    <row r="195" spans="1:15">
      <c r="A195" s="163"/>
      <c r="B195" s="187" t="s">
        <v>147</v>
      </c>
      <c r="C195" s="187" t="s">
        <v>157</v>
      </c>
      <c r="D195" s="190" t="s">
        <v>861</v>
      </c>
      <c r="E195" s="165"/>
      <c r="F195" s="165"/>
      <c r="G195" s="163"/>
      <c r="H195" s="163"/>
      <c r="I195" s="163"/>
      <c r="J195" s="163"/>
      <c r="K195" s="164"/>
      <c r="L195" s="165"/>
      <c r="M195" s="163"/>
      <c r="N195" s="163"/>
      <c r="O195" s="163"/>
    </row>
    <row r="196" spans="1:15">
      <c r="A196" s="163"/>
      <c r="B196" s="187" t="s">
        <v>147</v>
      </c>
      <c r="C196" s="187" t="s">
        <v>156</v>
      </c>
      <c r="D196" s="190" t="s">
        <v>862</v>
      </c>
      <c r="E196" s="165"/>
      <c r="F196" s="165"/>
      <c r="G196" s="163"/>
      <c r="H196" s="163"/>
      <c r="I196" s="163"/>
      <c r="J196" s="163"/>
      <c r="K196" s="164"/>
      <c r="L196" s="165"/>
      <c r="M196" s="163"/>
      <c r="N196" s="163"/>
      <c r="O196" s="163"/>
    </row>
    <row r="197" spans="1:15">
      <c r="A197" s="163"/>
      <c r="B197" s="187" t="s">
        <v>147</v>
      </c>
      <c r="C197" s="187" t="s">
        <v>159</v>
      </c>
      <c r="D197" s="190" t="s">
        <v>863</v>
      </c>
      <c r="E197" s="165"/>
      <c r="F197" s="165"/>
      <c r="G197" s="163"/>
      <c r="H197" s="163"/>
      <c r="I197" s="163"/>
      <c r="J197" s="163"/>
      <c r="K197" s="164"/>
      <c r="L197" s="165"/>
      <c r="M197" s="163"/>
      <c r="N197" s="163"/>
      <c r="O197" s="163"/>
    </row>
    <row r="198" spans="1:15">
      <c r="A198" s="163"/>
      <c r="B198" s="187" t="s">
        <v>147</v>
      </c>
      <c r="C198" s="187" t="s">
        <v>159</v>
      </c>
      <c r="D198" s="190" t="s">
        <v>864</v>
      </c>
      <c r="E198" s="165"/>
      <c r="F198" s="165"/>
      <c r="G198" s="163"/>
      <c r="H198" s="163"/>
      <c r="I198" s="163"/>
      <c r="J198" s="163"/>
      <c r="K198" s="164"/>
      <c r="L198" s="165"/>
      <c r="M198" s="163"/>
      <c r="N198" s="163"/>
      <c r="O198" s="163"/>
    </row>
    <row r="199" spans="1:15">
      <c r="A199" s="163"/>
      <c r="B199" s="187" t="s">
        <v>147</v>
      </c>
      <c r="C199" s="187" t="s">
        <v>155</v>
      </c>
      <c r="D199" s="190" t="s">
        <v>865</v>
      </c>
      <c r="E199" s="165"/>
      <c r="F199" s="165"/>
      <c r="G199" s="163"/>
      <c r="H199" s="163"/>
      <c r="I199" s="163"/>
      <c r="J199" s="163"/>
      <c r="K199" s="164"/>
      <c r="L199" s="165"/>
      <c r="M199" s="163"/>
      <c r="N199" s="163"/>
      <c r="O199" s="163"/>
    </row>
    <row r="200" spans="1:15">
      <c r="A200" s="163"/>
      <c r="B200" s="187" t="s">
        <v>147</v>
      </c>
      <c r="C200" s="187" t="s">
        <v>155</v>
      </c>
      <c r="D200" s="190" t="s">
        <v>879</v>
      </c>
      <c r="E200" s="165"/>
      <c r="F200" s="165"/>
      <c r="G200" s="163"/>
      <c r="H200" s="163"/>
      <c r="I200" s="163"/>
      <c r="J200" s="163"/>
      <c r="K200" s="164"/>
      <c r="L200" s="165"/>
      <c r="M200" s="163"/>
      <c r="N200" s="163"/>
      <c r="O200" s="163"/>
    </row>
    <row r="201" spans="1:15">
      <c r="A201" s="163"/>
      <c r="B201" s="187" t="s">
        <v>147</v>
      </c>
      <c r="C201" s="187" t="s">
        <v>159</v>
      </c>
      <c r="D201" s="190" t="s">
        <v>937</v>
      </c>
      <c r="E201" s="165"/>
      <c r="F201" s="165"/>
      <c r="G201" s="163"/>
      <c r="H201" s="163"/>
      <c r="I201" s="163"/>
      <c r="J201" s="163"/>
      <c r="K201" s="164"/>
      <c r="L201" s="165"/>
      <c r="M201" s="163"/>
      <c r="N201" s="163"/>
      <c r="O201" s="163"/>
    </row>
    <row r="202" spans="1:15">
      <c r="A202" s="163"/>
      <c r="B202" s="187" t="s">
        <v>147</v>
      </c>
      <c r="C202" s="187" t="s">
        <v>159</v>
      </c>
      <c r="D202" s="190" t="s">
        <v>939</v>
      </c>
      <c r="E202" s="165"/>
      <c r="F202" s="165"/>
      <c r="G202" s="163"/>
      <c r="H202" s="163"/>
      <c r="I202" s="163"/>
      <c r="J202" s="163"/>
      <c r="K202" s="164"/>
      <c r="L202" s="165"/>
      <c r="M202" s="163"/>
      <c r="N202" s="163"/>
      <c r="O202" s="163"/>
    </row>
    <row r="203" spans="1:15">
      <c r="A203" s="163"/>
      <c r="B203" s="187" t="s">
        <v>147</v>
      </c>
      <c r="C203" s="187" t="s">
        <v>2064</v>
      </c>
      <c r="D203" s="190" t="s">
        <v>1008</v>
      </c>
      <c r="E203" s="165"/>
      <c r="F203" s="165"/>
      <c r="G203" s="163"/>
      <c r="H203" s="163"/>
      <c r="I203" s="163"/>
      <c r="J203" s="163"/>
      <c r="K203" s="164"/>
      <c r="L203" s="165"/>
      <c r="M203" s="163"/>
      <c r="N203" s="163"/>
      <c r="O203" s="163"/>
    </row>
    <row r="204" spans="1:15">
      <c r="A204" s="163"/>
      <c r="B204" s="187" t="s">
        <v>147</v>
      </c>
      <c r="C204" s="187" t="s">
        <v>1997</v>
      </c>
      <c r="D204" s="190" t="s">
        <v>1009</v>
      </c>
      <c r="E204" s="165"/>
      <c r="F204" s="165"/>
      <c r="G204" s="163"/>
      <c r="H204" s="163"/>
      <c r="I204" s="163"/>
      <c r="J204" s="163"/>
      <c r="K204" s="164"/>
      <c r="L204" s="165"/>
      <c r="M204" s="163"/>
      <c r="N204" s="163"/>
      <c r="O204" s="163"/>
    </row>
    <row r="205" spans="1:15">
      <c r="A205" s="163"/>
      <c r="B205" s="187" t="s">
        <v>147</v>
      </c>
      <c r="C205" s="187" t="s">
        <v>155</v>
      </c>
      <c r="D205" s="190" t="s">
        <v>1010</v>
      </c>
      <c r="E205" s="165"/>
      <c r="F205" s="165"/>
      <c r="G205" s="163"/>
      <c r="H205" s="163"/>
      <c r="I205" s="163"/>
      <c r="J205" s="163"/>
      <c r="K205" s="164"/>
      <c r="L205" s="165"/>
      <c r="M205" s="163"/>
      <c r="N205" s="163"/>
      <c r="O205" s="163"/>
    </row>
    <row r="206" spans="1:15">
      <c r="A206" s="163"/>
      <c r="B206" s="187" t="s">
        <v>147</v>
      </c>
      <c r="C206" s="187" t="s">
        <v>155</v>
      </c>
      <c r="D206" s="190" t="s">
        <v>1011</v>
      </c>
      <c r="E206" s="165"/>
      <c r="F206" s="165"/>
      <c r="G206" s="163"/>
      <c r="H206" s="163"/>
      <c r="I206" s="163"/>
      <c r="J206" s="163"/>
      <c r="K206" s="164"/>
      <c r="L206" s="165"/>
      <c r="M206" s="163"/>
      <c r="N206" s="163"/>
      <c r="O206" s="163"/>
    </row>
    <row r="207" spans="1:15">
      <c r="A207" s="163"/>
      <c r="B207" s="187" t="s">
        <v>147</v>
      </c>
      <c r="C207" s="187" t="s">
        <v>156</v>
      </c>
      <c r="D207" s="190" t="s">
        <v>1098</v>
      </c>
      <c r="E207" s="165"/>
      <c r="F207" s="165"/>
      <c r="G207" s="163"/>
      <c r="H207" s="163"/>
      <c r="I207" s="163"/>
      <c r="J207" s="163"/>
      <c r="K207" s="164"/>
      <c r="L207" s="165"/>
      <c r="M207" s="163"/>
      <c r="N207" s="163"/>
      <c r="O207" s="163"/>
    </row>
    <row r="208" spans="1:15">
      <c r="A208" s="163"/>
      <c r="B208" s="187" t="s">
        <v>147</v>
      </c>
      <c r="C208" s="187" t="s">
        <v>156</v>
      </c>
      <c r="D208" s="190" t="s">
        <v>1099</v>
      </c>
      <c r="E208" s="165"/>
      <c r="F208" s="165"/>
      <c r="G208" s="163"/>
      <c r="H208" s="163"/>
      <c r="I208" s="163"/>
      <c r="J208" s="163"/>
      <c r="K208" s="164"/>
      <c r="L208" s="165"/>
      <c r="M208" s="163"/>
      <c r="N208" s="163"/>
      <c r="O208" s="163"/>
    </row>
    <row r="209" spans="1:15">
      <c r="A209" s="163"/>
      <c r="B209" s="187" t="s">
        <v>147</v>
      </c>
      <c r="C209" s="187" t="s">
        <v>3</v>
      </c>
      <c r="D209" s="190" t="s">
        <v>1100</v>
      </c>
      <c r="E209" s="165"/>
      <c r="F209" s="165"/>
      <c r="G209" s="163"/>
      <c r="H209" s="163"/>
      <c r="I209" s="163"/>
      <c r="J209" s="163"/>
      <c r="K209" s="164"/>
      <c r="L209" s="165"/>
      <c r="M209" s="163"/>
      <c r="N209" s="163"/>
      <c r="O209" s="163"/>
    </row>
    <row r="210" spans="1:15">
      <c r="A210" s="163"/>
      <c r="B210" s="187" t="s">
        <v>147</v>
      </c>
      <c r="C210" s="187" t="s">
        <v>157</v>
      </c>
      <c r="D210" s="190" t="s">
        <v>1101</v>
      </c>
      <c r="E210" s="165"/>
      <c r="F210" s="165"/>
      <c r="G210" s="163"/>
      <c r="H210" s="163"/>
      <c r="I210" s="163"/>
      <c r="J210" s="163"/>
      <c r="K210" s="164"/>
      <c r="L210" s="165"/>
      <c r="M210" s="163"/>
      <c r="N210" s="163"/>
      <c r="O210" s="163"/>
    </row>
    <row r="211" spans="1:15">
      <c r="A211" s="163"/>
      <c r="B211" s="187" t="s">
        <v>147</v>
      </c>
      <c r="C211" s="187" t="s">
        <v>157</v>
      </c>
      <c r="D211" s="190" t="s">
        <v>1102</v>
      </c>
      <c r="E211" s="165"/>
      <c r="F211" s="165"/>
      <c r="G211" s="163"/>
      <c r="H211" s="163"/>
      <c r="I211" s="163"/>
      <c r="J211" s="163"/>
      <c r="K211" s="164"/>
      <c r="L211" s="165"/>
      <c r="M211" s="163"/>
      <c r="N211" s="163"/>
      <c r="O211" s="163"/>
    </row>
    <row r="212" spans="1:15">
      <c r="A212" s="163"/>
      <c r="B212" s="187" t="s">
        <v>147</v>
      </c>
      <c r="C212" s="187" t="s">
        <v>3</v>
      </c>
      <c r="D212" s="190" t="s">
        <v>1103</v>
      </c>
      <c r="E212" s="164"/>
      <c r="F212" s="164"/>
      <c r="G212" s="163"/>
      <c r="H212" s="163"/>
      <c r="I212" s="163"/>
      <c r="J212" s="163"/>
      <c r="K212" s="164"/>
      <c r="L212" s="164"/>
      <c r="M212" s="163"/>
      <c r="N212" s="163"/>
      <c r="O212" s="163"/>
    </row>
    <row r="213" spans="1:15">
      <c r="A213" s="163"/>
      <c r="B213" s="187" t="s">
        <v>147</v>
      </c>
      <c r="C213" s="187" t="s">
        <v>159</v>
      </c>
      <c r="D213" s="190" t="s">
        <v>1104</v>
      </c>
      <c r="E213" s="165"/>
      <c r="F213" s="165"/>
      <c r="G213" s="163"/>
      <c r="H213" s="163"/>
      <c r="I213" s="163"/>
      <c r="J213" s="163"/>
      <c r="K213" s="164"/>
      <c r="L213" s="165"/>
      <c r="M213" s="163"/>
      <c r="N213" s="163"/>
      <c r="O213" s="163"/>
    </row>
    <row r="214" spans="1:15">
      <c r="A214" s="163"/>
      <c r="B214" s="187" t="s">
        <v>147</v>
      </c>
      <c r="C214" s="187" t="s">
        <v>159</v>
      </c>
      <c r="D214" s="190" t="s">
        <v>1105</v>
      </c>
      <c r="E214" s="165"/>
      <c r="F214" s="165"/>
      <c r="G214" s="163"/>
      <c r="H214" s="163"/>
      <c r="I214" s="163"/>
      <c r="J214" s="163"/>
      <c r="K214" s="164"/>
      <c r="L214" s="165"/>
      <c r="M214" s="163"/>
      <c r="N214" s="163"/>
      <c r="O214" s="163"/>
    </row>
    <row r="215" spans="1:15">
      <c r="A215" s="163"/>
      <c r="B215" s="187" t="s">
        <v>147</v>
      </c>
      <c r="C215" s="187" t="s">
        <v>160</v>
      </c>
      <c r="D215" s="190" t="s">
        <v>1123</v>
      </c>
      <c r="E215" s="165"/>
      <c r="F215" s="165"/>
      <c r="G215" s="163"/>
      <c r="H215" s="163"/>
      <c r="I215" s="163"/>
      <c r="J215" s="163"/>
      <c r="K215" s="164"/>
      <c r="L215" s="165"/>
      <c r="M215" s="163"/>
      <c r="N215" s="163"/>
      <c r="O215" s="163"/>
    </row>
    <row r="216" spans="1:15">
      <c r="A216" s="163"/>
      <c r="B216" s="187" t="s">
        <v>147</v>
      </c>
      <c r="C216" s="187" t="s">
        <v>160</v>
      </c>
      <c r="D216" s="190" t="s">
        <v>1124</v>
      </c>
      <c r="E216" s="165"/>
      <c r="F216" s="165"/>
      <c r="G216" s="163"/>
      <c r="H216" s="163"/>
      <c r="I216" s="163"/>
      <c r="J216" s="163"/>
      <c r="K216" s="164"/>
      <c r="L216" s="165"/>
      <c r="M216" s="163"/>
      <c r="N216" s="163"/>
      <c r="O216" s="163"/>
    </row>
    <row r="217" spans="1:15">
      <c r="A217" s="163"/>
      <c r="B217" s="187" t="s">
        <v>147</v>
      </c>
      <c r="C217" s="187" t="s">
        <v>2418</v>
      </c>
      <c r="D217" s="190" t="s">
        <v>1125</v>
      </c>
      <c r="E217" s="165"/>
      <c r="F217" s="165"/>
      <c r="G217" s="163"/>
      <c r="H217" s="163"/>
      <c r="I217" s="163"/>
      <c r="J217" s="163"/>
      <c r="K217" s="164"/>
      <c r="L217" s="165"/>
      <c r="M217" s="163"/>
      <c r="N217" s="163"/>
      <c r="O217" s="163"/>
    </row>
    <row r="218" spans="1:15">
      <c r="A218" s="163"/>
      <c r="B218" s="187" t="s">
        <v>147</v>
      </c>
      <c r="C218" s="187" t="s">
        <v>156</v>
      </c>
      <c r="D218" s="190" t="s">
        <v>1181</v>
      </c>
      <c r="E218" s="165"/>
      <c r="F218" s="165"/>
      <c r="G218" s="163"/>
      <c r="H218" s="163"/>
      <c r="I218" s="163"/>
      <c r="J218" s="163"/>
      <c r="K218" s="164"/>
      <c r="L218" s="165"/>
      <c r="M218" s="163"/>
      <c r="N218" s="163"/>
      <c r="O218" s="163"/>
    </row>
    <row r="219" spans="1:15">
      <c r="A219" s="163"/>
      <c r="B219" s="187" t="s">
        <v>147</v>
      </c>
      <c r="C219" s="187" t="s">
        <v>160</v>
      </c>
      <c r="D219" s="190" t="s">
        <v>1182</v>
      </c>
      <c r="E219" s="165"/>
      <c r="F219" s="165"/>
      <c r="G219" s="163"/>
      <c r="H219" s="163"/>
      <c r="I219" s="163"/>
      <c r="J219" s="163"/>
      <c r="K219" s="164"/>
      <c r="L219" s="165"/>
      <c r="M219" s="163"/>
      <c r="N219" s="163"/>
      <c r="O219" s="163"/>
    </row>
    <row r="220" spans="1:15">
      <c r="A220" s="163"/>
      <c r="B220" s="187" t="s">
        <v>147</v>
      </c>
      <c r="C220" s="187" t="s">
        <v>160</v>
      </c>
      <c r="D220" s="190" t="s">
        <v>1183</v>
      </c>
      <c r="E220" s="165"/>
      <c r="F220" s="165"/>
      <c r="G220" s="163"/>
      <c r="H220" s="163"/>
      <c r="I220" s="163"/>
      <c r="J220" s="163"/>
      <c r="K220" s="164"/>
      <c r="L220" s="165"/>
      <c r="M220" s="163"/>
      <c r="N220" s="163"/>
      <c r="O220" s="163"/>
    </row>
    <row r="221" spans="1:15">
      <c r="A221" s="163"/>
      <c r="B221" s="187" t="s">
        <v>147</v>
      </c>
      <c r="C221" s="187" t="s">
        <v>156</v>
      </c>
      <c r="D221" s="190" t="s">
        <v>1215</v>
      </c>
      <c r="E221" s="165"/>
      <c r="F221" s="165"/>
      <c r="G221" s="163"/>
      <c r="H221" s="163"/>
      <c r="I221" s="163"/>
      <c r="J221" s="163"/>
      <c r="K221" s="164"/>
      <c r="L221" s="165"/>
      <c r="M221" s="163"/>
      <c r="N221" s="163"/>
      <c r="O221" s="163"/>
    </row>
    <row r="222" spans="1:15">
      <c r="A222" s="163"/>
      <c r="B222" s="187" t="s">
        <v>147</v>
      </c>
      <c r="C222" s="187" t="s">
        <v>156</v>
      </c>
      <c r="D222" s="190" t="s">
        <v>1236</v>
      </c>
      <c r="E222" s="165"/>
      <c r="F222" s="165"/>
      <c r="G222" s="163"/>
      <c r="H222" s="163"/>
      <c r="I222" s="163"/>
      <c r="J222" s="163"/>
      <c r="K222" s="164"/>
      <c r="L222" s="165"/>
      <c r="M222" s="163"/>
      <c r="N222" s="163"/>
      <c r="O222" s="163"/>
    </row>
    <row r="223" spans="1:15">
      <c r="A223" s="163"/>
      <c r="B223" s="187" t="s">
        <v>147</v>
      </c>
      <c r="C223" s="187" t="s">
        <v>3440</v>
      </c>
      <c r="D223" s="190" t="s">
        <v>1237</v>
      </c>
      <c r="E223" s="165"/>
      <c r="F223" s="165"/>
      <c r="G223" s="163"/>
      <c r="H223" s="163"/>
      <c r="I223" s="163"/>
      <c r="J223" s="163"/>
      <c r="K223" s="164"/>
      <c r="L223" s="165"/>
      <c r="M223" s="163"/>
      <c r="N223" s="163"/>
      <c r="O223" s="163"/>
    </row>
    <row r="224" spans="1:15">
      <c r="A224" s="163"/>
      <c r="B224" s="187" t="s">
        <v>147</v>
      </c>
      <c r="C224" s="187" t="s">
        <v>159</v>
      </c>
      <c r="D224" s="190" t="s">
        <v>1240</v>
      </c>
      <c r="E224" s="165"/>
      <c r="F224" s="165"/>
      <c r="G224" s="163"/>
      <c r="H224" s="163"/>
      <c r="I224" s="163"/>
      <c r="J224" s="163"/>
      <c r="K224" s="164"/>
      <c r="L224" s="165"/>
      <c r="M224" s="163"/>
      <c r="N224" s="163"/>
      <c r="O224" s="163"/>
    </row>
    <row r="225" spans="1:15">
      <c r="A225" s="163"/>
      <c r="B225" s="187" t="s">
        <v>147</v>
      </c>
      <c r="C225" s="187" t="s">
        <v>154</v>
      </c>
      <c r="D225" s="190" t="s">
        <v>1241</v>
      </c>
      <c r="E225" s="165"/>
      <c r="F225" s="165"/>
      <c r="G225" s="163"/>
      <c r="H225" s="163"/>
      <c r="I225" s="163"/>
      <c r="J225" s="163"/>
      <c r="K225" s="164"/>
      <c r="L225" s="165"/>
      <c r="M225" s="163"/>
      <c r="N225" s="163"/>
      <c r="O225" s="163"/>
    </row>
    <row r="226" spans="1:15">
      <c r="A226" s="163"/>
      <c r="B226" s="187" t="s">
        <v>147</v>
      </c>
      <c r="C226" s="187" t="s">
        <v>155</v>
      </c>
      <c r="D226" s="190" t="s">
        <v>1242</v>
      </c>
      <c r="E226" s="165"/>
      <c r="F226" s="165"/>
      <c r="G226" s="163"/>
      <c r="H226" s="163"/>
      <c r="I226" s="163"/>
      <c r="J226" s="163"/>
      <c r="K226" s="164"/>
      <c r="L226" s="165"/>
      <c r="M226" s="163"/>
      <c r="N226" s="163"/>
      <c r="O226" s="163"/>
    </row>
    <row r="227" spans="1:15">
      <c r="A227" s="163"/>
      <c r="B227" s="187" t="s">
        <v>147</v>
      </c>
      <c r="C227" s="187" t="s">
        <v>156</v>
      </c>
      <c r="D227" s="190" t="s">
        <v>1247</v>
      </c>
      <c r="E227" s="165"/>
      <c r="F227" s="165"/>
      <c r="G227" s="163"/>
      <c r="H227" s="163"/>
      <c r="I227" s="163"/>
      <c r="J227" s="163"/>
      <c r="K227" s="164"/>
      <c r="L227" s="165"/>
      <c r="M227" s="163"/>
      <c r="N227" s="163"/>
      <c r="O227" s="163"/>
    </row>
    <row r="228" spans="1:15">
      <c r="A228" s="163"/>
      <c r="B228" s="187" t="s">
        <v>147</v>
      </c>
      <c r="C228" s="187" t="s">
        <v>161</v>
      </c>
      <c r="D228" s="190" t="s">
        <v>1252</v>
      </c>
      <c r="E228" s="165"/>
      <c r="F228" s="165"/>
      <c r="G228" s="163"/>
      <c r="H228" s="163"/>
      <c r="I228" s="163"/>
      <c r="J228" s="163"/>
      <c r="K228" s="164"/>
      <c r="L228" s="165"/>
      <c r="M228" s="163"/>
      <c r="N228" s="163"/>
      <c r="O228" s="163"/>
    </row>
    <row r="229" spans="1:15">
      <c r="A229" s="163"/>
      <c r="B229" s="187" t="s">
        <v>147</v>
      </c>
      <c r="C229" s="187" t="s">
        <v>161</v>
      </c>
      <c r="D229" s="190" t="s">
        <v>1253</v>
      </c>
      <c r="E229" s="165"/>
      <c r="F229" s="165"/>
      <c r="G229" s="163"/>
      <c r="H229" s="163"/>
      <c r="I229" s="163"/>
      <c r="J229" s="163"/>
      <c r="K229" s="164"/>
      <c r="L229" s="165"/>
      <c r="M229" s="163"/>
      <c r="N229" s="163"/>
      <c r="O229" s="163"/>
    </row>
    <row r="230" spans="1:15">
      <c r="A230" s="163"/>
      <c r="B230" s="187" t="s">
        <v>147</v>
      </c>
      <c r="C230" s="187" t="s">
        <v>3</v>
      </c>
      <c r="D230" s="190" t="s">
        <v>1254</v>
      </c>
      <c r="E230" s="165"/>
      <c r="F230" s="165"/>
      <c r="G230" s="163"/>
      <c r="H230" s="163"/>
      <c r="I230" s="163"/>
      <c r="J230" s="163"/>
      <c r="K230" s="164"/>
      <c r="L230" s="165"/>
      <c r="M230" s="163"/>
      <c r="N230" s="163"/>
      <c r="O230" s="163"/>
    </row>
    <row r="231" spans="1:15">
      <c r="A231" s="163"/>
      <c r="B231" s="187" t="s">
        <v>147</v>
      </c>
      <c r="C231" s="187" t="s">
        <v>2800</v>
      </c>
      <c r="D231" s="190" t="s">
        <v>1255</v>
      </c>
      <c r="E231" s="165"/>
      <c r="F231" s="165"/>
      <c r="G231" s="163"/>
      <c r="H231" s="163"/>
      <c r="I231" s="163"/>
      <c r="J231" s="163"/>
      <c r="K231" s="164"/>
      <c r="L231" s="165"/>
      <c r="M231" s="163"/>
      <c r="N231" s="163"/>
      <c r="O231" s="163"/>
    </row>
    <row r="232" spans="1:15">
      <c r="A232" s="163"/>
      <c r="B232" s="187" t="s">
        <v>147</v>
      </c>
      <c r="C232" s="187" t="s">
        <v>2800</v>
      </c>
      <c r="D232" s="190" t="s">
        <v>1256</v>
      </c>
      <c r="E232" s="165"/>
      <c r="F232" s="165"/>
      <c r="G232" s="163"/>
      <c r="H232" s="163"/>
      <c r="I232" s="163"/>
      <c r="J232" s="163"/>
      <c r="K232" s="164"/>
      <c r="L232" s="165"/>
      <c r="M232" s="163"/>
      <c r="N232" s="163"/>
      <c r="O232" s="163"/>
    </row>
    <row r="233" spans="1:15">
      <c r="A233" s="163"/>
      <c r="B233" s="187" t="s">
        <v>147</v>
      </c>
      <c r="C233" s="187" t="s">
        <v>156</v>
      </c>
      <c r="D233" s="190" t="s">
        <v>1257</v>
      </c>
      <c r="E233" s="165"/>
      <c r="F233" s="165"/>
      <c r="G233" s="163"/>
      <c r="H233" s="163"/>
      <c r="I233" s="163"/>
      <c r="J233" s="163"/>
      <c r="K233" s="164"/>
      <c r="L233" s="165"/>
      <c r="M233" s="163"/>
      <c r="N233" s="163"/>
      <c r="O233" s="163"/>
    </row>
    <row r="234" spans="1:15">
      <c r="A234" s="163"/>
      <c r="B234" s="187" t="s">
        <v>147</v>
      </c>
      <c r="C234" s="187" t="s">
        <v>156</v>
      </c>
      <c r="D234" s="190" t="s">
        <v>1258</v>
      </c>
      <c r="E234" s="165"/>
      <c r="F234" s="165"/>
      <c r="G234" s="163"/>
      <c r="H234" s="163"/>
      <c r="I234" s="163"/>
      <c r="J234" s="163"/>
      <c r="K234" s="164"/>
      <c r="L234" s="165"/>
      <c r="M234" s="163"/>
      <c r="N234" s="163"/>
      <c r="O234" s="163"/>
    </row>
    <row r="235" spans="1:15">
      <c r="A235" s="163"/>
      <c r="B235" s="187" t="s">
        <v>147</v>
      </c>
      <c r="C235" s="187" t="s">
        <v>158</v>
      </c>
      <c r="D235" s="190" t="s">
        <v>1259</v>
      </c>
      <c r="E235" s="165"/>
      <c r="F235" s="165"/>
      <c r="G235" s="163"/>
      <c r="H235" s="163"/>
      <c r="I235" s="163"/>
      <c r="J235" s="163"/>
      <c r="K235" s="164"/>
      <c r="L235" s="165"/>
      <c r="M235" s="163"/>
      <c r="N235" s="163"/>
      <c r="O235" s="163"/>
    </row>
    <row r="236" spans="1:15">
      <c r="A236" s="163"/>
      <c r="B236" s="187" t="s">
        <v>147</v>
      </c>
      <c r="C236" s="187" t="s">
        <v>159</v>
      </c>
      <c r="D236" s="190" t="s">
        <v>1275</v>
      </c>
      <c r="E236" s="165"/>
      <c r="F236" s="165"/>
      <c r="G236" s="163"/>
      <c r="H236" s="163"/>
      <c r="I236" s="163"/>
      <c r="J236" s="163"/>
      <c r="K236" s="164"/>
      <c r="L236" s="165"/>
      <c r="M236" s="163"/>
      <c r="N236" s="163"/>
      <c r="O236" s="163"/>
    </row>
    <row r="237" spans="1:15">
      <c r="A237" s="163"/>
      <c r="B237" s="187" t="s">
        <v>147</v>
      </c>
      <c r="C237" s="187" t="s">
        <v>159</v>
      </c>
      <c r="D237" s="190" t="s">
        <v>1276</v>
      </c>
      <c r="E237" s="165"/>
      <c r="F237" s="165"/>
      <c r="G237" s="163"/>
      <c r="H237" s="163"/>
      <c r="I237" s="163"/>
      <c r="J237" s="163"/>
      <c r="K237" s="164"/>
      <c r="L237" s="165"/>
      <c r="M237" s="163"/>
      <c r="N237" s="163"/>
      <c r="O237" s="163"/>
    </row>
    <row r="238" spans="1:15">
      <c r="A238" s="163"/>
      <c r="B238" s="187" t="s">
        <v>147</v>
      </c>
      <c r="C238" s="187" t="s">
        <v>2418</v>
      </c>
      <c r="D238" s="190" t="s">
        <v>1277</v>
      </c>
      <c r="E238" s="165"/>
      <c r="F238" s="165"/>
      <c r="G238" s="163"/>
      <c r="H238" s="163"/>
      <c r="I238" s="163"/>
      <c r="J238" s="163"/>
      <c r="K238" s="164"/>
      <c r="L238" s="165"/>
      <c r="M238" s="163"/>
      <c r="N238" s="163"/>
      <c r="O238" s="163"/>
    </row>
    <row r="239" spans="1:15">
      <c r="A239" s="163"/>
      <c r="B239" s="187" t="s">
        <v>147</v>
      </c>
      <c r="C239" s="187" t="s">
        <v>3103</v>
      </c>
      <c r="D239" s="190" t="s">
        <v>1278</v>
      </c>
      <c r="E239" s="165"/>
      <c r="F239" s="165"/>
      <c r="G239" s="163"/>
      <c r="H239" s="163"/>
      <c r="I239" s="163"/>
      <c r="J239" s="163"/>
      <c r="K239" s="164"/>
      <c r="L239" s="165"/>
      <c r="M239" s="163"/>
      <c r="N239" s="163"/>
      <c r="O239" s="163"/>
    </row>
    <row r="240" spans="1:15">
      <c r="A240" s="163"/>
      <c r="B240" s="187" t="s">
        <v>147</v>
      </c>
      <c r="C240" s="187" t="s">
        <v>158</v>
      </c>
      <c r="D240" s="190" t="s">
        <v>1279</v>
      </c>
      <c r="E240" s="165"/>
      <c r="F240" s="165"/>
      <c r="G240" s="163"/>
      <c r="H240" s="163"/>
      <c r="I240" s="163"/>
      <c r="J240" s="163"/>
      <c r="K240" s="164"/>
      <c r="L240" s="165"/>
      <c r="M240" s="163"/>
      <c r="N240" s="163"/>
      <c r="O240" s="163"/>
    </row>
    <row r="241" spans="1:15">
      <c r="A241" s="163"/>
      <c r="B241" s="187" t="s">
        <v>147</v>
      </c>
      <c r="C241" s="187" t="s">
        <v>158</v>
      </c>
      <c r="D241" s="190" t="s">
        <v>1280</v>
      </c>
      <c r="E241" s="165"/>
      <c r="F241" s="165"/>
      <c r="G241" s="163"/>
      <c r="H241" s="163"/>
      <c r="I241" s="163"/>
      <c r="J241" s="163"/>
      <c r="K241" s="164"/>
      <c r="L241" s="165"/>
      <c r="M241" s="163"/>
      <c r="N241" s="163"/>
      <c r="O241" s="163"/>
    </row>
    <row r="242" spans="1:15">
      <c r="A242" s="163"/>
      <c r="B242" s="187" t="s">
        <v>147</v>
      </c>
      <c r="C242" s="187" t="s">
        <v>158</v>
      </c>
      <c r="D242" s="190" t="s">
        <v>1324</v>
      </c>
      <c r="E242" s="165"/>
      <c r="F242" s="165"/>
      <c r="G242" s="163"/>
      <c r="H242" s="163"/>
      <c r="I242" s="163"/>
      <c r="J242" s="163"/>
      <c r="K242" s="164"/>
      <c r="L242" s="165"/>
      <c r="M242" s="163"/>
      <c r="N242" s="163"/>
      <c r="O242" s="163"/>
    </row>
    <row r="243" spans="1:15">
      <c r="A243" s="163"/>
      <c r="B243" s="187" t="s">
        <v>147</v>
      </c>
      <c r="C243" s="187" t="s">
        <v>159</v>
      </c>
      <c r="D243" s="190" t="s">
        <v>1325</v>
      </c>
      <c r="E243" s="165"/>
      <c r="F243" s="165"/>
      <c r="G243" s="163"/>
      <c r="H243" s="163"/>
      <c r="I243" s="163"/>
      <c r="J243" s="163"/>
      <c r="K243" s="164"/>
      <c r="L243" s="165"/>
      <c r="M243" s="163"/>
      <c r="N243" s="163"/>
      <c r="O243" s="163"/>
    </row>
    <row r="244" spans="1:15">
      <c r="A244" s="163"/>
      <c r="B244" s="187" t="s">
        <v>147</v>
      </c>
      <c r="C244" s="187" t="s">
        <v>159</v>
      </c>
      <c r="D244" s="190" t="s">
        <v>1326</v>
      </c>
      <c r="E244" s="165"/>
      <c r="F244" s="165"/>
      <c r="G244" s="163"/>
      <c r="H244" s="163"/>
      <c r="I244" s="163"/>
      <c r="J244" s="163"/>
      <c r="K244" s="164"/>
      <c r="L244" s="165"/>
      <c r="M244" s="163"/>
      <c r="N244" s="163"/>
      <c r="O244" s="163"/>
    </row>
    <row r="245" spans="1:15">
      <c r="A245" s="163"/>
      <c r="B245" s="187" t="s">
        <v>147</v>
      </c>
      <c r="C245" s="187" t="s">
        <v>159</v>
      </c>
      <c r="D245" s="190" t="s">
        <v>1327</v>
      </c>
      <c r="E245" s="165"/>
      <c r="F245" s="165"/>
      <c r="G245" s="163"/>
      <c r="H245" s="163"/>
      <c r="I245" s="163"/>
      <c r="J245" s="163"/>
      <c r="K245" s="164"/>
      <c r="L245" s="165"/>
      <c r="M245" s="163"/>
      <c r="N245" s="163"/>
      <c r="O245" s="163"/>
    </row>
    <row r="246" spans="1:15">
      <c r="A246" s="163"/>
      <c r="B246" s="187" t="s">
        <v>147</v>
      </c>
      <c r="C246" s="187" t="s">
        <v>159</v>
      </c>
      <c r="D246" s="190" t="s">
        <v>1328</v>
      </c>
      <c r="E246" s="165"/>
      <c r="F246" s="165"/>
      <c r="G246" s="163"/>
      <c r="H246" s="163"/>
      <c r="I246" s="163"/>
      <c r="J246" s="163"/>
      <c r="K246" s="164"/>
      <c r="L246" s="165"/>
      <c r="M246" s="163"/>
      <c r="N246" s="163"/>
      <c r="O246" s="163"/>
    </row>
    <row r="247" spans="1:15">
      <c r="A247" s="163"/>
      <c r="B247" s="187" t="s">
        <v>147</v>
      </c>
      <c r="C247" s="187" t="s">
        <v>2800</v>
      </c>
      <c r="D247" s="190" t="s">
        <v>1345</v>
      </c>
      <c r="E247" s="165"/>
      <c r="F247" s="165"/>
      <c r="G247" s="163"/>
      <c r="H247" s="163"/>
      <c r="I247" s="163"/>
      <c r="J247" s="163"/>
      <c r="K247" s="164"/>
      <c r="L247" s="165"/>
      <c r="M247" s="163"/>
      <c r="N247" s="163"/>
      <c r="O247" s="163"/>
    </row>
    <row r="248" spans="1:15">
      <c r="A248" s="163"/>
      <c r="B248" s="187" t="s">
        <v>147</v>
      </c>
      <c r="C248" s="187" t="s">
        <v>3440</v>
      </c>
      <c r="D248" s="190" t="s">
        <v>1346</v>
      </c>
      <c r="E248" s="165"/>
      <c r="F248" s="165"/>
      <c r="G248" s="163"/>
      <c r="H248" s="163"/>
      <c r="I248" s="163"/>
      <c r="J248" s="163"/>
      <c r="K248" s="164"/>
      <c r="L248" s="165"/>
      <c r="M248" s="163"/>
      <c r="N248" s="163"/>
      <c r="O248" s="163"/>
    </row>
    <row r="249" spans="1:15">
      <c r="A249" s="163"/>
      <c r="B249" s="187" t="s">
        <v>147</v>
      </c>
      <c r="C249" s="187" t="s">
        <v>157</v>
      </c>
      <c r="D249" s="190" t="s">
        <v>1347</v>
      </c>
      <c r="E249" s="165"/>
      <c r="F249" s="165"/>
      <c r="G249" s="163"/>
      <c r="H249" s="163"/>
      <c r="I249" s="163"/>
      <c r="J249" s="163"/>
      <c r="K249" s="164"/>
      <c r="L249" s="165"/>
      <c r="M249" s="163"/>
      <c r="N249" s="163"/>
      <c r="O249" s="163"/>
    </row>
    <row r="250" spans="1:15">
      <c r="A250" s="163"/>
      <c r="B250" s="187" t="s">
        <v>147</v>
      </c>
      <c r="C250" s="187" t="s">
        <v>157</v>
      </c>
      <c r="D250" s="190" t="s">
        <v>1348</v>
      </c>
      <c r="E250" s="165"/>
      <c r="F250" s="165"/>
      <c r="G250" s="163"/>
      <c r="H250" s="163"/>
      <c r="I250" s="163"/>
      <c r="J250" s="163"/>
      <c r="K250" s="164"/>
      <c r="L250" s="165"/>
      <c r="M250" s="163"/>
      <c r="N250" s="163"/>
      <c r="O250" s="163"/>
    </row>
    <row r="251" spans="1:15">
      <c r="A251" s="163"/>
      <c r="B251" s="187" t="s">
        <v>147</v>
      </c>
      <c r="C251" s="187" t="s">
        <v>159</v>
      </c>
      <c r="D251" s="190" t="s">
        <v>1351</v>
      </c>
      <c r="E251" s="165"/>
      <c r="F251" s="165"/>
      <c r="G251" s="163"/>
      <c r="H251" s="163"/>
      <c r="I251" s="163"/>
      <c r="J251" s="163"/>
      <c r="K251" s="164"/>
      <c r="L251" s="165"/>
      <c r="M251" s="163"/>
      <c r="N251" s="163"/>
      <c r="O251" s="163"/>
    </row>
    <row r="252" spans="1:15">
      <c r="A252" s="163"/>
      <c r="B252" s="187" t="s">
        <v>147</v>
      </c>
      <c r="C252" s="187" t="s">
        <v>158</v>
      </c>
      <c r="D252" s="190" t="s">
        <v>1352</v>
      </c>
      <c r="E252" s="165"/>
      <c r="F252" s="165"/>
      <c r="G252" s="163"/>
      <c r="H252" s="163"/>
      <c r="I252" s="163"/>
      <c r="J252" s="163"/>
      <c r="K252" s="164"/>
      <c r="L252" s="165"/>
      <c r="M252" s="163"/>
      <c r="N252" s="163"/>
      <c r="O252" s="163"/>
    </row>
    <row r="253" spans="1:15">
      <c r="A253" s="163"/>
      <c r="B253" s="187" t="s">
        <v>147</v>
      </c>
      <c r="C253" s="187" t="s">
        <v>161</v>
      </c>
      <c r="D253" s="190" t="s">
        <v>1353</v>
      </c>
      <c r="E253" s="165"/>
      <c r="F253" s="165"/>
      <c r="G253" s="163"/>
      <c r="H253" s="163"/>
      <c r="I253" s="163"/>
      <c r="J253" s="163"/>
      <c r="K253" s="164"/>
      <c r="L253" s="165"/>
      <c r="M253" s="163"/>
      <c r="N253" s="163"/>
      <c r="O253" s="163"/>
    </row>
    <row r="254" spans="1:15">
      <c r="A254" s="163"/>
      <c r="B254" s="187" t="s">
        <v>147</v>
      </c>
      <c r="C254" s="187" t="s">
        <v>3</v>
      </c>
      <c r="D254" s="190" t="s">
        <v>1354</v>
      </c>
      <c r="E254" s="165"/>
      <c r="F254" s="165"/>
      <c r="G254" s="163"/>
      <c r="H254" s="163"/>
      <c r="I254" s="163"/>
      <c r="J254" s="163"/>
      <c r="K254" s="164"/>
      <c r="L254" s="165"/>
      <c r="M254" s="163"/>
      <c r="N254" s="163"/>
      <c r="O254" s="163"/>
    </row>
    <row r="255" spans="1:15">
      <c r="A255" s="163"/>
      <c r="B255" s="187" t="s">
        <v>147</v>
      </c>
      <c r="C255" s="187" t="s">
        <v>6245</v>
      </c>
      <c r="D255" s="190" t="s">
        <v>1355</v>
      </c>
      <c r="E255" s="165"/>
      <c r="F255" s="165"/>
      <c r="G255" s="163"/>
      <c r="H255" s="163"/>
      <c r="I255" s="163"/>
      <c r="J255" s="163"/>
      <c r="K255" s="164"/>
      <c r="L255" s="165"/>
      <c r="M255" s="163"/>
      <c r="N255" s="163"/>
      <c r="O255" s="163"/>
    </row>
    <row r="256" spans="1:15">
      <c r="A256" s="163"/>
      <c r="B256" s="187" t="s">
        <v>147</v>
      </c>
      <c r="C256" s="187" t="s">
        <v>6245</v>
      </c>
      <c r="D256" s="190" t="s">
        <v>1356</v>
      </c>
      <c r="E256" s="165"/>
      <c r="F256" s="165"/>
      <c r="G256" s="163"/>
      <c r="H256" s="163"/>
      <c r="I256" s="163"/>
      <c r="J256" s="163"/>
      <c r="K256" s="164"/>
      <c r="L256" s="165"/>
      <c r="M256" s="163"/>
      <c r="N256" s="163"/>
      <c r="O256" s="163"/>
    </row>
    <row r="257" spans="1:15">
      <c r="A257" s="163"/>
      <c r="B257" s="187" t="s">
        <v>147</v>
      </c>
      <c r="C257" s="187" t="s">
        <v>3440</v>
      </c>
      <c r="D257" s="190" t="s">
        <v>1357</v>
      </c>
      <c r="E257" s="165"/>
      <c r="F257" s="165"/>
      <c r="G257" s="163"/>
      <c r="H257" s="163"/>
      <c r="I257" s="163"/>
      <c r="J257" s="163"/>
      <c r="K257" s="164"/>
      <c r="L257" s="165"/>
      <c r="M257" s="163"/>
      <c r="N257" s="163"/>
      <c r="O257" s="163"/>
    </row>
    <row r="258" spans="1:15">
      <c r="A258" s="163"/>
      <c r="B258" s="187" t="s">
        <v>147</v>
      </c>
      <c r="C258" s="187" t="s">
        <v>3440</v>
      </c>
      <c r="D258" s="190" t="s">
        <v>1365</v>
      </c>
      <c r="E258" s="165"/>
      <c r="F258" s="165"/>
      <c r="G258" s="163"/>
      <c r="H258" s="163"/>
      <c r="I258" s="163"/>
      <c r="J258" s="163"/>
      <c r="K258" s="164"/>
      <c r="L258" s="165"/>
      <c r="M258" s="163"/>
      <c r="N258" s="163"/>
      <c r="O258" s="163"/>
    </row>
    <row r="259" spans="1:15">
      <c r="A259" s="163"/>
      <c r="B259" s="187" t="s">
        <v>147</v>
      </c>
      <c r="C259" s="187" t="s">
        <v>3408</v>
      </c>
      <c r="D259" s="190" t="s">
        <v>1366</v>
      </c>
      <c r="E259" s="165"/>
      <c r="F259" s="165"/>
      <c r="G259" s="163"/>
      <c r="H259" s="163"/>
      <c r="I259" s="163"/>
      <c r="J259" s="163"/>
      <c r="K259" s="164"/>
      <c r="L259" s="165"/>
      <c r="M259" s="163"/>
      <c r="N259" s="163"/>
      <c r="O259" s="163"/>
    </row>
    <row r="260" spans="1:15">
      <c r="A260" s="163"/>
      <c r="B260" s="187" t="s">
        <v>147</v>
      </c>
      <c r="C260" s="187" t="s">
        <v>3408</v>
      </c>
      <c r="D260" s="190" t="s">
        <v>1367</v>
      </c>
      <c r="E260" s="165"/>
      <c r="F260" s="165"/>
      <c r="G260" s="163"/>
      <c r="H260" s="163"/>
      <c r="I260" s="163"/>
      <c r="J260" s="163"/>
      <c r="K260" s="164"/>
      <c r="L260" s="165"/>
      <c r="M260" s="163"/>
      <c r="N260" s="163"/>
      <c r="O260" s="163"/>
    </row>
    <row r="261" spans="1:15">
      <c r="A261" s="163"/>
      <c r="B261" s="187" t="s">
        <v>147</v>
      </c>
      <c r="C261" s="187" t="s">
        <v>3408</v>
      </c>
      <c r="D261" s="190" t="s">
        <v>1368</v>
      </c>
      <c r="E261" s="165"/>
      <c r="F261" s="165"/>
      <c r="G261" s="163"/>
      <c r="H261" s="163"/>
      <c r="I261" s="163"/>
      <c r="J261" s="163"/>
      <c r="K261" s="164"/>
      <c r="L261" s="165"/>
      <c r="M261" s="163"/>
      <c r="N261" s="163"/>
      <c r="O261" s="163"/>
    </row>
    <row r="262" spans="1:15">
      <c r="A262" s="163"/>
      <c r="B262" s="187" t="s">
        <v>147</v>
      </c>
      <c r="C262" s="187" t="s">
        <v>3596</v>
      </c>
      <c r="D262" s="190" t="s">
        <v>1369</v>
      </c>
      <c r="E262" s="165"/>
      <c r="F262" s="165"/>
      <c r="G262" s="163"/>
      <c r="H262" s="163"/>
      <c r="I262" s="163"/>
      <c r="J262" s="163"/>
      <c r="K262" s="164"/>
      <c r="L262" s="165"/>
      <c r="M262" s="163"/>
      <c r="N262" s="163"/>
      <c r="O262" s="163"/>
    </row>
    <row r="263" spans="1:15">
      <c r="A263" s="163"/>
      <c r="B263" s="187" t="s">
        <v>147</v>
      </c>
      <c r="C263" s="187" t="s">
        <v>6245</v>
      </c>
      <c r="D263" s="190" t="s">
        <v>1370</v>
      </c>
      <c r="E263" s="165"/>
      <c r="F263" s="165"/>
      <c r="G263" s="163"/>
      <c r="H263" s="163"/>
      <c r="I263" s="163"/>
      <c r="J263" s="163"/>
      <c r="K263" s="164"/>
      <c r="L263" s="165"/>
      <c r="M263" s="163"/>
      <c r="N263" s="163"/>
      <c r="O263" s="163"/>
    </row>
    <row r="264" spans="1:15">
      <c r="A264" s="163"/>
      <c r="B264" s="187" t="s">
        <v>147</v>
      </c>
      <c r="C264" s="187" t="s">
        <v>2418</v>
      </c>
      <c r="D264" s="190" t="s">
        <v>1371</v>
      </c>
      <c r="E264" s="165"/>
      <c r="F264" s="165"/>
      <c r="G264" s="163"/>
      <c r="H264" s="163"/>
      <c r="I264" s="163"/>
      <c r="J264" s="163"/>
      <c r="K264" s="164"/>
      <c r="L264" s="165"/>
      <c r="M264" s="163"/>
      <c r="N264" s="163"/>
      <c r="O264" s="163"/>
    </row>
    <row r="265" spans="1:15">
      <c r="A265" s="163"/>
      <c r="B265" s="187" t="s">
        <v>147</v>
      </c>
      <c r="C265" s="187" t="s">
        <v>2800</v>
      </c>
      <c r="D265" s="190" t="s">
        <v>1372</v>
      </c>
      <c r="E265" s="165"/>
      <c r="F265" s="165"/>
      <c r="G265" s="163"/>
      <c r="H265" s="163"/>
      <c r="I265" s="163"/>
      <c r="J265" s="163"/>
      <c r="K265" s="164"/>
      <c r="L265" s="165"/>
      <c r="M265" s="163"/>
      <c r="N265" s="163"/>
      <c r="O265" s="163"/>
    </row>
    <row r="266" spans="1:15">
      <c r="A266" s="163"/>
      <c r="B266" s="187" t="s">
        <v>147</v>
      </c>
      <c r="C266" s="187" t="s">
        <v>3408</v>
      </c>
      <c r="D266" s="190" t="s">
        <v>1373</v>
      </c>
      <c r="E266" s="165"/>
      <c r="F266" s="165"/>
      <c r="G266" s="163"/>
      <c r="H266" s="163"/>
      <c r="I266" s="163"/>
      <c r="J266" s="163"/>
      <c r="K266" s="164"/>
      <c r="L266" s="165"/>
      <c r="M266" s="163"/>
      <c r="N266" s="163"/>
      <c r="O266" s="163"/>
    </row>
    <row r="267" spans="1:15">
      <c r="A267" s="163"/>
      <c r="B267" s="187" t="s">
        <v>147</v>
      </c>
      <c r="C267" s="187" t="s">
        <v>2183</v>
      </c>
      <c r="D267" s="190" t="s">
        <v>1374</v>
      </c>
      <c r="E267" s="165"/>
      <c r="F267" s="165"/>
      <c r="G267" s="163"/>
      <c r="H267" s="163"/>
      <c r="I267" s="163"/>
      <c r="J267" s="163"/>
      <c r="K267" s="164"/>
      <c r="L267" s="165"/>
      <c r="M267" s="163"/>
      <c r="N267" s="163"/>
      <c r="O267" s="163"/>
    </row>
    <row r="268" spans="1:15">
      <c r="A268" s="163"/>
      <c r="B268" s="187" t="s">
        <v>147</v>
      </c>
      <c r="C268" s="187" t="s">
        <v>2183</v>
      </c>
      <c r="D268" s="190" t="s">
        <v>1375</v>
      </c>
      <c r="E268" s="165"/>
      <c r="F268" s="165"/>
      <c r="G268" s="163"/>
      <c r="H268" s="163"/>
      <c r="I268" s="163"/>
      <c r="J268" s="163"/>
      <c r="K268" s="164"/>
      <c r="L268" s="165"/>
      <c r="M268" s="163"/>
      <c r="N268" s="163"/>
      <c r="O268" s="163"/>
    </row>
    <row r="269" spans="1:15">
      <c r="A269" s="163"/>
      <c r="B269" s="187" t="s">
        <v>147</v>
      </c>
      <c r="C269" s="187" t="s">
        <v>159</v>
      </c>
      <c r="D269" s="190" t="s">
        <v>1376</v>
      </c>
      <c r="E269" s="165"/>
      <c r="F269" s="165"/>
      <c r="G269" s="163"/>
      <c r="H269" s="163"/>
      <c r="I269" s="163"/>
      <c r="J269" s="163"/>
      <c r="K269" s="164"/>
      <c r="L269" s="165"/>
      <c r="M269" s="163"/>
      <c r="N269" s="163"/>
      <c r="O269" s="163"/>
    </row>
    <row r="270" spans="1:15">
      <c r="A270" s="163"/>
      <c r="B270" s="187" t="s">
        <v>147</v>
      </c>
      <c r="C270" s="187" t="s">
        <v>159</v>
      </c>
      <c r="D270" s="190" t="s">
        <v>1377</v>
      </c>
      <c r="E270" s="165"/>
      <c r="F270" s="165"/>
      <c r="G270" s="163"/>
      <c r="H270" s="163"/>
      <c r="I270" s="163"/>
      <c r="J270" s="163"/>
      <c r="K270" s="164"/>
      <c r="L270" s="165"/>
      <c r="M270" s="163"/>
      <c r="N270" s="163"/>
      <c r="O270" s="163"/>
    </row>
    <row r="271" spans="1:15">
      <c r="A271" s="163"/>
      <c r="B271" s="187" t="s">
        <v>147</v>
      </c>
      <c r="C271" s="187" t="s">
        <v>159</v>
      </c>
      <c r="D271" s="190" t="s">
        <v>1378</v>
      </c>
      <c r="E271" s="165"/>
      <c r="F271" s="165"/>
      <c r="G271" s="163"/>
      <c r="H271" s="163"/>
      <c r="I271" s="163"/>
      <c r="J271" s="163"/>
      <c r="K271" s="164"/>
      <c r="L271" s="165"/>
      <c r="M271" s="163"/>
      <c r="N271" s="163"/>
      <c r="O271" s="163"/>
    </row>
    <row r="272" spans="1:15">
      <c r="A272" s="163"/>
      <c r="B272" s="187" t="s">
        <v>147</v>
      </c>
      <c r="C272" s="187" t="s">
        <v>160</v>
      </c>
      <c r="D272" s="190" t="s">
        <v>1379</v>
      </c>
      <c r="E272" s="165"/>
      <c r="F272" s="165"/>
      <c r="G272" s="163"/>
      <c r="H272" s="163"/>
      <c r="I272" s="163"/>
      <c r="J272" s="163"/>
      <c r="K272" s="164"/>
      <c r="L272" s="165"/>
      <c r="M272" s="163"/>
      <c r="N272" s="163"/>
      <c r="O272" s="163"/>
    </row>
    <row r="273" spans="1:15">
      <c r="A273" s="163"/>
      <c r="B273" s="187" t="s">
        <v>147</v>
      </c>
      <c r="C273" s="187" t="s">
        <v>160</v>
      </c>
      <c r="D273" s="190" t="s">
        <v>1380</v>
      </c>
      <c r="E273" s="165"/>
      <c r="F273" s="165"/>
      <c r="G273" s="163"/>
      <c r="H273" s="163"/>
      <c r="I273" s="163"/>
      <c r="J273" s="163"/>
      <c r="K273" s="164"/>
      <c r="L273" s="165"/>
      <c r="M273" s="163"/>
      <c r="N273" s="163"/>
      <c r="O273" s="163"/>
    </row>
    <row r="274" spans="1:15">
      <c r="A274" s="163"/>
      <c r="B274" s="187" t="s">
        <v>147</v>
      </c>
      <c r="C274" s="187" t="s">
        <v>3408</v>
      </c>
      <c r="D274" s="190" t="s">
        <v>1381</v>
      </c>
      <c r="E274" s="165"/>
      <c r="F274" s="165"/>
      <c r="G274" s="163"/>
      <c r="H274" s="163"/>
      <c r="I274" s="163"/>
      <c r="J274" s="163"/>
      <c r="K274" s="164"/>
      <c r="L274" s="165"/>
      <c r="M274" s="163"/>
      <c r="N274" s="163"/>
      <c r="O274" s="163"/>
    </row>
    <row r="275" spans="1:15">
      <c r="A275" s="163"/>
      <c r="B275" s="187" t="s">
        <v>147</v>
      </c>
      <c r="C275" s="187" t="s">
        <v>3440</v>
      </c>
      <c r="D275" s="190" t="s">
        <v>1382</v>
      </c>
      <c r="E275" s="165"/>
      <c r="F275" s="165"/>
      <c r="G275" s="163"/>
      <c r="H275" s="163"/>
      <c r="I275" s="163"/>
      <c r="J275" s="163"/>
      <c r="K275" s="164"/>
      <c r="L275" s="165"/>
      <c r="M275" s="163"/>
      <c r="N275" s="163"/>
      <c r="O275" s="163"/>
    </row>
    <row r="276" spans="1:15">
      <c r="A276" s="163"/>
      <c r="B276" s="187" t="s">
        <v>147</v>
      </c>
      <c r="C276" s="187" t="s">
        <v>2183</v>
      </c>
      <c r="D276" s="190" t="s">
        <v>1383</v>
      </c>
      <c r="E276" s="165"/>
      <c r="F276" s="165"/>
      <c r="G276" s="163"/>
      <c r="H276" s="163"/>
      <c r="I276" s="163"/>
      <c r="J276" s="163"/>
      <c r="K276" s="164"/>
      <c r="L276" s="165"/>
      <c r="M276" s="163"/>
      <c r="N276" s="163"/>
      <c r="O276" s="163"/>
    </row>
    <row r="277" spans="1:15">
      <c r="A277" s="163"/>
      <c r="B277" s="187" t="s">
        <v>147</v>
      </c>
      <c r="C277" s="187" t="s">
        <v>2183</v>
      </c>
      <c r="D277" s="190" t="s">
        <v>1384</v>
      </c>
      <c r="E277" s="165"/>
      <c r="F277" s="165"/>
      <c r="G277" s="163"/>
      <c r="H277" s="163"/>
      <c r="I277" s="163"/>
      <c r="J277" s="163"/>
      <c r="K277" s="164"/>
      <c r="L277" s="165"/>
      <c r="M277" s="163"/>
      <c r="N277" s="163"/>
      <c r="O277" s="163"/>
    </row>
    <row r="278" spans="1:15">
      <c r="A278" s="163"/>
      <c r="B278" s="187" t="s">
        <v>147</v>
      </c>
      <c r="C278" s="187" t="s">
        <v>3440</v>
      </c>
      <c r="D278" s="190" t="s">
        <v>1485</v>
      </c>
      <c r="E278" s="165"/>
      <c r="F278" s="165"/>
      <c r="G278" s="163"/>
      <c r="H278" s="163"/>
      <c r="I278" s="163"/>
      <c r="J278" s="163"/>
      <c r="K278" s="164"/>
      <c r="L278" s="165"/>
      <c r="M278" s="163"/>
      <c r="N278" s="163"/>
      <c r="O278" s="163"/>
    </row>
    <row r="279" spans="1:15">
      <c r="A279" s="163"/>
      <c r="B279" s="187" t="s">
        <v>147</v>
      </c>
      <c r="C279" s="187" t="s">
        <v>3641</v>
      </c>
      <c r="D279" s="190" t="s">
        <v>1488</v>
      </c>
      <c r="E279" s="165"/>
      <c r="F279" s="165"/>
      <c r="G279" s="163"/>
      <c r="H279" s="163"/>
      <c r="I279" s="163"/>
      <c r="J279" s="163"/>
      <c r="K279" s="164"/>
      <c r="L279" s="165"/>
      <c r="M279" s="163"/>
      <c r="N279" s="163"/>
      <c r="O279" s="163"/>
    </row>
    <row r="280" spans="1:15">
      <c r="A280" s="163"/>
      <c r="B280" s="187" t="s">
        <v>147</v>
      </c>
      <c r="C280" s="187" t="s">
        <v>3641</v>
      </c>
      <c r="D280" s="190" t="s">
        <v>1491</v>
      </c>
      <c r="E280" s="165"/>
      <c r="F280" s="165"/>
      <c r="G280" s="163"/>
      <c r="H280" s="163"/>
      <c r="I280" s="163"/>
      <c r="J280" s="163"/>
      <c r="K280" s="164"/>
      <c r="L280" s="165"/>
      <c r="M280" s="163"/>
      <c r="N280" s="163"/>
      <c r="O280" s="163"/>
    </row>
    <row r="281" spans="1:15">
      <c r="A281" s="163"/>
      <c r="B281" s="187" t="s">
        <v>147</v>
      </c>
      <c r="C281" s="187" t="s">
        <v>3641</v>
      </c>
      <c r="D281" s="190" t="s">
        <v>1494</v>
      </c>
      <c r="E281" s="165"/>
      <c r="F281" s="165"/>
      <c r="G281" s="163"/>
      <c r="H281" s="163"/>
      <c r="I281" s="163"/>
      <c r="J281" s="163"/>
      <c r="K281" s="164"/>
      <c r="L281" s="165"/>
      <c r="M281" s="163"/>
      <c r="N281" s="163"/>
      <c r="O281" s="163"/>
    </row>
    <row r="282" spans="1:15">
      <c r="A282" s="163"/>
      <c r="B282" s="187" t="s">
        <v>147</v>
      </c>
      <c r="C282" s="187" t="s">
        <v>3641</v>
      </c>
      <c r="D282" s="190" t="s">
        <v>1495</v>
      </c>
      <c r="E282" s="165"/>
      <c r="F282" s="165"/>
      <c r="G282" s="163"/>
      <c r="H282" s="163"/>
      <c r="I282" s="163"/>
      <c r="J282" s="163"/>
      <c r="K282" s="164"/>
      <c r="L282" s="165"/>
      <c r="M282" s="163"/>
      <c r="N282" s="163"/>
      <c r="O282" s="163"/>
    </row>
    <row r="283" spans="1:15">
      <c r="A283" s="163"/>
      <c r="B283" s="187" t="s">
        <v>147</v>
      </c>
      <c r="C283" s="187" t="s">
        <v>3641</v>
      </c>
      <c r="D283" s="190" t="s">
        <v>1496</v>
      </c>
      <c r="E283" s="165"/>
      <c r="F283" s="165"/>
      <c r="G283" s="163"/>
      <c r="H283" s="163"/>
      <c r="I283" s="163"/>
      <c r="J283" s="163"/>
      <c r="K283" s="164"/>
      <c r="L283" s="165"/>
      <c r="M283" s="163"/>
      <c r="N283" s="163"/>
      <c r="O283" s="163"/>
    </row>
    <row r="284" spans="1:15">
      <c r="A284" s="163"/>
      <c r="B284" s="187" t="s">
        <v>147</v>
      </c>
      <c r="C284" s="187" t="s">
        <v>3440</v>
      </c>
      <c r="D284" s="190" t="s">
        <v>1497</v>
      </c>
      <c r="E284" s="165"/>
      <c r="F284" s="165"/>
      <c r="G284" s="163"/>
      <c r="H284" s="163"/>
      <c r="I284" s="163"/>
      <c r="J284" s="163"/>
      <c r="K284" s="164"/>
      <c r="L284" s="165"/>
      <c r="M284" s="163"/>
      <c r="N284" s="163"/>
      <c r="O284" s="163"/>
    </row>
    <row r="285" spans="1:15">
      <c r="A285" s="163"/>
      <c r="B285" s="187" t="s">
        <v>147</v>
      </c>
      <c r="C285" s="187" t="s">
        <v>3440</v>
      </c>
      <c r="D285" s="190" t="s">
        <v>1501</v>
      </c>
      <c r="E285" s="165"/>
      <c r="F285" s="165"/>
      <c r="G285" s="163"/>
      <c r="H285" s="163"/>
      <c r="I285" s="163"/>
      <c r="J285" s="163"/>
      <c r="K285" s="164"/>
      <c r="L285" s="165"/>
      <c r="M285" s="163"/>
      <c r="N285" s="163"/>
      <c r="O285" s="163"/>
    </row>
    <row r="286" spans="1:15">
      <c r="A286" s="163"/>
      <c r="B286" s="187" t="s">
        <v>147</v>
      </c>
      <c r="C286" s="187" t="s">
        <v>3641</v>
      </c>
      <c r="D286" s="190" t="s">
        <v>1503</v>
      </c>
      <c r="E286" s="165"/>
      <c r="F286" s="165"/>
      <c r="G286" s="163"/>
      <c r="H286" s="163"/>
      <c r="I286" s="163"/>
      <c r="J286" s="163"/>
      <c r="K286" s="164"/>
      <c r="L286" s="165"/>
      <c r="M286" s="163"/>
      <c r="N286" s="163"/>
      <c r="O286" s="163"/>
    </row>
    <row r="287" spans="1:15">
      <c r="A287" s="163"/>
      <c r="B287" s="187" t="s">
        <v>147</v>
      </c>
      <c r="C287" s="187" t="s">
        <v>3641</v>
      </c>
      <c r="D287" s="190" t="s">
        <v>1506</v>
      </c>
      <c r="E287" s="165"/>
      <c r="F287" s="165"/>
      <c r="G287" s="163"/>
      <c r="H287" s="163"/>
      <c r="I287" s="163"/>
      <c r="J287" s="163"/>
      <c r="K287" s="164"/>
      <c r="L287" s="165"/>
      <c r="M287" s="163"/>
      <c r="N287" s="163"/>
      <c r="O287" s="163"/>
    </row>
    <row r="288" spans="1:15">
      <c r="A288" s="163"/>
      <c r="B288" s="187" t="s">
        <v>147</v>
      </c>
      <c r="C288" s="187" t="s">
        <v>1997</v>
      </c>
      <c r="D288" s="190" t="s">
        <v>1509</v>
      </c>
      <c r="E288" s="165"/>
      <c r="F288" s="165"/>
      <c r="G288" s="163"/>
      <c r="H288" s="163"/>
      <c r="I288" s="163"/>
      <c r="J288" s="163"/>
      <c r="K288" s="164"/>
      <c r="L288" s="165"/>
      <c r="M288" s="163"/>
      <c r="N288" s="163"/>
      <c r="O288" s="163"/>
    </row>
    <row r="289" spans="1:15">
      <c r="A289" s="163"/>
      <c r="B289" s="187" t="s">
        <v>147</v>
      </c>
      <c r="C289" s="187" t="s">
        <v>2064</v>
      </c>
      <c r="D289" s="190" t="s">
        <v>1511</v>
      </c>
      <c r="E289" s="165"/>
      <c r="F289" s="165"/>
      <c r="G289" s="163"/>
      <c r="H289" s="163"/>
      <c r="I289" s="163"/>
      <c r="J289" s="163"/>
      <c r="K289" s="164"/>
      <c r="L289" s="165"/>
      <c r="M289" s="163"/>
      <c r="N289" s="163"/>
      <c r="O289" s="163"/>
    </row>
    <row r="290" spans="1:15">
      <c r="A290" s="163"/>
      <c r="B290" s="187" t="s">
        <v>147</v>
      </c>
      <c r="C290" s="187" t="s">
        <v>2064</v>
      </c>
      <c r="D290" s="190" t="s">
        <v>1513</v>
      </c>
      <c r="E290" s="165"/>
      <c r="F290" s="165"/>
      <c r="G290" s="163"/>
      <c r="H290" s="163"/>
      <c r="I290" s="163"/>
      <c r="J290" s="163"/>
      <c r="K290" s="164"/>
      <c r="L290" s="165"/>
      <c r="M290" s="163"/>
      <c r="N290" s="163"/>
      <c r="O290" s="163"/>
    </row>
    <row r="291" spans="1:15">
      <c r="A291" s="163"/>
      <c r="B291" s="187" t="s">
        <v>147</v>
      </c>
      <c r="C291" s="187" t="s">
        <v>2064</v>
      </c>
      <c r="D291" s="190" t="s">
        <v>1516</v>
      </c>
      <c r="E291" s="165"/>
      <c r="F291" s="165"/>
      <c r="G291" s="163"/>
      <c r="H291" s="163"/>
      <c r="I291" s="163"/>
      <c r="J291" s="163"/>
      <c r="K291" s="164"/>
      <c r="L291" s="165"/>
      <c r="M291" s="163"/>
      <c r="N291" s="163"/>
      <c r="O291" s="163"/>
    </row>
    <row r="292" spans="1:15">
      <c r="A292" s="163"/>
      <c r="B292" s="187" t="s">
        <v>147</v>
      </c>
      <c r="C292" s="187" t="s">
        <v>3440</v>
      </c>
      <c r="D292" s="190" t="s">
        <v>1518</v>
      </c>
      <c r="E292" s="165"/>
      <c r="F292" s="165"/>
      <c r="G292" s="163"/>
      <c r="H292" s="163"/>
      <c r="I292" s="163"/>
      <c r="J292" s="163"/>
      <c r="K292" s="164"/>
      <c r="L292" s="165"/>
      <c r="M292" s="163"/>
      <c r="N292" s="163"/>
      <c r="O292" s="163"/>
    </row>
    <row r="293" spans="1:15">
      <c r="A293" s="163"/>
      <c r="B293" s="187" t="s">
        <v>147</v>
      </c>
      <c r="C293" s="187" t="s">
        <v>3440</v>
      </c>
      <c r="D293" s="190" t="s">
        <v>1521</v>
      </c>
      <c r="E293" s="165"/>
      <c r="F293" s="165"/>
      <c r="G293" s="163"/>
      <c r="H293" s="163"/>
      <c r="I293" s="163"/>
      <c r="J293" s="163"/>
      <c r="K293" s="164"/>
      <c r="L293" s="165"/>
      <c r="M293" s="163"/>
      <c r="N293" s="163"/>
      <c r="O293" s="163"/>
    </row>
    <row r="294" spans="1:15">
      <c r="A294" s="163"/>
      <c r="B294" s="187" t="s">
        <v>147</v>
      </c>
      <c r="C294" s="187" t="s">
        <v>3440</v>
      </c>
      <c r="D294" s="190" t="s">
        <v>1522</v>
      </c>
      <c r="E294" s="165"/>
      <c r="F294" s="165"/>
      <c r="G294" s="163"/>
      <c r="H294" s="163"/>
      <c r="I294" s="163"/>
      <c r="J294" s="163"/>
      <c r="K294" s="164"/>
      <c r="L294" s="165"/>
      <c r="M294" s="163"/>
      <c r="N294" s="163"/>
      <c r="O294" s="163"/>
    </row>
    <row r="295" spans="1:15">
      <c r="A295" s="163"/>
      <c r="B295" s="187" t="s">
        <v>147</v>
      </c>
      <c r="C295" s="187" t="s">
        <v>2064</v>
      </c>
      <c r="D295" s="190" t="s">
        <v>1598</v>
      </c>
      <c r="E295" s="165"/>
      <c r="F295" s="165"/>
      <c r="G295" s="163"/>
      <c r="H295" s="163"/>
      <c r="I295" s="163"/>
      <c r="J295" s="163"/>
      <c r="K295" s="164"/>
      <c r="L295" s="165"/>
      <c r="M295" s="163"/>
      <c r="N295" s="163"/>
      <c r="O295" s="163"/>
    </row>
    <row r="296" spans="1:15">
      <c r="A296" s="163"/>
      <c r="B296" s="187" t="s">
        <v>147</v>
      </c>
      <c r="C296" s="187" t="s">
        <v>2064</v>
      </c>
      <c r="D296" s="190" t="s">
        <v>1599</v>
      </c>
      <c r="E296" s="165"/>
      <c r="F296" s="165"/>
      <c r="G296" s="163"/>
      <c r="H296" s="163"/>
      <c r="I296" s="163"/>
      <c r="J296" s="163"/>
      <c r="K296" s="164"/>
      <c r="L296" s="165"/>
      <c r="M296" s="163"/>
      <c r="N296" s="163"/>
      <c r="O296" s="163"/>
    </row>
    <row r="297" spans="1:15">
      <c r="A297" s="163"/>
      <c r="B297" s="187" t="s">
        <v>147</v>
      </c>
      <c r="C297" s="187" t="s">
        <v>2064</v>
      </c>
      <c r="D297" s="190" t="s">
        <v>1600</v>
      </c>
      <c r="E297" s="165"/>
      <c r="F297" s="165"/>
      <c r="G297" s="163"/>
      <c r="H297" s="163"/>
      <c r="I297" s="163"/>
      <c r="J297" s="163"/>
      <c r="K297" s="164"/>
      <c r="L297" s="165"/>
      <c r="M297" s="163"/>
      <c r="N297" s="163"/>
      <c r="O297" s="163"/>
    </row>
    <row r="298" spans="1:15">
      <c r="A298" s="163"/>
      <c r="B298" s="187" t="s">
        <v>147</v>
      </c>
      <c r="C298" s="187" t="s">
        <v>3408</v>
      </c>
      <c r="D298" s="190" t="s">
        <v>1607</v>
      </c>
      <c r="E298" s="165"/>
      <c r="F298" s="165"/>
      <c r="G298" s="163"/>
      <c r="H298" s="163"/>
      <c r="I298" s="163"/>
      <c r="J298" s="163"/>
      <c r="K298" s="164"/>
      <c r="L298" s="165"/>
      <c r="M298" s="163"/>
      <c r="N298" s="163"/>
      <c r="O298" s="163"/>
    </row>
    <row r="299" spans="1:15">
      <c r="A299" s="163"/>
      <c r="B299" s="187" t="s">
        <v>147</v>
      </c>
      <c r="C299" s="187" t="s">
        <v>152</v>
      </c>
      <c r="D299" s="190" t="s">
        <v>1608</v>
      </c>
      <c r="E299" s="165"/>
      <c r="F299" s="165"/>
      <c r="G299" s="163"/>
      <c r="H299" s="163"/>
      <c r="I299" s="163"/>
      <c r="J299" s="163"/>
      <c r="K299" s="164"/>
      <c r="L299" s="165"/>
      <c r="M299" s="163"/>
      <c r="N299" s="163"/>
      <c r="O299" s="163"/>
    </row>
    <row r="300" spans="1:15">
      <c r="A300" s="163"/>
      <c r="B300" s="187" t="s">
        <v>147</v>
      </c>
      <c r="C300" s="187" t="s">
        <v>3440</v>
      </c>
      <c r="D300" s="190" t="s">
        <v>1609</v>
      </c>
      <c r="E300" s="165"/>
      <c r="F300" s="165"/>
      <c r="G300" s="163"/>
      <c r="H300" s="163"/>
      <c r="I300" s="163"/>
      <c r="J300" s="163"/>
      <c r="K300" s="164"/>
      <c r="L300" s="165"/>
      <c r="M300" s="163"/>
      <c r="N300" s="163"/>
      <c r="O300" s="163"/>
    </row>
    <row r="301" spans="1:15">
      <c r="A301" s="163"/>
      <c r="B301" s="187" t="s">
        <v>147</v>
      </c>
      <c r="C301" s="187" t="s">
        <v>3440</v>
      </c>
      <c r="D301" s="190" t="s">
        <v>1610</v>
      </c>
      <c r="E301" s="165"/>
      <c r="F301" s="165"/>
      <c r="G301" s="163"/>
      <c r="H301" s="163"/>
      <c r="I301" s="163"/>
      <c r="J301" s="163"/>
      <c r="K301" s="164"/>
      <c r="L301" s="165"/>
      <c r="M301" s="163"/>
      <c r="N301" s="163"/>
      <c r="O301" s="163"/>
    </row>
    <row r="302" spans="1:15">
      <c r="A302" s="163"/>
      <c r="B302" s="187" t="s">
        <v>147</v>
      </c>
      <c r="C302" s="187" t="s">
        <v>3</v>
      </c>
      <c r="D302" s="190" t="s">
        <v>1625</v>
      </c>
      <c r="E302" s="164"/>
      <c r="F302" s="164"/>
      <c r="G302" s="163"/>
      <c r="H302" s="163"/>
      <c r="I302" s="163"/>
      <c r="J302" s="163"/>
      <c r="K302" s="164"/>
      <c r="L302" s="164"/>
      <c r="M302" s="163"/>
      <c r="N302" s="163"/>
      <c r="O302" s="163"/>
    </row>
    <row r="303" spans="1:15">
      <c r="A303" s="163"/>
      <c r="B303" s="187" t="s">
        <v>147</v>
      </c>
      <c r="C303" s="187" t="s">
        <v>3641</v>
      </c>
      <c r="D303" s="190" t="s">
        <v>1660</v>
      </c>
      <c r="E303" s="165"/>
      <c r="F303" s="165"/>
      <c r="G303" s="163"/>
      <c r="H303" s="163"/>
      <c r="I303" s="163"/>
      <c r="J303" s="163"/>
      <c r="K303" s="164"/>
      <c r="L303" s="165"/>
      <c r="M303" s="163"/>
      <c r="N303" s="163"/>
      <c r="O303" s="163"/>
    </row>
    <row r="304" spans="1:15">
      <c r="A304" s="163"/>
      <c r="B304" s="187" t="s">
        <v>147</v>
      </c>
      <c r="C304" s="187" t="s">
        <v>6464</v>
      </c>
      <c r="D304" s="190" t="s">
        <v>1661</v>
      </c>
      <c r="E304" s="165"/>
      <c r="F304" s="165"/>
      <c r="G304" s="163"/>
      <c r="H304" s="163"/>
      <c r="I304" s="163"/>
      <c r="J304" s="163"/>
      <c r="K304" s="164"/>
      <c r="L304" s="165"/>
      <c r="M304" s="163"/>
      <c r="N304" s="163"/>
      <c r="O304" s="163"/>
    </row>
    <row r="305" spans="1:15">
      <c r="A305" s="163"/>
      <c r="B305" s="187" t="s">
        <v>147</v>
      </c>
      <c r="C305" s="187" t="s">
        <v>1997</v>
      </c>
      <c r="D305" s="190" t="s">
        <v>1662</v>
      </c>
      <c r="E305" s="165"/>
      <c r="F305" s="165"/>
      <c r="G305" s="163"/>
      <c r="H305" s="163"/>
      <c r="I305" s="163"/>
      <c r="J305" s="163"/>
      <c r="K305" s="164"/>
      <c r="L305" s="165"/>
      <c r="M305" s="163"/>
      <c r="N305" s="163"/>
      <c r="O305" s="163"/>
    </row>
    <row r="306" spans="1:15">
      <c r="A306" s="163"/>
      <c r="B306" s="187" t="s">
        <v>147</v>
      </c>
      <c r="C306" s="187" t="s">
        <v>1997</v>
      </c>
      <c r="D306" s="190" t="s">
        <v>1663</v>
      </c>
      <c r="E306" s="165"/>
      <c r="F306" s="165"/>
      <c r="G306" s="163"/>
      <c r="H306" s="163"/>
      <c r="I306" s="163"/>
      <c r="J306" s="163"/>
      <c r="K306" s="164"/>
      <c r="L306" s="165"/>
      <c r="M306" s="163"/>
      <c r="N306" s="163"/>
      <c r="O306" s="163"/>
    </row>
    <row r="307" spans="1:15">
      <c r="A307" s="163"/>
      <c r="B307" s="187" t="s">
        <v>147</v>
      </c>
      <c r="C307" s="187" t="s">
        <v>6464</v>
      </c>
      <c r="D307" s="190" t="s">
        <v>1664</v>
      </c>
      <c r="E307" s="165"/>
      <c r="F307" s="165"/>
      <c r="G307" s="163"/>
      <c r="H307" s="163"/>
      <c r="I307" s="163"/>
      <c r="J307" s="163"/>
      <c r="K307" s="164"/>
      <c r="L307" s="165"/>
      <c r="M307" s="163"/>
      <c r="N307" s="163"/>
      <c r="O307" s="163"/>
    </row>
    <row r="308" spans="1:15">
      <c r="A308" s="163"/>
      <c r="B308" s="187" t="s">
        <v>147</v>
      </c>
      <c r="C308" s="187" t="s">
        <v>3641</v>
      </c>
      <c r="D308" s="190" t="s">
        <v>1665</v>
      </c>
      <c r="E308" s="165"/>
      <c r="F308" s="165"/>
      <c r="G308" s="163"/>
      <c r="H308" s="163"/>
      <c r="I308" s="163"/>
      <c r="J308" s="163"/>
      <c r="K308" s="164"/>
      <c r="L308" s="165"/>
      <c r="M308" s="163"/>
      <c r="N308" s="163"/>
      <c r="O308" s="163"/>
    </row>
    <row r="309" spans="1:15">
      <c r="A309" s="163"/>
      <c r="B309" s="187" t="s">
        <v>147</v>
      </c>
      <c r="C309" s="187" t="s">
        <v>3408</v>
      </c>
      <c r="D309" s="190" t="s">
        <v>1666</v>
      </c>
      <c r="E309" s="165"/>
      <c r="F309" s="165"/>
      <c r="G309" s="163"/>
      <c r="H309" s="163"/>
      <c r="I309" s="163"/>
      <c r="J309" s="163"/>
      <c r="K309" s="164"/>
      <c r="L309" s="164"/>
      <c r="M309" s="163"/>
      <c r="N309" s="163"/>
      <c r="O309" s="163"/>
    </row>
    <row r="310" spans="1:15">
      <c r="A310" s="163"/>
      <c r="B310" s="187" t="s">
        <v>147</v>
      </c>
      <c r="C310" s="187" t="s">
        <v>1997</v>
      </c>
      <c r="D310" s="190" t="s">
        <v>1667</v>
      </c>
      <c r="E310" s="165"/>
      <c r="F310" s="165"/>
      <c r="G310" s="163"/>
      <c r="H310" s="163"/>
      <c r="I310" s="163"/>
      <c r="J310" s="163"/>
      <c r="K310" s="164"/>
      <c r="L310" s="165"/>
      <c r="M310" s="163"/>
      <c r="N310" s="163"/>
      <c r="O310" s="163"/>
    </row>
    <row r="311" spans="1:15">
      <c r="A311" s="163"/>
      <c r="B311" s="187" t="s">
        <v>147</v>
      </c>
      <c r="C311" s="187" t="s">
        <v>6464</v>
      </c>
      <c r="D311" s="190" t="s">
        <v>1668</v>
      </c>
      <c r="E311" s="165"/>
      <c r="F311" s="165"/>
      <c r="G311" s="163"/>
      <c r="H311" s="163"/>
      <c r="I311" s="163"/>
      <c r="J311" s="163"/>
      <c r="K311" s="164"/>
      <c r="L311" s="165"/>
      <c r="M311" s="163"/>
      <c r="N311" s="163"/>
      <c r="O311" s="163"/>
    </row>
    <row r="312" spans="1:15">
      <c r="A312" s="163"/>
      <c r="B312" s="187" t="s">
        <v>147</v>
      </c>
      <c r="C312" s="187" t="s">
        <v>6464</v>
      </c>
      <c r="D312" s="190" t="s">
        <v>1669</v>
      </c>
      <c r="E312" s="165"/>
      <c r="F312" s="165"/>
      <c r="G312" s="163"/>
      <c r="H312" s="163"/>
      <c r="I312" s="163"/>
      <c r="J312" s="163"/>
      <c r="K312" s="164"/>
      <c r="L312" s="165"/>
      <c r="M312" s="163"/>
      <c r="N312" s="163"/>
      <c r="O312" s="163"/>
    </row>
    <row r="313" spans="1:15">
      <c r="A313" s="163"/>
      <c r="B313" s="187" t="s">
        <v>147</v>
      </c>
      <c r="C313" s="187" t="s">
        <v>1997</v>
      </c>
      <c r="D313" s="190" t="s">
        <v>1670</v>
      </c>
      <c r="E313" s="165"/>
      <c r="F313" s="165"/>
      <c r="G313" s="163"/>
      <c r="H313" s="163"/>
      <c r="I313" s="163"/>
      <c r="J313" s="163"/>
      <c r="K313" s="164"/>
      <c r="L313" s="165"/>
      <c r="M313" s="163"/>
      <c r="N313" s="163"/>
      <c r="O313" s="163"/>
    </row>
    <row r="314" spans="1:15">
      <c r="A314" s="163"/>
      <c r="B314" s="187" t="s">
        <v>147</v>
      </c>
      <c r="C314" s="187" t="s">
        <v>1997</v>
      </c>
      <c r="D314" s="190" t="s">
        <v>1671</v>
      </c>
      <c r="E314" s="165"/>
      <c r="F314" s="165"/>
      <c r="G314" s="163"/>
      <c r="H314" s="163"/>
      <c r="I314" s="163"/>
      <c r="J314" s="163"/>
      <c r="K314" s="164"/>
      <c r="L314" s="165"/>
      <c r="M314" s="163"/>
      <c r="N314" s="163"/>
      <c r="O314" s="163"/>
    </row>
    <row r="315" spans="1:15">
      <c r="A315" s="163"/>
      <c r="B315" s="187" t="s">
        <v>147</v>
      </c>
      <c r="C315" s="187" t="s">
        <v>6464</v>
      </c>
      <c r="D315" s="190" t="s">
        <v>1672</v>
      </c>
      <c r="E315" s="165"/>
      <c r="F315" s="165"/>
      <c r="G315" s="163"/>
      <c r="H315" s="163"/>
      <c r="I315" s="163"/>
      <c r="J315" s="163"/>
      <c r="K315" s="164"/>
      <c r="L315" s="165"/>
      <c r="M315" s="163"/>
      <c r="N315" s="163"/>
      <c r="O315" s="163"/>
    </row>
    <row r="316" spans="1:15">
      <c r="A316" s="163"/>
      <c r="B316" s="187" t="s">
        <v>147</v>
      </c>
      <c r="C316" s="187" t="s">
        <v>6464</v>
      </c>
      <c r="D316" s="190" t="s">
        <v>1673</v>
      </c>
      <c r="E316" s="165"/>
      <c r="F316" s="165"/>
      <c r="G316" s="163"/>
      <c r="H316" s="163"/>
      <c r="I316" s="163"/>
      <c r="J316" s="163"/>
      <c r="K316" s="164"/>
      <c r="L316" s="165"/>
      <c r="M316" s="163"/>
      <c r="N316" s="163"/>
      <c r="O316" s="163"/>
    </row>
    <row r="317" spans="1:15">
      <c r="A317" s="163"/>
      <c r="B317" s="187" t="s">
        <v>147</v>
      </c>
      <c r="C317" s="187" t="s">
        <v>6464</v>
      </c>
      <c r="D317" s="190" t="s">
        <v>1674</v>
      </c>
      <c r="E317" s="165"/>
      <c r="F317" s="165"/>
      <c r="G317" s="163"/>
      <c r="H317" s="163"/>
      <c r="I317" s="163"/>
      <c r="J317" s="163"/>
      <c r="K317" s="164"/>
      <c r="L317" s="165"/>
      <c r="M317" s="163"/>
      <c r="N317" s="163"/>
      <c r="O317" s="163"/>
    </row>
    <row r="318" spans="1:15">
      <c r="A318" s="163"/>
      <c r="B318" s="187" t="s">
        <v>147</v>
      </c>
      <c r="C318" s="187" t="s">
        <v>3641</v>
      </c>
      <c r="D318" s="190" t="s">
        <v>1675</v>
      </c>
      <c r="E318" s="165"/>
      <c r="F318" s="165"/>
      <c r="G318" s="163"/>
      <c r="H318" s="163"/>
      <c r="I318" s="163"/>
      <c r="J318" s="163"/>
      <c r="K318" s="164"/>
      <c r="L318" s="165"/>
      <c r="M318" s="163"/>
      <c r="N318" s="163"/>
      <c r="O318" s="163"/>
    </row>
    <row r="319" spans="1:15">
      <c r="A319" s="163"/>
      <c r="B319" s="187" t="s">
        <v>147</v>
      </c>
      <c r="C319" s="187" t="s">
        <v>1997</v>
      </c>
      <c r="D319" s="190" t="s">
        <v>1676</v>
      </c>
      <c r="E319" s="165"/>
      <c r="F319" s="165"/>
      <c r="G319" s="163"/>
      <c r="H319" s="163"/>
      <c r="I319" s="163"/>
      <c r="J319" s="163"/>
      <c r="K319" s="164"/>
      <c r="L319" s="165"/>
      <c r="M319" s="163"/>
      <c r="N319" s="163"/>
      <c r="O319" s="163"/>
    </row>
    <row r="320" spans="1:15">
      <c r="A320" s="163"/>
      <c r="B320" s="187" t="s">
        <v>147</v>
      </c>
      <c r="C320" s="187" t="s">
        <v>1997</v>
      </c>
      <c r="D320" s="190" t="s">
        <v>1677</v>
      </c>
      <c r="E320" s="165"/>
      <c r="F320" s="165"/>
      <c r="G320" s="163"/>
      <c r="H320" s="163"/>
      <c r="I320" s="163"/>
      <c r="J320" s="163"/>
      <c r="K320" s="164"/>
      <c r="L320" s="165"/>
      <c r="M320" s="163"/>
      <c r="N320" s="163"/>
      <c r="O320" s="163"/>
    </row>
    <row r="321" spans="1:15">
      <c r="A321" s="163"/>
      <c r="B321" s="187" t="s">
        <v>147</v>
      </c>
      <c r="C321" s="187" t="s">
        <v>6245</v>
      </c>
      <c r="D321" s="190" t="s">
        <v>1678</v>
      </c>
      <c r="E321" s="165"/>
      <c r="F321" s="165"/>
      <c r="G321" s="163"/>
      <c r="H321" s="163"/>
      <c r="I321" s="163"/>
      <c r="J321" s="163"/>
      <c r="K321" s="164"/>
      <c r="L321" s="165"/>
      <c r="M321" s="163"/>
      <c r="N321" s="163"/>
      <c r="O321" s="163"/>
    </row>
    <row r="322" spans="1:15">
      <c r="A322" s="163"/>
      <c r="B322" s="187" t="s">
        <v>147</v>
      </c>
      <c r="C322" s="187" t="s">
        <v>6245</v>
      </c>
      <c r="D322" s="190" t="s">
        <v>1679</v>
      </c>
      <c r="E322" s="165"/>
      <c r="F322" s="165"/>
      <c r="G322" s="163"/>
      <c r="H322" s="163"/>
      <c r="I322" s="163"/>
      <c r="J322" s="163"/>
      <c r="K322" s="164"/>
      <c r="L322" s="165"/>
      <c r="M322" s="163"/>
      <c r="N322" s="163"/>
      <c r="O322" s="163"/>
    </row>
    <row r="323" spans="1:15">
      <c r="A323" s="163"/>
      <c r="B323" s="187" t="s">
        <v>147</v>
      </c>
      <c r="C323" s="187" t="s">
        <v>6245</v>
      </c>
      <c r="D323" s="190" t="s">
        <v>1680</v>
      </c>
      <c r="E323" s="165"/>
      <c r="F323" s="165"/>
      <c r="G323" s="163"/>
      <c r="H323" s="163"/>
      <c r="I323" s="163"/>
      <c r="J323" s="163"/>
      <c r="K323" s="164"/>
      <c r="L323" s="165"/>
      <c r="M323" s="163"/>
      <c r="N323" s="163"/>
      <c r="O323" s="163"/>
    </row>
    <row r="324" spans="1:15">
      <c r="A324" s="163"/>
      <c r="B324" s="187" t="s">
        <v>147</v>
      </c>
      <c r="C324" s="187" t="s">
        <v>6245</v>
      </c>
      <c r="D324" s="190" t="s">
        <v>1681</v>
      </c>
      <c r="E324" s="165"/>
      <c r="F324" s="165"/>
      <c r="G324" s="163"/>
      <c r="H324" s="163"/>
      <c r="I324" s="163"/>
      <c r="J324" s="163"/>
      <c r="K324" s="164"/>
      <c r="L324" s="165"/>
      <c r="M324" s="163"/>
      <c r="N324" s="163"/>
      <c r="O324" s="163"/>
    </row>
    <row r="325" spans="1:15">
      <c r="A325" s="163"/>
      <c r="B325" s="187" t="s">
        <v>147</v>
      </c>
      <c r="C325" s="187" t="s">
        <v>152</v>
      </c>
      <c r="D325" s="190" t="s">
        <v>1682</v>
      </c>
      <c r="E325" s="165"/>
      <c r="F325" s="165"/>
      <c r="G325" s="163"/>
      <c r="H325" s="163"/>
      <c r="I325" s="163"/>
      <c r="J325" s="163"/>
      <c r="K325" s="164"/>
      <c r="L325" s="165"/>
      <c r="M325" s="163"/>
      <c r="N325" s="163"/>
      <c r="O325" s="163"/>
    </row>
    <row r="326" spans="1:15">
      <c r="A326" s="163"/>
      <c r="B326" s="187" t="s">
        <v>147</v>
      </c>
      <c r="C326" s="187" t="s">
        <v>6245</v>
      </c>
      <c r="D326" s="190" t="s">
        <v>1683</v>
      </c>
      <c r="E326" s="165"/>
      <c r="F326" s="165"/>
      <c r="G326" s="163"/>
      <c r="H326" s="163"/>
      <c r="I326" s="163"/>
      <c r="J326" s="163"/>
      <c r="K326" s="164"/>
      <c r="L326" s="165"/>
      <c r="M326" s="163"/>
      <c r="N326" s="163"/>
      <c r="O326" s="163"/>
    </row>
    <row r="327" spans="1:15">
      <c r="A327" s="163"/>
      <c r="B327" s="187" t="s">
        <v>147</v>
      </c>
      <c r="C327" s="187" t="s">
        <v>3641</v>
      </c>
      <c r="D327" s="190" t="s">
        <v>1684</v>
      </c>
      <c r="E327" s="165"/>
      <c r="F327" s="165"/>
      <c r="G327" s="163"/>
      <c r="H327" s="163"/>
      <c r="I327" s="163"/>
      <c r="J327" s="163"/>
      <c r="K327" s="164"/>
      <c r="L327" s="165"/>
      <c r="M327" s="163"/>
      <c r="N327" s="163"/>
      <c r="O327" s="163"/>
    </row>
    <row r="328" spans="1:15">
      <c r="A328" s="163"/>
      <c r="B328" s="187" t="s">
        <v>147</v>
      </c>
      <c r="C328" s="187" t="s">
        <v>1997</v>
      </c>
      <c r="D328" s="190" t="s">
        <v>1685</v>
      </c>
      <c r="E328" s="165"/>
      <c r="F328" s="165"/>
      <c r="G328" s="163"/>
      <c r="H328" s="163"/>
      <c r="I328" s="163"/>
      <c r="J328" s="163"/>
      <c r="K328" s="164"/>
      <c r="L328" s="165"/>
      <c r="M328" s="163"/>
      <c r="N328" s="163"/>
      <c r="O328" s="163"/>
    </row>
    <row r="329" spans="1:15">
      <c r="A329" s="163"/>
      <c r="B329" s="187" t="s">
        <v>147</v>
      </c>
      <c r="C329" s="187" t="s">
        <v>6245</v>
      </c>
      <c r="D329" s="190" t="s">
        <v>1686</v>
      </c>
      <c r="E329" s="165"/>
      <c r="F329" s="165"/>
      <c r="G329" s="163"/>
      <c r="H329" s="163"/>
      <c r="I329" s="163"/>
      <c r="J329" s="163"/>
      <c r="K329" s="164"/>
      <c r="L329" s="165"/>
      <c r="M329" s="163"/>
      <c r="N329" s="163"/>
      <c r="O329" s="163"/>
    </row>
    <row r="330" spans="1:15">
      <c r="A330" s="163"/>
      <c r="B330" s="187" t="s">
        <v>147</v>
      </c>
      <c r="C330" s="187" t="s">
        <v>6245</v>
      </c>
      <c r="D330" s="190" t="s">
        <v>1687</v>
      </c>
      <c r="E330" s="165"/>
      <c r="F330" s="165"/>
      <c r="G330" s="163"/>
      <c r="H330" s="163"/>
      <c r="I330" s="163"/>
      <c r="J330" s="163"/>
      <c r="K330" s="164"/>
      <c r="L330" s="165"/>
      <c r="M330" s="163"/>
      <c r="N330" s="163"/>
      <c r="O330" s="163"/>
    </row>
    <row r="331" spans="1:15">
      <c r="A331" s="163"/>
      <c r="B331" s="187" t="s">
        <v>147</v>
      </c>
      <c r="C331" s="187" t="s">
        <v>6464</v>
      </c>
      <c r="D331" s="190" t="s">
        <v>1688</v>
      </c>
      <c r="E331" s="165"/>
      <c r="F331" s="165"/>
      <c r="G331" s="163"/>
      <c r="H331" s="163"/>
      <c r="I331" s="163"/>
      <c r="J331" s="163"/>
      <c r="K331" s="164"/>
      <c r="L331" s="165"/>
      <c r="M331" s="163"/>
      <c r="N331" s="163"/>
      <c r="O331" s="163"/>
    </row>
    <row r="332" spans="1:15">
      <c r="A332" s="163"/>
      <c r="B332" s="187" t="s">
        <v>147</v>
      </c>
      <c r="C332" s="187" t="s">
        <v>6464</v>
      </c>
      <c r="D332" s="190" t="s">
        <v>1711</v>
      </c>
      <c r="E332" s="165"/>
      <c r="F332" s="165"/>
      <c r="G332" s="163"/>
      <c r="H332" s="163"/>
      <c r="I332" s="163"/>
      <c r="J332" s="163"/>
      <c r="K332" s="164"/>
      <c r="L332" s="165"/>
      <c r="M332" s="163"/>
      <c r="N332" s="163"/>
      <c r="O332" s="163"/>
    </row>
    <row r="333" spans="1:15">
      <c r="A333" s="163"/>
      <c r="B333" s="187" t="s">
        <v>147</v>
      </c>
      <c r="C333" s="187" t="s">
        <v>1997</v>
      </c>
      <c r="D333" s="190" t="s">
        <v>1712</v>
      </c>
      <c r="E333" s="165"/>
      <c r="F333" s="165"/>
      <c r="G333" s="163"/>
      <c r="H333" s="163"/>
      <c r="I333" s="163"/>
      <c r="J333" s="163"/>
      <c r="K333" s="164"/>
      <c r="L333" s="165"/>
      <c r="M333" s="163"/>
      <c r="N333" s="163"/>
      <c r="O333" s="163"/>
    </row>
    <row r="334" spans="1:15">
      <c r="A334" s="163"/>
      <c r="B334" s="187" t="s">
        <v>147</v>
      </c>
      <c r="C334" s="187" t="s">
        <v>1997</v>
      </c>
      <c r="D334" s="190" t="s">
        <v>1713</v>
      </c>
      <c r="E334" s="165"/>
      <c r="F334" s="165"/>
      <c r="G334" s="163"/>
      <c r="H334" s="163"/>
      <c r="I334" s="163"/>
      <c r="J334" s="163"/>
      <c r="K334" s="164"/>
      <c r="L334" s="165"/>
      <c r="M334" s="163"/>
      <c r="N334" s="163"/>
      <c r="O334" s="163"/>
    </row>
    <row r="335" spans="1:15">
      <c r="A335" s="163"/>
      <c r="B335" s="187" t="s">
        <v>147</v>
      </c>
      <c r="C335" s="187" t="s">
        <v>2064</v>
      </c>
      <c r="D335" s="190" t="s">
        <v>1758</v>
      </c>
      <c r="E335" s="165"/>
      <c r="F335" s="165"/>
      <c r="G335" s="163"/>
      <c r="H335" s="163"/>
      <c r="I335" s="163"/>
      <c r="J335" s="163"/>
      <c r="K335" s="164"/>
      <c r="L335" s="164"/>
      <c r="M335" s="163"/>
      <c r="N335" s="163"/>
      <c r="O335" s="163"/>
    </row>
    <row r="336" spans="1:15">
      <c r="A336" s="163"/>
      <c r="B336" s="187" t="s">
        <v>147</v>
      </c>
      <c r="C336" s="187" t="s">
        <v>6464</v>
      </c>
      <c r="D336" s="190" t="s">
        <v>1763</v>
      </c>
      <c r="E336" s="165"/>
      <c r="F336" s="165"/>
      <c r="G336" s="163"/>
      <c r="H336" s="163"/>
      <c r="I336" s="163"/>
      <c r="J336" s="163"/>
      <c r="K336" s="164"/>
      <c r="L336" s="165"/>
      <c r="M336" s="163"/>
      <c r="N336" s="163"/>
      <c r="O336" s="163"/>
    </row>
    <row r="337" spans="1:15">
      <c r="A337" s="163"/>
      <c r="B337" s="187" t="s">
        <v>147</v>
      </c>
      <c r="C337" s="187" t="s">
        <v>6245</v>
      </c>
      <c r="D337" s="190" t="s">
        <v>1770</v>
      </c>
      <c r="E337" s="165"/>
      <c r="F337" s="165"/>
      <c r="G337" s="163"/>
      <c r="H337" s="163"/>
      <c r="I337" s="163"/>
      <c r="J337" s="163"/>
      <c r="K337" s="164"/>
      <c r="L337" s="165"/>
      <c r="M337" s="163"/>
      <c r="N337" s="163"/>
      <c r="O337" s="163"/>
    </row>
    <row r="338" spans="1:15">
      <c r="A338" s="163"/>
      <c r="B338" s="187" t="s">
        <v>147</v>
      </c>
      <c r="C338" s="187" t="s">
        <v>6245</v>
      </c>
      <c r="D338" s="190" t="s">
        <v>1771</v>
      </c>
      <c r="E338" s="165"/>
      <c r="F338" s="165"/>
      <c r="G338" s="163"/>
      <c r="H338" s="163"/>
      <c r="I338" s="163"/>
      <c r="J338" s="163"/>
      <c r="K338" s="164"/>
      <c r="L338" s="165"/>
      <c r="M338" s="163"/>
      <c r="N338" s="163"/>
      <c r="O338" s="163"/>
    </row>
    <row r="339" spans="1:15">
      <c r="A339" s="163"/>
      <c r="B339" s="187" t="s">
        <v>147</v>
      </c>
      <c r="C339" s="187" t="s">
        <v>3</v>
      </c>
      <c r="D339" s="190" t="s">
        <v>1772</v>
      </c>
      <c r="E339" s="165"/>
      <c r="F339" s="165"/>
      <c r="G339" s="163"/>
      <c r="H339" s="163"/>
      <c r="I339" s="163"/>
      <c r="J339" s="163"/>
      <c r="K339" s="164"/>
      <c r="L339" s="165"/>
      <c r="M339" s="163"/>
      <c r="N339" s="163"/>
      <c r="O339" s="163"/>
    </row>
    <row r="340" spans="1:15">
      <c r="A340" s="163"/>
      <c r="B340" s="187" t="s">
        <v>147</v>
      </c>
      <c r="C340" s="187" t="s">
        <v>3641</v>
      </c>
      <c r="D340" s="190" t="s">
        <v>1773</v>
      </c>
      <c r="E340" s="165"/>
      <c r="F340" s="165"/>
      <c r="G340" s="163"/>
      <c r="H340" s="163"/>
      <c r="I340" s="163"/>
      <c r="J340" s="163"/>
      <c r="K340" s="164"/>
      <c r="L340" s="165"/>
      <c r="M340" s="163"/>
      <c r="N340" s="163"/>
      <c r="O340" s="163"/>
    </row>
    <row r="341" spans="1:15">
      <c r="A341" s="163"/>
      <c r="B341" s="187" t="s">
        <v>147</v>
      </c>
      <c r="C341" s="187" t="s">
        <v>6464</v>
      </c>
      <c r="D341" s="190" t="s">
        <v>1774</v>
      </c>
      <c r="E341" s="165"/>
      <c r="F341" s="165"/>
      <c r="G341" s="163"/>
      <c r="H341" s="163"/>
      <c r="I341" s="163"/>
      <c r="J341" s="163"/>
      <c r="K341" s="164"/>
      <c r="L341" s="165"/>
      <c r="M341" s="163"/>
      <c r="N341" s="163"/>
      <c r="O341" s="163"/>
    </row>
    <row r="342" spans="1:15">
      <c r="A342" s="163"/>
      <c r="B342" s="187" t="s">
        <v>147</v>
      </c>
      <c r="C342" s="187" t="s">
        <v>3641</v>
      </c>
      <c r="D342" s="190" t="s">
        <v>1775</v>
      </c>
      <c r="E342" s="165"/>
      <c r="F342" s="165"/>
      <c r="G342" s="163"/>
      <c r="H342" s="163"/>
      <c r="I342" s="163"/>
      <c r="J342" s="163"/>
      <c r="K342" s="164"/>
      <c r="L342" s="165"/>
      <c r="M342" s="163"/>
      <c r="N342" s="163"/>
      <c r="O342" s="163"/>
    </row>
    <row r="343" spans="1:15">
      <c r="A343" s="163"/>
      <c r="B343" s="187" t="s">
        <v>147</v>
      </c>
      <c r="C343" s="187" t="s">
        <v>6464</v>
      </c>
      <c r="D343" s="190" t="s">
        <v>1776</v>
      </c>
      <c r="E343" s="165"/>
      <c r="F343" s="165"/>
      <c r="G343" s="163"/>
      <c r="H343" s="163"/>
      <c r="I343" s="163"/>
      <c r="J343" s="163"/>
      <c r="K343" s="164"/>
      <c r="L343" s="165"/>
      <c r="M343" s="163"/>
      <c r="N343" s="163"/>
      <c r="O343" s="163"/>
    </row>
    <row r="344" spans="1:15">
      <c r="A344" s="163"/>
      <c r="B344" s="187" t="s">
        <v>147</v>
      </c>
      <c r="C344" s="187" t="s">
        <v>3440</v>
      </c>
      <c r="D344" s="190" t="s">
        <v>1800</v>
      </c>
      <c r="E344" s="165"/>
      <c r="F344" s="165"/>
      <c r="G344" s="163"/>
      <c r="H344" s="163"/>
      <c r="I344" s="163"/>
      <c r="J344" s="163"/>
      <c r="K344" s="164"/>
      <c r="L344" s="165"/>
      <c r="M344" s="163"/>
      <c r="N344" s="163"/>
      <c r="O344" s="163"/>
    </row>
    <row r="345" spans="1:15">
      <c r="A345" s="163"/>
      <c r="B345" s="187" t="s">
        <v>147</v>
      </c>
      <c r="C345" s="187" t="s">
        <v>3641</v>
      </c>
      <c r="D345" s="190" t="s">
        <v>1803</v>
      </c>
      <c r="E345" s="165"/>
      <c r="F345" s="165"/>
      <c r="G345" s="163"/>
      <c r="H345" s="163"/>
      <c r="I345" s="163"/>
      <c r="J345" s="163"/>
      <c r="K345" s="164"/>
      <c r="L345" s="165"/>
      <c r="M345" s="163"/>
      <c r="N345" s="163"/>
      <c r="O345" s="163"/>
    </row>
    <row r="346" spans="1:15">
      <c r="A346" s="163"/>
      <c r="B346" s="187" t="s">
        <v>147</v>
      </c>
      <c r="C346" s="187" t="s">
        <v>3641</v>
      </c>
      <c r="D346" s="190" t="s">
        <v>1806</v>
      </c>
      <c r="E346" s="165"/>
      <c r="F346" s="165"/>
      <c r="G346" s="163"/>
      <c r="H346" s="163"/>
      <c r="I346" s="163"/>
      <c r="J346" s="163"/>
      <c r="K346" s="164"/>
      <c r="L346" s="165"/>
      <c r="M346" s="163"/>
      <c r="N346" s="163"/>
      <c r="O346" s="163"/>
    </row>
    <row r="347" spans="1:15">
      <c r="A347" s="163"/>
      <c r="B347" s="187" t="s">
        <v>147</v>
      </c>
      <c r="C347" s="187" t="s">
        <v>2150</v>
      </c>
      <c r="D347" s="190" t="s">
        <v>1809</v>
      </c>
      <c r="E347" s="165"/>
      <c r="F347" s="165"/>
      <c r="G347" s="163"/>
      <c r="H347" s="163"/>
      <c r="I347" s="163"/>
      <c r="J347" s="163"/>
      <c r="K347" s="164"/>
      <c r="L347" s="165"/>
      <c r="M347" s="163"/>
      <c r="N347" s="163"/>
      <c r="O347" s="163"/>
    </row>
    <row r="348" spans="1:15">
      <c r="A348" s="163"/>
      <c r="B348" s="187" t="s">
        <v>147</v>
      </c>
      <c r="C348" s="187" t="s">
        <v>2150</v>
      </c>
      <c r="D348" s="190" t="s">
        <v>1812</v>
      </c>
      <c r="E348" s="165"/>
      <c r="F348" s="165"/>
      <c r="G348" s="163"/>
      <c r="H348" s="163"/>
      <c r="I348" s="163"/>
      <c r="J348" s="163"/>
      <c r="K348" s="164"/>
      <c r="L348" s="165"/>
      <c r="M348" s="163"/>
      <c r="N348" s="163"/>
      <c r="O348" s="163"/>
    </row>
    <row r="349" spans="1:15">
      <c r="A349" s="163"/>
      <c r="B349" s="187" t="s">
        <v>147</v>
      </c>
      <c r="C349" s="187" t="s">
        <v>2150</v>
      </c>
      <c r="D349" s="190" t="s">
        <v>1818</v>
      </c>
      <c r="E349" s="165"/>
      <c r="F349" s="165"/>
      <c r="G349" s="163"/>
      <c r="H349" s="163"/>
      <c r="I349" s="163"/>
      <c r="J349" s="163"/>
      <c r="K349" s="164"/>
      <c r="L349" s="165"/>
      <c r="M349" s="163"/>
      <c r="N349" s="163"/>
      <c r="O349" s="163"/>
    </row>
    <row r="350" spans="1:15">
      <c r="A350" s="163"/>
      <c r="B350" s="187" t="s">
        <v>147</v>
      </c>
      <c r="C350" s="187" t="s">
        <v>2800</v>
      </c>
      <c r="D350" s="190" t="s">
        <v>1829</v>
      </c>
      <c r="E350" s="165"/>
      <c r="F350" s="165"/>
      <c r="G350" s="163"/>
      <c r="H350" s="163"/>
      <c r="I350" s="163"/>
      <c r="J350" s="163"/>
      <c r="K350" s="164"/>
      <c r="L350" s="165"/>
      <c r="M350" s="163"/>
      <c r="N350" s="163"/>
      <c r="O350" s="163"/>
    </row>
    <row r="351" spans="1:15">
      <c r="A351" s="163"/>
      <c r="B351" s="187" t="s">
        <v>147</v>
      </c>
      <c r="C351" s="187" t="s">
        <v>3408</v>
      </c>
      <c r="D351" s="190" t="s">
        <v>1830</v>
      </c>
      <c r="E351" s="165"/>
      <c r="F351" s="165"/>
      <c r="G351" s="163"/>
      <c r="H351" s="163"/>
      <c r="I351" s="163"/>
      <c r="J351" s="163"/>
      <c r="K351" s="164"/>
      <c r="L351" s="165"/>
      <c r="M351" s="163"/>
      <c r="N351" s="163"/>
      <c r="O351" s="163"/>
    </row>
    <row r="352" spans="1:15">
      <c r="A352" s="163"/>
      <c r="B352" s="187" t="s">
        <v>147</v>
      </c>
      <c r="C352" s="187" t="s">
        <v>3440</v>
      </c>
      <c r="D352" s="190" t="s">
        <v>1834</v>
      </c>
      <c r="E352" s="165"/>
      <c r="F352" s="165"/>
      <c r="G352" s="163"/>
      <c r="H352" s="163"/>
      <c r="I352" s="163"/>
      <c r="J352" s="163"/>
      <c r="K352" s="164"/>
      <c r="L352" s="165"/>
      <c r="M352" s="163"/>
      <c r="N352" s="163"/>
      <c r="O352" s="163"/>
    </row>
    <row r="353" spans="1:15 16384:16384">
      <c r="A353" s="163"/>
      <c r="B353" s="187" t="s">
        <v>147</v>
      </c>
      <c r="C353" s="187" t="s">
        <v>3440</v>
      </c>
      <c r="D353" s="190" t="s">
        <v>1835</v>
      </c>
      <c r="E353" s="165"/>
      <c r="F353" s="165"/>
      <c r="G353" s="163"/>
      <c r="H353" s="163"/>
      <c r="I353" s="163"/>
      <c r="J353" s="163"/>
      <c r="K353" s="164"/>
      <c r="L353" s="165"/>
      <c r="M353" s="163"/>
      <c r="N353" s="163"/>
      <c r="O353" s="163"/>
    </row>
    <row r="354" spans="1:15 16384:16384">
      <c r="A354" s="163"/>
      <c r="B354" s="187" t="s">
        <v>147</v>
      </c>
      <c r="C354" s="187" t="s">
        <v>3440</v>
      </c>
      <c r="D354" s="190" t="s">
        <v>1838</v>
      </c>
      <c r="E354" s="165"/>
      <c r="F354" s="165"/>
      <c r="G354" s="163"/>
      <c r="H354" s="163"/>
      <c r="I354" s="163"/>
      <c r="J354" s="163"/>
      <c r="K354" s="164"/>
      <c r="L354" s="165"/>
      <c r="M354" s="163"/>
      <c r="N354" s="163"/>
      <c r="O354" s="163"/>
    </row>
    <row r="355" spans="1:15 16384:16384">
      <c r="A355" s="163"/>
      <c r="B355" s="187" t="s">
        <v>147</v>
      </c>
      <c r="C355" s="187" t="s">
        <v>3440</v>
      </c>
      <c r="D355" s="190" t="s">
        <v>1840</v>
      </c>
      <c r="E355" s="165"/>
      <c r="F355" s="165"/>
      <c r="G355" s="163"/>
      <c r="H355" s="163"/>
      <c r="I355" s="163"/>
      <c r="J355" s="163"/>
      <c r="K355" s="164"/>
      <c r="L355" s="165"/>
      <c r="M355" s="163"/>
      <c r="N355" s="163"/>
      <c r="O355" s="163"/>
      <c r="XFD355" s="165">
        <v>45519</v>
      </c>
    </row>
    <row r="356" spans="1:15 16384:16384">
      <c r="A356" s="163"/>
      <c r="B356" s="187" t="s">
        <v>147</v>
      </c>
      <c r="C356" s="187" t="s">
        <v>6464</v>
      </c>
      <c r="D356" s="190" t="s">
        <v>1843</v>
      </c>
      <c r="E356" s="165"/>
      <c r="F356" s="165"/>
      <c r="G356" s="163"/>
      <c r="H356" s="163"/>
      <c r="I356" s="163"/>
      <c r="J356" s="163"/>
      <c r="K356" s="164"/>
      <c r="L356" s="165"/>
      <c r="M356" s="163"/>
      <c r="N356" s="163"/>
      <c r="O356" s="163"/>
    </row>
    <row r="357" spans="1:15 16384:16384">
      <c r="A357" s="163"/>
      <c r="B357" s="187" t="s">
        <v>147</v>
      </c>
      <c r="C357" s="187" t="s">
        <v>6464</v>
      </c>
      <c r="D357" s="190" t="s">
        <v>1846</v>
      </c>
      <c r="E357" s="165"/>
      <c r="F357" s="165"/>
      <c r="G357" s="163"/>
      <c r="H357" s="163"/>
      <c r="I357" s="163"/>
      <c r="J357" s="163"/>
      <c r="K357" s="164"/>
      <c r="L357" s="165"/>
      <c r="M357" s="163"/>
      <c r="N357" s="163"/>
      <c r="O357" s="163"/>
    </row>
    <row r="358" spans="1:15 16384:16384">
      <c r="A358" s="163"/>
      <c r="B358" s="187" t="s">
        <v>147</v>
      </c>
      <c r="C358" s="187" t="s">
        <v>2150</v>
      </c>
      <c r="D358" s="190" t="s">
        <v>1857</v>
      </c>
      <c r="E358" s="165"/>
      <c r="F358" s="165"/>
      <c r="G358" s="163"/>
      <c r="H358" s="163"/>
      <c r="I358" s="163"/>
      <c r="J358" s="163"/>
      <c r="K358" s="164"/>
      <c r="L358" s="165"/>
      <c r="M358" s="163"/>
      <c r="N358" s="163"/>
      <c r="O358" s="163"/>
    </row>
    <row r="359" spans="1:15 16384:16384">
      <c r="A359" s="163"/>
      <c r="B359" s="187" t="s">
        <v>147</v>
      </c>
      <c r="C359" s="187" t="s">
        <v>2150</v>
      </c>
      <c r="D359" s="190" t="s">
        <v>1858</v>
      </c>
      <c r="E359" s="165"/>
      <c r="F359" s="165"/>
      <c r="G359" s="163"/>
      <c r="H359" s="163"/>
      <c r="I359" s="163"/>
      <c r="J359" s="163"/>
      <c r="K359" s="164"/>
      <c r="L359" s="165"/>
      <c r="M359" s="163"/>
      <c r="N359" s="163"/>
      <c r="O359" s="163"/>
    </row>
    <row r="360" spans="1:15 16384:16384">
      <c r="A360" s="163"/>
      <c r="B360" s="187" t="s">
        <v>147</v>
      </c>
      <c r="C360" s="187" t="s">
        <v>6245</v>
      </c>
      <c r="D360" s="190" t="s">
        <v>1864</v>
      </c>
      <c r="E360" s="165"/>
      <c r="F360" s="165"/>
      <c r="G360" s="163"/>
      <c r="H360" s="163"/>
      <c r="I360" s="163"/>
      <c r="J360" s="163"/>
      <c r="K360" s="164"/>
      <c r="L360" s="165"/>
      <c r="M360" s="163"/>
      <c r="N360" s="163"/>
      <c r="O360" s="163"/>
    </row>
    <row r="361" spans="1:15 16384:16384">
      <c r="A361" s="163"/>
      <c r="B361" s="187" t="s">
        <v>147</v>
      </c>
      <c r="C361" s="187" t="s">
        <v>2150</v>
      </c>
      <c r="D361" s="190" t="s">
        <v>1865</v>
      </c>
      <c r="E361" s="165"/>
      <c r="F361" s="165"/>
      <c r="G361" s="163"/>
      <c r="H361" s="163"/>
      <c r="I361" s="163"/>
      <c r="J361" s="163"/>
      <c r="K361" s="164"/>
      <c r="L361" s="165"/>
      <c r="M361" s="163"/>
      <c r="N361" s="163"/>
      <c r="O361" s="163"/>
    </row>
    <row r="362" spans="1:15 16384:16384">
      <c r="A362" s="163"/>
      <c r="B362" s="187" t="s">
        <v>147</v>
      </c>
      <c r="C362" s="187" t="s">
        <v>2150</v>
      </c>
      <c r="D362" s="190" t="s">
        <v>1866</v>
      </c>
      <c r="E362" s="165"/>
      <c r="F362" s="165"/>
      <c r="G362" s="163"/>
      <c r="H362" s="163"/>
      <c r="I362" s="163"/>
      <c r="J362" s="163"/>
      <c r="K362" s="164"/>
      <c r="L362" s="165"/>
      <c r="M362" s="163"/>
      <c r="N362" s="163"/>
      <c r="O362" s="163"/>
    </row>
    <row r="363" spans="1:15 16384:16384">
      <c r="A363" s="163"/>
      <c r="B363" s="187" t="s">
        <v>147</v>
      </c>
      <c r="C363" s="187" t="s">
        <v>3641</v>
      </c>
      <c r="D363" s="190" t="s">
        <v>1867</v>
      </c>
      <c r="E363" s="165"/>
      <c r="F363" s="165"/>
      <c r="G363" s="163"/>
      <c r="H363" s="163"/>
      <c r="I363" s="163"/>
      <c r="J363" s="163"/>
      <c r="K363" s="164"/>
      <c r="L363" s="165"/>
      <c r="M363" s="163"/>
      <c r="N363" s="163"/>
      <c r="O363" s="163"/>
    </row>
    <row r="364" spans="1:15 16384:16384">
      <c r="A364" s="163"/>
      <c r="B364" s="187" t="s">
        <v>147</v>
      </c>
      <c r="C364" s="187" t="s">
        <v>3641</v>
      </c>
      <c r="D364" s="190" t="s">
        <v>1868</v>
      </c>
      <c r="E364" s="165"/>
      <c r="F364" s="165"/>
      <c r="G364" s="163"/>
      <c r="H364" s="163"/>
      <c r="I364" s="163"/>
      <c r="J364" s="163"/>
      <c r="K364" s="164"/>
      <c r="L364" s="165"/>
      <c r="M364" s="163"/>
      <c r="N364" s="163"/>
      <c r="O364" s="163"/>
    </row>
    <row r="365" spans="1:15 16384:16384">
      <c r="A365" s="163"/>
      <c r="B365" s="187" t="s">
        <v>147</v>
      </c>
      <c r="C365" s="187" t="s">
        <v>6245</v>
      </c>
      <c r="D365" s="190" t="s">
        <v>1869</v>
      </c>
      <c r="E365" s="165"/>
      <c r="F365" s="165"/>
      <c r="G365" s="163"/>
      <c r="H365" s="163"/>
      <c r="I365" s="163"/>
      <c r="J365" s="163"/>
      <c r="K365" s="164"/>
      <c r="L365" s="165"/>
      <c r="M365" s="163"/>
      <c r="N365" s="163"/>
      <c r="O365" s="163"/>
    </row>
    <row r="366" spans="1:15 16384:16384">
      <c r="A366" s="163"/>
      <c r="B366" s="187" t="s">
        <v>147</v>
      </c>
      <c r="C366" s="187" t="s">
        <v>6245</v>
      </c>
      <c r="D366" s="190" t="s">
        <v>1870</v>
      </c>
      <c r="E366" s="165"/>
      <c r="F366" s="165"/>
      <c r="G366" s="163"/>
      <c r="H366" s="163"/>
      <c r="I366" s="163"/>
      <c r="J366" s="163"/>
      <c r="K366" s="164"/>
      <c r="L366" s="165"/>
      <c r="M366" s="163"/>
      <c r="N366" s="163"/>
      <c r="O366" s="163"/>
    </row>
    <row r="367" spans="1:15 16384:16384">
      <c r="A367" s="163"/>
      <c r="B367" s="187" t="s">
        <v>147</v>
      </c>
      <c r="C367" s="187" t="s">
        <v>6245</v>
      </c>
      <c r="D367" s="190" t="s">
        <v>1871</v>
      </c>
      <c r="E367" s="165"/>
      <c r="F367" s="165"/>
      <c r="G367" s="163"/>
      <c r="H367" s="163"/>
      <c r="I367" s="163"/>
      <c r="J367" s="163"/>
      <c r="K367" s="164"/>
      <c r="L367" s="165"/>
      <c r="M367" s="163"/>
      <c r="N367" s="163"/>
      <c r="O367" s="163"/>
    </row>
    <row r="368" spans="1:15 16384:16384">
      <c r="A368" s="163"/>
      <c r="B368" s="187" t="s">
        <v>147</v>
      </c>
      <c r="C368" s="187" t="s">
        <v>6245</v>
      </c>
      <c r="D368" s="190" t="s">
        <v>1872</v>
      </c>
      <c r="E368" s="165"/>
      <c r="F368" s="165"/>
      <c r="G368" s="163"/>
      <c r="H368" s="163"/>
      <c r="I368" s="163"/>
      <c r="J368" s="163"/>
      <c r="K368" s="164"/>
      <c r="L368" s="165"/>
      <c r="M368" s="163"/>
      <c r="N368" s="163"/>
      <c r="O368" s="163"/>
    </row>
    <row r="369" spans="1:15">
      <c r="A369" s="163"/>
      <c r="B369" s="187" t="s">
        <v>147</v>
      </c>
      <c r="C369" s="187" t="s">
        <v>2292</v>
      </c>
      <c r="D369" s="190" t="s">
        <v>1873</v>
      </c>
      <c r="E369" s="165"/>
      <c r="F369" s="165"/>
      <c r="G369" s="163"/>
      <c r="H369" s="163"/>
      <c r="I369" s="163"/>
      <c r="J369" s="163"/>
      <c r="K369" s="164"/>
      <c r="L369" s="165"/>
      <c r="M369" s="163"/>
      <c r="N369" s="163"/>
      <c r="O369" s="163"/>
    </row>
    <row r="370" spans="1:15">
      <c r="A370" s="163"/>
      <c r="B370" s="187" t="s">
        <v>147</v>
      </c>
      <c r="C370" s="187" t="s">
        <v>2292</v>
      </c>
      <c r="D370" s="190" t="s">
        <v>1886</v>
      </c>
      <c r="E370" s="165"/>
      <c r="F370" s="165"/>
      <c r="G370" s="163"/>
      <c r="H370" s="163"/>
      <c r="I370" s="163"/>
      <c r="J370" s="163"/>
      <c r="K370" s="164"/>
      <c r="L370" s="165"/>
      <c r="M370" s="163"/>
      <c r="N370" s="163"/>
      <c r="O370" s="163"/>
    </row>
    <row r="371" spans="1:15">
      <c r="A371" s="163"/>
      <c r="B371" s="187" t="s">
        <v>147</v>
      </c>
      <c r="C371" s="187" t="s">
        <v>6464</v>
      </c>
      <c r="D371" s="190" t="s">
        <v>1887</v>
      </c>
      <c r="E371" s="165"/>
      <c r="F371" s="165"/>
      <c r="G371" s="163"/>
      <c r="H371" s="163"/>
      <c r="I371" s="163"/>
      <c r="J371" s="163"/>
      <c r="K371" s="164"/>
      <c r="L371" s="165"/>
      <c r="M371" s="163"/>
      <c r="N371" s="163"/>
      <c r="O371" s="163"/>
    </row>
    <row r="372" spans="1:15">
      <c r="A372" s="163"/>
      <c r="B372" s="187" t="s">
        <v>147</v>
      </c>
      <c r="C372" s="187" t="s">
        <v>6464</v>
      </c>
      <c r="D372" s="190" t="s">
        <v>1888</v>
      </c>
      <c r="E372" s="165"/>
      <c r="F372" s="165"/>
      <c r="G372" s="163"/>
      <c r="H372" s="163"/>
      <c r="I372" s="163"/>
      <c r="J372" s="163"/>
      <c r="K372" s="164"/>
      <c r="L372" s="165"/>
      <c r="M372" s="163"/>
      <c r="N372" s="163"/>
      <c r="O372" s="163"/>
    </row>
    <row r="373" spans="1:15">
      <c r="A373" s="163"/>
      <c r="B373" s="187" t="s">
        <v>147</v>
      </c>
      <c r="C373" s="187" t="s">
        <v>2292</v>
      </c>
      <c r="D373" s="190" t="s">
        <v>1889</v>
      </c>
      <c r="E373" s="165"/>
      <c r="F373" s="165"/>
      <c r="G373" s="163"/>
      <c r="H373" s="163"/>
      <c r="I373" s="163"/>
      <c r="J373" s="163"/>
      <c r="K373" s="164"/>
      <c r="L373" s="165"/>
      <c r="M373" s="163"/>
      <c r="N373" s="163"/>
      <c r="O373" s="163"/>
    </row>
    <row r="374" spans="1:15">
      <c r="A374" s="163"/>
      <c r="B374" s="187" t="s">
        <v>147</v>
      </c>
      <c r="C374" s="187" t="s">
        <v>2292</v>
      </c>
      <c r="D374" s="190" t="s">
        <v>1890</v>
      </c>
      <c r="E374" s="165"/>
      <c r="F374" s="165"/>
      <c r="G374" s="163"/>
      <c r="H374" s="163"/>
      <c r="I374" s="163"/>
      <c r="J374" s="163"/>
      <c r="K374" s="164"/>
      <c r="L374" s="165"/>
      <c r="M374" s="163"/>
      <c r="N374" s="163"/>
      <c r="O374" s="163"/>
    </row>
    <row r="375" spans="1:15">
      <c r="A375" s="163"/>
      <c r="B375" s="187" t="s">
        <v>147</v>
      </c>
      <c r="C375" s="187" t="s">
        <v>2292</v>
      </c>
      <c r="D375" s="190" t="s">
        <v>1891</v>
      </c>
      <c r="E375" s="165"/>
      <c r="F375" s="165"/>
      <c r="G375" s="163"/>
      <c r="H375" s="163"/>
      <c r="I375" s="163"/>
      <c r="J375" s="163"/>
      <c r="K375" s="164"/>
      <c r="L375" s="165"/>
      <c r="M375" s="163"/>
      <c r="N375" s="163"/>
      <c r="O375" s="163"/>
    </row>
    <row r="376" spans="1:15">
      <c r="A376" s="163"/>
      <c r="B376" s="187" t="s">
        <v>147</v>
      </c>
      <c r="C376" s="187" t="s">
        <v>2150</v>
      </c>
      <c r="D376" s="190" t="s">
        <v>1902</v>
      </c>
      <c r="E376" s="165"/>
      <c r="F376" s="165"/>
      <c r="G376" s="163"/>
      <c r="H376" s="163"/>
      <c r="I376" s="163"/>
      <c r="J376" s="163"/>
      <c r="K376" s="164"/>
      <c r="L376" s="165"/>
      <c r="M376" s="163"/>
      <c r="N376" s="163"/>
      <c r="O376" s="163"/>
    </row>
    <row r="377" spans="1:15">
      <c r="A377" s="163"/>
      <c r="B377" s="187" t="s">
        <v>147</v>
      </c>
      <c r="C377" s="187" t="s">
        <v>2150</v>
      </c>
      <c r="D377" s="190" t="s">
        <v>1903</v>
      </c>
      <c r="E377" s="165"/>
      <c r="F377" s="165"/>
      <c r="G377" s="163"/>
      <c r="H377" s="163"/>
      <c r="I377" s="163"/>
      <c r="J377" s="163"/>
      <c r="K377" s="164"/>
      <c r="L377" s="165"/>
      <c r="M377" s="163"/>
      <c r="N377" s="163"/>
      <c r="O377" s="163"/>
    </row>
    <row r="378" spans="1:15">
      <c r="A378" s="163"/>
      <c r="B378" s="187" t="s">
        <v>147</v>
      </c>
      <c r="C378" s="187" t="s">
        <v>2150</v>
      </c>
      <c r="D378" s="190" t="s">
        <v>1912</v>
      </c>
      <c r="E378" s="165"/>
      <c r="F378" s="165"/>
      <c r="G378" s="163"/>
      <c r="H378" s="163"/>
      <c r="I378" s="163"/>
      <c r="J378" s="163"/>
      <c r="K378" s="164"/>
      <c r="L378" s="165"/>
      <c r="M378" s="163"/>
      <c r="N378" s="163"/>
      <c r="O378" s="163"/>
    </row>
    <row r="379" spans="1:15">
      <c r="A379" s="163"/>
      <c r="B379" s="187" t="s">
        <v>147</v>
      </c>
      <c r="C379" s="187" t="s">
        <v>2150</v>
      </c>
      <c r="D379" s="190" t="s">
        <v>1913</v>
      </c>
      <c r="E379" s="165"/>
      <c r="F379" s="165"/>
      <c r="G379" s="163"/>
      <c r="H379" s="163"/>
      <c r="I379" s="163"/>
      <c r="J379" s="163"/>
      <c r="K379" s="164"/>
      <c r="L379" s="165"/>
      <c r="M379" s="163"/>
      <c r="N379" s="163"/>
      <c r="O379" s="163"/>
    </row>
    <row r="380" spans="1:15">
      <c r="A380" s="163"/>
      <c r="B380" s="187" t="s">
        <v>147</v>
      </c>
      <c r="C380" s="187" t="s">
        <v>2292</v>
      </c>
      <c r="D380" s="190" t="s">
        <v>1914</v>
      </c>
      <c r="E380" s="165"/>
      <c r="F380" s="165"/>
      <c r="G380" s="163"/>
      <c r="H380" s="163"/>
      <c r="I380" s="163"/>
      <c r="J380" s="163"/>
      <c r="K380" s="164"/>
      <c r="L380" s="165"/>
      <c r="M380" s="163"/>
      <c r="N380" s="163"/>
      <c r="O380" s="163"/>
    </row>
    <row r="381" spans="1:15">
      <c r="A381" s="163"/>
      <c r="B381" s="187" t="s">
        <v>147</v>
      </c>
      <c r="C381" s="187" t="s">
        <v>6245</v>
      </c>
      <c r="D381" s="190" t="s">
        <v>1915</v>
      </c>
      <c r="E381" s="165"/>
      <c r="F381" s="165"/>
      <c r="G381" s="163"/>
      <c r="H381" s="163"/>
      <c r="I381" s="163"/>
      <c r="J381" s="163"/>
      <c r="K381" s="164"/>
      <c r="L381" s="165"/>
      <c r="M381" s="163"/>
      <c r="N381" s="163"/>
      <c r="O381" s="163"/>
    </row>
    <row r="382" spans="1:15">
      <c r="A382" s="163"/>
      <c r="B382" s="187" t="s">
        <v>147</v>
      </c>
      <c r="C382" s="187" t="s">
        <v>2292</v>
      </c>
      <c r="D382" s="190" t="s">
        <v>1916</v>
      </c>
      <c r="E382" s="165"/>
      <c r="F382" s="165"/>
      <c r="G382" s="163"/>
      <c r="H382" s="163"/>
      <c r="I382" s="163"/>
      <c r="J382" s="163"/>
      <c r="K382" s="164"/>
      <c r="L382" s="165"/>
      <c r="M382" s="163"/>
      <c r="N382" s="163"/>
      <c r="O382" s="163"/>
    </row>
    <row r="383" spans="1:15">
      <c r="A383" s="163"/>
      <c r="B383" s="187" t="s">
        <v>147</v>
      </c>
      <c r="C383" s="187" t="s">
        <v>2292</v>
      </c>
      <c r="D383" s="190" t="s">
        <v>1917</v>
      </c>
      <c r="E383" s="165"/>
      <c r="F383" s="165"/>
      <c r="G383" s="163"/>
      <c r="H383" s="163"/>
      <c r="I383" s="163"/>
      <c r="J383" s="163"/>
      <c r="K383" s="164"/>
      <c r="L383" s="165"/>
      <c r="M383" s="163"/>
      <c r="N383" s="163"/>
      <c r="O383" s="163"/>
    </row>
    <row r="384" spans="1:15">
      <c r="A384" s="163"/>
      <c r="B384" s="187" t="s">
        <v>147</v>
      </c>
      <c r="C384" s="187" t="s">
        <v>6245</v>
      </c>
      <c r="D384" s="190" t="s">
        <v>1932</v>
      </c>
      <c r="E384" s="165"/>
      <c r="F384" s="165"/>
      <c r="G384" s="163"/>
      <c r="H384" s="163"/>
      <c r="I384" s="163"/>
      <c r="J384" s="163"/>
      <c r="K384" s="164"/>
      <c r="L384" s="165"/>
      <c r="M384" s="163"/>
      <c r="N384" s="163"/>
      <c r="O384" s="163"/>
    </row>
    <row r="385" spans="1:15">
      <c r="A385" s="163"/>
      <c r="B385" s="187" t="s">
        <v>147</v>
      </c>
      <c r="C385" s="187" t="s">
        <v>2292</v>
      </c>
      <c r="D385" s="190" t="s">
        <v>1934</v>
      </c>
      <c r="E385" s="165"/>
      <c r="F385" s="165"/>
      <c r="G385" s="163"/>
      <c r="H385" s="163"/>
      <c r="I385" s="163"/>
      <c r="J385" s="163"/>
      <c r="K385" s="164"/>
      <c r="L385" s="165"/>
      <c r="M385" s="163"/>
      <c r="N385" s="163"/>
      <c r="O385" s="163"/>
    </row>
    <row r="386" spans="1:15">
      <c r="A386" s="163"/>
      <c r="B386" s="187" t="s">
        <v>147</v>
      </c>
      <c r="C386" s="187" t="s">
        <v>2292</v>
      </c>
      <c r="D386" s="190" t="s">
        <v>1941</v>
      </c>
      <c r="E386" s="165"/>
      <c r="F386" s="165"/>
      <c r="G386" s="163"/>
      <c r="H386" s="163"/>
      <c r="I386" s="163"/>
      <c r="J386" s="163"/>
      <c r="K386" s="164"/>
      <c r="L386" s="165"/>
      <c r="M386" s="163"/>
      <c r="N386" s="163"/>
      <c r="O386" s="163"/>
    </row>
    <row r="387" spans="1:15">
      <c r="A387" s="163"/>
      <c r="B387" s="187" t="s">
        <v>147</v>
      </c>
      <c r="C387" s="187" t="s">
        <v>2292</v>
      </c>
      <c r="D387" s="190" t="s">
        <v>1943</v>
      </c>
      <c r="E387" s="165"/>
      <c r="F387" s="165"/>
      <c r="G387" s="163"/>
      <c r="H387" s="163"/>
      <c r="I387" s="163"/>
      <c r="J387" s="163"/>
      <c r="K387" s="164"/>
      <c r="L387" s="165"/>
      <c r="M387" s="163"/>
      <c r="N387" s="163"/>
      <c r="O387" s="163"/>
    </row>
    <row r="388" spans="1:15">
      <c r="A388" s="163"/>
      <c r="B388" s="187" t="s">
        <v>147</v>
      </c>
      <c r="C388" s="187" t="s">
        <v>2292</v>
      </c>
      <c r="D388" s="190" t="s">
        <v>1944</v>
      </c>
      <c r="E388" s="165"/>
      <c r="F388" s="165"/>
      <c r="G388" s="163"/>
      <c r="H388" s="163"/>
      <c r="I388" s="163"/>
      <c r="J388" s="163"/>
      <c r="K388" s="164"/>
      <c r="L388" s="165"/>
      <c r="M388" s="163"/>
      <c r="N388" s="163"/>
      <c r="O388" s="163"/>
    </row>
    <row r="389" spans="1:15">
      <c r="A389" s="163"/>
      <c r="B389" s="187" t="s">
        <v>147</v>
      </c>
      <c r="C389" s="187" t="s">
        <v>2064</v>
      </c>
      <c r="D389" s="190" t="s">
        <v>1945</v>
      </c>
      <c r="E389" s="165"/>
      <c r="F389" s="165"/>
      <c r="G389" s="163"/>
      <c r="H389" s="163"/>
      <c r="I389" s="163"/>
      <c r="J389" s="163"/>
      <c r="K389" s="164"/>
      <c r="L389" s="165"/>
      <c r="M389" s="163"/>
      <c r="N389" s="163"/>
      <c r="O389" s="163"/>
    </row>
    <row r="390" spans="1:15">
      <c r="A390" s="163"/>
      <c r="B390" s="187" t="s">
        <v>147</v>
      </c>
      <c r="C390" s="187" t="s">
        <v>2064</v>
      </c>
      <c r="D390" s="190" t="s">
        <v>1946</v>
      </c>
      <c r="E390" s="165"/>
      <c r="F390" s="165"/>
      <c r="G390" s="163"/>
      <c r="H390" s="163"/>
      <c r="I390" s="163"/>
      <c r="J390" s="163"/>
      <c r="K390" s="164"/>
      <c r="L390" s="165"/>
      <c r="M390" s="163"/>
      <c r="N390" s="163"/>
      <c r="O390" s="163"/>
    </row>
    <row r="391" spans="1:15">
      <c r="A391" s="163"/>
      <c r="B391" s="187" t="s">
        <v>147</v>
      </c>
      <c r="C391" s="187" t="s">
        <v>2064</v>
      </c>
      <c r="D391" s="190" t="s">
        <v>1947</v>
      </c>
      <c r="E391" s="165"/>
      <c r="F391" s="165"/>
      <c r="G391" s="163"/>
      <c r="H391" s="163"/>
      <c r="I391" s="163"/>
      <c r="J391" s="163"/>
      <c r="K391" s="164"/>
      <c r="L391" s="165"/>
      <c r="M391" s="163"/>
      <c r="N391" s="163"/>
      <c r="O391" s="163"/>
    </row>
    <row r="392" spans="1:15">
      <c r="A392" s="163"/>
      <c r="B392" s="187" t="s">
        <v>147</v>
      </c>
      <c r="C392" s="187" t="s">
        <v>2064</v>
      </c>
      <c r="D392" s="190" t="s">
        <v>1948</v>
      </c>
      <c r="E392" s="165"/>
      <c r="F392" s="165"/>
      <c r="G392" s="163"/>
      <c r="H392" s="163"/>
      <c r="I392" s="163"/>
      <c r="J392" s="163"/>
      <c r="K392" s="164"/>
      <c r="L392" s="165"/>
      <c r="M392" s="163"/>
      <c r="N392" s="163"/>
      <c r="O392" s="163"/>
    </row>
    <row r="393" spans="1:15">
      <c r="A393" s="163"/>
      <c r="B393" s="187" t="s">
        <v>147</v>
      </c>
      <c r="C393" s="187" t="s">
        <v>2064</v>
      </c>
      <c r="D393" s="190" t="s">
        <v>1956</v>
      </c>
      <c r="E393" s="165"/>
      <c r="F393" s="165"/>
      <c r="G393" s="163"/>
      <c r="H393" s="163"/>
      <c r="I393" s="163"/>
      <c r="J393" s="163"/>
      <c r="K393" s="164"/>
      <c r="L393" s="165"/>
      <c r="M393" s="163"/>
      <c r="N393" s="163"/>
      <c r="O393" s="163"/>
    </row>
    <row r="394" spans="1:15">
      <c r="A394" s="163"/>
      <c r="B394" s="187" t="s">
        <v>147</v>
      </c>
      <c r="C394" s="187" t="s">
        <v>2064</v>
      </c>
      <c r="D394" s="190" t="s">
        <v>1957</v>
      </c>
      <c r="E394" s="165"/>
      <c r="F394" s="165"/>
      <c r="G394" s="163"/>
      <c r="H394" s="163"/>
      <c r="I394" s="163"/>
      <c r="J394" s="163"/>
      <c r="K394" s="164"/>
      <c r="L394" s="165"/>
      <c r="M394" s="163"/>
      <c r="N394" s="163"/>
      <c r="O394" s="163"/>
    </row>
    <row r="395" spans="1:15">
      <c r="A395" s="163"/>
      <c r="B395" s="187" t="s">
        <v>147</v>
      </c>
      <c r="C395" s="187" t="s">
        <v>7094</v>
      </c>
      <c r="D395" s="190" t="s">
        <v>1960</v>
      </c>
      <c r="E395" s="165"/>
      <c r="F395" s="165"/>
      <c r="G395" s="163"/>
      <c r="H395" s="163"/>
      <c r="I395" s="163"/>
      <c r="J395" s="163"/>
      <c r="K395" s="164"/>
      <c r="L395" s="165"/>
      <c r="M395" s="163"/>
      <c r="N395" s="163"/>
      <c r="O395" s="163"/>
    </row>
    <row r="396" spans="1:15">
      <c r="A396" s="163"/>
      <c r="B396" s="187" t="s">
        <v>147</v>
      </c>
      <c r="C396" s="187" t="s">
        <v>6245</v>
      </c>
      <c r="D396" s="190" t="s">
        <v>1961</v>
      </c>
      <c r="E396" s="165"/>
      <c r="F396" s="165"/>
      <c r="G396" s="163"/>
      <c r="H396" s="163"/>
      <c r="I396" s="163"/>
      <c r="J396" s="163"/>
      <c r="K396" s="164"/>
      <c r="L396" s="165"/>
      <c r="M396" s="163"/>
      <c r="N396" s="163"/>
      <c r="O396" s="163"/>
    </row>
    <row r="397" spans="1:15">
      <c r="A397" s="163"/>
      <c r="B397" s="187" t="s">
        <v>147</v>
      </c>
      <c r="C397" s="187" t="s">
        <v>2418</v>
      </c>
      <c r="D397" s="190" t="s">
        <v>1962</v>
      </c>
      <c r="E397" s="165"/>
      <c r="F397" s="165"/>
      <c r="G397" s="163"/>
      <c r="H397" s="163"/>
      <c r="I397" s="163"/>
      <c r="J397" s="163"/>
      <c r="K397" s="164"/>
      <c r="L397" s="165"/>
      <c r="M397" s="163"/>
      <c r="N397" s="163"/>
      <c r="O397" s="163"/>
    </row>
    <row r="398" spans="1:15">
      <c r="A398" s="163"/>
      <c r="B398" s="187" t="s">
        <v>147</v>
      </c>
      <c r="C398" s="187" t="s">
        <v>2418</v>
      </c>
      <c r="D398" s="190" t="s">
        <v>1971</v>
      </c>
      <c r="E398" s="165"/>
      <c r="F398" s="165"/>
      <c r="G398" s="163"/>
      <c r="H398" s="163"/>
      <c r="I398" s="163"/>
      <c r="J398" s="163"/>
      <c r="K398" s="164"/>
      <c r="L398" s="165"/>
      <c r="M398" s="163"/>
      <c r="N398" s="163"/>
      <c r="O398" s="163"/>
    </row>
    <row r="399" spans="1:15">
      <c r="A399" s="163"/>
      <c r="B399" s="187" t="s">
        <v>147</v>
      </c>
      <c r="C399" s="187" t="s">
        <v>2064</v>
      </c>
      <c r="D399" s="190" t="s">
        <v>1972</v>
      </c>
      <c r="E399" s="165"/>
      <c r="F399" s="165"/>
      <c r="G399" s="163"/>
      <c r="H399" s="163"/>
      <c r="I399" s="163"/>
      <c r="J399" s="163"/>
      <c r="K399" s="164"/>
      <c r="L399" s="165"/>
      <c r="M399" s="163"/>
      <c r="N399" s="163"/>
      <c r="O399" s="163"/>
    </row>
    <row r="400" spans="1:15">
      <c r="A400" s="163"/>
      <c r="B400" s="187" t="s">
        <v>147</v>
      </c>
      <c r="C400" s="187" t="s">
        <v>2064</v>
      </c>
      <c r="D400" s="190" t="s">
        <v>1973</v>
      </c>
      <c r="E400" s="165"/>
      <c r="F400" s="165"/>
      <c r="G400" s="163"/>
      <c r="H400" s="163"/>
      <c r="I400" s="163"/>
      <c r="J400" s="163"/>
      <c r="K400" s="164"/>
      <c r="L400" s="165"/>
      <c r="M400" s="163"/>
      <c r="N400" s="163"/>
      <c r="O400" s="163"/>
    </row>
    <row r="401" spans="1:15">
      <c r="A401" s="163"/>
      <c r="B401" s="187" t="s">
        <v>147</v>
      </c>
      <c r="C401" s="187" t="s">
        <v>1997</v>
      </c>
      <c r="D401" s="190" t="s">
        <v>1974</v>
      </c>
      <c r="E401" s="165"/>
      <c r="F401" s="165"/>
      <c r="G401" s="163"/>
      <c r="H401" s="163"/>
      <c r="I401" s="163"/>
      <c r="J401" s="163"/>
      <c r="K401" s="164"/>
      <c r="L401" s="165"/>
      <c r="M401" s="163"/>
      <c r="N401" s="163"/>
      <c r="O401" s="163"/>
    </row>
    <row r="402" spans="1:15">
      <c r="A402" s="163"/>
      <c r="B402" s="187" t="s">
        <v>147</v>
      </c>
      <c r="C402" s="187" t="s">
        <v>6245</v>
      </c>
      <c r="D402" s="190" t="s">
        <v>1975</v>
      </c>
      <c r="E402" s="165"/>
      <c r="F402" s="165"/>
      <c r="G402" s="163"/>
      <c r="H402" s="163"/>
      <c r="I402" s="163"/>
      <c r="J402" s="163"/>
      <c r="K402" s="164"/>
      <c r="L402" s="165"/>
      <c r="M402" s="163"/>
      <c r="N402" s="163"/>
      <c r="O402" s="163"/>
    </row>
    <row r="403" spans="1:15">
      <c r="A403" s="163"/>
      <c r="B403" s="187" t="s">
        <v>147</v>
      </c>
      <c r="C403" s="187" t="s">
        <v>3</v>
      </c>
      <c r="D403" s="190" t="s">
        <v>1993</v>
      </c>
      <c r="E403" s="164"/>
      <c r="F403" s="164"/>
      <c r="G403" s="163"/>
      <c r="H403" s="163"/>
      <c r="I403" s="163"/>
      <c r="J403" s="163"/>
      <c r="K403" s="164"/>
      <c r="L403" s="164"/>
      <c r="M403" s="163"/>
      <c r="N403" s="163"/>
      <c r="O403" s="163"/>
    </row>
    <row r="404" spans="1:15">
      <c r="A404" s="163"/>
      <c r="B404" s="187" t="s">
        <v>147</v>
      </c>
      <c r="C404" s="187" t="s">
        <v>2064</v>
      </c>
      <c r="D404" s="190" t="s">
        <v>1996</v>
      </c>
      <c r="E404" s="165"/>
      <c r="F404" s="165"/>
      <c r="G404" s="163"/>
      <c r="H404" s="163"/>
      <c r="I404" s="163"/>
      <c r="J404" s="163"/>
      <c r="K404" s="164"/>
      <c r="L404" s="165"/>
      <c r="M404" s="163"/>
      <c r="N404" s="163"/>
      <c r="O404" s="163"/>
    </row>
    <row r="405" spans="1:15">
      <c r="A405" s="163"/>
      <c r="B405" s="187" t="s">
        <v>147</v>
      </c>
      <c r="C405" s="187" t="s">
        <v>7094</v>
      </c>
      <c r="D405" s="190" t="s">
        <v>2000</v>
      </c>
      <c r="E405" s="165"/>
      <c r="F405" s="165"/>
      <c r="G405" s="163"/>
      <c r="H405" s="163"/>
      <c r="I405" s="163"/>
      <c r="J405" s="163"/>
      <c r="K405" s="164"/>
      <c r="L405" s="165"/>
      <c r="M405" s="163"/>
      <c r="N405" s="163"/>
      <c r="O405" s="163"/>
    </row>
    <row r="406" spans="1:15">
      <c r="A406" s="163"/>
      <c r="B406" s="187" t="s">
        <v>147</v>
      </c>
      <c r="C406" s="187" t="s">
        <v>2064</v>
      </c>
      <c r="D406" s="190" t="s">
        <v>2001</v>
      </c>
      <c r="E406" s="165"/>
      <c r="F406" s="165"/>
      <c r="G406" s="163"/>
      <c r="H406" s="163"/>
      <c r="I406" s="163"/>
      <c r="J406" s="163"/>
      <c r="K406" s="164"/>
      <c r="L406" s="165"/>
      <c r="M406" s="163"/>
      <c r="N406" s="163"/>
      <c r="O406" s="163"/>
    </row>
    <row r="407" spans="1:15">
      <c r="A407" s="163"/>
      <c r="B407" s="187" t="s">
        <v>147</v>
      </c>
      <c r="C407" s="187" t="s">
        <v>2418</v>
      </c>
      <c r="D407" s="190" t="s">
        <v>2002</v>
      </c>
      <c r="E407" s="165"/>
      <c r="F407" s="165"/>
      <c r="G407" s="163"/>
      <c r="H407" s="163"/>
      <c r="I407" s="163"/>
      <c r="J407" s="163"/>
      <c r="K407" s="164"/>
      <c r="L407" s="165"/>
      <c r="M407" s="163"/>
      <c r="N407" s="163"/>
      <c r="O407" s="163"/>
    </row>
    <row r="408" spans="1:15">
      <c r="A408" s="163"/>
      <c r="B408" s="187" t="s">
        <v>147</v>
      </c>
      <c r="C408" s="187" t="s">
        <v>3641</v>
      </c>
      <c r="D408" s="190" t="s">
        <v>2003</v>
      </c>
      <c r="E408" s="165"/>
      <c r="F408" s="165"/>
      <c r="G408" s="163"/>
      <c r="H408" s="163"/>
      <c r="I408" s="163"/>
      <c r="J408" s="163"/>
      <c r="K408" s="164"/>
      <c r="L408" s="165"/>
      <c r="M408" s="163"/>
      <c r="N408" s="163"/>
      <c r="O408" s="163"/>
    </row>
    <row r="409" spans="1:15">
      <c r="A409" s="163"/>
      <c r="B409" s="187" t="s">
        <v>147</v>
      </c>
      <c r="C409" s="187" t="s">
        <v>6464</v>
      </c>
      <c r="D409" s="190" t="s">
        <v>2004</v>
      </c>
      <c r="E409" s="165"/>
      <c r="F409" s="165"/>
      <c r="G409" s="163"/>
      <c r="H409" s="163"/>
      <c r="I409" s="163"/>
      <c r="J409" s="163"/>
      <c r="K409" s="164"/>
      <c r="L409" s="165"/>
      <c r="M409" s="163"/>
      <c r="N409" s="163"/>
      <c r="O409" s="163"/>
    </row>
    <row r="410" spans="1:15">
      <c r="A410" s="163"/>
      <c r="B410" s="187" t="s">
        <v>147</v>
      </c>
      <c r="C410" s="187" t="s">
        <v>1997</v>
      </c>
      <c r="D410" s="190" t="s">
        <v>2011</v>
      </c>
      <c r="E410" s="165"/>
      <c r="F410" s="165"/>
      <c r="G410" s="163"/>
      <c r="H410" s="163"/>
      <c r="I410" s="163"/>
      <c r="J410" s="163"/>
      <c r="K410" s="164"/>
      <c r="L410" s="165"/>
      <c r="M410" s="163"/>
      <c r="N410" s="163"/>
      <c r="O410" s="163"/>
    </row>
    <row r="411" spans="1:15">
      <c r="A411" s="163"/>
      <c r="B411" s="187" t="s">
        <v>147</v>
      </c>
      <c r="C411" s="187" t="s">
        <v>5252</v>
      </c>
      <c r="D411" s="190" t="s">
        <v>2012</v>
      </c>
      <c r="E411" s="165"/>
      <c r="F411" s="165"/>
      <c r="G411" s="163"/>
      <c r="H411" s="163"/>
      <c r="I411" s="163"/>
      <c r="J411" s="163"/>
      <c r="K411" s="164"/>
      <c r="L411" s="165"/>
      <c r="M411" s="163"/>
      <c r="N411" s="163"/>
      <c r="O411" s="163"/>
    </row>
    <row r="412" spans="1:15">
      <c r="A412" s="163"/>
      <c r="B412" s="187" t="s">
        <v>147</v>
      </c>
      <c r="C412" s="187" t="s">
        <v>5252</v>
      </c>
      <c r="D412" s="190" t="s">
        <v>2013</v>
      </c>
      <c r="E412" s="165"/>
      <c r="F412" s="165"/>
      <c r="G412" s="163"/>
      <c r="H412" s="163"/>
      <c r="I412" s="163"/>
      <c r="J412" s="163"/>
      <c r="K412" s="164"/>
      <c r="L412" s="165"/>
      <c r="M412" s="163"/>
      <c r="N412" s="163"/>
      <c r="O412" s="163"/>
    </row>
    <row r="413" spans="1:15">
      <c r="A413" s="163"/>
      <c r="B413" s="187" t="s">
        <v>147</v>
      </c>
      <c r="C413" s="187" t="s">
        <v>2064</v>
      </c>
      <c r="D413" s="190" t="s">
        <v>2014</v>
      </c>
      <c r="E413" s="165"/>
      <c r="F413" s="165"/>
      <c r="G413" s="163"/>
      <c r="H413" s="163"/>
      <c r="I413" s="163"/>
      <c r="J413" s="163"/>
      <c r="K413" s="164"/>
      <c r="L413" s="165"/>
      <c r="M413" s="163"/>
      <c r="N413" s="163"/>
      <c r="O413" s="163"/>
    </row>
    <row r="414" spans="1:15">
      <c r="A414" s="163"/>
      <c r="B414" s="187" t="s">
        <v>147</v>
      </c>
      <c r="C414" s="187" t="s">
        <v>1997</v>
      </c>
      <c r="D414" s="190" t="s">
        <v>2021</v>
      </c>
      <c r="E414" s="165"/>
      <c r="F414" s="165"/>
      <c r="G414" s="163"/>
      <c r="H414" s="163"/>
      <c r="I414" s="163"/>
      <c r="J414" s="163"/>
      <c r="K414" s="164"/>
      <c r="L414" s="165"/>
      <c r="M414" s="163"/>
      <c r="N414" s="163"/>
      <c r="O414" s="163"/>
    </row>
    <row r="415" spans="1:15">
      <c r="A415" s="163"/>
      <c r="B415" s="187" t="s">
        <v>147</v>
      </c>
      <c r="C415" s="187" t="s">
        <v>2064</v>
      </c>
      <c r="D415" s="190" t="s">
        <v>2025</v>
      </c>
      <c r="E415" s="165"/>
      <c r="F415" s="165"/>
      <c r="G415" s="163"/>
      <c r="H415" s="163"/>
      <c r="I415" s="163"/>
      <c r="J415" s="163"/>
      <c r="K415" s="164"/>
      <c r="L415" s="165"/>
      <c r="M415" s="163"/>
      <c r="N415" s="163"/>
      <c r="O415" s="163"/>
    </row>
    <row r="416" spans="1:15">
      <c r="A416" s="163"/>
      <c r="B416" s="187" t="s">
        <v>147</v>
      </c>
      <c r="C416" s="187" t="s">
        <v>2292</v>
      </c>
      <c r="D416" s="190" t="s">
        <v>2028</v>
      </c>
      <c r="E416" s="165"/>
      <c r="F416" s="165"/>
      <c r="G416" s="163"/>
      <c r="H416" s="163"/>
      <c r="I416" s="163"/>
      <c r="J416" s="163"/>
      <c r="K416" s="164"/>
      <c r="L416" s="165"/>
      <c r="M416" s="163"/>
      <c r="N416" s="163"/>
      <c r="O416" s="163"/>
    </row>
    <row r="417" spans="1:15">
      <c r="A417" s="163"/>
      <c r="B417" s="187" t="s">
        <v>147</v>
      </c>
      <c r="C417" s="187" t="s">
        <v>1997</v>
      </c>
      <c r="D417" s="190" t="s">
        <v>2031</v>
      </c>
      <c r="E417" s="165"/>
      <c r="F417" s="165"/>
      <c r="G417" s="163"/>
      <c r="H417" s="163"/>
      <c r="I417" s="163"/>
      <c r="J417" s="163"/>
      <c r="K417" s="164"/>
      <c r="L417" s="165"/>
      <c r="M417" s="163"/>
      <c r="N417" s="163"/>
      <c r="O417" s="163"/>
    </row>
    <row r="418" spans="1:15">
      <c r="A418" s="163"/>
      <c r="B418" s="187" t="s">
        <v>147</v>
      </c>
      <c r="C418" s="187" t="s">
        <v>1997</v>
      </c>
      <c r="D418" s="190" t="s">
        <v>2033</v>
      </c>
      <c r="E418" s="165"/>
      <c r="F418" s="165"/>
      <c r="G418" s="163"/>
      <c r="H418" s="163"/>
      <c r="I418" s="163"/>
      <c r="J418" s="163"/>
      <c r="K418" s="164"/>
      <c r="L418" s="165"/>
      <c r="M418" s="163"/>
      <c r="N418" s="163"/>
      <c r="O418" s="163"/>
    </row>
    <row r="419" spans="1:15">
      <c r="A419" s="163"/>
      <c r="B419" s="187" t="s">
        <v>147</v>
      </c>
      <c r="C419" s="187" t="s">
        <v>1997</v>
      </c>
      <c r="D419" s="190" t="s">
        <v>2036</v>
      </c>
      <c r="E419" s="165"/>
      <c r="F419" s="165"/>
      <c r="G419" s="163"/>
      <c r="H419" s="163"/>
      <c r="I419" s="163"/>
      <c r="J419" s="163"/>
      <c r="K419" s="164"/>
      <c r="L419" s="165"/>
      <c r="M419" s="163"/>
      <c r="N419" s="163"/>
      <c r="O419" s="163"/>
    </row>
    <row r="420" spans="1:15">
      <c r="A420" s="163"/>
      <c r="B420" s="187" t="s">
        <v>147</v>
      </c>
      <c r="C420" s="187" t="s">
        <v>1997</v>
      </c>
      <c r="D420" s="190" t="s">
        <v>2038</v>
      </c>
      <c r="E420" s="165"/>
      <c r="F420" s="165"/>
      <c r="G420" s="163"/>
      <c r="H420" s="163"/>
      <c r="I420" s="163"/>
      <c r="J420" s="163"/>
      <c r="K420" s="164"/>
      <c r="L420" s="165"/>
      <c r="M420" s="163"/>
      <c r="N420" s="163"/>
      <c r="O420" s="163"/>
    </row>
    <row r="421" spans="1:15">
      <c r="A421" s="163"/>
      <c r="B421" s="187" t="s">
        <v>147</v>
      </c>
      <c r="C421" s="187" t="s">
        <v>2418</v>
      </c>
      <c r="D421" s="190" t="s">
        <v>2040</v>
      </c>
      <c r="E421" s="165"/>
      <c r="F421" s="165"/>
      <c r="G421" s="163"/>
      <c r="H421" s="163"/>
      <c r="I421" s="163"/>
      <c r="J421" s="163"/>
      <c r="K421" s="164"/>
      <c r="L421" s="165"/>
      <c r="M421" s="163"/>
      <c r="N421" s="163"/>
      <c r="O421" s="163"/>
    </row>
    <row r="422" spans="1:15">
      <c r="A422" s="163"/>
      <c r="B422" s="187" t="s">
        <v>147</v>
      </c>
      <c r="C422" s="187" t="s">
        <v>2418</v>
      </c>
      <c r="D422" s="190" t="s">
        <v>2041</v>
      </c>
      <c r="E422" s="165"/>
      <c r="F422" s="165"/>
      <c r="G422" s="163"/>
      <c r="H422" s="163"/>
      <c r="I422" s="163"/>
      <c r="J422" s="163"/>
      <c r="K422" s="164"/>
      <c r="L422" s="165"/>
      <c r="M422" s="163"/>
      <c r="N422" s="163"/>
      <c r="O422" s="163"/>
    </row>
    <row r="423" spans="1:15">
      <c r="A423" s="163"/>
      <c r="B423" s="187" t="s">
        <v>147</v>
      </c>
      <c r="C423" s="187" t="s">
        <v>1997</v>
      </c>
      <c r="D423" s="190" t="s">
        <v>2042</v>
      </c>
      <c r="E423" s="165"/>
      <c r="F423" s="165"/>
      <c r="G423" s="163"/>
      <c r="H423" s="163"/>
      <c r="I423" s="163"/>
      <c r="J423" s="163"/>
      <c r="K423" s="164"/>
      <c r="L423" s="165"/>
      <c r="M423" s="163"/>
      <c r="N423" s="163"/>
      <c r="O423" s="163"/>
    </row>
    <row r="424" spans="1:15">
      <c r="A424" s="163"/>
      <c r="B424" s="187" t="s">
        <v>147</v>
      </c>
      <c r="C424" s="187" t="s">
        <v>1997</v>
      </c>
      <c r="D424" s="190" t="s">
        <v>2043</v>
      </c>
      <c r="E424" s="165"/>
      <c r="F424" s="165"/>
      <c r="G424" s="163"/>
      <c r="H424" s="163"/>
      <c r="I424" s="163"/>
      <c r="J424" s="163"/>
      <c r="K424" s="164"/>
      <c r="L424" s="165"/>
      <c r="M424" s="163"/>
      <c r="N424" s="163"/>
      <c r="O424" s="163"/>
    </row>
    <row r="425" spans="1:15">
      <c r="A425" s="163"/>
      <c r="B425" s="187" t="s">
        <v>147</v>
      </c>
      <c r="C425" s="187" t="s">
        <v>2418</v>
      </c>
      <c r="D425" s="190" t="s">
        <v>2044</v>
      </c>
      <c r="E425" s="165"/>
      <c r="F425" s="165"/>
      <c r="G425" s="163"/>
      <c r="H425" s="163"/>
      <c r="I425" s="163"/>
      <c r="J425" s="163"/>
      <c r="K425" s="164"/>
      <c r="L425" s="165"/>
      <c r="M425" s="163"/>
      <c r="N425" s="163"/>
      <c r="O425" s="163"/>
    </row>
    <row r="426" spans="1:15">
      <c r="A426" s="163"/>
      <c r="B426" s="187" t="s">
        <v>147</v>
      </c>
      <c r="C426" s="187" t="s">
        <v>1997</v>
      </c>
      <c r="D426" s="190" t="s">
        <v>2056</v>
      </c>
      <c r="E426" s="165"/>
      <c r="F426" s="165"/>
      <c r="G426" s="163"/>
      <c r="H426" s="163"/>
      <c r="I426" s="163"/>
      <c r="J426" s="163"/>
      <c r="K426" s="164"/>
      <c r="L426" s="165"/>
      <c r="M426" s="163"/>
      <c r="N426" s="163"/>
      <c r="O426" s="163"/>
    </row>
    <row r="427" spans="1:15">
      <c r="A427" s="163"/>
      <c r="B427" s="187" t="s">
        <v>147</v>
      </c>
      <c r="C427" s="187" t="s">
        <v>1997</v>
      </c>
      <c r="D427" s="190" t="s">
        <v>2057</v>
      </c>
      <c r="E427" s="165"/>
      <c r="F427" s="165"/>
      <c r="G427" s="163"/>
      <c r="H427" s="163"/>
      <c r="I427" s="163"/>
      <c r="J427" s="163"/>
      <c r="K427" s="164"/>
      <c r="L427" s="165"/>
      <c r="M427" s="163"/>
      <c r="N427" s="163"/>
      <c r="O427" s="163"/>
    </row>
    <row r="428" spans="1:15">
      <c r="A428" s="163"/>
      <c r="B428" s="187" t="s">
        <v>147</v>
      </c>
      <c r="C428" s="187" t="s">
        <v>1997</v>
      </c>
      <c r="D428" s="190" t="s">
        <v>2058</v>
      </c>
      <c r="E428" s="165"/>
      <c r="F428" s="165"/>
      <c r="G428" s="163"/>
      <c r="H428" s="163"/>
      <c r="I428" s="163"/>
      <c r="J428" s="163"/>
      <c r="K428" s="164"/>
      <c r="L428" s="165"/>
      <c r="M428" s="163"/>
      <c r="N428" s="163"/>
      <c r="O428" s="163"/>
    </row>
    <row r="429" spans="1:15">
      <c r="A429" s="163"/>
      <c r="B429" s="187" t="s">
        <v>147</v>
      </c>
      <c r="C429" s="187" t="s">
        <v>1997</v>
      </c>
      <c r="D429" s="190" t="s">
        <v>2062</v>
      </c>
      <c r="E429" s="164"/>
      <c r="F429" s="165"/>
      <c r="G429" s="163"/>
      <c r="H429" s="163"/>
      <c r="I429" s="163"/>
      <c r="J429" s="163"/>
      <c r="K429" s="164"/>
      <c r="L429" s="165"/>
      <c r="M429" s="163"/>
      <c r="N429" s="163"/>
      <c r="O429" s="163"/>
    </row>
    <row r="430" spans="1:15">
      <c r="A430" s="163"/>
      <c r="B430" s="187" t="s">
        <v>147</v>
      </c>
      <c r="C430" s="187" t="s">
        <v>1997</v>
      </c>
      <c r="D430" s="190" t="s">
        <v>2063</v>
      </c>
      <c r="E430" s="165"/>
      <c r="F430" s="165"/>
      <c r="G430" s="163"/>
      <c r="H430" s="163"/>
      <c r="I430" s="163"/>
      <c r="J430" s="163"/>
      <c r="K430" s="164"/>
      <c r="L430" s="165"/>
      <c r="M430" s="163"/>
      <c r="N430" s="163"/>
      <c r="O430" s="163"/>
    </row>
    <row r="431" spans="1:15">
      <c r="A431" s="163"/>
      <c r="B431" s="187" t="s">
        <v>147</v>
      </c>
      <c r="C431" s="187" t="s">
        <v>2418</v>
      </c>
      <c r="D431" s="190" t="s">
        <v>2068</v>
      </c>
      <c r="E431" s="165"/>
      <c r="F431" s="165"/>
      <c r="G431" s="163"/>
      <c r="H431" s="163"/>
      <c r="I431" s="163"/>
      <c r="J431" s="163"/>
      <c r="K431" s="164"/>
      <c r="L431" s="165"/>
      <c r="M431" s="163"/>
      <c r="N431" s="163"/>
      <c r="O431" s="163"/>
    </row>
    <row r="432" spans="1:15">
      <c r="A432" s="163"/>
      <c r="B432" s="187" t="s">
        <v>147</v>
      </c>
      <c r="C432" s="187" t="s">
        <v>2418</v>
      </c>
      <c r="D432" s="190" t="s">
        <v>2069</v>
      </c>
      <c r="E432" s="165"/>
      <c r="F432" s="165"/>
      <c r="G432" s="163"/>
      <c r="H432" s="163"/>
      <c r="I432" s="163"/>
      <c r="J432" s="163"/>
      <c r="K432" s="164"/>
      <c r="L432" s="165"/>
      <c r="M432" s="163"/>
      <c r="N432" s="163"/>
      <c r="O432" s="163"/>
    </row>
    <row r="433" spans="1:15">
      <c r="A433" s="163"/>
      <c r="B433" s="187" t="s">
        <v>147</v>
      </c>
      <c r="C433" s="187" t="s">
        <v>5252</v>
      </c>
      <c r="D433" s="190" t="s">
        <v>2070</v>
      </c>
      <c r="E433" s="165"/>
      <c r="F433" s="165"/>
      <c r="G433" s="163"/>
      <c r="H433" s="163"/>
      <c r="I433" s="163"/>
      <c r="J433" s="163"/>
      <c r="K433" s="164"/>
      <c r="L433" s="165"/>
      <c r="M433" s="163"/>
      <c r="N433" s="163"/>
      <c r="O433" s="163"/>
    </row>
    <row r="434" spans="1:15">
      <c r="A434" s="163"/>
      <c r="B434" s="187" t="s">
        <v>147</v>
      </c>
      <c r="C434" s="187" t="s">
        <v>2418</v>
      </c>
      <c r="D434" s="190" t="s">
        <v>2071</v>
      </c>
      <c r="E434" s="165"/>
      <c r="F434" s="165"/>
      <c r="G434" s="163"/>
      <c r="H434" s="163"/>
      <c r="I434" s="163"/>
      <c r="J434" s="163"/>
      <c r="K434" s="164"/>
      <c r="L434" s="165"/>
      <c r="M434" s="163"/>
      <c r="N434" s="163"/>
      <c r="O434" s="163"/>
    </row>
    <row r="435" spans="1:15">
      <c r="A435" s="163"/>
      <c r="B435" s="187" t="s">
        <v>147</v>
      </c>
      <c r="C435" s="187" t="s">
        <v>2150</v>
      </c>
      <c r="D435" s="190" t="s">
        <v>2072</v>
      </c>
      <c r="E435" s="165"/>
      <c r="F435" s="165"/>
      <c r="G435" s="163"/>
      <c r="H435" s="163"/>
      <c r="I435" s="163"/>
      <c r="J435" s="163"/>
      <c r="K435" s="164"/>
      <c r="L435" s="165"/>
      <c r="M435" s="163"/>
      <c r="N435" s="163"/>
      <c r="O435" s="163"/>
    </row>
    <row r="436" spans="1:15">
      <c r="A436" s="163"/>
      <c r="B436" s="187" t="s">
        <v>147</v>
      </c>
      <c r="C436" s="187" t="s">
        <v>2150</v>
      </c>
      <c r="D436" s="190" t="s">
        <v>2073</v>
      </c>
      <c r="E436" s="165"/>
      <c r="F436" s="165"/>
      <c r="G436" s="163"/>
      <c r="H436" s="163"/>
      <c r="I436" s="163"/>
      <c r="J436" s="163"/>
      <c r="K436" s="164"/>
      <c r="L436" s="165"/>
      <c r="M436" s="163"/>
      <c r="N436" s="163"/>
      <c r="O436" s="163"/>
    </row>
    <row r="437" spans="1:15">
      <c r="A437" s="163"/>
      <c r="B437" s="187" t="s">
        <v>147</v>
      </c>
      <c r="C437" s="187" t="s">
        <v>7238</v>
      </c>
      <c r="D437" s="190" t="s">
        <v>2074</v>
      </c>
      <c r="E437" s="165"/>
      <c r="F437" s="165"/>
      <c r="G437" s="163"/>
      <c r="H437" s="163"/>
      <c r="I437" s="163"/>
      <c r="J437" s="163"/>
      <c r="K437" s="164"/>
      <c r="L437" s="165"/>
      <c r="M437" s="163"/>
      <c r="N437" s="163"/>
      <c r="O437" s="163"/>
    </row>
    <row r="438" spans="1:15">
      <c r="A438" s="163"/>
      <c r="B438" s="187" t="s">
        <v>147</v>
      </c>
      <c r="C438" s="187" t="s">
        <v>2150</v>
      </c>
      <c r="D438" s="190" t="s">
        <v>2075</v>
      </c>
      <c r="E438" s="165"/>
      <c r="F438" s="165"/>
      <c r="G438" s="163"/>
      <c r="H438" s="163"/>
      <c r="I438" s="163"/>
      <c r="J438" s="163"/>
      <c r="K438" s="164"/>
      <c r="L438" s="165"/>
      <c r="M438" s="163"/>
      <c r="N438" s="163"/>
      <c r="O438" s="163"/>
    </row>
    <row r="439" spans="1:15">
      <c r="A439" s="163"/>
      <c r="B439" s="187" t="s">
        <v>147</v>
      </c>
      <c r="C439" s="187" t="s">
        <v>6245</v>
      </c>
      <c r="D439" s="190" t="s">
        <v>2089</v>
      </c>
      <c r="E439" s="165"/>
      <c r="F439" s="165"/>
      <c r="G439" s="163"/>
      <c r="H439" s="163"/>
      <c r="I439" s="163"/>
      <c r="J439" s="163"/>
      <c r="K439" s="164"/>
      <c r="L439" s="165"/>
      <c r="M439" s="163"/>
      <c r="N439" s="163"/>
      <c r="O439" s="163"/>
    </row>
    <row r="440" spans="1:15">
      <c r="A440" s="163"/>
      <c r="B440" s="187" t="s">
        <v>147</v>
      </c>
      <c r="C440" s="187" t="s">
        <v>2150</v>
      </c>
      <c r="D440" s="190" t="s">
        <v>2090</v>
      </c>
      <c r="E440" s="165"/>
      <c r="F440" s="165"/>
      <c r="G440" s="163"/>
      <c r="H440" s="163"/>
      <c r="I440" s="163"/>
      <c r="J440" s="163"/>
      <c r="K440" s="164"/>
      <c r="L440" s="165"/>
      <c r="M440" s="163"/>
      <c r="N440" s="163"/>
      <c r="O440" s="163"/>
    </row>
    <row r="441" spans="1:15">
      <c r="A441" s="163"/>
      <c r="B441" s="187" t="s">
        <v>147</v>
      </c>
      <c r="C441" s="187" t="s">
        <v>7094</v>
      </c>
      <c r="D441" s="190" t="s">
        <v>2094</v>
      </c>
      <c r="E441" s="165"/>
      <c r="F441" s="165"/>
      <c r="G441" s="163"/>
      <c r="H441" s="163"/>
      <c r="I441" s="163"/>
      <c r="J441" s="163"/>
      <c r="K441" s="164"/>
      <c r="L441" s="165"/>
      <c r="M441" s="163"/>
      <c r="N441" s="163"/>
      <c r="O441" s="163"/>
    </row>
    <row r="442" spans="1:15">
      <c r="A442" s="163"/>
      <c r="B442" s="187" t="s">
        <v>147</v>
      </c>
      <c r="C442" s="187" t="s">
        <v>2150</v>
      </c>
      <c r="D442" s="190" t="s">
        <v>2095</v>
      </c>
      <c r="E442" s="165"/>
      <c r="F442" s="165"/>
      <c r="G442" s="163"/>
      <c r="H442" s="163"/>
      <c r="I442" s="163"/>
      <c r="J442" s="163"/>
      <c r="K442" s="164"/>
      <c r="L442" s="165"/>
      <c r="M442" s="163"/>
      <c r="N442" s="163"/>
      <c r="O442" s="163"/>
    </row>
    <row r="443" spans="1:15">
      <c r="A443" s="163"/>
      <c r="B443" s="187" t="s">
        <v>147</v>
      </c>
      <c r="C443" s="187" t="s">
        <v>2800</v>
      </c>
      <c r="D443" s="190" t="s">
        <v>2096</v>
      </c>
      <c r="E443" s="165"/>
      <c r="F443" s="165"/>
      <c r="G443" s="163"/>
      <c r="H443" s="163"/>
      <c r="I443" s="163"/>
      <c r="J443" s="163"/>
      <c r="K443" s="164"/>
      <c r="L443" s="165"/>
      <c r="M443" s="163"/>
      <c r="N443" s="163"/>
      <c r="O443" s="163"/>
    </row>
    <row r="444" spans="1:15">
      <c r="A444" s="163"/>
      <c r="B444" s="187" t="s">
        <v>147</v>
      </c>
      <c r="C444" s="187" t="s">
        <v>2150</v>
      </c>
      <c r="D444" s="190" t="s">
        <v>2097</v>
      </c>
      <c r="E444" s="165"/>
      <c r="F444" s="165"/>
      <c r="G444" s="163"/>
      <c r="H444" s="163"/>
      <c r="I444" s="163"/>
      <c r="J444" s="163"/>
      <c r="K444" s="164"/>
      <c r="L444" s="165"/>
      <c r="M444" s="163"/>
      <c r="N444" s="163"/>
      <c r="O444" s="163"/>
    </row>
    <row r="445" spans="1:15">
      <c r="A445" s="163"/>
      <c r="B445" s="187" t="s">
        <v>147</v>
      </c>
      <c r="C445" s="187" t="s">
        <v>6245</v>
      </c>
      <c r="D445" s="190" t="s">
        <v>2098</v>
      </c>
      <c r="E445" s="165"/>
      <c r="F445" s="165"/>
      <c r="G445" s="163"/>
      <c r="H445" s="163"/>
      <c r="I445" s="163"/>
      <c r="J445" s="163"/>
      <c r="K445" s="164"/>
      <c r="L445" s="165"/>
      <c r="M445" s="163"/>
      <c r="N445" s="163"/>
      <c r="O445" s="163"/>
    </row>
    <row r="446" spans="1:15">
      <c r="A446" s="163"/>
      <c r="B446" s="187" t="s">
        <v>147</v>
      </c>
      <c r="C446" s="187" t="s">
        <v>3</v>
      </c>
      <c r="D446" s="190" t="s">
        <v>2099</v>
      </c>
      <c r="E446" s="164"/>
      <c r="F446" s="164"/>
      <c r="G446" s="163"/>
      <c r="H446" s="163"/>
      <c r="I446" s="163"/>
      <c r="J446" s="163"/>
      <c r="K446" s="164"/>
      <c r="L446" s="164"/>
      <c r="M446" s="163"/>
      <c r="N446" s="163"/>
      <c r="O446" s="163"/>
    </row>
    <row r="447" spans="1:15">
      <c r="A447" s="163"/>
      <c r="B447" s="187" t="s">
        <v>147</v>
      </c>
      <c r="C447" s="187" t="s">
        <v>2150</v>
      </c>
      <c r="D447" s="190" t="s">
        <v>2100</v>
      </c>
      <c r="E447" s="165"/>
      <c r="F447" s="165"/>
      <c r="G447" s="163"/>
      <c r="H447" s="163"/>
      <c r="I447" s="163"/>
      <c r="J447" s="163"/>
      <c r="K447" s="164"/>
      <c r="L447" s="165"/>
      <c r="M447" s="163"/>
      <c r="N447" s="163"/>
      <c r="O447" s="163"/>
    </row>
    <row r="448" spans="1:15">
      <c r="A448" s="163"/>
      <c r="B448" s="187" t="s">
        <v>147</v>
      </c>
      <c r="C448" s="187" t="s">
        <v>2150</v>
      </c>
      <c r="D448" s="190" t="s">
        <v>2101</v>
      </c>
      <c r="E448" s="165"/>
      <c r="F448" s="165"/>
      <c r="G448" s="163"/>
      <c r="H448" s="163"/>
      <c r="I448" s="163"/>
      <c r="J448" s="163"/>
      <c r="K448" s="164"/>
      <c r="L448" s="165"/>
      <c r="M448" s="163"/>
      <c r="N448" s="163"/>
      <c r="O448" s="163"/>
    </row>
    <row r="449" spans="1:15">
      <c r="A449" s="163"/>
      <c r="B449" s="187" t="s">
        <v>147</v>
      </c>
      <c r="C449" s="187" t="s">
        <v>2800</v>
      </c>
      <c r="D449" s="190" t="s">
        <v>2102</v>
      </c>
      <c r="E449" s="165"/>
      <c r="F449" s="165"/>
      <c r="G449" s="163"/>
      <c r="H449" s="163"/>
      <c r="I449" s="163"/>
      <c r="J449" s="163"/>
      <c r="K449" s="164"/>
      <c r="L449" s="165"/>
      <c r="M449" s="163"/>
      <c r="N449" s="163"/>
      <c r="O449" s="163"/>
    </row>
    <row r="450" spans="1:15">
      <c r="A450" s="163"/>
      <c r="B450" s="187" t="s">
        <v>147</v>
      </c>
      <c r="C450" s="187" t="s">
        <v>2800</v>
      </c>
      <c r="D450" s="190" t="s">
        <v>2103</v>
      </c>
      <c r="E450" s="165"/>
      <c r="F450" s="165"/>
      <c r="G450" s="163"/>
      <c r="H450" s="163"/>
      <c r="I450" s="163"/>
      <c r="J450" s="163"/>
      <c r="K450" s="164"/>
      <c r="L450" s="165"/>
      <c r="M450" s="163"/>
      <c r="N450" s="163"/>
      <c r="O450" s="163"/>
    </row>
    <row r="451" spans="1:15">
      <c r="A451" s="163"/>
      <c r="B451" s="187" t="s">
        <v>147</v>
      </c>
      <c r="C451" s="187" t="s">
        <v>2150</v>
      </c>
      <c r="D451" s="190" t="s">
        <v>2104</v>
      </c>
      <c r="E451" s="165"/>
      <c r="F451" s="165"/>
      <c r="G451" s="163"/>
      <c r="H451" s="163"/>
      <c r="I451" s="163"/>
      <c r="J451" s="163"/>
      <c r="K451" s="164"/>
      <c r="L451" s="165"/>
      <c r="M451" s="163"/>
      <c r="N451" s="163"/>
      <c r="O451" s="163"/>
    </row>
    <row r="452" spans="1:15">
      <c r="A452" s="163"/>
      <c r="B452" s="187" t="s">
        <v>147</v>
      </c>
      <c r="C452" s="187" t="s">
        <v>2150</v>
      </c>
      <c r="D452" s="190" t="s">
        <v>2105</v>
      </c>
      <c r="E452" s="165"/>
      <c r="F452" s="165"/>
      <c r="G452" s="163"/>
      <c r="H452" s="163"/>
      <c r="I452" s="163"/>
      <c r="J452" s="163"/>
      <c r="K452" s="164"/>
      <c r="L452" s="165"/>
      <c r="M452" s="163"/>
      <c r="N452" s="163"/>
      <c r="O452" s="163"/>
    </row>
    <row r="453" spans="1:15">
      <c r="A453" s="163"/>
      <c r="B453" s="187" t="s">
        <v>147</v>
      </c>
      <c r="C453" s="187" t="s">
        <v>2800</v>
      </c>
      <c r="D453" s="190" t="s">
        <v>2106</v>
      </c>
      <c r="E453" s="165"/>
      <c r="F453" s="165"/>
      <c r="G453" s="163"/>
      <c r="H453" s="163"/>
      <c r="I453" s="163"/>
      <c r="J453" s="163"/>
      <c r="K453" s="164"/>
      <c r="L453" s="165"/>
      <c r="M453" s="163"/>
      <c r="N453" s="163"/>
      <c r="O453" s="163"/>
    </row>
    <row r="454" spans="1:15">
      <c r="A454" s="163"/>
      <c r="B454" s="187" t="s">
        <v>147</v>
      </c>
      <c r="C454" s="187" t="s">
        <v>2800</v>
      </c>
      <c r="D454" s="190" t="s">
        <v>2107</v>
      </c>
      <c r="E454" s="165"/>
      <c r="F454" s="165"/>
      <c r="G454" s="163"/>
      <c r="H454" s="163"/>
      <c r="I454" s="163"/>
      <c r="J454" s="163"/>
      <c r="K454" s="164"/>
      <c r="L454" s="165"/>
      <c r="M454" s="163"/>
      <c r="N454" s="163"/>
      <c r="O454" s="163"/>
    </row>
    <row r="455" spans="1:15">
      <c r="A455" s="163"/>
      <c r="B455" s="187" t="s">
        <v>147</v>
      </c>
      <c r="C455" s="187" t="s">
        <v>5252</v>
      </c>
      <c r="D455" s="190" t="s">
        <v>2108</v>
      </c>
      <c r="E455" s="165"/>
      <c r="F455" s="165"/>
      <c r="G455" s="163"/>
      <c r="H455" s="163"/>
      <c r="I455" s="163"/>
      <c r="J455" s="163"/>
      <c r="K455" s="164"/>
      <c r="L455" s="165"/>
      <c r="M455" s="163"/>
      <c r="N455" s="163"/>
      <c r="O455" s="163"/>
    </row>
    <row r="456" spans="1:15">
      <c r="A456" s="163"/>
      <c r="B456" s="187" t="s">
        <v>147</v>
      </c>
      <c r="C456" s="187" t="s">
        <v>2800</v>
      </c>
      <c r="D456" s="190" t="s">
        <v>2109</v>
      </c>
      <c r="E456" s="165"/>
      <c r="F456" s="165"/>
      <c r="G456" s="163"/>
      <c r="H456" s="163"/>
      <c r="I456" s="163"/>
      <c r="J456" s="163"/>
      <c r="K456" s="164"/>
      <c r="L456" s="165"/>
      <c r="M456" s="163"/>
      <c r="N456" s="163"/>
      <c r="O456" s="163"/>
    </row>
    <row r="457" spans="1:15">
      <c r="A457" s="163"/>
      <c r="B457" s="187" t="s">
        <v>147</v>
      </c>
      <c r="C457" s="187" t="s">
        <v>2150</v>
      </c>
      <c r="D457" s="190" t="s">
        <v>2110</v>
      </c>
      <c r="E457" s="165"/>
      <c r="F457" s="165"/>
      <c r="G457" s="163"/>
      <c r="H457" s="163"/>
      <c r="I457" s="163"/>
      <c r="J457" s="163"/>
      <c r="K457" s="164"/>
      <c r="L457" s="165"/>
      <c r="M457" s="163"/>
      <c r="N457" s="163"/>
      <c r="O457" s="163"/>
    </row>
    <row r="458" spans="1:15">
      <c r="A458" s="163"/>
      <c r="B458" s="187" t="s">
        <v>147</v>
      </c>
      <c r="C458" s="187" t="s">
        <v>2150</v>
      </c>
      <c r="D458" s="190" t="s">
        <v>2153</v>
      </c>
      <c r="E458" s="165"/>
      <c r="F458" s="165"/>
      <c r="G458" s="163"/>
      <c r="H458" s="163"/>
      <c r="I458" s="163"/>
      <c r="J458" s="163"/>
      <c r="K458" s="164"/>
      <c r="L458" s="165"/>
      <c r="M458" s="163"/>
      <c r="N458" s="163"/>
      <c r="O458" s="163"/>
    </row>
    <row r="459" spans="1:15">
      <c r="A459" s="163"/>
      <c r="B459" s="187" t="s">
        <v>147</v>
      </c>
      <c r="C459" s="187" t="s">
        <v>2800</v>
      </c>
      <c r="D459" s="190" t="s">
        <v>2154</v>
      </c>
      <c r="E459" s="165"/>
      <c r="F459" s="165"/>
      <c r="G459" s="163"/>
      <c r="H459" s="163"/>
      <c r="I459" s="163"/>
      <c r="J459" s="163"/>
      <c r="K459" s="164"/>
      <c r="L459" s="165"/>
      <c r="M459" s="163"/>
      <c r="N459" s="163"/>
      <c r="O459" s="163"/>
    </row>
    <row r="460" spans="1:15">
      <c r="A460" s="163"/>
      <c r="B460" s="187" t="s">
        <v>147</v>
      </c>
      <c r="C460" s="187" t="s">
        <v>5252</v>
      </c>
      <c r="D460" s="190" t="s">
        <v>2155</v>
      </c>
      <c r="E460" s="164"/>
      <c r="F460" s="165"/>
      <c r="G460" s="163"/>
      <c r="H460" s="163"/>
      <c r="I460" s="163"/>
      <c r="J460" s="163"/>
      <c r="K460" s="164"/>
      <c r="L460" s="165"/>
      <c r="M460" s="163"/>
      <c r="N460" s="163"/>
      <c r="O460" s="163"/>
    </row>
    <row r="461" spans="1:15">
      <c r="A461" s="163"/>
      <c r="B461" s="187" t="s">
        <v>147</v>
      </c>
      <c r="C461" s="187" t="s">
        <v>7094</v>
      </c>
      <c r="D461" s="190" t="s">
        <v>2156</v>
      </c>
      <c r="E461" s="164"/>
      <c r="F461" s="165"/>
      <c r="G461" s="163"/>
      <c r="H461" s="163"/>
      <c r="I461" s="163"/>
      <c r="J461" s="163"/>
      <c r="K461" s="164"/>
      <c r="L461" s="165"/>
      <c r="M461" s="163"/>
      <c r="N461" s="163"/>
      <c r="O461" s="163"/>
    </row>
    <row r="462" spans="1:15">
      <c r="A462" s="163"/>
      <c r="B462" s="187" t="s">
        <v>147</v>
      </c>
      <c r="C462" s="187" t="s">
        <v>2292</v>
      </c>
      <c r="D462" s="190" t="s">
        <v>2165</v>
      </c>
      <c r="E462" s="165"/>
      <c r="F462" s="165"/>
      <c r="G462" s="163"/>
      <c r="H462" s="163"/>
      <c r="I462" s="163"/>
      <c r="J462" s="163"/>
      <c r="K462" s="164"/>
      <c r="L462" s="165"/>
      <c r="M462" s="163"/>
      <c r="N462" s="163"/>
      <c r="O462" s="163"/>
    </row>
    <row r="463" spans="1:15">
      <c r="A463" s="163"/>
      <c r="B463" s="187" t="s">
        <v>147</v>
      </c>
      <c r="C463" s="187" t="s">
        <v>2292</v>
      </c>
      <c r="D463" s="190" t="s">
        <v>2168</v>
      </c>
      <c r="E463" s="165"/>
      <c r="F463" s="165"/>
      <c r="G463" s="163"/>
      <c r="H463" s="163"/>
      <c r="I463" s="163"/>
      <c r="J463" s="163"/>
      <c r="K463" s="164"/>
      <c r="L463" s="165"/>
      <c r="M463" s="163"/>
      <c r="N463" s="163"/>
      <c r="O463" s="163"/>
    </row>
    <row r="464" spans="1:15">
      <c r="A464" s="163"/>
      <c r="B464" s="187" t="s">
        <v>147</v>
      </c>
      <c r="C464" s="187" t="s">
        <v>2150</v>
      </c>
      <c r="D464" s="190" t="s">
        <v>2169</v>
      </c>
      <c r="E464" s="165"/>
      <c r="F464" s="165"/>
      <c r="G464" s="163"/>
      <c r="H464" s="163"/>
      <c r="I464" s="163"/>
      <c r="J464" s="163"/>
      <c r="K464" s="164"/>
      <c r="L464" s="165"/>
      <c r="M464" s="163"/>
      <c r="N464" s="163"/>
      <c r="O464" s="163"/>
    </row>
    <row r="465" spans="1:15">
      <c r="A465" s="163"/>
      <c r="B465" s="187" t="s">
        <v>147</v>
      </c>
      <c r="C465" s="187" t="s">
        <v>5252</v>
      </c>
      <c r="D465" s="190" t="s">
        <v>2170</v>
      </c>
      <c r="E465" s="165"/>
      <c r="F465" s="165"/>
      <c r="G465" s="163"/>
      <c r="H465" s="163"/>
      <c r="I465" s="163"/>
      <c r="J465" s="163"/>
      <c r="K465" s="164"/>
      <c r="L465" s="165"/>
      <c r="M465" s="163"/>
      <c r="N465" s="163"/>
      <c r="O465" s="163"/>
    </row>
    <row r="466" spans="1:15">
      <c r="A466" s="163"/>
      <c r="B466" s="187" t="s">
        <v>147</v>
      </c>
      <c r="C466" s="187" t="s">
        <v>2800</v>
      </c>
      <c r="D466" s="190" t="s">
        <v>2174</v>
      </c>
      <c r="E466" s="165"/>
      <c r="F466" s="165"/>
      <c r="G466" s="163"/>
      <c r="H466" s="163"/>
      <c r="I466" s="163"/>
      <c r="J466" s="163"/>
      <c r="K466" s="164"/>
      <c r="L466" s="165"/>
      <c r="M466" s="163"/>
      <c r="N466" s="163"/>
      <c r="O466" s="163"/>
    </row>
    <row r="467" spans="1:15">
      <c r="A467" s="163"/>
      <c r="B467" s="187" t="s">
        <v>147</v>
      </c>
      <c r="C467" s="187" t="s">
        <v>3408</v>
      </c>
      <c r="D467" s="190" t="s">
        <v>2175</v>
      </c>
      <c r="E467" s="165"/>
      <c r="F467" s="165"/>
      <c r="G467" s="163"/>
      <c r="H467" s="163"/>
      <c r="I467" s="163"/>
      <c r="J467" s="163"/>
      <c r="K467" s="164"/>
      <c r="L467" s="165"/>
      <c r="M467" s="163"/>
      <c r="N467" s="163"/>
      <c r="O467" s="163"/>
    </row>
    <row r="468" spans="1:15">
      <c r="A468" s="163"/>
      <c r="B468" s="187" t="s">
        <v>147</v>
      </c>
      <c r="C468" s="187" t="s">
        <v>1997</v>
      </c>
      <c r="D468" s="190" t="s">
        <v>2176</v>
      </c>
      <c r="E468" s="165"/>
      <c r="F468" s="165"/>
      <c r="G468" s="163"/>
      <c r="H468" s="163"/>
      <c r="I468" s="163"/>
      <c r="J468" s="163"/>
      <c r="K468" s="164"/>
      <c r="L468" s="165"/>
      <c r="M468" s="163"/>
      <c r="N468" s="163"/>
      <c r="O468" s="163"/>
    </row>
    <row r="469" spans="1:15">
      <c r="A469" s="163"/>
      <c r="B469" s="187" t="s">
        <v>147</v>
      </c>
      <c r="C469" s="187" t="s">
        <v>3408</v>
      </c>
      <c r="D469" s="190" t="s">
        <v>2177</v>
      </c>
      <c r="E469" s="165"/>
      <c r="F469" s="165"/>
      <c r="G469" s="163"/>
      <c r="H469" s="163"/>
      <c r="I469" s="163"/>
      <c r="J469" s="163"/>
      <c r="K469" s="164"/>
      <c r="L469" s="165"/>
      <c r="M469" s="163"/>
      <c r="N469" s="163"/>
      <c r="O469" s="163"/>
    </row>
    <row r="470" spans="1:15">
      <c r="A470" s="163"/>
      <c r="B470" s="187" t="s">
        <v>147</v>
      </c>
      <c r="C470" s="187" t="s">
        <v>2292</v>
      </c>
      <c r="D470" s="190" t="s">
        <v>2178</v>
      </c>
      <c r="E470" s="165"/>
      <c r="F470" s="165"/>
      <c r="G470" s="163"/>
      <c r="H470" s="163"/>
      <c r="I470" s="163"/>
      <c r="J470" s="163"/>
      <c r="K470" s="164"/>
      <c r="L470" s="165"/>
      <c r="M470" s="163"/>
      <c r="N470" s="163"/>
      <c r="O470" s="163"/>
    </row>
    <row r="471" spans="1:15">
      <c r="A471" s="163"/>
      <c r="B471" s="187" t="s">
        <v>147</v>
      </c>
      <c r="C471" s="187" t="s">
        <v>3408</v>
      </c>
      <c r="D471" s="190" t="s">
        <v>2179</v>
      </c>
      <c r="E471" s="165"/>
      <c r="F471" s="165"/>
      <c r="G471" s="163"/>
      <c r="H471" s="163"/>
      <c r="I471" s="163"/>
      <c r="J471" s="163"/>
      <c r="K471" s="164"/>
      <c r="L471" s="165"/>
      <c r="M471" s="163"/>
      <c r="N471" s="163"/>
      <c r="O471" s="163"/>
    </row>
    <row r="472" spans="1:15">
      <c r="A472" s="163"/>
      <c r="B472" s="187" t="s">
        <v>147</v>
      </c>
      <c r="C472" s="187" t="s">
        <v>3408</v>
      </c>
      <c r="D472" s="190" t="s">
        <v>2186</v>
      </c>
      <c r="E472" s="165"/>
      <c r="F472" s="165"/>
      <c r="G472" s="163"/>
      <c r="H472" s="163"/>
      <c r="I472" s="163"/>
      <c r="J472" s="163"/>
      <c r="K472" s="164"/>
      <c r="L472" s="165"/>
      <c r="M472" s="163"/>
      <c r="N472" s="163"/>
      <c r="O472" s="163"/>
    </row>
    <row r="473" spans="1:15">
      <c r="A473" s="163"/>
      <c r="B473" s="187" t="s">
        <v>147</v>
      </c>
      <c r="C473" s="187" t="s">
        <v>2292</v>
      </c>
      <c r="D473" s="190" t="s">
        <v>2187</v>
      </c>
      <c r="E473" s="165"/>
      <c r="F473" s="165"/>
      <c r="G473" s="163"/>
      <c r="H473" s="163"/>
      <c r="I473" s="163"/>
      <c r="J473" s="163"/>
      <c r="K473" s="164"/>
      <c r="L473" s="165"/>
      <c r="M473" s="163"/>
      <c r="N473" s="163"/>
      <c r="O473" s="163"/>
    </row>
    <row r="474" spans="1:15">
      <c r="A474" s="163"/>
      <c r="B474" s="187" t="s">
        <v>147</v>
      </c>
      <c r="C474" s="187" t="s">
        <v>2292</v>
      </c>
      <c r="D474" s="190" t="s">
        <v>2188</v>
      </c>
      <c r="E474" s="165"/>
      <c r="F474" s="165"/>
      <c r="G474" s="163"/>
      <c r="H474" s="163"/>
      <c r="I474" s="163"/>
      <c r="J474" s="163"/>
      <c r="K474" s="164"/>
      <c r="L474" s="165"/>
      <c r="M474" s="163"/>
      <c r="N474" s="163"/>
      <c r="O474" s="163"/>
    </row>
    <row r="475" spans="1:15">
      <c r="A475" s="163"/>
      <c r="B475" s="187" t="s">
        <v>147</v>
      </c>
      <c r="C475" s="187" t="s">
        <v>3408</v>
      </c>
      <c r="D475" s="190" t="s">
        <v>2189</v>
      </c>
      <c r="E475" s="165"/>
      <c r="F475" s="165"/>
      <c r="G475" s="163"/>
      <c r="H475" s="163"/>
      <c r="I475" s="163"/>
      <c r="J475" s="163"/>
      <c r="K475" s="164"/>
      <c r="L475" s="165"/>
      <c r="M475" s="163"/>
      <c r="N475" s="163"/>
      <c r="O475" s="163"/>
    </row>
    <row r="476" spans="1:15">
      <c r="A476" s="163"/>
      <c r="B476" s="187" t="s">
        <v>147</v>
      </c>
      <c r="C476" s="187" t="s">
        <v>5252</v>
      </c>
      <c r="D476" s="190" t="s">
        <v>2190</v>
      </c>
      <c r="E476" s="165"/>
      <c r="F476" s="165"/>
      <c r="G476" s="163"/>
      <c r="H476" s="163"/>
      <c r="I476" s="163"/>
      <c r="J476" s="163"/>
      <c r="K476" s="164"/>
      <c r="L476" s="165"/>
      <c r="M476" s="163"/>
      <c r="N476" s="163"/>
      <c r="O476" s="163"/>
    </row>
    <row r="477" spans="1:15">
      <c r="A477" s="163"/>
      <c r="B477" s="187" t="s">
        <v>147</v>
      </c>
      <c r="C477" s="187" t="s">
        <v>2292</v>
      </c>
      <c r="D477" s="190" t="s">
        <v>2191</v>
      </c>
      <c r="E477" s="165"/>
      <c r="F477" s="165"/>
      <c r="G477" s="163"/>
      <c r="H477" s="163"/>
      <c r="I477" s="163"/>
      <c r="J477" s="163"/>
      <c r="K477" s="164"/>
      <c r="L477" s="165"/>
      <c r="M477" s="163"/>
      <c r="N477" s="163"/>
      <c r="O477" s="163"/>
    </row>
    <row r="478" spans="1:15">
      <c r="A478" s="163"/>
      <c r="B478" s="187" t="s">
        <v>147</v>
      </c>
      <c r="C478" s="187" t="s">
        <v>3408</v>
      </c>
      <c r="D478" s="190" t="s">
        <v>2200</v>
      </c>
      <c r="E478" s="165"/>
      <c r="F478" s="165"/>
      <c r="G478" s="163"/>
      <c r="H478" s="163"/>
      <c r="I478" s="163"/>
      <c r="J478" s="163"/>
      <c r="K478" s="164"/>
      <c r="L478" s="165"/>
      <c r="M478" s="163"/>
      <c r="N478" s="163"/>
      <c r="O478" s="163"/>
    </row>
    <row r="479" spans="1:15">
      <c r="A479" s="163"/>
      <c r="B479" s="187" t="s">
        <v>147</v>
      </c>
      <c r="C479" s="187" t="s">
        <v>2292</v>
      </c>
      <c r="D479" s="190" t="s">
        <v>2201</v>
      </c>
      <c r="E479" s="165"/>
      <c r="F479" s="165"/>
      <c r="G479" s="163"/>
      <c r="H479" s="163"/>
      <c r="I479" s="163"/>
      <c r="J479" s="163"/>
      <c r="K479" s="164"/>
      <c r="L479" s="165"/>
      <c r="M479" s="163"/>
      <c r="N479" s="163"/>
      <c r="O479" s="163"/>
    </row>
    <row r="480" spans="1:15">
      <c r="A480" s="163"/>
      <c r="B480" s="187" t="s">
        <v>147</v>
      </c>
      <c r="C480" s="187" t="s">
        <v>7094</v>
      </c>
      <c r="D480" s="190" t="s">
        <v>2202</v>
      </c>
      <c r="E480" s="165"/>
      <c r="F480" s="165"/>
      <c r="G480" s="163"/>
      <c r="H480" s="163"/>
      <c r="I480" s="163"/>
      <c r="J480" s="163"/>
      <c r="K480" s="164"/>
      <c r="L480" s="165"/>
      <c r="M480" s="163"/>
      <c r="N480" s="163"/>
      <c r="O480" s="163"/>
    </row>
    <row r="481" spans="1:15">
      <c r="A481" s="163"/>
      <c r="B481" s="187" t="s">
        <v>147</v>
      </c>
      <c r="C481" s="187" t="s">
        <v>3408</v>
      </c>
      <c r="D481" s="190" t="s">
        <v>2203</v>
      </c>
      <c r="E481" s="165"/>
      <c r="F481" s="165"/>
      <c r="G481" s="163"/>
      <c r="H481" s="163"/>
      <c r="I481" s="163"/>
      <c r="J481" s="163"/>
      <c r="K481" s="164"/>
      <c r="L481" s="165"/>
      <c r="M481" s="163"/>
      <c r="N481" s="163"/>
      <c r="O481" s="163"/>
    </row>
    <row r="482" spans="1:15">
      <c r="A482" s="163"/>
      <c r="B482" s="187" t="s">
        <v>147</v>
      </c>
      <c r="C482" s="187" t="s">
        <v>2064</v>
      </c>
      <c r="D482" s="190" t="s">
        <v>2204</v>
      </c>
      <c r="E482" s="165"/>
      <c r="F482" s="165"/>
      <c r="G482" s="163"/>
      <c r="H482" s="163"/>
      <c r="I482" s="163"/>
      <c r="J482" s="163"/>
      <c r="K482" s="164"/>
      <c r="L482" s="165"/>
      <c r="M482" s="163"/>
      <c r="N482" s="163"/>
      <c r="O482" s="163"/>
    </row>
    <row r="483" spans="1:15">
      <c r="A483" s="163"/>
      <c r="B483" s="187" t="s">
        <v>147</v>
      </c>
      <c r="C483" s="187" t="s">
        <v>2292</v>
      </c>
      <c r="D483" s="190" t="s">
        <v>2211</v>
      </c>
      <c r="E483" s="165"/>
      <c r="F483" s="165"/>
      <c r="G483" s="163"/>
      <c r="H483" s="163"/>
      <c r="I483" s="163"/>
      <c r="J483" s="163"/>
      <c r="K483" s="164"/>
      <c r="L483" s="165"/>
      <c r="M483" s="163"/>
      <c r="N483" s="163"/>
      <c r="O483" s="163"/>
    </row>
    <row r="484" spans="1:15">
      <c r="A484" s="163"/>
      <c r="B484" s="187" t="s">
        <v>147</v>
      </c>
      <c r="C484" s="187" t="s">
        <v>3408</v>
      </c>
      <c r="D484" s="190" t="s">
        <v>2212</v>
      </c>
      <c r="E484" s="165"/>
      <c r="F484" s="165"/>
      <c r="G484" s="163"/>
      <c r="H484" s="163"/>
      <c r="I484" s="163"/>
      <c r="J484" s="163"/>
      <c r="K484" s="164"/>
      <c r="L484" s="165"/>
      <c r="M484" s="163"/>
      <c r="N484" s="163"/>
      <c r="O484" s="163"/>
    </row>
    <row r="485" spans="1:15">
      <c r="A485" s="163"/>
      <c r="B485" s="187" t="s">
        <v>147</v>
      </c>
      <c r="C485" s="187" t="s">
        <v>5252</v>
      </c>
      <c r="D485" s="190" t="s">
        <v>2213</v>
      </c>
      <c r="E485" s="165"/>
      <c r="F485" s="165"/>
      <c r="G485" s="163"/>
      <c r="H485" s="163"/>
      <c r="I485" s="163"/>
      <c r="J485" s="163"/>
      <c r="K485" s="164"/>
      <c r="L485" s="165"/>
      <c r="M485" s="163"/>
      <c r="N485" s="163"/>
      <c r="O485" s="163"/>
    </row>
    <row r="486" spans="1:15">
      <c r="A486" s="163"/>
      <c r="B486" s="187" t="s">
        <v>147</v>
      </c>
      <c r="C486" s="187" t="s">
        <v>2292</v>
      </c>
      <c r="D486" s="190" t="s">
        <v>2214</v>
      </c>
      <c r="E486" s="165"/>
      <c r="F486" s="165"/>
      <c r="G486" s="163"/>
      <c r="H486" s="163"/>
      <c r="I486" s="163"/>
      <c r="J486" s="163"/>
      <c r="K486" s="164"/>
      <c r="L486" s="165"/>
      <c r="M486" s="163"/>
      <c r="N486" s="163"/>
      <c r="O486" s="163"/>
    </row>
    <row r="487" spans="1:15">
      <c r="A487" s="163"/>
      <c r="B487" s="187" t="s">
        <v>147</v>
      </c>
      <c r="C487" s="187" t="s">
        <v>2292</v>
      </c>
      <c r="D487" s="190" t="s">
        <v>2215</v>
      </c>
      <c r="E487" s="165"/>
      <c r="F487" s="165"/>
      <c r="G487" s="163"/>
      <c r="H487" s="163"/>
      <c r="I487" s="163"/>
      <c r="J487" s="163"/>
      <c r="K487" s="164"/>
      <c r="L487" s="165"/>
      <c r="M487" s="163"/>
      <c r="N487" s="163"/>
      <c r="O487" s="163"/>
    </row>
    <row r="488" spans="1:15">
      <c r="A488" s="163"/>
      <c r="B488" s="187" t="s">
        <v>147</v>
      </c>
      <c r="C488" s="187" t="s">
        <v>3408</v>
      </c>
      <c r="D488" s="190" t="s">
        <v>2216</v>
      </c>
      <c r="E488" s="165"/>
      <c r="F488" s="165"/>
      <c r="G488" s="163"/>
      <c r="H488" s="163"/>
      <c r="I488" s="163"/>
      <c r="J488" s="163"/>
      <c r="K488" s="164"/>
      <c r="L488" s="165"/>
      <c r="M488" s="163"/>
      <c r="N488" s="163"/>
      <c r="O488" s="163"/>
    </row>
    <row r="489" spans="1:15">
      <c r="A489" s="163"/>
      <c r="B489" s="187" t="s">
        <v>147</v>
      </c>
      <c r="C489" s="187" t="s">
        <v>5252</v>
      </c>
      <c r="D489" s="190" t="s">
        <v>2217</v>
      </c>
      <c r="E489" s="165"/>
      <c r="F489" s="165"/>
      <c r="G489" s="163"/>
      <c r="H489" s="163"/>
      <c r="I489" s="163"/>
      <c r="J489" s="163"/>
      <c r="K489" s="164"/>
      <c r="L489" s="165"/>
      <c r="M489" s="163"/>
      <c r="N489" s="163"/>
      <c r="O489" s="163"/>
    </row>
    <row r="490" spans="1:15">
      <c r="A490" s="163"/>
      <c r="B490" s="187" t="s">
        <v>147</v>
      </c>
      <c r="C490" s="187" t="s">
        <v>3440</v>
      </c>
      <c r="D490" s="190" t="s">
        <v>2272</v>
      </c>
      <c r="E490" s="165"/>
      <c r="F490" s="165"/>
      <c r="G490" s="163"/>
      <c r="H490" s="163"/>
      <c r="I490" s="163"/>
      <c r="J490" s="163"/>
      <c r="K490" s="164"/>
      <c r="L490" s="165"/>
      <c r="M490" s="163"/>
      <c r="N490" s="163"/>
      <c r="O490" s="163"/>
    </row>
    <row r="491" spans="1:15">
      <c r="A491" s="163"/>
      <c r="B491" s="187" t="s">
        <v>147</v>
      </c>
      <c r="C491" s="187" t="s">
        <v>3440</v>
      </c>
      <c r="D491" s="190" t="s">
        <v>2273</v>
      </c>
      <c r="E491" s="165"/>
      <c r="F491" s="165"/>
      <c r="G491" s="163"/>
      <c r="H491" s="163"/>
      <c r="I491" s="163"/>
      <c r="J491" s="163"/>
      <c r="K491" s="164"/>
      <c r="L491" s="165"/>
      <c r="M491" s="163"/>
      <c r="N491" s="163"/>
      <c r="O491" s="163"/>
    </row>
    <row r="492" spans="1:15">
      <c r="A492" s="163"/>
      <c r="B492" s="187" t="s">
        <v>147</v>
      </c>
      <c r="C492" s="187" t="s">
        <v>3440</v>
      </c>
      <c r="D492" s="190" t="s">
        <v>2274</v>
      </c>
      <c r="E492" s="165"/>
      <c r="F492" s="165"/>
      <c r="G492" s="163"/>
      <c r="H492" s="163"/>
      <c r="I492" s="163"/>
      <c r="J492" s="163"/>
      <c r="K492" s="164"/>
      <c r="L492" s="165"/>
      <c r="M492" s="163"/>
      <c r="N492" s="163"/>
      <c r="O492" s="163"/>
    </row>
    <row r="493" spans="1:15">
      <c r="A493" s="163"/>
      <c r="B493" s="187" t="s">
        <v>147</v>
      </c>
      <c r="C493" s="187" t="s">
        <v>7094</v>
      </c>
      <c r="D493" s="190" t="s">
        <v>2275</v>
      </c>
      <c r="E493" s="165"/>
      <c r="F493" s="165"/>
      <c r="G493" s="163"/>
      <c r="H493" s="163"/>
      <c r="I493" s="163"/>
      <c r="J493" s="163"/>
      <c r="K493" s="164"/>
      <c r="L493" s="165"/>
      <c r="M493" s="163"/>
      <c r="N493" s="163"/>
      <c r="O493" s="163"/>
    </row>
    <row r="494" spans="1:15">
      <c r="A494" s="163"/>
      <c r="B494" s="187" t="s">
        <v>147</v>
      </c>
      <c r="C494" s="187" t="s">
        <v>2418</v>
      </c>
      <c r="D494" s="190" t="s">
        <v>2276</v>
      </c>
      <c r="E494" s="165"/>
      <c r="F494" s="165"/>
      <c r="G494" s="163"/>
      <c r="H494" s="163"/>
      <c r="I494" s="163"/>
      <c r="J494" s="163"/>
      <c r="K494" s="164"/>
      <c r="L494" s="165"/>
      <c r="M494" s="163"/>
      <c r="N494" s="163"/>
      <c r="O494" s="163"/>
    </row>
    <row r="495" spans="1:15">
      <c r="A495" s="163"/>
      <c r="B495" s="187" t="s">
        <v>147</v>
      </c>
      <c r="C495" s="187" t="s">
        <v>2418</v>
      </c>
      <c r="D495" s="190" t="s">
        <v>2281</v>
      </c>
      <c r="E495" s="165"/>
      <c r="F495" s="165"/>
      <c r="G495" s="163"/>
      <c r="H495" s="163"/>
      <c r="I495" s="163"/>
      <c r="J495" s="163"/>
      <c r="K495" s="164"/>
      <c r="L495" s="165"/>
      <c r="M495" s="163"/>
      <c r="N495" s="163"/>
      <c r="O495" s="163"/>
    </row>
    <row r="496" spans="1:15">
      <c r="A496" s="163"/>
      <c r="B496" s="187" t="s">
        <v>147</v>
      </c>
      <c r="C496" s="187" t="s">
        <v>2418</v>
      </c>
      <c r="D496" s="190" t="s">
        <v>2282</v>
      </c>
      <c r="E496" s="165"/>
      <c r="F496" s="165"/>
      <c r="G496" s="163"/>
      <c r="H496" s="163"/>
      <c r="I496" s="163"/>
      <c r="J496" s="163"/>
      <c r="K496" s="164"/>
      <c r="L496" s="165"/>
      <c r="M496" s="163"/>
      <c r="N496" s="163"/>
      <c r="O496" s="163"/>
    </row>
    <row r="497" spans="1:15">
      <c r="A497" s="163"/>
      <c r="B497" s="187" t="s">
        <v>147</v>
      </c>
      <c r="C497" s="187" t="s">
        <v>1997</v>
      </c>
      <c r="D497" s="190" t="s">
        <v>2285</v>
      </c>
      <c r="E497" s="165"/>
      <c r="F497" s="165"/>
      <c r="G497" s="163"/>
      <c r="H497" s="163"/>
      <c r="I497" s="163"/>
      <c r="J497" s="163"/>
      <c r="K497" s="164"/>
      <c r="L497" s="165"/>
      <c r="M497" s="163"/>
      <c r="N497" s="163"/>
      <c r="O497" s="163"/>
    </row>
    <row r="498" spans="1:15">
      <c r="A498" s="163"/>
      <c r="B498" s="187" t="s">
        <v>147</v>
      </c>
      <c r="C498" s="187" t="s">
        <v>2064</v>
      </c>
      <c r="D498" s="190" t="s">
        <v>2286</v>
      </c>
      <c r="E498" s="165"/>
      <c r="F498" s="165"/>
      <c r="G498" s="163"/>
      <c r="H498" s="163"/>
      <c r="I498" s="163"/>
      <c r="J498" s="163"/>
      <c r="K498" s="164"/>
      <c r="L498" s="165"/>
      <c r="M498" s="163"/>
      <c r="N498" s="163"/>
      <c r="O498" s="163"/>
    </row>
    <row r="499" spans="1:15">
      <c r="A499" s="163"/>
      <c r="B499" s="187" t="s">
        <v>147</v>
      </c>
      <c r="C499" s="187" t="s">
        <v>3440</v>
      </c>
      <c r="D499" s="190" t="s">
        <v>2287</v>
      </c>
      <c r="E499" s="165"/>
      <c r="F499" s="165"/>
      <c r="G499" s="163"/>
      <c r="H499" s="163"/>
      <c r="I499" s="163"/>
      <c r="J499" s="163"/>
      <c r="K499" s="164"/>
      <c r="L499" s="165"/>
      <c r="M499" s="163"/>
      <c r="N499" s="163"/>
      <c r="O499" s="163"/>
    </row>
    <row r="500" spans="1:15">
      <c r="A500" s="163"/>
      <c r="B500" s="187" t="s">
        <v>147</v>
      </c>
      <c r="C500" s="187" t="s">
        <v>3440</v>
      </c>
      <c r="D500" s="190" t="s">
        <v>2288</v>
      </c>
      <c r="E500" s="165"/>
      <c r="F500" s="165"/>
      <c r="G500" s="163"/>
      <c r="H500" s="163"/>
      <c r="I500" s="163"/>
      <c r="J500" s="163"/>
      <c r="K500" s="164"/>
      <c r="L500" s="165"/>
      <c r="M500" s="163"/>
      <c r="N500" s="163"/>
      <c r="O500" s="163"/>
    </row>
    <row r="501" spans="1:15">
      <c r="A501" s="163"/>
      <c r="B501" s="187" t="s">
        <v>147</v>
      </c>
      <c r="C501" s="187" t="s">
        <v>3440</v>
      </c>
      <c r="D501" s="190" t="s">
        <v>2295</v>
      </c>
      <c r="E501" s="165"/>
      <c r="F501" s="165"/>
      <c r="G501" s="163"/>
      <c r="H501" s="163"/>
      <c r="I501" s="163"/>
      <c r="J501" s="163"/>
      <c r="K501" s="164"/>
      <c r="L501" s="165"/>
      <c r="M501" s="163"/>
      <c r="N501" s="163"/>
      <c r="O501" s="163"/>
    </row>
    <row r="502" spans="1:15">
      <c r="A502" s="163"/>
      <c r="B502" s="187" t="s">
        <v>147</v>
      </c>
      <c r="C502" s="163" t="s">
        <v>3641</v>
      </c>
      <c r="D502" s="190" t="s">
        <v>2296</v>
      </c>
      <c r="E502" s="165"/>
      <c r="F502" s="165"/>
      <c r="G502" s="163"/>
      <c r="H502" s="163"/>
      <c r="I502" s="163"/>
      <c r="J502" s="163"/>
      <c r="K502" s="164"/>
      <c r="L502" s="165"/>
      <c r="M502" s="163"/>
      <c r="N502" s="163"/>
      <c r="O502" s="163"/>
    </row>
    <row r="503" spans="1:15">
      <c r="A503" s="163"/>
      <c r="B503" s="187" t="s">
        <v>147</v>
      </c>
      <c r="C503" s="163" t="s">
        <v>2418</v>
      </c>
      <c r="D503" s="190" t="s">
        <v>2297</v>
      </c>
      <c r="E503" s="165"/>
      <c r="F503" s="165"/>
      <c r="G503" s="163"/>
      <c r="H503" s="163"/>
      <c r="I503" s="163"/>
      <c r="J503" s="163"/>
      <c r="K503" s="164"/>
      <c r="L503" s="165"/>
      <c r="M503" s="163"/>
      <c r="N503" s="163"/>
      <c r="O503" s="163"/>
    </row>
    <row r="504" spans="1:15">
      <c r="A504" s="163"/>
      <c r="B504" s="187" t="s">
        <v>147</v>
      </c>
      <c r="C504" s="163" t="s">
        <v>2064</v>
      </c>
      <c r="D504" s="190" t="s">
        <v>2298</v>
      </c>
      <c r="E504" s="165"/>
      <c r="F504" s="165"/>
      <c r="G504" s="163"/>
      <c r="H504" s="163"/>
      <c r="I504" s="163"/>
      <c r="J504" s="163"/>
      <c r="K504" s="164"/>
      <c r="L504" s="165"/>
      <c r="M504" s="163"/>
      <c r="N504" s="163"/>
      <c r="O504" s="163"/>
    </row>
    <row r="505" spans="1:15">
      <c r="A505" s="163"/>
      <c r="B505" s="187" t="s">
        <v>147</v>
      </c>
      <c r="C505" s="163" t="s">
        <v>2418</v>
      </c>
      <c r="D505" s="190" t="s">
        <v>2299</v>
      </c>
      <c r="E505" s="165"/>
      <c r="F505" s="165"/>
      <c r="G505" s="163"/>
      <c r="H505" s="163"/>
      <c r="I505" s="163"/>
      <c r="J505" s="163"/>
      <c r="K505" s="164"/>
      <c r="L505" s="165"/>
      <c r="M505" s="163"/>
      <c r="N505" s="163"/>
      <c r="O505" s="163"/>
    </row>
    <row r="506" spans="1:15">
      <c r="A506" s="163"/>
      <c r="B506" s="187" t="s">
        <v>147</v>
      </c>
      <c r="C506" s="163" t="s">
        <v>2418</v>
      </c>
      <c r="D506" s="190" t="s">
        <v>2300</v>
      </c>
      <c r="E506" s="165"/>
      <c r="F506" s="165"/>
      <c r="G506" s="163"/>
      <c r="H506" s="163"/>
      <c r="I506" s="163"/>
      <c r="J506" s="163"/>
      <c r="K506" s="164"/>
      <c r="L506" s="165"/>
      <c r="M506" s="163"/>
      <c r="N506" s="163"/>
      <c r="O506" s="163"/>
    </row>
    <row r="507" spans="1:15">
      <c r="A507" s="163"/>
      <c r="B507" s="187" t="s">
        <v>147</v>
      </c>
      <c r="C507" s="163" t="s">
        <v>2418</v>
      </c>
      <c r="D507" s="190" t="s">
        <v>2301</v>
      </c>
      <c r="E507" s="165"/>
      <c r="F507" s="165"/>
      <c r="G507" s="163"/>
      <c r="H507" s="163"/>
      <c r="I507" s="163"/>
      <c r="J507" s="163"/>
      <c r="K507" s="164"/>
      <c r="L507" s="165"/>
      <c r="M507" s="163"/>
      <c r="N507" s="163"/>
      <c r="O507" s="163"/>
    </row>
    <row r="508" spans="1:15">
      <c r="A508" s="163"/>
      <c r="B508" s="187" t="s">
        <v>147</v>
      </c>
      <c r="C508" s="163" t="s">
        <v>1997</v>
      </c>
      <c r="D508" s="190" t="s">
        <v>2302</v>
      </c>
      <c r="E508" s="165"/>
      <c r="F508" s="165"/>
      <c r="G508" s="163"/>
      <c r="H508" s="163"/>
      <c r="I508" s="163"/>
      <c r="J508" s="163"/>
      <c r="K508" s="164"/>
      <c r="L508" s="165"/>
      <c r="M508" s="163"/>
      <c r="N508" s="163"/>
      <c r="O508" s="163"/>
    </row>
    <row r="509" spans="1:15">
      <c r="A509" s="163"/>
      <c r="B509" s="187" t="s">
        <v>147</v>
      </c>
      <c r="C509" s="163" t="s">
        <v>3440</v>
      </c>
      <c r="D509" s="190" t="s">
        <v>2303</v>
      </c>
      <c r="E509" s="165"/>
      <c r="F509" s="165"/>
      <c r="G509" s="163"/>
      <c r="H509" s="163"/>
      <c r="I509" s="163"/>
      <c r="J509" s="163"/>
      <c r="K509" s="164"/>
      <c r="L509" s="165"/>
      <c r="M509" s="163"/>
      <c r="N509" s="163"/>
      <c r="O509" s="163"/>
    </row>
    <row r="510" spans="1:15">
      <c r="A510" s="163"/>
      <c r="B510" s="187" t="s">
        <v>147</v>
      </c>
      <c r="C510" s="163" t="s">
        <v>3440</v>
      </c>
      <c r="D510" s="190" t="s">
        <v>2304</v>
      </c>
      <c r="E510" s="165"/>
      <c r="F510" s="165"/>
      <c r="G510" s="163"/>
      <c r="H510" s="163"/>
      <c r="I510" s="163"/>
      <c r="J510" s="163"/>
      <c r="K510" s="164"/>
      <c r="L510" s="165"/>
      <c r="M510" s="163"/>
      <c r="N510" s="163"/>
      <c r="O510" s="163"/>
    </row>
    <row r="511" spans="1:15">
      <c r="A511" s="163"/>
      <c r="B511" s="187" t="s">
        <v>147</v>
      </c>
      <c r="C511" s="163"/>
      <c r="D511" s="190" t="s">
        <v>2305</v>
      </c>
      <c r="E511" s="164"/>
      <c r="F511" s="164"/>
      <c r="G511" s="163"/>
      <c r="H511" s="163"/>
      <c r="I511" s="163"/>
      <c r="J511" s="163"/>
      <c r="K511" s="164"/>
      <c r="L511" s="164"/>
      <c r="M511" s="163"/>
      <c r="N511" s="163"/>
      <c r="O511" s="163"/>
    </row>
    <row r="512" spans="1:15">
      <c r="A512" s="163"/>
      <c r="B512" s="187" t="s">
        <v>147</v>
      </c>
      <c r="C512" s="163" t="s">
        <v>3641</v>
      </c>
      <c r="D512" s="190" t="s">
        <v>2311</v>
      </c>
      <c r="E512" s="165"/>
      <c r="F512" s="165"/>
      <c r="G512" s="163"/>
      <c r="H512" s="163"/>
      <c r="I512" s="163"/>
      <c r="J512" s="163"/>
      <c r="K512" s="164"/>
      <c r="L512" s="165"/>
      <c r="M512" s="163"/>
      <c r="N512" s="163"/>
      <c r="O512" s="163"/>
    </row>
    <row r="513" spans="1:15">
      <c r="A513" s="163"/>
      <c r="B513" s="187" t="s">
        <v>147</v>
      </c>
      <c r="C513" s="163" t="s">
        <v>7094</v>
      </c>
      <c r="D513" s="190" t="s">
        <v>2312</v>
      </c>
      <c r="E513" s="165"/>
      <c r="F513" s="165"/>
      <c r="G513" s="163"/>
      <c r="H513" s="163"/>
      <c r="I513" s="163"/>
      <c r="J513" s="163"/>
      <c r="K513" s="164"/>
      <c r="L513" s="165"/>
      <c r="M513" s="163"/>
      <c r="N513" s="163"/>
      <c r="O513" s="163"/>
    </row>
    <row r="514" spans="1:15">
      <c r="A514" s="163"/>
      <c r="B514" s="187" t="s">
        <v>147</v>
      </c>
      <c r="C514" s="163" t="s">
        <v>2418</v>
      </c>
      <c r="D514" s="190" t="s">
        <v>2313</v>
      </c>
      <c r="E514" s="165"/>
      <c r="F514" s="165"/>
      <c r="G514" s="163"/>
      <c r="H514" s="163"/>
      <c r="I514" s="163"/>
      <c r="J514" s="163"/>
      <c r="K514" s="164"/>
      <c r="L514" s="165"/>
      <c r="M514" s="163"/>
      <c r="N514" s="163"/>
      <c r="O514" s="163"/>
    </row>
    <row r="515" spans="1:15">
      <c r="A515" s="163"/>
      <c r="B515" s="187" t="s">
        <v>147</v>
      </c>
      <c r="C515" s="163" t="s">
        <v>1997</v>
      </c>
      <c r="D515" s="190" t="s">
        <v>2314</v>
      </c>
      <c r="E515" s="165"/>
      <c r="F515" s="165"/>
      <c r="G515" s="183"/>
      <c r="H515" s="163"/>
      <c r="I515" s="163"/>
      <c r="J515" s="163"/>
      <c r="K515" s="164"/>
      <c r="L515" s="165"/>
      <c r="M515" s="163"/>
      <c r="N515" s="163"/>
      <c r="O515" s="163"/>
    </row>
    <row r="516" spans="1:15">
      <c r="A516" s="163"/>
      <c r="B516" s="187" t="s">
        <v>147</v>
      </c>
      <c r="C516" s="163" t="s">
        <v>2418</v>
      </c>
      <c r="D516" s="190" t="s">
        <v>2315</v>
      </c>
      <c r="E516" s="165"/>
      <c r="F516" s="165"/>
      <c r="G516" s="163"/>
      <c r="H516" s="163"/>
      <c r="I516" s="163"/>
      <c r="J516" s="163"/>
      <c r="K516" s="164"/>
      <c r="L516" s="165"/>
      <c r="M516" s="163"/>
      <c r="N516" s="163"/>
      <c r="O516" s="163"/>
    </row>
    <row r="517" spans="1:15">
      <c r="A517" s="163"/>
      <c r="B517" s="187" t="s">
        <v>147</v>
      </c>
      <c r="C517" s="163" t="s">
        <v>1997</v>
      </c>
      <c r="D517" s="190" t="s">
        <v>2370</v>
      </c>
      <c r="E517" s="165"/>
      <c r="F517" s="165"/>
      <c r="G517" s="163"/>
      <c r="H517" s="163"/>
      <c r="I517" s="163"/>
      <c r="J517" s="163"/>
      <c r="K517" s="164"/>
      <c r="L517" s="165"/>
      <c r="M517" s="163"/>
      <c r="N517" s="163"/>
      <c r="O517" s="163"/>
    </row>
    <row r="518" spans="1:15">
      <c r="A518" s="163"/>
      <c r="B518" s="187" t="s">
        <v>147</v>
      </c>
      <c r="C518" s="183" t="s">
        <v>2418</v>
      </c>
      <c r="D518" s="190" t="s">
        <v>2371</v>
      </c>
      <c r="E518" s="165"/>
      <c r="F518" s="165"/>
      <c r="G518" s="163"/>
      <c r="H518" s="163"/>
      <c r="I518" s="163"/>
      <c r="J518" s="163"/>
      <c r="K518" s="164"/>
      <c r="L518" s="165"/>
      <c r="M518" s="163"/>
      <c r="N518" s="163"/>
      <c r="O518" s="163"/>
    </row>
    <row r="519" spans="1:15">
      <c r="A519" s="163"/>
      <c r="B519" s="187" t="s">
        <v>147</v>
      </c>
      <c r="C519" s="163" t="s">
        <v>2418</v>
      </c>
      <c r="D519" s="190" t="s">
        <v>2372</v>
      </c>
      <c r="E519" s="165"/>
      <c r="F519" s="165"/>
      <c r="G519" s="163"/>
      <c r="H519" s="163"/>
      <c r="I519" s="163"/>
      <c r="J519" s="163"/>
      <c r="K519" s="164"/>
      <c r="L519" s="165"/>
      <c r="M519" s="163"/>
      <c r="N519" s="163"/>
      <c r="O519" s="163"/>
    </row>
    <row r="520" spans="1:15">
      <c r="A520" s="163"/>
      <c r="B520" s="187" t="s">
        <v>147</v>
      </c>
      <c r="C520" s="163"/>
      <c r="D520" s="190" t="s">
        <v>2373</v>
      </c>
      <c r="E520" s="164"/>
      <c r="F520" s="164"/>
      <c r="G520" s="163"/>
      <c r="H520" s="163"/>
      <c r="I520" s="163"/>
      <c r="J520" s="163"/>
      <c r="K520" s="164"/>
      <c r="L520" s="164"/>
      <c r="M520" s="163"/>
      <c r="N520" s="163"/>
      <c r="O520" s="163"/>
    </row>
    <row r="521" spans="1:15">
      <c r="A521" s="163"/>
      <c r="B521" s="187" t="s">
        <v>147</v>
      </c>
      <c r="C521" s="163" t="s">
        <v>3641</v>
      </c>
      <c r="D521" s="190" t="s">
        <v>2374</v>
      </c>
      <c r="E521" s="165"/>
      <c r="F521" s="165"/>
      <c r="G521" s="163"/>
      <c r="H521" s="163"/>
      <c r="I521" s="163"/>
      <c r="J521" s="163"/>
      <c r="K521" s="164"/>
      <c r="L521" s="165"/>
      <c r="M521" s="163"/>
      <c r="N521" s="163"/>
      <c r="O521" s="163"/>
    </row>
    <row r="522" spans="1:15">
      <c r="A522" s="163"/>
      <c r="B522" s="187" t="s">
        <v>147</v>
      </c>
      <c r="C522" s="163" t="s">
        <v>2418</v>
      </c>
      <c r="D522" s="190" t="s">
        <v>2375</v>
      </c>
      <c r="E522" s="165"/>
      <c r="F522" s="165"/>
      <c r="G522" s="163"/>
      <c r="H522" s="163"/>
      <c r="I522" s="163"/>
      <c r="J522" s="163"/>
      <c r="K522" s="164"/>
      <c r="L522" s="165"/>
      <c r="M522" s="163"/>
      <c r="N522" s="163"/>
      <c r="O522" s="163"/>
    </row>
    <row r="523" spans="1:15">
      <c r="A523" s="163"/>
      <c r="B523" s="187" t="s">
        <v>147</v>
      </c>
      <c r="C523" s="163" t="s">
        <v>3440</v>
      </c>
      <c r="D523" s="190" t="s">
        <v>2376</v>
      </c>
      <c r="E523" s="165"/>
      <c r="F523" s="165"/>
      <c r="G523" s="163"/>
      <c r="H523" s="163"/>
      <c r="I523" s="163"/>
      <c r="J523" s="163"/>
      <c r="K523" s="164"/>
      <c r="L523" s="165"/>
      <c r="M523" s="163"/>
      <c r="N523" s="163"/>
      <c r="O523" s="163"/>
    </row>
    <row r="524" spans="1:15">
      <c r="A524" s="163"/>
      <c r="B524" s="187" t="s">
        <v>147</v>
      </c>
      <c r="C524" s="163" t="s">
        <v>2418</v>
      </c>
      <c r="D524" s="190" t="s">
        <v>2377</v>
      </c>
      <c r="E524" s="165"/>
      <c r="F524" s="165"/>
      <c r="G524" s="163"/>
      <c r="H524" s="163"/>
      <c r="I524" s="163"/>
      <c r="J524" s="163"/>
      <c r="K524" s="164"/>
      <c r="L524" s="165"/>
      <c r="M524" s="163"/>
      <c r="N524" s="163"/>
      <c r="O524" s="163"/>
    </row>
    <row r="525" spans="1:15">
      <c r="A525" s="163"/>
      <c r="B525" s="187" t="s">
        <v>147</v>
      </c>
      <c r="C525" s="163" t="s">
        <v>6245</v>
      </c>
      <c r="D525" s="190" t="s">
        <v>2378</v>
      </c>
      <c r="E525" s="165"/>
      <c r="F525" s="165"/>
      <c r="G525" s="163"/>
      <c r="H525" s="163"/>
      <c r="I525" s="163"/>
      <c r="J525" s="163"/>
      <c r="K525" s="164"/>
      <c r="L525" s="293"/>
      <c r="M525" s="163"/>
      <c r="N525" s="163"/>
      <c r="O525" s="163"/>
    </row>
    <row r="526" spans="1:15">
      <c r="A526" s="163"/>
      <c r="B526" s="187" t="s">
        <v>147</v>
      </c>
      <c r="C526" s="163" t="s">
        <v>3440</v>
      </c>
      <c r="D526" s="190" t="s">
        <v>2379</v>
      </c>
      <c r="E526" s="165"/>
      <c r="F526" s="165"/>
      <c r="G526" s="163"/>
      <c r="H526" s="163"/>
      <c r="I526" s="163"/>
      <c r="J526" s="163"/>
      <c r="K526" s="164"/>
      <c r="L526" s="165"/>
      <c r="M526" s="163"/>
      <c r="N526" s="163"/>
      <c r="O526" s="163"/>
    </row>
    <row r="527" spans="1:15">
      <c r="A527" s="163"/>
      <c r="B527" s="187" t="s">
        <v>147</v>
      </c>
      <c r="C527" s="163" t="s">
        <v>3440</v>
      </c>
      <c r="D527" s="190" t="s">
        <v>2380</v>
      </c>
      <c r="E527" s="165"/>
      <c r="F527" s="165"/>
      <c r="G527" s="163"/>
      <c r="H527" s="163"/>
      <c r="I527" s="163"/>
      <c r="J527" s="163"/>
      <c r="K527" s="164"/>
      <c r="L527" s="165"/>
      <c r="M527" s="163"/>
      <c r="N527" s="163"/>
      <c r="O527" s="163"/>
    </row>
    <row r="528" spans="1:15">
      <c r="A528" s="163"/>
      <c r="B528" s="187" t="s">
        <v>147</v>
      </c>
      <c r="C528" s="163" t="s">
        <v>2418</v>
      </c>
      <c r="D528" s="190" t="s">
        <v>2381</v>
      </c>
      <c r="E528" s="165"/>
      <c r="F528" s="165"/>
      <c r="G528" s="163"/>
      <c r="H528" s="163"/>
      <c r="I528" s="163"/>
      <c r="J528" s="163"/>
      <c r="K528" s="164"/>
      <c r="L528" s="165"/>
      <c r="M528" s="163"/>
      <c r="N528" s="163"/>
      <c r="O528" s="163"/>
    </row>
    <row r="529" spans="1:15">
      <c r="A529" s="163"/>
      <c r="B529" s="187" t="s">
        <v>147</v>
      </c>
      <c r="C529" s="163" t="s">
        <v>2418</v>
      </c>
      <c r="D529" s="190" t="s">
        <v>2394</v>
      </c>
      <c r="E529" s="165"/>
      <c r="F529" s="165"/>
      <c r="G529" s="163"/>
      <c r="H529" s="163"/>
      <c r="I529" s="163"/>
      <c r="J529" s="163"/>
      <c r="K529" s="164"/>
      <c r="L529" s="165"/>
      <c r="M529" s="163"/>
      <c r="N529" s="163"/>
      <c r="O529" s="163"/>
    </row>
    <row r="530" spans="1:15">
      <c r="A530" s="163"/>
      <c r="B530" s="187" t="s">
        <v>147</v>
      </c>
      <c r="C530" s="163" t="s">
        <v>3440</v>
      </c>
      <c r="D530" s="190" t="s">
        <v>2395</v>
      </c>
      <c r="E530" s="165"/>
      <c r="F530" s="165"/>
      <c r="G530" s="163"/>
      <c r="H530" s="163"/>
      <c r="I530" s="163"/>
      <c r="J530" s="163"/>
      <c r="K530" s="164"/>
      <c r="L530" s="165"/>
      <c r="M530" s="163"/>
      <c r="N530" s="163"/>
      <c r="O530" s="163"/>
    </row>
    <row r="531" spans="1:15">
      <c r="A531" s="163"/>
      <c r="B531" s="187" t="s">
        <v>147</v>
      </c>
      <c r="C531" s="163" t="s">
        <v>3440</v>
      </c>
      <c r="D531" s="190" t="s">
        <v>2396</v>
      </c>
      <c r="E531" s="165"/>
      <c r="F531" s="165"/>
      <c r="G531" s="163"/>
      <c r="H531" s="163"/>
      <c r="I531" s="163"/>
      <c r="J531" s="163"/>
      <c r="K531" s="164"/>
      <c r="L531" s="165"/>
      <c r="M531" s="163"/>
      <c r="N531" s="163"/>
      <c r="O531" s="163"/>
    </row>
    <row r="532" spans="1:15">
      <c r="A532" s="163"/>
      <c r="B532" s="187" t="s">
        <v>147</v>
      </c>
      <c r="C532" s="163" t="s">
        <v>3641</v>
      </c>
      <c r="D532" s="190" t="s">
        <v>2397</v>
      </c>
      <c r="E532" s="165"/>
      <c r="F532" s="165"/>
      <c r="G532" s="163"/>
      <c r="H532" s="163"/>
      <c r="I532" s="163"/>
      <c r="J532" s="163"/>
      <c r="K532" s="164"/>
      <c r="L532" s="165"/>
      <c r="M532" s="163"/>
      <c r="N532" s="163"/>
      <c r="O532" s="163"/>
    </row>
    <row r="533" spans="1:15">
      <c r="A533" s="163"/>
      <c r="B533" s="187" t="s">
        <v>147</v>
      </c>
      <c r="C533" s="163" t="s">
        <v>1997</v>
      </c>
      <c r="D533" s="190" t="s">
        <v>2398</v>
      </c>
      <c r="E533" s="165"/>
      <c r="F533" s="165"/>
      <c r="G533" s="163"/>
      <c r="H533" s="163"/>
      <c r="I533" s="163"/>
      <c r="J533" s="163"/>
      <c r="K533" s="164"/>
      <c r="L533" s="165"/>
      <c r="M533" s="163"/>
      <c r="N533" s="163"/>
      <c r="O533" s="163"/>
    </row>
    <row r="534" spans="1:15">
      <c r="A534" s="163"/>
      <c r="B534" s="187" t="s">
        <v>147</v>
      </c>
      <c r="C534" s="163" t="s">
        <v>2150</v>
      </c>
      <c r="D534" s="190" t="s">
        <v>2399</v>
      </c>
      <c r="E534" s="165"/>
      <c r="F534" s="165"/>
      <c r="G534" s="163"/>
      <c r="H534" s="163"/>
      <c r="I534" s="163"/>
      <c r="J534" s="163"/>
      <c r="K534" s="164"/>
      <c r="L534" s="165"/>
      <c r="M534" s="163"/>
      <c r="N534" s="163"/>
      <c r="O534" s="163"/>
    </row>
    <row r="535" spans="1:15">
      <c r="A535" s="163"/>
      <c r="B535" s="187" t="s">
        <v>147</v>
      </c>
      <c r="C535" s="163" t="s">
        <v>2800</v>
      </c>
      <c r="D535" s="190" t="s">
        <v>2400</v>
      </c>
      <c r="E535" s="165"/>
      <c r="F535" s="165"/>
      <c r="G535" s="163"/>
      <c r="H535" s="163"/>
      <c r="I535" s="163"/>
      <c r="J535" s="163"/>
      <c r="K535" s="164"/>
      <c r="L535" s="165"/>
      <c r="M535" s="163"/>
      <c r="N535" s="163"/>
      <c r="O535" s="163"/>
    </row>
    <row r="536" spans="1:15">
      <c r="A536" s="163"/>
      <c r="B536" s="187" t="s">
        <v>147</v>
      </c>
      <c r="C536" s="163" t="s">
        <v>1997</v>
      </c>
      <c r="D536" s="190" t="s">
        <v>2413</v>
      </c>
      <c r="E536" s="165"/>
      <c r="F536" s="165"/>
      <c r="G536" s="163"/>
      <c r="H536" s="163"/>
      <c r="I536" s="163"/>
      <c r="J536" s="163"/>
      <c r="K536" s="164"/>
      <c r="L536" s="165"/>
      <c r="M536" s="163"/>
      <c r="N536" s="163"/>
      <c r="O536" s="163"/>
    </row>
    <row r="537" spans="1:15">
      <c r="A537" s="163"/>
      <c r="B537" s="187" t="s">
        <v>147</v>
      </c>
      <c r="C537" s="163" t="s">
        <v>2418</v>
      </c>
      <c r="D537" s="190" t="s">
        <v>2414</v>
      </c>
      <c r="E537" s="165"/>
      <c r="F537" s="165"/>
      <c r="G537" s="163"/>
      <c r="H537" s="163"/>
      <c r="I537" s="163"/>
      <c r="J537" s="163"/>
      <c r="K537" s="164"/>
      <c r="L537" s="165"/>
      <c r="M537" s="163"/>
      <c r="N537" s="163"/>
      <c r="O537" s="163"/>
    </row>
    <row r="538" spans="1:15">
      <c r="A538" s="163"/>
      <c r="B538" s="187" t="s">
        <v>147</v>
      </c>
      <c r="C538" s="163" t="s">
        <v>2418</v>
      </c>
      <c r="D538" s="190" t="s">
        <v>2415</v>
      </c>
      <c r="E538" s="165"/>
      <c r="F538" s="165"/>
      <c r="G538" s="163"/>
      <c r="H538" s="163"/>
      <c r="I538" s="163"/>
      <c r="J538" s="163"/>
      <c r="K538" s="164"/>
      <c r="L538" s="165"/>
      <c r="M538" s="163"/>
      <c r="N538" s="163"/>
      <c r="O538" s="163"/>
    </row>
    <row r="539" spans="1:15">
      <c r="A539" s="163"/>
      <c r="B539" s="187" t="s">
        <v>147</v>
      </c>
      <c r="C539" s="163" t="s">
        <v>2150</v>
      </c>
      <c r="D539" s="190" t="s">
        <v>2416</v>
      </c>
      <c r="E539" s="165"/>
      <c r="F539" s="165"/>
      <c r="G539" s="163"/>
      <c r="H539" s="163"/>
      <c r="I539" s="163"/>
      <c r="J539" s="163"/>
      <c r="K539" s="164"/>
      <c r="L539" s="165"/>
      <c r="M539" s="163"/>
      <c r="N539" s="163"/>
      <c r="O539" s="163"/>
    </row>
    <row r="540" spans="1:15">
      <c r="A540" s="163"/>
      <c r="B540" s="187" t="s">
        <v>147</v>
      </c>
      <c r="C540" s="163" t="s">
        <v>2800</v>
      </c>
      <c r="D540" s="190" t="s">
        <v>2417</v>
      </c>
      <c r="E540" s="165"/>
      <c r="F540" s="165"/>
      <c r="G540" s="163"/>
      <c r="H540" s="163"/>
      <c r="I540" s="163"/>
      <c r="J540" s="163"/>
      <c r="K540" s="164"/>
      <c r="L540" s="165"/>
      <c r="M540" s="163"/>
      <c r="N540" s="163"/>
      <c r="O540" s="163"/>
    </row>
    <row r="541" spans="1:15">
      <c r="A541" s="163"/>
      <c r="B541" s="187" t="s">
        <v>147</v>
      </c>
      <c r="C541" s="163" t="s">
        <v>3440</v>
      </c>
      <c r="D541" s="190" t="s">
        <v>2465</v>
      </c>
      <c r="E541" s="165"/>
      <c r="F541" s="165"/>
      <c r="G541" s="163"/>
      <c r="H541" s="163"/>
      <c r="I541" s="163"/>
      <c r="J541" s="163"/>
      <c r="K541" s="164"/>
      <c r="L541" s="165"/>
      <c r="M541" s="163"/>
      <c r="N541" s="163"/>
      <c r="O541" s="163"/>
    </row>
    <row r="542" spans="1:15">
      <c r="A542" s="163"/>
      <c r="B542" s="187" t="s">
        <v>147</v>
      </c>
      <c r="C542" s="163" t="s">
        <v>2800</v>
      </c>
      <c r="D542" s="190" t="s">
        <v>2466</v>
      </c>
      <c r="E542" s="165"/>
      <c r="F542" s="165"/>
      <c r="G542" s="163"/>
      <c r="H542" s="163"/>
      <c r="I542" s="163"/>
      <c r="J542" s="163"/>
      <c r="K542" s="164"/>
      <c r="L542" s="165"/>
      <c r="M542" s="163"/>
      <c r="N542" s="163"/>
      <c r="O542" s="163"/>
    </row>
    <row r="543" spans="1:15">
      <c r="A543" s="163"/>
      <c r="B543" s="187" t="s">
        <v>147</v>
      </c>
      <c r="C543" s="163" t="s">
        <v>2800</v>
      </c>
      <c r="D543" s="190" t="s">
        <v>2467</v>
      </c>
      <c r="E543" s="165"/>
      <c r="F543" s="165"/>
      <c r="G543" s="163"/>
      <c r="H543" s="163"/>
      <c r="I543" s="163"/>
      <c r="J543" s="163"/>
      <c r="K543" s="164"/>
      <c r="L543" s="165"/>
      <c r="M543" s="163"/>
      <c r="N543" s="163"/>
      <c r="O543" s="163"/>
    </row>
    <row r="544" spans="1:15">
      <c r="A544" s="163"/>
      <c r="B544" s="187" t="s">
        <v>147</v>
      </c>
      <c r="C544" s="163" t="s">
        <v>2800</v>
      </c>
      <c r="D544" s="190" t="s">
        <v>2468</v>
      </c>
      <c r="E544" s="165"/>
      <c r="F544" s="165"/>
      <c r="G544" s="163"/>
      <c r="H544" s="163"/>
      <c r="I544" s="163"/>
      <c r="J544" s="163"/>
      <c r="K544" s="164"/>
      <c r="L544" s="165"/>
      <c r="M544" s="163"/>
      <c r="N544" s="163"/>
      <c r="O544" s="163"/>
    </row>
    <row r="545" spans="1:15">
      <c r="A545" s="163"/>
      <c r="B545" s="187" t="s">
        <v>147</v>
      </c>
      <c r="C545" s="163" t="s">
        <v>2150</v>
      </c>
      <c r="D545" s="190" t="s">
        <v>2469</v>
      </c>
      <c r="E545" s="165"/>
      <c r="F545" s="165"/>
      <c r="G545" s="163"/>
      <c r="H545" s="163"/>
      <c r="I545" s="163"/>
      <c r="J545" s="163"/>
      <c r="K545" s="164"/>
      <c r="L545" s="165"/>
      <c r="M545" s="163"/>
      <c r="N545" s="163"/>
      <c r="O545" s="163"/>
    </row>
    <row r="546" spans="1:15">
      <c r="A546" s="163"/>
      <c r="B546" s="187" t="s">
        <v>147</v>
      </c>
      <c r="C546" s="163" t="s">
        <v>3641</v>
      </c>
      <c r="D546" s="190" t="s">
        <v>2470</v>
      </c>
      <c r="E546" s="165"/>
      <c r="F546" s="165"/>
      <c r="G546" s="163"/>
      <c r="H546" s="163"/>
      <c r="I546" s="163"/>
      <c r="J546" s="163"/>
      <c r="K546" s="164"/>
      <c r="L546" s="165"/>
      <c r="M546" s="163"/>
      <c r="N546" s="163"/>
      <c r="O546" s="163"/>
    </row>
    <row r="547" spans="1:15">
      <c r="A547" s="163"/>
      <c r="B547" s="187" t="s">
        <v>147</v>
      </c>
      <c r="C547" s="163" t="s">
        <v>2800</v>
      </c>
      <c r="D547" s="190" t="s">
        <v>2471</v>
      </c>
      <c r="E547" s="165"/>
      <c r="F547" s="165"/>
      <c r="G547" s="163"/>
      <c r="H547" s="163"/>
      <c r="I547" s="163"/>
      <c r="J547" s="163"/>
      <c r="K547" s="164"/>
      <c r="L547" s="165"/>
      <c r="M547" s="163"/>
      <c r="N547" s="163"/>
      <c r="O547" s="163"/>
    </row>
    <row r="548" spans="1:15">
      <c r="A548" s="163"/>
      <c r="B548" s="187" t="s">
        <v>147</v>
      </c>
      <c r="C548" s="163" t="s">
        <v>2800</v>
      </c>
      <c r="D548" s="190" t="s">
        <v>2472</v>
      </c>
      <c r="E548" s="165"/>
      <c r="F548" s="165"/>
      <c r="G548" s="163"/>
      <c r="H548" s="163"/>
      <c r="I548" s="163"/>
      <c r="J548" s="163"/>
      <c r="K548" s="164"/>
      <c r="L548" s="165"/>
      <c r="M548" s="163"/>
      <c r="N548" s="163"/>
      <c r="O548" s="163"/>
    </row>
    <row r="549" spans="1:15">
      <c r="A549" s="163"/>
      <c r="B549" s="187" t="s">
        <v>147</v>
      </c>
      <c r="C549" s="163" t="s">
        <v>2800</v>
      </c>
      <c r="D549" s="190" t="s">
        <v>2473</v>
      </c>
      <c r="E549" s="165"/>
      <c r="F549" s="165"/>
      <c r="G549" s="163"/>
      <c r="H549" s="163"/>
      <c r="I549" s="163"/>
      <c r="J549" s="163"/>
      <c r="K549" s="164"/>
      <c r="L549" s="165"/>
      <c r="M549" s="163"/>
      <c r="N549" s="163"/>
      <c r="O549" s="163"/>
    </row>
    <row r="550" spans="1:15">
      <c r="A550" s="163"/>
      <c r="B550" s="187" t="s">
        <v>147</v>
      </c>
      <c r="C550" s="163" t="s">
        <v>2800</v>
      </c>
      <c r="D550" s="190" t="s">
        <v>2474</v>
      </c>
      <c r="E550" s="165"/>
      <c r="F550" s="165"/>
      <c r="G550" s="163"/>
      <c r="H550" s="163"/>
      <c r="I550" s="163"/>
      <c r="J550" s="163"/>
      <c r="K550" s="164"/>
      <c r="L550" s="165"/>
      <c r="M550" s="163"/>
      <c r="N550" s="163"/>
      <c r="O550" s="163"/>
    </row>
    <row r="551" spans="1:15">
      <c r="A551" s="163"/>
      <c r="B551" s="187" t="s">
        <v>147</v>
      </c>
      <c r="C551" s="163" t="s">
        <v>2800</v>
      </c>
      <c r="D551" s="190" t="s">
        <v>2475</v>
      </c>
      <c r="E551" s="165"/>
      <c r="F551" s="165"/>
      <c r="G551" s="163"/>
      <c r="H551" s="163"/>
      <c r="I551" s="163"/>
      <c r="J551" s="163"/>
      <c r="K551" s="164"/>
      <c r="L551" s="165"/>
      <c r="M551" s="163"/>
      <c r="N551" s="163"/>
      <c r="O551" s="163"/>
    </row>
    <row r="552" spans="1:15">
      <c r="A552" s="163"/>
      <c r="B552" s="187" t="s">
        <v>147</v>
      </c>
      <c r="C552" s="163" t="s">
        <v>3641</v>
      </c>
      <c r="D552" s="190" t="s">
        <v>2476</v>
      </c>
      <c r="E552" s="165"/>
      <c r="F552" s="165"/>
      <c r="G552" s="163"/>
      <c r="H552" s="163"/>
      <c r="I552" s="163"/>
      <c r="J552" s="163"/>
      <c r="K552" s="164"/>
      <c r="L552" s="165"/>
      <c r="M552" s="163"/>
      <c r="N552" s="163"/>
      <c r="O552" s="163"/>
    </row>
    <row r="553" spans="1:15">
      <c r="A553" s="163"/>
      <c r="B553" s="187" t="s">
        <v>147</v>
      </c>
      <c r="C553" s="163" t="s">
        <v>2800</v>
      </c>
      <c r="D553" s="190" t="s">
        <v>2477</v>
      </c>
      <c r="E553" s="165"/>
      <c r="F553" s="165"/>
      <c r="G553" s="163"/>
      <c r="H553" s="163"/>
      <c r="I553" s="163"/>
      <c r="J553" s="163"/>
      <c r="K553" s="164"/>
      <c r="L553" s="165"/>
      <c r="M553" s="163"/>
      <c r="N553" s="163"/>
      <c r="O553" s="163"/>
    </row>
    <row r="554" spans="1:15">
      <c r="A554" s="163"/>
      <c r="B554" s="187" t="s">
        <v>147</v>
      </c>
      <c r="C554" s="163" t="s">
        <v>3641</v>
      </c>
      <c r="D554" s="190" t="s">
        <v>2478</v>
      </c>
      <c r="E554" s="165"/>
      <c r="F554" s="165"/>
      <c r="G554" s="163"/>
      <c r="H554" s="163"/>
      <c r="I554" s="163"/>
      <c r="J554" s="163"/>
      <c r="K554" s="164"/>
      <c r="L554" s="165"/>
      <c r="M554" s="163"/>
      <c r="N554" s="163"/>
      <c r="O554" s="163"/>
    </row>
    <row r="555" spans="1:15">
      <c r="A555" s="163"/>
      <c r="B555" s="187" t="s">
        <v>147</v>
      </c>
      <c r="C555" s="163" t="s">
        <v>8199</v>
      </c>
      <c r="D555" s="190" t="s">
        <v>2479</v>
      </c>
      <c r="E555" s="165"/>
      <c r="F555" s="165"/>
      <c r="G555" s="163"/>
      <c r="H555" s="163"/>
      <c r="I555" s="163"/>
      <c r="J555" s="163"/>
      <c r="K555" s="164"/>
      <c r="L555" s="165"/>
      <c r="M555" s="163"/>
      <c r="N555" s="163"/>
      <c r="O555" s="163"/>
    </row>
    <row r="556" spans="1:15">
      <c r="A556" s="163"/>
      <c r="B556" s="187" t="s">
        <v>147</v>
      </c>
      <c r="C556" s="163" t="s">
        <v>3641</v>
      </c>
      <c r="D556" s="190" t="s">
        <v>2494</v>
      </c>
      <c r="E556" s="165"/>
      <c r="F556" s="165"/>
      <c r="G556" s="163"/>
      <c r="H556" s="163"/>
      <c r="I556" s="163"/>
      <c r="J556" s="163"/>
      <c r="K556" s="164"/>
      <c r="L556" s="165"/>
      <c r="M556" s="163"/>
      <c r="N556" s="163"/>
      <c r="O556" s="163"/>
    </row>
    <row r="557" spans="1:15">
      <c r="A557" s="163"/>
      <c r="B557" s="187" t="s">
        <v>147</v>
      </c>
      <c r="C557" s="163" t="s">
        <v>3641</v>
      </c>
      <c r="D557" s="190" t="s">
        <v>2495</v>
      </c>
      <c r="E557" s="165"/>
      <c r="F557" s="165"/>
      <c r="G557" s="163"/>
      <c r="H557" s="163"/>
      <c r="I557" s="163"/>
      <c r="J557" s="163"/>
      <c r="K557" s="164"/>
      <c r="L557" s="165"/>
      <c r="M557" s="163"/>
      <c r="N557" s="163"/>
      <c r="O557" s="163"/>
    </row>
    <row r="558" spans="1:15">
      <c r="A558" s="163"/>
      <c r="B558" s="187" t="s">
        <v>147</v>
      </c>
      <c r="C558" s="163" t="s">
        <v>2800</v>
      </c>
      <c r="D558" s="190" t="s">
        <v>2496</v>
      </c>
      <c r="E558" s="165"/>
      <c r="F558" s="165"/>
      <c r="G558" s="163"/>
      <c r="H558" s="163"/>
      <c r="I558" s="163"/>
      <c r="J558" s="163"/>
      <c r="K558" s="164"/>
      <c r="L558" s="165"/>
      <c r="M558" s="163"/>
      <c r="N558" s="163"/>
      <c r="O558" s="163"/>
    </row>
    <row r="559" spans="1:15">
      <c r="A559" s="163"/>
      <c r="B559" s="187" t="s">
        <v>147</v>
      </c>
      <c r="C559" s="163" t="s">
        <v>2150</v>
      </c>
      <c r="D559" s="190" t="s">
        <v>2497</v>
      </c>
      <c r="E559" s="165"/>
      <c r="F559" s="165"/>
      <c r="G559" s="163"/>
      <c r="H559" s="163"/>
      <c r="I559" s="163"/>
      <c r="J559" s="163"/>
      <c r="K559" s="164"/>
      <c r="L559" s="165"/>
      <c r="M559" s="163"/>
      <c r="N559" s="163"/>
      <c r="O559" s="163"/>
    </row>
    <row r="560" spans="1:15">
      <c r="A560" s="163"/>
      <c r="B560" s="187" t="s">
        <v>147</v>
      </c>
      <c r="C560" s="163" t="s">
        <v>2292</v>
      </c>
      <c r="D560" s="190" t="s">
        <v>2498</v>
      </c>
      <c r="E560" s="165"/>
      <c r="F560" s="165"/>
      <c r="G560" s="163"/>
      <c r="H560" s="163"/>
      <c r="I560" s="163"/>
      <c r="J560" s="163"/>
      <c r="K560" s="164"/>
      <c r="L560" s="165"/>
      <c r="M560" s="163"/>
      <c r="N560" s="163"/>
      <c r="O560" s="163"/>
    </row>
    <row r="561" spans="1:15">
      <c r="A561" s="163"/>
      <c r="B561" s="187" t="s">
        <v>147</v>
      </c>
      <c r="C561" s="163" t="s">
        <v>2800</v>
      </c>
      <c r="D561" s="190" t="s">
        <v>2586</v>
      </c>
      <c r="E561" s="165"/>
      <c r="F561" s="165"/>
      <c r="G561" s="163"/>
      <c r="H561" s="163"/>
      <c r="I561" s="163"/>
      <c r="J561" s="163"/>
      <c r="K561" s="164"/>
      <c r="L561" s="165"/>
      <c r="M561" s="163"/>
      <c r="N561" s="163"/>
      <c r="O561" s="163"/>
    </row>
    <row r="562" spans="1:15">
      <c r="A562" s="163"/>
      <c r="B562" s="187" t="s">
        <v>147</v>
      </c>
      <c r="C562" s="163" t="s">
        <v>5252</v>
      </c>
      <c r="D562" s="190" t="s">
        <v>2587</v>
      </c>
      <c r="E562" s="165"/>
      <c r="F562" s="165"/>
      <c r="G562" s="163"/>
      <c r="H562" s="163"/>
      <c r="I562" s="163"/>
      <c r="J562" s="163"/>
      <c r="K562" s="164"/>
      <c r="L562" s="165"/>
      <c r="M562" s="163"/>
      <c r="N562" s="163"/>
      <c r="O562" s="163"/>
    </row>
    <row r="563" spans="1:15">
      <c r="A563" s="163"/>
      <c r="B563" s="187" t="s">
        <v>147</v>
      </c>
      <c r="C563" s="163" t="s">
        <v>2800</v>
      </c>
      <c r="D563" s="190" t="s">
        <v>2588</v>
      </c>
      <c r="E563" s="165"/>
      <c r="F563" s="165"/>
      <c r="G563" s="163"/>
      <c r="H563" s="163"/>
      <c r="I563" s="163"/>
      <c r="J563" s="163"/>
      <c r="K563" s="164"/>
      <c r="L563" s="165"/>
      <c r="M563" s="163"/>
      <c r="N563" s="163"/>
      <c r="O563" s="163"/>
    </row>
    <row r="564" spans="1:15">
      <c r="A564" s="163"/>
      <c r="B564" s="187" t="s">
        <v>147</v>
      </c>
      <c r="C564" s="163" t="s">
        <v>3641</v>
      </c>
      <c r="D564" s="190" t="s">
        <v>2594</v>
      </c>
      <c r="E564" s="165"/>
      <c r="F564" s="165"/>
      <c r="G564" s="163"/>
      <c r="H564" s="163"/>
      <c r="I564" s="163"/>
      <c r="J564" s="163"/>
      <c r="K564" s="164"/>
      <c r="L564" s="165"/>
      <c r="M564" s="163"/>
      <c r="N564" s="163"/>
      <c r="O564" s="163"/>
    </row>
    <row r="565" spans="1:15">
      <c r="A565" s="163"/>
      <c r="B565" s="187" t="s">
        <v>147</v>
      </c>
      <c r="C565" s="163" t="s">
        <v>2292</v>
      </c>
      <c r="D565" s="190" t="s">
        <v>2595</v>
      </c>
      <c r="E565" s="165"/>
      <c r="F565" s="165"/>
      <c r="G565" s="163"/>
      <c r="H565" s="163"/>
      <c r="I565" s="163"/>
      <c r="J565" s="163"/>
      <c r="K565" s="164"/>
      <c r="L565" s="165"/>
      <c r="M565" s="163"/>
      <c r="N565" s="163"/>
      <c r="O565" s="163"/>
    </row>
    <row r="566" spans="1:15">
      <c r="A566" s="163"/>
      <c r="B566" s="187" t="s">
        <v>147</v>
      </c>
      <c r="C566" s="163" t="s">
        <v>3641</v>
      </c>
      <c r="D566" s="190" t="s">
        <v>2596</v>
      </c>
      <c r="E566" s="165"/>
      <c r="F566" s="165"/>
      <c r="G566" s="163"/>
      <c r="H566" s="163"/>
      <c r="I566" s="163"/>
      <c r="J566" s="163"/>
      <c r="K566" s="164"/>
      <c r="L566" s="165"/>
      <c r="M566" s="163"/>
      <c r="N566" s="163"/>
      <c r="O566" s="163"/>
    </row>
    <row r="567" spans="1:15">
      <c r="A567" s="163"/>
      <c r="B567" s="187" t="s">
        <v>147</v>
      </c>
      <c r="C567" s="163" t="s">
        <v>3440</v>
      </c>
      <c r="D567" s="190" t="s">
        <v>2597</v>
      </c>
      <c r="E567" s="165"/>
      <c r="F567" s="165"/>
      <c r="G567" s="163"/>
      <c r="H567" s="163"/>
      <c r="I567" s="163"/>
      <c r="J567" s="163"/>
      <c r="K567" s="164"/>
      <c r="L567" s="165"/>
      <c r="M567" s="163"/>
      <c r="N567" s="163"/>
      <c r="O567" s="163"/>
    </row>
    <row r="568" spans="1:15">
      <c r="A568" s="163"/>
      <c r="B568" s="187" t="s">
        <v>147</v>
      </c>
      <c r="C568" s="163" t="s">
        <v>2800</v>
      </c>
      <c r="D568" s="190" t="s">
        <v>2598</v>
      </c>
      <c r="E568" s="165"/>
      <c r="F568" s="165"/>
      <c r="G568" s="163"/>
      <c r="H568" s="163"/>
      <c r="I568" s="163"/>
      <c r="J568" s="163"/>
      <c r="K568" s="164"/>
      <c r="L568" s="165"/>
      <c r="M568" s="163"/>
      <c r="N568" s="163"/>
      <c r="O568" s="163"/>
    </row>
    <row r="569" spans="1:15">
      <c r="A569" s="163"/>
      <c r="B569" s="187" t="s">
        <v>147</v>
      </c>
      <c r="C569" s="163"/>
      <c r="D569" s="190" t="s">
        <v>2599</v>
      </c>
      <c r="E569" s="164"/>
      <c r="F569" s="164"/>
      <c r="G569" s="163"/>
      <c r="H569" s="163"/>
      <c r="I569" s="163"/>
      <c r="J569" s="163"/>
      <c r="K569" s="164"/>
      <c r="L569" s="164"/>
      <c r="M569" s="163"/>
      <c r="N569" s="163"/>
      <c r="O569" s="163"/>
    </row>
    <row r="570" spans="1:15">
      <c r="A570" s="163"/>
      <c r="B570" s="187" t="s">
        <v>147</v>
      </c>
      <c r="C570" s="163" t="s">
        <v>2292</v>
      </c>
      <c r="D570" s="190" t="s">
        <v>2600</v>
      </c>
      <c r="E570" s="165"/>
      <c r="F570" s="165"/>
      <c r="G570" s="163"/>
      <c r="H570" s="163"/>
      <c r="I570" s="163"/>
      <c r="J570" s="163"/>
      <c r="K570" s="164"/>
      <c r="L570" s="165"/>
      <c r="M570" s="163"/>
      <c r="N570" s="163"/>
      <c r="O570" s="163"/>
    </row>
    <row r="571" spans="1:15">
      <c r="A571" s="163"/>
      <c r="B571" s="187" t="s">
        <v>147</v>
      </c>
      <c r="C571" s="163" t="s">
        <v>2800</v>
      </c>
      <c r="D571" s="190" t="s">
        <v>2601</v>
      </c>
      <c r="E571" s="165"/>
      <c r="F571" s="165"/>
      <c r="G571" s="163"/>
      <c r="H571" s="163"/>
      <c r="I571" s="163"/>
      <c r="J571" s="163"/>
      <c r="K571" s="164"/>
      <c r="L571" s="165"/>
      <c r="M571" s="163"/>
      <c r="N571" s="163"/>
      <c r="O571" s="163"/>
    </row>
    <row r="572" spans="1:15">
      <c r="A572" s="163"/>
      <c r="B572" s="187" t="s">
        <v>147</v>
      </c>
      <c r="C572" s="163" t="s">
        <v>2418</v>
      </c>
      <c r="D572" s="190" t="s">
        <v>2602</v>
      </c>
      <c r="E572" s="165"/>
      <c r="F572" s="165"/>
      <c r="G572" s="163"/>
      <c r="H572" s="163"/>
      <c r="I572" s="163"/>
      <c r="J572" s="163"/>
      <c r="K572" s="164"/>
      <c r="L572" s="165"/>
      <c r="M572" s="163"/>
      <c r="N572" s="163"/>
      <c r="O572" s="163"/>
    </row>
    <row r="573" spans="1:15">
      <c r="A573" s="163"/>
      <c r="B573" s="187" t="s">
        <v>147</v>
      </c>
      <c r="C573" s="163" t="s">
        <v>2800</v>
      </c>
      <c r="D573" s="190" t="s">
        <v>2603</v>
      </c>
      <c r="E573" s="165"/>
      <c r="F573" s="165"/>
      <c r="G573" s="163"/>
      <c r="H573" s="163"/>
      <c r="I573" s="163"/>
      <c r="J573" s="163"/>
      <c r="K573" s="164"/>
      <c r="L573" s="165"/>
      <c r="M573" s="163"/>
      <c r="N573" s="163"/>
      <c r="O573" s="163"/>
    </row>
    <row r="574" spans="1:15">
      <c r="A574" s="163"/>
      <c r="B574" s="187" t="s">
        <v>147</v>
      </c>
      <c r="C574" s="163" t="s">
        <v>2418</v>
      </c>
      <c r="D574" s="190" t="s">
        <v>2604</v>
      </c>
      <c r="E574" s="165"/>
      <c r="F574" s="165"/>
      <c r="G574" s="163"/>
      <c r="H574" s="163"/>
      <c r="I574" s="163"/>
      <c r="J574" s="163"/>
      <c r="K574" s="164"/>
      <c r="L574" s="165"/>
      <c r="M574" s="163"/>
      <c r="N574" s="163"/>
      <c r="O574" s="163"/>
    </row>
    <row r="575" spans="1:15">
      <c r="A575" s="163"/>
      <c r="B575" s="187" t="s">
        <v>147</v>
      </c>
      <c r="C575" s="163" t="s">
        <v>2418</v>
      </c>
      <c r="D575" s="190" t="s">
        <v>2605</v>
      </c>
      <c r="E575" s="165"/>
      <c r="F575" s="165"/>
      <c r="G575" s="163"/>
      <c r="H575" s="163"/>
      <c r="I575" s="163"/>
      <c r="J575" s="163"/>
      <c r="K575" s="164"/>
      <c r="L575" s="165"/>
      <c r="M575" s="163"/>
      <c r="N575" s="163"/>
      <c r="O575" s="163"/>
    </row>
    <row r="576" spans="1:15">
      <c r="A576" s="163"/>
      <c r="B576" s="187" t="s">
        <v>147</v>
      </c>
      <c r="C576" s="163" t="s">
        <v>3641</v>
      </c>
      <c r="D576" s="190" t="s">
        <v>2606</v>
      </c>
      <c r="E576" s="165"/>
      <c r="F576" s="165"/>
      <c r="G576" s="163"/>
      <c r="H576" s="163"/>
      <c r="I576" s="163"/>
      <c r="J576" s="163"/>
      <c r="K576" s="164"/>
      <c r="L576" s="165"/>
      <c r="M576" s="163"/>
      <c r="N576" s="163"/>
      <c r="O576" s="163"/>
    </row>
    <row r="577" spans="1:15">
      <c r="A577" s="163"/>
      <c r="B577" s="187" t="s">
        <v>147</v>
      </c>
      <c r="C577" s="163" t="s">
        <v>3408</v>
      </c>
      <c r="D577" s="190" t="s">
        <v>2607</v>
      </c>
      <c r="E577" s="165"/>
      <c r="F577" s="165"/>
      <c r="G577" s="163"/>
      <c r="H577" s="163"/>
      <c r="I577" s="163"/>
      <c r="J577" s="163"/>
      <c r="K577" s="164"/>
      <c r="L577" s="165"/>
      <c r="M577" s="163"/>
      <c r="N577" s="163"/>
      <c r="O577" s="163"/>
    </row>
    <row r="578" spans="1:15">
      <c r="A578" s="163"/>
      <c r="B578" s="187" t="s">
        <v>147</v>
      </c>
      <c r="C578" s="163" t="s">
        <v>3408</v>
      </c>
      <c r="D578" s="190" t="s">
        <v>2608</v>
      </c>
      <c r="E578" s="165"/>
      <c r="F578" s="165"/>
      <c r="G578" s="163"/>
      <c r="H578" s="163"/>
      <c r="I578" s="163"/>
      <c r="J578" s="163"/>
      <c r="K578" s="164"/>
      <c r="L578" s="165"/>
      <c r="M578" s="163"/>
      <c r="N578" s="163"/>
      <c r="O578" s="163"/>
    </row>
    <row r="579" spans="1:15">
      <c r="A579" s="163"/>
      <c r="B579" s="187" t="s">
        <v>147</v>
      </c>
      <c r="C579" s="163" t="s">
        <v>2800</v>
      </c>
      <c r="D579" s="190" t="s">
        <v>2609</v>
      </c>
      <c r="E579" s="165"/>
      <c r="F579" s="165"/>
      <c r="G579" s="163"/>
      <c r="H579" s="163"/>
      <c r="I579" s="163"/>
      <c r="J579" s="163"/>
      <c r="K579" s="164"/>
      <c r="L579" s="165"/>
      <c r="M579" s="163"/>
      <c r="N579" s="163"/>
      <c r="O579" s="163"/>
    </row>
    <row r="580" spans="1:15">
      <c r="A580" s="163"/>
      <c r="B580" s="187" t="s">
        <v>147</v>
      </c>
      <c r="C580" s="163" t="s">
        <v>2800</v>
      </c>
      <c r="D580" s="190" t="s">
        <v>2610</v>
      </c>
      <c r="E580" s="165"/>
      <c r="F580" s="165"/>
      <c r="G580" s="163"/>
      <c r="H580" s="163"/>
      <c r="I580" s="163"/>
      <c r="J580" s="163"/>
      <c r="K580" s="164"/>
      <c r="L580" s="165"/>
      <c r="M580" s="163"/>
      <c r="N580" s="163"/>
      <c r="O580" s="163"/>
    </row>
    <row r="581" spans="1:15">
      <c r="A581" s="163"/>
      <c r="B581" s="187" t="s">
        <v>147</v>
      </c>
      <c r="C581" s="163" t="s">
        <v>2800</v>
      </c>
      <c r="D581" s="190" t="s">
        <v>2611</v>
      </c>
      <c r="E581" s="165"/>
      <c r="F581" s="165"/>
      <c r="G581" s="163"/>
      <c r="H581" s="163"/>
      <c r="I581" s="163"/>
      <c r="J581" s="163"/>
      <c r="K581" s="164"/>
      <c r="L581" s="165"/>
      <c r="M581" s="163"/>
      <c r="N581" s="163"/>
      <c r="O581" s="163"/>
    </row>
    <row r="582" spans="1:15">
      <c r="A582" s="163"/>
      <c r="B582" s="187" t="s">
        <v>147</v>
      </c>
      <c r="C582" s="163" t="s">
        <v>3408</v>
      </c>
      <c r="D582" s="190" t="s">
        <v>2612</v>
      </c>
      <c r="E582" s="165"/>
      <c r="F582" s="165"/>
      <c r="G582" s="163"/>
      <c r="H582" s="163"/>
      <c r="I582" s="163"/>
      <c r="J582" s="163"/>
      <c r="K582" s="164"/>
      <c r="L582" s="165"/>
      <c r="M582" s="163"/>
      <c r="N582" s="163"/>
      <c r="O582" s="163"/>
    </row>
    <row r="583" spans="1:15">
      <c r="A583" s="163"/>
      <c r="B583" s="187" t="s">
        <v>147</v>
      </c>
      <c r="C583" s="163" t="s">
        <v>8193</v>
      </c>
      <c r="D583" s="190" t="s">
        <v>2613</v>
      </c>
      <c r="E583" s="165"/>
      <c r="F583" s="165"/>
      <c r="G583" s="163"/>
      <c r="H583" s="163"/>
      <c r="I583" s="163"/>
      <c r="J583" s="163"/>
      <c r="K583" s="164"/>
      <c r="L583" s="165"/>
      <c r="M583" s="163"/>
      <c r="N583" s="163"/>
      <c r="O583" s="163"/>
    </row>
    <row r="584" spans="1:15">
      <c r="A584" s="163"/>
      <c r="B584" s="187" t="s">
        <v>147</v>
      </c>
      <c r="C584" s="163" t="s">
        <v>3408</v>
      </c>
      <c r="D584" s="190" t="s">
        <v>2614</v>
      </c>
      <c r="E584" s="165"/>
      <c r="F584" s="165"/>
      <c r="G584" s="163"/>
      <c r="H584" s="163"/>
      <c r="I584" s="163"/>
      <c r="J584" s="163"/>
      <c r="K584" s="164"/>
      <c r="L584" s="165"/>
      <c r="M584" s="163"/>
      <c r="N584" s="163"/>
      <c r="O584" s="163"/>
    </row>
    <row r="585" spans="1:15">
      <c r="A585" s="163"/>
      <c r="B585" s="187" t="s">
        <v>147</v>
      </c>
      <c r="C585" s="163" t="s">
        <v>5252</v>
      </c>
      <c r="D585" s="190" t="s">
        <v>2714</v>
      </c>
      <c r="E585" s="165"/>
      <c r="F585" s="165"/>
      <c r="G585" s="163"/>
      <c r="H585" s="163"/>
      <c r="I585" s="163"/>
      <c r="J585" s="163"/>
      <c r="K585" s="164"/>
      <c r="L585" s="165"/>
      <c r="M585" s="163"/>
      <c r="N585" s="163"/>
      <c r="O585" s="163"/>
    </row>
    <row r="586" spans="1:15" ht="16.5" customHeight="1">
      <c r="A586" s="163"/>
      <c r="B586" s="187" t="s">
        <v>147</v>
      </c>
      <c r="C586" s="163" t="s">
        <v>3408</v>
      </c>
      <c r="D586" s="190" t="s">
        <v>2715</v>
      </c>
      <c r="E586" s="165"/>
      <c r="F586" s="165"/>
      <c r="G586" s="163"/>
      <c r="H586" s="163"/>
      <c r="I586" s="163"/>
      <c r="J586" s="163"/>
      <c r="K586" s="164"/>
      <c r="L586" s="165"/>
      <c r="M586" s="163"/>
      <c r="N586" s="163"/>
      <c r="O586" s="163"/>
    </row>
    <row r="587" spans="1:15">
      <c r="A587" s="163"/>
      <c r="B587" s="187" t="s">
        <v>147</v>
      </c>
      <c r="C587" s="163" t="s">
        <v>3408</v>
      </c>
      <c r="D587" s="190" t="s">
        <v>2716</v>
      </c>
      <c r="E587" s="165"/>
      <c r="F587" s="165"/>
      <c r="G587" s="163"/>
      <c r="H587" s="163"/>
      <c r="I587" s="163"/>
      <c r="J587" s="163"/>
      <c r="K587" s="164"/>
      <c r="L587" s="165"/>
      <c r="M587" s="163"/>
      <c r="N587" s="163"/>
      <c r="O587" s="163"/>
    </row>
    <row r="588" spans="1:15">
      <c r="A588" s="163"/>
      <c r="B588" s="187" t="s">
        <v>147</v>
      </c>
      <c r="C588" s="163" t="s">
        <v>3408</v>
      </c>
      <c r="D588" s="190" t="s">
        <v>2717</v>
      </c>
      <c r="E588" s="165"/>
      <c r="F588" s="165"/>
      <c r="G588" s="163"/>
      <c r="H588" s="163"/>
      <c r="I588" s="163"/>
      <c r="J588" s="163"/>
      <c r="K588" s="164"/>
      <c r="L588" s="165"/>
      <c r="M588" s="163"/>
      <c r="N588" s="163"/>
      <c r="O588" s="163"/>
    </row>
    <row r="589" spans="1:15">
      <c r="A589" s="163"/>
      <c r="B589" s="187" t="s">
        <v>147</v>
      </c>
      <c r="C589" s="163" t="s">
        <v>3408</v>
      </c>
      <c r="D589" s="190" t="s">
        <v>2718</v>
      </c>
      <c r="E589" s="165"/>
      <c r="F589" s="165"/>
      <c r="G589" s="163"/>
      <c r="H589" s="163"/>
      <c r="I589" s="163"/>
      <c r="J589" s="163"/>
      <c r="K589" s="164"/>
      <c r="L589" s="165"/>
      <c r="M589" s="163"/>
      <c r="N589" s="163"/>
      <c r="O589" s="163"/>
    </row>
    <row r="590" spans="1:15">
      <c r="A590" s="163"/>
      <c r="B590" s="187" t="s">
        <v>147</v>
      </c>
      <c r="C590" s="163" t="s">
        <v>3408</v>
      </c>
      <c r="D590" s="190" t="s">
        <v>2719</v>
      </c>
      <c r="E590" s="165"/>
      <c r="F590" s="165"/>
      <c r="G590" s="163"/>
      <c r="H590" s="163"/>
      <c r="I590" s="163"/>
      <c r="J590" s="163"/>
      <c r="K590" s="164"/>
      <c r="L590" s="165"/>
      <c r="M590" s="163"/>
      <c r="N590" s="163"/>
      <c r="O590" s="163"/>
    </row>
    <row r="591" spans="1:15">
      <c r="A591" s="163"/>
      <c r="B591" s="187" t="s">
        <v>147</v>
      </c>
      <c r="C591" s="163" t="s">
        <v>2150</v>
      </c>
      <c r="D591" s="190" t="s">
        <v>2720</v>
      </c>
      <c r="E591" s="165"/>
      <c r="F591" s="165"/>
      <c r="G591" s="163"/>
      <c r="H591" s="163"/>
      <c r="I591" s="163"/>
      <c r="J591" s="163"/>
      <c r="K591" s="164"/>
      <c r="L591" s="165"/>
      <c r="M591" s="163"/>
      <c r="N591" s="163"/>
      <c r="O591" s="163"/>
    </row>
    <row r="592" spans="1:15">
      <c r="A592" s="163"/>
      <c r="B592" s="187" t="s">
        <v>147</v>
      </c>
      <c r="C592" s="163" t="s">
        <v>3408</v>
      </c>
      <c r="D592" s="190" t="s">
        <v>2721</v>
      </c>
      <c r="E592" s="165"/>
      <c r="F592" s="165"/>
      <c r="G592" s="163"/>
      <c r="H592" s="163"/>
      <c r="I592" s="163"/>
      <c r="J592" s="163"/>
      <c r="K592" s="164"/>
      <c r="L592" s="165"/>
      <c r="M592" s="163"/>
      <c r="N592" s="163"/>
      <c r="O592" s="163"/>
    </row>
    <row r="593" spans="1:15">
      <c r="A593" s="163"/>
      <c r="B593" s="187" t="s">
        <v>147</v>
      </c>
      <c r="C593" s="163" t="s">
        <v>3408</v>
      </c>
      <c r="D593" s="190" t="s">
        <v>2722</v>
      </c>
      <c r="E593" s="165"/>
      <c r="F593" s="165"/>
      <c r="G593" s="163"/>
      <c r="H593" s="163"/>
      <c r="I593" s="163"/>
      <c r="J593" s="163"/>
      <c r="K593" s="164"/>
      <c r="L593" s="165"/>
      <c r="M593" s="163"/>
      <c r="N593" s="163"/>
      <c r="O593" s="163"/>
    </row>
    <row r="594" spans="1:15">
      <c r="A594" s="163"/>
      <c r="B594" s="187" t="s">
        <v>147</v>
      </c>
      <c r="C594" s="163" t="s">
        <v>3408</v>
      </c>
      <c r="D594" s="190" t="s">
        <v>2723</v>
      </c>
      <c r="E594" s="165"/>
      <c r="F594" s="165"/>
      <c r="G594" s="163"/>
      <c r="H594" s="163"/>
      <c r="I594" s="163"/>
      <c r="J594" s="163"/>
      <c r="K594" s="164"/>
      <c r="L594" s="165"/>
      <c r="M594" s="163"/>
      <c r="N594" s="163"/>
      <c r="O594" s="163"/>
    </row>
    <row r="595" spans="1:15">
      <c r="A595" s="163"/>
      <c r="B595" s="187" t="s">
        <v>147</v>
      </c>
      <c r="C595" s="163" t="s">
        <v>3408</v>
      </c>
      <c r="D595" s="190" t="s">
        <v>2849</v>
      </c>
      <c r="E595" s="165"/>
      <c r="F595" s="165"/>
      <c r="G595" s="163"/>
      <c r="H595" s="163"/>
      <c r="I595" s="163"/>
      <c r="J595" s="163"/>
      <c r="K595" s="164"/>
      <c r="L595" s="165"/>
      <c r="M595" s="163"/>
      <c r="N595" s="163"/>
      <c r="O595" s="163"/>
    </row>
    <row r="596" spans="1:15">
      <c r="A596" s="163"/>
      <c r="B596" s="187" t="s">
        <v>147</v>
      </c>
      <c r="C596" s="163" t="s">
        <v>8216</v>
      </c>
      <c r="D596" s="190" t="s">
        <v>2850</v>
      </c>
      <c r="E596" s="165"/>
      <c r="F596" s="165"/>
      <c r="G596" s="163"/>
      <c r="H596" s="163"/>
      <c r="I596" s="163"/>
      <c r="J596" s="163"/>
      <c r="K596" s="164"/>
      <c r="L596" s="165"/>
      <c r="M596" s="163"/>
      <c r="N596" s="163"/>
      <c r="O596" s="163"/>
    </row>
    <row r="597" spans="1:15">
      <c r="A597" s="163"/>
      <c r="B597" s="187" t="s">
        <v>147</v>
      </c>
      <c r="C597" s="163" t="s">
        <v>3408</v>
      </c>
      <c r="D597" s="190" t="s">
        <v>2851</v>
      </c>
      <c r="E597" s="165"/>
      <c r="F597" s="165"/>
      <c r="G597" s="163"/>
      <c r="H597" s="163"/>
      <c r="I597" s="163"/>
      <c r="J597" s="163"/>
      <c r="K597" s="164"/>
      <c r="L597" s="165"/>
      <c r="M597" s="163"/>
      <c r="N597" s="163"/>
      <c r="O597" s="163"/>
    </row>
    <row r="598" spans="1:15">
      <c r="A598" s="163"/>
      <c r="B598" s="187" t="s">
        <v>147</v>
      </c>
      <c r="C598" s="163" t="s">
        <v>3408</v>
      </c>
      <c r="D598" s="190" t="s">
        <v>2852</v>
      </c>
      <c r="E598" s="165"/>
      <c r="F598" s="165"/>
      <c r="G598" s="163"/>
      <c r="H598" s="163"/>
      <c r="I598" s="163"/>
      <c r="J598" s="163"/>
      <c r="K598" s="164"/>
      <c r="L598" s="165"/>
      <c r="M598" s="163"/>
      <c r="N598" s="163"/>
      <c r="O598" s="163"/>
    </row>
    <row r="599" spans="1:15">
      <c r="A599" s="163"/>
      <c r="B599" s="187" t="s">
        <v>147</v>
      </c>
      <c r="C599" s="163" t="s">
        <v>4544</v>
      </c>
      <c r="D599" s="190" t="s">
        <v>2853</v>
      </c>
      <c r="E599" s="165"/>
      <c r="F599" s="165"/>
      <c r="G599" s="163"/>
      <c r="H599" s="163"/>
      <c r="I599" s="163"/>
      <c r="J599" s="163"/>
      <c r="K599" s="164"/>
      <c r="L599" s="165"/>
      <c r="M599" s="163"/>
      <c r="N599" s="163"/>
      <c r="O599" s="163"/>
    </row>
    <row r="600" spans="1:15">
      <c r="A600" s="163"/>
      <c r="B600" s="187" t="s">
        <v>147</v>
      </c>
      <c r="C600" s="163"/>
      <c r="D600" s="190" t="s">
        <v>2854</v>
      </c>
      <c r="E600" s="164"/>
      <c r="F600" s="164"/>
      <c r="G600" s="163"/>
      <c r="H600" s="163"/>
      <c r="I600" s="163"/>
      <c r="J600" s="163"/>
      <c r="K600" s="164"/>
      <c r="L600" s="164"/>
      <c r="M600" s="163"/>
      <c r="N600" s="163"/>
      <c r="O600" s="163"/>
    </row>
    <row r="601" spans="1:15">
      <c r="A601" s="163"/>
      <c r="B601" s="187" t="s">
        <v>147</v>
      </c>
      <c r="C601" s="163" t="s">
        <v>2064</v>
      </c>
      <c r="D601" s="190" t="s">
        <v>2855</v>
      </c>
      <c r="E601" s="165"/>
      <c r="F601" s="165"/>
      <c r="G601" s="163"/>
      <c r="H601" s="163"/>
      <c r="I601" s="163"/>
      <c r="J601" s="163"/>
      <c r="K601" s="164"/>
      <c r="L601" s="165"/>
      <c r="M601" s="163"/>
      <c r="N601" s="163"/>
      <c r="O601" s="163"/>
    </row>
    <row r="602" spans="1:15">
      <c r="A602" s="163"/>
      <c r="B602" s="187" t="s">
        <v>147</v>
      </c>
      <c r="C602" s="163" t="s">
        <v>3408</v>
      </c>
      <c r="D602" s="190" t="s">
        <v>2891</v>
      </c>
      <c r="E602" s="165"/>
      <c r="F602" s="165"/>
      <c r="G602" s="163"/>
      <c r="H602" s="163"/>
      <c r="I602" s="163"/>
      <c r="J602" s="163"/>
      <c r="K602" s="164"/>
      <c r="L602" s="165"/>
      <c r="M602" s="163"/>
      <c r="N602" s="163"/>
      <c r="O602" s="163"/>
    </row>
    <row r="603" spans="1:15">
      <c r="A603" s="163"/>
      <c r="B603" s="187" t="s">
        <v>147</v>
      </c>
      <c r="C603" s="163" t="s">
        <v>3408</v>
      </c>
      <c r="D603" s="190" t="s">
        <v>2892</v>
      </c>
      <c r="E603" s="165"/>
      <c r="F603" s="165"/>
      <c r="G603" s="163"/>
      <c r="H603" s="163"/>
      <c r="I603" s="163"/>
      <c r="J603" s="163"/>
      <c r="K603" s="164"/>
      <c r="L603" s="165"/>
      <c r="M603" s="163"/>
      <c r="N603" s="163"/>
      <c r="O603" s="163"/>
    </row>
    <row r="604" spans="1:15">
      <c r="A604" s="163"/>
      <c r="B604" s="187" t="s">
        <v>147</v>
      </c>
      <c r="C604" s="163" t="s">
        <v>3440</v>
      </c>
      <c r="D604" s="190" t="s">
        <v>2893</v>
      </c>
      <c r="E604" s="165"/>
      <c r="F604" s="165"/>
      <c r="G604" s="163"/>
      <c r="H604" s="163"/>
      <c r="I604" s="163"/>
      <c r="J604" s="163"/>
      <c r="K604" s="164"/>
      <c r="L604" s="165"/>
      <c r="M604" s="163"/>
      <c r="N604" s="163"/>
      <c r="O604" s="163"/>
    </row>
    <row r="605" spans="1:15">
      <c r="A605" s="163"/>
      <c r="B605" s="187" t="s">
        <v>147</v>
      </c>
      <c r="C605" s="163" t="s">
        <v>3440</v>
      </c>
      <c r="D605" s="190" t="s">
        <v>2894</v>
      </c>
      <c r="E605" s="165"/>
      <c r="F605" s="165"/>
      <c r="G605" s="163"/>
      <c r="H605" s="163"/>
      <c r="I605" s="163"/>
      <c r="J605" s="163"/>
      <c r="K605" s="164"/>
      <c r="L605" s="165"/>
      <c r="M605" s="163"/>
      <c r="N605" s="163"/>
      <c r="O605" s="163"/>
    </row>
    <row r="606" spans="1:15">
      <c r="A606" s="163"/>
      <c r="B606" s="187" t="s">
        <v>147</v>
      </c>
      <c r="C606" s="163" t="s">
        <v>3408</v>
      </c>
      <c r="D606" s="190" t="s">
        <v>2895</v>
      </c>
      <c r="E606" s="165"/>
      <c r="F606" s="165"/>
      <c r="G606" s="163"/>
      <c r="H606" s="163"/>
      <c r="I606" s="163"/>
      <c r="J606" s="163"/>
      <c r="K606" s="164"/>
      <c r="L606" s="165"/>
      <c r="M606" s="163"/>
      <c r="N606" s="163"/>
      <c r="O606" s="163"/>
    </row>
    <row r="607" spans="1:15">
      <c r="A607" s="163"/>
      <c r="B607" s="187" t="s">
        <v>147</v>
      </c>
      <c r="C607" s="163" t="s">
        <v>3408</v>
      </c>
      <c r="D607" s="190" t="s">
        <v>2896</v>
      </c>
      <c r="E607" s="165"/>
      <c r="F607" s="165"/>
      <c r="G607" s="163"/>
      <c r="H607" s="163"/>
      <c r="I607" s="163"/>
      <c r="J607" s="163"/>
      <c r="K607" s="164"/>
      <c r="L607" s="170"/>
      <c r="M607" s="163"/>
      <c r="N607" s="163"/>
      <c r="O607" s="163"/>
    </row>
    <row r="608" spans="1:15">
      <c r="A608" s="163"/>
      <c r="B608" s="187" t="s">
        <v>147</v>
      </c>
      <c r="C608" s="163" t="s">
        <v>3408</v>
      </c>
      <c r="D608" s="190" t="s">
        <v>2897</v>
      </c>
      <c r="E608" s="165"/>
      <c r="F608" s="165"/>
      <c r="G608" s="163"/>
      <c r="H608" s="163"/>
      <c r="I608" s="163"/>
      <c r="J608" s="163"/>
      <c r="K608" s="164"/>
      <c r="L608" s="170"/>
      <c r="M608" s="163"/>
      <c r="N608" s="163"/>
      <c r="O608" s="163"/>
    </row>
    <row r="609" spans="1:15">
      <c r="A609" s="163"/>
      <c r="B609" s="187" t="s">
        <v>147</v>
      </c>
      <c r="C609" s="181" t="s">
        <v>3440</v>
      </c>
      <c r="D609" s="190" t="s">
        <v>2898</v>
      </c>
      <c r="E609" s="170"/>
      <c r="F609" s="170"/>
      <c r="G609" s="181"/>
      <c r="H609" s="225"/>
      <c r="I609" s="181"/>
      <c r="J609" s="181"/>
      <c r="K609" s="173"/>
      <c r="L609" s="170"/>
      <c r="M609" s="163"/>
      <c r="N609" s="163"/>
      <c r="O609" s="163"/>
    </row>
    <row r="610" spans="1:15">
      <c r="A610" s="163"/>
      <c r="B610" s="187" t="s">
        <v>147</v>
      </c>
      <c r="C610" s="163" t="s">
        <v>3440</v>
      </c>
      <c r="D610" s="190" t="s">
        <v>2899</v>
      </c>
      <c r="E610" s="165"/>
      <c r="F610" s="165"/>
      <c r="G610" s="163"/>
      <c r="H610" s="163"/>
      <c r="I610" s="163"/>
      <c r="J610" s="163"/>
      <c r="K610" s="164"/>
      <c r="L610" s="170"/>
      <c r="M610" s="163"/>
      <c r="N610" s="163"/>
      <c r="O610" s="163"/>
    </row>
    <row r="611" spans="1:15">
      <c r="A611" s="163"/>
      <c r="B611" s="187" t="s">
        <v>147</v>
      </c>
      <c r="C611" s="163" t="s">
        <v>3440</v>
      </c>
      <c r="D611" s="190" t="s">
        <v>2900</v>
      </c>
      <c r="E611" s="165"/>
      <c r="F611" s="165"/>
      <c r="G611" s="163"/>
      <c r="H611" s="163"/>
      <c r="I611" s="163"/>
      <c r="J611" s="163"/>
      <c r="K611" s="164"/>
      <c r="L611" s="170"/>
      <c r="M611" s="163"/>
      <c r="N611" s="163"/>
      <c r="O611" s="163"/>
    </row>
    <row r="612" spans="1:15">
      <c r="A612" s="163"/>
      <c r="B612" s="187" t="s">
        <v>147</v>
      </c>
      <c r="C612" s="163" t="s">
        <v>2183</v>
      </c>
      <c r="D612" s="190" t="s">
        <v>2901</v>
      </c>
      <c r="E612" s="165"/>
      <c r="F612" s="165"/>
      <c r="G612" s="163"/>
      <c r="H612" s="163"/>
      <c r="I612" s="163"/>
      <c r="J612" s="163"/>
      <c r="K612" s="164"/>
      <c r="L612" s="170"/>
      <c r="M612" s="163"/>
      <c r="N612" s="163"/>
      <c r="O612" s="163"/>
    </row>
    <row r="613" spans="1:15">
      <c r="A613" s="163"/>
      <c r="B613" s="187" t="s">
        <v>147</v>
      </c>
      <c r="C613" s="163" t="s">
        <v>2150</v>
      </c>
      <c r="D613" s="190" t="s">
        <v>2902</v>
      </c>
      <c r="E613" s="165"/>
      <c r="F613" s="165"/>
      <c r="G613" s="163"/>
      <c r="H613" s="163"/>
      <c r="I613" s="163"/>
      <c r="J613" s="163"/>
      <c r="K613" s="164"/>
      <c r="L613" s="170"/>
      <c r="M613" s="163"/>
      <c r="N613" s="163"/>
      <c r="O613" s="163"/>
    </row>
    <row r="614" spans="1:15">
      <c r="A614" s="163"/>
      <c r="B614" s="187" t="s">
        <v>147</v>
      </c>
      <c r="C614" s="163" t="s">
        <v>3641</v>
      </c>
      <c r="D614" s="190" t="s">
        <v>2903</v>
      </c>
      <c r="E614" s="165"/>
      <c r="F614" s="165"/>
      <c r="G614" s="163"/>
      <c r="H614" s="163"/>
      <c r="I614" s="163"/>
      <c r="J614" s="163"/>
      <c r="K614" s="164"/>
      <c r="L614" s="170"/>
      <c r="M614" s="163"/>
      <c r="N614" s="163"/>
      <c r="O614" s="163"/>
    </row>
    <row r="615" spans="1:15">
      <c r="A615" s="163"/>
      <c r="B615" s="187" t="s">
        <v>147</v>
      </c>
      <c r="C615" s="163" t="s">
        <v>3440</v>
      </c>
      <c r="D615" s="190" t="s">
        <v>2904</v>
      </c>
      <c r="E615" s="165"/>
      <c r="F615" s="165"/>
      <c r="G615" s="163"/>
      <c r="H615" s="163"/>
      <c r="I615" s="163"/>
      <c r="J615" s="163"/>
      <c r="K615" s="164"/>
      <c r="L615" s="170"/>
      <c r="M615" s="163"/>
      <c r="N615" s="163"/>
      <c r="O615" s="163"/>
    </row>
    <row r="616" spans="1:15">
      <c r="A616" s="163"/>
      <c r="B616" s="187" t="s">
        <v>147</v>
      </c>
      <c r="C616" s="163" t="s">
        <v>3440</v>
      </c>
      <c r="D616" s="190" t="s">
        <v>2905</v>
      </c>
      <c r="E616" s="165"/>
      <c r="F616" s="165"/>
      <c r="G616" s="163"/>
      <c r="H616" s="163"/>
      <c r="I616" s="163"/>
      <c r="J616" s="163"/>
      <c r="K616" s="164"/>
      <c r="L616" s="170"/>
      <c r="M616" s="163"/>
      <c r="N616" s="163"/>
      <c r="O616" s="163"/>
    </row>
    <row r="617" spans="1:15">
      <c r="A617" s="163"/>
      <c r="B617" s="187" t="s">
        <v>147</v>
      </c>
      <c r="C617" s="163" t="s">
        <v>3440</v>
      </c>
      <c r="D617" s="190" t="s">
        <v>2906</v>
      </c>
      <c r="E617" s="165"/>
      <c r="F617" s="165"/>
      <c r="G617" s="163"/>
      <c r="H617" s="163"/>
      <c r="I617" s="163"/>
      <c r="J617" s="163"/>
      <c r="K617" s="164"/>
      <c r="L617" s="165"/>
      <c r="M617" s="163"/>
      <c r="N617" s="163"/>
      <c r="O617" s="163"/>
    </row>
    <row r="618" spans="1:15">
      <c r="A618" s="163"/>
      <c r="B618" s="187" t="s">
        <v>147</v>
      </c>
      <c r="C618" s="163" t="s">
        <v>3641</v>
      </c>
      <c r="D618" s="190" t="s">
        <v>2907</v>
      </c>
      <c r="E618" s="165"/>
      <c r="F618" s="165"/>
      <c r="G618" s="163"/>
      <c r="H618" s="163"/>
      <c r="I618" s="163"/>
      <c r="J618" s="163"/>
      <c r="K618" s="164"/>
      <c r="L618" s="165"/>
      <c r="M618" s="163"/>
      <c r="N618" s="163"/>
      <c r="O618" s="163"/>
    </row>
    <row r="619" spans="1:15">
      <c r="A619" s="163"/>
      <c r="B619" s="187" t="s">
        <v>147</v>
      </c>
      <c r="C619" s="163" t="s">
        <v>3641</v>
      </c>
      <c r="D619" s="190" t="s">
        <v>2908</v>
      </c>
      <c r="E619" s="165"/>
      <c r="F619" s="165"/>
      <c r="G619" s="163"/>
      <c r="H619" s="163"/>
      <c r="I619" s="163"/>
      <c r="J619" s="163"/>
      <c r="K619" s="164"/>
      <c r="L619" s="165"/>
      <c r="M619" s="163"/>
      <c r="N619" s="163"/>
      <c r="O619" s="163"/>
    </row>
    <row r="620" spans="1:15">
      <c r="A620" s="163"/>
      <c r="B620" s="187" t="s">
        <v>147</v>
      </c>
      <c r="C620" s="163" t="s">
        <v>3440</v>
      </c>
      <c r="D620" s="190" t="s">
        <v>2909</v>
      </c>
      <c r="E620" s="165"/>
      <c r="F620" s="165"/>
      <c r="G620" s="163"/>
      <c r="H620" s="163"/>
      <c r="I620" s="163"/>
      <c r="J620" s="163"/>
      <c r="K620" s="164"/>
      <c r="L620" s="165"/>
      <c r="M620" s="163"/>
      <c r="N620" s="163"/>
      <c r="O620" s="163"/>
    </row>
    <row r="621" spans="1:15">
      <c r="A621" s="163"/>
      <c r="B621" s="187" t="s">
        <v>147</v>
      </c>
      <c r="C621" s="163" t="s">
        <v>3440</v>
      </c>
      <c r="D621" s="190" t="s">
        <v>2910</v>
      </c>
      <c r="E621" s="165"/>
      <c r="F621" s="165"/>
      <c r="G621" s="163"/>
      <c r="H621" s="163"/>
      <c r="I621" s="163"/>
      <c r="J621" s="163"/>
      <c r="K621" s="164"/>
      <c r="L621" s="165"/>
      <c r="M621" s="163"/>
      <c r="N621" s="163"/>
      <c r="O621" s="163"/>
    </row>
    <row r="622" spans="1:15">
      <c r="A622" s="163"/>
      <c r="B622" s="187" t="s">
        <v>147</v>
      </c>
      <c r="C622" s="163" t="s">
        <v>3440</v>
      </c>
      <c r="D622" s="190" t="s">
        <v>2911</v>
      </c>
      <c r="E622" s="165"/>
      <c r="F622" s="165"/>
      <c r="G622" s="163"/>
      <c r="H622" s="163"/>
      <c r="I622" s="163"/>
      <c r="J622" s="163"/>
      <c r="K622" s="164"/>
      <c r="L622" s="165"/>
      <c r="M622" s="163"/>
      <c r="N622" s="163"/>
      <c r="O622" s="163"/>
    </row>
    <row r="623" spans="1:15">
      <c r="A623" s="163"/>
      <c r="B623" s="187" t="s">
        <v>147</v>
      </c>
      <c r="C623" s="187" t="s">
        <v>3440</v>
      </c>
      <c r="D623" s="190" t="s">
        <v>2912</v>
      </c>
      <c r="E623" s="165"/>
      <c r="F623" s="165"/>
      <c r="G623" s="163"/>
      <c r="H623" s="163"/>
      <c r="I623" s="163"/>
      <c r="J623" s="163"/>
      <c r="K623" s="164"/>
      <c r="L623" s="165"/>
      <c r="M623" s="163"/>
      <c r="N623" s="163"/>
      <c r="O623" s="163"/>
    </row>
    <row r="624" spans="1:15">
      <c r="A624" s="163"/>
      <c r="B624" s="187" t="s">
        <v>147</v>
      </c>
      <c r="C624" s="187" t="s">
        <v>3440</v>
      </c>
      <c r="D624" s="190" t="s">
        <v>2913</v>
      </c>
      <c r="E624" s="165"/>
      <c r="F624" s="165"/>
      <c r="G624" s="163"/>
      <c r="H624" s="163"/>
      <c r="I624" s="163"/>
      <c r="J624" s="163"/>
      <c r="K624" s="164"/>
      <c r="L624" s="165"/>
      <c r="M624" s="163"/>
      <c r="N624" s="163"/>
      <c r="O624" s="163"/>
    </row>
    <row r="625" spans="1:15">
      <c r="A625" s="163"/>
      <c r="B625" s="187" t="s">
        <v>147</v>
      </c>
      <c r="C625" s="187" t="s">
        <v>7094</v>
      </c>
      <c r="D625" s="190" t="s">
        <v>2914</v>
      </c>
      <c r="E625" s="165"/>
      <c r="F625" s="165"/>
      <c r="G625" s="163"/>
      <c r="H625" s="163"/>
      <c r="I625" s="163"/>
      <c r="J625" s="163"/>
      <c r="K625" s="164"/>
      <c r="L625" s="165"/>
      <c r="M625" s="163"/>
      <c r="N625" s="163"/>
      <c r="O625" s="163"/>
    </row>
    <row r="626" spans="1:15">
      <c r="A626" s="163"/>
      <c r="B626" s="187" t="s">
        <v>147</v>
      </c>
      <c r="C626" s="187" t="s">
        <v>1997</v>
      </c>
      <c r="D626" s="190" t="s">
        <v>2915</v>
      </c>
      <c r="E626" s="165"/>
      <c r="F626" s="165"/>
      <c r="G626" s="163"/>
      <c r="H626" s="163"/>
      <c r="I626" s="163"/>
      <c r="J626" s="163"/>
      <c r="K626" s="164"/>
      <c r="L626" s="165"/>
      <c r="M626" s="163"/>
      <c r="N626" s="163"/>
      <c r="O626" s="163"/>
    </row>
    <row r="627" spans="1:15">
      <c r="A627" s="163"/>
      <c r="B627" s="187" t="s">
        <v>147</v>
      </c>
      <c r="C627" s="187" t="s">
        <v>3641</v>
      </c>
      <c r="D627" s="190" t="s">
        <v>2916</v>
      </c>
      <c r="E627" s="165"/>
      <c r="F627" s="165"/>
      <c r="G627" s="163"/>
      <c r="H627" s="163"/>
      <c r="I627" s="163"/>
      <c r="J627" s="163"/>
      <c r="K627" s="164"/>
      <c r="L627" s="165"/>
      <c r="M627" s="163"/>
      <c r="N627" s="163"/>
      <c r="O627" s="163"/>
    </row>
    <row r="628" spans="1:15">
      <c r="A628" s="163"/>
      <c r="B628" s="187" t="s">
        <v>147</v>
      </c>
      <c r="C628" s="187" t="s">
        <v>3641</v>
      </c>
      <c r="D628" s="190" t="s">
        <v>2917</v>
      </c>
      <c r="E628" s="165"/>
      <c r="F628" s="165"/>
      <c r="G628" s="163"/>
      <c r="H628" s="163"/>
      <c r="I628" s="163"/>
      <c r="J628" s="163"/>
      <c r="K628" s="164"/>
      <c r="L628" s="293"/>
      <c r="M628" s="163"/>
      <c r="N628" s="163"/>
      <c r="O628" s="163"/>
    </row>
    <row r="629" spans="1:15">
      <c r="A629" s="163"/>
      <c r="B629" s="187" t="s">
        <v>147</v>
      </c>
      <c r="C629" s="187" t="s">
        <v>3440</v>
      </c>
      <c r="D629" s="190" t="s">
        <v>3090</v>
      </c>
      <c r="E629" s="165"/>
      <c r="F629" s="165"/>
      <c r="G629" s="163"/>
      <c r="H629" s="163"/>
      <c r="I629" s="163"/>
      <c r="J629" s="163"/>
      <c r="K629" s="164"/>
      <c r="L629" s="165"/>
      <c r="M629" s="163"/>
      <c r="N629" s="163"/>
      <c r="O629" s="163"/>
    </row>
    <row r="630" spans="1:15">
      <c r="A630" s="163"/>
      <c r="B630" s="187" t="s">
        <v>147</v>
      </c>
      <c r="C630" s="187" t="s">
        <v>6464</v>
      </c>
      <c r="D630" s="190" t="s">
        <v>3091</v>
      </c>
      <c r="E630" s="165"/>
      <c r="F630" s="165"/>
      <c r="G630" s="163"/>
      <c r="H630" s="163"/>
      <c r="I630" s="163"/>
      <c r="J630" s="163"/>
      <c r="K630" s="164"/>
      <c r="L630" s="165"/>
      <c r="M630" s="163"/>
      <c r="N630" s="163"/>
      <c r="O630" s="163"/>
    </row>
    <row r="631" spans="1:15">
      <c r="A631" s="163"/>
      <c r="B631" s="187" t="s">
        <v>147</v>
      </c>
      <c r="C631" s="187" t="s">
        <v>2292</v>
      </c>
      <c r="D631" s="190" t="s">
        <v>3092</v>
      </c>
      <c r="E631" s="165"/>
      <c r="F631" s="165"/>
      <c r="G631" s="163"/>
      <c r="H631" s="163"/>
      <c r="I631" s="163"/>
      <c r="J631" s="163"/>
      <c r="K631" s="164"/>
      <c r="L631" s="165"/>
      <c r="M631" s="163"/>
      <c r="N631" s="163"/>
      <c r="O631" s="163"/>
    </row>
    <row r="632" spans="1:15">
      <c r="A632" s="163"/>
      <c r="B632" s="190" t="s">
        <v>147</v>
      </c>
      <c r="C632" s="190" t="s">
        <v>3440</v>
      </c>
      <c r="D632" s="190" t="s">
        <v>3093</v>
      </c>
      <c r="E632" s="165"/>
      <c r="F632" s="165"/>
      <c r="G632" s="163"/>
      <c r="H632" s="163"/>
      <c r="I632" s="163"/>
      <c r="J632" s="163"/>
      <c r="K632" s="164"/>
      <c r="L632" s="165"/>
      <c r="M632" s="163"/>
      <c r="N632" s="163"/>
      <c r="O632" s="163"/>
    </row>
    <row r="633" spans="1:15">
      <c r="A633" s="163"/>
      <c r="B633" s="187" t="s">
        <v>147</v>
      </c>
      <c r="C633" s="187" t="s">
        <v>3440</v>
      </c>
      <c r="D633" s="190" t="s">
        <v>3094</v>
      </c>
      <c r="E633" s="165"/>
      <c r="F633" s="165"/>
      <c r="G633" s="163"/>
      <c r="H633" s="163"/>
      <c r="I633" s="163"/>
      <c r="J633" s="163"/>
      <c r="K633" s="164"/>
      <c r="L633" s="165"/>
      <c r="M633" s="163"/>
      <c r="N633" s="163"/>
      <c r="O633" s="163"/>
    </row>
    <row r="634" spans="1:15">
      <c r="A634" s="163"/>
      <c r="B634" s="187" t="s">
        <v>147</v>
      </c>
      <c r="C634" s="187" t="s">
        <v>3440</v>
      </c>
      <c r="D634" s="190" t="s">
        <v>3095</v>
      </c>
      <c r="E634" s="165"/>
      <c r="F634" s="165"/>
      <c r="G634" s="163"/>
      <c r="H634" s="163"/>
      <c r="I634" s="163"/>
      <c r="J634" s="163"/>
      <c r="K634" s="164"/>
      <c r="L634" s="165"/>
      <c r="M634" s="163"/>
      <c r="N634" s="163"/>
      <c r="O634" s="163"/>
    </row>
    <row r="635" spans="1:15">
      <c r="A635" s="163"/>
      <c r="B635" s="187" t="s">
        <v>147</v>
      </c>
      <c r="C635" s="187" t="s">
        <v>6464</v>
      </c>
      <c r="D635" s="190" t="s">
        <v>3096</v>
      </c>
      <c r="E635" s="165"/>
      <c r="F635" s="165"/>
      <c r="G635" s="163"/>
      <c r="H635" s="163"/>
      <c r="I635" s="163"/>
      <c r="J635" s="163"/>
      <c r="K635" s="164"/>
      <c r="L635" s="165"/>
      <c r="M635" s="163"/>
      <c r="N635" s="163"/>
      <c r="O635" s="163"/>
    </row>
    <row r="636" spans="1:15">
      <c r="A636" s="163"/>
      <c r="B636" s="187" t="s">
        <v>147</v>
      </c>
      <c r="C636" s="187" t="s">
        <v>3440</v>
      </c>
      <c r="D636" s="190" t="s">
        <v>3097</v>
      </c>
      <c r="E636" s="165"/>
      <c r="F636" s="165"/>
      <c r="G636" s="163"/>
      <c r="H636" s="163"/>
      <c r="I636" s="163"/>
      <c r="J636" s="163"/>
      <c r="K636" s="164"/>
      <c r="L636" s="165"/>
      <c r="M636" s="163"/>
      <c r="N636" s="163"/>
      <c r="O636" s="163"/>
    </row>
    <row r="637" spans="1:15">
      <c r="A637" s="163"/>
      <c r="B637" s="187" t="s">
        <v>147</v>
      </c>
      <c r="C637" s="187" t="s">
        <v>3440</v>
      </c>
      <c r="D637" s="190" t="s">
        <v>3098</v>
      </c>
      <c r="E637" s="165"/>
      <c r="F637" s="165"/>
      <c r="G637" s="163"/>
      <c r="H637" s="163"/>
      <c r="I637" s="163"/>
      <c r="J637" s="163"/>
      <c r="K637" s="164"/>
      <c r="L637" s="165"/>
      <c r="M637" s="163"/>
      <c r="N637" s="163"/>
      <c r="O637" s="163"/>
    </row>
    <row r="638" spans="1:15">
      <c r="A638" s="163"/>
      <c r="B638" s="187" t="s">
        <v>147</v>
      </c>
      <c r="C638" s="187" t="s">
        <v>3440</v>
      </c>
      <c r="D638" s="190" t="s">
        <v>3099</v>
      </c>
      <c r="E638" s="165"/>
      <c r="F638" s="165"/>
      <c r="G638" s="163"/>
      <c r="H638" s="163"/>
      <c r="I638" s="163"/>
      <c r="J638" s="163"/>
      <c r="K638" s="164"/>
      <c r="L638" s="165"/>
      <c r="M638" s="163"/>
      <c r="N638" s="163"/>
      <c r="O638" s="163"/>
    </row>
    <row r="639" spans="1:15">
      <c r="A639" s="163"/>
      <c r="B639" s="187" t="s">
        <v>147</v>
      </c>
      <c r="C639" s="187" t="s">
        <v>8199</v>
      </c>
      <c r="D639" s="190" t="s">
        <v>3142</v>
      </c>
      <c r="E639" s="165"/>
      <c r="F639" s="165"/>
      <c r="G639" s="163"/>
      <c r="H639" s="163"/>
      <c r="I639" s="163"/>
      <c r="J639" s="163"/>
      <c r="K639" s="164"/>
      <c r="L639" s="165"/>
      <c r="M639" s="163"/>
      <c r="N639" s="163"/>
      <c r="O639" s="163"/>
    </row>
    <row r="640" spans="1:15">
      <c r="A640" s="163"/>
      <c r="B640" s="187" t="s">
        <v>147</v>
      </c>
      <c r="C640" s="187" t="s">
        <v>5252</v>
      </c>
      <c r="D640" s="190" t="s">
        <v>3143</v>
      </c>
      <c r="E640" s="165"/>
      <c r="F640" s="165"/>
      <c r="G640" s="163"/>
      <c r="H640" s="163"/>
      <c r="I640" s="163"/>
      <c r="J640" s="163"/>
      <c r="K640" s="164"/>
      <c r="L640" s="165"/>
      <c r="M640" s="163"/>
      <c r="N640" s="163"/>
      <c r="O640" s="163"/>
    </row>
    <row r="641" spans="1:15">
      <c r="A641" s="163"/>
      <c r="B641" s="187" t="s">
        <v>147</v>
      </c>
      <c r="C641" s="187" t="s">
        <v>3641</v>
      </c>
      <c r="D641" s="190" t="s">
        <v>3144</v>
      </c>
      <c r="E641" s="165"/>
      <c r="F641" s="165"/>
      <c r="G641" s="163"/>
      <c r="H641" s="163"/>
      <c r="I641" s="163"/>
      <c r="J641" s="163"/>
      <c r="K641" s="164"/>
      <c r="L641" s="165"/>
      <c r="M641" s="163"/>
      <c r="N641" s="163"/>
      <c r="O641" s="163"/>
    </row>
    <row r="642" spans="1:15">
      <c r="A642" s="163"/>
      <c r="B642" s="187" t="s">
        <v>147</v>
      </c>
      <c r="C642" s="187" t="s">
        <v>3641</v>
      </c>
      <c r="D642" s="190" t="s">
        <v>3145</v>
      </c>
      <c r="E642" s="165"/>
      <c r="F642" s="165"/>
      <c r="G642" s="163"/>
      <c r="H642" s="163"/>
      <c r="I642" s="163"/>
      <c r="J642" s="163"/>
      <c r="K642" s="164"/>
      <c r="L642" s="170"/>
      <c r="M642" s="163"/>
      <c r="N642" s="163"/>
      <c r="O642" s="163"/>
    </row>
    <row r="643" spans="1:15">
      <c r="A643" s="163"/>
      <c r="B643" s="187" t="s">
        <v>147</v>
      </c>
      <c r="C643" s="187" t="s">
        <v>3641</v>
      </c>
      <c r="D643" s="190" t="s">
        <v>3146</v>
      </c>
      <c r="E643" s="165"/>
      <c r="F643" s="165"/>
      <c r="G643" s="163"/>
      <c r="H643" s="163"/>
      <c r="I643" s="163"/>
      <c r="J643" s="163"/>
      <c r="K643" s="164"/>
      <c r="L643" s="165"/>
      <c r="M643" s="163"/>
      <c r="N643" s="163"/>
      <c r="O643" s="163"/>
    </row>
    <row r="644" spans="1:15">
      <c r="A644" s="163"/>
      <c r="B644" s="187" t="s">
        <v>147</v>
      </c>
      <c r="C644" s="187" t="s">
        <v>3641</v>
      </c>
      <c r="D644" s="190" t="s">
        <v>3147</v>
      </c>
      <c r="E644" s="165"/>
      <c r="F644" s="165"/>
      <c r="G644" s="163"/>
      <c r="H644" s="163"/>
      <c r="I644" s="163"/>
      <c r="J644" s="163"/>
      <c r="K644" s="164"/>
      <c r="L644" s="165"/>
      <c r="M644" s="163"/>
      <c r="N644" s="163"/>
      <c r="O644" s="163"/>
    </row>
    <row r="645" spans="1:15">
      <c r="A645" s="163"/>
      <c r="B645" s="187" t="s">
        <v>147</v>
      </c>
      <c r="C645" s="187" t="s">
        <v>6464</v>
      </c>
      <c r="D645" s="190" t="s">
        <v>3148</v>
      </c>
      <c r="E645" s="165"/>
      <c r="F645" s="165"/>
      <c r="G645" s="163"/>
      <c r="H645" s="163"/>
      <c r="I645" s="163"/>
      <c r="J645" s="163"/>
      <c r="K645" s="164"/>
      <c r="L645" s="165"/>
      <c r="M645" s="163"/>
      <c r="N645" s="163"/>
      <c r="O645" s="163"/>
    </row>
    <row r="646" spans="1:15">
      <c r="A646" s="163"/>
      <c r="B646" s="187" t="s">
        <v>147</v>
      </c>
      <c r="C646" s="187" t="s">
        <v>3440</v>
      </c>
      <c r="D646" s="190" t="s">
        <v>3149</v>
      </c>
      <c r="E646" s="165"/>
      <c r="F646" s="165"/>
      <c r="G646" s="163"/>
      <c r="H646" s="163"/>
      <c r="I646" s="163"/>
      <c r="J646" s="163"/>
      <c r="K646" s="164"/>
      <c r="L646" s="165"/>
      <c r="M646" s="163"/>
      <c r="N646" s="163"/>
      <c r="O646" s="163"/>
    </row>
    <row r="647" spans="1:15">
      <c r="A647" s="163"/>
      <c r="B647" s="187" t="s">
        <v>147</v>
      </c>
      <c r="C647" s="187" t="s">
        <v>3641</v>
      </c>
      <c r="D647" s="190" t="s">
        <v>3150</v>
      </c>
      <c r="E647" s="165"/>
      <c r="F647" s="165"/>
      <c r="G647" s="163"/>
      <c r="H647" s="163"/>
      <c r="I647" s="163"/>
      <c r="J647" s="163"/>
      <c r="K647" s="164"/>
      <c r="L647" s="165"/>
      <c r="M647" s="163"/>
      <c r="N647" s="163"/>
      <c r="O647" s="163"/>
    </row>
    <row r="648" spans="1:15">
      <c r="A648" s="163"/>
      <c r="B648" s="187" t="s">
        <v>147</v>
      </c>
      <c r="C648" s="187" t="s">
        <v>2418</v>
      </c>
      <c r="D648" s="190" t="s">
        <v>3151</v>
      </c>
      <c r="E648" s="165"/>
      <c r="F648" s="165"/>
      <c r="G648" s="163"/>
      <c r="H648" s="163"/>
      <c r="I648" s="163"/>
      <c r="J648" s="163"/>
      <c r="K648" s="164"/>
      <c r="L648" s="165"/>
      <c r="M648" s="163"/>
      <c r="N648" s="163"/>
      <c r="O648" s="163"/>
    </row>
    <row r="649" spans="1:15">
      <c r="A649" s="163"/>
      <c r="B649" s="187" t="s">
        <v>147</v>
      </c>
      <c r="C649" s="187" t="s">
        <v>3440</v>
      </c>
      <c r="D649" s="190" t="s">
        <v>3152</v>
      </c>
      <c r="E649" s="165"/>
      <c r="F649" s="165"/>
      <c r="G649" s="163"/>
      <c r="H649" s="163"/>
      <c r="I649" s="163"/>
      <c r="J649" s="163"/>
      <c r="K649" s="164"/>
      <c r="L649" s="165"/>
      <c r="M649" s="163"/>
      <c r="N649" s="163"/>
      <c r="O649" s="163"/>
    </row>
    <row r="650" spans="1:15">
      <c r="A650" s="163"/>
      <c r="B650" s="187" t="s">
        <v>147</v>
      </c>
      <c r="C650" s="187" t="s">
        <v>3440</v>
      </c>
      <c r="D650" s="190" t="s">
        <v>3153</v>
      </c>
      <c r="E650" s="165"/>
      <c r="F650" s="165"/>
      <c r="G650" s="163"/>
      <c r="H650" s="163"/>
      <c r="I650" s="163"/>
      <c r="J650" s="163"/>
      <c r="K650" s="164"/>
      <c r="L650" s="165"/>
      <c r="M650" s="163"/>
      <c r="N650" s="163"/>
      <c r="O650" s="163"/>
    </row>
    <row r="651" spans="1:15">
      <c r="A651" s="163"/>
      <c r="B651" s="187" t="s">
        <v>147</v>
      </c>
      <c r="C651" s="187" t="s">
        <v>3641</v>
      </c>
      <c r="D651" s="190" t="s">
        <v>3154</v>
      </c>
      <c r="E651" s="165"/>
      <c r="F651" s="165"/>
      <c r="G651" s="163"/>
      <c r="H651" s="163"/>
      <c r="I651" s="163"/>
      <c r="J651" s="163"/>
      <c r="K651" s="164"/>
      <c r="L651" s="165"/>
      <c r="M651" s="163"/>
      <c r="N651" s="163"/>
      <c r="O651" s="163"/>
    </row>
    <row r="652" spans="1:15">
      <c r="A652" s="163"/>
      <c r="B652" s="187" t="s">
        <v>147</v>
      </c>
      <c r="C652" s="187" t="s">
        <v>6464</v>
      </c>
      <c r="D652" s="190" t="s">
        <v>3155</v>
      </c>
      <c r="E652" s="165"/>
      <c r="F652" s="165"/>
      <c r="G652" s="163"/>
      <c r="H652" s="163"/>
      <c r="I652" s="163"/>
      <c r="J652" s="163"/>
      <c r="K652" s="164"/>
      <c r="L652" s="165"/>
      <c r="M652" s="163"/>
      <c r="N652" s="163"/>
      <c r="O652" s="163"/>
    </row>
    <row r="653" spans="1:15">
      <c r="A653" s="163"/>
      <c r="B653" s="187" t="s">
        <v>147</v>
      </c>
      <c r="C653" s="187" t="s">
        <v>3440</v>
      </c>
      <c r="D653" s="190" t="s">
        <v>3156</v>
      </c>
      <c r="E653" s="165"/>
      <c r="F653" s="165"/>
      <c r="G653" s="163"/>
      <c r="H653" s="163"/>
      <c r="I653" s="163"/>
      <c r="J653" s="163"/>
      <c r="K653" s="164"/>
      <c r="L653" s="165"/>
      <c r="M653" s="163"/>
      <c r="N653" s="163"/>
      <c r="O653" s="163"/>
    </row>
    <row r="654" spans="1:15">
      <c r="A654" s="163"/>
      <c r="B654" s="187" t="s">
        <v>147</v>
      </c>
      <c r="C654" s="187" t="s">
        <v>3641</v>
      </c>
      <c r="D654" s="190" t="s">
        <v>3157</v>
      </c>
      <c r="E654" s="165"/>
      <c r="F654" s="165"/>
      <c r="G654" s="163"/>
      <c r="H654" s="163"/>
      <c r="I654" s="163"/>
      <c r="J654" s="163"/>
      <c r="K654" s="164"/>
      <c r="L654" s="165"/>
      <c r="M654" s="163"/>
      <c r="N654" s="163"/>
      <c r="O654" s="163"/>
    </row>
    <row r="655" spans="1:15">
      <c r="A655" s="163"/>
      <c r="B655" s="187" t="s">
        <v>147</v>
      </c>
      <c r="C655" s="187" t="s">
        <v>3641</v>
      </c>
      <c r="D655" s="190" t="s">
        <v>3158</v>
      </c>
      <c r="E655" s="165"/>
      <c r="F655" s="165"/>
      <c r="G655" s="163"/>
      <c r="H655" s="163"/>
      <c r="I655" s="163"/>
      <c r="J655" s="163"/>
      <c r="K655" s="164"/>
      <c r="L655" s="165"/>
      <c r="M655" s="163"/>
      <c r="N655" s="163"/>
      <c r="O655" s="163"/>
    </row>
    <row r="656" spans="1:15">
      <c r="A656" s="163"/>
      <c r="B656" s="187" t="s">
        <v>147</v>
      </c>
      <c r="C656" s="187" t="s">
        <v>2418</v>
      </c>
      <c r="D656" s="190" t="s">
        <v>3159</v>
      </c>
      <c r="E656" s="165"/>
      <c r="F656" s="165"/>
      <c r="G656" s="163"/>
      <c r="H656" s="163"/>
      <c r="I656" s="163"/>
      <c r="J656" s="163"/>
      <c r="K656" s="164"/>
      <c r="L656" s="165"/>
      <c r="M656" s="163"/>
      <c r="N656" s="163"/>
      <c r="O656" s="163"/>
    </row>
    <row r="657" spans="1:15">
      <c r="A657" s="163"/>
      <c r="B657" s="187" t="s">
        <v>147</v>
      </c>
      <c r="C657" s="187" t="s">
        <v>3641</v>
      </c>
      <c r="D657" s="190" t="s">
        <v>3476</v>
      </c>
      <c r="E657" s="165"/>
      <c r="F657" s="165"/>
      <c r="G657" s="163"/>
      <c r="H657" s="163"/>
      <c r="I657" s="163"/>
      <c r="J657" s="163"/>
      <c r="K657" s="164"/>
      <c r="L657" s="165"/>
      <c r="M657" s="163"/>
      <c r="N657" s="163"/>
      <c r="O657" s="163"/>
    </row>
    <row r="658" spans="1:15">
      <c r="A658" s="163"/>
      <c r="B658" s="187" t="s">
        <v>147</v>
      </c>
      <c r="C658" s="187" t="s">
        <v>3641</v>
      </c>
      <c r="D658" s="190" t="s">
        <v>3477</v>
      </c>
      <c r="E658" s="165"/>
      <c r="F658" s="165"/>
      <c r="G658" s="163"/>
      <c r="H658" s="163"/>
      <c r="I658" s="163"/>
      <c r="J658" s="163"/>
      <c r="K658" s="164"/>
      <c r="L658" s="165"/>
      <c r="M658" s="163"/>
      <c r="N658" s="163"/>
      <c r="O658" s="163"/>
    </row>
    <row r="659" spans="1:15">
      <c r="A659" s="163"/>
      <c r="B659" s="187" t="s">
        <v>147</v>
      </c>
      <c r="C659" s="187" t="s">
        <v>7094</v>
      </c>
      <c r="D659" s="190" t="s">
        <v>3478</v>
      </c>
      <c r="E659" s="165"/>
      <c r="F659" s="165"/>
      <c r="G659" s="163"/>
      <c r="H659" s="163"/>
      <c r="I659" s="163"/>
      <c r="J659" s="163"/>
      <c r="K659" s="164"/>
      <c r="L659" s="165"/>
      <c r="M659" s="163"/>
      <c r="N659" s="163"/>
      <c r="O659" s="163"/>
    </row>
    <row r="660" spans="1:15">
      <c r="A660" s="163"/>
      <c r="B660" s="187" t="s">
        <v>147</v>
      </c>
      <c r="C660" s="187" t="s">
        <v>9226</v>
      </c>
      <c r="D660" s="190" t="s">
        <v>3479</v>
      </c>
      <c r="E660" s="165"/>
      <c r="F660" s="165"/>
      <c r="G660" s="163"/>
      <c r="H660" s="163"/>
      <c r="I660" s="163"/>
      <c r="J660" s="163"/>
      <c r="K660" s="164"/>
      <c r="L660" s="165"/>
      <c r="M660" s="163"/>
      <c r="N660" s="163"/>
      <c r="O660" s="163"/>
    </row>
    <row r="661" spans="1:15">
      <c r="A661" s="163"/>
      <c r="B661" s="187" t="s">
        <v>147</v>
      </c>
      <c r="C661" s="187" t="s">
        <v>6464</v>
      </c>
      <c r="D661" s="190" t="s">
        <v>3480</v>
      </c>
      <c r="E661" s="165"/>
      <c r="F661" s="165"/>
      <c r="G661" s="163"/>
      <c r="H661" s="163"/>
      <c r="I661" s="163"/>
      <c r="J661" s="163"/>
      <c r="K661" s="164"/>
      <c r="L661" s="165"/>
      <c r="M661" s="163"/>
      <c r="N661" s="163"/>
      <c r="O661" s="163"/>
    </row>
    <row r="662" spans="1:15">
      <c r="A662" s="163"/>
      <c r="B662" s="187" t="s">
        <v>147</v>
      </c>
      <c r="C662" s="187" t="s">
        <v>6245</v>
      </c>
      <c r="D662" s="190" t="s">
        <v>3481</v>
      </c>
      <c r="E662" s="165"/>
      <c r="F662" s="165"/>
      <c r="G662" s="163"/>
      <c r="H662" s="163"/>
      <c r="I662" s="163"/>
      <c r="J662" s="163"/>
      <c r="K662" s="164"/>
      <c r="L662" s="165"/>
      <c r="M662" s="163"/>
      <c r="N662" s="163"/>
      <c r="O662" s="163"/>
    </row>
    <row r="663" spans="1:15">
      <c r="A663" s="163"/>
      <c r="B663" s="187" t="s">
        <v>147</v>
      </c>
      <c r="C663" s="187" t="s">
        <v>2292</v>
      </c>
      <c r="D663" s="190" t="s">
        <v>3482</v>
      </c>
      <c r="E663" s="165"/>
      <c r="F663" s="165"/>
      <c r="G663" s="163"/>
      <c r="H663" s="163"/>
      <c r="I663" s="163"/>
      <c r="J663" s="163"/>
      <c r="K663" s="164"/>
      <c r="L663" s="165"/>
      <c r="M663" s="163"/>
      <c r="N663" s="163"/>
      <c r="O663" s="163"/>
    </row>
    <row r="664" spans="1:15">
      <c r="A664" s="163"/>
      <c r="B664" s="187" t="s">
        <v>147</v>
      </c>
      <c r="C664" s="187" t="s">
        <v>3641</v>
      </c>
      <c r="D664" s="190" t="s">
        <v>3483</v>
      </c>
      <c r="E664" s="165"/>
      <c r="F664" s="165"/>
      <c r="G664" s="163"/>
      <c r="H664" s="163"/>
      <c r="I664" s="163"/>
      <c r="J664" s="163"/>
      <c r="K664" s="164"/>
      <c r="L664" s="165"/>
      <c r="M664" s="163"/>
      <c r="N664" s="163"/>
      <c r="O664" s="163"/>
    </row>
    <row r="665" spans="1:15">
      <c r="A665" s="163"/>
      <c r="B665" s="187" t="s">
        <v>147</v>
      </c>
      <c r="C665" s="187" t="s">
        <v>3641</v>
      </c>
      <c r="D665" s="190" t="s">
        <v>3484</v>
      </c>
      <c r="E665" s="165"/>
      <c r="F665" s="165"/>
      <c r="G665" s="163"/>
      <c r="H665" s="163"/>
      <c r="I665" s="163"/>
      <c r="J665" s="163"/>
      <c r="K665" s="164"/>
      <c r="L665" s="165"/>
      <c r="M665" s="163"/>
      <c r="N665" s="163"/>
      <c r="O665" s="163"/>
    </row>
    <row r="666" spans="1:15">
      <c r="A666" s="163"/>
      <c r="B666" s="187" t="s">
        <v>147</v>
      </c>
      <c r="C666" s="187" t="s">
        <v>6464</v>
      </c>
      <c r="D666" s="190" t="s">
        <v>3485</v>
      </c>
      <c r="E666" s="165"/>
      <c r="F666" s="165"/>
      <c r="G666" s="163"/>
      <c r="H666" s="163"/>
      <c r="I666" s="163"/>
      <c r="J666" s="163"/>
      <c r="K666" s="164"/>
      <c r="L666" s="165"/>
      <c r="M666" s="163"/>
      <c r="N666" s="163"/>
      <c r="O666" s="163"/>
    </row>
    <row r="667" spans="1:15">
      <c r="A667" s="163"/>
      <c r="B667" s="187" t="s">
        <v>147</v>
      </c>
      <c r="C667" s="187" t="s">
        <v>6464</v>
      </c>
      <c r="D667" s="190" t="s">
        <v>3486</v>
      </c>
      <c r="E667" s="165"/>
      <c r="F667" s="165"/>
      <c r="G667" s="163"/>
      <c r="H667" s="163"/>
      <c r="I667" s="163"/>
      <c r="J667" s="163"/>
      <c r="K667" s="164"/>
      <c r="L667" s="165"/>
      <c r="M667" s="163"/>
      <c r="N667" s="163"/>
      <c r="O667" s="163"/>
    </row>
    <row r="668" spans="1:15">
      <c r="A668" s="163"/>
      <c r="B668" s="187" t="s">
        <v>147</v>
      </c>
      <c r="C668" s="187" t="s">
        <v>9539</v>
      </c>
      <c r="D668" s="190" t="s">
        <v>3487</v>
      </c>
      <c r="E668" s="165"/>
      <c r="F668" s="165"/>
      <c r="G668" s="163"/>
      <c r="H668" s="163"/>
      <c r="I668" s="163"/>
      <c r="J668" s="163"/>
      <c r="K668" s="164"/>
      <c r="L668" s="165"/>
      <c r="M668" s="163"/>
      <c r="N668" s="163"/>
      <c r="O668" s="163"/>
    </row>
    <row r="669" spans="1:15">
      <c r="A669" s="163"/>
      <c r="B669" s="187" t="s">
        <v>147</v>
      </c>
      <c r="C669" s="187" t="s">
        <v>6464</v>
      </c>
      <c r="D669" s="190" t="s">
        <v>3488</v>
      </c>
      <c r="E669" s="165"/>
      <c r="F669" s="165"/>
      <c r="G669" s="163"/>
      <c r="H669" s="163"/>
      <c r="I669" s="163"/>
      <c r="J669" s="163"/>
      <c r="K669" s="164"/>
      <c r="L669" s="165"/>
      <c r="M669" s="163"/>
      <c r="N669" s="163"/>
      <c r="O669" s="163"/>
    </row>
    <row r="670" spans="1:15">
      <c r="A670" s="163"/>
      <c r="B670" s="187" t="s">
        <v>147</v>
      </c>
      <c r="C670" s="187" t="s">
        <v>5252</v>
      </c>
      <c r="D670" s="190" t="s">
        <v>3503</v>
      </c>
      <c r="E670" s="165"/>
      <c r="F670" s="165"/>
      <c r="G670" s="163"/>
      <c r="H670" s="163"/>
      <c r="I670" s="163"/>
      <c r="J670" s="163"/>
      <c r="K670" s="164"/>
      <c r="L670" s="165"/>
      <c r="M670" s="163"/>
      <c r="N670" s="163"/>
      <c r="O670" s="163"/>
    </row>
    <row r="671" spans="1:15">
      <c r="A671" s="163"/>
      <c r="B671" s="187" t="s">
        <v>147</v>
      </c>
      <c r="C671" s="187"/>
      <c r="D671" s="190" t="s">
        <v>3504</v>
      </c>
      <c r="E671" s="165"/>
      <c r="F671" s="165"/>
      <c r="G671" s="163"/>
      <c r="H671" s="163"/>
      <c r="I671" s="163"/>
      <c r="J671" s="163"/>
      <c r="K671" s="164"/>
      <c r="L671" s="165"/>
      <c r="M671" s="163"/>
      <c r="N671" s="163"/>
      <c r="O671" s="163"/>
    </row>
    <row r="672" spans="1:15">
      <c r="A672" s="163"/>
      <c r="B672" s="187" t="s">
        <v>147</v>
      </c>
      <c r="C672" s="187" t="s">
        <v>6245</v>
      </c>
      <c r="D672" s="190" t="s">
        <v>3505</v>
      </c>
      <c r="E672" s="165"/>
      <c r="F672" s="165"/>
      <c r="G672" s="163"/>
      <c r="H672" s="163"/>
      <c r="I672" s="163"/>
      <c r="J672" s="163"/>
      <c r="K672" s="164"/>
      <c r="L672" s="165"/>
      <c r="M672" s="163"/>
      <c r="N672" s="163"/>
      <c r="O672" s="163"/>
    </row>
    <row r="673" spans="1:15">
      <c r="A673" s="163"/>
      <c r="B673" s="187" t="s">
        <v>147</v>
      </c>
      <c r="C673" s="187" t="s">
        <v>3641</v>
      </c>
      <c r="D673" s="190" t="s">
        <v>3506</v>
      </c>
      <c r="E673" s="165"/>
      <c r="F673" s="165"/>
      <c r="G673" s="163"/>
      <c r="H673" s="163"/>
      <c r="I673" s="163"/>
      <c r="J673" s="163"/>
      <c r="K673" s="164"/>
      <c r="L673" s="165"/>
      <c r="M673" s="163"/>
      <c r="N673" s="163"/>
      <c r="O673" s="163"/>
    </row>
    <row r="674" spans="1:15">
      <c r="A674" s="163"/>
      <c r="B674" s="187" t="s">
        <v>147</v>
      </c>
      <c r="C674" s="187" t="s">
        <v>2292</v>
      </c>
      <c r="D674" s="190" t="s">
        <v>3507</v>
      </c>
      <c r="E674" s="165"/>
      <c r="F674" s="165"/>
      <c r="G674" s="163"/>
      <c r="H674" s="163"/>
      <c r="I674" s="163"/>
      <c r="J674" s="163"/>
      <c r="K674" s="164"/>
      <c r="L674" s="165"/>
      <c r="M674" s="163"/>
      <c r="N674" s="163"/>
      <c r="O674" s="163"/>
    </row>
    <row r="675" spans="1:15">
      <c r="A675" s="163"/>
      <c r="B675" s="187" t="s">
        <v>147</v>
      </c>
      <c r="C675" s="187" t="s">
        <v>6464</v>
      </c>
      <c r="D675" s="190" t="s">
        <v>3508</v>
      </c>
      <c r="E675" s="165"/>
      <c r="F675" s="165"/>
      <c r="G675" s="163"/>
      <c r="H675" s="163"/>
      <c r="I675" s="163"/>
      <c r="J675" s="163"/>
      <c r="K675" s="164"/>
      <c r="L675" s="165"/>
      <c r="M675" s="163"/>
      <c r="N675" s="163"/>
      <c r="O675" s="163"/>
    </row>
    <row r="676" spans="1:15">
      <c r="A676" s="163"/>
      <c r="B676" s="187" t="s">
        <v>147</v>
      </c>
      <c r="C676" s="187" t="s">
        <v>6464</v>
      </c>
      <c r="D676" s="190" t="s">
        <v>3509</v>
      </c>
      <c r="E676" s="165"/>
      <c r="F676" s="165"/>
      <c r="G676" s="163"/>
      <c r="H676" s="163"/>
      <c r="I676" s="163"/>
      <c r="J676" s="163"/>
      <c r="K676" s="164"/>
      <c r="L676" s="165"/>
      <c r="M676" s="163"/>
      <c r="N676" s="163"/>
      <c r="O676" s="163"/>
    </row>
    <row r="677" spans="1:15">
      <c r="A677" s="163"/>
      <c r="B677" s="187" t="s">
        <v>147</v>
      </c>
      <c r="C677" s="187" t="s">
        <v>6464</v>
      </c>
      <c r="D677" s="190" t="s">
        <v>3510</v>
      </c>
      <c r="E677" s="165"/>
      <c r="F677" s="165"/>
      <c r="G677" s="163"/>
      <c r="H677" s="163"/>
      <c r="I677" s="163"/>
      <c r="J677" s="163"/>
      <c r="K677" s="164"/>
      <c r="L677" s="165"/>
      <c r="M677" s="163"/>
      <c r="N677" s="163"/>
      <c r="O677" s="163"/>
    </row>
    <row r="678" spans="1:15">
      <c r="A678" s="163"/>
      <c r="B678" s="187" t="s">
        <v>147</v>
      </c>
      <c r="C678" s="187" t="s">
        <v>3641</v>
      </c>
      <c r="D678" s="190" t="s">
        <v>3511</v>
      </c>
      <c r="E678" s="165"/>
      <c r="F678" s="165"/>
      <c r="G678" s="163"/>
      <c r="H678" s="163"/>
      <c r="I678" s="163"/>
      <c r="J678" s="163"/>
      <c r="K678" s="164"/>
      <c r="L678" s="165"/>
      <c r="M678" s="163"/>
      <c r="N678" s="163"/>
      <c r="O678" s="163"/>
    </row>
    <row r="679" spans="1:15">
      <c r="A679" s="163"/>
      <c r="B679" s="187" t="s">
        <v>147</v>
      </c>
      <c r="C679" s="187" t="s">
        <v>5252</v>
      </c>
      <c r="D679" s="190" t="s">
        <v>3512</v>
      </c>
      <c r="E679" s="165"/>
      <c r="F679" s="165"/>
      <c r="G679" s="163"/>
      <c r="H679" s="163"/>
      <c r="I679" s="163"/>
      <c r="J679" s="163"/>
      <c r="K679" s="164"/>
      <c r="L679" s="165"/>
      <c r="M679" s="163"/>
      <c r="N679" s="163"/>
      <c r="O679" s="163"/>
    </row>
    <row r="680" spans="1:15">
      <c r="A680" s="163"/>
      <c r="B680" s="187" t="s">
        <v>147</v>
      </c>
      <c r="C680" s="187" t="s">
        <v>6464</v>
      </c>
      <c r="D680" s="190" t="s">
        <v>3513</v>
      </c>
      <c r="E680" s="165"/>
      <c r="F680" s="165"/>
      <c r="G680" s="163"/>
      <c r="H680" s="163"/>
      <c r="I680" s="163"/>
      <c r="J680" s="163"/>
      <c r="K680" s="164"/>
      <c r="L680" s="165"/>
      <c r="M680" s="163"/>
      <c r="N680" s="163"/>
      <c r="O680" s="163"/>
    </row>
    <row r="681" spans="1:15">
      <c r="A681" s="163"/>
      <c r="B681" s="187" t="s">
        <v>147</v>
      </c>
      <c r="C681" s="187" t="s">
        <v>5252</v>
      </c>
      <c r="D681" s="190" t="s">
        <v>3514</v>
      </c>
      <c r="E681" s="165"/>
      <c r="F681" s="165"/>
      <c r="G681" s="163"/>
      <c r="H681" s="163"/>
      <c r="I681" s="163"/>
      <c r="J681" s="163"/>
      <c r="K681" s="164"/>
      <c r="L681" s="165"/>
      <c r="M681" s="163"/>
      <c r="N681" s="163"/>
      <c r="O681" s="163"/>
    </row>
    <row r="682" spans="1:15">
      <c r="A682" s="163"/>
      <c r="B682" s="187" t="s">
        <v>147</v>
      </c>
      <c r="C682" s="187" t="s">
        <v>6464</v>
      </c>
      <c r="D682" s="190" t="s">
        <v>3515</v>
      </c>
      <c r="E682" s="165"/>
      <c r="F682" s="165"/>
      <c r="G682" s="163"/>
      <c r="H682" s="163"/>
      <c r="I682" s="163"/>
      <c r="J682" s="163"/>
      <c r="K682" s="164"/>
      <c r="L682" s="165"/>
      <c r="M682" s="163"/>
      <c r="N682" s="163"/>
      <c r="O682" s="163"/>
    </row>
    <row r="683" spans="1:15">
      <c r="A683" s="163"/>
      <c r="B683" s="187" t="s">
        <v>147</v>
      </c>
      <c r="C683" s="187" t="s">
        <v>6464</v>
      </c>
      <c r="D683" s="190" t="s">
        <v>3516</v>
      </c>
      <c r="E683" s="165"/>
      <c r="F683" s="165"/>
      <c r="G683" s="163"/>
      <c r="H683" s="163"/>
      <c r="I683" s="163"/>
      <c r="J683" s="163"/>
      <c r="K683" s="164"/>
      <c r="L683" s="165"/>
      <c r="M683" s="163"/>
      <c r="N683" s="163"/>
      <c r="O683" s="163"/>
    </row>
    <row r="684" spans="1:15">
      <c r="A684" s="163"/>
      <c r="B684" s="187" t="s">
        <v>147</v>
      </c>
      <c r="C684" s="187" t="s">
        <v>6464</v>
      </c>
      <c r="D684" s="190" t="s">
        <v>3517</v>
      </c>
      <c r="E684" s="165"/>
      <c r="F684" s="165"/>
      <c r="G684" s="163"/>
      <c r="H684" s="163"/>
      <c r="I684" s="163"/>
      <c r="J684" s="163"/>
      <c r="K684" s="164"/>
      <c r="L684" s="165"/>
      <c r="M684" s="163"/>
      <c r="N684" s="163"/>
      <c r="O684" s="163"/>
    </row>
    <row r="685" spans="1:15">
      <c r="A685" s="163"/>
      <c r="B685" s="187" t="s">
        <v>147</v>
      </c>
      <c r="C685" s="187" t="s">
        <v>6464</v>
      </c>
      <c r="D685" s="190" t="s">
        <v>3518</v>
      </c>
      <c r="E685" s="165"/>
      <c r="F685" s="165"/>
      <c r="G685" s="163"/>
      <c r="H685" s="163"/>
      <c r="I685" s="163"/>
      <c r="J685" s="163"/>
      <c r="K685" s="164"/>
      <c r="L685" s="165"/>
      <c r="M685" s="163"/>
      <c r="N685" s="163"/>
      <c r="O685" s="163"/>
    </row>
    <row r="686" spans="1:15">
      <c r="A686" s="163"/>
      <c r="B686" s="187" t="s">
        <v>147</v>
      </c>
      <c r="C686" s="187" t="s">
        <v>8199</v>
      </c>
      <c r="D686" s="190" t="s">
        <v>3519</v>
      </c>
      <c r="E686" s="165"/>
      <c r="F686" s="165"/>
      <c r="G686" s="163"/>
      <c r="H686" s="163"/>
      <c r="I686" s="163"/>
      <c r="J686" s="163"/>
      <c r="K686" s="164"/>
      <c r="L686" s="165"/>
      <c r="M686" s="163"/>
      <c r="N686" s="163"/>
      <c r="O686" s="163"/>
    </row>
    <row r="687" spans="1:15">
      <c r="A687" s="163"/>
      <c r="B687" s="187" t="s">
        <v>147</v>
      </c>
      <c r="C687" s="187" t="s">
        <v>6464</v>
      </c>
      <c r="D687" s="190" t="s">
        <v>3520</v>
      </c>
      <c r="E687" s="165"/>
      <c r="F687" s="165"/>
      <c r="G687" s="163"/>
      <c r="H687" s="163"/>
      <c r="I687" s="163"/>
      <c r="J687" s="163"/>
      <c r="K687" s="164"/>
      <c r="L687" s="165"/>
      <c r="M687" s="163"/>
      <c r="N687" s="163"/>
      <c r="O687" s="163"/>
    </row>
    <row r="688" spans="1:15">
      <c r="A688" s="163"/>
      <c r="B688" s="187" t="s">
        <v>147</v>
      </c>
      <c r="C688" s="187" t="s">
        <v>6464</v>
      </c>
      <c r="D688" s="190" t="s">
        <v>3521</v>
      </c>
      <c r="E688" s="165"/>
      <c r="F688" s="165"/>
      <c r="G688" s="163"/>
      <c r="H688" s="163"/>
      <c r="I688" s="163"/>
      <c r="J688" s="163"/>
      <c r="K688" s="164"/>
      <c r="L688" s="165"/>
      <c r="M688" s="163"/>
      <c r="N688" s="163"/>
      <c r="O688" s="163"/>
    </row>
    <row r="689" spans="1:15">
      <c r="A689" s="163"/>
      <c r="B689" s="187" t="s">
        <v>147</v>
      </c>
      <c r="C689" s="187" t="s">
        <v>6464</v>
      </c>
      <c r="D689" s="190" t="s">
        <v>3522</v>
      </c>
      <c r="E689" s="165"/>
      <c r="F689" s="165"/>
      <c r="G689" s="163"/>
      <c r="H689" s="163"/>
      <c r="I689" s="163"/>
      <c r="J689" s="163"/>
      <c r="K689" s="164"/>
      <c r="L689" s="165"/>
      <c r="M689" s="163"/>
      <c r="N689" s="163"/>
      <c r="O689" s="163"/>
    </row>
    <row r="690" spans="1:15">
      <c r="A690" s="163"/>
      <c r="B690" s="187" t="s">
        <v>147</v>
      </c>
      <c r="C690" s="187" t="s">
        <v>6464</v>
      </c>
      <c r="D690" s="190" t="s">
        <v>3625</v>
      </c>
      <c r="E690" s="165"/>
      <c r="F690" s="165"/>
      <c r="G690" s="163"/>
      <c r="H690" s="163"/>
      <c r="I690" s="163"/>
      <c r="J690" s="163"/>
      <c r="K690" s="164"/>
      <c r="L690" s="165"/>
      <c r="M690" s="163"/>
      <c r="N690" s="163"/>
      <c r="O690" s="163"/>
    </row>
    <row r="691" spans="1:15">
      <c r="A691" s="163"/>
      <c r="B691" s="187" t="s">
        <v>147</v>
      </c>
      <c r="C691" s="187" t="s">
        <v>6464</v>
      </c>
      <c r="D691" s="190" t="s">
        <v>3626</v>
      </c>
      <c r="E691" s="165"/>
      <c r="F691" s="165"/>
      <c r="G691" s="163"/>
      <c r="H691" s="163"/>
      <c r="I691" s="163"/>
      <c r="J691" s="163"/>
      <c r="K691" s="164"/>
      <c r="L691" s="165"/>
      <c r="M691" s="163"/>
      <c r="N691" s="163"/>
      <c r="O691" s="163"/>
    </row>
    <row r="692" spans="1:15">
      <c r="A692" s="163"/>
      <c r="B692" s="187" t="s">
        <v>147</v>
      </c>
      <c r="C692" s="187" t="s">
        <v>6245</v>
      </c>
      <c r="D692" s="190" t="s">
        <v>3627</v>
      </c>
      <c r="E692" s="165"/>
      <c r="F692" s="165"/>
      <c r="G692" s="163"/>
      <c r="H692" s="163"/>
      <c r="I692" s="163"/>
      <c r="J692" s="163"/>
      <c r="K692" s="164"/>
      <c r="L692" s="165"/>
      <c r="M692" s="163"/>
      <c r="N692" s="163"/>
      <c r="O692" s="163"/>
    </row>
    <row r="693" spans="1:15">
      <c r="A693" s="163"/>
      <c r="B693" s="187" t="s">
        <v>147</v>
      </c>
      <c r="C693" s="187" t="s">
        <v>6464</v>
      </c>
      <c r="D693" s="190" t="s">
        <v>3628</v>
      </c>
      <c r="E693" s="165"/>
      <c r="F693" s="165"/>
      <c r="G693" s="163"/>
      <c r="H693" s="163"/>
      <c r="I693" s="163"/>
      <c r="J693" s="163"/>
      <c r="K693" s="164"/>
      <c r="L693" s="165"/>
      <c r="M693" s="163"/>
      <c r="N693" s="163"/>
      <c r="O693" s="163"/>
    </row>
    <row r="694" spans="1:15">
      <c r="A694" s="163"/>
      <c r="B694" s="187" t="s">
        <v>147</v>
      </c>
      <c r="C694" s="187" t="s">
        <v>2418</v>
      </c>
      <c r="D694" s="190" t="s">
        <v>3629</v>
      </c>
      <c r="E694" s="165"/>
      <c r="F694" s="165"/>
      <c r="G694" s="163"/>
      <c r="H694" s="163"/>
      <c r="I694" s="163"/>
      <c r="J694" s="163"/>
      <c r="K694" s="164"/>
      <c r="L694" s="165"/>
      <c r="M694" s="163"/>
      <c r="N694" s="163"/>
      <c r="O694" s="163"/>
    </row>
    <row r="695" spans="1:15">
      <c r="A695" s="163"/>
      <c r="B695" s="187" t="s">
        <v>147</v>
      </c>
      <c r="C695" s="187" t="s">
        <v>2418</v>
      </c>
      <c r="D695" s="190" t="s">
        <v>3630</v>
      </c>
      <c r="E695" s="165"/>
      <c r="F695" s="165"/>
      <c r="G695" s="163"/>
      <c r="H695" s="163"/>
      <c r="I695" s="163"/>
      <c r="J695" s="163"/>
      <c r="K695" s="164"/>
      <c r="L695" s="165"/>
      <c r="M695" s="163"/>
      <c r="N695" s="163"/>
      <c r="O695" s="163"/>
    </row>
    <row r="696" spans="1:15">
      <c r="A696" s="163"/>
      <c r="B696" s="187" t="s">
        <v>147</v>
      </c>
      <c r="C696" s="187" t="s">
        <v>2418</v>
      </c>
      <c r="D696" s="190" t="s">
        <v>3631</v>
      </c>
      <c r="E696" s="165"/>
      <c r="F696" s="165"/>
      <c r="G696" s="163"/>
      <c r="H696" s="163"/>
      <c r="I696" s="163"/>
      <c r="J696" s="163"/>
      <c r="K696" s="164"/>
      <c r="L696" s="165"/>
      <c r="M696" s="163"/>
      <c r="N696" s="163"/>
      <c r="O696" s="163"/>
    </row>
    <row r="697" spans="1:15">
      <c r="A697" s="163"/>
      <c r="B697" s="187" t="s">
        <v>147</v>
      </c>
      <c r="C697" s="187" t="s">
        <v>6245</v>
      </c>
      <c r="D697" s="190" t="s">
        <v>3632</v>
      </c>
      <c r="E697" s="165"/>
      <c r="F697" s="165"/>
      <c r="G697" s="163"/>
      <c r="H697" s="163"/>
      <c r="I697" s="163"/>
      <c r="J697" s="163"/>
      <c r="K697" s="164"/>
      <c r="L697" s="165"/>
      <c r="M697" s="163"/>
      <c r="N697" s="163"/>
      <c r="O697" s="163"/>
    </row>
    <row r="698" spans="1:15">
      <c r="A698" s="163"/>
      <c r="B698" s="187" t="s">
        <v>147</v>
      </c>
      <c r="C698" s="187" t="s">
        <v>6245</v>
      </c>
      <c r="D698" s="190" t="s">
        <v>3633</v>
      </c>
      <c r="E698" s="165"/>
      <c r="F698" s="165"/>
      <c r="G698" s="163"/>
      <c r="H698" s="163"/>
      <c r="I698" s="163"/>
      <c r="J698" s="163"/>
      <c r="K698" s="164"/>
      <c r="L698" s="165"/>
      <c r="M698" s="163"/>
      <c r="N698" s="163"/>
      <c r="O698" s="163"/>
    </row>
    <row r="699" spans="1:15">
      <c r="A699" s="163"/>
      <c r="B699" s="187" t="s">
        <v>147</v>
      </c>
      <c r="C699" s="187" t="s">
        <v>6245</v>
      </c>
      <c r="D699" s="190" t="s">
        <v>3634</v>
      </c>
      <c r="E699" s="165"/>
      <c r="F699" s="165"/>
      <c r="G699" s="163"/>
      <c r="H699" s="163"/>
      <c r="I699" s="163"/>
      <c r="J699" s="163"/>
      <c r="K699" s="164"/>
      <c r="L699" s="165"/>
      <c r="M699" s="163"/>
      <c r="N699" s="163"/>
      <c r="O699" s="163"/>
    </row>
    <row r="700" spans="1:15">
      <c r="A700" s="163"/>
      <c r="B700" s="187" t="s">
        <v>147</v>
      </c>
      <c r="C700" s="187" t="s">
        <v>6245</v>
      </c>
      <c r="D700" s="190" t="s">
        <v>3635</v>
      </c>
      <c r="E700" s="165"/>
      <c r="F700" s="165"/>
      <c r="G700" s="163"/>
      <c r="H700" s="163"/>
      <c r="I700" s="163"/>
      <c r="J700" s="163"/>
      <c r="K700" s="164"/>
      <c r="L700" s="165"/>
      <c r="M700" s="163"/>
      <c r="N700" s="163"/>
      <c r="O700" s="163"/>
    </row>
    <row r="701" spans="1:15">
      <c r="A701" s="163"/>
      <c r="B701" s="187" t="s">
        <v>147</v>
      </c>
      <c r="C701" s="187" t="s">
        <v>6245</v>
      </c>
      <c r="D701" s="190" t="s">
        <v>3636</v>
      </c>
      <c r="E701" s="165"/>
      <c r="F701" s="165"/>
      <c r="G701" s="163"/>
      <c r="H701" s="163"/>
      <c r="I701" s="163"/>
      <c r="J701" s="163"/>
      <c r="K701" s="164"/>
      <c r="L701" s="165"/>
      <c r="M701" s="163"/>
      <c r="N701" s="163"/>
      <c r="O701" s="163"/>
    </row>
    <row r="702" spans="1:15">
      <c r="A702" s="163"/>
      <c r="B702" s="187" t="s">
        <v>147</v>
      </c>
      <c r="C702" s="187" t="s">
        <v>6245</v>
      </c>
      <c r="D702" s="190" t="s">
        <v>3655</v>
      </c>
      <c r="E702" s="165"/>
      <c r="F702" s="165"/>
      <c r="G702" s="163"/>
      <c r="H702" s="163"/>
      <c r="I702" s="163"/>
      <c r="J702" s="163"/>
      <c r="K702" s="164"/>
      <c r="L702" s="165"/>
      <c r="M702" s="163"/>
      <c r="N702" s="163"/>
      <c r="O702" s="163"/>
    </row>
    <row r="703" spans="1:15">
      <c r="A703" s="163"/>
      <c r="B703" s="187" t="s">
        <v>147</v>
      </c>
      <c r="C703" s="187" t="s">
        <v>6245</v>
      </c>
      <c r="D703" s="190" t="s">
        <v>3656</v>
      </c>
      <c r="E703" s="165"/>
      <c r="F703" s="165"/>
      <c r="G703" s="163"/>
      <c r="H703" s="163"/>
      <c r="I703" s="163"/>
      <c r="J703" s="163"/>
      <c r="K703" s="164"/>
      <c r="L703" s="165"/>
      <c r="M703" s="163"/>
      <c r="N703" s="163"/>
      <c r="O703" s="163"/>
    </row>
    <row r="704" spans="1:15">
      <c r="A704" s="163"/>
      <c r="B704" s="187" t="s">
        <v>147</v>
      </c>
      <c r="C704" s="187" t="s">
        <v>6245</v>
      </c>
      <c r="D704" s="190" t="s">
        <v>3657</v>
      </c>
      <c r="E704" s="165"/>
      <c r="F704" s="165"/>
      <c r="G704" s="163"/>
      <c r="H704" s="163"/>
      <c r="I704" s="163"/>
      <c r="J704" s="163"/>
      <c r="K704" s="164"/>
      <c r="L704" s="165"/>
      <c r="M704" s="163"/>
      <c r="N704" s="163"/>
      <c r="O704" s="163"/>
    </row>
    <row r="705" spans="1:15">
      <c r="A705" s="163"/>
      <c r="B705" s="187" t="s">
        <v>147</v>
      </c>
      <c r="C705" s="187" t="s">
        <v>6245</v>
      </c>
      <c r="D705" s="190" t="s">
        <v>3658</v>
      </c>
      <c r="E705" s="165"/>
      <c r="F705" s="165"/>
      <c r="G705" s="163"/>
      <c r="H705" s="163"/>
      <c r="I705" s="163"/>
      <c r="J705" s="163"/>
      <c r="K705" s="164"/>
      <c r="L705" s="165"/>
      <c r="M705" s="163"/>
      <c r="N705" s="163"/>
      <c r="O705" s="163"/>
    </row>
    <row r="706" spans="1:15">
      <c r="A706" s="163"/>
      <c r="B706" s="187" t="s">
        <v>147</v>
      </c>
      <c r="C706" s="187" t="s">
        <v>6245</v>
      </c>
      <c r="D706" s="190" t="s">
        <v>3659</v>
      </c>
      <c r="E706" s="165"/>
      <c r="F706" s="165"/>
      <c r="G706" s="163"/>
      <c r="H706" s="163"/>
      <c r="I706" s="163"/>
      <c r="J706" s="163"/>
      <c r="K706" s="164"/>
      <c r="L706" s="165"/>
      <c r="M706" s="163"/>
      <c r="N706" s="163"/>
      <c r="O706" s="163"/>
    </row>
    <row r="707" spans="1:15">
      <c r="A707" s="163"/>
      <c r="B707" s="187" t="s">
        <v>147</v>
      </c>
      <c r="C707" s="187" t="s">
        <v>6245</v>
      </c>
      <c r="D707" s="190" t="s">
        <v>3660</v>
      </c>
      <c r="E707" s="165"/>
      <c r="F707" s="165"/>
      <c r="G707" s="163"/>
      <c r="H707" s="163"/>
      <c r="I707" s="163"/>
      <c r="J707" s="163"/>
      <c r="K707" s="164"/>
      <c r="L707" s="165"/>
      <c r="M707" s="163"/>
      <c r="N707" s="163"/>
      <c r="O707" s="163"/>
    </row>
    <row r="708" spans="1:15">
      <c r="A708" s="163"/>
      <c r="B708" s="187" t="s">
        <v>147</v>
      </c>
      <c r="C708" s="187" t="s">
        <v>7094</v>
      </c>
      <c r="D708" s="190" t="s">
        <v>3661</v>
      </c>
      <c r="E708" s="165"/>
      <c r="F708" s="165"/>
      <c r="G708" s="163"/>
      <c r="H708" s="163"/>
      <c r="I708" s="163"/>
      <c r="J708" s="163"/>
      <c r="K708" s="164"/>
      <c r="L708" s="165"/>
      <c r="M708" s="163"/>
      <c r="N708" s="163"/>
      <c r="O708" s="163"/>
    </row>
    <row r="709" spans="1:15">
      <c r="A709" s="163"/>
      <c r="B709" s="187" t="s">
        <v>147</v>
      </c>
      <c r="C709" s="187" t="s">
        <v>5252</v>
      </c>
      <c r="D709" s="190" t="s">
        <v>3662</v>
      </c>
      <c r="E709" s="165"/>
      <c r="F709" s="165"/>
      <c r="G709" s="163"/>
      <c r="H709" s="163"/>
      <c r="I709" s="163"/>
      <c r="J709" s="163"/>
      <c r="K709" s="164"/>
      <c r="L709" s="165"/>
      <c r="M709" s="163"/>
      <c r="N709" s="163"/>
      <c r="O709" s="163"/>
    </row>
    <row r="710" spans="1:15">
      <c r="A710" s="163"/>
      <c r="B710" s="187" t="s">
        <v>147</v>
      </c>
      <c r="C710" s="187" t="s">
        <v>7094</v>
      </c>
      <c r="D710" s="190" t="s">
        <v>3663</v>
      </c>
      <c r="E710" s="165"/>
      <c r="F710" s="165"/>
      <c r="G710" s="163"/>
      <c r="H710" s="163"/>
      <c r="I710" s="163"/>
      <c r="J710" s="163"/>
      <c r="K710" s="164"/>
      <c r="L710" s="165"/>
      <c r="M710" s="163"/>
      <c r="N710" s="163"/>
      <c r="O710" s="163"/>
    </row>
    <row r="711" spans="1:15">
      <c r="A711" s="163"/>
      <c r="B711" s="187" t="s">
        <v>147</v>
      </c>
      <c r="C711" s="187" t="s">
        <v>5252</v>
      </c>
      <c r="D711" s="190" t="s">
        <v>3664</v>
      </c>
      <c r="E711" s="165"/>
      <c r="F711" s="165"/>
      <c r="G711" s="163"/>
      <c r="H711" s="163"/>
      <c r="I711" s="163"/>
      <c r="J711" s="163"/>
      <c r="K711" s="164"/>
      <c r="L711" s="165"/>
      <c r="M711" s="163"/>
      <c r="N711" s="163"/>
      <c r="O711" s="163"/>
    </row>
    <row r="712" spans="1:15">
      <c r="A712" s="163"/>
      <c r="B712" s="187" t="s">
        <v>147</v>
      </c>
      <c r="C712" s="187" t="s">
        <v>6245</v>
      </c>
      <c r="D712" s="190" t="s">
        <v>3665</v>
      </c>
      <c r="E712" s="165"/>
      <c r="F712" s="165"/>
      <c r="G712" s="163"/>
      <c r="H712" s="163"/>
      <c r="I712" s="163"/>
      <c r="J712" s="163"/>
      <c r="K712" s="164"/>
      <c r="L712" s="165"/>
      <c r="M712" s="163"/>
      <c r="N712" s="163"/>
      <c r="O712" s="163"/>
    </row>
    <row r="713" spans="1:15">
      <c r="A713" s="163"/>
      <c r="B713" s="187" t="s">
        <v>147</v>
      </c>
      <c r="C713" s="187" t="s">
        <v>6245</v>
      </c>
      <c r="D713" s="190" t="s">
        <v>3666</v>
      </c>
      <c r="E713" s="165"/>
      <c r="F713" s="165"/>
      <c r="G713" s="163"/>
      <c r="H713" s="163"/>
      <c r="I713" s="163"/>
      <c r="J713" s="163"/>
      <c r="K713" s="164"/>
      <c r="L713" s="165"/>
      <c r="M713" s="163"/>
      <c r="N713" s="163"/>
      <c r="O713" s="163"/>
    </row>
    <row r="714" spans="1:15">
      <c r="A714" s="163"/>
      <c r="B714" s="187" t="s">
        <v>147</v>
      </c>
      <c r="C714" s="187" t="s">
        <v>6245</v>
      </c>
      <c r="D714" s="190" t="s">
        <v>3667</v>
      </c>
      <c r="E714" s="165"/>
      <c r="F714" s="165"/>
      <c r="G714" s="163"/>
      <c r="H714" s="163"/>
      <c r="I714" s="163"/>
      <c r="J714" s="163"/>
      <c r="K714" s="164"/>
      <c r="L714" s="165"/>
      <c r="M714" s="163"/>
      <c r="N714" s="163"/>
      <c r="O714" s="163"/>
    </row>
    <row r="715" spans="1:15">
      <c r="A715" s="163"/>
      <c r="B715" s="187" t="s">
        <v>147</v>
      </c>
      <c r="C715" s="187" t="s">
        <v>6245</v>
      </c>
      <c r="D715" s="190" t="s">
        <v>3668</v>
      </c>
      <c r="E715" s="165"/>
      <c r="F715" s="165"/>
      <c r="G715" s="163"/>
      <c r="H715" s="163"/>
      <c r="I715" s="163"/>
      <c r="J715" s="163"/>
      <c r="K715" s="164"/>
      <c r="L715" s="165"/>
      <c r="M715" s="163"/>
      <c r="N715" s="163"/>
      <c r="O715" s="163"/>
    </row>
    <row r="716" spans="1:15">
      <c r="A716" s="163"/>
      <c r="B716" s="187" t="s">
        <v>147</v>
      </c>
      <c r="C716" s="187" t="s">
        <v>5252</v>
      </c>
      <c r="D716" s="190" t="s">
        <v>3669</v>
      </c>
      <c r="E716" s="165"/>
      <c r="F716" s="165"/>
      <c r="G716" s="163"/>
      <c r="H716" s="163"/>
      <c r="I716" s="163"/>
      <c r="J716" s="163"/>
      <c r="K716" s="164"/>
      <c r="L716" s="164"/>
      <c r="M716" s="163"/>
      <c r="N716" s="163"/>
      <c r="O716" s="163"/>
    </row>
    <row r="717" spans="1:15">
      <c r="A717" s="163"/>
      <c r="B717" s="187" t="s">
        <v>147</v>
      </c>
      <c r="C717" s="187" t="s">
        <v>5252</v>
      </c>
      <c r="D717" s="190" t="s">
        <v>3670</v>
      </c>
      <c r="E717" s="164"/>
      <c r="F717" s="164"/>
      <c r="G717" s="163"/>
      <c r="H717" s="163"/>
      <c r="I717" s="163"/>
      <c r="J717" s="163"/>
      <c r="K717" s="164"/>
      <c r="L717" s="164"/>
      <c r="M717" s="163"/>
      <c r="N717" s="163"/>
      <c r="O717" s="163"/>
    </row>
    <row r="718" spans="1:15">
      <c r="A718" s="163"/>
      <c r="B718" s="187" t="s">
        <v>147</v>
      </c>
      <c r="C718" s="187" t="s">
        <v>6245</v>
      </c>
      <c r="D718" s="190" t="s">
        <v>3671</v>
      </c>
      <c r="E718" s="165"/>
      <c r="F718" s="165"/>
      <c r="G718" s="163"/>
      <c r="H718" s="163"/>
      <c r="I718" s="163"/>
      <c r="J718" s="163"/>
      <c r="K718" s="164"/>
      <c r="L718" s="165"/>
      <c r="M718" s="163"/>
      <c r="N718" s="163"/>
      <c r="O718" s="163"/>
    </row>
    <row r="719" spans="1:15">
      <c r="A719" s="163"/>
      <c r="B719" s="187" t="s">
        <v>147</v>
      </c>
      <c r="C719" s="187" t="s">
        <v>2418</v>
      </c>
      <c r="D719" s="190" t="s">
        <v>3672</v>
      </c>
      <c r="E719" s="165"/>
      <c r="F719" s="165"/>
      <c r="G719" s="163"/>
      <c r="H719" s="163"/>
      <c r="I719" s="163"/>
      <c r="J719" s="163"/>
      <c r="K719" s="164"/>
      <c r="L719" s="165"/>
      <c r="M719" s="163"/>
      <c r="N719" s="163"/>
      <c r="O719" s="163"/>
    </row>
    <row r="720" spans="1:15">
      <c r="A720" s="163"/>
      <c r="B720" s="187" t="s">
        <v>147</v>
      </c>
      <c r="C720" s="187" t="s">
        <v>6245</v>
      </c>
      <c r="D720" s="190" t="s">
        <v>3673</v>
      </c>
      <c r="E720" s="165"/>
      <c r="F720" s="165"/>
      <c r="G720" s="163"/>
      <c r="H720" s="163"/>
      <c r="I720" s="163"/>
      <c r="J720" s="163"/>
      <c r="K720" s="164"/>
      <c r="L720" s="165"/>
      <c r="M720" s="163"/>
      <c r="N720" s="163"/>
      <c r="O720" s="163"/>
    </row>
    <row r="721" spans="1:15">
      <c r="A721" s="163"/>
      <c r="B721" s="187" t="s">
        <v>147</v>
      </c>
      <c r="C721" s="187" t="s">
        <v>5252</v>
      </c>
      <c r="D721" s="190" t="s">
        <v>3674</v>
      </c>
      <c r="E721" s="164"/>
      <c r="F721" s="164"/>
      <c r="G721" s="163"/>
      <c r="H721" s="163"/>
      <c r="I721" s="163"/>
      <c r="J721" s="163"/>
      <c r="K721" s="164"/>
      <c r="L721" s="164"/>
      <c r="M721" s="163"/>
      <c r="N721" s="163"/>
      <c r="O721" s="163"/>
    </row>
    <row r="722" spans="1:15">
      <c r="A722" s="163"/>
      <c r="B722" s="187" t="s">
        <v>147</v>
      </c>
      <c r="C722" s="187" t="s">
        <v>7094</v>
      </c>
      <c r="D722" s="190" t="s">
        <v>3675</v>
      </c>
      <c r="E722" s="165"/>
      <c r="F722" s="165"/>
      <c r="G722" s="163"/>
      <c r="H722" s="163"/>
      <c r="I722" s="163"/>
      <c r="J722" s="163"/>
      <c r="K722" s="164"/>
      <c r="L722" s="165"/>
      <c r="M722" s="163"/>
      <c r="N722" s="163"/>
      <c r="O722" s="163"/>
    </row>
    <row r="723" spans="1:15">
      <c r="A723" s="163"/>
      <c r="B723" s="187" t="s">
        <v>147</v>
      </c>
      <c r="C723" s="187" t="s">
        <v>6245</v>
      </c>
      <c r="D723" s="190" t="s">
        <v>3676</v>
      </c>
      <c r="E723" s="165"/>
      <c r="F723" s="165"/>
      <c r="G723" s="163"/>
      <c r="H723" s="163"/>
      <c r="I723" s="163"/>
      <c r="J723" s="163"/>
      <c r="K723" s="164"/>
      <c r="L723" s="165"/>
      <c r="M723" s="163"/>
      <c r="N723" s="163"/>
      <c r="O723" s="163"/>
    </row>
    <row r="724" spans="1:15">
      <c r="A724" s="163"/>
      <c r="B724" s="187" t="s">
        <v>147</v>
      </c>
      <c r="C724" s="187" t="s">
        <v>5252</v>
      </c>
      <c r="D724" s="190" t="s">
        <v>3677</v>
      </c>
      <c r="E724" s="165"/>
      <c r="F724" s="165"/>
      <c r="G724" s="163"/>
      <c r="H724" s="163"/>
      <c r="I724" s="163"/>
      <c r="J724" s="163"/>
      <c r="K724" s="164"/>
      <c r="L724" s="165"/>
      <c r="M724" s="163"/>
      <c r="N724" s="163"/>
      <c r="O724" s="163"/>
    </row>
    <row r="725" spans="1:15">
      <c r="A725" s="163"/>
      <c r="B725" s="187" t="s">
        <v>147</v>
      </c>
      <c r="C725" s="187" t="s">
        <v>3103</v>
      </c>
      <c r="D725" s="190" t="s">
        <v>3678</v>
      </c>
      <c r="E725" s="165"/>
      <c r="F725" s="165"/>
      <c r="G725" s="163"/>
      <c r="H725" s="163"/>
      <c r="I725" s="163"/>
      <c r="J725" s="163"/>
      <c r="K725" s="164"/>
      <c r="L725" s="165"/>
      <c r="M725" s="163"/>
      <c r="N725" s="163"/>
      <c r="O725" s="163"/>
    </row>
    <row r="726" spans="1:15">
      <c r="A726" s="163"/>
      <c r="B726" s="187" t="s">
        <v>147</v>
      </c>
      <c r="C726" s="187" t="s">
        <v>7094</v>
      </c>
      <c r="D726" s="190" t="s">
        <v>3679</v>
      </c>
      <c r="E726" s="165"/>
      <c r="F726" s="165"/>
      <c r="G726" s="163"/>
      <c r="H726" s="163"/>
      <c r="I726" s="163"/>
      <c r="J726" s="163"/>
      <c r="K726" s="164"/>
      <c r="L726" s="165"/>
      <c r="M726" s="163"/>
      <c r="N726" s="163"/>
      <c r="O726" s="163"/>
    </row>
    <row r="727" spans="1:15">
      <c r="A727" s="163"/>
      <c r="B727" s="187" t="s">
        <v>147</v>
      </c>
      <c r="C727" s="187" t="s">
        <v>2418</v>
      </c>
      <c r="D727" s="190" t="s">
        <v>3680</v>
      </c>
      <c r="E727" s="165"/>
      <c r="F727" s="165"/>
      <c r="G727" s="163"/>
      <c r="H727" s="163"/>
      <c r="I727" s="163"/>
      <c r="J727" s="163"/>
      <c r="K727" s="164"/>
      <c r="L727" s="165"/>
      <c r="M727" s="163"/>
      <c r="N727" s="163"/>
      <c r="O727" s="163"/>
    </row>
    <row r="728" spans="1:15">
      <c r="A728" s="163"/>
      <c r="B728" s="187" t="s">
        <v>147</v>
      </c>
      <c r="C728" s="187" t="s">
        <v>7094</v>
      </c>
      <c r="D728" s="190" t="s">
        <v>3681</v>
      </c>
      <c r="E728" s="165"/>
      <c r="F728" s="165"/>
      <c r="G728" s="163"/>
      <c r="H728" s="163"/>
      <c r="I728" s="163"/>
      <c r="J728" s="163"/>
      <c r="K728" s="164"/>
      <c r="L728" s="165"/>
      <c r="M728" s="163"/>
      <c r="N728" s="163"/>
      <c r="O728" s="163"/>
    </row>
    <row r="729" spans="1:15">
      <c r="A729" s="163"/>
      <c r="B729" s="187" t="s">
        <v>147</v>
      </c>
      <c r="C729" s="187" t="s">
        <v>2800</v>
      </c>
      <c r="D729" s="190" t="s">
        <v>3682</v>
      </c>
      <c r="E729" s="165"/>
      <c r="F729" s="165"/>
      <c r="G729" s="163"/>
      <c r="H729" s="163"/>
      <c r="I729" s="163"/>
      <c r="J729" s="163"/>
      <c r="K729" s="164"/>
      <c r="L729" s="165"/>
      <c r="M729" s="163"/>
      <c r="N729" s="163"/>
      <c r="O729" s="163"/>
    </row>
    <row r="730" spans="1:15">
      <c r="A730" s="163"/>
      <c r="B730" s="187" t="s">
        <v>147</v>
      </c>
      <c r="C730" s="187" t="s">
        <v>2150</v>
      </c>
      <c r="D730" s="190" t="s">
        <v>3683</v>
      </c>
      <c r="E730" s="165"/>
      <c r="F730" s="165"/>
      <c r="G730" s="163"/>
      <c r="H730" s="163"/>
      <c r="I730" s="163"/>
      <c r="J730" s="163"/>
      <c r="K730" s="164"/>
      <c r="L730" s="165"/>
      <c r="M730" s="163"/>
      <c r="N730" s="163"/>
      <c r="O730" s="163"/>
    </row>
    <row r="731" spans="1:15">
      <c r="A731" s="163"/>
      <c r="B731" s="187" t="s">
        <v>147</v>
      </c>
      <c r="C731" s="187" t="s">
        <v>2292</v>
      </c>
      <c r="D731" s="190" t="s">
        <v>3684</v>
      </c>
      <c r="E731" s="165"/>
      <c r="F731" s="165"/>
      <c r="G731" s="163"/>
      <c r="H731" s="163"/>
      <c r="I731" s="163"/>
      <c r="J731" s="163"/>
      <c r="K731" s="164"/>
      <c r="L731" s="165"/>
      <c r="M731" s="163"/>
      <c r="N731" s="163"/>
      <c r="O731" s="163"/>
    </row>
    <row r="732" spans="1:15">
      <c r="A732" s="163"/>
      <c r="B732" s="187" t="s">
        <v>147</v>
      </c>
      <c r="C732" s="187" t="s">
        <v>2418</v>
      </c>
      <c r="D732" s="190" t="s">
        <v>3685</v>
      </c>
      <c r="E732" s="165"/>
      <c r="F732" s="165"/>
      <c r="G732" s="163"/>
      <c r="H732" s="163"/>
      <c r="I732" s="163"/>
      <c r="J732" s="163"/>
      <c r="K732" s="164"/>
      <c r="L732" s="165"/>
      <c r="M732" s="163"/>
      <c r="N732" s="163"/>
      <c r="O732" s="163"/>
    </row>
    <row r="733" spans="1:15">
      <c r="A733" s="163"/>
      <c r="B733" s="187" t="s">
        <v>147</v>
      </c>
      <c r="C733" s="187" t="s">
        <v>2800</v>
      </c>
      <c r="D733" s="190" t="s">
        <v>3686</v>
      </c>
      <c r="E733" s="165"/>
      <c r="F733" s="165"/>
      <c r="G733" s="163"/>
      <c r="H733" s="163"/>
      <c r="I733" s="163"/>
      <c r="J733" s="163"/>
      <c r="K733" s="164"/>
      <c r="L733" s="165"/>
      <c r="M733" s="163"/>
      <c r="N733" s="163"/>
      <c r="O733" s="163"/>
    </row>
    <row r="734" spans="1:15">
      <c r="A734" s="163"/>
      <c r="B734" s="187" t="s">
        <v>147</v>
      </c>
      <c r="C734" s="187" t="s">
        <v>2800</v>
      </c>
      <c r="D734" s="190" t="s">
        <v>3687</v>
      </c>
      <c r="E734" s="165"/>
      <c r="F734" s="165"/>
      <c r="G734" s="163"/>
      <c r="H734" s="163"/>
      <c r="I734" s="163"/>
      <c r="J734" s="163"/>
      <c r="K734" s="164"/>
      <c r="L734" s="165"/>
      <c r="M734" s="163"/>
      <c r="N734" s="163"/>
      <c r="O734" s="163"/>
    </row>
    <row r="735" spans="1:15">
      <c r="A735" s="163"/>
      <c r="B735" s="187" t="s">
        <v>147</v>
      </c>
      <c r="C735" s="187" t="s">
        <v>7094</v>
      </c>
      <c r="D735" s="190" t="s">
        <v>3688</v>
      </c>
      <c r="E735" s="165"/>
      <c r="F735" s="165"/>
      <c r="G735" s="163"/>
      <c r="H735" s="163"/>
      <c r="I735" s="163"/>
      <c r="J735" s="163"/>
      <c r="K735" s="164"/>
      <c r="L735" s="165"/>
      <c r="M735" s="163"/>
      <c r="N735" s="163"/>
      <c r="O735" s="163"/>
    </row>
    <row r="736" spans="1:15">
      <c r="A736" s="163"/>
      <c r="B736" s="187" t="s">
        <v>147</v>
      </c>
      <c r="C736" s="187" t="s">
        <v>7094</v>
      </c>
      <c r="D736" s="190" t="s">
        <v>3689</v>
      </c>
      <c r="E736" s="165"/>
      <c r="F736" s="165"/>
      <c r="G736" s="163"/>
      <c r="H736" s="163"/>
      <c r="I736" s="163"/>
      <c r="J736" s="163"/>
      <c r="K736" s="164"/>
      <c r="L736" s="165"/>
      <c r="M736" s="163"/>
      <c r="N736" s="163"/>
      <c r="O736" s="163"/>
    </row>
    <row r="737" spans="1:15">
      <c r="A737" s="163"/>
      <c r="B737" s="187" t="s">
        <v>147</v>
      </c>
      <c r="C737" s="187" t="s">
        <v>3408</v>
      </c>
      <c r="D737" s="190" t="s">
        <v>3690</v>
      </c>
      <c r="E737" s="165"/>
      <c r="F737" s="165"/>
      <c r="G737" s="163"/>
      <c r="H737" s="163"/>
      <c r="I737" s="163"/>
      <c r="J737" s="163"/>
      <c r="K737" s="164"/>
      <c r="L737" s="165"/>
      <c r="M737" s="163"/>
      <c r="N737" s="163"/>
      <c r="O737" s="163"/>
    </row>
    <row r="738" spans="1:15">
      <c r="A738" s="163"/>
      <c r="B738" s="187" t="s">
        <v>147</v>
      </c>
      <c r="C738" s="187" t="s">
        <v>7094</v>
      </c>
      <c r="D738" s="190" t="s">
        <v>3691</v>
      </c>
      <c r="E738" s="165"/>
      <c r="F738" s="165"/>
      <c r="G738" s="163"/>
      <c r="H738" s="163"/>
      <c r="I738" s="163"/>
      <c r="J738" s="163"/>
      <c r="K738" s="164"/>
      <c r="L738" s="165"/>
      <c r="M738" s="163"/>
      <c r="N738" s="163"/>
      <c r="O738" s="163"/>
    </row>
    <row r="739" spans="1:15">
      <c r="A739" s="163"/>
      <c r="B739" s="187" t="s">
        <v>147</v>
      </c>
      <c r="C739" s="187" t="s">
        <v>7094</v>
      </c>
      <c r="D739" s="190" t="s">
        <v>3692</v>
      </c>
      <c r="E739" s="165"/>
      <c r="F739" s="165"/>
      <c r="G739" s="163"/>
      <c r="H739" s="163"/>
      <c r="I739" s="163"/>
      <c r="J739" s="163"/>
      <c r="K739" s="164"/>
      <c r="L739" s="165"/>
      <c r="M739" s="163"/>
      <c r="N739" s="163"/>
      <c r="O739" s="163"/>
    </row>
    <row r="740" spans="1:15">
      <c r="A740" s="163"/>
      <c r="B740" s="187" t="s">
        <v>147</v>
      </c>
      <c r="C740" s="187" t="s">
        <v>3408</v>
      </c>
      <c r="D740" s="190" t="s">
        <v>3693</v>
      </c>
      <c r="E740" s="165"/>
      <c r="F740" s="165"/>
      <c r="G740" s="163"/>
      <c r="H740" s="163"/>
      <c r="I740" s="163"/>
      <c r="J740" s="163"/>
      <c r="K740" s="164"/>
      <c r="L740" s="165"/>
      <c r="M740" s="163"/>
      <c r="N740" s="163"/>
      <c r="O740" s="163"/>
    </row>
    <row r="741" spans="1:15">
      <c r="A741" s="163"/>
      <c r="B741" s="187" t="s">
        <v>147</v>
      </c>
      <c r="C741" s="187" t="s">
        <v>3408</v>
      </c>
      <c r="D741" s="190" t="s">
        <v>3694</v>
      </c>
      <c r="E741" s="165"/>
      <c r="F741" s="165"/>
      <c r="G741" s="163"/>
      <c r="H741" s="163"/>
      <c r="I741" s="163"/>
      <c r="J741" s="163"/>
      <c r="K741" s="164"/>
      <c r="L741" s="165"/>
      <c r="M741" s="163"/>
      <c r="N741" s="163"/>
      <c r="O741" s="163"/>
    </row>
    <row r="742" spans="1:15">
      <c r="A742" s="163"/>
      <c r="B742" s="187" t="s">
        <v>147</v>
      </c>
      <c r="C742" s="187" t="s">
        <v>3103</v>
      </c>
      <c r="D742" s="190" t="s">
        <v>3695</v>
      </c>
      <c r="E742" s="165"/>
      <c r="F742" s="165"/>
      <c r="G742" s="163"/>
      <c r="H742" s="163"/>
      <c r="I742" s="163"/>
      <c r="J742" s="163"/>
      <c r="K742" s="164"/>
      <c r="L742" s="165"/>
      <c r="M742" s="163"/>
      <c r="N742" s="163"/>
      <c r="O742" s="163"/>
    </row>
    <row r="743" spans="1:15">
      <c r="A743" s="163"/>
      <c r="B743" s="187" t="s">
        <v>147</v>
      </c>
      <c r="C743" s="187" t="s">
        <v>7094</v>
      </c>
      <c r="D743" s="190" t="s">
        <v>3696</v>
      </c>
      <c r="E743" s="165"/>
      <c r="F743" s="165"/>
      <c r="G743" s="163"/>
      <c r="H743" s="163"/>
      <c r="I743" s="163"/>
      <c r="J743" s="163"/>
      <c r="K743" s="164"/>
      <c r="L743" s="165"/>
      <c r="M743" s="163"/>
      <c r="N743" s="163"/>
      <c r="O743" s="163"/>
    </row>
    <row r="744" spans="1:15">
      <c r="A744" s="163"/>
      <c r="B744" s="187" t="s">
        <v>147</v>
      </c>
      <c r="C744" s="187" t="s">
        <v>3440</v>
      </c>
      <c r="D744" s="190" t="s">
        <v>3697</v>
      </c>
      <c r="E744" s="165"/>
      <c r="F744" s="165"/>
      <c r="G744" s="163"/>
      <c r="H744" s="163"/>
      <c r="I744" s="163"/>
      <c r="J744" s="163"/>
      <c r="K744" s="164"/>
      <c r="L744" s="165"/>
      <c r="M744" s="163"/>
      <c r="N744" s="163"/>
      <c r="O744" s="163"/>
    </row>
    <row r="745" spans="1:15">
      <c r="A745" s="163"/>
      <c r="B745" s="187" t="s">
        <v>147</v>
      </c>
      <c r="C745" s="187" t="s">
        <v>7094</v>
      </c>
      <c r="D745" s="190" t="s">
        <v>3698</v>
      </c>
      <c r="E745" s="165"/>
      <c r="F745" s="165"/>
      <c r="G745" s="163"/>
      <c r="H745" s="163"/>
      <c r="I745" s="163"/>
      <c r="J745" s="163"/>
      <c r="K745" s="164"/>
      <c r="L745" s="165"/>
      <c r="M745" s="163"/>
      <c r="N745" s="163"/>
      <c r="O745" s="163"/>
    </row>
    <row r="746" spans="1:15">
      <c r="A746" s="163"/>
      <c r="B746" s="187" t="s">
        <v>147</v>
      </c>
      <c r="C746" s="187" t="s">
        <v>3440</v>
      </c>
      <c r="D746" s="190" t="s">
        <v>3699</v>
      </c>
      <c r="E746" s="165"/>
      <c r="F746" s="165"/>
      <c r="G746" s="163"/>
      <c r="H746" s="163"/>
      <c r="I746" s="163"/>
      <c r="J746" s="163"/>
      <c r="K746" s="164"/>
      <c r="L746" s="165"/>
      <c r="M746" s="163"/>
      <c r="N746" s="163"/>
      <c r="O746" s="163"/>
    </row>
    <row r="747" spans="1:15">
      <c r="A747" s="163"/>
      <c r="B747" s="187" t="s">
        <v>147</v>
      </c>
      <c r="C747" s="187" t="s">
        <v>3440</v>
      </c>
      <c r="D747" s="190" t="s">
        <v>3700</v>
      </c>
      <c r="E747" s="165"/>
      <c r="F747" s="165"/>
      <c r="G747" s="163"/>
      <c r="H747" s="163"/>
      <c r="I747" s="163"/>
      <c r="J747" s="163"/>
      <c r="K747" s="164"/>
      <c r="L747" s="165"/>
      <c r="M747" s="163"/>
      <c r="N747" s="163"/>
      <c r="O747" s="163"/>
    </row>
    <row r="748" spans="1:15">
      <c r="A748" s="163"/>
      <c r="B748" s="187" t="s">
        <v>147</v>
      </c>
      <c r="C748" s="187" t="s">
        <v>3103</v>
      </c>
      <c r="D748" s="190" t="s">
        <v>3701</v>
      </c>
      <c r="E748" s="165"/>
      <c r="F748" s="165"/>
      <c r="G748" s="163"/>
      <c r="H748" s="163"/>
      <c r="I748" s="163"/>
      <c r="J748" s="163"/>
      <c r="K748" s="164"/>
      <c r="L748" s="165"/>
      <c r="M748" s="163"/>
      <c r="N748" s="163"/>
      <c r="O748" s="163"/>
    </row>
    <row r="749" spans="1:15">
      <c r="A749" s="163"/>
      <c r="B749" s="187" t="s">
        <v>147</v>
      </c>
      <c r="C749" s="187" t="s">
        <v>3641</v>
      </c>
      <c r="D749" s="190" t="s">
        <v>3702</v>
      </c>
      <c r="E749" s="165"/>
      <c r="F749" s="165"/>
      <c r="G749" s="163"/>
      <c r="H749" s="163"/>
      <c r="I749" s="163"/>
      <c r="J749" s="163"/>
      <c r="K749" s="164"/>
      <c r="L749" s="165"/>
      <c r="M749" s="163"/>
      <c r="N749" s="163"/>
      <c r="O749" s="163"/>
    </row>
    <row r="750" spans="1:15">
      <c r="A750" s="163"/>
      <c r="B750" s="187" t="s">
        <v>147</v>
      </c>
      <c r="C750" s="187" t="s">
        <v>3641</v>
      </c>
      <c r="D750" s="190" t="s">
        <v>3703</v>
      </c>
      <c r="E750" s="165"/>
      <c r="F750" s="165"/>
      <c r="G750" s="163"/>
      <c r="H750" s="163"/>
      <c r="I750" s="163"/>
      <c r="J750" s="163"/>
      <c r="K750" s="164"/>
      <c r="L750" s="165"/>
      <c r="M750" s="163"/>
      <c r="N750" s="163"/>
      <c r="O750" s="163"/>
    </row>
    <row r="751" spans="1:15">
      <c r="A751" s="163"/>
      <c r="B751" s="187" t="s">
        <v>147</v>
      </c>
      <c r="C751" s="187" t="s">
        <v>3641</v>
      </c>
      <c r="D751" s="190" t="s">
        <v>3704</v>
      </c>
      <c r="E751" s="165"/>
      <c r="F751" s="165"/>
      <c r="G751" s="163"/>
      <c r="H751" s="163"/>
      <c r="I751" s="163"/>
      <c r="J751" s="163"/>
      <c r="K751" s="164"/>
      <c r="L751" s="165"/>
      <c r="M751" s="163"/>
      <c r="N751" s="163"/>
      <c r="O751" s="163"/>
    </row>
    <row r="752" spans="1:15">
      <c r="A752" s="163"/>
      <c r="B752" s="187" t="s">
        <v>147</v>
      </c>
      <c r="C752" s="187" t="s">
        <v>6464</v>
      </c>
      <c r="D752" s="190" t="s">
        <v>3705</v>
      </c>
      <c r="E752" s="165"/>
      <c r="F752" s="165"/>
      <c r="G752" s="163"/>
      <c r="H752" s="163"/>
      <c r="I752" s="163"/>
      <c r="J752" s="163"/>
      <c r="K752" s="164"/>
      <c r="L752" s="165"/>
      <c r="M752" s="163"/>
      <c r="N752" s="163"/>
      <c r="O752" s="163"/>
    </row>
    <row r="753" spans="1:15">
      <c r="A753" s="163"/>
      <c r="B753" s="187" t="s">
        <v>147</v>
      </c>
      <c r="C753" s="187" t="s">
        <v>6464</v>
      </c>
      <c r="D753" s="190" t="s">
        <v>3706</v>
      </c>
      <c r="E753" s="165"/>
      <c r="F753" s="165"/>
      <c r="G753" s="163"/>
      <c r="H753" s="163"/>
      <c r="I753" s="163"/>
      <c r="J753" s="163"/>
      <c r="K753" s="164"/>
      <c r="L753" s="165"/>
      <c r="M753" s="163"/>
      <c r="N753" s="163"/>
      <c r="O753" s="163"/>
    </row>
    <row r="754" spans="1:15">
      <c r="A754" s="163"/>
      <c r="B754" s="187" t="s">
        <v>147</v>
      </c>
      <c r="C754" s="187" t="s">
        <v>6464</v>
      </c>
      <c r="D754" s="190" t="s">
        <v>3707</v>
      </c>
      <c r="E754" s="165"/>
      <c r="F754" s="165"/>
      <c r="G754" s="163"/>
      <c r="H754" s="163"/>
      <c r="I754" s="163"/>
      <c r="J754" s="163"/>
      <c r="K754" s="164"/>
      <c r="L754" s="165"/>
      <c r="M754" s="163"/>
      <c r="N754" s="163"/>
      <c r="O754" s="163"/>
    </row>
    <row r="755" spans="1:15">
      <c r="A755" s="163"/>
      <c r="B755" s="187" t="s">
        <v>147</v>
      </c>
      <c r="C755" s="187" t="s">
        <v>3440</v>
      </c>
      <c r="D755" s="190" t="s">
        <v>3708</v>
      </c>
      <c r="E755" s="165"/>
      <c r="F755" s="165"/>
      <c r="G755" s="163"/>
      <c r="H755" s="163"/>
      <c r="I755" s="163"/>
      <c r="J755" s="163"/>
      <c r="K755" s="164"/>
      <c r="L755" s="165"/>
      <c r="M755" s="163"/>
      <c r="N755" s="163"/>
      <c r="O755" s="163"/>
    </row>
    <row r="756" spans="1:15">
      <c r="A756" s="163"/>
      <c r="B756" s="187" t="s">
        <v>147</v>
      </c>
      <c r="C756" s="187" t="s">
        <v>6245</v>
      </c>
      <c r="D756" s="190" t="s">
        <v>3709</v>
      </c>
      <c r="E756" s="165"/>
      <c r="F756" s="165"/>
      <c r="G756" s="163"/>
      <c r="H756" s="163"/>
      <c r="I756" s="163"/>
      <c r="J756" s="163"/>
      <c r="K756" s="164"/>
      <c r="L756" s="165"/>
      <c r="M756" s="163"/>
      <c r="N756" s="163"/>
      <c r="O756" s="163"/>
    </row>
    <row r="757" spans="1:15">
      <c r="A757" s="163"/>
      <c r="B757" s="187" t="s">
        <v>147</v>
      </c>
      <c r="C757" s="187" t="s">
        <v>6245</v>
      </c>
      <c r="D757" s="190" t="s">
        <v>3710</v>
      </c>
      <c r="E757" s="165"/>
      <c r="F757" s="165"/>
      <c r="G757" s="163"/>
      <c r="H757" s="163"/>
      <c r="I757" s="163"/>
      <c r="J757" s="163"/>
      <c r="K757" s="164"/>
      <c r="L757" s="165"/>
      <c r="M757" s="163"/>
      <c r="N757" s="163"/>
      <c r="O757" s="163"/>
    </row>
    <row r="758" spans="1:15">
      <c r="A758" s="163"/>
      <c r="B758" s="187" t="s">
        <v>147</v>
      </c>
      <c r="C758" s="187" t="s">
        <v>6245</v>
      </c>
      <c r="D758" s="190" t="s">
        <v>3711</v>
      </c>
      <c r="E758" s="165"/>
      <c r="F758" s="165"/>
      <c r="G758" s="163"/>
      <c r="H758" s="163"/>
      <c r="I758" s="163"/>
      <c r="J758" s="163"/>
      <c r="K758" s="164"/>
      <c r="L758" s="165"/>
      <c r="M758" s="163"/>
      <c r="N758" s="163"/>
      <c r="O758" s="163"/>
    </row>
    <row r="759" spans="1:15">
      <c r="A759" s="163"/>
      <c r="B759" s="187" t="s">
        <v>147</v>
      </c>
      <c r="C759" s="187" t="s">
        <v>3103</v>
      </c>
      <c r="D759" s="190" t="s">
        <v>3712</v>
      </c>
      <c r="E759" s="165"/>
      <c r="F759" s="165"/>
      <c r="G759" s="163"/>
      <c r="H759" s="163"/>
      <c r="I759" s="163"/>
      <c r="J759" s="163"/>
      <c r="K759" s="164"/>
      <c r="L759" s="165"/>
      <c r="M759" s="163"/>
      <c r="N759" s="163"/>
      <c r="O759" s="163"/>
    </row>
    <row r="760" spans="1:15">
      <c r="A760" s="163"/>
      <c r="B760" s="187" t="s">
        <v>147</v>
      </c>
      <c r="C760" s="163" t="s">
        <v>2418</v>
      </c>
      <c r="D760" s="190" t="s">
        <v>3713</v>
      </c>
      <c r="E760" s="165"/>
      <c r="F760" s="165"/>
      <c r="G760" s="163"/>
      <c r="H760" s="163"/>
      <c r="I760" s="163"/>
      <c r="J760" s="163"/>
      <c r="K760" s="164"/>
      <c r="L760" s="165"/>
      <c r="M760" s="163"/>
      <c r="N760" s="163"/>
      <c r="O760" s="163"/>
    </row>
    <row r="761" spans="1:15">
      <c r="A761" s="163"/>
      <c r="B761" s="187" t="s">
        <v>147</v>
      </c>
      <c r="C761" s="163" t="s">
        <v>1997</v>
      </c>
      <c r="D761" s="190" t="s">
        <v>3714</v>
      </c>
      <c r="E761" s="165"/>
      <c r="F761" s="165"/>
      <c r="G761" s="163"/>
      <c r="H761" s="163"/>
      <c r="I761" s="163"/>
      <c r="J761" s="163"/>
      <c r="K761" s="164"/>
      <c r="L761" s="165"/>
      <c r="M761" s="163"/>
      <c r="N761" s="163"/>
      <c r="O761" s="163"/>
    </row>
    <row r="762" spans="1:15">
      <c r="A762" s="163"/>
      <c r="B762" s="187" t="s">
        <v>147</v>
      </c>
      <c r="C762" s="163" t="s">
        <v>7094</v>
      </c>
      <c r="D762" s="190" t="s">
        <v>3715</v>
      </c>
      <c r="E762" s="165"/>
      <c r="F762" s="165"/>
      <c r="G762" s="163"/>
      <c r="H762" s="163"/>
      <c r="I762" s="163"/>
      <c r="J762" s="163"/>
      <c r="K762" s="164"/>
      <c r="L762" s="165"/>
      <c r="M762" s="163"/>
      <c r="N762" s="163"/>
      <c r="O762" s="163"/>
    </row>
    <row r="763" spans="1:15">
      <c r="A763" s="163"/>
      <c r="B763" s="187" t="s">
        <v>147</v>
      </c>
      <c r="C763" s="163" t="s">
        <v>10828</v>
      </c>
      <c r="D763" s="190" t="s">
        <v>3716</v>
      </c>
      <c r="E763" s="165"/>
      <c r="F763" s="165"/>
      <c r="G763" s="163"/>
      <c r="H763" s="163"/>
      <c r="I763" s="163"/>
      <c r="J763" s="163"/>
      <c r="K763" s="164"/>
      <c r="L763" s="165"/>
      <c r="M763" s="163"/>
      <c r="N763" s="163"/>
      <c r="O763" s="163"/>
    </row>
    <row r="764" spans="1:15">
      <c r="A764" s="163"/>
      <c r="B764" s="187" t="s">
        <v>147</v>
      </c>
      <c r="C764" s="163" t="s">
        <v>6464</v>
      </c>
      <c r="D764" s="190" t="s">
        <v>3953</v>
      </c>
      <c r="E764" s="165"/>
      <c r="F764" s="165"/>
      <c r="G764" s="163"/>
      <c r="H764" s="163"/>
      <c r="I764" s="163"/>
      <c r="J764" s="163"/>
      <c r="K764" s="164"/>
      <c r="L764" s="165"/>
      <c r="M764" s="163"/>
      <c r="N764" s="163"/>
      <c r="O764" s="163"/>
    </row>
    <row r="765" spans="1:15">
      <c r="A765" s="163"/>
      <c r="B765" s="187" t="s">
        <v>147</v>
      </c>
      <c r="C765" s="163" t="s">
        <v>6245</v>
      </c>
      <c r="D765" s="190" t="s">
        <v>3954</v>
      </c>
      <c r="E765" s="165"/>
      <c r="F765" s="165"/>
      <c r="G765" s="163"/>
      <c r="H765" s="163"/>
      <c r="I765" s="163"/>
      <c r="J765" s="163"/>
      <c r="K765" s="164"/>
      <c r="L765" s="165"/>
      <c r="M765" s="163"/>
      <c r="N765" s="163"/>
      <c r="O765" s="163"/>
    </row>
    <row r="766" spans="1:15">
      <c r="A766" s="163"/>
      <c r="B766" s="187" t="s">
        <v>147</v>
      </c>
      <c r="C766" s="163" t="s">
        <v>7094</v>
      </c>
      <c r="D766" s="190" t="s">
        <v>3955</v>
      </c>
      <c r="E766" s="165"/>
      <c r="F766" s="165"/>
      <c r="G766" s="163"/>
      <c r="H766" s="163"/>
      <c r="I766" s="163"/>
      <c r="J766" s="163"/>
      <c r="K766" s="164"/>
      <c r="L766" s="165"/>
      <c r="M766" s="163"/>
      <c r="N766" s="163"/>
      <c r="O766" s="163"/>
    </row>
    <row r="767" spans="1:15">
      <c r="A767" s="163"/>
      <c r="B767" s="187" t="s">
        <v>147</v>
      </c>
      <c r="C767" s="163" t="s">
        <v>2064</v>
      </c>
      <c r="D767" s="190" t="s">
        <v>3956</v>
      </c>
      <c r="E767" s="165"/>
      <c r="F767" s="165"/>
      <c r="G767" s="163"/>
      <c r="H767" s="163"/>
      <c r="I767" s="163"/>
      <c r="J767" s="163"/>
      <c r="K767" s="164"/>
      <c r="L767" s="165"/>
      <c r="M767" s="163"/>
      <c r="N767" s="163"/>
      <c r="O767" s="163"/>
    </row>
    <row r="768" spans="1:15">
      <c r="A768" s="163"/>
      <c r="B768" s="187" t="s">
        <v>147</v>
      </c>
      <c r="C768" s="163" t="s">
        <v>6245</v>
      </c>
      <c r="D768" s="190" t="s">
        <v>3957</v>
      </c>
      <c r="E768" s="165"/>
      <c r="F768" s="165"/>
      <c r="G768" s="163"/>
      <c r="H768" s="163"/>
      <c r="I768" s="163"/>
      <c r="J768" s="163"/>
      <c r="K768" s="164"/>
      <c r="L768" s="165"/>
      <c r="M768" s="163"/>
      <c r="N768" s="163"/>
      <c r="O768" s="163"/>
    </row>
    <row r="769" spans="1:15">
      <c r="A769" s="163"/>
      <c r="B769" s="187" t="s">
        <v>147</v>
      </c>
      <c r="C769" s="163" t="s">
        <v>6464</v>
      </c>
      <c r="D769" s="190" t="s">
        <v>3958</v>
      </c>
      <c r="E769" s="165"/>
      <c r="F769" s="165"/>
      <c r="G769" s="163"/>
      <c r="H769" s="163"/>
      <c r="I769" s="163"/>
      <c r="J769" s="163"/>
      <c r="K769" s="164"/>
      <c r="L769" s="165"/>
      <c r="M769" s="163"/>
      <c r="N769" s="163"/>
      <c r="O769" s="163"/>
    </row>
    <row r="770" spans="1:15">
      <c r="A770" s="163"/>
      <c r="B770" s="187" t="s">
        <v>147</v>
      </c>
      <c r="C770" s="163" t="s">
        <v>6245</v>
      </c>
      <c r="D770" s="190" t="s">
        <v>3959</v>
      </c>
      <c r="E770" s="165"/>
      <c r="F770" s="165"/>
      <c r="G770" s="163"/>
      <c r="H770" s="163"/>
      <c r="I770" s="163"/>
      <c r="J770" s="163"/>
      <c r="K770" s="164"/>
      <c r="L770" s="165"/>
      <c r="M770" s="163"/>
      <c r="N770" s="163"/>
      <c r="O770" s="163"/>
    </row>
    <row r="771" spans="1:15">
      <c r="A771" s="163"/>
      <c r="B771" s="187" t="s">
        <v>147</v>
      </c>
      <c r="C771" s="163" t="s">
        <v>2064</v>
      </c>
      <c r="D771" s="190" t="s">
        <v>3960</v>
      </c>
      <c r="E771" s="165"/>
      <c r="F771" s="165"/>
      <c r="G771" s="163"/>
      <c r="H771" s="163"/>
      <c r="I771" s="163"/>
      <c r="J771" s="163"/>
      <c r="K771" s="164"/>
      <c r="L771" s="165"/>
      <c r="M771" s="163"/>
      <c r="N771" s="163"/>
      <c r="O771" s="163"/>
    </row>
    <row r="772" spans="1:15">
      <c r="A772" s="163"/>
      <c r="B772" s="187" t="s">
        <v>147</v>
      </c>
      <c r="C772" s="163" t="s">
        <v>6464</v>
      </c>
      <c r="D772" s="190" t="s">
        <v>3961</v>
      </c>
      <c r="E772" s="165"/>
      <c r="F772" s="165"/>
      <c r="G772" s="163"/>
      <c r="H772" s="163"/>
      <c r="I772" s="163"/>
      <c r="J772" s="163"/>
      <c r="K772" s="164"/>
      <c r="L772" s="165"/>
      <c r="M772" s="163"/>
      <c r="N772" s="163"/>
      <c r="O772" s="163"/>
    </row>
    <row r="773" spans="1:15">
      <c r="A773" s="163"/>
      <c r="B773" s="187" t="s">
        <v>147</v>
      </c>
      <c r="C773" s="163" t="s">
        <v>2064</v>
      </c>
      <c r="D773" s="190" t="s">
        <v>3973</v>
      </c>
      <c r="E773" s="165"/>
      <c r="F773" s="165"/>
      <c r="G773" s="163"/>
      <c r="H773" s="163"/>
      <c r="I773" s="163"/>
      <c r="J773" s="163"/>
      <c r="K773" s="164"/>
      <c r="L773" s="165"/>
      <c r="M773" s="163"/>
      <c r="N773" s="163"/>
      <c r="O773" s="163"/>
    </row>
    <row r="774" spans="1:15">
      <c r="A774" s="163"/>
      <c r="B774" s="187" t="s">
        <v>147</v>
      </c>
      <c r="C774" s="163" t="s">
        <v>7094</v>
      </c>
      <c r="D774" s="190" t="s">
        <v>3974</v>
      </c>
      <c r="E774" s="165"/>
      <c r="F774" s="165"/>
      <c r="G774" s="163"/>
      <c r="H774" s="163"/>
      <c r="I774" s="163"/>
      <c r="J774" s="163"/>
      <c r="K774" s="164"/>
      <c r="L774" s="165"/>
      <c r="M774" s="163"/>
      <c r="N774" s="163"/>
      <c r="O774" s="163"/>
    </row>
    <row r="775" spans="1:15">
      <c r="A775" s="163"/>
      <c r="B775" s="187" t="s">
        <v>147</v>
      </c>
      <c r="C775" s="163" t="s">
        <v>2064</v>
      </c>
      <c r="D775" s="190" t="s">
        <v>3975</v>
      </c>
      <c r="E775" s="165"/>
      <c r="F775" s="165"/>
      <c r="G775" s="163"/>
      <c r="H775" s="163"/>
      <c r="I775" s="163"/>
      <c r="J775" s="163"/>
      <c r="K775" s="164"/>
      <c r="L775" s="165"/>
      <c r="M775" s="163"/>
      <c r="N775" s="163"/>
      <c r="O775" s="163"/>
    </row>
    <row r="776" spans="1:15">
      <c r="A776" s="163"/>
      <c r="B776" s="187" t="s">
        <v>147</v>
      </c>
      <c r="C776" s="163" t="s">
        <v>1997</v>
      </c>
      <c r="D776" s="190" t="s">
        <v>3976</v>
      </c>
      <c r="E776" s="165"/>
      <c r="F776" s="165"/>
      <c r="G776" s="163"/>
      <c r="H776" s="163"/>
      <c r="I776" s="163"/>
      <c r="J776" s="163"/>
      <c r="K776" s="164"/>
      <c r="L776" s="165"/>
      <c r="M776" s="163"/>
      <c r="N776" s="163"/>
      <c r="O776" s="163"/>
    </row>
    <row r="777" spans="1:15">
      <c r="A777" s="163"/>
      <c r="B777" s="187" t="s">
        <v>147</v>
      </c>
      <c r="C777" s="163" t="s">
        <v>1997</v>
      </c>
      <c r="D777" s="190" t="s">
        <v>3977</v>
      </c>
      <c r="E777" s="165"/>
      <c r="F777" s="165"/>
      <c r="G777" s="163"/>
      <c r="H777" s="163"/>
      <c r="I777" s="163"/>
      <c r="J777" s="163"/>
      <c r="K777" s="164"/>
      <c r="L777" s="165"/>
      <c r="M777" s="163"/>
      <c r="N777" s="163"/>
      <c r="O777" s="163"/>
    </row>
    <row r="778" spans="1:15">
      <c r="A778" s="163"/>
      <c r="B778" s="187" t="s">
        <v>147</v>
      </c>
      <c r="C778" s="163" t="s">
        <v>2064</v>
      </c>
      <c r="D778" s="190" t="s">
        <v>3978</v>
      </c>
      <c r="E778" s="165"/>
      <c r="F778" s="165"/>
      <c r="G778" s="163"/>
      <c r="H778" s="163"/>
      <c r="I778" s="163"/>
      <c r="J778" s="163"/>
      <c r="K778" s="164"/>
      <c r="L778" s="165"/>
      <c r="M778" s="163"/>
      <c r="N778" s="163"/>
      <c r="O778" s="163"/>
    </row>
    <row r="779" spans="1:15">
      <c r="A779" s="163"/>
      <c r="B779" s="187" t="s">
        <v>147</v>
      </c>
      <c r="C779" s="163" t="s">
        <v>7094</v>
      </c>
      <c r="D779" s="190" t="s">
        <v>3979</v>
      </c>
      <c r="E779" s="165"/>
      <c r="F779" s="165"/>
      <c r="G779" s="163"/>
      <c r="H779" s="163"/>
      <c r="I779" s="163"/>
      <c r="J779" s="163"/>
      <c r="K779" s="164"/>
      <c r="L779" s="165"/>
      <c r="M779" s="163"/>
      <c r="N779" s="163"/>
      <c r="O779" s="163"/>
    </row>
    <row r="780" spans="1:15">
      <c r="A780" s="163"/>
      <c r="B780" s="187" t="s">
        <v>147</v>
      </c>
      <c r="C780" s="163" t="s">
        <v>7094</v>
      </c>
      <c r="D780" s="190" t="s">
        <v>3980</v>
      </c>
      <c r="E780" s="165"/>
      <c r="F780" s="165"/>
      <c r="G780" s="163"/>
      <c r="H780" s="163"/>
      <c r="I780" s="163"/>
      <c r="J780" s="163"/>
      <c r="K780" s="164"/>
      <c r="L780" s="165"/>
      <c r="M780" s="163"/>
      <c r="N780" s="163"/>
      <c r="O780" s="163"/>
    </row>
    <row r="781" spans="1:15">
      <c r="A781" s="163"/>
      <c r="B781" s="187" t="s">
        <v>147</v>
      </c>
      <c r="C781" s="163" t="s">
        <v>1997</v>
      </c>
      <c r="D781" s="190" t="s">
        <v>3981</v>
      </c>
      <c r="E781" s="165"/>
      <c r="F781" s="165"/>
      <c r="G781" s="163"/>
      <c r="H781" s="163"/>
      <c r="I781" s="163"/>
      <c r="J781" s="163"/>
      <c r="K781" s="164"/>
      <c r="L781" s="165"/>
      <c r="M781" s="163"/>
      <c r="N781" s="163"/>
      <c r="O781" s="163"/>
    </row>
    <row r="782" spans="1:15">
      <c r="A782" s="163"/>
      <c r="B782" s="187" t="s">
        <v>147</v>
      </c>
      <c r="C782" s="163" t="s">
        <v>1997</v>
      </c>
      <c r="D782" s="190" t="s">
        <v>3982</v>
      </c>
      <c r="E782" s="165"/>
      <c r="F782" s="165"/>
      <c r="G782" s="163"/>
      <c r="H782" s="163"/>
      <c r="I782" s="163"/>
      <c r="J782" s="163"/>
      <c r="K782" s="164"/>
      <c r="L782" s="165"/>
      <c r="M782" s="163"/>
      <c r="N782" s="163"/>
      <c r="O782" s="163"/>
    </row>
    <row r="783" spans="1:15">
      <c r="A783" s="163"/>
      <c r="B783" s="187" t="s">
        <v>147</v>
      </c>
      <c r="C783" s="163" t="s">
        <v>2418</v>
      </c>
      <c r="D783" s="190" t="s">
        <v>4006</v>
      </c>
      <c r="E783" s="165"/>
      <c r="F783" s="165"/>
      <c r="G783" s="163"/>
      <c r="H783" s="163"/>
      <c r="I783" s="163"/>
      <c r="J783" s="163"/>
      <c r="K783" s="164"/>
      <c r="L783" s="165"/>
      <c r="M783" s="163"/>
      <c r="N783" s="163"/>
      <c r="O783" s="163"/>
    </row>
    <row r="784" spans="1:15">
      <c r="A784" s="163"/>
      <c r="B784" s="187" t="s">
        <v>147</v>
      </c>
      <c r="C784" s="163" t="s">
        <v>7094</v>
      </c>
      <c r="D784" s="190" t="s">
        <v>4007</v>
      </c>
      <c r="E784" s="165"/>
      <c r="F784" s="165"/>
      <c r="G784" s="163"/>
      <c r="H784" s="163"/>
      <c r="I784" s="163"/>
      <c r="J784" s="163"/>
      <c r="K784" s="164"/>
      <c r="L784" s="165"/>
      <c r="M784" s="163"/>
      <c r="N784" s="163"/>
      <c r="O784" s="163"/>
    </row>
    <row r="785" spans="1:15">
      <c r="A785" s="163"/>
      <c r="B785" s="187" t="s">
        <v>147</v>
      </c>
      <c r="C785" s="163" t="s">
        <v>2418</v>
      </c>
      <c r="D785" s="190" t="s">
        <v>4008</v>
      </c>
      <c r="E785" s="165"/>
      <c r="F785" s="165"/>
      <c r="G785" s="163"/>
      <c r="H785" s="163"/>
      <c r="I785" s="163"/>
      <c r="J785" s="163"/>
      <c r="K785" s="164"/>
      <c r="L785" s="165"/>
      <c r="M785" s="163"/>
      <c r="N785" s="163"/>
      <c r="O785" s="163"/>
    </row>
    <row r="786" spans="1:15">
      <c r="A786" s="163"/>
      <c r="B786" s="187" t="s">
        <v>147</v>
      </c>
      <c r="C786" s="163" t="s">
        <v>6464</v>
      </c>
      <c r="D786" s="190" t="s">
        <v>4009</v>
      </c>
      <c r="E786" s="165"/>
      <c r="F786" s="165"/>
      <c r="G786" s="163"/>
      <c r="H786" s="163"/>
      <c r="I786" s="163"/>
      <c r="J786" s="163"/>
      <c r="K786" s="164"/>
      <c r="L786" s="165"/>
      <c r="M786" s="163"/>
      <c r="N786" s="163"/>
      <c r="O786" s="163"/>
    </row>
    <row r="787" spans="1:15">
      <c r="A787" s="163"/>
      <c r="B787" s="187" t="s">
        <v>147</v>
      </c>
      <c r="C787" s="163" t="s">
        <v>2064</v>
      </c>
      <c r="D787" s="190" t="s">
        <v>4010</v>
      </c>
      <c r="E787" s="165"/>
      <c r="F787" s="165"/>
      <c r="G787" s="163"/>
      <c r="H787" s="163"/>
      <c r="I787" s="163"/>
      <c r="J787" s="163"/>
      <c r="K787" s="164"/>
      <c r="L787" s="165"/>
      <c r="M787" s="163"/>
      <c r="N787" s="163"/>
      <c r="O787" s="163"/>
    </row>
    <row r="788" spans="1:15">
      <c r="A788" s="163"/>
      <c r="B788" s="187" t="s">
        <v>147</v>
      </c>
      <c r="C788" s="163" t="s">
        <v>1997</v>
      </c>
      <c r="D788" s="190" t="s">
        <v>4011</v>
      </c>
      <c r="E788" s="165"/>
      <c r="F788" s="165"/>
      <c r="G788" s="163"/>
      <c r="H788" s="163"/>
      <c r="I788" s="163"/>
      <c r="J788" s="163"/>
      <c r="K788" s="164"/>
      <c r="L788" s="165"/>
      <c r="M788" s="163"/>
      <c r="N788" s="163"/>
      <c r="O788" s="163"/>
    </row>
    <row r="789" spans="1:15">
      <c r="A789" s="163"/>
      <c r="B789" s="187" t="s">
        <v>147</v>
      </c>
      <c r="C789" s="163" t="s">
        <v>7094</v>
      </c>
      <c r="D789" s="190" t="s">
        <v>4012</v>
      </c>
      <c r="E789" s="165"/>
      <c r="F789" s="165"/>
      <c r="G789" s="163"/>
      <c r="H789" s="163"/>
      <c r="I789" s="163"/>
      <c r="J789" s="163"/>
      <c r="K789" s="164"/>
      <c r="L789" s="165"/>
      <c r="M789" s="163"/>
      <c r="N789" s="163"/>
      <c r="O789" s="163"/>
    </row>
    <row r="790" spans="1:15">
      <c r="A790" s="163"/>
      <c r="B790" s="187" t="s">
        <v>147</v>
      </c>
      <c r="C790" s="163" t="s">
        <v>7094</v>
      </c>
      <c r="D790" s="190" t="s">
        <v>4013</v>
      </c>
      <c r="E790" s="165"/>
      <c r="F790" s="165"/>
      <c r="G790" s="163"/>
      <c r="H790" s="163"/>
      <c r="I790" s="163"/>
      <c r="J790" s="163"/>
      <c r="K790" s="164"/>
      <c r="L790" s="165"/>
      <c r="M790" s="163"/>
      <c r="N790" s="163"/>
      <c r="O790" s="163"/>
    </row>
    <row r="791" spans="1:15">
      <c r="A791" s="163"/>
      <c r="B791" s="187" t="s">
        <v>147</v>
      </c>
      <c r="C791" s="163" t="s">
        <v>7094</v>
      </c>
      <c r="D791" s="190" t="s">
        <v>4014</v>
      </c>
      <c r="E791" s="165"/>
      <c r="F791" s="165"/>
      <c r="G791" s="163"/>
      <c r="H791" s="163"/>
      <c r="I791" s="163"/>
      <c r="J791" s="163"/>
      <c r="K791" s="164"/>
      <c r="L791" s="165"/>
      <c r="M791" s="163"/>
      <c r="N791" s="163"/>
      <c r="O791" s="163"/>
    </row>
    <row r="792" spans="1:15">
      <c r="A792" s="163"/>
      <c r="B792" s="187" t="s">
        <v>147</v>
      </c>
      <c r="C792" s="163" t="s">
        <v>2800</v>
      </c>
      <c r="D792" s="190" t="s">
        <v>4015</v>
      </c>
      <c r="E792" s="165"/>
      <c r="F792" s="165"/>
      <c r="G792" s="163"/>
      <c r="H792" s="163"/>
      <c r="I792" s="163"/>
      <c r="J792" s="163"/>
      <c r="K792" s="164"/>
      <c r="L792" s="165"/>
      <c r="M792" s="163"/>
      <c r="N792" s="163"/>
      <c r="O792" s="163"/>
    </row>
    <row r="793" spans="1:15">
      <c r="A793" s="163"/>
      <c r="B793" s="187" t="s">
        <v>147</v>
      </c>
      <c r="C793" s="163" t="s">
        <v>2418</v>
      </c>
      <c r="D793" s="190" t="s">
        <v>4016</v>
      </c>
      <c r="E793" s="165"/>
      <c r="F793" s="165"/>
      <c r="G793" s="163"/>
      <c r="H793" s="163"/>
      <c r="I793" s="163"/>
      <c r="J793" s="163"/>
      <c r="K793" s="164"/>
      <c r="L793" s="165"/>
      <c r="M793" s="163"/>
      <c r="N793" s="163"/>
      <c r="O793" s="163"/>
    </row>
    <row r="794" spans="1:15">
      <c r="A794" s="163"/>
      <c r="B794" s="187" t="s">
        <v>147</v>
      </c>
      <c r="C794" s="163" t="s">
        <v>2064</v>
      </c>
      <c r="D794" s="190" t="s">
        <v>4017</v>
      </c>
      <c r="E794" s="165"/>
      <c r="F794" s="165"/>
      <c r="G794" s="163"/>
      <c r="H794" s="163"/>
      <c r="I794" s="163"/>
      <c r="J794" s="163"/>
      <c r="K794" s="164"/>
      <c r="L794" s="165"/>
      <c r="M794" s="163"/>
      <c r="N794" s="163"/>
      <c r="O794" s="163"/>
    </row>
    <row r="795" spans="1:15">
      <c r="A795" s="163"/>
      <c r="B795" s="187" t="s">
        <v>147</v>
      </c>
      <c r="C795" s="163" t="s">
        <v>2064</v>
      </c>
      <c r="D795" s="190" t="s">
        <v>4018</v>
      </c>
      <c r="E795" s="165"/>
      <c r="F795" s="165"/>
      <c r="G795" s="163"/>
      <c r="H795" s="163"/>
      <c r="I795" s="163"/>
      <c r="J795" s="163"/>
      <c r="K795" s="164"/>
      <c r="L795" s="165"/>
      <c r="M795" s="163"/>
      <c r="N795" s="163"/>
      <c r="O795" s="163"/>
    </row>
    <row r="796" spans="1:15">
      <c r="A796" s="163"/>
      <c r="B796" s="187" t="s">
        <v>147</v>
      </c>
      <c r="C796" s="163" t="s">
        <v>2064</v>
      </c>
      <c r="D796" s="190" t="s">
        <v>4019</v>
      </c>
      <c r="E796" s="165"/>
      <c r="F796" s="165"/>
      <c r="G796" s="163"/>
      <c r="H796" s="163"/>
      <c r="I796" s="163"/>
      <c r="J796" s="163"/>
      <c r="K796" s="164"/>
      <c r="L796" s="165"/>
      <c r="M796" s="163"/>
      <c r="N796" s="163"/>
      <c r="O796" s="163"/>
    </row>
    <row r="797" spans="1:15">
      <c r="A797" s="163"/>
      <c r="B797" s="187" t="s">
        <v>147</v>
      </c>
      <c r="C797" s="163" t="s">
        <v>2064</v>
      </c>
      <c r="D797" s="190" t="s">
        <v>4020</v>
      </c>
      <c r="E797" s="165"/>
      <c r="F797" s="165"/>
      <c r="G797" s="163"/>
      <c r="H797" s="163"/>
      <c r="I797" s="300"/>
      <c r="J797" s="163"/>
      <c r="K797" s="164"/>
      <c r="L797" s="165"/>
      <c r="M797" s="163"/>
      <c r="N797" s="163"/>
      <c r="O797" s="163"/>
    </row>
    <row r="798" spans="1:15">
      <c r="A798" s="163"/>
      <c r="B798" s="163"/>
      <c r="C798" s="163" t="s">
        <v>2064</v>
      </c>
      <c r="D798" s="190" t="s">
        <v>4021</v>
      </c>
      <c r="E798" s="165"/>
      <c r="F798" s="165"/>
      <c r="G798" s="163"/>
      <c r="H798" s="163"/>
      <c r="I798" s="300"/>
      <c r="J798" s="163"/>
      <c r="K798" s="164"/>
      <c r="L798" s="165"/>
      <c r="M798" s="163"/>
      <c r="N798" s="163"/>
      <c r="O798" s="163"/>
    </row>
    <row r="799" spans="1:15">
      <c r="A799" s="163"/>
      <c r="B799" s="163"/>
      <c r="C799" s="163" t="s">
        <v>6464</v>
      </c>
      <c r="D799" s="190" t="s">
        <v>4022</v>
      </c>
      <c r="E799" s="165"/>
      <c r="F799" s="165"/>
      <c r="G799" s="163"/>
      <c r="H799" s="163"/>
      <c r="I799" s="163"/>
      <c r="J799" s="163"/>
      <c r="K799" s="164"/>
      <c r="L799" s="165"/>
      <c r="M799" s="163"/>
      <c r="N799" s="163"/>
      <c r="O799" s="163"/>
    </row>
    <row r="800" spans="1:15">
      <c r="A800" s="163"/>
      <c r="B800" s="163"/>
      <c r="C800" s="163" t="s">
        <v>6464</v>
      </c>
      <c r="D800" s="190" t="s">
        <v>4023</v>
      </c>
      <c r="E800" s="165"/>
      <c r="F800" s="165"/>
      <c r="G800" s="163"/>
      <c r="H800" s="163"/>
      <c r="I800" s="163"/>
      <c r="J800" s="163"/>
      <c r="K800" s="164"/>
      <c r="L800" s="165"/>
      <c r="M800" s="163"/>
      <c r="N800" s="163"/>
      <c r="O800" s="163"/>
    </row>
    <row r="801" spans="1:15">
      <c r="A801" s="163"/>
      <c r="B801" s="163"/>
      <c r="C801" s="163" t="s">
        <v>5252</v>
      </c>
      <c r="D801" s="190" t="s">
        <v>4024</v>
      </c>
      <c r="E801" s="165"/>
      <c r="F801" s="165"/>
      <c r="G801" s="163"/>
      <c r="H801" s="163"/>
      <c r="I801" s="163"/>
      <c r="J801" s="163"/>
      <c r="K801" s="164"/>
      <c r="L801" s="165"/>
      <c r="M801" s="163"/>
      <c r="N801" s="163"/>
      <c r="O801" s="163"/>
    </row>
    <row r="802" spans="1:15">
      <c r="A802" s="163"/>
      <c r="B802" s="163"/>
      <c r="C802" s="163" t="s">
        <v>6464</v>
      </c>
      <c r="D802" s="190" t="s">
        <v>4025</v>
      </c>
      <c r="E802" s="165"/>
      <c r="F802" s="165"/>
      <c r="G802" s="163"/>
      <c r="H802" s="163"/>
      <c r="I802" s="163"/>
      <c r="J802" s="163"/>
      <c r="K802" s="164"/>
      <c r="L802" s="164"/>
      <c r="M802" s="163"/>
      <c r="N802" s="163"/>
      <c r="O802" s="163"/>
    </row>
    <row r="803" spans="1:15">
      <c r="A803" s="163"/>
      <c r="B803" s="163"/>
      <c r="C803" s="163" t="s">
        <v>6464</v>
      </c>
      <c r="D803" s="190" t="s">
        <v>4026</v>
      </c>
      <c r="E803" s="165"/>
      <c r="F803" s="165"/>
      <c r="G803" s="163"/>
      <c r="H803" s="163"/>
      <c r="I803" s="163"/>
      <c r="J803" s="163"/>
      <c r="K803" s="164"/>
      <c r="L803" s="293"/>
      <c r="M803" s="163"/>
      <c r="N803" s="163"/>
      <c r="O803" s="163"/>
    </row>
    <row r="804" spans="1:15">
      <c r="A804" s="163"/>
      <c r="B804" s="163"/>
      <c r="C804" s="163"/>
      <c r="D804" s="190" t="s">
        <v>4027</v>
      </c>
      <c r="E804" s="164"/>
      <c r="F804" s="164"/>
      <c r="G804" s="163"/>
      <c r="H804" s="163"/>
      <c r="I804" s="163"/>
      <c r="J804" s="163"/>
      <c r="K804" s="164"/>
      <c r="L804" s="164"/>
      <c r="M804" s="163"/>
      <c r="N804" s="163"/>
      <c r="O804" s="163"/>
    </row>
    <row r="805" spans="1:15">
      <c r="A805" s="163"/>
      <c r="B805" s="163"/>
      <c r="C805" s="163"/>
      <c r="D805" s="190" t="s">
        <v>4028</v>
      </c>
      <c r="E805" s="164"/>
      <c r="F805" s="164"/>
      <c r="G805" s="163"/>
      <c r="H805" s="163"/>
      <c r="I805" s="163"/>
      <c r="J805" s="163"/>
      <c r="K805" s="164"/>
      <c r="L805" s="164"/>
      <c r="M805" s="163"/>
      <c r="N805" s="163"/>
      <c r="O805" s="163"/>
    </row>
    <row r="806" spans="1:15">
      <c r="A806" s="163"/>
      <c r="B806" s="163"/>
      <c r="C806" s="163" t="s">
        <v>1997</v>
      </c>
      <c r="D806" s="190" t="s">
        <v>4029</v>
      </c>
      <c r="E806" s="164"/>
      <c r="F806" s="164"/>
      <c r="G806" s="163"/>
      <c r="H806" s="163"/>
      <c r="I806" s="163"/>
      <c r="J806" s="163"/>
      <c r="K806" s="164"/>
      <c r="L806" s="164"/>
      <c r="M806" s="163"/>
      <c r="N806" s="163"/>
      <c r="O806" s="163"/>
    </row>
    <row r="807" spans="1:15">
      <c r="A807" s="163"/>
      <c r="B807" s="163"/>
      <c r="C807" s="163" t="s">
        <v>1997</v>
      </c>
      <c r="D807" s="190" t="s">
        <v>4030</v>
      </c>
      <c r="E807" s="164"/>
      <c r="F807" s="164"/>
      <c r="G807" s="163"/>
      <c r="H807" s="163"/>
      <c r="I807" s="163"/>
      <c r="J807" s="163"/>
      <c r="K807" s="164"/>
      <c r="L807" s="164"/>
      <c r="M807" s="163"/>
      <c r="N807" s="163"/>
      <c r="O807" s="163"/>
    </row>
    <row r="808" spans="1:15">
      <c r="A808" s="163"/>
      <c r="B808" s="163"/>
      <c r="C808" s="163" t="s">
        <v>1997</v>
      </c>
      <c r="D808" s="190" t="s">
        <v>4031</v>
      </c>
      <c r="E808" s="164"/>
      <c r="F808" s="164"/>
      <c r="G808" s="163"/>
      <c r="H808" s="163"/>
      <c r="I808" s="163"/>
      <c r="J808" s="163"/>
      <c r="K808" s="164"/>
      <c r="L808" s="164"/>
      <c r="M808" s="163"/>
      <c r="N808" s="163"/>
      <c r="O808" s="163"/>
    </row>
    <row r="809" spans="1:15">
      <c r="A809" s="163"/>
      <c r="B809" s="163"/>
      <c r="C809" s="163" t="s">
        <v>7094</v>
      </c>
      <c r="D809" s="190" t="s">
        <v>4032</v>
      </c>
      <c r="E809" s="165"/>
      <c r="F809" s="165"/>
      <c r="G809" s="163"/>
      <c r="H809" s="163"/>
      <c r="I809" s="163"/>
      <c r="J809" s="163"/>
      <c r="K809" s="164"/>
      <c r="L809" s="164"/>
      <c r="M809" s="163"/>
      <c r="N809" s="163"/>
      <c r="O809" s="163"/>
    </row>
    <row r="810" spans="1:15">
      <c r="A810" s="163"/>
      <c r="B810" s="163"/>
      <c r="C810" s="163" t="s">
        <v>6464</v>
      </c>
      <c r="D810" s="190" t="s">
        <v>4033</v>
      </c>
      <c r="E810" s="165"/>
      <c r="F810" s="165"/>
      <c r="G810" s="163"/>
      <c r="H810" s="163"/>
      <c r="I810" s="163"/>
      <c r="J810" s="163"/>
      <c r="K810" s="164"/>
      <c r="L810" s="164"/>
      <c r="M810" s="163"/>
      <c r="N810" s="163"/>
      <c r="O810" s="163"/>
    </row>
    <row r="811" spans="1:15">
      <c r="A811" s="163"/>
      <c r="B811" s="163"/>
      <c r="C811" s="163" t="s">
        <v>6464</v>
      </c>
      <c r="D811" s="190" t="s">
        <v>4034</v>
      </c>
      <c r="E811" s="165"/>
      <c r="F811" s="165"/>
      <c r="G811" s="163"/>
      <c r="H811" s="163"/>
      <c r="I811" s="163"/>
      <c r="J811" s="163"/>
      <c r="K811" s="164"/>
      <c r="L811" s="164"/>
      <c r="M811" s="163"/>
      <c r="N811" s="163"/>
      <c r="O811" s="163"/>
    </row>
    <row r="812" spans="1:15">
      <c r="A812" s="163"/>
      <c r="B812" s="163"/>
      <c r="C812" s="163" t="s">
        <v>2064</v>
      </c>
      <c r="D812" s="190" t="s">
        <v>4035</v>
      </c>
      <c r="E812" s="165"/>
      <c r="F812" s="165"/>
      <c r="G812" s="163"/>
      <c r="H812" s="163"/>
      <c r="I812" s="163"/>
      <c r="J812" s="163"/>
      <c r="K812" s="164"/>
      <c r="L812" s="164"/>
      <c r="M812" s="163"/>
      <c r="N812" s="163"/>
      <c r="O812" s="163"/>
    </row>
    <row r="813" spans="1:15">
      <c r="A813" s="163"/>
      <c r="B813" s="163"/>
      <c r="C813" s="163" t="s">
        <v>1997</v>
      </c>
      <c r="D813" s="190" t="s">
        <v>4036</v>
      </c>
      <c r="E813" s="165"/>
      <c r="F813" s="165"/>
      <c r="G813" s="163"/>
      <c r="H813" s="163"/>
      <c r="I813" s="163"/>
      <c r="J813" s="163"/>
      <c r="K813" s="164"/>
      <c r="L813" s="164"/>
      <c r="M813" s="163"/>
      <c r="N813" s="163"/>
      <c r="O813" s="163"/>
    </row>
    <row r="814" spans="1:15">
      <c r="A814" s="163"/>
      <c r="B814" s="163"/>
      <c r="C814" s="163" t="s">
        <v>7094</v>
      </c>
      <c r="D814" s="190" t="s">
        <v>4037</v>
      </c>
      <c r="E814" s="165"/>
      <c r="F814" s="165"/>
      <c r="G814" s="163"/>
      <c r="H814" s="163"/>
      <c r="I814" s="163"/>
      <c r="J814" s="163"/>
      <c r="K814" s="164"/>
      <c r="L814" s="164"/>
      <c r="M814" s="163"/>
      <c r="N814" s="163"/>
      <c r="O814" s="163"/>
    </row>
    <row r="815" spans="1:15">
      <c r="A815" s="163"/>
      <c r="B815" s="163"/>
      <c r="C815" s="163"/>
      <c r="D815" s="163"/>
      <c r="E815" s="164"/>
      <c r="F815" s="164"/>
      <c r="G815" s="163"/>
      <c r="H815" s="163"/>
      <c r="I815" s="163"/>
      <c r="J815" s="163"/>
      <c r="K815" s="164"/>
      <c r="L815" s="164"/>
      <c r="M815" s="163"/>
      <c r="N815" s="163"/>
      <c r="O815" s="163"/>
    </row>
    <row r="816" spans="1:15">
      <c r="A816" s="163"/>
      <c r="B816" s="163"/>
      <c r="C816" s="163"/>
      <c r="D816" s="163"/>
      <c r="E816" s="164"/>
      <c r="F816" s="164"/>
      <c r="G816" s="163"/>
      <c r="H816" s="163"/>
      <c r="I816" s="163"/>
      <c r="J816" s="163"/>
      <c r="K816" s="164"/>
      <c r="L816" s="164"/>
      <c r="M816" s="163"/>
      <c r="N816" s="163"/>
      <c r="O816" s="163"/>
    </row>
    <row r="817" spans="1:15">
      <c r="A817" s="163"/>
      <c r="B817" s="163"/>
      <c r="C817" s="163"/>
      <c r="D817" s="163"/>
      <c r="E817" s="164"/>
      <c r="F817" s="164"/>
      <c r="G817" s="163"/>
      <c r="H817" s="163"/>
      <c r="I817" s="163"/>
      <c r="J817" s="163"/>
      <c r="K817" s="164"/>
      <c r="L817" s="164"/>
      <c r="M817" s="163"/>
      <c r="N817" s="163"/>
      <c r="O817" s="163"/>
    </row>
    <row r="818" spans="1:15">
      <c r="A818" s="163"/>
      <c r="B818" s="163"/>
      <c r="C818" s="163"/>
      <c r="D818" s="163"/>
      <c r="E818" s="164"/>
      <c r="F818" s="164"/>
      <c r="G818" s="163"/>
      <c r="H818" s="163"/>
      <c r="I818" s="163"/>
      <c r="J818" s="163"/>
      <c r="K818" s="164"/>
      <c r="L818" s="164"/>
      <c r="M818" s="163"/>
      <c r="N818" s="163"/>
      <c r="O818" s="163"/>
    </row>
    <row r="819" spans="1:15">
      <c r="A819" s="163"/>
      <c r="B819" s="163"/>
      <c r="C819" s="163"/>
      <c r="D819" s="163"/>
      <c r="E819" s="164"/>
      <c r="F819" s="164"/>
      <c r="G819" s="163"/>
      <c r="H819" s="163"/>
      <c r="I819" s="163"/>
      <c r="J819" s="163"/>
      <c r="K819" s="164"/>
      <c r="L819" s="164"/>
      <c r="M819" s="163"/>
      <c r="N819" s="163"/>
      <c r="O819" s="163"/>
    </row>
    <row r="820" spans="1:15">
      <c r="A820" s="163"/>
      <c r="B820" s="163"/>
      <c r="C820" s="163"/>
      <c r="D820" s="163"/>
      <c r="E820" s="164"/>
      <c r="F820" s="164"/>
      <c r="G820" s="163"/>
      <c r="H820" s="163"/>
      <c r="I820" s="163"/>
      <c r="J820" s="163"/>
      <c r="K820" s="164"/>
      <c r="L820" s="164"/>
      <c r="M820" s="163"/>
      <c r="N820" s="163"/>
      <c r="O820" s="163"/>
    </row>
    <row r="821" spans="1:15">
      <c r="A821" s="163"/>
      <c r="B821" s="163"/>
      <c r="C821" s="163"/>
      <c r="D821" s="163"/>
      <c r="E821" s="164"/>
      <c r="F821" s="164"/>
      <c r="G821" s="163"/>
      <c r="H821" s="163"/>
      <c r="I821" s="163"/>
      <c r="J821" s="163"/>
      <c r="K821" s="164"/>
      <c r="L821" s="164"/>
      <c r="M821" s="163"/>
      <c r="N821" s="163"/>
      <c r="O821" s="163"/>
    </row>
    <row r="822" spans="1:15">
      <c r="A822" s="163"/>
      <c r="B822" s="163"/>
      <c r="C822" s="163"/>
      <c r="D822" s="163"/>
      <c r="E822" s="164"/>
      <c r="F822" s="164"/>
      <c r="G822" s="163"/>
      <c r="H822" s="163"/>
      <c r="I822" s="163"/>
      <c r="J822" s="163"/>
      <c r="K822" s="164"/>
      <c r="L822" s="164"/>
      <c r="M822" s="163"/>
      <c r="N822" s="163"/>
      <c r="O822" s="163"/>
    </row>
    <row r="823" spans="1:15">
      <c r="A823" s="163"/>
      <c r="B823" s="163"/>
      <c r="C823" s="163"/>
      <c r="D823" s="163"/>
      <c r="E823" s="164"/>
      <c r="F823" s="164"/>
      <c r="G823" s="163"/>
      <c r="H823" s="163"/>
      <c r="I823" s="163"/>
      <c r="J823" s="163"/>
      <c r="K823" s="164"/>
      <c r="L823" s="164"/>
      <c r="M823" s="163"/>
      <c r="N823" s="163"/>
      <c r="O823" s="163"/>
    </row>
    <row r="824" spans="1:15">
      <c r="A824" s="163"/>
      <c r="B824" s="163"/>
      <c r="C824" s="163"/>
      <c r="D824" s="163"/>
      <c r="E824" s="164"/>
      <c r="F824" s="164"/>
      <c r="G824" s="163"/>
      <c r="H824" s="163"/>
      <c r="I824" s="163"/>
      <c r="J824" s="163"/>
      <c r="K824" s="164"/>
      <c r="L824" s="164"/>
      <c r="M824" s="163"/>
      <c r="N824" s="163"/>
      <c r="O824" s="163"/>
    </row>
    <row r="825" spans="1:15">
      <c r="A825" s="163"/>
      <c r="B825" s="163"/>
      <c r="C825" s="163"/>
      <c r="D825" s="163"/>
      <c r="E825" s="164"/>
      <c r="F825" s="164"/>
      <c r="G825" s="163"/>
      <c r="H825" s="163"/>
      <c r="I825" s="163"/>
      <c r="J825" s="163"/>
      <c r="K825" s="164"/>
      <c r="L825" s="164"/>
      <c r="M825" s="163"/>
      <c r="N825" s="163"/>
      <c r="O825" s="163"/>
    </row>
    <row r="826" spans="1:15">
      <c r="A826" s="163"/>
      <c r="B826" s="163"/>
      <c r="C826" s="163"/>
      <c r="D826" s="163"/>
      <c r="E826" s="164"/>
      <c r="F826" s="164"/>
      <c r="G826" s="163"/>
      <c r="H826" s="163"/>
      <c r="I826" s="163"/>
      <c r="J826" s="163"/>
      <c r="K826" s="164"/>
      <c r="L826" s="164"/>
      <c r="M826" s="163"/>
      <c r="N826" s="163"/>
      <c r="O826" s="163"/>
    </row>
    <row r="827" spans="1:15">
      <c r="A827" s="163"/>
      <c r="B827" s="163"/>
      <c r="C827" s="163"/>
      <c r="D827" s="163"/>
      <c r="E827" s="164"/>
      <c r="F827" s="164"/>
      <c r="G827" s="163"/>
      <c r="H827" s="163"/>
      <c r="I827" s="163"/>
      <c r="J827" s="163"/>
      <c r="K827" s="164"/>
      <c r="L827" s="164"/>
      <c r="M827" s="163"/>
      <c r="N827" s="163"/>
      <c r="O827" s="163"/>
    </row>
    <row r="828" spans="1:15">
      <c r="A828" s="163"/>
      <c r="B828" s="163"/>
      <c r="C828" s="163"/>
      <c r="D828" s="163"/>
      <c r="E828" s="164"/>
      <c r="F828" s="164"/>
      <c r="G828" s="163"/>
      <c r="H828" s="163"/>
      <c r="I828" s="163"/>
      <c r="J828" s="163"/>
      <c r="K828" s="164"/>
      <c r="L828" s="164"/>
      <c r="M828" s="163"/>
      <c r="N828" s="163"/>
      <c r="O828" s="163"/>
    </row>
    <row r="829" spans="1:15">
      <c r="A829" s="163"/>
      <c r="B829" s="163"/>
      <c r="C829" s="163"/>
      <c r="D829" s="163"/>
      <c r="E829" s="164"/>
      <c r="F829" s="164"/>
      <c r="G829" s="163"/>
      <c r="H829" s="163"/>
      <c r="I829" s="163"/>
      <c r="J829" s="163"/>
      <c r="K829" s="164"/>
      <c r="L829" s="164"/>
      <c r="M829" s="163"/>
      <c r="N829" s="163"/>
      <c r="O829" s="163"/>
    </row>
    <row r="830" spans="1:15">
      <c r="A830" s="163"/>
      <c r="B830" s="163"/>
      <c r="C830" s="163"/>
      <c r="D830" s="163"/>
      <c r="E830" s="164"/>
      <c r="F830" s="164"/>
      <c r="G830" s="163"/>
      <c r="H830" s="163"/>
      <c r="I830" s="163"/>
      <c r="J830" s="163"/>
      <c r="K830" s="164"/>
      <c r="L830" s="164"/>
      <c r="M830" s="163"/>
      <c r="N830" s="163"/>
      <c r="O830" s="163"/>
    </row>
    <row r="831" spans="1:15">
      <c r="A831" s="163"/>
      <c r="B831" s="163"/>
      <c r="C831" s="163"/>
      <c r="D831" s="163"/>
      <c r="E831" s="164"/>
      <c r="F831" s="164"/>
      <c r="G831" s="163"/>
      <c r="H831" s="163"/>
      <c r="I831" s="163"/>
      <c r="J831" s="163"/>
      <c r="K831" s="164"/>
      <c r="L831" s="164"/>
      <c r="M831" s="163"/>
      <c r="N831" s="163"/>
      <c r="O831" s="163"/>
    </row>
    <row r="832" spans="1:15">
      <c r="A832" s="163"/>
      <c r="B832" s="163"/>
      <c r="C832" s="163"/>
      <c r="D832" s="163"/>
      <c r="E832" s="164"/>
      <c r="F832" s="164"/>
      <c r="G832" s="163"/>
      <c r="H832" s="163"/>
      <c r="I832" s="163"/>
      <c r="J832" s="163"/>
      <c r="K832" s="164"/>
      <c r="L832" s="164"/>
      <c r="M832" s="163"/>
      <c r="N832" s="163"/>
      <c r="O832" s="163"/>
    </row>
    <row r="833" spans="1:15">
      <c r="A833" s="163"/>
      <c r="B833" s="163"/>
      <c r="C833" s="163"/>
      <c r="D833" s="163"/>
      <c r="E833" s="164"/>
      <c r="F833" s="164"/>
      <c r="G833" s="163"/>
      <c r="H833" s="163"/>
      <c r="I833" s="163"/>
      <c r="J833" s="163"/>
      <c r="K833" s="164"/>
      <c r="L833" s="164"/>
      <c r="M833" s="163"/>
      <c r="N833" s="163"/>
      <c r="O833" s="163"/>
    </row>
    <row r="834" spans="1:15">
      <c r="A834" s="163"/>
      <c r="B834" s="163"/>
      <c r="C834" s="163"/>
      <c r="D834" s="163"/>
      <c r="E834" s="164"/>
      <c r="F834" s="164"/>
      <c r="G834" s="163"/>
      <c r="H834" s="163"/>
      <c r="I834" s="163"/>
      <c r="J834" s="163"/>
      <c r="K834" s="164"/>
      <c r="L834" s="164"/>
      <c r="M834" s="163"/>
      <c r="N834" s="163"/>
      <c r="O834" s="163"/>
    </row>
    <row r="835" spans="1:15">
      <c r="A835" s="163"/>
      <c r="B835" s="163"/>
      <c r="C835" s="163"/>
      <c r="D835" s="163"/>
      <c r="E835" s="164"/>
      <c r="F835" s="164"/>
      <c r="G835" s="163"/>
      <c r="H835" s="163"/>
      <c r="I835" s="163"/>
      <c r="J835" s="163"/>
      <c r="K835" s="164"/>
      <c r="L835" s="164"/>
      <c r="M835" s="163"/>
      <c r="N835" s="163"/>
      <c r="O835" s="163"/>
    </row>
    <row r="836" spans="1:15">
      <c r="A836" s="163"/>
      <c r="B836" s="163"/>
      <c r="C836" s="163"/>
      <c r="D836" s="163"/>
      <c r="E836" s="164"/>
      <c r="F836" s="164"/>
      <c r="G836" s="163"/>
      <c r="H836" s="163"/>
      <c r="I836" s="163"/>
      <c r="J836" s="163"/>
      <c r="K836" s="164"/>
      <c r="L836" s="164"/>
      <c r="M836" s="163"/>
      <c r="N836" s="163"/>
      <c r="O836" s="163"/>
    </row>
    <row r="837" spans="1:15">
      <c r="A837" s="163"/>
      <c r="B837" s="163"/>
      <c r="C837" s="163"/>
      <c r="D837" s="163"/>
      <c r="E837" s="164"/>
      <c r="F837" s="164"/>
      <c r="G837" s="163"/>
      <c r="H837" s="163"/>
      <c r="I837" s="163"/>
      <c r="J837" s="163"/>
      <c r="K837" s="164"/>
      <c r="L837" s="164"/>
      <c r="M837" s="163"/>
      <c r="N837" s="163"/>
      <c r="O837" s="163"/>
    </row>
    <row r="838" spans="1:15">
      <c r="A838" s="163"/>
      <c r="B838" s="163"/>
      <c r="C838" s="163"/>
      <c r="D838" s="163"/>
      <c r="E838" s="164"/>
      <c r="F838" s="164"/>
      <c r="G838" s="163"/>
      <c r="H838" s="163"/>
      <c r="I838" s="163"/>
      <c r="J838" s="163"/>
      <c r="K838" s="164"/>
      <c r="L838" s="164"/>
      <c r="M838" s="163"/>
      <c r="N838" s="163"/>
      <c r="O838" s="163"/>
    </row>
    <row r="839" spans="1:15">
      <c r="A839" s="163"/>
      <c r="B839" s="163"/>
      <c r="C839" s="163"/>
      <c r="D839" s="163"/>
      <c r="E839" s="164"/>
      <c r="F839" s="164"/>
      <c r="G839" s="163"/>
      <c r="H839" s="163"/>
      <c r="I839" s="163"/>
      <c r="J839" s="163"/>
      <c r="K839" s="164"/>
      <c r="L839" s="164"/>
      <c r="M839" s="163"/>
      <c r="N839" s="163"/>
      <c r="O839" s="163"/>
    </row>
    <row r="840" spans="1:15">
      <c r="A840" s="163"/>
      <c r="B840" s="163"/>
      <c r="C840" s="163"/>
      <c r="D840" s="163"/>
      <c r="E840" s="164"/>
      <c r="F840" s="164"/>
      <c r="G840" s="163"/>
      <c r="H840" s="163"/>
      <c r="I840" s="163"/>
      <c r="J840" s="163"/>
      <c r="K840" s="164"/>
      <c r="L840" s="164"/>
      <c r="M840" s="163"/>
      <c r="N840" s="163"/>
      <c r="O840" s="163"/>
    </row>
    <row r="841" spans="1:15">
      <c r="A841" s="163"/>
      <c r="B841" s="163"/>
      <c r="C841" s="163"/>
      <c r="D841" s="163"/>
      <c r="E841" s="164"/>
      <c r="F841" s="164"/>
      <c r="G841" s="163"/>
      <c r="H841" s="163"/>
      <c r="I841" s="163"/>
      <c r="J841" s="163"/>
      <c r="K841" s="164"/>
      <c r="L841" s="164"/>
      <c r="M841" s="163"/>
      <c r="N841" s="163"/>
      <c r="O841" s="163"/>
    </row>
    <row r="842" spans="1:15">
      <c r="A842" s="163"/>
      <c r="B842" s="163"/>
      <c r="C842" s="163"/>
      <c r="D842" s="163"/>
      <c r="E842" s="164"/>
      <c r="F842" s="164"/>
      <c r="G842" s="163"/>
      <c r="H842" s="163"/>
      <c r="I842" s="163"/>
      <c r="J842" s="163"/>
      <c r="K842" s="164"/>
      <c r="L842" s="164"/>
      <c r="M842" s="163"/>
      <c r="N842" s="163"/>
      <c r="O842" s="163"/>
    </row>
    <row r="843" spans="1:15">
      <c r="A843" s="163"/>
      <c r="B843" s="163"/>
      <c r="C843" s="163"/>
      <c r="D843" s="163"/>
      <c r="E843" s="164"/>
      <c r="F843" s="164"/>
      <c r="G843" s="163"/>
      <c r="H843" s="163"/>
      <c r="I843" s="163"/>
      <c r="J843" s="163"/>
      <c r="K843" s="164"/>
      <c r="L843" s="164"/>
      <c r="M843" s="163"/>
      <c r="N843" s="163"/>
      <c r="O843" s="163"/>
    </row>
    <row r="844" spans="1:15">
      <c r="A844" s="163"/>
      <c r="B844" s="163"/>
      <c r="C844" s="163"/>
      <c r="D844" s="163"/>
      <c r="E844" s="164"/>
      <c r="F844" s="164"/>
      <c r="G844" s="163"/>
      <c r="H844" s="163"/>
      <c r="I844" s="163"/>
      <c r="J844" s="163"/>
      <c r="K844" s="164"/>
      <c r="L844" s="164"/>
      <c r="M844" s="163"/>
      <c r="N844" s="163"/>
      <c r="O844" s="163"/>
    </row>
    <row r="845" spans="1:15">
      <c r="A845" s="163"/>
      <c r="B845" s="163"/>
      <c r="C845" s="163"/>
      <c r="D845" s="163"/>
      <c r="E845" s="164"/>
      <c r="F845" s="164"/>
      <c r="G845" s="163"/>
      <c r="H845" s="163"/>
      <c r="I845" s="163"/>
      <c r="J845" s="163"/>
      <c r="K845" s="164"/>
      <c r="L845" s="164"/>
      <c r="M845" s="163"/>
      <c r="N845" s="163"/>
      <c r="O845" s="163"/>
    </row>
    <row r="846" spans="1:15">
      <c r="A846" s="163"/>
      <c r="B846" s="163"/>
      <c r="C846" s="163"/>
      <c r="D846" s="163"/>
      <c r="E846" s="164"/>
      <c r="F846" s="164"/>
      <c r="G846" s="163"/>
      <c r="H846" s="163"/>
      <c r="I846" s="163"/>
      <c r="J846" s="163"/>
      <c r="K846" s="164"/>
      <c r="L846" s="164"/>
      <c r="M846" s="163"/>
      <c r="N846" s="163"/>
      <c r="O846" s="163"/>
    </row>
    <row r="847" spans="1:15">
      <c r="A847" s="163"/>
      <c r="B847" s="163"/>
      <c r="C847" s="163"/>
      <c r="D847" s="163"/>
      <c r="E847" s="164"/>
      <c r="F847" s="164"/>
      <c r="G847" s="163"/>
      <c r="H847" s="163"/>
      <c r="I847" s="163"/>
      <c r="J847" s="163"/>
      <c r="K847" s="164"/>
      <c r="L847" s="164"/>
      <c r="M847" s="163"/>
      <c r="N847" s="163"/>
      <c r="O847" s="163"/>
    </row>
    <row r="848" spans="1:15">
      <c r="A848" s="163"/>
      <c r="B848" s="163"/>
      <c r="C848" s="163"/>
      <c r="D848" s="163"/>
      <c r="E848" s="164"/>
      <c r="F848" s="164"/>
      <c r="G848" s="163"/>
      <c r="H848" s="163"/>
      <c r="I848" s="163"/>
      <c r="J848" s="163"/>
      <c r="K848" s="164"/>
      <c r="L848" s="164"/>
      <c r="M848" s="163"/>
      <c r="N848" s="163"/>
      <c r="O848" s="163"/>
    </row>
    <row r="849" spans="1:15">
      <c r="A849" s="163"/>
      <c r="B849" s="163"/>
      <c r="C849" s="163"/>
      <c r="D849" s="163"/>
      <c r="E849" s="164"/>
      <c r="F849" s="164"/>
      <c r="G849" s="163"/>
      <c r="H849" s="163"/>
      <c r="I849" s="163"/>
      <c r="J849" s="163"/>
      <c r="K849" s="164"/>
      <c r="L849" s="164"/>
      <c r="M849" s="163"/>
      <c r="N849" s="163"/>
      <c r="O849" s="163"/>
    </row>
    <row r="850" spans="1:15">
      <c r="A850" s="163"/>
      <c r="B850" s="163"/>
      <c r="C850" s="163"/>
      <c r="D850" s="163"/>
      <c r="E850" s="164"/>
      <c r="F850" s="164"/>
      <c r="G850" s="163"/>
      <c r="H850" s="163"/>
      <c r="I850" s="163"/>
      <c r="J850" s="163"/>
      <c r="K850" s="164"/>
      <c r="L850" s="164"/>
      <c r="M850" s="163"/>
      <c r="N850" s="163"/>
      <c r="O850" s="163"/>
    </row>
    <row r="851" spans="1:15">
      <c r="A851" s="163"/>
      <c r="B851" s="163"/>
      <c r="C851" s="163"/>
      <c r="D851" s="163"/>
      <c r="E851" s="164"/>
      <c r="F851" s="164"/>
      <c r="G851" s="163"/>
      <c r="H851" s="163"/>
      <c r="I851" s="163"/>
      <c r="J851" s="163"/>
      <c r="K851" s="164"/>
      <c r="L851" s="164"/>
      <c r="M851" s="163"/>
      <c r="N851" s="163"/>
      <c r="O851" s="163"/>
    </row>
    <row r="852" spans="1:15">
      <c r="A852" s="163"/>
      <c r="B852" s="163"/>
      <c r="C852" s="163"/>
      <c r="D852" s="163"/>
      <c r="E852" s="164"/>
      <c r="F852" s="164"/>
      <c r="G852" s="163"/>
      <c r="H852" s="163"/>
      <c r="I852" s="163"/>
      <c r="J852" s="163"/>
      <c r="K852" s="164"/>
      <c r="L852" s="164"/>
      <c r="M852" s="163"/>
      <c r="N852" s="163"/>
      <c r="O852" s="163"/>
    </row>
    <row r="853" spans="1:15">
      <c r="A853" s="163"/>
      <c r="B853" s="163"/>
      <c r="C853" s="163"/>
      <c r="D853" s="163"/>
      <c r="E853" s="164"/>
      <c r="F853" s="164"/>
      <c r="G853" s="163"/>
      <c r="H853" s="163"/>
      <c r="I853" s="163"/>
      <c r="J853" s="163"/>
      <c r="K853" s="164"/>
      <c r="L853" s="164"/>
      <c r="M853" s="163"/>
      <c r="N853" s="163"/>
      <c r="O853" s="163"/>
    </row>
    <row r="854" spans="1:15">
      <c r="A854" s="163"/>
      <c r="B854" s="163"/>
      <c r="C854" s="163"/>
      <c r="D854" s="163"/>
      <c r="E854" s="164"/>
      <c r="F854" s="164"/>
      <c r="G854" s="163"/>
      <c r="H854" s="163"/>
      <c r="I854" s="163"/>
      <c r="J854" s="163"/>
      <c r="K854" s="164"/>
      <c r="L854" s="164"/>
      <c r="M854" s="163"/>
      <c r="N854" s="163"/>
      <c r="O854" s="163"/>
    </row>
    <row r="855" spans="1:15">
      <c r="A855" s="163"/>
      <c r="B855" s="163"/>
      <c r="C855" s="163"/>
      <c r="D855" s="163"/>
      <c r="E855" s="164"/>
      <c r="F855" s="164"/>
      <c r="G855" s="163"/>
      <c r="H855" s="163"/>
      <c r="I855" s="163"/>
      <c r="J855" s="163"/>
      <c r="K855" s="164"/>
      <c r="L855" s="164"/>
      <c r="M855" s="163"/>
      <c r="N855" s="163"/>
      <c r="O855" s="163"/>
    </row>
    <row r="856" spans="1:15">
      <c r="A856" s="163"/>
      <c r="B856" s="163"/>
      <c r="C856" s="163"/>
      <c r="D856" s="163"/>
      <c r="E856" s="164"/>
      <c r="F856" s="164"/>
      <c r="G856" s="163"/>
      <c r="H856" s="163"/>
      <c r="I856" s="163"/>
      <c r="J856" s="163"/>
      <c r="K856" s="164"/>
      <c r="L856" s="164"/>
      <c r="M856" s="163"/>
      <c r="N856" s="163"/>
      <c r="O856" s="163"/>
    </row>
    <row r="857" spans="1:15">
      <c r="A857" s="163"/>
      <c r="B857" s="163"/>
      <c r="C857" s="163"/>
      <c r="D857" s="163"/>
      <c r="E857" s="164"/>
      <c r="F857" s="164"/>
      <c r="G857" s="163"/>
      <c r="H857" s="163"/>
      <c r="I857" s="163"/>
      <c r="J857" s="163"/>
      <c r="K857" s="164"/>
      <c r="L857" s="164"/>
      <c r="M857" s="163"/>
      <c r="N857" s="163"/>
      <c r="O857" s="163"/>
    </row>
    <row r="858" spans="1:15">
      <c r="A858" s="163"/>
      <c r="B858" s="163"/>
      <c r="C858" s="163"/>
      <c r="D858" s="163"/>
      <c r="E858" s="164"/>
      <c r="F858" s="164"/>
      <c r="G858" s="163"/>
      <c r="H858" s="163"/>
      <c r="I858" s="163"/>
      <c r="J858" s="163"/>
      <c r="K858" s="164"/>
      <c r="L858" s="164"/>
      <c r="M858" s="163"/>
      <c r="N858" s="163"/>
      <c r="O858" s="163"/>
    </row>
    <row r="859" spans="1:15">
      <c r="A859" s="163"/>
      <c r="B859" s="163"/>
      <c r="C859" s="163"/>
      <c r="D859" s="163"/>
      <c r="E859" s="164"/>
      <c r="F859" s="164"/>
      <c r="G859" s="163"/>
      <c r="H859" s="163"/>
      <c r="I859" s="163"/>
      <c r="J859" s="163"/>
      <c r="K859" s="164"/>
      <c r="L859" s="164"/>
      <c r="M859" s="163"/>
      <c r="N859" s="163"/>
      <c r="O859" s="163"/>
    </row>
    <row r="860" spans="1:15">
      <c r="A860" s="163"/>
      <c r="B860" s="163"/>
      <c r="C860" s="163"/>
      <c r="D860" s="163"/>
      <c r="E860" s="164"/>
      <c r="F860" s="164"/>
      <c r="G860" s="163"/>
      <c r="H860" s="163"/>
      <c r="I860" s="163"/>
      <c r="J860" s="163"/>
      <c r="K860" s="164"/>
      <c r="L860" s="164"/>
      <c r="M860" s="163"/>
      <c r="N860" s="163"/>
      <c r="O860" s="163"/>
    </row>
    <row r="861" spans="1:15">
      <c r="A861" s="163"/>
      <c r="B861" s="163"/>
      <c r="C861" s="163"/>
      <c r="D861" s="163"/>
      <c r="E861" s="164"/>
      <c r="F861" s="164"/>
      <c r="G861" s="163"/>
      <c r="H861" s="163"/>
      <c r="I861" s="163"/>
      <c r="J861" s="163"/>
      <c r="K861" s="164"/>
      <c r="L861" s="164"/>
      <c r="M861" s="163"/>
      <c r="N861" s="163"/>
      <c r="O861" s="163"/>
    </row>
    <row r="862" spans="1:15">
      <c r="A862" s="163"/>
      <c r="B862" s="163"/>
      <c r="C862" s="163"/>
      <c r="D862" s="163"/>
      <c r="E862" s="164"/>
      <c r="F862" s="164"/>
      <c r="G862" s="163"/>
      <c r="H862" s="163"/>
      <c r="I862" s="163"/>
      <c r="J862" s="163"/>
      <c r="K862" s="164"/>
      <c r="L862" s="164"/>
      <c r="M862" s="163"/>
      <c r="N862" s="163"/>
      <c r="O862" s="163"/>
    </row>
    <row r="863" spans="1:15">
      <c r="A863" s="163"/>
      <c r="B863" s="163"/>
      <c r="C863" s="163"/>
      <c r="D863" s="163"/>
      <c r="E863" s="164"/>
      <c r="F863" s="164"/>
      <c r="G863" s="163"/>
      <c r="H863" s="163"/>
      <c r="I863" s="163"/>
      <c r="J863" s="163"/>
      <c r="K863" s="164"/>
      <c r="L863" s="164"/>
      <c r="M863" s="163"/>
      <c r="N863" s="163"/>
      <c r="O863" s="163"/>
    </row>
    <row r="864" spans="1:15">
      <c r="A864" s="163"/>
      <c r="B864" s="163"/>
      <c r="C864" s="163"/>
      <c r="D864" s="163"/>
      <c r="E864" s="164"/>
      <c r="F864" s="164"/>
      <c r="G864" s="163"/>
      <c r="H864" s="163"/>
      <c r="I864" s="163"/>
      <c r="J864" s="163"/>
      <c r="K864" s="164"/>
      <c r="L864" s="164"/>
      <c r="M864" s="163"/>
      <c r="N864" s="163"/>
      <c r="O864" s="163"/>
    </row>
    <row r="865" spans="1:15">
      <c r="A865" s="163"/>
      <c r="B865" s="163"/>
      <c r="C865" s="163"/>
      <c r="D865" s="163"/>
      <c r="E865" s="164"/>
      <c r="F865" s="164"/>
      <c r="G865" s="163"/>
      <c r="H865" s="163"/>
      <c r="I865" s="163"/>
      <c r="J865" s="163"/>
      <c r="K865" s="164"/>
      <c r="L865" s="164"/>
      <c r="M865" s="163"/>
      <c r="N865" s="163"/>
      <c r="O865" s="163"/>
    </row>
    <row r="866" spans="1:15">
      <c r="A866" s="163"/>
      <c r="B866" s="163"/>
      <c r="C866" s="163"/>
      <c r="D866" s="163"/>
      <c r="E866" s="164"/>
      <c r="F866" s="164"/>
      <c r="G866" s="163"/>
      <c r="H866" s="163"/>
      <c r="I866" s="163"/>
      <c r="J866" s="163"/>
      <c r="K866" s="164"/>
      <c r="L866" s="164"/>
      <c r="M866" s="163"/>
      <c r="N866" s="163"/>
      <c r="O866" s="163"/>
    </row>
    <row r="867" spans="1:15">
      <c r="A867" s="163"/>
      <c r="B867" s="163"/>
      <c r="C867" s="163"/>
      <c r="D867" s="163"/>
      <c r="E867" s="164"/>
      <c r="F867" s="164"/>
      <c r="G867" s="163"/>
      <c r="H867" s="163"/>
      <c r="I867" s="163"/>
      <c r="J867" s="163"/>
      <c r="K867" s="164"/>
      <c r="L867" s="164"/>
      <c r="M867" s="163"/>
      <c r="N867" s="163"/>
      <c r="O867" s="163"/>
    </row>
    <row r="868" spans="1:15">
      <c r="A868" s="163"/>
      <c r="B868" s="163"/>
      <c r="C868" s="163"/>
      <c r="D868" s="163"/>
      <c r="E868" s="164"/>
      <c r="F868" s="164"/>
      <c r="G868" s="163"/>
      <c r="H868" s="163"/>
      <c r="I868" s="163"/>
      <c r="J868" s="163"/>
      <c r="K868" s="164"/>
      <c r="L868" s="164"/>
      <c r="M868" s="163"/>
      <c r="N868" s="163"/>
      <c r="O868" s="163"/>
    </row>
    <row r="869" spans="1:15">
      <c r="A869" s="163"/>
      <c r="B869" s="163"/>
      <c r="C869" s="163"/>
      <c r="D869" s="163"/>
      <c r="E869" s="164"/>
      <c r="F869" s="164"/>
      <c r="G869" s="163"/>
      <c r="H869" s="163"/>
      <c r="I869" s="163"/>
      <c r="J869" s="163"/>
      <c r="K869" s="164"/>
      <c r="L869" s="164"/>
      <c r="M869" s="163"/>
      <c r="N869" s="163"/>
      <c r="O869" s="163"/>
    </row>
    <row r="870" spans="1:15">
      <c r="A870" s="163"/>
      <c r="B870" s="163"/>
      <c r="C870" s="163"/>
      <c r="D870" s="163"/>
      <c r="E870" s="164"/>
      <c r="F870" s="164"/>
      <c r="G870" s="163"/>
      <c r="H870" s="163"/>
      <c r="I870" s="163"/>
      <c r="J870" s="163"/>
      <c r="K870" s="164"/>
      <c r="L870" s="164"/>
      <c r="M870" s="163"/>
      <c r="N870" s="163"/>
      <c r="O870" s="163"/>
    </row>
    <row r="871" spans="1:15">
      <c r="A871" s="163"/>
      <c r="B871" s="163"/>
      <c r="C871" s="163"/>
      <c r="D871" s="163"/>
      <c r="E871" s="164"/>
      <c r="F871" s="164"/>
      <c r="G871" s="163"/>
      <c r="H871" s="163"/>
      <c r="I871" s="163"/>
      <c r="J871" s="163"/>
      <c r="K871" s="164"/>
      <c r="L871" s="164"/>
      <c r="M871" s="163"/>
      <c r="N871" s="163"/>
      <c r="O871" s="163"/>
    </row>
    <row r="872" spans="1:15">
      <c r="A872" s="163"/>
      <c r="B872" s="163"/>
      <c r="C872" s="163"/>
      <c r="D872" s="163"/>
      <c r="E872" s="164"/>
      <c r="F872" s="164"/>
      <c r="G872" s="163"/>
      <c r="H872" s="163"/>
      <c r="I872" s="163"/>
      <c r="J872" s="163"/>
      <c r="K872" s="164"/>
      <c r="L872" s="164"/>
      <c r="M872" s="163"/>
      <c r="N872" s="163"/>
      <c r="O872" s="163"/>
    </row>
    <row r="873" spans="1:15">
      <c r="A873" s="163"/>
      <c r="B873" s="163"/>
      <c r="C873" s="163"/>
      <c r="D873" s="163"/>
      <c r="E873" s="164"/>
      <c r="F873" s="164"/>
      <c r="G873" s="163"/>
      <c r="H873" s="163"/>
      <c r="I873" s="163"/>
      <c r="J873" s="163"/>
      <c r="K873" s="164"/>
      <c r="L873" s="164"/>
      <c r="M873" s="163"/>
      <c r="N873" s="163"/>
      <c r="O873" s="163"/>
    </row>
    <row r="874" spans="1:15">
      <c r="A874" s="163"/>
      <c r="B874" s="163"/>
      <c r="C874" s="163"/>
      <c r="D874" s="163"/>
      <c r="E874" s="164"/>
      <c r="F874" s="164"/>
      <c r="G874" s="163"/>
      <c r="H874" s="163"/>
      <c r="I874" s="163"/>
      <c r="J874" s="163"/>
      <c r="K874" s="164"/>
      <c r="L874" s="164"/>
      <c r="M874" s="163"/>
      <c r="N874" s="163"/>
      <c r="O874" s="163"/>
    </row>
    <row r="875" spans="1:15">
      <c r="A875" s="163"/>
      <c r="B875" s="163"/>
      <c r="C875" s="163"/>
      <c r="D875" s="163"/>
      <c r="E875" s="164"/>
      <c r="F875" s="164"/>
      <c r="G875" s="163"/>
      <c r="H875" s="163"/>
      <c r="I875" s="163"/>
      <c r="J875" s="163"/>
      <c r="K875" s="164"/>
      <c r="L875" s="164"/>
      <c r="M875" s="163"/>
      <c r="N875" s="163"/>
      <c r="O875" s="163"/>
    </row>
    <row r="876" spans="1:15">
      <c r="A876" s="163"/>
      <c r="B876" s="163"/>
      <c r="C876" s="163"/>
      <c r="D876" s="163"/>
      <c r="E876" s="164"/>
      <c r="F876" s="164"/>
      <c r="G876" s="163"/>
      <c r="H876" s="163"/>
      <c r="I876" s="163"/>
      <c r="J876" s="163"/>
      <c r="K876" s="164"/>
      <c r="L876" s="164"/>
      <c r="M876" s="163"/>
      <c r="N876" s="163"/>
      <c r="O876" s="163"/>
    </row>
    <row r="877" spans="1:15">
      <c r="A877" s="163"/>
      <c r="B877" s="163"/>
      <c r="C877" s="163"/>
      <c r="D877" s="163"/>
      <c r="E877" s="164"/>
      <c r="F877" s="164"/>
      <c r="G877" s="163"/>
      <c r="H877" s="163"/>
      <c r="I877" s="163"/>
      <c r="J877" s="163"/>
      <c r="K877" s="164"/>
      <c r="L877" s="164"/>
      <c r="M877" s="163"/>
      <c r="N877" s="163"/>
      <c r="O877" s="163"/>
    </row>
    <row r="878" spans="1:15">
      <c r="A878" s="163"/>
      <c r="B878" s="163"/>
      <c r="C878" s="163"/>
      <c r="D878" s="163"/>
      <c r="E878" s="164"/>
      <c r="F878" s="164"/>
      <c r="G878" s="163"/>
      <c r="H878" s="163"/>
      <c r="I878" s="163"/>
      <c r="J878" s="163"/>
      <c r="K878" s="164"/>
      <c r="L878" s="164"/>
      <c r="M878" s="163"/>
      <c r="N878" s="163"/>
      <c r="O878" s="163"/>
    </row>
    <row r="879" spans="1:15">
      <c r="A879" s="163"/>
      <c r="B879" s="163"/>
      <c r="C879" s="163"/>
      <c r="D879" s="163"/>
      <c r="E879" s="164"/>
      <c r="F879" s="164"/>
      <c r="G879" s="163"/>
      <c r="H879" s="163"/>
      <c r="I879" s="163"/>
      <c r="J879" s="163"/>
      <c r="K879" s="164"/>
      <c r="L879" s="164"/>
      <c r="M879" s="163"/>
      <c r="N879" s="163"/>
      <c r="O879" s="163"/>
    </row>
    <row r="880" spans="1:15">
      <c r="A880" s="163"/>
      <c r="B880" s="163"/>
      <c r="C880" s="163"/>
      <c r="D880" s="163"/>
      <c r="E880" s="164"/>
      <c r="F880" s="164"/>
      <c r="G880" s="163"/>
      <c r="H880" s="163"/>
      <c r="I880" s="163"/>
      <c r="J880" s="163"/>
      <c r="K880" s="164"/>
      <c r="L880" s="164"/>
      <c r="M880" s="163"/>
      <c r="N880" s="163"/>
      <c r="O880" s="163"/>
    </row>
    <row r="881" spans="1:15">
      <c r="A881" s="163"/>
      <c r="B881" s="163"/>
      <c r="C881" s="163"/>
      <c r="D881" s="163"/>
      <c r="E881" s="164"/>
      <c r="F881" s="164"/>
      <c r="G881" s="163"/>
      <c r="H881" s="163"/>
      <c r="I881" s="163"/>
      <c r="J881" s="163"/>
      <c r="K881" s="164"/>
      <c r="L881" s="164"/>
      <c r="M881" s="163"/>
      <c r="N881" s="163"/>
      <c r="O881" s="163"/>
    </row>
    <row r="882" spans="1:15">
      <c r="A882" s="163"/>
      <c r="B882" s="163"/>
      <c r="C882" s="163"/>
      <c r="D882" s="163"/>
      <c r="E882" s="164"/>
      <c r="F882" s="164"/>
      <c r="G882" s="163"/>
      <c r="H882" s="163"/>
      <c r="I882" s="163"/>
      <c r="J882" s="163"/>
      <c r="K882" s="164"/>
      <c r="L882" s="164"/>
      <c r="M882" s="163"/>
      <c r="N882" s="163"/>
      <c r="O882" s="163"/>
    </row>
    <row r="883" spans="1:15">
      <c r="A883" s="163"/>
      <c r="B883" s="163"/>
      <c r="C883" s="163"/>
      <c r="D883" s="163"/>
      <c r="E883" s="164"/>
      <c r="F883" s="164"/>
      <c r="G883" s="163"/>
      <c r="H883" s="163"/>
      <c r="I883" s="163"/>
      <c r="J883" s="163"/>
      <c r="K883" s="164"/>
      <c r="L883" s="164"/>
      <c r="M883" s="163"/>
      <c r="N883" s="163"/>
      <c r="O883" s="163"/>
    </row>
    <row r="884" spans="1:15">
      <c r="A884" s="163"/>
      <c r="B884" s="163"/>
      <c r="C884" s="163"/>
      <c r="D884" s="163"/>
      <c r="E884" s="164"/>
      <c r="F884" s="164"/>
      <c r="G884" s="163"/>
      <c r="H884" s="163"/>
      <c r="I884" s="163"/>
      <c r="J884" s="163"/>
      <c r="K884" s="164"/>
      <c r="L884" s="164"/>
      <c r="M884" s="163"/>
      <c r="N884" s="163"/>
      <c r="O884" s="163"/>
    </row>
    <row r="885" spans="1:15">
      <c r="A885" s="163"/>
      <c r="B885" s="163"/>
      <c r="C885" s="163"/>
      <c r="D885" s="163"/>
      <c r="E885" s="164"/>
      <c r="F885" s="164"/>
      <c r="G885" s="163"/>
      <c r="H885" s="163"/>
      <c r="I885" s="163"/>
      <c r="J885" s="163"/>
      <c r="K885" s="164"/>
      <c r="L885" s="164"/>
      <c r="M885" s="163"/>
      <c r="N885" s="163"/>
      <c r="O885" s="163"/>
    </row>
    <row r="886" spans="1:15">
      <c r="A886" s="163"/>
      <c r="B886" s="163"/>
      <c r="C886" s="163"/>
      <c r="D886" s="163"/>
      <c r="E886" s="164"/>
      <c r="F886" s="164"/>
      <c r="G886" s="163"/>
      <c r="H886" s="163"/>
      <c r="I886" s="163"/>
      <c r="J886" s="163"/>
      <c r="K886" s="164"/>
      <c r="L886" s="164"/>
      <c r="M886" s="163"/>
      <c r="N886" s="163"/>
      <c r="O886" s="163"/>
    </row>
    <row r="887" spans="1:15">
      <c r="A887" s="163"/>
      <c r="B887" s="163"/>
      <c r="C887" s="163"/>
      <c r="D887" s="163"/>
      <c r="E887" s="164"/>
      <c r="F887" s="164"/>
      <c r="G887" s="163"/>
      <c r="H887" s="163"/>
      <c r="I887" s="163"/>
      <c r="J887" s="163"/>
      <c r="K887" s="164"/>
      <c r="L887" s="164"/>
      <c r="M887" s="163"/>
      <c r="N887" s="163"/>
      <c r="O887" s="163"/>
    </row>
    <row r="888" spans="1:15">
      <c r="A888" s="163"/>
      <c r="B888" s="163"/>
      <c r="C888" s="163"/>
      <c r="D888" s="163"/>
      <c r="E888" s="164"/>
      <c r="F888" s="164"/>
      <c r="G888" s="163"/>
      <c r="H888" s="163"/>
      <c r="I888" s="163"/>
      <c r="J888" s="163"/>
      <c r="K888" s="164"/>
      <c r="L888" s="164"/>
      <c r="M888" s="163"/>
      <c r="N888" s="163"/>
      <c r="O888" s="163"/>
    </row>
    <row r="889" spans="1:15">
      <c r="A889" s="163"/>
      <c r="B889" s="163"/>
      <c r="C889" s="163"/>
      <c r="D889" s="163"/>
      <c r="E889" s="164"/>
      <c r="F889" s="164"/>
      <c r="G889" s="163"/>
      <c r="H889" s="163"/>
      <c r="I889" s="163"/>
      <c r="J889" s="163"/>
      <c r="K889" s="164"/>
      <c r="L889" s="164"/>
      <c r="M889" s="163"/>
      <c r="N889" s="163"/>
      <c r="O889" s="163"/>
    </row>
    <row r="890" spans="1:15">
      <c r="A890" s="163"/>
      <c r="B890" s="163"/>
      <c r="C890" s="163"/>
      <c r="D890" s="163"/>
      <c r="E890" s="164"/>
      <c r="F890" s="164"/>
      <c r="G890" s="163"/>
      <c r="H890" s="163"/>
      <c r="I890" s="163"/>
      <c r="J890" s="163"/>
      <c r="K890" s="164"/>
      <c r="L890" s="164"/>
      <c r="M890" s="163"/>
      <c r="N890" s="163"/>
      <c r="O890" s="163"/>
    </row>
    <row r="891" spans="1:15">
      <c r="A891" s="163"/>
      <c r="B891" s="163"/>
      <c r="C891" s="163"/>
      <c r="D891" s="163"/>
      <c r="E891" s="164"/>
      <c r="F891" s="164"/>
      <c r="G891" s="163"/>
      <c r="H891" s="163"/>
      <c r="I891" s="163"/>
      <c r="J891" s="163"/>
      <c r="K891" s="164"/>
      <c r="L891" s="164"/>
      <c r="M891" s="163"/>
      <c r="N891" s="163"/>
      <c r="O891" s="163"/>
    </row>
  </sheetData>
  <mergeCells count="13">
    <mergeCell ref="J8:N8"/>
    <mergeCell ref="J5:K5"/>
    <mergeCell ref="M5:N5"/>
    <mergeCell ref="J6:K6"/>
    <mergeCell ref="M6:N6"/>
    <mergeCell ref="J7:K7"/>
    <mergeCell ref="M7:N7"/>
    <mergeCell ref="J2:L2"/>
    <mergeCell ref="M2:N2"/>
    <mergeCell ref="J3:K3"/>
    <mergeCell ref="M3:N3"/>
    <mergeCell ref="J4:K4"/>
    <mergeCell ref="M4:N4"/>
  </mergeCells>
  <conditionalFormatting sqref="F1:F10 F55:F57 F79:F80">
    <cfRule type="timePeriod" dxfId="51" priority="21" timePeriod="yesterday">
      <formula>FLOOR(F1,1)=TODAY()-1</formula>
    </cfRule>
  </conditionalFormatting>
  <conditionalFormatting sqref="F59">
    <cfRule type="timePeriod" dxfId="50" priority="9" timePeriod="yesterday">
      <formula>FLOOR(F59,1)=TODAY()-1</formula>
    </cfRule>
  </conditionalFormatting>
  <conditionalFormatting sqref="F82:F85">
    <cfRule type="timePeriod" dxfId="49" priority="1" timePeriod="yesterday">
      <formula>FLOOR(F82,1)=TODAY()-1</formula>
    </cfRule>
  </conditionalFormatting>
  <conditionalFormatting sqref="F91:F92 F94 F97:F99 F110 F113 F129:F130 F144 F151:F157">
    <cfRule type="timePeriod" dxfId="48" priority="22" timePeriod="yesterday">
      <formula>FLOOR(F91,1)=TODAY()-1</formula>
    </cfRule>
  </conditionalFormatting>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XFD882"/>
  <sheetViews>
    <sheetView topLeftCell="A4" zoomScale="85" zoomScaleNormal="85" workbookViewId="0">
      <selection activeCell="H47" sqref="H47"/>
    </sheetView>
  </sheetViews>
  <sheetFormatPr defaultRowHeight="15"/>
  <cols>
    <col min="1" max="1" width="9.140625" customWidth="1"/>
    <col min="2" max="2" width="19.7109375" hidden="1" customWidth="1"/>
    <col min="3" max="4" width="19.7109375" customWidth="1"/>
    <col min="5" max="6" width="19.7109375" style="1" customWidth="1"/>
    <col min="7" max="7" width="26.42578125" customWidth="1"/>
    <col min="8" max="8" width="84.140625" customWidth="1"/>
    <col min="9" max="9" width="28.5703125" customWidth="1"/>
    <col min="10" max="10" width="40.85546875" customWidth="1"/>
    <col min="11" max="12" width="19.7109375" style="1" customWidth="1"/>
    <col min="13" max="15" width="19.7109375" customWidth="1"/>
  </cols>
  <sheetData>
    <row r="1" spans="1:15" ht="18.75" thickBot="1">
      <c r="A1" s="134"/>
      <c r="B1" s="78"/>
      <c r="C1" s="134" t="s">
        <v>162</v>
      </c>
      <c r="D1" s="63"/>
      <c r="E1" s="65"/>
      <c r="F1" s="65"/>
      <c r="G1" s="65"/>
      <c r="H1" s="63"/>
      <c r="I1" s="63"/>
      <c r="J1" s="63"/>
      <c r="K1" s="65"/>
      <c r="L1" s="65"/>
      <c r="M1" s="63"/>
      <c r="N1" s="63"/>
      <c r="O1" s="63"/>
    </row>
    <row r="2" spans="1:15" ht="18.75" thickBot="1">
      <c r="A2" s="134"/>
      <c r="B2" s="78"/>
      <c r="C2" s="134"/>
      <c r="D2" s="63"/>
      <c r="E2" s="65"/>
      <c r="F2" s="65"/>
      <c r="G2" s="63"/>
      <c r="H2" s="63"/>
      <c r="I2" s="63"/>
      <c r="J2" s="361" t="s">
        <v>166</v>
      </c>
      <c r="K2" s="362"/>
      <c r="L2" s="363"/>
      <c r="M2" s="364"/>
      <c r="N2" s="364"/>
      <c r="O2" s="63"/>
    </row>
    <row r="3" spans="1:15" ht="18">
      <c r="A3" s="134"/>
      <c r="B3" s="134"/>
      <c r="C3" s="134"/>
      <c r="D3" s="134" t="s">
        <v>455</v>
      </c>
      <c r="E3" s="249"/>
      <c r="F3" s="249"/>
      <c r="G3" s="141"/>
      <c r="H3" s="134"/>
      <c r="I3" s="134"/>
      <c r="J3" s="365" t="s">
        <v>171</v>
      </c>
      <c r="K3" s="366"/>
      <c r="L3" s="138">
        <f>COUNTIFS(K:K,"A")</f>
        <v>4</v>
      </c>
      <c r="M3" s="367"/>
      <c r="N3" s="367"/>
      <c r="O3" s="63"/>
    </row>
    <row r="4" spans="1:15" ht="18">
      <c r="A4" s="134"/>
      <c r="B4" s="134"/>
      <c r="C4" s="134"/>
      <c r="D4" s="134"/>
      <c r="E4" s="249"/>
      <c r="F4" s="249"/>
      <c r="G4" s="134"/>
      <c r="H4" s="134"/>
      <c r="I4" s="134"/>
      <c r="J4" s="368" t="s">
        <v>172</v>
      </c>
      <c r="K4" s="369"/>
      <c r="L4" s="139">
        <f>COUNTIFS(K:K, "B")</f>
        <v>0</v>
      </c>
      <c r="M4" s="367"/>
      <c r="N4" s="367"/>
      <c r="O4" s="63"/>
    </row>
    <row r="5" spans="1:15" ht="15.75" thickBot="1">
      <c r="A5" s="72"/>
      <c r="B5" s="78"/>
      <c r="C5" s="63"/>
      <c r="D5" s="63"/>
      <c r="E5" s="65"/>
      <c r="F5" s="65"/>
      <c r="G5" s="63"/>
      <c r="H5" s="63"/>
      <c r="I5" s="63"/>
      <c r="J5" s="371" t="s">
        <v>173</v>
      </c>
      <c r="K5" s="372"/>
      <c r="L5" s="140">
        <f>COUNTIFS(K:K, "R")</f>
        <v>2</v>
      </c>
      <c r="M5" s="367"/>
      <c r="N5" s="367"/>
      <c r="O5" s="107"/>
    </row>
    <row r="6" spans="1:15" ht="15.75" thickBot="1">
      <c r="A6" s="72"/>
      <c r="B6" s="78"/>
      <c r="C6" s="63"/>
      <c r="D6" s="63"/>
      <c r="E6" s="65"/>
      <c r="F6" s="65"/>
      <c r="G6" s="63"/>
      <c r="H6" s="63"/>
      <c r="I6" s="63"/>
      <c r="J6" s="371" t="s">
        <v>454</v>
      </c>
      <c r="K6" s="372"/>
      <c r="L6" s="140">
        <f>COUNTIFS(K:K, "OP")</f>
        <v>0</v>
      </c>
      <c r="M6" s="367"/>
      <c r="N6" s="367"/>
      <c r="O6" s="107"/>
    </row>
    <row r="7" spans="1:15" ht="15.75" thickBot="1">
      <c r="A7" s="72"/>
      <c r="B7" s="78"/>
      <c r="C7" s="63"/>
      <c r="D7" s="63"/>
      <c r="E7" s="65"/>
      <c r="F7" s="65"/>
      <c r="G7" s="63"/>
      <c r="H7" s="63"/>
      <c r="I7" s="63"/>
      <c r="J7" s="371" t="s">
        <v>320</v>
      </c>
      <c r="K7" s="372"/>
      <c r="L7" s="140">
        <f>SUM(L3:L6)</f>
        <v>6</v>
      </c>
      <c r="M7" s="367"/>
      <c r="N7" s="367"/>
      <c r="O7" s="107"/>
    </row>
    <row r="8" spans="1:15" ht="15.75" thickBot="1">
      <c r="A8" s="72"/>
      <c r="B8" s="78"/>
      <c r="C8" s="63"/>
      <c r="D8" s="63"/>
      <c r="E8" s="65"/>
      <c r="F8" s="65"/>
      <c r="G8" s="63"/>
      <c r="H8" s="63"/>
      <c r="I8" s="63"/>
      <c r="J8" s="370"/>
      <c r="K8" s="370"/>
      <c r="L8" s="370"/>
      <c r="M8" s="370"/>
      <c r="N8" s="370"/>
      <c r="O8" s="63"/>
    </row>
    <row r="9" spans="1:15" ht="28.5" thickBot="1">
      <c r="A9" s="108" t="s">
        <v>2</v>
      </c>
      <c r="B9" s="109" t="s">
        <v>148</v>
      </c>
      <c r="C9" s="110" t="s">
        <v>1</v>
      </c>
      <c r="D9" s="110" t="s">
        <v>168</v>
      </c>
      <c r="E9" s="110" t="s">
        <v>297</v>
      </c>
      <c r="F9" s="110" t="s">
        <v>4295</v>
      </c>
      <c r="G9" s="110" t="s">
        <v>0</v>
      </c>
      <c r="H9" s="110" t="s">
        <v>167</v>
      </c>
      <c r="I9" s="110" t="s">
        <v>813</v>
      </c>
      <c r="J9" s="110" t="s">
        <v>28</v>
      </c>
      <c r="K9" s="110" t="s">
        <v>165</v>
      </c>
      <c r="L9" s="110" t="s">
        <v>550</v>
      </c>
      <c r="M9" s="149" t="s">
        <v>176</v>
      </c>
      <c r="N9" s="112" t="s">
        <v>175</v>
      </c>
      <c r="O9" s="112" t="s">
        <v>164</v>
      </c>
    </row>
    <row r="10" spans="1:15" ht="28.5">
      <c r="A10" s="195"/>
      <c r="B10" s="196" t="s">
        <v>741</v>
      </c>
      <c r="C10" s="197"/>
      <c r="D10" s="196"/>
      <c r="E10" s="256"/>
      <c r="F10" s="256"/>
      <c r="G10" s="196"/>
      <c r="H10" s="201"/>
      <c r="I10" s="230"/>
      <c r="J10" s="197"/>
      <c r="K10" s="256"/>
      <c r="L10" s="256"/>
      <c r="M10" s="198"/>
      <c r="N10" s="199"/>
      <c r="O10" s="200"/>
    </row>
    <row r="11" spans="1:15">
      <c r="A11" s="187">
        <v>1</v>
      </c>
      <c r="B11" s="188"/>
      <c r="C11" s="214" t="s">
        <v>3103</v>
      </c>
      <c r="D11" s="189" t="s">
        <v>12368</v>
      </c>
      <c r="E11" s="159">
        <v>45804</v>
      </c>
      <c r="F11" s="159">
        <v>45803</v>
      </c>
      <c r="G11" s="160" t="s">
        <v>11736</v>
      </c>
      <c r="H11" s="160" t="s">
        <v>11738</v>
      </c>
      <c r="I11" s="160"/>
      <c r="J11" s="160" t="s">
        <v>11737</v>
      </c>
      <c r="K11" s="189" t="s">
        <v>195</v>
      </c>
      <c r="L11" s="159">
        <v>45804</v>
      </c>
      <c r="M11" s="213"/>
      <c r="N11" s="189"/>
      <c r="O11" s="231"/>
    </row>
    <row r="12" spans="1:15">
      <c r="A12" s="187">
        <v>2</v>
      </c>
      <c r="B12" s="188"/>
      <c r="C12" s="214" t="s">
        <v>12367</v>
      </c>
      <c r="D12" s="189" t="s">
        <v>12014</v>
      </c>
      <c r="E12" s="159">
        <v>45861</v>
      </c>
      <c r="F12" s="159">
        <v>45861</v>
      </c>
      <c r="G12" s="160" t="s">
        <v>11736</v>
      </c>
      <c r="H12" s="160" t="s">
        <v>12369</v>
      </c>
      <c r="I12" s="160"/>
      <c r="J12" s="160" t="s">
        <v>12370</v>
      </c>
      <c r="K12" s="189" t="s">
        <v>298</v>
      </c>
      <c r="L12" s="159">
        <v>45868</v>
      </c>
      <c r="M12" s="213"/>
      <c r="N12" s="189"/>
      <c r="O12" s="231"/>
    </row>
    <row r="13" spans="1:15">
      <c r="A13" s="187">
        <v>2</v>
      </c>
      <c r="B13" s="188"/>
      <c r="C13" s="214" t="s">
        <v>12367</v>
      </c>
      <c r="D13" s="189" t="s">
        <v>14671</v>
      </c>
      <c r="E13" s="159">
        <v>45944</v>
      </c>
      <c r="F13" s="159">
        <v>45944</v>
      </c>
      <c r="G13" s="160" t="s">
        <v>11736</v>
      </c>
      <c r="H13" s="160" t="s">
        <v>12369</v>
      </c>
      <c r="I13" s="160"/>
      <c r="J13" s="160" t="s">
        <v>12370</v>
      </c>
      <c r="K13" s="189" t="s">
        <v>195</v>
      </c>
      <c r="L13" s="159">
        <v>45948</v>
      </c>
      <c r="M13" s="213"/>
      <c r="N13" s="189"/>
      <c r="O13" s="231"/>
    </row>
    <row r="14" spans="1:15">
      <c r="A14" s="187">
        <v>3</v>
      </c>
      <c r="B14" s="188"/>
      <c r="C14" s="214"/>
      <c r="D14" s="189" t="s">
        <v>12150</v>
      </c>
      <c r="E14" s="159"/>
      <c r="F14" s="159"/>
      <c r="G14" s="160"/>
      <c r="H14" s="160"/>
      <c r="I14" s="160"/>
      <c r="J14" s="160"/>
      <c r="K14" s="189"/>
      <c r="L14" s="159"/>
      <c r="M14" s="213"/>
      <c r="N14" s="189"/>
      <c r="O14" s="231"/>
    </row>
    <row r="15" spans="1:15">
      <c r="A15" s="187">
        <v>4</v>
      </c>
      <c r="B15" s="188"/>
      <c r="C15" s="214"/>
      <c r="D15" s="189" t="s">
        <v>12151</v>
      </c>
      <c r="E15" s="159"/>
      <c r="F15" s="159"/>
      <c r="G15" s="160"/>
      <c r="H15" s="160"/>
      <c r="I15" s="160"/>
      <c r="J15" s="160"/>
      <c r="K15" s="189"/>
      <c r="L15" s="159"/>
      <c r="M15" s="213"/>
      <c r="N15" s="189"/>
      <c r="O15" s="231"/>
    </row>
    <row r="16" spans="1:15">
      <c r="A16" s="187">
        <v>5</v>
      </c>
      <c r="B16" s="188"/>
      <c r="C16" s="214"/>
      <c r="D16" s="189" t="s">
        <v>12152</v>
      </c>
      <c r="E16" s="159"/>
      <c r="F16" s="159"/>
      <c r="G16" s="160"/>
      <c r="H16" s="160"/>
      <c r="I16" s="160"/>
      <c r="J16" s="160"/>
      <c r="K16" s="189"/>
      <c r="L16" s="159"/>
      <c r="M16" s="213"/>
      <c r="N16" s="189"/>
      <c r="O16" s="231"/>
    </row>
    <row r="17" spans="1:15">
      <c r="A17" s="187">
        <v>6</v>
      </c>
      <c r="B17" s="188"/>
      <c r="C17" s="214"/>
      <c r="D17" s="189" t="s">
        <v>12153</v>
      </c>
      <c r="E17" s="159"/>
      <c r="F17" s="159"/>
      <c r="G17" s="160"/>
      <c r="H17" s="160"/>
      <c r="I17" s="160"/>
      <c r="J17" s="160"/>
      <c r="K17" s="189"/>
      <c r="L17" s="159"/>
      <c r="M17" s="213"/>
      <c r="N17" s="189"/>
      <c r="O17" s="231"/>
    </row>
    <row r="18" spans="1:15">
      <c r="A18" s="187">
        <v>7</v>
      </c>
      <c r="B18" s="188"/>
      <c r="C18" s="214" t="s">
        <v>1997</v>
      </c>
      <c r="D18" s="189" t="s">
        <v>12382</v>
      </c>
      <c r="E18" s="159">
        <v>45882</v>
      </c>
      <c r="F18" s="159">
        <v>45882</v>
      </c>
      <c r="G18" s="160" t="s">
        <v>11736</v>
      </c>
      <c r="H18" s="160" t="s">
        <v>12383</v>
      </c>
      <c r="I18" s="160"/>
      <c r="J18" s="160" t="s">
        <v>4074</v>
      </c>
      <c r="K18" s="189" t="s">
        <v>298</v>
      </c>
      <c r="L18" s="159">
        <v>45884</v>
      </c>
      <c r="M18" s="213"/>
      <c r="N18" s="189"/>
      <c r="O18" s="231"/>
    </row>
    <row r="19" spans="1:15">
      <c r="A19" s="187">
        <v>8</v>
      </c>
      <c r="B19" s="188"/>
      <c r="C19" s="214"/>
      <c r="D19" s="189" t="s">
        <v>12973</v>
      </c>
      <c r="E19" s="159">
        <v>45912</v>
      </c>
      <c r="F19" s="159">
        <v>45912</v>
      </c>
      <c r="G19" s="160" t="s">
        <v>11736</v>
      </c>
      <c r="H19" s="160" t="s">
        <v>12383</v>
      </c>
      <c r="I19" s="160"/>
      <c r="J19" s="160" t="s">
        <v>4074</v>
      </c>
      <c r="K19" s="189" t="s">
        <v>195</v>
      </c>
      <c r="L19" s="159">
        <v>45912</v>
      </c>
      <c r="M19" s="213" t="s">
        <v>12974</v>
      </c>
      <c r="N19" s="189"/>
      <c r="O19" s="231"/>
    </row>
    <row r="20" spans="1:15">
      <c r="A20" s="187">
        <v>9</v>
      </c>
      <c r="B20" s="188"/>
      <c r="C20" s="214"/>
      <c r="D20" s="189" t="s">
        <v>15154</v>
      </c>
      <c r="E20" s="159">
        <v>45957</v>
      </c>
      <c r="F20" s="159">
        <v>45957</v>
      </c>
      <c r="G20" s="160" t="s">
        <v>15155</v>
      </c>
      <c r="H20" s="160" t="s">
        <v>15156</v>
      </c>
      <c r="I20" s="160"/>
      <c r="J20" s="160" t="s">
        <v>15157</v>
      </c>
      <c r="K20" s="189" t="s">
        <v>195</v>
      </c>
      <c r="L20" s="159">
        <v>45961</v>
      </c>
      <c r="M20" s="213"/>
      <c r="N20" s="189"/>
      <c r="O20" s="231"/>
    </row>
    <row r="21" spans="1:15">
      <c r="A21" s="187">
        <v>10</v>
      </c>
      <c r="B21" s="188"/>
      <c r="C21" s="214"/>
      <c r="D21" s="189"/>
      <c r="E21" s="159"/>
      <c r="F21" s="159"/>
      <c r="G21" s="160"/>
      <c r="H21" s="160"/>
      <c r="I21" s="160"/>
      <c r="J21" s="160"/>
      <c r="K21" s="189"/>
      <c r="L21" s="159"/>
      <c r="M21" s="213"/>
      <c r="N21" s="189"/>
      <c r="O21" s="231"/>
    </row>
    <row r="22" spans="1:15">
      <c r="A22" s="187">
        <v>11</v>
      </c>
      <c r="B22" s="188"/>
      <c r="C22" s="214"/>
      <c r="D22" s="189"/>
      <c r="E22" s="159"/>
      <c r="F22" s="159"/>
      <c r="G22" s="160"/>
      <c r="H22" s="160"/>
      <c r="I22" s="160"/>
      <c r="J22" s="160"/>
      <c r="K22" s="189"/>
      <c r="L22" s="159"/>
      <c r="M22" s="213"/>
      <c r="N22" s="189"/>
      <c r="O22" s="231"/>
    </row>
    <row r="23" spans="1:15">
      <c r="A23" s="187">
        <v>12</v>
      </c>
      <c r="B23" s="188"/>
      <c r="C23" s="214"/>
      <c r="D23" s="189"/>
      <c r="E23" s="159"/>
      <c r="F23" s="159"/>
      <c r="G23" s="160"/>
      <c r="H23" s="160"/>
      <c r="I23" s="160"/>
      <c r="J23" s="160"/>
      <c r="K23" s="189"/>
      <c r="L23" s="159"/>
      <c r="M23" s="213"/>
      <c r="N23" s="189"/>
      <c r="O23" s="231"/>
    </row>
    <row r="24" spans="1:15">
      <c r="A24" s="187">
        <v>13</v>
      </c>
      <c r="B24" s="188"/>
      <c r="C24" s="214"/>
      <c r="D24" s="189"/>
      <c r="E24" s="159"/>
      <c r="F24" s="159"/>
      <c r="G24" s="160"/>
      <c r="H24" s="160"/>
      <c r="I24" s="160"/>
      <c r="J24" s="160"/>
      <c r="K24" s="189"/>
      <c r="L24" s="159"/>
      <c r="M24" s="213"/>
      <c r="N24" s="189"/>
      <c r="O24" s="231"/>
    </row>
    <row r="25" spans="1:15">
      <c r="A25" s="187">
        <v>14</v>
      </c>
      <c r="B25" s="188"/>
      <c r="C25" s="214"/>
      <c r="D25" s="189"/>
      <c r="E25" s="159"/>
      <c r="F25" s="159"/>
      <c r="G25" s="160"/>
      <c r="H25" s="160"/>
      <c r="I25" s="160"/>
      <c r="J25" s="160"/>
      <c r="K25" s="189"/>
      <c r="L25" s="159"/>
      <c r="M25" s="213"/>
      <c r="N25" s="189"/>
      <c r="O25" s="231"/>
    </row>
    <row r="26" spans="1:15">
      <c r="A26" s="187">
        <v>15</v>
      </c>
      <c r="B26" s="188"/>
      <c r="C26" s="214"/>
      <c r="D26" s="189"/>
      <c r="E26" s="159"/>
      <c r="F26" s="159"/>
      <c r="G26" s="160"/>
      <c r="H26" s="160"/>
      <c r="I26" s="160"/>
      <c r="J26" s="160"/>
      <c r="K26" s="189"/>
      <c r="L26" s="159"/>
      <c r="M26" s="213"/>
      <c r="N26" s="189"/>
      <c r="O26" s="231"/>
    </row>
    <row r="27" spans="1:15">
      <c r="A27" s="187">
        <v>16</v>
      </c>
      <c r="B27" s="188"/>
      <c r="C27" s="214"/>
      <c r="D27" s="189"/>
      <c r="E27" s="159"/>
      <c r="F27" s="159"/>
      <c r="G27" s="160"/>
      <c r="H27" s="160"/>
      <c r="I27" s="160"/>
      <c r="J27" s="160"/>
      <c r="K27" s="189"/>
      <c r="L27" s="159"/>
      <c r="M27" s="159"/>
      <c r="N27" s="189"/>
      <c r="O27" s="231"/>
    </row>
    <row r="28" spans="1:15">
      <c r="A28" s="187">
        <v>17</v>
      </c>
      <c r="B28" s="188"/>
      <c r="C28" s="214"/>
      <c r="D28" s="189"/>
      <c r="E28" s="159"/>
      <c r="F28" s="159"/>
      <c r="G28" s="160"/>
      <c r="H28" s="160"/>
      <c r="I28" s="160"/>
      <c r="J28" s="160"/>
      <c r="K28" s="189"/>
      <c r="L28" s="159"/>
      <c r="M28" s="159"/>
      <c r="N28" s="189"/>
      <c r="O28" s="231"/>
    </row>
    <row r="29" spans="1:15">
      <c r="A29" s="187">
        <v>18</v>
      </c>
      <c r="B29" s="188"/>
      <c r="C29" s="214"/>
      <c r="D29" s="189"/>
      <c r="E29" s="159"/>
      <c r="F29" s="159"/>
      <c r="G29" s="160"/>
      <c r="H29" s="160"/>
      <c r="I29" s="160"/>
      <c r="J29" s="160"/>
      <c r="K29" s="189"/>
      <c r="L29" s="159"/>
      <c r="M29" s="159"/>
      <c r="N29" s="189"/>
      <c r="O29" s="231"/>
    </row>
    <row r="30" spans="1:15">
      <c r="A30" s="187">
        <v>19</v>
      </c>
      <c r="B30" s="188"/>
      <c r="C30" s="214"/>
      <c r="D30" s="189"/>
      <c r="E30" s="159"/>
      <c r="F30" s="159"/>
      <c r="G30" s="160"/>
      <c r="H30" s="160"/>
      <c r="I30" s="160"/>
      <c r="J30" s="160"/>
      <c r="K30" s="189"/>
      <c r="L30" s="159"/>
      <c r="M30" s="159"/>
      <c r="N30" s="189"/>
      <c r="O30" s="231"/>
    </row>
    <row r="31" spans="1:15">
      <c r="A31" s="187">
        <v>20</v>
      </c>
      <c r="B31" s="188"/>
      <c r="C31" s="214"/>
      <c r="D31" s="189"/>
      <c r="E31" s="159"/>
      <c r="F31" s="159"/>
      <c r="G31" s="160"/>
      <c r="H31" s="160"/>
      <c r="I31" s="160"/>
      <c r="J31" s="160"/>
      <c r="K31" s="189"/>
      <c r="L31" s="159"/>
      <c r="M31" s="159"/>
      <c r="N31" s="189"/>
      <c r="O31" s="231"/>
    </row>
    <row r="32" spans="1:15" ht="15.75" customHeight="1">
      <c r="A32" s="187">
        <v>21</v>
      </c>
      <c r="B32" s="188"/>
      <c r="C32" s="214"/>
      <c r="D32" s="189"/>
      <c r="E32" s="191"/>
      <c r="F32" s="191"/>
      <c r="G32" s="192"/>
      <c r="H32" s="193"/>
      <c r="I32" s="193"/>
      <c r="J32" s="192"/>
      <c r="K32" s="190"/>
      <c r="L32" s="159"/>
      <c r="M32" s="213"/>
      <c r="N32" s="189"/>
      <c r="O32" s="231"/>
    </row>
    <row r="33" spans="1:15">
      <c r="A33" s="187">
        <v>22</v>
      </c>
      <c r="B33" s="188"/>
      <c r="C33" s="214"/>
      <c r="D33" s="189"/>
      <c r="E33" s="159"/>
      <c r="F33" s="159"/>
      <c r="G33" s="160"/>
      <c r="H33" s="160"/>
      <c r="I33" s="160"/>
      <c r="J33" s="160"/>
      <c r="K33" s="189"/>
      <c r="L33" s="159"/>
      <c r="M33" s="213"/>
      <c r="N33" s="189"/>
      <c r="O33" s="231"/>
    </row>
    <row r="34" spans="1:15">
      <c r="A34" s="187">
        <v>23</v>
      </c>
      <c r="B34" s="188"/>
      <c r="C34" s="214"/>
      <c r="D34" s="189"/>
      <c r="E34" s="159"/>
      <c r="F34" s="159"/>
      <c r="G34" s="160"/>
      <c r="H34" s="160"/>
      <c r="I34" s="160"/>
      <c r="J34" s="160"/>
      <c r="K34" s="189"/>
      <c r="L34" s="159"/>
      <c r="M34" s="213"/>
      <c r="N34" s="189"/>
      <c r="O34" s="231"/>
    </row>
    <row r="35" spans="1:15">
      <c r="A35" s="187">
        <v>24</v>
      </c>
      <c r="B35" s="188"/>
      <c r="C35" s="214"/>
      <c r="D35" s="189"/>
      <c r="E35" s="159"/>
      <c r="F35" s="159"/>
      <c r="G35" s="160"/>
      <c r="H35" s="160"/>
      <c r="I35" s="160"/>
      <c r="J35" s="160"/>
      <c r="K35" s="189"/>
      <c r="L35" s="159"/>
      <c r="M35" s="213"/>
      <c r="N35" s="189"/>
      <c r="O35" s="231"/>
    </row>
    <row r="36" spans="1:15">
      <c r="A36" s="187">
        <v>25</v>
      </c>
      <c r="B36" s="188"/>
      <c r="C36" s="187"/>
      <c r="D36" s="189"/>
      <c r="E36" s="191"/>
      <c r="F36" s="191"/>
      <c r="G36" s="192"/>
      <c r="H36" s="160"/>
      <c r="I36" s="160"/>
      <c r="J36" s="160"/>
      <c r="K36" s="189"/>
      <c r="L36" s="159"/>
      <c r="M36" s="213"/>
      <c r="N36" s="189"/>
      <c r="O36" s="231"/>
    </row>
    <row r="37" spans="1:15">
      <c r="A37" s="187">
        <v>26</v>
      </c>
      <c r="B37" s="188"/>
      <c r="C37" s="187"/>
      <c r="D37" s="189"/>
      <c r="E37" s="191"/>
      <c r="F37" s="191"/>
      <c r="G37" s="192"/>
      <c r="H37" s="192"/>
      <c r="I37" s="192"/>
      <c r="J37" s="160"/>
      <c r="K37" s="189"/>
      <c r="L37" s="159"/>
      <c r="M37" s="213"/>
      <c r="N37" s="189"/>
      <c r="O37" s="231"/>
    </row>
    <row r="38" spans="1:15">
      <c r="A38" s="187">
        <v>27</v>
      </c>
      <c r="B38" s="188"/>
      <c r="C38" s="187"/>
      <c r="D38" s="189"/>
      <c r="E38" s="191"/>
      <c r="F38" s="191"/>
      <c r="G38" s="192"/>
      <c r="H38" s="192"/>
      <c r="I38" s="192"/>
      <c r="J38" s="160"/>
      <c r="K38" s="189"/>
      <c r="L38" s="159"/>
      <c r="M38" s="213"/>
      <c r="N38" s="189"/>
      <c r="O38" s="231"/>
    </row>
    <row r="39" spans="1:15">
      <c r="A39" s="187">
        <v>28</v>
      </c>
      <c r="B39" s="188"/>
      <c r="C39" s="187"/>
      <c r="D39" s="189"/>
      <c r="E39" s="191"/>
      <c r="F39" s="191"/>
      <c r="G39" s="192"/>
      <c r="H39" s="192"/>
      <c r="I39" s="192"/>
      <c r="J39" s="160"/>
      <c r="K39" s="189"/>
      <c r="L39" s="159"/>
      <c r="M39" s="213"/>
      <c r="N39" s="189"/>
      <c r="O39" s="231"/>
    </row>
    <row r="40" spans="1:15" ht="13.5" customHeight="1">
      <c r="A40" s="187">
        <v>29</v>
      </c>
      <c r="B40" s="188"/>
      <c r="C40" s="187"/>
      <c r="D40" s="189"/>
      <c r="E40" s="191"/>
      <c r="F40" s="191"/>
      <c r="G40" s="192"/>
      <c r="H40" s="193"/>
      <c r="I40" s="192"/>
      <c r="J40" s="160"/>
      <c r="K40" s="189"/>
      <c r="L40" s="159"/>
      <c r="M40" s="213"/>
      <c r="N40" s="189"/>
      <c r="O40" s="231"/>
    </row>
    <row r="41" spans="1:15" ht="15.75" customHeight="1">
      <c r="A41" s="187">
        <v>30</v>
      </c>
      <c r="B41" s="188"/>
      <c r="C41" s="187"/>
      <c r="D41" s="189"/>
      <c r="E41" s="191"/>
      <c r="F41" s="191"/>
      <c r="G41" s="192"/>
      <c r="H41" s="193"/>
      <c r="I41" s="192"/>
      <c r="J41" s="160"/>
      <c r="K41" s="190"/>
      <c r="L41" s="159"/>
      <c r="M41" s="213"/>
      <c r="N41" s="189"/>
      <c r="O41" s="231"/>
    </row>
    <row r="42" spans="1:15">
      <c r="A42" s="187">
        <v>31</v>
      </c>
      <c r="B42" s="188"/>
      <c r="C42" s="214"/>
      <c r="D42" s="189"/>
      <c r="E42" s="159"/>
      <c r="F42" s="159"/>
      <c r="G42" s="160"/>
      <c r="H42" s="160"/>
      <c r="I42" s="160"/>
      <c r="J42" s="160"/>
      <c r="K42" s="189"/>
      <c r="L42" s="159"/>
      <c r="M42" s="213"/>
      <c r="N42" s="189"/>
      <c r="O42" s="231"/>
    </row>
    <row r="43" spans="1:15">
      <c r="A43" s="187">
        <v>32</v>
      </c>
      <c r="B43" s="188"/>
      <c r="C43" s="214"/>
      <c r="D43" s="189"/>
      <c r="E43" s="159"/>
      <c r="F43" s="159"/>
      <c r="G43" s="160"/>
      <c r="H43" s="160"/>
      <c r="I43" s="160"/>
      <c r="J43" s="160"/>
      <c r="K43" s="189"/>
      <c r="L43" s="159"/>
      <c r="M43" s="213"/>
      <c r="N43" s="189"/>
      <c r="O43" s="231"/>
    </row>
    <row r="44" spans="1:15">
      <c r="A44" s="187">
        <v>33</v>
      </c>
      <c r="B44" s="188"/>
      <c r="C44" s="214"/>
      <c r="D44" s="189"/>
      <c r="E44" s="159"/>
      <c r="F44" s="159"/>
      <c r="G44" s="160"/>
      <c r="H44" s="160"/>
      <c r="I44" s="160"/>
      <c r="J44" s="160"/>
      <c r="K44" s="189"/>
      <c r="L44" s="159"/>
      <c r="M44" s="213"/>
      <c r="N44" s="189"/>
      <c r="O44" s="231"/>
    </row>
    <row r="45" spans="1:15">
      <c r="A45" s="187">
        <v>34</v>
      </c>
      <c r="B45" s="188"/>
      <c r="C45" s="214"/>
      <c r="D45" s="189"/>
      <c r="E45" s="159"/>
      <c r="F45" s="159"/>
      <c r="G45" s="160"/>
      <c r="H45" s="160"/>
      <c r="I45" s="160"/>
      <c r="J45" s="160"/>
      <c r="K45" s="189"/>
      <c r="L45" s="159"/>
      <c r="M45" s="213"/>
      <c r="N45" s="189"/>
      <c r="O45" s="231"/>
    </row>
    <row r="46" spans="1:15">
      <c r="A46" s="187">
        <v>35</v>
      </c>
      <c r="B46" s="188"/>
      <c r="C46" s="214"/>
      <c r="D46" s="189"/>
      <c r="E46" s="159"/>
      <c r="F46" s="159"/>
      <c r="G46" s="160"/>
      <c r="H46" s="160"/>
      <c r="I46" s="160"/>
      <c r="J46" s="160"/>
      <c r="K46" s="189"/>
      <c r="L46" s="159"/>
      <c r="M46" s="213"/>
      <c r="N46" s="189"/>
      <c r="O46" s="231"/>
    </row>
    <row r="47" spans="1:15">
      <c r="A47" s="187">
        <v>36</v>
      </c>
      <c r="B47" s="188"/>
      <c r="C47" s="187"/>
      <c r="D47" s="189"/>
      <c r="E47" s="191"/>
      <c r="F47" s="191"/>
      <c r="G47" s="192"/>
      <c r="H47" s="192"/>
      <c r="I47" s="160"/>
      <c r="J47" s="192"/>
      <c r="K47" s="190"/>
      <c r="L47" s="191"/>
      <c r="M47" s="213"/>
      <c r="N47" s="189"/>
      <c r="O47" s="231"/>
    </row>
    <row r="48" spans="1:15">
      <c r="A48" s="187">
        <v>37</v>
      </c>
      <c r="B48" s="188"/>
      <c r="C48" s="214"/>
      <c r="D48" s="189"/>
      <c r="E48" s="159"/>
      <c r="F48" s="159"/>
      <c r="G48" s="160"/>
      <c r="H48" s="160"/>
      <c r="I48" s="160"/>
      <c r="J48" s="160"/>
      <c r="K48" s="189"/>
      <c r="L48" s="159"/>
      <c r="M48" s="213"/>
      <c r="N48" s="189"/>
      <c r="O48" s="231"/>
    </row>
    <row r="49" spans="1:15">
      <c r="A49" s="187">
        <v>38</v>
      </c>
      <c r="B49" s="188"/>
      <c r="C49" s="187"/>
      <c r="D49" s="189"/>
      <c r="E49" s="191"/>
      <c r="F49" s="191"/>
      <c r="G49" s="192"/>
      <c r="H49" s="192"/>
      <c r="I49" s="192"/>
      <c r="J49" s="193"/>
      <c r="K49" s="190"/>
      <c r="L49" s="191"/>
      <c r="M49" s="213"/>
      <c r="N49" s="189"/>
      <c r="O49" s="231"/>
    </row>
    <row r="50" spans="1:15">
      <c r="A50" s="187">
        <v>39</v>
      </c>
      <c r="B50" s="188"/>
      <c r="C50" s="187"/>
      <c r="D50" s="189"/>
      <c r="E50" s="159"/>
      <c r="F50" s="159"/>
      <c r="G50" s="160"/>
      <c r="H50" s="160"/>
      <c r="I50" s="160"/>
      <c r="J50" s="160"/>
      <c r="K50" s="189"/>
      <c r="L50" s="159"/>
      <c r="M50" s="213"/>
      <c r="N50" s="189"/>
      <c r="O50" s="231"/>
    </row>
    <row r="51" spans="1:15">
      <c r="A51" s="187">
        <v>40</v>
      </c>
      <c r="B51" s="188"/>
      <c r="C51" s="214"/>
      <c r="D51" s="189"/>
      <c r="E51" s="159"/>
      <c r="F51" s="159"/>
      <c r="G51" s="160"/>
      <c r="H51" s="160"/>
      <c r="I51" s="192"/>
      <c r="J51" s="160"/>
      <c r="K51" s="189"/>
      <c r="L51" s="191"/>
      <c r="M51" s="213"/>
      <c r="N51" s="189"/>
      <c r="O51" s="231"/>
    </row>
    <row r="52" spans="1:15">
      <c r="A52" s="187">
        <v>41</v>
      </c>
      <c r="B52" s="188"/>
      <c r="C52" s="214"/>
      <c r="D52" s="190"/>
      <c r="E52" s="159"/>
      <c r="F52" s="159"/>
      <c r="G52" s="160"/>
      <c r="H52" s="160"/>
      <c r="I52" s="160"/>
      <c r="J52" s="160"/>
      <c r="K52" s="189"/>
      <c r="L52" s="159"/>
      <c r="M52" s="213"/>
      <c r="N52" s="189"/>
      <c r="O52" s="231"/>
    </row>
    <row r="53" spans="1:15">
      <c r="A53" s="187">
        <v>42</v>
      </c>
      <c r="B53" s="188"/>
      <c r="C53" s="214"/>
      <c r="D53" s="190"/>
      <c r="E53" s="159"/>
      <c r="F53" s="159"/>
      <c r="G53" s="160"/>
      <c r="H53" s="160"/>
      <c r="I53" s="160"/>
      <c r="J53" s="160"/>
      <c r="K53" s="189"/>
      <c r="L53" s="191"/>
      <c r="M53" s="213"/>
      <c r="N53" s="189"/>
      <c r="O53" s="231"/>
    </row>
    <row r="54" spans="1:15">
      <c r="A54" s="187">
        <v>43</v>
      </c>
      <c r="B54" s="188"/>
      <c r="C54" s="214"/>
      <c r="D54" s="190"/>
      <c r="E54" s="159"/>
      <c r="F54" s="159"/>
      <c r="G54" s="160"/>
      <c r="H54" s="160"/>
      <c r="I54" s="160"/>
      <c r="J54" s="160"/>
      <c r="K54" s="189"/>
      <c r="L54" s="159"/>
      <c r="M54" s="213"/>
      <c r="N54" s="189"/>
      <c r="O54" s="231"/>
    </row>
    <row r="55" spans="1:15">
      <c r="A55" s="187">
        <v>44</v>
      </c>
      <c r="B55" s="188"/>
      <c r="C55" s="214"/>
      <c r="D55" s="190"/>
      <c r="E55" s="159"/>
      <c r="F55" s="159"/>
      <c r="G55" s="160"/>
      <c r="H55" s="160"/>
      <c r="I55" s="160"/>
      <c r="J55" s="160"/>
      <c r="K55" s="189"/>
      <c r="L55" s="191"/>
      <c r="M55" s="213"/>
      <c r="N55" s="189"/>
      <c r="O55" s="231"/>
    </row>
    <row r="56" spans="1:15">
      <c r="A56" s="187">
        <v>45</v>
      </c>
      <c r="B56" s="188"/>
      <c r="C56" s="214"/>
      <c r="D56" s="190"/>
      <c r="E56" s="159"/>
      <c r="F56" s="159"/>
      <c r="G56" s="160"/>
      <c r="H56" s="160"/>
      <c r="I56" s="160"/>
      <c r="J56" s="160"/>
      <c r="K56" s="189"/>
      <c r="L56" s="191"/>
      <c r="M56" s="213"/>
      <c r="N56" s="189"/>
      <c r="O56" s="231"/>
    </row>
    <row r="57" spans="1:15">
      <c r="A57" s="187">
        <v>46</v>
      </c>
      <c r="B57" s="188"/>
      <c r="C57" s="214"/>
      <c r="D57" s="190"/>
      <c r="E57" s="159"/>
      <c r="F57" s="159"/>
      <c r="G57" s="160"/>
      <c r="H57" s="160"/>
      <c r="I57" s="160"/>
      <c r="J57" s="160"/>
      <c r="K57" s="189"/>
      <c r="L57" s="191"/>
      <c r="M57" s="213"/>
      <c r="N57" s="189"/>
      <c r="O57" s="231"/>
    </row>
    <row r="58" spans="1:15">
      <c r="A58" s="187">
        <v>47</v>
      </c>
      <c r="B58" s="188"/>
      <c r="C58" s="214"/>
      <c r="D58" s="190"/>
      <c r="E58" s="159"/>
      <c r="F58" s="159"/>
      <c r="G58" s="160"/>
      <c r="H58" s="160"/>
      <c r="I58" s="160"/>
      <c r="J58" s="160"/>
      <c r="K58" s="189"/>
      <c r="L58" s="191"/>
      <c r="M58" s="213"/>
      <c r="N58" s="189"/>
      <c r="O58" s="231"/>
    </row>
    <row r="59" spans="1:15">
      <c r="A59" s="187">
        <v>48</v>
      </c>
      <c r="B59" s="188"/>
      <c r="C59" s="214"/>
      <c r="D59" s="190"/>
      <c r="E59" s="159"/>
      <c r="F59" s="159"/>
      <c r="G59" s="160"/>
      <c r="H59" s="160"/>
      <c r="I59" s="160"/>
      <c r="J59" s="160"/>
      <c r="K59" s="189"/>
      <c r="L59" s="191"/>
      <c r="M59" s="213"/>
      <c r="N59" s="189"/>
      <c r="O59" s="231"/>
    </row>
    <row r="60" spans="1:15">
      <c r="A60" s="187">
        <v>49</v>
      </c>
      <c r="B60" s="188"/>
      <c r="C60" s="214"/>
      <c r="D60" s="190"/>
      <c r="E60" s="159"/>
      <c r="F60" s="159"/>
      <c r="G60" s="160"/>
      <c r="H60" s="160"/>
      <c r="I60" s="160"/>
      <c r="J60" s="160"/>
      <c r="K60" s="189"/>
      <c r="L60" s="159"/>
      <c r="M60" s="213"/>
      <c r="N60" s="189"/>
      <c r="O60" s="231"/>
    </row>
    <row r="61" spans="1:15">
      <c r="A61" s="187">
        <v>50</v>
      </c>
      <c r="B61" s="188"/>
      <c r="C61" s="214"/>
      <c r="D61" s="190"/>
      <c r="E61" s="159"/>
      <c r="F61" s="159"/>
      <c r="G61" s="160"/>
      <c r="H61" s="160"/>
      <c r="I61" s="160"/>
      <c r="J61" s="160"/>
      <c r="K61" s="189"/>
      <c r="L61" s="159"/>
      <c r="M61" s="213"/>
      <c r="N61" s="189"/>
      <c r="O61" s="231"/>
    </row>
    <row r="62" spans="1:15">
      <c r="A62" s="187">
        <v>51</v>
      </c>
      <c r="B62" s="188"/>
      <c r="C62" s="214"/>
      <c r="D62" s="190"/>
      <c r="E62" s="159"/>
      <c r="F62" s="159"/>
      <c r="G62" s="160"/>
      <c r="H62" s="160"/>
      <c r="I62" s="160"/>
      <c r="J62" s="160"/>
      <c r="K62" s="189"/>
      <c r="L62" s="159"/>
      <c r="M62" s="213"/>
      <c r="N62" s="189"/>
      <c r="O62" s="231"/>
    </row>
    <row r="63" spans="1:15">
      <c r="A63" s="187">
        <v>52</v>
      </c>
      <c r="B63" s="188"/>
      <c r="C63" s="214"/>
      <c r="D63" s="190"/>
      <c r="E63" s="159"/>
      <c r="F63" s="159"/>
      <c r="G63" s="160"/>
      <c r="H63" s="160"/>
      <c r="I63" s="160"/>
      <c r="J63" s="160"/>
      <c r="K63" s="189"/>
      <c r="L63" s="159"/>
      <c r="M63" s="213"/>
      <c r="N63" s="189"/>
      <c r="O63" s="231"/>
    </row>
    <row r="64" spans="1:15">
      <c r="A64" s="187">
        <v>53</v>
      </c>
      <c r="B64" s="188"/>
      <c r="C64" s="214"/>
      <c r="D64" s="190"/>
      <c r="E64" s="159"/>
      <c r="F64" s="159"/>
      <c r="G64" s="160"/>
      <c r="H64" s="160"/>
      <c r="I64" s="160"/>
      <c r="J64" s="160"/>
      <c r="K64" s="189"/>
      <c r="L64" s="159"/>
      <c r="M64" s="213"/>
      <c r="N64" s="189"/>
      <c r="O64" s="231"/>
    </row>
    <row r="65" spans="1:15">
      <c r="A65" s="187">
        <v>54</v>
      </c>
      <c r="B65" s="188"/>
      <c r="C65" s="214"/>
      <c r="D65" s="190"/>
      <c r="E65" s="159"/>
      <c r="F65" s="159"/>
      <c r="G65" s="160"/>
      <c r="H65" s="160"/>
      <c r="I65" s="160"/>
      <c r="J65" s="160"/>
      <c r="K65" s="189"/>
      <c r="L65" s="159"/>
      <c r="M65" s="213"/>
      <c r="N65" s="189"/>
      <c r="O65" s="231"/>
    </row>
    <row r="66" spans="1:15">
      <c r="A66" s="187">
        <v>55</v>
      </c>
      <c r="B66" s="188"/>
      <c r="C66" s="214"/>
      <c r="D66" s="190"/>
      <c r="E66" s="159"/>
      <c r="F66" s="159"/>
      <c r="G66" s="160"/>
      <c r="H66" s="160"/>
      <c r="I66" s="160"/>
      <c r="J66" s="160"/>
      <c r="K66" s="189"/>
      <c r="L66" s="159"/>
      <c r="M66" s="213"/>
      <c r="N66" s="189"/>
      <c r="O66" s="231"/>
    </row>
    <row r="67" spans="1:15">
      <c r="A67" s="187">
        <v>56</v>
      </c>
      <c r="B67" s="188"/>
      <c r="C67" s="214"/>
      <c r="D67" s="190"/>
      <c r="E67" s="159"/>
      <c r="F67" s="159"/>
      <c r="G67" s="160"/>
      <c r="H67" s="160"/>
      <c r="I67" s="160"/>
      <c r="J67" s="160"/>
      <c r="K67" s="189"/>
      <c r="L67" s="159"/>
      <c r="M67" s="213"/>
      <c r="N67" s="189"/>
      <c r="O67" s="231"/>
    </row>
    <row r="68" spans="1:15">
      <c r="A68" s="187">
        <v>57</v>
      </c>
      <c r="B68" s="188"/>
      <c r="C68" s="214"/>
      <c r="D68" s="190"/>
      <c r="E68" s="159"/>
      <c r="F68" s="159"/>
      <c r="G68" s="160"/>
      <c r="H68" s="160"/>
      <c r="I68" s="160"/>
      <c r="J68" s="160"/>
      <c r="K68" s="189"/>
      <c r="L68" s="159"/>
      <c r="M68" s="213"/>
      <c r="N68" s="189"/>
      <c r="O68" s="231"/>
    </row>
    <row r="69" spans="1:15">
      <c r="A69" s="187">
        <v>58</v>
      </c>
      <c r="B69" s="188"/>
      <c r="C69" s="214"/>
      <c r="D69" s="190"/>
      <c r="E69" s="159"/>
      <c r="F69" s="159"/>
      <c r="G69" s="160"/>
      <c r="H69" s="160"/>
      <c r="I69" s="160"/>
      <c r="J69" s="160"/>
      <c r="K69" s="189"/>
      <c r="L69" s="159"/>
      <c r="M69" s="213"/>
      <c r="N69" s="189"/>
      <c r="O69" s="231"/>
    </row>
    <row r="70" spans="1:15">
      <c r="A70" s="187">
        <v>59</v>
      </c>
      <c r="B70" s="188"/>
      <c r="C70" s="214"/>
      <c r="D70" s="190"/>
      <c r="E70" s="159"/>
      <c r="F70" s="159"/>
      <c r="G70" s="160"/>
      <c r="H70" s="160"/>
      <c r="I70" s="160"/>
      <c r="J70" s="160"/>
      <c r="K70" s="189"/>
      <c r="L70" s="159"/>
      <c r="M70" s="213"/>
      <c r="N70" s="189"/>
      <c r="O70" s="231"/>
    </row>
    <row r="71" spans="1:15">
      <c r="A71" s="187">
        <v>60</v>
      </c>
      <c r="B71" s="188"/>
      <c r="C71" s="214"/>
      <c r="D71" s="190"/>
      <c r="E71" s="159"/>
      <c r="F71" s="159"/>
      <c r="G71" s="160"/>
      <c r="H71" s="160"/>
      <c r="I71" s="160"/>
      <c r="J71" s="160"/>
      <c r="K71" s="189"/>
      <c r="L71" s="159"/>
      <c r="M71" s="213"/>
      <c r="N71" s="189"/>
      <c r="O71" s="231"/>
    </row>
    <row r="72" spans="1:15">
      <c r="A72" s="187">
        <v>61</v>
      </c>
      <c r="B72" s="188"/>
      <c r="C72" s="214"/>
      <c r="D72" s="190"/>
      <c r="E72" s="159"/>
      <c r="F72" s="159"/>
      <c r="G72" s="160"/>
      <c r="H72" s="160"/>
      <c r="I72" s="160"/>
      <c r="J72" s="160"/>
      <c r="K72" s="189"/>
      <c r="L72" s="159"/>
      <c r="M72" s="213"/>
      <c r="N72" s="189"/>
      <c r="O72" s="231"/>
    </row>
    <row r="73" spans="1:15">
      <c r="A73" s="187">
        <v>62</v>
      </c>
      <c r="B73" s="188"/>
      <c r="C73" s="214"/>
      <c r="D73" s="190"/>
      <c r="E73" s="159"/>
      <c r="F73" s="159"/>
      <c r="G73" s="160"/>
      <c r="H73" s="160"/>
      <c r="I73" s="160"/>
      <c r="J73" s="160"/>
      <c r="K73" s="189"/>
      <c r="L73" s="159"/>
      <c r="M73" s="213"/>
      <c r="N73" s="189"/>
      <c r="O73" s="231"/>
    </row>
    <row r="74" spans="1:15">
      <c r="A74" s="187">
        <v>63</v>
      </c>
      <c r="B74" s="188"/>
      <c r="C74" s="214"/>
      <c r="D74" s="190"/>
      <c r="E74" s="159"/>
      <c r="F74" s="159"/>
      <c r="G74" s="160"/>
      <c r="H74" s="160"/>
      <c r="I74" s="160"/>
      <c r="J74" s="160"/>
      <c r="K74" s="189"/>
      <c r="L74" s="159"/>
      <c r="M74" s="213"/>
      <c r="N74" s="189"/>
      <c r="O74" s="231"/>
    </row>
    <row r="75" spans="1:15">
      <c r="A75" s="187">
        <v>64</v>
      </c>
      <c r="B75" s="188"/>
      <c r="C75" s="214"/>
      <c r="D75" s="190"/>
      <c r="E75" s="159"/>
      <c r="F75" s="159"/>
      <c r="G75" s="160"/>
      <c r="H75" s="160"/>
      <c r="I75" s="160"/>
      <c r="J75" s="160"/>
      <c r="K75" s="189"/>
      <c r="L75" s="159"/>
      <c r="M75" s="213"/>
      <c r="N75" s="189"/>
      <c r="O75" s="231"/>
    </row>
    <row r="76" spans="1:15">
      <c r="A76" s="187">
        <v>65</v>
      </c>
      <c r="B76" s="188"/>
      <c r="C76" s="214"/>
      <c r="D76" s="190"/>
      <c r="E76" s="159"/>
      <c r="F76" s="159"/>
      <c r="G76" s="160"/>
      <c r="H76" s="160"/>
      <c r="I76" s="160"/>
      <c r="J76" s="160"/>
      <c r="K76" s="189"/>
      <c r="L76" s="159"/>
      <c r="M76" s="213"/>
      <c r="N76" s="189"/>
      <c r="O76" s="231"/>
    </row>
    <row r="77" spans="1:15">
      <c r="A77" s="187">
        <v>66</v>
      </c>
      <c r="B77" s="188"/>
      <c r="C77" s="214"/>
      <c r="D77" s="190"/>
      <c r="E77" s="159"/>
      <c r="F77" s="159"/>
      <c r="G77" s="160"/>
      <c r="H77" s="160"/>
      <c r="I77" s="160"/>
      <c r="J77" s="160"/>
      <c r="K77" s="189"/>
      <c r="L77" s="159"/>
      <c r="M77" s="213"/>
      <c r="N77" s="189"/>
      <c r="O77" s="231"/>
    </row>
    <row r="78" spans="1:15">
      <c r="A78" s="187">
        <v>67</v>
      </c>
      <c r="B78" s="188"/>
      <c r="C78" s="214"/>
      <c r="D78" s="190"/>
      <c r="E78" s="159"/>
      <c r="F78" s="159"/>
      <c r="G78" s="160"/>
      <c r="H78" s="160"/>
      <c r="I78" s="160"/>
      <c r="J78" s="160"/>
      <c r="K78" s="213"/>
      <c r="L78" s="159"/>
      <c r="M78" s="213"/>
      <c r="N78" s="189"/>
      <c r="O78" s="231"/>
    </row>
    <row r="79" spans="1:15">
      <c r="A79" s="187">
        <v>68</v>
      </c>
      <c r="B79" s="214"/>
      <c r="C79" s="214"/>
      <c r="D79" s="190"/>
      <c r="E79" s="159"/>
      <c r="F79" s="159"/>
      <c r="G79" s="160"/>
      <c r="H79" s="160"/>
      <c r="I79" s="160"/>
      <c r="J79" s="160"/>
      <c r="K79" s="189"/>
      <c r="L79" s="159"/>
      <c r="M79" s="213"/>
      <c r="N79" s="189"/>
      <c r="O79" s="231"/>
    </row>
    <row r="80" spans="1:15">
      <c r="A80" s="187">
        <v>69</v>
      </c>
      <c r="B80" s="187"/>
      <c r="C80" s="187"/>
      <c r="D80" s="190"/>
      <c r="E80" s="191"/>
      <c r="F80" s="191"/>
      <c r="G80" s="192"/>
      <c r="H80" s="192"/>
      <c r="I80" s="192"/>
      <c r="J80" s="192"/>
      <c r="K80" s="190"/>
      <c r="L80" s="159"/>
      <c r="M80" s="217"/>
      <c r="N80" s="190"/>
      <c r="O80" s="231"/>
    </row>
    <row r="81" spans="1:15">
      <c r="A81" s="187">
        <v>70</v>
      </c>
      <c r="B81" s="214"/>
      <c r="C81" s="214"/>
      <c r="D81" s="190"/>
      <c r="E81" s="191"/>
      <c r="F81" s="191"/>
      <c r="G81" s="160"/>
      <c r="H81" s="160"/>
      <c r="I81" s="192"/>
      <c r="J81" s="160"/>
      <c r="K81" s="189"/>
      <c r="L81" s="159"/>
      <c r="M81" s="213"/>
      <c r="N81" s="189"/>
      <c r="O81" s="231"/>
    </row>
    <row r="82" spans="1:15">
      <c r="A82" s="187">
        <v>71</v>
      </c>
      <c r="B82" s="214"/>
      <c r="C82" s="214"/>
      <c r="D82" s="190"/>
      <c r="E82" s="159"/>
      <c r="F82" s="159"/>
      <c r="G82" s="160"/>
      <c r="H82" s="160"/>
      <c r="I82" s="160"/>
      <c r="J82" s="160"/>
      <c r="K82" s="189"/>
      <c r="L82" s="159"/>
      <c r="M82" s="213"/>
      <c r="N82" s="189"/>
      <c r="O82" s="231"/>
    </row>
    <row r="83" spans="1:15">
      <c r="A83" s="187">
        <v>72</v>
      </c>
      <c r="B83" s="214"/>
      <c r="C83" s="214"/>
      <c r="D83" s="190"/>
      <c r="E83" s="159"/>
      <c r="F83" s="159"/>
      <c r="G83" s="160"/>
      <c r="H83" s="160"/>
      <c r="I83" s="160"/>
      <c r="J83" s="160"/>
      <c r="K83" s="189"/>
      <c r="L83" s="159"/>
      <c r="M83" s="213"/>
      <c r="N83" s="189"/>
      <c r="O83" s="231"/>
    </row>
    <row r="84" spans="1:15">
      <c r="A84" s="187">
        <v>73</v>
      </c>
      <c r="B84" s="187"/>
      <c r="C84" s="187"/>
      <c r="D84" s="190"/>
      <c r="E84" s="159"/>
      <c r="F84" s="159"/>
      <c r="G84" s="160"/>
      <c r="H84" s="160"/>
      <c r="I84" s="160"/>
      <c r="J84" s="160"/>
      <c r="K84" s="189"/>
      <c r="L84" s="232"/>
      <c r="M84" s="160"/>
      <c r="N84" s="160"/>
      <c r="O84" s="231"/>
    </row>
    <row r="85" spans="1:15">
      <c r="A85" s="187">
        <v>74</v>
      </c>
      <c r="B85" s="214"/>
      <c r="C85" s="214"/>
      <c r="D85" s="190"/>
      <c r="E85" s="159"/>
      <c r="F85" s="159"/>
      <c r="G85" s="160"/>
      <c r="H85" s="160"/>
      <c r="I85" s="160"/>
      <c r="J85" s="160"/>
      <c r="K85" s="189"/>
      <c r="L85" s="159"/>
      <c r="M85" s="213"/>
      <c r="N85" s="189"/>
      <c r="O85" s="231"/>
    </row>
    <row r="86" spans="1:15">
      <c r="A86" s="187">
        <v>75</v>
      </c>
      <c r="B86" s="214"/>
      <c r="C86" s="214"/>
      <c r="D86" s="190"/>
      <c r="E86" s="159"/>
      <c r="F86" s="159"/>
      <c r="G86" s="160"/>
      <c r="H86" s="160"/>
      <c r="I86" s="160"/>
      <c r="J86" s="160"/>
      <c r="K86" s="189"/>
      <c r="L86" s="159"/>
      <c r="M86" s="213"/>
      <c r="N86" s="189"/>
      <c r="O86" s="231"/>
    </row>
    <row r="87" spans="1:15">
      <c r="A87" s="187">
        <v>76</v>
      </c>
      <c r="B87" s="214"/>
      <c r="C87" s="214"/>
      <c r="D87" s="190"/>
      <c r="E87" s="159"/>
      <c r="F87" s="159"/>
      <c r="G87" s="160"/>
      <c r="H87" s="160"/>
      <c r="I87" s="160"/>
      <c r="J87" s="160"/>
      <c r="K87" s="189"/>
      <c r="L87" s="159"/>
      <c r="M87" s="213"/>
      <c r="N87" s="189"/>
      <c r="O87" s="231"/>
    </row>
    <row r="88" spans="1:15">
      <c r="A88" s="187">
        <v>77</v>
      </c>
      <c r="B88" s="214"/>
      <c r="C88" s="214"/>
      <c r="D88" s="190"/>
      <c r="E88" s="159"/>
      <c r="F88" s="159"/>
      <c r="G88" s="160"/>
      <c r="H88" s="160"/>
      <c r="I88" s="160"/>
      <c r="J88" s="160"/>
      <c r="K88" s="189"/>
      <c r="L88" s="159"/>
      <c r="M88" s="213"/>
      <c r="N88" s="189"/>
      <c r="O88" s="231"/>
    </row>
    <row r="89" spans="1:15">
      <c r="A89" s="187">
        <v>78</v>
      </c>
      <c r="B89" s="214"/>
      <c r="C89" s="214"/>
      <c r="D89" s="190"/>
      <c r="E89" s="159"/>
      <c r="F89" s="159"/>
      <c r="G89" s="160"/>
      <c r="H89" s="160"/>
      <c r="I89" s="160"/>
      <c r="J89" s="160"/>
      <c r="K89" s="189"/>
      <c r="L89" s="159"/>
      <c r="M89" s="213"/>
      <c r="N89" s="189"/>
      <c r="O89" s="231"/>
    </row>
    <row r="90" spans="1:15">
      <c r="A90" s="187">
        <v>79</v>
      </c>
      <c r="B90" s="214"/>
      <c r="C90" s="214"/>
      <c r="D90" s="190"/>
      <c r="E90" s="159"/>
      <c r="F90" s="159"/>
      <c r="G90" s="160"/>
      <c r="H90" s="160"/>
      <c r="I90" s="160"/>
      <c r="J90" s="160"/>
      <c r="K90" s="189"/>
      <c r="L90" s="159"/>
      <c r="M90" s="213"/>
      <c r="N90" s="189"/>
      <c r="O90" s="231"/>
    </row>
    <row r="91" spans="1:15">
      <c r="A91" s="187">
        <v>80</v>
      </c>
      <c r="B91" s="214"/>
      <c r="C91" s="214"/>
      <c r="D91" s="190"/>
      <c r="E91" s="159"/>
      <c r="F91" s="159"/>
      <c r="G91" s="160"/>
      <c r="H91" s="160"/>
      <c r="I91" s="160"/>
      <c r="J91" s="160"/>
      <c r="K91" s="189"/>
      <c r="L91" s="159"/>
      <c r="M91" s="213"/>
      <c r="N91" s="189"/>
      <c r="O91" s="231"/>
    </row>
    <row r="92" spans="1:15">
      <c r="A92" s="187">
        <v>81</v>
      </c>
      <c r="B92" s="214"/>
      <c r="C92" s="214"/>
      <c r="D92" s="190"/>
      <c r="E92" s="159"/>
      <c r="F92" s="159"/>
      <c r="G92" s="160"/>
      <c r="H92" s="160"/>
      <c r="I92" s="160"/>
      <c r="J92" s="160"/>
      <c r="K92" s="189"/>
      <c r="L92" s="159"/>
      <c r="M92" s="213"/>
      <c r="N92" s="189"/>
      <c r="O92" s="231"/>
    </row>
    <row r="93" spans="1:15">
      <c r="A93" s="187">
        <v>82</v>
      </c>
      <c r="B93" s="214"/>
      <c r="C93" s="214"/>
      <c r="D93" s="190"/>
      <c r="E93" s="159"/>
      <c r="F93" s="159"/>
      <c r="G93" s="160"/>
      <c r="H93" s="160"/>
      <c r="I93" s="160"/>
      <c r="J93" s="160"/>
      <c r="K93" s="189"/>
      <c r="L93" s="159"/>
      <c r="M93" s="213"/>
      <c r="N93" s="189"/>
      <c r="O93" s="231"/>
    </row>
    <row r="94" spans="1:15">
      <c r="A94" s="187">
        <v>83</v>
      </c>
      <c r="B94" s="214"/>
      <c r="C94" s="214"/>
      <c r="D94" s="190"/>
      <c r="E94" s="159"/>
      <c r="F94" s="159"/>
      <c r="G94" s="160"/>
      <c r="H94" s="160"/>
      <c r="I94" s="160"/>
      <c r="J94" s="160"/>
      <c r="K94" s="189"/>
      <c r="L94" s="159"/>
      <c r="M94" s="213"/>
      <c r="N94" s="189"/>
      <c r="O94" s="231"/>
    </row>
    <row r="95" spans="1:15">
      <c r="A95" s="187">
        <v>84</v>
      </c>
      <c r="B95" s="214"/>
      <c r="C95" s="214"/>
      <c r="D95" s="190"/>
      <c r="E95" s="159"/>
      <c r="F95" s="159"/>
      <c r="G95" s="160"/>
      <c r="H95" s="160"/>
      <c r="I95" s="160"/>
      <c r="J95" s="160"/>
      <c r="K95" s="189"/>
      <c r="L95" s="159"/>
      <c r="M95" s="213"/>
      <c r="N95" s="189"/>
      <c r="O95" s="231"/>
    </row>
    <row r="96" spans="1:15">
      <c r="A96" s="187">
        <v>85</v>
      </c>
      <c r="B96" s="214"/>
      <c r="C96" s="214"/>
      <c r="D96" s="190"/>
      <c r="E96" s="159"/>
      <c r="F96" s="159"/>
      <c r="G96" s="160"/>
      <c r="H96" s="160"/>
      <c r="I96" s="160"/>
      <c r="J96" s="160"/>
      <c r="K96" s="189"/>
      <c r="L96" s="159"/>
      <c r="M96" s="213"/>
      <c r="N96" s="189"/>
      <c r="O96" s="231"/>
    </row>
    <row r="97" spans="1:15">
      <c r="A97" s="187">
        <v>86</v>
      </c>
      <c r="B97" s="214"/>
      <c r="C97" s="214"/>
      <c r="D97" s="190"/>
      <c r="E97" s="159"/>
      <c r="F97" s="159"/>
      <c r="G97" s="160"/>
      <c r="H97" s="160"/>
      <c r="I97" s="160"/>
      <c r="J97" s="160"/>
      <c r="K97" s="189"/>
      <c r="L97" s="159"/>
      <c r="M97" s="213"/>
      <c r="N97" s="189"/>
      <c r="O97" s="231"/>
    </row>
    <row r="98" spans="1:15">
      <c r="A98" s="187">
        <v>87</v>
      </c>
      <c r="B98" s="214"/>
      <c r="C98" s="214"/>
      <c r="D98" s="190"/>
      <c r="E98" s="159"/>
      <c r="F98" s="159"/>
      <c r="G98" s="160"/>
      <c r="H98" s="160"/>
      <c r="I98" s="160"/>
      <c r="J98" s="160"/>
      <c r="K98" s="189"/>
      <c r="L98" s="159"/>
      <c r="M98" s="213"/>
      <c r="N98" s="189"/>
      <c r="O98" s="231"/>
    </row>
    <row r="99" spans="1:15">
      <c r="A99" s="187">
        <v>88</v>
      </c>
      <c r="B99" s="187"/>
      <c r="C99" s="187"/>
      <c r="D99" s="190"/>
      <c r="E99" s="191"/>
      <c r="F99" s="191"/>
      <c r="G99" s="192"/>
      <c r="H99" s="212"/>
      <c r="I99" s="212"/>
      <c r="J99" s="192"/>
      <c r="K99" s="190"/>
      <c r="L99" s="159"/>
      <c r="M99" s="213"/>
      <c r="N99" s="189"/>
      <c r="O99" s="231"/>
    </row>
    <row r="100" spans="1:15">
      <c r="A100" s="187">
        <v>89</v>
      </c>
      <c r="B100" s="214"/>
      <c r="C100" s="214"/>
      <c r="D100" s="190"/>
      <c r="E100" s="159"/>
      <c r="F100" s="159"/>
      <c r="G100" s="160"/>
      <c r="H100" s="160"/>
      <c r="I100" s="212"/>
      <c r="J100" s="160"/>
      <c r="K100" s="189"/>
      <c r="L100" s="159"/>
      <c r="M100" s="213"/>
      <c r="N100" s="189"/>
      <c r="O100" s="231"/>
    </row>
    <row r="101" spans="1:15">
      <c r="A101" s="187">
        <v>90</v>
      </c>
      <c r="B101" s="214"/>
      <c r="C101" s="214"/>
      <c r="D101" s="190"/>
      <c r="E101" s="159"/>
      <c r="F101" s="159"/>
      <c r="G101" s="160"/>
      <c r="H101" s="160"/>
      <c r="I101" s="160"/>
      <c r="J101" s="160"/>
      <c r="K101" s="189"/>
      <c r="L101" s="159"/>
      <c r="M101" s="213"/>
      <c r="N101" s="189"/>
      <c r="O101" s="231"/>
    </row>
    <row r="102" spans="1:15">
      <c r="A102" s="187">
        <v>91</v>
      </c>
      <c r="B102" s="214"/>
      <c r="C102" s="214"/>
      <c r="D102" s="190"/>
      <c r="E102" s="159"/>
      <c r="F102" s="159"/>
      <c r="G102" s="160"/>
      <c r="H102" s="160"/>
      <c r="I102" s="160"/>
      <c r="J102" s="160"/>
      <c r="K102" s="189"/>
      <c r="L102" s="159"/>
      <c r="M102" s="213"/>
      <c r="N102" s="189"/>
      <c r="O102" s="231"/>
    </row>
    <row r="103" spans="1:15">
      <c r="A103" s="187">
        <v>92</v>
      </c>
      <c r="B103" s="214"/>
      <c r="C103" s="214"/>
      <c r="D103" s="190"/>
      <c r="E103" s="159"/>
      <c r="F103" s="159"/>
      <c r="G103" s="160"/>
      <c r="H103" s="160"/>
      <c r="I103" s="160"/>
      <c r="J103" s="160"/>
      <c r="K103" s="189"/>
      <c r="L103" s="159"/>
      <c r="M103" s="213"/>
      <c r="N103" s="189"/>
      <c r="O103" s="231"/>
    </row>
    <row r="104" spans="1:15">
      <c r="A104" s="187">
        <v>93</v>
      </c>
      <c r="B104" s="187"/>
      <c r="C104" s="187"/>
      <c r="D104" s="190"/>
      <c r="E104" s="159"/>
      <c r="F104" s="159"/>
      <c r="G104" s="160"/>
      <c r="H104" s="160"/>
      <c r="I104" s="160"/>
      <c r="J104" s="160"/>
      <c r="K104" s="189"/>
      <c r="L104" s="159"/>
      <c r="M104" s="213"/>
      <c r="N104" s="189"/>
      <c r="O104" s="231"/>
    </row>
    <row r="105" spans="1:15">
      <c r="A105" s="187">
        <v>94</v>
      </c>
      <c r="B105" s="187"/>
      <c r="C105" s="187"/>
      <c r="D105" s="190"/>
      <c r="E105" s="159"/>
      <c r="F105" s="159"/>
      <c r="G105" s="160"/>
      <c r="H105" s="160"/>
      <c r="I105" s="160"/>
      <c r="J105" s="160"/>
      <c r="K105" s="189"/>
      <c r="L105" s="159"/>
      <c r="M105" s="213"/>
      <c r="N105" s="189"/>
      <c r="O105" s="231"/>
    </row>
    <row r="106" spans="1:15">
      <c r="A106" s="187">
        <v>95</v>
      </c>
      <c r="B106" s="187"/>
      <c r="C106" s="187"/>
      <c r="D106" s="190"/>
      <c r="E106" s="159"/>
      <c r="F106" s="159"/>
      <c r="G106" s="160"/>
      <c r="H106" s="160"/>
      <c r="I106" s="160"/>
      <c r="J106" s="160"/>
      <c r="K106" s="189"/>
      <c r="L106" s="159"/>
      <c r="M106" s="213"/>
      <c r="N106" s="189"/>
      <c r="O106" s="231"/>
    </row>
    <row r="107" spans="1:15">
      <c r="A107" s="187">
        <v>96</v>
      </c>
      <c r="B107" s="187"/>
      <c r="C107" s="187"/>
      <c r="D107" s="190"/>
      <c r="E107" s="159"/>
      <c r="F107" s="159"/>
      <c r="G107" s="160"/>
      <c r="H107" s="160"/>
      <c r="I107" s="160"/>
      <c r="J107" s="160"/>
      <c r="K107" s="189"/>
      <c r="L107" s="159"/>
      <c r="M107" s="213"/>
      <c r="N107" s="189"/>
      <c r="O107" s="231"/>
    </row>
    <row r="108" spans="1:15">
      <c r="A108" s="187">
        <v>97</v>
      </c>
      <c r="B108" s="187"/>
      <c r="C108" s="187"/>
      <c r="D108" s="190"/>
      <c r="E108" s="159"/>
      <c r="F108" s="159"/>
      <c r="G108" s="160"/>
      <c r="H108" s="160"/>
      <c r="I108" s="160"/>
      <c r="J108" s="160"/>
      <c r="K108" s="189"/>
      <c r="L108" s="159"/>
      <c r="M108" s="213"/>
      <c r="N108" s="189"/>
      <c r="O108" s="231"/>
    </row>
    <row r="109" spans="1:15">
      <c r="A109" s="187">
        <v>98</v>
      </c>
      <c r="B109" s="187"/>
      <c r="C109" s="187"/>
      <c r="D109" s="190"/>
      <c r="E109" s="159"/>
      <c r="F109" s="159"/>
      <c r="G109" s="160"/>
      <c r="H109" s="160"/>
      <c r="I109" s="160"/>
      <c r="J109" s="160"/>
      <c r="K109" s="189"/>
      <c r="L109" s="159"/>
      <c r="M109" s="213"/>
      <c r="N109" s="189"/>
      <c r="O109" s="231"/>
    </row>
    <row r="110" spans="1:15">
      <c r="A110" s="187">
        <v>99</v>
      </c>
      <c r="B110" s="187"/>
      <c r="C110" s="187"/>
      <c r="D110" s="190"/>
      <c r="E110" s="159"/>
      <c r="F110" s="159"/>
      <c r="G110" s="160"/>
      <c r="H110" s="160"/>
      <c r="I110" s="160"/>
      <c r="J110" s="160"/>
      <c r="K110" s="189"/>
      <c r="L110" s="159"/>
      <c r="M110" s="213"/>
      <c r="N110" s="189"/>
      <c r="O110" s="231"/>
    </row>
    <row r="111" spans="1:15">
      <c r="A111" s="187">
        <v>100</v>
      </c>
      <c r="B111" s="187"/>
      <c r="C111" s="187"/>
      <c r="D111" s="190"/>
      <c r="E111" s="159"/>
      <c r="F111" s="159"/>
      <c r="G111" s="160"/>
      <c r="H111" s="160"/>
      <c r="I111" s="160"/>
      <c r="J111" s="160"/>
      <c r="K111" s="189"/>
      <c r="L111" s="159"/>
      <c r="M111" s="213"/>
      <c r="N111" s="189"/>
      <c r="O111" s="231"/>
    </row>
    <row r="112" spans="1:15">
      <c r="A112" s="187">
        <v>101</v>
      </c>
      <c r="B112" s="187"/>
      <c r="C112" s="187"/>
      <c r="D112" s="190"/>
      <c r="E112" s="159"/>
      <c r="F112" s="159"/>
      <c r="G112" s="160"/>
      <c r="H112" s="160"/>
      <c r="I112" s="160"/>
      <c r="J112" s="160"/>
      <c r="K112" s="189"/>
      <c r="L112" s="159"/>
      <c r="M112" s="213"/>
      <c r="N112" s="189"/>
      <c r="O112" s="231"/>
    </row>
    <row r="113" spans="1:15">
      <c r="A113" s="187">
        <v>102</v>
      </c>
      <c r="B113" s="187"/>
      <c r="C113" s="187"/>
      <c r="D113" s="190"/>
      <c r="E113" s="159"/>
      <c r="F113" s="159"/>
      <c r="G113" s="160"/>
      <c r="H113" s="160"/>
      <c r="I113" s="160"/>
      <c r="J113" s="160"/>
      <c r="K113" s="189"/>
      <c r="L113" s="159"/>
      <c r="M113" s="213"/>
      <c r="N113" s="189"/>
      <c r="O113" s="231"/>
    </row>
    <row r="114" spans="1:15">
      <c r="A114" s="187">
        <v>103</v>
      </c>
      <c r="B114" s="187"/>
      <c r="C114" s="187"/>
      <c r="D114" s="190"/>
      <c r="E114" s="159"/>
      <c r="F114" s="159"/>
      <c r="G114" s="160"/>
      <c r="H114" s="160"/>
      <c r="I114" s="160"/>
      <c r="J114" s="160"/>
      <c r="K114" s="189"/>
      <c r="L114" s="159"/>
      <c r="M114" s="213"/>
      <c r="N114" s="189"/>
      <c r="O114" s="231"/>
    </row>
    <row r="115" spans="1:15">
      <c r="A115" s="187">
        <v>104</v>
      </c>
      <c r="B115" s="187"/>
      <c r="C115" s="187"/>
      <c r="D115" s="190"/>
      <c r="E115" s="159"/>
      <c r="F115" s="159"/>
      <c r="G115" s="160"/>
      <c r="H115" s="160"/>
      <c r="I115" s="160"/>
      <c r="J115" s="160"/>
      <c r="K115" s="189"/>
      <c r="L115" s="159"/>
      <c r="M115" s="213"/>
      <c r="N115" s="189"/>
      <c r="O115" s="231"/>
    </row>
    <row r="116" spans="1:15">
      <c r="A116" s="187">
        <v>105</v>
      </c>
      <c r="B116" s="187"/>
      <c r="C116" s="187"/>
      <c r="D116" s="190"/>
      <c r="E116" s="159"/>
      <c r="F116" s="159"/>
      <c r="G116" s="160"/>
      <c r="H116" s="160"/>
      <c r="I116" s="160"/>
      <c r="J116" s="160"/>
      <c r="K116" s="189"/>
      <c r="L116" s="159"/>
      <c r="M116" s="213"/>
      <c r="N116" s="189"/>
      <c r="O116" s="231"/>
    </row>
    <row r="117" spans="1:15">
      <c r="A117" s="187">
        <v>106</v>
      </c>
      <c r="B117" s="187"/>
      <c r="C117" s="187"/>
      <c r="D117" s="190"/>
      <c r="E117" s="159"/>
      <c r="F117" s="159"/>
      <c r="G117" s="160"/>
      <c r="H117" s="160"/>
      <c r="I117" s="160"/>
      <c r="J117" s="160"/>
      <c r="K117" s="189"/>
      <c r="L117" s="159"/>
      <c r="M117" s="213"/>
      <c r="N117" s="189"/>
      <c r="O117" s="231"/>
    </row>
    <row r="118" spans="1:15">
      <c r="A118" s="187">
        <v>107</v>
      </c>
      <c r="B118" s="187"/>
      <c r="C118" s="187"/>
      <c r="D118" s="190"/>
      <c r="E118" s="159"/>
      <c r="F118" s="159"/>
      <c r="G118" s="160"/>
      <c r="H118" s="160"/>
      <c r="I118" s="160"/>
      <c r="J118" s="160"/>
      <c r="K118" s="189"/>
      <c r="L118" s="159"/>
      <c r="M118" s="213"/>
      <c r="N118" s="189"/>
      <c r="O118" s="231"/>
    </row>
    <row r="119" spans="1:15">
      <c r="A119" s="187">
        <v>108</v>
      </c>
      <c r="B119" s="187"/>
      <c r="C119" s="187"/>
      <c r="D119" s="190"/>
      <c r="E119" s="159"/>
      <c r="F119" s="159"/>
      <c r="G119" s="160"/>
      <c r="H119" s="160"/>
      <c r="I119" s="160"/>
      <c r="J119" s="160"/>
      <c r="K119" s="189"/>
      <c r="L119" s="159"/>
      <c r="M119" s="213"/>
      <c r="N119" s="189"/>
      <c r="O119" s="231"/>
    </row>
    <row r="120" spans="1:15">
      <c r="A120" s="187">
        <v>109</v>
      </c>
      <c r="B120" s="187"/>
      <c r="C120" s="187"/>
      <c r="D120" s="190"/>
      <c r="E120" s="159"/>
      <c r="F120" s="159"/>
      <c r="G120" s="160"/>
      <c r="H120" s="160"/>
      <c r="I120" s="160"/>
      <c r="J120" s="160"/>
      <c r="K120" s="189"/>
      <c r="L120" s="159"/>
      <c r="M120" s="213"/>
      <c r="N120" s="189"/>
      <c r="O120" s="231"/>
    </row>
    <row r="121" spans="1:15">
      <c r="A121" s="187">
        <v>110</v>
      </c>
      <c r="B121" s="187"/>
      <c r="C121" s="187"/>
      <c r="D121" s="190"/>
      <c r="E121" s="159"/>
      <c r="F121" s="159"/>
      <c r="G121" s="160"/>
      <c r="H121" s="160"/>
      <c r="I121" s="160"/>
      <c r="J121" s="160"/>
      <c r="K121" s="189"/>
      <c r="L121" s="159"/>
      <c r="M121" s="213"/>
      <c r="N121" s="189"/>
      <c r="O121" s="231"/>
    </row>
    <row r="122" spans="1:15">
      <c r="A122" s="187">
        <v>111</v>
      </c>
      <c r="B122" s="187"/>
      <c r="C122" s="187"/>
      <c r="D122" s="190"/>
      <c r="E122" s="159"/>
      <c r="F122" s="159"/>
      <c r="G122" s="160"/>
      <c r="H122" s="160"/>
      <c r="I122" s="160"/>
      <c r="J122" s="160"/>
      <c r="K122" s="189"/>
      <c r="L122" s="159"/>
      <c r="M122" s="213"/>
      <c r="N122" s="189"/>
      <c r="O122" s="231"/>
    </row>
    <row r="123" spans="1:15">
      <c r="A123" s="187">
        <v>112</v>
      </c>
      <c r="B123" s="187"/>
      <c r="C123" s="187"/>
      <c r="D123" s="190"/>
      <c r="E123" s="159"/>
      <c r="F123" s="159"/>
      <c r="G123" s="160"/>
      <c r="H123" s="160"/>
      <c r="I123" s="160"/>
      <c r="J123" s="160"/>
      <c r="K123" s="189"/>
      <c r="L123" s="159"/>
      <c r="M123" s="213"/>
      <c r="N123" s="189"/>
      <c r="O123" s="231"/>
    </row>
    <row r="124" spans="1:15">
      <c r="A124" s="187">
        <v>113</v>
      </c>
      <c r="B124" s="187"/>
      <c r="C124" s="187"/>
      <c r="D124" s="190"/>
      <c r="E124" s="159"/>
      <c r="F124" s="159"/>
      <c r="G124" s="160"/>
      <c r="H124" s="160"/>
      <c r="I124" s="160"/>
      <c r="J124" s="160"/>
      <c r="K124" s="189"/>
      <c r="L124" s="159"/>
      <c r="M124" s="213"/>
      <c r="N124" s="189"/>
      <c r="O124" s="231"/>
    </row>
    <row r="125" spans="1:15">
      <c r="A125" s="187">
        <v>114</v>
      </c>
      <c r="B125" s="187"/>
      <c r="C125" s="187"/>
      <c r="D125" s="190"/>
      <c r="E125" s="159"/>
      <c r="F125" s="159"/>
      <c r="G125" s="160"/>
      <c r="H125" s="160"/>
      <c r="I125" s="160"/>
      <c r="J125" s="160"/>
      <c r="K125" s="189"/>
      <c r="L125" s="159"/>
      <c r="M125" s="213"/>
      <c r="N125" s="189"/>
      <c r="O125" s="231"/>
    </row>
    <row r="126" spans="1:15">
      <c r="A126" s="187">
        <v>115</v>
      </c>
      <c r="B126" s="187"/>
      <c r="C126" s="187"/>
      <c r="D126" s="190"/>
      <c r="E126" s="159"/>
      <c r="F126" s="159"/>
      <c r="G126" s="160"/>
      <c r="H126" s="160"/>
      <c r="I126" s="160"/>
      <c r="J126" s="160"/>
      <c r="K126" s="189"/>
      <c r="L126" s="159"/>
      <c r="M126" s="213"/>
      <c r="N126" s="189"/>
      <c r="O126" s="231"/>
    </row>
    <row r="127" spans="1:15">
      <c r="A127" s="187">
        <v>116</v>
      </c>
      <c r="B127" s="187"/>
      <c r="C127" s="187"/>
      <c r="D127" s="190"/>
      <c r="E127" s="159"/>
      <c r="F127" s="159"/>
      <c r="G127" s="160"/>
      <c r="H127" s="160"/>
      <c r="I127" s="160"/>
      <c r="J127" s="160"/>
      <c r="K127" s="189"/>
      <c r="L127" s="159"/>
      <c r="M127" s="213"/>
      <c r="N127" s="189"/>
      <c r="O127" s="231"/>
    </row>
    <row r="128" spans="1:15">
      <c r="A128" s="187">
        <v>117</v>
      </c>
      <c r="B128" s="187"/>
      <c r="C128" s="187"/>
      <c r="D128" s="190"/>
      <c r="E128" s="191"/>
      <c r="F128" s="191"/>
      <c r="G128" s="192"/>
      <c r="H128" s="192"/>
      <c r="I128" s="192"/>
      <c r="J128" s="192"/>
      <c r="K128" s="190"/>
      <c r="L128" s="159"/>
      <c r="M128" s="213"/>
      <c r="N128" s="189"/>
      <c r="O128" s="231"/>
    </row>
    <row r="129" spans="1:15">
      <c r="A129" s="187">
        <v>118</v>
      </c>
      <c r="B129" s="187"/>
      <c r="C129" s="187"/>
      <c r="D129" s="190"/>
      <c r="E129" s="191"/>
      <c r="F129" s="191"/>
      <c r="G129" s="160"/>
      <c r="H129" s="160"/>
      <c r="I129" s="192"/>
      <c r="J129" s="160"/>
      <c r="K129" s="189"/>
      <c r="L129" s="159"/>
      <c r="M129" s="213"/>
      <c r="N129" s="189"/>
      <c r="O129" s="231"/>
    </row>
    <row r="130" spans="1:15">
      <c r="A130" s="187">
        <v>119</v>
      </c>
      <c r="B130" s="187"/>
      <c r="C130" s="187"/>
      <c r="D130" s="190"/>
      <c r="E130" s="159"/>
      <c r="F130" s="159"/>
      <c r="G130" s="160"/>
      <c r="H130" s="160"/>
      <c r="I130" s="160"/>
      <c r="J130" s="160"/>
      <c r="K130" s="189"/>
      <c r="L130" s="159"/>
      <c r="M130" s="213"/>
      <c r="N130" s="189"/>
      <c r="O130" s="231"/>
    </row>
    <row r="131" spans="1:15">
      <c r="A131" s="187">
        <v>120</v>
      </c>
      <c r="B131" s="187"/>
      <c r="C131" s="187"/>
      <c r="D131" s="190"/>
      <c r="E131" s="159"/>
      <c r="F131" s="159"/>
      <c r="G131" s="160"/>
      <c r="H131" s="160"/>
      <c r="I131" s="160"/>
      <c r="J131" s="160"/>
      <c r="K131" s="189"/>
      <c r="L131" s="159"/>
      <c r="M131" s="213"/>
      <c r="N131" s="189"/>
      <c r="O131" s="231"/>
    </row>
    <row r="132" spans="1:15">
      <c r="A132" s="187">
        <v>121</v>
      </c>
      <c r="B132" s="187"/>
      <c r="C132" s="187"/>
      <c r="D132" s="190"/>
      <c r="E132" s="159"/>
      <c r="F132" s="159"/>
      <c r="G132" s="160"/>
      <c r="H132" s="160"/>
      <c r="I132" s="160"/>
      <c r="J132" s="160"/>
      <c r="K132" s="189"/>
      <c r="L132" s="159"/>
      <c r="M132" s="213"/>
      <c r="N132" s="189"/>
      <c r="O132" s="231"/>
    </row>
    <row r="133" spans="1:15">
      <c r="A133" s="187">
        <v>122</v>
      </c>
      <c r="B133" s="187"/>
      <c r="C133" s="187"/>
      <c r="D133" s="190"/>
      <c r="E133" s="159"/>
      <c r="F133" s="159"/>
      <c r="G133" s="160"/>
      <c r="H133" s="160"/>
      <c r="I133" s="160"/>
      <c r="J133" s="160"/>
      <c r="K133" s="189"/>
      <c r="L133" s="159"/>
      <c r="M133" s="213"/>
      <c r="N133" s="189"/>
      <c r="O133" s="231"/>
    </row>
    <row r="134" spans="1:15">
      <c r="A134" s="187">
        <v>123</v>
      </c>
      <c r="B134" s="187"/>
      <c r="C134" s="187"/>
      <c r="D134" s="190"/>
      <c r="E134" s="159"/>
      <c r="F134" s="159"/>
      <c r="G134" s="160"/>
      <c r="H134" s="160"/>
      <c r="I134" s="160"/>
      <c r="J134" s="160"/>
      <c r="K134" s="189"/>
      <c r="L134" s="159"/>
      <c r="M134" s="213"/>
      <c r="N134" s="189"/>
      <c r="O134" s="231"/>
    </row>
    <row r="135" spans="1:15">
      <c r="A135" s="187">
        <v>124</v>
      </c>
      <c r="B135" s="187"/>
      <c r="C135" s="187"/>
      <c r="D135" s="190"/>
      <c r="E135" s="159"/>
      <c r="F135" s="159"/>
      <c r="G135" s="160"/>
      <c r="H135" s="160"/>
      <c r="I135" s="160"/>
      <c r="J135" s="160"/>
      <c r="K135" s="189"/>
      <c r="L135" s="159"/>
      <c r="M135" s="213"/>
      <c r="N135" s="189"/>
      <c r="O135" s="231"/>
    </row>
    <row r="136" spans="1:15">
      <c r="A136" s="187">
        <v>125</v>
      </c>
      <c r="B136" s="187"/>
      <c r="C136" s="187"/>
      <c r="D136" s="190"/>
      <c r="E136" s="159"/>
      <c r="F136" s="159"/>
      <c r="G136" s="160"/>
      <c r="H136" s="160"/>
      <c r="I136" s="160"/>
      <c r="J136" s="160"/>
      <c r="K136" s="189"/>
      <c r="L136" s="159"/>
      <c r="M136" s="213"/>
      <c r="N136" s="189"/>
      <c r="O136" s="231"/>
    </row>
    <row r="137" spans="1:15">
      <c r="A137" s="187">
        <v>126</v>
      </c>
      <c r="B137" s="187"/>
      <c r="C137" s="187"/>
      <c r="D137" s="190"/>
      <c r="E137" s="159"/>
      <c r="F137" s="159"/>
      <c r="G137" s="160"/>
      <c r="H137" s="160"/>
      <c r="I137" s="160"/>
      <c r="J137" s="160"/>
      <c r="K137" s="189"/>
      <c r="L137" s="159"/>
      <c r="M137" s="213"/>
      <c r="N137" s="189"/>
      <c r="O137" s="231"/>
    </row>
    <row r="138" spans="1:15">
      <c r="A138" s="187">
        <v>127</v>
      </c>
      <c r="B138" s="214"/>
      <c r="C138" s="187"/>
      <c r="D138" s="190"/>
      <c r="E138" s="159"/>
      <c r="F138" s="159"/>
      <c r="G138" s="160"/>
      <c r="H138" s="160"/>
      <c r="I138" s="160"/>
      <c r="J138" s="160"/>
      <c r="K138" s="189"/>
      <c r="L138" s="159"/>
      <c r="M138" s="213"/>
      <c r="N138" s="189"/>
      <c r="O138" s="231"/>
    </row>
    <row r="139" spans="1:15">
      <c r="A139" s="187">
        <v>128</v>
      </c>
      <c r="B139" s="187"/>
      <c r="C139" s="187"/>
      <c r="D139" s="190"/>
      <c r="E139" s="159"/>
      <c r="F139" s="159"/>
      <c r="G139" s="160"/>
      <c r="H139" s="160"/>
      <c r="I139" s="160"/>
      <c r="J139" s="160"/>
      <c r="K139" s="189"/>
      <c r="L139" s="159"/>
      <c r="M139" s="213"/>
      <c r="N139" s="189"/>
      <c r="O139" s="231"/>
    </row>
    <row r="140" spans="1:15">
      <c r="A140" s="187">
        <v>129</v>
      </c>
      <c r="B140" s="187"/>
      <c r="C140" s="187"/>
      <c r="D140" s="190"/>
      <c r="E140" s="159"/>
      <c r="F140" s="159"/>
      <c r="G140" s="160"/>
      <c r="H140" s="160"/>
      <c r="I140" s="160"/>
      <c r="J140" s="160"/>
      <c r="K140" s="189"/>
      <c r="L140" s="159"/>
      <c r="M140" s="213"/>
      <c r="N140" s="189"/>
      <c r="O140" s="231"/>
    </row>
    <row r="141" spans="1:15">
      <c r="A141" s="187">
        <v>130</v>
      </c>
      <c r="B141" s="187"/>
      <c r="C141" s="187"/>
      <c r="D141" s="190"/>
      <c r="E141" s="159"/>
      <c r="F141" s="159"/>
      <c r="G141" s="160"/>
      <c r="H141" s="160"/>
      <c r="I141" s="160"/>
      <c r="J141" s="160"/>
      <c r="K141" s="189"/>
      <c r="L141" s="159"/>
      <c r="M141" s="213"/>
      <c r="N141" s="189"/>
      <c r="O141" s="231"/>
    </row>
    <row r="142" spans="1:15">
      <c r="A142" s="187">
        <v>131</v>
      </c>
      <c r="B142" s="187"/>
      <c r="C142" s="187"/>
      <c r="D142" s="190"/>
      <c r="E142" s="159"/>
      <c r="F142" s="159"/>
      <c r="G142" s="160"/>
      <c r="H142" s="160"/>
      <c r="I142" s="160"/>
      <c r="J142" s="160"/>
      <c r="K142" s="189"/>
      <c r="L142" s="159"/>
      <c r="M142" s="213"/>
      <c r="N142" s="189"/>
      <c r="O142" s="231"/>
    </row>
    <row r="143" spans="1:15">
      <c r="A143" s="187">
        <v>132</v>
      </c>
      <c r="B143" s="187"/>
      <c r="C143" s="187"/>
      <c r="D143" s="190"/>
      <c r="E143" s="159"/>
      <c r="F143" s="159"/>
      <c r="G143" s="160"/>
      <c r="H143" s="160"/>
      <c r="I143" s="160"/>
      <c r="J143" s="160"/>
      <c r="K143" s="189"/>
      <c r="L143" s="159"/>
      <c r="M143" s="213"/>
      <c r="N143" s="189"/>
      <c r="O143" s="231"/>
    </row>
    <row r="144" spans="1:15">
      <c r="A144" s="187">
        <v>133</v>
      </c>
      <c r="B144" s="187"/>
      <c r="C144" s="187"/>
      <c r="D144" s="190"/>
      <c r="E144" s="159"/>
      <c r="F144" s="159"/>
      <c r="G144" s="160"/>
      <c r="H144" s="160"/>
      <c r="I144" s="160"/>
      <c r="J144" s="160"/>
      <c r="K144" s="189"/>
      <c r="L144" s="159"/>
      <c r="M144" s="213"/>
      <c r="N144" s="189"/>
      <c r="O144" s="231"/>
    </row>
    <row r="145" spans="1:15">
      <c r="A145" s="187"/>
      <c r="B145" s="187"/>
      <c r="C145" s="187"/>
      <c r="D145" s="190"/>
      <c r="E145" s="159"/>
      <c r="F145" s="159"/>
      <c r="G145" s="160"/>
      <c r="H145" s="160"/>
      <c r="I145" s="160"/>
      <c r="J145" s="160"/>
      <c r="K145" s="189"/>
      <c r="L145" s="159"/>
      <c r="M145" s="213"/>
      <c r="N145" s="189"/>
      <c r="O145" s="231"/>
    </row>
    <row r="146" spans="1:15">
      <c r="A146" s="187"/>
      <c r="B146" s="187"/>
      <c r="C146" s="187"/>
      <c r="D146" s="190"/>
      <c r="E146" s="159"/>
      <c r="F146" s="159"/>
      <c r="G146" s="160"/>
      <c r="H146" s="160"/>
      <c r="I146" s="160"/>
      <c r="J146" s="160"/>
      <c r="K146" s="189"/>
      <c r="L146" s="159"/>
      <c r="M146" s="213"/>
      <c r="N146" s="189"/>
      <c r="O146" s="231"/>
    </row>
    <row r="147" spans="1:15">
      <c r="A147" s="187"/>
      <c r="B147" s="187"/>
      <c r="C147" s="187"/>
      <c r="D147" s="190"/>
      <c r="E147" s="159"/>
      <c r="F147" s="159"/>
      <c r="G147" s="160"/>
      <c r="H147" s="160"/>
      <c r="I147" s="160"/>
      <c r="J147" s="160"/>
      <c r="K147" s="189"/>
      <c r="L147" s="159"/>
      <c r="M147" s="213"/>
      <c r="N147" s="189"/>
      <c r="O147" s="231"/>
    </row>
    <row r="148" spans="1:15">
      <c r="A148" s="187"/>
      <c r="B148" s="187"/>
      <c r="C148" s="187"/>
      <c r="D148" s="190"/>
      <c r="E148" s="159"/>
      <c r="F148" s="159"/>
      <c r="G148" s="160"/>
      <c r="H148" s="160"/>
      <c r="I148" s="160"/>
      <c r="J148" s="160"/>
      <c r="K148" s="189"/>
      <c r="L148" s="159"/>
      <c r="M148" s="213"/>
      <c r="N148" s="189"/>
      <c r="O148" s="231"/>
    </row>
    <row r="149" spans="1:15">
      <c r="A149" s="187"/>
      <c r="B149" s="187"/>
      <c r="C149" s="187"/>
      <c r="D149" s="190"/>
      <c r="E149" s="159"/>
      <c r="F149" s="159"/>
      <c r="G149" s="160"/>
      <c r="H149" s="160"/>
      <c r="I149" s="160"/>
      <c r="J149" s="160"/>
      <c r="K149" s="189"/>
      <c r="L149" s="159"/>
      <c r="M149" s="213"/>
      <c r="N149" s="189"/>
      <c r="O149" s="231"/>
    </row>
    <row r="150" spans="1:15">
      <c r="A150" s="163"/>
      <c r="B150" s="187"/>
      <c r="C150" s="187"/>
      <c r="D150" s="190"/>
      <c r="E150" s="159"/>
      <c r="F150" s="159"/>
      <c r="G150" s="160"/>
      <c r="H150" s="160"/>
      <c r="I150" s="160"/>
      <c r="J150" s="163"/>
      <c r="K150" s="164"/>
      <c r="L150" s="159"/>
      <c r="M150" s="163"/>
      <c r="N150" s="163"/>
      <c r="O150" s="163"/>
    </row>
    <row r="151" spans="1:15">
      <c r="A151" s="163"/>
      <c r="B151" s="187"/>
      <c r="C151" s="187"/>
      <c r="D151" s="190"/>
      <c r="E151" s="165"/>
      <c r="F151" s="165"/>
      <c r="G151" s="160"/>
      <c r="H151" s="163"/>
      <c r="I151" s="160"/>
      <c r="J151" s="163"/>
      <c r="K151" s="164"/>
      <c r="L151" s="159"/>
      <c r="M151" s="163"/>
      <c r="N151" s="163"/>
      <c r="O151" s="163"/>
    </row>
    <row r="152" spans="1:15">
      <c r="A152" s="163"/>
      <c r="B152" s="187"/>
      <c r="C152" s="187"/>
      <c r="D152" s="190"/>
      <c r="E152" s="165"/>
      <c r="F152" s="165"/>
      <c r="G152" s="163"/>
      <c r="H152" s="163"/>
      <c r="I152" s="163"/>
      <c r="J152" s="163"/>
      <c r="K152" s="164"/>
      <c r="L152" s="165"/>
      <c r="M152" s="163"/>
      <c r="N152" s="163"/>
      <c r="O152" s="163"/>
    </row>
    <row r="153" spans="1:15">
      <c r="A153" s="163"/>
      <c r="B153" s="187"/>
      <c r="C153" s="187"/>
      <c r="D153" s="190"/>
      <c r="E153" s="165"/>
      <c r="F153" s="165"/>
      <c r="G153" s="163"/>
      <c r="H153" s="163"/>
      <c r="I153" s="163"/>
      <c r="J153" s="163"/>
      <c r="K153" s="164"/>
      <c r="L153" s="165"/>
      <c r="M153" s="163"/>
      <c r="N153" s="163"/>
      <c r="O153" s="163"/>
    </row>
    <row r="154" spans="1:15">
      <c r="A154" s="163"/>
      <c r="B154" s="187"/>
      <c r="C154" s="187"/>
      <c r="D154" s="190"/>
      <c r="E154" s="165"/>
      <c r="F154" s="165"/>
      <c r="G154" s="163"/>
      <c r="H154" s="163"/>
      <c r="I154" s="163"/>
      <c r="J154" s="163"/>
      <c r="K154" s="164"/>
      <c r="L154" s="165"/>
      <c r="M154" s="163"/>
      <c r="N154" s="163"/>
      <c r="O154" s="163"/>
    </row>
    <row r="155" spans="1:15">
      <c r="A155" s="163"/>
      <c r="B155" s="187"/>
      <c r="C155" s="187"/>
      <c r="D155" s="190"/>
      <c r="E155" s="165"/>
      <c r="F155" s="165"/>
      <c r="G155" s="163"/>
      <c r="H155" s="163"/>
      <c r="I155" s="163"/>
      <c r="J155" s="163"/>
      <c r="K155" s="164"/>
      <c r="L155" s="165"/>
      <c r="M155" s="163"/>
      <c r="N155" s="163"/>
      <c r="O155" s="163"/>
    </row>
    <row r="156" spans="1:15">
      <c r="A156" s="163"/>
      <c r="B156" s="187"/>
      <c r="C156" s="187"/>
      <c r="D156" s="190"/>
      <c r="E156" s="165"/>
      <c r="F156" s="165"/>
      <c r="G156" s="163"/>
      <c r="H156" s="163"/>
      <c r="I156" s="163"/>
      <c r="J156" s="163"/>
      <c r="K156" s="164"/>
      <c r="L156" s="165"/>
      <c r="M156" s="163"/>
      <c r="N156" s="163"/>
      <c r="O156" s="163"/>
    </row>
    <row r="157" spans="1:15">
      <c r="A157" s="163"/>
      <c r="B157" s="187"/>
      <c r="C157" s="187"/>
      <c r="D157" s="190"/>
      <c r="E157" s="165"/>
      <c r="F157" s="165"/>
      <c r="G157" s="163"/>
      <c r="H157" s="163"/>
      <c r="I157" s="163"/>
      <c r="J157" s="163"/>
      <c r="K157" s="164"/>
      <c r="L157" s="165"/>
      <c r="M157" s="163"/>
      <c r="N157" s="163"/>
      <c r="O157" s="163"/>
    </row>
    <row r="158" spans="1:15">
      <c r="A158" s="163"/>
      <c r="B158" s="187"/>
      <c r="C158" s="187"/>
      <c r="D158" s="190"/>
      <c r="E158" s="165"/>
      <c r="F158" s="165"/>
      <c r="G158" s="163"/>
      <c r="H158" s="163"/>
      <c r="I158" s="163"/>
      <c r="J158" s="163"/>
      <c r="K158" s="164"/>
      <c r="L158" s="165"/>
      <c r="M158" s="163"/>
      <c r="N158" s="163"/>
      <c r="O158" s="163"/>
    </row>
    <row r="159" spans="1:15">
      <c r="A159" s="163"/>
      <c r="B159" s="187"/>
      <c r="C159" s="187"/>
      <c r="D159" s="190"/>
      <c r="E159" s="165"/>
      <c r="F159" s="165"/>
      <c r="G159" s="163"/>
      <c r="H159" s="163"/>
      <c r="I159" s="163"/>
      <c r="J159" s="163"/>
      <c r="K159" s="164"/>
      <c r="L159" s="165"/>
      <c r="M159" s="163"/>
      <c r="N159" s="163"/>
      <c r="O159" s="163"/>
    </row>
    <row r="160" spans="1:15">
      <c r="A160" s="163"/>
      <c r="B160" s="187"/>
      <c r="C160" s="187"/>
      <c r="D160" s="190"/>
      <c r="E160" s="165"/>
      <c r="F160" s="165"/>
      <c r="G160" s="163"/>
      <c r="H160" s="163"/>
      <c r="I160" s="163"/>
      <c r="J160" s="163"/>
      <c r="K160" s="164"/>
      <c r="L160" s="165"/>
      <c r="M160" s="163"/>
      <c r="N160" s="163"/>
      <c r="O160" s="163"/>
    </row>
    <row r="161" spans="1:15">
      <c r="A161" s="163"/>
      <c r="B161" s="187"/>
      <c r="C161" s="187"/>
      <c r="D161" s="190"/>
      <c r="E161" s="165"/>
      <c r="F161" s="165"/>
      <c r="G161" s="163"/>
      <c r="H161" s="163"/>
      <c r="I161" s="163"/>
      <c r="J161" s="163"/>
      <c r="K161" s="164"/>
      <c r="L161" s="165"/>
      <c r="M161" s="163"/>
      <c r="N161" s="163"/>
      <c r="O161" s="163"/>
    </row>
    <row r="162" spans="1:15">
      <c r="A162" s="163"/>
      <c r="B162" s="187"/>
      <c r="C162" s="187"/>
      <c r="D162" s="190"/>
      <c r="E162" s="165"/>
      <c r="F162" s="165"/>
      <c r="G162" s="163"/>
      <c r="H162" s="163"/>
      <c r="I162" s="163"/>
      <c r="J162" s="163"/>
      <c r="K162" s="164"/>
      <c r="L162" s="165"/>
      <c r="M162" s="163"/>
      <c r="N162" s="163"/>
      <c r="O162" s="163"/>
    </row>
    <row r="163" spans="1:15">
      <c r="A163" s="163"/>
      <c r="B163" s="187"/>
      <c r="C163" s="187"/>
      <c r="D163" s="190"/>
      <c r="E163" s="165"/>
      <c r="F163" s="165"/>
      <c r="G163" s="163"/>
      <c r="H163" s="163"/>
      <c r="I163" s="163"/>
      <c r="J163" s="163"/>
      <c r="K163" s="164"/>
      <c r="L163" s="165"/>
      <c r="M163" s="163"/>
      <c r="N163" s="163"/>
      <c r="O163" s="163"/>
    </row>
    <row r="164" spans="1:15">
      <c r="A164" s="163"/>
      <c r="B164" s="187"/>
      <c r="C164" s="187"/>
      <c r="D164" s="190"/>
      <c r="E164" s="165"/>
      <c r="F164" s="165"/>
      <c r="G164" s="163"/>
      <c r="H164" s="163"/>
      <c r="I164" s="163"/>
      <c r="J164" s="163"/>
      <c r="K164" s="164"/>
      <c r="L164" s="165"/>
      <c r="M164" s="163"/>
      <c r="N164" s="163"/>
      <c r="O164" s="163"/>
    </row>
    <row r="165" spans="1:15">
      <c r="A165" s="163"/>
      <c r="B165" s="187"/>
      <c r="C165" s="187"/>
      <c r="D165" s="190"/>
      <c r="E165" s="165"/>
      <c r="F165" s="165"/>
      <c r="G165" s="163"/>
      <c r="H165" s="163"/>
      <c r="I165" s="163"/>
      <c r="J165" s="163"/>
      <c r="K165" s="164"/>
      <c r="L165" s="165"/>
      <c r="M165" s="163"/>
      <c r="N165" s="163"/>
      <c r="O165" s="163"/>
    </row>
    <row r="166" spans="1:15">
      <c r="A166" s="163"/>
      <c r="B166" s="187"/>
      <c r="C166" s="187"/>
      <c r="D166" s="190"/>
      <c r="E166" s="165"/>
      <c r="F166" s="165"/>
      <c r="G166" s="163"/>
      <c r="H166" s="163"/>
      <c r="I166" s="163"/>
      <c r="J166" s="163"/>
      <c r="K166" s="164"/>
      <c r="L166" s="165"/>
      <c r="M166" s="163"/>
      <c r="N166" s="163"/>
      <c r="O166" s="163"/>
    </row>
    <row r="167" spans="1:15">
      <c r="A167" s="163"/>
      <c r="B167" s="187"/>
      <c r="C167" s="187"/>
      <c r="D167" s="190"/>
      <c r="E167" s="165"/>
      <c r="F167" s="165"/>
      <c r="G167" s="163"/>
      <c r="H167" s="163"/>
      <c r="I167" s="163"/>
      <c r="J167" s="163"/>
      <c r="K167" s="164"/>
      <c r="L167" s="165"/>
      <c r="M167" s="163"/>
      <c r="N167" s="163"/>
      <c r="O167" s="163"/>
    </row>
    <row r="168" spans="1:15">
      <c r="A168" s="163"/>
      <c r="B168" s="187"/>
      <c r="C168" s="187"/>
      <c r="D168" s="190"/>
      <c r="E168" s="165"/>
      <c r="F168" s="165"/>
      <c r="G168" s="163"/>
      <c r="H168" s="163"/>
      <c r="I168" s="163"/>
      <c r="J168" s="163"/>
      <c r="K168" s="164"/>
      <c r="L168" s="165"/>
      <c r="M168" s="163"/>
      <c r="N168" s="163"/>
      <c r="O168" s="163"/>
    </row>
    <row r="169" spans="1:15">
      <c r="A169" s="163"/>
      <c r="B169" s="187"/>
      <c r="C169" s="187"/>
      <c r="D169" s="190"/>
      <c r="E169" s="165"/>
      <c r="F169" s="165"/>
      <c r="G169" s="163"/>
      <c r="H169" s="163"/>
      <c r="I169" s="163"/>
      <c r="J169" s="163"/>
      <c r="K169" s="164"/>
      <c r="L169" s="165"/>
      <c r="M169" s="163"/>
      <c r="N169" s="163"/>
      <c r="O169" s="163"/>
    </row>
    <row r="170" spans="1:15">
      <c r="A170" s="163"/>
      <c r="B170" s="187"/>
      <c r="C170" s="187"/>
      <c r="D170" s="190"/>
      <c r="E170" s="165"/>
      <c r="F170" s="165"/>
      <c r="G170" s="163"/>
      <c r="H170" s="163"/>
      <c r="I170" s="163"/>
      <c r="J170" s="163"/>
      <c r="K170" s="164"/>
      <c r="L170" s="165"/>
      <c r="M170" s="163"/>
      <c r="N170" s="163"/>
      <c r="O170" s="163"/>
    </row>
    <row r="171" spans="1:15">
      <c r="A171" s="163"/>
      <c r="B171" s="187"/>
      <c r="C171" s="187"/>
      <c r="D171" s="190"/>
      <c r="E171" s="165"/>
      <c r="F171" s="165"/>
      <c r="G171" s="163"/>
      <c r="H171" s="163"/>
      <c r="I171" s="163"/>
      <c r="J171" s="163"/>
      <c r="K171" s="164"/>
      <c r="L171" s="165"/>
      <c r="M171" s="163"/>
      <c r="N171" s="163"/>
      <c r="O171" s="163"/>
    </row>
    <row r="172" spans="1:15">
      <c r="A172" s="163"/>
      <c r="B172" s="187"/>
      <c r="C172" s="187"/>
      <c r="D172" s="190"/>
      <c r="E172" s="165"/>
      <c r="F172" s="165"/>
      <c r="G172" s="163"/>
      <c r="H172" s="163"/>
      <c r="I172" s="163"/>
      <c r="J172" s="163"/>
      <c r="K172" s="164"/>
      <c r="L172" s="165"/>
      <c r="M172" s="163"/>
      <c r="N172" s="163"/>
      <c r="O172" s="163"/>
    </row>
    <row r="173" spans="1:15">
      <c r="A173" s="163"/>
      <c r="B173" s="187"/>
      <c r="C173" s="187"/>
      <c r="D173" s="190"/>
      <c r="E173" s="165"/>
      <c r="F173" s="165"/>
      <c r="G173" s="163"/>
      <c r="H173" s="163"/>
      <c r="I173" s="163"/>
      <c r="J173" s="163"/>
      <c r="K173" s="164"/>
      <c r="L173" s="165"/>
      <c r="M173" s="163"/>
      <c r="N173" s="163"/>
      <c r="O173" s="163"/>
    </row>
    <row r="174" spans="1:15">
      <c r="A174" s="163"/>
      <c r="B174" s="187"/>
      <c r="C174" s="187"/>
      <c r="D174" s="190"/>
      <c r="E174" s="165"/>
      <c r="F174" s="165"/>
      <c r="G174" s="163"/>
      <c r="H174" s="163"/>
      <c r="I174" s="163"/>
      <c r="J174" s="163"/>
      <c r="K174" s="164"/>
      <c r="L174" s="165"/>
      <c r="M174" s="163"/>
      <c r="N174" s="163"/>
      <c r="O174" s="163"/>
    </row>
    <row r="175" spans="1:15">
      <c r="A175" s="163"/>
      <c r="B175" s="187"/>
      <c r="C175" s="187"/>
      <c r="D175" s="190"/>
      <c r="E175" s="165"/>
      <c r="F175" s="165"/>
      <c r="G175" s="163"/>
      <c r="H175" s="163"/>
      <c r="I175" s="163"/>
      <c r="J175" s="163"/>
      <c r="K175" s="164"/>
      <c r="L175" s="165"/>
      <c r="M175" s="163"/>
      <c r="N175" s="163"/>
      <c r="O175" s="163"/>
    </row>
    <row r="176" spans="1:15">
      <c r="A176" s="163"/>
      <c r="B176" s="187"/>
      <c r="C176" s="187"/>
      <c r="D176" s="190"/>
      <c r="E176" s="165"/>
      <c r="F176" s="165"/>
      <c r="G176" s="163"/>
      <c r="H176" s="163"/>
      <c r="I176" s="163"/>
      <c r="J176" s="163"/>
      <c r="K176" s="164"/>
      <c r="L176" s="165"/>
      <c r="M176" s="163"/>
      <c r="N176" s="163"/>
      <c r="O176" s="163"/>
    </row>
    <row r="177" spans="1:15">
      <c r="A177" s="163"/>
      <c r="B177" s="187"/>
      <c r="C177" s="187"/>
      <c r="D177" s="190"/>
      <c r="E177" s="165"/>
      <c r="F177" s="165"/>
      <c r="G177" s="163"/>
      <c r="H177" s="163"/>
      <c r="I177" s="163"/>
      <c r="J177" s="163"/>
      <c r="K177" s="164"/>
      <c r="L177" s="165"/>
      <c r="M177" s="163"/>
      <c r="N177" s="163"/>
      <c r="O177" s="163"/>
    </row>
    <row r="178" spans="1:15">
      <c r="A178" s="163"/>
      <c r="B178" s="187"/>
      <c r="C178" s="187"/>
      <c r="D178" s="190"/>
      <c r="E178" s="165"/>
      <c r="F178" s="165"/>
      <c r="G178" s="163"/>
      <c r="H178" s="163"/>
      <c r="I178" s="163"/>
      <c r="J178" s="163"/>
      <c r="K178" s="164"/>
      <c r="L178" s="165"/>
      <c r="M178" s="163"/>
      <c r="N178" s="163"/>
      <c r="O178" s="163"/>
    </row>
    <row r="179" spans="1:15">
      <c r="A179" s="163"/>
      <c r="B179" s="187"/>
      <c r="C179" s="187"/>
      <c r="D179" s="190"/>
      <c r="E179" s="165"/>
      <c r="F179" s="165"/>
      <c r="G179" s="163"/>
      <c r="H179" s="163"/>
      <c r="I179" s="163"/>
      <c r="J179" s="163"/>
      <c r="K179" s="164"/>
      <c r="L179" s="165"/>
      <c r="M179" s="163"/>
      <c r="N179" s="163"/>
      <c r="O179" s="163"/>
    </row>
    <row r="180" spans="1:15">
      <c r="A180" s="163"/>
      <c r="B180" s="187"/>
      <c r="C180" s="187"/>
      <c r="D180" s="190"/>
      <c r="E180" s="165"/>
      <c r="F180" s="165"/>
      <c r="G180" s="163"/>
      <c r="H180" s="163"/>
      <c r="I180" s="163"/>
      <c r="J180" s="163"/>
      <c r="K180" s="164"/>
      <c r="L180" s="165"/>
      <c r="M180" s="163"/>
      <c r="N180" s="163"/>
      <c r="O180" s="163"/>
    </row>
    <row r="181" spans="1:15">
      <c r="A181" s="163"/>
      <c r="B181" s="187"/>
      <c r="C181" s="187"/>
      <c r="D181" s="190"/>
      <c r="E181" s="165"/>
      <c r="F181" s="165"/>
      <c r="G181" s="163"/>
      <c r="H181" s="163"/>
      <c r="I181" s="163"/>
      <c r="J181" s="163"/>
      <c r="K181" s="164"/>
      <c r="L181" s="165"/>
      <c r="M181" s="163"/>
      <c r="N181" s="163"/>
      <c r="O181" s="163"/>
    </row>
    <row r="182" spans="1:15">
      <c r="A182" s="163"/>
      <c r="B182" s="187"/>
      <c r="C182" s="187"/>
      <c r="D182" s="190"/>
      <c r="E182" s="165"/>
      <c r="F182" s="165"/>
      <c r="G182" s="163"/>
      <c r="H182" s="163"/>
      <c r="I182" s="163"/>
      <c r="J182" s="163"/>
      <c r="K182" s="164"/>
      <c r="L182" s="165"/>
      <c r="M182" s="163"/>
      <c r="N182" s="163"/>
      <c r="O182" s="163"/>
    </row>
    <row r="183" spans="1:15">
      <c r="A183" s="163"/>
      <c r="B183" s="187"/>
      <c r="C183" s="187"/>
      <c r="D183" s="190"/>
      <c r="E183" s="165"/>
      <c r="F183" s="165"/>
      <c r="G183" s="163"/>
      <c r="H183" s="163"/>
      <c r="I183" s="163"/>
      <c r="J183" s="163"/>
      <c r="K183" s="164"/>
      <c r="L183" s="165"/>
      <c r="M183" s="163"/>
      <c r="N183" s="163"/>
      <c r="O183" s="163"/>
    </row>
    <row r="184" spans="1:15">
      <c r="A184" s="163"/>
      <c r="B184" s="187"/>
      <c r="C184" s="187"/>
      <c r="D184" s="190"/>
      <c r="E184" s="164"/>
      <c r="F184" s="164"/>
      <c r="G184" s="163"/>
      <c r="H184" s="163"/>
      <c r="I184" s="163"/>
      <c r="J184" s="163"/>
      <c r="K184" s="164"/>
      <c r="L184" s="164"/>
      <c r="M184" s="163"/>
      <c r="N184" s="163"/>
      <c r="O184" s="163"/>
    </row>
    <row r="185" spans="1:15">
      <c r="A185" s="163"/>
      <c r="B185" s="187"/>
      <c r="C185" s="187"/>
      <c r="D185" s="190"/>
      <c r="E185" s="165"/>
      <c r="F185" s="165"/>
      <c r="G185" s="163"/>
      <c r="H185" s="163"/>
      <c r="I185" s="163"/>
      <c r="J185" s="163"/>
      <c r="K185" s="164"/>
      <c r="L185" s="165"/>
      <c r="M185" s="163"/>
      <c r="N185" s="163"/>
      <c r="O185" s="163"/>
    </row>
    <row r="186" spans="1:15">
      <c r="A186" s="163"/>
      <c r="B186" s="187"/>
      <c r="C186" s="187"/>
      <c r="D186" s="190"/>
      <c r="E186" s="165"/>
      <c r="F186" s="165"/>
      <c r="G186" s="163"/>
      <c r="H186" s="163"/>
      <c r="I186" s="163"/>
      <c r="J186" s="163"/>
      <c r="K186" s="164"/>
      <c r="L186" s="165"/>
      <c r="M186" s="163"/>
      <c r="N186" s="163"/>
      <c r="O186" s="163"/>
    </row>
    <row r="187" spans="1:15">
      <c r="A187" s="163"/>
      <c r="B187" s="187"/>
      <c r="C187" s="187"/>
      <c r="D187" s="190"/>
      <c r="E187" s="165"/>
      <c r="F187" s="165"/>
      <c r="G187" s="163"/>
      <c r="H187" s="163"/>
      <c r="I187" s="163"/>
      <c r="J187" s="163"/>
      <c r="K187" s="164"/>
      <c r="L187" s="165"/>
      <c r="M187" s="163"/>
      <c r="N187" s="163"/>
      <c r="O187" s="163"/>
    </row>
    <row r="188" spans="1:15">
      <c r="A188" s="163"/>
      <c r="B188" s="187"/>
      <c r="C188" s="187"/>
      <c r="D188" s="190"/>
      <c r="E188" s="165"/>
      <c r="F188" s="165"/>
      <c r="G188" s="163"/>
      <c r="H188" s="163"/>
      <c r="I188" s="163"/>
      <c r="J188" s="163"/>
      <c r="K188" s="164"/>
      <c r="L188" s="165"/>
      <c r="M188" s="163"/>
      <c r="N188" s="163"/>
      <c r="O188" s="163"/>
    </row>
    <row r="189" spans="1:15">
      <c r="A189" s="163"/>
      <c r="B189" s="187"/>
      <c r="C189" s="187"/>
      <c r="D189" s="190"/>
      <c r="E189" s="165"/>
      <c r="F189" s="165"/>
      <c r="G189" s="163"/>
      <c r="H189" s="163"/>
      <c r="I189" s="163"/>
      <c r="J189" s="163"/>
      <c r="K189" s="164"/>
      <c r="L189" s="165"/>
      <c r="M189" s="163"/>
      <c r="N189" s="163"/>
      <c r="O189" s="163"/>
    </row>
    <row r="190" spans="1:15">
      <c r="A190" s="163"/>
      <c r="B190" s="187"/>
      <c r="C190" s="187"/>
      <c r="D190" s="190"/>
      <c r="E190" s="165"/>
      <c r="F190" s="165"/>
      <c r="G190" s="163"/>
      <c r="H190" s="163"/>
      <c r="I190" s="163"/>
      <c r="J190" s="163"/>
      <c r="K190" s="164"/>
      <c r="L190" s="165"/>
      <c r="M190" s="163"/>
      <c r="N190" s="163"/>
      <c r="O190" s="163"/>
    </row>
    <row r="191" spans="1:15">
      <c r="A191" s="163"/>
      <c r="B191" s="187"/>
      <c r="C191" s="187"/>
      <c r="D191" s="190"/>
      <c r="E191" s="165"/>
      <c r="F191" s="165"/>
      <c r="G191" s="163"/>
      <c r="H191" s="163"/>
      <c r="I191" s="163"/>
      <c r="J191" s="163"/>
      <c r="K191" s="164"/>
      <c r="L191" s="165"/>
      <c r="M191" s="163"/>
      <c r="N191" s="163"/>
      <c r="O191" s="163"/>
    </row>
    <row r="192" spans="1:15">
      <c r="A192" s="163"/>
      <c r="B192" s="187"/>
      <c r="C192" s="187"/>
      <c r="D192" s="190"/>
      <c r="E192" s="165"/>
      <c r="F192" s="165"/>
      <c r="G192" s="163"/>
      <c r="H192" s="163"/>
      <c r="I192" s="163"/>
      <c r="J192" s="163"/>
      <c r="K192" s="164"/>
      <c r="L192" s="165"/>
      <c r="M192" s="163"/>
      <c r="N192" s="163"/>
      <c r="O192" s="163"/>
    </row>
    <row r="193" spans="1:15">
      <c r="A193" s="163"/>
      <c r="B193" s="187"/>
      <c r="C193" s="187"/>
      <c r="D193" s="190"/>
      <c r="E193" s="165"/>
      <c r="F193" s="165"/>
      <c r="G193" s="163"/>
      <c r="H193" s="163"/>
      <c r="I193" s="163"/>
      <c r="J193" s="163"/>
      <c r="K193" s="164"/>
      <c r="L193" s="165"/>
      <c r="M193" s="163"/>
      <c r="N193" s="163"/>
      <c r="O193" s="163"/>
    </row>
    <row r="194" spans="1:15">
      <c r="A194" s="163"/>
      <c r="B194" s="187"/>
      <c r="C194" s="187"/>
      <c r="D194" s="190"/>
      <c r="E194" s="165"/>
      <c r="F194" s="165"/>
      <c r="G194" s="163"/>
      <c r="H194" s="163"/>
      <c r="I194" s="163"/>
      <c r="J194" s="163"/>
      <c r="K194" s="164"/>
      <c r="L194" s="165"/>
      <c r="M194" s="163"/>
      <c r="N194" s="163"/>
      <c r="O194" s="163"/>
    </row>
    <row r="195" spans="1:15">
      <c r="A195" s="163"/>
      <c r="B195" s="187"/>
      <c r="C195" s="187"/>
      <c r="D195" s="190"/>
      <c r="E195" s="165"/>
      <c r="F195" s="165"/>
      <c r="G195" s="163"/>
      <c r="H195" s="163"/>
      <c r="I195" s="163"/>
      <c r="J195" s="163"/>
      <c r="K195" s="164"/>
      <c r="L195" s="165"/>
      <c r="M195" s="163"/>
      <c r="N195" s="163"/>
      <c r="O195" s="163"/>
    </row>
    <row r="196" spans="1:15">
      <c r="A196" s="163"/>
      <c r="B196" s="187"/>
      <c r="C196" s="187"/>
      <c r="D196" s="190"/>
      <c r="E196" s="165"/>
      <c r="F196" s="165"/>
      <c r="G196" s="163"/>
      <c r="H196" s="163"/>
      <c r="I196" s="163"/>
      <c r="J196" s="163"/>
      <c r="K196" s="164"/>
      <c r="L196" s="165"/>
      <c r="M196" s="163"/>
      <c r="N196" s="163"/>
      <c r="O196" s="163"/>
    </row>
    <row r="197" spans="1:15">
      <c r="A197" s="163"/>
      <c r="B197" s="187"/>
      <c r="C197" s="187"/>
      <c r="D197" s="190"/>
      <c r="E197" s="165"/>
      <c r="F197" s="165"/>
      <c r="G197" s="163"/>
      <c r="H197" s="163"/>
      <c r="I197" s="163"/>
      <c r="J197" s="163"/>
      <c r="K197" s="164"/>
      <c r="L197" s="165"/>
      <c r="M197" s="163"/>
      <c r="N197" s="163"/>
      <c r="O197" s="163"/>
    </row>
    <row r="198" spans="1:15">
      <c r="A198" s="163"/>
      <c r="B198" s="187"/>
      <c r="C198" s="187"/>
      <c r="D198" s="190"/>
      <c r="E198" s="165"/>
      <c r="F198" s="165"/>
      <c r="G198" s="163"/>
      <c r="H198" s="163"/>
      <c r="I198" s="163"/>
      <c r="J198" s="163"/>
      <c r="K198" s="164"/>
      <c r="L198" s="165"/>
      <c r="M198" s="163"/>
      <c r="N198" s="163"/>
      <c r="O198" s="163"/>
    </row>
    <row r="199" spans="1:15">
      <c r="A199" s="163"/>
      <c r="B199" s="187"/>
      <c r="C199" s="187"/>
      <c r="D199" s="190"/>
      <c r="E199" s="165"/>
      <c r="F199" s="165"/>
      <c r="G199" s="163"/>
      <c r="H199" s="163"/>
      <c r="I199" s="163"/>
      <c r="J199" s="163"/>
      <c r="K199" s="164"/>
      <c r="L199" s="165"/>
      <c r="M199" s="163"/>
      <c r="N199" s="163"/>
      <c r="O199" s="163"/>
    </row>
    <row r="200" spans="1:15">
      <c r="A200" s="163"/>
      <c r="B200" s="187"/>
      <c r="C200" s="187"/>
      <c r="D200" s="190"/>
      <c r="E200" s="165"/>
      <c r="F200" s="165"/>
      <c r="G200" s="163"/>
      <c r="H200" s="163"/>
      <c r="I200" s="163"/>
      <c r="J200" s="163"/>
      <c r="K200" s="164"/>
      <c r="L200" s="165"/>
      <c r="M200" s="163"/>
      <c r="N200" s="163"/>
      <c r="O200" s="163"/>
    </row>
    <row r="201" spans="1:15">
      <c r="A201" s="163"/>
      <c r="B201" s="187"/>
      <c r="C201" s="187"/>
      <c r="D201" s="190"/>
      <c r="E201" s="165"/>
      <c r="F201" s="165"/>
      <c r="G201" s="163"/>
      <c r="H201" s="163"/>
      <c r="I201" s="163"/>
      <c r="J201" s="163"/>
      <c r="K201" s="164"/>
      <c r="L201" s="165"/>
      <c r="M201" s="163"/>
      <c r="N201" s="163"/>
      <c r="O201" s="163"/>
    </row>
    <row r="202" spans="1:15">
      <c r="A202" s="163"/>
      <c r="B202" s="187"/>
      <c r="C202" s="187"/>
      <c r="D202" s="190"/>
      <c r="E202" s="165"/>
      <c r="F202" s="165"/>
      <c r="G202" s="163"/>
      <c r="H202" s="163"/>
      <c r="I202" s="163"/>
      <c r="J202" s="163"/>
      <c r="K202" s="164"/>
      <c r="L202" s="165"/>
      <c r="M202" s="163"/>
      <c r="N202" s="163"/>
      <c r="O202" s="163"/>
    </row>
    <row r="203" spans="1:15">
      <c r="A203" s="163"/>
      <c r="B203" s="187"/>
      <c r="C203" s="187"/>
      <c r="D203" s="190"/>
      <c r="E203" s="164"/>
      <c r="F203" s="164"/>
      <c r="G203" s="163"/>
      <c r="H203" s="163"/>
      <c r="I203" s="163"/>
      <c r="J203" s="163"/>
      <c r="K203" s="164"/>
      <c r="L203" s="164"/>
      <c r="M203" s="163"/>
      <c r="N203" s="163"/>
      <c r="O203" s="163"/>
    </row>
    <row r="204" spans="1:15">
      <c r="A204" s="163"/>
      <c r="B204" s="187"/>
      <c r="C204" s="187"/>
      <c r="D204" s="190"/>
      <c r="E204" s="165"/>
      <c r="F204" s="165"/>
      <c r="G204" s="163"/>
      <c r="H204" s="163"/>
      <c r="I204" s="163"/>
      <c r="J204" s="163"/>
      <c r="K204" s="164"/>
      <c r="L204" s="165"/>
      <c r="M204" s="163"/>
      <c r="N204" s="163"/>
      <c r="O204" s="163"/>
    </row>
    <row r="205" spans="1:15">
      <c r="A205" s="163"/>
      <c r="B205" s="187"/>
      <c r="C205" s="187"/>
      <c r="D205" s="190"/>
      <c r="E205" s="165"/>
      <c r="F205" s="165"/>
      <c r="G205" s="163"/>
      <c r="H205" s="163"/>
      <c r="I205" s="163"/>
      <c r="J205" s="163"/>
      <c r="K205" s="164"/>
      <c r="L205" s="165"/>
      <c r="M205" s="163"/>
      <c r="N205" s="163"/>
      <c r="O205" s="163"/>
    </row>
    <row r="206" spans="1:15">
      <c r="A206" s="163"/>
      <c r="B206" s="187"/>
      <c r="C206" s="187"/>
      <c r="D206" s="190"/>
      <c r="E206" s="165"/>
      <c r="F206" s="165"/>
      <c r="G206" s="163"/>
      <c r="H206" s="163"/>
      <c r="I206" s="163"/>
      <c r="J206" s="163"/>
      <c r="K206" s="164"/>
      <c r="L206" s="165"/>
      <c r="M206" s="163"/>
      <c r="N206" s="163"/>
      <c r="O206" s="163"/>
    </row>
    <row r="207" spans="1:15">
      <c r="A207" s="163"/>
      <c r="B207" s="187"/>
      <c r="C207" s="187"/>
      <c r="D207" s="190"/>
      <c r="E207" s="165"/>
      <c r="F207" s="165"/>
      <c r="G207" s="163"/>
      <c r="H207" s="163"/>
      <c r="I207" s="163"/>
      <c r="J207" s="163"/>
      <c r="K207" s="164"/>
      <c r="L207" s="165"/>
      <c r="M207" s="163"/>
      <c r="N207" s="163"/>
      <c r="O207" s="163"/>
    </row>
    <row r="208" spans="1:15">
      <c r="A208" s="163"/>
      <c r="B208" s="187"/>
      <c r="C208" s="187"/>
      <c r="D208" s="190"/>
      <c r="E208" s="165"/>
      <c r="F208" s="165"/>
      <c r="G208" s="163"/>
      <c r="H208" s="163"/>
      <c r="I208" s="163"/>
      <c r="J208" s="163"/>
      <c r="K208" s="164"/>
      <c r="L208" s="165"/>
      <c r="M208" s="163"/>
      <c r="N208" s="163"/>
      <c r="O208" s="163"/>
    </row>
    <row r="209" spans="1:15">
      <c r="A209" s="163"/>
      <c r="B209" s="187"/>
      <c r="C209" s="187"/>
      <c r="D209" s="190"/>
      <c r="E209" s="165"/>
      <c r="F209" s="165"/>
      <c r="G209" s="163"/>
      <c r="H209" s="163"/>
      <c r="I209" s="163"/>
      <c r="J209" s="163"/>
      <c r="K209" s="164"/>
      <c r="L209" s="165"/>
      <c r="M209" s="163"/>
      <c r="N209" s="163"/>
      <c r="O209" s="163"/>
    </row>
    <row r="210" spans="1:15">
      <c r="A210" s="163"/>
      <c r="B210" s="187"/>
      <c r="C210" s="187"/>
      <c r="D210" s="190"/>
      <c r="E210" s="165"/>
      <c r="F210" s="165"/>
      <c r="G210" s="163"/>
      <c r="H210" s="163"/>
      <c r="I210" s="163"/>
      <c r="J210" s="163"/>
      <c r="K210" s="164"/>
      <c r="L210" s="165"/>
      <c r="M210" s="163"/>
      <c r="N210" s="163"/>
      <c r="O210" s="163"/>
    </row>
    <row r="211" spans="1:15">
      <c r="A211" s="163"/>
      <c r="B211" s="187"/>
      <c r="C211" s="187"/>
      <c r="D211" s="190"/>
      <c r="E211" s="165"/>
      <c r="F211" s="165"/>
      <c r="G211" s="163"/>
      <c r="H211" s="163"/>
      <c r="I211" s="163"/>
      <c r="J211" s="163"/>
      <c r="K211" s="164"/>
      <c r="L211" s="165"/>
      <c r="M211" s="163"/>
      <c r="N211" s="163"/>
      <c r="O211" s="163"/>
    </row>
    <row r="212" spans="1:15">
      <c r="A212" s="163"/>
      <c r="B212" s="187"/>
      <c r="C212" s="187"/>
      <c r="D212" s="190"/>
      <c r="E212" s="165"/>
      <c r="F212" s="165"/>
      <c r="G212" s="163"/>
      <c r="H212" s="163"/>
      <c r="I212" s="163"/>
      <c r="J212" s="163"/>
      <c r="K212" s="164"/>
      <c r="L212" s="165"/>
      <c r="M212" s="163"/>
      <c r="N212" s="163"/>
      <c r="O212" s="163"/>
    </row>
    <row r="213" spans="1:15">
      <c r="A213" s="163"/>
      <c r="B213" s="187"/>
      <c r="C213" s="187"/>
      <c r="D213" s="190"/>
      <c r="E213" s="165"/>
      <c r="F213" s="165"/>
      <c r="G213" s="163"/>
      <c r="H213" s="163"/>
      <c r="I213" s="163"/>
      <c r="J213" s="163"/>
      <c r="K213" s="164"/>
      <c r="L213" s="165"/>
      <c r="M213" s="163"/>
      <c r="N213" s="163"/>
      <c r="O213" s="163"/>
    </row>
    <row r="214" spans="1:15">
      <c r="A214" s="163"/>
      <c r="B214" s="187"/>
      <c r="C214" s="187"/>
      <c r="D214" s="190"/>
      <c r="E214" s="165"/>
      <c r="F214" s="165"/>
      <c r="G214" s="163"/>
      <c r="H214" s="163"/>
      <c r="I214" s="163"/>
      <c r="J214" s="163"/>
      <c r="K214" s="164"/>
      <c r="L214" s="165"/>
      <c r="M214" s="163"/>
      <c r="N214" s="163"/>
      <c r="O214" s="163"/>
    </row>
    <row r="215" spans="1:15">
      <c r="A215" s="163"/>
      <c r="B215" s="187"/>
      <c r="C215" s="187"/>
      <c r="D215" s="190"/>
      <c r="E215" s="165"/>
      <c r="F215" s="165"/>
      <c r="G215" s="163"/>
      <c r="H215" s="163"/>
      <c r="I215" s="163"/>
      <c r="J215" s="163"/>
      <c r="K215" s="164"/>
      <c r="L215" s="165"/>
      <c r="M215" s="163"/>
      <c r="N215" s="163"/>
      <c r="O215" s="163"/>
    </row>
    <row r="216" spans="1:15">
      <c r="A216" s="163"/>
      <c r="B216" s="187"/>
      <c r="C216" s="187"/>
      <c r="D216" s="190"/>
      <c r="E216" s="165"/>
      <c r="F216" s="165"/>
      <c r="G216" s="163"/>
      <c r="H216" s="163"/>
      <c r="I216" s="163"/>
      <c r="J216" s="163"/>
      <c r="K216" s="164"/>
      <c r="L216" s="165"/>
      <c r="M216" s="163"/>
      <c r="N216" s="163"/>
      <c r="O216" s="163"/>
    </row>
    <row r="217" spans="1:15">
      <c r="A217" s="163"/>
      <c r="B217" s="187"/>
      <c r="C217" s="187"/>
      <c r="D217" s="190"/>
      <c r="E217" s="165"/>
      <c r="F217" s="165"/>
      <c r="G217" s="163"/>
      <c r="H217" s="163"/>
      <c r="I217" s="163"/>
      <c r="J217" s="163"/>
      <c r="K217" s="164"/>
      <c r="L217" s="165"/>
      <c r="M217" s="163"/>
      <c r="N217" s="163"/>
      <c r="O217" s="163"/>
    </row>
    <row r="218" spans="1:15">
      <c r="A218" s="163"/>
      <c r="B218" s="187"/>
      <c r="C218" s="187"/>
      <c r="D218" s="190"/>
      <c r="E218" s="165"/>
      <c r="F218" s="165"/>
      <c r="G218" s="163"/>
      <c r="H218" s="163"/>
      <c r="I218" s="163"/>
      <c r="J218" s="163"/>
      <c r="K218" s="164"/>
      <c r="L218" s="165"/>
      <c r="M218" s="163"/>
      <c r="N218" s="163"/>
      <c r="O218" s="163"/>
    </row>
    <row r="219" spans="1:15">
      <c r="A219" s="163"/>
      <c r="B219" s="187"/>
      <c r="C219" s="187"/>
      <c r="D219" s="190"/>
      <c r="E219" s="165"/>
      <c r="F219" s="165"/>
      <c r="G219" s="163"/>
      <c r="H219" s="163"/>
      <c r="I219" s="163"/>
      <c r="J219" s="163"/>
      <c r="K219" s="164"/>
      <c r="L219" s="165"/>
      <c r="M219" s="163"/>
      <c r="N219" s="163"/>
      <c r="O219" s="163"/>
    </row>
    <row r="220" spans="1:15">
      <c r="A220" s="163"/>
      <c r="B220" s="187"/>
      <c r="C220" s="187"/>
      <c r="D220" s="190"/>
      <c r="E220" s="165"/>
      <c r="F220" s="165"/>
      <c r="G220" s="163"/>
      <c r="H220" s="163"/>
      <c r="I220" s="163"/>
      <c r="J220" s="163"/>
      <c r="K220" s="164"/>
      <c r="L220" s="165"/>
      <c r="M220" s="163"/>
      <c r="N220" s="163"/>
      <c r="O220" s="163"/>
    </row>
    <row r="221" spans="1:15">
      <c r="A221" s="163"/>
      <c r="B221" s="187"/>
      <c r="C221" s="187"/>
      <c r="D221" s="190"/>
      <c r="E221" s="165"/>
      <c r="F221" s="165"/>
      <c r="G221" s="163"/>
      <c r="H221" s="163"/>
      <c r="I221" s="163"/>
      <c r="J221" s="163"/>
      <c r="K221" s="164"/>
      <c r="L221" s="165"/>
      <c r="M221" s="163"/>
      <c r="N221" s="163"/>
      <c r="O221" s="163"/>
    </row>
    <row r="222" spans="1:15">
      <c r="A222" s="163"/>
      <c r="B222" s="187"/>
      <c r="C222" s="187"/>
      <c r="D222" s="190"/>
      <c r="E222" s="165"/>
      <c r="F222" s="165"/>
      <c r="G222" s="163"/>
      <c r="H222" s="163"/>
      <c r="I222" s="163"/>
      <c r="J222" s="163"/>
      <c r="K222" s="164"/>
      <c r="L222" s="165"/>
      <c r="M222" s="163"/>
      <c r="N222" s="163"/>
      <c r="O222" s="163"/>
    </row>
    <row r="223" spans="1:15">
      <c r="A223" s="163"/>
      <c r="B223" s="187"/>
      <c r="C223" s="187"/>
      <c r="D223" s="190"/>
      <c r="E223" s="165"/>
      <c r="F223" s="165"/>
      <c r="G223" s="163"/>
      <c r="H223" s="163"/>
      <c r="I223" s="163"/>
      <c r="J223" s="163"/>
      <c r="K223" s="164"/>
      <c r="L223" s="165"/>
      <c r="M223" s="163"/>
      <c r="N223" s="163"/>
      <c r="O223" s="163"/>
    </row>
    <row r="224" spans="1:15">
      <c r="A224" s="163"/>
      <c r="B224" s="187"/>
      <c r="C224" s="187"/>
      <c r="D224" s="190"/>
      <c r="E224" s="165"/>
      <c r="F224" s="165"/>
      <c r="G224" s="163"/>
      <c r="H224" s="163"/>
      <c r="I224" s="163"/>
      <c r="J224" s="163"/>
      <c r="K224" s="164"/>
      <c r="L224" s="165"/>
      <c r="M224" s="163"/>
      <c r="N224" s="163"/>
      <c r="O224" s="163"/>
    </row>
    <row r="225" spans="1:15">
      <c r="A225" s="163"/>
      <c r="B225" s="187"/>
      <c r="C225" s="187"/>
      <c r="D225" s="190"/>
      <c r="E225" s="165"/>
      <c r="F225" s="165"/>
      <c r="G225" s="163"/>
      <c r="H225" s="163"/>
      <c r="I225" s="163"/>
      <c r="J225" s="163"/>
      <c r="K225" s="164"/>
      <c r="L225" s="165"/>
      <c r="M225" s="163"/>
      <c r="N225" s="163"/>
      <c r="O225" s="163"/>
    </row>
    <row r="226" spans="1:15">
      <c r="A226" s="163"/>
      <c r="B226" s="187"/>
      <c r="C226" s="187"/>
      <c r="D226" s="190"/>
      <c r="E226" s="165"/>
      <c r="F226" s="165"/>
      <c r="G226" s="163"/>
      <c r="H226" s="163"/>
      <c r="I226" s="163"/>
      <c r="J226" s="163"/>
      <c r="K226" s="164"/>
      <c r="L226" s="165"/>
      <c r="M226" s="163"/>
      <c r="N226" s="163"/>
      <c r="O226" s="163"/>
    </row>
    <row r="227" spans="1:15">
      <c r="A227" s="163"/>
      <c r="B227" s="187"/>
      <c r="C227" s="187"/>
      <c r="D227" s="190"/>
      <c r="E227" s="165"/>
      <c r="F227" s="165"/>
      <c r="G227" s="163"/>
      <c r="H227" s="163"/>
      <c r="I227" s="163"/>
      <c r="J227" s="163"/>
      <c r="K227" s="164"/>
      <c r="L227" s="165"/>
      <c r="M227" s="163"/>
      <c r="N227" s="163"/>
      <c r="O227" s="163"/>
    </row>
    <row r="228" spans="1:15">
      <c r="A228" s="163"/>
      <c r="B228" s="187"/>
      <c r="C228" s="187"/>
      <c r="D228" s="190"/>
      <c r="E228" s="165"/>
      <c r="F228" s="165"/>
      <c r="G228" s="163"/>
      <c r="H228" s="163"/>
      <c r="I228" s="163"/>
      <c r="J228" s="163"/>
      <c r="K228" s="164"/>
      <c r="L228" s="165"/>
      <c r="M228" s="163"/>
      <c r="N228" s="163"/>
      <c r="O228" s="163"/>
    </row>
    <row r="229" spans="1:15">
      <c r="A229" s="163"/>
      <c r="B229" s="187"/>
      <c r="C229" s="187"/>
      <c r="D229" s="190"/>
      <c r="E229" s="165"/>
      <c r="F229" s="165"/>
      <c r="G229" s="163"/>
      <c r="H229" s="163"/>
      <c r="I229" s="163"/>
      <c r="J229" s="163"/>
      <c r="K229" s="164"/>
      <c r="L229" s="165"/>
      <c r="M229" s="163"/>
      <c r="N229" s="163"/>
      <c r="O229" s="163"/>
    </row>
    <row r="230" spans="1:15">
      <c r="A230" s="163"/>
      <c r="B230" s="187"/>
      <c r="C230" s="187"/>
      <c r="D230" s="190"/>
      <c r="E230" s="165"/>
      <c r="F230" s="165"/>
      <c r="G230" s="163"/>
      <c r="H230" s="163"/>
      <c r="I230" s="163"/>
      <c r="J230" s="163"/>
      <c r="K230" s="164"/>
      <c r="L230" s="165"/>
      <c r="M230" s="163"/>
      <c r="N230" s="163"/>
      <c r="O230" s="163"/>
    </row>
    <row r="231" spans="1:15">
      <c r="A231" s="163"/>
      <c r="B231" s="187"/>
      <c r="C231" s="187"/>
      <c r="D231" s="190"/>
      <c r="E231" s="165"/>
      <c r="F231" s="165"/>
      <c r="G231" s="163"/>
      <c r="H231" s="163"/>
      <c r="I231" s="163"/>
      <c r="J231" s="163"/>
      <c r="K231" s="164"/>
      <c r="L231" s="165"/>
      <c r="M231" s="163"/>
      <c r="N231" s="163"/>
      <c r="O231" s="163"/>
    </row>
    <row r="232" spans="1:15">
      <c r="A232" s="163"/>
      <c r="B232" s="187"/>
      <c r="C232" s="187"/>
      <c r="D232" s="190"/>
      <c r="E232" s="165"/>
      <c r="F232" s="165"/>
      <c r="G232" s="163"/>
      <c r="H232" s="163"/>
      <c r="I232" s="163"/>
      <c r="J232" s="163"/>
      <c r="K232" s="164"/>
      <c r="L232" s="165"/>
      <c r="M232" s="163"/>
      <c r="N232" s="163"/>
      <c r="O232" s="163"/>
    </row>
    <row r="233" spans="1:15">
      <c r="A233" s="163"/>
      <c r="B233" s="187"/>
      <c r="C233" s="187"/>
      <c r="D233" s="190"/>
      <c r="E233" s="165"/>
      <c r="F233" s="165"/>
      <c r="G233" s="163"/>
      <c r="H233" s="163"/>
      <c r="I233" s="163"/>
      <c r="J233" s="163"/>
      <c r="K233" s="164"/>
      <c r="L233" s="165"/>
      <c r="M233" s="163"/>
      <c r="N233" s="163"/>
      <c r="O233" s="163"/>
    </row>
    <row r="234" spans="1:15">
      <c r="A234" s="163"/>
      <c r="B234" s="187"/>
      <c r="C234" s="187"/>
      <c r="D234" s="190"/>
      <c r="E234" s="165"/>
      <c r="F234" s="165"/>
      <c r="G234" s="163"/>
      <c r="H234" s="163"/>
      <c r="I234" s="163"/>
      <c r="J234" s="163"/>
      <c r="K234" s="164"/>
      <c r="L234" s="165"/>
      <c r="M234" s="163"/>
      <c r="N234" s="163"/>
      <c r="O234" s="163"/>
    </row>
    <row r="235" spans="1:15">
      <c r="A235" s="163"/>
      <c r="B235" s="187"/>
      <c r="C235" s="187"/>
      <c r="D235" s="190"/>
      <c r="E235" s="165"/>
      <c r="F235" s="165"/>
      <c r="G235" s="163"/>
      <c r="H235" s="163"/>
      <c r="I235" s="163"/>
      <c r="J235" s="163"/>
      <c r="K235" s="164"/>
      <c r="L235" s="165"/>
      <c r="M235" s="163"/>
      <c r="N235" s="163"/>
      <c r="O235" s="163"/>
    </row>
    <row r="236" spans="1:15">
      <c r="A236" s="163"/>
      <c r="B236" s="187"/>
      <c r="C236" s="187"/>
      <c r="D236" s="190"/>
      <c r="E236" s="165"/>
      <c r="F236" s="165"/>
      <c r="G236" s="163"/>
      <c r="H236" s="163"/>
      <c r="I236" s="163"/>
      <c r="J236" s="163"/>
      <c r="K236" s="164"/>
      <c r="L236" s="165"/>
      <c r="M236" s="163"/>
      <c r="N236" s="163"/>
      <c r="O236" s="163"/>
    </row>
    <row r="237" spans="1:15">
      <c r="A237" s="163"/>
      <c r="B237" s="187"/>
      <c r="C237" s="187"/>
      <c r="D237" s="190"/>
      <c r="E237" s="165"/>
      <c r="F237" s="165"/>
      <c r="G237" s="163"/>
      <c r="H237" s="163"/>
      <c r="I237" s="163"/>
      <c r="J237" s="163"/>
      <c r="K237" s="164"/>
      <c r="L237" s="165"/>
      <c r="M237" s="163"/>
      <c r="N237" s="163"/>
      <c r="O237" s="163"/>
    </row>
    <row r="238" spans="1:15">
      <c r="A238" s="163"/>
      <c r="B238" s="187"/>
      <c r="C238" s="187"/>
      <c r="D238" s="190"/>
      <c r="E238" s="165"/>
      <c r="F238" s="165"/>
      <c r="G238" s="163"/>
      <c r="H238" s="163"/>
      <c r="I238" s="163"/>
      <c r="J238" s="163"/>
      <c r="K238" s="164"/>
      <c r="L238" s="165"/>
      <c r="M238" s="163"/>
      <c r="N238" s="163"/>
      <c r="O238" s="163"/>
    </row>
    <row r="239" spans="1:15">
      <c r="A239" s="163"/>
      <c r="B239" s="187"/>
      <c r="C239" s="187"/>
      <c r="D239" s="190"/>
      <c r="E239" s="165"/>
      <c r="F239" s="165"/>
      <c r="G239" s="163"/>
      <c r="H239" s="163"/>
      <c r="I239" s="163"/>
      <c r="J239" s="163"/>
      <c r="K239" s="164"/>
      <c r="L239" s="165"/>
      <c r="M239" s="163"/>
      <c r="N239" s="163"/>
      <c r="O239" s="163"/>
    </row>
    <row r="240" spans="1:15">
      <c r="A240" s="163"/>
      <c r="B240" s="187"/>
      <c r="C240" s="187"/>
      <c r="D240" s="190"/>
      <c r="E240" s="165"/>
      <c r="F240" s="165"/>
      <c r="G240" s="163"/>
      <c r="H240" s="163"/>
      <c r="I240" s="163"/>
      <c r="J240" s="163"/>
      <c r="K240" s="164"/>
      <c r="L240" s="165"/>
      <c r="M240" s="163"/>
      <c r="N240" s="163"/>
      <c r="O240" s="163"/>
    </row>
    <row r="241" spans="1:15">
      <c r="A241" s="163"/>
      <c r="B241" s="187"/>
      <c r="C241" s="187"/>
      <c r="D241" s="190"/>
      <c r="E241" s="165"/>
      <c r="F241" s="165"/>
      <c r="G241" s="163"/>
      <c r="H241" s="163"/>
      <c r="I241" s="163"/>
      <c r="J241" s="163"/>
      <c r="K241" s="164"/>
      <c r="L241" s="165"/>
      <c r="M241" s="163"/>
      <c r="N241" s="163"/>
      <c r="O241" s="163"/>
    </row>
    <row r="242" spans="1:15">
      <c r="A242" s="163"/>
      <c r="B242" s="187"/>
      <c r="C242" s="187"/>
      <c r="D242" s="190"/>
      <c r="E242" s="165"/>
      <c r="F242" s="165"/>
      <c r="G242" s="163"/>
      <c r="H242" s="163"/>
      <c r="I242" s="163"/>
      <c r="J242" s="163"/>
      <c r="K242" s="164"/>
      <c r="L242" s="165"/>
      <c r="M242" s="163"/>
      <c r="N242" s="163"/>
      <c r="O242" s="163"/>
    </row>
    <row r="243" spans="1:15">
      <c r="A243" s="163"/>
      <c r="B243" s="187"/>
      <c r="C243" s="187"/>
      <c r="D243" s="190"/>
      <c r="E243" s="165"/>
      <c r="F243" s="165"/>
      <c r="G243" s="163"/>
      <c r="H243" s="163"/>
      <c r="I243" s="163"/>
      <c r="J243" s="163"/>
      <c r="K243" s="164"/>
      <c r="L243" s="165"/>
      <c r="M243" s="163"/>
      <c r="N243" s="163"/>
      <c r="O243" s="163"/>
    </row>
    <row r="244" spans="1:15">
      <c r="A244" s="163"/>
      <c r="B244" s="187"/>
      <c r="C244" s="187"/>
      <c r="D244" s="190"/>
      <c r="E244" s="165"/>
      <c r="F244" s="165"/>
      <c r="G244" s="163"/>
      <c r="H244" s="163"/>
      <c r="I244" s="163"/>
      <c r="J244" s="163"/>
      <c r="K244" s="164"/>
      <c r="L244" s="165"/>
      <c r="M244" s="163"/>
      <c r="N244" s="163"/>
      <c r="O244" s="163"/>
    </row>
    <row r="245" spans="1:15">
      <c r="A245" s="163"/>
      <c r="B245" s="187"/>
      <c r="C245" s="187"/>
      <c r="D245" s="190"/>
      <c r="E245" s="165"/>
      <c r="F245" s="165"/>
      <c r="G245" s="163"/>
      <c r="H245" s="163"/>
      <c r="I245" s="163"/>
      <c r="J245" s="163"/>
      <c r="K245" s="164"/>
      <c r="L245" s="165"/>
      <c r="M245" s="163"/>
      <c r="N245" s="163"/>
      <c r="O245" s="163"/>
    </row>
    <row r="246" spans="1:15">
      <c r="A246" s="163"/>
      <c r="B246" s="187"/>
      <c r="C246" s="187"/>
      <c r="D246" s="190"/>
      <c r="E246" s="165"/>
      <c r="F246" s="165"/>
      <c r="G246" s="163"/>
      <c r="H246" s="163"/>
      <c r="I246" s="163"/>
      <c r="J246" s="163"/>
      <c r="K246" s="164"/>
      <c r="L246" s="165"/>
      <c r="M246" s="163"/>
      <c r="N246" s="163"/>
      <c r="O246" s="163"/>
    </row>
    <row r="247" spans="1:15">
      <c r="A247" s="163"/>
      <c r="B247" s="187"/>
      <c r="C247" s="187"/>
      <c r="D247" s="190"/>
      <c r="E247" s="165"/>
      <c r="F247" s="165"/>
      <c r="G247" s="163"/>
      <c r="H247" s="163"/>
      <c r="I247" s="163"/>
      <c r="J247" s="163"/>
      <c r="K247" s="164"/>
      <c r="L247" s="165"/>
      <c r="M247" s="163"/>
      <c r="N247" s="163"/>
      <c r="O247" s="163"/>
    </row>
    <row r="248" spans="1:15">
      <c r="A248" s="163"/>
      <c r="B248" s="187"/>
      <c r="C248" s="187"/>
      <c r="D248" s="190"/>
      <c r="E248" s="165"/>
      <c r="F248" s="165"/>
      <c r="G248" s="163"/>
      <c r="H248" s="163"/>
      <c r="I248" s="163"/>
      <c r="J248" s="163"/>
      <c r="K248" s="164"/>
      <c r="L248" s="165"/>
      <c r="M248" s="163"/>
      <c r="N248" s="163"/>
      <c r="O248" s="163"/>
    </row>
    <row r="249" spans="1:15">
      <c r="A249" s="163"/>
      <c r="B249" s="187"/>
      <c r="C249" s="187"/>
      <c r="D249" s="190"/>
      <c r="E249" s="165"/>
      <c r="F249" s="165"/>
      <c r="G249" s="163"/>
      <c r="H249" s="163"/>
      <c r="I249" s="163"/>
      <c r="J249" s="163"/>
      <c r="K249" s="164"/>
      <c r="L249" s="165"/>
      <c r="M249" s="163"/>
      <c r="N249" s="163"/>
      <c r="O249" s="163"/>
    </row>
    <row r="250" spans="1:15">
      <c r="A250" s="163"/>
      <c r="B250" s="187"/>
      <c r="C250" s="187"/>
      <c r="D250" s="190"/>
      <c r="E250" s="165"/>
      <c r="F250" s="165"/>
      <c r="G250" s="163"/>
      <c r="H250" s="163"/>
      <c r="I250" s="163"/>
      <c r="J250" s="163"/>
      <c r="K250" s="164"/>
      <c r="L250" s="165"/>
      <c r="M250" s="163"/>
      <c r="N250" s="163"/>
      <c r="O250" s="163"/>
    </row>
    <row r="251" spans="1:15">
      <c r="A251" s="163"/>
      <c r="B251" s="187"/>
      <c r="C251" s="187"/>
      <c r="D251" s="190"/>
      <c r="E251" s="165"/>
      <c r="F251" s="165"/>
      <c r="G251" s="163"/>
      <c r="H251" s="163"/>
      <c r="I251" s="163"/>
      <c r="J251" s="163"/>
      <c r="K251" s="164"/>
      <c r="L251" s="165"/>
      <c r="M251" s="163"/>
      <c r="N251" s="163"/>
      <c r="O251" s="163"/>
    </row>
    <row r="252" spans="1:15">
      <c r="A252" s="163"/>
      <c r="B252" s="187"/>
      <c r="C252" s="187"/>
      <c r="D252" s="190"/>
      <c r="E252" s="165"/>
      <c r="F252" s="165"/>
      <c r="G252" s="163"/>
      <c r="H252" s="163"/>
      <c r="I252" s="163"/>
      <c r="J252" s="163"/>
      <c r="K252" s="164"/>
      <c r="L252" s="165"/>
      <c r="M252" s="163"/>
      <c r="N252" s="163"/>
      <c r="O252" s="163"/>
    </row>
    <row r="253" spans="1:15">
      <c r="A253" s="163"/>
      <c r="B253" s="187"/>
      <c r="C253" s="187"/>
      <c r="D253" s="190"/>
      <c r="E253" s="165"/>
      <c r="F253" s="165"/>
      <c r="G253" s="163"/>
      <c r="H253" s="163"/>
      <c r="I253" s="163"/>
      <c r="J253" s="163"/>
      <c r="K253" s="164"/>
      <c r="L253" s="165"/>
      <c r="M253" s="163"/>
      <c r="N253" s="163"/>
      <c r="O253" s="163"/>
    </row>
    <row r="254" spans="1:15">
      <c r="A254" s="163"/>
      <c r="B254" s="187"/>
      <c r="C254" s="187"/>
      <c r="D254" s="190"/>
      <c r="E254" s="165"/>
      <c r="F254" s="165"/>
      <c r="G254" s="163"/>
      <c r="H254" s="163"/>
      <c r="I254" s="163"/>
      <c r="J254" s="163"/>
      <c r="K254" s="164"/>
      <c r="L254" s="165"/>
      <c r="M254" s="163"/>
      <c r="N254" s="163"/>
      <c r="O254" s="163"/>
    </row>
    <row r="255" spans="1:15">
      <c r="A255" s="163"/>
      <c r="B255" s="187"/>
      <c r="C255" s="187"/>
      <c r="D255" s="190"/>
      <c r="E255" s="165"/>
      <c r="F255" s="165"/>
      <c r="G255" s="163"/>
      <c r="H255" s="163"/>
      <c r="I255" s="163"/>
      <c r="J255" s="163"/>
      <c r="K255" s="164"/>
      <c r="L255" s="165"/>
      <c r="M255" s="163"/>
      <c r="N255" s="163"/>
      <c r="O255" s="163"/>
    </row>
    <row r="256" spans="1:15">
      <c r="A256" s="163"/>
      <c r="B256" s="187"/>
      <c r="C256" s="187"/>
      <c r="D256" s="190"/>
      <c r="E256" s="165"/>
      <c r="F256" s="165"/>
      <c r="G256" s="163"/>
      <c r="H256" s="163"/>
      <c r="I256" s="163"/>
      <c r="J256" s="163"/>
      <c r="K256" s="164"/>
      <c r="L256" s="165"/>
      <c r="M256" s="163"/>
      <c r="N256" s="163"/>
      <c r="O256" s="163"/>
    </row>
    <row r="257" spans="1:15">
      <c r="A257" s="163"/>
      <c r="B257" s="187"/>
      <c r="C257" s="187"/>
      <c r="D257" s="190"/>
      <c r="E257" s="165"/>
      <c r="F257" s="165"/>
      <c r="G257" s="163"/>
      <c r="H257" s="163"/>
      <c r="I257" s="163"/>
      <c r="J257" s="163"/>
      <c r="K257" s="164"/>
      <c r="L257" s="165"/>
      <c r="M257" s="163"/>
      <c r="N257" s="163"/>
      <c r="O257" s="163"/>
    </row>
    <row r="258" spans="1:15">
      <c r="A258" s="163"/>
      <c r="B258" s="187"/>
      <c r="C258" s="187"/>
      <c r="D258" s="190"/>
      <c r="E258" s="165"/>
      <c r="F258" s="165"/>
      <c r="G258" s="163"/>
      <c r="H258" s="163"/>
      <c r="I258" s="163"/>
      <c r="J258" s="163"/>
      <c r="K258" s="164"/>
      <c r="L258" s="165"/>
      <c r="M258" s="163"/>
      <c r="N258" s="163"/>
      <c r="O258" s="163"/>
    </row>
    <row r="259" spans="1:15">
      <c r="A259" s="163"/>
      <c r="B259" s="187"/>
      <c r="C259" s="187"/>
      <c r="D259" s="190"/>
      <c r="E259" s="165"/>
      <c r="F259" s="165"/>
      <c r="G259" s="163"/>
      <c r="H259" s="163"/>
      <c r="I259" s="163"/>
      <c r="J259" s="163"/>
      <c r="K259" s="164"/>
      <c r="L259" s="165"/>
      <c r="M259" s="163"/>
      <c r="N259" s="163"/>
      <c r="O259" s="163"/>
    </row>
    <row r="260" spans="1:15">
      <c r="A260" s="163"/>
      <c r="B260" s="187"/>
      <c r="C260" s="187"/>
      <c r="D260" s="190"/>
      <c r="E260" s="165"/>
      <c r="F260" s="165"/>
      <c r="G260" s="163"/>
      <c r="H260" s="163"/>
      <c r="I260" s="163"/>
      <c r="J260" s="163"/>
      <c r="K260" s="164"/>
      <c r="L260" s="165"/>
      <c r="M260" s="163"/>
      <c r="N260" s="163"/>
      <c r="O260" s="163"/>
    </row>
    <row r="261" spans="1:15">
      <c r="A261" s="163"/>
      <c r="B261" s="187"/>
      <c r="C261" s="187"/>
      <c r="D261" s="190"/>
      <c r="E261" s="165"/>
      <c r="F261" s="165"/>
      <c r="G261" s="163"/>
      <c r="H261" s="163"/>
      <c r="I261" s="163"/>
      <c r="J261" s="163"/>
      <c r="K261" s="164"/>
      <c r="L261" s="165"/>
      <c r="M261" s="163"/>
      <c r="N261" s="163"/>
      <c r="O261" s="163"/>
    </row>
    <row r="262" spans="1:15">
      <c r="A262" s="163"/>
      <c r="B262" s="187"/>
      <c r="C262" s="187"/>
      <c r="D262" s="190"/>
      <c r="E262" s="165"/>
      <c r="F262" s="165"/>
      <c r="G262" s="163"/>
      <c r="H262" s="163"/>
      <c r="I262" s="163"/>
      <c r="J262" s="163"/>
      <c r="K262" s="164"/>
      <c r="L262" s="165"/>
      <c r="M262" s="163"/>
      <c r="N262" s="163"/>
      <c r="O262" s="163"/>
    </row>
    <row r="263" spans="1:15">
      <c r="A263" s="163"/>
      <c r="B263" s="187"/>
      <c r="C263" s="187"/>
      <c r="D263" s="190"/>
      <c r="E263" s="165"/>
      <c r="F263" s="165"/>
      <c r="G263" s="163"/>
      <c r="H263" s="163"/>
      <c r="I263" s="163"/>
      <c r="J263" s="163"/>
      <c r="K263" s="164"/>
      <c r="L263" s="165"/>
      <c r="M263" s="163"/>
      <c r="N263" s="163"/>
      <c r="O263" s="163"/>
    </row>
    <row r="264" spans="1:15">
      <c r="A264" s="163"/>
      <c r="B264" s="187"/>
      <c r="C264" s="187"/>
      <c r="D264" s="190"/>
      <c r="E264" s="165"/>
      <c r="F264" s="165"/>
      <c r="G264" s="163"/>
      <c r="H264" s="163"/>
      <c r="I264" s="163"/>
      <c r="J264" s="163"/>
      <c r="K264" s="164"/>
      <c r="L264" s="165"/>
      <c r="M264" s="163"/>
      <c r="N264" s="163"/>
      <c r="O264" s="163"/>
    </row>
    <row r="265" spans="1:15">
      <c r="A265" s="163"/>
      <c r="B265" s="187"/>
      <c r="C265" s="187"/>
      <c r="D265" s="190"/>
      <c r="E265" s="165"/>
      <c r="F265" s="165"/>
      <c r="G265" s="163"/>
      <c r="H265" s="163"/>
      <c r="I265" s="163"/>
      <c r="J265" s="163"/>
      <c r="K265" s="164"/>
      <c r="L265" s="165"/>
      <c r="M265" s="163"/>
      <c r="N265" s="163"/>
      <c r="O265" s="163"/>
    </row>
    <row r="266" spans="1:15">
      <c r="A266" s="163"/>
      <c r="B266" s="187"/>
      <c r="C266" s="187"/>
      <c r="D266" s="190"/>
      <c r="E266" s="165"/>
      <c r="F266" s="165"/>
      <c r="G266" s="163"/>
      <c r="H266" s="163"/>
      <c r="I266" s="163"/>
      <c r="J266" s="163"/>
      <c r="K266" s="164"/>
      <c r="L266" s="165"/>
      <c r="M266" s="163"/>
      <c r="N266" s="163"/>
      <c r="O266" s="163"/>
    </row>
    <row r="267" spans="1:15">
      <c r="A267" s="163"/>
      <c r="B267" s="187"/>
      <c r="C267" s="187"/>
      <c r="D267" s="190"/>
      <c r="E267" s="165"/>
      <c r="F267" s="165"/>
      <c r="G267" s="163"/>
      <c r="H267" s="163"/>
      <c r="I267" s="163"/>
      <c r="J267" s="163"/>
      <c r="K267" s="164"/>
      <c r="L267" s="165"/>
      <c r="M267" s="163"/>
      <c r="N267" s="163"/>
      <c r="O267" s="163"/>
    </row>
    <row r="268" spans="1:15">
      <c r="A268" s="163"/>
      <c r="B268" s="187"/>
      <c r="C268" s="187"/>
      <c r="D268" s="190"/>
      <c r="E268" s="165"/>
      <c r="F268" s="165"/>
      <c r="G268" s="163"/>
      <c r="H268" s="163"/>
      <c r="I268" s="163"/>
      <c r="J268" s="163"/>
      <c r="K268" s="164"/>
      <c r="L268" s="165"/>
      <c r="M268" s="163"/>
      <c r="N268" s="163"/>
      <c r="O268" s="163"/>
    </row>
    <row r="269" spans="1:15">
      <c r="A269" s="163"/>
      <c r="B269" s="187"/>
      <c r="C269" s="187"/>
      <c r="D269" s="190"/>
      <c r="E269" s="165"/>
      <c r="F269" s="165"/>
      <c r="G269" s="163"/>
      <c r="H269" s="163"/>
      <c r="I269" s="163"/>
      <c r="J269" s="163"/>
      <c r="K269" s="164"/>
      <c r="L269" s="165"/>
      <c r="M269" s="163"/>
      <c r="N269" s="163"/>
      <c r="O269" s="163"/>
    </row>
    <row r="270" spans="1:15">
      <c r="A270" s="163"/>
      <c r="B270" s="187"/>
      <c r="C270" s="187"/>
      <c r="D270" s="190"/>
      <c r="E270" s="165"/>
      <c r="F270" s="165"/>
      <c r="G270" s="163"/>
      <c r="H270" s="163"/>
      <c r="I270" s="163"/>
      <c r="J270" s="163"/>
      <c r="K270" s="164"/>
      <c r="L270" s="165"/>
      <c r="M270" s="163"/>
      <c r="N270" s="163"/>
      <c r="O270" s="163"/>
    </row>
    <row r="271" spans="1:15">
      <c r="A271" s="163"/>
      <c r="B271" s="187"/>
      <c r="C271" s="187"/>
      <c r="D271" s="190"/>
      <c r="E271" s="165"/>
      <c r="F271" s="165"/>
      <c r="G271" s="163"/>
      <c r="H271" s="163"/>
      <c r="I271" s="163"/>
      <c r="J271" s="163"/>
      <c r="K271" s="164"/>
      <c r="L271" s="165"/>
      <c r="M271" s="163"/>
      <c r="N271" s="163"/>
      <c r="O271" s="163"/>
    </row>
    <row r="272" spans="1:15">
      <c r="A272" s="163"/>
      <c r="B272" s="187"/>
      <c r="C272" s="187"/>
      <c r="D272" s="190"/>
      <c r="E272" s="165"/>
      <c r="F272" s="165"/>
      <c r="G272" s="163"/>
      <c r="H272" s="163"/>
      <c r="I272" s="163"/>
      <c r="J272" s="163"/>
      <c r="K272" s="164"/>
      <c r="L272" s="165"/>
      <c r="M272" s="163"/>
      <c r="N272" s="163"/>
      <c r="O272" s="163"/>
    </row>
    <row r="273" spans="1:15">
      <c r="A273" s="163"/>
      <c r="B273" s="187"/>
      <c r="C273" s="187"/>
      <c r="D273" s="190"/>
      <c r="E273" s="165"/>
      <c r="F273" s="165"/>
      <c r="G273" s="163"/>
      <c r="H273" s="163"/>
      <c r="I273" s="163"/>
      <c r="J273" s="163"/>
      <c r="K273" s="164"/>
      <c r="L273" s="165"/>
      <c r="M273" s="163"/>
      <c r="N273" s="163"/>
      <c r="O273" s="163"/>
    </row>
    <row r="274" spans="1:15">
      <c r="A274" s="163"/>
      <c r="B274" s="187"/>
      <c r="C274" s="187"/>
      <c r="D274" s="190"/>
      <c r="E274" s="165"/>
      <c r="F274" s="165"/>
      <c r="G274" s="163"/>
      <c r="H274" s="163"/>
      <c r="I274" s="163"/>
      <c r="J274" s="163"/>
      <c r="K274" s="164"/>
      <c r="L274" s="165"/>
      <c r="M274" s="163"/>
      <c r="N274" s="163"/>
      <c r="O274" s="163"/>
    </row>
    <row r="275" spans="1:15">
      <c r="A275" s="163"/>
      <c r="B275" s="187"/>
      <c r="C275" s="187"/>
      <c r="D275" s="190"/>
      <c r="E275" s="165"/>
      <c r="F275" s="165"/>
      <c r="G275" s="163"/>
      <c r="H275" s="163"/>
      <c r="I275" s="163"/>
      <c r="J275" s="163"/>
      <c r="K275" s="164"/>
      <c r="L275" s="165"/>
      <c r="M275" s="163"/>
      <c r="N275" s="163"/>
      <c r="O275" s="163"/>
    </row>
    <row r="276" spans="1:15">
      <c r="A276" s="163"/>
      <c r="B276" s="187"/>
      <c r="C276" s="187"/>
      <c r="D276" s="190"/>
      <c r="E276" s="165"/>
      <c r="F276" s="165"/>
      <c r="G276" s="163"/>
      <c r="H276" s="163"/>
      <c r="I276" s="163"/>
      <c r="J276" s="163"/>
      <c r="K276" s="164"/>
      <c r="L276" s="165"/>
      <c r="M276" s="163"/>
      <c r="N276" s="163"/>
      <c r="O276" s="163"/>
    </row>
    <row r="277" spans="1:15">
      <c r="A277" s="163"/>
      <c r="B277" s="187"/>
      <c r="C277" s="187"/>
      <c r="D277" s="190"/>
      <c r="E277" s="165"/>
      <c r="F277" s="165"/>
      <c r="G277" s="163"/>
      <c r="H277" s="163"/>
      <c r="I277" s="163"/>
      <c r="J277" s="163"/>
      <c r="K277" s="164"/>
      <c r="L277" s="165"/>
      <c r="M277" s="163"/>
      <c r="N277" s="163"/>
      <c r="O277" s="163"/>
    </row>
    <row r="278" spans="1:15">
      <c r="A278" s="163"/>
      <c r="B278" s="187"/>
      <c r="C278" s="187"/>
      <c r="D278" s="190"/>
      <c r="E278" s="165"/>
      <c r="F278" s="165"/>
      <c r="G278" s="163"/>
      <c r="H278" s="163"/>
      <c r="I278" s="163"/>
      <c r="J278" s="163"/>
      <c r="K278" s="164"/>
      <c r="L278" s="165"/>
      <c r="M278" s="163"/>
      <c r="N278" s="163"/>
      <c r="O278" s="163"/>
    </row>
    <row r="279" spans="1:15">
      <c r="A279" s="163"/>
      <c r="B279" s="187"/>
      <c r="C279" s="187"/>
      <c r="D279" s="190"/>
      <c r="E279" s="165"/>
      <c r="F279" s="165"/>
      <c r="G279" s="163"/>
      <c r="H279" s="163"/>
      <c r="I279" s="163"/>
      <c r="J279" s="163"/>
      <c r="K279" s="164"/>
      <c r="L279" s="165"/>
      <c r="M279" s="163"/>
      <c r="N279" s="163"/>
      <c r="O279" s="163"/>
    </row>
    <row r="280" spans="1:15">
      <c r="A280" s="163"/>
      <c r="B280" s="187"/>
      <c r="C280" s="187"/>
      <c r="D280" s="190"/>
      <c r="E280" s="165"/>
      <c r="F280" s="165"/>
      <c r="G280" s="163"/>
      <c r="H280" s="163"/>
      <c r="I280" s="163"/>
      <c r="J280" s="163"/>
      <c r="K280" s="164"/>
      <c r="L280" s="165"/>
      <c r="M280" s="163"/>
      <c r="N280" s="163"/>
      <c r="O280" s="163"/>
    </row>
    <row r="281" spans="1:15">
      <c r="A281" s="163"/>
      <c r="B281" s="187"/>
      <c r="C281" s="187"/>
      <c r="D281" s="190"/>
      <c r="E281" s="165"/>
      <c r="F281" s="165"/>
      <c r="G281" s="163"/>
      <c r="H281" s="163"/>
      <c r="I281" s="163"/>
      <c r="J281" s="163"/>
      <c r="K281" s="164"/>
      <c r="L281" s="165"/>
      <c r="M281" s="163"/>
      <c r="N281" s="163"/>
      <c r="O281" s="163"/>
    </row>
    <row r="282" spans="1:15">
      <c r="A282" s="163"/>
      <c r="B282" s="187"/>
      <c r="C282" s="187"/>
      <c r="D282" s="190"/>
      <c r="E282" s="165"/>
      <c r="F282" s="165"/>
      <c r="G282" s="163"/>
      <c r="H282" s="163"/>
      <c r="I282" s="163"/>
      <c r="J282" s="163"/>
      <c r="K282" s="164"/>
      <c r="L282" s="165"/>
      <c r="M282" s="163"/>
      <c r="N282" s="163"/>
      <c r="O282" s="163"/>
    </row>
    <row r="283" spans="1:15">
      <c r="A283" s="163"/>
      <c r="B283" s="187"/>
      <c r="C283" s="187"/>
      <c r="D283" s="190"/>
      <c r="E283" s="165"/>
      <c r="F283" s="165"/>
      <c r="G283" s="163"/>
      <c r="H283" s="163"/>
      <c r="I283" s="163"/>
      <c r="J283" s="163"/>
      <c r="K283" s="164"/>
      <c r="L283" s="165"/>
      <c r="M283" s="163"/>
      <c r="N283" s="163"/>
      <c r="O283" s="163"/>
    </row>
    <row r="284" spans="1:15">
      <c r="A284" s="163"/>
      <c r="B284" s="187"/>
      <c r="C284" s="187"/>
      <c r="D284" s="190"/>
      <c r="E284" s="165"/>
      <c r="F284" s="165"/>
      <c r="G284" s="163"/>
      <c r="H284" s="163"/>
      <c r="I284" s="163"/>
      <c r="J284" s="163"/>
      <c r="K284" s="164"/>
      <c r="L284" s="165"/>
      <c r="M284" s="163"/>
      <c r="N284" s="163"/>
      <c r="O284" s="163"/>
    </row>
    <row r="285" spans="1:15">
      <c r="A285" s="163"/>
      <c r="B285" s="187"/>
      <c r="C285" s="187"/>
      <c r="D285" s="190"/>
      <c r="E285" s="165"/>
      <c r="F285" s="165"/>
      <c r="G285" s="163"/>
      <c r="H285" s="163"/>
      <c r="I285" s="163"/>
      <c r="J285" s="163"/>
      <c r="K285" s="164"/>
      <c r="L285" s="165"/>
      <c r="M285" s="163"/>
      <c r="N285" s="163"/>
      <c r="O285" s="163"/>
    </row>
    <row r="286" spans="1:15">
      <c r="A286" s="163"/>
      <c r="B286" s="187"/>
      <c r="C286" s="187"/>
      <c r="D286" s="190"/>
      <c r="E286" s="165"/>
      <c r="F286" s="165"/>
      <c r="G286" s="163"/>
      <c r="H286" s="163"/>
      <c r="I286" s="163"/>
      <c r="J286" s="163"/>
      <c r="K286" s="164"/>
      <c r="L286" s="165"/>
      <c r="M286" s="163"/>
      <c r="N286" s="163"/>
      <c r="O286" s="163"/>
    </row>
    <row r="287" spans="1:15">
      <c r="A287" s="163"/>
      <c r="B287" s="187"/>
      <c r="C287" s="187"/>
      <c r="D287" s="190"/>
      <c r="E287" s="165"/>
      <c r="F287" s="165"/>
      <c r="G287" s="163"/>
      <c r="H287" s="163"/>
      <c r="I287" s="163"/>
      <c r="J287" s="163"/>
      <c r="K287" s="164"/>
      <c r="L287" s="165"/>
      <c r="M287" s="163"/>
      <c r="N287" s="163"/>
      <c r="O287" s="163"/>
    </row>
    <row r="288" spans="1:15">
      <c r="A288" s="163"/>
      <c r="B288" s="187"/>
      <c r="C288" s="187"/>
      <c r="D288" s="190"/>
      <c r="E288" s="165"/>
      <c r="F288" s="165"/>
      <c r="G288" s="163"/>
      <c r="H288" s="163"/>
      <c r="I288" s="163"/>
      <c r="J288" s="163"/>
      <c r="K288" s="164"/>
      <c r="L288" s="165"/>
      <c r="M288" s="163"/>
      <c r="N288" s="163"/>
      <c r="O288" s="163"/>
    </row>
    <row r="289" spans="1:15">
      <c r="A289" s="163"/>
      <c r="B289" s="187"/>
      <c r="C289" s="187"/>
      <c r="D289" s="190"/>
      <c r="E289" s="165"/>
      <c r="F289" s="165"/>
      <c r="G289" s="163"/>
      <c r="H289" s="163"/>
      <c r="I289" s="163"/>
      <c r="J289" s="163"/>
      <c r="K289" s="164"/>
      <c r="L289" s="165"/>
      <c r="M289" s="163"/>
      <c r="N289" s="163"/>
      <c r="O289" s="163"/>
    </row>
    <row r="290" spans="1:15">
      <c r="A290" s="163"/>
      <c r="B290" s="187"/>
      <c r="C290" s="187"/>
      <c r="D290" s="190"/>
      <c r="E290" s="165"/>
      <c r="F290" s="165"/>
      <c r="G290" s="163"/>
      <c r="H290" s="163"/>
      <c r="I290" s="163"/>
      <c r="J290" s="163"/>
      <c r="K290" s="164"/>
      <c r="L290" s="165"/>
      <c r="M290" s="163"/>
      <c r="N290" s="163"/>
      <c r="O290" s="163"/>
    </row>
    <row r="291" spans="1:15">
      <c r="A291" s="163"/>
      <c r="B291" s="187"/>
      <c r="C291" s="187"/>
      <c r="D291" s="190"/>
      <c r="E291" s="165"/>
      <c r="F291" s="165"/>
      <c r="G291" s="163"/>
      <c r="H291" s="163"/>
      <c r="I291" s="163"/>
      <c r="J291" s="163"/>
      <c r="K291" s="164"/>
      <c r="L291" s="165"/>
      <c r="M291" s="163"/>
      <c r="N291" s="163"/>
      <c r="O291" s="163"/>
    </row>
    <row r="292" spans="1:15">
      <c r="A292" s="163"/>
      <c r="B292" s="187"/>
      <c r="C292" s="187"/>
      <c r="D292" s="190"/>
      <c r="E292" s="165"/>
      <c r="F292" s="165"/>
      <c r="G292" s="163"/>
      <c r="H292" s="163"/>
      <c r="I292" s="163"/>
      <c r="J292" s="163"/>
      <c r="K292" s="164"/>
      <c r="L292" s="165"/>
      <c r="M292" s="163"/>
      <c r="N292" s="163"/>
      <c r="O292" s="163"/>
    </row>
    <row r="293" spans="1:15">
      <c r="A293" s="163"/>
      <c r="B293" s="187"/>
      <c r="C293" s="187"/>
      <c r="D293" s="190"/>
      <c r="E293" s="164"/>
      <c r="F293" s="164"/>
      <c r="G293" s="163"/>
      <c r="H293" s="163"/>
      <c r="I293" s="163"/>
      <c r="J293" s="163"/>
      <c r="K293" s="164"/>
      <c r="L293" s="164"/>
      <c r="M293" s="163"/>
      <c r="N293" s="163"/>
      <c r="O293" s="163"/>
    </row>
    <row r="294" spans="1:15">
      <c r="A294" s="163"/>
      <c r="B294" s="187"/>
      <c r="C294" s="187"/>
      <c r="D294" s="190"/>
      <c r="E294" s="165"/>
      <c r="F294" s="165"/>
      <c r="G294" s="163"/>
      <c r="H294" s="163"/>
      <c r="I294" s="163"/>
      <c r="J294" s="163"/>
      <c r="K294" s="164"/>
      <c r="L294" s="165"/>
      <c r="M294" s="163"/>
      <c r="N294" s="163"/>
      <c r="O294" s="163"/>
    </row>
    <row r="295" spans="1:15">
      <c r="A295" s="163"/>
      <c r="B295" s="187"/>
      <c r="C295" s="187"/>
      <c r="D295" s="190"/>
      <c r="E295" s="165"/>
      <c r="F295" s="165"/>
      <c r="G295" s="163"/>
      <c r="H295" s="163"/>
      <c r="I295" s="163"/>
      <c r="J295" s="163"/>
      <c r="K295" s="164"/>
      <c r="L295" s="165"/>
      <c r="M295" s="163"/>
      <c r="N295" s="163"/>
      <c r="O295" s="163"/>
    </row>
    <row r="296" spans="1:15">
      <c r="A296" s="163"/>
      <c r="B296" s="187"/>
      <c r="C296" s="187"/>
      <c r="D296" s="190"/>
      <c r="E296" s="165"/>
      <c r="F296" s="165"/>
      <c r="G296" s="163"/>
      <c r="H296" s="163"/>
      <c r="I296" s="163"/>
      <c r="J296" s="163"/>
      <c r="K296" s="164"/>
      <c r="L296" s="165"/>
      <c r="M296" s="163"/>
      <c r="N296" s="163"/>
      <c r="O296" s="163"/>
    </row>
    <row r="297" spans="1:15">
      <c r="A297" s="163"/>
      <c r="B297" s="187"/>
      <c r="C297" s="187"/>
      <c r="D297" s="190"/>
      <c r="E297" s="165"/>
      <c r="F297" s="165"/>
      <c r="G297" s="163"/>
      <c r="H297" s="163"/>
      <c r="I297" s="163"/>
      <c r="J297" s="163"/>
      <c r="K297" s="164"/>
      <c r="L297" s="165"/>
      <c r="M297" s="163"/>
      <c r="N297" s="163"/>
      <c r="O297" s="163"/>
    </row>
    <row r="298" spans="1:15">
      <c r="A298" s="163"/>
      <c r="B298" s="187"/>
      <c r="C298" s="187"/>
      <c r="D298" s="190"/>
      <c r="E298" s="165"/>
      <c r="F298" s="165"/>
      <c r="G298" s="163"/>
      <c r="H298" s="163"/>
      <c r="I298" s="163"/>
      <c r="J298" s="163"/>
      <c r="K298" s="164"/>
      <c r="L298" s="165"/>
      <c r="M298" s="163"/>
      <c r="N298" s="163"/>
      <c r="O298" s="163"/>
    </row>
    <row r="299" spans="1:15">
      <c r="A299" s="163"/>
      <c r="B299" s="187"/>
      <c r="C299" s="187"/>
      <c r="D299" s="190"/>
      <c r="E299" s="165"/>
      <c r="F299" s="165"/>
      <c r="G299" s="163"/>
      <c r="H299" s="163"/>
      <c r="I299" s="163"/>
      <c r="J299" s="163"/>
      <c r="K299" s="164"/>
      <c r="L299" s="165"/>
      <c r="M299" s="163"/>
      <c r="N299" s="163"/>
      <c r="O299" s="163"/>
    </row>
    <row r="300" spans="1:15">
      <c r="A300" s="163"/>
      <c r="B300" s="187"/>
      <c r="C300" s="187"/>
      <c r="D300" s="190"/>
      <c r="E300" s="165"/>
      <c r="F300" s="165"/>
      <c r="G300" s="163"/>
      <c r="H300" s="163"/>
      <c r="I300" s="163"/>
      <c r="J300" s="163"/>
      <c r="K300" s="164"/>
      <c r="L300" s="164"/>
      <c r="M300" s="163"/>
      <c r="N300" s="163"/>
      <c r="O300" s="163"/>
    </row>
    <row r="301" spans="1:15">
      <c r="A301" s="163"/>
      <c r="B301" s="187"/>
      <c r="C301" s="187"/>
      <c r="D301" s="190"/>
      <c r="E301" s="165"/>
      <c r="F301" s="165"/>
      <c r="G301" s="163"/>
      <c r="H301" s="163"/>
      <c r="I301" s="163"/>
      <c r="J301" s="163"/>
      <c r="K301" s="164"/>
      <c r="L301" s="165"/>
      <c r="M301" s="163"/>
      <c r="N301" s="163"/>
      <c r="O301" s="163"/>
    </row>
    <row r="302" spans="1:15">
      <c r="A302" s="163"/>
      <c r="B302" s="187"/>
      <c r="C302" s="187"/>
      <c r="D302" s="190"/>
      <c r="E302" s="165"/>
      <c r="F302" s="165"/>
      <c r="G302" s="163"/>
      <c r="H302" s="163"/>
      <c r="I302" s="163"/>
      <c r="J302" s="163"/>
      <c r="K302" s="164"/>
      <c r="L302" s="165"/>
      <c r="M302" s="163"/>
      <c r="N302" s="163"/>
      <c r="O302" s="163"/>
    </row>
    <row r="303" spans="1:15">
      <c r="A303" s="163"/>
      <c r="B303" s="187"/>
      <c r="C303" s="187"/>
      <c r="D303" s="190"/>
      <c r="E303" s="165"/>
      <c r="F303" s="165"/>
      <c r="G303" s="163"/>
      <c r="H303" s="163"/>
      <c r="I303" s="163"/>
      <c r="J303" s="163"/>
      <c r="K303" s="164"/>
      <c r="L303" s="165"/>
      <c r="M303" s="163"/>
      <c r="N303" s="163"/>
      <c r="O303" s="163"/>
    </row>
    <row r="304" spans="1:15">
      <c r="A304" s="163"/>
      <c r="B304" s="187"/>
      <c r="C304" s="187"/>
      <c r="D304" s="190"/>
      <c r="E304" s="165"/>
      <c r="F304" s="165"/>
      <c r="G304" s="163"/>
      <c r="H304" s="163"/>
      <c r="I304" s="163"/>
      <c r="J304" s="163"/>
      <c r="K304" s="164"/>
      <c r="L304" s="165"/>
      <c r="M304" s="163"/>
      <c r="N304" s="163"/>
      <c r="O304" s="163"/>
    </row>
    <row r="305" spans="1:15">
      <c r="A305" s="163"/>
      <c r="B305" s="187"/>
      <c r="C305" s="187"/>
      <c r="D305" s="190"/>
      <c r="E305" s="165"/>
      <c r="F305" s="165"/>
      <c r="G305" s="163"/>
      <c r="H305" s="163"/>
      <c r="I305" s="163"/>
      <c r="J305" s="163"/>
      <c r="K305" s="164"/>
      <c r="L305" s="165"/>
      <c r="M305" s="163"/>
      <c r="N305" s="163"/>
      <c r="O305" s="163"/>
    </row>
    <row r="306" spans="1:15">
      <c r="A306" s="163"/>
      <c r="B306" s="187"/>
      <c r="C306" s="187"/>
      <c r="D306" s="190"/>
      <c r="E306" s="165"/>
      <c r="F306" s="165"/>
      <c r="G306" s="163"/>
      <c r="H306" s="163"/>
      <c r="I306" s="163"/>
      <c r="J306" s="163"/>
      <c r="K306" s="164"/>
      <c r="L306" s="165"/>
      <c r="M306" s="163"/>
      <c r="N306" s="163"/>
      <c r="O306" s="163"/>
    </row>
    <row r="307" spans="1:15">
      <c r="A307" s="163"/>
      <c r="B307" s="187"/>
      <c r="C307" s="187"/>
      <c r="D307" s="190"/>
      <c r="E307" s="165"/>
      <c r="F307" s="165"/>
      <c r="G307" s="163"/>
      <c r="H307" s="163"/>
      <c r="I307" s="163"/>
      <c r="J307" s="163"/>
      <c r="K307" s="164"/>
      <c r="L307" s="165"/>
      <c r="M307" s="163"/>
      <c r="N307" s="163"/>
      <c r="O307" s="163"/>
    </row>
    <row r="308" spans="1:15">
      <c r="A308" s="163"/>
      <c r="B308" s="187"/>
      <c r="C308" s="187"/>
      <c r="D308" s="190"/>
      <c r="E308" s="165"/>
      <c r="F308" s="165"/>
      <c r="G308" s="163"/>
      <c r="H308" s="163"/>
      <c r="I308" s="163"/>
      <c r="J308" s="163"/>
      <c r="K308" s="164"/>
      <c r="L308" s="165"/>
      <c r="M308" s="163"/>
      <c r="N308" s="163"/>
      <c r="O308" s="163"/>
    </row>
    <row r="309" spans="1:15">
      <c r="A309" s="163"/>
      <c r="B309" s="187"/>
      <c r="C309" s="187"/>
      <c r="D309" s="190"/>
      <c r="E309" s="165"/>
      <c r="F309" s="165"/>
      <c r="G309" s="163"/>
      <c r="H309" s="163"/>
      <c r="I309" s="163"/>
      <c r="J309" s="163"/>
      <c r="K309" s="164"/>
      <c r="L309" s="165"/>
      <c r="M309" s="163"/>
      <c r="N309" s="163"/>
      <c r="O309" s="163"/>
    </row>
    <row r="310" spans="1:15">
      <c r="A310" s="163"/>
      <c r="B310" s="187"/>
      <c r="C310" s="187"/>
      <c r="D310" s="190"/>
      <c r="E310" s="165"/>
      <c r="F310" s="165"/>
      <c r="G310" s="163"/>
      <c r="H310" s="163"/>
      <c r="I310" s="163"/>
      <c r="J310" s="163"/>
      <c r="K310" s="164"/>
      <c r="L310" s="165"/>
      <c r="M310" s="163"/>
      <c r="N310" s="163"/>
      <c r="O310" s="163"/>
    </row>
    <row r="311" spans="1:15">
      <c r="A311" s="163"/>
      <c r="B311" s="187"/>
      <c r="C311" s="187"/>
      <c r="D311" s="190"/>
      <c r="E311" s="165"/>
      <c r="F311" s="165"/>
      <c r="G311" s="163"/>
      <c r="H311" s="163"/>
      <c r="I311" s="163"/>
      <c r="J311" s="163"/>
      <c r="K311" s="164"/>
      <c r="L311" s="165"/>
      <c r="M311" s="163"/>
      <c r="N311" s="163"/>
      <c r="O311" s="163"/>
    </row>
    <row r="312" spans="1:15">
      <c r="A312" s="163"/>
      <c r="B312" s="187"/>
      <c r="C312" s="187"/>
      <c r="D312" s="190"/>
      <c r="E312" s="165"/>
      <c r="F312" s="165"/>
      <c r="G312" s="163"/>
      <c r="H312" s="163"/>
      <c r="I312" s="163"/>
      <c r="J312" s="163"/>
      <c r="K312" s="164"/>
      <c r="L312" s="165"/>
      <c r="M312" s="163"/>
      <c r="N312" s="163"/>
      <c r="O312" s="163"/>
    </row>
    <row r="313" spans="1:15">
      <c r="A313" s="163"/>
      <c r="B313" s="187"/>
      <c r="C313" s="187"/>
      <c r="D313" s="190"/>
      <c r="E313" s="165"/>
      <c r="F313" s="165"/>
      <c r="G313" s="163"/>
      <c r="H313" s="163"/>
      <c r="I313" s="163"/>
      <c r="J313" s="163"/>
      <c r="K313" s="164"/>
      <c r="L313" s="165"/>
      <c r="M313" s="163"/>
      <c r="N313" s="163"/>
      <c r="O313" s="163"/>
    </row>
    <row r="314" spans="1:15">
      <c r="A314" s="163"/>
      <c r="B314" s="187"/>
      <c r="C314" s="187"/>
      <c r="D314" s="190"/>
      <c r="E314" s="165"/>
      <c r="F314" s="165"/>
      <c r="G314" s="163"/>
      <c r="H314" s="163"/>
      <c r="I314" s="163"/>
      <c r="J314" s="163"/>
      <c r="K314" s="164"/>
      <c r="L314" s="165"/>
      <c r="M314" s="163"/>
      <c r="N314" s="163"/>
      <c r="O314" s="163"/>
    </row>
    <row r="315" spans="1:15">
      <c r="A315" s="163"/>
      <c r="B315" s="187"/>
      <c r="C315" s="187"/>
      <c r="D315" s="190"/>
      <c r="E315" s="165"/>
      <c r="F315" s="165"/>
      <c r="G315" s="163"/>
      <c r="H315" s="163"/>
      <c r="I315" s="163"/>
      <c r="J315" s="163"/>
      <c r="K315" s="164"/>
      <c r="L315" s="165"/>
      <c r="M315" s="163"/>
      <c r="N315" s="163"/>
      <c r="O315" s="163"/>
    </row>
    <row r="316" spans="1:15">
      <c r="A316" s="163"/>
      <c r="B316" s="187"/>
      <c r="C316" s="187"/>
      <c r="D316" s="190"/>
      <c r="E316" s="165"/>
      <c r="F316" s="165"/>
      <c r="G316" s="163"/>
      <c r="H316" s="163"/>
      <c r="I316" s="163"/>
      <c r="J316" s="163"/>
      <c r="K316" s="164"/>
      <c r="L316" s="165"/>
      <c r="M316" s="163"/>
      <c r="N316" s="163"/>
      <c r="O316" s="163"/>
    </row>
    <row r="317" spans="1:15">
      <c r="A317" s="163"/>
      <c r="B317" s="187"/>
      <c r="C317" s="187"/>
      <c r="D317" s="190"/>
      <c r="E317" s="165"/>
      <c r="F317" s="165"/>
      <c r="G317" s="163"/>
      <c r="H317" s="163"/>
      <c r="I317" s="163"/>
      <c r="J317" s="163"/>
      <c r="K317" s="164"/>
      <c r="L317" s="165"/>
      <c r="M317" s="163"/>
      <c r="N317" s="163"/>
      <c r="O317" s="163"/>
    </row>
    <row r="318" spans="1:15">
      <c r="A318" s="163"/>
      <c r="B318" s="187"/>
      <c r="C318" s="187"/>
      <c r="D318" s="190"/>
      <c r="E318" s="165"/>
      <c r="F318" s="165"/>
      <c r="G318" s="163"/>
      <c r="H318" s="163"/>
      <c r="I318" s="163"/>
      <c r="J318" s="163"/>
      <c r="K318" s="164"/>
      <c r="L318" s="165"/>
      <c r="M318" s="163"/>
      <c r="N318" s="163"/>
      <c r="O318" s="163"/>
    </row>
    <row r="319" spans="1:15">
      <c r="A319" s="163"/>
      <c r="B319" s="187"/>
      <c r="C319" s="187"/>
      <c r="D319" s="190"/>
      <c r="E319" s="165"/>
      <c r="F319" s="165"/>
      <c r="G319" s="163"/>
      <c r="H319" s="163"/>
      <c r="I319" s="163"/>
      <c r="J319" s="163"/>
      <c r="K319" s="164"/>
      <c r="L319" s="165"/>
      <c r="M319" s="163"/>
      <c r="N319" s="163"/>
      <c r="O319" s="163"/>
    </row>
    <row r="320" spans="1:15">
      <c r="A320" s="163"/>
      <c r="B320" s="187"/>
      <c r="C320" s="187"/>
      <c r="D320" s="190"/>
      <c r="E320" s="165"/>
      <c r="F320" s="165"/>
      <c r="G320" s="163"/>
      <c r="H320" s="163"/>
      <c r="I320" s="163"/>
      <c r="J320" s="163"/>
      <c r="K320" s="164"/>
      <c r="L320" s="165"/>
      <c r="M320" s="163"/>
      <c r="N320" s="163"/>
      <c r="O320" s="163"/>
    </row>
    <row r="321" spans="1:15">
      <c r="A321" s="163"/>
      <c r="B321" s="187"/>
      <c r="C321" s="187"/>
      <c r="D321" s="190"/>
      <c r="E321" s="165"/>
      <c r="F321" s="165"/>
      <c r="G321" s="163"/>
      <c r="H321" s="163"/>
      <c r="I321" s="163"/>
      <c r="J321" s="163"/>
      <c r="K321" s="164"/>
      <c r="L321" s="165"/>
      <c r="M321" s="163"/>
      <c r="N321" s="163"/>
      <c r="O321" s="163"/>
    </row>
    <row r="322" spans="1:15">
      <c r="A322" s="163"/>
      <c r="B322" s="187"/>
      <c r="C322" s="187"/>
      <c r="D322" s="190"/>
      <c r="E322" s="165"/>
      <c r="F322" s="165"/>
      <c r="G322" s="163"/>
      <c r="H322" s="163"/>
      <c r="I322" s="163"/>
      <c r="J322" s="163"/>
      <c r="K322" s="164"/>
      <c r="L322" s="165"/>
      <c r="M322" s="163"/>
      <c r="N322" s="163"/>
      <c r="O322" s="163"/>
    </row>
    <row r="323" spans="1:15">
      <c r="A323" s="163"/>
      <c r="B323" s="187"/>
      <c r="C323" s="187"/>
      <c r="D323" s="190"/>
      <c r="E323" s="165"/>
      <c r="F323" s="165"/>
      <c r="G323" s="163"/>
      <c r="H323" s="163"/>
      <c r="I323" s="163"/>
      <c r="J323" s="163"/>
      <c r="K323" s="164"/>
      <c r="L323" s="165"/>
      <c r="M323" s="163"/>
      <c r="N323" s="163"/>
      <c r="O323" s="163"/>
    </row>
    <row r="324" spans="1:15">
      <c r="A324" s="163"/>
      <c r="B324" s="187"/>
      <c r="C324" s="187"/>
      <c r="D324" s="190"/>
      <c r="E324" s="165"/>
      <c r="F324" s="165"/>
      <c r="G324" s="163"/>
      <c r="H324" s="163"/>
      <c r="I324" s="163"/>
      <c r="J324" s="163"/>
      <c r="K324" s="164"/>
      <c r="L324" s="165"/>
      <c r="M324" s="163"/>
      <c r="N324" s="163"/>
      <c r="O324" s="163"/>
    </row>
    <row r="325" spans="1:15">
      <c r="A325" s="163"/>
      <c r="B325" s="187"/>
      <c r="C325" s="187"/>
      <c r="D325" s="190"/>
      <c r="E325" s="165"/>
      <c r="F325" s="165"/>
      <c r="G325" s="163"/>
      <c r="H325" s="163"/>
      <c r="I325" s="163"/>
      <c r="J325" s="163"/>
      <c r="K325" s="164"/>
      <c r="L325" s="165"/>
      <c r="M325" s="163"/>
      <c r="N325" s="163"/>
      <c r="O325" s="163"/>
    </row>
    <row r="326" spans="1:15">
      <c r="A326" s="163"/>
      <c r="B326" s="187"/>
      <c r="C326" s="187"/>
      <c r="D326" s="190"/>
      <c r="E326" s="165"/>
      <c r="F326" s="165"/>
      <c r="G326" s="163"/>
      <c r="H326" s="163"/>
      <c r="I326" s="163"/>
      <c r="J326" s="163"/>
      <c r="K326" s="164"/>
      <c r="L326" s="164"/>
      <c r="M326" s="163"/>
      <c r="N326" s="163"/>
      <c r="O326" s="163"/>
    </row>
    <row r="327" spans="1:15">
      <c r="A327" s="163"/>
      <c r="B327" s="187"/>
      <c r="C327" s="187"/>
      <c r="D327" s="190"/>
      <c r="E327" s="165"/>
      <c r="F327" s="165"/>
      <c r="G327" s="163"/>
      <c r="H327" s="163"/>
      <c r="I327" s="163"/>
      <c r="J327" s="163"/>
      <c r="K327" s="164"/>
      <c r="L327" s="165"/>
      <c r="M327" s="163"/>
      <c r="N327" s="163"/>
      <c r="O327" s="163"/>
    </row>
    <row r="328" spans="1:15">
      <c r="A328" s="163"/>
      <c r="B328" s="187"/>
      <c r="C328" s="187"/>
      <c r="D328" s="190"/>
      <c r="E328" s="165"/>
      <c r="F328" s="165"/>
      <c r="G328" s="163"/>
      <c r="H328" s="163"/>
      <c r="I328" s="163"/>
      <c r="J328" s="163"/>
      <c r="K328" s="164"/>
      <c r="L328" s="165"/>
      <c r="M328" s="163"/>
      <c r="N328" s="163"/>
      <c r="O328" s="163"/>
    </row>
    <row r="329" spans="1:15">
      <c r="A329" s="163"/>
      <c r="B329" s="187"/>
      <c r="C329" s="187"/>
      <c r="D329" s="190"/>
      <c r="E329" s="165"/>
      <c r="F329" s="165"/>
      <c r="G329" s="163"/>
      <c r="H329" s="163"/>
      <c r="I329" s="163"/>
      <c r="J329" s="163"/>
      <c r="K329" s="164"/>
      <c r="L329" s="165"/>
      <c r="M329" s="163"/>
      <c r="N329" s="163"/>
      <c r="O329" s="163"/>
    </row>
    <row r="330" spans="1:15">
      <c r="A330" s="163"/>
      <c r="B330" s="187"/>
      <c r="C330" s="187"/>
      <c r="D330" s="190"/>
      <c r="E330" s="165"/>
      <c r="F330" s="165"/>
      <c r="G330" s="163"/>
      <c r="H330" s="163"/>
      <c r="I330" s="163"/>
      <c r="J330" s="163"/>
      <c r="K330" s="164"/>
      <c r="L330" s="165"/>
      <c r="M330" s="163"/>
      <c r="N330" s="163"/>
      <c r="O330" s="163"/>
    </row>
    <row r="331" spans="1:15">
      <c r="A331" s="163"/>
      <c r="B331" s="187"/>
      <c r="C331" s="187"/>
      <c r="D331" s="190"/>
      <c r="E331" s="165"/>
      <c r="F331" s="165"/>
      <c r="G331" s="163"/>
      <c r="H331" s="163"/>
      <c r="I331" s="163"/>
      <c r="J331" s="163"/>
      <c r="K331" s="164"/>
      <c r="L331" s="165"/>
      <c r="M331" s="163"/>
      <c r="N331" s="163"/>
      <c r="O331" s="163"/>
    </row>
    <row r="332" spans="1:15">
      <c r="A332" s="163"/>
      <c r="B332" s="187"/>
      <c r="C332" s="187"/>
      <c r="D332" s="190"/>
      <c r="E332" s="165"/>
      <c r="F332" s="165"/>
      <c r="G332" s="163"/>
      <c r="H332" s="163"/>
      <c r="I332" s="163"/>
      <c r="J332" s="163"/>
      <c r="K332" s="164"/>
      <c r="L332" s="165"/>
      <c r="M332" s="163"/>
      <c r="N332" s="163"/>
      <c r="O332" s="163"/>
    </row>
    <row r="333" spans="1:15">
      <c r="A333" s="163"/>
      <c r="B333" s="187"/>
      <c r="C333" s="187"/>
      <c r="D333" s="190"/>
      <c r="E333" s="165"/>
      <c r="F333" s="165"/>
      <c r="G333" s="163"/>
      <c r="H333" s="163"/>
      <c r="I333" s="163"/>
      <c r="J333" s="163"/>
      <c r="K333" s="164"/>
      <c r="L333" s="165"/>
      <c r="M333" s="163"/>
      <c r="N333" s="163"/>
      <c r="O333" s="163"/>
    </row>
    <row r="334" spans="1:15">
      <c r="A334" s="163"/>
      <c r="B334" s="187"/>
      <c r="C334" s="187"/>
      <c r="D334" s="190"/>
      <c r="E334" s="165"/>
      <c r="F334" s="165"/>
      <c r="G334" s="163"/>
      <c r="H334" s="163"/>
      <c r="I334" s="163"/>
      <c r="J334" s="163"/>
      <c r="K334" s="164"/>
      <c r="L334" s="165"/>
      <c r="M334" s="163"/>
      <c r="N334" s="163"/>
      <c r="O334" s="163"/>
    </row>
    <row r="335" spans="1:15">
      <c r="A335" s="163"/>
      <c r="B335" s="187"/>
      <c r="C335" s="187"/>
      <c r="D335" s="190"/>
      <c r="E335" s="165"/>
      <c r="F335" s="165"/>
      <c r="G335" s="163"/>
      <c r="H335" s="163"/>
      <c r="I335" s="163"/>
      <c r="J335" s="163"/>
      <c r="K335" s="164"/>
      <c r="L335" s="165"/>
      <c r="M335" s="163"/>
      <c r="N335" s="163"/>
      <c r="O335" s="163"/>
    </row>
    <row r="336" spans="1:15">
      <c r="A336" s="163"/>
      <c r="B336" s="187"/>
      <c r="C336" s="187"/>
      <c r="D336" s="190"/>
      <c r="E336" s="165"/>
      <c r="F336" s="165"/>
      <c r="G336" s="163"/>
      <c r="H336" s="163"/>
      <c r="I336" s="163"/>
      <c r="J336" s="163"/>
      <c r="K336" s="164"/>
      <c r="L336" s="165"/>
      <c r="M336" s="163"/>
      <c r="N336" s="163"/>
      <c r="O336" s="163"/>
    </row>
    <row r="337" spans="1:15 16384:16384">
      <c r="A337" s="163"/>
      <c r="B337" s="187"/>
      <c r="C337" s="187"/>
      <c r="D337" s="190"/>
      <c r="E337" s="165"/>
      <c r="F337" s="165"/>
      <c r="G337" s="163"/>
      <c r="H337" s="163"/>
      <c r="I337" s="163"/>
      <c r="J337" s="163"/>
      <c r="K337" s="164"/>
      <c r="L337" s="165"/>
      <c r="M337" s="163"/>
      <c r="N337" s="163"/>
      <c r="O337" s="163"/>
    </row>
    <row r="338" spans="1:15 16384:16384">
      <c r="A338" s="163"/>
      <c r="B338" s="187"/>
      <c r="C338" s="187"/>
      <c r="D338" s="190"/>
      <c r="E338" s="165"/>
      <c r="F338" s="165"/>
      <c r="G338" s="163"/>
      <c r="H338" s="163"/>
      <c r="I338" s="163"/>
      <c r="J338" s="163"/>
      <c r="K338" s="164"/>
      <c r="L338" s="165"/>
      <c r="M338" s="163"/>
      <c r="N338" s="163"/>
      <c r="O338" s="163"/>
    </row>
    <row r="339" spans="1:15 16384:16384">
      <c r="A339" s="163"/>
      <c r="B339" s="187"/>
      <c r="C339" s="187"/>
      <c r="D339" s="190"/>
      <c r="E339" s="165"/>
      <c r="F339" s="165"/>
      <c r="G339" s="163"/>
      <c r="H339" s="163"/>
      <c r="I339" s="163"/>
      <c r="J339" s="163"/>
      <c r="K339" s="164"/>
      <c r="L339" s="165"/>
      <c r="M339" s="163"/>
      <c r="N339" s="163"/>
      <c r="O339" s="163"/>
    </row>
    <row r="340" spans="1:15 16384:16384">
      <c r="A340" s="163"/>
      <c r="B340" s="187"/>
      <c r="C340" s="187"/>
      <c r="D340" s="190"/>
      <c r="E340" s="165"/>
      <c r="F340" s="165"/>
      <c r="G340" s="163"/>
      <c r="H340" s="163"/>
      <c r="I340" s="163"/>
      <c r="J340" s="163"/>
      <c r="K340" s="164"/>
      <c r="L340" s="165"/>
      <c r="M340" s="163"/>
      <c r="N340" s="163"/>
      <c r="O340" s="163"/>
    </row>
    <row r="341" spans="1:15 16384:16384">
      <c r="A341" s="163"/>
      <c r="B341" s="187"/>
      <c r="C341" s="187"/>
      <c r="D341" s="190"/>
      <c r="E341" s="165"/>
      <c r="F341" s="165"/>
      <c r="G341" s="163"/>
      <c r="H341" s="163"/>
      <c r="I341" s="163"/>
      <c r="J341" s="163"/>
      <c r="K341" s="164"/>
      <c r="L341" s="165"/>
      <c r="M341" s="163"/>
      <c r="N341" s="163"/>
      <c r="O341" s="163"/>
    </row>
    <row r="342" spans="1:15 16384:16384">
      <c r="A342" s="163"/>
      <c r="B342" s="187"/>
      <c r="C342" s="187"/>
      <c r="D342" s="190"/>
      <c r="E342" s="165"/>
      <c r="F342" s="165"/>
      <c r="G342" s="163"/>
      <c r="H342" s="163"/>
      <c r="I342" s="163"/>
      <c r="J342" s="163"/>
      <c r="K342" s="164"/>
      <c r="L342" s="165"/>
      <c r="M342" s="163"/>
      <c r="N342" s="163"/>
      <c r="O342" s="163"/>
    </row>
    <row r="343" spans="1:15 16384:16384">
      <c r="A343" s="163"/>
      <c r="B343" s="187"/>
      <c r="C343" s="187"/>
      <c r="D343" s="190"/>
      <c r="E343" s="165"/>
      <c r="F343" s="165"/>
      <c r="G343" s="163"/>
      <c r="H343" s="163"/>
      <c r="I343" s="163"/>
      <c r="J343" s="163"/>
      <c r="K343" s="164"/>
      <c r="L343" s="165"/>
      <c r="M343" s="163"/>
      <c r="N343" s="163"/>
      <c r="O343" s="163"/>
    </row>
    <row r="344" spans="1:15 16384:16384">
      <c r="A344" s="163"/>
      <c r="B344" s="187"/>
      <c r="C344" s="187"/>
      <c r="D344" s="190"/>
      <c r="E344" s="165"/>
      <c r="F344" s="165"/>
      <c r="G344" s="163"/>
      <c r="H344" s="163"/>
      <c r="I344" s="163"/>
      <c r="J344" s="163"/>
      <c r="K344" s="164"/>
      <c r="L344" s="165"/>
      <c r="M344" s="163"/>
      <c r="N344" s="163"/>
      <c r="O344" s="163"/>
    </row>
    <row r="345" spans="1:15 16384:16384">
      <c r="A345" s="163"/>
      <c r="B345" s="187"/>
      <c r="C345" s="187"/>
      <c r="D345" s="190"/>
      <c r="E345" s="165"/>
      <c r="F345" s="165"/>
      <c r="G345" s="163"/>
      <c r="H345" s="163"/>
      <c r="I345" s="163"/>
      <c r="J345" s="163"/>
      <c r="K345" s="164"/>
      <c r="L345" s="165"/>
      <c r="M345" s="163"/>
      <c r="N345" s="163"/>
      <c r="O345" s="163"/>
    </row>
    <row r="346" spans="1:15 16384:16384">
      <c r="A346" s="163"/>
      <c r="B346" s="187"/>
      <c r="C346" s="187"/>
      <c r="D346" s="190"/>
      <c r="E346" s="165"/>
      <c r="F346" s="165"/>
      <c r="G346" s="163"/>
      <c r="H346" s="163"/>
      <c r="I346" s="163"/>
      <c r="J346" s="163"/>
      <c r="K346" s="164"/>
      <c r="L346" s="165"/>
      <c r="M346" s="163"/>
      <c r="N346" s="163"/>
      <c r="O346" s="163"/>
      <c r="XFD346" s="165">
        <v>45519</v>
      </c>
    </row>
    <row r="347" spans="1:15 16384:16384">
      <c r="A347" s="163"/>
      <c r="B347" s="187"/>
      <c r="C347" s="187"/>
      <c r="D347" s="190"/>
      <c r="E347" s="165"/>
      <c r="F347" s="165"/>
      <c r="G347" s="163"/>
      <c r="H347" s="163"/>
      <c r="I347" s="163"/>
      <c r="J347" s="163"/>
      <c r="K347" s="164"/>
      <c r="L347" s="165"/>
      <c r="M347" s="163"/>
      <c r="N347" s="163"/>
      <c r="O347" s="163"/>
    </row>
    <row r="348" spans="1:15 16384:16384">
      <c r="A348" s="163"/>
      <c r="B348" s="187"/>
      <c r="C348" s="187"/>
      <c r="D348" s="190"/>
      <c r="E348" s="165"/>
      <c r="F348" s="165"/>
      <c r="G348" s="163"/>
      <c r="H348" s="163"/>
      <c r="I348" s="163"/>
      <c r="J348" s="163"/>
      <c r="K348" s="164"/>
      <c r="L348" s="165"/>
      <c r="M348" s="163"/>
      <c r="N348" s="163"/>
      <c r="O348" s="163"/>
    </row>
    <row r="349" spans="1:15 16384:16384">
      <c r="A349" s="163"/>
      <c r="B349" s="187"/>
      <c r="C349" s="187"/>
      <c r="D349" s="190"/>
      <c r="E349" s="165"/>
      <c r="F349" s="165"/>
      <c r="G349" s="163"/>
      <c r="H349" s="163"/>
      <c r="I349" s="163"/>
      <c r="J349" s="163"/>
      <c r="K349" s="164"/>
      <c r="L349" s="165"/>
      <c r="M349" s="163"/>
      <c r="N349" s="163"/>
      <c r="O349" s="163"/>
    </row>
    <row r="350" spans="1:15 16384:16384">
      <c r="A350" s="163"/>
      <c r="B350" s="187"/>
      <c r="C350" s="187"/>
      <c r="D350" s="190"/>
      <c r="E350" s="165"/>
      <c r="F350" s="165"/>
      <c r="G350" s="163"/>
      <c r="H350" s="163"/>
      <c r="I350" s="163"/>
      <c r="J350" s="163"/>
      <c r="K350" s="164"/>
      <c r="L350" s="165"/>
      <c r="M350" s="163"/>
      <c r="N350" s="163"/>
      <c r="O350" s="163"/>
    </row>
    <row r="351" spans="1:15 16384:16384">
      <c r="A351" s="163"/>
      <c r="B351" s="187"/>
      <c r="C351" s="187"/>
      <c r="D351" s="190"/>
      <c r="E351" s="165"/>
      <c r="F351" s="165"/>
      <c r="G351" s="163"/>
      <c r="H351" s="163"/>
      <c r="I351" s="163"/>
      <c r="J351" s="163"/>
      <c r="K351" s="164"/>
      <c r="L351" s="165"/>
      <c r="M351" s="163"/>
      <c r="N351" s="163"/>
      <c r="O351" s="163"/>
    </row>
    <row r="352" spans="1:15 16384:16384">
      <c r="A352" s="163"/>
      <c r="B352" s="187"/>
      <c r="C352" s="187"/>
      <c r="D352" s="190"/>
      <c r="E352" s="165"/>
      <c r="F352" s="165"/>
      <c r="G352" s="163"/>
      <c r="H352" s="163"/>
      <c r="I352" s="163"/>
      <c r="J352" s="163"/>
      <c r="K352" s="164"/>
      <c r="L352" s="165"/>
      <c r="M352" s="163"/>
      <c r="N352" s="163"/>
      <c r="O352" s="163"/>
    </row>
    <row r="353" spans="1:15">
      <c r="A353" s="163"/>
      <c r="B353" s="187"/>
      <c r="C353" s="187"/>
      <c r="D353" s="190"/>
      <c r="E353" s="165"/>
      <c r="F353" s="165"/>
      <c r="G353" s="163"/>
      <c r="H353" s="163"/>
      <c r="I353" s="163"/>
      <c r="J353" s="163"/>
      <c r="K353" s="164"/>
      <c r="L353" s="165"/>
      <c r="M353" s="163"/>
      <c r="N353" s="163"/>
      <c r="O353" s="163"/>
    </row>
    <row r="354" spans="1:15">
      <c r="A354" s="163"/>
      <c r="B354" s="187"/>
      <c r="C354" s="187"/>
      <c r="D354" s="190"/>
      <c r="E354" s="165"/>
      <c r="F354" s="165"/>
      <c r="G354" s="163"/>
      <c r="H354" s="163"/>
      <c r="I354" s="163"/>
      <c r="J354" s="163"/>
      <c r="K354" s="164"/>
      <c r="L354" s="165"/>
      <c r="M354" s="163"/>
      <c r="N354" s="163"/>
      <c r="O354" s="163"/>
    </row>
    <row r="355" spans="1:15">
      <c r="A355" s="163"/>
      <c r="B355" s="187"/>
      <c r="C355" s="187"/>
      <c r="D355" s="190"/>
      <c r="E355" s="165"/>
      <c r="F355" s="165"/>
      <c r="G355" s="163"/>
      <c r="H355" s="163"/>
      <c r="I355" s="163"/>
      <c r="J355" s="163"/>
      <c r="K355" s="164"/>
      <c r="L355" s="165"/>
      <c r="M355" s="163"/>
      <c r="N355" s="163"/>
      <c r="O355" s="163"/>
    </row>
    <row r="356" spans="1:15">
      <c r="A356" s="163"/>
      <c r="B356" s="187"/>
      <c r="C356" s="187"/>
      <c r="D356" s="190"/>
      <c r="E356" s="165"/>
      <c r="F356" s="165"/>
      <c r="G356" s="163"/>
      <c r="H356" s="163"/>
      <c r="I356" s="163"/>
      <c r="J356" s="163"/>
      <c r="K356" s="164"/>
      <c r="L356" s="165"/>
      <c r="M356" s="163"/>
      <c r="N356" s="163"/>
      <c r="O356" s="163"/>
    </row>
    <row r="357" spans="1:15">
      <c r="A357" s="163"/>
      <c r="B357" s="187"/>
      <c r="C357" s="187"/>
      <c r="D357" s="190"/>
      <c r="E357" s="165"/>
      <c r="F357" s="165"/>
      <c r="G357" s="163"/>
      <c r="H357" s="163"/>
      <c r="I357" s="163"/>
      <c r="J357" s="163"/>
      <c r="K357" s="164"/>
      <c r="L357" s="165"/>
      <c r="M357" s="163"/>
      <c r="N357" s="163"/>
      <c r="O357" s="163"/>
    </row>
    <row r="358" spans="1:15">
      <c r="A358" s="163"/>
      <c r="B358" s="187"/>
      <c r="C358" s="187"/>
      <c r="D358" s="190"/>
      <c r="E358" s="165"/>
      <c r="F358" s="165"/>
      <c r="G358" s="163"/>
      <c r="H358" s="163"/>
      <c r="I358" s="163"/>
      <c r="J358" s="163"/>
      <c r="K358" s="164"/>
      <c r="L358" s="165"/>
      <c r="M358" s="163"/>
      <c r="N358" s="163"/>
      <c r="O358" s="163"/>
    </row>
    <row r="359" spans="1:15">
      <c r="A359" s="163"/>
      <c r="B359" s="187"/>
      <c r="C359" s="187"/>
      <c r="D359" s="190"/>
      <c r="E359" s="165"/>
      <c r="F359" s="165"/>
      <c r="G359" s="163"/>
      <c r="H359" s="163"/>
      <c r="I359" s="163"/>
      <c r="J359" s="163"/>
      <c r="K359" s="164"/>
      <c r="L359" s="165"/>
      <c r="M359" s="163"/>
      <c r="N359" s="163"/>
      <c r="O359" s="163"/>
    </row>
    <row r="360" spans="1:15">
      <c r="A360" s="163"/>
      <c r="B360" s="187"/>
      <c r="C360" s="187"/>
      <c r="D360" s="190"/>
      <c r="E360" s="165"/>
      <c r="F360" s="165"/>
      <c r="G360" s="163"/>
      <c r="H360" s="163"/>
      <c r="I360" s="163"/>
      <c r="J360" s="163"/>
      <c r="K360" s="164"/>
      <c r="L360" s="165"/>
      <c r="M360" s="163"/>
      <c r="N360" s="163"/>
      <c r="O360" s="163"/>
    </row>
    <row r="361" spans="1:15">
      <c r="A361" s="163"/>
      <c r="B361" s="187"/>
      <c r="C361" s="187"/>
      <c r="D361" s="190"/>
      <c r="E361" s="165"/>
      <c r="F361" s="165"/>
      <c r="G361" s="163"/>
      <c r="H361" s="163"/>
      <c r="I361" s="163"/>
      <c r="J361" s="163"/>
      <c r="K361" s="164"/>
      <c r="L361" s="165"/>
      <c r="M361" s="163"/>
      <c r="N361" s="163"/>
      <c r="O361" s="163"/>
    </row>
    <row r="362" spans="1:15">
      <c r="A362" s="163"/>
      <c r="B362" s="187"/>
      <c r="C362" s="187"/>
      <c r="D362" s="190"/>
      <c r="E362" s="165"/>
      <c r="F362" s="165"/>
      <c r="G362" s="163"/>
      <c r="H362" s="163"/>
      <c r="I362" s="163"/>
      <c r="J362" s="163"/>
      <c r="K362" s="164"/>
      <c r="L362" s="165"/>
      <c r="M362" s="163"/>
      <c r="N362" s="163"/>
      <c r="O362" s="163"/>
    </row>
    <row r="363" spans="1:15">
      <c r="A363" s="163"/>
      <c r="B363" s="187"/>
      <c r="C363" s="187"/>
      <c r="D363" s="190"/>
      <c r="E363" s="165"/>
      <c r="F363" s="165"/>
      <c r="G363" s="163"/>
      <c r="H363" s="163"/>
      <c r="I363" s="163"/>
      <c r="J363" s="163"/>
      <c r="K363" s="164"/>
      <c r="L363" s="165"/>
      <c r="M363" s="163"/>
      <c r="N363" s="163"/>
      <c r="O363" s="163"/>
    </row>
    <row r="364" spans="1:15">
      <c r="A364" s="163"/>
      <c r="B364" s="187"/>
      <c r="C364" s="187"/>
      <c r="D364" s="190"/>
      <c r="E364" s="165"/>
      <c r="F364" s="165"/>
      <c r="G364" s="163"/>
      <c r="H364" s="163"/>
      <c r="I364" s="163"/>
      <c r="J364" s="163"/>
      <c r="K364" s="164"/>
      <c r="L364" s="165"/>
      <c r="M364" s="163"/>
      <c r="N364" s="163"/>
      <c r="O364" s="163"/>
    </row>
    <row r="365" spans="1:15">
      <c r="A365" s="163"/>
      <c r="B365" s="187"/>
      <c r="C365" s="187"/>
      <c r="D365" s="190"/>
      <c r="E365" s="165"/>
      <c r="F365" s="165"/>
      <c r="G365" s="163"/>
      <c r="H365" s="163"/>
      <c r="I365" s="163"/>
      <c r="J365" s="163"/>
      <c r="K365" s="164"/>
      <c r="L365" s="165"/>
      <c r="M365" s="163"/>
      <c r="N365" s="163"/>
      <c r="O365" s="163"/>
    </row>
    <row r="366" spans="1:15">
      <c r="A366" s="163"/>
      <c r="B366" s="187"/>
      <c r="C366" s="187"/>
      <c r="D366" s="190"/>
      <c r="E366" s="165"/>
      <c r="F366" s="165"/>
      <c r="G366" s="163"/>
      <c r="H366" s="163"/>
      <c r="I366" s="163"/>
      <c r="J366" s="163"/>
      <c r="K366" s="164"/>
      <c r="L366" s="165"/>
      <c r="M366" s="163"/>
      <c r="N366" s="163"/>
      <c r="O366" s="163"/>
    </row>
    <row r="367" spans="1:15">
      <c r="A367" s="163"/>
      <c r="B367" s="187"/>
      <c r="C367" s="187"/>
      <c r="D367" s="190"/>
      <c r="E367" s="165"/>
      <c r="F367" s="165"/>
      <c r="G367" s="163"/>
      <c r="H367" s="163"/>
      <c r="I367" s="163"/>
      <c r="J367" s="163"/>
      <c r="K367" s="164"/>
      <c r="L367" s="165"/>
      <c r="M367" s="163"/>
      <c r="N367" s="163"/>
      <c r="O367" s="163"/>
    </row>
    <row r="368" spans="1:15">
      <c r="A368" s="163"/>
      <c r="B368" s="187"/>
      <c r="C368" s="187"/>
      <c r="D368" s="190"/>
      <c r="E368" s="165"/>
      <c r="F368" s="165"/>
      <c r="G368" s="163"/>
      <c r="H368" s="163"/>
      <c r="I368" s="163"/>
      <c r="J368" s="163"/>
      <c r="K368" s="164"/>
      <c r="L368" s="165"/>
      <c r="M368" s="163"/>
      <c r="N368" s="163"/>
      <c r="O368" s="163"/>
    </row>
    <row r="369" spans="1:15">
      <c r="A369" s="163"/>
      <c r="B369" s="187"/>
      <c r="C369" s="187"/>
      <c r="D369" s="190"/>
      <c r="E369" s="165"/>
      <c r="F369" s="165"/>
      <c r="G369" s="163"/>
      <c r="H369" s="163"/>
      <c r="I369" s="163"/>
      <c r="J369" s="163"/>
      <c r="K369" s="164"/>
      <c r="L369" s="165"/>
      <c r="M369" s="163"/>
      <c r="N369" s="163"/>
      <c r="O369" s="163"/>
    </row>
    <row r="370" spans="1:15">
      <c r="A370" s="163"/>
      <c r="B370" s="187"/>
      <c r="C370" s="187"/>
      <c r="D370" s="190"/>
      <c r="E370" s="165"/>
      <c r="F370" s="165"/>
      <c r="G370" s="163"/>
      <c r="H370" s="163"/>
      <c r="I370" s="163"/>
      <c r="J370" s="163"/>
      <c r="K370" s="164"/>
      <c r="L370" s="165"/>
      <c r="M370" s="163"/>
      <c r="N370" s="163"/>
      <c r="O370" s="163"/>
    </row>
    <row r="371" spans="1:15">
      <c r="A371" s="163"/>
      <c r="B371" s="187"/>
      <c r="C371" s="187"/>
      <c r="D371" s="190"/>
      <c r="E371" s="165"/>
      <c r="F371" s="165"/>
      <c r="G371" s="163"/>
      <c r="H371" s="163"/>
      <c r="I371" s="163"/>
      <c r="J371" s="163"/>
      <c r="K371" s="164"/>
      <c r="L371" s="165"/>
      <c r="M371" s="163"/>
      <c r="N371" s="163"/>
      <c r="O371" s="163"/>
    </row>
    <row r="372" spans="1:15">
      <c r="A372" s="163"/>
      <c r="B372" s="187"/>
      <c r="C372" s="187"/>
      <c r="D372" s="190"/>
      <c r="E372" s="165"/>
      <c r="F372" s="165"/>
      <c r="G372" s="163"/>
      <c r="H372" s="163"/>
      <c r="I372" s="163"/>
      <c r="J372" s="163"/>
      <c r="K372" s="164"/>
      <c r="L372" s="165"/>
      <c r="M372" s="163"/>
      <c r="N372" s="163"/>
      <c r="O372" s="163"/>
    </row>
    <row r="373" spans="1:15">
      <c r="A373" s="163"/>
      <c r="B373" s="187"/>
      <c r="C373" s="187"/>
      <c r="D373" s="190"/>
      <c r="E373" s="165"/>
      <c r="F373" s="165"/>
      <c r="G373" s="163"/>
      <c r="H373" s="163"/>
      <c r="I373" s="163"/>
      <c r="J373" s="163"/>
      <c r="K373" s="164"/>
      <c r="L373" s="165"/>
      <c r="M373" s="163"/>
      <c r="N373" s="163"/>
      <c r="O373" s="163"/>
    </row>
    <row r="374" spans="1:15">
      <c r="A374" s="163"/>
      <c r="B374" s="187"/>
      <c r="C374" s="187"/>
      <c r="D374" s="190"/>
      <c r="E374" s="165"/>
      <c r="F374" s="165"/>
      <c r="G374" s="163"/>
      <c r="H374" s="163"/>
      <c r="I374" s="163"/>
      <c r="J374" s="163"/>
      <c r="K374" s="164"/>
      <c r="L374" s="165"/>
      <c r="M374" s="163"/>
      <c r="N374" s="163"/>
      <c r="O374" s="163"/>
    </row>
    <row r="375" spans="1:15">
      <c r="A375" s="163"/>
      <c r="B375" s="187"/>
      <c r="C375" s="187"/>
      <c r="D375" s="190"/>
      <c r="E375" s="165"/>
      <c r="F375" s="165"/>
      <c r="G375" s="163"/>
      <c r="H375" s="163"/>
      <c r="I375" s="163"/>
      <c r="J375" s="163"/>
      <c r="K375" s="164"/>
      <c r="L375" s="165"/>
      <c r="M375" s="163"/>
      <c r="N375" s="163"/>
      <c r="O375" s="163"/>
    </row>
    <row r="376" spans="1:15">
      <c r="A376" s="163"/>
      <c r="B376" s="187"/>
      <c r="C376" s="187"/>
      <c r="D376" s="190"/>
      <c r="E376" s="165"/>
      <c r="F376" s="165"/>
      <c r="G376" s="163"/>
      <c r="H376" s="163"/>
      <c r="I376" s="163"/>
      <c r="J376" s="163"/>
      <c r="K376" s="164"/>
      <c r="L376" s="165"/>
      <c r="M376" s="163"/>
      <c r="N376" s="163"/>
      <c r="O376" s="163"/>
    </row>
    <row r="377" spans="1:15">
      <c r="A377" s="163"/>
      <c r="B377" s="187"/>
      <c r="C377" s="187"/>
      <c r="D377" s="190"/>
      <c r="E377" s="165"/>
      <c r="F377" s="165"/>
      <c r="G377" s="163"/>
      <c r="H377" s="163"/>
      <c r="I377" s="163"/>
      <c r="J377" s="163"/>
      <c r="K377" s="164"/>
      <c r="L377" s="165"/>
      <c r="M377" s="163"/>
      <c r="N377" s="163"/>
      <c r="O377" s="163"/>
    </row>
    <row r="378" spans="1:15">
      <c r="A378" s="163"/>
      <c r="B378" s="187"/>
      <c r="C378" s="187"/>
      <c r="D378" s="190"/>
      <c r="E378" s="165"/>
      <c r="F378" s="165"/>
      <c r="G378" s="163"/>
      <c r="H378" s="163"/>
      <c r="I378" s="163"/>
      <c r="J378" s="163"/>
      <c r="K378" s="164"/>
      <c r="L378" s="165"/>
      <c r="M378" s="163"/>
      <c r="N378" s="163"/>
      <c r="O378" s="163"/>
    </row>
    <row r="379" spans="1:15">
      <c r="A379" s="163"/>
      <c r="B379" s="187"/>
      <c r="C379" s="187"/>
      <c r="D379" s="190"/>
      <c r="E379" s="165"/>
      <c r="F379" s="165"/>
      <c r="G379" s="163"/>
      <c r="H379" s="163"/>
      <c r="I379" s="163"/>
      <c r="J379" s="163"/>
      <c r="K379" s="164"/>
      <c r="L379" s="165"/>
      <c r="M379" s="163"/>
      <c r="N379" s="163"/>
      <c r="O379" s="163"/>
    </row>
    <row r="380" spans="1:15">
      <c r="A380" s="163"/>
      <c r="B380" s="187"/>
      <c r="C380" s="187"/>
      <c r="D380" s="190"/>
      <c r="E380" s="165"/>
      <c r="F380" s="165"/>
      <c r="G380" s="163"/>
      <c r="H380" s="163"/>
      <c r="I380" s="163"/>
      <c r="J380" s="163"/>
      <c r="K380" s="164"/>
      <c r="L380" s="165"/>
      <c r="M380" s="163"/>
      <c r="N380" s="163"/>
      <c r="O380" s="163"/>
    </row>
    <row r="381" spans="1:15">
      <c r="A381" s="163"/>
      <c r="B381" s="187"/>
      <c r="C381" s="187"/>
      <c r="D381" s="190"/>
      <c r="E381" s="165"/>
      <c r="F381" s="165"/>
      <c r="G381" s="163"/>
      <c r="H381" s="163"/>
      <c r="I381" s="163"/>
      <c r="J381" s="163"/>
      <c r="K381" s="164"/>
      <c r="L381" s="165"/>
      <c r="M381" s="163"/>
      <c r="N381" s="163"/>
      <c r="O381" s="163"/>
    </row>
    <row r="382" spans="1:15">
      <c r="A382" s="163"/>
      <c r="B382" s="187"/>
      <c r="C382" s="187"/>
      <c r="D382" s="190"/>
      <c r="E382" s="165"/>
      <c r="F382" s="165"/>
      <c r="G382" s="163"/>
      <c r="H382" s="163"/>
      <c r="I382" s="163"/>
      <c r="J382" s="163"/>
      <c r="K382" s="164"/>
      <c r="L382" s="165"/>
      <c r="M382" s="163"/>
      <c r="N382" s="163"/>
      <c r="O382" s="163"/>
    </row>
    <row r="383" spans="1:15">
      <c r="A383" s="163"/>
      <c r="B383" s="187"/>
      <c r="C383" s="187"/>
      <c r="D383" s="190"/>
      <c r="E383" s="165"/>
      <c r="F383" s="165"/>
      <c r="G383" s="163"/>
      <c r="H383" s="163"/>
      <c r="I383" s="163"/>
      <c r="J383" s="163"/>
      <c r="K383" s="164"/>
      <c r="L383" s="165"/>
      <c r="M383" s="163"/>
      <c r="N383" s="163"/>
      <c r="O383" s="163"/>
    </row>
    <row r="384" spans="1:15">
      <c r="A384" s="163"/>
      <c r="B384" s="187"/>
      <c r="C384" s="187"/>
      <c r="D384" s="190"/>
      <c r="E384" s="165"/>
      <c r="F384" s="165"/>
      <c r="G384" s="163"/>
      <c r="H384" s="163"/>
      <c r="I384" s="163"/>
      <c r="J384" s="163"/>
      <c r="K384" s="164"/>
      <c r="L384" s="165"/>
      <c r="M384" s="163"/>
      <c r="N384" s="163"/>
      <c r="O384" s="163"/>
    </row>
    <row r="385" spans="1:15">
      <c r="A385" s="163"/>
      <c r="B385" s="187"/>
      <c r="C385" s="187"/>
      <c r="D385" s="190"/>
      <c r="E385" s="165"/>
      <c r="F385" s="165"/>
      <c r="G385" s="163"/>
      <c r="H385" s="163"/>
      <c r="I385" s="163"/>
      <c r="J385" s="163"/>
      <c r="K385" s="164"/>
      <c r="L385" s="165"/>
      <c r="M385" s="163"/>
      <c r="N385" s="163"/>
      <c r="O385" s="163"/>
    </row>
    <row r="386" spans="1:15">
      <c r="A386" s="163"/>
      <c r="B386" s="187"/>
      <c r="C386" s="187"/>
      <c r="D386" s="190"/>
      <c r="E386" s="165"/>
      <c r="F386" s="165"/>
      <c r="G386" s="163"/>
      <c r="H386" s="163"/>
      <c r="I386" s="163"/>
      <c r="J386" s="163"/>
      <c r="K386" s="164"/>
      <c r="L386" s="165"/>
      <c r="M386" s="163"/>
      <c r="N386" s="163"/>
      <c r="O386" s="163"/>
    </row>
    <row r="387" spans="1:15">
      <c r="A387" s="163"/>
      <c r="B387" s="187"/>
      <c r="C387" s="187"/>
      <c r="D387" s="190"/>
      <c r="E387" s="165"/>
      <c r="F387" s="165"/>
      <c r="G387" s="163"/>
      <c r="H387" s="163"/>
      <c r="I387" s="163"/>
      <c r="J387" s="163"/>
      <c r="K387" s="164"/>
      <c r="L387" s="165"/>
      <c r="M387" s="163"/>
      <c r="N387" s="163"/>
      <c r="O387" s="163"/>
    </row>
    <row r="388" spans="1:15">
      <c r="A388" s="163"/>
      <c r="B388" s="187"/>
      <c r="C388" s="187"/>
      <c r="D388" s="190"/>
      <c r="E388" s="165"/>
      <c r="F388" s="165"/>
      <c r="G388" s="163"/>
      <c r="H388" s="163"/>
      <c r="I388" s="163"/>
      <c r="J388" s="163"/>
      <c r="K388" s="164"/>
      <c r="L388" s="165"/>
      <c r="M388" s="163"/>
      <c r="N388" s="163"/>
      <c r="O388" s="163"/>
    </row>
    <row r="389" spans="1:15">
      <c r="A389" s="163"/>
      <c r="B389" s="187"/>
      <c r="C389" s="187"/>
      <c r="D389" s="190"/>
      <c r="E389" s="165"/>
      <c r="F389" s="165"/>
      <c r="G389" s="163"/>
      <c r="H389" s="163"/>
      <c r="I389" s="163"/>
      <c r="J389" s="163"/>
      <c r="K389" s="164"/>
      <c r="L389" s="165"/>
      <c r="M389" s="163"/>
      <c r="N389" s="163"/>
      <c r="O389" s="163"/>
    </row>
    <row r="390" spans="1:15">
      <c r="A390" s="163"/>
      <c r="B390" s="187"/>
      <c r="C390" s="187"/>
      <c r="D390" s="190"/>
      <c r="E390" s="165"/>
      <c r="F390" s="165"/>
      <c r="G390" s="163"/>
      <c r="H390" s="163"/>
      <c r="I390" s="163"/>
      <c r="J390" s="163"/>
      <c r="K390" s="164"/>
      <c r="L390" s="165"/>
      <c r="M390" s="163"/>
      <c r="N390" s="163"/>
      <c r="O390" s="163"/>
    </row>
    <row r="391" spans="1:15">
      <c r="A391" s="163"/>
      <c r="B391" s="187"/>
      <c r="C391" s="187"/>
      <c r="D391" s="190"/>
      <c r="E391" s="165"/>
      <c r="F391" s="165"/>
      <c r="G391" s="163"/>
      <c r="H391" s="163"/>
      <c r="I391" s="163"/>
      <c r="J391" s="163"/>
      <c r="K391" s="164"/>
      <c r="L391" s="165"/>
      <c r="M391" s="163"/>
      <c r="N391" s="163"/>
      <c r="O391" s="163"/>
    </row>
    <row r="392" spans="1:15">
      <c r="A392" s="163"/>
      <c r="B392" s="187"/>
      <c r="C392" s="187"/>
      <c r="D392" s="190"/>
      <c r="E392" s="165"/>
      <c r="F392" s="165"/>
      <c r="G392" s="163"/>
      <c r="H392" s="163"/>
      <c r="I392" s="163"/>
      <c r="J392" s="163"/>
      <c r="K392" s="164"/>
      <c r="L392" s="165"/>
      <c r="M392" s="163"/>
      <c r="N392" s="163"/>
      <c r="O392" s="163"/>
    </row>
    <row r="393" spans="1:15">
      <c r="A393" s="163"/>
      <c r="B393" s="187"/>
      <c r="C393" s="187"/>
      <c r="D393" s="190"/>
      <c r="E393" s="165"/>
      <c r="F393" s="165"/>
      <c r="G393" s="163"/>
      <c r="H393" s="163"/>
      <c r="I393" s="163"/>
      <c r="J393" s="163"/>
      <c r="K393" s="164"/>
      <c r="L393" s="165"/>
      <c r="M393" s="163"/>
      <c r="N393" s="163"/>
      <c r="O393" s="163"/>
    </row>
    <row r="394" spans="1:15">
      <c r="A394" s="163"/>
      <c r="B394" s="187"/>
      <c r="C394" s="187"/>
      <c r="D394" s="190"/>
      <c r="E394" s="164"/>
      <c r="F394" s="164"/>
      <c r="G394" s="163"/>
      <c r="H394" s="163"/>
      <c r="I394" s="163"/>
      <c r="J394" s="163"/>
      <c r="K394" s="164"/>
      <c r="L394" s="164"/>
      <c r="M394" s="163"/>
      <c r="N394" s="163"/>
      <c r="O394" s="163"/>
    </row>
    <row r="395" spans="1:15">
      <c r="A395" s="163"/>
      <c r="B395" s="187"/>
      <c r="C395" s="187"/>
      <c r="D395" s="190"/>
      <c r="E395" s="165"/>
      <c r="F395" s="165"/>
      <c r="G395" s="163"/>
      <c r="H395" s="163"/>
      <c r="I395" s="163"/>
      <c r="J395" s="163"/>
      <c r="K395" s="164"/>
      <c r="L395" s="165"/>
      <c r="M395" s="163"/>
      <c r="N395" s="163"/>
      <c r="O395" s="163"/>
    </row>
    <row r="396" spans="1:15">
      <c r="A396" s="163"/>
      <c r="B396" s="187"/>
      <c r="C396" s="187"/>
      <c r="D396" s="190"/>
      <c r="E396" s="165"/>
      <c r="F396" s="165"/>
      <c r="G396" s="163"/>
      <c r="H396" s="163"/>
      <c r="I396" s="163"/>
      <c r="J396" s="163"/>
      <c r="K396" s="164"/>
      <c r="L396" s="165"/>
      <c r="M396" s="163"/>
      <c r="N396" s="163"/>
      <c r="O396" s="163"/>
    </row>
    <row r="397" spans="1:15">
      <c r="A397" s="163"/>
      <c r="B397" s="187"/>
      <c r="C397" s="187"/>
      <c r="D397" s="190"/>
      <c r="E397" s="165"/>
      <c r="F397" s="165"/>
      <c r="G397" s="163"/>
      <c r="H397" s="163"/>
      <c r="I397" s="163"/>
      <c r="J397" s="163"/>
      <c r="K397" s="164"/>
      <c r="L397" s="165"/>
      <c r="M397" s="163"/>
      <c r="N397" s="163"/>
      <c r="O397" s="163"/>
    </row>
    <row r="398" spans="1:15">
      <c r="A398" s="163"/>
      <c r="B398" s="187"/>
      <c r="C398" s="187"/>
      <c r="D398" s="190"/>
      <c r="E398" s="165"/>
      <c r="F398" s="165"/>
      <c r="G398" s="163"/>
      <c r="H398" s="163"/>
      <c r="I398" s="163"/>
      <c r="J398" s="163"/>
      <c r="K398" s="164"/>
      <c r="L398" s="165"/>
      <c r="M398" s="163"/>
      <c r="N398" s="163"/>
      <c r="O398" s="163"/>
    </row>
    <row r="399" spans="1:15">
      <c r="A399" s="163"/>
      <c r="B399" s="187"/>
      <c r="C399" s="187"/>
      <c r="D399" s="190"/>
      <c r="E399" s="165"/>
      <c r="F399" s="165"/>
      <c r="G399" s="163"/>
      <c r="H399" s="163"/>
      <c r="I399" s="163"/>
      <c r="J399" s="163"/>
      <c r="K399" s="164"/>
      <c r="L399" s="165"/>
      <c r="M399" s="163"/>
      <c r="N399" s="163"/>
      <c r="O399" s="163"/>
    </row>
    <row r="400" spans="1:15">
      <c r="A400" s="163"/>
      <c r="B400" s="187"/>
      <c r="C400" s="187"/>
      <c r="D400" s="190"/>
      <c r="E400" s="165"/>
      <c r="F400" s="165"/>
      <c r="G400" s="163"/>
      <c r="H400" s="163"/>
      <c r="I400" s="163"/>
      <c r="J400" s="163"/>
      <c r="K400" s="164"/>
      <c r="L400" s="165"/>
      <c r="M400" s="163"/>
      <c r="N400" s="163"/>
      <c r="O400" s="163"/>
    </row>
    <row r="401" spans="1:15">
      <c r="A401" s="163"/>
      <c r="B401" s="187"/>
      <c r="C401" s="187"/>
      <c r="D401" s="190"/>
      <c r="E401" s="165"/>
      <c r="F401" s="165"/>
      <c r="G401" s="163"/>
      <c r="H401" s="163"/>
      <c r="I401" s="163"/>
      <c r="J401" s="163"/>
      <c r="K401" s="164"/>
      <c r="L401" s="165"/>
      <c r="M401" s="163"/>
      <c r="N401" s="163"/>
      <c r="O401" s="163"/>
    </row>
    <row r="402" spans="1:15">
      <c r="A402" s="163"/>
      <c r="B402" s="187"/>
      <c r="C402" s="187"/>
      <c r="D402" s="190"/>
      <c r="E402" s="165"/>
      <c r="F402" s="165"/>
      <c r="G402" s="163"/>
      <c r="H402" s="163"/>
      <c r="I402" s="163"/>
      <c r="J402" s="163"/>
      <c r="K402" s="164"/>
      <c r="L402" s="165"/>
      <c r="M402" s="163"/>
      <c r="N402" s="163"/>
      <c r="O402" s="163"/>
    </row>
    <row r="403" spans="1:15">
      <c r="A403" s="163"/>
      <c r="B403" s="187"/>
      <c r="C403" s="187"/>
      <c r="D403" s="190"/>
      <c r="E403" s="165"/>
      <c r="F403" s="165"/>
      <c r="G403" s="163"/>
      <c r="H403" s="163"/>
      <c r="I403" s="163"/>
      <c r="J403" s="163"/>
      <c r="K403" s="164"/>
      <c r="L403" s="165"/>
      <c r="M403" s="163"/>
      <c r="N403" s="163"/>
      <c r="O403" s="163"/>
    </row>
    <row r="404" spans="1:15">
      <c r="A404" s="163"/>
      <c r="B404" s="187"/>
      <c r="C404" s="187"/>
      <c r="D404" s="190"/>
      <c r="E404" s="165"/>
      <c r="F404" s="165"/>
      <c r="G404" s="163"/>
      <c r="H404" s="163"/>
      <c r="I404" s="163"/>
      <c r="J404" s="163"/>
      <c r="K404" s="164"/>
      <c r="L404" s="165"/>
      <c r="M404" s="163"/>
      <c r="N404" s="163"/>
      <c r="O404" s="163"/>
    </row>
    <row r="405" spans="1:15">
      <c r="A405" s="163"/>
      <c r="B405" s="187"/>
      <c r="C405" s="187"/>
      <c r="D405" s="190"/>
      <c r="E405" s="165"/>
      <c r="F405" s="165"/>
      <c r="G405" s="163"/>
      <c r="H405" s="163"/>
      <c r="I405" s="163"/>
      <c r="J405" s="163"/>
      <c r="K405" s="164"/>
      <c r="L405" s="165"/>
      <c r="M405" s="163"/>
      <c r="N405" s="163"/>
      <c r="O405" s="163"/>
    </row>
    <row r="406" spans="1:15">
      <c r="A406" s="163"/>
      <c r="B406" s="187"/>
      <c r="C406" s="187"/>
      <c r="D406" s="190"/>
      <c r="E406" s="165"/>
      <c r="F406" s="165"/>
      <c r="G406" s="163"/>
      <c r="H406" s="163"/>
      <c r="I406" s="163"/>
      <c r="J406" s="163"/>
      <c r="K406" s="164"/>
      <c r="L406" s="165"/>
      <c r="M406" s="163"/>
      <c r="N406" s="163"/>
      <c r="O406" s="163"/>
    </row>
    <row r="407" spans="1:15">
      <c r="A407" s="163"/>
      <c r="B407" s="187"/>
      <c r="C407" s="187"/>
      <c r="D407" s="190"/>
      <c r="E407" s="165"/>
      <c r="F407" s="165"/>
      <c r="G407" s="163"/>
      <c r="H407" s="163"/>
      <c r="I407" s="163"/>
      <c r="J407" s="163"/>
      <c r="K407" s="164"/>
      <c r="L407" s="165"/>
      <c r="M407" s="163"/>
      <c r="N407" s="163"/>
      <c r="O407" s="163"/>
    </row>
    <row r="408" spans="1:15">
      <c r="A408" s="163"/>
      <c r="B408" s="187"/>
      <c r="C408" s="187"/>
      <c r="D408" s="190"/>
      <c r="E408" s="165"/>
      <c r="F408" s="165"/>
      <c r="G408" s="163"/>
      <c r="H408" s="163"/>
      <c r="I408" s="163"/>
      <c r="J408" s="163"/>
      <c r="K408" s="164"/>
      <c r="L408" s="165"/>
      <c r="M408" s="163"/>
      <c r="N408" s="163"/>
      <c r="O408" s="163"/>
    </row>
    <row r="409" spans="1:15">
      <c r="A409" s="163"/>
      <c r="B409" s="187"/>
      <c r="C409" s="187"/>
      <c r="D409" s="190"/>
      <c r="E409" s="165"/>
      <c r="F409" s="165"/>
      <c r="G409" s="163"/>
      <c r="H409" s="163"/>
      <c r="I409" s="163"/>
      <c r="J409" s="163"/>
      <c r="K409" s="164"/>
      <c r="L409" s="165"/>
      <c r="M409" s="163"/>
      <c r="N409" s="163"/>
      <c r="O409" s="163"/>
    </row>
    <row r="410" spans="1:15">
      <c r="A410" s="163"/>
      <c r="B410" s="187"/>
      <c r="C410" s="187"/>
      <c r="D410" s="190"/>
      <c r="E410" s="165"/>
      <c r="F410" s="165"/>
      <c r="G410" s="163"/>
      <c r="H410" s="163"/>
      <c r="I410" s="163"/>
      <c r="J410" s="163"/>
      <c r="K410" s="164"/>
      <c r="L410" s="165"/>
      <c r="M410" s="163"/>
      <c r="N410" s="163"/>
      <c r="O410" s="163"/>
    </row>
    <row r="411" spans="1:15">
      <c r="A411" s="163"/>
      <c r="B411" s="187"/>
      <c r="C411" s="187"/>
      <c r="D411" s="190"/>
      <c r="E411" s="165"/>
      <c r="F411" s="165"/>
      <c r="G411" s="163"/>
      <c r="H411" s="163"/>
      <c r="I411" s="163"/>
      <c r="J411" s="163"/>
      <c r="K411" s="164"/>
      <c r="L411" s="165"/>
      <c r="M411" s="163"/>
      <c r="N411" s="163"/>
      <c r="O411" s="163"/>
    </row>
    <row r="412" spans="1:15">
      <c r="A412" s="163"/>
      <c r="B412" s="187"/>
      <c r="C412" s="187"/>
      <c r="D412" s="190"/>
      <c r="E412" s="165"/>
      <c r="F412" s="165"/>
      <c r="G412" s="163"/>
      <c r="H412" s="163"/>
      <c r="I412" s="163"/>
      <c r="J412" s="163"/>
      <c r="K412" s="164"/>
      <c r="L412" s="165"/>
      <c r="M412" s="163"/>
      <c r="N412" s="163"/>
      <c r="O412" s="163"/>
    </row>
    <row r="413" spans="1:15">
      <c r="A413" s="163"/>
      <c r="B413" s="187"/>
      <c r="C413" s="187"/>
      <c r="D413" s="190"/>
      <c r="E413" s="165"/>
      <c r="F413" s="165"/>
      <c r="G413" s="163"/>
      <c r="H413" s="163"/>
      <c r="I413" s="163"/>
      <c r="J413" s="163"/>
      <c r="K413" s="164"/>
      <c r="L413" s="165"/>
      <c r="M413" s="163"/>
      <c r="N413" s="163"/>
      <c r="O413" s="163"/>
    </row>
    <row r="414" spans="1:15">
      <c r="A414" s="163"/>
      <c r="B414" s="187"/>
      <c r="C414" s="187"/>
      <c r="D414" s="190"/>
      <c r="E414" s="165"/>
      <c r="F414" s="165"/>
      <c r="G414" s="163"/>
      <c r="H414" s="163"/>
      <c r="I414" s="163"/>
      <c r="J414" s="163"/>
      <c r="K414" s="164"/>
      <c r="L414" s="165"/>
      <c r="M414" s="163"/>
      <c r="N414" s="163"/>
      <c r="O414" s="163"/>
    </row>
    <row r="415" spans="1:15">
      <c r="A415" s="163"/>
      <c r="B415" s="187"/>
      <c r="C415" s="187"/>
      <c r="D415" s="190"/>
      <c r="E415" s="165"/>
      <c r="F415" s="165"/>
      <c r="G415" s="163"/>
      <c r="H415" s="163"/>
      <c r="I415" s="163"/>
      <c r="J415" s="163"/>
      <c r="K415" s="164"/>
      <c r="L415" s="165"/>
      <c r="M415" s="163"/>
      <c r="N415" s="163"/>
      <c r="O415" s="163"/>
    </row>
    <row r="416" spans="1:15">
      <c r="A416" s="163"/>
      <c r="B416" s="187"/>
      <c r="C416" s="187"/>
      <c r="D416" s="190"/>
      <c r="E416" s="165"/>
      <c r="F416" s="165"/>
      <c r="G416" s="163"/>
      <c r="H416" s="163"/>
      <c r="I416" s="163"/>
      <c r="J416" s="163"/>
      <c r="K416" s="164"/>
      <c r="L416" s="165"/>
      <c r="M416" s="163"/>
      <c r="N416" s="163"/>
      <c r="O416" s="163"/>
    </row>
    <row r="417" spans="1:15">
      <c r="A417" s="163"/>
      <c r="B417" s="187"/>
      <c r="C417" s="187"/>
      <c r="D417" s="190"/>
      <c r="E417" s="165"/>
      <c r="F417" s="165"/>
      <c r="G417" s="163"/>
      <c r="H417" s="163"/>
      <c r="I417" s="163"/>
      <c r="J417" s="163"/>
      <c r="K417" s="164"/>
      <c r="L417" s="165"/>
      <c r="M417" s="163"/>
      <c r="N417" s="163"/>
      <c r="O417" s="163"/>
    </row>
    <row r="418" spans="1:15">
      <c r="A418" s="163"/>
      <c r="B418" s="187"/>
      <c r="C418" s="187"/>
      <c r="D418" s="190"/>
      <c r="E418" s="165"/>
      <c r="F418" s="165"/>
      <c r="G418" s="163"/>
      <c r="H418" s="163"/>
      <c r="I418" s="163"/>
      <c r="J418" s="163"/>
      <c r="K418" s="164"/>
      <c r="L418" s="165"/>
      <c r="M418" s="163"/>
      <c r="N418" s="163"/>
      <c r="O418" s="163"/>
    </row>
    <row r="419" spans="1:15">
      <c r="A419" s="163"/>
      <c r="B419" s="187"/>
      <c r="C419" s="187"/>
      <c r="D419" s="190"/>
      <c r="E419" s="165"/>
      <c r="F419" s="165"/>
      <c r="G419" s="163"/>
      <c r="H419" s="163"/>
      <c r="I419" s="163"/>
      <c r="J419" s="163"/>
      <c r="K419" s="164"/>
      <c r="L419" s="165"/>
      <c r="M419" s="163"/>
      <c r="N419" s="163"/>
      <c r="O419" s="163"/>
    </row>
    <row r="420" spans="1:15">
      <c r="A420" s="163"/>
      <c r="B420" s="187"/>
      <c r="C420" s="187"/>
      <c r="D420" s="190"/>
      <c r="E420" s="164"/>
      <c r="F420" s="165"/>
      <c r="G420" s="163"/>
      <c r="H420" s="163"/>
      <c r="I420" s="163"/>
      <c r="J420" s="163"/>
      <c r="K420" s="164"/>
      <c r="L420" s="165"/>
      <c r="M420" s="163"/>
      <c r="N420" s="163"/>
      <c r="O420" s="163"/>
    </row>
    <row r="421" spans="1:15">
      <c r="A421" s="163"/>
      <c r="B421" s="187"/>
      <c r="C421" s="187"/>
      <c r="D421" s="190"/>
      <c r="E421" s="165"/>
      <c r="F421" s="165"/>
      <c r="G421" s="163"/>
      <c r="H421" s="163"/>
      <c r="I421" s="163"/>
      <c r="J421" s="163"/>
      <c r="K421" s="164"/>
      <c r="L421" s="165"/>
      <c r="M421" s="163"/>
      <c r="N421" s="163"/>
      <c r="O421" s="163"/>
    </row>
    <row r="422" spans="1:15">
      <c r="A422" s="163"/>
      <c r="B422" s="187"/>
      <c r="C422" s="187"/>
      <c r="D422" s="190"/>
      <c r="E422" s="165"/>
      <c r="F422" s="165"/>
      <c r="G422" s="163"/>
      <c r="H422" s="163"/>
      <c r="I422" s="163"/>
      <c r="J422" s="163"/>
      <c r="K422" s="164"/>
      <c r="L422" s="165"/>
      <c r="M422" s="163"/>
      <c r="N422" s="163"/>
      <c r="O422" s="163"/>
    </row>
    <row r="423" spans="1:15">
      <c r="A423" s="163"/>
      <c r="B423" s="187"/>
      <c r="C423" s="187"/>
      <c r="D423" s="190"/>
      <c r="E423" s="165"/>
      <c r="F423" s="165"/>
      <c r="G423" s="163"/>
      <c r="H423" s="163"/>
      <c r="I423" s="163"/>
      <c r="J423" s="163"/>
      <c r="K423" s="164"/>
      <c r="L423" s="165"/>
      <c r="M423" s="163"/>
      <c r="N423" s="163"/>
      <c r="O423" s="163"/>
    </row>
    <row r="424" spans="1:15">
      <c r="A424" s="163"/>
      <c r="B424" s="187"/>
      <c r="C424" s="187"/>
      <c r="D424" s="190"/>
      <c r="E424" s="165"/>
      <c r="F424" s="165"/>
      <c r="G424" s="163"/>
      <c r="H424" s="163"/>
      <c r="I424" s="163"/>
      <c r="J424" s="163"/>
      <c r="K424" s="164"/>
      <c r="L424" s="165"/>
      <c r="M424" s="163"/>
      <c r="N424" s="163"/>
      <c r="O424" s="163"/>
    </row>
    <row r="425" spans="1:15">
      <c r="A425" s="163"/>
      <c r="B425" s="187"/>
      <c r="C425" s="187"/>
      <c r="D425" s="190"/>
      <c r="E425" s="165"/>
      <c r="F425" s="165"/>
      <c r="G425" s="163"/>
      <c r="H425" s="163"/>
      <c r="I425" s="163"/>
      <c r="J425" s="163"/>
      <c r="K425" s="164"/>
      <c r="L425" s="165"/>
      <c r="M425" s="163"/>
      <c r="N425" s="163"/>
      <c r="O425" s="163"/>
    </row>
    <row r="426" spans="1:15">
      <c r="A426" s="163"/>
      <c r="B426" s="187"/>
      <c r="C426" s="187"/>
      <c r="D426" s="190"/>
      <c r="E426" s="165"/>
      <c r="F426" s="165"/>
      <c r="G426" s="163"/>
      <c r="H426" s="163"/>
      <c r="I426" s="163"/>
      <c r="J426" s="163"/>
      <c r="K426" s="164"/>
      <c r="L426" s="165"/>
      <c r="M426" s="163"/>
      <c r="N426" s="163"/>
      <c r="O426" s="163"/>
    </row>
    <row r="427" spans="1:15">
      <c r="A427" s="163"/>
      <c r="B427" s="187"/>
      <c r="C427" s="187"/>
      <c r="D427" s="190"/>
      <c r="E427" s="165"/>
      <c r="F427" s="165"/>
      <c r="G427" s="163"/>
      <c r="H427" s="163"/>
      <c r="I427" s="163"/>
      <c r="J427" s="163"/>
      <c r="K427" s="164"/>
      <c r="L427" s="165"/>
      <c r="M427" s="163"/>
      <c r="N427" s="163"/>
      <c r="O427" s="163"/>
    </row>
    <row r="428" spans="1:15">
      <c r="A428" s="163"/>
      <c r="B428" s="187"/>
      <c r="C428" s="187"/>
      <c r="D428" s="190"/>
      <c r="E428" s="165"/>
      <c r="F428" s="165"/>
      <c r="G428" s="163"/>
      <c r="H428" s="163"/>
      <c r="I428" s="163"/>
      <c r="J428" s="163"/>
      <c r="K428" s="164"/>
      <c r="L428" s="165"/>
      <c r="M428" s="163"/>
      <c r="N428" s="163"/>
      <c r="O428" s="163"/>
    </row>
    <row r="429" spans="1:15">
      <c r="A429" s="163"/>
      <c r="B429" s="187"/>
      <c r="C429" s="187"/>
      <c r="D429" s="190"/>
      <c r="E429" s="165"/>
      <c r="F429" s="165"/>
      <c r="G429" s="163"/>
      <c r="H429" s="163"/>
      <c r="I429" s="163"/>
      <c r="J429" s="163"/>
      <c r="K429" s="164"/>
      <c r="L429" s="165"/>
      <c r="M429" s="163"/>
      <c r="N429" s="163"/>
      <c r="O429" s="163"/>
    </row>
    <row r="430" spans="1:15">
      <c r="A430" s="163"/>
      <c r="B430" s="187"/>
      <c r="C430" s="187"/>
      <c r="D430" s="190"/>
      <c r="E430" s="165"/>
      <c r="F430" s="165"/>
      <c r="G430" s="163"/>
      <c r="H430" s="163"/>
      <c r="I430" s="163"/>
      <c r="J430" s="163"/>
      <c r="K430" s="164"/>
      <c r="L430" s="165"/>
      <c r="M430" s="163"/>
      <c r="N430" s="163"/>
      <c r="O430" s="163"/>
    </row>
    <row r="431" spans="1:15">
      <c r="A431" s="163"/>
      <c r="B431" s="187"/>
      <c r="C431" s="187"/>
      <c r="D431" s="190"/>
      <c r="E431" s="165"/>
      <c r="F431" s="165"/>
      <c r="G431" s="163"/>
      <c r="H431" s="163"/>
      <c r="I431" s="163"/>
      <c r="J431" s="163"/>
      <c r="K431" s="164"/>
      <c r="L431" s="165"/>
      <c r="M431" s="163"/>
      <c r="N431" s="163"/>
      <c r="O431" s="163"/>
    </row>
    <row r="432" spans="1:15">
      <c r="A432" s="163"/>
      <c r="B432" s="187"/>
      <c r="C432" s="187"/>
      <c r="D432" s="190"/>
      <c r="E432" s="165"/>
      <c r="F432" s="165"/>
      <c r="G432" s="163"/>
      <c r="H432" s="163"/>
      <c r="I432" s="163"/>
      <c r="J432" s="163"/>
      <c r="K432" s="164"/>
      <c r="L432" s="165"/>
      <c r="M432" s="163"/>
      <c r="N432" s="163"/>
      <c r="O432" s="163"/>
    </row>
    <row r="433" spans="1:15">
      <c r="A433" s="163"/>
      <c r="B433" s="187"/>
      <c r="C433" s="187"/>
      <c r="D433" s="190"/>
      <c r="E433" s="165"/>
      <c r="F433" s="165"/>
      <c r="G433" s="163"/>
      <c r="H433" s="163"/>
      <c r="I433" s="163"/>
      <c r="J433" s="163"/>
      <c r="K433" s="164"/>
      <c r="L433" s="165"/>
      <c r="M433" s="163"/>
      <c r="N433" s="163"/>
      <c r="O433" s="163"/>
    </row>
    <row r="434" spans="1:15">
      <c r="A434" s="163"/>
      <c r="B434" s="187"/>
      <c r="C434" s="187"/>
      <c r="D434" s="190"/>
      <c r="E434" s="165"/>
      <c r="F434" s="165"/>
      <c r="G434" s="163"/>
      <c r="H434" s="163"/>
      <c r="I434" s="163"/>
      <c r="J434" s="163"/>
      <c r="K434" s="164"/>
      <c r="L434" s="165"/>
      <c r="M434" s="163"/>
      <c r="N434" s="163"/>
      <c r="O434" s="163"/>
    </row>
    <row r="435" spans="1:15">
      <c r="A435" s="163"/>
      <c r="B435" s="187"/>
      <c r="C435" s="187"/>
      <c r="D435" s="190"/>
      <c r="E435" s="165"/>
      <c r="F435" s="165"/>
      <c r="G435" s="163"/>
      <c r="H435" s="163"/>
      <c r="I435" s="163"/>
      <c r="J435" s="163"/>
      <c r="K435" s="164"/>
      <c r="L435" s="165"/>
      <c r="M435" s="163"/>
      <c r="N435" s="163"/>
      <c r="O435" s="163"/>
    </row>
    <row r="436" spans="1:15">
      <c r="A436" s="163"/>
      <c r="B436" s="187"/>
      <c r="C436" s="187"/>
      <c r="D436" s="190"/>
      <c r="E436" s="165"/>
      <c r="F436" s="165"/>
      <c r="G436" s="163"/>
      <c r="H436" s="163"/>
      <c r="I436" s="163"/>
      <c r="J436" s="163"/>
      <c r="K436" s="164"/>
      <c r="L436" s="165"/>
      <c r="M436" s="163"/>
      <c r="N436" s="163"/>
      <c r="O436" s="163"/>
    </row>
    <row r="437" spans="1:15">
      <c r="A437" s="163"/>
      <c r="B437" s="187"/>
      <c r="C437" s="187"/>
      <c r="D437" s="190"/>
      <c r="E437" s="164"/>
      <c r="F437" s="164"/>
      <c r="G437" s="163"/>
      <c r="H437" s="163"/>
      <c r="I437" s="163"/>
      <c r="J437" s="163"/>
      <c r="K437" s="164"/>
      <c r="L437" s="164"/>
      <c r="M437" s="163"/>
      <c r="N437" s="163"/>
      <c r="O437" s="163"/>
    </row>
    <row r="438" spans="1:15">
      <c r="A438" s="163"/>
      <c r="B438" s="187"/>
      <c r="C438" s="187"/>
      <c r="D438" s="190"/>
      <c r="E438" s="165"/>
      <c r="F438" s="165"/>
      <c r="G438" s="163"/>
      <c r="H438" s="163"/>
      <c r="I438" s="163"/>
      <c r="J438" s="163"/>
      <c r="K438" s="164"/>
      <c r="L438" s="165"/>
      <c r="M438" s="163"/>
      <c r="N438" s="163"/>
      <c r="O438" s="163"/>
    </row>
    <row r="439" spans="1:15">
      <c r="A439" s="163"/>
      <c r="B439" s="187"/>
      <c r="C439" s="187"/>
      <c r="D439" s="190"/>
      <c r="E439" s="165"/>
      <c r="F439" s="165"/>
      <c r="G439" s="163"/>
      <c r="H439" s="163"/>
      <c r="I439" s="163"/>
      <c r="J439" s="163"/>
      <c r="K439" s="164"/>
      <c r="L439" s="165"/>
      <c r="M439" s="163"/>
      <c r="N439" s="163"/>
      <c r="O439" s="163"/>
    </row>
    <row r="440" spans="1:15">
      <c r="A440" s="163"/>
      <c r="B440" s="187"/>
      <c r="C440" s="187"/>
      <c r="D440" s="190"/>
      <c r="E440" s="165"/>
      <c r="F440" s="165"/>
      <c r="G440" s="163"/>
      <c r="H440" s="163"/>
      <c r="I440" s="163"/>
      <c r="J440" s="163"/>
      <c r="K440" s="164"/>
      <c r="L440" s="165"/>
      <c r="M440" s="163"/>
      <c r="N440" s="163"/>
      <c r="O440" s="163"/>
    </row>
    <row r="441" spans="1:15">
      <c r="A441" s="163"/>
      <c r="B441" s="187"/>
      <c r="C441" s="187"/>
      <c r="D441" s="190"/>
      <c r="E441" s="165"/>
      <c r="F441" s="165"/>
      <c r="G441" s="163"/>
      <c r="H441" s="163"/>
      <c r="I441" s="163"/>
      <c r="J441" s="163"/>
      <c r="K441" s="164"/>
      <c r="L441" s="165"/>
      <c r="M441" s="163"/>
      <c r="N441" s="163"/>
      <c r="O441" s="163"/>
    </row>
    <row r="442" spans="1:15">
      <c r="A442" s="163"/>
      <c r="B442" s="187"/>
      <c r="C442" s="187"/>
      <c r="D442" s="190"/>
      <c r="E442" s="165"/>
      <c r="F442" s="165"/>
      <c r="G442" s="163"/>
      <c r="H442" s="163"/>
      <c r="I442" s="163"/>
      <c r="J442" s="163"/>
      <c r="K442" s="164"/>
      <c r="L442" s="165"/>
      <c r="M442" s="163"/>
      <c r="N442" s="163"/>
      <c r="O442" s="163"/>
    </row>
    <row r="443" spans="1:15">
      <c r="A443" s="163"/>
      <c r="B443" s="187"/>
      <c r="C443" s="187"/>
      <c r="D443" s="190"/>
      <c r="E443" s="165"/>
      <c r="F443" s="165"/>
      <c r="G443" s="163"/>
      <c r="H443" s="163"/>
      <c r="I443" s="163"/>
      <c r="J443" s="163"/>
      <c r="K443" s="164"/>
      <c r="L443" s="165"/>
      <c r="M443" s="163"/>
      <c r="N443" s="163"/>
      <c r="O443" s="163"/>
    </row>
    <row r="444" spans="1:15">
      <c r="A444" s="163"/>
      <c r="B444" s="187"/>
      <c r="C444" s="187"/>
      <c r="D444" s="190"/>
      <c r="E444" s="165"/>
      <c r="F444" s="165"/>
      <c r="G444" s="163"/>
      <c r="H444" s="163"/>
      <c r="I444" s="163"/>
      <c r="J444" s="163"/>
      <c r="K444" s="164"/>
      <c r="L444" s="165"/>
      <c r="M444" s="163"/>
      <c r="N444" s="163"/>
      <c r="O444" s="163"/>
    </row>
    <row r="445" spans="1:15">
      <c r="A445" s="163"/>
      <c r="B445" s="187"/>
      <c r="C445" s="187"/>
      <c r="D445" s="190"/>
      <c r="E445" s="165"/>
      <c r="F445" s="165"/>
      <c r="G445" s="163"/>
      <c r="H445" s="163"/>
      <c r="I445" s="163"/>
      <c r="J445" s="163"/>
      <c r="K445" s="164"/>
      <c r="L445" s="165"/>
      <c r="M445" s="163"/>
      <c r="N445" s="163"/>
      <c r="O445" s="163"/>
    </row>
    <row r="446" spans="1:15">
      <c r="A446" s="163"/>
      <c r="B446" s="187"/>
      <c r="C446" s="187"/>
      <c r="D446" s="190"/>
      <c r="E446" s="165"/>
      <c r="F446" s="165"/>
      <c r="G446" s="163"/>
      <c r="H446" s="163"/>
      <c r="I446" s="163"/>
      <c r="J446" s="163"/>
      <c r="K446" s="164"/>
      <c r="L446" s="165"/>
      <c r="M446" s="163"/>
      <c r="N446" s="163"/>
      <c r="O446" s="163"/>
    </row>
    <row r="447" spans="1:15">
      <c r="A447" s="163"/>
      <c r="B447" s="187"/>
      <c r="C447" s="187"/>
      <c r="D447" s="190"/>
      <c r="E447" s="165"/>
      <c r="F447" s="165"/>
      <c r="G447" s="163"/>
      <c r="H447" s="163"/>
      <c r="I447" s="163"/>
      <c r="J447" s="163"/>
      <c r="K447" s="164"/>
      <c r="L447" s="165"/>
      <c r="M447" s="163"/>
      <c r="N447" s="163"/>
      <c r="O447" s="163"/>
    </row>
    <row r="448" spans="1:15">
      <c r="A448" s="163"/>
      <c r="B448" s="187"/>
      <c r="C448" s="187"/>
      <c r="D448" s="190"/>
      <c r="E448" s="165"/>
      <c r="F448" s="165"/>
      <c r="G448" s="163"/>
      <c r="H448" s="163"/>
      <c r="I448" s="163"/>
      <c r="J448" s="163"/>
      <c r="K448" s="164"/>
      <c r="L448" s="165"/>
      <c r="M448" s="163"/>
      <c r="N448" s="163"/>
      <c r="O448" s="163"/>
    </row>
    <row r="449" spans="1:15">
      <c r="A449" s="163"/>
      <c r="B449" s="187"/>
      <c r="C449" s="187"/>
      <c r="D449" s="190"/>
      <c r="E449" s="165"/>
      <c r="F449" s="165"/>
      <c r="G449" s="163"/>
      <c r="H449" s="163"/>
      <c r="I449" s="163"/>
      <c r="J449" s="163"/>
      <c r="K449" s="164"/>
      <c r="L449" s="165"/>
      <c r="M449" s="163"/>
      <c r="N449" s="163"/>
      <c r="O449" s="163"/>
    </row>
    <row r="450" spans="1:15">
      <c r="A450" s="163"/>
      <c r="B450" s="187"/>
      <c r="C450" s="187"/>
      <c r="D450" s="190"/>
      <c r="E450" s="165"/>
      <c r="F450" s="165"/>
      <c r="G450" s="163"/>
      <c r="H450" s="163"/>
      <c r="I450" s="163"/>
      <c r="J450" s="163"/>
      <c r="K450" s="164"/>
      <c r="L450" s="165"/>
      <c r="M450" s="163"/>
      <c r="N450" s="163"/>
      <c r="O450" s="163"/>
    </row>
    <row r="451" spans="1:15">
      <c r="A451" s="163"/>
      <c r="B451" s="187"/>
      <c r="C451" s="187"/>
      <c r="D451" s="190"/>
      <c r="E451" s="164"/>
      <c r="F451" s="165"/>
      <c r="G451" s="163"/>
      <c r="H451" s="163"/>
      <c r="I451" s="163"/>
      <c r="J451" s="163"/>
      <c r="K451" s="164"/>
      <c r="L451" s="165"/>
      <c r="M451" s="163"/>
      <c r="N451" s="163"/>
      <c r="O451" s="163"/>
    </row>
    <row r="452" spans="1:15">
      <c r="A452" s="163"/>
      <c r="B452" s="187"/>
      <c r="C452" s="187"/>
      <c r="D452" s="190"/>
      <c r="E452" s="164"/>
      <c r="F452" s="165"/>
      <c r="G452" s="163"/>
      <c r="H452" s="163"/>
      <c r="I452" s="163"/>
      <c r="J452" s="163"/>
      <c r="K452" s="164"/>
      <c r="L452" s="165"/>
      <c r="M452" s="163"/>
      <c r="N452" s="163"/>
      <c r="O452" s="163"/>
    </row>
    <row r="453" spans="1:15">
      <c r="A453" s="163"/>
      <c r="B453" s="187"/>
      <c r="C453" s="187"/>
      <c r="D453" s="190"/>
      <c r="E453" s="165"/>
      <c r="F453" s="165"/>
      <c r="G453" s="163"/>
      <c r="H453" s="163"/>
      <c r="I453" s="163"/>
      <c r="J453" s="163"/>
      <c r="K453" s="164"/>
      <c r="L453" s="165"/>
      <c r="M453" s="163"/>
      <c r="N453" s="163"/>
      <c r="O453" s="163"/>
    </row>
    <row r="454" spans="1:15">
      <c r="A454" s="163"/>
      <c r="B454" s="187"/>
      <c r="C454" s="187"/>
      <c r="D454" s="190"/>
      <c r="E454" s="165"/>
      <c r="F454" s="165"/>
      <c r="G454" s="163"/>
      <c r="H454" s="163"/>
      <c r="I454" s="163"/>
      <c r="J454" s="163"/>
      <c r="K454" s="164"/>
      <c r="L454" s="165"/>
      <c r="M454" s="163"/>
      <c r="N454" s="163"/>
      <c r="O454" s="163"/>
    </row>
    <row r="455" spans="1:15">
      <c r="A455" s="163"/>
      <c r="B455" s="187"/>
      <c r="C455" s="187"/>
      <c r="D455" s="190"/>
      <c r="E455" s="165"/>
      <c r="F455" s="165"/>
      <c r="G455" s="163"/>
      <c r="H455" s="163"/>
      <c r="I455" s="163"/>
      <c r="J455" s="163"/>
      <c r="K455" s="164"/>
      <c r="L455" s="165"/>
      <c r="M455" s="163"/>
      <c r="N455" s="163"/>
      <c r="O455" s="163"/>
    </row>
    <row r="456" spans="1:15">
      <c r="A456" s="163"/>
      <c r="B456" s="187"/>
      <c r="C456" s="187"/>
      <c r="D456" s="190"/>
      <c r="E456" s="165"/>
      <c r="F456" s="165"/>
      <c r="G456" s="163"/>
      <c r="H456" s="163"/>
      <c r="I456" s="163"/>
      <c r="J456" s="163"/>
      <c r="K456" s="164"/>
      <c r="L456" s="165"/>
      <c r="M456" s="163"/>
      <c r="N456" s="163"/>
      <c r="O456" s="163"/>
    </row>
    <row r="457" spans="1:15">
      <c r="A457" s="163"/>
      <c r="B457" s="187"/>
      <c r="C457" s="187"/>
      <c r="D457" s="190"/>
      <c r="E457" s="165"/>
      <c r="F457" s="165"/>
      <c r="G457" s="163"/>
      <c r="H457" s="163"/>
      <c r="I457" s="163"/>
      <c r="J457" s="163"/>
      <c r="K457" s="164"/>
      <c r="L457" s="165"/>
      <c r="M457" s="163"/>
      <c r="N457" s="163"/>
      <c r="O457" s="163"/>
    </row>
    <row r="458" spans="1:15">
      <c r="A458" s="163"/>
      <c r="B458" s="187"/>
      <c r="C458" s="187"/>
      <c r="D458" s="190"/>
      <c r="E458" s="165"/>
      <c r="F458" s="165"/>
      <c r="G458" s="163"/>
      <c r="H458" s="163"/>
      <c r="I458" s="163"/>
      <c r="J458" s="163"/>
      <c r="K458" s="164"/>
      <c r="L458" s="165"/>
      <c r="M458" s="163"/>
      <c r="N458" s="163"/>
      <c r="O458" s="163"/>
    </row>
    <row r="459" spans="1:15">
      <c r="A459" s="163"/>
      <c r="B459" s="187"/>
      <c r="C459" s="187"/>
      <c r="D459" s="190"/>
      <c r="E459" s="165"/>
      <c r="F459" s="165"/>
      <c r="G459" s="163"/>
      <c r="H459" s="163"/>
      <c r="I459" s="163"/>
      <c r="J459" s="163"/>
      <c r="K459" s="164"/>
      <c r="L459" s="165"/>
      <c r="M459" s="163"/>
      <c r="N459" s="163"/>
      <c r="O459" s="163"/>
    </row>
    <row r="460" spans="1:15">
      <c r="A460" s="163"/>
      <c r="B460" s="187"/>
      <c r="C460" s="187"/>
      <c r="D460" s="190"/>
      <c r="E460" s="165"/>
      <c r="F460" s="165"/>
      <c r="G460" s="163"/>
      <c r="H460" s="163"/>
      <c r="I460" s="163"/>
      <c r="J460" s="163"/>
      <c r="K460" s="164"/>
      <c r="L460" s="165"/>
      <c r="M460" s="163"/>
      <c r="N460" s="163"/>
      <c r="O460" s="163"/>
    </row>
    <row r="461" spans="1:15">
      <c r="A461" s="163"/>
      <c r="B461" s="187"/>
      <c r="C461" s="187"/>
      <c r="D461" s="190"/>
      <c r="E461" s="165"/>
      <c r="F461" s="165"/>
      <c r="G461" s="163"/>
      <c r="H461" s="163"/>
      <c r="I461" s="163"/>
      <c r="J461" s="163"/>
      <c r="K461" s="164"/>
      <c r="L461" s="165"/>
      <c r="M461" s="163"/>
      <c r="N461" s="163"/>
      <c r="O461" s="163"/>
    </row>
    <row r="462" spans="1:15">
      <c r="A462" s="163"/>
      <c r="B462" s="187"/>
      <c r="C462" s="187"/>
      <c r="D462" s="190"/>
      <c r="E462" s="165"/>
      <c r="F462" s="165"/>
      <c r="G462" s="163"/>
      <c r="H462" s="163"/>
      <c r="I462" s="163"/>
      <c r="J462" s="163"/>
      <c r="K462" s="164"/>
      <c r="L462" s="165"/>
      <c r="M462" s="163"/>
      <c r="N462" s="163"/>
      <c r="O462" s="163"/>
    </row>
    <row r="463" spans="1:15">
      <c r="A463" s="163"/>
      <c r="B463" s="187"/>
      <c r="C463" s="187"/>
      <c r="D463" s="190"/>
      <c r="E463" s="165"/>
      <c r="F463" s="165"/>
      <c r="G463" s="163"/>
      <c r="H463" s="163"/>
      <c r="I463" s="163"/>
      <c r="J463" s="163"/>
      <c r="K463" s="164"/>
      <c r="L463" s="165"/>
      <c r="M463" s="163"/>
      <c r="N463" s="163"/>
      <c r="O463" s="163"/>
    </row>
    <row r="464" spans="1:15">
      <c r="A464" s="163"/>
      <c r="B464" s="187"/>
      <c r="C464" s="187"/>
      <c r="D464" s="190"/>
      <c r="E464" s="165"/>
      <c r="F464" s="165"/>
      <c r="G464" s="163"/>
      <c r="H464" s="163"/>
      <c r="I464" s="163"/>
      <c r="J464" s="163"/>
      <c r="K464" s="164"/>
      <c r="L464" s="165"/>
      <c r="M464" s="163"/>
      <c r="N464" s="163"/>
      <c r="O464" s="163"/>
    </row>
    <row r="465" spans="1:15">
      <c r="A465" s="163"/>
      <c r="B465" s="187"/>
      <c r="C465" s="187"/>
      <c r="D465" s="190"/>
      <c r="E465" s="165"/>
      <c r="F465" s="165"/>
      <c r="G465" s="163"/>
      <c r="H465" s="163"/>
      <c r="I465" s="163"/>
      <c r="J465" s="163"/>
      <c r="K465" s="164"/>
      <c r="L465" s="165"/>
      <c r="M465" s="163"/>
      <c r="N465" s="163"/>
      <c r="O465" s="163"/>
    </row>
    <row r="466" spans="1:15">
      <c r="A466" s="163"/>
      <c r="B466" s="187"/>
      <c r="C466" s="187"/>
      <c r="D466" s="190"/>
      <c r="E466" s="165"/>
      <c r="F466" s="165"/>
      <c r="G466" s="163"/>
      <c r="H466" s="163"/>
      <c r="I466" s="163"/>
      <c r="J466" s="163"/>
      <c r="K466" s="164"/>
      <c r="L466" s="165"/>
      <c r="M466" s="163"/>
      <c r="N466" s="163"/>
      <c r="O466" s="163"/>
    </row>
    <row r="467" spans="1:15">
      <c r="A467" s="163"/>
      <c r="B467" s="187"/>
      <c r="C467" s="187"/>
      <c r="D467" s="190"/>
      <c r="E467" s="165"/>
      <c r="F467" s="165"/>
      <c r="G467" s="163"/>
      <c r="H467" s="163"/>
      <c r="I467" s="163"/>
      <c r="J467" s="163"/>
      <c r="K467" s="164"/>
      <c r="L467" s="165"/>
      <c r="M467" s="163"/>
      <c r="N467" s="163"/>
      <c r="O467" s="163"/>
    </row>
    <row r="468" spans="1:15">
      <c r="A468" s="163"/>
      <c r="B468" s="187"/>
      <c r="C468" s="187"/>
      <c r="D468" s="190"/>
      <c r="E468" s="165"/>
      <c r="F468" s="165"/>
      <c r="G468" s="163"/>
      <c r="H468" s="163"/>
      <c r="I468" s="163"/>
      <c r="J468" s="163"/>
      <c r="K468" s="164"/>
      <c r="L468" s="165"/>
      <c r="M468" s="163"/>
      <c r="N468" s="163"/>
      <c r="O468" s="163"/>
    </row>
    <row r="469" spans="1:15">
      <c r="A469" s="163"/>
      <c r="B469" s="187"/>
      <c r="C469" s="187"/>
      <c r="D469" s="190"/>
      <c r="E469" s="165"/>
      <c r="F469" s="165"/>
      <c r="G469" s="163"/>
      <c r="H469" s="163"/>
      <c r="I469" s="163"/>
      <c r="J469" s="163"/>
      <c r="K469" s="164"/>
      <c r="L469" s="165"/>
      <c r="M469" s="163"/>
      <c r="N469" s="163"/>
      <c r="O469" s="163"/>
    </row>
    <row r="470" spans="1:15">
      <c r="A470" s="163"/>
      <c r="B470" s="187"/>
      <c r="C470" s="187"/>
      <c r="D470" s="190"/>
      <c r="E470" s="165"/>
      <c r="F470" s="165"/>
      <c r="G470" s="163"/>
      <c r="H470" s="163"/>
      <c r="I470" s="163"/>
      <c r="J470" s="163"/>
      <c r="K470" s="164"/>
      <c r="L470" s="165"/>
      <c r="M470" s="163"/>
      <c r="N470" s="163"/>
      <c r="O470" s="163"/>
    </row>
    <row r="471" spans="1:15">
      <c r="A471" s="163"/>
      <c r="B471" s="187"/>
      <c r="C471" s="187"/>
      <c r="D471" s="190"/>
      <c r="E471" s="165"/>
      <c r="F471" s="165"/>
      <c r="G471" s="163"/>
      <c r="H471" s="163"/>
      <c r="I471" s="163"/>
      <c r="J471" s="163"/>
      <c r="K471" s="164"/>
      <c r="L471" s="165"/>
      <c r="M471" s="163"/>
      <c r="N471" s="163"/>
      <c r="O471" s="163"/>
    </row>
    <row r="472" spans="1:15">
      <c r="A472" s="163"/>
      <c r="B472" s="187"/>
      <c r="C472" s="187"/>
      <c r="D472" s="190"/>
      <c r="E472" s="165"/>
      <c r="F472" s="165"/>
      <c r="G472" s="163"/>
      <c r="H472" s="163"/>
      <c r="I472" s="163"/>
      <c r="J472" s="163"/>
      <c r="K472" s="164"/>
      <c r="L472" s="165"/>
      <c r="M472" s="163"/>
      <c r="N472" s="163"/>
      <c r="O472" s="163"/>
    </row>
    <row r="473" spans="1:15">
      <c r="A473" s="163"/>
      <c r="B473" s="187"/>
      <c r="C473" s="187"/>
      <c r="D473" s="190"/>
      <c r="E473" s="165"/>
      <c r="F473" s="165"/>
      <c r="G473" s="163"/>
      <c r="H473" s="163"/>
      <c r="I473" s="163"/>
      <c r="J473" s="163"/>
      <c r="K473" s="164"/>
      <c r="L473" s="165"/>
      <c r="M473" s="163"/>
      <c r="N473" s="163"/>
      <c r="O473" s="163"/>
    </row>
    <row r="474" spans="1:15">
      <c r="A474" s="163"/>
      <c r="B474" s="187"/>
      <c r="C474" s="187"/>
      <c r="D474" s="190"/>
      <c r="E474" s="165"/>
      <c r="F474" s="165"/>
      <c r="G474" s="163"/>
      <c r="H474" s="163"/>
      <c r="I474" s="163"/>
      <c r="J474" s="163"/>
      <c r="K474" s="164"/>
      <c r="L474" s="165"/>
      <c r="M474" s="163"/>
      <c r="N474" s="163"/>
      <c r="O474" s="163"/>
    </row>
    <row r="475" spans="1:15">
      <c r="A475" s="163"/>
      <c r="B475" s="187"/>
      <c r="C475" s="187"/>
      <c r="D475" s="190"/>
      <c r="E475" s="165"/>
      <c r="F475" s="165"/>
      <c r="G475" s="163"/>
      <c r="H475" s="163"/>
      <c r="I475" s="163"/>
      <c r="J475" s="163"/>
      <c r="K475" s="164"/>
      <c r="L475" s="165"/>
      <c r="M475" s="163"/>
      <c r="N475" s="163"/>
      <c r="O475" s="163"/>
    </row>
    <row r="476" spans="1:15">
      <c r="A476" s="163"/>
      <c r="B476" s="187"/>
      <c r="C476" s="187"/>
      <c r="D476" s="190"/>
      <c r="E476" s="165"/>
      <c r="F476" s="165"/>
      <c r="G476" s="163"/>
      <c r="H476" s="163"/>
      <c r="I476" s="163"/>
      <c r="J476" s="163"/>
      <c r="K476" s="164"/>
      <c r="L476" s="165"/>
      <c r="M476" s="163"/>
      <c r="N476" s="163"/>
      <c r="O476" s="163"/>
    </row>
    <row r="477" spans="1:15">
      <c r="A477" s="163"/>
      <c r="B477" s="187"/>
      <c r="C477" s="187"/>
      <c r="D477" s="190"/>
      <c r="E477" s="165"/>
      <c r="F477" s="165"/>
      <c r="G477" s="163"/>
      <c r="H477" s="163"/>
      <c r="I477" s="163"/>
      <c r="J477" s="163"/>
      <c r="K477" s="164"/>
      <c r="L477" s="165"/>
      <c r="M477" s="163"/>
      <c r="N477" s="163"/>
      <c r="O477" s="163"/>
    </row>
    <row r="478" spans="1:15">
      <c r="A478" s="163"/>
      <c r="B478" s="187"/>
      <c r="C478" s="187"/>
      <c r="D478" s="190"/>
      <c r="E478" s="165"/>
      <c r="F478" s="165"/>
      <c r="G478" s="163"/>
      <c r="H478" s="163"/>
      <c r="I478" s="163"/>
      <c r="J478" s="163"/>
      <c r="K478" s="164"/>
      <c r="L478" s="165"/>
      <c r="M478" s="163"/>
      <c r="N478" s="163"/>
      <c r="O478" s="163"/>
    </row>
    <row r="479" spans="1:15">
      <c r="A479" s="163"/>
      <c r="B479" s="187"/>
      <c r="C479" s="187"/>
      <c r="D479" s="190"/>
      <c r="E479" s="165"/>
      <c r="F479" s="165"/>
      <c r="G479" s="163"/>
      <c r="H479" s="163"/>
      <c r="I479" s="163"/>
      <c r="J479" s="163"/>
      <c r="K479" s="164"/>
      <c r="L479" s="165"/>
      <c r="M479" s="163"/>
      <c r="N479" s="163"/>
      <c r="O479" s="163"/>
    </row>
    <row r="480" spans="1:15">
      <c r="A480" s="163"/>
      <c r="B480" s="187"/>
      <c r="C480" s="187"/>
      <c r="D480" s="190"/>
      <c r="E480" s="165"/>
      <c r="F480" s="165"/>
      <c r="G480" s="163"/>
      <c r="H480" s="163"/>
      <c r="I480" s="163"/>
      <c r="J480" s="163"/>
      <c r="K480" s="164"/>
      <c r="L480" s="165"/>
      <c r="M480" s="163"/>
      <c r="N480" s="163"/>
      <c r="O480" s="163"/>
    </row>
    <row r="481" spans="1:15">
      <c r="A481" s="163"/>
      <c r="B481" s="187"/>
      <c r="C481" s="187"/>
      <c r="D481" s="190"/>
      <c r="E481" s="165"/>
      <c r="F481" s="165"/>
      <c r="G481" s="163"/>
      <c r="H481" s="163"/>
      <c r="I481" s="163"/>
      <c r="J481" s="163"/>
      <c r="K481" s="164"/>
      <c r="L481" s="165"/>
      <c r="M481" s="163"/>
      <c r="N481" s="163"/>
      <c r="O481" s="163"/>
    </row>
    <row r="482" spans="1:15">
      <c r="A482" s="163"/>
      <c r="B482" s="187"/>
      <c r="C482" s="187"/>
      <c r="D482" s="190"/>
      <c r="E482" s="165"/>
      <c r="F482" s="165"/>
      <c r="G482" s="163"/>
      <c r="H482" s="163"/>
      <c r="I482" s="163"/>
      <c r="J482" s="163"/>
      <c r="K482" s="164"/>
      <c r="L482" s="165"/>
      <c r="M482" s="163"/>
      <c r="N482" s="163"/>
      <c r="O482" s="163"/>
    </row>
    <row r="483" spans="1:15">
      <c r="A483" s="163"/>
      <c r="B483" s="187"/>
      <c r="C483" s="187"/>
      <c r="D483" s="190"/>
      <c r="E483" s="165"/>
      <c r="F483" s="165"/>
      <c r="G483" s="163"/>
      <c r="H483" s="163"/>
      <c r="I483" s="163"/>
      <c r="J483" s="163"/>
      <c r="K483" s="164"/>
      <c r="L483" s="165"/>
      <c r="M483" s="163"/>
      <c r="N483" s="163"/>
      <c r="O483" s="163"/>
    </row>
    <row r="484" spans="1:15">
      <c r="A484" s="163"/>
      <c r="B484" s="187"/>
      <c r="C484" s="187"/>
      <c r="D484" s="190"/>
      <c r="E484" s="165"/>
      <c r="F484" s="165"/>
      <c r="G484" s="163"/>
      <c r="H484" s="163"/>
      <c r="I484" s="163"/>
      <c r="J484" s="163"/>
      <c r="K484" s="164"/>
      <c r="L484" s="165"/>
      <c r="M484" s="163"/>
      <c r="N484" s="163"/>
      <c r="O484" s="163"/>
    </row>
    <row r="485" spans="1:15">
      <c r="A485" s="163"/>
      <c r="B485" s="187"/>
      <c r="C485" s="187"/>
      <c r="D485" s="190"/>
      <c r="E485" s="165"/>
      <c r="F485" s="165"/>
      <c r="G485" s="163"/>
      <c r="H485" s="163"/>
      <c r="I485" s="163"/>
      <c r="J485" s="163"/>
      <c r="K485" s="164"/>
      <c r="L485" s="165"/>
      <c r="M485" s="163"/>
      <c r="N485" s="163"/>
      <c r="O485" s="163"/>
    </row>
    <row r="486" spans="1:15">
      <c r="A486" s="163"/>
      <c r="B486" s="187"/>
      <c r="C486" s="187"/>
      <c r="D486" s="190"/>
      <c r="E486" s="165"/>
      <c r="F486" s="165"/>
      <c r="G486" s="163"/>
      <c r="H486" s="163"/>
      <c r="I486" s="163"/>
      <c r="J486" s="163"/>
      <c r="K486" s="164"/>
      <c r="L486" s="165"/>
      <c r="M486" s="163"/>
      <c r="N486" s="163"/>
      <c r="O486" s="163"/>
    </row>
    <row r="487" spans="1:15">
      <c r="A487" s="163"/>
      <c r="B487" s="187"/>
      <c r="C487" s="187"/>
      <c r="D487" s="190"/>
      <c r="E487" s="165"/>
      <c r="F487" s="165"/>
      <c r="G487" s="163"/>
      <c r="H487" s="163"/>
      <c r="I487" s="163"/>
      <c r="J487" s="163"/>
      <c r="K487" s="164"/>
      <c r="L487" s="165"/>
      <c r="M487" s="163"/>
      <c r="N487" s="163"/>
      <c r="O487" s="163"/>
    </row>
    <row r="488" spans="1:15">
      <c r="A488" s="163"/>
      <c r="B488" s="187"/>
      <c r="C488" s="187"/>
      <c r="D488" s="190"/>
      <c r="E488" s="165"/>
      <c r="F488" s="165"/>
      <c r="G488" s="163"/>
      <c r="H488" s="163"/>
      <c r="I488" s="163"/>
      <c r="J488" s="163"/>
      <c r="K488" s="164"/>
      <c r="L488" s="165"/>
      <c r="M488" s="163"/>
      <c r="N488" s="163"/>
      <c r="O488" s="163"/>
    </row>
    <row r="489" spans="1:15">
      <c r="A489" s="163"/>
      <c r="B489" s="187"/>
      <c r="C489" s="187"/>
      <c r="D489" s="190"/>
      <c r="E489" s="165"/>
      <c r="F489" s="165"/>
      <c r="G489" s="163"/>
      <c r="H489" s="163"/>
      <c r="I489" s="163"/>
      <c r="J489" s="163"/>
      <c r="K489" s="164"/>
      <c r="L489" s="165"/>
      <c r="M489" s="163"/>
      <c r="N489" s="163"/>
      <c r="O489" s="163"/>
    </row>
    <row r="490" spans="1:15">
      <c r="A490" s="163"/>
      <c r="B490" s="187"/>
      <c r="C490" s="187"/>
      <c r="D490" s="190"/>
      <c r="E490" s="165"/>
      <c r="F490" s="165"/>
      <c r="G490" s="163"/>
      <c r="H490" s="163"/>
      <c r="I490" s="163"/>
      <c r="J490" s="163"/>
      <c r="K490" s="164"/>
      <c r="L490" s="165"/>
      <c r="M490" s="163"/>
      <c r="N490" s="163"/>
      <c r="O490" s="163"/>
    </row>
    <row r="491" spans="1:15">
      <c r="A491" s="163"/>
      <c r="B491" s="187"/>
      <c r="C491" s="187"/>
      <c r="D491" s="190"/>
      <c r="E491" s="165"/>
      <c r="F491" s="165"/>
      <c r="G491" s="163"/>
      <c r="H491" s="163"/>
      <c r="I491" s="163"/>
      <c r="J491" s="163"/>
      <c r="K491" s="164"/>
      <c r="L491" s="165"/>
      <c r="M491" s="163"/>
      <c r="N491" s="163"/>
      <c r="O491" s="163"/>
    </row>
    <row r="492" spans="1:15">
      <c r="A492" s="163"/>
      <c r="B492" s="187"/>
      <c r="C492" s="187"/>
      <c r="D492" s="190"/>
      <c r="E492" s="165"/>
      <c r="F492" s="165"/>
      <c r="G492" s="163"/>
      <c r="H492" s="163"/>
      <c r="I492" s="163"/>
      <c r="J492" s="163"/>
      <c r="K492" s="164"/>
      <c r="L492" s="165"/>
      <c r="M492" s="163"/>
      <c r="N492" s="163"/>
      <c r="O492" s="163"/>
    </row>
    <row r="493" spans="1:15">
      <c r="A493" s="163"/>
      <c r="B493" s="187"/>
      <c r="C493" s="163"/>
      <c r="D493" s="190"/>
      <c r="E493" s="165"/>
      <c r="F493" s="165"/>
      <c r="G493" s="163"/>
      <c r="H493" s="163"/>
      <c r="I493" s="163"/>
      <c r="J493" s="163"/>
      <c r="K493" s="164"/>
      <c r="L493" s="165"/>
      <c r="M493" s="163"/>
      <c r="N493" s="163"/>
      <c r="O493" s="163"/>
    </row>
    <row r="494" spans="1:15">
      <c r="A494" s="163"/>
      <c r="B494" s="187"/>
      <c r="C494" s="163"/>
      <c r="D494" s="190"/>
      <c r="E494" s="165"/>
      <c r="F494" s="165"/>
      <c r="G494" s="163"/>
      <c r="H494" s="163"/>
      <c r="I494" s="163"/>
      <c r="J494" s="163"/>
      <c r="K494" s="164"/>
      <c r="L494" s="165"/>
      <c r="M494" s="163"/>
      <c r="N494" s="163"/>
      <c r="O494" s="163"/>
    </row>
    <row r="495" spans="1:15">
      <c r="A495" s="163"/>
      <c r="B495" s="187"/>
      <c r="C495" s="163"/>
      <c r="D495" s="190"/>
      <c r="E495" s="165"/>
      <c r="F495" s="165"/>
      <c r="G495" s="163"/>
      <c r="H495" s="163"/>
      <c r="I495" s="163"/>
      <c r="J495" s="163"/>
      <c r="K495" s="164"/>
      <c r="L495" s="165"/>
      <c r="M495" s="163"/>
      <c r="N495" s="163"/>
      <c r="O495" s="163"/>
    </row>
    <row r="496" spans="1:15">
      <c r="A496" s="163"/>
      <c r="B496" s="187"/>
      <c r="C496" s="163"/>
      <c r="D496" s="190"/>
      <c r="E496" s="165"/>
      <c r="F496" s="165"/>
      <c r="G496" s="163"/>
      <c r="H496" s="163"/>
      <c r="I496" s="163"/>
      <c r="J496" s="163"/>
      <c r="K496" s="164"/>
      <c r="L496" s="165"/>
      <c r="M496" s="163"/>
      <c r="N496" s="163"/>
      <c r="O496" s="163"/>
    </row>
    <row r="497" spans="1:15">
      <c r="A497" s="163"/>
      <c r="B497" s="187"/>
      <c r="C497" s="163"/>
      <c r="D497" s="190"/>
      <c r="E497" s="165"/>
      <c r="F497" s="165"/>
      <c r="G497" s="163"/>
      <c r="H497" s="163"/>
      <c r="I497" s="163"/>
      <c r="J497" s="163"/>
      <c r="K497" s="164"/>
      <c r="L497" s="165"/>
      <c r="M497" s="163"/>
      <c r="N497" s="163"/>
      <c r="O497" s="163"/>
    </row>
    <row r="498" spans="1:15">
      <c r="A498" s="163"/>
      <c r="B498" s="187"/>
      <c r="C498" s="163"/>
      <c r="D498" s="190"/>
      <c r="E498" s="165"/>
      <c r="F498" s="165"/>
      <c r="G498" s="163"/>
      <c r="H498" s="163"/>
      <c r="I498" s="163"/>
      <c r="J498" s="163"/>
      <c r="K498" s="164"/>
      <c r="L498" s="165"/>
      <c r="M498" s="163"/>
      <c r="N498" s="163"/>
      <c r="O498" s="163"/>
    </row>
    <row r="499" spans="1:15">
      <c r="A499" s="163"/>
      <c r="B499" s="187"/>
      <c r="C499" s="163"/>
      <c r="D499" s="190"/>
      <c r="E499" s="165"/>
      <c r="F499" s="165"/>
      <c r="G499" s="163"/>
      <c r="H499" s="163"/>
      <c r="I499" s="163"/>
      <c r="J499" s="163"/>
      <c r="K499" s="164"/>
      <c r="L499" s="165"/>
      <c r="M499" s="163"/>
      <c r="N499" s="163"/>
      <c r="O499" s="163"/>
    </row>
    <row r="500" spans="1:15">
      <c r="A500" s="163"/>
      <c r="B500" s="187"/>
      <c r="C500" s="163"/>
      <c r="D500" s="190"/>
      <c r="E500" s="165"/>
      <c r="F500" s="165"/>
      <c r="G500" s="163"/>
      <c r="H500" s="163"/>
      <c r="I500" s="163"/>
      <c r="J500" s="163"/>
      <c r="K500" s="164"/>
      <c r="L500" s="165"/>
      <c r="M500" s="163"/>
      <c r="N500" s="163"/>
      <c r="O500" s="163"/>
    </row>
    <row r="501" spans="1:15">
      <c r="A501" s="163"/>
      <c r="B501" s="187"/>
      <c r="C501" s="163"/>
      <c r="D501" s="190"/>
      <c r="E501" s="165"/>
      <c r="F501" s="165"/>
      <c r="G501" s="163"/>
      <c r="H501" s="163"/>
      <c r="I501" s="163"/>
      <c r="J501" s="163"/>
      <c r="K501" s="164"/>
      <c r="L501" s="165"/>
      <c r="M501" s="163"/>
      <c r="N501" s="163"/>
      <c r="O501" s="163"/>
    </row>
    <row r="502" spans="1:15">
      <c r="A502" s="163"/>
      <c r="B502" s="187"/>
      <c r="C502" s="163"/>
      <c r="D502" s="190"/>
      <c r="E502" s="164"/>
      <c r="F502" s="164"/>
      <c r="G502" s="163"/>
      <c r="H502" s="163"/>
      <c r="I502" s="163"/>
      <c r="J502" s="163"/>
      <c r="K502" s="164"/>
      <c r="L502" s="164"/>
      <c r="M502" s="163"/>
      <c r="N502" s="163"/>
      <c r="O502" s="163"/>
    </row>
    <row r="503" spans="1:15">
      <c r="A503" s="163"/>
      <c r="B503" s="187"/>
      <c r="C503" s="163"/>
      <c r="D503" s="190"/>
      <c r="E503" s="165"/>
      <c r="F503" s="165"/>
      <c r="G503" s="163"/>
      <c r="H503" s="163"/>
      <c r="I503" s="163"/>
      <c r="J503" s="163"/>
      <c r="K503" s="164"/>
      <c r="L503" s="165"/>
      <c r="M503" s="163"/>
      <c r="N503" s="163"/>
      <c r="O503" s="163"/>
    </row>
    <row r="504" spans="1:15">
      <c r="A504" s="163"/>
      <c r="B504" s="187"/>
      <c r="C504" s="163"/>
      <c r="D504" s="190"/>
      <c r="E504" s="165"/>
      <c r="F504" s="165"/>
      <c r="G504" s="163"/>
      <c r="H504" s="163"/>
      <c r="I504" s="163"/>
      <c r="J504" s="163"/>
      <c r="K504" s="164"/>
      <c r="L504" s="165"/>
      <c r="M504" s="163"/>
      <c r="N504" s="163"/>
      <c r="O504" s="163"/>
    </row>
    <row r="505" spans="1:15">
      <c r="A505" s="163"/>
      <c r="B505" s="187"/>
      <c r="C505" s="163"/>
      <c r="D505" s="190"/>
      <c r="E505" s="165"/>
      <c r="F505" s="165"/>
      <c r="G505" s="163"/>
      <c r="H505" s="163"/>
      <c r="I505" s="163"/>
      <c r="J505" s="163"/>
      <c r="K505" s="164"/>
      <c r="L505" s="165"/>
      <c r="M505" s="163"/>
      <c r="N505" s="163"/>
      <c r="O505" s="163"/>
    </row>
    <row r="506" spans="1:15">
      <c r="A506" s="163"/>
      <c r="B506" s="187"/>
      <c r="C506" s="163"/>
      <c r="D506" s="190"/>
      <c r="E506" s="165"/>
      <c r="F506" s="165"/>
      <c r="G506" s="183"/>
      <c r="H506" s="163"/>
      <c r="I506" s="163"/>
      <c r="J506" s="163"/>
      <c r="K506" s="164"/>
      <c r="L506" s="165"/>
      <c r="M506" s="163"/>
      <c r="N506" s="163"/>
      <c r="O506" s="163"/>
    </row>
    <row r="507" spans="1:15">
      <c r="A507" s="163"/>
      <c r="B507" s="187"/>
      <c r="C507" s="163"/>
      <c r="D507" s="190"/>
      <c r="E507" s="165"/>
      <c r="F507" s="165"/>
      <c r="G507" s="163"/>
      <c r="H507" s="163"/>
      <c r="I507" s="163"/>
      <c r="J507" s="163"/>
      <c r="K507" s="164"/>
      <c r="L507" s="165"/>
      <c r="M507" s="163"/>
      <c r="N507" s="163"/>
      <c r="O507" s="163"/>
    </row>
    <row r="508" spans="1:15">
      <c r="A508" s="163"/>
      <c r="B508" s="187"/>
      <c r="C508" s="163"/>
      <c r="D508" s="190"/>
      <c r="E508" s="165"/>
      <c r="F508" s="165"/>
      <c r="G508" s="163"/>
      <c r="H508" s="163"/>
      <c r="I508" s="163"/>
      <c r="J508" s="163"/>
      <c r="K508" s="164"/>
      <c r="L508" s="165"/>
      <c r="M508" s="163"/>
      <c r="N508" s="163"/>
      <c r="O508" s="163"/>
    </row>
    <row r="509" spans="1:15">
      <c r="A509" s="163"/>
      <c r="B509" s="187"/>
      <c r="C509" s="183"/>
      <c r="D509" s="190"/>
      <c r="E509" s="165"/>
      <c r="F509" s="165"/>
      <c r="G509" s="163"/>
      <c r="H509" s="163"/>
      <c r="I509" s="163"/>
      <c r="J509" s="163"/>
      <c r="K509" s="164"/>
      <c r="L509" s="165"/>
      <c r="M509" s="163"/>
      <c r="N509" s="163"/>
      <c r="O509" s="163"/>
    </row>
    <row r="510" spans="1:15">
      <c r="A510" s="163"/>
      <c r="B510" s="187"/>
      <c r="C510" s="163"/>
      <c r="D510" s="190"/>
      <c r="E510" s="165"/>
      <c r="F510" s="165"/>
      <c r="G510" s="163"/>
      <c r="H510" s="163"/>
      <c r="I510" s="163"/>
      <c r="J510" s="163"/>
      <c r="K510" s="164"/>
      <c r="L510" s="165"/>
      <c r="M510" s="163"/>
      <c r="N510" s="163"/>
      <c r="O510" s="163"/>
    </row>
    <row r="511" spans="1:15">
      <c r="A511" s="163"/>
      <c r="B511" s="187"/>
      <c r="C511" s="163"/>
      <c r="D511" s="190"/>
      <c r="E511" s="164"/>
      <c r="F511" s="164"/>
      <c r="G511" s="163"/>
      <c r="H511" s="163"/>
      <c r="I511" s="163"/>
      <c r="J511" s="163"/>
      <c r="K511" s="164"/>
      <c r="L511" s="164"/>
      <c r="M511" s="163"/>
      <c r="N511" s="163"/>
      <c r="O511" s="163"/>
    </row>
    <row r="512" spans="1:15">
      <c r="A512" s="163"/>
      <c r="B512" s="187"/>
      <c r="C512" s="163"/>
      <c r="D512" s="190"/>
      <c r="E512" s="165"/>
      <c r="F512" s="165"/>
      <c r="G512" s="163"/>
      <c r="H512" s="163"/>
      <c r="I512" s="163"/>
      <c r="J512" s="163"/>
      <c r="K512" s="164"/>
      <c r="L512" s="165"/>
      <c r="M512" s="163"/>
      <c r="N512" s="163"/>
      <c r="O512" s="163"/>
    </row>
    <row r="513" spans="1:15">
      <c r="A513" s="163"/>
      <c r="B513" s="187"/>
      <c r="C513" s="163"/>
      <c r="D513" s="190"/>
      <c r="E513" s="165"/>
      <c r="F513" s="165"/>
      <c r="G513" s="163"/>
      <c r="H513" s="163"/>
      <c r="I513" s="163"/>
      <c r="J513" s="163"/>
      <c r="K513" s="164"/>
      <c r="L513" s="165"/>
      <c r="M513" s="163"/>
      <c r="N513" s="163"/>
      <c r="O513" s="163"/>
    </row>
    <row r="514" spans="1:15">
      <c r="A514" s="163"/>
      <c r="B514" s="187"/>
      <c r="C514" s="163"/>
      <c r="D514" s="190"/>
      <c r="E514" s="165"/>
      <c r="F514" s="165"/>
      <c r="G514" s="163"/>
      <c r="H514" s="163"/>
      <c r="I514" s="163"/>
      <c r="J514" s="163"/>
      <c r="K514" s="164"/>
      <c r="L514" s="165"/>
      <c r="M514" s="163"/>
      <c r="N514" s="163"/>
      <c r="O514" s="163"/>
    </row>
    <row r="515" spans="1:15">
      <c r="A515" s="163"/>
      <c r="B515" s="187"/>
      <c r="C515" s="163"/>
      <c r="D515" s="190"/>
      <c r="E515" s="165"/>
      <c r="F515" s="165"/>
      <c r="G515" s="163"/>
      <c r="H515" s="163"/>
      <c r="I515" s="163"/>
      <c r="J515" s="163"/>
      <c r="K515" s="164"/>
      <c r="L515" s="165"/>
      <c r="M515" s="163"/>
      <c r="N515" s="163"/>
      <c r="O515" s="163"/>
    </row>
    <row r="516" spans="1:15">
      <c r="A516" s="163"/>
      <c r="B516" s="187"/>
      <c r="C516" s="163"/>
      <c r="D516" s="190"/>
      <c r="E516" s="165"/>
      <c r="F516" s="165"/>
      <c r="G516" s="163"/>
      <c r="H516" s="163"/>
      <c r="I516" s="163"/>
      <c r="J516" s="163"/>
      <c r="K516" s="164"/>
      <c r="L516" s="293"/>
      <c r="M516" s="163"/>
      <c r="N516" s="163"/>
      <c r="O516" s="163"/>
    </row>
    <row r="517" spans="1:15">
      <c r="A517" s="163"/>
      <c r="B517" s="187"/>
      <c r="C517" s="163"/>
      <c r="D517" s="190"/>
      <c r="E517" s="165"/>
      <c r="F517" s="165"/>
      <c r="G517" s="163"/>
      <c r="H517" s="163"/>
      <c r="I517" s="163"/>
      <c r="J517" s="163"/>
      <c r="K517" s="164"/>
      <c r="L517" s="165"/>
      <c r="M517" s="163"/>
      <c r="N517" s="163"/>
      <c r="O517" s="163"/>
    </row>
    <row r="518" spans="1:15">
      <c r="A518" s="163"/>
      <c r="B518" s="187"/>
      <c r="C518" s="163"/>
      <c r="D518" s="190"/>
      <c r="E518" s="165"/>
      <c r="F518" s="165"/>
      <c r="G518" s="163"/>
      <c r="H518" s="163"/>
      <c r="I518" s="163"/>
      <c r="J518" s="163"/>
      <c r="K518" s="164"/>
      <c r="L518" s="165"/>
      <c r="M518" s="163"/>
      <c r="N518" s="163"/>
      <c r="O518" s="163"/>
    </row>
    <row r="519" spans="1:15">
      <c r="A519" s="163"/>
      <c r="B519" s="187"/>
      <c r="C519" s="163"/>
      <c r="D519" s="190"/>
      <c r="E519" s="165"/>
      <c r="F519" s="165"/>
      <c r="G519" s="163"/>
      <c r="H519" s="163"/>
      <c r="I519" s="163"/>
      <c r="J519" s="163"/>
      <c r="K519" s="164"/>
      <c r="L519" s="165"/>
      <c r="M519" s="163"/>
      <c r="N519" s="163"/>
      <c r="O519" s="163"/>
    </row>
    <row r="520" spans="1:15">
      <c r="A520" s="163"/>
      <c r="B520" s="187"/>
      <c r="C520" s="163"/>
      <c r="D520" s="190"/>
      <c r="E520" s="165"/>
      <c r="F520" s="165"/>
      <c r="G520" s="163"/>
      <c r="H520" s="163"/>
      <c r="I520" s="163"/>
      <c r="J520" s="163"/>
      <c r="K520" s="164"/>
      <c r="L520" s="165"/>
      <c r="M520" s="163"/>
      <c r="N520" s="163"/>
      <c r="O520" s="163"/>
    </row>
    <row r="521" spans="1:15">
      <c r="A521" s="163"/>
      <c r="B521" s="187"/>
      <c r="C521" s="163"/>
      <c r="D521" s="190"/>
      <c r="E521" s="165"/>
      <c r="F521" s="165"/>
      <c r="G521" s="163"/>
      <c r="H521" s="163"/>
      <c r="I521" s="163"/>
      <c r="J521" s="163"/>
      <c r="K521" s="164"/>
      <c r="L521" s="165"/>
      <c r="M521" s="163"/>
      <c r="N521" s="163"/>
      <c r="O521" s="163"/>
    </row>
    <row r="522" spans="1:15">
      <c r="A522" s="163"/>
      <c r="B522" s="187"/>
      <c r="C522" s="163"/>
      <c r="D522" s="190"/>
      <c r="E522" s="165"/>
      <c r="F522" s="165"/>
      <c r="G522" s="163"/>
      <c r="H522" s="163"/>
      <c r="I522" s="163"/>
      <c r="J522" s="163"/>
      <c r="K522" s="164"/>
      <c r="L522" s="165"/>
      <c r="M522" s="163"/>
      <c r="N522" s="163"/>
      <c r="O522" s="163"/>
    </row>
    <row r="523" spans="1:15">
      <c r="A523" s="163"/>
      <c r="B523" s="187"/>
      <c r="C523" s="163"/>
      <c r="D523" s="190"/>
      <c r="E523" s="165"/>
      <c r="F523" s="165"/>
      <c r="G523" s="163"/>
      <c r="H523" s="163"/>
      <c r="I523" s="163"/>
      <c r="J523" s="163"/>
      <c r="K523" s="164"/>
      <c r="L523" s="165"/>
      <c r="M523" s="163"/>
      <c r="N523" s="163"/>
      <c r="O523" s="163"/>
    </row>
    <row r="524" spans="1:15">
      <c r="A524" s="163"/>
      <c r="B524" s="187"/>
      <c r="C524" s="163"/>
      <c r="D524" s="190"/>
      <c r="E524" s="165"/>
      <c r="F524" s="165"/>
      <c r="G524" s="163"/>
      <c r="H524" s="163"/>
      <c r="I524" s="163"/>
      <c r="J524" s="163"/>
      <c r="K524" s="164"/>
      <c r="L524" s="165"/>
      <c r="M524" s="163"/>
      <c r="N524" s="163"/>
      <c r="O524" s="163"/>
    </row>
    <row r="525" spans="1:15">
      <c r="A525" s="163"/>
      <c r="B525" s="187"/>
      <c r="C525" s="163"/>
      <c r="D525" s="190"/>
      <c r="E525" s="165"/>
      <c r="F525" s="165"/>
      <c r="G525" s="163"/>
      <c r="H525" s="163"/>
      <c r="I525" s="163"/>
      <c r="J525" s="163"/>
      <c r="K525" s="164"/>
      <c r="L525" s="165"/>
      <c r="M525" s="163"/>
      <c r="N525" s="163"/>
      <c r="O525" s="163"/>
    </row>
    <row r="526" spans="1:15">
      <c r="A526" s="163"/>
      <c r="B526" s="187"/>
      <c r="C526" s="163"/>
      <c r="D526" s="190"/>
      <c r="E526" s="165"/>
      <c r="F526" s="165"/>
      <c r="G526" s="163"/>
      <c r="H526" s="163"/>
      <c r="I526" s="163"/>
      <c r="J526" s="163"/>
      <c r="K526" s="164"/>
      <c r="L526" s="165"/>
      <c r="M526" s="163"/>
      <c r="N526" s="163"/>
      <c r="O526" s="163"/>
    </row>
    <row r="527" spans="1:15">
      <c r="A527" s="163"/>
      <c r="B527" s="187"/>
      <c r="C527" s="163"/>
      <c r="D527" s="190"/>
      <c r="E527" s="165"/>
      <c r="F527" s="165"/>
      <c r="G527" s="163"/>
      <c r="H527" s="163"/>
      <c r="I527" s="163"/>
      <c r="J527" s="163"/>
      <c r="K527" s="164"/>
      <c r="L527" s="165"/>
      <c r="M527" s="163"/>
      <c r="N527" s="163"/>
      <c r="O527" s="163"/>
    </row>
    <row r="528" spans="1:15">
      <c r="A528" s="163"/>
      <c r="B528" s="187"/>
      <c r="C528" s="163"/>
      <c r="D528" s="190"/>
      <c r="E528" s="165"/>
      <c r="F528" s="165"/>
      <c r="G528" s="163"/>
      <c r="H528" s="163"/>
      <c r="I528" s="163"/>
      <c r="J528" s="163"/>
      <c r="K528" s="164"/>
      <c r="L528" s="165"/>
      <c r="M528" s="163"/>
      <c r="N528" s="163"/>
      <c r="O528" s="163"/>
    </row>
    <row r="529" spans="1:15">
      <c r="A529" s="163"/>
      <c r="B529" s="187"/>
      <c r="C529" s="163"/>
      <c r="D529" s="190"/>
      <c r="E529" s="165"/>
      <c r="F529" s="165"/>
      <c r="G529" s="163"/>
      <c r="H529" s="163"/>
      <c r="I529" s="163"/>
      <c r="J529" s="163"/>
      <c r="K529" s="164"/>
      <c r="L529" s="165"/>
      <c r="M529" s="163"/>
      <c r="N529" s="163"/>
      <c r="O529" s="163"/>
    </row>
    <row r="530" spans="1:15">
      <c r="A530" s="163"/>
      <c r="B530" s="187"/>
      <c r="C530" s="163"/>
      <c r="D530" s="190"/>
      <c r="E530" s="165"/>
      <c r="F530" s="165"/>
      <c r="G530" s="163"/>
      <c r="H530" s="163"/>
      <c r="I530" s="163"/>
      <c r="J530" s="163"/>
      <c r="K530" s="164"/>
      <c r="L530" s="165"/>
      <c r="M530" s="163"/>
      <c r="N530" s="163"/>
      <c r="O530" s="163"/>
    </row>
    <row r="531" spans="1:15">
      <c r="A531" s="163"/>
      <c r="B531" s="187"/>
      <c r="C531" s="163"/>
      <c r="D531" s="190"/>
      <c r="E531" s="165"/>
      <c r="F531" s="165"/>
      <c r="G531" s="163"/>
      <c r="H531" s="163"/>
      <c r="I531" s="163"/>
      <c r="J531" s="163"/>
      <c r="K531" s="164"/>
      <c r="L531" s="165"/>
      <c r="M531" s="163"/>
      <c r="N531" s="163"/>
      <c r="O531" s="163"/>
    </row>
    <row r="532" spans="1:15">
      <c r="A532" s="163"/>
      <c r="B532" s="187"/>
      <c r="C532" s="163"/>
      <c r="D532" s="190"/>
      <c r="E532" s="165"/>
      <c r="F532" s="165"/>
      <c r="G532" s="163"/>
      <c r="H532" s="163"/>
      <c r="I532" s="163"/>
      <c r="J532" s="163"/>
      <c r="K532" s="164"/>
      <c r="L532" s="165"/>
      <c r="M532" s="163"/>
      <c r="N532" s="163"/>
      <c r="O532" s="163"/>
    </row>
    <row r="533" spans="1:15">
      <c r="A533" s="163"/>
      <c r="B533" s="187"/>
      <c r="C533" s="163"/>
      <c r="D533" s="190"/>
      <c r="E533" s="165"/>
      <c r="F533" s="165"/>
      <c r="G533" s="163"/>
      <c r="H533" s="163"/>
      <c r="I533" s="163"/>
      <c r="J533" s="163"/>
      <c r="K533" s="164"/>
      <c r="L533" s="165"/>
      <c r="M533" s="163"/>
      <c r="N533" s="163"/>
      <c r="O533" s="163"/>
    </row>
    <row r="534" spans="1:15">
      <c r="A534" s="163"/>
      <c r="B534" s="187"/>
      <c r="C534" s="163"/>
      <c r="D534" s="190"/>
      <c r="E534" s="165"/>
      <c r="F534" s="165"/>
      <c r="G534" s="163"/>
      <c r="H534" s="163"/>
      <c r="I534" s="163"/>
      <c r="J534" s="163"/>
      <c r="K534" s="164"/>
      <c r="L534" s="165"/>
      <c r="M534" s="163"/>
      <c r="N534" s="163"/>
      <c r="O534" s="163"/>
    </row>
    <row r="535" spans="1:15">
      <c r="A535" s="163"/>
      <c r="B535" s="187"/>
      <c r="C535" s="163"/>
      <c r="D535" s="190"/>
      <c r="E535" s="165"/>
      <c r="F535" s="165"/>
      <c r="G535" s="163"/>
      <c r="H535" s="163"/>
      <c r="I535" s="163"/>
      <c r="J535" s="163"/>
      <c r="K535" s="164"/>
      <c r="L535" s="165"/>
      <c r="M535" s="163"/>
      <c r="N535" s="163"/>
      <c r="O535" s="163"/>
    </row>
    <row r="536" spans="1:15">
      <c r="A536" s="163"/>
      <c r="B536" s="187"/>
      <c r="C536" s="163"/>
      <c r="D536" s="190"/>
      <c r="E536" s="165"/>
      <c r="F536" s="165"/>
      <c r="G536" s="163"/>
      <c r="H536" s="163"/>
      <c r="I536" s="163"/>
      <c r="J536" s="163"/>
      <c r="K536" s="164"/>
      <c r="L536" s="165"/>
      <c r="M536" s="163"/>
      <c r="N536" s="163"/>
      <c r="O536" s="163"/>
    </row>
    <row r="537" spans="1:15">
      <c r="A537" s="163"/>
      <c r="B537" s="187"/>
      <c r="C537" s="163"/>
      <c r="D537" s="190"/>
      <c r="E537" s="165"/>
      <c r="F537" s="165"/>
      <c r="G537" s="163"/>
      <c r="H537" s="163"/>
      <c r="I537" s="163"/>
      <c r="J537" s="163"/>
      <c r="K537" s="164"/>
      <c r="L537" s="165"/>
      <c r="M537" s="163"/>
      <c r="N537" s="163"/>
      <c r="O537" s="163"/>
    </row>
    <row r="538" spans="1:15">
      <c r="A538" s="163"/>
      <c r="B538" s="187"/>
      <c r="C538" s="163"/>
      <c r="D538" s="190"/>
      <c r="E538" s="165"/>
      <c r="F538" s="165"/>
      <c r="G538" s="163"/>
      <c r="H538" s="163"/>
      <c r="I538" s="163"/>
      <c r="J538" s="163"/>
      <c r="K538" s="164"/>
      <c r="L538" s="165"/>
      <c r="M538" s="163"/>
      <c r="N538" s="163"/>
      <c r="O538" s="163"/>
    </row>
    <row r="539" spans="1:15">
      <c r="A539" s="163"/>
      <c r="B539" s="187"/>
      <c r="C539" s="163"/>
      <c r="D539" s="190"/>
      <c r="E539" s="165"/>
      <c r="F539" s="165"/>
      <c r="G539" s="163"/>
      <c r="H539" s="163"/>
      <c r="I539" s="163"/>
      <c r="J539" s="163"/>
      <c r="K539" s="164"/>
      <c r="L539" s="165"/>
      <c r="M539" s="163"/>
      <c r="N539" s="163"/>
      <c r="O539" s="163"/>
    </row>
    <row r="540" spans="1:15">
      <c r="A540" s="163"/>
      <c r="B540" s="187"/>
      <c r="C540" s="163"/>
      <c r="D540" s="190"/>
      <c r="E540" s="165"/>
      <c r="F540" s="165"/>
      <c r="G540" s="163"/>
      <c r="H540" s="163"/>
      <c r="I540" s="163"/>
      <c r="J540" s="163"/>
      <c r="K540" s="164"/>
      <c r="L540" s="165"/>
      <c r="M540" s="163"/>
      <c r="N540" s="163"/>
      <c r="O540" s="163"/>
    </row>
    <row r="541" spans="1:15">
      <c r="A541" s="163"/>
      <c r="B541" s="187"/>
      <c r="C541" s="163"/>
      <c r="D541" s="190"/>
      <c r="E541" s="165"/>
      <c r="F541" s="165"/>
      <c r="G541" s="163"/>
      <c r="H541" s="163"/>
      <c r="I541" s="163"/>
      <c r="J541" s="163"/>
      <c r="K541" s="164"/>
      <c r="L541" s="165"/>
      <c r="M541" s="163"/>
      <c r="N541" s="163"/>
      <c r="O541" s="163"/>
    </row>
    <row r="542" spans="1:15">
      <c r="A542" s="163"/>
      <c r="B542" s="187"/>
      <c r="C542" s="163"/>
      <c r="D542" s="190"/>
      <c r="E542" s="165"/>
      <c r="F542" s="165"/>
      <c r="G542" s="163"/>
      <c r="H542" s="163"/>
      <c r="I542" s="163"/>
      <c r="J542" s="163"/>
      <c r="K542" s="164"/>
      <c r="L542" s="165"/>
      <c r="M542" s="163"/>
      <c r="N542" s="163"/>
      <c r="O542" s="163"/>
    </row>
    <row r="543" spans="1:15">
      <c r="A543" s="163"/>
      <c r="B543" s="187"/>
      <c r="C543" s="163"/>
      <c r="D543" s="190"/>
      <c r="E543" s="165"/>
      <c r="F543" s="165"/>
      <c r="G543" s="163"/>
      <c r="H543" s="163"/>
      <c r="I543" s="163"/>
      <c r="J543" s="163"/>
      <c r="K543" s="164"/>
      <c r="L543" s="165"/>
      <c r="M543" s="163"/>
      <c r="N543" s="163"/>
      <c r="O543" s="163"/>
    </row>
    <row r="544" spans="1:15">
      <c r="A544" s="163"/>
      <c r="B544" s="187"/>
      <c r="C544" s="163"/>
      <c r="D544" s="190"/>
      <c r="E544" s="165"/>
      <c r="F544" s="165"/>
      <c r="G544" s="163"/>
      <c r="H544" s="163"/>
      <c r="I544" s="163"/>
      <c r="J544" s="163"/>
      <c r="K544" s="164"/>
      <c r="L544" s="165"/>
      <c r="M544" s="163"/>
      <c r="N544" s="163"/>
      <c r="O544" s="163"/>
    </row>
    <row r="545" spans="1:15">
      <c r="A545" s="163"/>
      <c r="B545" s="187"/>
      <c r="C545" s="163"/>
      <c r="D545" s="190"/>
      <c r="E545" s="165"/>
      <c r="F545" s="165"/>
      <c r="G545" s="163"/>
      <c r="H545" s="163"/>
      <c r="I545" s="163"/>
      <c r="J545" s="163"/>
      <c r="K545" s="164"/>
      <c r="L545" s="165"/>
      <c r="M545" s="163"/>
      <c r="N545" s="163"/>
      <c r="O545" s="163"/>
    </row>
    <row r="546" spans="1:15">
      <c r="A546" s="163"/>
      <c r="B546" s="187"/>
      <c r="C546" s="163"/>
      <c r="D546" s="190"/>
      <c r="E546" s="165"/>
      <c r="F546" s="165"/>
      <c r="G546" s="163"/>
      <c r="H546" s="163"/>
      <c r="I546" s="163"/>
      <c r="J546" s="163"/>
      <c r="K546" s="164"/>
      <c r="L546" s="165"/>
      <c r="M546" s="163"/>
      <c r="N546" s="163"/>
      <c r="O546" s="163"/>
    </row>
    <row r="547" spans="1:15">
      <c r="A547" s="163"/>
      <c r="B547" s="187"/>
      <c r="C547" s="163"/>
      <c r="D547" s="190"/>
      <c r="E547" s="165"/>
      <c r="F547" s="165"/>
      <c r="G547" s="163"/>
      <c r="H547" s="163"/>
      <c r="I547" s="163"/>
      <c r="J547" s="163"/>
      <c r="K547" s="164"/>
      <c r="L547" s="165"/>
      <c r="M547" s="163"/>
      <c r="N547" s="163"/>
      <c r="O547" s="163"/>
    </row>
    <row r="548" spans="1:15">
      <c r="A548" s="163"/>
      <c r="B548" s="187"/>
      <c r="C548" s="163"/>
      <c r="D548" s="190"/>
      <c r="E548" s="165"/>
      <c r="F548" s="165"/>
      <c r="G548" s="163"/>
      <c r="H548" s="163"/>
      <c r="I548" s="163"/>
      <c r="J548" s="163"/>
      <c r="K548" s="164"/>
      <c r="L548" s="165"/>
      <c r="M548" s="163"/>
      <c r="N548" s="163"/>
      <c r="O548" s="163"/>
    </row>
    <row r="549" spans="1:15">
      <c r="A549" s="163"/>
      <c r="B549" s="187"/>
      <c r="C549" s="163"/>
      <c r="D549" s="190"/>
      <c r="E549" s="165"/>
      <c r="F549" s="165"/>
      <c r="G549" s="163"/>
      <c r="H549" s="163"/>
      <c r="I549" s="163"/>
      <c r="J549" s="163"/>
      <c r="K549" s="164"/>
      <c r="L549" s="165"/>
      <c r="M549" s="163"/>
      <c r="N549" s="163"/>
      <c r="O549" s="163"/>
    </row>
    <row r="550" spans="1:15">
      <c r="A550" s="163"/>
      <c r="B550" s="187"/>
      <c r="C550" s="163"/>
      <c r="D550" s="190"/>
      <c r="E550" s="165"/>
      <c r="F550" s="165"/>
      <c r="G550" s="163"/>
      <c r="H550" s="163"/>
      <c r="I550" s="163"/>
      <c r="J550" s="163"/>
      <c r="K550" s="164"/>
      <c r="L550" s="165"/>
      <c r="M550" s="163"/>
      <c r="N550" s="163"/>
      <c r="O550" s="163"/>
    </row>
    <row r="551" spans="1:15">
      <c r="A551" s="163"/>
      <c r="B551" s="187"/>
      <c r="C551" s="163"/>
      <c r="D551" s="190"/>
      <c r="E551" s="165"/>
      <c r="F551" s="165"/>
      <c r="G551" s="163"/>
      <c r="H551" s="163"/>
      <c r="I551" s="163"/>
      <c r="J551" s="163"/>
      <c r="K551" s="164"/>
      <c r="L551" s="165"/>
      <c r="M551" s="163"/>
      <c r="N551" s="163"/>
      <c r="O551" s="163"/>
    </row>
    <row r="552" spans="1:15">
      <c r="A552" s="163"/>
      <c r="B552" s="187"/>
      <c r="C552" s="163"/>
      <c r="D552" s="190"/>
      <c r="E552" s="165"/>
      <c r="F552" s="165"/>
      <c r="G552" s="163"/>
      <c r="H552" s="163"/>
      <c r="I552" s="163"/>
      <c r="J552" s="163"/>
      <c r="K552" s="164"/>
      <c r="L552" s="165"/>
      <c r="M552" s="163"/>
      <c r="N552" s="163"/>
      <c r="O552" s="163"/>
    </row>
    <row r="553" spans="1:15">
      <c r="A553" s="163"/>
      <c r="B553" s="187"/>
      <c r="C553" s="163"/>
      <c r="D553" s="190"/>
      <c r="E553" s="165"/>
      <c r="F553" s="165"/>
      <c r="G553" s="163"/>
      <c r="H553" s="163"/>
      <c r="I553" s="163"/>
      <c r="J553" s="163"/>
      <c r="K553" s="164"/>
      <c r="L553" s="165"/>
      <c r="M553" s="163"/>
      <c r="N553" s="163"/>
      <c r="O553" s="163"/>
    </row>
    <row r="554" spans="1:15">
      <c r="A554" s="163"/>
      <c r="B554" s="187"/>
      <c r="C554" s="163"/>
      <c r="D554" s="190"/>
      <c r="E554" s="165"/>
      <c r="F554" s="165"/>
      <c r="G554" s="163"/>
      <c r="H554" s="163"/>
      <c r="I554" s="163"/>
      <c r="J554" s="163"/>
      <c r="K554" s="164"/>
      <c r="L554" s="165"/>
      <c r="M554" s="163"/>
      <c r="N554" s="163"/>
      <c r="O554" s="163"/>
    </row>
    <row r="555" spans="1:15">
      <c r="A555" s="163"/>
      <c r="B555" s="187"/>
      <c r="C555" s="163"/>
      <c r="D555" s="190"/>
      <c r="E555" s="165"/>
      <c r="F555" s="165"/>
      <c r="G555" s="163"/>
      <c r="H555" s="163"/>
      <c r="I555" s="163"/>
      <c r="J555" s="163"/>
      <c r="K555" s="164"/>
      <c r="L555" s="165"/>
      <c r="M555" s="163"/>
      <c r="N555" s="163"/>
      <c r="O555" s="163"/>
    </row>
    <row r="556" spans="1:15">
      <c r="A556" s="163"/>
      <c r="B556" s="187"/>
      <c r="C556" s="163"/>
      <c r="D556" s="190"/>
      <c r="E556" s="165"/>
      <c r="F556" s="165"/>
      <c r="G556" s="163"/>
      <c r="H556" s="163"/>
      <c r="I556" s="163"/>
      <c r="J556" s="163"/>
      <c r="K556" s="164"/>
      <c r="L556" s="165"/>
      <c r="M556" s="163"/>
      <c r="N556" s="163"/>
      <c r="O556" s="163"/>
    </row>
    <row r="557" spans="1:15">
      <c r="A557" s="163"/>
      <c r="B557" s="187"/>
      <c r="C557" s="163"/>
      <c r="D557" s="190"/>
      <c r="E557" s="165"/>
      <c r="F557" s="165"/>
      <c r="G557" s="163"/>
      <c r="H557" s="163"/>
      <c r="I557" s="163"/>
      <c r="J557" s="163"/>
      <c r="K557" s="164"/>
      <c r="L557" s="165"/>
      <c r="M557" s="163"/>
      <c r="N557" s="163"/>
      <c r="O557" s="163"/>
    </row>
    <row r="558" spans="1:15">
      <c r="A558" s="163"/>
      <c r="B558" s="187"/>
      <c r="C558" s="163"/>
      <c r="D558" s="190"/>
      <c r="E558" s="165"/>
      <c r="F558" s="165"/>
      <c r="G558" s="163"/>
      <c r="H558" s="163"/>
      <c r="I558" s="163"/>
      <c r="J558" s="163"/>
      <c r="K558" s="164"/>
      <c r="L558" s="165"/>
      <c r="M558" s="163"/>
      <c r="N558" s="163"/>
      <c r="O558" s="163"/>
    </row>
    <row r="559" spans="1:15">
      <c r="A559" s="163"/>
      <c r="B559" s="187"/>
      <c r="C559" s="163"/>
      <c r="D559" s="190"/>
      <c r="E559" s="165"/>
      <c r="F559" s="165"/>
      <c r="G559" s="163"/>
      <c r="H559" s="163"/>
      <c r="I559" s="163"/>
      <c r="J559" s="163"/>
      <c r="K559" s="164"/>
      <c r="L559" s="165"/>
      <c r="M559" s="163"/>
      <c r="N559" s="163"/>
      <c r="O559" s="163"/>
    </row>
    <row r="560" spans="1:15">
      <c r="A560" s="163"/>
      <c r="B560" s="187"/>
      <c r="C560" s="163"/>
      <c r="D560" s="190"/>
      <c r="E560" s="164"/>
      <c r="F560" s="164"/>
      <c r="G560" s="163"/>
      <c r="H560" s="163"/>
      <c r="I560" s="163"/>
      <c r="J560" s="163"/>
      <c r="K560" s="164"/>
      <c r="L560" s="164"/>
      <c r="M560" s="163"/>
      <c r="N560" s="163"/>
      <c r="O560" s="163"/>
    </row>
    <row r="561" spans="1:15">
      <c r="A561" s="163"/>
      <c r="B561" s="187"/>
      <c r="C561" s="163"/>
      <c r="D561" s="190"/>
      <c r="E561" s="165"/>
      <c r="F561" s="165"/>
      <c r="G561" s="163"/>
      <c r="H561" s="163"/>
      <c r="I561" s="163"/>
      <c r="J561" s="163"/>
      <c r="K561" s="164"/>
      <c r="L561" s="165"/>
      <c r="M561" s="163"/>
      <c r="N561" s="163"/>
      <c r="O561" s="163"/>
    </row>
    <row r="562" spans="1:15">
      <c r="A562" s="163"/>
      <c r="B562" s="187"/>
      <c r="C562" s="163"/>
      <c r="D562" s="190"/>
      <c r="E562" s="165"/>
      <c r="F562" s="165"/>
      <c r="G562" s="163"/>
      <c r="H562" s="163"/>
      <c r="I562" s="163"/>
      <c r="J562" s="163"/>
      <c r="K562" s="164"/>
      <c r="L562" s="165"/>
      <c r="M562" s="163"/>
      <c r="N562" s="163"/>
      <c r="O562" s="163"/>
    </row>
    <row r="563" spans="1:15">
      <c r="A563" s="163"/>
      <c r="B563" s="187"/>
      <c r="C563" s="163"/>
      <c r="D563" s="190"/>
      <c r="E563" s="165"/>
      <c r="F563" s="165"/>
      <c r="G563" s="163"/>
      <c r="H563" s="163"/>
      <c r="I563" s="163"/>
      <c r="J563" s="163"/>
      <c r="K563" s="164"/>
      <c r="L563" s="165"/>
      <c r="M563" s="163"/>
      <c r="N563" s="163"/>
      <c r="O563" s="163"/>
    </row>
    <row r="564" spans="1:15">
      <c r="A564" s="163"/>
      <c r="B564" s="187"/>
      <c r="C564" s="163"/>
      <c r="D564" s="190"/>
      <c r="E564" s="165"/>
      <c r="F564" s="165"/>
      <c r="G564" s="163"/>
      <c r="H564" s="163"/>
      <c r="I564" s="163"/>
      <c r="J564" s="163"/>
      <c r="K564" s="164"/>
      <c r="L564" s="165"/>
      <c r="M564" s="163"/>
      <c r="N564" s="163"/>
      <c r="O564" s="163"/>
    </row>
    <row r="565" spans="1:15">
      <c r="A565" s="163"/>
      <c r="B565" s="187"/>
      <c r="C565" s="163"/>
      <c r="D565" s="190"/>
      <c r="E565" s="165"/>
      <c r="F565" s="165"/>
      <c r="G565" s="163"/>
      <c r="H565" s="163"/>
      <c r="I565" s="163"/>
      <c r="J565" s="163"/>
      <c r="K565" s="164"/>
      <c r="L565" s="165"/>
      <c r="M565" s="163"/>
      <c r="N565" s="163"/>
      <c r="O565" s="163"/>
    </row>
    <row r="566" spans="1:15">
      <c r="A566" s="163"/>
      <c r="B566" s="187"/>
      <c r="C566" s="163"/>
      <c r="D566" s="190"/>
      <c r="E566" s="165"/>
      <c r="F566" s="165"/>
      <c r="G566" s="163"/>
      <c r="H566" s="163"/>
      <c r="I566" s="163"/>
      <c r="J566" s="163"/>
      <c r="K566" s="164"/>
      <c r="L566" s="165"/>
      <c r="M566" s="163"/>
      <c r="N566" s="163"/>
      <c r="O566" s="163"/>
    </row>
    <row r="567" spans="1:15">
      <c r="A567" s="163"/>
      <c r="B567" s="187"/>
      <c r="C567" s="163"/>
      <c r="D567" s="190"/>
      <c r="E567" s="165"/>
      <c r="F567" s="165"/>
      <c r="G567" s="163"/>
      <c r="H567" s="163"/>
      <c r="I567" s="163"/>
      <c r="J567" s="163"/>
      <c r="K567" s="164"/>
      <c r="L567" s="165"/>
      <c r="M567" s="163"/>
      <c r="N567" s="163"/>
      <c r="O567" s="163"/>
    </row>
    <row r="568" spans="1:15">
      <c r="A568" s="163"/>
      <c r="B568" s="187"/>
      <c r="C568" s="163"/>
      <c r="D568" s="190"/>
      <c r="E568" s="165"/>
      <c r="F568" s="165"/>
      <c r="G568" s="163"/>
      <c r="H568" s="163"/>
      <c r="I568" s="163"/>
      <c r="J568" s="163"/>
      <c r="K568" s="164"/>
      <c r="L568" s="165"/>
      <c r="M568" s="163"/>
      <c r="N568" s="163"/>
      <c r="O568" s="163"/>
    </row>
    <row r="569" spans="1:15">
      <c r="A569" s="163"/>
      <c r="B569" s="187"/>
      <c r="C569" s="163"/>
      <c r="D569" s="190"/>
      <c r="E569" s="165"/>
      <c r="F569" s="165"/>
      <c r="G569" s="163"/>
      <c r="H569" s="163"/>
      <c r="I569" s="163"/>
      <c r="J569" s="163"/>
      <c r="K569" s="164"/>
      <c r="L569" s="165"/>
      <c r="M569" s="163"/>
      <c r="N569" s="163"/>
      <c r="O569" s="163"/>
    </row>
    <row r="570" spans="1:15">
      <c r="A570" s="163"/>
      <c r="B570" s="187"/>
      <c r="C570" s="163"/>
      <c r="D570" s="190"/>
      <c r="E570" s="165"/>
      <c r="F570" s="165"/>
      <c r="G570" s="163"/>
      <c r="H570" s="163"/>
      <c r="I570" s="163"/>
      <c r="J570" s="163"/>
      <c r="K570" s="164"/>
      <c r="L570" s="165"/>
      <c r="M570" s="163"/>
      <c r="N570" s="163"/>
      <c r="O570" s="163"/>
    </row>
    <row r="571" spans="1:15">
      <c r="A571" s="163"/>
      <c r="B571" s="187"/>
      <c r="C571" s="163"/>
      <c r="D571" s="190"/>
      <c r="E571" s="165"/>
      <c r="F571" s="165"/>
      <c r="G571" s="163"/>
      <c r="H571" s="163"/>
      <c r="I571" s="163"/>
      <c r="J571" s="163"/>
      <c r="K571" s="164"/>
      <c r="L571" s="165"/>
      <c r="M571" s="163"/>
      <c r="N571" s="163"/>
      <c r="O571" s="163"/>
    </row>
    <row r="572" spans="1:15">
      <c r="A572" s="163"/>
      <c r="B572" s="187"/>
      <c r="C572" s="163"/>
      <c r="D572" s="190"/>
      <c r="E572" s="165"/>
      <c r="F572" s="165"/>
      <c r="G572" s="163"/>
      <c r="H572" s="163"/>
      <c r="I572" s="163"/>
      <c r="J572" s="163"/>
      <c r="K572" s="164"/>
      <c r="L572" s="165"/>
      <c r="M572" s="163"/>
      <c r="N572" s="163"/>
      <c r="O572" s="163"/>
    </row>
    <row r="573" spans="1:15">
      <c r="A573" s="163"/>
      <c r="B573" s="187"/>
      <c r="C573" s="163"/>
      <c r="D573" s="190"/>
      <c r="E573" s="165"/>
      <c r="F573" s="165"/>
      <c r="G573" s="163"/>
      <c r="H573" s="163"/>
      <c r="I573" s="163"/>
      <c r="J573" s="163"/>
      <c r="K573" s="164"/>
      <c r="L573" s="165"/>
      <c r="M573" s="163"/>
      <c r="N573" s="163"/>
      <c r="O573" s="163"/>
    </row>
    <row r="574" spans="1:15">
      <c r="A574" s="163"/>
      <c r="B574" s="187"/>
      <c r="C574" s="163"/>
      <c r="D574" s="190"/>
      <c r="E574" s="165"/>
      <c r="F574" s="165"/>
      <c r="G574" s="163"/>
      <c r="H574" s="163"/>
      <c r="I574" s="163"/>
      <c r="J574" s="163"/>
      <c r="K574" s="164"/>
      <c r="L574" s="165"/>
      <c r="M574" s="163"/>
      <c r="N574" s="163"/>
      <c r="O574" s="163"/>
    </row>
    <row r="575" spans="1:15">
      <c r="A575" s="163"/>
      <c r="B575" s="187"/>
      <c r="C575" s="163"/>
      <c r="D575" s="190"/>
      <c r="E575" s="165"/>
      <c r="F575" s="165"/>
      <c r="G575" s="163"/>
      <c r="H575" s="163"/>
      <c r="I575" s="163"/>
      <c r="J575" s="163"/>
      <c r="K575" s="164"/>
      <c r="L575" s="165"/>
      <c r="M575" s="163"/>
      <c r="N575" s="163"/>
      <c r="O575" s="163"/>
    </row>
    <row r="576" spans="1:15">
      <c r="A576" s="163"/>
      <c r="B576" s="187"/>
      <c r="C576" s="163"/>
      <c r="D576" s="190"/>
      <c r="E576" s="165"/>
      <c r="F576" s="165"/>
      <c r="G576" s="163"/>
      <c r="H576" s="163"/>
      <c r="I576" s="163"/>
      <c r="J576" s="163"/>
      <c r="K576" s="164"/>
      <c r="L576" s="165"/>
      <c r="M576" s="163"/>
      <c r="N576" s="163"/>
      <c r="O576" s="163"/>
    </row>
    <row r="577" spans="1:15" ht="16.5" customHeight="1">
      <c r="A577" s="163"/>
      <c r="B577" s="187"/>
      <c r="C577" s="163"/>
      <c r="D577" s="190"/>
      <c r="E577" s="165"/>
      <c r="F577" s="165"/>
      <c r="G577" s="163"/>
      <c r="H577" s="163"/>
      <c r="I577" s="163"/>
      <c r="J577" s="163"/>
      <c r="K577" s="164"/>
      <c r="L577" s="165"/>
      <c r="M577" s="163"/>
      <c r="N577" s="163"/>
      <c r="O577" s="163"/>
    </row>
    <row r="578" spans="1:15">
      <c r="A578" s="163"/>
      <c r="B578" s="187"/>
      <c r="C578" s="163"/>
      <c r="D578" s="190"/>
      <c r="E578" s="165"/>
      <c r="F578" s="165"/>
      <c r="G578" s="163"/>
      <c r="H578" s="163"/>
      <c r="I578" s="163"/>
      <c r="J578" s="163"/>
      <c r="K578" s="164"/>
      <c r="L578" s="165"/>
      <c r="M578" s="163"/>
      <c r="N578" s="163"/>
      <c r="O578" s="163"/>
    </row>
    <row r="579" spans="1:15">
      <c r="A579" s="163"/>
      <c r="B579" s="187"/>
      <c r="C579" s="163"/>
      <c r="D579" s="190"/>
      <c r="E579" s="165"/>
      <c r="F579" s="165"/>
      <c r="G579" s="163"/>
      <c r="H579" s="163"/>
      <c r="I579" s="163"/>
      <c r="J579" s="163"/>
      <c r="K579" s="164"/>
      <c r="L579" s="165"/>
      <c r="M579" s="163"/>
      <c r="N579" s="163"/>
      <c r="O579" s="163"/>
    </row>
    <row r="580" spans="1:15">
      <c r="A580" s="163"/>
      <c r="B580" s="187"/>
      <c r="C580" s="163"/>
      <c r="D580" s="190"/>
      <c r="E580" s="165"/>
      <c r="F580" s="165"/>
      <c r="G580" s="163"/>
      <c r="H580" s="163"/>
      <c r="I580" s="163"/>
      <c r="J580" s="163"/>
      <c r="K580" s="164"/>
      <c r="L580" s="165"/>
      <c r="M580" s="163"/>
      <c r="N580" s="163"/>
      <c r="O580" s="163"/>
    </row>
    <row r="581" spans="1:15">
      <c r="A581" s="163"/>
      <c r="B581" s="187"/>
      <c r="C581" s="163"/>
      <c r="D581" s="190"/>
      <c r="E581" s="165"/>
      <c r="F581" s="165"/>
      <c r="G581" s="163"/>
      <c r="H581" s="163"/>
      <c r="I581" s="163"/>
      <c r="J581" s="163"/>
      <c r="K581" s="164"/>
      <c r="L581" s="165"/>
      <c r="M581" s="163"/>
      <c r="N581" s="163"/>
      <c r="O581" s="163"/>
    </row>
    <row r="582" spans="1:15">
      <c r="A582" s="163"/>
      <c r="B582" s="187"/>
      <c r="C582" s="163"/>
      <c r="D582" s="190"/>
      <c r="E582" s="165"/>
      <c r="F582" s="165"/>
      <c r="G582" s="163"/>
      <c r="H582" s="163"/>
      <c r="I582" s="163"/>
      <c r="J582" s="163"/>
      <c r="K582" s="164"/>
      <c r="L582" s="165"/>
      <c r="M582" s="163"/>
      <c r="N582" s="163"/>
      <c r="O582" s="163"/>
    </row>
    <row r="583" spans="1:15">
      <c r="A583" s="163"/>
      <c r="B583" s="187"/>
      <c r="C583" s="163"/>
      <c r="D583" s="190"/>
      <c r="E583" s="165"/>
      <c r="F583" s="165"/>
      <c r="G583" s="163"/>
      <c r="H583" s="163"/>
      <c r="I583" s="163"/>
      <c r="J583" s="163"/>
      <c r="K583" s="164"/>
      <c r="L583" s="165"/>
      <c r="M583" s="163"/>
      <c r="N583" s="163"/>
      <c r="O583" s="163"/>
    </row>
    <row r="584" spans="1:15">
      <c r="A584" s="163"/>
      <c r="B584" s="187"/>
      <c r="C584" s="163"/>
      <c r="D584" s="190"/>
      <c r="E584" s="165"/>
      <c r="F584" s="165"/>
      <c r="G584" s="163"/>
      <c r="H584" s="163"/>
      <c r="I584" s="163"/>
      <c r="J584" s="163"/>
      <c r="K584" s="164"/>
      <c r="L584" s="165"/>
      <c r="M584" s="163"/>
      <c r="N584" s="163"/>
      <c r="O584" s="163"/>
    </row>
    <row r="585" spans="1:15">
      <c r="A585" s="163"/>
      <c r="B585" s="187"/>
      <c r="C585" s="163"/>
      <c r="D585" s="190"/>
      <c r="E585" s="165"/>
      <c r="F585" s="165"/>
      <c r="G585" s="163"/>
      <c r="H585" s="163"/>
      <c r="I585" s="163"/>
      <c r="J585" s="163"/>
      <c r="K585" s="164"/>
      <c r="L585" s="165"/>
      <c r="M585" s="163"/>
      <c r="N585" s="163"/>
      <c r="O585" s="163"/>
    </row>
    <row r="586" spans="1:15">
      <c r="A586" s="163"/>
      <c r="B586" s="187"/>
      <c r="C586" s="163"/>
      <c r="D586" s="190"/>
      <c r="E586" s="165"/>
      <c r="F586" s="165"/>
      <c r="G586" s="163"/>
      <c r="H586" s="163"/>
      <c r="I586" s="163"/>
      <c r="J586" s="163"/>
      <c r="K586" s="164"/>
      <c r="L586" s="165"/>
      <c r="M586" s="163"/>
      <c r="N586" s="163"/>
      <c r="O586" s="163"/>
    </row>
    <row r="587" spans="1:15">
      <c r="A587" s="163"/>
      <c r="B587" s="187"/>
      <c r="C587" s="163"/>
      <c r="D587" s="190"/>
      <c r="E587" s="165"/>
      <c r="F587" s="165"/>
      <c r="G587" s="163"/>
      <c r="H587" s="163"/>
      <c r="I587" s="163"/>
      <c r="J587" s="163"/>
      <c r="K587" s="164"/>
      <c r="L587" s="165"/>
      <c r="M587" s="163"/>
      <c r="N587" s="163"/>
      <c r="O587" s="163"/>
    </row>
    <row r="588" spans="1:15">
      <c r="A588" s="163"/>
      <c r="B588" s="187"/>
      <c r="C588" s="163"/>
      <c r="D588" s="190"/>
      <c r="E588" s="165"/>
      <c r="F588" s="165"/>
      <c r="G588" s="163"/>
      <c r="H588" s="163"/>
      <c r="I588" s="163"/>
      <c r="J588" s="163"/>
      <c r="K588" s="164"/>
      <c r="L588" s="165"/>
      <c r="M588" s="163"/>
      <c r="N588" s="163"/>
      <c r="O588" s="163"/>
    </row>
    <row r="589" spans="1:15">
      <c r="A589" s="163"/>
      <c r="B589" s="187"/>
      <c r="C589" s="163"/>
      <c r="D589" s="190"/>
      <c r="E589" s="165"/>
      <c r="F589" s="165"/>
      <c r="G589" s="163"/>
      <c r="H589" s="163"/>
      <c r="I589" s="163"/>
      <c r="J589" s="163"/>
      <c r="K589" s="164"/>
      <c r="L589" s="165"/>
      <c r="M589" s="163"/>
      <c r="N589" s="163"/>
      <c r="O589" s="163"/>
    </row>
    <row r="590" spans="1:15">
      <c r="A590" s="163"/>
      <c r="B590" s="187"/>
      <c r="C590" s="163"/>
      <c r="D590" s="190"/>
      <c r="E590" s="165"/>
      <c r="F590" s="165"/>
      <c r="G590" s="163"/>
      <c r="H590" s="163"/>
      <c r="I590" s="163"/>
      <c r="J590" s="163"/>
      <c r="K590" s="164"/>
      <c r="L590" s="165"/>
      <c r="M590" s="163"/>
      <c r="N590" s="163"/>
      <c r="O590" s="163"/>
    </row>
    <row r="591" spans="1:15">
      <c r="A591" s="163"/>
      <c r="B591" s="187"/>
      <c r="C591" s="163"/>
      <c r="D591" s="190"/>
      <c r="E591" s="164"/>
      <c r="F591" s="164"/>
      <c r="G591" s="163"/>
      <c r="H591" s="163"/>
      <c r="I591" s="163"/>
      <c r="J591" s="163"/>
      <c r="K591" s="164"/>
      <c r="L591" s="164"/>
      <c r="M591" s="163"/>
      <c r="N591" s="163"/>
      <c r="O591" s="163"/>
    </row>
    <row r="592" spans="1:15">
      <c r="A592" s="163"/>
      <c r="B592" s="187"/>
      <c r="C592" s="163"/>
      <c r="D592" s="190"/>
      <c r="E592" s="165"/>
      <c r="F592" s="165"/>
      <c r="G592" s="163"/>
      <c r="H592" s="163"/>
      <c r="I592" s="163"/>
      <c r="J592" s="163"/>
      <c r="K592" s="164"/>
      <c r="L592" s="165"/>
      <c r="M592" s="163"/>
      <c r="N592" s="163"/>
      <c r="O592" s="163"/>
    </row>
    <row r="593" spans="1:15">
      <c r="A593" s="163"/>
      <c r="B593" s="187"/>
      <c r="C593" s="163"/>
      <c r="D593" s="190"/>
      <c r="E593" s="165"/>
      <c r="F593" s="165"/>
      <c r="G593" s="163"/>
      <c r="H593" s="163"/>
      <c r="I593" s="163"/>
      <c r="J593" s="163"/>
      <c r="K593" s="164"/>
      <c r="L593" s="165"/>
      <c r="M593" s="163"/>
      <c r="N593" s="163"/>
      <c r="O593" s="163"/>
    </row>
    <row r="594" spans="1:15">
      <c r="A594" s="163"/>
      <c r="B594" s="187"/>
      <c r="C594" s="163"/>
      <c r="D594" s="190"/>
      <c r="E594" s="165"/>
      <c r="F594" s="165"/>
      <c r="G594" s="163"/>
      <c r="H594" s="163"/>
      <c r="I594" s="163"/>
      <c r="J594" s="163"/>
      <c r="K594" s="164"/>
      <c r="L594" s="165"/>
      <c r="M594" s="163"/>
      <c r="N594" s="163"/>
      <c r="O594" s="163"/>
    </row>
    <row r="595" spans="1:15">
      <c r="A595" s="163"/>
      <c r="B595" s="187"/>
      <c r="C595" s="163"/>
      <c r="D595" s="190"/>
      <c r="E595" s="165"/>
      <c r="F595" s="165"/>
      <c r="G595" s="163"/>
      <c r="H595" s="163"/>
      <c r="I595" s="163"/>
      <c r="J595" s="163"/>
      <c r="K595" s="164"/>
      <c r="L595" s="165"/>
      <c r="M595" s="163"/>
      <c r="N595" s="163"/>
      <c r="O595" s="163"/>
    </row>
    <row r="596" spans="1:15">
      <c r="A596" s="163"/>
      <c r="B596" s="187"/>
      <c r="C596" s="163"/>
      <c r="D596" s="190"/>
      <c r="E596" s="165"/>
      <c r="F596" s="165"/>
      <c r="G596" s="163"/>
      <c r="H596" s="163"/>
      <c r="I596" s="163"/>
      <c r="J596" s="163"/>
      <c r="K596" s="164"/>
      <c r="L596" s="165"/>
      <c r="M596" s="163"/>
      <c r="N596" s="163"/>
      <c r="O596" s="163"/>
    </row>
    <row r="597" spans="1:15">
      <c r="A597" s="163"/>
      <c r="B597" s="187"/>
      <c r="C597" s="163"/>
      <c r="D597" s="190"/>
      <c r="E597" s="165"/>
      <c r="F597" s="165"/>
      <c r="G597" s="163"/>
      <c r="H597" s="163"/>
      <c r="I597" s="163"/>
      <c r="J597" s="163"/>
      <c r="K597" s="164"/>
      <c r="L597" s="165"/>
      <c r="M597" s="163"/>
      <c r="N597" s="163"/>
      <c r="O597" s="163"/>
    </row>
    <row r="598" spans="1:15">
      <c r="A598" s="163"/>
      <c r="B598" s="187"/>
      <c r="C598" s="163"/>
      <c r="D598" s="190"/>
      <c r="E598" s="165"/>
      <c r="F598" s="165"/>
      <c r="G598" s="163"/>
      <c r="H598" s="163"/>
      <c r="I598" s="163"/>
      <c r="J598" s="163"/>
      <c r="K598" s="164"/>
      <c r="L598" s="170"/>
      <c r="M598" s="163"/>
      <c r="N598" s="163"/>
      <c r="O598" s="163"/>
    </row>
    <row r="599" spans="1:15">
      <c r="A599" s="163"/>
      <c r="B599" s="187"/>
      <c r="C599" s="163"/>
      <c r="D599" s="190"/>
      <c r="E599" s="165"/>
      <c r="F599" s="165"/>
      <c r="G599" s="163"/>
      <c r="H599" s="163"/>
      <c r="I599" s="163"/>
      <c r="J599" s="163"/>
      <c r="K599" s="164"/>
      <c r="L599" s="170"/>
      <c r="M599" s="163"/>
      <c r="N599" s="163"/>
      <c r="O599" s="163"/>
    </row>
    <row r="600" spans="1:15">
      <c r="A600" s="163"/>
      <c r="B600" s="187"/>
      <c r="C600" s="181"/>
      <c r="D600" s="190"/>
      <c r="E600" s="170"/>
      <c r="F600" s="170"/>
      <c r="G600" s="181"/>
      <c r="H600" s="225"/>
      <c r="I600" s="181"/>
      <c r="J600" s="181"/>
      <c r="K600" s="173"/>
      <c r="L600" s="170"/>
      <c r="M600" s="163"/>
      <c r="N600" s="163"/>
      <c r="O600" s="163"/>
    </row>
    <row r="601" spans="1:15">
      <c r="A601" s="163"/>
      <c r="B601" s="187"/>
      <c r="C601" s="163"/>
      <c r="D601" s="190"/>
      <c r="E601" s="165"/>
      <c r="F601" s="165"/>
      <c r="G601" s="163"/>
      <c r="H601" s="163"/>
      <c r="I601" s="163"/>
      <c r="J601" s="163"/>
      <c r="K601" s="164"/>
      <c r="L601" s="170"/>
      <c r="M601" s="163"/>
      <c r="N601" s="163"/>
      <c r="O601" s="163"/>
    </row>
    <row r="602" spans="1:15">
      <c r="A602" s="163"/>
      <c r="B602" s="187"/>
      <c r="C602" s="163"/>
      <c r="D602" s="190"/>
      <c r="E602" s="165"/>
      <c r="F602" s="165"/>
      <c r="G602" s="163"/>
      <c r="H602" s="163"/>
      <c r="I602" s="163"/>
      <c r="J602" s="163"/>
      <c r="K602" s="164"/>
      <c r="L602" s="170"/>
      <c r="M602" s="163"/>
      <c r="N602" s="163"/>
      <c r="O602" s="163"/>
    </row>
    <row r="603" spans="1:15">
      <c r="A603" s="163"/>
      <c r="B603" s="187"/>
      <c r="C603" s="163"/>
      <c r="D603" s="190"/>
      <c r="E603" s="165"/>
      <c r="F603" s="165"/>
      <c r="G603" s="163"/>
      <c r="H603" s="163"/>
      <c r="I603" s="163"/>
      <c r="J603" s="163"/>
      <c r="K603" s="164"/>
      <c r="L603" s="170"/>
      <c r="M603" s="163"/>
      <c r="N603" s="163"/>
      <c r="O603" s="163"/>
    </row>
    <row r="604" spans="1:15">
      <c r="A604" s="163"/>
      <c r="B604" s="187"/>
      <c r="C604" s="163"/>
      <c r="D604" s="190"/>
      <c r="E604" s="165"/>
      <c r="F604" s="165"/>
      <c r="G604" s="163"/>
      <c r="H604" s="163"/>
      <c r="I604" s="163"/>
      <c r="J604" s="163"/>
      <c r="K604" s="164"/>
      <c r="L604" s="170"/>
      <c r="M604" s="163"/>
      <c r="N604" s="163"/>
      <c r="O604" s="163"/>
    </row>
    <row r="605" spans="1:15">
      <c r="A605" s="163"/>
      <c r="B605" s="187"/>
      <c r="C605" s="163"/>
      <c r="D605" s="190"/>
      <c r="E605" s="165"/>
      <c r="F605" s="165"/>
      <c r="G605" s="163"/>
      <c r="H605" s="163"/>
      <c r="I605" s="163"/>
      <c r="J605" s="163"/>
      <c r="K605" s="164"/>
      <c r="L605" s="170"/>
      <c r="M605" s="163"/>
      <c r="N605" s="163"/>
      <c r="O605" s="163"/>
    </row>
    <row r="606" spans="1:15">
      <c r="A606" s="163"/>
      <c r="B606" s="187"/>
      <c r="C606" s="163"/>
      <c r="D606" s="190"/>
      <c r="E606" s="165"/>
      <c r="F606" s="165"/>
      <c r="G606" s="163"/>
      <c r="H606" s="163"/>
      <c r="I606" s="163"/>
      <c r="J606" s="163"/>
      <c r="K606" s="164"/>
      <c r="L606" s="170"/>
      <c r="M606" s="163"/>
      <c r="N606" s="163"/>
      <c r="O606" s="163"/>
    </row>
    <row r="607" spans="1:15">
      <c r="A607" s="163"/>
      <c r="B607" s="187"/>
      <c r="C607" s="163"/>
      <c r="D607" s="190"/>
      <c r="E607" s="165"/>
      <c r="F607" s="165"/>
      <c r="G607" s="163"/>
      <c r="H607" s="163"/>
      <c r="I607" s="163"/>
      <c r="J607" s="163"/>
      <c r="K607" s="164"/>
      <c r="L607" s="170"/>
      <c r="M607" s="163"/>
      <c r="N607" s="163"/>
      <c r="O607" s="163"/>
    </row>
    <row r="608" spans="1:15">
      <c r="A608" s="163"/>
      <c r="B608" s="187"/>
      <c r="C608" s="163"/>
      <c r="D608" s="190"/>
      <c r="E608" s="165"/>
      <c r="F608" s="165"/>
      <c r="G608" s="163"/>
      <c r="H608" s="163"/>
      <c r="I608" s="163"/>
      <c r="J608" s="163"/>
      <c r="K608" s="164"/>
      <c r="L608" s="165"/>
      <c r="M608" s="163"/>
      <c r="N608" s="163"/>
      <c r="O608" s="163"/>
    </row>
    <row r="609" spans="1:15">
      <c r="A609" s="163"/>
      <c r="B609" s="187"/>
      <c r="C609" s="163"/>
      <c r="D609" s="190"/>
      <c r="E609" s="165"/>
      <c r="F609" s="165"/>
      <c r="G609" s="163"/>
      <c r="H609" s="163"/>
      <c r="I609" s="163"/>
      <c r="J609" s="163"/>
      <c r="K609" s="164"/>
      <c r="L609" s="165"/>
      <c r="M609" s="163"/>
      <c r="N609" s="163"/>
      <c r="O609" s="163"/>
    </row>
    <row r="610" spans="1:15">
      <c r="A610" s="163"/>
      <c r="B610" s="187"/>
      <c r="C610" s="163"/>
      <c r="D610" s="190"/>
      <c r="E610" s="165"/>
      <c r="F610" s="165"/>
      <c r="G610" s="163"/>
      <c r="H610" s="163"/>
      <c r="I610" s="163"/>
      <c r="J610" s="163"/>
      <c r="K610" s="164"/>
      <c r="L610" s="165"/>
      <c r="M610" s="163"/>
      <c r="N610" s="163"/>
      <c r="O610" s="163"/>
    </row>
    <row r="611" spans="1:15">
      <c r="A611" s="163"/>
      <c r="B611" s="187"/>
      <c r="C611" s="163"/>
      <c r="D611" s="190"/>
      <c r="E611" s="165"/>
      <c r="F611" s="165"/>
      <c r="G611" s="163"/>
      <c r="H611" s="163"/>
      <c r="I611" s="163"/>
      <c r="J611" s="163"/>
      <c r="K611" s="164"/>
      <c r="L611" s="165"/>
      <c r="M611" s="163"/>
      <c r="N611" s="163"/>
      <c r="O611" s="163"/>
    </row>
    <row r="612" spans="1:15">
      <c r="A612" s="163"/>
      <c r="B612" s="187"/>
      <c r="C612" s="163"/>
      <c r="D612" s="190"/>
      <c r="E612" s="165"/>
      <c r="F612" s="165"/>
      <c r="G612" s="163"/>
      <c r="H612" s="163"/>
      <c r="I612" s="163"/>
      <c r="J612" s="163"/>
      <c r="K612" s="164"/>
      <c r="L612" s="165"/>
      <c r="M612" s="163"/>
      <c r="N612" s="163"/>
      <c r="O612" s="163"/>
    </row>
    <row r="613" spans="1:15">
      <c r="A613" s="163"/>
      <c r="B613" s="187"/>
      <c r="C613" s="163"/>
      <c r="D613" s="190"/>
      <c r="E613" s="165"/>
      <c r="F613" s="165"/>
      <c r="G613" s="163"/>
      <c r="H613" s="163"/>
      <c r="I613" s="163"/>
      <c r="J613" s="163"/>
      <c r="K613" s="164"/>
      <c r="L613" s="165"/>
      <c r="M613" s="163"/>
      <c r="N613" s="163"/>
      <c r="O613" s="163"/>
    </row>
    <row r="614" spans="1:15">
      <c r="A614" s="163"/>
      <c r="B614" s="187"/>
      <c r="C614" s="187"/>
      <c r="D614" s="190"/>
      <c r="E614" s="165"/>
      <c r="F614" s="165"/>
      <c r="G614" s="163"/>
      <c r="H614" s="163"/>
      <c r="I614" s="163"/>
      <c r="J614" s="163"/>
      <c r="K614" s="164"/>
      <c r="L614" s="165"/>
      <c r="M614" s="163"/>
      <c r="N614" s="163"/>
      <c r="O614" s="163"/>
    </row>
    <row r="615" spans="1:15">
      <c r="A615" s="163"/>
      <c r="B615" s="187"/>
      <c r="C615" s="187"/>
      <c r="D615" s="190"/>
      <c r="E615" s="165"/>
      <c r="F615" s="165"/>
      <c r="G615" s="163"/>
      <c r="H615" s="163"/>
      <c r="I615" s="163"/>
      <c r="J615" s="163"/>
      <c r="K615" s="164"/>
      <c r="L615" s="165"/>
      <c r="M615" s="163"/>
      <c r="N615" s="163"/>
      <c r="O615" s="163"/>
    </row>
    <row r="616" spans="1:15">
      <c r="A616" s="163"/>
      <c r="B616" s="187"/>
      <c r="C616" s="187"/>
      <c r="D616" s="190"/>
      <c r="E616" s="165"/>
      <c r="F616" s="165"/>
      <c r="G616" s="163"/>
      <c r="H616" s="163"/>
      <c r="I616" s="163"/>
      <c r="J616" s="163"/>
      <c r="K616" s="164"/>
      <c r="L616" s="165"/>
      <c r="M616" s="163"/>
      <c r="N616" s="163"/>
      <c r="O616" s="163"/>
    </row>
    <row r="617" spans="1:15">
      <c r="A617" s="163"/>
      <c r="B617" s="187"/>
      <c r="C617" s="187"/>
      <c r="D617" s="190"/>
      <c r="E617" s="165"/>
      <c r="F617" s="165"/>
      <c r="G617" s="163"/>
      <c r="H617" s="163"/>
      <c r="I617" s="163"/>
      <c r="J617" s="163"/>
      <c r="K617" s="164"/>
      <c r="L617" s="165"/>
      <c r="M617" s="163"/>
      <c r="N617" s="163"/>
      <c r="O617" s="163"/>
    </row>
    <row r="618" spans="1:15">
      <c r="A618" s="163"/>
      <c r="B618" s="187"/>
      <c r="C618" s="187"/>
      <c r="D618" s="190"/>
      <c r="E618" s="165"/>
      <c r="F618" s="165"/>
      <c r="G618" s="163"/>
      <c r="H618" s="163"/>
      <c r="I618" s="163"/>
      <c r="J618" s="163"/>
      <c r="K618" s="164"/>
      <c r="L618" s="165"/>
      <c r="M618" s="163"/>
      <c r="N618" s="163"/>
      <c r="O618" s="163"/>
    </row>
    <row r="619" spans="1:15">
      <c r="A619" s="163"/>
      <c r="B619" s="187"/>
      <c r="C619" s="187"/>
      <c r="D619" s="190"/>
      <c r="E619" s="165"/>
      <c r="F619" s="165"/>
      <c r="G619" s="163"/>
      <c r="H619" s="163"/>
      <c r="I619" s="163"/>
      <c r="J619" s="163"/>
      <c r="K619" s="164"/>
      <c r="L619" s="293"/>
      <c r="M619" s="163"/>
      <c r="N619" s="163"/>
      <c r="O619" s="163"/>
    </row>
    <row r="620" spans="1:15">
      <c r="A620" s="163"/>
      <c r="B620" s="187"/>
      <c r="C620" s="187"/>
      <c r="D620" s="190"/>
      <c r="E620" s="165"/>
      <c r="F620" s="165"/>
      <c r="G620" s="163"/>
      <c r="H620" s="163"/>
      <c r="I620" s="163"/>
      <c r="J620" s="163"/>
      <c r="K620" s="164"/>
      <c r="L620" s="165"/>
      <c r="M620" s="163"/>
      <c r="N620" s="163"/>
      <c r="O620" s="163"/>
    </row>
    <row r="621" spans="1:15">
      <c r="A621" s="163"/>
      <c r="B621" s="187"/>
      <c r="C621" s="187"/>
      <c r="D621" s="190"/>
      <c r="E621" s="165"/>
      <c r="F621" s="165"/>
      <c r="G621" s="163"/>
      <c r="H621" s="163"/>
      <c r="I621" s="163"/>
      <c r="J621" s="163"/>
      <c r="K621" s="164"/>
      <c r="L621" s="165"/>
      <c r="M621" s="163"/>
      <c r="N621" s="163"/>
      <c r="O621" s="163"/>
    </row>
    <row r="622" spans="1:15">
      <c r="A622" s="163"/>
      <c r="B622" s="187"/>
      <c r="C622" s="187"/>
      <c r="D622" s="190"/>
      <c r="E622" s="165"/>
      <c r="F622" s="165"/>
      <c r="G622" s="163"/>
      <c r="H622" s="163"/>
      <c r="I622" s="163"/>
      <c r="J622" s="163"/>
      <c r="K622" s="164"/>
      <c r="L622" s="165"/>
      <c r="M622" s="163"/>
      <c r="N622" s="163"/>
      <c r="O622" s="163"/>
    </row>
    <row r="623" spans="1:15">
      <c r="A623" s="163"/>
      <c r="B623" s="190"/>
      <c r="C623" s="190"/>
      <c r="D623" s="190"/>
      <c r="E623" s="165"/>
      <c r="F623" s="165"/>
      <c r="G623" s="163"/>
      <c r="H623" s="163"/>
      <c r="I623" s="163"/>
      <c r="J623" s="163"/>
      <c r="K623" s="164"/>
      <c r="L623" s="165"/>
      <c r="M623" s="163"/>
      <c r="N623" s="163"/>
      <c r="O623" s="163"/>
    </row>
    <row r="624" spans="1:15">
      <c r="A624" s="163"/>
      <c r="B624" s="187"/>
      <c r="C624" s="187"/>
      <c r="D624" s="190"/>
      <c r="E624" s="165"/>
      <c r="F624" s="165"/>
      <c r="G624" s="163"/>
      <c r="H624" s="163"/>
      <c r="I624" s="163"/>
      <c r="J624" s="163"/>
      <c r="K624" s="164"/>
      <c r="L624" s="165"/>
      <c r="M624" s="163"/>
      <c r="N624" s="163"/>
      <c r="O624" s="163"/>
    </row>
    <row r="625" spans="1:15">
      <c r="A625" s="163"/>
      <c r="B625" s="187"/>
      <c r="C625" s="187"/>
      <c r="D625" s="190"/>
      <c r="E625" s="165"/>
      <c r="F625" s="165"/>
      <c r="G625" s="163"/>
      <c r="H625" s="163"/>
      <c r="I625" s="163"/>
      <c r="J625" s="163"/>
      <c r="K625" s="164"/>
      <c r="L625" s="165"/>
      <c r="M625" s="163"/>
      <c r="N625" s="163"/>
      <c r="O625" s="163"/>
    </row>
    <row r="626" spans="1:15">
      <c r="A626" s="163"/>
      <c r="B626" s="187"/>
      <c r="C626" s="187"/>
      <c r="D626" s="190"/>
      <c r="E626" s="165"/>
      <c r="F626" s="165"/>
      <c r="G626" s="163"/>
      <c r="H626" s="163"/>
      <c r="I626" s="163"/>
      <c r="J626" s="163"/>
      <c r="K626" s="164"/>
      <c r="L626" s="165"/>
      <c r="M626" s="163"/>
      <c r="N626" s="163"/>
      <c r="O626" s="163"/>
    </row>
    <row r="627" spans="1:15">
      <c r="A627" s="163"/>
      <c r="B627" s="187"/>
      <c r="C627" s="187"/>
      <c r="D627" s="190"/>
      <c r="E627" s="165"/>
      <c r="F627" s="165"/>
      <c r="G627" s="163"/>
      <c r="H627" s="163"/>
      <c r="I627" s="163"/>
      <c r="J627" s="163"/>
      <c r="K627" s="164"/>
      <c r="L627" s="165"/>
      <c r="M627" s="163"/>
      <c r="N627" s="163"/>
      <c r="O627" s="163"/>
    </row>
    <row r="628" spans="1:15">
      <c r="A628" s="163"/>
      <c r="B628" s="187"/>
      <c r="C628" s="187"/>
      <c r="D628" s="190"/>
      <c r="E628" s="165"/>
      <c r="F628" s="165"/>
      <c r="G628" s="163"/>
      <c r="H628" s="163"/>
      <c r="I628" s="163"/>
      <c r="J628" s="163"/>
      <c r="K628" s="164"/>
      <c r="L628" s="165"/>
      <c r="M628" s="163"/>
      <c r="N628" s="163"/>
      <c r="O628" s="163"/>
    </row>
    <row r="629" spans="1:15">
      <c r="A629" s="163"/>
      <c r="B629" s="187"/>
      <c r="C629" s="187"/>
      <c r="D629" s="190"/>
      <c r="E629" s="165"/>
      <c r="F629" s="165"/>
      <c r="G629" s="163"/>
      <c r="H629" s="163"/>
      <c r="I629" s="163"/>
      <c r="J629" s="163"/>
      <c r="K629" s="164"/>
      <c r="L629" s="165"/>
      <c r="M629" s="163"/>
      <c r="N629" s="163"/>
      <c r="O629" s="163"/>
    </row>
    <row r="630" spans="1:15">
      <c r="A630" s="163"/>
      <c r="B630" s="187"/>
      <c r="C630" s="187"/>
      <c r="D630" s="190"/>
      <c r="E630" s="165"/>
      <c r="F630" s="165"/>
      <c r="G630" s="163"/>
      <c r="H630" s="163"/>
      <c r="I630" s="163"/>
      <c r="J630" s="163"/>
      <c r="K630" s="164"/>
      <c r="L630" s="165"/>
      <c r="M630" s="163"/>
      <c r="N630" s="163"/>
      <c r="O630" s="163"/>
    </row>
    <row r="631" spans="1:15">
      <c r="A631" s="163"/>
      <c r="B631" s="187"/>
      <c r="C631" s="187"/>
      <c r="D631" s="190"/>
      <c r="E631" s="165"/>
      <c r="F631" s="165"/>
      <c r="G631" s="163"/>
      <c r="H631" s="163"/>
      <c r="I631" s="163"/>
      <c r="J631" s="163"/>
      <c r="K631" s="164"/>
      <c r="L631" s="165"/>
      <c r="M631" s="163"/>
      <c r="N631" s="163"/>
      <c r="O631" s="163"/>
    </row>
    <row r="632" spans="1:15">
      <c r="A632" s="163"/>
      <c r="B632" s="187"/>
      <c r="C632" s="187"/>
      <c r="D632" s="190"/>
      <c r="E632" s="165"/>
      <c r="F632" s="165"/>
      <c r="G632" s="163"/>
      <c r="H632" s="163"/>
      <c r="I632" s="163"/>
      <c r="J632" s="163"/>
      <c r="K632" s="164"/>
      <c r="L632" s="165"/>
      <c r="M632" s="163"/>
      <c r="N632" s="163"/>
      <c r="O632" s="163"/>
    </row>
    <row r="633" spans="1:15">
      <c r="A633" s="163"/>
      <c r="B633" s="187"/>
      <c r="C633" s="187"/>
      <c r="D633" s="190"/>
      <c r="E633" s="165"/>
      <c r="F633" s="165"/>
      <c r="G633" s="163"/>
      <c r="H633" s="163"/>
      <c r="I633" s="163"/>
      <c r="J633" s="163"/>
      <c r="K633" s="164"/>
      <c r="L633" s="170"/>
      <c r="M633" s="163"/>
      <c r="N633" s="163"/>
      <c r="O633" s="163"/>
    </row>
    <row r="634" spans="1:15">
      <c r="A634" s="163"/>
      <c r="B634" s="187"/>
      <c r="C634" s="187"/>
      <c r="D634" s="190"/>
      <c r="E634" s="165"/>
      <c r="F634" s="165"/>
      <c r="G634" s="163"/>
      <c r="H634" s="163"/>
      <c r="I634" s="163"/>
      <c r="J634" s="163"/>
      <c r="K634" s="164"/>
      <c r="L634" s="165"/>
      <c r="M634" s="163"/>
      <c r="N634" s="163"/>
      <c r="O634" s="163"/>
    </row>
    <row r="635" spans="1:15">
      <c r="A635" s="163"/>
      <c r="B635" s="187"/>
      <c r="C635" s="187"/>
      <c r="D635" s="190"/>
      <c r="E635" s="165"/>
      <c r="F635" s="165"/>
      <c r="G635" s="163"/>
      <c r="H635" s="163"/>
      <c r="I635" s="163"/>
      <c r="J635" s="163"/>
      <c r="K635" s="164"/>
      <c r="L635" s="165"/>
      <c r="M635" s="163"/>
      <c r="N635" s="163"/>
      <c r="O635" s="163"/>
    </row>
    <row r="636" spans="1:15">
      <c r="A636" s="163"/>
      <c r="B636" s="187"/>
      <c r="C636" s="187"/>
      <c r="D636" s="190"/>
      <c r="E636" s="165"/>
      <c r="F636" s="165"/>
      <c r="G636" s="163"/>
      <c r="H636" s="163"/>
      <c r="I636" s="163"/>
      <c r="J636" s="163"/>
      <c r="K636" s="164"/>
      <c r="L636" s="165"/>
      <c r="M636" s="163"/>
      <c r="N636" s="163"/>
      <c r="O636" s="163"/>
    </row>
    <row r="637" spans="1:15">
      <c r="A637" s="163"/>
      <c r="B637" s="187"/>
      <c r="C637" s="187"/>
      <c r="D637" s="190"/>
      <c r="E637" s="165"/>
      <c r="F637" s="165"/>
      <c r="G637" s="163"/>
      <c r="H637" s="163"/>
      <c r="I637" s="163"/>
      <c r="J637" s="163"/>
      <c r="K637" s="164"/>
      <c r="L637" s="165"/>
      <c r="M637" s="163"/>
      <c r="N637" s="163"/>
      <c r="O637" s="163"/>
    </row>
    <row r="638" spans="1:15">
      <c r="A638" s="163"/>
      <c r="B638" s="187"/>
      <c r="C638" s="187"/>
      <c r="D638" s="190"/>
      <c r="E638" s="165"/>
      <c r="F638" s="165"/>
      <c r="G638" s="163"/>
      <c r="H638" s="163"/>
      <c r="I638" s="163"/>
      <c r="J638" s="163"/>
      <c r="K638" s="164"/>
      <c r="L638" s="165"/>
      <c r="M638" s="163"/>
      <c r="N638" s="163"/>
      <c r="O638" s="163"/>
    </row>
    <row r="639" spans="1:15">
      <c r="A639" s="163"/>
      <c r="B639" s="187"/>
      <c r="C639" s="187"/>
      <c r="D639" s="190"/>
      <c r="E639" s="165"/>
      <c r="F639" s="165"/>
      <c r="G639" s="163"/>
      <c r="H639" s="163"/>
      <c r="I639" s="163"/>
      <c r="J639" s="163"/>
      <c r="K639" s="164"/>
      <c r="L639" s="165"/>
      <c r="M639" s="163"/>
      <c r="N639" s="163"/>
      <c r="O639" s="163"/>
    </row>
    <row r="640" spans="1:15">
      <c r="A640" s="163"/>
      <c r="B640" s="187"/>
      <c r="C640" s="187"/>
      <c r="D640" s="190"/>
      <c r="E640" s="165"/>
      <c r="F640" s="165"/>
      <c r="G640" s="163"/>
      <c r="H640" s="163"/>
      <c r="I640" s="163"/>
      <c r="J640" s="163"/>
      <c r="K640" s="164"/>
      <c r="L640" s="165"/>
      <c r="M640" s="163"/>
      <c r="N640" s="163"/>
      <c r="O640" s="163"/>
    </row>
    <row r="641" spans="1:15">
      <c r="A641" s="163"/>
      <c r="B641" s="187"/>
      <c r="C641" s="187"/>
      <c r="D641" s="190"/>
      <c r="E641" s="165"/>
      <c r="F641" s="165"/>
      <c r="G641" s="163"/>
      <c r="H641" s="163"/>
      <c r="I641" s="163"/>
      <c r="J641" s="163"/>
      <c r="K641" s="164"/>
      <c r="L641" s="165"/>
      <c r="M641" s="163"/>
      <c r="N641" s="163"/>
      <c r="O641" s="163"/>
    </row>
    <row r="642" spans="1:15">
      <c r="A642" s="163"/>
      <c r="B642" s="187"/>
      <c r="C642" s="187"/>
      <c r="D642" s="190"/>
      <c r="E642" s="165"/>
      <c r="F642" s="165"/>
      <c r="G642" s="163"/>
      <c r="H642" s="163"/>
      <c r="I642" s="163"/>
      <c r="J642" s="163"/>
      <c r="K642" s="164"/>
      <c r="L642" s="165"/>
      <c r="M642" s="163"/>
      <c r="N642" s="163"/>
      <c r="O642" s="163"/>
    </row>
    <row r="643" spans="1:15">
      <c r="A643" s="163"/>
      <c r="B643" s="187"/>
      <c r="C643" s="187"/>
      <c r="D643" s="190"/>
      <c r="E643" s="165"/>
      <c r="F643" s="165"/>
      <c r="G643" s="163"/>
      <c r="H643" s="163"/>
      <c r="I643" s="163"/>
      <c r="J643" s="163"/>
      <c r="K643" s="164"/>
      <c r="L643" s="165"/>
      <c r="M643" s="163"/>
      <c r="N643" s="163"/>
      <c r="O643" s="163"/>
    </row>
    <row r="644" spans="1:15">
      <c r="A644" s="163"/>
      <c r="B644" s="187"/>
      <c r="C644" s="187"/>
      <c r="D644" s="190"/>
      <c r="E644" s="165"/>
      <c r="F644" s="165"/>
      <c r="G644" s="163"/>
      <c r="H644" s="163"/>
      <c r="I644" s="163"/>
      <c r="J644" s="163"/>
      <c r="K644" s="164"/>
      <c r="L644" s="165"/>
      <c r="M644" s="163"/>
      <c r="N644" s="163"/>
      <c r="O644" s="163"/>
    </row>
    <row r="645" spans="1:15">
      <c r="A645" s="163"/>
      <c r="B645" s="187"/>
      <c r="C645" s="187"/>
      <c r="D645" s="190"/>
      <c r="E645" s="165"/>
      <c r="F645" s="165"/>
      <c r="G645" s="163"/>
      <c r="H645" s="163"/>
      <c r="I645" s="163"/>
      <c r="J645" s="163"/>
      <c r="K645" s="164"/>
      <c r="L645" s="165"/>
      <c r="M645" s="163"/>
      <c r="N645" s="163"/>
      <c r="O645" s="163"/>
    </row>
    <row r="646" spans="1:15">
      <c r="A646" s="163"/>
      <c r="B646" s="187"/>
      <c r="C646" s="187"/>
      <c r="D646" s="190"/>
      <c r="E646" s="165"/>
      <c r="F646" s="165"/>
      <c r="G646" s="163"/>
      <c r="H646" s="163"/>
      <c r="I646" s="163"/>
      <c r="J646" s="163"/>
      <c r="K646" s="164"/>
      <c r="L646" s="165"/>
      <c r="M646" s="163"/>
      <c r="N646" s="163"/>
      <c r="O646" s="163"/>
    </row>
    <row r="647" spans="1:15">
      <c r="A647" s="163"/>
      <c r="B647" s="187"/>
      <c r="C647" s="187"/>
      <c r="D647" s="190"/>
      <c r="E647" s="165"/>
      <c r="F647" s="165"/>
      <c r="G647" s="163"/>
      <c r="H647" s="163"/>
      <c r="I647" s="163"/>
      <c r="J647" s="163"/>
      <c r="K647" s="164"/>
      <c r="L647" s="165"/>
      <c r="M647" s="163"/>
      <c r="N647" s="163"/>
      <c r="O647" s="163"/>
    </row>
    <row r="648" spans="1:15">
      <c r="A648" s="163"/>
      <c r="B648" s="187"/>
      <c r="C648" s="187"/>
      <c r="D648" s="190"/>
      <c r="E648" s="165"/>
      <c r="F648" s="165"/>
      <c r="G648" s="163"/>
      <c r="H648" s="163"/>
      <c r="I648" s="163"/>
      <c r="J648" s="163"/>
      <c r="K648" s="164"/>
      <c r="L648" s="165"/>
      <c r="M648" s="163"/>
      <c r="N648" s="163"/>
      <c r="O648" s="163"/>
    </row>
    <row r="649" spans="1:15">
      <c r="A649" s="163"/>
      <c r="B649" s="187"/>
      <c r="C649" s="187"/>
      <c r="D649" s="190"/>
      <c r="E649" s="165"/>
      <c r="F649" s="165"/>
      <c r="G649" s="163"/>
      <c r="H649" s="163"/>
      <c r="I649" s="163"/>
      <c r="J649" s="163"/>
      <c r="K649" s="164"/>
      <c r="L649" s="165"/>
      <c r="M649" s="163"/>
      <c r="N649" s="163"/>
      <c r="O649" s="163"/>
    </row>
    <row r="650" spans="1:15">
      <c r="A650" s="163"/>
      <c r="B650" s="187"/>
      <c r="C650" s="187"/>
      <c r="D650" s="190"/>
      <c r="E650" s="165"/>
      <c r="F650" s="165"/>
      <c r="G650" s="163"/>
      <c r="H650" s="163"/>
      <c r="I650" s="163"/>
      <c r="J650" s="163"/>
      <c r="K650" s="164"/>
      <c r="L650" s="165"/>
      <c r="M650" s="163"/>
      <c r="N650" s="163"/>
      <c r="O650" s="163"/>
    </row>
    <row r="651" spans="1:15">
      <c r="A651" s="163"/>
      <c r="B651" s="187"/>
      <c r="C651" s="187"/>
      <c r="D651" s="190"/>
      <c r="E651" s="165"/>
      <c r="F651" s="165"/>
      <c r="G651" s="163"/>
      <c r="H651" s="163"/>
      <c r="I651" s="163"/>
      <c r="J651" s="163"/>
      <c r="K651" s="164"/>
      <c r="L651" s="165"/>
      <c r="M651" s="163"/>
      <c r="N651" s="163"/>
      <c r="O651" s="163"/>
    </row>
    <row r="652" spans="1:15">
      <c r="A652" s="163"/>
      <c r="B652" s="187"/>
      <c r="C652" s="187"/>
      <c r="D652" s="190"/>
      <c r="E652" s="165"/>
      <c r="F652" s="165"/>
      <c r="G652" s="163"/>
      <c r="H652" s="163"/>
      <c r="I652" s="163"/>
      <c r="J652" s="163"/>
      <c r="K652" s="164"/>
      <c r="L652" s="165"/>
      <c r="M652" s="163"/>
      <c r="N652" s="163"/>
      <c r="O652" s="163"/>
    </row>
    <row r="653" spans="1:15">
      <c r="A653" s="163"/>
      <c r="B653" s="187"/>
      <c r="C653" s="187"/>
      <c r="D653" s="190"/>
      <c r="E653" s="165"/>
      <c r="F653" s="165"/>
      <c r="G653" s="163"/>
      <c r="H653" s="163"/>
      <c r="I653" s="163"/>
      <c r="J653" s="163"/>
      <c r="K653" s="164"/>
      <c r="L653" s="165"/>
      <c r="M653" s="163"/>
      <c r="N653" s="163"/>
      <c r="O653" s="163"/>
    </row>
    <row r="654" spans="1:15">
      <c r="A654" s="163"/>
      <c r="B654" s="187"/>
      <c r="C654" s="187"/>
      <c r="D654" s="190"/>
      <c r="E654" s="165"/>
      <c r="F654" s="165"/>
      <c r="G654" s="163"/>
      <c r="H654" s="163"/>
      <c r="I654" s="163"/>
      <c r="J654" s="163"/>
      <c r="K654" s="164"/>
      <c r="L654" s="165"/>
      <c r="M654" s="163"/>
      <c r="N654" s="163"/>
      <c r="O654" s="163"/>
    </row>
    <row r="655" spans="1:15">
      <c r="A655" s="163"/>
      <c r="B655" s="187"/>
      <c r="C655" s="187"/>
      <c r="D655" s="190"/>
      <c r="E655" s="165"/>
      <c r="F655" s="165"/>
      <c r="G655" s="163"/>
      <c r="H655" s="163"/>
      <c r="I655" s="163"/>
      <c r="J655" s="163"/>
      <c r="K655" s="164"/>
      <c r="L655" s="165"/>
      <c r="M655" s="163"/>
      <c r="N655" s="163"/>
      <c r="O655" s="163"/>
    </row>
    <row r="656" spans="1:15">
      <c r="A656" s="163"/>
      <c r="B656" s="187"/>
      <c r="C656" s="187"/>
      <c r="D656" s="190"/>
      <c r="E656" s="165"/>
      <c r="F656" s="165"/>
      <c r="G656" s="163"/>
      <c r="H656" s="163"/>
      <c r="I656" s="163"/>
      <c r="J656" s="163"/>
      <c r="K656" s="164"/>
      <c r="L656" s="165"/>
      <c r="M656" s="163"/>
      <c r="N656" s="163"/>
      <c r="O656" s="163"/>
    </row>
    <row r="657" spans="1:15">
      <c r="A657" s="163"/>
      <c r="B657" s="187"/>
      <c r="C657" s="187"/>
      <c r="D657" s="190"/>
      <c r="E657" s="165"/>
      <c r="F657" s="165"/>
      <c r="G657" s="163"/>
      <c r="H657" s="163"/>
      <c r="I657" s="163"/>
      <c r="J657" s="163"/>
      <c r="K657" s="164"/>
      <c r="L657" s="165"/>
      <c r="M657" s="163"/>
      <c r="N657" s="163"/>
      <c r="O657" s="163"/>
    </row>
    <row r="658" spans="1:15">
      <c r="A658" s="163"/>
      <c r="B658" s="187"/>
      <c r="C658" s="187"/>
      <c r="D658" s="190"/>
      <c r="E658" s="165"/>
      <c r="F658" s="165"/>
      <c r="G658" s="163"/>
      <c r="H658" s="163"/>
      <c r="I658" s="163"/>
      <c r="J658" s="163"/>
      <c r="K658" s="164"/>
      <c r="L658" s="165"/>
      <c r="M658" s="163"/>
      <c r="N658" s="163"/>
      <c r="O658" s="163"/>
    </row>
    <row r="659" spans="1:15">
      <c r="A659" s="163"/>
      <c r="B659" s="187"/>
      <c r="C659" s="187"/>
      <c r="D659" s="190"/>
      <c r="E659" s="165"/>
      <c r="F659" s="165"/>
      <c r="G659" s="163"/>
      <c r="H659" s="163"/>
      <c r="I659" s="163"/>
      <c r="J659" s="163"/>
      <c r="K659" s="164"/>
      <c r="L659" s="165"/>
      <c r="M659" s="163"/>
      <c r="N659" s="163"/>
      <c r="O659" s="163"/>
    </row>
    <row r="660" spans="1:15">
      <c r="A660" s="163"/>
      <c r="B660" s="187"/>
      <c r="C660" s="187"/>
      <c r="D660" s="190"/>
      <c r="E660" s="165"/>
      <c r="F660" s="165"/>
      <c r="G660" s="163"/>
      <c r="H660" s="163"/>
      <c r="I660" s="163"/>
      <c r="J660" s="163"/>
      <c r="K660" s="164"/>
      <c r="L660" s="165"/>
      <c r="M660" s="163"/>
      <c r="N660" s="163"/>
      <c r="O660" s="163"/>
    </row>
    <row r="661" spans="1:15">
      <c r="A661" s="163"/>
      <c r="B661" s="187"/>
      <c r="C661" s="187"/>
      <c r="D661" s="190"/>
      <c r="E661" s="165"/>
      <c r="F661" s="165"/>
      <c r="G661" s="163"/>
      <c r="H661" s="163"/>
      <c r="I661" s="163"/>
      <c r="J661" s="163"/>
      <c r="K661" s="164"/>
      <c r="L661" s="165"/>
      <c r="M661" s="163"/>
      <c r="N661" s="163"/>
      <c r="O661" s="163"/>
    </row>
    <row r="662" spans="1:15">
      <c r="A662" s="163"/>
      <c r="B662" s="187"/>
      <c r="C662" s="187"/>
      <c r="D662" s="190"/>
      <c r="E662" s="165"/>
      <c r="F662" s="165"/>
      <c r="G662" s="163"/>
      <c r="H662" s="163"/>
      <c r="I662" s="163"/>
      <c r="J662" s="163"/>
      <c r="K662" s="164"/>
      <c r="L662" s="165"/>
      <c r="M662" s="163"/>
      <c r="N662" s="163"/>
      <c r="O662" s="163"/>
    </row>
    <row r="663" spans="1:15">
      <c r="A663" s="163"/>
      <c r="B663" s="187"/>
      <c r="C663" s="187"/>
      <c r="D663" s="190"/>
      <c r="E663" s="165"/>
      <c r="F663" s="165"/>
      <c r="G663" s="163"/>
      <c r="H663" s="163"/>
      <c r="I663" s="163"/>
      <c r="J663" s="163"/>
      <c r="K663" s="164"/>
      <c r="L663" s="165"/>
      <c r="M663" s="163"/>
      <c r="N663" s="163"/>
      <c r="O663" s="163"/>
    </row>
    <row r="664" spans="1:15">
      <c r="A664" s="163"/>
      <c r="B664" s="187"/>
      <c r="C664" s="187"/>
      <c r="D664" s="190"/>
      <c r="E664" s="165"/>
      <c r="F664" s="165"/>
      <c r="G664" s="163"/>
      <c r="H664" s="163"/>
      <c r="I664" s="163"/>
      <c r="J664" s="163"/>
      <c r="K664" s="164"/>
      <c r="L664" s="165"/>
      <c r="M664" s="163"/>
      <c r="N664" s="163"/>
      <c r="O664" s="163"/>
    </row>
    <row r="665" spans="1:15">
      <c r="A665" s="163"/>
      <c r="B665" s="187"/>
      <c r="C665" s="187"/>
      <c r="D665" s="190"/>
      <c r="E665" s="165"/>
      <c r="F665" s="165"/>
      <c r="G665" s="163"/>
      <c r="H665" s="163"/>
      <c r="I665" s="163"/>
      <c r="J665" s="163"/>
      <c r="K665" s="164"/>
      <c r="L665" s="165"/>
      <c r="M665" s="163"/>
      <c r="N665" s="163"/>
      <c r="O665" s="163"/>
    </row>
    <row r="666" spans="1:15">
      <c r="A666" s="163"/>
      <c r="B666" s="187"/>
      <c r="C666" s="187"/>
      <c r="D666" s="190"/>
      <c r="E666" s="165"/>
      <c r="F666" s="165"/>
      <c r="G666" s="163"/>
      <c r="H666" s="163"/>
      <c r="I666" s="163"/>
      <c r="J666" s="163"/>
      <c r="K666" s="164"/>
      <c r="L666" s="165"/>
      <c r="M666" s="163"/>
      <c r="N666" s="163"/>
      <c r="O666" s="163"/>
    </row>
    <row r="667" spans="1:15">
      <c r="A667" s="163"/>
      <c r="B667" s="187"/>
      <c r="C667" s="187"/>
      <c r="D667" s="190"/>
      <c r="E667" s="165"/>
      <c r="F667" s="165"/>
      <c r="G667" s="163"/>
      <c r="H667" s="163"/>
      <c r="I667" s="163"/>
      <c r="J667" s="163"/>
      <c r="K667" s="164"/>
      <c r="L667" s="165"/>
      <c r="M667" s="163"/>
      <c r="N667" s="163"/>
      <c r="O667" s="163"/>
    </row>
    <row r="668" spans="1:15">
      <c r="A668" s="163"/>
      <c r="B668" s="187"/>
      <c r="C668" s="187"/>
      <c r="D668" s="190"/>
      <c r="E668" s="165"/>
      <c r="F668" s="165"/>
      <c r="G668" s="163"/>
      <c r="H668" s="163"/>
      <c r="I668" s="163"/>
      <c r="J668" s="163"/>
      <c r="K668" s="164"/>
      <c r="L668" s="165"/>
      <c r="M668" s="163"/>
      <c r="N668" s="163"/>
      <c r="O668" s="163"/>
    </row>
    <row r="669" spans="1:15">
      <c r="A669" s="163"/>
      <c r="B669" s="187"/>
      <c r="C669" s="187"/>
      <c r="D669" s="190"/>
      <c r="E669" s="165"/>
      <c r="F669" s="165"/>
      <c r="G669" s="163"/>
      <c r="H669" s="163"/>
      <c r="I669" s="163"/>
      <c r="J669" s="163"/>
      <c r="K669" s="164"/>
      <c r="L669" s="165"/>
      <c r="M669" s="163"/>
      <c r="N669" s="163"/>
      <c r="O669" s="163"/>
    </row>
    <row r="670" spans="1:15">
      <c r="A670" s="163"/>
      <c r="B670" s="187"/>
      <c r="C670" s="187"/>
      <c r="D670" s="190"/>
      <c r="E670" s="165"/>
      <c r="F670" s="165"/>
      <c r="G670" s="163"/>
      <c r="H670" s="163"/>
      <c r="I670" s="163"/>
      <c r="J670" s="163"/>
      <c r="K670" s="164"/>
      <c r="L670" s="165"/>
      <c r="M670" s="163"/>
      <c r="N670" s="163"/>
      <c r="O670" s="163"/>
    </row>
    <row r="671" spans="1:15">
      <c r="A671" s="163"/>
      <c r="B671" s="187"/>
      <c r="C671" s="187"/>
      <c r="D671" s="190"/>
      <c r="E671" s="165"/>
      <c r="F671" s="165"/>
      <c r="G671" s="163"/>
      <c r="H671" s="163"/>
      <c r="I671" s="163"/>
      <c r="J671" s="163"/>
      <c r="K671" s="164"/>
      <c r="L671" s="165"/>
      <c r="M671" s="163"/>
      <c r="N671" s="163"/>
      <c r="O671" s="163"/>
    </row>
    <row r="672" spans="1:15">
      <c r="A672" s="163"/>
      <c r="B672" s="187"/>
      <c r="C672" s="187"/>
      <c r="D672" s="190"/>
      <c r="E672" s="165"/>
      <c r="F672" s="165"/>
      <c r="G672" s="163"/>
      <c r="H672" s="163"/>
      <c r="I672" s="163"/>
      <c r="J672" s="163"/>
      <c r="K672" s="164"/>
      <c r="L672" s="165"/>
      <c r="M672" s="163"/>
      <c r="N672" s="163"/>
      <c r="O672" s="163"/>
    </row>
    <row r="673" spans="1:15">
      <c r="A673" s="163"/>
      <c r="B673" s="187"/>
      <c r="C673" s="187"/>
      <c r="D673" s="190"/>
      <c r="E673" s="165"/>
      <c r="F673" s="165"/>
      <c r="G673" s="163"/>
      <c r="H673" s="163"/>
      <c r="I673" s="163"/>
      <c r="J673" s="163"/>
      <c r="K673" s="164"/>
      <c r="L673" s="165"/>
      <c r="M673" s="163"/>
      <c r="N673" s="163"/>
      <c r="O673" s="163"/>
    </row>
    <row r="674" spans="1:15">
      <c r="A674" s="163"/>
      <c r="B674" s="187"/>
      <c r="C674" s="187"/>
      <c r="D674" s="190"/>
      <c r="E674" s="165"/>
      <c r="F674" s="165"/>
      <c r="G674" s="163"/>
      <c r="H674" s="163"/>
      <c r="I674" s="163"/>
      <c r="J674" s="163"/>
      <c r="K674" s="164"/>
      <c r="L674" s="165"/>
      <c r="M674" s="163"/>
      <c r="N674" s="163"/>
      <c r="O674" s="163"/>
    </row>
    <row r="675" spans="1:15">
      <c r="A675" s="163"/>
      <c r="B675" s="187"/>
      <c r="C675" s="187"/>
      <c r="D675" s="190"/>
      <c r="E675" s="165"/>
      <c r="F675" s="165"/>
      <c r="G675" s="163"/>
      <c r="H675" s="163"/>
      <c r="I675" s="163"/>
      <c r="J675" s="163"/>
      <c r="K675" s="164"/>
      <c r="L675" s="165"/>
      <c r="M675" s="163"/>
      <c r="N675" s="163"/>
      <c r="O675" s="163"/>
    </row>
    <row r="676" spans="1:15">
      <c r="A676" s="163"/>
      <c r="B676" s="187"/>
      <c r="C676" s="187"/>
      <c r="D676" s="190"/>
      <c r="E676" s="165"/>
      <c r="F676" s="165"/>
      <c r="G676" s="163"/>
      <c r="H676" s="163"/>
      <c r="I676" s="163"/>
      <c r="J676" s="163"/>
      <c r="K676" s="164"/>
      <c r="L676" s="165"/>
      <c r="M676" s="163"/>
      <c r="N676" s="163"/>
      <c r="O676" s="163"/>
    </row>
    <row r="677" spans="1:15">
      <c r="A677" s="163"/>
      <c r="B677" s="187"/>
      <c r="C677" s="187"/>
      <c r="D677" s="190"/>
      <c r="E677" s="165"/>
      <c r="F677" s="165"/>
      <c r="G677" s="163"/>
      <c r="H677" s="163"/>
      <c r="I677" s="163"/>
      <c r="J677" s="163"/>
      <c r="K677" s="164"/>
      <c r="L677" s="165"/>
      <c r="M677" s="163"/>
      <c r="N677" s="163"/>
      <c r="O677" s="163"/>
    </row>
    <row r="678" spans="1:15">
      <c r="A678" s="163"/>
      <c r="B678" s="187"/>
      <c r="C678" s="187"/>
      <c r="D678" s="190"/>
      <c r="E678" s="165"/>
      <c r="F678" s="165"/>
      <c r="G678" s="163"/>
      <c r="H678" s="163"/>
      <c r="I678" s="163"/>
      <c r="J678" s="163"/>
      <c r="K678" s="164"/>
      <c r="L678" s="165"/>
      <c r="M678" s="163"/>
      <c r="N678" s="163"/>
      <c r="O678" s="163"/>
    </row>
    <row r="679" spans="1:15">
      <c r="A679" s="163"/>
      <c r="B679" s="187"/>
      <c r="C679" s="187"/>
      <c r="D679" s="190"/>
      <c r="E679" s="165"/>
      <c r="F679" s="165"/>
      <c r="G679" s="163"/>
      <c r="H679" s="163"/>
      <c r="I679" s="163"/>
      <c r="J679" s="163"/>
      <c r="K679" s="164"/>
      <c r="L679" s="165"/>
      <c r="M679" s="163"/>
      <c r="N679" s="163"/>
      <c r="O679" s="163"/>
    </row>
    <row r="680" spans="1:15">
      <c r="A680" s="163"/>
      <c r="B680" s="187"/>
      <c r="C680" s="187"/>
      <c r="D680" s="190"/>
      <c r="E680" s="165"/>
      <c r="F680" s="165"/>
      <c r="G680" s="163"/>
      <c r="H680" s="163"/>
      <c r="I680" s="163"/>
      <c r="J680" s="163"/>
      <c r="K680" s="164"/>
      <c r="L680" s="165"/>
      <c r="M680" s="163"/>
      <c r="N680" s="163"/>
      <c r="O680" s="163"/>
    </row>
    <row r="681" spans="1:15">
      <c r="A681" s="163"/>
      <c r="B681" s="187"/>
      <c r="C681" s="187"/>
      <c r="D681" s="190"/>
      <c r="E681" s="165"/>
      <c r="F681" s="165"/>
      <c r="G681" s="163"/>
      <c r="H681" s="163"/>
      <c r="I681" s="163"/>
      <c r="J681" s="163"/>
      <c r="K681" s="164"/>
      <c r="L681" s="165"/>
      <c r="M681" s="163"/>
      <c r="N681" s="163"/>
      <c r="O681" s="163"/>
    </row>
    <row r="682" spans="1:15">
      <c r="A682" s="163"/>
      <c r="B682" s="187"/>
      <c r="C682" s="187"/>
      <c r="D682" s="190"/>
      <c r="E682" s="165"/>
      <c r="F682" s="165"/>
      <c r="G682" s="163"/>
      <c r="H682" s="163"/>
      <c r="I682" s="163"/>
      <c r="J682" s="163"/>
      <c r="K682" s="164"/>
      <c r="L682" s="165"/>
      <c r="M682" s="163"/>
      <c r="N682" s="163"/>
      <c r="O682" s="163"/>
    </row>
    <row r="683" spans="1:15">
      <c r="A683" s="163"/>
      <c r="B683" s="187"/>
      <c r="C683" s="187"/>
      <c r="D683" s="190"/>
      <c r="E683" s="165"/>
      <c r="F683" s="165"/>
      <c r="G683" s="163"/>
      <c r="H683" s="163"/>
      <c r="I683" s="163"/>
      <c r="J683" s="163"/>
      <c r="K683" s="164"/>
      <c r="L683" s="165"/>
      <c r="M683" s="163"/>
      <c r="N683" s="163"/>
      <c r="O683" s="163"/>
    </row>
    <row r="684" spans="1:15">
      <c r="A684" s="163"/>
      <c r="B684" s="187"/>
      <c r="C684" s="187"/>
      <c r="D684" s="190"/>
      <c r="E684" s="165"/>
      <c r="F684" s="165"/>
      <c r="G684" s="163"/>
      <c r="H684" s="163"/>
      <c r="I684" s="163"/>
      <c r="J684" s="163"/>
      <c r="K684" s="164"/>
      <c r="L684" s="165"/>
      <c r="M684" s="163"/>
      <c r="N684" s="163"/>
      <c r="O684" s="163"/>
    </row>
    <row r="685" spans="1:15">
      <c r="A685" s="163"/>
      <c r="B685" s="187"/>
      <c r="C685" s="187"/>
      <c r="D685" s="190"/>
      <c r="E685" s="165"/>
      <c r="F685" s="165"/>
      <c r="G685" s="163"/>
      <c r="H685" s="163"/>
      <c r="I685" s="163"/>
      <c r="J685" s="163"/>
      <c r="K685" s="164"/>
      <c r="L685" s="165"/>
      <c r="M685" s="163"/>
      <c r="N685" s="163"/>
      <c r="O685" s="163"/>
    </row>
    <row r="686" spans="1:15">
      <c r="A686" s="163"/>
      <c r="B686" s="187"/>
      <c r="C686" s="187"/>
      <c r="D686" s="190"/>
      <c r="E686" s="165"/>
      <c r="F686" s="165"/>
      <c r="G686" s="163"/>
      <c r="H686" s="163"/>
      <c r="I686" s="163"/>
      <c r="J686" s="163"/>
      <c r="K686" s="164"/>
      <c r="L686" s="165"/>
      <c r="M686" s="163"/>
      <c r="N686" s="163"/>
      <c r="O686" s="163"/>
    </row>
    <row r="687" spans="1:15">
      <c r="A687" s="163"/>
      <c r="B687" s="187"/>
      <c r="C687" s="187"/>
      <c r="D687" s="190"/>
      <c r="E687" s="165"/>
      <c r="F687" s="165"/>
      <c r="G687" s="163"/>
      <c r="H687" s="163"/>
      <c r="I687" s="163"/>
      <c r="J687" s="163"/>
      <c r="K687" s="164"/>
      <c r="L687" s="165"/>
      <c r="M687" s="163"/>
      <c r="N687" s="163"/>
      <c r="O687" s="163"/>
    </row>
    <row r="688" spans="1:15">
      <c r="A688" s="163"/>
      <c r="B688" s="187"/>
      <c r="C688" s="187"/>
      <c r="D688" s="190"/>
      <c r="E688" s="165"/>
      <c r="F688" s="165"/>
      <c r="G688" s="163"/>
      <c r="H688" s="163"/>
      <c r="I688" s="163"/>
      <c r="J688" s="163"/>
      <c r="K688" s="164"/>
      <c r="L688" s="165"/>
      <c r="M688" s="163"/>
      <c r="N688" s="163"/>
      <c r="O688" s="163"/>
    </row>
    <row r="689" spans="1:15">
      <c r="A689" s="163"/>
      <c r="B689" s="187"/>
      <c r="C689" s="187"/>
      <c r="D689" s="190"/>
      <c r="E689" s="165"/>
      <c r="F689" s="165"/>
      <c r="G689" s="163"/>
      <c r="H689" s="163"/>
      <c r="I689" s="163"/>
      <c r="J689" s="163"/>
      <c r="K689" s="164"/>
      <c r="L689" s="165"/>
      <c r="M689" s="163"/>
      <c r="N689" s="163"/>
      <c r="O689" s="163"/>
    </row>
    <row r="690" spans="1:15">
      <c r="A690" s="163"/>
      <c r="B690" s="187"/>
      <c r="C690" s="187"/>
      <c r="D690" s="190"/>
      <c r="E690" s="165"/>
      <c r="F690" s="165"/>
      <c r="G690" s="163"/>
      <c r="H690" s="163"/>
      <c r="I690" s="163"/>
      <c r="J690" s="163"/>
      <c r="K690" s="164"/>
      <c r="L690" s="165"/>
      <c r="M690" s="163"/>
      <c r="N690" s="163"/>
      <c r="O690" s="163"/>
    </row>
    <row r="691" spans="1:15">
      <c r="A691" s="163"/>
      <c r="B691" s="187"/>
      <c r="C691" s="187"/>
      <c r="D691" s="190"/>
      <c r="E691" s="165"/>
      <c r="F691" s="165"/>
      <c r="G691" s="163"/>
      <c r="H691" s="163"/>
      <c r="I691" s="163"/>
      <c r="J691" s="163"/>
      <c r="K691" s="164"/>
      <c r="L691" s="165"/>
      <c r="M691" s="163"/>
      <c r="N691" s="163"/>
      <c r="O691" s="163"/>
    </row>
    <row r="692" spans="1:15">
      <c r="A692" s="163"/>
      <c r="B692" s="187"/>
      <c r="C692" s="187"/>
      <c r="D692" s="190"/>
      <c r="E692" s="165"/>
      <c r="F692" s="165"/>
      <c r="G692" s="163"/>
      <c r="H692" s="163"/>
      <c r="I692" s="163"/>
      <c r="J692" s="163"/>
      <c r="K692" s="164"/>
      <c r="L692" s="165"/>
      <c r="M692" s="163"/>
      <c r="N692" s="163"/>
      <c r="O692" s="163"/>
    </row>
    <row r="693" spans="1:15">
      <c r="A693" s="163"/>
      <c r="B693" s="187"/>
      <c r="C693" s="187"/>
      <c r="D693" s="190"/>
      <c r="E693" s="165"/>
      <c r="F693" s="165"/>
      <c r="G693" s="163"/>
      <c r="H693" s="163"/>
      <c r="I693" s="163"/>
      <c r="J693" s="163"/>
      <c r="K693" s="164"/>
      <c r="L693" s="165"/>
      <c r="M693" s="163"/>
      <c r="N693" s="163"/>
      <c r="O693" s="163"/>
    </row>
    <row r="694" spans="1:15">
      <c r="A694" s="163"/>
      <c r="B694" s="187"/>
      <c r="C694" s="187"/>
      <c r="D694" s="190"/>
      <c r="E694" s="165"/>
      <c r="F694" s="165"/>
      <c r="G694" s="163"/>
      <c r="H694" s="163"/>
      <c r="I694" s="163"/>
      <c r="J694" s="163"/>
      <c r="K694" s="164"/>
      <c r="L694" s="165"/>
      <c r="M694" s="163"/>
      <c r="N694" s="163"/>
      <c r="O694" s="163"/>
    </row>
    <row r="695" spans="1:15">
      <c r="A695" s="163"/>
      <c r="B695" s="187"/>
      <c r="C695" s="187"/>
      <c r="D695" s="190"/>
      <c r="E695" s="165"/>
      <c r="F695" s="165"/>
      <c r="G695" s="163"/>
      <c r="H695" s="163"/>
      <c r="I695" s="163"/>
      <c r="J695" s="163"/>
      <c r="K695" s="164"/>
      <c r="L695" s="165"/>
      <c r="M695" s="163"/>
      <c r="N695" s="163"/>
      <c r="O695" s="163"/>
    </row>
    <row r="696" spans="1:15">
      <c r="A696" s="163"/>
      <c r="B696" s="187"/>
      <c r="C696" s="187"/>
      <c r="D696" s="190"/>
      <c r="E696" s="165"/>
      <c r="F696" s="165"/>
      <c r="G696" s="163"/>
      <c r="H696" s="163"/>
      <c r="I696" s="163"/>
      <c r="J696" s="163"/>
      <c r="K696" s="164"/>
      <c r="L696" s="165"/>
      <c r="M696" s="163"/>
      <c r="N696" s="163"/>
      <c r="O696" s="163"/>
    </row>
    <row r="697" spans="1:15">
      <c r="A697" s="163"/>
      <c r="B697" s="187"/>
      <c r="C697" s="187"/>
      <c r="D697" s="190"/>
      <c r="E697" s="165"/>
      <c r="F697" s="165"/>
      <c r="G697" s="163"/>
      <c r="H697" s="163"/>
      <c r="I697" s="163"/>
      <c r="J697" s="163"/>
      <c r="K697" s="164"/>
      <c r="L697" s="165"/>
      <c r="M697" s="163"/>
      <c r="N697" s="163"/>
      <c r="O697" s="163"/>
    </row>
    <row r="698" spans="1:15">
      <c r="A698" s="163"/>
      <c r="B698" s="187"/>
      <c r="C698" s="187"/>
      <c r="D698" s="190"/>
      <c r="E698" s="165"/>
      <c r="F698" s="165"/>
      <c r="G698" s="163"/>
      <c r="H698" s="163"/>
      <c r="I698" s="163"/>
      <c r="J698" s="163"/>
      <c r="K698" s="164"/>
      <c r="L698" s="165"/>
      <c r="M698" s="163"/>
      <c r="N698" s="163"/>
      <c r="O698" s="163"/>
    </row>
    <row r="699" spans="1:15">
      <c r="A699" s="163"/>
      <c r="B699" s="187"/>
      <c r="C699" s="187"/>
      <c r="D699" s="190"/>
      <c r="E699" s="165"/>
      <c r="F699" s="165"/>
      <c r="G699" s="163"/>
      <c r="H699" s="163"/>
      <c r="I699" s="163"/>
      <c r="J699" s="163"/>
      <c r="K699" s="164"/>
      <c r="L699" s="165"/>
      <c r="M699" s="163"/>
      <c r="N699" s="163"/>
      <c r="O699" s="163"/>
    </row>
    <row r="700" spans="1:15">
      <c r="A700" s="163"/>
      <c r="B700" s="187"/>
      <c r="C700" s="187"/>
      <c r="D700" s="190"/>
      <c r="E700" s="165"/>
      <c r="F700" s="165"/>
      <c r="G700" s="163"/>
      <c r="H700" s="163"/>
      <c r="I700" s="163"/>
      <c r="J700" s="163"/>
      <c r="K700" s="164"/>
      <c r="L700" s="165"/>
      <c r="M700" s="163"/>
      <c r="N700" s="163"/>
      <c r="O700" s="163"/>
    </row>
    <row r="701" spans="1:15">
      <c r="A701" s="163"/>
      <c r="B701" s="187"/>
      <c r="C701" s="187"/>
      <c r="D701" s="190"/>
      <c r="E701" s="165"/>
      <c r="F701" s="165"/>
      <c r="G701" s="163"/>
      <c r="H701" s="163"/>
      <c r="I701" s="163"/>
      <c r="J701" s="163"/>
      <c r="K701" s="164"/>
      <c r="L701" s="165"/>
      <c r="M701" s="163"/>
      <c r="N701" s="163"/>
      <c r="O701" s="163"/>
    </row>
    <row r="702" spans="1:15">
      <c r="A702" s="163"/>
      <c r="B702" s="187"/>
      <c r="C702" s="187"/>
      <c r="D702" s="190"/>
      <c r="E702" s="165"/>
      <c r="F702" s="165"/>
      <c r="G702" s="163"/>
      <c r="H702" s="163"/>
      <c r="I702" s="163"/>
      <c r="J702" s="163"/>
      <c r="K702" s="164"/>
      <c r="L702" s="165"/>
      <c r="M702" s="163"/>
      <c r="N702" s="163"/>
      <c r="O702" s="163"/>
    </row>
    <row r="703" spans="1:15">
      <c r="A703" s="163"/>
      <c r="B703" s="187"/>
      <c r="C703" s="187"/>
      <c r="D703" s="190"/>
      <c r="E703" s="165"/>
      <c r="F703" s="165"/>
      <c r="G703" s="163"/>
      <c r="H703" s="163"/>
      <c r="I703" s="163"/>
      <c r="J703" s="163"/>
      <c r="K703" s="164"/>
      <c r="L703" s="165"/>
      <c r="M703" s="163"/>
      <c r="N703" s="163"/>
      <c r="O703" s="163"/>
    </row>
    <row r="704" spans="1:15">
      <c r="A704" s="163"/>
      <c r="B704" s="187"/>
      <c r="C704" s="187"/>
      <c r="D704" s="190"/>
      <c r="E704" s="165"/>
      <c r="F704" s="165"/>
      <c r="G704" s="163"/>
      <c r="H704" s="163"/>
      <c r="I704" s="163"/>
      <c r="J704" s="163"/>
      <c r="K704" s="164"/>
      <c r="L704" s="165"/>
      <c r="M704" s="163"/>
      <c r="N704" s="163"/>
      <c r="O704" s="163"/>
    </row>
    <row r="705" spans="1:15">
      <c r="A705" s="163"/>
      <c r="B705" s="187"/>
      <c r="C705" s="187"/>
      <c r="D705" s="190"/>
      <c r="E705" s="165"/>
      <c r="F705" s="165"/>
      <c r="G705" s="163"/>
      <c r="H705" s="163"/>
      <c r="I705" s="163"/>
      <c r="J705" s="163"/>
      <c r="K705" s="164"/>
      <c r="L705" s="165"/>
      <c r="M705" s="163"/>
      <c r="N705" s="163"/>
      <c r="O705" s="163"/>
    </row>
    <row r="706" spans="1:15">
      <c r="A706" s="163"/>
      <c r="B706" s="187"/>
      <c r="C706" s="187"/>
      <c r="D706" s="190"/>
      <c r="E706" s="165"/>
      <c r="F706" s="165"/>
      <c r="G706" s="163"/>
      <c r="H706" s="163"/>
      <c r="I706" s="163"/>
      <c r="J706" s="163"/>
      <c r="K706" s="164"/>
      <c r="L706" s="165"/>
      <c r="M706" s="163"/>
      <c r="N706" s="163"/>
      <c r="O706" s="163"/>
    </row>
    <row r="707" spans="1:15">
      <c r="A707" s="163"/>
      <c r="B707" s="187"/>
      <c r="C707" s="187"/>
      <c r="D707" s="190"/>
      <c r="E707" s="165"/>
      <c r="F707" s="165"/>
      <c r="G707" s="163"/>
      <c r="H707" s="163"/>
      <c r="I707" s="163"/>
      <c r="J707" s="163"/>
      <c r="K707" s="164"/>
      <c r="L707" s="164"/>
      <c r="M707" s="163"/>
      <c r="N707" s="163"/>
      <c r="O707" s="163"/>
    </row>
    <row r="708" spans="1:15">
      <c r="A708" s="163"/>
      <c r="B708" s="187"/>
      <c r="C708" s="187"/>
      <c r="D708" s="190"/>
      <c r="E708" s="164"/>
      <c r="F708" s="164"/>
      <c r="G708" s="163"/>
      <c r="H708" s="163"/>
      <c r="I708" s="163"/>
      <c r="J708" s="163"/>
      <c r="K708" s="164"/>
      <c r="L708" s="164"/>
      <c r="M708" s="163"/>
      <c r="N708" s="163"/>
      <c r="O708" s="163"/>
    </row>
    <row r="709" spans="1:15">
      <c r="A709" s="163"/>
      <c r="B709" s="187"/>
      <c r="C709" s="187"/>
      <c r="D709" s="190"/>
      <c r="E709" s="165"/>
      <c r="F709" s="165"/>
      <c r="G709" s="163"/>
      <c r="H709" s="163"/>
      <c r="I709" s="163"/>
      <c r="J709" s="163"/>
      <c r="K709" s="164"/>
      <c r="L709" s="165"/>
      <c r="M709" s="163"/>
      <c r="N709" s="163"/>
      <c r="O709" s="163"/>
    </row>
    <row r="710" spans="1:15">
      <c r="A710" s="163"/>
      <c r="B710" s="187"/>
      <c r="C710" s="187"/>
      <c r="D710" s="190"/>
      <c r="E710" s="165"/>
      <c r="F710" s="165"/>
      <c r="G710" s="163"/>
      <c r="H710" s="163"/>
      <c r="I710" s="163"/>
      <c r="J710" s="163"/>
      <c r="K710" s="164"/>
      <c r="L710" s="165"/>
      <c r="M710" s="163"/>
      <c r="N710" s="163"/>
      <c r="O710" s="163"/>
    </row>
    <row r="711" spans="1:15">
      <c r="A711" s="163"/>
      <c r="B711" s="187"/>
      <c r="C711" s="187"/>
      <c r="D711" s="190"/>
      <c r="E711" s="165"/>
      <c r="F711" s="165"/>
      <c r="G711" s="163"/>
      <c r="H711" s="163"/>
      <c r="I711" s="163"/>
      <c r="J711" s="163"/>
      <c r="K711" s="164"/>
      <c r="L711" s="165"/>
      <c r="M711" s="163"/>
      <c r="N711" s="163"/>
      <c r="O711" s="163"/>
    </row>
    <row r="712" spans="1:15">
      <c r="A712" s="163"/>
      <c r="B712" s="187"/>
      <c r="C712" s="187"/>
      <c r="D712" s="190"/>
      <c r="E712" s="164"/>
      <c r="F712" s="164"/>
      <c r="G712" s="163"/>
      <c r="H712" s="163"/>
      <c r="I712" s="163"/>
      <c r="J712" s="163"/>
      <c r="K712" s="164"/>
      <c r="L712" s="164"/>
      <c r="M712" s="163"/>
      <c r="N712" s="163"/>
      <c r="O712" s="163"/>
    </row>
    <row r="713" spans="1:15">
      <c r="A713" s="163"/>
      <c r="B713" s="187"/>
      <c r="C713" s="187"/>
      <c r="D713" s="190"/>
      <c r="E713" s="165"/>
      <c r="F713" s="165"/>
      <c r="G713" s="163"/>
      <c r="H713" s="163"/>
      <c r="I713" s="163"/>
      <c r="J713" s="163"/>
      <c r="K713" s="164"/>
      <c r="L713" s="165"/>
      <c r="M713" s="163"/>
      <c r="N713" s="163"/>
      <c r="O713" s="163"/>
    </row>
    <row r="714" spans="1:15">
      <c r="A714" s="163"/>
      <c r="B714" s="187"/>
      <c r="C714" s="187"/>
      <c r="D714" s="190"/>
      <c r="E714" s="165"/>
      <c r="F714" s="165"/>
      <c r="G714" s="163"/>
      <c r="H714" s="163"/>
      <c r="I714" s="163"/>
      <c r="J714" s="163"/>
      <c r="K714" s="164"/>
      <c r="L714" s="165"/>
      <c r="M714" s="163"/>
      <c r="N714" s="163"/>
      <c r="O714" s="163"/>
    </row>
    <row r="715" spans="1:15">
      <c r="A715" s="163"/>
      <c r="B715" s="187"/>
      <c r="C715" s="187"/>
      <c r="D715" s="190"/>
      <c r="E715" s="165"/>
      <c r="F715" s="165"/>
      <c r="G715" s="163"/>
      <c r="H715" s="163"/>
      <c r="I715" s="163"/>
      <c r="J715" s="163"/>
      <c r="K715" s="164"/>
      <c r="L715" s="165"/>
      <c r="M715" s="163"/>
      <c r="N715" s="163"/>
      <c r="O715" s="163"/>
    </row>
    <row r="716" spans="1:15">
      <c r="A716" s="163"/>
      <c r="B716" s="187"/>
      <c r="C716" s="187"/>
      <c r="D716" s="190"/>
      <c r="E716" s="165"/>
      <c r="F716" s="165"/>
      <c r="G716" s="163"/>
      <c r="H716" s="163"/>
      <c r="I716" s="163"/>
      <c r="J716" s="163"/>
      <c r="K716" s="164"/>
      <c r="L716" s="165"/>
      <c r="M716" s="163"/>
      <c r="N716" s="163"/>
      <c r="O716" s="163"/>
    </row>
    <row r="717" spans="1:15">
      <c r="A717" s="163"/>
      <c r="B717" s="187"/>
      <c r="C717" s="187"/>
      <c r="D717" s="190"/>
      <c r="E717" s="165"/>
      <c r="F717" s="165"/>
      <c r="G717" s="163"/>
      <c r="H717" s="163"/>
      <c r="I717" s="163"/>
      <c r="J717" s="163"/>
      <c r="K717" s="164"/>
      <c r="L717" s="165"/>
      <c r="M717" s="163"/>
      <c r="N717" s="163"/>
      <c r="O717" s="163"/>
    </row>
    <row r="718" spans="1:15">
      <c r="A718" s="163"/>
      <c r="B718" s="187"/>
      <c r="C718" s="187"/>
      <c r="D718" s="190"/>
      <c r="E718" s="165"/>
      <c r="F718" s="165"/>
      <c r="G718" s="163"/>
      <c r="H718" s="163"/>
      <c r="I718" s="163"/>
      <c r="J718" s="163"/>
      <c r="K718" s="164"/>
      <c r="L718" s="165"/>
      <c r="M718" s="163"/>
      <c r="N718" s="163"/>
      <c r="O718" s="163"/>
    </row>
    <row r="719" spans="1:15">
      <c r="A719" s="163"/>
      <c r="B719" s="187"/>
      <c r="C719" s="187"/>
      <c r="D719" s="190"/>
      <c r="E719" s="165"/>
      <c r="F719" s="165"/>
      <c r="G719" s="163"/>
      <c r="H719" s="163"/>
      <c r="I719" s="163"/>
      <c r="J719" s="163"/>
      <c r="K719" s="164"/>
      <c r="L719" s="165"/>
      <c r="M719" s="163"/>
      <c r="N719" s="163"/>
      <c r="O719" s="163"/>
    </row>
    <row r="720" spans="1:15">
      <c r="A720" s="163"/>
      <c r="B720" s="187"/>
      <c r="C720" s="187"/>
      <c r="D720" s="190"/>
      <c r="E720" s="165"/>
      <c r="F720" s="165"/>
      <c r="G720" s="163"/>
      <c r="H720" s="163"/>
      <c r="I720" s="163"/>
      <c r="J720" s="163"/>
      <c r="K720" s="164"/>
      <c r="L720" s="165"/>
      <c r="M720" s="163"/>
      <c r="N720" s="163"/>
      <c r="O720" s="163"/>
    </row>
    <row r="721" spans="1:15">
      <c r="A721" s="163"/>
      <c r="B721" s="187"/>
      <c r="C721" s="187"/>
      <c r="D721" s="190"/>
      <c r="E721" s="165"/>
      <c r="F721" s="165"/>
      <c r="G721" s="163"/>
      <c r="H721" s="163"/>
      <c r="I721" s="163"/>
      <c r="J721" s="163"/>
      <c r="K721" s="164"/>
      <c r="L721" s="165"/>
      <c r="M721" s="163"/>
      <c r="N721" s="163"/>
      <c r="O721" s="163"/>
    </row>
    <row r="722" spans="1:15">
      <c r="A722" s="163"/>
      <c r="B722" s="187"/>
      <c r="C722" s="187"/>
      <c r="D722" s="190"/>
      <c r="E722" s="165"/>
      <c r="F722" s="165"/>
      <c r="G722" s="163"/>
      <c r="H722" s="163"/>
      <c r="I722" s="163"/>
      <c r="J722" s="163"/>
      <c r="K722" s="164"/>
      <c r="L722" s="165"/>
      <c r="M722" s="163"/>
      <c r="N722" s="163"/>
      <c r="O722" s="163"/>
    </row>
    <row r="723" spans="1:15">
      <c r="A723" s="163"/>
      <c r="B723" s="187"/>
      <c r="C723" s="187"/>
      <c r="D723" s="190"/>
      <c r="E723" s="165"/>
      <c r="F723" s="165"/>
      <c r="G723" s="163"/>
      <c r="H723" s="163"/>
      <c r="I723" s="163"/>
      <c r="J723" s="163"/>
      <c r="K723" s="164"/>
      <c r="L723" s="165"/>
      <c r="M723" s="163"/>
      <c r="N723" s="163"/>
      <c r="O723" s="163"/>
    </row>
    <row r="724" spans="1:15">
      <c r="A724" s="163"/>
      <c r="B724" s="187"/>
      <c r="C724" s="187"/>
      <c r="D724" s="190"/>
      <c r="E724" s="165"/>
      <c r="F724" s="165"/>
      <c r="G724" s="163"/>
      <c r="H724" s="163"/>
      <c r="I724" s="163"/>
      <c r="J724" s="163"/>
      <c r="K724" s="164"/>
      <c r="L724" s="165"/>
      <c r="M724" s="163"/>
      <c r="N724" s="163"/>
      <c r="O724" s="163"/>
    </row>
    <row r="725" spans="1:15">
      <c r="A725" s="163"/>
      <c r="B725" s="187"/>
      <c r="C725" s="187"/>
      <c r="D725" s="190"/>
      <c r="E725" s="165"/>
      <c r="F725" s="165"/>
      <c r="G725" s="163"/>
      <c r="H725" s="163"/>
      <c r="I725" s="163"/>
      <c r="J725" s="163"/>
      <c r="K725" s="164"/>
      <c r="L725" s="165"/>
      <c r="M725" s="163"/>
      <c r="N725" s="163"/>
      <c r="O725" s="163"/>
    </row>
    <row r="726" spans="1:15">
      <c r="A726" s="163"/>
      <c r="B726" s="187"/>
      <c r="C726" s="187"/>
      <c r="D726" s="190"/>
      <c r="E726" s="165"/>
      <c r="F726" s="165"/>
      <c r="G726" s="163"/>
      <c r="H726" s="163"/>
      <c r="I726" s="163"/>
      <c r="J726" s="163"/>
      <c r="K726" s="164"/>
      <c r="L726" s="165"/>
      <c r="M726" s="163"/>
      <c r="N726" s="163"/>
      <c r="O726" s="163"/>
    </row>
    <row r="727" spans="1:15">
      <c r="A727" s="163"/>
      <c r="B727" s="187"/>
      <c r="C727" s="187"/>
      <c r="D727" s="190"/>
      <c r="E727" s="165"/>
      <c r="F727" s="165"/>
      <c r="G727" s="163"/>
      <c r="H727" s="163"/>
      <c r="I727" s="163"/>
      <c r="J727" s="163"/>
      <c r="K727" s="164"/>
      <c r="L727" s="165"/>
      <c r="M727" s="163"/>
      <c r="N727" s="163"/>
      <c r="O727" s="163"/>
    </row>
    <row r="728" spans="1:15">
      <c r="A728" s="163"/>
      <c r="B728" s="187"/>
      <c r="C728" s="187"/>
      <c r="D728" s="190"/>
      <c r="E728" s="165"/>
      <c r="F728" s="165"/>
      <c r="G728" s="163"/>
      <c r="H728" s="163"/>
      <c r="I728" s="163"/>
      <c r="J728" s="163"/>
      <c r="K728" s="164"/>
      <c r="L728" s="165"/>
      <c r="M728" s="163"/>
      <c r="N728" s="163"/>
      <c r="O728" s="163"/>
    </row>
    <row r="729" spans="1:15">
      <c r="A729" s="163"/>
      <c r="B729" s="187"/>
      <c r="C729" s="187"/>
      <c r="D729" s="190"/>
      <c r="E729" s="165"/>
      <c r="F729" s="165"/>
      <c r="G729" s="163"/>
      <c r="H729" s="163"/>
      <c r="I729" s="163"/>
      <c r="J729" s="163"/>
      <c r="K729" s="164"/>
      <c r="L729" s="165"/>
      <c r="M729" s="163"/>
      <c r="N729" s="163"/>
      <c r="O729" s="163"/>
    </row>
    <row r="730" spans="1:15">
      <c r="A730" s="163"/>
      <c r="B730" s="187"/>
      <c r="C730" s="187"/>
      <c r="D730" s="190"/>
      <c r="E730" s="165"/>
      <c r="F730" s="165"/>
      <c r="G730" s="163"/>
      <c r="H730" s="163"/>
      <c r="I730" s="163"/>
      <c r="J730" s="163"/>
      <c r="K730" s="164"/>
      <c r="L730" s="165"/>
      <c r="M730" s="163"/>
      <c r="N730" s="163"/>
      <c r="O730" s="163"/>
    </row>
    <row r="731" spans="1:15">
      <c r="A731" s="163"/>
      <c r="B731" s="187"/>
      <c r="C731" s="187"/>
      <c r="D731" s="190"/>
      <c r="E731" s="165"/>
      <c r="F731" s="165"/>
      <c r="G731" s="163"/>
      <c r="H731" s="163"/>
      <c r="I731" s="163"/>
      <c r="J731" s="163"/>
      <c r="K731" s="164"/>
      <c r="L731" s="165"/>
      <c r="M731" s="163"/>
      <c r="N731" s="163"/>
      <c r="O731" s="163"/>
    </row>
    <row r="732" spans="1:15">
      <c r="A732" s="163"/>
      <c r="B732" s="187"/>
      <c r="C732" s="187"/>
      <c r="D732" s="190"/>
      <c r="E732" s="165"/>
      <c r="F732" s="165"/>
      <c r="G732" s="163"/>
      <c r="H732" s="163"/>
      <c r="I732" s="163"/>
      <c r="J732" s="163"/>
      <c r="K732" s="164"/>
      <c r="L732" s="165"/>
      <c r="M732" s="163"/>
      <c r="N732" s="163"/>
      <c r="O732" s="163"/>
    </row>
    <row r="733" spans="1:15">
      <c r="A733" s="163"/>
      <c r="B733" s="187"/>
      <c r="C733" s="187"/>
      <c r="D733" s="190"/>
      <c r="E733" s="165"/>
      <c r="F733" s="165"/>
      <c r="G733" s="163"/>
      <c r="H733" s="163"/>
      <c r="I733" s="163"/>
      <c r="J733" s="163"/>
      <c r="K733" s="164"/>
      <c r="L733" s="165"/>
      <c r="M733" s="163"/>
      <c r="N733" s="163"/>
      <c r="O733" s="163"/>
    </row>
    <row r="734" spans="1:15">
      <c r="A734" s="163"/>
      <c r="B734" s="187"/>
      <c r="C734" s="187"/>
      <c r="D734" s="190"/>
      <c r="E734" s="165"/>
      <c r="F734" s="165"/>
      <c r="G734" s="163"/>
      <c r="H734" s="163"/>
      <c r="I734" s="163"/>
      <c r="J734" s="163"/>
      <c r="K734" s="164"/>
      <c r="L734" s="165"/>
      <c r="M734" s="163"/>
      <c r="N734" s="163"/>
      <c r="O734" s="163"/>
    </row>
    <row r="735" spans="1:15">
      <c r="A735" s="163"/>
      <c r="B735" s="187"/>
      <c r="C735" s="187"/>
      <c r="D735" s="190"/>
      <c r="E735" s="165"/>
      <c r="F735" s="165"/>
      <c r="G735" s="163"/>
      <c r="H735" s="163"/>
      <c r="I735" s="163"/>
      <c r="J735" s="163"/>
      <c r="K735" s="164"/>
      <c r="L735" s="165"/>
      <c r="M735" s="163"/>
      <c r="N735" s="163"/>
      <c r="O735" s="163"/>
    </row>
    <row r="736" spans="1:15">
      <c r="A736" s="163"/>
      <c r="B736" s="187"/>
      <c r="C736" s="187"/>
      <c r="D736" s="190"/>
      <c r="E736" s="165"/>
      <c r="F736" s="165"/>
      <c r="G736" s="163"/>
      <c r="H736" s="163"/>
      <c r="I736" s="163"/>
      <c r="J736" s="163"/>
      <c r="K736" s="164"/>
      <c r="L736" s="165"/>
      <c r="M736" s="163"/>
      <c r="N736" s="163"/>
      <c r="O736" s="163"/>
    </row>
    <row r="737" spans="1:15">
      <c r="A737" s="163"/>
      <c r="B737" s="187"/>
      <c r="C737" s="187"/>
      <c r="D737" s="190"/>
      <c r="E737" s="165"/>
      <c r="F737" s="165"/>
      <c r="G737" s="163"/>
      <c r="H737" s="163"/>
      <c r="I737" s="163"/>
      <c r="J737" s="163"/>
      <c r="K737" s="164"/>
      <c r="L737" s="165"/>
      <c r="M737" s="163"/>
      <c r="N737" s="163"/>
      <c r="O737" s="163"/>
    </row>
    <row r="738" spans="1:15">
      <c r="A738" s="163"/>
      <c r="B738" s="187"/>
      <c r="C738" s="187"/>
      <c r="D738" s="190"/>
      <c r="E738" s="165"/>
      <c r="F738" s="165"/>
      <c r="G738" s="163"/>
      <c r="H738" s="163"/>
      <c r="I738" s="163"/>
      <c r="J738" s="163"/>
      <c r="K738" s="164"/>
      <c r="L738" s="165"/>
      <c r="M738" s="163"/>
      <c r="N738" s="163"/>
      <c r="O738" s="163"/>
    </row>
    <row r="739" spans="1:15">
      <c r="A739" s="163"/>
      <c r="B739" s="187"/>
      <c r="C739" s="187"/>
      <c r="D739" s="190"/>
      <c r="E739" s="165"/>
      <c r="F739" s="165"/>
      <c r="G739" s="163"/>
      <c r="H739" s="163"/>
      <c r="I739" s="163"/>
      <c r="J739" s="163"/>
      <c r="K739" s="164"/>
      <c r="L739" s="165"/>
      <c r="M739" s="163"/>
      <c r="N739" s="163"/>
      <c r="O739" s="163"/>
    </row>
    <row r="740" spans="1:15">
      <c r="A740" s="163"/>
      <c r="B740" s="187"/>
      <c r="C740" s="187"/>
      <c r="D740" s="190"/>
      <c r="E740" s="165"/>
      <c r="F740" s="165"/>
      <c r="G740" s="163"/>
      <c r="H740" s="163"/>
      <c r="I740" s="163"/>
      <c r="J740" s="163"/>
      <c r="K740" s="164"/>
      <c r="L740" s="165"/>
      <c r="M740" s="163"/>
      <c r="N740" s="163"/>
      <c r="O740" s="163"/>
    </row>
    <row r="741" spans="1:15">
      <c r="A741" s="163"/>
      <c r="B741" s="187"/>
      <c r="C741" s="187"/>
      <c r="D741" s="190"/>
      <c r="E741" s="165"/>
      <c r="F741" s="165"/>
      <c r="G741" s="163"/>
      <c r="H741" s="163"/>
      <c r="I741" s="163"/>
      <c r="J741" s="163"/>
      <c r="K741" s="164"/>
      <c r="L741" s="165"/>
      <c r="M741" s="163"/>
      <c r="N741" s="163"/>
      <c r="O741" s="163"/>
    </row>
    <row r="742" spans="1:15">
      <c r="A742" s="163"/>
      <c r="B742" s="187"/>
      <c r="C742" s="187"/>
      <c r="D742" s="190"/>
      <c r="E742" s="165"/>
      <c r="F742" s="165"/>
      <c r="G742" s="163"/>
      <c r="H742" s="163"/>
      <c r="I742" s="163"/>
      <c r="J742" s="163"/>
      <c r="K742" s="164"/>
      <c r="L742" s="165"/>
      <c r="M742" s="163"/>
      <c r="N742" s="163"/>
      <c r="O742" s="163"/>
    </row>
    <row r="743" spans="1:15">
      <c r="A743" s="163"/>
      <c r="B743" s="187"/>
      <c r="C743" s="187"/>
      <c r="D743" s="190"/>
      <c r="E743" s="165"/>
      <c r="F743" s="165"/>
      <c r="G743" s="163"/>
      <c r="H743" s="163"/>
      <c r="I743" s="163"/>
      <c r="J743" s="163"/>
      <c r="K743" s="164"/>
      <c r="L743" s="165"/>
      <c r="M743" s="163"/>
      <c r="N743" s="163"/>
      <c r="O743" s="163"/>
    </row>
    <row r="744" spans="1:15">
      <c r="A744" s="163"/>
      <c r="B744" s="187"/>
      <c r="C744" s="187"/>
      <c r="D744" s="190"/>
      <c r="E744" s="165"/>
      <c r="F744" s="165"/>
      <c r="G744" s="163"/>
      <c r="H744" s="163"/>
      <c r="I744" s="163"/>
      <c r="J744" s="163"/>
      <c r="K744" s="164"/>
      <c r="L744" s="165"/>
      <c r="M744" s="163"/>
      <c r="N744" s="163"/>
      <c r="O744" s="163"/>
    </row>
    <row r="745" spans="1:15">
      <c r="A745" s="163"/>
      <c r="B745" s="187"/>
      <c r="C745" s="187"/>
      <c r="D745" s="190"/>
      <c r="E745" s="165"/>
      <c r="F745" s="165"/>
      <c r="G745" s="163"/>
      <c r="H745" s="163"/>
      <c r="I745" s="163"/>
      <c r="J745" s="163"/>
      <c r="K745" s="164"/>
      <c r="L745" s="165"/>
      <c r="M745" s="163"/>
      <c r="N745" s="163"/>
      <c r="O745" s="163"/>
    </row>
    <row r="746" spans="1:15">
      <c r="A746" s="163"/>
      <c r="B746" s="187"/>
      <c r="C746" s="187"/>
      <c r="D746" s="190"/>
      <c r="E746" s="165"/>
      <c r="F746" s="165"/>
      <c r="G746" s="163"/>
      <c r="H746" s="163"/>
      <c r="I746" s="163"/>
      <c r="J746" s="163"/>
      <c r="K746" s="164"/>
      <c r="L746" s="165"/>
      <c r="M746" s="163"/>
      <c r="N746" s="163"/>
      <c r="O746" s="163"/>
    </row>
    <row r="747" spans="1:15">
      <c r="A747" s="163"/>
      <c r="B747" s="187"/>
      <c r="C747" s="187"/>
      <c r="D747" s="190"/>
      <c r="E747" s="165"/>
      <c r="F747" s="165"/>
      <c r="G747" s="163"/>
      <c r="H747" s="163"/>
      <c r="I747" s="163"/>
      <c r="J747" s="163"/>
      <c r="K747" s="164"/>
      <c r="L747" s="165"/>
      <c r="M747" s="163"/>
      <c r="N747" s="163"/>
      <c r="O747" s="163"/>
    </row>
    <row r="748" spans="1:15">
      <c r="A748" s="163"/>
      <c r="B748" s="187"/>
      <c r="C748" s="187"/>
      <c r="D748" s="190"/>
      <c r="E748" s="165"/>
      <c r="F748" s="165"/>
      <c r="G748" s="163"/>
      <c r="H748" s="163"/>
      <c r="I748" s="163"/>
      <c r="J748" s="163"/>
      <c r="K748" s="164"/>
      <c r="L748" s="165"/>
      <c r="M748" s="163"/>
      <c r="N748" s="163"/>
      <c r="O748" s="163"/>
    </row>
    <row r="749" spans="1:15">
      <c r="A749" s="163"/>
      <c r="B749" s="187"/>
      <c r="C749" s="187"/>
      <c r="D749" s="190"/>
      <c r="E749" s="165"/>
      <c r="F749" s="165"/>
      <c r="G749" s="163"/>
      <c r="H749" s="163"/>
      <c r="I749" s="163"/>
      <c r="J749" s="163"/>
      <c r="K749" s="164"/>
      <c r="L749" s="165"/>
      <c r="M749" s="163"/>
      <c r="N749" s="163"/>
      <c r="O749" s="163"/>
    </row>
    <row r="750" spans="1:15">
      <c r="A750" s="163"/>
      <c r="B750" s="187"/>
      <c r="C750" s="187"/>
      <c r="D750" s="190"/>
      <c r="E750" s="165"/>
      <c r="F750" s="165"/>
      <c r="G750" s="163"/>
      <c r="H750" s="163"/>
      <c r="I750" s="163"/>
      <c r="J750" s="163"/>
      <c r="K750" s="164"/>
      <c r="L750" s="165"/>
      <c r="M750" s="163"/>
      <c r="N750" s="163"/>
      <c r="O750" s="163"/>
    </row>
    <row r="751" spans="1:15">
      <c r="A751" s="163"/>
      <c r="B751" s="187"/>
      <c r="C751" s="163"/>
      <c r="D751" s="190"/>
      <c r="E751" s="165"/>
      <c r="F751" s="165"/>
      <c r="G751" s="163"/>
      <c r="H751" s="163"/>
      <c r="I751" s="163"/>
      <c r="J751" s="163"/>
      <c r="K751" s="164"/>
      <c r="L751" s="165"/>
      <c r="M751" s="163"/>
      <c r="N751" s="163"/>
      <c r="O751" s="163"/>
    </row>
    <row r="752" spans="1:15">
      <c r="A752" s="163"/>
      <c r="B752" s="187"/>
      <c r="C752" s="163"/>
      <c r="D752" s="190"/>
      <c r="E752" s="165"/>
      <c r="F752" s="165"/>
      <c r="G752" s="163"/>
      <c r="H752" s="163"/>
      <c r="I752" s="163"/>
      <c r="J752" s="163"/>
      <c r="K752" s="164"/>
      <c r="L752" s="165"/>
      <c r="M752" s="163"/>
      <c r="N752" s="163"/>
      <c r="O752" s="163"/>
    </row>
    <row r="753" spans="1:15">
      <c r="A753" s="163"/>
      <c r="B753" s="187"/>
      <c r="C753" s="163"/>
      <c r="D753" s="190"/>
      <c r="E753" s="165"/>
      <c r="F753" s="165"/>
      <c r="G753" s="163"/>
      <c r="H753" s="163"/>
      <c r="I753" s="163"/>
      <c r="J753" s="163"/>
      <c r="K753" s="164"/>
      <c r="L753" s="165"/>
      <c r="M753" s="163"/>
      <c r="N753" s="163"/>
      <c r="O753" s="163"/>
    </row>
    <row r="754" spans="1:15">
      <c r="A754" s="163"/>
      <c r="B754" s="187"/>
      <c r="C754" s="163"/>
      <c r="D754" s="190"/>
      <c r="E754" s="165"/>
      <c r="F754" s="165"/>
      <c r="G754" s="163"/>
      <c r="H754" s="163"/>
      <c r="I754" s="163"/>
      <c r="J754" s="163"/>
      <c r="K754" s="164"/>
      <c r="L754" s="165"/>
      <c r="M754" s="163"/>
      <c r="N754" s="163"/>
      <c r="O754" s="163"/>
    </row>
    <row r="755" spans="1:15">
      <c r="A755" s="163"/>
      <c r="B755" s="187"/>
      <c r="C755" s="163"/>
      <c r="D755" s="190"/>
      <c r="E755" s="165"/>
      <c r="F755" s="165"/>
      <c r="G755" s="163"/>
      <c r="H755" s="163"/>
      <c r="I755" s="163"/>
      <c r="J755" s="163"/>
      <c r="K755" s="164"/>
      <c r="L755" s="165"/>
      <c r="M755" s="163"/>
      <c r="N755" s="163"/>
      <c r="O755" s="163"/>
    </row>
    <row r="756" spans="1:15">
      <c r="A756" s="163"/>
      <c r="B756" s="187"/>
      <c r="C756" s="163"/>
      <c r="D756" s="190"/>
      <c r="E756" s="165"/>
      <c r="F756" s="165"/>
      <c r="G756" s="163"/>
      <c r="H756" s="163"/>
      <c r="I756" s="163"/>
      <c r="J756" s="163"/>
      <c r="K756" s="164"/>
      <c r="L756" s="165"/>
      <c r="M756" s="163"/>
      <c r="N756" s="163"/>
      <c r="O756" s="163"/>
    </row>
    <row r="757" spans="1:15">
      <c r="A757" s="163"/>
      <c r="B757" s="187"/>
      <c r="C757" s="163"/>
      <c r="D757" s="190"/>
      <c r="E757" s="165"/>
      <c r="F757" s="165"/>
      <c r="G757" s="163"/>
      <c r="H757" s="163"/>
      <c r="I757" s="163"/>
      <c r="J757" s="163"/>
      <c r="K757" s="164"/>
      <c r="L757" s="165"/>
      <c r="M757" s="163"/>
      <c r="N757" s="163"/>
      <c r="O757" s="163"/>
    </row>
    <row r="758" spans="1:15">
      <c r="A758" s="163"/>
      <c r="B758" s="187"/>
      <c r="C758" s="163"/>
      <c r="D758" s="190"/>
      <c r="E758" s="165"/>
      <c r="F758" s="165"/>
      <c r="G758" s="163"/>
      <c r="H758" s="163"/>
      <c r="I758" s="163"/>
      <c r="J758" s="163"/>
      <c r="K758" s="164"/>
      <c r="L758" s="165"/>
      <c r="M758" s="163"/>
      <c r="N758" s="163"/>
      <c r="O758" s="163"/>
    </row>
    <row r="759" spans="1:15">
      <c r="A759" s="163"/>
      <c r="B759" s="187"/>
      <c r="C759" s="163"/>
      <c r="D759" s="190"/>
      <c r="E759" s="165"/>
      <c r="F759" s="165"/>
      <c r="G759" s="163"/>
      <c r="H759" s="163"/>
      <c r="I759" s="163"/>
      <c r="J759" s="163"/>
      <c r="K759" s="164"/>
      <c r="L759" s="165"/>
      <c r="M759" s="163"/>
      <c r="N759" s="163"/>
      <c r="O759" s="163"/>
    </row>
    <row r="760" spans="1:15">
      <c r="A760" s="163"/>
      <c r="B760" s="187"/>
      <c r="C760" s="163"/>
      <c r="D760" s="190"/>
      <c r="E760" s="165"/>
      <c r="F760" s="165"/>
      <c r="G760" s="163"/>
      <c r="H760" s="163"/>
      <c r="I760" s="163"/>
      <c r="J760" s="163"/>
      <c r="K760" s="164"/>
      <c r="L760" s="165"/>
      <c r="M760" s="163"/>
      <c r="N760" s="163"/>
      <c r="O760" s="163"/>
    </row>
    <row r="761" spans="1:15">
      <c r="A761" s="163"/>
      <c r="B761" s="187"/>
      <c r="C761" s="163"/>
      <c r="D761" s="190"/>
      <c r="E761" s="165"/>
      <c r="F761" s="165"/>
      <c r="G761" s="163"/>
      <c r="H761" s="163"/>
      <c r="I761" s="163"/>
      <c r="J761" s="163"/>
      <c r="K761" s="164"/>
      <c r="L761" s="165"/>
      <c r="M761" s="163"/>
      <c r="N761" s="163"/>
      <c r="O761" s="163"/>
    </row>
    <row r="762" spans="1:15">
      <c r="A762" s="163"/>
      <c r="B762" s="187"/>
      <c r="C762" s="163"/>
      <c r="D762" s="190"/>
      <c r="E762" s="165"/>
      <c r="F762" s="165"/>
      <c r="G762" s="163"/>
      <c r="H762" s="163"/>
      <c r="I762" s="163"/>
      <c r="J762" s="163"/>
      <c r="K762" s="164"/>
      <c r="L762" s="165"/>
      <c r="M762" s="163"/>
      <c r="N762" s="163"/>
      <c r="O762" s="163"/>
    </row>
    <row r="763" spans="1:15">
      <c r="A763" s="163"/>
      <c r="B763" s="187"/>
      <c r="C763" s="163"/>
      <c r="D763" s="190"/>
      <c r="E763" s="165"/>
      <c r="F763" s="165"/>
      <c r="G763" s="163"/>
      <c r="H763" s="163"/>
      <c r="I763" s="163"/>
      <c r="J763" s="163"/>
      <c r="K763" s="164"/>
      <c r="L763" s="165"/>
      <c r="M763" s="163"/>
      <c r="N763" s="163"/>
      <c r="O763" s="163"/>
    </row>
    <row r="764" spans="1:15">
      <c r="A764" s="163"/>
      <c r="B764" s="187"/>
      <c r="C764" s="163"/>
      <c r="D764" s="190"/>
      <c r="E764" s="165"/>
      <c r="F764" s="165"/>
      <c r="G764" s="163"/>
      <c r="H764" s="163"/>
      <c r="I764" s="163"/>
      <c r="J764" s="163"/>
      <c r="K764" s="164"/>
      <c r="L764" s="165"/>
      <c r="M764" s="163"/>
      <c r="N764" s="163"/>
      <c r="O764" s="163"/>
    </row>
    <row r="765" spans="1:15">
      <c r="A765" s="163"/>
      <c r="B765" s="187"/>
      <c r="C765" s="163"/>
      <c r="D765" s="190"/>
      <c r="E765" s="165"/>
      <c r="F765" s="165"/>
      <c r="G765" s="163"/>
      <c r="H765" s="163"/>
      <c r="I765" s="163"/>
      <c r="J765" s="163"/>
      <c r="K765" s="164"/>
      <c r="L765" s="165"/>
      <c r="M765" s="163"/>
      <c r="N765" s="163"/>
      <c r="O765" s="163"/>
    </row>
    <row r="766" spans="1:15">
      <c r="A766" s="163"/>
      <c r="B766" s="187"/>
      <c r="C766" s="163"/>
      <c r="D766" s="190"/>
      <c r="E766" s="165"/>
      <c r="F766" s="165"/>
      <c r="G766" s="163"/>
      <c r="H766" s="163"/>
      <c r="I766" s="163"/>
      <c r="J766" s="163"/>
      <c r="K766" s="164"/>
      <c r="L766" s="165"/>
      <c r="M766" s="163"/>
      <c r="N766" s="163"/>
      <c r="O766" s="163"/>
    </row>
    <row r="767" spans="1:15">
      <c r="A767" s="163"/>
      <c r="B767" s="187"/>
      <c r="C767" s="163"/>
      <c r="D767" s="190"/>
      <c r="E767" s="165"/>
      <c r="F767" s="165"/>
      <c r="G767" s="163"/>
      <c r="H767" s="163"/>
      <c r="I767" s="163"/>
      <c r="J767" s="163"/>
      <c r="K767" s="164"/>
      <c r="L767" s="165"/>
      <c r="M767" s="163"/>
      <c r="N767" s="163"/>
      <c r="O767" s="163"/>
    </row>
    <row r="768" spans="1:15">
      <c r="A768" s="163"/>
      <c r="B768" s="187"/>
      <c r="C768" s="163"/>
      <c r="D768" s="190"/>
      <c r="E768" s="165"/>
      <c r="F768" s="165"/>
      <c r="G768" s="163"/>
      <c r="H768" s="163"/>
      <c r="I768" s="163"/>
      <c r="J768" s="163"/>
      <c r="K768" s="164"/>
      <c r="L768" s="165"/>
      <c r="M768" s="163"/>
      <c r="N768" s="163"/>
      <c r="O768" s="163"/>
    </row>
    <row r="769" spans="1:15">
      <c r="A769" s="163"/>
      <c r="B769" s="187"/>
      <c r="C769" s="163"/>
      <c r="D769" s="190"/>
      <c r="E769" s="165"/>
      <c r="F769" s="165"/>
      <c r="G769" s="163"/>
      <c r="H769" s="163"/>
      <c r="I769" s="163"/>
      <c r="J769" s="163"/>
      <c r="K769" s="164"/>
      <c r="L769" s="165"/>
      <c r="M769" s="163"/>
      <c r="N769" s="163"/>
      <c r="O769" s="163"/>
    </row>
    <row r="770" spans="1:15">
      <c r="A770" s="163"/>
      <c r="B770" s="187"/>
      <c r="C770" s="163"/>
      <c r="D770" s="190"/>
      <c r="E770" s="165"/>
      <c r="F770" s="165"/>
      <c r="G770" s="163"/>
      <c r="H770" s="163"/>
      <c r="I770" s="163"/>
      <c r="J770" s="163"/>
      <c r="K770" s="164"/>
      <c r="L770" s="165"/>
      <c r="M770" s="163"/>
      <c r="N770" s="163"/>
      <c r="O770" s="163"/>
    </row>
    <row r="771" spans="1:15">
      <c r="A771" s="163"/>
      <c r="B771" s="187"/>
      <c r="C771" s="163"/>
      <c r="D771" s="190"/>
      <c r="E771" s="165"/>
      <c r="F771" s="165"/>
      <c r="G771" s="163"/>
      <c r="H771" s="163"/>
      <c r="I771" s="163"/>
      <c r="J771" s="163"/>
      <c r="K771" s="164"/>
      <c r="L771" s="165"/>
      <c r="M771" s="163"/>
      <c r="N771" s="163"/>
      <c r="O771" s="163"/>
    </row>
    <row r="772" spans="1:15">
      <c r="A772" s="163"/>
      <c r="B772" s="187"/>
      <c r="C772" s="163"/>
      <c r="D772" s="190"/>
      <c r="E772" s="165"/>
      <c r="F772" s="165"/>
      <c r="G772" s="163"/>
      <c r="H772" s="163"/>
      <c r="I772" s="163"/>
      <c r="J772" s="163"/>
      <c r="K772" s="164"/>
      <c r="L772" s="165"/>
      <c r="M772" s="163"/>
      <c r="N772" s="163"/>
      <c r="O772" s="163"/>
    </row>
    <row r="773" spans="1:15">
      <c r="A773" s="163"/>
      <c r="B773" s="187"/>
      <c r="C773" s="163"/>
      <c r="D773" s="190"/>
      <c r="E773" s="165"/>
      <c r="F773" s="165"/>
      <c r="G773" s="163"/>
      <c r="H773" s="163"/>
      <c r="I773" s="163"/>
      <c r="J773" s="163"/>
      <c r="K773" s="164"/>
      <c r="L773" s="165"/>
      <c r="M773" s="163"/>
      <c r="N773" s="163"/>
      <c r="O773" s="163"/>
    </row>
    <row r="774" spans="1:15">
      <c r="A774" s="163"/>
      <c r="B774" s="187"/>
      <c r="C774" s="163"/>
      <c r="D774" s="190"/>
      <c r="E774" s="165"/>
      <c r="F774" s="165"/>
      <c r="G774" s="163"/>
      <c r="H774" s="163"/>
      <c r="I774" s="163"/>
      <c r="J774" s="163"/>
      <c r="K774" s="164"/>
      <c r="L774" s="165"/>
      <c r="M774" s="163"/>
      <c r="N774" s="163"/>
      <c r="O774" s="163"/>
    </row>
    <row r="775" spans="1:15">
      <c r="A775" s="163"/>
      <c r="B775" s="187"/>
      <c r="C775" s="163"/>
      <c r="D775" s="190"/>
      <c r="E775" s="165"/>
      <c r="F775" s="165"/>
      <c r="G775" s="163"/>
      <c r="H775" s="163"/>
      <c r="I775" s="163"/>
      <c r="J775" s="163"/>
      <c r="K775" s="164"/>
      <c r="L775" s="165"/>
      <c r="M775" s="163"/>
      <c r="N775" s="163"/>
      <c r="O775" s="163"/>
    </row>
    <row r="776" spans="1:15">
      <c r="A776" s="163"/>
      <c r="B776" s="187"/>
      <c r="C776" s="163"/>
      <c r="D776" s="190"/>
      <c r="E776" s="165"/>
      <c r="F776" s="165"/>
      <c r="G776" s="163"/>
      <c r="H776" s="163"/>
      <c r="I776" s="163"/>
      <c r="J776" s="163"/>
      <c r="K776" s="164"/>
      <c r="L776" s="165"/>
      <c r="M776" s="163"/>
      <c r="N776" s="163"/>
      <c r="O776" s="163"/>
    </row>
    <row r="777" spans="1:15">
      <c r="A777" s="163"/>
      <c r="B777" s="187"/>
      <c r="C777" s="163"/>
      <c r="D777" s="190"/>
      <c r="E777" s="165"/>
      <c r="F777" s="165"/>
      <c r="G777" s="163"/>
      <c r="H777" s="163"/>
      <c r="I777" s="163"/>
      <c r="J777" s="163"/>
      <c r="K777" s="164"/>
      <c r="L777" s="165"/>
      <c r="M777" s="163"/>
      <c r="N777" s="163"/>
      <c r="O777" s="163"/>
    </row>
    <row r="778" spans="1:15">
      <c r="A778" s="163"/>
      <c r="B778" s="187"/>
      <c r="C778" s="163"/>
      <c r="D778" s="190"/>
      <c r="E778" s="165"/>
      <c r="F778" s="165"/>
      <c r="G778" s="163"/>
      <c r="H778" s="163"/>
      <c r="I778" s="163"/>
      <c r="J778" s="163"/>
      <c r="K778" s="164"/>
      <c r="L778" s="165"/>
      <c r="M778" s="163"/>
      <c r="N778" s="163"/>
      <c r="O778" s="163"/>
    </row>
    <row r="779" spans="1:15">
      <c r="A779" s="163"/>
      <c r="B779" s="187"/>
      <c r="C779" s="163"/>
      <c r="D779" s="190"/>
      <c r="E779" s="165"/>
      <c r="F779" s="165"/>
      <c r="G779" s="163"/>
      <c r="H779" s="163"/>
      <c r="I779" s="163"/>
      <c r="J779" s="163"/>
      <c r="K779" s="164"/>
      <c r="L779" s="165"/>
      <c r="M779" s="163"/>
      <c r="N779" s="163"/>
      <c r="O779" s="163"/>
    </row>
    <row r="780" spans="1:15">
      <c r="A780" s="163"/>
      <c r="B780" s="187"/>
      <c r="C780" s="163"/>
      <c r="D780" s="190"/>
      <c r="E780" s="165"/>
      <c r="F780" s="165"/>
      <c r="G780" s="163"/>
      <c r="H780" s="163"/>
      <c r="I780" s="163"/>
      <c r="J780" s="163"/>
      <c r="K780" s="164"/>
      <c r="L780" s="165"/>
      <c r="M780" s="163"/>
      <c r="N780" s="163"/>
      <c r="O780" s="163"/>
    </row>
    <row r="781" spans="1:15">
      <c r="A781" s="163"/>
      <c r="B781" s="187"/>
      <c r="C781" s="163"/>
      <c r="D781" s="190"/>
      <c r="E781" s="165"/>
      <c r="F781" s="165"/>
      <c r="G781" s="163"/>
      <c r="H781" s="163"/>
      <c r="I781" s="163"/>
      <c r="J781" s="163"/>
      <c r="K781" s="164"/>
      <c r="L781" s="165"/>
      <c r="M781" s="163"/>
      <c r="N781" s="163"/>
      <c r="O781" s="163"/>
    </row>
    <row r="782" spans="1:15">
      <c r="A782" s="163"/>
      <c r="B782" s="187"/>
      <c r="C782" s="163"/>
      <c r="D782" s="190"/>
      <c r="E782" s="165"/>
      <c r="F782" s="165"/>
      <c r="G782" s="163"/>
      <c r="H782" s="163"/>
      <c r="I782" s="163"/>
      <c r="J782" s="163"/>
      <c r="K782" s="164"/>
      <c r="L782" s="165"/>
      <c r="M782" s="163"/>
      <c r="N782" s="163"/>
      <c r="O782" s="163"/>
    </row>
    <row r="783" spans="1:15">
      <c r="A783" s="163"/>
      <c r="B783" s="187"/>
      <c r="C783" s="163"/>
      <c r="D783" s="190"/>
      <c r="E783" s="165"/>
      <c r="F783" s="165"/>
      <c r="G783" s="163"/>
      <c r="H783" s="163"/>
      <c r="I783" s="163"/>
      <c r="J783" s="163"/>
      <c r="K783" s="164"/>
      <c r="L783" s="165"/>
      <c r="M783" s="163"/>
      <c r="N783" s="163"/>
      <c r="O783" s="163"/>
    </row>
    <row r="784" spans="1:15">
      <c r="A784" s="163"/>
      <c r="B784" s="187"/>
      <c r="C784" s="163"/>
      <c r="D784" s="190"/>
      <c r="E784" s="165"/>
      <c r="F784" s="165"/>
      <c r="G784" s="163"/>
      <c r="H784" s="163"/>
      <c r="I784" s="163"/>
      <c r="J784" s="163"/>
      <c r="K784" s="164"/>
      <c r="L784" s="165"/>
      <c r="M784" s="163"/>
      <c r="N784" s="163"/>
      <c r="O784" s="163"/>
    </row>
    <row r="785" spans="1:15">
      <c r="A785" s="163"/>
      <c r="B785" s="187"/>
      <c r="C785" s="163"/>
      <c r="D785" s="190"/>
      <c r="E785" s="165"/>
      <c r="F785" s="165"/>
      <c r="G785" s="163"/>
      <c r="H785" s="163"/>
      <c r="I785" s="163"/>
      <c r="J785" s="163"/>
      <c r="K785" s="164"/>
      <c r="L785" s="165"/>
      <c r="M785" s="163"/>
      <c r="N785" s="163"/>
      <c r="O785" s="163"/>
    </row>
    <row r="786" spans="1:15">
      <c r="A786" s="163"/>
      <c r="B786" s="187"/>
      <c r="C786" s="163"/>
      <c r="D786" s="190"/>
      <c r="E786" s="165"/>
      <c r="F786" s="165"/>
      <c r="G786" s="163"/>
      <c r="H786" s="163"/>
      <c r="I786" s="163"/>
      <c r="J786" s="163"/>
      <c r="K786" s="164"/>
      <c r="L786" s="165"/>
      <c r="M786" s="163"/>
      <c r="N786" s="163"/>
      <c r="O786" s="163"/>
    </row>
    <row r="787" spans="1:15">
      <c r="A787" s="163"/>
      <c r="B787" s="187"/>
      <c r="C787" s="163"/>
      <c r="D787" s="190"/>
      <c r="E787" s="165"/>
      <c r="F787" s="165"/>
      <c r="G787" s="163"/>
      <c r="H787" s="163"/>
      <c r="I787" s="163"/>
      <c r="J787" s="163"/>
      <c r="K787" s="164"/>
      <c r="L787" s="165"/>
      <c r="M787" s="163"/>
      <c r="N787" s="163"/>
      <c r="O787" s="163"/>
    </row>
    <row r="788" spans="1:15">
      <c r="A788" s="163"/>
      <c r="B788" s="187"/>
      <c r="C788" s="163"/>
      <c r="D788" s="190"/>
      <c r="E788" s="165"/>
      <c r="F788" s="165"/>
      <c r="G788" s="163"/>
      <c r="H788" s="163"/>
      <c r="I788" s="300"/>
      <c r="J788" s="163"/>
      <c r="K788" s="164"/>
      <c r="L788" s="165"/>
      <c r="M788" s="163"/>
      <c r="N788" s="163"/>
      <c r="O788" s="163"/>
    </row>
    <row r="789" spans="1:15">
      <c r="A789" s="163"/>
      <c r="B789" s="163"/>
      <c r="C789" s="163"/>
      <c r="D789" s="190"/>
      <c r="E789" s="165"/>
      <c r="F789" s="165"/>
      <c r="G789" s="163"/>
      <c r="H789" s="163"/>
      <c r="I789" s="300"/>
      <c r="J789" s="163"/>
      <c r="K789" s="164"/>
      <c r="L789" s="165"/>
      <c r="M789" s="163"/>
      <c r="N789" s="163"/>
      <c r="O789" s="163"/>
    </row>
    <row r="790" spans="1:15">
      <c r="A790" s="163"/>
      <c r="B790" s="163"/>
      <c r="C790" s="163"/>
      <c r="D790" s="190"/>
      <c r="E790" s="165"/>
      <c r="F790" s="165"/>
      <c r="G790" s="163"/>
      <c r="H790" s="163"/>
      <c r="I790" s="163"/>
      <c r="J790" s="163"/>
      <c r="K790" s="164"/>
      <c r="L790" s="165"/>
      <c r="M790" s="163"/>
      <c r="N790" s="163"/>
      <c r="O790" s="163"/>
    </row>
    <row r="791" spans="1:15">
      <c r="A791" s="163"/>
      <c r="B791" s="163"/>
      <c r="C791" s="163"/>
      <c r="D791" s="190"/>
      <c r="E791" s="165"/>
      <c r="F791" s="165"/>
      <c r="G791" s="163"/>
      <c r="H791" s="163"/>
      <c r="I791" s="163"/>
      <c r="J791" s="163"/>
      <c r="K791" s="164"/>
      <c r="L791" s="293"/>
      <c r="M791" s="163"/>
      <c r="N791" s="163"/>
      <c r="O791" s="163"/>
    </row>
    <row r="792" spans="1:15">
      <c r="A792" s="163"/>
      <c r="B792" s="163"/>
      <c r="C792" s="163"/>
      <c r="D792" s="190"/>
      <c r="E792" s="165"/>
      <c r="F792" s="165"/>
      <c r="G792" s="163"/>
      <c r="H792" s="163"/>
      <c r="I792" s="163"/>
      <c r="J792" s="163"/>
      <c r="K792" s="164"/>
      <c r="L792" s="165"/>
      <c r="M792" s="163"/>
      <c r="N792" s="163"/>
      <c r="O792" s="163"/>
    </row>
    <row r="793" spans="1:15">
      <c r="A793" s="163"/>
      <c r="B793" s="163"/>
      <c r="C793" s="163"/>
      <c r="D793" s="190"/>
      <c r="E793" s="165"/>
      <c r="F793" s="165"/>
      <c r="G793" s="163"/>
      <c r="H793" s="163"/>
      <c r="I793" s="163"/>
      <c r="J793" s="163"/>
      <c r="K793" s="164"/>
      <c r="L793" s="164"/>
      <c r="M793" s="163"/>
      <c r="N793" s="163"/>
      <c r="O793" s="163"/>
    </row>
    <row r="794" spans="1:15">
      <c r="A794" s="163"/>
      <c r="B794" s="163"/>
      <c r="C794" s="163"/>
      <c r="D794" s="190"/>
      <c r="E794" s="165"/>
      <c r="F794" s="165"/>
      <c r="G794" s="163"/>
      <c r="H794" s="163"/>
      <c r="I794" s="163"/>
      <c r="J794" s="163"/>
      <c r="K794" s="164"/>
      <c r="L794" s="293"/>
      <c r="M794" s="163"/>
      <c r="N794" s="163"/>
      <c r="O794" s="163"/>
    </row>
    <row r="795" spans="1:15">
      <c r="A795" s="163"/>
      <c r="B795" s="163"/>
      <c r="C795" s="163"/>
      <c r="D795" s="190"/>
      <c r="E795" s="164"/>
      <c r="F795" s="164"/>
      <c r="G795" s="163"/>
      <c r="H795" s="163"/>
      <c r="I795" s="163"/>
      <c r="J795" s="163"/>
      <c r="K795" s="164"/>
      <c r="L795" s="164"/>
      <c r="M795" s="163"/>
      <c r="N795" s="163"/>
      <c r="O795" s="163"/>
    </row>
    <row r="796" spans="1:15">
      <c r="A796" s="163"/>
      <c r="B796" s="163"/>
      <c r="C796" s="163"/>
      <c r="D796" s="190"/>
      <c r="E796" s="164"/>
      <c r="F796" s="164"/>
      <c r="G796" s="163"/>
      <c r="H796" s="163"/>
      <c r="I796" s="163"/>
      <c r="J796" s="163"/>
      <c r="K796" s="164"/>
      <c r="L796" s="164"/>
      <c r="M796" s="163"/>
      <c r="N796" s="163"/>
      <c r="O796" s="163"/>
    </row>
    <row r="797" spans="1:15">
      <c r="A797" s="163"/>
      <c r="B797" s="163"/>
      <c r="C797" s="163"/>
      <c r="D797" s="190"/>
      <c r="E797" s="164"/>
      <c r="F797" s="164"/>
      <c r="G797" s="163"/>
      <c r="H797" s="163"/>
      <c r="I797" s="163"/>
      <c r="J797" s="163"/>
      <c r="K797" s="164"/>
      <c r="L797" s="293"/>
      <c r="M797" s="163"/>
      <c r="N797" s="163"/>
      <c r="O797" s="163"/>
    </row>
    <row r="798" spans="1:15">
      <c r="A798" s="163"/>
      <c r="B798" s="163"/>
      <c r="C798" s="163"/>
      <c r="D798" s="190"/>
      <c r="E798" s="164"/>
      <c r="F798" s="164"/>
      <c r="G798" s="163"/>
      <c r="H798" s="163"/>
      <c r="I798" s="163"/>
      <c r="J798" s="163"/>
      <c r="K798" s="164"/>
      <c r="L798" s="293"/>
      <c r="M798" s="163"/>
      <c r="N798" s="163"/>
      <c r="O798" s="163"/>
    </row>
    <row r="799" spans="1:15">
      <c r="A799" s="163"/>
      <c r="B799" s="163"/>
      <c r="C799" s="163"/>
      <c r="D799" s="190"/>
      <c r="E799" s="164"/>
      <c r="F799" s="164"/>
      <c r="G799" s="163"/>
      <c r="H799" s="163"/>
      <c r="I799" s="163"/>
      <c r="J799" s="163"/>
      <c r="K799" s="164"/>
      <c r="L799" s="293"/>
      <c r="M799" s="163"/>
      <c r="N799" s="163"/>
      <c r="O799" s="163"/>
    </row>
    <row r="800" spans="1:15">
      <c r="A800" s="163"/>
      <c r="B800" s="163"/>
      <c r="C800" s="163"/>
      <c r="D800" s="190"/>
      <c r="E800" s="165"/>
      <c r="F800" s="165"/>
      <c r="G800" s="163"/>
      <c r="H800" s="163"/>
      <c r="I800" s="163"/>
      <c r="J800" s="163"/>
      <c r="K800" s="164"/>
      <c r="L800" s="164"/>
      <c r="M800" s="163"/>
      <c r="N800" s="163"/>
      <c r="O800" s="163"/>
    </row>
    <row r="801" spans="1:15">
      <c r="A801" s="163"/>
      <c r="B801" s="163"/>
      <c r="C801" s="163"/>
      <c r="D801" s="190"/>
      <c r="E801" s="165"/>
      <c r="F801" s="165"/>
      <c r="G801" s="163"/>
      <c r="H801" s="163"/>
      <c r="I801" s="163"/>
      <c r="J801" s="163"/>
      <c r="K801" s="164"/>
      <c r="L801" s="164"/>
      <c r="M801" s="163"/>
      <c r="N801" s="163"/>
      <c r="O801" s="163"/>
    </row>
    <row r="802" spans="1:15">
      <c r="A802" s="163"/>
      <c r="B802" s="163"/>
      <c r="C802" s="163"/>
      <c r="D802" s="190"/>
      <c r="E802" s="165"/>
      <c r="F802" s="165"/>
      <c r="G802" s="163"/>
      <c r="H802" s="163"/>
      <c r="I802" s="163"/>
      <c r="J802" s="163"/>
      <c r="K802" s="164"/>
      <c r="L802" s="164"/>
      <c r="M802" s="163"/>
      <c r="N802" s="163"/>
      <c r="O802" s="163"/>
    </row>
    <row r="803" spans="1:15">
      <c r="A803" s="163"/>
      <c r="B803" s="163"/>
      <c r="C803" s="163"/>
      <c r="D803" s="190"/>
      <c r="E803" s="165"/>
      <c r="F803" s="165"/>
      <c r="G803" s="163"/>
      <c r="H803" s="163"/>
      <c r="I803" s="163"/>
      <c r="J803" s="163"/>
      <c r="K803" s="164"/>
      <c r="L803" s="164"/>
      <c r="M803" s="163"/>
      <c r="N803" s="163"/>
      <c r="O803" s="163"/>
    </row>
    <row r="804" spans="1:15">
      <c r="A804" s="163"/>
      <c r="B804" s="163"/>
      <c r="C804" s="163"/>
      <c r="D804" s="190"/>
      <c r="E804" s="165"/>
      <c r="F804" s="165"/>
      <c r="G804" s="163"/>
      <c r="H804" s="163"/>
      <c r="I804" s="163"/>
      <c r="J804" s="163"/>
      <c r="K804" s="164"/>
      <c r="L804" s="164"/>
      <c r="M804" s="163"/>
      <c r="N804" s="163"/>
      <c r="O804" s="163"/>
    </row>
    <row r="805" spans="1:15">
      <c r="A805" s="163"/>
      <c r="B805" s="163"/>
      <c r="C805" s="163"/>
      <c r="D805" s="190"/>
      <c r="E805" s="165"/>
      <c r="F805" s="165"/>
      <c r="G805" s="163"/>
      <c r="H805" s="163"/>
      <c r="I805" s="163"/>
      <c r="J805" s="163"/>
      <c r="K805" s="164"/>
      <c r="L805" s="164"/>
      <c r="M805" s="163"/>
      <c r="N805" s="163"/>
      <c r="O805" s="163"/>
    </row>
    <row r="806" spans="1:15">
      <c r="A806" s="163"/>
      <c r="B806" s="163"/>
      <c r="C806" s="163"/>
      <c r="D806" s="190"/>
      <c r="E806" s="164"/>
      <c r="F806" s="164"/>
      <c r="G806" s="163"/>
      <c r="H806" s="163"/>
      <c r="I806" s="163"/>
      <c r="J806" s="163"/>
      <c r="K806" s="164"/>
      <c r="L806" s="164"/>
      <c r="M806" s="163"/>
      <c r="N806" s="163"/>
      <c r="O806" s="163"/>
    </row>
    <row r="807" spans="1:15">
      <c r="A807" s="163"/>
      <c r="B807" s="163"/>
      <c r="C807" s="163"/>
      <c r="D807" s="190" t="s">
        <v>4039</v>
      </c>
      <c r="E807" s="164"/>
      <c r="F807" s="164"/>
      <c r="G807" s="163"/>
      <c r="H807" s="163"/>
      <c r="I807" s="163"/>
      <c r="J807" s="163"/>
      <c r="K807" s="164"/>
      <c r="L807" s="164"/>
      <c r="M807" s="163"/>
      <c r="N807" s="163"/>
      <c r="O807" s="163"/>
    </row>
    <row r="808" spans="1:15">
      <c r="A808" s="163"/>
      <c r="B808" s="163"/>
      <c r="C808" s="163"/>
      <c r="D808" s="190" t="s">
        <v>4040</v>
      </c>
      <c r="E808" s="164"/>
      <c r="F808" s="164"/>
      <c r="G808" s="163"/>
      <c r="H808" s="163"/>
      <c r="I808" s="163"/>
      <c r="J808" s="163"/>
      <c r="K808" s="164"/>
      <c r="L808" s="164"/>
      <c r="M808" s="163"/>
      <c r="N808" s="163"/>
      <c r="O808" s="163"/>
    </row>
    <row r="809" spans="1:15">
      <c r="A809" s="163"/>
      <c r="B809" s="163"/>
      <c r="C809" s="163"/>
      <c r="D809" s="190"/>
      <c r="E809" s="165"/>
      <c r="F809" s="165"/>
      <c r="G809" s="163"/>
      <c r="H809" s="163"/>
      <c r="I809" s="163"/>
      <c r="J809" s="163"/>
      <c r="K809" s="164"/>
      <c r="L809" s="164"/>
      <c r="M809" s="163"/>
      <c r="N809" s="163"/>
      <c r="O809" s="163"/>
    </row>
    <row r="810" spans="1:15">
      <c r="A810" s="163"/>
      <c r="B810" s="163"/>
      <c r="C810" s="163"/>
      <c r="D810" s="190"/>
      <c r="E810" s="165"/>
      <c r="F810" s="165"/>
      <c r="G810" s="163"/>
      <c r="H810" s="163"/>
      <c r="I810" s="163"/>
      <c r="J810" s="163"/>
      <c r="K810" s="164"/>
      <c r="L810" s="164"/>
      <c r="M810" s="163"/>
      <c r="N810" s="163"/>
      <c r="O810" s="163"/>
    </row>
    <row r="811" spans="1:15">
      <c r="A811" s="163"/>
      <c r="B811" s="163"/>
      <c r="C811" s="163"/>
      <c r="D811" s="190"/>
      <c r="E811" s="165"/>
      <c r="F811" s="165"/>
      <c r="G811" s="163"/>
      <c r="H811" s="163"/>
      <c r="I811" s="163"/>
      <c r="J811" s="163"/>
      <c r="K811" s="164"/>
      <c r="L811" s="164"/>
      <c r="M811" s="163"/>
      <c r="N811" s="163"/>
      <c r="O811" s="163"/>
    </row>
    <row r="812" spans="1:15">
      <c r="A812" s="163"/>
      <c r="B812" s="163"/>
      <c r="C812" s="163"/>
      <c r="D812" s="190"/>
      <c r="E812" s="165"/>
      <c r="F812" s="165"/>
      <c r="G812" s="163"/>
      <c r="H812" s="163"/>
      <c r="I812" s="163"/>
      <c r="J812" s="163"/>
      <c r="K812" s="164"/>
      <c r="L812" s="164"/>
      <c r="M812" s="163"/>
      <c r="N812" s="163"/>
      <c r="O812" s="163"/>
    </row>
    <row r="813" spans="1:15">
      <c r="A813" s="163"/>
      <c r="B813" s="163"/>
      <c r="C813" s="163"/>
      <c r="D813" s="190"/>
      <c r="E813" s="165"/>
      <c r="F813" s="165"/>
      <c r="G813" s="163"/>
      <c r="H813" s="163"/>
      <c r="I813" s="163"/>
      <c r="J813" s="163"/>
      <c r="K813" s="164"/>
      <c r="L813" s="164"/>
      <c r="M813" s="163"/>
      <c r="N813" s="163"/>
      <c r="O813" s="163"/>
    </row>
    <row r="814" spans="1:15">
      <c r="A814" s="163"/>
      <c r="B814" s="163"/>
      <c r="C814" s="163"/>
      <c r="D814" s="190"/>
      <c r="E814" s="165"/>
      <c r="F814" s="165"/>
      <c r="G814" s="163"/>
      <c r="H814" s="163"/>
      <c r="I814" s="163"/>
      <c r="J814" s="163"/>
      <c r="K814" s="164"/>
      <c r="L814" s="164"/>
      <c r="M814" s="163"/>
      <c r="N814" s="163"/>
      <c r="O814" s="163"/>
    </row>
    <row r="815" spans="1:15">
      <c r="A815" s="163"/>
      <c r="B815" s="163"/>
      <c r="C815" s="163"/>
      <c r="D815" s="190"/>
      <c r="E815" s="165"/>
      <c r="F815" s="165"/>
      <c r="G815" s="163"/>
      <c r="H815" s="163"/>
      <c r="I815" s="163"/>
      <c r="J815" s="163"/>
      <c r="K815" s="164"/>
      <c r="L815" s="164"/>
      <c r="M815" s="163"/>
      <c r="N815" s="163"/>
      <c r="O815" s="163"/>
    </row>
    <row r="816" spans="1:15">
      <c r="A816" s="163"/>
      <c r="B816" s="163"/>
      <c r="C816" s="163"/>
      <c r="D816" s="190"/>
      <c r="E816" s="165"/>
      <c r="F816" s="165"/>
      <c r="G816" s="163"/>
      <c r="H816" s="163"/>
      <c r="I816" s="163"/>
      <c r="J816" s="163"/>
      <c r="K816" s="164"/>
      <c r="L816" s="164"/>
      <c r="M816" s="163"/>
      <c r="N816" s="163"/>
      <c r="O816" s="163"/>
    </row>
    <row r="817" spans="1:15">
      <c r="A817" s="163"/>
      <c r="B817" s="163"/>
      <c r="C817" s="163"/>
      <c r="D817" s="190"/>
      <c r="E817" s="165"/>
      <c r="F817" s="165"/>
      <c r="G817" s="163"/>
      <c r="H817" s="163"/>
      <c r="I817" s="163"/>
      <c r="J817" s="163"/>
      <c r="K817" s="164"/>
      <c r="L817" s="164"/>
      <c r="M817" s="163"/>
      <c r="N817" s="163"/>
      <c r="O817" s="163"/>
    </row>
    <row r="818" spans="1:15">
      <c r="A818" s="163"/>
      <c r="B818" s="163"/>
      <c r="C818" s="163"/>
      <c r="D818" s="190" t="s">
        <v>4050</v>
      </c>
      <c r="E818" s="164"/>
      <c r="F818" s="164"/>
      <c r="G818" s="163"/>
      <c r="H818" s="163"/>
      <c r="I818" s="163"/>
      <c r="J818" s="163"/>
      <c r="K818" s="164"/>
      <c r="L818" s="164"/>
      <c r="M818" s="163"/>
      <c r="N818" s="163"/>
      <c r="O818" s="163"/>
    </row>
    <row r="819" spans="1:15">
      <c r="A819" s="163"/>
      <c r="B819" s="163"/>
      <c r="C819" s="163"/>
      <c r="D819" s="190" t="s">
        <v>4051</v>
      </c>
      <c r="E819" s="164"/>
      <c r="F819" s="164"/>
      <c r="G819" s="163"/>
      <c r="H819" s="163"/>
      <c r="I819" s="163"/>
      <c r="J819" s="163"/>
      <c r="K819" s="164"/>
      <c r="L819" s="164"/>
      <c r="M819" s="163"/>
      <c r="N819" s="163"/>
      <c r="O819" s="163"/>
    </row>
    <row r="820" spans="1:15">
      <c r="A820" s="163"/>
      <c r="B820" s="163"/>
      <c r="C820" s="163"/>
      <c r="D820" s="190" t="s">
        <v>4052</v>
      </c>
      <c r="E820" s="164"/>
      <c r="F820" s="164"/>
      <c r="G820" s="163"/>
      <c r="H820" s="163"/>
      <c r="I820" s="163"/>
      <c r="J820" s="163"/>
      <c r="K820" s="164"/>
      <c r="L820" s="164"/>
      <c r="M820" s="163"/>
      <c r="N820" s="163"/>
      <c r="O820" s="163"/>
    </row>
    <row r="821" spans="1:15">
      <c r="A821" s="163"/>
      <c r="B821" s="163"/>
      <c r="C821" s="163"/>
      <c r="D821" s="190" t="s">
        <v>4053</v>
      </c>
      <c r="E821" s="164"/>
      <c r="F821" s="164"/>
      <c r="G821" s="163"/>
      <c r="H821" s="163"/>
      <c r="I821" s="163"/>
      <c r="J821" s="163"/>
      <c r="K821" s="164"/>
      <c r="L821" s="164"/>
      <c r="M821" s="163"/>
      <c r="N821" s="163"/>
      <c r="O821" s="163"/>
    </row>
    <row r="822" spans="1:15">
      <c r="A822" s="163"/>
      <c r="B822" s="163"/>
      <c r="C822" s="163"/>
      <c r="D822" s="190" t="s">
        <v>4054</v>
      </c>
      <c r="E822" s="164"/>
      <c r="F822" s="164"/>
      <c r="G822" s="163"/>
      <c r="H822" s="163"/>
      <c r="I822" s="163"/>
      <c r="J822" s="163"/>
      <c r="K822" s="164"/>
      <c r="L822" s="164"/>
      <c r="M822" s="163"/>
      <c r="N822" s="163"/>
      <c r="O822" s="163"/>
    </row>
    <row r="823" spans="1:15">
      <c r="A823" s="163"/>
      <c r="B823" s="163"/>
      <c r="C823" s="163"/>
      <c r="D823" s="190" t="s">
        <v>4055</v>
      </c>
      <c r="E823" s="164"/>
      <c r="F823" s="164"/>
      <c r="G823" s="163"/>
      <c r="H823" s="163"/>
      <c r="I823" s="163"/>
      <c r="J823" s="163"/>
      <c r="K823" s="164"/>
      <c r="L823" s="164"/>
      <c r="M823" s="163"/>
      <c r="N823" s="163"/>
      <c r="O823" s="163"/>
    </row>
    <row r="824" spans="1:15">
      <c r="A824" s="163"/>
      <c r="B824" s="163"/>
      <c r="C824" s="163"/>
      <c r="D824" s="190" t="s">
        <v>4056</v>
      </c>
      <c r="E824" s="164"/>
      <c r="F824" s="164"/>
      <c r="G824" s="163"/>
      <c r="H824" s="163"/>
      <c r="I824" s="163"/>
      <c r="J824" s="163"/>
      <c r="K824" s="164"/>
      <c r="L824" s="164"/>
      <c r="M824" s="163"/>
      <c r="N824" s="163"/>
      <c r="O824" s="163"/>
    </row>
    <row r="825" spans="1:15">
      <c r="A825" s="163"/>
      <c r="B825" s="163"/>
      <c r="C825" s="163"/>
      <c r="D825" s="190" t="s">
        <v>4057</v>
      </c>
      <c r="E825" s="164"/>
      <c r="F825" s="164"/>
      <c r="G825" s="163"/>
      <c r="H825" s="163"/>
      <c r="I825" s="163"/>
      <c r="J825" s="163"/>
      <c r="K825" s="164"/>
      <c r="L825" s="164"/>
      <c r="M825" s="163"/>
      <c r="N825" s="163"/>
      <c r="O825" s="163"/>
    </row>
    <row r="826" spans="1:15">
      <c r="A826" s="163"/>
      <c r="B826" s="163"/>
      <c r="C826" s="163"/>
      <c r="D826" s="190" t="s">
        <v>4058</v>
      </c>
      <c r="E826" s="164"/>
      <c r="F826" s="164"/>
      <c r="G826" s="163"/>
      <c r="H826" s="163"/>
      <c r="I826" s="163"/>
      <c r="J826" s="163"/>
      <c r="K826" s="164"/>
      <c r="L826" s="164"/>
      <c r="M826" s="163"/>
      <c r="N826" s="163"/>
      <c r="O826" s="163"/>
    </row>
    <row r="827" spans="1:15">
      <c r="A827" s="163"/>
      <c r="B827" s="163"/>
      <c r="C827" s="163"/>
      <c r="D827" s="190" t="s">
        <v>4059</v>
      </c>
      <c r="E827" s="164"/>
      <c r="F827" s="164"/>
      <c r="G827" s="163"/>
      <c r="H827" s="163"/>
      <c r="I827" s="163"/>
      <c r="J827" s="163"/>
      <c r="K827" s="164"/>
      <c r="L827" s="164"/>
      <c r="M827" s="163"/>
      <c r="N827" s="163"/>
      <c r="O827" s="163"/>
    </row>
    <row r="828" spans="1:15">
      <c r="A828" s="163"/>
      <c r="B828" s="163"/>
      <c r="C828" s="163"/>
      <c r="D828" s="190" t="s">
        <v>4060</v>
      </c>
      <c r="E828" s="164"/>
      <c r="F828" s="164"/>
      <c r="G828" s="163"/>
      <c r="H828" s="163"/>
      <c r="I828" s="163"/>
      <c r="J828" s="163"/>
      <c r="K828" s="164"/>
      <c r="L828" s="164"/>
      <c r="M828" s="163"/>
      <c r="N828" s="163"/>
      <c r="O828" s="163"/>
    </row>
    <row r="829" spans="1:15">
      <c r="A829" s="163"/>
      <c r="B829" s="163"/>
      <c r="C829" s="163"/>
      <c r="D829" s="190" t="s">
        <v>4061</v>
      </c>
      <c r="E829" s="164"/>
      <c r="F829" s="164"/>
      <c r="G829" s="163"/>
      <c r="H829" s="163"/>
      <c r="I829" s="163"/>
      <c r="J829" s="163"/>
      <c r="K829" s="164"/>
      <c r="L829" s="164"/>
      <c r="M829" s="163"/>
      <c r="N829" s="163"/>
      <c r="O829" s="163"/>
    </row>
    <row r="830" spans="1:15">
      <c r="A830" s="163"/>
      <c r="B830" s="163"/>
      <c r="C830" s="163"/>
      <c r="D830" s="190" t="s">
        <v>4062</v>
      </c>
      <c r="E830" s="164"/>
      <c r="F830" s="164"/>
      <c r="G830" s="163"/>
      <c r="H830" s="163"/>
      <c r="I830" s="163"/>
      <c r="J830" s="163"/>
      <c r="K830" s="164"/>
      <c r="L830" s="164"/>
      <c r="M830" s="163"/>
      <c r="N830" s="163"/>
      <c r="O830" s="163"/>
    </row>
    <row r="831" spans="1:15">
      <c r="A831" s="163"/>
      <c r="B831" s="163"/>
      <c r="C831" s="163"/>
      <c r="D831" s="190" t="s">
        <v>4063</v>
      </c>
      <c r="E831" s="164"/>
      <c r="F831" s="164"/>
      <c r="G831" s="163"/>
      <c r="H831" s="163"/>
      <c r="I831" s="163"/>
      <c r="J831" s="163"/>
      <c r="K831" s="164"/>
      <c r="L831" s="164"/>
      <c r="M831" s="163"/>
      <c r="N831" s="163"/>
      <c r="O831" s="163"/>
    </row>
    <row r="832" spans="1:15">
      <c r="A832" s="163"/>
      <c r="B832" s="163"/>
      <c r="C832" s="163"/>
      <c r="D832" s="190" t="s">
        <v>4064</v>
      </c>
      <c r="E832" s="164"/>
      <c r="F832" s="164"/>
      <c r="G832" s="163"/>
      <c r="H832" s="163"/>
      <c r="I832" s="163"/>
      <c r="J832" s="163"/>
      <c r="K832" s="164"/>
      <c r="L832" s="164"/>
      <c r="M832" s="163"/>
      <c r="N832" s="163"/>
      <c r="O832" s="163"/>
    </row>
    <row r="833" spans="1:15">
      <c r="A833" s="163"/>
      <c r="B833" s="163"/>
      <c r="C833" s="163"/>
      <c r="D833" s="190" t="s">
        <v>4065</v>
      </c>
      <c r="E833" s="164"/>
      <c r="F833" s="164"/>
      <c r="G833" s="163"/>
      <c r="H833" s="163"/>
      <c r="I833" s="163"/>
      <c r="J833" s="163"/>
      <c r="K833" s="164"/>
      <c r="L833" s="164"/>
      <c r="M833" s="163"/>
      <c r="N833" s="163"/>
      <c r="O833" s="163"/>
    </row>
    <row r="834" spans="1:15">
      <c r="A834" s="163"/>
      <c r="B834" s="163"/>
      <c r="C834" s="163"/>
      <c r="D834" s="190" t="s">
        <v>4066</v>
      </c>
      <c r="E834" s="164"/>
      <c r="F834" s="164"/>
      <c r="G834" s="163"/>
      <c r="H834" s="163"/>
      <c r="I834" s="163"/>
      <c r="J834" s="163"/>
      <c r="K834" s="164"/>
      <c r="L834" s="164"/>
      <c r="M834" s="163"/>
      <c r="N834" s="163"/>
      <c r="O834" s="163"/>
    </row>
    <row r="835" spans="1:15">
      <c r="A835" s="163"/>
      <c r="B835" s="163"/>
      <c r="C835" s="163"/>
      <c r="D835" s="190" t="s">
        <v>4067</v>
      </c>
      <c r="E835" s="164"/>
      <c r="F835" s="164"/>
      <c r="G835" s="163"/>
      <c r="H835" s="163"/>
      <c r="I835" s="163"/>
      <c r="J835" s="163"/>
      <c r="K835" s="164"/>
      <c r="L835" s="164"/>
      <c r="M835" s="163"/>
      <c r="N835" s="163"/>
      <c r="O835" s="163"/>
    </row>
    <row r="836" spans="1:15">
      <c r="A836" s="163"/>
      <c r="B836" s="163"/>
      <c r="C836" s="163"/>
      <c r="D836" s="190" t="s">
        <v>4794</v>
      </c>
      <c r="E836" s="164"/>
      <c r="F836" s="164"/>
      <c r="G836" s="163"/>
      <c r="H836" s="163"/>
      <c r="I836" s="163"/>
      <c r="J836" s="163"/>
      <c r="K836" s="164"/>
      <c r="L836" s="164"/>
      <c r="M836" s="163"/>
      <c r="N836" s="163"/>
      <c r="O836" s="163"/>
    </row>
    <row r="837" spans="1:15">
      <c r="A837" s="163"/>
      <c r="B837" s="163"/>
      <c r="C837" s="163"/>
      <c r="D837" s="190" t="s">
        <v>4795</v>
      </c>
      <c r="E837" s="164"/>
      <c r="F837" s="164"/>
      <c r="G837" s="163"/>
      <c r="H837" s="163"/>
      <c r="I837" s="163"/>
      <c r="J837" s="163"/>
      <c r="K837" s="164"/>
      <c r="L837" s="164"/>
      <c r="M837" s="163"/>
      <c r="N837" s="163"/>
      <c r="O837" s="163"/>
    </row>
    <row r="838" spans="1:15">
      <c r="A838" s="163"/>
      <c r="B838" s="163"/>
      <c r="C838" s="163"/>
      <c r="D838" s="190" t="s">
        <v>4796</v>
      </c>
      <c r="E838" s="164"/>
      <c r="F838" s="164"/>
      <c r="G838" s="163"/>
      <c r="H838" s="163"/>
      <c r="I838" s="163"/>
      <c r="J838" s="163"/>
      <c r="K838" s="164"/>
      <c r="L838" s="164"/>
      <c r="M838" s="163"/>
      <c r="N838" s="163"/>
      <c r="O838" s="163"/>
    </row>
    <row r="839" spans="1:15">
      <c r="A839" s="163"/>
      <c r="B839" s="163"/>
      <c r="C839" s="163"/>
      <c r="D839" s="190" t="s">
        <v>4797</v>
      </c>
      <c r="E839" s="164"/>
      <c r="F839" s="164"/>
      <c r="G839" s="163"/>
      <c r="H839" s="163"/>
      <c r="I839" s="163"/>
      <c r="J839" s="163"/>
      <c r="K839" s="164"/>
      <c r="L839" s="164"/>
      <c r="M839" s="163"/>
      <c r="N839" s="163"/>
      <c r="O839" s="163"/>
    </row>
    <row r="840" spans="1:15">
      <c r="A840" s="163"/>
      <c r="B840" s="163"/>
      <c r="C840" s="163"/>
      <c r="D840" s="190" t="s">
        <v>4798</v>
      </c>
      <c r="E840" s="164"/>
      <c r="F840" s="164"/>
      <c r="G840" s="163"/>
      <c r="H840" s="163"/>
      <c r="I840" s="163"/>
      <c r="J840" s="163"/>
      <c r="K840" s="164"/>
      <c r="L840" s="164"/>
      <c r="M840" s="163"/>
      <c r="N840" s="163"/>
      <c r="O840" s="163"/>
    </row>
    <row r="841" spans="1:15">
      <c r="A841" s="163"/>
      <c r="B841" s="163"/>
      <c r="C841" s="163"/>
      <c r="D841" s="190" t="s">
        <v>4799</v>
      </c>
      <c r="E841" s="164"/>
      <c r="F841" s="164"/>
      <c r="G841" s="163"/>
      <c r="H841" s="163"/>
      <c r="I841" s="163"/>
      <c r="J841" s="163"/>
      <c r="K841" s="164"/>
      <c r="L841" s="164"/>
      <c r="M841" s="163"/>
      <c r="N841" s="163"/>
      <c r="O841" s="163"/>
    </row>
    <row r="842" spans="1:15">
      <c r="A842" s="163"/>
      <c r="B842" s="163"/>
      <c r="C842" s="163"/>
      <c r="D842" s="190" t="s">
        <v>4800</v>
      </c>
      <c r="E842" s="164"/>
      <c r="F842" s="164"/>
      <c r="G842" s="163"/>
      <c r="H842" s="163"/>
      <c r="I842" s="163"/>
      <c r="J842" s="163"/>
      <c r="K842" s="164"/>
      <c r="L842" s="164"/>
      <c r="M842" s="163"/>
      <c r="N842" s="163"/>
      <c r="O842" s="163"/>
    </row>
    <row r="843" spans="1:15">
      <c r="A843" s="163"/>
      <c r="B843" s="163"/>
      <c r="C843" s="163"/>
      <c r="D843" s="190" t="s">
        <v>4801</v>
      </c>
      <c r="E843" s="164"/>
      <c r="F843" s="164"/>
      <c r="G843" s="163"/>
      <c r="H843" s="163"/>
      <c r="I843" s="163"/>
      <c r="J843" s="163"/>
      <c r="K843" s="164"/>
      <c r="L843" s="164"/>
      <c r="M843" s="163"/>
      <c r="N843" s="163"/>
      <c r="O843" s="163"/>
    </row>
    <row r="844" spans="1:15">
      <c r="A844" s="163"/>
      <c r="B844" s="163"/>
      <c r="C844" s="163"/>
      <c r="D844" s="190" t="s">
        <v>4802</v>
      </c>
      <c r="E844" s="164"/>
      <c r="F844" s="164"/>
      <c r="G844" s="163"/>
      <c r="H844" s="163"/>
      <c r="I844" s="163"/>
      <c r="J844" s="163"/>
      <c r="K844" s="164"/>
      <c r="L844" s="164"/>
      <c r="M844" s="163"/>
      <c r="N844" s="163"/>
      <c r="O844" s="163"/>
    </row>
    <row r="845" spans="1:15">
      <c r="A845" s="163"/>
      <c r="B845" s="163"/>
      <c r="C845" s="163"/>
      <c r="D845" s="190" t="s">
        <v>4803</v>
      </c>
      <c r="E845" s="164"/>
      <c r="F845" s="164"/>
      <c r="G845" s="163"/>
      <c r="H845" s="163"/>
      <c r="I845" s="163"/>
      <c r="J845" s="163"/>
      <c r="K845" s="164"/>
      <c r="L845" s="164"/>
      <c r="M845" s="163"/>
      <c r="N845" s="163"/>
      <c r="O845" s="163"/>
    </row>
    <row r="846" spans="1:15">
      <c r="A846" s="163"/>
      <c r="B846" s="163"/>
      <c r="C846" s="163"/>
      <c r="D846" s="190" t="s">
        <v>4804</v>
      </c>
      <c r="E846" s="164"/>
      <c r="F846" s="164"/>
      <c r="G846" s="163"/>
      <c r="H846" s="163"/>
      <c r="I846" s="163"/>
      <c r="J846" s="163"/>
      <c r="K846" s="164"/>
      <c r="L846" s="164"/>
      <c r="M846" s="163"/>
      <c r="N846" s="163"/>
      <c r="O846" s="163"/>
    </row>
    <row r="847" spans="1:15">
      <c r="A847" s="163"/>
      <c r="B847" s="163"/>
      <c r="C847" s="163"/>
      <c r="D847" s="190" t="s">
        <v>4805</v>
      </c>
      <c r="E847" s="164"/>
      <c r="F847" s="164"/>
      <c r="G847" s="163"/>
      <c r="H847" s="163"/>
      <c r="I847" s="163"/>
      <c r="J847" s="163"/>
      <c r="K847" s="164"/>
      <c r="L847" s="164"/>
      <c r="M847" s="163"/>
      <c r="N847" s="163"/>
      <c r="O847" s="163"/>
    </row>
    <row r="848" spans="1:15">
      <c r="A848" s="163"/>
      <c r="B848" s="163"/>
      <c r="C848" s="163"/>
      <c r="D848" s="190" t="s">
        <v>4806</v>
      </c>
      <c r="E848" s="164"/>
      <c r="F848" s="164"/>
      <c r="G848" s="163"/>
      <c r="H848" s="163"/>
      <c r="I848" s="163"/>
      <c r="J848" s="163"/>
      <c r="K848" s="164"/>
      <c r="L848" s="164"/>
      <c r="M848" s="163"/>
      <c r="N848" s="163"/>
      <c r="O848" s="163"/>
    </row>
    <row r="849" spans="1:15">
      <c r="A849" s="163"/>
      <c r="B849" s="163"/>
      <c r="C849" s="163"/>
      <c r="D849" s="190" t="s">
        <v>4807</v>
      </c>
      <c r="E849" s="164"/>
      <c r="F849" s="164"/>
      <c r="G849" s="163"/>
      <c r="H849" s="163"/>
      <c r="I849" s="163"/>
      <c r="J849" s="163"/>
      <c r="K849" s="164"/>
      <c r="L849" s="164"/>
      <c r="M849" s="163"/>
      <c r="N849" s="163"/>
      <c r="O849" s="163"/>
    </row>
    <row r="850" spans="1:15">
      <c r="A850" s="163"/>
      <c r="B850" s="163"/>
      <c r="C850" s="163"/>
      <c r="D850" s="190" t="s">
        <v>4808</v>
      </c>
      <c r="E850" s="164"/>
      <c r="F850" s="164"/>
      <c r="G850" s="163"/>
      <c r="H850" s="163"/>
      <c r="I850" s="163"/>
      <c r="J850" s="163"/>
      <c r="K850" s="164"/>
      <c r="L850" s="164"/>
      <c r="M850" s="163"/>
      <c r="N850" s="163"/>
      <c r="O850" s="163"/>
    </row>
    <row r="851" spans="1:15">
      <c r="A851" s="163"/>
      <c r="B851" s="163"/>
      <c r="C851" s="163"/>
      <c r="D851" s="190" t="s">
        <v>4809</v>
      </c>
      <c r="E851" s="164"/>
      <c r="F851" s="164"/>
      <c r="G851" s="163"/>
      <c r="H851" s="163"/>
      <c r="I851" s="163"/>
      <c r="J851" s="163"/>
      <c r="K851" s="164"/>
      <c r="L851" s="164"/>
      <c r="M851" s="163"/>
      <c r="N851" s="163"/>
      <c r="O851" s="163"/>
    </row>
    <row r="852" spans="1:15">
      <c r="A852" s="163"/>
      <c r="B852" s="163"/>
      <c r="C852" s="163"/>
      <c r="D852" s="190" t="s">
        <v>4810</v>
      </c>
      <c r="E852" s="164"/>
      <c r="F852" s="164"/>
      <c r="G852" s="163"/>
      <c r="H852" s="163"/>
      <c r="I852" s="163"/>
      <c r="J852" s="163"/>
      <c r="K852" s="164"/>
      <c r="L852" s="164"/>
      <c r="M852" s="163"/>
      <c r="N852" s="163"/>
      <c r="O852" s="163"/>
    </row>
    <row r="853" spans="1:15">
      <c r="A853" s="163"/>
      <c r="B853" s="163"/>
      <c r="C853" s="163"/>
      <c r="D853" s="190" t="s">
        <v>4811</v>
      </c>
      <c r="E853" s="164"/>
      <c r="F853" s="164"/>
      <c r="G853" s="163"/>
      <c r="H853" s="163"/>
      <c r="I853" s="163"/>
      <c r="J853" s="163"/>
      <c r="K853" s="164"/>
      <c r="L853" s="164"/>
      <c r="M853" s="163"/>
      <c r="N853" s="163"/>
      <c r="O853" s="163"/>
    </row>
    <row r="854" spans="1:15">
      <c r="A854" s="163"/>
      <c r="B854" s="163"/>
      <c r="C854" s="163"/>
      <c r="D854" s="190" t="s">
        <v>4812</v>
      </c>
      <c r="E854" s="164"/>
      <c r="F854" s="164"/>
      <c r="G854" s="163"/>
      <c r="H854" s="163"/>
      <c r="I854" s="163"/>
      <c r="J854" s="163"/>
      <c r="K854" s="164"/>
      <c r="L854" s="164"/>
      <c r="M854" s="163"/>
      <c r="N854" s="163"/>
      <c r="O854" s="163"/>
    </row>
    <row r="855" spans="1:15">
      <c r="A855" s="163"/>
      <c r="B855" s="163"/>
      <c r="C855" s="163"/>
      <c r="D855" s="190" t="s">
        <v>4813</v>
      </c>
      <c r="E855" s="164"/>
      <c r="F855" s="164"/>
      <c r="G855" s="163"/>
      <c r="H855" s="163"/>
      <c r="I855" s="163"/>
      <c r="J855" s="163"/>
      <c r="K855" s="164"/>
      <c r="L855" s="164"/>
      <c r="M855" s="163"/>
      <c r="N855" s="163"/>
      <c r="O855" s="163"/>
    </row>
    <row r="856" spans="1:15">
      <c r="A856" s="163"/>
      <c r="B856" s="163"/>
      <c r="C856" s="163"/>
      <c r="D856" s="190" t="s">
        <v>4814</v>
      </c>
      <c r="E856" s="164"/>
      <c r="F856" s="164"/>
      <c r="G856" s="163"/>
      <c r="H856" s="163"/>
      <c r="I856" s="163"/>
      <c r="J856" s="163"/>
      <c r="K856" s="164"/>
      <c r="L856" s="164"/>
      <c r="M856" s="163"/>
      <c r="N856" s="163"/>
      <c r="O856" s="163"/>
    </row>
    <row r="857" spans="1:15">
      <c r="A857" s="163"/>
      <c r="B857" s="163"/>
      <c r="C857" s="163"/>
      <c r="D857" s="190" t="s">
        <v>4815</v>
      </c>
      <c r="E857" s="164"/>
      <c r="F857" s="164"/>
      <c r="G857" s="163"/>
      <c r="H857" s="163"/>
      <c r="I857" s="163"/>
      <c r="J857" s="163"/>
      <c r="K857" s="164"/>
      <c r="L857" s="164"/>
      <c r="M857" s="163"/>
      <c r="N857" s="163"/>
      <c r="O857" s="163"/>
    </row>
    <row r="858" spans="1:15">
      <c r="A858" s="163"/>
      <c r="B858" s="163"/>
      <c r="C858" s="163"/>
      <c r="D858" s="190" t="s">
        <v>4816</v>
      </c>
      <c r="E858" s="164"/>
      <c r="F858" s="164"/>
      <c r="G858" s="163"/>
      <c r="H858" s="163"/>
      <c r="I858" s="163"/>
      <c r="J858" s="163"/>
      <c r="K858" s="164"/>
      <c r="L858" s="164"/>
      <c r="M858" s="163"/>
      <c r="N858" s="163"/>
      <c r="O858" s="163"/>
    </row>
    <row r="859" spans="1:15">
      <c r="A859" s="163"/>
      <c r="B859" s="163"/>
      <c r="C859" s="163"/>
      <c r="D859" s="190" t="s">
        <v>4817</v>
      </c>
      <c r="E859" s="164"/>
      <c r="F859" s="164"/>
      <c r="G859" s="163"/>
      <c r="H859" s="163"/>
      <c r="I859" s="163"/>
      <c r="J859" s="163"/>
      <c r="K859" s="164"/>
      <c r="L859" s="164"/>
      <c r="M859" s="163"/>
      <c r="N859" s="163"/>
      <c r="O859" s="163"/>
    </row>
    <row r="860" spans="1:15">
      <c r="A860" s="163"/>
      <c r="B860" s="163"/>
      <c r="C860" s="163"/>
      <c r="D860" s="190" t="s">
        <v>5100</v>
      </c>
      <c r="E860" s="164"/>
      <c r="F860" s="164"/>
      <c r="G860" s="163"/>
      <c r="H860" s="163"/>
      <c r="I860" s="163"/>
      <c r="J860" s="163"/>
      <c r="K860" s="164"/>
      <c r="L860" s="164"/>
      <c r="M860" s="163"/>
      <c r="N860" s="163"/>
      <c r="O860" s="163"/>
    </row>
    <row r="861" spans="1:15">
      <c r="A861" s="163"/>
      <c r="B861" s="163"/>
      <c r="C861" s="163"/>
      <c r="D861" s="190" t="s">
        <v>5101</v>
      </c>
      <c r="E861" s="164"/>
      <c r="F861" s="164"/>
      <c r="G861" s="163"/>
      <c r="H861" s="163"/>
      <c r="I861" s="163"/>
      <c r="J861" s="163"/>
      <c r="K861" s="164"/>
      <c r="L861" s="164"/>
      <c r="M861" s="163"/>
      <c r="N861" s="163"/>
      <c r="O861" s="163"/>
    </row>
    <row r="862" spans="1:15">
      <c r="A862" s="163"/>
      <c r="B862" s="163"/>
      <c r="C862" s="163"/>
      <c r="D862" s="190" t="s">
        <v>5102</v>
      </c>
      <c r="E862" s="164"/>
      <c r="F862" s="164"/>
      <c r="G862" s="163"/>
      <c r="H862" s="163"/>
      <c r="I862" s="163"/>
      <c r="J862" s="163"/>
      <c r="K862" s="164"/>
      <c r="L862" s="164"/>
      <c r="M862" s="163"/>
      <c r="N862" s="163"/>
      <c r="O862" s="163"/>
    </row>
    <row r="863" spans="1:15">
      <c r="A863" s="163"/>
      <c r="B863" s="163"/>
      <c r="C863" s="163"/>
      <c r="D863" s="190" t="s">
        <v>5103</v>
      </c>
      <c r="E863" s="164"/>
      <c r="F863" s="164"/>
      <c r="G863" s="163"/>
      <c r="H863" s="163"/>
      <c r="I863" s="163"/>
      <c r="J863" s="163"/>
      <c r="K863" s="164"/>
      <c r="L863" s="164"/>
      <c r="M863" s="163"/>
      <c r="N863" s="163"/>
      <c r="O863" s="163"/>
    </row>
    <row r="864" spans="1:15">
      <c r="A864" s="163"/>
      <c r="B864" s="163"/>
      <c r="C864" s="163"/>
      <c r="D864" s="190" t="s">
        <v>5104</v>
      </c>
      <c r="E864" s="164"/>
      <c r="F864" s="164"/>
      <c r="G864" s="163"/>
      <c r="H864" s="163"/>
      <c r="I864" s="163"/>
      <c r="J864" s="163"/>
      <c r="K864" s="164"/>
      <c r="L864" s="164"/>
      <c r="M864" s="163"/>
      <c r="N864" s="163"/>
      <c r="O864" s="163"/>
    </row>
    <row r="865" spans="1:15">
      <c r="A865" s="163"/>
      <c r="B865" s="163"/>
      <c r="C865" s="163"/>
      <c r="D865" s="190" t="s">
        <v>5105</v>
      </c>
      <c r="E865" s="164"/>
      <c r="F865" s="164"/>
      <c r="G865" s="163"/>
      <c r="H865" s="163"/>
      <c r="I865" s="163"/>
      <c r="J865" s="163"/>
      <c r="K865" s="164"/>
      <c r="L865" s="164"/>
      <c r="M865" s="163"/>
      <c r="N865" s="163"/>
      <c r="O865" s="163"/>
    </row>
    <row r="866" spans="1:15">
      <c r="A866" s="163"/>
      <c r="B866" s="163"/>
      <c r="C866" s="163"/>
      <c r="D866" s="163"/>
      <c r="E866" s="164"/>
      <c r="F866" s="164"/>
      <c r="G866" s="163"/>
      <c r="H866" s="163"/>
      <c r="I866" s="163"/>
      <c r="J866" s="163"/>
      <c r="K866" s="164"/>
      <c r="L866" s="164"/>
      <c r="M866" s="163"/>
      <c r="N866" s="163"/>
      <c r="O866" s="163"/>
    </row>
    <row r="867" spans="1:15">
      <c r="A867" s="163"/>
      <c r="B867" s="163"/>
      <c r="C867" s="163"/>
      <c r="D867" s="163"/>
      <c r="E867" s="164"/>
      <c r="F867" s="164"/>
      <c r="G867" s="163"/>
      <c r="H867" s="163"/>
      <c r="I867" s="163"/>
      <c r="J867" s="163"/>
      <c r="K867" s="164"/>
      <c r="L867" s="164"/>
      <c r="M867" s="163"/>
      <c r="N867" s="163"/>
      <c r="O867" s="163"/>
    </row>
    <row r="868" spans="1:15">
      <c r="A868" s="163"/>
      <c r="B868" s="163"/>
      <c r="C868" s="163"/>
      <c r="D868" s="163"/>
      <c r="E868" s="164"/>
      <c r="F868" s="164"/>
      <c r="G868" s="163"/>
      <c r="H868" s="163"/>
      <c r="I868" s="163"/>
      <c r="J868" s="163"/>
      <c r="K868" s="164"/>
      <c r="L868" s="164"/>
      <c r="M868" s="163"/>
      <c r="N868" s="163"/>
      <c r="O868" s="163"/>
    </row>
    <row r="869" spans="1:15">
      <c r="A869" s="163"/>
      <c r="B869" s="163"/>
      <c r="C869" s="163"/>
      <c r="D869" s="163"/>
      <c r="E869" s="164"/>
      <c r="F869" s="164"/>
      <c r="G869" s="163"/>
      <c r="H869" s="163"/>
      <c r="I869" s="163"/>
      <c r="J869" s="163"/>
      <c r="K869" s="164"/>
      <c r="L869" s="164"/>
      <c r="M869" s="163"/>
      <c r="N869" s="163"/>
      <c r="O869" s="163"/>
    </row>
    <row r="870" spans="1:15">
      <c r="A870" s="163"/>
      <c r="B870" s="163"/>
      <c r="C870" s="163"/>
      <c r="D870" s="163"/>
      <c r="E870" s="164"/>
      <c r="F870" s="164"/>
      <c r="G870" s="163"/>
      <c r="H870" s="163"/>
      <c r="I870" s="163"/>
      <c r="J870" s="163"/>
      <c r="K870" s="164"/>
      <c r="L870" s="164"/>
      <c r="M870" s="163"/>
      <c r="N870" s="163"/>
      <c r="O870" s="163"/>
    </row>
    <row r="871" spans="1:15">
      <c r="A871" s="163"/>
      <c r="B871" s="163"/>
      <c r="C871" s="163"/>
      <c r="D871" s="163"/>
      <c r="E871" s="164"/>
      <c r="F871" s="164"/>
      <c r="G871" s="163"/>
      <c r="H871" s="163"/>
      <c r="I871" s="163"/>
      <c r="J871" s="163"/>
      <c r="K871" s="164"/>
      <c r="L871" s="164"/>
      <c r="M871" s="163"/>
      <c r="N871" s="163"/>
      <c r="O871" s="163"/>
    </row>
    <row r="872" spans="1:15">
      <c r="A872" s="163"/>
      <c r="B872" s="163"/>
      <c r="C872" s="163"/>
      <c r="D872" s="163"/>
      <c r="E872" s="164"/>
      <c r="F872" s="164"/>
      <c r="G872" s="163"/>
      <c r="H872" s="163"/>
      <c r="I872" s="163"/>
      <c r="J872" s="163"/>
      <c r="K872" s="164"/>
      <c r="L872" s="164"/>
      <c r="M872" s="163"/>
      <c r="N872" s="163"/>
      <c r="O872" s="163"/>
    </row>
    <row r="873" spans="1:15">
      <c r="A873" s="163"/>
      <c r="B873" s="163"/>
      <c r="C873" s="163"/>
      <c r="D873" s="163"/>
      <c r="E873" s="164"/>
      <c r="F873" s="164"/>
      <c r="G873" s="163"/>
      <c r="H873" s="163"/>
      <c r="I873" s="163"/>
      <c r="J873" s="163"/>
      <c r="K873" s="164"/>
      <c r="L873" s="164"/>
      <c r="M873" s="163"/>
      <c r="N873" s="163"/>
      <c r="O873" s="163"/>
    </row>
    <row r="874" spans="1:15">
      <c r="A874" s="163"/>
      <c r="B874" s="163"/>
      <c r="C874" s="163"/>
      <c r="D874" s="163"/>
      <c r="E874" s="164"/>
      <c r="F874" s="164"/>
      <c r="G874" s="163"/>
      <c r="H874" s="163"/>
      <c r="I874" s="163"/>
      <c r="J874" s="163"/>
      <c r="K874" s="164"/>
      <c r="L874" s="164"/>
      <c r="M874" s="163"/>
      <c r="N874" s="163"/>
      <c r="O874" s="163"/>
    </row>
    <row r="875" spans="1:15">
      <c r="A875" s="163"/>
      <c r="B875" s="163"/>
      <c r="C875" s="163"/>
      <c r="D875" s="163"/>
      <c r="E875" s="164"/>
      <c r="F875" s="164"/>
      <c r="G875" s="163"/>
      <c r="H875" s="163"/>
      <c r="I875" s="163"/>
      <c r="J875" s="163"/>
      <c r="K875" s="164"/>
      <c r="L875" s="164"/>
      <c r="M875" s="163"/>
      <c r="N875" s="163"/>
      <c r="O875" s="163"/>
    </row>
    <row r="876" spans="1:15">
      <c r="A876" s="163"/>
      <c r="B876" s="163"/>
      <c r="C876" s="163"/>
      <c r="D876" s="163"/>
      <c r="E876" s="164"/>
      <c r="F876" s="164"/>
      <c r="G876" s="163"/>
      <c r="H876" s="163"/>
      <c r="I876" s="163"/>
      <c r="J876" s="163"/>
      <c r="K876" s="164"/>
      <c r="L876" s="164"/>
      <c r="M876" s="163"/>
      <c r="N876" s="163"/>
      <c r="O876" s="163"/>
    </row>
    <row r="877" spans="1:15">
      <c r="A877" s="163"/>
      <c r="B877" s="163"/>
      <c r="C877" s="163"/>
      <c r="D877" s="163"/>
      <c r="E877" s="164"/>
      <c r="F877" s="164"/>
      <c r="G877" s="163"/>
      <c r="H877" s="163"/>
      <c r="I877" s="163"/>
      <c r="J877" s="163"/>
      <c r="K877" s="164"/>
      <c r="L877" s="164"/>
      <c r="M877" s="163"/>
      <c r="N877" s="163"/>
      <c r="O877" s="163"/>
    </row>
    <row r="878" spans="1:15">
      <c r="A878" s="163"/>
      <c r="B878" s="163"/>
      <c r="C878" s="163"/>
      <c r="D878" s="163"/>
      <c r="E878" s="164"/>
      <c r="F878" s="164"/>
      <c r="G878" s="163"/>
      <c r="H878" s="163"/>
      <c r="I878" s="163"/>
      <c r="J878" s="163"/>
      <c r="K878" s="164"/>
      <c r="L878" s="164"/>
      <c r="M878" s="163"/>
      <c r="N878" s="163"/>
      <c r="O878" s="163"/>
    </row>
    <row r="879" spans="1:15">
      <c r="A879" s="163"/>
      <c r="B879" s="163"/>
      <c r="C879" s="163"/>
      <c r="D879" s="163"/>
      <c r="E879" s="164"/>
      <c r="F879" s="164"/>
      <c r="G879" s="163"/>
      <c r="H879" s="163"/>
      <c r="I879" s="163"/>
      <c r="J879" s="163"/>
      <c r="K879" s="164"/>
      <c r="L879" s="164"/>
      <c r="M879" s="163"/>
      <c r="N879" s="163"/>
      <c r="O879" s="163"/>
    </row>
    <row r="880" spans="1:15">
      <c r="A880" s="163"/>
      <c r="B880" s="163"/>
      <c r="C880" s="163"/>
      <c r="D880" s="163"/>
      <c r="E880" s="164"/>
      <c r="F880" s="164"/>
      <c r="G880" s="163"/>
      <c r="H880" s="163"/>
      <c r="I880" s="163"/>
      <c r="J880" s="163"/>
      <c r="K880" s="164"/>
      <c r="L880" s="164"/>
      <c r="M880" s="163"/>
      <c r="N880" s="163"/>
      <c r="O880" s="163"/>
    </row>
    <row r="881" spans="1:15">
      <c r="A881" s="163"/>
      <c r="B881" s="163"/>
      <c r="C881" s="163"/>
      <c r="D881" s="163"/>
      <c r="E881" s="164"/>
      <c r="F881" s="164"/>
      <c r="G881" s="163"/>
      <c r="H881" s="163"/>
      <c r="I881" s="163"/>
      <c r="J881" s="163"/>
      <c r="K881" s="164"/>
      <c r="L881" s="164"/>
      <c r="M881" s="163"/>
      <c r="N881" s="163"/>
      <c r="O881" s="163"/>
    </row>
    <row r="882" spans="1:15">
      <c r="A882" s="163"/>
      <c r="B882" s="163"/>
      <c r="C882" s="163"/>
      <c r="D882" s="163"/>
      <c r="E882" s="164"/>
      <c r="F882" s="164"/>
      <c r="G882" s="163"/>
      <c r="H882" s="163"/>
      <c r="I882" s="163"/>
      <c r="J882" s="163"/>
      <c r="K882" s="164"/>
      <c r="L882" s="164"/>
      <c r="M882" s="163"/>
      <c r="N882" s="163"/>
      <c r="O882" s="163"/>
    </row>
  </sheetData>
  <mergeCells count="13">
    <mergeCell ref="J8:N8"/>
    <mergeCell ref="J5:K5"/>
    <mergeCell ref="M5:N5"/>
    <mergeCell ref="J6:K6"/>
    <mergeCell ref="M6:N6"/>
    <mergeCell ref="J7:K7"/>
    <mergeCell ref="M7:N7"/>
    <mergeCell ref="J2:L2"/>
    <mergeCell ref="M2:N2"/>
    <mergeCell ref="J3:K3"/>
    <mergeCell ref="M3:N3"/>
    <mergeCell ref="J4:K4"/>
    <mergeCell ref="M4:N4"/>
  </mergeCells>
  <conditionalFormatting sqref="F1:F10 F45 F47:F49 F78:F79">
    <cfRule type="timePeriod" dxfId="47" priority="21" timePeriod="yesterday">
      <formula>FLOOR(F1,1)=TODAY()-1</formula>
    </cfRule>
  </conditionalFormatting>
  <conditionalFormatting sqref="F21:F28">
    <cfRule type="timePeriod" dxfId="46" priority="13" timePeriod="yesterday">
      <formula>FLOOR(F21,1)=TODAY()-1</formula>
    </cfRule>
  </conditionalFormatting>
  <conditionalFormatting sqref="F32:F43">
    <cfRule type="timePeriod" dxfId="45" priority="15" timePeriod="yesterday">
      <formula>FLOOR(F32,1)=TODAY()-1</formula>
    </cfRule>
  </conditionalFormatting>
  <conditionalFormatting sqref="F52:F60">
    <cfRule type="timePeriod" dxfId="44" priority="9" timePeriod="yesterday">
      <formula>FLOOR(F52,1)=TODAY()-1</formula>
    </cfRule>
  </conditionalFormatting>
  <conditionalFormatting sqref="F65:F71">
    <cfRule type="timePeriod" dxfId="43" priority="3" timePeriod="yesterday">
      <formula>FLOOR(F65,1)=TODAY()-1</formula>
    </cfRule>
  </conditionalFormatting>
  <conditionalFormatting sqref="F73:F76">
    <cfRule type="timePeriod" dxfId="42" priority="1" timePeriod="yesterday">
      <formula>FLOOR(F73,1)=TODAY()-1</formula>
    </cfRule>
  </conditionalFormatting>
  <conditionalFormatting sqref="F82:F83 F85 F88:F90 F101 F104 F120:F121 F135 F142:F148">
    <cfRule type="timePeriod" dxfId="41" priority="22" timePeriod="yesterday">
      <formula>FLOOR(F82,1)=TODAY()-1</formula>
    </cfRule>
  </conditionalFormatting>
  <pageMargins left="0.7" right="0.7" top="0.75" bottom="0.75" header="0.3" footer="0.3"/>
  <pageSetup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XFD881"/>
  <sheetViews>
    <sheetView workbookViewId="0">
      <selection activeCell="D16" sqref="D16"/>
    </sheetView>
  </sheetViews>
  <sheetFormatPr defaultRowHeight="15"/>
  <cols>
    <col min="1" max="1" width="9.140625" customWidth="1"/>
    <col min="2" max="2" width="19.7109375" hidden="1" customWidth="1"/>
    <col min="3" max="4" width="19.7109375" customWidth="1"/>
    <col min="5" max="6" width="19.7109375" style="1" customWidth="1"/>
    <col min="7" max="7" width="26.42578125" customWidth="1"/>
    <col min="8" max="8" width="84.140625" customWidth="1"/>
    <col min="9" max="9" width="28.5703125" customWidth="1"/>
    <col min="10" max="10" width="40.85546875" customWidth="1"/>
    <col min="11" max="12" width="19.7109375" style="1" customWidth="1"/>
    <col min="13" max="15" width="19.7109375" customWidth="1"/>
  </cols>
  <sheetData>
    <row r="1" spans="1:15" ht="18.75" thickBot="1">
      <c r="A1" s="134"/>
      <c r="B1" s="78"/>
      <c r="C1" s="134" t="s">
        <v>162</v>
      </c>
      <c r="D1" s="63"/>
      <c r="E1" s="65"/>
      <c r="F1" s="65"/>
      <c r="G1" s="65"/>
      <c r="H1" s="63"/>
      <c r="I1" s="63"/>
      <c r="J1" s="63"/>
      <c r="K1" s="65"/>
      <c r="L1" s="65"/>
      <c r="M1" s="63"/>
      <c r="N1" s="63"/>
      <c r="O1" s="63"/>
    </row>
    <row r="2" spans="1:15" ht="18.75" thickBot="1">
      <c r="A2" s="134"/>
      <c r="B2" s="78"/>
      <c r="C2" s="134"/>
      <c r="D2" s="63"/>
      <c r="E2" s="65"/>
      <c r="F2" s="65"/>
      <c r="G2" s="63"/>
      <c r="H2" s="63"/>
      <c r="I2" s="63"/>
      <c r="J2" s="361" t="s">
        <v>166</v>
      </c>
      <c r="K2" s="362"/>
      <c r="L2" s="363"/>
      <c r="M2" s="364"/>
      <c r="N2" s="364"/>
      <c r="O2" s="63"/>
    </row>
    <row r="3" spans="1:15" ht="18">
      <c r="A3" s="134"/>
      <c r="B3" s="134"/>
      <c r="C3" s="134"/>
      <c r="D3" s="134" t="s">
        <v>455</v>
      </c>
      <c r="E3" s="249"/>
      <c r="F3" s="249"/>
      <c r="G3" s="141"/>
      <c r="H3" s="134"/>
      <c r="I3" s="134"/>
      <c r="J3" s="365" t="s">
        <v>171</v>
      </c>
      <c r="K3" s="366"/>
      <c r="L3" s="138">
        <f>COUNTIFS(K:K,"A")</f>
        <v>4</v>
      </c>
      <c r="M3" s="367"/>
      <c r="N3" s="367"/>
      <c r="O3" s="63"/>
    </row>
    <row r="4" spans="1:15" ht="18">
      <c r="A4" s="134"/>
      <c r="B4" s="134"/>
      <c r="C4" s="134"/>
      <c r="D4" s="134"/>
      <c r="E4" s="249"/>
      <c r="F4" s="249"/>
      <c r="G4" s="134"/>
      <c r="H4" s="134"/>
      <c r="I4" s="134"/>
      <c r="J4" s="368" t="s">
        <v>172</v>
      </c>
      <c r="K4" s="369"/>
      <c r="L4" s="139">
        <f>COUNTIFS(K:K, "B")</f>
        <v>0</v>
      </c>
      <c r="M4" s="367"/>
      <c r="N4" s="367"/>
      <c r="O4" s="63"/>
    </row>
    <row r="5" spans="1:15" ht="15.75" thickBot="1">
      <c r="A5" s="72"/>
      <c r="B5" s="78"/>
      <c r="C5" s="63"/>
      <c r="D5" s="63"/>
      <c r="E5" s="65"/>
      <c r="F5" s="65"/>
      <c r="G5" s="63"/>
      <c r="H5" s="63"/>
      <c r="I5" s="63"/>
      <c r="J5" s="371" t="s">
        <v>173</v>
      </c>
      <c r="K5" s="372"/>
      <c r="L5" s="140">
        <f>COUNTIFS(K:K, "R")</f>
        <v>0</v>
      </c>
      <c r="M5" s="367"/>
      <c r="N5" s="367"/>
      <c r="O5" s="107"/>
    </row>
    <row r="6" spans="1:15" ht="15.75" thickBot="1">
      <c r="A6" s="72"/>
      <c r="B6" s="78"/>
      <c r="C6" s="63"/>
      <c r="D6" s="63"/>
      <c r="E6" s="65"/>
      <c r="F6" s="65"/>
      <c r="G6" s="63"/>
      <c r="H6" s="63"/>
      <c r="I6" s="63"/>
      <c r="J6" s="371" t="s">
        <v>454</v>
      </c>
      <c r="K6" s="372"/>
      <c r="L6" s="140">
        <f>COUNTIFS(K:K, "OP")</f>
        <v>1</v>
      </c>
      <c r="M6" s="367"/>
      <c r="N6" s="367"/>
      <c r="O6" s="107"/>
    </row>
    <row r="7" spans="1:15" ht="15.75" thickBot="1">
      <c r="A7" s="72"/>
      <c r="B7" s="78"/>
      <c r="C7" s="63"/>
      <c r="D7" s="63"/>
      <c r="E7" s="65"/>
      <c r="F7" s="65"/>
      <c r="G7" s="63"/>
      <c r="H7" s="63"/>
      <c r="I7" s="63"/>
      <c r="J7" s="371" t="s">
        <v>320</v>
      </c>
      <c r="K7" s="372"/>
      <c r="L7" s="140">
        <f>SUM(L3:L6)</f>
        <v>5</v>
      </c>
      <c r="M7" s="367"/>
      <c r="N7" s="367"/>
      <c r="O7" s="107"/>
    </row>
    <row r="8" spans="1:15" ht="15.75" thickBot="1">
      <c r="A8" s="72"/>
      <c r="B8" s="78"/>
      <c r="C8" s="63"/>
      <c r="D8" s="63"/>
      <c r="E8" s="65"/>
      <c r="F8" s="65"/>
      <c r="G8" s="63"/>
      <c r="H8" s="63"/>
      <c r="I8" s="63"/>
      <c r="J8" s="370"/>
      <c r="K8" s="370"/>
      <c r="L8" s="370"/>
      <c r="M8" s="370"/>
      <c r="N8" s="370"/>
      <c r="O8" s="63"/>
    </row>
    <row r="9" spans="1:15" ht="28.5" thickBot="1">
      <c r="A9" s="108" t="s">
        <v>2</v>
      </c>
      <c r="B9" s="109" t="s">
        <v>148</v>
      </c>
      <c r="C9" s="110" t="s">
        <v>1</v>
      </c>
      <c r="D9" s="110" t="s">
        <v>168</v>
      </c>
      <c r="E9" s="110" t="s">
        <v>297</v>
      </c>
      <c r="F9" s="110" t="s">
        <v>4295</v>
      </c>
      <c r="G9" s="110" t="s">
        <v>0</v>
      </c>
      <c r="H9" s="110" t="s">
        <v>167</v>
      </c>
      <c r="I9" s="110" t="s">
        <v>813</v>
      </c>
      <c r="J9" s="110" t="s">
        <v>28</v>
      </c>
      <c r="K9" s="110" t="s">
        <v>165</v>
      </c>
      <c r="L9" s="110" t="s">
        <v>550</v>
      </c>
      <c r="M9" s="149" t="s">
        <v>176</v>
      </c>
      <c r="N9" s="112" t="s">
        <v>175</v>
      </c>
      <c r="O9" s="112" t="s">
        <v>164</v>
      </c>
    </row>
    <row r="10" spans="1:15" ht="28.5">
      <c r="A10" s="195"/>
      <c r="B10" s="196" t="s">
        <v>741</v>
      </c>
      <c r="C10" s="197"/>
      <c r="D10" s="196"/>
      <c r="E10" s="256"/>
      <c r="F10" s="256"/>
      <c r="G10" s="196"/>
      <c r="H10" s="201"/>
      <c r="I10" s="230"/>
      <c r="J10" s="197"/>
      <c r="K10" s="256"/>
      <c r="L10" s="256"/>
      <c r="M10" s="198"/>
      <c r="N10" s="199"/>
      <c r="O10" s="200"/>
    </row>
    <row r="11" spans="1:15">
      <c r="A11" s="187">
        <v>1</v>
      </c>
      <c r="B11" s="188"/>
      <c r="C11" s="214"/>
      <c r="D11" s="189"/>
      <c r="E11" s="159"/>
      <c r="F11" s="159"/>
      <c r="G11" s="160"/>
      <c r="H11" s="160"/>
      <c r="I11" s="160"/>
      <c r="J11" s="160"/>
      <c r="K11" s="189" t="s">
        <v>11746</v>
      </c>
      <c r="L11" s="159"/>
      <c r="M11" s="213"/>
      <c r="N11" s="189"/>
      <c r="O11" s="231"/>
    </row>
    <row r="12" spans="1:15">
      <c r="A12" s="187">
        <v>2</v>
      </c>
      <c r="B12" s="188"/>
      <c r="C12" s="214" t="s">
        <v>11746</v>
      </c>
      <c r="D12" s="189" t="s">
        <v>10934</v>
      </c>
      <c r="E12" s="159">
        <v>45839</v>
      </c>
      <c r="F12" s="159">
        <v>45839</v>
      </c>
      <c r="G12" s="160" t="s">
        <v>12000</v>
      </c>
      <c r="H12" s="160" t="s">
        <v>12001</v>
      </c>
      <c r="I12" s="160"/>
      <c r="J12" s="160" t="s">
        <v>11779</v>
      </c>
      <c r="K12" s="189" t="s">
        <v>195</v>
      </c>
      <c r="L12" s="159">
        <v>45847</v>
      </c>
      <c r="M12" s="213"/>
      <c r="N12" s="189"/>
      <c r="O12" s="231"/>
    </row>
    <row r="13" spans="1:15">
      <c r="A13" s="187">
        <v>3</v>
      </c>
      <c r="B13" s="188"/>
      <c r="C13" s="214"/>
      <c r="D13" s="189" t="s">
        <v>10935</v>
      </c>
      <c r="E13" s="159">
        <v>45864</v>
      </c>
      <c r="F13" s="159">
        <v>45864</v>
      </c>
      <c r="G13" s="160" t="s">
        <v>12000</v>
      </c>
      <c r="H13" s="160" t="s">
        <v>12001</v>
      </c>
      <c r="I13" s="160"/>
      <c r="J13" s="160" t="s">
        <v>11780</v>
      </c>
      <c r="K13" s="189" t="s">
        <v>195</v>
      </c>
      <c r="L13" s="159">
        <v>45868</v>
      </c>
      <c r="M13" s="213"/>
      <c r="N13" s="189"/>
      <c r="O13" s="231"/>
    </row>
    <row r="14" spans="1:15">
      <c r="A14" s="187">
        <v>4</v>
      </c>
      <c r="B14" s="188"/>
      <c r="C14" s="214"/>
      <c r="D14" s="189" t="s">
        <v>10936</v>
      </c>
      <c r="E14" s="159">
        <v>45864</v>
      </c>
      <c r="F14" s="159">
        <v>45864</v>
      </c>
      <c r="G14" s="160" t="s">
        <v>12000</v>
      </c>
      <c r="H14" s="160" t="s">
        <v>12001</v>
      </c>
      <c r="I14" s="160"/>
      <c r="J14" s="160" t="s">
        <v>11780</v>
      </c>
      <c r="K14" s="189" t="s">
        <v>459</v>
      </c>
      <c r="L14" s="159"/>
      <c r="M14" s="213"/>
      <c r="N14" s="189"/>
      <c r="O14" s="231"/>
    </row>
    <row r="15" spans="1:15">
      <c r="A15" s="187">
        <v>5</v>
      </c>
      <c r="B15" s="188"/>
      <c r="C15" s="214"/>
      <c r="D15" s="189" t="s">
        <v>10937</v>
      </c>
      <c r="E15" s="159">
        <v>45864</v>
      </c>
      <c r="F15" s="159">
        <v>45864</v>
      </c>
      <c r="G15" s="160" t="s">
        <v>12000</v>
      </c>
      <c r="H15" s="160" t="s">
        <v>12001</v>
      </c>
      <c r="I15" s="160"/>
      <c r="J15" s="160" t="s">
        <v>11780</v>
      </c>
      <c r="K15" s="189" t="s">
        <v>195</v>
      </c>
      <c r="L15" s="159">
        <v>45868</v>
      </c>
      <c r="M15" s="213"/>
      <c r="N15" s="189"/>
      <c r="O15" s="231"/>
    </row>
    <row r="16" spans="1:15">
      <c r="A16" s="187">
        <v>6</v>
      </c>
      <c r="B16" s="188"/>
      <c r="C16" s="214"/>
      <c r="D16" s="189" t="s">
        <v>10938</v>
      </c>
      <c r="E16" s="159">
        <v>45864</v>
      </c>
      <c r="F16" s="159">
        <v>45864</v>
      </c>
      <c r="G16" s="160" t="s">
        <v>12000</v>
      </c>
      <c r="H16" s="160" t="s">
        <v>12001</v>
      </c>
      <c r="I16" s="160"/>
      <c r="J16" s="160" t="s">
        <v>7737</v>
      </c>
      <c r="K16" s="189" t="s">
        <v>195</v>
      </c>
      <c r="L16" s="159">
        <v>45868</v>
      </c>
      <c r="M16" s="213"/>
      <c r="N16" s="189"/>
      <c r="O16" s="231"/>
    </row>
    <row r="17" spans="1:15">
      <c r="A17" s="187">
        <v>7</v>
      </c>
      <c r="B17" s="188"/>
      <c r="C17" s="214"/>
      <c r="D17" s="189" t="s">
        <v>10939</v>
      </c>
      <c r="E17" s="159"/>
      <c r="F17" s="159"/>
      <c r="G17" s="160"/>
      <c r="H17" s="160"/>
      <c r="I17" s="160"/>
      <c r="J17" s="160"/>
      <c r="K17" s="189"/>
      <c r="L17" s="159"/>
      <c r="M17" s="213"/>
      <c r="N17" s="189"/>
      <c r="O17" s="231"/>
    </row>
    <row r="18" spans="1:15">
      <c r="A18" s="187">
        <v>8</v>
      </c>
      <c r="B18" s="188"/>
      <c r="C18" s="214"/>
      <c r="D18" s="189" t="s">
        <v>10940</v>
      </c>
      <c r="E18" s="159"/>
      <c r="F18" s="159"/>
      <c r="G18" s="160"/>
      <c r="H18" s="160"/>
      <c r="I18" s="160"/>
      <c r="J18" s="160"/>
      <c r="K18" s="189"/>
      <c r="L18" s="159"/>
      <c r="M18" s="213"/>
      <c r="N18" s="189"/>
      <c r="O18" s="231"/>
    </row>
    <row r="19" spans="1:15">
      <c r="A19" s="187">
        <v>9</v>
      </c>
      <c r="B19" s="188"/>
      <c r="C19" s="214"/>
      <c r="D19" s="189" t="s">
        <v>10941</v>
      </c>
      <c r="E19" s="159"/>
      <c r="F19" s="159"/>
      <c r="G19" s="160"/>
      <c r="H19" s="160"/>
      <c r="I19" s="160"/>
      <c r="J19" s="160"/>
      <c r="K19" s="189"/>
      <c r="L19" s="159"/>
      <c r="M19" s="213"/>
      <c r="N19" s="189"/>
      <c r="O19" s="231"/>
    </row>
    <row r="20" spans="1:15">
      <c r="A20" s="187">
        <v>10</v>
      </c>
      <c r="B20" s="188"/>
      <c r="C20" s="214"/>
      <c r="D20" s="189" t="s">
        <v>583</v>
      </c>
      <c r="E20" s="159"/>
      <c r="F20" s="159"/>
      <c r="G20" s="160"/>
      <c r="H20" s="160"/>
      <c r="I20" s="160"/>
      <c r="J20" s="160"/>
      <c r="K20" s="189"/>
      <c r="L20" s="159"/>
      <c r="M20" s="213"/>
      <c r="N20" s="189"/>
      <c r="O20" s="231"/>
    </row>
    <row r="21" spans="1:15">
      <c r="A21" s="187">
        <v>11</v>
      </c>
      <c r="B21" s="188"/>
      <c r="C21" s="214"/>
      <c r="D21" s="189" t="s">
        <v>584</v>
      </c>
      <c r="E21" s="159"/>
      <c r="F21" s="159"/>
      <c r="G21" s="160"/>
      <c r="H21" s="160"/>
      <c r="I21" s="160"/>
      <c r="J21" s="160"/>
      <c r="K21" s="189"/>
      <c r="L21" s="159"/>
      <c r="M21" s="213"/>
      <c r="N21" s="189"/>
      <c r="O21" s="231"/>
    </row>
    <row r="22" spans="1:15">
      <c r="A22" s="187">
        <v>12</v>
      </c>
      <c r="B22" s="188"/>
      <c r="C22" s="214"/>
      <c r="D22" s="189" t="s">
        <v>585</v>
      </c>
      <c r="E22" s="159"/>
      <c r="F22" s="159"/>
      <c r="G22" s="160"/>
      <c r="H22" s="160"/>
      <c r="I22" s="160"/>
      <c r="J22" s="160"/>
      <c r="K22" s="189"/>
      <c r="L22" s="159"/>
      <c r="M22" s="213"/>
      <c r="N22" s="189"/>
      <c r="O22" s="231"/>
    </row>
    <row r="23" spans="1:15">
      <c r="A23" s="187">
        <v>13</v>
      </c>
      <c r="B23" s="188"/>
      <c r="C23" s="214"/>
      <c r="D23" s="189" t="s">
        <v>586</v>
      </c>
      <c r="E23" s="159"/>
      <c r="F23" s="159"/>
      <c r="G23" s="160"/>
      <c r="H23" s="160"/>
      <c r="I23" s="160"/>
      <c r="J23" s="160"/>
      <c r="K23" s="189"/>
      <c r="L23" s="159"/>
      <c r="M23" s="213"/>
      <c r="N23" s="189"/>
      <c r="O23" s="231"/>
    </row>
    <row r="24" spans="1:15">
      <c r="A24" s="187">
        <v>14</v>
      </c>
      <c r="B24" s="188"/>
      <c r="C24" s="214"/>
      <c r="D24" s="189" t="s">
        <v>587</v>
      </c>
      <c r="E24" s="159"/>
      <c r="F24" s="159"/>
      <c r="G24" s="160"/>
      <c r="H24" s="160"/>
      <c r="I24" s="160"/>
      <c r="J24" s="160"/>
      <c r="K24" s="189"/>
      <c r="L24" s="159"/>
      <c r="M24" s="213"/>
      <c r="N24" s="189"/>
      <c r="O24" s="231"/>
    </row>
    <row r="25" spans="1:15">
      <c r="A25" s="187">
        <v>15</v>
      </c>
      <c r="B25" s="188"/>
      <c r="C25" s="214"/>
      <c r="D25" s="189" t="s">
        <v>588</v>
      </c>
      <c r="E25" s="159"/>
      <c r="F25" s="159"/>
      <c r="G25" s="160"/>
      <c r="H25" s="160"/>
      <c r="I25" s="160"/>
      <c r="J25" s="160"/>
      <c r="K25" s="189"/>
      <c r="L25" s="159"/>
      <c r="M25" s="213"/>
      <c r="N25" s="189"/>
      <c r="O25" s="231"/>
    </row>
    <row r="26" spans="1:15">
      <c r="A26" s="187">
        <v>16</v>
      </c>
      <c r="B26" s="188"/>
      <c r="C26" s="214"/>
      <c r="D26" s="189" t="s">
        <v>589</v>
      </c>
      <c r="E26" s="159"/>
      <c r="F26" s="159"/>
      <c r="G26" s="160"/>
      <c r="H26" s="160"/>
      <c r="I26" s="160"/>
      <c r="J26" s="160"/>
      <c r="K26" s="189"/>
      <c r="L26" s="159"/>
      <c r="M26" s="159"/>
      <c r="N26" s="189"/>
      <c r="O26" s="231"/>
    </row>
    <row r="27" spans="1:15">
      <c r="A27" s="187">
        <v>17</v>
      </c>
      <c r="B27" s="188"/>
      <c r="C27" s="214"/>
      <c r="D27" s="189" t="s">
        <v>590</v>
      </c>
      <c r="E27" s="159"/>
      <c r="F27" s="159"/>
      <c r="G27" s="160"/>
      <c r="H27" s="160"/>
      <c r="I27" s="160"/>
      <c r="J27" s="160"/>
      <c r="K27" s="189"/>
      <c r="L27" s="159"/>
      <c r="M27" s="159"/>
      <c r="N27" s="189"/>
      <c r="O27" s="231"/>
    </row>
    <row r="28" spans="1:15">
      <c r="A28" s="187">
        <v>18</v>
      </c>
      <c r="B28" s="188"/>
      <c r="C28" s="214"/>
      <c r="D28" s="189" t="s">
        <v>591</v>
      </c>
      <c r="E28" s="159"/>
      <c r="F28" s="159"/>
      <c r="G28" s="160"/>
      <c r="H28" s="160"/>
      <c r="I28" s="160"/>
      <c r="J28" s="160"/>
      <c r="K28" s="189"/>
      <c r="L28" s="159"/>
      <c r="M28" s="159"/>
      <c r="N28" s="189"/>
      <c r="O28" s="231"/>
    </row>
    <row r="29" spans="1:15">
      <c r="A29" s="187">
        <v>19</v>
      </c>
      <c r="B29" s="188"/>
      <c r="C29" s="214"/>
      <c r="D29" s="189" t="s">
        <v>592</v>
      </c>
      <c r="E29" s="159"/>
      <c r="F29" s="159"/>
      <c r="G29" s="160"/>
      <c r="H29" s="160"/>
      <c r="I29" s="160"/>
      <c r="J29" s="160"/>
      <c r="K29" s="189"/>
      <c r="L29" s="159"/>
      <c r="M29" s="159"/>
      <c r="N29" s="189"/>
      <c r="O29" s="231"/>
    </row>
    <row r="30" spans="1:15">
      <c r="A30" s="187">
        <v>20</v>
      </c>
      <c r="B30" s="188"/>
      <c r="C30" s="214"/>
      <c r="D30" s="189" t="s">
        <v>593</v>
      </c>
      <c r="E30" s="159"/>
      <c r="F30" s="159"/>
      <c r="G30" s="160"/>
      <c r="H30" s="160"/>
      <c r="I30" s="160"/>
      <c r="J30" s="160"/>
      <c r="K30" s="189"/>
      <c r="L30" s="159"/>
      <c r="M30" s="159"/>
      <c r="N30" s="189"/>
      <c r="O30" s="231"/>
    </row>
    <row r="31" spans="1:15">
      <c r="A31" s="187">
        <v>21</v>
      </c>
      <c r="B31" s="188"/>
      <c r="C31" s="214"/>
      <c r="D31" s="189" t="s">
        <v>594</v>
      </c>
      <c r="E31" s="191"/>
      <c r="F31" s="191"/>
      <c r="G31" s="192"/>
      <c r="H31" s="193"/>
      <c r="I31" s="193"/>
      <c r="J31" s="192"/>
      <c r="K31" s="190"/>
      <c r="L31" s="159"/>
      <c r="M31" s="213"/>
      <c r="N31" s="189"/>
      <c r="O31" s="231"/>
    </row>
    <row r="32" spans="1:15">
      <c r="A32" s="187">
        <v>22</v>
      </c>
      <c r="B32" s="188"/>
      <c r="C32" s="214"/>
      <c r="D32" s="189" t="s">
        <v>595</v>
      </c>
      <c r="E32" s="159"/>
      <c r="F32" s="159"/>
      <c r="G32" s="160"/>
      <c r="H32" s="160"/>
      <c r="I32" s="160"/>
      <c r="J32" s="160"/>
      <c r="K32" s="189"/>
      <c r="L32" s="159"/>
      <c r="M32" s="213"/>
      <c r="N32" s="189"/>
      <c r="O32" s="231"/>
    </row>
    <row r="33" spans="1:15">
      <c r="A33" s="187">
        <v>23</v>
      </c>
      <c r="B33" s="188"/>
      <c r="C33" s="214"/>
      <c r="D33" s="189" t="s">
        <v>596</v>
      </c>
      <c r="E33" s="159"/>
      <c r="F33" s="159"/>
      <c r="G33" s="160"/>
      <c r="H33" s="160"/>
      <c r="I33" s="160"/>
      <c r="J33" s="160"/>
      <c r="K33" s="189"/>
      <c r="L33" s="159"/>
      <c r="M33" s="213"/>
      <c r="N33" s="189"/>
      <c r="O33" s="231"/>
    </row>
    <row r="34" spans="1:15">
      <c r="A34" s="187">
        <v>24</v>
      </c>
      <c r="B34" s="188"/>
      <c r="C34" s="214"/>
      <c r="D34" s="189" t="s">
        <v>597</v>
      </c>
      <c r="E34" s="159"/>
      <c r="F34" s="159"/>
      <c r="G34" s="160"/>
      <c r="H34" s="160"/>
      <c r="I34" s="160"/>
      <c r="J34" s="160"/>
      <c r="K34" s="189"/>
      <c r="L34" s="159"/>
      <c r="M34" s="213"/>
      <c r="N34" s="189"/>
      <c r="O34" s="231"/>
    </row>
    <row r="35" spans="1:15">
      <c r="A35" s="187">
        <v>25</v>
      </c>
      <c r="B35" s="188"/>
      <c r="C35" s="187"/>
      <c r="D35" s="189" t="s">
        <v>598</v>
      </c>
      <c r="E35" s="191"/>
      <c r="F35" s="191"/>
      <c r="G35" s="192"/>
      <c r="H35" s="160"/>
      <c r="I35" s="160"/>
      <c r="J35" s="160"/>
      <c r="K35" s="189"/>
      <c r="L35" s="159"/>
      <c r="M35" s="213"/>
      <c r="N35" s="189"/>
      <c r="O35" s="231"/>
    </row>
    <row r="36" spans="1:15">
      <c r="A36" s="187">
        <v>26</v>
      </c>
      <c r="B36" s="188"/>
      <c r="C36" s="187"/>
      <c r="D36" s="189" t="s">
        <v>599</v>
      </c>
      <c r="E36" s="191"/>
      <c r="F36" s="191"/>
      <c r="G36" s="192"/>
      <c r="H36" s="192"/>
      <c r="I36" s="192"/>
      <c r="J36" s="160"/>
      <c r="K36" s="189"/>
      <c r="L36" s="159"/>
      <c r="M36" s="213"/>
      <c r="N36" s="189"/>
      <c r="O36" s="231"/>
    </row>
    <row r="37" spans="1:15">
      <c r="A37" s="187">
        <v>27</v>
      </c>
      <c r="B37" s="188"/>
      <c r="C37" s="187"/>
      <c r="D37" s="189" t="s">
        <v>600</v>
      </c>
      <c r="E37" s="191"/>
      <c r="F37" s="191"/>
      <c r="G37" s="192"/>
      <c r="H37" s="192"/>
      <c r="I37" s="192"/>
      <c r="J37" s="160"/>
      <c r="K37" s="189"/>
      <c r="L37" s="159"/>
      <c r="M37" s="213"/>
      <c r="N37" s="189"/>
      <c r="O37" s="231"/>
    </row>
    <row r="38" spans="1:15">
      <c r="A38" s="187">
        <v>28</v>
      </c>
      <c r="B38" s="188"/>
      <c r="C38" s="187"/>
      <c r="D38" s="189" t="s">
        <v>601</v>
      </c>
      <c r="E38" s="191"/>
      <c r="F38" s="191"/>
      <c r="G38" s="192"/>
      <c r="H38" s="192"/>
      <c r="I38" s="192"/>
      <c r="J38" s="160"/>
      <c r="K38" s="189"/>
      <c r="L38" s="159"/>
      <c r="M38" s="213"/>
      <c r="N38" s="189"/>
      <c r="O38" s="231"/>
    </row>
    <row r="39" spans="1:15">
      <c r="A39" s="187">
        <v>29</v>
      </c>
      <c r="B39" s="188"/>
      <c r="C39" s="187"/>
      <c r="D39" s="189" t="s">
        <v>602</v>
      </c>
      <c r="E39" s="191"/>
      <c r="F39" s="191"/>
      <c r="G39" s="192"/>
      <c r="H39" s="193"/>
      <c r="I39" s="192"/>
      <c r="J39" s="160"/>
      <c r="K39" s="189"/>
      <c r="L39" s="159"/>
      <c r="M39" s="213"/>
      <c r="N39" s="189"/>
      <c r="O39" s="231"/>
    </row>
    <row r="40" spans="1:15">
      <c r="A40" s="187">
        <v>30</v>
      </c>
      <c r="B40" s="188"/>
      <c r="C40" s="187"/>
      <c r="D40" s="189" t="s">
        <v>603</v>
      </c>
      <c r="E40" s="191"/>
      <c r="F40" s="191"/>
      <c r="G40" s="192"/>
      <c r="H40" s="193"/>
      <c r="I40" s="192"/>
      <c r="J40" s="160"/>
      <c r="K40" s="190"/>
      <c r="L40" s="159"/>
      <c r="M40" s="213"/>
      <c r="N40" s="189"/>
      <c r="O40" s="231"/>
    </row>
    <row r="41" spans="1:15">
      <c r="A41" s="187">
        <v>31</v>
      </c>
      <c r="B41" s="188"/>
      <c r="C41" s="214"/>
      <c r="D41" s="189" t="s">
        <v>604</v>
      </c>
      <c r="E41" s="159"/>
      <c r="F41" s="159"/>
      <c r="G41" s="160"/>
      <c r="H41" s="160"/>
      <c r="I41" s="160"/>
      <c r="J41" s="160"/>
      <c r="K41" s="189"/>
      <c r="L41" s="159"/>
      <c r="M41" s="213"/>
      <c r="N41" s="189"/>
      <c r="O41" s="231"/>
    </row>
    <row r="42" spans="1:15">
      <c r="A42" s="187">
        <v>32</v>
      </c>
      <c r="B42" s="188"/>
      <c r="C42" s="214"/>
      <c r="D42" s="189" t="s">
        <v>605</v>
      </c>
      <c r="E42" s="159"/>
      <c r="F42" s="159"/>
      <c r="G42" s="160"/>
      <c r="H42" s="160"/>
      <c r="I42" s="160"/>
      <c r="J42" s="160"/>
      <c r="K42" s="189"/>
      <c r="L42" s="159"/>
      <c r="M42" s="213"/>
      <c r="N42" s="189"/>
      <c r="O42" s="231"/>
    </row>
    <row r="43" spans="1:15">
      <c r="A43" s="187">
        <v>33</v>
      </c>
      <c r="B43" s="188"/>
      <c r="C43" s="214"/>
      <c r="D43" s="189" t="s">
        <v>606</v>
      </c>
      <c r="E43" s="159"/>
      <c r="F43" s="159"/>
      <c r="G43" s="160"/>
      <c r="H43" s="160"/>
      <c r="I43" s="160"/>
      <c r="J43" s="160"/>
      <c r="K43" s="189"/>
      <c r="L43" s="159"/>
      <c r="M43" s="213"/>
      <c r="N43" s="189"/>
      <c r="O43" s="231"/>
    </row>
    <row r="44" spans="1:15">
      <c r="A44" s="187">
        <v>34</v>
      </c>
      <c r="B44" s="188"/>
      <c r="C44" s="214"/>
      <c r="D44" s="189" t="s">
        <v>607</v>
      </c>
      <c r="E44" s="159"/>
      <c r="F44" s="159"/>
      <c r="G44" s="160"/>
      <c r="H44" s="160"/>
      <c r="I44" s="160"/>
      <c r="J44" s="160"/>
      <c r="K44" s="189"/>
      <c r="L44" s="159"/>
      <c r="M44" s="213"/>
      <c r="N44" s="189"/>
      <c r="O44" s="231"/>
    </row>
    <row r="45" spans="1:15">
      <c r="A45" s="187">
        <v>35</v>
      </c>
      <c r="B45" s="188"/>
      <c r="C45" s="214"/>
      <c r="D45" s="189" t="s">
        <v>608</v>
      </c>
      <c r="E45" s="159"/>
      <c r="F45" s="159"/>
      <c r="G45" s="160"/>
      <c r="H45" s="160"/>
      <c r="I45" s="160"/>
      <c r="J45" s="160"/>
      <c r="K45" s="189"/>
      <c r="L45" s="159"/>
      <c r="M45" s="213"/>
      <c r="N45" s="189"/>
      <c r="O45" s="231"/>
    </row>
    <row r="46" spans="1:15">
      <c r="A46" s="187">
        <v>36</v>
      </c>
      <c r="B46" s="188"/>
      <c r="C46" s="187"/>
      <c r="D46" s="189" t="s">
        <v>609</v>
      </c>
      <c r="E46" s="191"/>
      <c r="F46" s="191"/>
      <c r="G46" s="192"/>
      <c r="H46" s="192"/>
      <c r="I46" s="160"/>
      <c r="J46" s="192"/>
      <c r="K46" s="190"/>
      <c r="L46" s="191"/>
      <c r="M46" s="213"/>
      <c r="N46" s="189"/>
      <c r="O46" s="231"/>
    </row>
    <row r="47" spans="1:15">
      <c r="A47" s="187">
        <v>37</v>
      </c>
      <c r="B47" s="188"/>
      <c r="C47" s="214"/>
      <c r="D47" s="189" t="s">
        <v>610</v>
      </c>
      <c r="E47" s="159"/>
      <c r="F47" s="159"/>
      <c r="G47" s="160"/>
      <c r="H47" s="160"/>
      <c r="I47" s="160"/>
      <c r="J47" s="160"/>
      <c r="K47" s="189"/>
      <c r="L47" s="159"/>
      <c r="M47" s="213"/>
      <c r="N47" s="189"/>
      <c r="O47" s="231"/>
    </row>
    <row r="48" spans="1:15">
      <c r="A48" s="187">
        <v>38</v>
      </c>
      <c r="B48" s="188"/>
      <c r="C48" s="187"/>
      <c r="D48" s="189" t="s">
        <v>611</v>
      </c>
      <c r="E48" s="191"/>
      <c r="F48" s="191"/>
      <c r="G48" s="192"/>
      <c r="H48" s="192"/>
      <c r="I48" s="192"/>
      <c r="J48" s="193"/>
      <c r="K48" s="190"/>
      <c r="L48" s="191"/>
      <c r="M48" s="213"/>
      <c r="N48" s="189"/>
      <c r="O48" s="231"/>
    </row>
    <row r="49" spans="1:15">
      <c r="A49" s="187">
        <v>39</v>
      </c>
      <c r="B49" s="188"/>
      <c r="C49" s="187"/>
      <c r="D49" s="189" t="s">
        <v>612</v>
      </c>
      <c r="E49" s="159"/>
      <c r="F49" s="159"/>
      <c r="G49" s="160"/>
      <c r="H49" s="160"/>
      <c r="I49" s="160"/>
      <c r="J49" s="160"/>
      <c r="K49" s="189"/>
      <c r="L49" s="159"/>
      <c r="M49" s="213"/>
      <c r="N49" s="189"/>
      <c r="O49" s="231"/>
    </row>
    <row r="50" spans="1:15">
      <c r="A50" s="187">
        <v>40</v>
      </c>
      <c r="B50" s="188"/>
      <c r="C50" s="214"/>
      <c r="D50" s="189" t="s">
        <v>613</v>
      </c>
      <c r="E50" s="159"/>
      <c r="F50" s="159"/>
      <c r="G50" s="160"/>
      <c r="H50" s="160"/>
      <c r="I50" s="192"/>
      <c r="J50" s="160"/>
      <c r="K50" s="189"/>
      <c r="L50" s="191"/>
      <c r="M50" s="213"/>
      <c r="N50" s="189"/>
      <c r="O50" s="231"/>
    </row>
    <row r="51" spans="1:15">
      <c r="A51" s="187">
        <v>41</v>
      </c>
      <c r="B51" s="188"/>
      <c r="C51" s="214"/>
      <c r="D51" s="190"/>
      <c r="E51" s="159"/>
      <c r="F51" s="159"/>
      <c r="G51" s="160"/>
      <c r="H51" s="160"/>
      <c r="I51" s="160"/>
      <c r="J51" s="160"/>
      <c r="K51" s="189"/>
      <c r="L51" s="159"/>
      <c r="M51" s="213"/>
      <c r="N51" s="189"/>
      <c r="O51" s="231"/>
    </row>
    <row r="52" spans="1:15">
      <c r="A52" s="187">
        <v>42</v>
      </c>
      <c r="B52" s="188"/>
      <c r="C52" s="214"/>
      <c r="D52" s="190"/>
      <c r="E52" s="159"/>
      <c r="F52" s="159"/>
      <c r="G52" s="160"/>
      <c r="H52" s="160"/>
      <c r="I52" s="160"/>
      <c r="J52" s="160"/>
      <c r="K52" s="189"/>
      <c r="L52" s="191"/>
      <c r="M52" s="213"/>
      <c r="N52" s="189"/>
      <c r="O52" s="231"/>
    </row>
    <row r="53" spans="1:15">
      <c r="A53" s="187">
        <v>43</v>
      </c>
      <c r="B53" s="188"/>
      <c r="C53" s="214"/>
      <c r="D53" s="190"/>
      <c r="E53" s="159"/>
      <c r="F53" s="159"/>
      <c r="G53" s="160"/>
      <c r="H53" s="160"/>
      <c r="I53" s="160"/>
      <c r="J53" s="160"/>
      <c r="K53" s="189"/>
      <c r="L53" s="159"/>
      <c r="M53" s="213"/>
      <c r="N53" s="189"/>
      <c r="O53" s="231"/>
    </row>
    <row r="54" spans="1:15">
      <c r="A54" s="187">
        <v>44</v>
      </c>
      <c r="B54" s="188"/>
      <c r="C54" s="214"/>
      <c r="D54" s="190"/>
      <c r="E54" s="159"/>
      <c r="F54" s="159"/>
      <c r="G54" s="160"/>
      <c r="H54" s="160"/>
      <c r="I54" s="160"/>
      <c r="J54" s="160"/>
      <c r="K54" s="189"/>
      <c r="L54" s="191"/>
      <c r="M54" s="213"/>
      <c r="N54" s="189"/>
      <c r="O54" s="231"/>
    </row>
    <row r="55" spans="1:15">
      <c r="A55" s="187">
        <v>45</v>
      </c>
      <c r="B55" s="188"/>
      <c r="C55" s="214"/>
      <c r="D55" s="190"/>
      <c r="E55" s="159"/>
      <c r="F55" s="159"/>
      <c r="G55" s="160"/>
      <c r="H55" s="160"/>
      <c r="I55" s="160"/>
      <c r="J55" s="160"/>
      <c r="K55" s="189"/>
      <c r="L55" s="191"/>
      <c r="M55" s="213"/>
      <c r="N55" s="189"/>
      <c r="O55" s="231"/>
    </row>
    <row r="56" spans="1:15">
      <c r="A56" s="187">
        <v>46</v>
      </c>
      <c r="B56" s="188"/>
      <c r="C56" s="214"/>
      <c r="D56" s="190"/>
      <c r="E56" s="159"/>
      <c r="F56" s="159"/>
      <c r="G56" s="160"/>
      <c r="H56" s="160"/>
      <c r="I56" s="160"/>
      <c r="J56" s="160"/>
      <c r="K56" s="189"/>
      <c r="L56" s="191"/>
      <c r="M56" s="213"/>
      <c r="N56" s="189"/>
      <c r="O56" s="231"/>
    </row>
    <row r="57" spans="1:15">
      <c r="A57" s="187">
        <v>47</v>
      </c>
      <c r="B57" s="188"/>
      <c r="C57" s="214"/>
      <c r="D57" s="190"/>
      <c r="E57" s="159"/>
      <c r="F57" s="159"/>
      <c r="G57" s="160"/>
      <c r="H57" s="160"/>
      <c r="I57" s="160"/>
      <c r="J57" s="160"/>
      <c r="K57" s="189"/>
      <c r="L57" s="191"/>
      <c r="M57" s="213"/>
      <c r="N57" s="189"/>
      <c r="O57" s="231"/>
    </row>
    <row r="58" spans="1:15">
      <c r="A58" s="187">
        <v>48</v>
      </c>
      <c r="B58" s="188"/>
      <c r="C58" s="214"/>
      <c r="D58" s="190"/>
      <c r="E58" s="159"/>
      <c r="F58" s="159"/>
      <c r="G58" s="160"/>
      <c r="H58" s="160"/>
      <c r="I58" s="160"/>
      <c r="J58" s="160"/>
      <c r="K58" s="189"/>
      <c r="L58" s="191"/>
      <c r="M58" s="213"/>
      <c r="N58" s="189"/>
      <c r="O58" s="231"/>
    </row>
    <row r="59" spans="1:15">
      <c r="A59" s="187">
        <v>49</v>
      </c>
      <c r="B59" s="188"/>
      <c r="C59" s="214"/>
      <c r="D59" s="190"/>
      <c r="E59" s="159"/>
      <c r="F59" s="159"/>
      <c r="G59" s="160"/>
      <c r="H59" s="160"/>
      <c r="I59" s="160"/>
      <c r="J59" s="160"/>
      <c r="K59" s="189"/>
      <c r="L59" s="159"/>
      <c r="M59" s="213"/>
      <c r="N59" s="189"/>
      <c r="O59" s="231"/>
    </row>
    <row r="60" spans="1:15">
      <c r="A60" s="187">
        <v>50</v>
      </c>
      <c r="B60" s="188"/>
      <c r="C60" s="214"/>
      <c r="D60" s="190"/>
      <c r="E60" s="159"/>
      <c r="F60" s="159"/>
      <c r="G60" s="160"/>
      <c r="H60" s="160"/>
      <c r="I60" s="160"/>
      <c r="J60" s="160"/>
      <c r="K60" s="189"/>
      <c r="L60" s="159"/>
      <c r="M60" s="213"/>
      <c r="N60" s="189"/>
      <c r="O60" s="231"/>
    </row>
    <row r="61" spans="1:15">
      <c r="A61" s="187">
        <v>51</v>
      </c>
      <c r="B61" s="188"/>
      <c r="C61" s="214"/>
      <c r="D61" s="190"/>
      <c r="E61" s="159"/>
      <c r="F61" s="159"/>
      <c r="G61" s="160"/>
      <c r="H61" s="160"/>
      <c r="I61" s="160"/>
      <c r="J61" s="160"/>
      <c r="K61" s="189"/>
      <c r="L61" s="159"/>
      <c r="M61" s="213"/>
      <c r="N61" s="189"/>
      <c r="O61" s="231"/>
    </row>
    <row r="62" spans="1:15">
      <c r="A62" s="187">
        <v>52</v>
      </c>
      <c r="B62" s="188"/>
      <c r="C62" s="214"/>
      <c r="D62" s="190"/>
      <c r="E62" s="159"/>
      <c r="F62" s="159"/>
      <c r="G62" s="160"/>
      <c r="H62" s="160"/>
      <c r="I62" s="160"/>
      <c r="J62" s="160"/>
      <c r="K62" s="189"/>
      <c r="L62" s="159"/>
      <c r="M62" s="213"/>
      <c r="N62" s="189"/>
      <c r="O62" s="231"/>
    </row>
    <row r="63" spans="1:15">
      <c r="A63" s="187">
        <v>53</v>
      </c>
      <c r="B63" s="188"/>
      <c r="C63" s="214"/>
      <c r="D63" s="190"/>
      <c r="E63" s="159"/>
      <c r="F63" s="159"/>
      <c r="G63" s="160"/>
      <c r="H63" s="160"/>
      <c r="I63" s="160"/>
      <c r="J63" s="160"/>
      <c r="K63" s="189"/>
      <c r="L63" s="159"/>
      <c r="M63" s="213"/>
      <c r="N63" s="189"/>
      <c r="O63" s="231"/>
    </row>
    <row r="64" spans="1:15">
      <c r="A64" s="187">
        <v>54</v>
      </c>
      <c r="B64" s="188"/>
      <c r="C64" s="214"/>
      <c r="D64" s="190"/>
      <c r="E64" s="159"/>
      <c r="F64" s="159"/>
      <c r="G64" s="160"/>
      <c r="H64" s="160"/>
      <c r="I64" s="160"/>
      <c r="J64" s="160"/>
      <c r="K64" s="189"/>
      <c r="L64" s="159"/>
      <c r="M64" s="213"/>
      <c r="N64" s="189"/>
      <c r="O64" s="231"/>
    </row>
    <row r="65" spans="1:15">
      <c r="A65" s="187">
        <v>55</v>
      </c>
      <c r="B65" s="188"/>
      <c r="C65" s="214"/>
      <c r="D65" s="190"/>
      <c r="E65" s="159"/>
      <c r="F65" s="159"/>
      <c r="G65" s="160"/>
      <c r="H65" s="160"/>
      <c r="I65" s="160"/>
      <c r="J65" s="160"/>
      <c r="K65" s="189"/>
      <c r="L65" s="159"/>
      <c r="M65" s="213"/>
      <c r="N65" s="189"/>
      <c r="O65" s="231"/>
    </row>
    <row r="66" spans="1:15">
      <c r="A66" s="187">
        <v>56</v>
      </c>
      <c r="B66" s="188"/>
      <c r="C66" s="214"/>
      <c r="D66" s="190"/>
      <c r="E66" s="159"/>
      <c r="F66" s="159"/>
      <c r="G66" s="160"/>
      <c r="H66" s="160"/>
      <c r="I66" s="160"/>
      <c r="J66" s="160"/>
      <c r="K66" s="189"/>
      <c r="L66" s="159"/>
      <c r="M66" s="213"/>
      <c r="N66" s="189"/>
      <c r="O66" s="231"/>
    </row>
    <row r="67" spans="1:15">
      <c r="A67" s="187">
        <v>57</v>
      </c>
      <c r="B67" s="188"/>
      <c r="C67" s="214"/>
      <c r="D67" s="190"/>
      <c r="E67" s="159"/>
      <c r="F67" s="159"/>
      <c r="G67" s="160"/>
      <c r="H67" s="160"/>
      <c r="I67" s="160"/>
      <c r="J67" s="160"/>
      <c r="K67" s="189"/>
      <c r="L67" s="159"/>
      <c r="M67" s="213"/>
      <c r="N67" s="189"/>
      <c r="O67" s="231"/>
    </row>
    <row r="68" spans="1:15">
      <c r="A68" s="187">
        <v>58</v>
      </c>
      <c r="B68" s="188"/>
      <c r="C68" s="214"/>
      <c r="D68" s="190"/>
      <c r="E68" s="159"/>
      <c r="F68" s="159"/>
      <c r="G68" s="160"/>
      <c r="H68" s="160"/>
      <c r="I68" s="160"/>
      <c r="J68" s="160"/>
      <c r="K68" s="189"/>
      <c r="L68" s="159"/>
      <c r="M68" s="213"/>
      <c r="N68" s="189"/>
      <c r="O68" s="231"/>
    </row>
    <row r="69" spans="1:15">
      <c r="A69" s="187">
        <v>59</v>
      </c>
      <c r="B69" s="188"/>
      <c r="C69" s="214"/>
      <c r="D69" s="190"/>
      <c r="E69" s="159"/>
      <c r="F69" s="159"/>
      <c r="G69" s="160"/>
      <c r="H69" s="160"/>
      <c r="I69" s="160"/>
      <c r="J69" s="160"/>
      <c r="K69" s="189"/>
      <c r="L69" s="159"/>
      <c r="M69" s="213"/>
      <c r="N69" s="189"/>
      <c r="O69" s="231"/>
    </row>
    <row r="70" spans="1:15">
      <c r="A70" s="187">
        <v>60</v>
      </c>
      <c r="B70" s="188"/>
      <c r="C70" s="214"/>
      <c r="D70" s="190"/>
      <c r="E70" s="159"/>
      <c r="F70" s="159"/>
      <c r="G70" s="160"/>
      <c r="H70" s="160"/>
      <c r="I70" s="160"/>
      <c r="J70" s="160"/>
      <c r="K70" s="189"/>
      <c r="L70" s="159"/>
      <c r="M70" s="213"/>
      <c r="N70" s="189"/>
      <c r="O70" s="231"/>
    </row>
    <row r="71" spans="1:15">
      <c r="A71" s="187">
        <v>61</v>
      </c>
      <c r="B71" s="188"/>
      <c r="C71" s="214"/>
      <c r="D71" s="190"/>
      <c r="E71" s="159"/>
      <c r="F71" s="159"/>
      <c r="G71" s="160"/>
      <c r="H71" s="160"/>
      <c r="I71" s="160"/>
      <c r="J71" s="160"/>
      <c r="K71" s="189"/>
      <c r="L71" s="159"/>
      <c r="M71" s="213"/>
      <c r="N71" s="189"/>
      <c r="O71" s="231"/>
    </row>
    <row r="72" spans="1:15">
      <c r="A72" s="187">
        <v>62</v>
      </c>
      <c r="B72" s="188"/>
      <c r="C72" s="214"/>
      <c r="D72" s="190"/>
      <c r="E72" s="159"/>
      <c r="F72" s="159"/>
      <c r="G72" s="160"/>
      <c r="H72" s="160"/>
      <c r="I72" s="160"/>
      <c r="J72" s="160"/>
      <c r="K72" s="189"/>
      <c r="L72" s="159"/>
      <c r="M72" s="213"/>
      <c r="N72" s="189"/>
      <c r="O72" s="231"/>
    </row>
    <row r="73" spans="1:15">
      <c r="A73" s="187">
        <v>63</v>
      </c>
      <c r="B73" s="188"/>
      <c r="C73" s="214"/>
      <c r="D73" s="190"/>
      <c r="E73" s="159"/>
      <c r="F73" s="159"/>
      <c r="G73" s="160"/>
      <c r="H73" s="160"/>
      <c r="I73" s="160"/>
      <c r="J73" s="160"/>
      <c r="K73" s="189"/>
      <c r="L73" s="159"/>
      <c r="M73" s="213"/>
      <c r="N73" s="189"/>
      <c r="O73" s="231"/>
    </row>
    <row r="74" spans="1:15">
      <c r="A74" s="187">
        <v>64</v>
      </c>
      <c r="B74" s="188"/>
      <c r="C74" s="214"/>
      <c r="D74" s="190"/>
      <c r="E74" s="159"/>
      <c r="F74" s="159"/>
      <c r="G74" s="160"/>
      <c r="H74" s="160"/>
      <c r="I74" s="160"/>
      <c r="J74" s="160"/>
      <c r="K74" s="189"/>
      <c r="L74" s="159"/>
      <c r="M74" s="213"/>
      <c r="N74" s="189"/>
      <c r="O74" s="231"/>
    </row>
    <row r="75" spans="1:15">
      <c r="A75" s="187">
        <v>65</v>
      </c>
      <c r="B75" s="188"/>
      <c r="C75" s="214"/>
      <c r="D75" s="190"/>
      <c r="E75" s="159"/>
      <c r="F75" s="159"/>
      <c r="G75" s="160"/>
      <c r="H75" s="160"/>
      <c r="I75" s="160"/>
      <c r="J75" s="160"/>
      <c r="K75" s="189"/>
      <c r="L75" s="159"/>
      <c r="M75" s="213"/>
      <c r="N75" s="189"/>
      <c r="O75" s="231"/>
    </row>
    <row r="76" spans="1:15">
      <c r="A76" s="187">
        <v>66</v>
      </c>
      <c r="B76" s="188"/>
      <c r="C76" s="214"/>
      <c r="D76" s="190"/>
      <c r="E76" s="159"/>
      <c r="F76" s="159"/>
      <c r="G76" s="160"/>
      <c r="H76" s="160"/>
      <c r="I76" s="160"/>
      <c r="J76" s="160"/>
      <c r="K76" s="189"/>
      <c r="L76" s="159"/>
      <c r="M76" s="213"/>
      <c r="N76" s="189"/>
      <c r="O76" s="231"/>
    </row>
    <row r="77" spans="1:15">
      <c r="A77" s="187">
        <v>67</v>
      </c>
      <c r="B77" s="188"/>
      <c r="C77" s="214"/>
      <c r="D77" s="190"/>
      <c r="E77" s="159"/>
      <c r="F77" s="159"/>
      <c r="G77" s="160"/>
      <c r="H77" s="160"/>
      <c r="I77" s="160"/>
      <c r="J77" s="160"/>
      <c r="K77" s="213"/>
      <c r="L77" s="159"/>
      <c r="M77" s="213"/>
      <c r="N77" s="189"/>
      <c r="O77" s="231"/>
    </row>
    <row r="78" spans="1:15">
      <c r="A78" s="187">
        <v>68</v>
      </c>
      <c r="B78" s="214"/>
      <c r="C78" s="214"/>
      <c r="D78" s="190"/>
      <c r="E78" s="159"/>
      <c r="F78" s="159"/>
      <c r="G78" s="160"/>
      <c r="H78" s="160"/>
      <c r="I78" s="160"/>
      <c r="J78" s="160"/>
      <c r="K78" s="189"/>
      <c r="L78" s="159"/>
      <c r="M78" s="213"/>
      <c r="N78" s="189"/>
      <c r="O78" s="231"/>
    </row>
    <row r="79" spans="1:15">
      <c r="A79" s="187">
        <v>69</v>
      </c>
      <c r="B79" s="187"/>
      <c r="C79" s="187"/>
      <c r="D79" s="190"/>
      <c r="E79" s="191"/>
      <c r="F79" s="191"/>
      <c r="G79" s="192"/>
      <c r="H79" s="192"/>
      <c r="I79" s="192"/>
      <c r="J79" s="192"/>
      <c r="K79" s="190"/>
      <c r="L79" s="159"/>
      <c r="M79" s="217"/>
      <c r="N79" s="190"/>
      <c r="O79" s="231"/>
    </row>
    <row r="80" spans="1:15">
      <c r="A80" s="187">
        <v>70</v>
      </c>
      <c r="B80" s="214"/>
      <c r="C80" s="214"/>
      <c r="D80" s="190"/>
      <c r="E80" s="191"/>
      <c r="F80" s="191"/>
      <c r="G80" s="160"/>
      <c r="H80" s="160"/>
      <c r="I80" s="192"/>
      <c r="J80" s="160"/>
      <c r="K80" s="189"/>
      <c r="L80" s="159"/>
      <c r="M80" s="213"/>
      <c r="N80" s="189"/>
      <c r="O80" s="231"/>
    </row>
    <row r="81" spans="1:15">
      <c r="A81" s="187">
        <v>71</v>
      </c>
      <c r="B81" s="214"/>
      <c r="C81" s="214"/>
      <c r="D81" s="190"/>
      <c r="E81" s="159"/>
      <c r="F81" s="159"/>
      <c r="G81" s="160"/>
      <c r="H81" s="160"/>
      <c r="I81" s="160"/>
      <c r="J81" s="160"/>
      <c r="K81" s="189"/>
      <c r="L81" s="159"/>
      <c r="M81" s="213"/>
      <c r="N81" s="189"/>
      <c r="O81" s="231"/>
    </row>
    <row r="82" spans="1:15">
      <c r="A82" s="187">
        <v>72</v>
      </c>
      <c r="B82" s="214"/>
      <c r="C82" s="214"/>
      <c r="D82" s="190"/>
      <c r="E82" s="159"/>
      <c r="F82" s="159"/>
      <c r="G82" s="160"/>
      <c r="H82" s="160"/>
      <c r="I82" s="160"/>
      <c r="J82" s="160"/>
      <c r="K82" s="189"/>
      <c r="L82" s="159"/>
      <c r="M82" s="213"/>
      <c r="N82" s="189"/>
      <c r="O82" s="231"/>
    </row>
    <row r="83" spans="1:15">
      <c r="A83" s="187">
        <v>73</v>
      </c>
      <c r="B83" s="187"/>
      <c r="C83" s="187"/>
      <c r="D83" s="190"/>
      <c r="E83" s="159"/>
      <c r="F83" s="159"/>
      <c r="G83" s="160"/>
      <c r="H83" s="160"/>
      <c r="I83" s="160"/>
      <c r="J83" s="160"/>
      <c r="K83" s="189"/>
      <c r="L83" s="232"/>
      <c r="M83" s="160"/>
      <c r="N83" s="160"/>
      <c r="O83" s="231"/>
    </row>
    <row r="84" spans="1:15">
      <c r="A84" s="187">
        <v>74</v>
      </c>
      <c r="B84" s="214"/>
      <c r="C84" s="214"/>
      <c r="D84" s="190"/>
      <c r="E84" s="159"/>
      <c r="F84" s="159"/>
      <c r="G84" s="160"/>
      <c r="H84" s="160"/>
      <c r="I84" s="160"/>
      <c r="J84" s="160"/>
      <c r="K84" s="189"/>
      <c r="L84" s="159"/>
      <c r="M84" s="213"/>
      <c r="N84" s="189"/>
      <c r="O84" s="231"/>
    </row>
    <row r="85" spans="1:15">
      <c r="A85" s="187">
        <v>75</v>
      </c>
      <c r="B85" s="214"/>
      <c r="C85" s="214"/>
      <c r="D85" s="190"/>
      <c r="E85" s="159"/>
      <c r="F85" s="159"/>
      <c r="G85" s="160"/>
      <c r="H85" s="160"/>
      <c r="I85" s="160"/>
      <c r="J85" s="160"/>
      <c r="K85" s="189"/>
      <c r="L85" s="159"/>
      <c r="M85" s="213"/>
      <c r="N85" s="189"/>
      <c r="O85" s="231"/>
    </row>
    <row r="86" spans="1:15">
      <c r="A86" s="187">
        <v>76</v>
      </c>
      <c r="B86" s="214"/>
      <c r="C86" s="214"/>
      <c r="D86" s="190"/>
      <c r="E86" s="159"/>
      <c r="F86" s="159"/>
      <c r="G86" s="160"/>
      <c r="H86" s="160"/>
      <c r="I86" s="160"/>
      <c r="J86" s="160"/>
      <c r="K86" s="189"/>
      <c r="L86" s="159"/>
      <c r="M86" s="213"/>
      <c r="N86" s="189"/>
      <c r="O86" s="231"/>
    </row>
    <row r="87" spans="1:15">
      <c r="A87" s="187">
        <v>77</v>
      </c>
      <c r="B87" s="214"/>
      <c r="C87" s="214"/>
      <c r="D87" s="190"/>
      <c r="E87" s="159"/>
      <c r="F87" s="159"/>
      <c r="G87" s="160"/>
      <c r="H87" s="160"/>
      <c r="I87" s="160"/>
      <c r="J87" s="160"/>
      <c r="K87" s="189"/>
      <c r="L87" s="159"/>
      <c r="M87" s="213"/>
      <c r="N87" s="189"/>
      <c r="O87" s="231"/>
    </row>
    <row r="88" spans="1:15">
      <c r="A88" s="187">
        <v>78</v>
      </c>
      <c r="B88" s="214"/>
      <c r="C88" s="214"/>
      <c r="D88" s="190"/>
      <c r="E88" s="159"/>
      <c r="F88" s="159"/>
      <c r="G88" s="160"/>
      <c r="H88" s="160"/>
      <c r="I88" s="160"/>
      <c r="J88" s="160"/>
      <c r="K88" s="189"/>
      <c r="L88" s="159"/>
      <c r="M88" s="213"/>
      <c r="N88" s="189"/>
      <c r="O88" s="231"/>
    </row>
    <row r="89" spans="1:15">
      <c r="A89" s="187">
        <v>79</v>
      </c>
      <c r="B89" s="214"/>
      <c r="C89" s="214"/>
      <c r="D89" s="190"/>
      <c r="E89" s="159"/>
      <c r="F89" s="159"/>
      <c r="G89" s="160"/>
      <c r="H89" s="160"/>
      <c r="I89" s="160"/>
      <c r="J89" s="160"/>
      <c r="K89" s="189"/>
      <c r="L89" s="159"/>
      <c r="M89" s="213"/>
      <c r="N89" s="189"/>
      <c r="O89" s="231"/>
    </row>
    <row r="90" spans="1:15">
      <c r="A90" s="187">
        <v>80</v>
      </c>
      <c r="B90" s="214"/>
      <c r="C90" s="214"/>
      <c r="D90" s="190"/>
      <c r="E90" s="159"/>
      <c r="F90" s="159"/>
      <c r="G90" s="160"/>
      <c r="H90" s="160"/>
      <c r="I90" s="160"/>
      <c r="J90" s="160"/>
      <c r="K90" s="189"/>
      <c r="L90" s="159"/>
      <c r="M90" s="213"/>
      <c r="N90" s="189"/>
      <c r="O90" s="231"/>
    </row>
    <row r="91" spans="1:15">
      <c r="A91" s="187">
        <v>81</v>
      </c>
      <c r="B91" s="214"/>
      <c r="C91" s="214"/>
      <c r="D91" s="190"/>
      <c r="E91" s="159"/>
      <c r="F91" s="159"/>
      <c r="G91" s="160"/>
      <c r="H91" s="160"/>
      <c r="I91" s="160"/>
      <c r="J91" s="160"/>
      <c r="K91" s="189"/>
      <c r="L91" s="159"/>
      <c r="M91" s="213"/>
      <c r="N91" s="189"/>
      <c r="O91" s="231"/>
    </row>
    <row r="92" spans="1:15">
      <c r="A92" s="187">
        <v>82</v>
      </c>
      <c r="B92" s="214"/>
      <c r="C92" s="214"/>
      <c r="D92" s="190"/>
      <c r="E92" s="159"/>
      <c r="F92" s="159"/>
      <c r="G92" s="160"/>
      <c r="H92" s="160"/>
      <c r="I92" s="160"/>
      <c r="J92" s="160"/>
      <c r="K92" s="189"/>
      <c r="L92" s="159"/>
      <c r="M92" s="213"/>
      <c r="N92" s="189"/>
      <c r="O92" s="231"/>
    </row>
    <row r="93" spans="1:15">
      <c r="A93" s="187">
        <v>83</v>
      </c>
      <c r="B93" s="214"/>
      <c r="C93" s="214"/>
      <c r="D93" s="190"/>
      <c r="E93" s="159"/>
      <c r="F93" s="159"/>
      <c r="G93" s="160"/>
      <c r="H93" s="160"/>
      <c r="I93" s="160"/>
      <c r="J93" s="160"/>
      <c r="K93" s="189"/>
      <c r="L93" s="159"/>
      <c r="M93" s="213"/>
      <c r="N93" s="189"/>
      <c r="O93" s="231"/>
    </row>
    <row r="94" spans="1:15">
      <c r="A94" s="187">
        <v>84</v>
      </c>
      <c r="B94" s="214"/>
      <c r="C94" s="214"/>
      <c r="D94" s="190"/>
      <c r="E94" s="159"/>
      <c r="F94" s="159"/>
      <c r="G94" s="160"/>
      <c r="H94" s="160"/>
      <c r="I94" s="160"/>
      <c r="J94" s="160"/>
      <c r="K94" s="189"/>
      <c r="L94" s="159"/>
      <c r="M94" s="213"/>
      <c r="N94" s="189"/>
      <c r="O94" s="231"/>
    </row>
    <row r="95" spans="1:15">
      <c r="A95" s="187">
        <v>85</v>
      </c>
      <c r="B95" s="214"/>
      <c r="C95" s="214"/>
      <c r="D95" s="190"/>
      <c r="E95" s="159"/>
      <c r="F95" s="159"/>
      <c r="G95" s="160"/>
      <c r="H95" s="160"/>
      <c r="I95" s="160"/>
      <c r="J95" s="160"/>
      <c r="K95" s="189"/>
      <c r="L95" s="159"/>
      <c r="M95" s="213"/>
      <c r="N95" s="189"/>
      <c r="O95" s="231"/>
    </row>
    <row r="96" spans="1:15">
      <c r="A96" s="187">
        <v>86</v>
      </c>
      <c r="B96" s="214"/>
      <c r="C96" s="214"/>
      <c r="D96" s="190"/>
      <c r="E96" s="159"/>
      <c r="F96" s="159"/>
      <c r="G96" s="160"/>
      <c r="H96" s="160"/>
      <c r="I96" s="160"/>
      <c r="J96" s="160"/>
      <c r="K96" s="189"/>
      <c r="L96" s="159"/>
      <c r="M96" s="213"/>
      <c r="N96" s="189"/>
      <c r="O96" s="231"/>
    </row>
    <row r="97" spans="1:15">
      <c r="A97" s="187">
        <v>87</v>
      </c>
      <c r="B97" s="214"/>
      <c r="C97" s="214"/>
      <c r="D97" s="190"/>
      <c r="E97" s="159"/>
      <c r="F97" s="159"/>
      <c r="G97" s="160"/>
      <c r="H97" s="160"/>
      <c r="I97" s="160"/>
      <c r="J97" s="160"/>
      <c r="K97" s="189"/>
      <c r="L97" s="159"/>
      <c r="M97" s="213"/>
      <c r="N97" s="189"/>
      <c r="O97" s="231"/>
    </row>
    <row r="98" spans="1:15">
      <c r="A98" s="187">
        <v>88</v>
      </c>
      <c r="B98" s="187"/>
      <c r="C98" s="187"/>
      <c r="D98" s="190"/>
      <c r="E98" s="191"/>
      <c r="F98" s="191"/>
      <c r="G98" s="192"/>
      <c r="H98" s="212"/>
      <c r="I98" s="212"/>
      <c r="J98" s="192"/>
      <c r="K98" s="190"/>
      <c r="L98" s="159"/>
      <c r="M98" s="213"/>
      <c r="N98" s="189"/>
      <c r="O98" s="231"/>
    </row>
    <row r="99" spans="1:15">
      <c r="A99" s="187">
        <v>89</v>
      </c>
      <c r="B99" s="214"/>
      <c r="C99" s="214"/>
      <c r="D99" s="190"/>
      <c r="E99" s="159"/>
      <c r="F99" s="159"/>
      <c r="G99" s="160"/>
      <c r="H99" s="160"/>
      <c r="I99" s="212"/>
      <c r="J99" s="160"/>
      <c r="K99" s="189"/>
      <c r="L99" s="159"/>
      <c r="M99" s="213"/>
      <c r="N99" s="189"/>
      <c r="O99" s="231"/>
    </row>
    <row r="100" spans="1:15">
      <c r="A100" s="187">
        <v>90</v>
      </c>
      <c r="B100" s="214"/>
      <c r="C100" s="214"/>
      <c r="D100" s="190"/>
      <c r="E100" s="159"/>
      <c r="F100" s="159"/>
      <c r="G100" s="160"/>
      <c r="H100" s="160"/>
      <c r="I100" s="160"/>
      <c r="J100" s="160"/>
      <c r="K100" s="189"/>
      <c r="L100" s="159"/>
      <c r="M100" s="213"/>
      <c r="N100" s="189"/>
      <c r="O100" s="231"/>
    </row>
    <row r="101" spans="1:15">
      <c r="A101" s="187">
        <v>91</v>
      </c>
      <c r="B101" s="214"/>
      <c r="C101" s="214"/>
      <c r="D101" s="190"/>
      <c r="E101" s="159"/>
      <c r="F101" s="159"/>
      <c r="G101" s="160"/>
      <c r="H101" s="160"/>
      <c r="I101" s="160"/>
      <c r="J101" s="160"/>
      <c r="K101" s="189"/>
      <c r="L101" s="159"/>
      <c r="M101" s="213"/>
      <c r="N101" s="189"/>
      <c r="O101" s="231"/>
    </row>
    <row r="102" spans="1:15">
      <c r="A102" s="187">
        <v>92</v>
      </c>
      <c r="B102" s="214"/>
      <c r="C102" s="214"/>
      <c r="D102" s="190"/>
      <c r="E102" s="159"/>
      <c r="F102" s="159"/>
      <c r="G102" s="160"/>
      <c r="H102" s="160"/>
      <c r="I102" s="160"/>
      <c r="J102" s="160"/>
      <c r="K102" s="189"/>
      <c r="L102" s="159"/>
      <c r="M102" s="213"/>
      <c r="N102" s="189"/>
      <c r="O102" s="231"/>
    </row>
    <row r="103" spans="1:15">
      <c r="A103" s="187">
        <v>93</v>
      </c>
      <c r="B103" s="187"/>
      <c r="C103" s="187"/>
      <c r="D103" s="190"/>
      <c r="E103" s="159"/>
      <c r="F103" s="159"/>
      <c r="G103" s="160"/>
      <c r="H103" s="160"/>
      <c r="I103" s="160"/>
      <c r="J103" s="160"/>
      <c r="K103" s="189"/>
      <c r="L103" s="159"/>
      <c r="M103" s="213"/>
      <c r="N103" s="189"/>
      <c r="O103" s="231"/>
    </row>
    <row r="104" spans="1:15">
      <c r="A104" s="187">
        <v>94</v>
      </c>
      <c r="B104" s="187"/>
      <c r="C104" s="187"/>
      <c r="D104" s="190"/>
      <c r="E104" s="159"/>
      <c r="F104" s="159"/>
      <c r="G104" s="160"/>
      <c r="H104" s="160"/>
      <c r="I104" s="160"/>
      <c r="J104" s="160"/>
      <c r="K104" s="189"/>
      <c r="L104" s="159"/>
      <c r="M104" s="213"/>
      <c r="N104" s="189"/>
      <c r="O104" s="231"/>
    </row>
    <row r="105" spans="1:15">
      <c r="A105" s="187">
        <v>95</v>
      </c>
      <c r="B105" s="187"/>
      <c r="C105" s="187"/>
      <c r="D105" s="190"/>
      <c r="E105" s="159"/>
      <c r="F105" s="159"/>
      <c r="G105" s="160"/>
      <c r="H105" s="160"/>
      <c r="I105" s="160"/>
      <c r="J105" s="160"/>
      <c r="K105" s="189"/>
      <c r="L105" s="159"/>
      <c r="M105" s="213"/>
      <c r="N105" s="189"/>
      <c r="O105" s="231"/>
    </row>
    <row r="106" spans="1:15">
      <c r="A106" s="187">
        <v>96</v>
      </c>
      <c r="B106" s="187"/>
      <c r="C106" s="187"/>
      <c r="D106" s="190"/>
      <c r="E106" s="159"/>
      <c r="F106" s="159"/>
      <c r="G106" s="160"/>
      <c r="H106" s="160"/>
      <c r="I106" s="160"/>
      <c r="J106" s="160"/>
      <c r="K106" s="189"/>
      <c r="L106" s="159"/>
      <c r="M106" s="213"/>
      <c r="N106" s="189"/>
      <c r="O106" s="231"/>
    </row>
    <row r="107" spans="1:15">
      <c r="A107" s="187">
        <v>97</v>
      </c>
      <c r="B107" s="187"/>
      <c r="C107" s="187"/>
      <c r="D107" s="190"/>
      <c r="E107" s="159"/>
      <c r="F107" s="159"/>
      <c r="G107" s="160"/>
      <c r="H107" s="160"/>
      <c r="I107" s="160"/>
      <c r="J107" s="160"/>
      <c r="K107" s="189"/>
      <c r="L107" s="159"/>
      <c r="M107" s="213"/>
      <c r="N107" s="189"/>
      <c r="O107" s="231"/>
    </row>
    <row r="108" spans="1:15">
      <c r="A108" s="187">
        <v>98</v>
      </c>
      <c r="B108" s="187"/>
      <c r="C108" s="187"/>
      <c r="D108" s="190"/>
      <c r="E108" s="159"/>
      <c r="F108" s="159"/>
      <c r="G108" s="160"/>
      <c r="H108" s="160"/>
      <c r="I108" s="160"/>
      <c r="J108" s="160"/>
      <c r="K108" s="189"/>
      <c r="L108" s="159"/>
      <c r="M108" s="213"/>
      <c r="N108" s="189"/>
      <c r="O108" s="231"/>
    </row>
    <row r="109" spans="1:15">
      <c r="A109" s="187">
        <v>99</v>
      </c>
      <c r="B109" s="187"/>
      <c r="C109" s="187"/>
      <c r="D109" s="190"/>
      <c r="E109" s="159"/>
      <c r="F109" s="159"/>
      <c r="G109" s="160"/>
      <c r="H109" s="160"/>
      <c r="I109" s="160"/>
      <c r="J109" s="160"/>
      <c r="K109" s="189"/>
      <c r="L109" s="159"/>
      <c r="M109" s="213"/>
      <c r="N109" s="189"/>
      <c r="O109" s="231"/>
    </row>
    <row r="110" spans="1:15">
      <c r="A110" s="187">
        <v>100</v>
      </c>
      <c r="B110" s="187"/>
      <c r="C110" s="187"/>
      <c r="D110" s="190"/>
      <c r="E110" s="159"/>
      <c r="F110" s="159"/>
      <c r="G110" s="160"/>
      <c r="H110" s="160"/>
      <c r="I110" s="160"/>
      <c r="J110" s="160"/>
      <c r="K110" s="189"/>
      <c r="L110" s="159"/>
      <c r="M110" s="213"/>
      <c r="N110" s="189"/>
      <c r="O110" s="231"/>
    </row>
    <row r="111" spans="1:15">
      <c r="A111" s="187">
        <v>101</v>
      </c>
      <c r="B111" s="187"/>
      <c r="C111" s="187"/>
      <c r="D111" s="190"/>
      <c r="E111" s="159"/>
      <c r="F111" s="159"/>
      <c r="G111" s="160"/>
      <c r="H111" s="160"/>
      <c r="I111" s="160"/>
      <c r="J111" s="160"/>
      <c r="K111" s="189"/>
      <c r="L111" s="159"/>
      <c r="M111" s="213"/>
      <c r="N111" s="189"/>
      <c r="O111" s="231"/>
    </row>
    <row r="112" spans="1:15">
      <c r="A112" s="187">
        <v>102</v>
      </c>
      <c r="B112" s="187"/>
      <c r="C112" s="187"/>
      <c r="D112" s="190"/>
      <c r="E112" s="159"/>
      <c r="F112" s="159"/>
      <c r="G112" s="160"/>
      <c r="H112" s="160"/>
      <c r="I112" s="160"/>
      <c r="J112" s="160"/>
      <c r="K112" s="189"/>
      <c r="L112" s="159"/>
      <c r="M112" s="213"/>
      <c r="N112" s="189"/>
      <c r="O112" s="231"/>
    </row>
    <row r="113" spans="1:15">
      <c r="A113" s="187">
        <v>103</v>
      </c>
      <c r="B113" s="187"/>
      <c r="C113" s="187"/>
      <c r="D113" s="190"/>
      <c r="E113" s="159"/>
      <c r="F113" s="159"/>
      <c r="G113" s="160"/>
      <c r="H113" s="160"/>
      <c r="I113" s="160"/>
      <c r="J113" s="160"/>
      <c r="K113" s="189"/>
      <c r="L113" s="159"/>
      <c r="M113" s="213"/>
      <c r="N113" s="189"/>
      <c r="O113" s="231"/>
    </row>
    <row r="114" spans="1:15">
      <c r="A114" s="187">
        <v>104</v>
      </c>
      <c r="B114" s="187"/>
      <c r="C114" s="187"/>
      <c r="D114" s="190"/>
      <c r="E114" s="159"/>
      <c r="F114" s="159"/>
      <c r="G114" s="160"/>
      <c r="H114" s="160"/>
      <c r="I114" s="160"/>
      <c r="J114" s="160"/>
      <c r="K114" s="189"/>
      <c r="L114" s="159"/>
      <c r="M114" s="213"/>
      <c r="N114" s="189"/>
      <c r="O114" s="231"/>
    </row>
    <row r="115" spans="1:15">
      <c r="A115" s="187">
        <v>105</v>
      </c>
      <c r="B115" s="187"/>
      <c r="C115" s="187"/>
      <c r="D115" s="190"/>
      <c r="E115" s="159"/>
      <c r="F115" s="159"/>
      <c r="G115" s="160"/>
      <c r="H115" s="160"/>
      <c r="I115" s="160"/>
      <c r="J115" s="160"/>
      <c r="K115" s="189"/>
      <c r="L115" s="159"/>
      <c r="M115" s="213"/>
      <c r="N115" s="189"/>
      <c r="O115" s="231"/>
    </row>
    <row r="116" spans="1:15">
      <c r="A116" s="187">
        <v>106</v>
      </c>
      <c r="B116" s="187"/>
      <c r="C116" s="187"/>
      <c r="D116" s="190"/>
      <c r="E116" s="159"/>
      <c r="F116" s="159"/>
      <c r="G116" s="160"/>
      <c r="H116" s="160"/>
      <c r="I116" s="160"/>
      <c r="J116" s="160"/>
      <c r="K116" s="189"/>
      <c r="L116" s="159"/>
      <c r="M116" s="213"/>
      <c r="N116" s="189"/>
      <c r="O116" s="231"/>
    </row>
    <row r="117" spans="1:15">
      <c r="A117" s="187">
        <v>107</v>
      </c>
      <c r="B117" s="187"/>
      <c r="C117" s="187"/>
      <c r="D117" s="190"/>
      <c r="E117" s="159"/>
      <c r="F117" s="159"/>
      <c r="G117" s="160"/>
      <c r="H117" s="160"/>
      <c r="I117" s="160"/>
      <c r="J117" s="160"/>
      <c r="K117" s="189"/>
      <c r="L117" s="159"/>
      <c r="M117" s="213"/>
      <c r="N117" s="189"/>
      <c r="O117" s="231"/>
    </row>
    <row r="118" spans="1:15">
      <c r="A118" s="187">
        <v>108</v>
      </c>
      <c r="B118" s="187"/>
      <c r="C118" s="187"/>
      <c r="D118" s="190"/>
      <c r="E118" s="159"/>
      <c r="F118" s="159"/>
      <c r="G118" s="160"/>
      <c r="H118" s="160"/>
      <c r="I118" s="160"/>
      <c r="J118" s="160"/>
      <c r="K118" s="189"/>
      <c r="L118" s="159"/>
      <c r="M118" s="213"/>
      <c r="N118" s="189"/>
      <c r="O118" s="231"/>
    </row>
    <row r="119" spans="1:15">
      <c r="A119" s="187">
        <v>109</v>
      </c>
      <c r="B119" s="187"/>
      <c r="C119" s="187"/>
      <c r="D119" s="190"/>
      <c r="E119" s="159"/>
      <c r="F119" s="159"/>
      <c r="G119" s="160"/>
      <c r="H119" s="160"/>
      <c r="I119" s="160"/>
      <c r="J119" s="160"/>
      <c r="K119" s="189"/>
      <c r="L119" s="159"/>
      <c r="M119" s="213"/>
      <c r="N119" s="189"/>
      <c r="O119" s="231"/>
    </row>
    <row r="120" spans="1:15">
      <c r="A120" s="187">
        <v>110</v>
      </c>
      <c r="B120" s="187"/>
      <c r="C120" s="187"/>
      <c r="D120" s="190"/>
      <c r="E120" s="159"/>
      <c r="F120" s="159"/>
      <c r="G120" s="160"/>
      <c r="H120" s="160"/>
      <c r="I120" s="160"/>
      <c r="J120" s="160"/>
      <c r="K120" s="189"/>
      <c r="L120" s="159"/>
      <c r="M120" s="213"/>
      <c r="N120" s="189"/>
      <c r="O120" s="231"/>
    </row>
    <row r="121" spans="1:15">
      <c r="A121" s="187">
        <v>111</v>
      </c>
      <c r="B121" s="187"/>
      <c r="C121" s="187"/>
      <c r="D121" s="190"/>
      <c r="E121" s="159"/>
      <c r="F121" s="159"/>
      <c r="G121" s="160"/>
      <c r="H121" s="160"/>
      <c r="I121" s="160"/>
      <c r="J121" s="160"/>
      <c r="K121" s="189"/>
      <c r="L121" s="159"/>
      <c r="M121" s="213"/>
      <c r="N121" s="189"/>
      <c r="O121" s="231"/>
    </row>
    <row r="122" spans="1:15">
      <c r="A122" s="187">
        <v>112</v>
      </c>
      <c r="B122" s="187"/>
      <c r="C122" s="187"/>
      <c r="D122" s="190"/>
      <c r="E122" s="159"/>
      <c r="F122" s="159"/>
      <c r="G122" s="160"/>
      <c r="H122" s="160"/>
      <c r="I122" s="160"/>
      <c r="J122" s="160"/>
      <c r="K122" s="189"/>
      <c r="L122" s="159"/>
      <c r="M122" s="213"/>
      <c r="N122" s="189"/>
      <c r="O122" s="231"/>
    </row>
    <row r="123" spans="1:15">
      <c r="A123" s="187">
        <v>113</v>
      </c>
      <c r="B123" s="187"/>
      <c r="C123" s="187"/>
      <c r="D123" s="190"/>
      <c r="E123" s="159"/>
      <c r="F123" s="159"/>
      <c r="G123" s="160"/>
      <c r="H123" s="160"/>
      <c r="I123" s="160"/>
      <c r="J123" s="160"/>
      <c r="K123" s="189"/>
      <c r="L123" s="159"/>
      <c r="M123" s="213"/>
      <c r="N123" s="189"/>
      <c r="O123" s="231"/>
    </row>
    <row r="124" spans="1:15">
      <c r="A124" s="187">
        <v>114</v>
      </c>
      <c r="B124" s="187"/>
      <c r="C124" s="187"/>
      <c r="D124" s="190"/>
      <c r="E124" s="159"/>
      <c r="F124" s="159"/>
      <c r="G124" s="160"/>
      <c r="H124" s="160"/>
      <c r="I124" s="160"/>
      <c r="J124" s="160"/>
      <c r="K124" s="189"/>
      <c r="L124" s="159"/>
      <c r="M124" s="213"/>
      <c r="N124" s="189"/>
      <c r="O124" s="231"/>
    </row>
    <row r="125" spans="1:15">
      <c r="A125" s="187">
        <v>115</v>
      </c>
      <c r="B125" s="187"/>
      <c r="C125" s="187"/>
      <c r="D125" s="190"/>
      <c r="E125" s="159"/>
      <c r="F125" s="159"/>
      <c r="G125" s="160"/>
      <c r="H125" s="160"/>
      <c r="I125" s="160"/>
      <c r="J125" s="160"/>
      <c r="K125" s="189"/>
      <c r="L125" s="159"/>
      <c r="M125" s="213"/>
      <c r="N125" s="189"/>
      <c r="O125" s="231"/>
    </row>
    <row r="126" spans="1:15">
      <c r="A126" s="187">
        <v>116</v>
      </c>
      <c r="B126" s="187"/>
      <c r="C126" s="187"/>
      <c r="D126" s="190"/>
      <c r="E126" s="159"/>
      <c r="F126" s="159"/>
      <c r="G126" s="160"/>
      <c r="H126" s="160"/>
      <c r="I126" s="160"/>
      <c r="J126" s="160"/>
      <c r="K126" s="189"/>
      <c r="L126" s="159"/>
      <c r="M126" s="213"/>
      <c r="N126" s="189"/>
      <c r="O126" s="231"/>
    </row>
    <row r="127" spans="1:15">
      <c r="A127" s="187">
        <v>117</v>
      </c>
      <c r="B127" s="187"/>
      <c r="C127" s="187"/>
      <c r="D127" s="190"/>
      <c r="E127" s="191"/>
      <c r="F127" s="191"/>
      <c r="G127" s="192"/>
      <c r="H127" s="192"/>
      <c r="I127" s="192"/>
      <c r="J127" s="192"/>
      <c r="K127" s="190"/>
      <c r="L127" s="159"/>
      <c r="M127" s="213"/>
      <c r="N127" s="189"/>
      <c r="O127" s="231"/>
    </row>
    <row r="128" spans="1:15">
      <c r="A128" s="187">
        <v>118</v>
      </c>
      <c r="B128" s="187"/>
      <c r="C128" s="187"/>
      <c r="D128" s="190"/>
      <c r="E128" s="191"/>
      <c r="F128" s="191"/>
      <c r="G128" s="160"/>
      <c r="H128" s="160"/>
      <c r="I128" s="192"/>
      <c r="J128" s="160"/>
      <c r="K128" s="189"/>
      <c r="L128" s="159"/>
      <c r="M128" s="213"/>
      <c r="N128" s="189"/>
      <c r="O128" s="231"/>
    </row>
    <row r="129" spans="1:15">
      <c r="A129" s="187">
        <v>119</v>
      </c>
      <c r="B129" s="187"/>
      <c r="C129" s="187"/>
      <c r="D129" s="190"/>
      <c r="E129" s="159"/>
      <c r="F129" s="159"/>
      <c r="G129" s="160"/>
      <c r="H129" s="160"/>
      <c r="I129" s="160"/>
      <c r="J129" s="160"/>
      <c r="K129" s="189"/>
      <c r="L129" s="159"/>
      <c r="M129" s="213"/>
      <c r="N129" s="189"/>
      <c r="O129" s="231"/>
    </row>
    <row r="130" spans="1:15">
      <c r="A130" s="187">
        <v>120</v>
      </c>
      <c r="B130" s="187"/>
      <c r="C130" s="187"/>
      <c r="D130" s="190"/>
      <c r="E130" s="159"/>
      <c r="F130" s="159"/>
      <c r="G130" s="160"/>
      <c r="H130" s="160"/>
      <c r="I130" s="160"/>
      <c r="J130" s="160"/>
      <c r="K130" s="189"/>
      <c r="L130" s="159"/>
      <c r="M130" s="213"/>
      <c r="N130" s="189"/>
      <c r="O130" s="231"/>
    </row>
    <row r="131" spans="1:15">
      <c r="A131" s="187">
        <v>121</v>
      </c>
      <c r="B131" s="187"/>
      <c r="C131" s="187"/>
      <c r="D131" s="190"/>
      <c r="E131" s="159"/>
      <c r="F131" s="159"/>
      <c r="G131" s="160"/>
      <c r="H131" s="160"/>
      <c r="I131" s="160"/>
      <c r="J131" s="160"/>
      <c r="K131" s="189"/>
      <c r="L131" s="159"/>
      <c r="M131" s="213"/>
      <c r="N131" s="189"/>
      <c r="O131" s="231"/>
    </row>
    <row r="132" spans="1:15">
      <c r="A132" s="187">
        <v>122</v>
      </c>
      <c r="B132" s="187"/>
      <c r="C132" s="187"/>
      <c r="D132" s="190"/>
      <c r="E132" s="159"/>
      <c r="F132" s="159"/>
      <c r="G132" s="160"/>
      <c r="H132" s="160"/>
      <c r="I132" s="160"/>
      <c r="J132" s="160"/>
      <c r="K132" s="189"/>
      <c r="L132" s="159"/>
      <c r="M132" s="213"/>
      <c r="N132" s="189"/>
      <c r="O132" s="231"/>
    </row>
    <row r="133" spans="1:15">
      <c r="A133" s="187">
        <v>123</v>
      </c>
      <c r="B133" s="187"/>
      <c r="C133" s="187"/>
      <c r="D133" s="190"/>
      <c r="E133" s="159"/>
      <c r="F133" s="159"/>
      <c r="G133" s="160"/>
      <c r="H133" s="160"/>
      <c r="I133" s="160"/>
      <c r="J133" s="160"/>
      <c r="K133" s="189"/>
      <c r="L133" s="159"/>
      <c r="M133" s="213"/>
      <c r="N133" s="189"/>
      <c r="O133" s="231"/>
    </row>
    <row r="134" spans="1:15">
      <c r="A134" s="187">
        <v>124</v>
      </c>
      <c r="B134" s="187"/>
      <c r="C134" s="187"/>
      <c r="D134" s="190"/>
      <c r="E134" s="159"/>
      <c r="F134" s="159"/>
      <c r="G134" s="160"/>
      <c r="H134" s="160"/>
      <c r="I134" s="160"/>
      <c r="J134" s="160"/>
      <c r="K134" s="189"/>
      <c r="L134" s="159"/>
      <c r="M134" s="213"/>
      <c r="N134" s="189"/>
      <c r="O134" s="231"/>
    </row>
    <row r="135" spans="1:15">
      <c r="A135" s="187">
        <v>125</v>
      </c>
      <c r="B135" s="187"/>
      <c r="C135" s="187"/>
      <c r="D135" s="190"/>
      <c r="E135" s="159"/>
      <c r="F135" s="159"/>
      <c r="G135" s="160"/>
      <c r="H135" s="160"/>
      <c r="I135" s="160"/>
      <c r="J135" s="160"/>
      <c r="K135" s="189"/>
      <c r="L135" s="159"/>
      <c r="M135" s="213"/>
      <c r="N135" s="189"/>
      <c r="O135" s="231"/>
    </row>
    <row r="136" spans="1:15">
      <c r="A136" s="187">
        <v>126</v>
      </c>
      <c r="B136" s="187"/>
      <c r="C136" s="187"/>
      <c r="D136" s="190"/>
      <c r="E136" s="159"/>
      <c r="F136" s="159"/>
      <c r="G136" s="160"/>
      <c r="H136" s="160"/>
      <c r="I136" s="160"/>
      <c r="J136" s="160"/>
      <c r="K136" s="189"/>
      <c r="L136" s="159"/>
      <c r="M136" s="213"/>
      <c r="N136" s="189"/>
      <c r="O136" s="231"/>
    </row>
    <row r="137" spans="1:15">
      <c r="A137" s="187">
        <v>127</v>
      </c>
      <c r="B137" s="214"/>
      <c r="C137" s="187"/>
      <c r="D137" s="190"/>
      <c r="E137" s="159"/>
      <c r="F137" s="159"/>
      <c r="G137" s="160"/>
      <c r="H137" s="160"/>
      <c r="I137" s="160"/>
      <c r="J137" s="160"/>
      <c r="K137" s="189"/>
      <c r="L137" s="159"/>
      <c r="M137" s="213"/>
      <c r="N137" s="189"/>
      <c r="O137" s="231"/>
    </row>
    <row r="138" spans="1:15">
      <c r="A138" s="187">
        <v>128</v>
      </c>
      <c r="B138" s="187"/>
      <c r="C138" s="187"/>
      <c r="D138" s="190"/>
      <c r="E138" s="159"/>
      <c r="F138" s="159"/>
      <c r="G138" s="160"/>
      <c r="H138" s="160"/>
      <c r="I138" s="160"/>
      <c r="J138" s="160"/>
      <c r="K138" s="189"/>
      <c r="L138" s="159"/>
      <c r="M138" s="213"/>
      <c r="N138" s="189"/>
      <c r="O138" s="231"/>
    </row>
    <row r="139" spans="1:15">
      <c r="A139" s="187">
        <v>129</v>
      </c>
      <c r="B139" s="187"/>
      <c r="C139" s="187"/>
      <c r="D139" s="190"/>
      <c r="E139" s="159"/>
      <c r="F139" s="159"/>
      <c r="G139" s="160"/>
      <c r="H139" s="160"/>
      <c r="I139" s="160"/>
      <c r="J139" s="160"/>
      <c r="K139" s="189"/>
      <c r="L139" s="159"/>
      <c r="M139" s="213"/>
      <c r="N139" s="189"/>
      <c r="O139" s="231"/>
    </row>
    <row r="140" spans="1:15">
      <c r="A140" s="187">
        <v>130</v>
      </c>
      <c r="B140" s="187"/>
      <c r="C140" s="187"/>
      <c r="D140" s="190"/>
      <c r="E140" s="159"/>
      <c r="F140" s="159"/>
      <c r="G140" s="160"/>
      <c r="H140" s="160"/>
      <c r="I140" s="160"/>
      <c r="J140" s="160"/>
      <c r="K140" s="189"/>
      <c r="L140" s="159"/>
      <c r="M140" s="213"/>
      <c r="N140" s="189"/>
      <c r="O140" s="231"/>
    </row>
    <row r="141" spans="1:15">
      <c r="A141" s="187">
        <v>131</v>
      </c>
      <c r="B141" s="187"/>
      <c r="C141" s="187"/>
      <c r="D141" s="190"/>
      <c r="E141" s="159"/>
      <c r="F141" s="159"/>
      <c r="G141" s="160"/>
      <c r="H141" s="160"/>
      <c r="I141" s="160"/>
      <c r="J141" s="160"/>
      <c r="K141" s="189"/>
      <c r="L141" s="159"/>
      <c r="M141" s="213"/>
      <c r="N141" s="189"/>
      <c r="O141" s="231"/>
    </row>
    <row r="142" spans="1:15">
      <c r="A142" s="187">
        <v>132</v>
      </c>
      <c r="B142" s="187"/>
      <c r="C142" s="187"/>
      <c r="D142" s="190"/>
      <c r="E142" s="159"/>
      <c r="F142" s="159"/>
      <c r="G142" s="160"/>
      <c r="H142" s="160"/>
      <c r="I142" s="160"/>
      <c r="J142" s="160"/>
      <c r="K142" s="189"/>
      <c r="L142" s="159"/>
      <c r="M142" s="213"/>
      <c r="N142" s="189"/>
      <c r="O142" s="231"/>
    </row>
    <row r="143" spans="1:15">
      <c r="A143" s="187">
        <v>133</v>
      </c>
      <c r="B143" s="187"/>
      <c r="C143" s="187"/>
      <c r="D143" s="190"/>
      <c r="E143" s="159"/>
      <c r="F143" s="159"/>
      <c r="G143" s="160"/>
      <c r="H143" s="160"/>
      <c r="I143" s="160"/>
      <c r="J143" s="160"/>
      <c r="K143" s="189"/>
      <c r="L143" s="159"/>
      <c r="M143" s="213"/>
      <c r="N143" s="189"/>
      <c r="O143" s="231"/>
    </row>
    <row r="144" spans="1:15">
      <c r="A144" s="187"/>
      <c r="B144" s="187"/>
      <c r="C144" s="187"/>
      <c r="D144" s="190"/>
      <c r="E144" s="159"/>
      <c r="F144" s="159"/>
      <c r="G144" s="160"/>
      <c r="H144" s="160"/>
      <c r="I144" s="160"/>
      <c r="J144" s="160"/>
      <c r="K144" s="189"/>
      <c r="L144" s="159"/>
      <c r="M144" s="213"/>
      <c r="N144" s="189"/>
      <c r="O144" s="231"/>
    </row>
    <row r="145" spans="1:15">
      <c r="A145" s="187"/>
      <c r="B145" s="187"/>
      <c r="C145" s="187"/>
      <c r="D145" s="190"/>
      <c r="E145" s="159"/>
      <c r="F145" s="159"/>
      <c r="G145" s="160"/>
      <c r="H145" s="160"/>
      <c r="I145" s="160"/>
      <c r="J145" s="160"/>
      <c r="K145" s="189"/>
      <c r="L145" s="159"/>
      <c r="M145" s="213"/>
      <c r="N145" s="189"/>
      <c r="O145" s="231"/>
    </row>
    <row r="146" spans="1:15">
      <c r="A146" s="187"/>
      <c r="B146" s="187"/>
      <c r="C146" s="187"/>
      <c r="D146" s="190"/>
      <c r="E146" s="159"/>
      <c r="F146" s="159"/>
      <c r="G146" s="160"/>
      <c r="H146" s="160"/>
      <c r="I146" s="160"/>
      <c r="J146" s="160"/>
      <c r="K146" s="189"/>
      <c r="L146" s="159"/>
      <c r="M146" s="213"/>
      <c r="N146" s="189"/>
      <c r="O146" s="231"/>
    </row>
    <row r="147" spans="1:15">
      <c r="A147" s="187"/>
      <c r="B147" s="187"/>
      <c r="C147" s="187"/>
      <c r="D147" s="190"/>
      <c r="E147" s="159"/>
      <c r="F147" s="159"/>
      <c r="G147" s="160"/>
      <c r="H147" s="160"/>
      <c r="I147" s="160"/>
      <c r="J147" s="160"/>
      <c r="K147" s="189"/>
      <c r="L147" s="159"/>
      <c r="M147" s="213"/>
      <c r="N147" s="189"/>
      <c r="O147" s="231"/>
    </row>
    <row r="148" spans="1:15">
      <c r="A148" s="187"/>
      <c r="B148" s="187"/>
      <c r="C148" s="187"/>
      <c r="D148" s="190"/>
      <c r="E148" s="159"/>
      <c r="F148" s="159"/>
      <c r="G148" s="160"/>
      <c r="H148" s="160"/>
      <c r="I148" s="160"/>
      <c r="J148" s="160"/>
      <c r="K148" s="189"/>
      <c r="L148" s="159"/>
      <c r="M148" s="213"/>
      <c r="N148" s="189"/>
      <c r="O148" s="231"/>
    </row>
    <row r="149" spans="1:15">
      <c r="A149" s="163"/>
      <c r="B149" s="187"/>
      <c r="C149" s="187"/>
      <c r="D149" s="190"/>
      <c r="E149" s="159"/>
      <c r="F149" s="159"/>
      <c r="G149" s="160"/>
      <c r="H149" s="160"/>
      <c r="I149" s="160"/>
      <c r="J149" s="163"/>
      <c r="K149" s="164"/>
      <c r="L149" s="159"/>
      <c r="M149" s="163"/>
      <c r="N149" s="163"/>
      <c r="O149" s="163"/>
    </row>
    <row r="150" spans="1:15">
      <c r="A150" s="163"/>
      <c r="B150" s="187"/>
      <c r="C150" s="187"/>
      <c r="D150" s="190"/>
      <c r="E150" s="165"/>
      <c r="F150" s="165"/>
      <c r="G150" s="160"/>
      <c r="H150" s="163"/>
      <c r="I150" s="160"/>
      <c r="J150" s="163"/>
      <c r="K150" s="164"/>
      <c r="L150" s="159"/>
      <c r="M150" s="163"/>
      <c r="N150" s="163"/>
      <c r="O150" s="163"/>
    </row>
    <row r="151" spans="1:15">
      <c r="A151" s="163"/>
      <c r="B151" s="187"/>
      <c r="C151" s="187"/>
      <c r="D151" s="190"/>
      <c r="E151" s="165"/>
      <c r="F151" s="165"/>
      <c r="G151" s="163"/>
      <c r="H151" s="163"/>
      <c r="I151" s="163"/>
      <c r="J151" s="163"/>
      <c r="K151" s="164"/>
      <c r="L151" s="165"/>
      <c r="M151" s="163"/>
      <c r="N151" s="163"/>
      <c r="O151" s="163"/>
    </row>
    <row r="152" spans="1:15">
      <c r="A152" s="163"/>
      <c r="B152" s="187"/>
      <c r="C152" s="187"/>
      <c r="D152" s="190"/>
      <c r="E152" s="165"/>
      <c r="F152" s="165"/>
      <c r="G152" s="163"/>
      <c r="H152" s="163"/>
      <c r="I152" s="163"/>
      <c r="J152" s="163"/>
      <c r="K152" s="164"/>
      <c r="L152" s="165"/>
      <c r="M152" s="163"/>
      <c r="N152" s="163"/>
      <c r="O152" s="163"/>
    </row>
    <row r="153" spans="1:15">
      <c r="A153" s="163"/>
      <c r="B153" s="187"/>
      <c r="C153" s="187"/>
      <c r="D153" s="190"/>
      <c r="E153" s="165"/>
      <c r="F153" s="165"/>
      <c r="G153" s="163"/>
      <c r="H153" s="163"/>
      <c r="I153" s="163"/>
      <c r="J153" s="163"/>
      <c r="K153" s="164"/>
      <c r="L153" s="165"/>
      <c r="M153" s="163"/>
      <c r="N153" s="163"/>
      <c r="O153" s="163"/>
    </row>
    <row r="154" spans="1:15">
      <c r="A154" s="163"/>
      <c r="B154" s="187"/>
      <c r="C154" s="187"/>
      <c r="D154" s="190"/>
      <c r="E154" s="165"/>
      <c r="F154" s="165"/>
      <c r="G154" s="163"/>
      <c r="H154" s="163"/>
      <c r="I154" s="163"/>
      <c r="J154" s="163"/>
      <c r="K154" s="164"/>
      <c r="L154" s="165"/>
      <c r="M154" s="163"/>
      <c r="N154" s="163"/>
      <c r="O154" s="163"/>
    </row>
    <row r="155" spans="1:15">
      <c r="A155" s="163"/>
      <c r="B155" s="187"/>
      <c r="C155" s="187"/>
      <c r="D155" s="190"/>
      <c r="E155" s="165"/>
      <c r="F155" s="165"/>
      <c r="G155" s="163"/>
      <c r="H155" s="163"/>
      <c r="I155" s="163"/>
      <c r="J155" s="163"/>
      <c r="K155" s="164"/>
      <c r="L155" s="165"/>
      <c r="M155" s="163"/>
      <c r="N155" s="163"/>
      <c r="O155" s="163"/>
    </row>
    <row r="156" spans="1:15">
      <c r="A156" s="163"/>
      <c r="B156" s="187"/>
      <c r="C156" s="187"/>
      <c r="D156" s="190"/>
      <c r="E156" s="165"/>
      <c r="F156" s="165"/>
      <c r="G156" s="163"/>
      <c r="H156" s="163"/>
      <c r="I156" s="163"/>
      <c r="J156" s="163"/>
      <c r="K156" s="164"/>
      <c r="L156" s="165"/>
      <c r="M156" s="163"/>
      <c r="N156" s="163"/>
      <c r="O156" s="163"/>
    </row>
    <row r="157" spans="1:15">
      <c r="A157" s="163"/>
      <c r="B157" s="187"/>
      <c r="C157" s="187"/>
      <c r="D157" s="190"/>
      <c r="E157" s="165"/>
      <c r="F157" s="165"/>
      <c r="G157" s="163"/>
      <c r="H157" s="163"/>
      <c r="I157" s="163"/>
      <c r="J157" s="163"/>
      <c r="K157" s="164"/>
      <c r="L157" s="165"/>
      <c r="M157" s="163"/>
      <c r="N157" s="163"/>
      <c r="O157" s="163"/>
    </row>
    <row r="158" spans="1:15">
      <c r="A158" s="163"/>
      <c r="B158" s="187"/>
      <c r="C158" s="187"/>
      <c r="D158" s="190"/>
      <c r="E158" s="165"/>
      <c r="F158" s="165"/>
      <c r="G158" s="163"/>
      <c r="H158" s="163"/>
      <c r="I158" s="163"/>
      <c r="J158" s="163"/>
      <c r="K158" s="164"/>
      <c r="L158" s="165"/>
      <c r="M158" s="163"/>
      <c r="N158" s="163"/>
      <c r="O158" s="163"/>
    </row>
    <row r="159" spans="1:15">
      <c r="A159" s="163"/>
      <c r="B159" s="187"/>
      <c r="C159" s="187"/>
      <c r="D159" s="190"/>
      <c r="E159" s="165"/>
      <c r="F159" s="165"/>
      <c r="G159" s="163"/>
      <c r="H159" s="163"/>
      <c r="I159" s="163"/>
      <c r="J159" s="163"/>
      <c r="K159" s="164"/>
      <c r="L159" s="165"/>
      <c r="M159" s="163"/>
      <c r="N159" s="163"/>
      <c r="O159" s="163"/>
    </row>
    <row r="160" spans="1:15">
      <c r="A160" s="163"/>
      <c r="B160" s="187"/>
      <c r="C160" s="187"/>
      <c r="D160" s="190"/>
      <c r="E160" s="165"/>
      <c r="F160" s="165"/>
      <c r="G160" s="163"/>
      <c r="H160" s="163"/>
      <c r="I160" s="163"/>
      <c r="J160" s="163"/>
      <c r="K160" s="164"/>
      <c r="L160" s="165"/>
      <c r="M160" s="163"/>
      <c r="N160" s="163"/>
      <c r="O160" s="163"/>
    </row>
    <row r="161" spans="1:15">
      <c r="A161" s="163"/>
      <c r="B161" s="187"/>
      <c r="C161" s="187"/>
      <c r="D161" s="190"/>
      <c r="E161" s="165"/>
      <c r="F161" s="165"/>
      <c r="G161" s="163"/>
      <c r="H161" s="163"/>
      <c r="I161" s="163"/>
      <c r="J161" s="163"/>
      <c r="K161" s="164"/>
      <c r="L161" s="165"/>
      <c r="M161" s="163"/>
      <c r="N161" s="163"/>
      <c r="O161" s="163"/>
    </row>
    <row r="162" spans="1:15">
      <c r="A162" s="163"/>
      <c r="B162" s="187"/>
      <c r="C162" s="187"/>
      <c r="D162" s="190"/>
      <c r="E162" s="165"/>
      <c r="F162" s="165"/>
      <c r="G162" s="163"/>
      <c r="H162" s="163"/>
      <c r="I162" s="163"/>
      <c r="J162" s="163"/>
      <c r="K162" s="164"/>
      <c r="L162" s="165"/>
      <c r="M162" s="163"/>
      <c r="N162" s="163"/>
      <c r="O162" s="163"/>
    </row>
    <row r="163" spans="1:15">
      <c r="A163" s="163"/>
      <c r="B163" s="187"/>
      <c r="C163" s="187"/>
      <c r="D163" s="190"/>
      <c r="E163" s="165"/>
      <c r="F163" s="165"/>
      <c r="G163" s="163"/>
      <c r="H163" s="163"/>
      <c r="I163" s="163"/>
      <c r="J163" s="163"/>
      <c r="K163" s="164"/>
      <c r="L163" s="165"/>
      <c r="M163" s="163"/>
      <c r="N163" s="163"/>
      <c r="O163" s="163"/>
    </row>
    <row r="164" spans="1:15">
      <c r="A164" s="163"/>
      <c r="B164" s="187"/>
      <c r="C164" s="187"/>
      <c r="D164" s="190"/>
      <c r="E164" s="165"/>
      <c r="F164" s="165"/>
      <c r="G164" s="163"/>
      <c r="H164" s="163"/>
      <c r="I164" s="163"/>
      <c r="J164" s="163"/>
      <c r="K164" s="164"/>
      <c r="L164" s="165"/>
      <c r="M164" s="163"/>
      <c r="N164" s="163"/>
      <c r="O164" s="163"/>
    </row>
    <row r="165" spans="1:15">
      <c r="A165" s="163"/>
      <c r="B165" s="187"/>
      <c r="C165" s="187"/>
      <c r="D165" s="190"/>
      <c r="E165" s="165"/>
      <c r="F165" s="165"/>
      <c r="G165" s="163"/>
      <c r="H165" s="163"/>
      <c r="I165" s="163"/>
      <c r="J165" s="163"/>
      <c r="K165" s="164"/>
      <c r="L165" s="165"/>
      <c r="M165" s="163"/>
      <c r="N165" s="163"/>
      <c r="O165" s="163"/>
    </row>
    <row r="166" spans="1:15">
      <c r="A166" s="163"/>
      <c r="B166" s="187"/>
      <c r="C166" s="187"/>
      <c r="D166" s="190"/>
      <c r="E166" s="165"/>
      <c r="F166" s="165"/>
      <c r="G166" s="163"/>
      <c r="H166" s="163"/>
      <c r="I166" s="163"/>
      <c r="J166" s="163"/>
      <c r="K166" s="164"/>
      <c r="L166" s="165"/>
      <c r="M166" s="163"/>
      <c r="N166" s="163"/>
      <c r="O166" s="163"/>
    </row>
    <row r="167" spans="1:15">
      <c r="A167" s="163"/>
      <c r="B167" s="187"/>
      <c r="C167" s="187"/>
      <c r="D167" s="190"/>
      <c r="E167" s="165"/>
      <c r="F167" s="165"/>
      <c r="G167" s="163"/>
      <c r="H167" s="163"/>
      <c r="I167" s="163"/>
      <c r="J167" s="163"/>
      <c r="K167" s="164"/>
      <c r="L167" s="165"/>
      <c r="M167" s="163"/>
      <c r="N167" s="163"/>
      <c r="O167" s="163"/>
    </row>
    <row r="168" spans="1:15">
      <c r="A168" s="163"/>
      <c r="B168" s="187"/>
      <c r="C168" s="187"/>
      <c r="D168" s="190"/>
      <c r="E168" s="165"/>
      <c r="F168" s="165"/>
      <c r="G168" s="163"/>
      <c r="H168" s="163"/>
      <c r="I168" s="163"/>
      <c r="J168" s="163"/>
      <c r="K168" s="164"/>
      <c r="L168" s="165"/>
      <c r="M168" s="163"/>
      <c r="N168" s="163"/>
      <c r="O168" s="163"/>
    </row>
    <row r="169" spans="1:15">
      <c r="A169" s="163"/>
      <c r="B169" s="187"/>
      <c r="C169" s="187"/>
      <c r="D169" s="190"/>
      <c r="E169" s="165"/>
      <c r="F169" s="165"/>
      <c r="G169" s="163"/>
      <c r="H169" s="163"/>
      <c r="I169" s="163"/>
      <c r="J169" s="163"/>
      <c r="K169" s="164"/>
      <c r="L169" s="165"/>
      <c r="M169" s="163"/>
      <c r="N169" s="163"/>
      <c r="O169" s="163"/>
    </row>
    <row r="170" spans="1:15">
      <c r="A170" s="163"/>
      <c r="B170" s="187"/>
      <c r="C170" s="187"/>
      <c r="D170" s="190"/>
      <c r="E170" s="165"/>
      <c r="F170" s="165"/>
      <c r="G170" s="163"/>
      <c r="H170" s="163"/>
      <c r="I170" s="163"/>
      <c r="J170" s="163"/>
      <c r="K170" s="164"/>
      <c r="L170" s="165"/>
      <c r="M170" s="163"/>
      <c r="N170" s="163"/>
      <c r="O170" s="163"/>
    </row>
    <row r="171" spans="1:15">
      <c r="A171" s="163"/>
      <c r="B171" s="187"/>
      <c r="C171" s="187"/>
      <c r="D171" s="190"/>
      <c r="E171" s="165"/>
      <c r="F171" s="165"/>
      <c r="G171" s="163"/>
      <c r="H171" s="163"/>
      <c r="I171" s="163"/>
      <c r="J171" s="163"/>
      <c r="K171" s="164"/>
      <c r="L171" s="165"/>
      <c r="M171" s="163"/>
      <c r="N171" s="163"/>
      <c r="O171" s="163"/>
    </row>
    <row r="172" spans="1:15">
      <c r="A172" s="163"/>
      <c r="B172" s="187"/>
      <c r="C172" s="187"/>
      <c r="D172" s="190"/>
      <c r="E172" s="165"/>
      <c r="F172" s="165"/>
      <c r="G172" s="163"/>
      <c r="H172" s="163"/>
      <c r="I172" s="163"/>
      <c r="J172" s="163"/>
      <c r="K172" s="164"/>
      <c r="L172" s="165"/>
      <c r="M172" s="163"/>
      <c r="N172" s="163"/>
      <c r="O172" s="163"/>
    </row>
    <row r="173" spans="1:15">
      <c r="A173" s="163"/>
      <c r="B173" s="187"/>
      <c r="C173" s="187"/>
      <c r="D173" s="190"/>
      <c r="E173" s="165"/>
      <c r="F173" s="165"/>
      <c r="G173" s="163"/>
      <c r="H173" s="163"/>
      <c r="I173" s="163"/>
      <c r="J173" s="163"/>
      <c r="K173" s="164"/>
      <c r="L173" s="165"/>
      <c r="M173" s="163"/>
      <c r="N173" s="163"/>
      <c r="O173" s="163"/>
    </row>
    <row r="174" spans="1:15">
      <c r="A174" s="163"/>
      <c r="B174" s="187"/>
      <c r="C174" s="187"/>
      <c r="D174" s="190"/>
      <c r="E174" s="165"/>
      <c r="F174" s="165"/>
      <c r="G174" s="163"/>
      <c r="H174" s="163"/>
      <c r="I174" s="163"/>
      <c r="J174" s="163"/>
      <c r="K174" s="164"/>
      <c r="L174" s="165"/>
      <c r="M174" s="163"/>
      <c r="N174" s="163"/>
      <c r="O174" s="163"/>
    </row>
    <row r="175" spans="1:15">
      <c r="A175" s="163"/>
      <c r="B175" s="187"/>
      <c r="C175" s="187"/>
      <c r="D175" s="190"/>
      <c r="E175" s="165"/>
      <c r="F175" s="165"/>
      <c r="G175" s="163"/>
      <c r="H175" s="163"/>
      <c r="I175" s="163"/>
      <c r="J175" s="163"/>
      <c r="K175" s="164"/>
      <c r="L175" s="165"/>
      <c r="M175" s="163"/>
      <c r="N175" s="163"/>
      <c r="O175" s="163"/>
    </row>
    <row r="176" spans="1:15">
      <c r="A176" s="163"/>
      <c r="B176" s="187"/>
      <c r="C176" s="187"/>
      <c r="D176" s="190"/>
      <c r="E176" s="165"/>
      <c r="F176" s="165"/>
      <c r="G176" s="163"/>
      <c r="H176" s="163"/>
      <c r="I176" s="163"/>
      <c r="J176" s="163"/>
      <c r="K176" s="164"/>
      <c r="L176" s="165"/>
      <c r="M176" s="163"/>
      <c r="N176" s="163"/>
      <c r="O176" s="163"/>
    </row>
    <row r="177" spans="1:15">
      <c r="A177" s="163"/>
      <c r="B177" s="187"/>
      <c r="C177" s="187"/>
      <c r="D177" s="190"/>
      <c r="E177" s="165"/>
      <c r="F177" s="165"/>
      <c r="G177" s="163"/>
      <c r="H177" s="163"/>
      <c r="I177" s="163"/>
      <c r="J177" s="163"/>
      <c r="K177" s="164"/>
      <c r="L177" s="165"/>
      <c r="M177" s="163"/>
      <c r="N177" s="163"/>
      <c r="O177" s="163"/>
    </row>
    <row r="178" spans="1:15">
      <c r="A178" s="163"/>
      <c r="B178" s="187"/>
      <c r="C178" s="187"/>
      <c r="D178" s="190"/>
      <c r="E178" s="165"/>
      <c r="F178" s="165"/>
      <c r="G178" s="163"/>
      <c r="H178" s="163"/>
      <c r="I178" s="163"/>
      <c r="J178" s="163"/>
      <c r="K178" s="164"/>
      <c r="L178" s="165"/>
      <c r="M178" s="163"/>
      <c r="N178" s="163"/>
      <c r="O178" s="163"/>
    </row>
    <row r="179" spans="1:15">
      <c r="A179" s="163"/>
      <c r="B179" s="187"/>
      <c r="C179" s="187"/>
      <c r="D179" s="190"/>
      <c r="E179" s="165"/>
      <c r="F179" s="165"/>
      <c r="G179" s="163"/>
      <c r="H179" s="163"/>
      <c r="I179" s="163"/>
      <c r="J179" s="163"/>
      <c r="K179" s="164"/>
      <c r="L179" s="165"/>
      <c r="M179" s="163"/>
      <c r="N179" s="163"/>
      <c r="O179" s="163"/>
    </row>
    <row r="180" spans="1:15">
      <c r="A180" s="163"/>
      <c r="B180" s="187"/>
      <c r="C180" s="187"/>
      <c r="D180" s="190"/>
      <c r="E180" s="165"/>
      <c r="F180" s="165"/>
      <c r="G180" s="163"/>
      <c r="H180" s="163"/>
      <c r="I180" s="163"/>
      <c r="J180" s="163"/>
      <c r="K180" s="164"/>
      <c r="L180" s="165"/>
      <c r="M180" s="163"/>
      <c r="N180" s="163"/>
      <c r="O180" s="163"/>
    </row>
    <row r="181" spans="1:15">
      <c r="A181" s="163"/>
      <c r="B181" s="187"/>
      <c r="C181" s="187"/>
      <c r="D181" s="190"/>
      <c r="E181" s="165"/>
      <c r="F181" s="165"/>
      <c r="G181" s="163"/>
      <c r="H181" s="163"/>
      <c r="I181" s="163"/>
      <c r="J181" s="163"/>
      <c r="K181" s="164"/>
      <c r="L181" s="165"/>
      <c r="M181" s="163"/>
      <c r="N181" s="163"/>
      <c r="O181" s="163"/>
    </row>
    <row r="182" spans="1:15">
      <c r="A182" s="163"/>
      <c r="B182" s="187"/>
      <c r="C182" s="187"/>
      <c r="D182" s="190"/>
      <c r="E182" s="165"/>
      <c r="F182" s="165"/>
      <c r="G182" s="163"/>
      <c r="H182" s="163"/>
      <c r="I182" s="163"/>
      <c r="J182" s="163"/>
      <c r="K182" s="164"/>
      <c r="L182" s="165"/>
      <c r="M182" s="163"/>
      <c r="N182" s="163"/>
      <c r="O182" s="163"/>
    </row>
    <row r="183" spans="1:15">
      <c r="A183" s="163"/>
      <c r="B183" s="187"/>
      <c r="C183" s="187"/>
      <c r="D183" s="190"/>
      <c r="E183" s="164"/>
      <c r="F183" s="164"/>
      <c r="G183" s="163"/>
      <c r="H183" s="163"/>
      <c r="I183" s="163"/>
      <c r="J183" s="163"/>
      <c r="K183" s="164"/>
      <c r="L183" s="164"/>
      <c r="M183" s="163"/>
      <c r="N183" s="163"/>
      <c r="O183" s="163"/>
    </row>
    <row r="184" spans="1:15">
      <c r="A184" s="163"/>
      <c r="B184" s="187"/>
      <c r="C184" s="187"/>
      <c r="D184" s="190"/>
      <c r="E184" s="165"/>
      <c r="F184" s="165"/>
      <c r="G184" s="163"/>
      <c r="H184" s="163"/>
      <c r="I184" s="163"/>
      <c r="J184" s="163"/>
      <c r="K184" s="164"/>
      <c r="L184" s="165"/>
      <c r="M184" s="163"/>
      <c r="N184" s="163"/>
      <c r="O184" s="163"/>
    </row>
    <row r="185" spans="1:15">
      <c r="A185" s="163"/>
      <c r="B185" s="187"/>
      <c r="C185" s="187"/>
      <c r="D185" s="190"/>
      <c r="E185" s="165"/>
      <c r="F185" s="165"/>
      <c r="G185" s="163"/>
      <c r="H185" s="163"/>
      <c r="I185" s="163"/>
      <c r="J185" s="163"/>
      <c r="K185" s="164"/>
      <c r="L185" s="165"/>
      <c r="M185" s="163"/>
      <c r="N185" s="163"/>
      <c r="O185" s="163"/>
    </row>
    <row r="186" spans="1:15">
      <c r="A186" s="163"/>
      <c r="B186" s="187"/>
      <c r="C186" s="187"/>
      <c r="D186" s="190"/>
      <c r="E186" s="165"/>
      <c r="F186" s="165"/>
      <c r="G186" s="163"/>
      <c r="H186" s="163"/>
      <c r="I186" s="163"/>
      <c r="J186" s="163"/>
      <c r="K186" s="164"/>
      <c r="L186" s="165"/>
      <c r="M186" s="163"/>
      <c r="N186" s="163"/>
      <c r="O186" s="163"/>
    </row>
    <row r="187" spans="1:15">
      <c r="A187" s="163"/>
      <c r="B187" s="187"/>
      <c r="C187" s="187"/>
      <c r="D187" s="190"/>
      <c r="E187" s="165"/>
      <c r="F187" s="165"/>
      <c r="G187" s="163"/>
      <c r="H187" s="163"/>
      <c r="I187" s="163"/>
      <c r="J187" s="163"/>
      <c r="K187" s="164"/>
      <c r="L187" s="165"/>
      <c r="M187" s="163"/>
      <c r="N187" s="163"/>
      <c r="O187" s="163"/>
    </row>
    <row r="188" spans="1:15">
      <c r="A188" s="163"/>
      <c r="B188" s="187"/>
      <c r="C188" s="187"/>
      <c r="D188" s="190"/>
      <c r="E188" s="165"/>
      <c r="F188" s="165"/>
      <c r="G188" s="163"/>
      <c r="H188" s="163"/>
      <c r="I188" s="163"/>
      <c r="J188" s="163"/>
      <c r="K188" s="164"/>
      <c r="L188" s="165"/>
      <c r="M188" s="163"/>
      <c r="N188" s="163"/>
      <c r="O188" s="163"/>
    </row>
    <row r="189" spans="1:15">
      <c r="A189" s="163"/>
      <c r="B189" s="187"/>
      <c r="C189" s="187"/>
      <c r="D189" s="190"/>
      <c r="E189" s="165"/>
      <c r="F189" s="165"/>
      <c r="G189" s="163"/>
      <c r="H189" s="163"/>
      <c r="I189" s="163"/>
      <c r="J189" s="163"/>
      <c r="K189" s="164"/>
      <c r="L189" s="165"/>
      <c r="M189" s="163"/>
      <c r="N189" s="163"/>
      <c r="O189" s="163"/>
    </row>
    <row r="190" spans="1:15">
      <c r="A190" s="163"/>
      <c r="B190" s="187"/>
      <c r="C190" s="187"/>
      <c r="D190" s="190"/>
      <c r="E190" s="165"/>
      <c r="F190" s="165"/>
      <c r="G190" s="163"/>
      <c r="H190" s="163"/>
      <c r="I190" s="163"/>
      <c r="J190" s="163"/>
      <c r="K190" s="164"/>
      <c r="L190" s="165"/>
      <c r="M190" s="163"/>
      <c r="N190" s="163"/>
      <c r="O190" s="163"/>
    </row>
    <row r="191" spans="1:15">
      <c r="A191" s="163"/>
      <c r="B191" s="187"/>
      <c r="C191" s="187"/>
      <c r="D191" s="190"/>
      <c r="E191" s="165"/>
      <c r="F191" s="165"/>
      <c r="G191" s="163"/>
      <c r="H191" s="163"/>
      <c r="I191" s="163"/>
      <c r="J191" s="163"/>
      <c r="K191" s="164"/>
      <c r="L191" s="165"/>
      <c r="M191" s="163"/>
      <c r="N191" s="163"/>
      <c r="O191" s="163"/>
    </row>
    <row r="192" spans="1:15">
      <c r="A192" s="163"/>
      <c r="B192" s="187"/>
      <c r="C192" s="187"/>
      <c r="D192" s="190"/>
      <c r="E192" s="165"/>
      <c r="F192" s="165"/>
      <c r="G192" s="163"/>
      <c r="H192" s="163"/>
      <c r="I192" s="163"/>
      <c r="J192" s="163"/>
      <c r="K192" s="164"/>
      <c r="L192" s="165"/>
      <c r="M192" s="163"/>
      <c r="N192" s="163"/>
      <c r="O192" s="163"/>
    </row>
    <row r="193" spans="1:15">
      <c r="A193" s="163"/>
      <c r="B193" s="187"/>
      <c r="C193" s="187"/>
      <c r="D193" s="190"/>
      <c r="E193" s="165"/>
      <c r="F193" s="165"/>
      <c r="G193" s="163"/>
      <c r="H193" s="163"/>
      <c r="I193" s="163"/>
      <c r="J193" s="163"/>
      <c r="K193" s="164"/>
      <c r="L193" s="165"/>
      <c r="M193" s="163"/>
      <c r="N193" s="163"/>
      <c r="O193" s="163"/>
    </row>
    <row r="194" spans="1:15">
      <c r="A194" s="163"/>
      <c r="B194" s="187"/>
      <c r="C194" s="187"/>
      <c r="D194" s="190"/>
      <c r="E194" s="165"/>
      <c r="F194" s="165"/>
      <c r="G194" s="163"/>
      <c r="H194" s="163"/>
      <c r="I194" s="163"/>
      <c r="J194" s="163"/>
      <c r="K194" s="164"/>
      <c r="L194" s="165"/>
      <c r="M194" s="163"/>
      <c r="N194" s="163"/>
      <c r="O194" s="163"/>
    </row>
    <row r="195" spans="1:15">
      <c r="A195" s="163"/>
      <c r="B195" s="187"/>
      <c r="C195" s="187"/>
      <c r="D195" s="190"/>
      <c r="E195" s="165"/>
      <c r="F195" s="165"/>
      <c r="G195" s="163"/>
      <c r="H195" s="163"/>
      <c r="I195" s="163"/>
      <c r="J195" s="163"/>
      <c r="K195" s="164"/>
      <c r="L195" s="165"/>
      <c r="M195" s="163"/>
      <c r="N195" s="163"/>
      <c r="O195" s="163"/>
    </row>
    <row r="196" spans="1:15">
      <c r="A196" s="163"/>
      <c r="B196" s="187"/>
      <c r="C196" s="187"/>
      <c r="D196" s="190"/>
      <c r="E196" s="165"/>
      <c r="F196" s="165"/>
      <c r="G196" s="163"/>
      <c r="H196" s="163"/>
      <c r="I196" s="163"/>
      <c r="J196" s="163"/>
      <c r="K196" s="164"/>
      <c r="L196" s="165"/>
      <c r="M196" s="163"/>
      <c r="N196" s="163"/>
      <c r="O196" s="163"/>
    </row>
    <row r="197" spans="1:15">
      <c r="A197" s="163"/>
      <c r="B197" s="187"/>
      <c r="C197" s="187"/>
      <c r="D197" s="190"/>
      <c r="E197" s="165"/>
      <c r="F197" s="165"/>
      <c r="G197" s="163"/>
      <c r="H197" s="163"/>
      <c r="I197" s="163"/>
      <c r="J197" s="163"/>
      <c r="K197" s="164"/>
      <c r="L197" s="165"/>
      <c r="M197" s="163"/>
      <c r="N197" s="163"/>
      <c r="O197" s="163"/>
    </row>
    <row r="198" spans="1:15">
      <c r="A198" s="163"/>
      <c r="B198" s="187"/>
      <c r="C198" s="187"/>
      <c r="D198" s="190"/>
      <c r="E198" s="165"/>
      <c r="F198" s="165"/>
      <c r="G198" s="163"/>
      <c r="H198" s="163"/>
      <c r="I198" s="163"/>
      <c r="J198" s="163"/>
      <c r="K198" s="164"/>
      <c r="L198" s="165"/>
      <c r="M198" s="163"/>
      <c r="N198" s="163"/>
      <c r="O198" s="163"/>
    </row>
    <row r="199" spans="1:15">
      <c r="A199" s="163"/>
      <c r="B199" s="187"/>
      <c r="C199" s="187"/>
      <c r="D199" s="190"/>
      <c r="E199" s="165"/>
      <c r="F199" s="165"/>
      <c r="G199" s="163"/>
      <c r="H199" s="163"/>
      <c r="I199" s="163"/>
      <c r="J199" s="163"/>
      <c r="K199" s="164"/>
      <c r="L199" s="165"/>
      <c r="M199" s="163"/>
      <c r="N199" s="163"/>
      <c r="O199" s="163"/>
    </row>
    <row r="200" spans="1:15">
      <c r="A200" s="163"/>
      <c r="B200" s="187"/>
      <c r="C200" s="187"/>
      <c r="D200" s="190"/>
      <c r="E200" s="165"/>
      <c r="F200" s="165"/>
      <c r="G200" s="163"/>
      <c r="H200" s="163"/>
      <c r="I200" s="163"/>
      <c r="J200" s="163"/>
      <c r="K200" s="164"/>
      <c r="L200" s="165"/>
      <c r="M200" s="163"/>
      <c r="N200" s="163"/>
      <c r="O200" s="163"/>
    </row>
    <row r="201" spans="1:15">
      <c r="A201" s="163"/>
      <c r="B201" s="187"/>
      <c r="C201" s="187"/>
      <c r="D201" s="190"/>
      <c r="E201" s="165"/>
      <c r="F201" s="165"/>
      <c r="G201" s="163"/>
      <c r="H201" s="163"/>
      <c r="I201" s="163"/>
      <c r="J201" s="163"/>
      <c r="K201" s="164"/>
      <c r="L201" s="165"/>
      <c r="M201" s="163"/>
      <c r="N201" s="163"/>
      <c r="O201" s="163"/>
    </row>
    <row r="202" spans="1:15">
      <c r="A202" s="163"/>
      <c r="B202" s="187"/>
      <c r="C202" s="187"/>
      <c r="D202" s="190"/>
      <c r="E202" s="164"/>
      <c r="F202" s="164"/>
      <c r="G202" s="163"/>
      <c r="H202" s="163"/>
      <c r="I202" s="163"/>
      <c r="J202" s="163"/>
      <c r="K202" s="164"/>
      <c r="L202" s="164"/>
      <c r="M202" s="163"/>
      <c r="N202" s="163"/>
      <c r="O202" s="163"/>
    </row>
    <row r="203" spans="1:15">
      <c r="A203" s="163"/>
      <c r="B203" s="187"/>
      <c r="C203" s="187"/>
      <c r="D203" s="190"/>
      <c r="E203" s="165"/>
      <c r="F203" s="165"/>
      <c r="G203" s="163"/>
      <c r="H203" s="163"/>
      <c r="I203" s="163"/>
      <c r="J203" s="163"/>
      <c r="K203" s="164"/>
      <c r="L203" s="165"/>
      <c r="M203" s="163"/>
      <c r="N203" s="163"/>
      <c r="O203" s="163"/>
    </row>
    <row r="204" spans="1:15">
      <c r="A204" s="163"/>
      <c r="B204" s="187"/>
      <c r="C204" s="187"/>
      <c r="D204" s="190"/>
      <c r="E204" s="165"/>
      <c r="F204" s="165"/>
      <c r="G204" s="163"/>
      <c r="H204" s="163"/>
      <c r="I204" s="163"/>
      <c r="J204" s="163"/>
      <c r="K204" s="164"/>
      <c r="L204" s="165"/>
      <c r="M204" s="163"/>
      <c r="N204" s="163"/>
      <c r="O204" s="163"/>
    </row>
    <row r="205" spans="1:15">
      <c r="A205" s="163"/>
      <c r="B205" s="187"/>
      <c r="C205" s="187"/>
      <c r="D205" s="190"/>
      <c r="E205" s="165"/>
      <c r="F205" s="165"/>
      <c r="G205" s="163"/>
      <c r="H205" s="163"/>
      <c r="I205" s="163"/>
      <c r="J205" s="163"/>
      <c r="K205" s="164"/>
      <c r="L205" s="165"/>
      <c r="M205" s="163"/>
      <c r="N205" s="163"/>
      <c r="O205" s="163"/>
    </row>
    <row r="206" spans="1:15">
      <c r="A206" s="163"/>
      <c r="B206" s="187"/>
      <c r="C206" s="187"/>
      <c r="D206" s="190"/>
      <c r="E206" s="165"/>
      <c r="F206" s="165"/>
      <c r="G206" s="163"/>
      <c r="H206" s="163"/>
      <c r="I206" s="163"/>
      <c r="J206" s="163"/>
      <c r="K206" s="164"/>
      <c r="L206" s="165"/>
      <c r="M206" s="163"/>
      <c r="N206" s="163"/>
      <c r="O206" s="163"/>
    </row>
    <row r="207" spans="1:15">
      <c r="A207" s="163"/>
      <c r="B207" s="187"/>
      <c r="C207" s="187"/>
      <c r="D207" s="190"/>
      <c r="E207" s="165"/>
      <c r="F207" s="165"/>
      <c r="G207" s="163"/>
      <c r="H207" s="163"/>
      <c r="I207" s="163"/>
      <c r="J207" s="163"/>
      <c r="K207" s="164"/>
      <c r="L207" s="165"/>
      <c r="M207" s="163"/>
      <c r="N207" s="163"/>
      <c r="O207" s="163"/>
    </row>
    <row r="208" spans="1:15">
      <c r="A208" s="163"/>
      <c r="B208" s="187"/>
      <c r="C208" s="187"/>
      <c r="D208" s="190"/>
      <c r="E208" s="165"/>
      <c r="F208" s="165"/>
      <c r="G208" s="163"/>
      <c r="H208" s="163"/>
      <c r="I208" s="163"/>
      <c r="J208" s="163"/>
      <c r="K208" s="164"/>
      <c r="L208" s="165"/>
      <c r="M208" s="163"/>
      <c r="N208" s="163"/>
      <c r="O208" s="163"/>
    </row>
    <row r="209" spans="1:15">
      <c r="A209" s="163"/>
      <c r="B209" s="187"/>
      <c r="C209" s="187"/>
      <c r="D209" s="190"/>
      <c r="E209" s="165"/>
      <c r="F209" s="165"/>
      <c r="G209" s="163"/>
      <c r="H209" s="163"/>
      <c r="I209" s="163"/>
      <c r="J209" s="163"/>
      <c r="K209" s="164"/>
      <c r="L209" s="165"/>
      <c r="M209" s="163"/>
      <c r="N209" s="163"/>
      <c r="O209" s="163"/>
    </row>
    <row r="210" spans="1:15">
      <c r="A210" s="163"/>
      <c r="B210" s="187"/>
      <c r="C210" s="187"/>
      <c r="D210" s="190"/>
      <c r="E210" s="165"/>
      <c r="F210" s="165"/>
      <c r="G210" s="163"/>
      <c r="H210" s="163"/>
      <c r="I210" s="163"/>
      <c r="J210" s="163"/>
      <c r="K210" s="164"/>
      <c r="L210" s="165"/>
      <c r="M210" s="163"/>
      <c r="N210" s="163"/>
      <c r="O210" s="163"/>
    </row>
    <row r="211" spans="1:15">
      <c r="A211" s="163"/>
      <c r="B211" s="187"/>
      <c r="C211" s="187"/>
      <c r="D211" s="190"/>
      <c r="E211" s="165"/>
      <c r="F211" s="165"/>
      <c r="G211" s="163"/>
      <c r="H211" s="163"/>
      <c r="I211" s="163"/>
      <c r="J211" s="163"/>
      <c r="K211" s="164"/>
      <c r="L211" s="165"/>
      <c r="M211" s="163"/>
      <c r="N211" s="163"/>
      <c r="O211" s="163"/>
    </row>
    <row r="212" spans="1:15">
      <c r="A212" s="163"/>
      <c r="B212" s="187"/>
      <c r="C212" s="187"/>
      <c r="D212" s="190"/>
      <c r="E212" s="165"/>
      <c r="F212" s="165"/>
      <c r="G212" s="163"/>
      <c r="H212" s="163"/>
      <c r="I212" s="163"/>
      <c r="J212" s="163"/>
      <c r="K212" s="164"/>
      <c r="L212" s="165"/>
      <c r="M212" s="163"/>
      <c r="N212" s="163"/>
      <c r="O212" s="163"/>
    </row>
    <row r="213" spans="1:15">
      <c r="A213" s="163"/>
      <c r="B213" s="187"/>
      <c r="C213" s="187"/>
      <c r="D213" s="190"/>
      <c r="E213" s="165"/>
      <c r="F213" s="165"/>
      <c r="G213" s="163"/>
      <c r="H213" s="163"/>
      <c r="I213" s="163"/>
      <c r="J213" s="163"/>
      <c r="K213" s="164"/>
      <c r="L213" s="165"/>
      <c r="M213" s="163"/>
      <c r="N213" s="163"/>
      <c r="O213" s="163"/>
    </row>
    <row r="214" spans="1:15">
      <c r="A214" s="163"/>
      <c r="B214" s="187"/>
      <c r="C214" s="187"/>
      <c r="D214" s="190"/>
      <c r="E214" s="165"/>
      <c r="F214" s="165"/>
      <c r="G214" s="163"/>
      <c r="H214" s="163"/>
      <c r="I214" s="163"/>
      <c r="J214" s="163"/>
      <c r="K214" s="164"/>
      <c r="L214" s="165"/>
      <c r="M214" s="163"/>
      <c r="N214" s="163"/>
      <c r="O214" s="163"/>
    </row>
    <row r="215" spans="1:15">
      <c r="A215" s="163"/>
      <c r="B215" s="187"/>
      <c r="C215" s="187"/>
      <c r="D215" s="190"/>
      <c r="E215" s="165"/>
      <c r="F215" s="165"/>
      <c r="G215" s="163"/>
      <c r="H215" s="163"/>
      <c r="I215" s="163"/>
      <c r="J215" s="163"/>
      <c r="K215" s="164"/>
      <c r="L215" s="165"/>
      <c r="M215" s="163"/>
      <c r="N215" s="163"/>
      <c r="O215" s="163"/>
    </row>
    <row r="216" spans="1:15">
      <c r="A216" s="163"/>
      <c r="B216" s="187"/>
      <c r="C216" s="187"/>
      <c r="D216" s="190"/>
      <c r="E216" s="165"/>
      <c r="F216" s="165"/>
      <c r="G216" s="163"/>
      <c r="H216" s="163"/>
      <c r="I216" s="163"/>
      <c r="J216" s="163"/>
      <c r="K216" s="164"/>
      <c r="L216" s="165"/>
      <c r="M216" s="163"/>
      <c r="N216" s="163"/>
      <c r="O216" s="163"/>
    </row>
    <row r="217" spans="1:15">
      <c r="A217" s="163"/>
      <c r="B217" s="187"/>
      <c r="C217" s="187"/>
      <c r="D217" s="190"/>
      <c r="E217" s="165"/>
      <c r="F217" s="165"/>
      <c r="G217" s="163"/>
      <c r="H217" s="163"/>
      <c r="I217" s="163"/>
      <c r="J217" s="163"/>
      <c r="K217" s="164"/>
      <c r="L217" s="165"/>
      <c r="M217" s="163"/>
      <c r="N217" s="163"/>
      <c r="O217" s="163"/>
    </row>
    <row r="218" spans="1:15">
      <c r="A218" s="163"/>
      <c r="B218" s="187"/>
      <c r="C218" s="187"/>
      <c r="D218" s="190"/>
      <c r="E218" s="165"/>
      <c r="F218" s="165"/>
      <c r="G218" s="163"/>
      <c r="H218" s="163"/>
      <c r="I218" s="163"/>
      <c r="J218" s="163"/>
      <c r="K218" s="164"/>
      <c r="L218" s="165"/>
      <c r="M218" s="163"/>
      <c r="N218" s="163"/>
      <c r="O218" s="163"/>
    </row>
    <row r="219" spans="1:15">
      <c r="A219" s="163"/>
      <c r="B219" s="187"/>
      <c r="C219" s="187"/>
      <c r="D219" s="190"/>
      <c r="E219" s="165"/>
      <c r="F219" s="165"/>
      <c r="G219" s="163"/>
      <c r="H219" s="163"/>
      <c r="I219" s="163"/>
      <c r="J219" s="163"/>
      <c r="K219" s="164"/>
      <c r="L219" s="165"/>
      <c r="M219" s="163"/>
      <c r="N219" s="163"/>
      <c r="O219" s="163"/>
    </row>
    <row r="220" spans="1:15">
      <c r="A220" s="163"/>
      <c r="B220" s="187"/>
      <c r="C220" s="187"/>
      <c r="D220" s="190"/>
      <c r="E220" s="165"/>
      <c r="F220" s="165"/>
      <c r="G220" s="163"/>
      <c r="H220" s="163"/>
      <c r="I220" s="163"/>
      <c r="J220" s="163"/>
      <c r="K220" s="164"/>
      <c r="L220" s="165"/>
      <c r="M220" s="163"/>
      <c r="N220" s="163"/>
      <c r="O220" s="163"/>
    </row>
    <row r="221" spans="1:15">
      <c r="A221" s="163"/>
      <c r="B221" s="187"/>
      <c r="C221" s="187"/>
      <c r="D221" s="190"/>
      <c r="E221" s="165"/>
      <c r="F221" s="165"/>
      <c r="G221" s="163"/>
      <c r="H221" s="163"/>
      <c r="I221" s="163"/>
      <c r="J221" s="163"/>
      <c r="K221" s="164"/>
      <c r="L221" s="165"/>
      <c r="M221" s="163"/>
      <c r="N221" s="163"/>
      <c r="O221" s="163"/>
    </row>
    <row r="222" spans="1:15">
      <c r="A222" s="163"/>
      <c r="B222" s="187"/>
      <c r="C222" s="187"/>
      <c r="D222" s="190"/>
      <c r="E222" s="165"/>
      <c r="F222" s="165"/>
      <c r="G222" s="163"/>
      <c r="H222" s="163"/>
      <c r="I222" s="163"/>
      <c r="J222" s="163"/>
      <c r="K222" s="164"/>
      <c r="L222" s="165"/>
      <c r="M222" s="163"/>
      <c r="N222" s="163"/>
      <c r="O222" s="163"/>
    </row>
    <row r="223" spans="1:15">
      <c r="A223" s="163"/>
      <c r="B223" s="187"/>
      <c r="C223" s="187"/>
      <c r="D223" s="190"/>
      <c r="E223" s="165"/>
      <c r="F223" s="165"/>
      <c r="G223" s="163"/>
      <c r="H223" s="163"/>
      <c r="I223" s="163"/>
      <c r="J223" s="163"/>
      <c r="K223" s="164"/>
      <c r="L223" s="165"/>
      <c r="M223" s="163"/>
      <c r="N223" s="163"/>
      <c r="O223" s="163"/>
    </row>
    <row r="224" spans="1:15">
      <c r="A224" s="163"/>
      <c r="B224" s="187"/>
      <c r="C224" s="187"/>
      <c r="D224" s="190"/>
      <c r="E224" s="165"/>
      <c r="F224" s="165"/>
      <c r="G224" s="163"/>
      <c r="H224" s="163"/>
      <c r="I224" s="163"/>
      <c r="J224" s="163"/>
      <c r="K224" s="164"/>
      <c r="L224" s="165"/>
      <c r="M224" s="163"/>
      <c r="N224" s="163"/>
      <c r="O224" s="163"/>
    </row>
    <row r="225" spans="1:15">
      <c r="A225" s="163"/>
      <c r="B225" s="187"/>
      <c r="C225" s="187"/>
      <c r="D225" s="190"/>
      <c r="E225" s="165"/>
      <c r="F225" s="165"/>
      <c r="G225" s="163"/>
      <c r="H225" s="163"/>
      <c r="I225" s="163"/>
      <c r="J225" s="163"/>
      <c r="K225" s="164"/>
      <c r="L225" s="165"/>
      <c r="M225" s="163"/>
      <c r="N225" s="163"/>
      <c r="O225" s="163"/>
    </row>
    <row r="226" spans="1:15">
      <c r="A226" s="163"/>
      <c r="B226" s="187"/>
      <c r="C226" s="187"/>
      <c r="D226" s="190"/>
      <c r="E226" s="165"/>
      <c r="F226" s="165"/>
      <c r="G226" s="163"/>
      <c r="H226" s="163"/>
      <c r="I226" s="163"/>
      <c r="J226" s="163"/>
      <c r="K226" s="164"/>
      <c r="L226" s="165"/>
      <c r="M226" s="163"/>
      <c r="N226" s="163"/>
      <c r="O226" s="163"/>
    </row>
    <row r="227" spans="1:15">
      <c r="A227" s="163"/>
      <c r="B227" s="187"/>
      <c r="C227" s="187"/>
      <c r="D227" s="190"/>
      <c r="E227" s="165"/>
      <c r="F227" s="165"/>
      <c r="G227" s="163"/>
      <c r="H227" s="163"/>
      <c r="I227" s="163"/>
      <c r="J227" s="163"/>
      <c r="K227" s="164"/>
      <c r="L227" s="165"/>
      <c r="M227" s="163"/>
      <c r="N227" s="163"/>
      <c r="O227" s="163"/>
    </row>
    <row r="228" spans="1:15">
      <c r="A228" s="163"/>
      <c r="B228" s="187"/>
      <c r="C228" s="187"/>
      <c r="D228" s="190"/>
      <c r="E228" s="165"/>
      <c r="F228" s="165"/>
      <c r="G228" s="163"/>
      <c r="H228" s="163"/>
      <c r="I228" s="163"/>
      <c r="J228" s="163"/>
      <c r="K228" s="164"/>
      <c r="L228" s="165"/>
      <c r="M228" s="163"/>
      <c r="N228" s="163"/>
      <c r="O228" s="163"/>
    </row>
    <row r="229" spans="1:15">
      <c r="A229" s="163"/>
      <c r="B229" s="187"/>
      <c r="C229" s="187"/>
      <c r="D229" s="190"/>
      <c r="E229" s="165"/>
      <c r="F229" s="165"/>
      <c r="G229" s="163"/>
      <c r="H229" s="163"/>
      <c r="I229" s="163"/>
      <c r="J229" s="163"/>
      <c r="K229" s="164"/>
      <c r="L229" s="165"/>
      <c r="M229" s="163"/>
      <c r="N229" s="163"/>
      <c r="O229" s="163"/>
    </row>
    <row r="230" spans="1:15">
      <c r="A230" s="163"/>
      <c r="B230" s="187"/>
      <c r="C230" s="187"/>
      <c r="D230" s="190"/>
      <c r="E230" s="165"/>
      <c r="F230" s="165"/>
      <c r="G230" s="163"/>
      <c r="H230" s="163"/>
      <c r="I230" s="163"/>
      <c r="J230" s="163"/>
      <c r="K230" s="164"/>
      <c r="L230" s="165"/>
      <c r="M230" s="163"/>
      <c r="N230" s="163"/>
      <c r="O230" s="163"/>
    </row>
    <row r="231" spans="1:15">
      <c r="A231" s="163"/>
      <c r="B231" s="187"/>
      <c r="C231" s="187"/>
      <c r="D231" s="190"/>
      <c r="E231" s="165"/>
      <c r="F231" s="165"/>
      <c r="G231" s="163"/>
      <c r="H231" s="163"/>
      <c r="I231" s="163"/>
      <c r="J231" s="163"/>
      <c r="K231" s="164"/>
      <c r="L231" s="165"/>
      <c r="M231" s="163"/>
      <c r="N231" s="163"/>
      <c r="O231" s="163"/>
    </row>
    <row r="232" spans="1:15">
      <c r="A232" s="163"/>
      <c r="B232" s="187"/>
      <c r="C232" s="187"/>
      <c r="D232" s="190"/>
      <c r="E232" s="165"/>
      <c r="F232" s="165"/>
      <c r="G232" s="163"/>
      <c r="H232" s="163"/>
      <c r="I232" s="163"/>
      <c r="J232" s="163"/>
      <c r="K232" s="164"/>
      <c r="L232" s="165"/>
      <c r="M232" s="163"/>
      <c r="N232" s="163"/>
      <c r="O232" s="163"/>
    </row>
    <row r="233" spans="1:15">
      <c r="A233" s="163"/>
      <c r="B233" s="187"/>
      <c r="C233" s="187"/>
      <c r="D233" s="190"/>
      <c r="E233" s="165"/>
      <c r="F233" s="165"/>
      <c r="G233" s="163"/>
      <c r="H233" s="163"/>
      <c r="I233" s="163"/>
      <c r="J233" s="163"/>
      <c r="K233" s="164"/>
      <c r="L233" s="165"/>
      <c r="M233" s="163"/>
      <c r="N233" s="163"/>
      <c r="O233" s="163"/>
    </row>
    <row r="234" spans="1:15">
      <c r="A234" s="163"/>
      <c r="B234" s="187"/>
      <c r="C234" s="187"/>
      <c r="D234" s="190"/>
      <c r="E234" s="165"/>
      <c r="F234" s="165"/>
      <c r="G234" s="163"/>
      <c r="H234" s="163"/>
      <c r="I234" s="163"/>
      <c r="J234" s="163"/>
      <c r="K234" s="164"/>
      <c r="L234" s="165"/>
      <c r="M234" s="163"/>
      <c r="N234" s="163"/>
      <c r="O234" s="163"/>
    </row>
    <row r="235" spans="1:15">
      <c r="A235" s="163"/>
      <c r="B235" s="187"/>
      <c r="C235" s="187"/>
      <c r="D235" s="190"/>
      <c r="E235" s="165"/>
      <c r="F235" s="165"/>
      <c r="G235" s="163"/>
      <c r="H235" s="163"/>
      <c r="I235" s="163"/>
      <c r="J235" s="163"/>
      <c r="K235" s="164"/>
      <c r="L235" s="165"/>
      <c r="M235" s="163"/>
      <c r="N235" s="163"/>
      <c r="O235" s="163"/>
    </row>
    <row r="236" spans="1:15">
      <c r="A236" s="163"/>
      <c r="B236" s="187"/>
      <c r="C236" s="187"/>
      <c r="D236" s="190"/>
      <c r="E236" s="165"/>
      <c r="F236" s="165"/>
      <c r="G236" s="163"/>
      <c r="H236" s="163"/>
      <c r="I236" s="163"/>
      <c r="J236" s="163"/>
      <c r="K236" s="164"/>
      <c r="L236" s="165"/>
      <c r="M236" s="163"/>
      <c r="N236" s="163"/>
      <c r="O236" s="163"/>
    </row>
    <row r="237" spans="1:15">
      <c r="A237" s="163"/>
      <c r="B237" s="187"/>
      <c r="C237" s="187"/>
      <c r="D237" s="190"/>
      <c r="E237" s="165"/>
      <c r="F237" s="165"/>
      <c r="G237" s="163"/>
      <c r="H237" s="163"/>
      <c r="I237" s="163"/>
      <c r="J237" s="163"/>
      <c r="K237" s="164"/>
      <c r="L237" s="165"/>
      <c r="M237" s="163"/>
      <c r="N237" s="163"/>
      <c r="O237" s="163"/>
    </row>
    <row r="238" spans="1:15">
      <c r="A238" s="163"/>
      <c r="B238" s="187"/>
      <c r="C238" s="187"/>
      <c r="D238" s="190"/>
      <c r="E238" s="165"/>
      <c r="F238" s="165"/>
      <c r="G238" s="163"/>
      <c r="H238" s="163"/>
      <c r="I238" s="163"/>
      <c r="J238" s="163"/>
      <c r="K238" s="164"/>
      <c r="L238" s="165"/>
      <c r="M238" s="163"/>
      <c r="N238" s="163"/>
      <c r="O238" s="163"/>
    </row>
    <row r="239" spans="1:15">
      <c r="A239" s="163"/>
      <c r="B239" s="187"/>
      <c r="C239" s="187"/>
      <c r="D239" s="190"/>
      <c r="E239" s="165"/>
      <c r="F239" s="165"/>
      <c r="G239" s="163"/>
      <c r="H239" s="163"/>
      <c r="I239" s="163"/>
      <c r="J239" s="163"/>
      <c r="K239" s="164"/>
      <c r="L239" s="165"/>
      <c r="M239" s="163"/>
      <c r="N239" s="163"/>
      <c r="O239" s="163"/>
    </row>
    <row r="240" spans="1:15">
      <c r="A240" s="163"/>
      <c r="B240" s="187"/>
      <c r="C240" s="187"/>
      <c r="D240" s="190"/>
      <c r="E240" s="165"/>
      <c r="F240" s="165"/>
      <c r="G240" s="163"/>
      <c r="H240" s="163"/>
      <c r="I240" s="163"/>
      <c r="J240" s="163"/>
      <c r="K240" s="164"/>
      <c r="L240" s="165"/>
      <c r="M240" s="163"/>
      <c r="N240" s="163"/>
      <c r="O240" s="163"/>
    </row>
    <row r="241" spans="1:15">
      <c r="A241" s="163"/>
      <c r="B241" s="187"/>
      <c r="C241" s="187"/>
      <c r="D241" s="190"/>
      <c r="E241" s="165"/>
      <c r="F241" s="165"/>
      <c r="G241" s="163"/>
      <c r="H241" s="163"/>
      <c r="I241" s="163"/>
      <c r="J241" s="163"/>
      <c r="K241" s="164"/>
      <c r="L241" s="165"/>
      <c r="M241" s="163"/>
      <c r="N241" s="163"/>
      <c r="O241" s="163"/>
    </row>
    <row r="242" spans="1:15">
      <c r="A242" s="163"/>
      <c r="B242" s="187"/>
      <c r="C242" s="187"/>
      <c r="D242" s="190"/>
      <c r="E242" s="165"/>
      <c r="F242" s="165"/>
      <c r="G242" s="163"/>
      <c r="H242" s="163"/>
      <c r="I242" s="163"/>
      <c r="J242" s="163"/>
      <c r="K242" s="164"/>
      <c r="L242" s="165"/>
      <c r="M242" s="163"/>
      <c r="N242" s="163"/>
      <c r="O242" s="163"/>
    </row>
    <row r="243" spans="1:15">
      <c r="A243" s="163"/>
      <c r="B243" s="187"/>
      <c r="C243" s="187"/>
      <c r="D243" s="190"/>
      <c r="E243" s="165"/>
      <c r="F243" s="165"/>
      <c r="G243" s="163"/>
      <c r="H243" s="163"/>
      <c r="I243" s="163"/>
      <c r="J243" s="163"/>
      <c r="K243" s="164"/>
      <c r="L243" s="165"/>
      <c r="M243" s="163"/>
      <c r="N243" s="163"/>
      <c r="O243" s="163"/>
    </row>
    <row r="244" spans="1:15">
      <c r="A244" s="163"/>
      <c r="B244" s="187"/>
      <c r="C244" s="187"/>
      <c r="D244" s="190"/>
      <c r="E244" s="165"/>
      <c r="F244" s="165"/>
      <c r="G244" s="163"/>
      <c r="H244" s="163"/>
      <c r="I244" s="163"/>
      <c r="J244" s="163"/>
      <c r="K244" s="164"/>
      <c r="L244" s="165"/>
      <c r="M244" s="163"/>
      <c r="N244" s="163"/>
      <c r="O244" s="163"/>
    </row>
    <row r="245" spans="1:15">
      <c r="A245" s="163"/>
      <c r="B245" s="187"/>
      <c r="C245" s="187"/>
      <c r="D245" s="190"/>
      <c r="E245" s="165"/>
      <c r="F245" s="165"/>
      <c r="G245" s="163"/>
      <c r="H245" s="163"/>
      <c r="I245" s="163"/>
      <c r="J245" s="163"/>
      <c r="K245" s="164"/>
      <c r="L245" s="165"/>
      <c r="M245" s="163"/>
      <c r="N245" s="163"/>
      <c r="O245" s="163"/>
    </row>
    <row r="246" spans="1:15">
      <c r="A246" s="163"/>
      <c r="B246" s="187"/>
      <c r="C246" s="187"/>
      <c r="D246" s="190"/>
      <c r="E246" s="165"/>
      <c r="F246" s="165"/>
      <c r="G246" s="163"/>
      <c r="H246" s="163"/>
      <c r="I246" s="163"/>
      <c r="J246" s="163"/>
      <c r="K246" s="164"/>
      <c r="L246" s="165"/>
      <c r="M246" s="163"/>
      <c r="N246" s="163"/>
      <c r="O246" s="163"/>
    </row>
    <row r="247" spans="1:15">
      <c r="A247" s="163"/>
      <c r="B247" s="187"/>
      <c r="C247" s="187"/>
      <c r="D247" s="190"/>
      <c r="E247" s="165"/>
      <c r="F247" s="165"/>
      <c r="G247" s="163"/>
      <c r="H247" s="163"/>
      <c r="I247" s="163"/>
      <c r="J247" s="163"/>
      <c r="K247" s="164"/>
      <c r="L247" s="165"/>
      <c r="M247" s="163"/>
      <c r="N247" s="163"/>
      <c r="O247" s="163"/>
    </row>
    <row r="248" spans="1:15">
      <c r="A248" s="163"/>
      <c r="B248" s="187"/>
      <c r="C248" s="187"/>
      <c r="D248" s="190"/>
      <c r="E248" s="165"/>
      <c r="F248" s="165"/>
      <c r="G248" s="163"/>
      <c r="H248" s="163"/>
      <c r="I248" s="163"/>
      <c r="J248" s="163"/>
      <c r="K248" s="164"/>
      <c r="L248" s="165"/>
      <c r="M248" s="163"/>
      <c r="N248" s="163"/>
      <c r="O248" s="163"/>
    </row>
    <row r="249" spans="1:15">
      <c r="A249" s="163"/>
      <c r="B249" s="187"/>
      <c r="C249" s="187"/>
      <c r="D249" s="190"/>
      <c r="E249" s="165"/>
      <c r="F249" s="165"/>
      <c r="G249" s="163"/>
      <c r="H249" s="163"/>
      <c r="I249" s="163"/>
      <c r="J249" s="163"/>
      <c r="K249" s="164"/>
      <c r="L249" s="165"/>
      <c r="M249" s="163"/>
      <c r="N249" s="163"/>
      <c r="O249" s="163"/>
    </row>
    <row r="250" spans="1:15">
      <c r="A250" s="163"/>
      <c r="B250" s="187"/>
      <c r="C250" s="187"/>
      <c r="D250" s="190"/>
      <c r="E250" s="165"/>
      <c r="F250" s="165"/>
      <c r="G250" s="163"/>
      <c r="H250" s="163"/>
      <c r="I250" s="163"/>
      <c r="J250" s="163"/>
      <c r="K250" s="164"/>
      <c r="L250" s="165"/>
      <c r="M250" s="163"/>
      <c r="N250" s="163"/>
      <c r="O250" s="163"/>
    </row>
    <row r="251" spans="1:15">
      <c r="A251" s="163"/>
      <c r="B251" s="187"/>
      <c r="C251" s="187"/>
      <c r="D251" s="190"/>
      <c r="E251" s="165"/>
      <c r="F251" s="165"/>
      <c r="G251" s="163"/>
      <c r="H251" s="163"/>
      <c r="I251" s="163"/>
      <c r="J251" s="163"/>
      <c r="K251" s="164"/>
      <c r="L251" s="165"/>
      <c r="M251" s="163"/>
      <c r="N251" s="163"/>
      <c r="O251" s="163"/>
    </row>
    <row r="252" spans="1:15">
      <c r="A252" s="163"/>
      <c r="B252" s="187"/>
      <c r="C252" s="187"/>
      <c r="D252" s="190"/>
      <c r="E252" s="165"/>
      <c r="F252" s="165"/>
      <c r="G252" s="163"/>
      <c r="H252" s="163"/>
      <c r="I252" s="163"/>
      <c r="J252" s="163"/>
      <c r="K252" s="164"/>
      <c r="L252" s="165"/>
      <c r="M252" s="163"/>
      <c r="N252" s="163"/>
      <c r="O252" s="163"/>
    </row>
    <row r="253" spans="1:15">
      <c r="A253" s="163"/>
      <c r="B253" s="187"/>
      <c r="C253" s="187"/>
      <c r="D253" s="190"/>
      <c r="E253" s="165"/>
      <c r="F253" s="165"/>
      <c r="G253" s="163"/>
      <c r="H253" s="163"/>
      <c r="I253" s="163"/>
      <c r="J253" s="163"/>
      <c r="K253" s="164"/>
      <c r="L253" s="165"/>
      <c r="M253" s="163"/>
      <c r="N253" s="163"/>
      <c r="O253" s="163"/>
    </row>
    <row r="254" spans="1:15">
      <c r="A254" s="163"/>
      <c r="B254" s="187"/>
      <c r="C254" s="187"/>
      <c r="D254" s="190"/>
      <c r="E254" s="165"/>
      <c r="F254" s="165"/>
      <c r="G254" s="163"/>
      <c r="H254" s="163"/>
      <c r="I254" s="163"/>
      <c r="J254" s="163"/>
      <c r="K254" s="164"/>
      <c r="L254" s="165"/>
      <c r="M254" s="163"/>
      <c r="N254" s="163"/>
      <c r="O254" s="163"/>
    </row>
    <row r="255" spans="1:15">
      <c r="A255" s="163"/>
      <c r="B255" s="187"/>
      <c r="C255" s="187"/>
      <c r="D255" s="190"/>
      <c r="E255" s="165"/>
      <c r="F255" s="165"/>
      <c r="G255" s="163"/>
      <c r="H255" s="163"/>
      <c r="I255" s="163"/>
      <c r="J255" s="163"/>
      <c r="K255" s="164"/>
      <c r="L255" s="165"/>
      <c r="M255" s="163"/>
      <c r="N255" s="163"/>
      <c r="O255" s="163"/>
    </row>
    <row r="256" spans="1:15">
      <c r="A256" s="163"/>
      <c r="B256" s="187"/>
      <c r="C256" s="187"/>
      <c r="D256" s="190"/>
      <c r="E256" s="165"/>
      <c r="F256" s="165"/>
      <c r="G256" s="163"/>
      <c r="H256" s="163"/>
      <c r="I256" s="163"/>
      <c r="J256" s="163"/>
      <c r="K256" s="164"/>
      <c r="L256" s="165"/>
      <c r="M256" s="163"/>
      <c r="N256" s="163"/>
      <c r="O256" s="163"/>
    </row>
    <row r="257" spans="1:15">
      <c r="A257" s="163"/>
      <c r="B257" s="187"/>
      <c r="C257" s="187"/>
      <c r="D257" s="190"/>
      <c r="E257" s="165"/>
      <c r="F257" s="165"/>
      <c r="G257" s="163"/>
      <c r="H257" s="163"/>
      <c r="I257" s="163"/>
      <c r="J257" s="163"/>
      <c r="K257" s="164"/>
      <c r="L257" s="165"/>
      <c r="M257" s="163"/>
      <c r="N257" s="163"/>
      <c r="O257" s="163"/>
    </row>
    <row r="258" spans="1:15">
      <c r="A258" s="163"/>
      <c r="B258" s="187"/>
      <c r="C258" s="187"/>
      <c r="D258" s="190"/>
      <c r="E258" s="165"/>
      <c r="F258" s="165"/>
      <c r="G258" s="163"/>
      <c r="H258" s="163"/>
      <c r="I258" s="163"/>
      <c r="J258" s="163"/>
      <c r="K258" s="164"/>
      <c r="L258" s="165"/>
      <c r="M258" s="163"/>
      <c r="N258" s="163"/>
      <c r="O258" s="163"/>
    </row>
    <row r="259" spans="1:15">
      <c r="A259" s="163"/>
      <c r="B259" s="187"/>
      <c r="C259" s="187"/>
      <c r="D259" s="190"/>
      <c r="E259" s="165"/>
      <c r="F259" s="165"/>
      <c r="G259" s="163"/>
      <c r="H259" s="163"/>
      <c r="I259" s="163"/>
      <c r="J259" s="163"/>
      <c r="K259" s="164"/>
      <c r="L259" s="165"/>
      <c r="M259" s="163"/>
      <c r="N259" s="163"/>
      <c r="O259" s="163"/>
    </row>
    <row r="260" spans="1:15">
      <c r="A260" s="163"/>
      <c r="B260" s="187"/>
      <c r="C260" s="187"/>
      <c r="D260" s="190"/>
      <c r="E260" s="165"/>
      <c r="F260" s="165"/>
      <c r="G260" s="163"/>
      <c r="H260" s="163"/>
      <c r="I260" s="163"/>
      <c r="J260" s="163"/>
      <c r="K260" s="164"/>
      <c r="L260" s="165"/>
      <c r="M260" s="163"/>
      <c r="N260" s="163"/>
      <c r="O260" s="163"/>
    </row>
    <row r="261" spans="1:15">
      <c r="A261" s="163"/>
      <c r="B261" s="187"/>
      <c r="C261" s="187"/>
      <c r="D261" s="190"/>
      <c r="E261" s="165"/>
      <c r="F261" s="165"/>
      <c r="G261" s="163"/>
      <c r="H261" s="163"/>
      <c r="I261" s="163"/>
      <c r="J261" s="163"/>
      <c r="K261" s="164"/>
      <c r="L261" s="165"/>
      <c r="M261" s="163"/>
      <c r="N261" s="163"/>
      <c r="O261" s="163"/>
    </row>
    <row r="262" spans="1:15">
      <c r="A262" s="163"/>
      <c r="B262" s="187"/>
      <c r="C262" s="187"/>
      <c r="D262" s="190"/>
      <c r="E262" s="165"/>
      <c r="F262" s="165"/>
      <c r="G262" s="163"/>
      <c r="H262" s="163"/>
      <c r="I262" s="163"/>
      <c r="J262" s="163"/>
      <c r="K262" s="164"/>
      <c r="L262" s="165"/>
      <c r="M262" s="163"/>
      <c r="N262" s="163"/>
      <c r="O262" s="163"/>
    </row>
    <row r="263" spans="1:15">
      <c r="A263" s="163"/>
      <c r="B263" s="187"/>
      <c r="C263" s="187"/>
      <c r="D263" s="190"/>
      <c r="E263" s="165"/>
      <c r="F263" s="165"/>
      <c r="G263" s="163"/>
      <c r="H263" s="163"/>
      <c r="I263" s="163"/>
      <c r="J263" s="163"/>
      <c r="K263" s="164"/>
      <c r="L263" s="165"/>
      <c r="M263" s="163"/>
      <c r="N263" s="163"/>
      <c r="O263" s="163"/>
    </row>
    <row r="264" spans="1:15">
      <c r="A264" s="163"/>
      <c r="B264" s="187"/>
      <c r="C264" s="187"/>
      <c r="D264" s="190"/>
      <c r="E264" s="165"/>
      <c r="F264" s="165"/>
      <c r="G264" s="163"/>
      <c r="H264" s="163"/>
      <c r="I264" s="163"/>
      <c r="J264" s="163"/>
      <c r="K264" s="164"/>
      <c r="L264" s="165"/>
      <c r="M264" s="163"/>
      <c r="N264" s="163"/>
      <c r="O264" s="163"/>
    </row>
    <row r="265" spans="1:15">
      <c r="A265" s="163"/>
      <c r="B265" s="187"/>
      <c r="C265" s="187"/>
      <c r="D265" s="190"/>
      <c r="E265" s="165"/>
      <c r="F265" s="165"/>
      <c r="G265" s="163"/>
      <c r="H265" s="163"/>
      <c r="I265" s="163"/>
      <c r="J265" s="163"/>
      <c r="K265" s="164"/>
      <c r="L265" s="165"/>
      <c r="M265" s="163"/>
      <c r="N265" s="163"/>
      <c r="O265" s="163"/>
    </row>
    <row r="266" spans="1:15">
      <c r="A266" s="163"/>
      <c r="B266" s="187"/>
      <c r="C266" s="187"/>
      <c r="D266" s="190"/>
      <c r="E266" s="165"/>
      <c r="F266" s="165"/>
      <c r="G266" s="163"/>
      <c r="H266" s="163"/>
      <c r="I266" s="163"/>
      <c r="J266" s="163"/>
      <c r="K266" s="164"/>
      <c r="L266" s="165"/>
      <c r="M266" s="163"/>
      <c r="N266" s="163"/>
      <c r="O266" s="163"/>
    </row>
    <row r="267" spans="1:15">
      <c r="A267" s="163"/>
      <c r="B267" s="187"/>
      <c r="C267" s="187"/>
      <c r="D267" s="190"/>
      <c r="E267" s="165"/>
      <c r="F267" s="165"/>
      <c r="G267" s="163"/>
      <c r="H267" s="163"/>
      <c r="I267" s="163"/>
      <c r="J267" s="163"/>
      <c r="K267" s="164"/>
      <c r="L267" s="165"/>
      <c r="M267" s="163"/>
      <c r="N267" s="163"/>
      <c r="O267" s="163"/>
    </row>
    <row r="268" spans="1:15">
      <c r="A268" s="163"/>
      <c r="B268" s="187"/>
      <c r="C268" s="187"/>
      <c r="D268" s="190"/>
      <c r="E268" s="165"/>
      <c r="F268" s="165"/>
      <c r="G268" s="163"/>
      <c r="H268" s="163"/>
      <c r="I268" s="163"/>
      <c r="J268" s="163"/>
      <c r="K268" s="164"/>
      <c r="L268" s="165"/>
      <c r="M268" s="163"/>
      <c r="N268" s="163"/>
      <c r="O268" s="163"/>
    </row>
    <row r="269" spans="1:15">
      <c r="A269" s="163"/>
      <c r="B269" s="187"/>
      <c r="C269" s="187"/>
      <c r="D269" s="190"/>
      <c r="E269" s="165"/>
      <c r="F269" s="165"/>
      <c r="G269" s="163"/>
      <c r="H269" s="163"/>
      <c r="I269" s="163"/>
      <c r="J269" s="163"/>
      <c r="K269" s="164"/>
      <c r="L269" s="165"/>
      <c r="M269" s="163"/>
      <c r="N269" s="163"/>
      <c r="O269" s="163"/>
    </row>
    <row r="270" spans="1:15">
      <c r="A270" s="163"/>
      <c r="B270" s="187"/>
      <c r="C270" s="187"/>
      <c r="D270" s="190"/>
      <c r="E270" s="165"/>
      <c r="F270" s="165"/>
      <c r="G270" s="163"/>
      <c r="H270" s="163"/>
      <c r="I270" s="163"/>
      <c r="J270" s="163"/>
      <c r="K270" s="164"/>
      <c r="L270" s="165"/>
      <c r="M270" s="163"/>
      <c r="N270" s="163"/>
      <c r="O270" s="163"/>
    </row>
    <row r="271" spans="1:15">
      <c r="A271" s="163"/>
      <c r="B271" s="187"/>
      <c r="C271" s="187"/>
      <c r="D271" s="190"/>
      <c r="E271" s="165"/>
      <c r="F271" s="165"/>
      <c r="G271" s="163"/>
      <c r="H271" s="163"/>
      <c r="I271" s="163"/>
      <c r="J271" s="163"/>
      <c r="K271" s="164"/>
      <c r="L271" s="165"/>
      <c r="M271" s="163"/>
      <c r="N271" s="163"/>
      <c r="O271" s="163"/>
    </row>
    <row r="272" spans="1:15">
      <c r="A272" s="163"/>
      <c r="B272" s="187"/>
      <c r="C272" s="187"/>
      <c r="D272" s="190"/>
      <c r="E272" s="165"/>
      <c r="F272" s="165"/>
      <c r="G272" s="163"/>
      <c r="H272" s="163"/>
      <c r="I272" s="163"/>
      <c r="J272" s="163"/>
      <c r="K272" s="164"/>
      <c r="L272" s="165"/>
      <c r="M272" s="163"/>
      <c r="N272" s="163"/>
      <c r="O272" s="163"/>
    </row>
    <row r="273" spans="1:15">
      <c r="A273" s="163"/>
      <c r="B273" s="187"/>
      <c r="C273" s="187"/>
      <c r="D273" s="190"/>
      <c r="E273" s="165"/>
      <c r="F273" s="165"/>
      <c r="G273" s="163"/>
      <c r="H273" s="163"/>
      <c r="I273" s="163"/>
      <c r="J273" s="163"/>
      <c r="K273" s="164"/>
      <c r="L273" s="165"/>
      <c r="M273" s="163"/>
      <c r="N273" s="163"/>
      <c r="O273" s="163"/>
    </row>
    <row r="274" spans="1:15">
      <c r="A274" s="163"/>
      <c r="B274" s="187"/>
      <c r="C274" s="187"/>
      <c r="D274" s="190"/>
      <c r="E274" s="165"/>
      <c r="F274" s="165"/>
      <c r="G274" s="163"/>
      <c r="H274" s="163"/>
      <c r="I274" s="163"/>
      <c r="J274" s="163"/>
      <c r="K274" s="164"/>
      <c r="L274" s="165"/>
      <c r="M274" s="163"/>
      <c r="N274" s="163"/>
      <c r="O274" s="163"/>
    </row>
    <row r="275" spans="1:15">
      <c r="A275" s="163"/>
      <c r="B275" s="187"/>
      <c r="C275" s="187"/>
      <c r="D275" s="190"/>
      <c r="E275" s="165"/>
      <c r="F275" s="165"/>
      <c r="G275" s="163"/>
      <c r="H275" s="163"/>
      <c r="I275" s="163"/>
      <c r="J275" s="163"/>
      <c r="K275" s="164"/>
      <c r="L275" s="165"/>
      <c r="M275" s="163"/>
      <c r="N275" s="163"/>
      <c r="O275" s="163"/>
    </row>
    <row r="276" spans="1:15">
      <c r="A276" s="163"/>
      <c r="B276" s="187"/>
      <c r="C276" s="187"/>
      <c r="D276" s="190"/>
      <c r="E276" s="165"/>
      <c r="F276" s="165"/>
      <c r="G276" s="163"/>
      <c r="H276" s="163"/>
      <c r="I276" s="163"/>
      <c r="J276" s="163"/>
      <c r="K276" s="164"/>
      <c r="L276" s="165"/>
      <c r="M276" s="163"/>
      <c r="N276" s="163"/>
      <c r="O276" s="163"/>
    </row>
    <row r="277" spans="1:15">
      <c r="A277" s="163"/>
      <c r="B277" s="187"/>
      <c r="C277" s="187"/>
      <c r="D277" s="190"/>
      <c r="E277" s="165"/>
      <c r="F277" s="165"/>
      <c r="G277" s="163"/>
      <c r="H277" s="163"/>
      <c r="I277" s="163"/>
      <c r="J277" s="163"/>
      <c r="K277" s="164"/>
      <c r="L277" s="165"/>
      <c r="M277" s="163"/>
      <c r="N277" s="163"/>
      <c r="O277" s="163"/>
    </row>
    <row r="278" spans="1:15">
      <c r="A278" s="163"/>
      <c r="B278" s="187"/>
      <c r="C278" s="187"/>
      <c r="D278" s="190"/>
      <c r="E278" s="165"/>
      <c r="F278" s="165"/>
      <c r="G278" s="163"/>
      <c r="H278" s="163"/>
      <c r="I278" s="163"/>
      <c r="J278" s="163"/>
      <c r="K278" s="164"/>
      <c r="L278" s="165"/>
      <c r="M278" s="163"/>
      <c r="N278" s="163"/>
      <c r="O278" s="163"/>
    </row>
    <row r="279" spans="1:15">
      <c r="A279" s="163"/>
      <c r="B279" s="187"/>
      <c r="C279" s="187"/>
      <c r="D279" s="190"/>
      <c r="E279" s="165"/>
      <c r="F279" s="165"/>
      <c r="G279" s="163"/>
      <c r="H279" s="163"/>
      <c r="I279" s="163"/>
      <c r="J279" s="163"/>
      <c r="K279" s="164"/>
      <c r="L279" s="165"/>
      <c r="M279" s="163"/>
      <c r="N279" s="163"/>
      <c r="O279" s="163"/>
    </row>
    <row r="280" spans="1:15">
      <c r="A280" s="163"/>
      <c r="B280" s="187"/>
      <c r="C280" s="187"/>
      <c r="D280" s="190"/>
      <c r="E280" s="165"/>
      <c r="F280" s="165"/>
      <c r="G280" s="163"/>
      <c r="H280" s="163"/>
      <c r="I280" s="163"/>
      <c r="J280" s="163"/>
      <c r="K280" s="164"/>
      <c r="L280" s="165"/>
      <c r="M280" s="163"/>
      <c r="N280" s="163"/>
      <c r="O280" s="163"/>
    </row>
    <row r="281" spans="1:15">
      <c r="A281" s="163"/>
      <c r="B281" s="187"/>
      <c r="C281" s="187"/>
      <c r="D281" s="190"/>
      <c r="E281" s="165"/>
      <c r="F281" s="165"/>
      <c r="G281" s="163"/>
      <c r="H281" s="163"/>
      <c r="I281" s="163"/>
      <c r="J281" s="163"/>
      <c r="K281" s="164"/>
      <c r="L281" s="165"/>
      <c r="M281" s="163"/>
      <c r="N281" s="163"/>
      <c r="O281" s="163"/>
    </row>
    <row r="282" spans="1:15">
      <c r="A282" s="163"/>
      <c r="B282" s="187"/>
      <c r="C282" s="187"/>
      <c r="D282" s="190"/>
      <c r="E282" s="165"/>
      <c r="F282" s="165"/>
      <c r="G282" s="163"/>
      <c r="H282" s="163"/>
      <c r="I282" s="163"/>
      <c r="J282" s="163"/>
      <c r="K282" s="164"/>
      <c r="L282" s="165"/>
      <c r="M282" s="163"/>
      <c r="N282" s="163"/>
      <c r="O282" s="163"/>
    </row>
    <row r="283" spans="1:15">
      <c r="A283" s="163"/>
      <c r="B283" s="187"/>
      <c r="C283" s="187"/>
      <c r="D283" s="190"/>
      <c r="E283" s="165"/>
      <c r="F283" s="165"/>
      <c r="G283" s="163"/>
      <c r="H283" s="163"/>
      <c r="I283" s="163"/>
      <c r="J283" s="163"/>
      <c r="K283" s="164"/>
      <c r="L283" s="165"/>
      <c r="M283" s="163"/>
      <c r="N283" s="163"/>
      <c r="O283" s="163"/>
    </row>
    <row r="284" spans="1:15">
      <c r="A284" s="163"/>
      <c r="B284" s="187"/>
      <c r="C284" s="187"/>
      <c r="D284" s="190"/>
      <c r="E284" s="165"/>
      <c r="F284" s="165"/>
      <c r="G284" s="163"/>
      <c r="H284" s="163"/>
      <c r="I284" s="163"/>
      <c r="J284" s="163"/>
      <c r="K284" s="164"/>
      <c r="L284" s="165"/>
      <c r="M284" s="163"/>
      <c r="N284" s="163"/>
      <c r="O284" s="163"/>
    </row>
    <row r="285" spans="1:15">
      <c r="A285" s="163"/>
      <c r="B285" s="187"/>
      <c r="C285" s="187"/>
      <c r="D285" s="190"/>
      <c r="E285" s="165"/>
      <c r="F285" s="165"/>
      <c r="G285" s="163"/>
      <c r="H285" s="163"/>
      <c r="I285" s="163"/>
      <c r="J285" s="163"/>
      <c r="K285" s="164"/>
      <c r="L285" s="165"/>
      <c r="M285" s="163"/>
      <c r="N285" s="163"/>
      <c r="O285" s="163"/>
    </row>
    <row r="286" spans="1:15">
      <c r="A286" s="163"/>
      <c r="B286" s="187"/>
      <c r="C286" s="187"/>
      <c r="D286" s="190"/>
      <c r="E286" s="165"/>
      <c r="F286" s="165"/>
      <c r="G286" s="163"/>
      <c r="H286" s="163"/>
      <c r="I286" s="163"/>
      <c r="J286" s="163"/>
      <c r="K286" s="164"/>
      <c r="L286" s="165"/>
      <c r="M286" s="163"/>
      <c r="N286" s="163"/>
      <c r="O286" s="163"/>
    </row>
    <row r="287" spans="1:15">
      <c r="A287" s="163"/>
      <c r="B287" s="187"/>
      <c r="C287" s="187"/>
      <c r="D287" s="190"/>
      <c r="E287" s="165"/>
      <c r="F287" s="165"/>
      <c r="G287" s="163"/>
      <c r="H287" s="163"/>
      <c r="I287" s="163"/>
      <c r="J287" s="163"/>
      <c r="K287" s="164"/>
      <c r="L287" s="165"/>
      <c r="M287" s="163"/>
      <c r="N287" s="163"/>
      <c r="O287" s="163"/>
    </row>
    <row r="288" spans="1:15">
      <c r="A288" s="163"/>
      <c r="B288" s="187"/>
      <c r="C288" s="187"/>
      <c r="D288" s="190"/>
      <c r="E288" s="165"/>
      <c r="F288" s="165"/>
      <c r="G288" s="163"/>
      <c r="H288" s="163"/>
      <c r="I288" s="163"/>
      <c r="J288" s="163"/>
      <c r="K288" s="164"/>
      <c r="L288" s="165"/>
      <c r="M288" s="163"/>
      <c r="N288" s="163"/>
      <c r="O288" s="163"/>
    </row>
    <row r="289" spans="1:15">
      <c r="A289" s="163"/>
      <c r="B289" s="187"/>
      <c r="C289" s="187"/>
      <c r="D289" s="190"/>
      <c r="E289" s="165"/>
      <c r="F289" s="165"/>
      <c r="G289" s="163"/>
      <c r="H289" s="163"/>
      <c r="I289" s="163"/>
      <c r="J289" s="163"/>
      <c r="K289" s="164"/>
      <c r="L289" s="165"/>
      <c r="M289" s="163"/>
      <c r="N289" s="163"/>
      <c r="O289" s="163"/>
    </row>
    <row r="290" spans="1:15">
      <c r="A290" s="163"/>
      <c r="B290" s="187"/>
      <c r="C290" s="187"/>
      <c r="D290" s="190"/>
      <c r="E290" s="165"/>
      <c r="F290" s="165"/>
      <c r="G290" s="163"/>
      <c r="H290" s="163"/>
      <c r="I290" s="163"/>
      <c r="J290" s="163"/>
      <c r="K290" s="164"/>
      <c r="L290" s="165"/>
      <c r="M290" s="163"/>
      <c r="N290" s="163"/>
      <c r="O290" s="163"/>
    </row>
    <row r="291" spans="1:15">
      <c r="A291" s="163"/>
      <c r="B291" s="187"/>
      <c r="C291" s="187"/>
      <c r="D291" s="190"/>
      <c r="E291" s="165"/>
      <c r="F291" s="165"/>
      <c r="G291" s="163"/>
      <c r="H291" s="163"/>
      <c r="I291" s="163"/>
      <c r="J291" s="163"/>
      <c r="K291" s="164"/>
      <c r="L291" s="165"/>
      <c r="M291" s="163"/>
      <c r="N291" s="163"/>
      <c r="O291" s="163"/>
    </row>
    <row r="292" spans="1:15">
      <c r="A292" s="163"/>
      <c r="B292" s="187"/>
      <c r="C292" s="187"/>
      <c r="D292" s="190"/>
      <c r="E292" s="164"/>
      <c r="F292" s="164"/>
      <c r="G292" s="163"/>
      <c r="H292" s="163"/>
      <c r="I292" s="163"/>
      <c r="J292" s="163"/>
      <c r="K292" s="164"/>
      <c r="L292" s="164"/>
      <c r="M292" s="163"/>
      <c r="N292" s="163"/>
      <c r="O292" s="163"/>
    </row>
    <row r="293" spans="1:15">
      <c r="A293" s="163"/>
      <c r="B293" s="187"/>
      <c r="C293" s="187"/>
      <c r="D293" s="190"/>
      <c r="E293" s="165"/>
      <c r="F293" s="165"/>
      <c r="G293" s="163"/>
      <c r="H293" s="163"/>
      <c r="I293" s="163"/>
      <c r="J293" s="163"/>
      <c r="K293" s="164"/>
      <c r="L293" s="165"/>
      <c r="M293" s="163"/>
      <c r="N293" s="163"/>
      <c r="O293" s="163"/>
    </row>
    <row r="294" spans="1:15">
      <c r="A294" s="163"/>
      <c r="B294" s="187"/>
      <c r="C294" s="187"/>
      <c r="D294" s="190"/>
      <c r="E294" s="165"/>
      <c r="F294" s="165"/>
      <c r="G294" s="163"/>
      <c r="H294" s="163"/>
      <c r="I294" s="163"/>
      <c r="J294" s="163"/>
      <c r="K294" s="164"/>
      <c r="L294" s="165"/>
      <c r="M294" s="163"/>
      <c r="N294" s="163"/>
      <c r="O294" s="163"/>
    </row>
    <row r="295" spans="1:15">
      <c r="A295" s="163"/>
      <c r="B295" s="187"/>
      <c r="C295" s="187"/>
      <c r="D295" s="190"/>
      <c r="E295" s="165"/>
      <c r="F295" s="165"/>
      <c r="G295" s="163"/>
      <c r="H295" s="163"/>
      <c r="I295" s="163"/>
      <c r="J295" s="163"/>
      <c r="K295" s="164"/>
      <c r="L295" s="165"/>
      <c r="M295" s="163"/>
      <c r="N295" s="163"/>
      <c r="O295" s="163"/>
    </row>
    <row r="296" spans="1:15">
      <c r="A296" s="163"/>
      <c r="B296" s="187"/>
      <c r="C296" s="187"/>
      <c r="D296" s="190"/>
      <c r="E296" s="165"/>
      <c r="F296" s="165"/>
      <c r="G296" s="163"/>
      <c r="H296" s="163"/>
      <c r="I296" s="163"/>
      <c r="J296" s="163"/>
      <c r="K296" s="164"/>
      <c r="L296" s="165"/>
      <c r="M296" s="163"/>
      <c r="N296" s="163"/>
      <c r="O296" s="163"/>
    </row>
    <row r="297" spans="1:15">
      <c r="A297" s="163"/>
      <c r="B297" s="187"/>
      <c r="C297" s="187"/>
      <c r="D297" s="190"/>
      <c r="E297" s="165"/>
      <c r="F297" s="165"/>
      <c r="G297" s="163"/>
      <c r="H297" s="163"/>
      <c r="I297" s="163"/>
      <c r="J297" s="163"/>
      <c r="K297" s="164"/>
      <c r="L297" s="165"/>
      <c r="M297" s="163"/>
      <c r="N297" s="163"/>
      <c r="O297" s="163"/>
    </row>
    <row r="298" spans="1:15">
      <c r="A298" s="163"/>
      <c r="B298" s="187"/>
      <c r="C298" s="187"/>
      <c r="D298" s="190"/>
      <c r="E298" s="165"/>
      <c r="F298" s="165"/>
      <c r="G298" s="163"/>
      <c r="H298" s="163"/>
      <c r="I298" s="163"/>
      <c r="J298" s="163"/>
      <c r="K298" s="164"/>
      <c r="L298" s="165"/>
      <c r="M298" s="163"/>
      <c r="N298" s="163"/>
      <c r="O298" s="163"/>
    </row>
    <row r="299" spans="1:15">
      <c r="A299" s="163"/>
      <c r="B299" s="187"/>
      <c r="C299" s="187"/>
      <c r="D299" s="190"/>
      <c r="E299" s="165"/>
      <c r="F299" s="165"/>
      <c r="G299" s="163"/>
      <c r="H299" s="163"/>
      <c r="I299" s="163"/>
      <c r="J299" s="163"/>
      <c r="K299" s="164"/>
      <c r="L299" s="164"/>
      <c r="M299" s="163"/>
      <c r="N299" s="163"/>
      <c r="O299" s="163"/>
    </row>
    <row r="300" spans="1:15">
      <c r="A300" s="163"/>
      <c r="B300" s="187"/>
      <c r="C300" s="187"/>
      <c r="D300" s="190"/>
      <c r="E300" s="165"/>
      <c r="F300" s="165"/>
      <c r="G300" s="163"/>
      <c r="H300" s="163"/>
      <c r="I300" s="163"/>
      <c r="J300" s="163"/>
      <c r="K300" s="164"/>
      <c r="L300" s="165"/>
      <c r="M300" s="163"/>
      <c r="N300" s="163"/>
      <c r="O300" s="163"/>
    </row>
    <row r="301" spans="1:15">
      <c r="A301" s="163"/>
      <c r="B301" s="187"/>
      <c r="C301" s="187"/>
      <c r="D301" s="190"/>
      <c r="E301" s="165"/>
      <c r="F301" s="165"/>
      <c r="G301" s="163"/>
      <c r="H301" s="163"/>
      <c r="I301" s="163"/>
      <c r="J301" s="163"/>
      <c r="K301" s="164"/>
      <c r="L301" s="165"/>
      <c r="M301" s="163"/>
      <c r="N301" s="163"/>
      <c r="O301" s="163"/>
    </row>
    <row r="302" spans="1:15">
      <c r="A302" s="163"/>
      <c r="B302" s="187"/>
      <c r="C302" s="187"/>
      <c r="D302" s="190"/>
      <c r="E302" s="165"/>
      <c r="F302" s="165"/>
      <c r="G302" s="163"/>
      <c r="H302" s="163"/>
      <c r="I302" s="163"/>
      <c r="J302" s="163"/>
      <c r="K302" s="164"/>
      <c r="L302" s="165"/>
      <c r="M302" s="163"/>
      <c r="N302" s="163"/>
      <c r="O302" s="163"/>
    </row>
    <row r="303" spans="1:15">
      <c r="A303" s="163"/>
      <c r="B303" s="187"/>
      <c r="C303" s="187"/>
      <c r="D303" s="190"/>
      <c r="E303" s="165"/>
      <c r="F303" s="165"/>
      <c r="G303" s="163"/>
      <c r="H303" s="163"/>
      <c r="I303" s="163"/>
      <c r="J303" s="163"/>
      <c r="K303" s="164"/>
      <c r="L303" s="165"/>
      <c r="M303" s="163"/>
      <c r="N303" s="163"/>
      <c r="O303" s="163"/>
    </row>
    <row r="304" spans="1:15">
      <c r="A304" s="163"/>
      <c r="B304" s="187"/>
      <c r="C304" s="187"/>
      <c r="D304" s="190"/>
      <c r="E304" s="165"/>
      <c r="F304" s="165"/>
      <c r="G304" s="163"/>
      <c r="H304" s="163"/>
      <c r="I304" s="163"/>
      <c r="J304" s="163"/>
      <c r="K304" s="164"/>
      <c r="L304" s="165"/>
      <c r="M304" s="163"/>
      <c r="N304" s="163"/>
      <c r="O304" s="163"/>
    </row>
    <row r="305" spans="1:15">
      <c r="A305" s="163"/>
      <c r="B305" s="187"/>
      <c r="C305" s="187"/>
      <c r="D305" s="190"/>
      <c r="E305" s="165"/>
      <c r="F305" s="165"/>
      <c r="G305" s="163"/>
      <c r="H305" s="163"/>
      <c r="I305" s="163"/>
      <c r="J305" s="163"/>
      <c r="K305" s="164"/>
      <c r="L305" s="165"/>
      <c r="M305" s="163"/>
      <c r="N305" s="163"/>
      <c r="O305" s="163"/>
    </row>
    <row r="306" spans="1:15">
      <c r="A306" s="163"/>
      <c r="B306" s="187"/>
      <c r="C306" s="187"/>
      <c r="D306" s="190"/>
      <c r="E306" s="165"/>
      <c r="F306" s="165"/>
      <c r="G306" s="163"/>
      <c r="H306" s="163"/>
      <c r="I306" s="163"/>
      <c r="J306" s="163"/>
      <c r="K306" s="164"/>
      <c r="L306" s="165"/>
      <c r="M306" s="163"/>
      <c r="N306" s="163"/>
      <c r="O306" s="163"/>
    </row>
    <row r="307" spans="1:15">
      <c r="A307" s="163"/>
      <c r="B307" s="187"/>
      <c r="C307" s="187"/>
      <c r="D307" s="190"/>
      <c r="E307" s="165"/>
      <c r="F307" s="165"/>
      <c r="G307" s="163"/>
      <c r="H307" s="163"/>
      <c r="I307" s="163"/>
      <c r="J307" s="163"/>
      <c r="K307" s="164"/>
      <c r="L307" s="165"/>
      <c r="M307" s="163"/>
      <c r="N307" s="163"/>
      <c r="O307" s="163"/>
    </row>
    <row r="308" spans="1:15">
      <c r="A308" s="163"/>
      <c r="B308" s="187"/>
      <c r="C308" s="187"/>
      <c r="D308" s="190"/>
      <c r="E308" s="165"/>
      <c r="F308" s="165"/>
      <c r="G308" s="163"/>
      <c r="H308" s="163"/>
      <c r="I308" s="163"/>
      <c r="J308" s="163"/>
      <c r="K308" s="164"/>
      <c r="L308" s="165"/>
      <c r="M308" s="163"/>
      <c r="N308" s="163"/>
      <c r="O308" s="163"/>
    </row>
    <row r="309" spans="1:15">
      <c r="A309" s="163"/>
      <c r="B309" s="187"/>
      <c r="C309" s="187"/>
      <c r="D309" s="190"/>
      <c r="E309" s="165"/>
      <c r="F309" s="165"/>
      <c r="G309" s="163"/>
      <c r="H309" s="163"/>
      <c r="I309" s="163"/>
      <c r="J309" s="163"/>
      <c r="K309" s="164"/>
      <c r="L309" s="165"/>
      <c r="M309" s="163"/>
      <c r="N309" s="163"/>
      <c r="O309" s="163"/>
    </row>
    <row r="310" spans="1:15">
      <c r="A310" s="163"/>
      <c r="B310" s="187"/>
      <c r="C310" s="187"/>
      <c r="D310" s="190"/>
      <c r="E310" s="165"/>
      <c r="F310" s="165"/>
      <c r="G310" s="163"/>
      <c r="H310" s="163"/>
      <c r="I310" s="163"/>
      <c r="J310" s="163"/>
      <c r="K310" s="164"/>
      <c r="L310" s="165"/>
      <c r="M310" s="163"/>
      <c r="N310" s="163"/>
      <c r="O310" s="163"/>
    </row>
    <row r="311" spans="1:15">
      <c r="A311" s="163"/>
      <c r="B311" s="187"/>
      <c r="C311" s="187"/>
      <c r="D311" s="190"/>
      <c r="E311" s="165"/>
      <c r="F311" s="165"/>
      <c r="G311" s="163"/>
      <c r="H311" s="163"/>
      <c r="I311" s="163"/>
      <c r="J311" s="163"/>
      <c r="K311" s="164"/>
      <c r="L311" s="165"/>
      <c r="M311" s="163"/>
      <c r="N311" s="163"/>
      <c r="O311" s="163"/>
    </row>
    <row r="312" spans="1:15">
      <c r="A312" s="163"/>
      <c r="B312" s="187"/>
      <c r="C312" s="187"/>
      <c r="D312" s="190"/>
      <c r="E312" s="165"/>
      <c r="F312" s="165"/>
      <c r="G312" s="163"/>
      <c r="H312" s="163"/>
      <c r="I312" s="163"/>
      <c r="J312" s="163"/>
      <c r="K312" s="164"/>
      <c r="L312" s="165"/>
      <c r="M312" s="163"/>
      <c r="N312" s="163"/>
      <c r="O312" s="163"/>
    </row>
    <row r="313" spans="1:15">
      <c r="A313" s="163"/>
      <c r="B313" s="187"/>
      <c r="C313" s="187"/>
      <c r="D313" s="190"/>
      <c r="E313" s="165"/>
      <c r="F313" s="165"/>
      <c r="G313" s="163"/>
      <c r="H313" s="163"/>
      <c r="I313" s="163"/>
      <c r="J313" s="163"/>
      <c r="K313" s="164"/>
      <c r="L313" s="165"/>
      <c r="M313" s="163"/>
      <c r="N313" s="163"/>
      <c r="O313" s="163"/>
    </row>
    <row r="314" spans="1:15">
      <c r="A314" s="163"/>
      <c r="B314" s="187"/>
      <c r="C314" s="187"/>
      <c r="D314" s="190"/>
      <c r="E314" s="165"/>
      <c r="F314" s="165"/>
      <c r="G314" s="163"/>
      <c r="H314" s="163"/>
      <c r="I314" s="163"/>
      <c r="J314" s="163"/>
      <c r="K314" s="164"/>
      <c r="L314" s="165"/>
      <c r="M314" s="163"/>
      <c r="N314" s="163"/>
      <c r="O314" s="163"/>
    </row>
    <row r="315" spans="1:15">
      <c r="A315" s="163"/>
      <c r="B315" s="187"/>
      <c r="C315" s="187"/>
      <c r="D315" s="190"/>
      <c r="E315" s="165"/>
      <c r="F315" s="165"/>
      <c r="G315" s="163"/>
      <c r="H315" s="163"/>
      <c r="I315" s="163"/>
      <c r="J315" s="163"/>
      <c r="K315" s="164"/>
      <c r="L315" s="165"/>
      <c r="M315" s="163"/>
      <c r="N315" s="163"/>
      <c r="O315" s="163"/>
    </row>
    <row r="316" spans="1:15">
      <c r="A316" s="163"/>
      <c r="B316" s="187"/>
      <c r="C316" s="187"/>
      <c r="D316" s="190"/>
      <c r="E316" s="165"/>
      <c r="F316" s="165"/>
      <c r="G316" s="163"/>
      <c r="H316" s="163"/>
      <c r="I316" s="163"/>
      <c r="J316" s="163"/>
      <c r="K316" s="164"/>
      <c r="L316" s="165"/>
      <c r="M316" s="163"/>
      <c r="N316" s="163"/>
      <c r="O316" s="163"/>
    </row>
    <row r="317" spans="1:15">
      <c r="A317" s="163"/>
      <c r="B317" s="187"/>
      <c r="C317" s="187"/>
      <c r="D317" s="190"/>
      <c r="E317" s="165"/>
      <c r="F317" s="165"/>
      <c r="G317" s="163"/>
      <c r="H317" s="163"/>
      <c r="I317" s="163"/>
      <c r="J317" s="163"/>
      <c r="K317" s="164"/>
      <c r="L317" s="165"/>
      <c r="M317" s="163"/>
      <c r="N317" s="163"/>
      <c r="O317" s="163"/>
    </row>
    <row r="318" spans="1:15">
      <c r="A318" s="163"/>
      <c r="B318" s="187"/>
      <c r="C318" s="187"/>
      <c r="D318" s="190"/>
      <c r="E318" s="165"/>
      <c r="F318" s="165"/>
      <c r="G318" s="163"/>
      <c r="H318" s="163"/>
      <c r="I318" s="163"/>
      <c r="J318" s="163"/>
      <c r="K318" s="164"/>
      <c r="L318" s="165"/>
      <c r="M318" s="163"/>
      <c r="N318" s="163"/>
      <c r="O318" s="163"/>
    </row>
    <row r="319" spans="1:15">
      <c r="A319" s="163"/>
      <c r="B319" s="187"/>
      <c r="C319" s="187"/>
      <c r="D319" s="190"/>
      <c r="E319" s="165"/>
      <c r="F319" s="165"/>
      <c r="G319" s="163"/>
      <c r="H319" s="163"/>
      <c r="I319" s="163"/>
      <c r="J319" s="163"/>
      <c r="K319" s="164"/>
      <c r="L319" s="165"/>
      <c r="M319" s="163"/>
      <c r="N319" s="163"/>
      <c r="O319" s="163"/>
    </row>
    <row r="320" spans="1:15">
      <c r="A320" s="163"/>
      <c r="B320" s="187"/>
      <c r="C320" s="187"/>
      <c r="D320" s="190"/>
      <c r="E320" s="165"/>
      <c r="F320" s="165"/>
      <c r="G320" s="163"/>
      <c r="H320" s="163"/>
      <c r="I320" s="163"/>
      <c r="J320" s="163"/>
      <c r="K320" s="164"/>
      <c r="L320" s="165"/>
      <c r="M320" s="163"/>
      <c r="N320" s="163"/>
      <c r="O320" s="163"/>
    </row>
    <row r="321" spans="1:15">
      <c r="A321" s="163"/>
      <c r="B321" s="187"/>
      <c r="C321" s="187"/>
      <c r="D321" s="190"/>
      <c r="E321" s="165"/>
      <c r="F321" s="165"/>
      <c r="G321" s="163"/>
      <c r="H321" s="163"/>
      <c r="I321" s="163"/>
      <c r="J321" s="163"/>
      <c r="K321" s="164"/>
      <c r="L321" s="165"/>
      <c r="M321" s="163"/>
      <c r="N321" s="163"/>
      <c r="O321" s="163"/>
    </row>
    <row r="322" spans="1:15">
      <c r="A322" s="163"/>
      <c r="B322" s="187"/>
      <c r="C322" s="187"/>
      <c r="D322" s="190"/>
      <c r="E322" s="165"/>
      <c r="F322" s="165"/>
      <c r="G322" s="163"/>
      <c r="H322" s="163"/>
      <c r="I322" s="163"/>
      <c r="J322" s="163"/>
      <c r="K322" s="164"/>
      <c r="L322" s="165"/>
      <c r="M322" s="163"/>
      <c r="N322" s="163"/>
      <c r="O322" s="163"/>
    </row>
    <row r="323" spans="1:15">
      <c r="A323" s="163"/>
      <c r="B323" s="187"/>
      <c r="C323" s="187"/>
      <c r="D323" s="190"/>
      <c r="E323" s="165"/>
      <c r="F323" s="165"/>
      <c r="G323" s="163"/>
      <c r="H323" s="163"/>
      <c r="I323" s="163"/>
      <c r="J323" s="163"/>
      <c r="K323" s="164"/>
      <c r="L323" s="165"/>
      <c r="M323" s="163"/>
      <c r="N323" s="163"/>
      <c r="O323" s="163"/>
    </row>
    <row r="324" spans="1:15">
      <c r="A324" s="163"/>
      <c r="B324" s="187"/>
      <c r="C324" s="187"/>
      <c r="D324" s="190"/>
      <c r="E324" s="165"/>
      <c r="F324" s="165"/>
      <c r="G324" s="163"/>
      <c r="H324" s="163"/>
      <c r="I324" s="163"/>
      <c r="J324" s="163"/>
      <c r="K324" s="164"/>
      <c r="L324" s="165"/>
      <c r="M324" s="163"/>
      <c r="N324" s="163"/>
      <c r="O324" s="163"/>
    </row>
    <row r="325" spans="1:15">
      <c r="A325" s="163"/>
      <c r="B325" s="187"/>
      <c r="C325" s="187"/>
      <c r="D325" s="190"/>
      <c r="E325" s="165"/>
      <c r="F325" s="165"/>
      <c r="G325" s="163"/>
      <c r="H325" s="163"/>
      <c r="I325" s="163"/>
      <c r="J325" s="163"/>
      <c r="K325" s="164"/>
      <c r="L325" s="164"/>
      <c r="M325" s="163"/>
      <c r="N325" s="163"/>
      <c r="O325" s="163"/>
    </row>
    <row r="326" spans="1:15">
      <c r="A326" s="163"/>
      <c r="B326" s="187"/>
      <c r="C326" s="187"/>
      <c r="D326" s="190"/>
      <c r="E326" s="165"/>
      <c r="F326" s="165"/>
      <c r="G326" s="163"/>
      <c r="H326" s="163"/>
      <c r="I326" s="163"/>
      <c r="J326" s="163"/>
      <c r="K326" s="164"/>
      <c r="L326" s="165"/>
      <c r="M326" s="163"/>
      <c r="N326" s="163"/>
      <c r="O326" s="163"/>
    </row>
    <row r="327" spans="1:15">
      <c r="A327" s="163"/>
      <c r="B327" s="187"/>
      <c r="C327" s="187"/>
      <c r="D327" s="190"/>
      <c r="E327" s="165"/>
      <c r="F327" s="165"/>
      <c r="G327" s="163"/>
      <c r="H327" s="163"/>
      <c r="I327" s="163"/>
      <c r="J327" s="163"/>
      <c r="K327" s="164"/>
      <c r="L327" s="165"/>
      <c r="M327" s="163"/>
      <c r="N327" s="163"/>
      <c r="O327" s="163"/>
    </row>
    <row r="328" spans="1:15">
      <c r="A328" s="163"/>
      <c r="B328" s="187"/>
      <c r="C328" s="187"/>
      <c r="D328" s="190"/>
      <c r="E328" s="165"/>
      <c r="F328" s="165"/>
      <c r="G328" s="163"/>
      <c r="H328" s="163"/>
      <c r="I328" s="163"/>
      <c r="J328" s="163"/>
      <c r="K328" s="164"/>
      <c r="L328" s="165"/>
      <c r="M328" s="163"/>
      <c r="N328" s="163"/>
      <c r="O328" s="163"/>
    </row>
    <row r="329" spans="1:15">
      <c r="A329" s="163"/>
      <c r="B329" s="187"/>
      <c r="C329" s="187"/>
      <c r="D329" s="190"/>
      <c r="E329" s="165"/>
      <c r="F329" s="165"/>
      <c r="G329" s="163"/>
      <c r="H329" s="163"/>
      <c r="I329" s="163"/>
      <c r="J329" s="163"/>
      <c r="K329" s="164"/>
      <c r="L329" s="165"/>
      <c r="M329" s="163"/>
      <c r="N329" s="163"/>
      <c r="O329" s="163"/>
    </row>
    <row r="330" spans="1:15">
      <c r="A330" s="163"/>
      <c r="B330" s="187"/>
      <c r="C330" s="187"/>
      <c r="D330" s="190"/>
      <c r="E330" s="165"/>
      <c r="F330" s="165"/>
      <c r="G330" s="163"/>
      <c r="H330" s="163"/>
      <c r="I330" s="163"/>
      <c r="J330" s="163"/>
      <c r="K330" s="164"/>
      <c r="L330" s="165"/>
      <c r="M330" s="163"/>
      <c r="N330" s="163"/>
      <c r="O330" s="163"/>
    </row>
    <row r="331" spans="1:15">
      <c r="A331" s="163"/>
      <c r="B331" s="187"/>
      <c r="C331" s="187"/>
      <c r="D331" s="190"/>
      <c r="E331" s="165"/>
      <c r="F331" s="165"/>
      <c r="G331" s="163"/>
      <c r="H331" s="163"/>
      <c r="I331" s="163"/>
      <c r="J331" s="163"/>
      <c r="K331" s="164"/>
      <c r="L331" s="165"/>
      <c r="M331" s="163"/>
      <c r="N331" s="163"/>
      <c r="O331" s="163"/>
    </row>
    <row r="332" spans="1:15">
      <c r="A332" s="163"/>
      <c r="B332" s="187"/>
      <c r="C332" s="187"/>
      <c r="D332" s="190"/>
      <c r="E332" s="165"/>
      <c r="F332" s="165"/>
      <c r="G332" s="163"/>
      <c r="H332" s="163"/>
      <c r="I332" s="163"/>
      <c r="J332" s="163"/>
      <c r="K332" s="164"/>
      <c r="L332" s="165"/>
      <c r="M332" s="163"/>
      <c r="N332" s="163"/>
      <c r="O332" s="163"/>
    </row>
    <row r="333" spans="1:15">
      <c r="A333" s="163"/>
      <c r="B333" s="187"/>
      <c r="C333" s="187"/>
      <c r="D333" s="190"/>
      <c r="E333" s="165"/>
      <c r="F333" s="165"/>
      <c r="G333" s="163"/>
      <c r="H333" s="163"/>
      <c r="I333" s="163"/>
      <c r="J333" s="163"/>
      <c r="K333" s="164"/>
      <c r="L333" s="165"/>
      <c r="M333" s="163"/>
      <c r="N333" s="163"/>
      <c r="O333" s="163"/>
    </row>
    <row r="334" spans="1:15">
      <c r="A334" s="163"/>
      <c r="B334" s="187"/>
      <c r="C334" s="187"/>
      <c r="D334" s="190"/>
      <c r="E334" s="165"/>
      <c r="F334" s="165"/>
      <c r="G334" s="163"/>
      <c r="H334" s="163"/>
      <c r="I334" s="163"/>
      <c r="J334" s="163"/>
      <c r="K334" s="164"/>
      <c r="L334" s="165"/>
      <c r="M334" s="163"/>
      <c r="N334" s="163"/>
      <c r="O334" s="163"/>
    </row>
    <row r="335" spans="1:15">
      <c r="A335" s="163"/>
      <c r="B335" s="187"/>
      <c r="C335" s="187"/>
      <c r="D335" s="190"/>
      <c r="E335" s="165"/>
      <c r="F335" s="165"/>
      <c r="G335" s="163"/>
      <c r="H335" s="163"/>
      <c r="I335" s="163"/>
      <c r="J335" s="163"/>
      <c r="K335" s="164"/>
      <c r="L335" s="165"/>
      <c r="M335" s="163"/>
      <c r="N335" s="163"/>
      <c r="O335" s="163"/>
    </row>
    <row r="336" spans="1:15">
      <c r="A336" s="163"/>
      <c r="B336" s="187"/>
      <c r="C336" s="187"/>
      <c r="D336" s="190"/>
      <c r="E336" s="165"/>
      <c r="F336" s="165"/>
      <c r="G336" s="163"/>
      <c r="H336" s="163"/>
      <c r="I336" s="163"/>
      <c r="J336" s="163"/>
      <c r="K336" s="164"/>
      <c r="L336" s="165"/>
      <c r="M336" s="163"/>
      <c r="N336" s="163"/>
      <c r="O336" s="163"/>
    </row>
    <row r="337" spans="1:15 16384:16384">
      <c r="A337" s="163"/>
      <c r="B337" s="187"/>
      <c r="C337" s="187"/>
      <c r="D337" s="190"/>
      <c r="E337" s="165"/>
      <c r="F337" s="165"/>
      <c r="G337" s="163"/>
      <c r="H337" s="163"/>
      <c r="I337" s="163"/>
      <c r="J337" s="163"/>
      <c r="K337" s="164"/>
      <c r="L337" s="165"/>
      <c r="M337" s="163"/>
      <c r="N337" s="163"/>
      <c r="O337" s="163"/>
    </row>
    <row r="338" spans="1:15 16384:16384">
      <c r="A338" s="163"/>
      <c r="B338" s="187"/>
      <c r="C338" s="187"/>
      <c r="D338" s="190"/>
      <c r="E338" s="165"/>
      <c r="F338" s="165"/>
      <c r="G338" s="163"/>
      <c r="H338" s="163"/>
      <c r="I338" s="163"/>
      <c r="J338" s="163"/>
      <c r="K338" s="164"/>
      <c r="L338" s="165"/>
      <c r="M338" s="163"/>
      <c r="N338" s="163"/>
      <c r="O338" s="163"/>
    </row>
    <row r="339" spans="1:15 16384:16384">
      <c r="A339" s="163"/>
      <c r="B339" s="187"/>
      <c r="C339" s="187"/>
      <c r="D339" s="190"/>
      <c r="E339" s="165"/>
      <c r="F339" s="165"/>
      <c r="G339" s="163"/>
      <c r="H339" s="163"/>
      <c r="I339" s="163"/>
      <c r="J339" s="163"/>
      <c r="K339" s="164"/>
      <c r="L339" s="165"/>
      <c r="M339" s="163"/>
      <c r="N339" s="163"/>
      <c r="O339" s="163"/>
    </row>
    <row r="340" spans="1:15 16384:16384">
      <c r="A340" s="163"/>
      <c r="B340" s="187"/>
      <c r="C340" s="187"/>
      <c r="D340" s="190"/>
      <c r="E340" s="165"/>
      <c r="F340" s="165"/>
      <c r="G340" s="163"/>
      <c r="H340" s="163"/>
      <c r="I340" s="163"/>
      <c r="J340" s="163"/>
      <c r="K340" s="164"/>
      <c r="L340" s="165"/>
      <c r="M340" s="163"/>
      <c r="N340" s="163"/>
      <c r="O340" s="163"/>
    </row>
    <row r="341" spans="1:15 16384:16384">
      <c r="A341" s="163"/>
      <c r="B341" s="187"/>
      <c r="C341" s="187"/>
      <c r="D341" s="190"/>
      <c r="E341" s="165"/>
      <c r="F341" s="165"/>
      <c r="G341" s="163"/>
      <c r="H341" s="163"/>
      <c r="I341" s="163"/>
      <c r="J341" s="163"/>
      <c r="K341" s="164"/>
      <c r="L341" s="165"/>
      <c r="M341" s="163"/>
      <c r="N341" s="163"/>
      <c r="O341" s="163"/>
    </row>
    <row r="342" spans="1:15 16384:16384">
      <c r="A342" s="163"/>
      <c r="B342" s="187"/>
      <c r="C342" s="187"/>
      <c r="D342" s="190"/>
      <c r="E342" s="165"/>
      <c r="F342" s="165"/>
      <c r="G342" s="163"/>
      <c r="H342" s="163"/>
      <c r="I342" s="163"/>
      <c r="J342" s="163"/>
      <c r="K342" s="164"/>
      <c r="L342" s="165"/>
      <c r="M342" s="163"/>
      <c r="N342" s="163"/>
      <c r="O342" s="163"/>
    </row>
    <row r="343" spans="1:15 16384:16384">
      <c r="A343" s="163"/>
      <c r="B343" s="187"/>
      <c r="C343" s="187"/>
      <c r="D343" s="190"/>
      <c r="E343" s="165"/>
      <c r="F343" s="165"/>
      <c r="G343" s="163"/>
      <c r="H343" s="163"/>
      <c r="I343" s="163"/>
      <c r="J343" s="163"/>
      <c r="K343" s="164"/>
      <c r="L343" s="165"/>
      <c r="M343" s="163"/>
      <c r="N343" s="163"/>
      <c r="O343" s="163"/>
    </row>
    <row r="344" spans="1:15 16384:16384">
      <c r="A344" s="163"/>
      <c r="B344" s="187"/>
      <c r="C344" s="187"/>
      <c r="D344" s="190"/>
      <c r="E344" s="165"/>
      <c r="F344" s="165"/>
      <c r="G344" s="163"/>
      <c r="H344" s="163"/>
      <c r="I344" s="163"/>
      <c r="J344" s="163"/>
      <c r="K344" s="164"/>
      <c r="L344" s="165"/>
      <c r="M344" s="163"/>
      <c r="N344" s="163"/>
      <c r="O344" s="163"/>
    </row>
    <row r="345" spans="1:15 16384:16384">
      <c r="A345" s="163"/>
      <c r="B345" s="187"/>
      <c r="C345" s="187"/>
      <c r="D345" s="190"/>
      <c r="E345" s="165"/>
      <c r="F345" s="165"/>
      <c r="G345" s="163"/>
      <c r="H345" s="163"/>
      <c r="I345" s="163"/>
      <c r="J345" s="163"/>
      <c r="K345" s="164"/>
      <c r="L345" s="165"/>
      <c r="M345" s="163"/>
      <c r="N345" s="163"/>
      <c r="O345" s="163"/>
      <c r="XFD345" s="165">
        <v>45519</v>
      </c>
    </row>
    <row r="346" spans="1:15 16384:16384">
      <c r="A346" s="163"/>
      <c r="B346" s="187"/>
      <c r="C346" s="187"/>
      <c r="D346" s="190"/>
      <c r="E346" s="165"/>
      <c r="F346" s="165"/>
      <c r="G346" s="163"/>
      <c r="H346" s="163"/>
      <c r="I346" s="163"/>
      <c r="J346" s="163"/>
      <c r="K346" s="164"/>
      <c r="L346" s="165"/>
      <c r="M346" s="163"/>
      <c r="N346" s="163"/>
      <c r="O346" s="163"/>
    </row>
    <row r="347" spans="1:15 16384:16384">
      <c r="A347" s="163"/>
      <c r="B347" s="187"/>
      <c r="C347" s="187"/>
      <c r="D347" s="190"/>
      <c r="E347" s="165"/>
      <c r="F347" s="165"/>
      <c r="G347" s="163"/>
      <c r="H347" s="163"/>
      <c r="I347" s="163"/>
      <c r="J347" s="163"/>
      <c r="K347" s="164"/>
      <c r="L347" s="165"/>
      <c r="M347" s="163"/>
      <c r="N347" s="163"/>
      <c r="O347" s="163"/>
    </row>
    <row r="348" spans="1:15 16384:16384">
      <c r="A348" s="163"/>
      <c r="B348" s="187"/>
      <c r="C348" s="187"/>
      <c r="D348" s="190"/>
      <c r="E348" s="165"/>
      <c r="F348" s="165"/>
      <c r="G348" s="163"/>
      <c r="H348" s="163"/>
      <c r="I348" s="163"/>
      <c r="J348" s="163"/>
      <c r="K348" s="164"/>
      <c r="L348" s="165"/>
      <c r="M348" s="163"/>
      <c r="N348" s="163"/>
      <c r="O348" s="163"/>
    </row>
    <row r="349" spans="1:15 16384:16384">
      <c r="A349" s="163"/>
      <c r="B349" s="187"/>
      <c r="C349" s="187"/>
      <c r="D349" s="190"/>
      <c r="E349" s="165"/>
      <c r="F349" s="165"/>
      <c r="G349" s="163"/>
      <c r="H349" s="163"/>
      <c r="I349" s="163"/>
      <c r="J349" s="163"/>
      <c r="K349" s="164"/>
      <c r="L349" s="165"/>
      <c r="M349" s="163"/>
      <c r="N349" s="163"/>
      <c r="O349" s="163"/>
    </row>
    <row r="350" spans="1:15 16384:16384">
      <c r="A350" s="163"/>
      <c r="B350" s="187"/>
      <c r="C350" s="187"/>
      <c r="D350" s="190"/>
      <c r="E350" s="165"/>
      <c r="F350" s="165"/>
      <c r="G350" s="163"/>
      <c r="H350" s="163"/>
      <c r="I350" s="163"/>
      <c r="J350" s="163"/>
      <c r="K350" s="164"/>
      <c r="L350" s="165"/>
      <c r="M350" s="163"/>
      <c r="N350" s="163"/>
      <c r="O350" s="163"/>
    </row>
    <row r="351" spans="1:15 16384:16384">
      <c r="A351" s="163"/>
      <c r="B351" s="187"/>
      <c r="C351" s="187"/>
      <c r="D351" s="190"/>
      <c r="E351" s="165"/>
      <c r="F351" s="165"/>
      <c r="G351" s="163"/>
      <c r="H351" s="163"/>
      <c r="I351" s="163"/>
      <c r="J351" s="163"/>
      <c r="K351" s="164"/>
      <c r="L351" s="165"/>
      <c r="M351" s="163"/>
      <c r="N351" s="163"/>
      <c r="O351" s="163"/>
    </row>
    <row r="352" spans="1:15 16384:16384">
      <c r="A352" s="163"/>
      <c r="B352" s="187"/>
      <c r="C352" s="187"/>
      <c r="D352" s="190"/>
      <c r="E352" s="165"/>
      <c r="F352" s="165"/>
      <c r="G352" s="163"/>
      <c r="H352" s="163"/>
      <c r="I352" s="163"/>
      <c r="J352" s="163"/>
      <c r="K352" s="164"/>
      <c r="L352" s="165"/>
      <c r="M352" s="163"/>
      <c r="N352" s="163"/>
      <c r="O352" s="163"/>
    </row>
    <row r="353" spans="1:15">
      <c r="A353" s="163"/>
      <c r="B353" s="187"/>
      <c r="C353" s="187"/>
      <c r="D353" s="190"/>
      <c r="E353" s="165"/>
      <c r="F353" s="165"/>
      <c r="G353" s="163"/>
      <c r="H353" s="163"/>
      <c r="I353" s="163"/>
      <c r="J353" s="163"/>
      <c r="K353" s="164"/>
      <c r="L353" s="165"/>
      <c r="M353" s="163"/>
      <c r="N353" s="163"/>
      <c r="O353" s="163"/>
    </row>
    <row r="354" spans="1:15">
      <c r="A354" s="163"/>
      <c r="B354" s="187"/>
      <c r="C354" s="187"/>
      <c r="D354" s="190"/>
      <c r="E354" s="165"/>
      <c r="F354" s="165"/>
      <c r="G354" s="163"/>
      <c r="H354" s="163"/>
      <c r="I354" s="163"/>
      <c r="J354" s="163"/>
      <c r="K354" s="164"/>
      <c r="L354" s="165"/>
      <c r="M354" s="163"/>
      <c r="N354" s="163"/>
      <c r="O354" s="163"/>
    </row>
    <row r="355" spans="1:15">
      <c r="A355" s="163"/>
      <c r="B355" s="187"/>
      <c r="C355" s="187"/>
      <c r="D355" s="190"/>
      <c r="E355" s="165"/>
      <c r="F355" s="165"/>
      <c r="G355" s="163"/>
      <c r="H355" s="163"/>
      <c r="I355" s="163"/>
      <c r="J355" s="163"/>
      <c r="K355" s="164"/>
      <c r="L355" s="165"/>
      <c r="M355" s="163"/>
      <c r="N355" s="163"/>
      <c r="O355" s="163"/>
    </row>
    <row r="356" spans="1:15">
      <c r="A356" s="163"/>
      <c r="B356" s="187"/>
      <c r="C356" s="187"/>
      <c r="D356" s="190"/>
      <c r="E356" s="165"/>
      <c r="F356" s="165"/>
      <c r="G356" s="163"/>
      <c r="H356" s="163"/>
      <c r="I356" s="163"/>
      <c r="J356" s="163"/>
      <c r="K356" s="164"/>
      <c r="L356" s="165"/>
      <c r="M356" s="163"/>
      <c r="N356" s="163"/>
      <c r="O356" s="163"/>
    </row>
    <row r="357" spans="1:15">
      <c r="A357" s="163"/>
      <c r="B357" s="187"/>
      <c r="C357" s="187"/>
      <c r="D357" s="190"/>
      <c r="E357" s="165"/>
      <c r="F357" s="165"/>
      <c r="G357" s="163"/>
      <c r="H357" s="163"/>
      <c r="I357" s="163"/>
      <c r="J357" s="163"/>
      <c r="K357" s="164"/>
      <c r="L357" s="165"/>
      <c r="M357" s="163"/>
      <c r="N357" s="163"/>
      <c r="O357" s="163"/>
    </row>
    <row r="358" spans="1:15">
      <c r="A358" s="163"/>
      <c r="B358" s="187"/>
      <c r="C358" s="187"/>
      <c r="D358" s="190"/>
      <c r="E358" s="165"/>
      <c r="F358" s="165"/>
      <c r="G358" s="163"/>
      <c r="H358" s="163"/>
      <c r="I358" s="163"/>
      <c r="J358" s="163"/>
      <c r="K358" s="164"/>
      <c r="L358" s="165"/>
      <c r="M358" s="163"/>
      <c r="N358" s="163"/>
      <c r="O358" s="163"/>
    </row>
    <row r="359" spans="1:15">
      <c r="A359" s="163"/>
      <c r="B359" s="187"/>
      <c r="C359" s="187"/>
      <c r="D359" s="190"/>
      <c r="E359" s="165"/>
      <c r="F359" s="165"/>
      <c r="G359" s="163"/>
      <c r="H359" s="163"/>
      <c r="I359" s="163"/>
      <c r="J359" s="163"/>
      <c r="K359" s="164"/>
      <c r="L359" s="165"/>
      <c r="M359" s="163"/>
      <c r="N359" s="163"/>
      <c r="O359" s="163"/>
    </row>
    <row r="360" spans="1:15">
      <c r="A360" s="163"/>
      <c r="B360" s="187"/>
      <c r="C360" s="187"/>
      <c r="D360" s="190"/>
      <c r="E360" s="165"/>
      <c r="F360" s="165"/>
      <c r="G360" s="163"/>
      <c r="H360" s="163"/>
      <c r="I360" s="163"/>
      <c r="J360" s="163"/>
      <c r="K360" s="164"/>
      <c r="L360" s="165"/>
      <c r="M360" s="163"/>
      <c r="N360" s="163"/>
      <c r="O360" s="163"/>
    </row>
    <row r="361" spans="1:15">
      <c r="A361" s="163"/>
      <c r="B361" s="187"/>
      <c r="C361" s="187"/>
      <c r="D361" s="190"/>
      <c r="E361" s="165"/>
      <c r="F361" s="165"/>
      <c r="G361" s="163"/>
      <c r="H361" s="163"/>
      <c r="I361" s="163"/>
      <c r="J361" s="163"/>
      <c r="K361" s="164"/>
      <c r="L361" s="165"/>
      <c r="M361" s="163"/>
      <c r="N361" s="163"/>
      <c r="O361" s="163"/>
    </row>
    <row r="362" spans="1:15">
      <c r="A362" s="163"/>
      <c r="B362" s="187"/>
      <c r="C362" s="187"/>
      <c r="D362" s="190"/>
      <c r="E362" s="165"/>
      <c r="F362" s="165"/>
      <c r="G362" s="163"/>
      <c r="H362" s="163"/>
      <c r="I362" s="163"/>
      <c r="J362" s="163"/>
      <c r="K362" s="164"/>
      <c r="L362" s="165"/>
      <c r="M362" s="163"/>
      <c r="N362" s="163"/>
      <c r="O362" s="163"/>
    </row>
    <row r="363" spans="1:15">
      <c r="A363" s="163"/>
      <c r="B363" s="187"/>
      <c r="C363" s="187"/>
      <c r="D363" s="190"/>
      <c r="E363" s="165"/>
      <c r="F363" s="165"/>
      <c r="G363" s="163"/>
      <c r="H363" s="163"/>
      <c r="I363" s="163"/>
      <c r="J363" s="163"/>
      <c r="K363" s="164"/>
      <c r="L363" s="165"/>
      <c r="M363" s="163"/>
      <c r="N363" s="163"/>
      <c r="O363" s="163"/>
    </row>
    <row r="364" spans="1:15">
      <c r="A364" s="163"/>
      <c r="B364" s="187"/>
      <c r="C364" s="187"/>
      <c r="D364" s="190"/>
      <c r="E364" s="165"/>
      <c r="F364" s="165"/>
      <c r="G364" s="163"/>
      <c r="H364" s="163"/>
      <c r="I364" s="163"/>
      <c r="J364" s="163"/>
      <c r="K364" s="164"/>
      <c r="L364" s="165"/>
      <c r="M364" s="163"/>
      <c r="N364" s="163"/>
      <c r="O364" s="163"/>
    </row>
    <row r="365" spans="1:15">
      <c r="A365" s="163"/>
      <c r="B365" s="187"/>
      <c r="C365" s="187"/>
      <c r="D365" s="190"/>
      <c r="E365" s="165"/>
      <c r="F365" s="165"/>
      <c r="G365" s="163"/>
      <c r="H365" s="163"/>
      <c r="I365" s="163"/>
      <c r="J365" s="163"/>
      <c r="K365" s="164"/>
      <c r="L365" s="165"/>
      <c r="M365" s="163"/>
      <c r="N365" s="163"/>
      <c r="O365" s="163"/>
    </row>
    <row r="366" spans="1:15">
      <c r="A366" s="163"/>
      <c r="B366" s="187"/>
      <c r="C366" s="187"/>
      <c r="D366" s="190"/>
      <c r="E366" s="165"/>
      <c r="F366" s="165"/>
      <c r="G366" s="163"/>
      <c r="H366" s="163"/>
      <c r="I366" s="163"/>
      <c r="J366" s="163"/>
      <c r="K366" s="164"/>
      <c r="L366" s="165"/>
      <c r="M366" s="163"/>
      <c r="N366" s="163"/>
      <c r="O366" s="163"/>
    </row>
    <row r="367" spans="1:15">
      <c r="A367" s="163"/>
      <c r="B367" s="187"/>
      <c r="C367" s="187"/>
      <c r="D367" s="190"/>
      <c r="E367" s="165"/>
      <c r="F367" s="165"/>
      <c r="G367" s="163"/>
      <c r="H367" s="163"/>
      <c r="I367" s="163"/>
      <c r="J367" s="163"/>
      <c r="K367" s="164"/>
      <c r="L367" s="165"/>
      <c r="M367" s="163"/>
      <c r="N367" s="163"/>
      <c r="O367" s="163"/>
    </row>
    <row r="368" spans="1:15">
      <c r="A368" s="163"/>
      <c r="B368" s="187"/>
      <c r="C368" s="187"/>
      <c r="D368" s="190"/>
      <c r="E368" s="165"/>
      <c r="F368" s="165"/>
      <c r="G368" s="163"/>
      <c r="H368" s="163"/>
      <c r="I368" s="163"/>
      <c r="J368" s="163"/>
      <c r="K368" s="164"/>
      <c r="L368" s="165"/>
      <c r="M368" s="163"/>
      <c r="N368" s="163"/>
      <c r="O368" s="163"/>
    </row>
    <row r="369" spans="1:15">
      <c r="A369" s="163"/>
      <c r="B369" s="187"/>
      <c r="C369" s="187"/>
      <c r="D369" s="190"/>
      <c r="E369" s="165"/>
      <c r="F369" s="165"/>
      <c r="G369" s="163"/>
      <c r="H369" s="163"/>
      <c r="I369" s="163"/>
      <c r="J369" s="163"/>
      <c r="K369" s="164"/>
      <c r="L369" s="165"/>
      <c r="M369" s="163"/>
      <c r="N369" s="163"/>
      <c r="O369" s="163"/>
    </row>
    <row r="370" spans="1:15">
      <c r="A370" s="163"/>
      <c r="B370" s="187"/>
      <c r="C370" s="187"/>
      <c r="D370" s="190"/>
      <c r="E370" s="165"/>
      <c r="F370" s="165"/>
      <c r="G370" s="163"/>
      <c r="H370" s="163"/>
      <c r="I370" s="163"/>
      <c r="J370" s="163"/>
      <c r="K370" s="164"/>
      <c r="L370" s="165"/>
      <c r="M370" s="163"/>
      <c r="N370" s="163"/>
      <c r="O370" s="163"/>
    </row>
    <row r="371" spans="1:15">
      <c r="A371" s="163"/>
      <c r="B371" s="187"/>
      <c r="C371" s="187"/>
      <c r="D371" s="190"/>
      <c r="E371" s="165"/>
      <c r="F371" s="165"/>
      <c r="G371" s="163"/>
      <c r="H371" s="163"/>
      <c r="I371" s="163"/>
      <c r="J371" s="163"/>
      <c r="K371" s="164"/>
      <c r="L371" s="165"/>
      <c r="M371" s="163"/>
      <c r="N371" s="163"/>
      <c r="O371" s="163"/>
    </row>
    <row r="372" spans="1:15">
      <c r="A372" s="163"/>
      <c r="B372" s="187"/>
      <c r="C372" s="187"/>
      <c r="D372" s="190"/>
      <c r="E372" s="165"/>
      <c r="F372" s="165"/>
      <c r="G372" s="163"/>
      <c r="H372" s="163"/>
      <c r="I372" s="163"/>
      <c r="J372" s="163"/>
      <c r="K372" s="164"/>
      <c r="L372" s="165"/>
      <c r="M372" s="163"/>
      <c r="N372" s="163"/>
      <c r="O372" s="163"/>
    </row>
    <row r="373" spans="1:15">
      <c r="A373" s="163"/>
      <c r="B373" s="187"/>
      <c r="C373" s="187"/>
      <c r="D373" s="190"/>
      <c r="E373" s="165"/>
      <c r="F373" s="165"/>
      <c r="G373" s="163"/>
      <c r="H373" s="163"/>
      <c r="I373" s="163"/>
      <c r="J373" s="163"/>
      <c r="K373" s="164"/>
      <c r="L373" s="165"/>
      <c r="M373" s="163"/>
      <c r="N373" s="163"/>
      <c r="O373" s="163"/>
    </row>
    <row r="374" spans="1:15">
      <c r="A374" s="163"/>
      <c r="B374" s="187"/>
      <c r="C374" s="187"/>
      <c r="D374" s="190"/>
      <c r="E374" s="165"/>
      <c r="F374" s="165"/>
      <c r="G374" s="163"/>
      <c r="H374" s="163"/>
      <c r="I374" s="163"/>
      <c r="J374" s="163"/>
      <c r="K374" s="164"/>
      <c r="L374" s="165"/>
      <c r="M374" s="163"/>
      <c r="N374" s="163"/>
      <c r="O374" s="163"/>
    </row>
    <row r="375" spans="1:15">
      <c r="A375" s="163"/>
      <c r="B375" s="187"/>
      <c r="C375" s="187"/>
      <c r="D375" s="190"/>
      <c r="E375" s="165"/>
      <c r="F375" s="165"/>
      <c r="G375" s="163"/>
      <c r="H375" s="163"/>
      <c r="I375" s="163"/>
      <c r="J375" s="163"/>
      <c r="K375" s="164"/>
      <c r="L375" s="165"/>
      <c r="M375" s="163"/>
      <c r="N375" s="163"/>
      <c r="O375" s="163"/>
    </row>
    <row r="376" spans="1:15">
      <c r="A376" s="163"/>
      <c r="B376" s="187"/>
      <c r="C376" s="187"/>
      <c r="D376" s="190"/>
      <c r="E376" s="165"/>
      <c r="F376" s="165"/>
      <c r="G376" s="163"/>
      <c r="H376" s="163"/>
      <c r="I376" s="163"/>
      <c r="J376" s="163"/>
      <c r="K376" s="164"/>
      <c r="L376" s="165"/>
      <c r="M376" s="163"/>
      <c r="N376" s="163"/>
      <c r="O376" s="163"/>
    </row>
    <row r="377" spans="1:15">
      <c r="A377" s="163"/>
      <c r="B377" s="187"/>
      <c r="C377" s="187"/>
      <c r="D377" s="190"/>
      <c r="E377" s="165"/>
      <c r="F377" s="165"/>
      <c r="G377" s="163"/>
      <c r="H377" s="163"/>
      <c r="I377" s="163"/>
      <c r="J377" s="163"/>
      <c r="K377" s="164"/>
      <c r="L377" s="165"/>
      <c r="M377" s="163"/>
      <c r="N377" s="163"/>
      <c r="O377" s="163"/>
    </row>
    <row r="378" spans="1:15">
      <c r="A378" s="163"/>
      <c r="B378" s="187"/>
      <c r="C378" s="187"/>
      <c r="D378" s="190"/>
      <c r="E378" s="165"/>
      <c r="F378" s="165"/>
      <c r="G378" s="163"/>
      <c r="H378" s="163"/>
      <c r="I378" s="163"/>
      <c r="J378" s="163"/>
      <c r="K378" s="164"/>
      <c r="L378" s="165"/>
      <c r="M378" s="163"/>
      <c r="N378" s="163"/>
      <c r="O378" s="163"/>
    </row>
    <row r="379" spans="1:15">
      <c r="A379" s="163"/>
      <c r="B379" s="187"/>
      <c r="C379" s="187"/>
      <c r="D379" s="190"/>
      <c r="E379" s="165"/>
      <c r="F379" s="165"/>
      <c r="G379" s="163"/>
      <c r="H379" s="163"/>
      <c r="I379" s="163"/>
      <c r="J379" s="163"/>
      <c r="K379" s="164"/>
      <c r="L379" s="165"/>
      <c r="M379" s="163"/>
      <c r="N379" s="163"/>
      <c r="O379" s="163"/>
    </row>
    <row r="380" spans="1:15">
      <c r="A380" s="163"/>
      <c r="B380" s="187"/>
      <c r="C380" s="187"/>
      <c r="D380" s="190"/>
      <c r="E380" s="165"/>
      <c r="F380" s="165"/>
      <c r="G380" s="163"/>
      <c r="H380" s="163"/>
      <c r="I380" s="163"/>
      <c r="J380" s="163"/>
      <c r="K380" s="164"/>
      <c r="L380" s="165"/>
      <c r="M380" s="163"/>
      <c r="N380" s="163"/>
      <c r="O380" s="163"/>
    </row>
    <row r="381" spans="1:15">
      <c r="A381" s="163"/>
      <c r="B381" s="187"/>
      <c r="C381" s="187"/>
      <c r="D381" s="190"/>
      <c r="E381" s="165"/>
      <c r="F381" s="165"/>
      <c r="G381" s="163"/>
      <c r="H381" s="163"/>
      <c r="I381" s="163"/>
      <c r="J381" s="163"/>
      <c r="K381" s="164"/>
      <c r="L381" s="165"/>
      <c r="M381" s="163"/>
      <c r="N381" s="163"/>
      <c r="O381" s="163"/>
    </row>
    <row r="382" spans="1:15">
      <c r="A382" s="163"/>
      <c r="B382" s="187"/>
      <c r="C382" s="187"/>
      <c r="D382" s="190"/>
      <c r="E382" s="165"/>
      <c r="F382" s="165"/>
      <c r="G382" s="163"/>
      <c r="H382" s="163"/>
      <c r="I382" s="163"/>
      <c r="J382" s="163"/>
      <c r="K382" s="164"/>
      <c r="L382" s="165"/>
      <c r="M382" s="163"/>
      <c r="N382" s="163"/>
      <c r="O382" s="163"/>
    </row>
    <row r="383" spans="1:15">
      <c r="A383" s="163"/>
      <c r="B383" s="187"/>
      <c r="C383" s="187"/>
      <c r="D383" s="190"/>
      <c r="E383" s="165"/>
      <c r="F383" s="165"/>
      <c r="G383" s="163"/>
      <c r="H383" s="163"/>
      <c r="I383" s="163"/>
      <c r="J383" s="163"/>
      <c r="K383" s="164"/>
      <c r="L383" s="165"/>
      <c r="M383" s="163"/>
      <c r="N383" s="163"/>
      <c r="O383" s="163"/>
    </row>
    <row r="384" spans="1:15">
      <c r="A384" s="163"/>
      <c r="B384" s="187"/>
      <c r="C384" s="187"/>
      <c r="D384" s="190"/>
      <c r="E384" s="165"/>
      <c r="F384" s="165"/>
      <c r="G384" s="163"/>
      <c r="H384" s="163"/>
      <c r="I384" s="163"/>
      <c r="J384" s="163"/>
      <c r="K384" s="164"/>
      <c r="L384" s="165"/>
      <c r="M384" s="163"/>
      <c r="N384" s="163"/>
      <c r="O384" s="163"/>
    </row>
    <row r="385" spans="1:15">
      <c r="A385" s="163"/>
      <c r="B385" s="187"/>
      <c r="C385" s="187"/>
      <c r="D385" s="190"/>
      <c r="E385" s="165"/>
      <c r="F385" s="165"/>
      <c r="G385" s="163"/>
      <c r="H385" s="163"/>
      <c r="I385" s="163"/>
      <c r="J385" s="163"/>
      <c r="K385" s="164"/>
      <c r="L385" s="165"/>
      <c r="M385" s="163"/>
      <c r="N385" s="163"/>
      <c r="O385" s="163"/>
    </row>
    <row r="386" spans="1:15">
      <c r="A386" s="163"/>
      <c r="B386" s="187"/>
      <c r="C386" s="187"/>
      <c r="D386" s="190"/>
      <c r="E386" s="165"/>
      <c r="F386" s="165"/>
      <c r="G386" s="163"/>
      <c r="H386" s="163"/>
      <c r="I386" s="163"/>
      <c r="J386" s="163"/>
      <c r="K386" s="164"/>
      <c r="L386" s="165"/>
      <c r="M386" s="163"/>
      <c r="N386" s="163"/>
      <c r="O386" s="163"/>
    </row>
    <row r="387" spans="1:15">
      <c r="A387" s="163"/>
      <c r="B387" s="187"/>
      <c r="C387" s="187"/>
      <c r="D387" s="190"/>
      <c r="E387" s="165"/>
      <c r="F387" s="165"/>
      <c r="G387" s="163"/>
      <c r="H387" s="163"/>
      <c r="I387" s="163"/>
      <c r="J387" s="163"/>
      <c r="K387" s="164"/>
      <c r="L387" s="165"/>
      <c r="M387" s="163"/>
      <c r="N387" s="163"/>
      <c r="O387" s="163"/>
    </row>
    <row r="388" spans="1:15">
      <c r="A388" s="163"/>
      <c r="B388" s="187"/>
      <c r="C388" s="187"/>
      <c r="D388" s="190"/>
      <c r="E388" s="165"/>
      <c r="F388" s="165"/>
      <c r="G388" s="163"/>
      <c r="H388" s="163"/>
      <c r="I388" s="163"/>
      <c r="J388" s="163"/>
      <c r="K388" s="164"/>
      <c r="L388" s="165"/>
      <c r="M388" s="163"/>
      <c r="N388" s="163"/>
      <c r="O388" s="163"/>
    </row>
    <row r="389" spans="1:15">
      <c r="A389" s="163"/>
      <c r="B389" s="187"/>
      <c r="C389" s="187"/>
      <c r="D389" s="190"/>
      <c r="E389" s="165"/>
      <c r="F389" s="165"/>
      <c r="G389" s="163"/>
      <c r="H389" s="163"/>
      <c r="I389" s="163"/>
      <c r="J389" s="163"/>
      <c r="K389" s="164"/>
      <c r="L389" s="165"/>
      <c r="M389" s="163"/>
      <c r="N389" s="163"/>
      <c r="O389" s="163"/>
    </row>
    <row r="390" spans="1:15">
      <c r="A390" s="163"/>
      <c r="B390" s="187"/>
      <c r="C390" s="187"/>
      <c r="D390" s="190"/>
      <c r="E390" s="165"/>
      <c r="F390" s="165"/>
      <c r="G390" s="163"/>
      <c r="H390" s="163"/>
      <c r="I390" s="163"/>
      <c r="J390" s="163"/>
      <c r="K390" s="164"/>
      <c r="L390" s="165"/>
      <c r="M390" s="163"/>
      <c r="N390" s="163"/>
      <c r="O390" s="163"/>
    </row>
    <row r="391" spans="1:15">
      <c r="A391" s="163"/>
      <c r="B391" s="187"/>
      <c r="C391" s="187"/>
      <c r="D391" s="190"/>
      <c r="E391" s="165"/>
      <c r="F391" s="165"/>
      <c r="G391" s="163"/>
      <c r="H391" s="163"/>
      <c r="I391" s="163"/>
      <c r="J391" s="163"/>
      <c r="K391" s="164"/>
      <c r="L391" s="165"/>
      <c r="M391" s="163"/>
      <c r="N391" s="163"/>
      <c r="O391" s="163"/>
    </row>
    <row r="392" spans="1:15">
      <c r="A392" s="163"/>
      <c r="B392" s="187"/>
      <c r="C392" s="187"/>
      <c r="D392" s="190"/>
      <c r="E392" s="165"/>
      <c r="F392" s="165"/>
      <c r="G392" s="163"/>
      <c r="H392" s="163"/>
      <c r="I392" s="163"/>
      <c r="J392" s="163"/>
      <c r="K392" s="164"/>
      <c r="L392" s="165"/>
      <c r="M392" s="163"/>
      <c r="N392" s="163"/>
      <c r="O392" s="163"/>
    </row>
    <row r="393" spans="1:15">
      <c r="A393" s="163"/>
      <c r="B393" s="187"/>
      <c r="C393" s="187"/>
      <c r="D393" s="190"/>
      <c r="E393" s="164"/>
      <c r="F393" s="164"/>
      <c r="G393" s="163"/>
      <c r="H393" s="163"/>
      <c r="I393" s="163"/>
      <c r="J393" s="163"/>
      <c r="K393" s="164"/>
      <c r="L393" s="164"/>
      <c r="M393" s="163"/>
      <c r="N393" s="163"/>
      <c r="O393" s="163"/>
    </row>
    <row r="394" spans="1:15">
      <c r="A394" s="163"/>
      <c r="B394" s="187"/>
      <c r="C394" s="187"/>
      <c r="D394" s="190"/>
      <c r="E394" s="165"/>
      <c r="F394" s="165"/>
      <c r="G394" s="163"/>
      <c r="H394" s="163"/>
      <c r="I394" s="163"/>
      <c r="J394" s="163"/>
      <c r="K394" s="164"/>
      <c r="L394" s="165"/>
      <c r="M394" s="163"/>
      <c r="N394" s="163"/>
      <c r="O394" s="163"/>
    </row>
    <row r="395" spans="1:15">
      <c r="A395" s="163"/>
      <c r="B395" s="187"/>
      <c r="C395" s="187"/>
      <c r="D395" s="190"/>
      <c r="E395" s="165"/>
      <c r="F395" s="165"/>
      <c r="G395" s="163"/>
      <c r="H395" s="163"/>
      <c r="I395" s="163"/>
      <c r="J395" s="163"/>
      <c r="K395" s="164"/>
      <c r="L395" s="165"/>
      <c r="M395" s="163"/>
      <c r="N395" s="163"/>
      <c r="O395" s="163"/>
    </row>
    <row r="396" spans="1:15">
      <c r="A396" s="163"/>
      <c r="B396" s="187"/>
      <c r="C396" s="187"/>
      <c r="D396" s="190"/>
      <c r="E396" s="165"/>
      <c r="F396" s="165"/>
      <c r="G396" s="163"/>
      <c r="H396" s="163"/>
      <c r="I396" s="163"/>
      <c r="J396" s="163"/>
      <c r="K396" s="164"/>
      <c r="L396" s="165"/>
      <c r="M396" s="163"/>
      <c r="N396" s="163"/>
      <c r="O396" s="163"/>
    </row>
    <row r="397" spans="1:15">
      <c r="A397" s="163"/>
      <c r="B397" s="187"/>
      <c r="C397" s="187"/>
      <c r="D397" s="190"/>
      <c r="E397" s="165"/>
      <c r="F397" s="165"/>
      <c r="G397" s="163"/>
      <c r="H397" s="163"/>
      <c r="I397" s="163"/>
      <c r="J397" s="163"/>
      <c r="K397" s="164"/>
      <c r="L397" s="165"/>
      <c r="M397" s="163"/>
      <c r="N397" s="163"/>
      <c r="O397" s="163"/>
    </row>
    <row r="398" spans="1:15">
      <c r="A398" s="163"/>
      <c r="B398" s="187"/>
      <c r="C398" s="187"/>
      <c r="D398" s="190"/>
      <c r="E398" s="165"/>
      <c r="F398" s="165"/>
      <c r="G398" s="163"/>
      <c r="H398" s="163"/>
      <c r="I398" s="163"/>
      <c r="J398" s="163"/>
      <c r="K398" s="164"/>
      <c r="L398" s="165"/>
      <c r="M398" s="163"/>
      <c r="N398" s="163"/>
      <c r="O398" s="163"/>
    </row>
    <row r="399" spans="1:15">
      <c r="A399" s="163"/>
      <c r="B399" s="187"/>
      <c r="C399" s="187"/>
      <c r="D399" s="190"/>
      <c r="E399" s="165"/>
      <c r="F399" s="165"/>
      <c r="G399" s="163"/>
      <c r="H399" s="163"/>
      <c r="I399" s="163"/>
      <c r="J399" s="163"/>
      <c r="K399" s="164"/>
      <c r="L399" s="165"/>
      <c r="M399" s="163"/>
      <c r="N399" s="163"/>
      <c r="O399" s="163"/>
    </row>
    <row r="400" spans="1:15">
      <c r="A400" s="163"/>
      <c r="B400" s="187"/>
      <c r="C400" s="187"/>
      <c r="D400" s="190"/>
      <c r="E400" s="165"/>
      <c r="F400" s="165"/>
      <c r="G400" s="163"/>
      <c r="H400" s="163"/>
      <c r="I400" s="163"/>
      <c r="J400" s="163"/>
      <c r="K400" s="164"/>
      <c r="L400" s="165"/>
      <c r="M400" s="163"/>
      <c r="N400" s="163"/>
      <c r="O400" s="163"/>
    </row>
    <row r="401" spans="1:15">
      <c r="A401" s="163"/>
      <c r="B401" s="187"/>
      <c r="C401" s="187"/>
      <c r="D401" s="190"/>
      <c r="E401" s="165"/>
      <c r="F401" s="165"/>
      <c r="G401" s="163"/>
      <c r="H401" s="163"/>
      <c r="I401" s="163"/>
      <c r="J401" s="163"/>
      <c r="K401" s="164"/>
      <c r="L401" s="165"/>
      <c r="M401" s="163"/>
      <c r="N401" s="163"/>
      <c r="O401" s="163"/>
    </row>
    <row r="402" spans="1:15">
      <c r="A402" s="163"/>
      <c r="B402" s="187"/>
      <c r="C402" s="187"/>
      <c r="D402" s="190"/>
      <c r="E402" s="165"/>
      <c r="F402" s="165"/>
      <c r="G402" s="163"/>
      <c r="H402" s="163"/>
      <c r="I402" s="163"/>
      <c r="J402" s="163"/>
      <c r="K402" s="164"/>
      <c r="L402" s="165"/>
      <c r="M402" s="163"/>
      <c r="N402" s="163"/>
      <c r="O402" s="163"/>
    </row>
    <row r="403" spans="1:15">
      <c r="A403" s="163"/>
      <c r="B403" s="187"/>
      <c r="C403" s="187"/>
      <c r="D403" s="190"/>
      <c r="E403" s="165"/>
      <c r="F403" s="165"/>
      <c r="G403" s="163"/>
      <c r="H403" s="163"/>
      <c r="I403" s="163"/>
      <c r="J403" s="163"/>
      <c r="K403" s="164"/>
      <c r="L403" s="165"/>
      <c r="M403" s="163"/>
      <c r="N403" s="163"/>
      <c r="O403" s="163"/>
    </row>
    <row r="404" spans="1:15">
      <c r="A404" s="163"/>
      <c r="B404" s="187"/>
      <c r="C404" s="187"/>
      <c r="D404" s="190"/>
      <c r="E404" s="165"/>
      <c r="F404" s="165"/>
      <c r="G404" s="163"/>
      <c r="H404" s="163"/>
      <c r="I404" s="163"/>
      <c r="J404" s="163"/>
      <c r="K404" s="164"/>
      <c r="L404" s="165"/>
      <c r="M404" s="163"/>
      <c r="N404" s="163"/>
      <c r="O404" s="163"/>
    </row>
    <row r="405" spans="1:15">
      <c r="A405" s="163"/>
      <c r="B405" s="187"/>
      <c r="C405" s="187"/>
      <c r="D405" s="190"/>
      <c r="E405" s="165"/>
      <c r="F405" s="165"/>
      <c r="G405" s="163"/>
      <c r="H405" s="163"/>
      <c r="I405" s="163"/>
      <c r="J405" s="163"/>
      <c r="K405" s="164"/>
      <c r="L405" s="165"/>
      <c r="M405" s="163"/>
      <c r="N405" s="163"/>
      <c r="O405" s="163"/>
    </row>
    <row r="406" spans="1:15">
      <c r="A406" s="163"/>
      <c r="B406" s="187"/>
      <c r="C406" s="187"/>
      <c r="D406" s="190"/>
      <c r="E406" s="165"/>
      <c r="F406" s="165"/>
      <c r="G406" s="163"/>
      <c r="H406" s="163"/>
      <c r="I406" s="163"/>
      <c r="J406" s="163"/>
      <c r="K406" s="164"/>
      <c r="L406" s="165"/>
      <c r="M406" s="163"/>
      <c r="N406" s="163"/>
      <c r="O406" s="163"/>
    </row>
    <row r="407" spans="1:15">
      <c r="A407" s="163"/>
      <c r="B407" s="187"/>
      <c r="C407" s="187"/>
      <c r="D407" s="190"/>
      <c r="E407" s="165"/>
      <c r="F407" s="165"/>
      <c r="G407" s="163"/>
      <c r="H407" s="163"/>
      <c r="I407" s="163"/>
      <c r="J407" s="163"/>
      <c r="K407" s="164"/>
      <c r="L407" s="165"/>
      <c r="M407" s="163"/>
      <c r="N407" s="163"/>
      <c r="O407" s="163"/>
    </row>
    <row r="408" spans="1:15">
      <c r="A408" s="163"/>
      <c r="B408" s="187"/>
      <c r="C408" s="187"/>
      <c r="D408" s="190"/>
      <c r="E408" s="165"/>
      <c r="F408" s="165"/>
      <c r="G408" s="163"/>
      <c r="H408" s="163"/>
      <c r="I408" s="163"/>
      <c r="J408" s="163"/>
      <c r="K408" s="164"/>
      <c r="L408" s="165"/>
      <c r="M408" s="163"/>
      <c r="N408" s="163"/>
      <c r="O408" s="163"/>
    </row>
    <row r="409" spans="1:15">
      <c r="A409" s="163"/>
      <c r="B409" s="187"/>
      <c r="C409" s="187"/>
      <c r="D409" s="190"/>
      <c r="E409" s="165"/>
      <c r="F409" s="165"/>
      <c r="G409" s="163"/>
      <c r="H409" s="163"/>
      <c r="I409" s="163"/>
      <c r="J409" s="163"/>
      <c r="K409" s="164"/>
      <c r="L409" s="165"/>
      <c r="M409" s="163"/>
      <c r="N409" s="163"/>
      <c r="O409" s="163"/>
    </row>
    <row r="410" spans="1:15">
      <c r="A410" s="163"/>
      <c r="B410" s="187"/>
      <c r="C410" s="187"/>
      <c r="D410" s="190"/>
      <c r="E410" s="165"/>
      <c r="F410" s="165"/>
      <c r="G410" s="163"/>
      <c r="H410" s="163"/>
      <c r="I410" s="163"/>
      <c r="J410" s="163"/>
      <c r="K410" s="164"/>
      <c r="L410" s="165"/>
      <c r="M410" s="163"/>
      <c r="N410" s="163"/>
      <c r="O410" s="163"/>
    </row>
    <row r="411" spans="1:15">
      <c r="A411" s="163"/>
      <c r="B411" s="187"/>
      <c r="C411" s="187"/>
      <c r="D411" s="190"/>
      <c r="E411" s="165"/>
      <c r="F411" s="165"/>
      <c r="G411" s="163"/>
      <c r="H411" s="163"/>
      <c r="I411" s="163"/>
      <c r="J411" s="163"/>
      <c r="K411" s="164"/>
      <c r="L411" s="165"/>
      <c r="M411" s="163"/>
      <c r="N411" s="163"/>
      <c r="O411" s="163"/>
    </row>
    <row r="412" spans="1:15">
      <c r="A412" s="163"/>
      <c r="B412" s="187"/>
      <c r="C412" s="187"/>
      <c r="D412" s="190"/>
      <c r="E412" s="165"/>
      <c r="F412" s="165"/>
      <c r="G412" s="163"/>
      <c r="H412" s="163"/>
      <c r="I412" s="163"/>
      <c r="J412" s="163"/>
      <c r="K412" s="164"/>
      <c r="L412" s="165"/>
      <c r="M412" s="163"/>
      <c r="N412" s="163"/>
      <c r="O412" s="163"/>
    </row>
    <row r="413" spans="1:15">
      <c r="A413" s="163"/>
      <c r="B413" s="187"/>
      <c r="C413" s="187"/>
      <c r="D413" s="190"/>
      <c r="E413" s="165"/>
      <c r="F413" s="165"/>
      <c r="G413" s="163"/>
      <c r="H413" s="163"/>
      <c r="I413" s="163"/>
      <c r="J413" s="163"/>
      <c r="K413" s="164"/>
      <c r="L413" s="165"/>
      <c r="M413" s="163"/>
      <c r="N413" s="163"/>
      <c r="O413" s="163"/>
    </row>
    <row r="414" spans="1:15">
      <c r="A414" s="163"/>
      <c r="B414" s="187"/>
      <c r="C414" s="187"/>
      <c r="D414" s="190"/>
      <c r="E414" s="165"/>
      <c r="F414" s="165"/>
      <c r="G414" s="163"/>
      <c r="H414" s="163"/>
      <c r="I414" s="163"/>
      <c r="J414" s="163"/>
      <c r="K414" s="164"/>
      <c r="L414" s="165"/>
      <c r="M414" s="163"/>
      <c r="N414" s="163"/>
      <c r="O414" s="163"/>
    </row>
    <row r="415" spans="1:15">
      <c r="A415" s="163"/>
      <c r="B415" s="187"/>
      <c r="C415" s="187"/>
      <c r="D415" s="190"/>
      <c r="E415" s="165"/>
      <c r="F415" s="165"/>
      <c r="G415" s="163"/>
      <c r="H415" s="163"/>
      <c r="I415" s="163"/>
      <c r="J415" s="163"/>
      <c r="K415" s="164"/>
      <c r="L415" s="165"/>
      <c r="M415" s="163"/>
      <c r="N415" s="163"/>
      <c r="O415" s="163"/>
    </row>
    <row r="416" spans="1:15">
      <c r="A416" s="163"/>
      <c r="B416" s="187"/>
      <c r="C416" s="187"/>
      <c r="D416" s="190"/>
      <c r="E416" s="165"/>
      <c r="F416" s="165"/>
      <c r="G416" s="163"/>
      <c r="H416" s="163"/>
      <c r="I416" s="163"/>
      <c r="J416" s="163"/>
      <c r="K416" s="164"/>
      <c r="L416" s="165"/>
      <c r="M416" s="163"/>
      <c r="N416" s="163"/>
      <c r="O416" s="163"/>
    </row>
    <row r="417" spans="1:15">
      <c r="A417" s="163"/>
      <c r="B417" s="187"/>
      <c r="C417" s="187"/>
      <c r="D417" s="190"/>
      <c r="E417" s="165"/>
      <c r="F417" s="165"/>
      <c r="G417" s="163"/>
      <c r="H417" s="163"/>
      <c r="I417" s="163"/>
      <c r="J417" s="163"/>
      <c r="K417" s="164"/>
      <c r="L417" s="165"/>
      <c r="M417" s="163"/>
      <c r="N417" s="163"/>
      <c r="O417" s="163"/>
    </row>
    <row r="418" spans="1:15">
      <c r="A418" s="163"/>
      <c r="B418" s="187"/>
      <c r="C418" s="187"/>
      <c r="D418" s="190"/>
      <c r="E418" s="165"/>
      <c r="F418" s="165"/>
      <c r="G418" s="163"/>
      <c r="H418" s="163"/>
      <c r="I418" s="163"/>
      <c r="J418" s="163"/>
      <c r="K418" s="164"/>
      <c r="L418" s="165"/>
      <c r="M418" s="163"/>
      <c r="N418" s="163"/>
      <c r="O418" s="163"/>
    </row>
    <row r="419" spans="1:15">
      <c r="A419" s="163"/>
      <c r="B419" s="187"/>
      <c r="C419" s="187"/>
      <c r="D419" s="190"/>
      <c r="E419" s="164"/>
      <c r="F419" s="165"/>
      <c r="G419" s="163"/>
      <c r="H419" s="163"/>
      <c r="I419" s="163"/>
      <c r="J419" s="163"/>
      <c r="K419" s="164"/>
      <c r="L419" s="165"/>
      <c r="M419" s="163"/>
      <c r="N419" s="163"/>
      <c r="O419" s="163"/>
    </row>
    <row r="420" spans="1:15">
      <c r="A420" s="163"/>
      <c r="B420" s="187"/>
      <c r="C420" s="187"/>
      <c r="D420" s="190"/>
      <c r="E420" s="165"/>
      <c r="F420" s="165"/>
      <c r="G420" s="163"/>
      <c r="H420" s="163"/>
      <c r="I420" s="163"/>
      <c r="J420" s="163"/>
      <c r="K420" s="164"/>
      <c r="L420" s="165"/>
      <c r="M420" s="163"/>
      <c r="N420" s="163"/>
      <c r="O420" s="163"/>
    </row>
    <row r="421" spans="1:15">
      <c r="A421" s="163"/>
      <c r="B421" s="187"/>
      <c r="C421" s="187"/>
      <c r="D421" s="190"/>
      <c r="E421" s="165"/>
      <c r="F421" s="165"/>
      <c r="G421" s="163"/>
      <c r="H421" s="163"/>
      <c r="I421" s="163"/>
      <c r="J421" s="163"/>
      <c r="K421" s="164"/>
      <c r="L421" s="165"/>
      <c r="M421" s="163"/>
      <c r="N421" s="163"/>
      <c r="O421" s="163"/>
    </row>
    <row r="422" spans="1:15">
      <c r="A422" s="163"/>
      <c r="B422" s="187"/>
      <c r="C422" s="187"/>
      <c r="D422" s="190"/>
      <c r="E422" s="165"/>
      <c r="F422" s="165"/>
      <c r="G422" s="163"/>
      <c r="H422" s="163"/>
      <c r="I422" s="163"/>
      <c r="J422" s="163"/>
      <c r="K422" s="164"/>
      <c r="L422" s="165"/>
      <c r="M422" s="163"/>
      <c r="N422" s="163"/>
      <c r="O422" s="163"/>
    </row>
    <row r="423" spans="1:15">
      <c r="A423" s="163"/>
      <c r="B423" s="187"/>
      <c r="C423" s="187"/>
      <c r="D423" s="190"/>
      <c r="E423" s="165"/>
      <c r="F423" s="165"/>
      <c r="G423" s="163"/>
      <c r="H423" s="163"/>
      <c r="I423" s="163"/>
      <c r="J423" s="163"/>
      <c r="K423" s="164"/>
      <c r="L423" s="165"/>
      <c r="M423" s="163"/>
      <c r="N423" s="163"/>
      <c r="O423" s="163"/>
    </row>
    <row r="424" spans="1:15">
      <c r="A424" s="163"/>
      <c r="B424" s="187"/>
      <c r="C424" s="187"/>
      <c r="D424" s="190"/>
      <c r="E424" s="165"/>
      <c r="F424" s="165"/>
      <c r="G424" s="163"/>
      <c r="H424" s="163"/>
      <c r="I424" s="163"/>
      <c r="J424" s="163"/>
      <c r="K424" s="164"/>
      <c r="L424" s="165"/>
      <c r="M424" s="163"/>
      <c r="N424" s="163"/>
      <c r="O424" s="163"/>
    </row>
    <row r="425" spans="1:15">
      <c r="A425" s="163"/>
      <c r="B425" s="187"/>
      <c r="C425" s="187"/>
      <c r="D425" s="190"/>
      <c r="E425" s="165"/>
      <c r="F425" s="165"/>
      <c r="G425" s="163"/>
      <c r="H425" s="163"/>
      <c r="I425" s="163"/>
      <c r="J425" s="163"/>
      <c r="K425" s="164"/>
      <c r="L425" s="165"/>
      <c r="M425" s="163"/>
      <c r="N425" s="163"/>
      <c r="O425" s="163"/>
    </row>
    <row r="426" spans="1:15">
      <c r="A426" s="163"/>
      <c r="B426" s="187"/>
      <c r="C426" s="187"/>
      <c r="D426" s="190"/>
      <c r="E426" s="165"/>
      <c r="F426" s="165"/>
      <c r="G426" s="163"/>
      <c r="H426" s="163"/>
      <c r="I426" s="163"/>
      <c r="J426" s="163"/>
      <c r="K426" s="164"/>
      <c r="L426" s="165"/>
      <c r="M426" s="163"/>
      <c r="N426" s="163"/>
      <c r="O426" s="163"/>
    </row>
    <row r="427" spans="1:15">
      <c r="A427" s="163"/>
      <c r="B427" s="187"/>
      <c r="C427" s="187"/>
      <c r="D427" s="190"/>
      <c r="E427" s="165"/>
      <c r="F427" s="165"/>
      <c r="G427" s="163"/>
      <c r="H427" s="163"/>
      <c r="I427" s="163"/>
      <c r="J427" s="163"/>
      <c r="K427" s="164"/>
      <c r="L427" s="165"/>
      <c r="M427" s="163"/>
      <c r="N427" s="163"/>
      <c r="O427" s="163"/>
    </row>
    <row r="428" spans="1:15">
      <c r="A428" s="163"/>
      <c r="B428" s="187"/>
      <c r="C428" s="187"/>
      <c r="D428" s="190"/>
      <c r="E428" s="165"/>
      <c r="F428" s="165"/>
      <c r="G428" s="163"/>
      <c r="H428" s="163"/>
      <c r="I428" s="163"/>
      <c r="J428" s="163"/>
      <c r="K428" s="164"/>
      <c r="L428" s="165"/>
      <c r="M428" s="163"/>
      <c r="N428" s="163"/>
      <c r="O428" s="163"/>
    </row>
    <row r="429" spans="1:15">
      <c r="A429" s="163"/>
      <c r="B429" s="187"/>
      <c r="C429" s="187"/>
      <c r="D429" s="190"/>
      <c r="E429" s="165"/>
      <c r="F429" s="165"/>
      <c r="G429" s="163"/>
      <c r="H429" s="163"/>
      <c r="I429" s="163"/>
      <c r="J429" s="163"/>
      <c r="K429" s="164"/>
      <c r="L429" s="165"/>
      <c r="M429" s="163"/>
      <c r="N429" s="163"/>
      <c r="O429" s="163"/>
    </row>
    <row r="430" spans="1:15">
      <c r="A430" s="163"/>
      <c r="B430" s="187"/>
      <c r="C430" s="187"/>
      <c r="D430" s="190"/>
      <c r="E430" s="165"/>
      <c r="F430" s="165"/>
      <c r="G430" s="163"/>
      <c r="H430" s="163"/>
      <c r="I430" s="163"/>
      <c r="J430" s="163"/>
      <c r="K430" s="164"/>
      <c r="L430" s="165"/>
      <c r="M430" s="163"/>
      <c r="N430" s="163"/>
      <c r="O430" s="163"/>
    </row>
    <row r="431" spans="1:15">
      <c r="A431" s="163"/>
      <c r="B431" s="187"/>
      <c r="C431" s="187"/>
      <c r="D431" s="190"/>
      <c r="E431" s="165"/>
      <c r="F431" s="165"/>
      <c r="G431" s="163"/>
      <c r="H431" s="163"/>
      <c r="I431" s="163"/>
      <c r="J431" s="163"/>
      <c r="K431" s="164"/>
      <c r="L431" s="165"/>
      <c r="M431" s="163"/>
      <c r="N431" s="163"/>
      <c r="O431" s="163"/>
    </row>
    <row r="432" spans="1:15">
      <c r="A432" s="163"/>
      <c r="B432" s="187"/>
      <c r="C432" s="187"/>
      <c r="D432" s="190"/>
      <c r="E432" s="165"/>
      <c r="F432" s="165"/>
      <c r="G432" s="163"/>
      <c r="H432" s="163"/>
      <c r="I432" s="163"/>
      <c r="J432" s="163"/>
      <c r="K432" s="164"/>
      <c r="L432" s="165"/>
      <c r="M432" s="163"/>
      <c r="N432" s="163"/>
      <c r="O432" s="163"/>
    </row>
    <row r="433" spans="1:15">
      <c r="A433" s="163"/>
      <c r="B433" s="187"/>
      <c r="C433" s="187"/>
      <c r="D433" s="190"/>
      <c r="E433" s="165"/>
      <c r="F433" s="165"/>
      <c r="G433" s="163"/>
      <c r="H433" s="163"/>
      <c r="I433" s="163"/>
      <c r="J433" s="163"/>
      <c r="K433" s="164"/>
      <c r="L433" s="165"/>
      <c r="M433" s="163"/>
      <c r="N433" s="163"/>
      <c r="O433" s="163"/>
    </row>
    <row r="434" spans="1:15">
      <c r="A434" s="163"/>
      <c r="B434" s="187"/>
      <c r="C434" s="187"/>
      <c r="D434" s="190"/>
      <c r="E434" s="165"/>
      <c r="F434" s="165"/>
      <c r="G434" s="163"/>
      <c r="H434" s="163"/>
      <c r="I434" s="163"/>
      <c r="J434" s="163"/>
      <c r="K434" s="164"/>
      <c r="L434" s="165"/>
      <c r="M434" s="163"/>
      <c r="N434" s="163"/>
      <c r="O434" s="163"/>
    </row>
    <row r="435" spans="1:15">
      <c r="A435" s="163"/>
      <c r="B435" s="187"/>
      <c r="C435" s="187"/>
      <c r="D435" s="190"/>
      <c r="E435" s="165"/>
      <c r="F435" s="165"/>
      <c r="G435" s="163"/>
      <c r="H435" s="163"/>
      <c r="I435" s="163"/>
      <c r="J435" s="163"/>
      <c r="K435" s="164"/>
      <c r="L435" s="165"/>
      <c r="M435" s="163"/>
      <c r="N435" s="163"/>
      <c r="O435" s="163"/>
    </row>
    <row r="436" spans="1:15">
      <c r="A436" s="163"/>
      <c r="B436" s="187"/>
      <c r="C436" s="187"/>
      <c r="D436" s="190"/>
      <c r="E436" s="164"/>
      <c r="F436" s="164"/>
      <c r="G436" s="163"/>
      <c r="H436" s="163"/>
      <c r="I436" s="163"/>
      <c r="J436" s="163"/>
      <c r="K436" s="164"/>
      <c r="L436" s="164"/>
      <c r="M436" s="163"/>
      <c r="N436" s="163"/>
      <c r="O436" s="163"/>
    </row>
    <row r="437" spans="1:15">
      <c r="A437" s="163"/>
      <c r="B437" s="187"/>
      <c r="C437" s="187"/>
      <c r="D437" s="190"/>
      <c r="E437" s="165"/>
      <c r="F437" s="165"/>
      <c r="G437" s="163"/>
      <c r="H437" s="163"/>
      <c r="I437" s="163"/>
      <c r="J437" s="163"/>
      <c r="K437" s="164"/>
      <c r="L437" s="165"/>
      <c r="M437" s="163"/>
      <c r="N437" s="163"/>
      <c r="O437" s="163"/>
    </row>
    <row r="438" spans="1:15">
      <c r="A438" s="163"/>
      <c r="B438" s="187"/>
      <c r="C438" s="187"/>
      <c r="D438" s="190"/>
      <c r="E438" s="165"/>
      <c r="F438" s="165"/>
      <c r="G438" s="163"/>
      <c r="H438" s="163"/>
      <c r="I438" s="163"/>
      <c r="J438" s="163"/>
      <c r="K438" s="164"/>
      <c r="L438" s="165"/>
      <c r="M438" s="163"/>
      <c r="N438" s="163"/>
      <c r="O438" s="163"/>
    </row>
    <row r="439" spans="1:15">
      <c r="A439" s="163"/>
      <c r="B439" s="187"/>
      <c r="C439" s="187"/>
      <c r="D439" s="190"/>
      <c r="E439" s="165"/>
      <c r="F439" s="165"/>
      <c r="G439" s="163"/>
      <c r="H439" s="163"/>
      <c r="I439" s="163"/>
      <c r="J439" s="163"/>
      <c r="K439" s="164"/>
      <c r="L439" s="165"/>
      <c r="M439" s="163"/>
      <c r="N439" s="163"/>
      <c r="O439" s="163"/>
    </row>
    <row r="440" spans="1:15">
      <c r="A440" s="163"/>
      <c r="B440" s="187"/>
      <c r="C440" s="187"/>
      <c r="D440" s="190"/>
      <c r="E440" s="165"/>
      <c r="F440" s="165"/>
      <c r="G440" s="163"/>
      <c r="H440" s="163"/>
      <c r="I440" s="163"/>
      <c r="J440" s="163"/>
      <c r="K440" s="164"/>
      <c r="L440" s="165"/>
      <c r="M440" s="163"/>
      <c r="N440" s="163"/>
      <c r="O440" s="163"/>
    </row>
    <row r="441" spans="1:15">
      <c r="A441" s="163"/>
      <c r="B441" s="187"/>
      <c r="C441" s="187"/>
      <c r="D441" s="190"/>
      <c r="E441" s="165"/>
      <c r="F441" s="165"/>
      <c r="G441" s="163"/>
      <c r="H441" s="163"/>
      <c r="I441" s="163"/>
      <c r="J441" s="163"/>
      <c r="K441" s="164"/>
      <c r="L441" s="165"/>
      <c r="M441" s="163"/>
      <c r="N441" s="163"/>
      <c r="O441" s="163"/>
    </row>
    <row r="442" spans="1:15">
      <c r="A442" s="163"/>
      <c r="B442" s="187"/>
      <c r="C442" s="187"/>
      <c r="D442" s="190"/>
      <c r="E442" s="165"/>
      <c r="F442" s="165"/>
      <c r="G442" s="163"/>
      <c r="H442" s="163"/>
      <c r="I442" s="163"/>
      <c r="J442" s="163"/>
      <c r="K442" s="164"/>
      <c r="L442" s="165"/>
      <c r="M442" s="163"/>
      <c r="N442" s="163"/>
      <c r="O442" s="163"/>
    </row>
    <row r="443" spans="1:15">
      <c r="A443" s="163"/>
      <c r="B443" s="187"/>
      <c r="C443" s="187"/>
      <c r="D443" s="190"/>
      <c r="E443" s="165"/>
      <c r="F443" s="165"/>
      <c r="G443" s="163"/>
      <c r="H443" s="163"/>
      <c r="I443" s="163"/>
      <c r="J443" s="163"/>
      <c r="K443" s="164"/>
      <c r="L443" s="165"/>
      <c r="M443" s="163"/>
      <c r="N443" s="163"/>
      <c r="O443" s="163"/>
    </row>
    <row r="444" spans="1:15">
      <c r="A444" s="163"/>
      <c r="B444" s="187"/>
      <c r="C444" s="187"/>
      <c r="D444" s="190"/>
      <c r="E444" s="165"/>
      <c r="F444" s="165"/>
      <c r="G444" s="163"/>
      <c r="H444" s="163"/>
      <c r="I444" s="163"/>
      <c r="J444" s="163"/>
      <c r="K444" s="164"/>
      <c r="L444" s="165"/>
      <c r="M444" s="163"/>
      <c r="N444" s="163"/>
      <c r="O444" s="163"/>
    </row>
    <row r="445" spans="1:15">
      <c r="A445" s="163"/>
      <c r="B445" s="187"/>
      <c r="C445" s="187"/>
      <c r="D445" s="190"/>
      <c r="E445" s="165"/>
      <c r="F445" s="165"/>
      <c r="G445" s="163"/>
      <c r="H445" s="163"/>
      <c r="I445" s="163"/>
      <c r="J445" s="163"/>
      <c r="K445" s="164"/>
      <c r="L445" s="165"/>
      <c r="M445" s="163"/>
      <c r="N445" s="163"/>
      <c r="O445" s="163"/>
    </row>
    <row r="446" spans="1:15">
      <c r="A446" s="163"/>
      <c r="B446" s="187"/>
      <c r="C446" s="187"/>
      <c r="D446" s="190"/>
      <c r="E446" s="165"/>
      <c r="F446" s="165"/>
      <c r="G446" s="163"/>
      <c r="H446" s="163"/>
      <c r="I446" s="163"/>
      <c r="J446" s="163"/>
      <c r="K446" s="164"/>
      <c r="L446" s="165"/>
      <c r="M446" s="163"/>
      <c r="N446" s="163"/>
      <c r="O446" s="163"/>
    </row>
    <row r="447" spans="1:15">
      <c r="A447" s="163"/>
      <c r="B447" s="187"/>
      <c r="C447" s="187"/>
      <c r="D447" s="190"/>
      <c r="E447" s="165"/>
      <c r="F447" s="165"/>
      <c r="G447" s="163"/>
      <c r="H447" s="163"/>
      <c r="I447" s="163"/>
      <c r="J447" s="163"/>
      <c r="K447" s="164"/>
      <c r="L447" s="165"/>
      <c r="M447" s="163"/>
      <c r="N447" s="163"/>
      <c r="O447" s="163"/>
    </row>
    <row r="448" spans="1:15">
      <c r="A448" s="163"/>
      <c r="B448" s="187"/>
      <c r="C448" s="187"/>
      <c r="D448" s="190"/>
      <c r="E448" s="165"/>
      <c r="F448" s="165"/>
      <c r="G448" s="163"/>
      <c r="H448" s="163"/>
      <c r="I448" s="163"/>
      <c r="J448" s="163"/>
      <c r="K448" s="164"/>
      <c r="L448" s="165"/>
      <c r="M448" s="163"/>
      <c r="N448" s="163"/>
      <c r="O448" s="163"/>
    </row>
    <row r="449" spans="1:15">
      <c r="A449" s="163"/>
      <c r="B449" s="187"/>
      <c r="C449" s="187"/>
      <c r="D449" s="190"/>
      <c r="E449" s="165"/>
      <c r="F449" s="165"/>
      <c r="G449" s="163"/>
      <c r="H449" s="163"/>
      <c r="I449" s="163"/>
      <c r="J449" s="163"/>
      <c r="K449" s="164"/>
      <c r="L449" s="165"/>
      <c r="M449" s="163"/>
      <c r="N449" s="163"/>
      <c r="O449" s="163"/>
    </row>
    <row r="450" spans="1:15">
      <c r="A450" s="163"/>
      <c r="B450" s="187"/>
      <c r="C450" s="187"/>
      <c r="D450" s="190"/>
      <c r="E450" s="164"/>
      <c r="F450" s="165"/>
      <c r="G450" s="163"/>
      <c r="H450" s="163"/>
      <c r="I450" s="163"/>
      <c r="J450" s="163"/>
      <c r="K450" s="164"/>
      <c r="L450" s="165"/>
      <c r="M450" s="163"/>
      <c r="N450" s="163"/>
      <c r="O450" s="163"/>
    </row>
    <row r="451" spans="1:15">
      <c r="A451" s="163"/>
      <c r="B451" s="187"/>
      <c r="C451" s="187"/>
      <c r="D451" s="190"/>
      <c r="E451" s="164"/>
      <c r="F451" s="165"/>
      <c r="G451" s="163"/>
      <c r="H451" s="163"/>
      <c r="I451" s="163"/>
      <c r="J451" s="163"/>
      <c r="K451" s="164"/>
      <c r="L451" s="165"/>
      <c r="M451" s="163"/>
      <c r="N451" s="163"/>
      <c r="O451" s="163"/>
    </row>
    <row r="452" spans="1:15">
      <c r="A452" s="163"/>
      <c r="B452" s="187"/>
      <c r="C452" s="187"/>
      <c r="D452" s="190"/>
      <c r="E452" s="165"/>
      <c r="F452" s="165"/>
      <c r="G452" s="163"/>
      <c r="H452" s="163"/>
      <c r="I452" s="163"/>
      <c r="J452" s="163"/>
      <c r="K452" s="164"/>
      <c r="L452" s="165"/>
      <c r="M452" s="163"/>
      <c r="N452" s="163"/>
      <c r="O452" s="163"/>
    </row>
    <row r="453" spans="1:15">
      <c r="A453" s="163"/>
      <c r="B453" s="187"/>
      <c r="C453" s="187"/>
      <c r="D453" s="190"/>
      <c r="E453" s="165"/>
      <c r="F453" s="165"/>
      <c r="G453" s="163"/>
      <c r="H453" s="163"/>
      <c r="I453" s="163"/>
      <c r="J453" s="163"/>
      <c r="K453" s="164"/>
      <c r="L453" s="165"/>
      <c r="M453" s="163"/>
      <c r="N453" s="163"/>
      <c r="O453" s="163"/>
    </row>
    <row r="454" spans="1:15">
      <c r="A454" s="163"/>
      <c r="B454" s="187"/>
      <c r="C454" s="187"/>
      <c r="D454" s="190"/>
      <c r="E454" s="165"/>
      <c r="F454" s="165"/>
      <c r="G454" s="163"/>
      <c r="H454" s="163"/>
      <c r="I454" s="163"/>
      <c r="J454" s="163"/>
      <c r="K454" s="164"/>
      <c r="L454" s="165"/>
      <c r="M454" s="163"/>
      <c r="N454" s="163"/>
      <c r="O454" s="163"/>
    </row>
    <row r="455" spans="1:15">
      <c r="A455" s="163"/>
      <c r="B455" s="187"/>
      <c r="C455" s="187"/>
      <c r="D455" s="190"/>
      <c r="E455" s="165"/>
      <c r="F455" s="165"/>
      <c r="G455" s="163"/>
      <c r="H455" s="163"/>
      <c r="I455" s="163"/>
      <c r="J455" s="163"/>
      <c r="K455" s="164"/>
      <c r="L455" s="165"/>
      <c r="M455" s="163"/>
      <c r="N455" s="163"/>
      <c r="O455" s="163"/>
    </row>
    <row r="456" spans="1:15">
      <c r="A456" s="163"/>
      <c r="B456" s="187"/>
      <c r="C456" s="187"/>
      <c r="D456" s="190"/>
      <c r="E456" s="165"/>
      <c r="F456" s="165"/>
      <c r="G456" s="163"/>
      <c r="H456" s="163"/>
      <c r="I456" s="163"/>
      <c r="J456" s="163"/>
      <c r="K456" s="164"/>
      <c r="L456" s="165"/>
      <c r="M456" s="163"/>
      <c r="N456" s="163"/>
      <c r="O456" s="163"/>
    </row>
    <row r="457" spans="1:15">
      <c r="A457" s="163"/>
      <c r="B457" s="187"/>
      <c r="C457" s="187"/>
      <c r="D457" s="190"/>
      <c r="E457" s="165"/>
      <c r="F457" s="165"/>
      <c r="G457" s="163"/>
      <c r="H457" s="163"/>
      <c r="I457" s="163"/>
      <c r="J457" s="163"/>
      <c r="K457" s="164"/>
      <c r="L457" s="165"/>
      <c r="M457" s="163"/>
      <c r="N457" s="163"/>
      <c r="O457" s="163"/>
    </row>
    <row r="458" spans="1:15">
      <c r="A458" s="163"/>
      <c r="B458" s="187"/>
      <c r="C458" s="187"/>
      <c r="D458" s="190"/>
      <c r="E458" s="165"/>
      <c r="F458" s="165"/>
      <c r="G458" s="163"/>
      <c r="H458" s="163"/>
      <c r="I458" s="163"/>
      <c r="J458" s="163"/>
      <c r="K458" s="164"/>
      <c r="L458" s="165"/>
      <c r="M458" s="163"/>
      <c r="N458" s="163"/>
      <c r="O458" s="163"/>
    </row>
    <row r="459" spans="1:15">
      <c r="A459" s="163"/>
      <c r="B459" s="187"/>
      <c r="C459" s="187"/>
      <c r="D459" s="190"/>
      <c r="E459" s="165"/>
      <c r="F459" s="165"/>
      <c r="G459" s="163"/>
      <c r="H459" s="163"/>
      <c r="I459" s="163"/>
      <c r="J459" s="163"/>
      <c r="K459" s="164"/>
      <c r="L459" s="165"/>
      <c r="M459" s="163"/>
      <c r="N459" s="163"/>
      <c r="O459" s="163"/>
    </row>
    <row r="460" spans="1:15">
      <c r="A460" s="163"/>
      <c r="B460" s="187"/>
      <c r="C460" s="187"/>
      <c r="D460" s="190"/>
      <c r="E460" s="165"/>
      <c r="F460" s="165"/>
      <c r="G460" s="163"/>
      <c r="H460" s="163"/>
      <c r="I460" s="163"/>
      <c r="J460" s="163"/>
      <c r="K460" s="164"/>
      <c r="L460" s="165"/>
      <c r="M460" s="163"/>
      <c r="N460" s="163"/>
      <c r="O460" s="163"/>
    </row>
    <row r="461" spans="1:15">
      <c r="A461" s="163"/>
      <c r="B461" s="187"/>
      <c r="C461" s="187"/>
      <c r="D461" s="190"/>
      <c r="E461" s="165"/>
      <c r="F461" s="165"/>
      <c r="G461" s="163"/>
      <c r="H461" s="163"/>
      <c r="I461" s="163"/>
      <c r="J461" s="163"/>
      <c r="K461" s="164"/>
      <c r="L461" s="165"/>
      <c r="M461" s="163"/>
      <c r="N461" s="163"/>
      <c r="O461" s="163"/>
    </row>
    <row r="462" spans="1:15">
      <c r="A462" s="163"/>
      <c r="B462" s="187"/>
      <c r="C462" s="187"/>
      <c r="D462" s="190"/>
      <c r="E462" s="165"/>
      <c r="F462" s="165"/>
      <c r="G462" s="163"/>
      <c r="H462" s="163"/>
      <c r="I462" s="163"/>
      <c r="J462" s="163"/>
      <c r="K462" s="164"/>
      <c r="L462" s="165"/>
      <c r="M462" s="163"/>
      <c r="N462" s="163"/>
      <c r="O462" s="163"/>
    </row>
    <row r="463" spans="1:15">
      <c r="A463" s="163"/>
      <c r="B463" s="187"/>
      <c r="C463" s="187"/>
      <c r="D463" s="190"/>
      <c r="E463" s="165"/>
      <c r="F463" s="165"/>
      <c r="G463" s="163"/>
      <c r="H463" s="163"/>
      <c r="I463" s="163"/>
      <c r="J463" s="163"/>
      <c r="K463" s="164"/>
      <c r="L463" s="165"/>
      <c r="M463" s="163"/>
      <c r="N463" s="163"/>
      <c r="O463" s="163"/>
    </row>
    <row r="464" spans="1:15">
      <c r="A464" s="163"/>
      <c r="B464" s="187"/>
      <c r="C464" s="187"/>
      <c r="D464" s="190"/>
      <c r="E464" s="165"/>
      <c r="F464" s="165"/>
      <c r="G464" s="163"/>
      <c r="H464" s="163"/>
      <c r="I464" s="163"/>
      <c r="J464" s="163"/>
      <c r="K464" s="164"/>
      <c r="L464" s="165"/>
      <c r="M464" s="163"/>
      <c r="N464" s="163"/>
      <c r="O464" s="163"/>
    </row>
    <row r="465" spans="1:15">
      <c r="A465" s="163"/>
      <c r="B465" s="187"/>
      <c r="C465" s="187"/>
      <c r="D465" s="190"/>
      <c r="E465" s="165"/>
      <c r="F465" s="165"/>
      <c r="G465" s="163"/>
      <c r="H465" s="163"/>
      <c r="I465" s="163"/>
      <c r="J465" s="163"/>
      <c r="K465" s="164"/>
      <c r="L465" s="165"/>
      <c r="M465" s="163"/>
      <c r="N465" s="163"/>
      <c r="O465" s="163"/>
    </row>
    <row r="466" spans="1:15">
      <c r="A466" s="163"/>
      <c r="B466" s="187"/>
      <c r="C466" s="187"/>
      <c r="D466" s="190"/>
      <c r="E466" s="165"/>
      <c r="F466" s="165"/>
      <c r="G466" s="163"/>
      <c r="H466" s="163"/>
      <c r="I466" s="163"/>
      <c r="J466" s="163"/>
      <c r="K466" s="164"/>
      <c r="L466" s="165"/>
      <c r="M466" s="163"/>
      <c r="N466" s="163"/>
      <c r="O466" s="163"/>
    </row>
    <row r="467" spans="1:15">
      <c r="A467" s="163"/>
      <c r="B467" s="187"/>
      <c r="C467" s="187"/>
      <c r="D467" s="190"/>
      <c r="E467" s="165"/>
      <c r="F467" s="165"/>
      <c r="G467" s="163"/>
      <c r="H467" s="163"/>
      <c r="I467" s="163"/>
      <c r="J467" s="163"/>
      <c r="K467" s="164"/>
      <c r="L467" s="165"/>
      <c r="M467" s="163"/>
      <c r="N467" s="163"/>
      <c r="O467" s="163"/>
    </row>
    <row r="468" spans="1:15">
      <c r="A468" s="163"/>
      <c r="B468" s="187"/>
      <c r="C468" s="187"/>
      <c r="D468" s="190"/>
      <c r="E468" s="165"/>
      <c r="F468" s="165"/>
      <c r="G468" s="163"/>
      <c r="H468" s="163"/>
      <c r="I468" s="163"/>
      <c r="J468" s="163"/>
      <c r="K468" s="164"/>
      <c r="L468" s="165"/>
      <c r="M468" s="163"/>
      <c r="N468" s="163"/>
      <c r="O468" s="163"/>
    </row>
    <row r="469" spans="1:15">
      <c r="A469" s="163"/>
      <c r="B469" s="187"/>
      <c r="C469" s="187"/>
      <c r="D469" s="190"/>
      <c r="E469" s="165"/>
      <c r="F469" s="165"/>
      <c r="G469" s="163"/>
      <c r="H469" s="163"/>
      <c r="I469" s="163"/>
      <c r="J469" s="163"/>
      <c r="K469" s="164"/>
      <c r="L469" s="165"/>
      <c r="M469" s="163"/>
      <c r="N469" s="163"/>
      <c r="O469" s="163"/>
    </row>
    <row r="470" spans="1:15">
      <c r="A470" s="163"/>
      <c r="B470" s="187"/>
      <c r="C470" s="187"/>
      <c r="D470" s="190"/>
      <c r="E470" s="165"/>
      <c r="F470" s="165"/>
      <c r="G470" s="163"/>
      <c r="H470" s="163"/>
      <c r="I470" s="163"/>
      <c r="J470" s="163"/>
      <c r="K470" s="164"/>
      <c r="L470" s="165"/>
      <c r="M470" s="163"/>
      <c r="N470" s="163"/>
      <c r="O470" s="163"/>
    </row>
    <row r="471" spans="1:15">
      <c r="A471" s="163"/>
      <c r="B471" s="187"/>
      <c r="C471" s="187"/>
      <c r="D471" s="190"/>
      <c r="E471" s="165"/>
      <c r="F471" s="165"/>
      <c r="G471" s="163"/>
      <c r="H471" s="163"/>
      <c r="I471" s="163"/>
      <c r="J471" s="163"/>
      <c r="K471" s="164"/>
      <c r="L471" s="165"/>
      <c r="M471" s="163"/>
      <c r="N471" s="163"/>
      <c r="O471" s="163"/>
    </row>
    <row r="472" spans="1:15">
      <c r="A472" s="163"/>
      <c r="B472" s="187"/>
      <c r="C472" s="187"/>
      <c r="D472" s="190"/>
      <c r="E472" s="165"/>
      <c r="F472" s="165"/>
      <c r="G472" s="163"/>
      <c r="H472" s="163"/>
      <c r="I472" s="163"/>
      <c r="J472" s="163"/>
      <c r="K472" s="164"/>
      <c r="L472" s="165"/>
      <c r="M472" s="163"/>
      <c r="N472" s="163"/>
      <c r="O472" s="163"/>
    </row>
    <row r="473" spans="1:15">
      <c r="A473" s="163"/>
      <c r="B473" s="187"/>
      <c r="C473" s="187"/>
      <c r="D473" s="190"/>
      <c r="E473" s="165"/>
      <c r="F473" s="165"/>
      <c r="G473" s="163"/>
      <c r="H473" s="163"/>
      <c r="I473" s="163"/>
      <c r="J473" s="163"/>
      <c r="K473" s="164"/>
      <c r="L473" s="165"/>
      <c r="M473" s="163"/>
      <c r="N473" s="163"/>
      <c r="O473" s="163"/>
    </row>
    <row r="474" spans="1:15">
      <c r="A474" s="163"/>
      <c r="B474" s="187"/>
      <c r="C474" s="187"/>
      <c r="D474" s="190"/>
      <c r="E474" s="165"/>
      <c r="F474" s="165"/>
      <c r="G474" s="163"/>
      <c r="H474" s="163"/>
      <c r="I474" s="163"/>
      <c r="J474" s="163"/>
      <c r="K474" s="164"/>
      <c r="L474" s="165"/>
      <c r="M474" s="163"/>
      <c r="N474" s="163"/>
      <c r="O474" s="163"/>
    </row>
    <row r="475" spans="1:15">
      <c r="A475" s="163"/>
      <c r="B475" s="187"/>
      <c r="C475" s="187"/>
      <c r="D475" s="190"/>
      <c r="E475" s="165"/>
      <c r="F475" s="165"/>
      <c r="G475" s="163"/>
      <c r="H475" s="163"/>
      <c r="I475" s="163"/>
      <c r="J475" s="163"/>
      <c r="K475" s="164"/>
      <c r="L475" s="165"/>
      <c r="M475" s="163"/>
      <c r="N475" s="163"/>
      <c r="O475" s="163"/>
    </row>
    <row r="476" spans="1:15">
      <c r="A476" s="163"/>
      <c r="B476" s="187"/>
      <c r="C476" s="187"/>
      <c r="D476" s="190"/>
      <c r="E476" s="165"/>
      <c r="F476" s="165"/>
      <c r="G476" s="163"/>
      <c r="H476" s="163"/>
      <c r="I476" s="163"/>
      <c r="J476" s="163"/>
      <c r="K476" s="164"/>
      <c r="L476" s="165"/>
      <c r="M476" s="163"/>
      <c r="N476" s="163"/>
      <c r="O476" s="163"/>
    </row>
    <row r="477" spans="1:15">
      <c r="A477" s="163"/>
      <c r="B477" s="187"/>
      <c r="C477" s="187"/>
      <c r="D477" s="190"/>
      <c r="E477" s="165"/>
      <c r="F477" s="165"/>
      <c r="G477" s="163"/>
      <c r="H477" s="163"/>
      <c r="I477" s="163"/>
      <c r="J477" s="163"/>
      <c r="K477" s="164"/>
      <c r="L477" s="165"/>
      <c r="M477" s="163"/>
      <c r="N477" s="163"/>
      <c r="O477" s="163"/>
    </row>
    <row r="478" spans="1:15">
      <c r="A478" s="163"/>
      <c r="B478" s="187"/>
      <c r="C478" s="187"/>
      <c r="D478" s="190"/>
      <c r="E478" s="165"/>
      <c r="F478" s="165"/>
      <c r="G478" s="163"/>
      <c r="H478" s="163"/>
      <c r="I478" s="163"/>
      <c r="J478" s="163"/>
      <c r="K478" s="164"/>
      <c r="L478" s="165"/>
      <c r="M478" s="163"/>
      <c r="N478" s="163"/>
      <c r="O478" s="163"/>
    </row>
    <row r="479" spans="1:15">
      <c r="A479" s="163"/>
      <c r="B479" s="187"/>
      <c r="C479" s="187"/>
      <c r="D479" s="190"/>
      <c r="E479" s="165"/>
      <c r="F479" s="165"/>
      <c r="G479" s="163"/>
      <c r="H479" s="163"/>
      <c r="I479" s="163"/>
      <c r="J479" s="163"/>
      <c r="K479" s="164"/>
      <c r="L479" s="165"/>
      <c r="M479" s="163"/>
      <c r="N479" s="163"/>
      <c r="O479" s="163"/>
    </row>
    <row r="480" spans="1:15">
      <c r="A480" s="163"/>
      <c r="B480" s="187"/>
      <c r="C480" s="187"/>
      <c r="D480" s="190"/>
      <c r="E480" s="165"/>
      <c r="F480" s="165"/>
      <c r="G480" s="163"/>
      <c r="H480" s="163"/>
      <c r="I480" s="163"/>
      <c r="J480" s="163"/>
      <c r="K480" s="164"/>
      <c r="L480" s="165"/>
      <c r="M480" s="163"/>
      <c r="N480" s="163"/>
      <c r="O480" s="163"/>
    </row>
    <row r="481" spans="1:15">
      <c r="A481" s="163"/>
      <c r="B481" s="187"/>
      <c r="C481" s="187"/>
      <c r="D481" s="190"/>
      <c r="E481" s="165"/>
      <c r="F481" s="165"/>
      <c r="G481" s="163"/>
      <c r="H481" s="163"/>
      <c r="I481" s="163"/>
      <c r="J481" s="163"/>
      <c r="K481" s="164"/>
      <c r="L481" s="165"/>
      <c r="M481" s="163"/>
      <c r="N481" s="163"/>
      <c r="O481" s="163"/>
    </row>
    <row r="482" spans="1:15">
      <c r="A482" s="163"/>
      <c r="B482" s="187"/>
      <c r="C482" s="187"/>
      <c r="D482" s="190"/>
      <c r="E482" s="165"/>
      <c r="F482" s="165"/>
      <c r="G482" s="163"/>
      <c r="H482" s="163"/>
      <c r="I482" s="163"/>
      <c r="J482" s="163"/>
      <c r="K482" s="164"/>
      <c r="L482" s="165"/>
      <c r="M482" s="163"/>
      <c r="N482" s="163"/>
      <c r="O482" s="163"/>
    </row>
    <row r="483" spans="1:15">
      <c r="A483" s="163"/>
      <c r="B483" s="187"/>
      <c r="C483" s="187"/>
      <c r="D483" s="190"/>
      <c r="E483" s="165"/>
      <c r="F483" s="165"/>
      <c r="G483" s="163"/>
      <c r="H483" s="163"/>
      <c r="I483" s="163"/>
      <c r="J483" s="163"/>
      <c r="K483" s="164"/>
      <c r="L483" s="165"/>
      <c r="M483" s="163"/>
      <c r="N483" s="163"/>
      <c r="O483" s="163"/>
    </row>
    <row r="484" spans="1:15">
      <c r="A484" s="163"/>
      <c r="B484" s="187"/>
      <c r="C484" s="187"/>
      <c r="D484" s="190"/>
      <c r="E484" s="165"/>
      <c r="F484" s="165"/>
      <c r="G484" s="163"/>
      <c r="H484" s="163"/>
      <c r="I484" s="163"/>
      <c r="J484" s="163"/>
      <c r="K484" s="164"/>
      <c r="L484" s="165"/>
      <c r="M484" s="163"/>
      <c r="N484" s="163"/>
      <c r="O484" s="163"/>
    </row>
    <row r="485" spans="1:15">
      <c r="A485" s="163"/>
      <c r="B485" s="187"/>
      <c r="C485" s="187"/>
      <c r="D485" s="190"/>
      <c r="E485" s="165"/>
      <c r="F485" s="165"/>
      <c r="G485" s="163"/>
      <c r="H485" s="163"/>
      <c r="I485" s="163"/>
      <c r="J485" s="163"/>
      <c r="K485" s="164"/>
      <c r="L485" s="165"/>
      <c r="M485" s="163"/>
      <c r="N485" s="163"/>
      <c r="O485" s="163"/>
    </row>
    <row r="486" spans="1:15">
      <c r="A486" s="163"/>
      <c r="B486" s="187"/>
      <c r="C486" s="187"/>
      <c r="D486" s="190"/>
      <c r="E486" s="165"/>
      <c r="F486" s="165"/>
      <c r="G486" s="163"/>
      <c r="H486" s="163"/>
      <c r="I486" s="163"/>
      <c r="J486" s="163"/>
      <c r="K486" s="164"/>
      <c r="L486" s="165"/>
      <c r="M486" s="163"/>
      <c r="N486" s="163"/>
      <c r="O486" s="163"/>
    </row>
    <row r="487" spans="1:15">
      <c r="A487" s="163"/>
      <c r="B487" s="187"/>
      <c r="C487" s="187"/>
      <c r="D487" s="190"/>
      <c r="E487" s="165"/>
      <c r="F487" s="165"/>
      <c r="G487" s="163"/>
      <c r="H487" s="163"/>
      <c r="I487" s="163"/>
      <c r="J487" s="163"/>
      <c r="K487" s="164"/>
      <c r="L487" s="165"/>
      <c r="M487" s="163"/>
      <c r="N487" s="163"/>
      <c r="O487" s="163"/>
    </row>
    <row r="488" spans="1:15">
      <c r="A488" s="163"/>
      <c r="B488" s="187"/>
      <c r="C488" s="187"/>
      <c r="D488" s="190"/>
      <c r="E488" s="165"/>
      <c r="F488" s="165"/>
      <c r="G488" s="163"/>
      <c r="H488" s="163"/>
      <c r="I488" s="163"/>
      <c r="J488" s="163"/>
      <c r="K488" s="164"/>
      <c r="L488" s="165"/>
      <c r="M488" s="163"/>
      <c r="N488" s="163"/>
      <c r="O488" s="163"/>
    </row>
    <row r="489" spans="1:15">
      <c r="A489" s="163"/>
      <c r="B489" s="187"/>
      <c r="C489" s="187"/>
      <c r="D489" s="190"/>
      <c r="E489" s="165"/>
      <c r="F489" s="165"/>
      <c r="G489" s="163"/>
      <c r="H489" s="163"/>
      <c r="I489" s="163"/>
      <c r="J489" s="163"/>
      <c r="K489" s="164"/>
      <c r="L489" s="165"/>
      <c r="M489" s="163"/>
      <c r="N489" s="163"/>
      <c r="O489" s="163"/>
    </row>
    <row r="490" spans="1:15">
      <c r="A490" s="163"/>
      <c r="B490" s="187"/>
      <c r="C490" s="187"/>
      <c r="D490" s="190"/>
      <c r="E490" s="165"/>
      <c r="F490" s="165"/>
      <c r="G490" s="163"/>
      <c r="H490" s="163"/>
      <c r="I490" s="163"/>
      <c r="J490" s="163"/>
      <c r="K490" s="164"/>
      <c r="L490" s="165"/>
      <c r="M490" s="163"/>
      <c r="N490" s="163"/>
      <c r="O490" s="163"/>
    </row>
    <row r="491" spans="1:15">
      <c r="A491" s="163"/>
      <c r="B491" s="187"/>
      <c r="C491" s="187"/>
      <c r="D491" s="190"/>
      <c r="E491" s="165"/>
      <c r="F491" s="165"/>
      <c r="G491" s="163"/>
      <c r="H491" s="163"/>
      <c r="I491" s="163"/>
      <c r="J491" s="163"/>
      <c r="K491" s="164"/>
      <c r="L491" s="165"/>
      <c r="M491" s="163"/>
      <c r="N491" s="163"/>
      <c r="O491" s="163"/>
    </row>
    <row r="492" spans="1:15">
      <c r="A492" s="163"/>
      <c r="B492" s="187"/>
      <c r="C492" s="163"/>
      <c r="D492" s="190"/>
      <c r="E492" s="165"/>
      <c r="F492" s="165"/>
      <c r="G492" s="163"/>
      <c r="H492" s="163"/>
      <c r="I492" s="163"/>
      <c r="J492" s="163"/>
      <c r="K492" s="164"/>
      <c r="L492" s="165"/>
      <c r="M492" s="163"/>
      <c r="N492" s="163"/>
      <c r="O492" s="163"/>
    </row>
    <row r="493" spans="1:15">
      <c r="A493" s="163"/>
      <c r="B493" s="187"/>
      <c r="C493" s="163"/>
      <c r="D493" s="190"/>
      <c r="E493" s="165"/>
      <c r="F493" s="165"/>
      <c r="G493" s="163"/>
      <c r="H493" s="163"/>
      <c r="I493" s="163"/>
      <c r="J493" s="163"/>
      <c r="K493" s="164"/>
      <c r="L493" s="165"/>
      <c r="M493" s="163"/>
      <c r="N493" s="163"/>
      <c r="O493" s="163"/>
    </row>
    <row r="494" spans="1:15">
      <c r="A494" s="163"/>
      <c r="B494" s="187"/>
      <c r="C494" s="163"/>
      <c r="D494" s="190"/>
      <c r="E494" s="165"/>
      <c r="F494" s="165"/>
      <c r="G494" s="163"/>
      <c r="H494" s="163"/>
      <c r="I494" s="163"/>
      <c r="J494" s="163"/>
      <c r="K494" s="164"/>
      <c r="L494" s="165"/>
      <c r="M494" s="163"/>
      <c r="N494" s="163"/>
      <c r="O494" s="163"/>
    </row>
    <row r="495" spans="1:15">
      <c r="A495" s="163"/>
      <c r="B495" s="187"/>
      <c r="C495" s="163"/>
      <c r="D495" s="190"/>
      <c r="E495" s="165"/>
      <c r="F495" s="165"/>
      <c r="G495" s="163"/>
      <c r="H495" s="163"/>
      <c r="I495" s="163"/>
      <c r="J495" s="163"/>
      <c r="K495" s="164"/>
      <c r="L495" s="165"/>
      <c r="M495" s="163"/>
      <c r="N495" s="163"/>
      <c r="O495" s="163"/>
    </row>
    <row r="496" spans="1:15">
      <c r="A496" s="163"/>
      <c r="B496" s="187"/>
      <c r="C496" s="163"/>
      <c r="D496" s="190"/>
      <c r="E496" s="165"/>
      <c r="F496" s="165"/>
      <c r="G496" s="163"/>
      <c r="H496" s="163"/>
      <c r="I496" s="163"/>
      <c r="J496" s="163"/>
      <c r="K496" s="164"/>
      <c r="L496" s="165"/>
      <c r="M496" s="163"/>
      <c r="N496" s="163"/>
      <c r="O496" s="163"/>
    </row>
    <row r="497" spans="1:15">
      <c r="A497" s="163"/>
      <c r="B497" s="187"/>
      <c r="C497" s="163"/>
      <c r="D497" s="190"/>
      <c r="E497" s="165"/>
      <c r="F497" s="165"/>
      <c r="G497" s="163"/>
      <c r="H497" s="163"/>
      <c r="I497" s="163"/>
      <c r="J497" s="163"/>
      <c r="K497" s="164"/>
      <c r="L497" s="165"/>
      <c r="M497" s="163"/>
      <c r="N497" s="163"/>
      <c r="O497" s="163"/>
    </row>
    <row r="498" spans="1:15">
      <c r="A498" s="163"/>
      <c r="B498" s="187"/>
      <c r="C498" s="163"/>
      <c r="D498" s="190"/>
      <c r="E498" s="165"/>
      <c r="F498" s="165"/>
      <c r="G498" s="163"/>
      <c r="H498" s="163"/>
      <c r="I498" s="163"/>
      <c r="J498" s="163"/>
      <c r="K498" s="164"/>
      <c r="L498" s="165"/>
      <c r="M498" s="163"/>
      <c r="N498" s="163"/>
      <c r="O498" s="163"/>
    </row>
    <row r="499" spans="1:15">
      <c r="A499" s="163"/>
      <c r="B499" s="187"/>
      <c r="C499" s="163"/>
      <c r="D499" s="190"/>
      <c r="E499" s="165"/>
      <c r="F499" s="165"/>
      <c r="G499" s="163"/>
      <c r="H499" s="163"/>
      <c r="I499" s="163"/>
      <c r="J499" s="163"/>
      <c r="K499" s="164"/>
      <c r="L499" s="165"/>
      <c r="M499" s="163"/>
      <c r="N499" s="163"/>
      <c r="O499" s="163"/>
    </row>
    <row r="500" spans="1:15">
      <c r="A500" s="163"/>
      <c r="B500" s="187"/>
      <c r="C500" s="163"/>
      <c r="D500" s="190"/>
      <c r="E500" s="165"/>
      <c r="F500" s="165"/>
      <c r="G500" s="163"/>
      <c r="H500" s="163"/>
      <c r="I500" s="163"/>
      <c r="J500" s="163"/>
      <c r="K500" s="164"/>
      <c r="L500" s="165"/>
      <c r="M500" s="163"/>
      <c r="N500" s="163"/>
      <c r="O500" s="163"/>
    </row>
    <row r="501" spans="1:15">
      <c r="A501" s="163"/>
      <c r="B501" s="187"/>
      <c r="C501" s="163"/>
      <c r="D501" s="190"/>
      <c r="E501" s="164"/>
      <c r="F501" s="164"/>
      <c r="G501" s="163"/>
      <c r="H501" s="163"/>
      <c r="I501" s="163"/>
      <c r="J501" s="163"/>
      <c r="K501" s="164"/>
      <c r="L501" s="164"/>
      <c r="M501" s="163"/>
      <c r="N501" s="163"/>
      <c r="O501" s="163"/>
    </row>
    <row r="502" spans="1:15">
      <c r="A502" s="163"/>
      <c r="B502" s="187"/>
      <c r="C502" s="163"/>
      <c r="D502" s="190"/>
      <c r="E502" s="165"/>
      <c r="F502" s="165"/>
      <c r="G502" s="163"/>
      <c r="H502" s="163"/>
      <c r="I502" s="163"/>
      <c r="J502" s="163"/>
      <c r="K502" s="164"/>
      <c r="L502" s="165"/>
      <c r="M502" s="163"/>
      <c r="N502" s="163"/>
      <c r="O502" s="163"/>
    </row>
    <row r="503" spans="1:15">
      <c r="A503" s="163"/>
      <c r="B503" s="187"/>
      <c r="C503" s="163"/>
      <c r="D503" s="190"/>
      <c r="E503" s="165"/>
      <c r="F503" s="165"/>
      <c r="G503" s="163"/>
      <c r="H503" s="163"/>
      <c r="I503" s="163"/>
      <c r="J503" s="163"/>
      <c r="K503" s="164"/>
      <c r="L503" s="165"/>
      <c r="M503" s="163"/>
      <c r="N503" s="163"/>
      <c r="O503" s="163"/>
    </row>
    <row r="504" spans="1:15">
      <c r="A504" s="163"/>
      <c r="B504" s="187"/>
      <c r="C504" s="163"/>
      <c r="D504" s="190"/>
      <c r="E504" s="165"/>
      <c r="F504" s="165"/>
      <c r="G504" s="163"/>
      <c r="H504" s="163"/>
      <c r="I504" s="163"/>
      <c r="J504" s="163"/>
      <c r="K504" s="164"/>
      <c r="L504" s="165"/>
      <c r="M504" s="163"/>
      <c r="N504" s="163"/>
      <c r="O504" s="163"/>
    </row>
    <row r="505" spans="1:15">
      <c r="A505" s="163"/>
      <c r="B505" s="187"/>
      <c r="C505" s="163"/>
      <c r="D505" s="190"/>
      <c r="E505" s="165"/>
      <c r="F505" s="165"/>
      <c r="G505" s="183"/>
      <c r="H505" s="163"/>
      <c r="I505" s="163"/>
      <c r="J505" s="163"/>
      <c r="K505" s="164"/>
      <c r="L505" s="165"/>
      <c r="M505" s="163"/>
      <c r="N505" s="163"/>
      <c r="O505" s="163"/>
    </row>
    <row r="506" spans="1:15">
      <c r="A506" s="163"/>
      <c r="B506" s="187"/>
      <c r="C506" s="163"/>
      <c r="D506" s="190"/>
      <c r="E506" s="165"/>
      <c r="F506" s="165"/>
      <c r="G506" s="163"/>
      <c r="H506" s="163"/>
      <c r="I506" s="163"/>
      <c r="J506" s="163"/>
      <c r="K506" s="164"/>
      <c r="L506" s="165"/>
      <c r="M506" s="163"/>
      <c r="N506" s="163"/>
      <c r="O506" s="163"/>
    </row>
    <row r="507" spans="1:15">
      <c r="A507" s="163"/>
      <c r="B507" s="187"/>
      <c r="C507" s="163"/>
      <c r="D507" s="190"/>
      <c r="E507" s="165"/>
      <c r="F507" s="165"/>
      <c r="G507" s="163"/>
      <c r="H507" s="163"/>
      <c r="I507" s="163"/>
      <c r="J507" s="163"/>
      <c r="K507" s="164"/>
      <c r="L507" s="165"/>
      <c r="M507" s="163"/>
      <c r="N507" s="163"/>
      <c r="O507" s="163"/>
    </row>
    <row r="508" spans="1:15">
      <c r="A508" s="163"/>
      <c r="B508" s="187"/>
      <c r="C508" s="183"/>
      <c r="D508" s="190"/>
      <c r="E508" s="165"/>
      <c r="F508" s="165"/>
      <c r="G508" s="163"/>
      <c r="H508" s="163"/>
      <c r="I508" s="163"/>
      <c r="J508" s="163"/>
      <c r="K508" s="164"/>
      <c r="L508" s="165"/>
      <c r="M508" s="163"/>
      <c r="N508" s="163"/>
      <c r="O508" s="163"/>
    </row>
    <row r="509" spans="1:15">
      <c r="A509" s="163"/>
      <c r="B509" s="187"/>
      <c r="C509" s="163"/>
      <c r="D509" s="190"/>
      <c r="E509" s="165"/>
      <c r="F509" s="165"/>
      <c r="G509" s="163"/>
      <c r="H509" s="163"/>
      <c r="I509" s="163"/>
      <c r="J509" s="163"/>
      <c r="K509" s="164"/>
      <c r="L509" s="165"/>
      <c r="M509" s="163"/>
      <c r="N509" s="163"/>
      <c r="O509" s="163"/>
    </row>
    <row r="510" spans="1:15">
      <c r="A510" s="163"/>
      <c r="B510" s="187"/>
      <c r="C510" s="163"/>
      <c r="D510" s="190"/>
      <c r="E510" s="164"/>
      <c r="F510" s="164"/>
      <c r="G510" s="163"/>
      <c r="H510" s="163"/>
      <c r="I510" s="163"/>
      <c r="J510" s="163"/>
      <c r="K510" s="164"/>
      <c r="L510" s="164"/>
      <c r="M510" s="163"/>
      <c r="N510" s="163"/>
      <c r="O510" s="163"/>
    </row>
    <row r="511" spans="1:15">
      <c r="A511" s="163"/>
      <c r="B511" s="187"/>
      <c r="C511" s="163"/>
      <c r="D511" s="190"/>
      <c r="E511" s="165"/>
      <c r="F511" s="165"/>
      <c r="G511" s="163"/>
      <c r="H511" s="163"/>
      <c r="I511" s="163"/>
      <c r="J511" s="163"/>
      <c r="K511" s="164"/>
      <c r="L511" s="165"/>
      <c r="M511" s="163"/>
      <c r="N511" s="163"/>
      <c r="O511" s="163"/>
    </row>
    <row r="512" spans="1:15">
      <c r="A512" s="163"/>
      <c r="B512" s="187"/>
      <c r="C512" s="163"/>
      <c r="D512" s="190"/>
      <c r="E512" s="165"/>
      <c r="F512" s="165"/>
      <c r="G512" s="163"/>
      <c r="H512" s="163"/>
      <c r="I512" s="163"/>
      <c r="J512" s="163"/>
      <c r="K512" s="164"/>
      <c r="L512" s="165"/>
      <c r="M512" s="163"/>
      <c r="N512" s="163"/>
      <c r="O512" s="163"/>
    </row>
    <row r="513" spans="1:15">
      <c r="A513" s="163"/>
      <c r="B513" s="187"/>
      <c r="C513" s="163"/>
      <c r="D513" s="190"/>
      <c r="E513" s="165"/>
      <c r="F513" s="165"/>
      <c r="G513" s="163"/>
      <c r="H513" s="163"/>
      <c r="I513" s="163"/>
      <c r="J513" s="163"/>
      <c r="K513" s="164"/>
      <c r="L513" s="165"/>
      <c r="M513" s="163"/>
      <c r="N513" s="163"/>
      <c r="O513" s="163"/>
    </row>
    <row r="514" spans="1:15">
      <c r="A514" s="163"/>
      <c r="B514" s="187"/>
      <c r="C514" s="163"/>
      <c r="D514" s="190"/>
      <c r="E514" s="165"/>
      <c r="F514" s="165"/>
      <c r="G514" s="163"/>
      <c r="H514" s="163"/>
      <c r="I514" s="163"/>
      <c r="J514" s="163"/>
      <c r="K514" s="164"/>
      <c r="L514" s="165"/>
      <c r="M514" s="163"/>
      <c r="N514" s="163"/>
      <c r="O514" s="163"/>
    </row>
    <row r="515" spans="1:15">
      <c r="A515" s="163"/>
      <c r="B515" s="187"/>
      <c r="C515" s="163"/>
      <c r="D515" s="190"/>
      <c r="E515" s="165"/>
      <c r="F515" s="165"/>
      <c r="G515" s="163"/>
      <c r="H515" s="163"/>
      <c r="I515" s="163"/>
      <c r="J515" s="163"/>
      <c r="K515" s="164"/>
      <c r="L515" s="293"/>
      <c r="M515" s="163"/>
      <c r="N515" s="163"/>
      <c r="O515" s="163"/>
    </row>
    <row r="516" spans="1:15">
      <c r="A516" s="163"/>
      <c r="B516" s="187"/>
      <c r="C516" s="163"/>
      <c r="D516" s="190"/>
      <c r="E516" s="165"/>
      <c r="F516" s="165"/>
      <c r="G516" s="163"/>
      <c r="H516" s="163"/>
      <c r="I516" s="163"/>
      <c r="J516" s="163"/>
      <c r="K516" s="164"/>
      <c r="L516" s="165"/>
      <c r="M516" s="163"/>
      <c r="N516" s="163"/>
      <c r="O516" s="163"/>
    </row>
    <row r="517" spans="1:15">
      <c r="A517" s="163"/>
      <c r="B517" s="187"/>
      <c r="C517" s="163"/>
      <c r="D517" s="190"/>
      <c r="E517" s="165"/>
      <c r="F517" s="165"/>
      <c r="G517" s="163"/>
      <c r="H517" s="163"/>
      <c r="I517" s="163"/>
      <c r="J517" s="163"/>
      <c r="K517" s="164"/>
      <c r="L517" s="165"/>
      <c r="M517" s="163"/>
      <c r="N517" s="163"/>
      <c r="O517" s="163"/>
    </row>
    <row r="518" spans="1:15">
      <c r="A518" s="163"/>
      <c r="B518" s="187"/>
      <c r="C518" s="163"/>
      <c r="D518" s="190"/>
      <c r="E518" s="165"/>
      <c r="F518" s="165"/>
      <c r="G518" s="163"/>
      <c r="H518" s="163"/>
      <c r="I518" s="163"/>
      <c r="J518" s="163"/>
      <c r="K518" s="164"/>
      <c r="L518" s="165"/>
      <c r="M518" s="163"/>
      <c r="N518" s="163"/>
      <c r="O518" s="163"/>
    </row>
    <row r="519" spans="1:15">
      <c r="A519" s="163"/>
      <c r="B519" s="187"/>
      <c r="C519" s="163"/>
      <c r="D519" s="190"/>
      <c r="E519" s="165"/>
      <c r="F519" s="165"/>
      <c r="G519" s="163"/>
      <c r="H519" s="163"/>
      <c r="I519" s="163"/>
      <c r="J519" s="163"/>
      <c r="K519" s="164"/>
      <c r="L519" s="165"/>
      <c r="M519" s="163"/>
      <c r="N519" s="163"/>
      <c r="O519" s="163"/>
    </row>
    <row r="520" spans="1:15">
      <c r="A520" s="163"/>
      <c r="B520" s="187"/>
      <c r="C520" s="163"/>
      <c r="D520" s="190"/>
      <c r="E520" s="165"/>
      <c r="F520" s="165"/>
      <c r="G520" s="163"/>
      <c r="H520" s="163"/>
      <c r="I520" s="163"/>
      <c r="J520" s="163"/>
      <c r="K520" s="164"/>
      <c r="L520" s="165"/>
      <c r="M520" s="163"/>
      <c r="N520" s="163"/>
      <c r="O520" s="163"/>
    </row>
    <row r="521" spans="1:15">
      <c r="A521" s="163"/>
      <c r="B521" s="187"/>
      <c r="C521" s="163"/>
      <c r="D521" s="190"/>
      <c r="E521" s="165"/>
      <c r="F521" s="165"/>
      <c r="G521" s="163"/>
      <c r="H521" s="163"/>
      <c r="I521" s="163"/>
      <c r="J521" s="163"/>
      <c r="K521" s="164"/>
      <c r="L521" s="165"/>
      <c r="M521" s="163"/>
      <c r="N521" s="163"/>
      <c r="O521" s="163"/>
    </row>
    <row r="522" spans="1:15">
      <c r="A522" s="163"/>
      <c r="B522" s="187"/>
      <c r="C522" s="163"/>
      <c r="D522" s="190"/>
      <c r="E522" s="165"/>
      <c r="F522" s="165"/>
      <c r="G522" s="163"/>
      <c r="H522" s="163"/>
      <c r="I522" s="163"/>
      <c r="J522" s="163"/>
      <c r="K522" s="164"/>
      <c r="L522" s="165"/>
      <c r="M522" s="163"/>
      <c r="N522" s="163"/>
      <c r="O522" s="163"/>
    </row>
    <row r="523" spans="1:15">
      <c r="A523" s="163"/>
      <c r="B523" s="187"/>
      <c r="C523" s="163"/>
      <c r="D523" s="190"/>
      <c r="E523" s="165"/>
      <c r="F523" s="165"/>
      <c r="G523" s="163"/>
      <c r="H523" s="163"/>
      <c r="I523" s="163"/>
      <c r="J523" s="163"/>
      <c r="K523" s="164"/>
      <c r="L523" s="165"/>
      <c r="M523" s="163"/>
      <c r="N523" s="163"/>
      <c r="O523" s="163"/>
    </row>
    <row r="524" spans="1:15">
      <c r="A524" s="163"/>
      <c r="B524" s="187"/>
      <c r="C524" s="163"/>
      <c r="D524" s="190"/>
      <c r="E524" s="165"/>
      <c r="F524" s="165"/>
      <c r="G524" s="163"/>
      <c r="H524" s="163"/>
      <c r="I524" s="163"/>
      <c r="J524" s="163"/>
      <c r="K524" s="164"/>
      <c r="L524" s="165"/>
      <c r="M524" s="163"/>
      <c r="N524" s="163"/>
      <c r="O524" s="163"/>
    </row>
    <row r="525" spans="1:15">
      <c r="A525" s="163"/>
      <c r="B525" s="187"/>
      <c r="C525" s="163"/>
      <c r="D525" s="190"/>
      <c r="E525" s="165"/>
      <c r="F525" s="165"/>
      <c r="G525" s="163"/>
      <c r="H525" s="163"/>
      <c r="I525" s="163"/>
      <c r="J525" s="163"/>
      <c r="K525" s="164"/>
      <c r="L525" s="165"/>
      <c r="M525" s="163"/>
      <c r="N525" s="163"/>
      <c r="O525" s="163"/>
    </row>
    <row r="526" spans="1:15">
      <c r="A526" s="163"/>
      <c r="B526" s="187"/>
      <c r="C526" s="163"/>
      <c r="D526" s="190"/>
      <c r="E526" s="165"/>
      <c r="F526" s="165"/>
      <c r="G526" s="163"/>
      <c r="H526" s="163"/>
      <c r="I526" s="163"/>
      <c r="J526" s="163"/>
      <c r="K526" s="164"/>
      <c r="L526" s="165"/>
      <c r="M526" s="163"/>
      <c r="N526" s="163"/>
      <c r="O526" s="163"/>
    </row>
    <row r="527" spans="1:15">
      <c r="A527" s="163"/>
      <c r="B527" s="187"/>
      <c r="C527" s="163"/>
      <c r="D527" s="190"/>
      <c r="E527" s="165"/>
      <c r="F527" s="165"/>
      <c r="G527" s="163"/>
      <c r="H527" s="163"/>
      <c r="I527" s="163"/>
      <c r="J527" s="163"/>
      <c r="K527" s="164"/>
      <c r="L527" s="165"/>
      <c r="M527" s="163"/>
      <c r="N527" s="163"/>
      <c r="O527" s="163"/>
    </row>
    <row r="528" spans="1:15">
      <c r="A528" s="163"/>
      <c r="B528" s="187"/>
      <c r="C528" s="163"/>
      <c r="D528" s="190"/>
      <c r="E528" s="165"/>
      <c r="F528" s="165"/>
      <c r="G528" s="163"/>
      <c r="H528" s="163"/>
      <c r="I528" s="163"/>
      <c r="J528" s="163"/>
      <c r="K528" s="164"/>
      <c r="L528" s="165"/>
      <c r="M528" s="163"/>
      <c r="N528" s="163"/>
      <c r="O528" s="163"/>
    </row>
    <row r="529" spans="1:15">
      <c r="A529" s="163"/>
      <c r="B529" s="187"/>
      <c r="C529" s="163"/>
      <c r="D529" s="190"/>
      <c r="E529" s="165"/>
      <c r="F529" s="165"/>
      <c r="G529" s="163"/>
      <c r="H529" s="163"/>
      <c r="I529" s="163"/>
      <c r="J529" s="163"/>
      <c r="K529" s="164"/>
      <c r="L529" s="165"/>
      <c r="M529" s="163"/>
      <c r="N529" s="163"/>
      <c r="O529" s="163"/>
    </row>
    <row r="530" spans="1:15">
      <c r="A530" s="163"/>
      <c r="B530" s="187"/>
      <c r="C530" s="163"/>
      <c r="D530" s="190"/>
      <c r="E530" s="165"/>
      <c r="F530" s="165"/>
      <c r="G530" s="163"/>
      <c r="H530" s="163"/>
      <c r="I530" s="163"/>
      <c r="J530" s="163"/>
      <c r="K530" s="164"/>
      <c r="L530" s="165"/>
      <c r="M530" s="163"/>
      <c r="N530" s="163"/>
      <c r="O530" s="163"/>
    </row>
    <row r="531" spans="1:15">
      <c r="A531" s="163"/>
      <c r="B531" s="187"/>
      <c r="C531" s="163"/>
      <c r="D531" s="190"/>
      <c r="E531" s="165"/>
      <c r="F531" s="165"/>
      <c r="G531" s="163"/>
      <c r="H531" s="163"/>
      <c r="I531" s="163"/>
      <c r="J531" s="163"/>
      <c r="K531" s="164"/>
      <c r="L531" s="165"/>
      <c r="M531" s="163"/>
      <c r="N531" s="163"/>
      <c r="O531" s="163"/>
    </row>
    <row r="532" spans="1:15">
      <c r="A532" s="163"/>
      <c r="B532" s="187"/>
      <c r="C532" s="163"/>
      <c r="D532" s="190"/>
      <c r="E532" s="165"/>
      <c r="F532" s="165"/>
      <c r="G532" s="163"/>
      <c r="H532" s="163"/>
      <c r="I532" s="163"/>
      <c r="J532" s="163"/>
      <c r="K532" s="164"/>
      <c r="L532" s="165"/>
      <c r="M532" s="163"/>
      <c r="N532" s="163"/>
      <c r="O532" s="163"/>
    </row>
    <row r="533" spans="1:15">
      <c r="A533" s="163"/>
      <c r="B533" s="187"/>
      <c r="C533" s="163"/>
      <c r="D533" s="190"/>
      <c r="E533" s="165"/>
      <c r="F533" s="165"/>
      <c r="G533" s="163"/>
      <c r="H533" s="163"/>
      <c r="I533" s="163"/>
      <c r="J533" s="163"/>
      <c r="K533" s="164"/>
      <c r="L533" s="165"/>
      <c r="M533" s="163"/>
      <c r="N533" s="163"/>
      <c r="O533" s="163"/>
    </row>
    <row r="534" spans="1:15">
      <c r="A534" s="163"/>
      <c r="B534" s="187"/>
      <c r="C534" s="163"/>
      <c r="D534" s="190"/>
      <c r="E534" s="165"/>
      <c r="F534" s="165"/>
      <c r="G534" s="163"/>
      <c r="H534" s="163"/>
      <c r="I534" s="163"/>
      <c r="J534" s="163"/>
      <c r="K534" s="164"/>
      <c r="L534" s="165"/>
      <c r="M534" s="163"/>
      <c r="N534" s="163"/>
      <c r="O534" s="163"/>
    </row>
    <row r="535" spans="1:15">
      <c r="A535" s="163"/>
      <c r="B535" s="187"/>
      <c r="C535" s="163"/>
      <c r="D535" s="190"/>
      <c r="E535" s="165"/>
      <c r="F535" s="165"/>
      <c r="G535" s="163"/>
      <c r="H535" s="163"/>
      <c r="I535" s="163"/>
      <c r="J535" s="163"/>
      <c r="K535" s="164"/>
      <c r="L535" s="165"/>
      <c r="M535" s="163"/>
      <c r="N535" s="163"/>
      <c r="O535" s="163"/>
    </row>
    <row r="536" spans="1:15">
      <c r="A536" s="163"/>
      <c r="B536" s="187"/>
      <c r="C536" s="163"/>
      <c r="D536" s="190"/>
      <c r="E536" s="165"/>
      <c r="F536" s="165"/>
      <c r="G536" s="163"/>
      <c r="H536" s="163"/>
      <c r="I536" s="163"/>
      <c r="J536" s="163"/>
      <c r="K536" s="164"/>
      <c r="L536" s="165"/>
      <c r="M536" s="163"/>
      <c r="N536" s="163"/>
      <c r="O536" s="163"/>
    </row>
    <row r="537" spans="1:15">
      <c r="A537" s="163"/>
      <c r="B537" s="187"/>
      <c r="C537" s="163"/>
      <c r="D537" s="190"/>
      <c r="E537" s="165"/>
      <c r="F537" s="165"/>
      <c r="G537" s="163"/>
      <c r="H537" s="163"/>
      <c r="I537" s="163"/>
      <c r="J537" s="163"/>
      <c r="K537" s="164"/>
      <c r="L537" s="165"/>
      <c r="M537" s="163"/>
      <c r="N537" s="163"/>
      <c r="O537" s="163"/>
    </row>
    <row r="538" spans="1:15">
      <c r="A538" s="163"/>
      <c r="B538" s="187"/>
      <c r="C538" s="163"/>
      <c r="D538" s="190"/>
      <c r="E538" s="165"/>
      <c r="F538" s="165"/>
      <c r="G538" s="163"/>
      <c r="H538" s="163"/>
      <c r="I538" s="163"/>
      <c r="J538" s="163"/>
      <c r="K538" s="164"/>
      <c r="L538" s="165"/>
      <c r="M538" s="163"/>
      <c r="N538" s="163"/>
      <c r="O538" s="163"/>
    </row>
    <row r="539" spans="1:15">
      <c r="A539" s="163"/>
      <c r="B539" s="187"/>
      <c r="C539" s="163"/>
      <c r="D539" s="190"/>
      <c r="E539" s="165"/>
      <c r="F539" s="165"/>
      <c r="G539" s="163"/>
      <c r="H539" s="163"/>
      <c r="I539" s="163"/>
      <c r="J539" s="163"/>
      <c r="K539" s="164"/>
      <c r="L539" s="165"/>
      <c r="M539" s="163"/>
      <c r="N539" s="163"/>
      <c r="O539" s="163"/>
    </row>
    <row r="540" spans="1:15">
      <c r="A540" s="163"/>
      <c r="B540" s="187"/>
      <c r="C540" s="163"/>
      <c r="D540" s="190"/>
      <c r="E540" s="165"/>
      <c r="F540" s="165"/>
      <c r="G540" s="163"/>
      <c r="H540" s="163"/>
      <c r="I540" s="163"/>
      <c r="J540" s="163"/>
      <c r="K540" s="164"/>
      <c r="L540" s="165"/>
      <c r="M540" s="163"/>
      <c r="N540" s="163"/>
      <c r="O540" s="163"/>
    </row>
    <row r="541" spans="1:15">
      <c r="A541" s="163"/>
      <c r="B541" s="187"/>
      <c r="C541" s="163"/>
      <c r="D541" s="190"/>
      <c r="E541" s="165"/>
      <c r="F541" s="165"/>
      <c r="G541" s="163"/>
      <c r="H541" s="163"/>
      <c r="I541" s="163"/>
      <c r="J541" s="163"/>
      <c r="K541" s="164"/>
      <c r="L541" s="165"/>
      <c r="M541" s="163"/>
      <c r="N541" s="163"/>
      <c r="O541" s="163"/>
    </row>
    <row r="542" spans="1:15">
      <c r="A542" s="163"/>
      <c r="B542" s="187"/>
      <c r="C542" s="163"/>
      <c r="D542" s="190"/>
      <c r="E542" s="165"/>
      <c r="F542" s="165"/>
      <c r="G542" s="163"/>
      <c r="H542" s="163"/>
      <c r="I542" s="163"/>
      <c r="J542" s="163"/>
      <c r="K542" s="164"/>
      <c r="L542" s="165"/>
      <c r="M542" s="163"/>
      <c r="N542" s="163"/>
      <c r="O542" s="163"/>
    </row>
    <row r="543" spans="1:15">
      <c r="A543" s="163"/>
      <c r="B543" s="187"/>
      <c r="C543" s="163"/>
      <c r="D543" s="190"/>
      <c r="E543" s="165"/>
      <c r="F543" s="165"/>
      <c r="G543" s="163"/>
      <c r="H543" s="163"/>
      <c r="I543" s="163"/>
      <c r="J543" s="163"/>
      <c r="K543" s="164"/>
      <c r="L543" s="165"/>
      <c r="M543" s="163"/>
      <c r="N543" s="163"/>
      <c r="O543" s="163"/>
    </row>
    <row r="544" spans="1:15">
      <c r="A544" s="163"/>
      <c r="B544" s="187"/>
      <c r="C544" s="163"/>
      <c r="D544" s="190"/>
      <c r="E544" s="165"/>
      <c r="F544" s="165"/>
      <c r="G544" s="163"/>
      <c r="H544" s="163"/>
      <c r="I544" s="163"/>
      <c r="J544" s="163"/>
      <c r="K544" s="164"/>
      <c r="L544" s="165"/>
      <c r="M544" s="163"/>
      <c r="N544" s="163"/>
      <c r="O544" s="163"/>
    </row>
    <row r="545" spans="1:15">
      <c r="A545" s="163"/>
      <c r="B545" s="187"/>
      <c r="C545" s="163"/>
      <c r="D545" s="190"/>
      <c r="E545" s="165"/>
      <c r="F545" s="165"/>
      <c r="G545" s="163"/>
      <c r="H545" s="163"/>
      <c r="I545" s="163"/>
      <c r="J545" s="163"/>
      <c r="K545" s="164"/>
      <c r="L545" s="165"/>
      <c r="M545" s="163"/>
      <c r="N545" s="163"/>
      <c r="O545" s="163"/>
    </row>
    <row r="546" spans="1:15">
      <c r="A546" s="163"/>
      <c r="B546" s="187"/>
      <c r="C546" s="163"/>
      <c r="D546" s="190"/>
      <c r="E546" s="165"/>
      <c r="F546" s="165"/>
      <c r="G546" s="163"/>
      <c r="H546" s="163"/>
      <c r="I546" s="163"/>
      <c r="J546" s="163"/>
      <c r="K546" s="164"/>
      <c r="L546" s="165"/>
      <c r="M546" s="163"/>
      <c r="N546" s="163"/>
      <c r="O546" s="163"/>
    </row>
    <row r="547" spans="1:15">
      <c r="A547" s="163"/>
      <c r="B547" s="187"/>
      <c r="C547" s="163"/>
      <c r="D547" s="190"/>
      <c r="E547" s="165"/>
      <c r="F547" s="165"/>
      <c r="G547" s="163"/>
      <c r="H547" s="163"/>
      <c r="I547" s="163"/>
      <c r="J547" s="163"/>
      <c r="K547" s="164"/>
      <c r="L547" s="165"/>
      <c r="M547" s="163"/>
      <c r="N547" s="163"/>
      <c r="O547" s="163"/>
    </row>
    <row r="548" spans="1:15">
      <c r="A548" s="163"/>
      <c r="B548" s="187"/>
      <c r="C548" s="163"/>
      <c r="D548" s="190"/>
      <c r="E548" s="165"/>
      <c r="F548" s="165"/>
      <c r="G548" s="163"/>
      <c r="H548" s="163"/>
      <c r="I548" s="163"/>
      <c r="J548" s="163"/>
      <c r="K548" s="164"/>
      <c r="L548" s="165"/>
      <c r="M548" s="163"/>
      <c r="N548" s="163"/>
      <c r="O548" s="163"/>
    </row>
    <row r="549" spans="1:15">
      <c r="A549" s="163"/>
      <c r="B549" s="187"/>
      <c r="C549" s="163"/>
      <c r="D549" s="190"/>
      <c r="E549" s="165"/>
      <c r="F549" s="165"/>
      <c r="G549" s="163"/>
      <c r="H549" s="163"/>
      <c r="I549" s="163"/>
      <c r="J549" s="163"/>
      <c r="K549" s="164"/>
      <c r="L549" s="165"/>
      <c r="M549" s="163"/>
      <c r="N549" s="163"/>
      <c r="O549" s="163"/>
    </row>
    <row r="550" spans="1:15">
      <c r="A550" s="163"/>
      <c r="B550" s="187"/>
      <c r="C550" s="163"/>
      <c r="D550" s="190"/>
      <c r="E550" s="165"/>
      <c r="F550" s="165"/>
      <c r="G550" s="163"/>
      <c r="H550" s="163"/>
      <c r="I550" s="163"/>
      <c r="J550" s="163"/>
      <c r="K550" s="164"/>
      <c r="L550" s="165"/>
      <c r="M550" s="163"/>
      <c r="N550" s="163"/>
      <c r="O550" s="163"/>
    </row>
    <row r="551" spans="1:15">
      <c r="A551" s="163"/>
      <c r="B551" s="187"/>
      <c r="C551" s="163"/>
      <c r="D551" s="190"/>
      <c r="E551" s="165"/>
      <c r="F551" s="165"/>
      <c r="G551" s="163"/>
      <c r="H551" s="163"/>
      <c r="I551" s="163"/>
      <c r="J551" s="163"/>
      <c r="K551" s="164"/>
      <c r="L551" s="165"/>
      <c r="M551" s="163"/>
      <c r="N551" s="163"/>
      <c r="O551" s="163"/>
    </row>
    <row r="552" spans="1:15">
      <c r="A552" s="163"/>
      <c r="B552" s="187"/>
      <c r="C552" s="163"/>
      <c r="D552" s="190"/>
      <c r="E552" s="165"/>
      <c r="F552" s="165"/>
      <c r="G552" s="163"/>
      <c r="H552" s="163"/>
      <c r="I552" s="163"/>
      <c r="J552" s="163"/>
      <c r="K552" s="164"/>
      <c r="L552" s="165"/>
      <c r="M552" s="163"/>
      <c r="N552" s="163"/>
      <c r="O552" s="163"/>
    </row>
    <row r="553" spans="1:15">
      <c r="A553" s="163"/>
      <c r="B553" s="187"/>
      <c r="C553" s="163"/>
      <c r="D553" s="190"/>
      <c r="E553" s="165"/>
      <c r="F553" s="165"/>
      <c r="G553" s="163"/>
      <c r="H553" s="163"/>
      <c r="I553" s="163"/>
      <c r="J553" s="163"/>
      <c r="K553" s="164"/>
      <c r="L553" s="165"/>
      <c r="M553" s="163"/>
      <c r="N553" s="163"/>
      <c r="O553" s="163"/>
    </row>
    <row r="554" spans="1:15">
      <c r="A554" s="163"/>
      <c r="B554" s="187"/>
      <c r="C554" s="163"/>
      <c r="D554" s="190"/>
      <c r="E554" s="165"/>
      <c r="F554" s="165"/>
      <c r="G554" s="163"/>
      <c r="H554" s="163"/>
      <c r="I554" s="163"/>
      <c r="J554" s="163"/>
      <c r="K554" s="164"/>
      <c r="L554" s="165"/>
      <c r="M554" s="163"/>
      <c r="N554" s="163"/>
      <c r="O554" s="163"/>
    </row>
    <row r="555" spans="1:15">
      <c r="A555" s="163"/>
      <c r="B555" s="187"/>
      <c r="C555" s="163"/>
      <c r="D555" s="190"/>
      <c r="E555" s="165"/>
      <c r="F555" s="165"/>
      <c r="G555" s="163"/>
      <c r="H555" s="163"/>
      <c r="I555" s="163"/>
      <c r="J555" s="163"/>
      <c r="K555" s="164"/>
      <c r="L555" s="165"/>
      <c r="M555" s="163"/>
      <c r="N555" s="163"/>
      <c r="O555" s="163"/>
    </row>
    <row r="556" spans="1:15">
      <c r="A556" s="163"/>
      <c r="B556" s="187"/>
      <c r="C556" s="163"/>
      <c r="D556" s="190"/>
      <c r="E556" s="165"/>
      <c r="F556" s="165"/>
      <c r="G556" s="163"/>
      <c r="H556" s="163"/>
      <c r="I556" s="163"/>
      <c r="J556" s="163"/>
      <c r="K556" s="164"/>
      <c r="L556" s="165"/>
      <c r="M556" s="163"/>
      <c r="N556" s="163"/>
      <c r="O556" s="163"/>
    </row>
    <row r="557" spans="1:15">
      <c r="A557" s="163"/>
      <c r="B557" s="187"/>
      <c r="C557" s="163"/>
      <c r="D557" s="190"/>
      <c r="E557" s="165"/>
      <c r="F557" s="165"/>
      <c r="G557" s="163"/>
      <c r="H557" s="163"/>
      <c r="I557" s="163"/>
      <c r="J557" s="163"/>
      <c r="K557" s="164"/>
      <c r="L557" s="165"/>
      <c r="M557" s="163"/>
      <c r="N557" s="163"/>
      <c r="O557" s="163"/>
    </row>
    <row r="558" spans="1:15">
      <c r="A558" s="163"/>
      <c r="B558" s="187"/>
      <c r="C558" s="163"/>
      <c r="D558" s="190"/>
      <c r="E558" s="165"/>
      <c r="F558" s="165"/>
      <c r="G558" s="163"/>
      <c r="H558" s="163"/>
      <c r="I558" s="163"/>
      <c r="J558" s="163"/>
      <c r="K558" s="164"/>
      <c r="L558" s="165"/>
      <c r="M558" s="163"/>
      <c r="N558" s="163"/>
      <c r="O558" s="163"/>
    </row>
    <row r="559" spans="1:15">
      <c r="A559" s="163"/>
      <c r="B559" s="187"/>
      <c r="C559" s="163"/>
      <c r="D559" s="190"/>
      <c r="E559" s="164"/>
      <c r="F559" s="164"/>
      <c r="G559" s="163"/>
      <c r="H559" s="163"/>
      <c r="I559" s="163"/>
      <c r="J559" s="163"/>
      <c r="K559" s="164"/>
      <c r="L559" s="164"/>
      <c r="M559" s="163"/>
      <c r="N559" s="163"/>
      <c r="O559" s="163"/>
    </row>
    <row r="560" spans="1:15">
      <c r="A560" s="163"/>
      <c r="B560" s="187"/>
      <c r="C560" s="163"/>
      <c r="D560" s="190"/>
      <c r="E560" s="165"/>
      <c r="F560" s="165"/>
      <c r="G560" s="163"/>
      <c r="H560" s="163"/>
      <c r="I560" s="163"/>
      <c r="J560" s="163"/>
      <c r="K560" s="164"/>
      <c r="L560" s="165"/>
      <c r="M560" s="163"/>
      <c r="N560" s="163"/>
      <c r="O560" s="163"/>
    </row>
    <row r="561" spans="1:15">
      <c r="A561" s="163"/>
      <c r="B561" s="187"/>
      <c r="C561" s="163"/>
      <c r="D561" s="190"/>
      <c r="E561" s="165"/>
      <c r="F561" s="165"/>
      <c r="G561" s="163"/>
      <c r="H561" s="163"/>
      <c r="I561" s="163"/>
      <c r="J561" s="163"/>
      <c r="K561" s="164"/>
      <c r="L561" s="165"/>
      <c r="M561" s="163"/>
      <c r="N561" s="163"/>
      <c r="O561" s="163"/>
    </row>
    <row r="562" spans="1:15">
      <c r="A562" s="163"/>
      <c r="B562" s="187"/>
      <c r="C562" s="163"/>
      <c r="D562" s="190"/>
      <c r="E562" s="165"/>
      <c r="F562" s="165"/>
      <c r="G562" s="163"/>
      <c r="H562" s="163"/>
      <c r="I562" s="163"/>
      <c r="J562" s="163"/>
      <c r="K562" s="164"/>
      <c r="L562" s="165"/>
      <c r="M562" s="163"/>
      <c r="N562" s="163"/>
      <c r="O562" s="163"/>
    </row>
    <row r="563" spans="1:15">
      <c r="A563" s="163"/>
      <c r="B563" s="187"/>
      <c r="C563" s="163"/>
      <c r="D563" s="190"/>
      <c r="E563" s="165"/>
      <c r="F563" s="165"/>
      <c r="G563" s="163"/>
      <c r="H563" s="163"/>
      <c r="I563" s="163"/>
      <c r="J563" s="163"/>
      <c r="K563" s="164"/>
      <c r="L563" s="165"/>
      <c r="M563" s="163"/>
      <c r="N563" s="163"/>
      <c r="O563" s="163"/>
    </row>
    <row r="564" spans="1:15">
      <c r="A564" s="163"/>
      <c r="B564" s="187"/>
      <c r="C564" s="163"/>
      <c r="D564" s="190"/>
      <c r="E564" s="165"/>
      <c r="F564" s="165"/>
      <c r="G564" s="163"/>
      <c r="H564" s="163"/>
      <c r="I564" s="163"/>
      <c r="J564" s="163"/>
      <c r="K564" s="164"/>
      <c r="L564" s="165"/>
      <c r="M564" s="163"/>
      <c r="N564" s="163"/>
      <c r="O564" s="163"/>
    </row>
    <row r="565" spans="1:15">
      <c r="A565" s="163"/>
      <c r="B565" s="187"/>
      <c r="C565" s="163"/>
      <c r="D565" s="190"/>
      <c r="E565" s="165"/>
      <c r="F565" s="165"/>
      <c r="G565" s="163"/>
      <c r="H565" s="163"/>
      <c r="I565" s="163"/>
      <c r="J565" s="163"/>
      <c r="K565" s="164"/>
      <c r="L565" s="165"/>
      <c r="M565" s="163"/>
      <c r="N565" s="163"/>
      <c r="O565" s="163"/>
    </row>
    <row r="566" spans="1:15">
      <c r="A566" s="163"/>
      <c r="B566" s="187"/>
      <c r="C566" s="163"/>
      <c r="D566" s="190"/>
      <c r="E566" s="165"/>
      <c r="F566" s="165"/>
      <c r="G566" s="163"/>
      <c r="H566" s="163"/>
      <c r="I566" s="163"/>
      <c r="J566" s="163"/>
      <c r="K566" s="164"/>
      <c r="L566" s="165"/>
      <c r="M566" s="163"/>
      <c r="N566" s="163"/>
      <c r="O566" s="163"/>
    </row>
    <row r="567" spans="1:15">
      <c r="A567" s="163"/>
      <c r="B567" s="187"/>
      <c r="C567" s="163"/>
      <c r="D567" s="190"/>
      <c r="E567" s="165"/>
      <c r="F567" s="165"/>
      <c r="G567" s="163"/>
      <c r="H567" s="163"/>
      <c r="I567" s="163"/>
      <c r="J567" s="163"/>
      <c r="K567" s="164"/>
      <c r="L567" s="165"/>
      <c r="M567" s="163"/>
      <c r="N567" s="163"/>
      <c r="O567" s="163"/>
    </row>
    <row r="568" spans="1:15">
      <c r="A568" s="163"/>
      <c r="B568" s="187"/>
      <c r="C568" s="163"/>
      <c r="D568" s="190"/>
      <c r="E568" s="165"/>
      <c r="F568" s="165"/>
      <c r="G568" s="163"/>
      <c r="H568" s="163"/>
      <c r="I568" s="163"/>
      <c r="J568" s="163"/>
      <c r="K568" s="164"/>
      <c r="L568" s="165"/>
      <c r="M568" s="163"/>
      <c r="N568" s="163"/>
      <c r="O568" s="163"/>
    </row>
    <row r="569" spans="1:15">
      <c r="A569" s="163"/>
      <c r="B569" s="187"/>
      <c r="C569" s="163"/>
      <c r="D569" s="190"/>
      <c r="E569" s="165"/>
      <c r="F569" s="165"/>
      <c r="G569" s="163"/>
      <c r="H569" s="163"/>
      <c r="I569" s="163"/>
      <c r="J569" s="163"/>
      <c r="K569" s="164"/>
      <c r="L569" s="165"/>
      <c r="M569" s="163"/>
      <c r="N569" s="163"/>
      <c r="O569" s="163"/>
    </row>
    <row r="570" spans="1:15">
      <c r="A570" s="163"/>
      <c r="B570" s="187"/>
      <c r="C570" s="163"/>
      <c r="D570" s="190"/>
      <c r="E570" s="165"/>
      <c r="F570" s="165"/>
      <c r="G570" s="163"/>
      <c r="H570" s="163"/>
      <c r="I570" s="163"/>
      <c r="J570" s="163"/>
      <c r="K570" s="164"/>
      <c r="L570" s="165"/>
      <c r="M570" s="163"/>
      <c r="N570" s="163"/>
      <c r="O570" s="163"/>
    </row>
    <row r="571" spans="1:15">
      <c r="A571" s="163"/>
      <c r="B571" s="187"/>
      <c r="C571" s="163"/>
      <c r="D571" s="190"/>
      <c r="E571" s="165"/>
      <c r="F571" s="165"/>
      <c r="G571" s="163"/>
      <c r="H571" s="163"/>
      <c r="I571" s="163"/>
      <c r="J571" s="163"/>
      <c r="K571" s="164"/>
      <c r="L571" s="165"/>
      <c r="M571" s="163"/>
      <c r="N571" s="163"/>
      <c r="O571" s="163"/>
    </row>
    <row r="572" spans="1:15">
      <c r="A572" s="163"/>
      <c r="B572" s="187"/>
      <c r="C572" s="163"/>
      <c r="D572" s="190"/>
      <c r="E572" s="165"/>
      <c r="F572" s="165"/>
      <c r="G572" s="163"/>
      <c r="H572" s="163"/>
      <c r="I572" s="163"/>
      <c r="J572" s="163"/>
      <c r="K572" s="164"/>
      <c r="L572" s="165"/>
      <c r="M572" s="163"/>
      <c r="N572" s="163"/>
      <c r="O572" s="163"/>
    </row>
    <row r="573" spans="1:15">
      <c r="A573" s="163"/>
      <c r="B573" s="187"/>
      <c r="C573" s="163"/>
      <c r="D573" s="190"/>
      <c r="E573" s="165"/>
      <c r="F573" s="165"/>
      <c r="G573" s="163"/>
      <c r="H573" s="163"/>
      <c r="I573" s="163"/>
      <c r="J573" s="163"/>
      <c r="K573" s="164"/>
      <c r="L573" s="165"/>
      <c r="M573" s="163"/>
      <c r="N573" s="163"/>
      <c r="O573" s="163"/>
    </row>
    <row r="574" spans="1:15">
      <c r="A574" s="163"/>
      <c r="B574" s="187"/>
      <c r="C574" s="163"/>
      <c r="D574" s="190"/>
      <c r="E574" s="165"/>
      <c r="F574" s="165"/>
      <c r="G574" s="163"/>
      <c r="H574" s="163"/>
      <c r="I574" s="163"/>
      <c r="J574" s="163"/>
      <c r="K574" s="164"/>
      <c r="L574" s="165"/>
      <c r="M574" s="163"/>
      <c r="N574" s="163"/>
      <c r="O574" s="163"/>
    </row>
    <row r="575" spans="1:15">
      <c r="A575" s="163"/>
      <c r="B575" s="187"/>
      <c r="C575" s="163"/>
      <c r="D575" s="190"/>
      <c r="E575" s="165"/>
      <c r="F575" s="165"/>
      <c r="G575" s="163"/>
      <c r="H575" s="163"/>
      <c r="I575" s="163"/>
      <c r="J575" s="163"/>
      <c r="K575" s="164"/>
      <c r="L575" s="165"/>
      <c r="M575" s="163"/>
      <c r="N575" s="163"/>
      <c r="O575" s="163"/>
    </row>
    <row r="576" spans="1:15">
      <c r="A576" s="163"/>
      <c r="B576" s="187"/>
      <c r="C576" s="163"/>
      <c r="D576" s="190"/>
      <c r="E576" s="165"/>
      <c r="F576" s="165"/>
      <c r="G576" s="163"/>
      <c r="H576" s="163"/>
      <c r="I576" s="163"/>
      <c r="J576" s="163"/>
      <c r="K576" s="164"/>
      <c r="L576" s="165"/>
      <c r="M576" s="163"/>
      <c r="N576" s="163"/>
      <c r="O576" s="163"/>
    </row>
    <row r="577" spans="1:15">
      <c r="A577" s="163"/>
      <c r="B577" s="187"/>
      <c r="C577" s="163"/>
      <c r="D577" s="190"/>
      <c r="E577" s="165"/>
      <c r="F577" s="165"/>
      <c r="G577" s="163"/>
      <c r="H577" s="163"/>
      <c r="I577" s="163"/>
      <c r="J577" s="163"/>
      <c r="K577" s="164"/>
      <c r="L577" s="165"/>
      <c r="M577" s="163"/>
      <c r="N577" s="163"/>
      <c r="O577" s="163"/>
    </row>
    <row r="578" spans="1:15">
      <c r="A578" s="163"/>
      <c r="B578" s="187"/>
      <c r="C578" s="163"/>
      <c r="D578" s="190"/>
      <c r="E578" s="165"/>
      <c r="F578" s="165"/>
      <c r="G578" s="163"/>
      <c r="H578" s="163"/>
      <c r="I578" s="163"/>
      <c r="J578" s="163"/>
      <c r="K578" s="164"/>
      <c r="L578" s="165"/>
      <c r="M578" s="163"/>
      <c r="N578" s="163"/>
      <c r="O578" s="163"/>
    </row>
    <row r="579" spans="1:15">
      <c r="A579" s="163"/>
      <c r="B579" s="187"/>
      <c r="C579" s="163"/>
      <c r="D579" s="190"/>
      <c r="E579" s="165"/>
      <c r="F579" s="165"/>
      <c r="G579" s="163"/>
      <c r="H579" s="163"/>
      <c r="I579" s="163"/>
      <c r="J579" s="163"/>
      <c r="K579" s="164"/>
      <c r="L579" s="165"/>
      <c r="M579" s="163"/>
      <c r="N579" s="163"/>
      <c r="O579" s="163"/>
    </row>
    <row r="580" spans="1:15">
      <c r="A580" s="163"/>
      <c r="B580" s="187"/>
      <c r="C580" s="163"/>
      <c r="D580" s="190"/>
      <c r="E580" s="165"/>
      <c r="F580" s="165"/>
      <c r="G580" s="163"/>
      <c r="H580" s="163"/>
      <c r="I580" s="163"/>
      <c r="J580" s="163"/>
      <c r="K580" s="164"/>
      <c r="L580" s="165"/>
      <c r="M580" s="163"/>
      <c r="N580" s="163"/>
      <c r="O580" s="163"/>
    </row>
    <row r="581" spans="1:15">
      <c r="A581" s="163"/>
      <c r="B581" s="187"/>
      <c r="C581" s="163"/>
      <c r="D581" s="190"/>
      <c r="E581" s="165"/>
      <c r="F581" s="165"/>
      <c r="G581" s="163"/>
      <c r="H581" s="163"/>
      <c r="I581" s="163"/>
      <c r="J581" s="163"/>
      <c r="K581" s="164"/>
      <c r="L581" s="165"/>
      <c r="M581" s="163"/>
      <c r="N581" s="163"/>
      <c r="O581" s="163"/>
    </row>
    <row r="582" spans="1:15">
      <c r="A582" s="163"/>
      <c r="B582" s="187"/>
      <c r="C582" s="163"/>
      <c r="D582" s="190"/>
      <c r="E582" s="165"/>
      <c r="F582" s="165"/>
      <c r="G582" s="163"/>
      <c r="H582" s="163"/>
      <c r="I582" s="163"/>
      <c r="J582" s="163"/>
      <c r="K582" s="164"/>
      <c r="L582" s="165"/>
      <c r="M582" s="163"/>
      <c r="N582" s="163"/>
      <c r="O582" s="163"/>
    </row>
    <row r="583" spans="1:15">
      <c r="A583" s="163"/>
      <c r="B583" s="187"/>
      <c r="C583" s="163"/>
      <c r="D583" s="190"/>
      <c r="E583" s="165"/>
      <c r="F583" s="165"/>
      <c r="G583" s="163"/>
      <c r="H583" s="163"/>
      <c r="I583" s="163"/>
      <c r="J583" s="163"/>
      <c r="K583" s="164"/>
      <c r="L583" s="165"/>
      <c r="M583" s="163"/>
      <c r="N583" s="163"/>
      <c r="O583" s="163"/>
    </row>
    <row r="584" spans="1:15">
      <c r="A584" s="163"/>
      <c r="B584" s="187"/>
      <c r="C584" s="163"/>
      <c r="D584" s="190"/>
      <c r="E584" s="165"/>
      <c r="F584" s="165"/>
      <c r="G584" s="163"/>
      <c r="H584" s="163"/>
      <c r="I584" s="163"/>
      <c r="J584" s="163"/>
      <c r="K584" s="164"/>
      <c r="L584" s="165"/>
      <c r="M584" s="163"/>
      <c r="N584" s="163"/>
      <c r="O584" s="163"/>
    </row>
    <row r="585" spans="1:15">
      <c r="A585" s="163"/>
      <c r="B585" s="187"/>
      <c r="C585" s="163"/>
      <c r="D585" s="190"/>
      <c r="E585" s="165"/>
      <c r="F585" s="165"/>
      <c r="G585" s="163"/>
      <c r="H585" s="163"/>
      <c r="I585" s="163"/>
      <c r="J585" s="163"/>
      <c r="K585" s="164"/>
      <c r="L585" s="165"/>
      <c r="M585" s="163"/>
      <c r="N585" s="163"/>
      <c r="O585" s="163"/>
    </row>
    <row r="586" spans="1:15">
      <c r="A586" s="163"/>
      <c r="B586" s="187"/>
      <c r="C586" s="163"/>
      <c r="D586" s="190"/>
      <c r="E586" s="165"/>
      <c r="F586" s="165"/>
      <c r="G586" s="163"/>
      <c r="H586" s="163"/>
      <c r="I586" s="163"/>
      <c r="J586" s="163"/>
      <c r="K586" s="164"/>
      <c r="L586" s="165"/>
      <c r="M586" s="163"/>
      <c r="N586" s="163"/>
      <c r="O586" s="163"/>
    </row>
    <row r="587" spans="1:15">
      <c r="A587" s="163"/>
      <c r="B587" s="187"/>
      <c r="C587" s="163"/>
      <c r="D587" s="190"/>
      <c r="E587" s="165"/>
      <c r="F587" s="165"/>
      <c r="G587" s="163"/>
      <c r="H587" s="163"/>
      <c r="I587" s="163"/>
      <c r="J587" s="163"/>
      <c r="K587" s="164"/>
      <c r="L587" s="165"/>
      <c r="M587" s="163"/>
      <c r="N587" s="163"/>
      <c r="O587" s="163"/>
    </row>
    <row r="588" spans="1:15">
      <c r="A588" s="163"/>
      <c r="B588" s="187"/>
      <c r="C588" s="163"/>
      <c r="D588" s="190"/>
      <c r="E588" s="165"/>
      <c r="F588" s="165"/>
      <c r="G588" s="163"/>
      <c r="H588" s="163"/>
      <c r="I588" s="163"/>
      <c r="J588" s="163"/>
      <c r="K588" s="164"/>
      <c r="L588" s="165"/>
      <c r="M588" s="163"/>
      <c r="N588" s="163"/>
      <c r="O588" s="163"/>
    </row>
    <row r="589" spans="1:15">
      <c r="A589" s="163"/>
      <c r="B589" s="187"/>
      <c r="C589" s="163"/>
      <c r="D589" s="190"/>
      <c r="E589" s="165"/>
      <c r="F589" s="165"/>
      <c r="G589" s="163"/>
      <c r="H589" s="163"/>
      <c r="I589" s="163"/>
      <c r="J589" s="163"/>
      <c r="K589" s="164"/>
      <c r="L589" s="165"/>
      <c r="M589" s="163"/>
      <c r="N589" s="163"/>
      <c r="O589" s="163"/>
    </row>
    <row r="590" spans="1:15">
      <c r="A590" s="163"/>
      <c r="B590" s="187"/>
      <c r="C590" s="163"/>
      <c r="D590" s="190"/>
      <c r="E590" s="164"/>
      <c r="F590" s="164"/>
      <c r="G590" s="163"/>
      <c r="H590" s="163"/>
      <c r="I590" s="163"/>
      <c r="J590" s="163"/>
      <c r="K590" s="164"/>
      <c r="L590" s="164"/>
      <c r="M590" s="163"/>
      <c r="N590" s="163"/>
      <c r="O590" s="163"/>
    </row>
    <row r="591" spans="1:15">
      <c r="A591" s="163"/>
      <c r="B591" s="187"/>
      <c r="C591" s="163"/>
      <c r="D591" s="190"/>
      <c r="E591" s="165"/>
      <c r="F591" s="165"/>
      <c r="G591" s="163"/>
      <c r="H591" s="163"/>
      <c r="I591" s="163"/>
      <c r="J591" s="163"/>
      <c r="K591" s="164"/>
      <c r="L591" s="165"/>
      <c r="M591" s="163"/>
      <c r="N591" s="163"/>
      <c r="O591" s="163"/>
    </row>
    <row r="592" spans="1:15">
      <c r="A592" s="163"/>
      <c r="B592" s="187"/>
      <c r="C592" s="163"/>
      <c r="D592" s="190"/>
      <c r="E592" s="165"/>
      <c r="F592" s="165"/>
      <c r="G592" s="163"/>
      <c r="H592" s="163"/>
      <c r="I592" s="163"/>
      <c r="J592" s="163"/>
      <c r="K592" s="164"/>
      <c r="L592" s="165"/>
      <c r="M592" s="163"/>
      <c r="N592" s="163"/>
      <c r="O592" s="163"/>
    </row>
    <row r="593" spans="1:15">
      <c r="A593" s="163"/>
      <c r="B593" s="187"/>
      <c r="C593" s="163"/>
      <c r="D593" s="190"/>
      <c r="E593" s="165"/>
      <c r="F593" s="165"/>
      <c r="G593" s="163"/>
      <c r="H593" s="163"/>
      <c r="I593" s="163"/>
      <c r="J593" s="163"/>
      <c r="K593" s="164"/>
      <c r="L593" s="165"/>
      <c r="M593" s="163"/>
      <c r="N593" s="163"/>
      <c r="O593" s="163"/>
    </row>
    <row r="594" spans="1:15">
      <c r="A594" s="163"/>
      <c r="B594" s="187"/>
      <c r="C594" s="163"/>
      <c r="D594" s="190"/>
      <c r="E594" s="165"/>
      <c r="F594" s="165"/>
      <c r="G594" s="163"/>
      <c r="H594" s="163"/>
      <c r="I594" s="163"/>
      <c r="J594" s="163"/>
      <c r="K594" s="164"/>
      <c r="L594" s="165"/>
      <c r="M594" s="163"/>
      <c r="N594" s="163"/>
      <c r="O594" s="163"/>
    </row>
    <row r="595" spans="1:15">
      <c r="A595" s="163"/>
      <c r="B595" s="187"/>
      <c r="C595" s="163"/>
      <c r="D595" s="190"/>
      <c r="E595" s="165"/>
      <c r="F595" s="165"/>
      <c r="G595" s="163"/>
      <c r="H595" s="163"/>
      <c r="I595" s="163"/>
      <c r="J595" s="163"/>
      <c r="K595" s="164"/>
      <c r="L595" s="165"/>
      <c r="M595" s="163"/>
      <c r="N595" s="163"/>
      <c r="O595" s="163"/>
    </row>
    <row r="596" spans="1:15">
      <c r="A596" s="163"/>
      <c r="B596" s="187"/>
      <c r="C596" s="163"/>
      <c r="D596" s="190"/>
      <c r="E596" s="165"/>
      <c r="F596" s="165"/>
      <c r="G596" s="163"/>
      <c r="H596" s="163"/>
      <c r="I596" s="163"/>
      <c r="J596" s="163"/>
      <c r="K596" s="164"/>
      <c r="L596" s="165"/>
      <c r="M596" s="163"/>
      <c r="N596" s="163"/>
      <c r="O596" s="163"/>
    </row>
    <row r="597" spans="1:15">
      <c r="A597" s="163"/>
      <c r="B597" s="187"/>
      <c r="C597" s="163"/>
      <c r="D597" s="190"/>
      <c r="E597" s="165"/>
      <c r="F597" s="165"/>
      <c r="G597" s="163"/>
      <c r="H597" s="163"/>
      <c r="I597" s="163"/>
      <c r="J597" s="163"/>
      <c r="K597" s="164"/>
      <c r="L597" s="170"/>
      <c r="M597" s="163"/>
      <c r="N597" s="163"/>
      <c r="O597" s="163"/>
    </row>
    <row r="598" spans="1:15">
      <c r="A598" s="163"/>
      <c r="B598" s="187"/>
      <c r="C598" s="163"/>
      <c r="D598" s="190"/>
      <c r="E598" s="165"/>
      <c r="F598" s="165"/>
      <c r="G598" s="163"/>
      <c r="H598" s="163"/>
      <c r="I598" s="163"/>
      <c r="J598" s="163"/>
      <c r="K598" s="164"/>
      <c r="L598" s="170"/>
      <c r="M598" s="163"/>
      <c r="N598" s="163"/>
      <c r="O598" s="163"/>
    </row>
    <row r="599" spans="1:15">
      <c r="A599" s="163"/>
      <c r="B599" s="187"/>
      <c r="C599" s="181"/>
      <c r="D599" s="190"/>
      <c r="E599" s="170"/>
      <c r="F599" s="170"/>
      <c r="G599" s="181"/>
      <c r="H599" s="225"/>
      <c r="I599" s="181"/>
      <c r="J599" s="181"/>
      <c r="K599" s="173"/>
      <c r="L599" s="170"/>
      <c r="M599" s="163"/>
      <c r="N599" s="163"/>
      <c r="O599" s="163"/>
    </row>
    <row r="600" spans="1:15">
      <c r="A600" s="163"/>
      <c r="B600" s="187"/>
      <c r="C600" s="163"/>
      <c r="D600" s="190"/>
      <c r="E600" s="165"/>
      <c r="F600" s="165"/>
      <c r="G600" s="163"/>
      <c r="H600" s="163"/>
      <c r="I600" s="163"/>
      <c r="J600" s="163"/>
      <c r="K600" s="164"/>
      <c r="L600" s="170"/>
      <c r="M600" s="163"/>
      <c r="N600" s="163"/>
      <c r="O600" s="163"/>
    </row>
    <row r="601" spans="1:15">
      <c r="A601" s="163"/>
      <c r="B601" s="187"/>
      <c r="C601" s="163"/>
      <c r="D601" s="190"/>
      <c r="E601" s="165"/>
      <c r="F601" s="165"/>
      <c r="G601" s="163"/>
      <c r="H601" s="163"/>
      <c r="I601" s="163"/>
      <c r="J601" s="163"/>
      <c r="K601" s="164"/>
      <c r="L601" s="170"/>
      <c r="M601" s="163"/>
      <c r="N601" s="163"/>
      <c r="O601" s="163"/>
    </row>
    <row r="602" spans="1:15">
      <c r="A602" s="163"/>
      <c r="B602" s="187"/>
      <c r="C602" s="163"/>
      <c r="D602" s="190"/>
      <c r="E602" s="165"/>
      <c r="F602" s="165"/>
      <c r="G602" s="163"/>
      <c r="H602" s="163"/>
      <c r="I602" s="163"/>
      <c r="J602" s="163"/>
      <c r="K602" s="164"/>
      <c r="L602" s="170"/>
      <c r="M602" s="163"/>
      <c r="N602" s="163"/>
      <c r="O602" s="163"/>
    </row>
    <row r="603" spans="1:15">
      <c r="A603" s="163"/>
      <c r="B603" s="187"/>
      <c r="C603" s="163"/>
      <c r="D603" s="190"/>
      <c r="E603" s="165"/>
      <c r="F603" s="165"/>
      <c r="G603" s="163"/>
      <c r="H603" s="163"/>
      <c r="I603" s="163"/>
      <c r="J603" s="163"/>
      <c r="K603" s="164"/>
      <c r="L603" s="170"/>
      <c r="M603" s="163"/>
      <c r="N603" s="163"/>
      <c r="O603" s="163"/>
    </row>
    <row r="604" spans="1:15">
      <c r="A604" s="163"/>
      <c r="B604" s="187"/>
      <c r="C604" s="163"/>
      <c r="D604" s="190"/>
      <c r="E604" s="165"/>
      <c r="F604" s="165"/>
      <c r="G604" s="163"/>
      <c r="H604" s="163"/>
      <c r="I604" s="163"/>
      <c r="J604" s="163"/>
      <c r="K604" s="164"/>
      <c r="L604" s="170"/>
      <c r="M604" s="163"/>
      <c r="N604" s="163"/>
      <c r="O604" s="163"/>
    </row>
    <row r="605" spans="1:15">
      <c r="A605" s="163"/>
      <c r="B605" s="187"/>
      <c r="C605" s="163"/>
      <c r="D605" s="190"/>
      <c r="E605" s="165"/>
      <c r="F605" s="165"/>
      <c r="G605" s="163"/>
      <c r="H605" s="163"/>
      <c r="I605" s="163"/>
      <c r="J605" s="163"/>
      <c r="K605" s="164"/>
      <c r="L605" s="170"/>
      <c r="M605" s="163"/>
      <c r="N605" s="163"/>
      <c r="O605" s="163"/>
    </row>
    <row r="606" spans="1:15">
      <c r="A606" s="163"/>
      <c r="B606" s="187"/>
      <c r="C606" s="163"/>
      <c r="D606" s="190"/>
      <c r="E606" s="165"/>
      <c r="F606" s="165"/>
      <c r="G606" s="163"/>
      <c r="H606" s="163"/>
      <c r="I606" s="163"/>
      <c r="J606" s="163"/>
      <c r="K606" s="164"/>
      <c r="L606" s="170"/>
      <c r="M606" s="163"/>
      <c r="N606" s="163"/>
      <c r="O606" s="163"/>
    </row>
    <row r="607" spans="1:15">
      <c r="A607" s="163"/>
      <c r="B607" s="187"/>
      <c r="C607" s="163"/>
      <c r="D607" s="190"/>
      <c r="E607" s="165"/>
      <c r="F607" s="165"/>
      <c r="G607" s="163"/>
      <c r="H607" s="163"/>
      <c r="I607" s="163"/>
      <c r="J607" s="163"/>
      <c r="K607" s="164"/>
      <c r="L607" s="165"/>
      <c r="M607" s="163"/>
      <c r="N607" s="163"/>
      <c r="O607" s="163"/>
    </row>
    <row r="608" spans="1:15">
      <c r="A608" s="163"/>
      <c r="B608" s="187"/>
      <c r="C608" s="163"/>
      <c r="D608" s="190"/>
      <c r="E608" s="165"/>
      <c r="F608" s="165"/>
      <c r="G608" s="163"/>
      <c r="H608" s="163"/>
      <c r="I608" s="163"/>
      <c r="J608" s="163"/>
      <c r="K608" s="164"/>
      <c r="L608" s="165"/>
      <c r="M608" s="163"/>
      <c r="N608" s="163"/>
      <c r="O608" s="163"/>
    </row>
    <row r="609" spans="1:15">
      <c r="A609" s="163"/>
      <c r="B609" s="187"/>
      <c r="C609" s="163"/>
      <c r="D609" s="190"/>
      <c r="E609" s="165"/>
      <c r="F609" s="165"/>
      <c r="G609" s="163"/>
      <c r="H609" s="163"/>
      <c r="I609" s="163"/>
      <c r="J609" s="163"/>
      <c r="K609" s="164"/>
      <c r="L609" s="165"/>
      <c r="M609" s="163"/>
      <c r="N609" s="163"/>
      <c r="O609" s="163"/>
    </row>
    <row r="610" spans="1:15">
      <c r="A610" s="163"/>
      <c r="B610" s="187"/>
      <c r="C610" s="163"/>
      <c r="D610" s="190"/>
      <c r="E610" s="165"/>
      <c r="F610" s="165"/>
      <c r="G610" s="163"/>
      <c r="H610" s="163"/>
      <c r="I610" s="163"/>
      <c r="J610" s="163"/>
      <c r="K610" s="164"/>
      <c r="L610" s="165"/>
      <c r="M610" s="163"/>
      <c r="N610" s="163"/>
      <c r="O610" s="163"/>
    </row>
    <row r="611" spans="1:15">
      <c r="A611" s="163"/>
      <c r="B611" s="187"/>
      <c r="C611" s="163"/>
      <c r="D611" s="190"/>
      <c r="E611" s="165"/>
      <c r="F611" s="165"/>
      <c r="G611" s="163"/>
      <c r="H611" s="163"/>
      <c r="I611" s="163"/>
      <c r="J611" s="163"/>
      <c r="K611" s="164"/>
      <c r="L611" s="165"/>
      <c r="M611" s="163"/>
      <c r="N611" s="163"/>
      <c r="O611" s="163"/>
    </row>
    <row r="612" spans="1:15">
      <c r="A612" s="163"/>
      <c r="B612" s="187"/>
      <c r="C612" s="163"/>
      <c r="D612" s="190"/>
      <c r="E612" s="165"/>
      <c r="F612" s="165"/>
      <c r="G612" s="163"/>
      <c r="H612" s="163"/>
      <c r="I612" s="163"/>
      <c r="J612" s="163"/>
      <c r="K612" s="164"/>
      <c r="L612" s="165"/>
      <c r="M612" s="163"/>
      <c r="N612" s="163"/>
      <c r="O612" s="163"/>
    </row>
    <row r="613" spans="1:15">
      <c r="A613" s="163"/>
      <c r="B613" s="187"/>
      <c r="C613" s="187"/>
      <c r="D613" s="190"/>
      <c r="E613" s="165"/>
      <c r="F613" s="165"/>
      <c r="G613" s="163"/>
      <c r="H613" s="163"/>
      <c r="I613" s="163"/>
      <c r="J613" s="163"/>
      <c r="K613" s="164"/>
      <c r="L613" s="165"/>
      <c r="M613" s="163"/>
      <c r="N613" s="163"/>
      <c r="O613" s="163"/>
    </row>
    <row r="614" spans="1:15">
      <c r="A614" s="163"/>
      <c r="B614" s="187"/>
      <c r="C614" s="187"/>
      <c r="D614" s="190"/>
      <c r="E614" s="165"/>
      <c r="F614" s="165"/>
      <c r="G614" s="163"/>
      <c r="H614" s="163"/>
      <c r="I614" s="163"/>
      <c r="J614" s="163"/>
      <c r="K614" s="164"/>
      <c r="L614" s="165"/>
      <c r="M614" s="163"/>
      <c r="N614" s="163"/>
      <c r="O614" s="163"/>
    </row>
    <row r="615" spans="1:15">
      <c r="A615" s="163"/>
      <c r="B615" s="187"/>
      <c r="C615" s="187"/>
      <c r="D615" s="190"/>
      <c r="E615" s="165"/>
      <c r="F615" s="165"/>
      <c r="G615" s="163"/>
      <c r="H615" s="163"/>
      <c r="I615" s="163"/>
      <c r="J615" s="163"/>
      <c r="K615" s="164"/>
      <c r="L615" s="165"/>
      <c r="M615" s="163"/>
      <c r="N615" s="163"/>
      <c r="O615" s="163"/>
    </row>
    <row r="616" spans="1:15">
      <c r="A616" s="163"/>
      <c r="B616" s="187"/>
      <c r="C616" s="187"/>
      <c r="D616" s="190"/>
      <c r="E616" s="165"/>
      <c r="F616" s="165"/>
      <c r="G616" s="163"/>
      <c r="H616" s="163"/>
      <c r="I616" s="163"/>
      <c r="J616" s="163"/>
      <c r="K616" s="164"/>
      <c r="L616" s="165"/>
      <c r="M616" s="163"/>
      <c r="N616" s="163"/>
      <c r="O616" s="163"/>
    </row>
    <row r="617" spans="1:15">
      <c r="A617" s="163"/>
      <c r="B617" s="187"/>
      <c r="C617" s="187"/>
      <c r="D617" s="190"/>
      <c r="E617" s="165"/>
      <c r="F617" s="165"/>
      <c r="G617" s="163"/>
      <c r="H617" s="163"/>
      <c r="I617" s="163"/>
      <c r="J617" s="163"/>
      <c r="K617" s="164"/>
      <c r="L617" s="165"/>
      <c r="M617" s="163"/>
      <c r="N617" s="163"/>
      <c r="O617" s="163"/>
    </row>
    <row r="618" spans="1:15">
      <c r="A618" s="163"/>
      <c r="B618" s="187"/>
      <c r="C618" s="187"/>
      <c r="D618" s="190"/>
      <c r="E618" s="165"/>
      <c r="F618" s="165"/>
      <c r="G618" s="163"/>
      <c r="H618" s="163"/>
      <c r="I618" s="163"/>
      <c r="J618" s="163"/>
      <c r="K618" s="164"/>
      <c r="L618" s="293"/>
      <c r="M618" s="163"/>
      <c r="N618" s="163"/>
      <c r="O618" s="163"/>
    </row>
    <row r="619" spans="1:15">
      <c r="A619" s="163"/>
      <c r="B619" s="187"/>
      <c r="C619" s="187"/>
      <c r="D619" s="190"/>
      <c r="E619" s="165"/>
      <c r="F619" s="165"/>
      <c r="G619" s="163"/>
      <c r="H619" s="163"/>
      <c r="I619" s="163"/>
      <c r="J619" s="163"/>
      <c r="K619" s="164"/>
      <c r="L619" s="165"/>
      <c r="M619" s="163"/>
      <c r="N619" s="163"/>
      <c r="O619" s="163"/>
    </row>
    <row r="620" spans="1:15">
      <c r="A620" s="163"/>
      <c r="B620" s="187"/>
      <c r="C620" s="187"/>
      <c r="D620" s="190"/>
      <c r="E620" s="165"/>
      <c r="F620" s="165"/>
      <c r="G620" s="163"/>
      <c r="H620" s="163"/>
      <c r="I620" s="163"/>
      <c r="J620" s="163"/>
      <c r="K620" s="164"/>
      <c r="L620" s="165"/>
      <c r="M620" s="163"/>
      <c r="N620" s="163"/>
      <c r="O620" s="163"/>
    </row>
    <row r="621" spans="1:15">
      <c r="A621" s="163"/>
      <c r="B621" s="187"/>
      <c r="C621" s="187"/>
      <c r="D621" s="190"/>
      <c r="E621" s="165"/>
      <c r="F621" s="165"/>
      <c r="G621" s="163"/>
      <c r="H621" s="163"/>
      <c r="I621" s="163"/>
      <c r="J621" s="163"/>
      <c r="K621" s="164"/>
      <c r="L621" s="165"/>
      <c r="M621" s="163"/>
      <c r="N621" s="163"/>
      <c r="O621" s="163"/>
    </row>
    <row r="622" spans="1:15">
      <c r="A622" s="163"/>
      <c r="B622" s="190"/>
      <c r="C622" s="190"/>
      <c r="D622" s="190"/>
      <c r="E622" s="165"/>
      <c r="F622" s="165"/>
      <c r="G622" s="163"/>
      <c r="H622" s="163"/>
      <c r="I622" s="163"/>
      <c r="J622" s="163"/>
      <c r="K622" s="164"/>
      <c r="L622" s="165"/>
      <c r="M622" s="163"/>
      <c r="N622" s="163"/>
      <c r="O622" s="163"/>
    </row>
    <row r="623" spans="1:15">
      <c r="A623" s="163"/>
      <c r="B623" s="187"/>
      <c r="C623" s="187"/>
      <c r="D623" s="190"/>
      <c r="E623" s="165"/>
      <c r="F623" s="165"/>
      <c r="G623" s="163"/>
      <c r="H623" s="163"/>
      <c r="I623" s="163"/>
      <c r="J623" s="163"/>
      <c r="K623" s="164"/>
      <c r="L623" s="165"/>
      <c r="M623" s="163"/>
      <c r="N623" s="163"/>
      <c r="O623" s="163"/>
    </row>
    <row r="624" spans="1:15">
      <c r="A624" s="163"/>
      <c r="B624" s="187"/>
      <c r="C624" s="187"/>
      <c r="D624" s="190"/>
      <c r="E624" s="165"/>
      <c r="F624" s="165"/>
      <c r="G624" s="163"/>
      <c r="H624" s="163"/>
      <c r="I624" s="163"/>
      <c r="J624" s="163"/>
      <c r="K624" s="164"/>
      <c r="L624" s="165"/>
      <c r="M624" s="163"/>
      <c r="N624" s="163"/>
      <c r="O624" s="163"/>
    </row>
    <row r="625" spans="1:15">
      <c r="A625" s="163"/>
      <c r="B625" s="187"/>
      <c r="C625" s="187"/>
      <c r="D625" s="190"/>
      <c r="E625" s="165"/>
      <c r="F625" s="165"/>
      <c r="G625" s="163"/>
      <c r="H625" s="163"/>
      <c r="I625" s="163"/>
      <c r="J625" s="163"/>
      <c r="K625" s="164"/>
      <c r="L625" s="165"/>
      <c r="M625" s="163"/>
      <c r="N625" s="163"/>
      <c r="O625" s="163"/>
    </row>
    <row r="626" spans="1:15">
      <c r="A626" s="163"/>
      <c r="B626" s="187"/>
      <c r="C626" s="187"/>
      <c r="D626" s="190"/>
      <c r="E626" s="165"/>
      <c r="F626" s="165"/>
      <c r="G626" s="163"/>
      <c r="H626" s="163"/>
      <c r="I626" s="163"/>
      <c r="J626" s="163"/>
      <c r="K626" s="164"/>
      <c r="L626" s="165"/>
      <c r="M626" s="163"/>
      <c r="N626" s="163"/>
      <c r="O626" s="163"/>
    </row>
    <row r="627" spans="1:15">
      <c r="A627" s="163"/>
      <c r="B627" s="187"/>
      <c r="C627" s="187"/>
      <c r="D627" s="190"/>
      <c r="E627" s="165"/>
      <c r="F627" s="165"/>
      <c r="G627" s="163"/>
      <c r="H627" s="163"/>
      <c r="I627" s="163"/>
      <c r="J627" s="163"/>
      <c r="K627" s="164"/>
      <c r="L627" s="165"/>
      <c r="M627" s="163"/>
      <c r="N627" s="163"/>
      <c r="O627" s="163"/>
    </row>
    <row r="628" spans="1:15">
      <c r="A628" s="163"/>
      <c r="B628" s="187"/>
      <c r="C628" s="187"/>
      <c r="D628" s="190"/>
      <c r="E628" s="165"/>
      <c r="F628" s="165"/>
      <c r="G628" s="163"/>
      <c r="H628" s="163"/>
      <c r="I628" s="163"/>
      <c r="J628" s="163"/>
      <c r="K628" s="164"/>
      <c r="L628" s="165"/>
      <c r="M628" s="163"/>
      <c r="N628" s="163"/>
      <c r="O628" s="163"/>
    </row>
    <row r="629" spans="1:15">
      <c r="A629" s="163"/>
      <c r="B629" s="187"/>
      <c r="C629" s="187"/>
      <c r="D629" s="190"/>
      <c r="E629" s="165"/>
      <c r="F629" s="165"/>
      <c r="G629" s="163"/>
      <c r="H629" s="163"/>
      <c r="I629" s="163"/>
      <c r="J629" s="163"/>
      <c r="K629" s="164"/>
      <c r="L629" s="165"/>
      <c r="M629" s="163"/>
      <c r="N629" s="163"/>
      <c r="O629" s="163"/>
    </row>
    <row r="630" spans="1:15">
      <c r="A630" s="163"/>
      <c r="B630" s="187"/>
      <c r="C630" s="187"/>
      <c r="D630" s="190"/>
      <c r="E630" s="165"/>
      <c r="F630" s="165"/>
      <c r="G630" s="163"/>
      <c r="H630" s="163"/>
      <c r="I630" s="163"/>
      <c r="J630" s="163"/>
      <c r="K630" s="164"/>
      <c r="L630" s="165"/>
      <c r="M630" s="163"/>
      <c r="N630" s="163"/>
      <c r="O630" s="163"/>
    </row>
    <row r="631" spans="1:15">
      <c r="A631" s="163"/>
      <c r="B631" s="187"/>
      <c r="C631" s="187"/>
      <c r="D631" s="190"/>
      <c r="E631" s="165"/>
      <c r="F631" s="165"/>
      <c r="G631" s="163"/>
      <c r="H631" s="163"/>
      <c r="I631" s="163"/>
      <c r="J631" s="163"/>
      <c r="K631" s="164"/>
      <c r="L631" s="165"/>
      <c r="M631" s="163"/>
      <c r="N631" s="163"/>
      <c r="O631" s="163"/>
    </row>
    <row r="632" spans="1:15">
      <c r="A632" s="163"/>
      <c r="B632" s="187"/>
      <c r="C632" s="187"/>
      <c r="D632" s="190"/>
      <c r="E632" s="165"/>
      <c r="F632" s="165"/>
      <c r="G632" s="163"/>
      <c r="H632" s="163"/>
      <c r="I632" s="163"/>
      <c r="J632" s="163"/>
      <c r="K632" s="164"/>
      <c r="L632" s="170"/>
      <c r="M632" s="163"/>
      <c r="N632" s="163"/>
      <c r="O632" s="163"/>
    </row>
    <row r="633" spans="1:15">
      <c r="A633" s="163"/>
      <c r="B633" s="187"/>
      <c r="C633" s="187"/>
      <c r="D633" s="190"/>
      <c r="E633" s="165"/>
      <c r="F633" s="165"/>
      <c r="G633" s="163"/>
      <c r="H633" s="163"/>
      <c r="I633" s="163"/>
      <c r="J633" s="163"/>
      <c r="K633" s="164"/>
      <c r="L633" s="165"/>
      <c r="M633" s="163"/>
      <c r="N633" s="163"/>
      <c r="O633" s="163"/>
    </row>
    <row r="634" spans="1:15">
      <c r="A634" s="163"/>
      <c r="B634" s="187"/>
      <c r="C634" s="187"/>
      <c r="D634" s="190"/>
      <c r="E634" s="165"/>
      <c r="F634" s="165"/>
      <c r="G634" s="163"/>
      <c r="H634" s="163"/>
      <c r="I634" s="163"/>
      <c r="J634" s="163"/>
      <c r="K634" s="164"/>
      <c r="L634" s="165"/>
      <c r="M634" s="163"/>
      <c r="N634" s="163"/>
      <c r="O634" s="163"/>
    </row>
    <row r="635" spans="1:15">
      <c r="A635" s="163"/>
      <c r="B635" s="187"/>
      <c r="C635" s="187"/>
      <c r="D635" s="190"/>
      <c r="E635" s="165"/>
      <c r="F635" s="165"/>
      <c r="G635" s="163"/>
      <c r="H635" s="163"/>
      <c r="I635" s="163"/>
      <c r="J635" s="163"/>
      <c r="K635" s="164"/>
      <c r="L635" s="165"/>
      <c r="M635" s="163"/>
      <c r="N635" s="163"/>
      <c r="O635" s="163"/>
    </row>
    <row r="636" spans="1:15">
      <c r="A636" s="163"/>
      <c r="B636" s="187"/>
      <c r="C636" s="187"/>
      <c r="D636" s="190"/>
      <c r="E636" s="165"/>
      <c r="F636" s="165"/>
      <c r="G636" s="163"/>
      <c r="H636" s="163"/>
      <c r="I636" s="163"/>
      <c r="J636" s="163"/>
      <c r="K636" s="164"/>
      <c r="L636" s="165"/>
      <c r="M636" s="163"/>
      <c r="N636" s="163"/>
      <c r="O636" s="163"/>
    </row>
    <row r="637" spans="1:15">
      <c r="A637" s="163"/>
      <c r="B637" s="187"/>
      <c r="C637" s="187"/>
      <c r="D637" s="190"/>
      <c r="E637" s="165"/>
      <c r="F637" s="165"/>
      <c r="G637" s="163"/>
      <c r="H637" s="163"/>
      <c r="I637" s="163"/>
      <c r="J637" s="163"/>
      <c r="K637" s="164"/>
      <c r="L637" s="165"/>
      <c r="M637" s="163"/>
      <c r="N637" s="163"/>
      <c r="O637" s="163"/>
    </row>
    <row r="638" spans="1:15">
      <c r="A638" s="163"/>
      <c r="B638" s="187"/>
      <c r="C638" s="187"/>
      <c r="D638" s="190"/>
      <c r="E638" s="165"/>
      <c r="F638" s="165"/>
      <c r="G638" s="163"/>
      <c r="H638" s="163"/>
      <c r="I638" s="163"/>
      <c r="J638" s="163"/>
      <c r="K638" s="164"/>
      <c r="L638" s="165"/>
      <c r="M638" s="163"/>
      <c r="N638" s="163"/>
      <c r="O638" s="163"/>
    </row>
    <row r="639" spans="1:15">
      <c r="A639" s="163"/>
      <c r="B639" s="187"/>
      <c r="C639" s="187"/>
      <c r="D639" s="190"/>
      <c r="E639" s="165"/>
      <c r="F639" s="165"/>
      <c r="G639" s="163"/>
      <c r="H639" s="163"/>
      <c r="I639" s="163"/>
      <c r="J639" s="163"/>
      <c r="K639" s="164"/>
      <c r="L639" s="165"/>
      <c r="M639" s="163"/>
      <c r="N639" s="163"/>
      <c r="O639" s="163"/>
    </row>
    <row r="640" spans="1:15">
      <c r="A640" s="163"/>
      <c r="B640" s="187"/>
      <c r="C640" s="187"/>
      <c r="D640" s="190"/>
      <c r="E640" s="165"/>
      <c r="F640" s="165"/>
      <c r="G640" s="163"/>
      <c r="H640" s="163"/>
      <c r="I640" s="163"/>
      <c r="J640" s="163"/>
      <c r="K640" s="164"/>
      <c r="L640" s="165"/>
      <c r="M640" s="163"/>
      <c r="N640" s="163"/>
      <c r="O640" s="163"/>
    </row>
    <row r="641" spans="1:15">
      <c r="A641" s="163"/>
      <c r="B641" s="187"/>
      <c r="C641" s="187"/>
      <c r="D641" s="190"/>
      <c r="E641" s="165"/>
      <c r="F641" s="165"/>
      <c r="G641" s="163"/>
      <c r="H641" s="163"/>
      <c r="I641" s="163"/>
      <c r="J641" s="163"/>
      <c r="K641" s="164"/>
      <c r="L641" s="165"/>
      <c r="M641" s="163"/>
      <c r="N641" s="163"/>
      <c r="O641" s="163"/>
    </row>
    <row r="642" spans="1:15">
      <c r="A642" s="163"/>
      <c r="B642" s="187"/>
      <c r="C642" s="187"/>
      <c r="D642" s="190"/>
      <c r="E642" s="165"/>
      <c r="F642" s="165"/>
      <c r="G642" s="163"/>
      <c r="H642" s="163"/>
      <c r="I642" s="163"/>
      <c r="J642" s="163"/>
      <c r="K642" s="164"/>
      <c r="L642" s="165"/>
      <c r="M642" s="163"/>
      <c r="N642" s="163"/>
      <c r="O642" s="163"/>
    </row>
    <row r="643" spans="1:15">
      <c r="A643" s="163"/>
      <c r="B643" s="187"/>
      <c r="C643" s="187"/>
      <c r="D643" s="190"/>
      <c r="E643" s="165"/>
      <c r="F643" s="165"/>
      <c r="G643" s="163"/>
      <c r="H643" s="163"/>
      <c r="I643" s="163"/>
      <c r="J643" s="163"/>
      <c r="K643" s="164"/>
      <c r="L643" s="165"/>
      <c r="M643" s="163"/>
      <c r="N643" s="163"/>
      <c r="O643" s="163"/>
    </row>
    <row r="644" spans="1:15">
      <c r="A644" s="163"/>
      <c r="B644" s="187"/>
      <c r="C644" s="187"/>
      <c r="D644" s="190"/>
      <c r="E644" s="165"/>
      <c r="F644" s="165"/>
      <c r="G644" s="163"/>
      <c r="H644" s="163"/>
      <c r="I644" s="163"/>
      <c r="J644" s="163"/>
      <c r="K644" s="164"/>
      <c r="L644" s="165"/>
      <c r="M644" s="163"/>
      <c r="N644" s="163"/>
      <c r="O644" s="163"/>
    </row>
    <row r="645" spans="1:15">
      <c r="A645" s="163"/>
      <c r="B645" s="187"/>
      <c r="C645" s="187"/>
      <c r="D645" s="190"/>
      <c r="E645" s="165"/>
      <c r="F645" s="165"/>
      <c r="G645" s="163"/>
      <c r="H645" s="163"/>
      <c r="I645" s="163"/>
      <c r="J645" s="163"/>
      <c r="K645" s="164"/>
      <c r="L645" s="165"/>
      <c r="M645" s="163"/>
      <c r="N645" s="163"/>
      <c r="O645" s="163"/>
    </row>
    <row r="646" spans="1:15">
      <c r="A646" s="163"/>
      <c r="B646" s="187"/>
      <c r="C646" s="187"/>
      <c r="D646" s="190"/>
      <c r="E646" s="165"/>
      <c r="F646" s="165"/>
      <c r="G646" s="163"/>
      <c r="H646" s="163"/>
      <c r="I646" s="163"/>
      <c r="J646" s="163"/>
      <c r="K646" s="164"/>
      <c r="L646" s="165"/>
      <c r="M646" s="163"/>
      <c r="N646" s="163"/>
      <c r="O646" s="163"/>
    </row>
    <row r="647" spans="1:15">
      <c r="A647" s="163"/>
      <c r="B647" s="187"/>
      <c r="C647" s="187"/>
      <c r="D647" s="190"/>
      <c r="E647" s="165"/>
      <c r="F647" s="165"/>
      <c r="G647" s="163"/>
      <c r="H647" s="163"/>
      <c r="I647" s="163"/>
      <c r="J647" s="163"/>
      <c r="K647" s="164"/>
      <c r="L647" s="165"/>
      <c r="M647" s="163"/>
      <c r="N647" s="163"/>
      <c r="O647" s="163"/>
    </row>
    <row r="648" spans="1:15">
      <c r="A648" s="163"/>
      <c r="B648" s="187"/>
      <c r="C648" s="187"/>
      <c r="D648" s="190"/>
      <c r="E648" s="165"/>
      <c r="F648" s="165"/>
      <c r="G648" s="163"/>
      <c r="H648" s="163"/>
      <c r="I648" s="163"/>
      <c r="J648" s="163"/>
      <c r="K648" s="164"/>
      <c r="L648" s="165"/>
      <c r="M648" s="163"/>
      <c r="N648" s="163"/>
      <c r="O648" s="163"/>
    </row>
    <row r="649" spans="1:15">
      <c r="A649" s="163"/>
      <c r="B649" s="187"/>
      <c r="C649" s="187"/>
      <c r="D649" s="190"/>
      <c r="E649" s="165"/>
      <c r="F649" s="165"/>
      <c r="G649" s="163"/>
      <c r="H649" s="163"/>
      <c r="I649" s="163"/>
      <c r="J649" s="163"/>
      <c r="K649" s="164"/>
      <c r="L649" s="165"/>
      <c r="M649" s="163"/>
      <c r="N649" s="163"/>
      <c r="O649" s="163"/>
    </row>
    <row r="650" spans="1:15">
      <c r="A650" s="163"/>
      <c r="B650" s="187"/>
      <c r="C650" s="187"/>
      <c r="D650" s="190"/>
      <c r="E650" s="165"/>
      <c r="F650" s="165"/>
      <c r="G650" s="163"/>
      <c r="H650" s="163"/>
      <c r="I650" s="163"/>
      <c r="J650" s="163"/>
      <c r="K650" s="164"/>
      <c r="L650" s="165"/>
      <c r="M650" s="163"/>
      <c r="N650" s="163"/>
      <c r="O650" s="163"/>
    </row>
    <row r="651" spans="1:15">
      <c r="A651" s="163"/>
      <c r="B651" s="187"/>
      <c r="C651" s="187"/>
      <c r="D651" s="190"/>
      <c r="E651" s="165"/>
      <c r="F651" s="165"/>
      <c r="G651" s="163"/>
      <c r="H651" s="163"/>
      <c r="I651" s="163"/>
      <c r="J651" s="163"/>
      <c r="K651" s="164"/>
      <c r="L651" s="165"/>
      <c r="M651" s="163"/>
      <c r="N651" s="163"/>
      <c r="O651" s="163"/>
    </row>
    <row r="652" spans="1:15">
      <c r="A652" s="163"/>
      <c r="B652" s="187"/>
      <c r="C652" s="187"/>
      <c r="D652" s="190"/>
      <c r="E652" s="165"/>
      <c r="F652" s="165"/>
      <c r="G652" s="163"/>
      <c r="H652" s="163"/>
      <c r="I652" s="163"/>
      <c r="J652" s="163"/>
      <c r="K652" s="164"/>
      <c r="L652" s="165"/>
      <c r="M652" s="163"/>
      <c r="N652" s="163"/>
      <c r="O652" s="163"/>
    </row>
    <row r="653" spans="1:15">
      <c r="A653" s="163"/>
      <c r="B653" s="187"/>
      <c r="C653" s="187"/>
      <c r="D653" s="190"/>
      <c r="E653" s="165"/>
      <c r="F653" s="165"/>
      <c r="G653" s="163"/>
      <c r="H653" s="163"/>
      <c r="I653" s="163"/>
      <c r="J653" s="163"/>
      <c r="K653" s="164"/>
      <c r="L653" s="165"/>
      <c r="M653" s="163"/>
      <c r="N653" s="163"/>
      <c r="O653" s="163"/>
    </row>
    <row r="654" spans="1:15">
      <c r="A654" s="163"/>
      <c r="B654" s="187"/>
      <c r="C654" s="187"/>
      <c r="D654" s="190"/>
      <c r="E654" s="165"/>
      <c r="F654" s="165"/>
      <c r="G654" s="163"/>
      <c r="H654" s="163"/>
      <c r="I654" s="163"/>
      <c r="J654" s="163"/>
      <c r="K654" s="164"/>
      <c r="L654" s="165"/>
      <c r="M654" s="163"/>
      <c r="N654" s="163"/>
      <c r="O654" s="163"/>
    </row>
    <row r="655" spans="1:15">
      <c r="A655" s="163"/>
      <c r="B655" s="187"/>
      <c r="C655" s="187"/>
      <c r="D655" s="190"/>
      <c r="E655" s="165"/>
      <c r="F655" s="165"/>
      <c r="G655" s="163"/>
      <c r="H655" s="163"/>
      <c r="I655" s="163"/>
      <c r="J655" s="163"/>
      <c r="K655" s="164"/>
      <c r="L655" s="165"/>
      <c r="M655" s="163"/>
      <c r="N655" s="163"/>
      <c r="O655" s="163"/>
    </row>
    <row r="656" spans="1:15">
      <c r="A656" s="163"/>
      <c r="B656" s="187"/>
      <c r="C656" s="187"/>
      <c r="D656" s="190"/>
      <c r="E656" s="165"/>
      <c r="F656" s="165"/>
      <c r="G656" s="163"/>
      <c r="H656" s="163"/>
      <c r="I656" s="163"/>
      <c r="J656" s="163"/>
      <c r="K656" s="164"/>
      <c r="L656" s="165"/>
      <c r="M656" s="163"/>
      <c r="N656" s="163"/>
      <c r="O656" s="163"/>
    </row>
    <row r="657" spans="1:15">
      <c r="A657" s="163"/>
      <c r="B657" s="187"/>
      <c r="C657" s="187"/>
      <c r="D657" s="190"/>
      <c r="E657" s="165"/>
      <c r="F657" s="165"/>
      <c r="G657" s="163"/>
      <c r="H657" s="163"/>
      <c r="I657" s="163"/>
      <c r="J657" s="163"/>
      <c r="K657" s="164"/>
      <c r="L657" s="165"/>
      <c r="M657" s="163"/>
      <c r="N657" s="163"/>
      <c r="O657" s="163"/>
    </row>
    <row r="658" spans="1:15">
      <c r="A658" s="163"/>
      <c r="B658" s="187"/>
      <c r="C658" s="187"/>
      <c r="D658" s="190"/>
      <c r="E658" s="165"/>
      <c r="F658" s="165"/>
      <c r="G658" s="163"/>
      <c r="H658" s="163"/>
      <c r="I658" s="163"/>
      <c r="J658" s="163"/>
      <c r="K658" s="164"/>
      <c r="L658" s="165"/>
      <c r="M658" s="163"/>
      <c r="N658" s="163"/>
      <c r="O658" s="163"/>
    </row>
    <row r="659" spans="1:15">
      <c r="A659" s="163"/>
      <c r="B659" s="187"/>
      <c r="C659" s="187"/>
      <c r="D659" s="190"/>
      <c r="E659" s="165"/>
      <c r="F659" s="165"/>
      <c r="G659" s="163"/>
      <c r="H659" s="163"/>
      <c r="I659" s="163"/>
      <c r="J659" s="163"/>
      <c r="K659" s="164"/>
      <c r="L659" s="165"/>
      <c r="M659" s="163"/>
      <c r="N659" s="163"/>
      <c r="O659" s="163"/>
    </row>
    <row r="660" spans="1:15">
      <c r="A660" s="163"/>
      <c r="B660" s="187"/>
      <c r="C660" s="187"/>
      <c r="D660" s="190"/>
      <c r="E660" s="165"/>
      <c r="F660" s="165"/>
      <c r="G660" s="163"/>
      <c r="H660" s="163"/>
      <c r="I660" s="163"/>
      <c r="J660" s="163"/>
      <c r="K660" s="164"/>
      <c r="L660" s="165"/>
      <c r="M660" s="163"/>
      <c r="N660" s="163"/>
      <c r="O660" s="163"/>
    </row>
    <row r="661" spans="1:15">
      <c r="A661" s="163"/>
      <c r="B661" s="187"/>
      <c r="C661" s="187"/>
      <c r="D661" s="190"/>
      <c r="E661" s="165"/>
      <c r="F661" s="165"/>
      <c r="G661" s="163"/>
      <c r="H661" s="163"/>
      <c r="I661" s="163"/>
      <c r="J661" s="163"/>
      <c r="K661" s="164"/>
      <c r="L661" s="165"/>
      <c r="M661" s="163"/>
      <c r="N661" s="163"/>
      <c r="O661" s="163"/>
    </row>
    <row r="662" spans="1:15">
      <c r="A662" s="163"/>
      <c r="B662" s="187"/>
      <c r="C662" s="187"/>
      <c r="D662" s="190"/>
      <c r="E662" s="165"/>
      <c r="F662" s="165"/>
      <c r="G662" s="163"/>
      <c r="H662" s="163"/>
      <c r="I662" s="163"/>
      <c r="J662" s="163"/>
      <c r="K662" s="164"/>
      <c r="L662" s="165"/>
      <c r="M662" s="163"/>
      <c r="N662" s="163"/>
      <c r="O662" s="163"/>
    </row>
    <row r="663" spans="1:15">
      <c r="A663" s="163"/>
      <c r="B663" s="187"/>
      <c r="C663" s="187"/>
      <c r="D663" s="190"/>
      <c r="E663" s="165"/>
      <c r="F663" s="165"/>
      <c r="G663" s="163"/>
      <c r="H663" s="163"/>
      <c r="I663" s="163"/>
      <c r="J663" s="163"/>
      <c r="K663" s="164"/>
      <c r="L663" s="165"/>
      <c r="M663" s="163"/>
      <c r="N663" s="163"/>
      <c r="O663" s="163"/>
    </row>
    <row r="664" spans="1:15">
      <c r="A664" s="163"/>
      <c r="B664" s="187"/>
      <c r="C664" s="187"/>
      <c r="D664" s="190"/>
      <c r="E664" s="165"/>
      <c r="F664" s="165"/>
      <c r="G664" s="163"/>
      <c r="H664" s="163"/>
      <c r="I664" s="163"/>
      <c r="J664" s="163"/>
      <c r="K664" s="164"/>
      <c r="L664" s="165"/>
      <c r="M664" s="163"/>
      <c r="N664" s="163"/>
      <c r="O664" s="163"/>
    </row>
    <row r="665" spans="1:15">
      <c r="A665" s="163"/>
      <c r="B665" s="187"/>
      <c r="C665" s="187"/>
      <c r="D665" s="190"/>
      <c r="E665" s="165"/>
      <c r="F665" s="165"/>
      <c r="G665" s="163"/>
      <c r="H665" s="163"/>
      <c r="I665" s="163"/>
      <c r="J665" s="163"/>
      <c r="K665" s="164"/>
      <c r="L665" s="165"/>
      <c r="M665" s="163"/>
      <c r="N665" s="163"/>
      <c r="O665" s="163"/>
    </row>
    <row r="666" spans="1:15">
      <c r="A666" s="163"/>
      <c r="B666" s="187"/>
      <c r="C666" s="187"/>
      <c r="D666" s="190"/>
      <c r="E666" s="165"/>
      <c r="F666" s="165"/>
      <c r="G666" s="163"/>
      <c r="H666" s="163"/>
      <c r="I666" s="163"/>
      <c r="J666" s="163"/>
      <c r="K666" s="164"/>
      <c r="L666" s="165"/>
      <c r="M666" s="163"/>
      <c r="N666" s="163"/>
      <c r="O666" s="163"/>
    </row>
    <row r="667" spans="1:15">
      <c r="A667" s="163"/>
      <c r="B667" s="187"/>
      <c r="C667" s="187"/>
      <c r="D667" s="190"/>
      <c r="E667" s="165"/>
      <c r="F667" s="165"/>
      <c r="G667" s="163"/>
      <c r="H667" s="163"/>
      <c r="I667" s="163"/>
      <c r="J667" s="163"/>
      <c r="K667" s="164"/>
      <c r="L667" s="165"/>
      <c r="M667" s="163"/>
      <c r="N667" s="163"/>
      <c r="O667" s="163"/>
    </row>
    <row r="668" spans="1:15">
      <c r="A668" s="163"/>
      <c r="B668" s="187"/>
      <c r="C668" s="187"/>
      <c r="D668" s="190"/>
      <c r="E668" s="165"/>
      <c r="F668" s="165"/>
      <c r="G668" s="163"/>
      <c r="H668" s="163"/>
      <c r="I668" s="163"/>
      <c r="J668" s="163"/>
      <c r="K668" s="164"/>
      <c r="L668" s="165"/>
      <c r="M668" s="163"/>
      <c r="N668" s="163"/>
      <c r="O668" s="163"/>
    </row>
    <row r="669" spans="1:15">
      <c r="A669" s="163"/>
      <c r="B669" s="187"/>
      <c r="C669" s="187"/>
      <c r="D669" s="190"/>
      <c r="E669" s="165"/>
      <c r="F669" s="165"/>
      <c r="G669" s="163"/>
      <c r="H669" s="163"/>
      <c r="I669" s="163"/>
      <c r="J669" s="163"/>
      <c r="K669" s="164"/>
      <c r="L669" s="165"/>
      <c r="M669" s="163"/>
      <c r="N669" s="163"/>
      <c r="O669" s="163"/>
    </row>
    <row r="670" spans="1:15">
      <c r="A670" s="163"/>
      <c r="B670" s="187"/>
      <c r="C670" s="187"/>
      <c r="D670" s="190"/>
      <c r="E670" s="165"/>
      <c r="F670" s="165"/>
      <c r="G670" s="163"/>
      <c r="H670" s="163"/>
      <c r="I670" s="163"/>
      <c r="J670" s="163"/>
      <c r="K670" s="164"/>
      <c r="L670" s="165"/>
      <c r="M670" s="163"/>
      <c r="N670" s="163"/>
      <c r="O670" s="163"/>
    </row>
    <row r="671" spans="1:15">
      <c r="A671" s="163"/>
      <c r="B671" s="187"/>
      <c r="C671" s="187"/>
      <c r="D671" s="190"/>
      <c r="E671" s="165"/>
      <c r="F671" s="165"/>
      <c r="G671" s="163"/>
      <c r="H671" s="163"/>
      <c r="I671" s="163"/>
      <c r="J671" s="163"/>
      <c r="K671" s="164"/>
      <c r="L671" s="165"/>
      <c r="M671" s="163"/>
      <c r="N671" s="163"/>
      <c r="O671" s="163"/>
    </row>
    <row r="672" spans="1:15">
      <c r="A672" s="163"/>
      <c r="B672" s="187"/>
      <c r="C672" s="187"/>
      <c r="D672" s="190"/>
      <c r="E672" s="165"/>
      <c r="F672" s="165"/>
      <c r="G672" s="163"/>
      <c r="H672" s="163"/>
      <c r="I672" s="163"/>
      <c r="J672" s="163"/>
      <c r="K672" s="164"/>
      <c r="L672" s="165"/>
      <c r="M672" s="163"/>
      <c r="N672" s="163"/>
      <c r="O672" s="163"/>
    </row>
    <row r="673" spans="1:15">
      <c r="A673" s="163"/>
      <c r="B673" s="187"/>
      <c r="C673" s="187"/>
      <c r="D673" s="190"/>
      <c r="E673" s="165"/>
      <c r="F673" s="165"/>
      <c r="G673" s="163"/>
      <c r="H673" s="163"/>
      <c r="I673" s="163"/>
      <c r="J673" s="163"/>
      <c r="K673" s="164"/>
      <c r="L673" s="165"/>
      <c r="M673" s="163"/>
      <c r="N673" s="163"/>
      <c r="O673" s="163"/>
    </row>
    <row r="674" spans="1:15">
      <c r="A674" s="163"/>
      <c r="B674" s="187"/>
      <c r="C674" s="187"/>
      <c r="D674" s="190"/>
      <c r="E674" s="165"/>
      <c r="F674" s="165"/>
      <c r="G674" s="163"/>
      <c r="H674" s="163"/>
      <c r="I674" s="163"/>
      <c r="J674" s="163"/>
      <c r="K674" s="164"/>
      <c r="L674" s="165"/>
      <c r="M674" s="163"/>
      <c r="N674" s="163"/>
      <c r="O674" s="163"/>
    </row>
    <row r="675" spans="1:15">
      <c r="A675" s="163"/>
      <c r="B675" s="187"/>
      <c r="C675" s="187"/>
      <c r="D675" s="190"/>
      <c r="E675" s="165"/>
      <c r="F675" s="165"/>
      <c r="G675" s="163"/>
      <c r="H675" s="163"/>
      <c r="I675" s="163"/>
      <c r="J675" s="163"/>
      <c r="K675" s="164"/>
      <c r="L675" s="165"/>
      <c r="M675" s="163"/>
      <c r="N675" s="163"/>
      <c r="O675" s="163"/>
    </row>
    <row r="676" spans="1:15">
      <c r="A676" s="163"/>
      <c r="B676" s="187"/>
      <c r="C676" s="187"/>
      <c r="D676" s="190"/>
      <c r="E676" s="165"/>
      <c r="F676" s="165"/>
      <c r="G676" s="163"/>
      <c r="H676" s="163"/>
      <c r="I676" s="163"/>
      <c r="J676" s="163"/>
      <c r="K676" s="164"/>
      <c r="L676" s="165"/>
      <c r="M676" s="163"/>
      <c r="N676" s="163"/>
      <c r="O676" s="163"/>
    </row>
    <row r="677" spans="1:15">
      <c r="A677" s="163"/>
      <c r="B677" s="187"/>
      <c r="C677" s="187"/>
      <c r="D677" s="190"/>
      <c r="E677" s="165"/>
      <c r="F677" s="165"/>
      <c r="G677" s="163"/>
      <c r="H677" s="163"/>
      <c r="I677" s="163"/>
      <c r="J677" s="163"/>
      <c r="K677" s="164"/>
      <c r="L677" s="165"/>
      <c r="M677" s="163"/>
      <c r="N677" s="163"/>
      <c r="O677" s="163"/>
    </row>
    <row r="678" spans="1:15">
      <c r="A678" s="163"/>
      <c r="B678" s="187"/>
      <c r="C678" s="187"/>
      <c r="D678" s="190"/>
      <c r="E678" s="165"/>
      <c r="F678" s="165"/>
      <c r="G678" s="163"/>
      <c r="H678" s="163"/>
      <c r="I678" s="163"/>
      <c r="J678" s="163"/>
      <c r="K678" s="164"/>
      <c r="L678" s="165"/>
      <c r="M678" s="163"/>
      <c r="N678" s="163"/>
      <c r="O678" s="163"/>
    </row>
    <row r="679" spans="1:15">
      <c r="A679" s="163"/>
      <c r="B679" s="187"/>
      <c r="C679" s="187"/>
      <c r="D679" s="190"/>
      <c r="E679" s="165"/>
      <c r="F679" s="165"/>
      <c r="G679" s="163"/>
      <c r="H679" s="163"/>
      <c r="I679" s="163"/>
      <c r="J679" s="163"/>
      <c r="K679" s="164"/>
      <c r="L679" s="165"/>
      <c r="M679" s="163"/>
      <c r="N679" s="163"/>
      <c r="O679" s="163"/>
    </row>
    <row r="680" spans="1:15">
      <c r="A680" s="163"/>
      <c r="B680" s="187"/>
      <c r="C680" s="187"/>
      <c r="D680" s="190"/>
      <c r="E680" s="165"/>
      <c r="F680" s="165"/>
      <c r="G680" s="163"/>
      <c r="H680" s="163"/>
      <c r="I680" s="163"/>
      <c r="J680" s="163"/>
      <c r="K680" s="164"/>
      <c r="L680" s="165"/>
      <c r="M680" s="163"/>
      <c r="N680" s="163"/>
      <c r="O680" s="163"/>
    </row>
    <row r="681" spans="1:15">
      <c r="A681" s="163"/>
      <c r="B681" s="187"/>
      <c r="C681" s="187"/>
      <c r="D681" s="190"/>
      <c r="E681" s="165"/>
      <c r="F681" s="165"/>
      <c r="G681" s="163"/>
      <c r="H681" s="163"/>
      <c r="I681" s="163"/>
      <c r="J681" s="163"/>
      <c r="K681" s="164"/>
      <c r="L681" s="165"/>
      <c r="M681" s="163"/>
      <c r="N681" s="163"/>
      <c r="O681" s="163"/>
    </row>
    <row r="682" spans="1:15">
      <c r="A682" s="163"/>
      <c r="B682" s="187"/>
      <c r="C682" s="187"/>
      <c r="D682" s="190"/>
      <c r="E682" s="165"/>
      <c r="F682" s="165"/>
      <c r="G682" s="163"/>
      <c r="H682" s="163"/>
      <c r="I682" s="163"/>
      <c r="J682" s="163"/>
      <c r="K682" s="164"/>
      <c r="L682" s="165"/>
      <c r="M682" s="163"/>
      <c r="N682" s="163"/>
      <c r="O682" s="163"/>
    </row>
    <row r="683" spans="1:15">
      <c r="A683" s="163"/>
      <c r="B683" s="187"/>
      <c r="C683" s="187"/>
      <c r="D683" s="190"/>
      <c r="E683" s="165"/>
      <c r="F683" s="165"/>
      <c r="G683" s="163"/>
      <c r="H683" s="163"/>
      <c r="I683" s="163"/>
      <c r="J683" s="163"/>
      <c r="K683" s="164"/>
      <c r="L683" s="165"/>
      <c r="M683" s="163"/>
      <c r="N683" s="163"/>
      <c r="O683" s="163"/>
    </row>
    <row r="684" spans="1:15">
      <c r="A684" s="163"/>
      <c r="B684" s="187"/>
      <c r="C684" s="187"/>
      <c r="D684" s="190"/>
      <c r="E684" s="165"/>
      <c r="F684" s="165"/>
      <c r="G684" s="163"/>
      <c r="H684" s="163"/>
      <c r="I684" s="163"/>
      <c r="J684" s="163"/>
      <c r="K684" s="164"/>
      <c r="L684" s="165"/>
      <c r="M684" s="163"/>
      <c r="N684" s="163"/>
      <c r="O684" s="163"/>
    </row>
    <row r="685" spans="1:15">
      <c r="A685" s="163"/>
      <c r="B685" s="187"/>
      <c r="C685" s="187"/>
      <c r="D685" s="190"/>
      <c r="E685" s="165"/>
      <c r="F685" s="165"/>
      <c r="G685" s="163"/>
      <c r="H685" s="163"/>
      <c r="I685" s="163"/>
      <c r="J685" s="163"/>
      <c r="K685" s="164"/>
      <c r="L685" s="165"/>
      <c r="M685" s="163"/>
      <c r="N685" s="163"/>
      <c r="O685" s="163"/>
    </row>
    <row r="686" spans="1:15">
      <c r="A686" s="163"/>
      <c r="B686" s="187"/>
      <c r="C686" s="187"/>
      <c r="D686" s="190"/>
      <c r="E686" s="165"/>
      <c r="F686" s="165"/>
      <c r="G686" s="163"/>
      <c r="H686" s="163"/>
      <c r="I686" s="163"/>
      <c r="J686" s="163"/>
      <c r="K686" s="164"/>
      <c r="L686" s="165"/>
      <c r="M686" s="163"/>
      <c r="N686" s="163"/>
      <c r="O686" s="163"/>
    </row>
    <row r="687" spans="1:15">
      <c r="A687" s="163"/>
      <c r="B687" s="187"/>
      <c r="C687" s="187"/>
      <c r="D687" s="190"/>
      <c r="E687" s="165"/>
      <c r="F687" s="165"/>
      <c r="G687" s="163"/>
      <c r="H687" s="163"/>
      <c r="I687" s="163"/>
      <c r="J687" s="163"/>
      <c r="K687" s="164"/>
      <c r="L687" s="165"/>
      <c r="M687" s="163"/>
      <c r="N687" s="163"/>
      <c r="O687" s="163"/>
    </row>
    <row r="688" spans="1:15">
      <c r="A688" s="163"/>
      <c r="B688" s="187"/>
      <c r="C688" s="187"/>
      <c r="D688" s="190"/>
      <c r="E688" s="165"/>
      <c r="F688" s="165"/>
      <c r="G688" s="163"/>
      <c r="H688" s="163"/>
      <c r="I688" s="163"/>
      <c r="J688" s="163"/>
      <c r="K688" s="164"/>
      <c r="L688" s="165"/>
      <c r="M688" s="163"/>
      <c r="N688" s="163"/>
      <c r="O688" s="163"/>
    </row>
    <row r="689" spans="1:15">
      <c r="A689" s="163"/>
      <c r="B689" s="187"/>
      <c r="C689" s="187"/>
      <c r="D689" s="190"/>
      <c r="E689" s="165"/>
      <c r="F689" s="165"/>
      <c r="G689" s="163"/>
      <c r="H689" s="163"/>
      <c r="I689" s="163"/>
      <c r="J689" s="163"/>
      <c r="K689" s="164"/>
      <c r="L689" s="165"/>
      <c r="M689" s="163"/>
      <c r="N689" s="163"/>
      <c r="O689" s="163"/>
    </row>
    <row r="690" spans="1:15">
      <c r="A690" s="163"/>
      <c r="B690" s="187"/>
      <c r="C690" s="187"/>
      <c r="D690" s="190"/>
      <c r="E690" s="165"/>
      <c r="F690" s="165"/>
      <c r="G690" s="163"/>
      <c r="H690" s="163"/>
      <c r="I690" s="163"/>
      <c r="J690" s="163"/>
      <c r="K690" s="164"/>
      <c r="L690" s="165"/>
      <c r="M690" s="163"/>
      <c r="N690" s="163"/>
      <c r="O690" s="163"/>
    </row>
    <row r="691" spans="1:15">
      <c r="A691" s="163"/>
      <c r="B691" s="187"/>
      <c r="C691" s="187"/>
      <c r="D691" s="190"/>
      <c r="E691" s="165"/>
      <c r="F691" s="165"/>
      <c r="G691" s="163"/>
      <c r="H691" s="163"/>
      <c r="I691" s="163"/>
      <c r="J691" s="163"/>
      <c r="K691" s="164"/>
      <c r="L691" s="165"/>
      <c r="M691" s="163"/>
      <c r="N691" s="163"/>
      <c r="O691" s="163"/>
    </row>
    <row r="692" spans="1:15">
      <c r="A692" s="163"/>
      <c r="B692" s="187"/>
      <c r="C692" s="187"/>
      <c r="D692" s="190"/>
      <c r="E692" s="165"/>
      <c r="F692" s="165"/>
      <c r="G692" s="163"/>
      <c r="H692" s="163"/>
      <c r="I692" s="163"/>
      <c r="J692" s="163"/>
      <c r="K692" s="164"/>
      <c r="L692" s="165"/>
      <c r="M692" s="163"/>
      <c r="N692" s="163"/>
      <c r="O692" s="163"/>
    </row>
    <row r="693" spans="1:15">
      <c r="A693" s="163"/>
      <c r="B693" s="187"/>
      <c r="C693" s="187"/>
      <c r="D693" s="190"/>
      <c r="E693" s="165"/>
      <c r="F693" s="165"/>
      <c r="G693" s="163"/>
      <c r="H693" s="163"/>
      <c r="I693" s="163"/>
      <c r="J693" s="163"/>
      <c r="K693" s="164"/>
      <c r="L693" s="165"/>
      <c r="M693" s="163"/>
      <c r="N693" s="163"/>
      <c r="O693" s="163"/>
    </row>
    <row r="694" spans="1:15">
      <c r="A694" s="163"/>
      <c r="B694" s="187"/>
      <c r="C694" s="187"/>
      <c r="D694" s="190"/>
      <c r="E694" s="165"/>
      <c r="F694" s="165"/>
      <c r="G694" s="163"/>
      <c r="H694" s="163"/>
      <c r="I694" s="163"/>
      <c r="J694" s="163"/>
      <c r="K694" s="164"/>
      <c r="L694" s="165"/>
      <c r="M694" s="163"/>
      <c r="N694" s="163"/>
      <c r="O694" s="163"/>
    </row>
    <row r="695" spans="1:15">
      <c r="A695" s="163"/>
      <c r="B695" s="187"/>
      <c r="C695" s="187"/>
      <c r="D695" s="190"/>
      <c r="E695" s="165"/>
      <c r="F695" s="165"/>
      <c r="G695" s="163"/>
      <c r="H695" s="163"/>
      <c r="I695" s="163"/>
      <c r="J695" s="163"/>
      <c r="K695" s="164"/>
      <c r="L695" s="165"/>
      <c r="M695" s="163"/>
      <c r="N695" s="163"/>
      <c r="O695" s="163"/>
    </row>
    <row r="696" spans="1:15">
      <c r="A696" s="163"/>
      <c r="B696" s="187"/>
      <c r="C696" s="187"/>
      <c r="D696" s="190"/>
      <c r="E696" s="165"/>
      <c r="F696" s="165"/>
      <c r="G696" s="163"/>
      <c r="H696" s="163"/>
      <c r="I696" s="163"/>
      <c r="J696" s="163"/>
      <c r="K696" s="164"/>
      <c r="L696" s="165"/>
      <c r="M696" s="163"/>
      <c r="N696" s="163"/>
      <c r="O696" s="163"/>
    </row>
    <row r="697" spans="1:15">
      <c r="A697" s="163"/>
      <c r="B697" s="187"/>
      <c r="C697" s="187"/>
      <c r="D697" s="190"/>
      <c r="E697" s="165"/>
      <c r="F697" s="165"/>
      <c r="G697" s="163"/>
      <c r="H697" s="163"/>
      <c r="I697" s="163"/>
      <c r="J697" s="163"/>
      <c r="K697" s="164"/>
      <c r="L697" s="165"/>
      <c r="M697" s="163"/>
      <c r="N697" s="163"/>
      <c r="O697" s="163"/>
    </row>
    <row r="698" spans="1:15">
      <c r="A698" s="163"/>
      <c r="B698" s="187"/>
      <c r="C698" s="187"/>
      <c r="D698" s="190"/>
      <c r="E698" s="165"/>
      <c r="F698" s="165"/>
      <c r="G698" s="163"/>
      <c r="H698" s="163"/>
      <c r="I698" s="163"/>
      <c r="J698" s="163"/>
      <c r="K698" s="164"/>
      <c r="L698" s="165"/>
      <c r="M698" s="163"/>
      <c r="N698" s="163"/>
      <c r="O698" s="163"/>
    </row>
    <row r="699" spans="1:15">
      <c r="A699" s="163"/>
      <c r="B699" s="187"/>
      <c r="C699" s="187"/>
      <c r="D699" s="190"/>
      <c r="E699" s="165"/>
      <c r="F699" s="165"/>
      <c r="G699" s="163"/>
      <c r="H699" s="163"/>
      <c r="I699" s="163"/>
      <c r="J699" s="163"/>
      <c r="K699" s="164"/>
      <c r="L699" s="165"/>
      <c r="M699" s="163"/>
      <c r="N699" s="163"/>
      <c r="O699" s="163"/>
    </row>
    <row r="700" spans="1:15">
      <c r="A700" s="163"/>
      <c r="B700" s="187"/>
      <c r="C700" s="187"/>
      <c r="D700" s="190"/>
      <c r="E700" s="165"/>
      <c r="F700" s="165"/>
      <c r="G700" s="163"/>
      <c r="H700" s="163"/>
      <c r="I700" s="163"/>
      <c r="J700" s="163"/>
      <c r="K700" s="164"/>
      <c r="L700" s="165"/>
      <c r="M700" s="163"/>
      <c r="N700" s="163"/>
      <c r="O700" s="163"/>
    </row>
    <row r="701" spans="1:15">
      <c r="A701" s="163"/>
      <c r="B701" s="187"/>
      <c r="C701" s="187"/>
      <c r="D701" s="190"/>
      <c r="E701" s="165"/>
      <c r="F701" s="165"/>
      <c r="G701" s="163"/>
      <c r="H701" s="163"/>
      <c r="I701" s="163"/>
      <c r="J701" s="163"/>
      <c r="K701" s="164"/>
      <c r="L701" s="165"/>
      <c r="M701" s="163"/>
      <c r="N701" s="163"/>
      <c r="O701" s="163"/>
    </row>
    <row r="702" spans="1:15">
      <c r="A702" s="163"/>
      <c r="B702" s="187"/>
      <c r="C702" s="187"/>
      <c r="D702" s="190"/>
      <c r="E702" s="165"/>
      <c r="F702" s="165"/>
      <c r="G702" s="163"/>
      <c r="H702" s="163"/>
      <c r="I702" s="163"/>
      <c r="J702" s="163"/>
      <c r="K702" s="164"/>
      <c r="L702" s="165"/>
      <c r="M702" s="163"/>
      <c r="N702" s="163"/>
      <c r="O702" s="163"/>
    </row>
    <row r="703" spans="1:15">
      <c r="A703" s="163"/>
      <c r="B703" s="187"/>
      <c r="C703" s="187"/>
      <c r="D703" s="190"/>
      <c r="E703" s="165"/>
      <c r="F703" s="165"/>
      <c r="G703" s="163"/>
      <c r="H703" s="163"/>
      <c r="I703" s="163"/>
      <c r="J703" s="163"/>
      <c r="K703" s="164"/>
      <c r="L703" s="165"/>
      <c r="M703" s="163"/>
      <c r="N703" s="163"/>
      <c r="O703" s="163"/>
    </row>
    <row r="704" spans="1:15">
      <c r="A704" s="163"/>
      <c r="B704" s="187"/>
      <c r="C704" s="187"/>
      <c r="D704" s="190"/>
      <c r="E704" s="165"/>
      <c r="F704" s="165"/>
      <c r="G704" s="163"/>
      <c r="H704" s="163"/>
      <c r="I704" s="163"/>
      <c r="J704" s="163"/>
      <c r="K704" s="164"/>
      <c r="L704" s="165"/>
      <c r="M704" s="163"/>
      <c r="N704" s="163"/>
      <c r="O704" s="163"/>
    </row>
    <row r="705" spans="1:15">
      <c r="A705" s="163"/>
      <c r="B705" s="187"/>
      <c r="C705" s="187"/>
      <c r="D705" s="190"/>
      <c r="E705" s="165"/>
      <c r="F705" s="165"/>
      <c r="G705" s="163"/>
      <c r="H705" s="163"/>
      <c r="I705" s="163"/>
      <c r="J705" s="163"/>
      <c r="K705" s="164"/>
      <c r="L705" s="165"/>
      <c r="M705" s="163"/>
      <c r="N705" s="163"/>
      <c r="O705" s="163"/>
    </row>
    <row r="706" spans="1:15">
      <c r="A706" s="163"/>
      <c r="B706" s="187"/>
      <c r="C706" s="187"/>
      <c r="D706" s="190"/>
      <c r="E706" s="165"/>
      <c r="F706" s="165"/>
      <c r="G706" s="163"/>
      <c r="H706" s="163"/>
      <c r="I706" s="163"/>
      <c r="J706" s="163"/>
      <c r="K706" s="164"/>
      <c r="L706" s="164"/>
      <c r="M706" s="163"/>
      <c r="N706" s="163"/>
      <c r="O706" s="163"/>
    </row>
    <row r="707" spans="1:15">
      <c r="A707" s="163"/>
      <c r="B707" s="187"/>
      <c r="C707" s="187"/>
      <c r="D707" s="190"/>
      <c r="E707" s="164"/>
      <c r="F707" s="164"/>
      <c r="G707" s="163"/>
      <c r="H707" s="163"/>
      <c r="I707" s="163"/>
      <c r="J707" s="163"/>
      <c r="K707" s="164"/>
      <c r="L707" s="164"/>
      <c r="M707" s="163"/>
      <c r="N707" s="163"/>
      <c r="O707" s="163"/>
    </row>
    <row r="708" spans="1:15">
      <c r="A708" s="163"/>
      <c r="B708" s="187"/>
      <c r="C708" s="187"/>
      <c r="D708" s="190"/>
      <c r="E708" s="165"/>
      <c r="F708" s="165"/>
      <c r="G708" s="163"/>
      <c r="H708" s="163"/>
      <c r="I708" s="163"/>
      <c r="J708" s="163"/>
      <c r="K708" s="164"/>
      <c r="L708" s="165"/>
      <c r="M708" s="163"/>
      <c r="N708" s="163"/>
      <c r="O708" s="163"/>
    </row>
    <row r="709" spans="1:15">
      <c r="A709" s="163"/>
      <c r="B709" s="187"/>
      <c r="C709" s="187"/>
      <c r="D709" s="190"/>
      <c r="E709" s="165"/>
      <c r="F709" s="165"/>
      <c r="G709" s="163"/>
      <c r="H709" s="163"/>
      <c r="I709" s="163"/>
      <c r="J709" s="163"/>
      <c r="K709" s="164"/>
      <c r="L709" s="165"/>
      <c r="M709" s="163"/>
      <c r="N709" s="163"/>
      <c r="O709" s="163"/>
    </row>
    <row r="710" spans="1:15">
      <c r="A710" s="163"/>
      <c r="B710" s="187"/>
      <c r="C710" s="187"/>
      <c r="D710" s="190"/>
      <c r="E710" s="165"/>
      <c r="F710" s="165"/>
      <c r="G710" s="163"/>
      <c r="H710" s="163"/>
      <c r="I710" s="163"/>
      <c r="J710" s="163"/>
      <c r="K710" s="164"/>
      <c r="L710" s="165"/>
      <c r="M710" s="163"/>
      <c r="N710" s="163"/>
      <c r="O710" s="163"/>
    </row>
    <row r="711" spans="1:15">
      <c r="A711" s="163"/>
      <c r="B711" s="187"/>
      <c r="C711" s="187"/>
      <c r="D711" s="190"/>
      <c r="E711" s="164"/>
      <c r="F711" s="164"/>
      <c r="G711" s="163"/>
      <c r="H711" s="163"/>
      <c r="I711" s="163"/>
      <c r="J711" s="163"/>
      <c r="K711" s="164"/>
      <c r="L711" s="164"/>
      <c r="M711" s="163"/>
      <c r="N711" s="163"/>
      <c r="O711" s="163"/>
    </row>
    <row r="712" spans="1:15">
      <c r="A712" s="163"/>
      <c r="B712" s="187"/>
      <c r="C712" s="187"/>
      <c r="D712" s="190"/>
      <c r="E712" s="165"/>
      <c r="F712" s="165"/>
      <c r="G712" s="163"/>
      <c r="H712" s="163"/>
      <c r="I712" s="163"/>
      <c r="J712" s="163"/>
      <c r="K712" s="164"/>
      <c r="L712" s="165"/>
      <c r="M712" s="163"/>
      <c r="N712" s="163"/>
      <c r="O712" s="163"/>
    </row>
    <row r="713" spans="1:15">
      <c r="A713" s="163"/>
      <c r="B713" s="187"/>
      <c r="C713" s="187"/>
      <c r="D713" s="190"/>
      <c r="E713" s="165"/>
      <c r="F713" s="165"/>
      <c r="G713" s="163"/>
      <c r="H713" s="163"/>
      <c r="I713" s="163"/>
      <c r="J713" s="163"/>
      <c r="K713" s="164"/>
      <c r="L713" s="165"/>
      <c r="M713" s="163"/>
      <c r="N713" s="163"/>
      <c r="O713" s="163"/>
    </row>
    <row r="714" spans="1:15">
      <c r="A714" s="163"/>
      <c r="B714" s="187"/>
      <c r="C714" s="187"/>
      <c r="D714" s="190"/>
      <c r="E714" s="165"/>
      <c r="F714" s="165"/>
      <c r="G714" s="163"/>
      <c r="H714" s="163"/>
      <c r="I714" s="163"/>
      <c r="J714" s="163"/>
      <c r="K714" s="164"/>
      <c r="L714" s="165"/>
      <c r="M714" s="163"/>
      <c r="N714" s="163"/>
      <c r="O714" s="163"/>
    </row>
    <row r="715" spans="1:15">
      <c r="A715" s="163"/>
      <c r="B715" s="187"/>
      <c r="C715" s="187"/>
      <c r="D715" s="190"/>
      <c r="E715" s="165"/>
      <c r="F715" s="165"/>
      <c r="G715" s="163"/>
      <c r="H715" s="163"/>
      <c r="I715" s="163"/>
      <c r="J715" s="163"/>
      <c r="K715" s="164"/>
      <c r="L715" s="165"/>
      <c r="M715" s="163"/>
      <c r="N715" s="163"/>
      <c r="O715" s="163"/>
    </row>
    <row r="716" spans="1:15">
      <c r="A716" s="163"/>
      <c r="B716" s="187"/>
      <c r="C716" s="187"/>
      <c r="D716" s="190"/>
      <c r="E716" s="165"/>
      <c r="F716" s="165"/>
      <c r="G716" s="163"/>
      <c r="H716" s="163"/>
      <c r="I716" s="163"/>
      <c r="J716" s="163"/>
      <c r="K716" s="164"/>
      <c r="L716" s="165"/>
      <c r="M716" s="163"/>
      <c r="N716" s="163"/>
      <c r="O716" s="163"/>
    </row>
    <row r="717" spans="1:15">
      <c r="A717" s="163"/>
      <c r="B717" s="187"/>
      <c r="C717" s="187"/>
      <c r="D717" s="190"/>
      <c r="E717" s="165"/>
      <c r="F717" s="165"/>
      <c r="G717" s="163"/>
      <c r="H717" s="163"/>
      <c r="I717" s="163"/>
      <c r="J717" s="163"/>
      <c r="K717" s="164"/>
      <c r="L717" s="165"/>
      <c r="M717" s="163"/>
      <c r="N717" s="163"/>
      <c r="O717" s="163"/>
    </row>
    <row r="718" spans="1:15">
      <c r="A718" s="163"/>
      <c r="B718" s="187"/>
      <c r="C718" s="187"/>
      <c r="D718" s="190"/>
      <c r="E718" s="165"/>
      <c r="F718" s="165"/>
      <c r="G718" s="163"/>
      <c r="H718" s="163"/>
      <c r="I718" s="163"/>
      <c r="J718" s="163"/>
      <c r="K718" s="164"/>
      <c r="L718" s="165"/>
      <c r="M718" s="163"/>
      <c r="N718" s="163"/>
      <c r="O718" s="163"/>
    </row>
    <row r="719" spans="1:15">
      <c r="A719" s="163"/>
      <c r="B719" s="187"/>
      <c r="C719" s="187"/>
      <c r="D719" s="190"/>
      <c r="E719" s="165"/>
      <c r="F719" s="165"/>
      <c r="G719" s="163"/>
      <c r="H719" s="163"/>
      <c r="I719" s="163"/>
      <c r="J719" s="163"/>
      <c r="K719" s="164"/>
      <c r="L719" s="165"/>
      <c r="M719" s="163"/>
      <c r="N719" s="163"/>
      <c r="O719" s="163"/>
    </row>
    <row r="720" spans="1:15">
      <c r="A720" s="163"/>
      <c r="B720" s="187"/>
      <c r="C720" s="187"/>
      <c r="D720" s="190"/>
      <c r="E720" s="165"/>
      <c r="F720" s="165"/>
      <c r="G720" s="163"/>
      <c r="H720" s="163"/>
      <c r="I720" s="163"/>
      <c r="J720" s="163"/>
      <c r="K720" s="164"/>
      <c r="L720" s="165"/>
      <c r="M720" s="163"/>
      <c r="N720" s="163"/>
      <c r="O720" s="163"/>
    </row>
    <row r="721" spans="1:15">
      <c r="A721" s="163"/>
      <c r="B721" s="187"/>
      <c r="C721" s="187"/>
      <c r="D721" s="190"/>
      <c r="E721" s="165"/>
      <c r="F721" s="165"/>
      <c r="G721" s="163"/>
      <c r="H721" s="163"/>
      <c r="I721" s="163"/>
      <c r="J721" s="163"/>
      <c r="K721" s="164"/>
      <c r="L721" s="165"/>
      <c r="M721" s="163"/>
      <c r="N721" s="163"/>
      <c r="O721" s="163"/>
    </row>
    <row r="722" spans="1:15">
      <c r="A722" s="163"/>
      <c r="B722" s="187"/>
      <c r="C722" s="187"/>
      <c r="D722" s="190"/>
      <c r="E722" s="165"/>
      <c r="F722" s="165"/>
      <c r="G722" s="163"/>
      <c r="H722" s="163"/>
      <c r="I722" s="163"/>
      <c r="J722" s="163"/>
      <c r="K722" s="164"/>
      <c r="L722" s="165"/>
      <c r="M722" s="163"/>
      <c r="N722" s="163"/>
      <c r="O722" s="163"/>
    </row>
    <row r="723" spans="1:15">
      <c r="A723" s="163"/>
      <c r="B723" s="187"/>
      <c r="C723" s="187"/>
      <c r="D723" s="190"/>
      <c r="E723" s="165"/>
      <c r="F723" s="165"/>
      <c r="G723" s="163"/>
      <c r="H723" s="163"/>
      <c r="I723" s="163"/>
      <c r="J723" s="163"/>
      <c r="K723" s="164"/>
      <c r="L723" s="165"/>
      <c r="M723" s="163"/>
      <c r="N723" s="163"/>
      <c r="O723" s="163"/>
    </row>
    <row r="724" spans="1:15">
      <c r="A724" s="163"/>
      <c r="B724" s="187"/>
      <c r="C724" s="187"/>
      <c r="D724" s="190"/>
      <c r="E724" s="165"/>
      <c r="F724" s="165"/>
      <c r="G724" s="163"/>
      <c r="H724" s="163"/>
      <c r="I724" s="163"/>
      <c r="J724" s="163"/>
      <c r="K724" s="164"/>
      <c r="L724" s="165"/>
      <c r="M724" s="163"/>
      <c r="N724" s="163"/>
      <c r="O724" s="163"/>
    </row>
    <row r="725" spans="1:15">
      <c r="A725" s="163"/>
      <c r="B725" s="187"/>
      <c r="C725" s="187"/>
      <c r="D725" s="190"/>
      <c r="E725" s="165"/>
      <c r="F725" s="165"/>
      <c r="G725" s="163"/>
      <c r="H725" s="163"/>
      <c r="I725" s="163"/>
      <c r="J725" s="163"/>
      <c r="K725" s="164"/>
      <c r="L725" s="165"/>
      <c r="M725" s="163"/>
      <c r="N725" s="163"/>
      <c r="O725" s="163"/>
    </row>
    <row r="726" spans="1:15">
      <c r="A726" s="163"/>
      <c r="B726" s="187"/>
      <c r="C726" s="187"/>
      <c r="D726" s="190"/>
      <c r="E726" s="165"/>
      <c r="F726" s="165"/>
      <c r="G726" s="163"/>
      <c r="H726" s="163"/>
      <c r="I726" s="163"/>
      <c r="J726" s="163"/>
      <c r="K726" s="164"/>
      <c r="L726" s="165"/>
      <c r="M726" s="163"/>
      <c r="N726" s="163"/>
      <c r="O726" s="163"/>
    </row>
    <row r="727" spans="1:15">
      <c r="A727" s="163"/>
      <c r="B727" s="187"/>
      <c r="C727" s="187"/>
      <c r="D727" s="190"/>
      <c r="E727" s="165"/>
      <c r="F727" s="165"/>
      <c r="G727" s="163"/>
      <c r="H727" s="163"/>
      <c r="I727" s="163"/>
      <c r="J727" s="163"/>
      <c r="K727" s="164"/>
      <c r="L727" s="165"/>
      <c r="M727" s="163"/>
      <c r="N727" s="163"/>
      <c r="O727" s="163"/>
    </row>
    <row r="728" spans="1:15">
      <c r="A728" s="163"/>
      <c r="B728" s="187"/>
      <c r="C728" s="187"/>
      <c r="D728" s="190"/>
      <c r="E728" s="165"/>
      <c r="F728" s="165"/>
      <c r="G728" s="163"/>
      <c r="H728" s="163"/>
      <c r="I728" s="163"/>
      <c r="J728" s="163"/>
      <c r="K728" s="164"/>
      <c r="L728" s="165"/>
      <c r="M728" s="163"/>
      <c r="N728" s="163"/>
      <c r="O728" s="163"/>
    </row>
    <row r="729" spans="1:15">
      <c r="A729" s="163"/>
      <c r="B729" s="187"/>
      <c r="C729" s="187"/>
      <c r="D729" s="190"/>
      <c r="E729" s="165"/>
      <c r="F729" s="165"/>
      <c r="G729" s="163"/>
      <c r="H729" s="163"/>
      <c r="I729" s="163"/>
      <c r="J729" s="163"/>
      <c r="K729" s="164"/>
      <c r="L729" s="165"/>
      <c r="M729" s="163"/>
      <c r="N729" s="163"/>
      <c r="O729" s="163"/>
    </row>
    <row r="730" spans="1:15">
      <c r="A730" s="163"/>
      <c r="B730" s="187"/>
      <c r="C730" s="187"/>
      <c r="D730" s="190"/>
      <c r="E730" s="165"/>
      <c r="F730" s="165"/>
      <c r="G730" s="163"/>
      <c r="H730" s="163"/>
      <c r="I730" s="163"/>
      <c r="J730" s="163"/>
      <c r="K730" s="164"/>
      <c r="L730" s="165"/>
      <c r="M730" s="163"/>
      <c r="N730" s="163"/>
      <c r="O730" s="163"/>
    </row>
    <row r="731" spans="1:15">
      <c r="A731" s="163"/>
      <c r="B731" s="187"/>
      <c r="C731" s="187"/>
      <c r="D731" s="190"/>
      <c r="E731" s="165"/>
      <c r="F731" s="165"/>
      <c r="G731" s="163"/>
      <c r="H731" s="163"/>
      <c r="I731" s="163"/>
      <c r="J731" s="163"/>
      <c r="K731" s="164"/>
      <c r="L731" s="165"/>
      <c r="M731" s="163"/>
      <c r="N731" s="163"/>
      <c r="O731" s="163"/>
    </row>
    <row r="732" spans="1:15">
      <c r="A732" s="163"/>
      <c r="B732" s="187"/>
      <c r="C732" s="187"/>
      <c r="D732" s="190"/>
      <c r="E732" s="165"/>
      <c r="F732" s="165"/>
      <c r="G732" s="163"/>
      <c r="H732" s="163"/>
      <c r="I732" s="163"/>
      <c r="J732" s="163"/>
      <c r="K732" s="164"/>
      <c r="L732" s="165"/>
      <c r="M732" s="163"/>
      <c r="N732" s="163"/>
      <c r="O732" s="163"/>
    </row>
    <row r="733" spans="1:15">
      <c r="A733" s="163"/>
      <c r="B733" s="187"/>
      <c r="C733" s="187"/>
      <c r="D733" s="190"/>
      <c r="E733" s="165"/>
      <c r="F733" s="165"/>
      <c r="G733" s="163"/>
      <c r="H733" s="163"/>
      <c r="I733" s="163"/>
      <c r="J733" s="163"/>
      <c r="K733" s="164"/>
      <c r="L733" s="165"/>
      <c r="M733" s="163"/>
      <c r="N733" s="163"/>
      <c r="O733" s="163"/>
    </row>
    <row r="734" spans="1:15">
      <c r="A734" s="163"/>
      <c r="B734" s="187"/>
      <c r="C734" s="187"/>
      <c r="D734" s="190"/>
      <c r="E734" s="165"/>
      <c r="F734" s="165"/>
      <c r="G734" s="163"/>
      <c r="H734" s="163"/>
      <c r="I734" s="163"/>
      <c r="J734" s="163"/>
      <c r="K734" s="164"/>
      <c r="L734" s="165"/>
      <c r="M734" s="163"/>
      <c r="N734" s="163"/>
      <c r="O734" s="163"/>
    </row>
    <row r="735" spans="1:15">
      <c r="A735" s="163"/>
      <c r="B735" s="187"/>
      <c r="C735" s="187"/>
      <c r="D735" s="190"/>
      <c r="E735" s="165"/>
      <c r="F735" s="165"/>
      <c r="G735" s="163"/>
      <c r="H735" s="163"/>
      <c r="I735" s="163"/>
      <c r="J735" s="163"/>
      <c r="K735" s="164"/>
      <c r="L735" s="165"/>
      <c r="M735" s="163"/>
      <c r="N735" s="163"/>
      <c r="O735" s="163"/>
    </row>
    <row r="736" spans="1:15">
      <c r="A736" s="163"/>
      <c r="B736" s="187"/>
      <c r="C736" s="187"/>
      <c r="D736" s="190"/>
      <c r="E736" s="165"/>
      <c r="F736" s="165"/>
      <c r="G736" s="163"/>
      <c r="H736" s="163"/>
      <c r="I736" s="163"/>
      <c r="J736" s="163"/>
      <c r="K736" s="164"/>
      <c r="L736" s="165"/>
      <c r="M736" s="163"/>
      <c r="N736" s="163"/>
      <c r="O736" s="163"/>
    </row>
    <row r="737" spans="1:15">
      <c r="A737" s="163"/>
      <c r="B737" s="187"/>
      <c r="C737" s="187"/>
      <c r="D737" s="190"/>
      <c r="E737" s="165"/>
      <c r="F737" s="165"/>
      <c r="G737" s="163"/>
      <c r="H737" s="163"/>
      <c r="I737" s="163"/>
      <c r="J737" s="163"/>
      <c r="K737" s="164"/>
      <c r="L737" s="165"/>
      <c r="M737" s="163"/>
      <c r="N737" s="163"/>
      <c r="O737" s="163"/>
    </row>
    <row r="738" spans="1:15">
      <c r="A738" s="163"/>
      <c r="B738" s="187"/>
      <c r="C738" s="187"/>
      <c r="D738" s="190"/>
      <c r="E738" s="165"/>
      <c r="F738" s="165"/>
      <c r="G738" s="163"/>
      <c r="H738" s="163"/>
      <c r="I738" s="163"/>
      <c r="J738" s="163"/>
      <c r="K738" s="164"/>
      <c r="L738" s="165"/>
      <c r="M738" s="163"/>
      <c r="N738" s="163"/>
      <c r="O738" s="163"/>
    </row>
    <row r="739" spans="1:15">
      <c r="A739" s="163"/>
      <c r="B739" s="187"/>
      <c r="C739" s="187"/>
      <c r="D739" s="190"/>
      <c r="E739" s="165"/>
      <c r="F739" s="165"/>
      <c r="G739" s="163"/>
      <c r="H739" s="163"/>
      <c r="I739" s="163"/>
      <c r="J739" s="163"/>
      <c r="K739" s="164"/>
      <c r="L739" s="165"/>
      <c r="M739" s="163"/>
      <c r="N739" s="163"/>
      <c r="O739" s="163"/>
    </row>
    <row r="740" spans="1:15">
      <c r="A740" s="163"/>
      <c r="B740" s="187"/>
      <c r="C740" s="187"/>
      <c r="D740" s="190"/>
      <c r="E740" s="165"/>
      <c r="F740" s="165"/>
      <c r="G740" s="163"/>
      <c r="H740" s="163"/>
      <c r="I740" s="163"/>
      <c r="J740" s="163"/>
      <c r="K740" s="164"/>
      <c r="L740" s="165"/>
      <c r="M740" s="163"/>
      <c r="N740" s="163"/>
      <c r="O740" s="163"/>
    </row>
    <row r="741" spans="1:15">
      <c r="A741" s="163"/>
      <c r="B741" s="187"/>
      <c r="C741" s="187"/>
      <c r="D741" s="190"/>
      <c r="E741" s="165"/>
      <c r="F741" s="165"/>
      <c r="G741" s="163"/>
      <c r="H741" s="163"/>
      <c r="I741" s="163"/>
      <c r="J741" s="163"/>
      <c r="K741" s="164"/>
      <c r="L741" s="165"/>
      <c r="M741" s="163"/>
      <c r="N741" s="163"/>
      <c r="O741" s="163"/>
    </row>
    <row r="742" spans="1:15">
      <c r="A742" s="163"/>
      <c r="B742" s="187"/>
      <c r="C742" s="187"/>
      <c r="D742" s="190"/>
      <c r="E742" s="165"/>
      <c r="F742" s="165"/>
      <c r="G742" s="163"/>
      <c r="H742" s="163"/>
      <c r="I742" s="163"/>
      <c r="J742" s="163"/>
      <c r="K742" s="164"/>
      <c r="L742" s="165"/>
      <c r="M742" s="163"/>
      <c r="N742" s="163"/>
      <c r="O742" s="163"/>
    </row>
    <row r="743" spans="1:15">
      <c r="A743" s="163"/>
      <c r="B743" s="187"/>
      <c r="C743" s="187"/>
      <c r="D743" s="190"/>
      <c r="E743" s="165"/>
      <c r="F743" s="165"/>
      <c r="G743" s="163"/>
      <c r="H743" s="163"/>
      <c r="I743" s="163"/>
      <c r="J743" s="163"/>
      <c r="K743" s="164"/>
      <c r="L743" s="165"/>
      <c r="M743" s="163"/>
      <c r="N743" s="163"/>
      <c r="O743" s="163"/>
    </row>
    <row r="744" spans="1:15">
      <c r="A744" s="163"/>
      <c r="B744" s="187"/>
      <c r="C744" s="187"/>
      <c r="D744" s="190"/>
      <c r="E744" s="165"/>
      <c r="F744" s="165"/>
      <c r="G744" s="163"/>
      <c r="H744" s="163"/>
      <c r="I744" s="163"/>
      <c r="J744" s="163"/>
      <c r="K744" s="164"/>
      <c r="L744" s="165"/>
      <c r="M744" s="163"/>
      <c r="N744" s="163"/>
      <c r="O744" s="163"/>
    </row>
    <row r="745" spans="1:15">
      <c r="A745" s="163"/>
      <c r="B745" s="187"/>
      <c r="C745" s="187"/>
      <c r="D745" s="190"/>
      <c r="E745" s="165"/>
      <c r="F745" s="165"/>
      <c r="G745" s="163"/>
      <c r="H745" s="163"/>
      <c r="I745" s="163"/>
      <c r="J745" s="163"/>
      <c r="K745" s="164"/>
      <c r="L745" s="165"/>
      <c r="M745" s="163"/>
      <c r="N745" s="163"/>
      <c r="O745" s="163"/>
    </row>
    <row r="746" spans="1:15">
      <c r="A746" s="163"/>
      <c r="B746" s="187"/>
      <c r="C746" s="187"/>
      <c r="D746" s="190"/>
      <c r="E746" s="165"/>
      <c r="F746" s="165"/>
      <c r="G746" s="163"/>
      <c r="H746" s="163"/>
      <c r="I746" s="163"/>
      <c r="J746" s="163"/>
      <c r="K746" s="164"/>
      <c r="L746" s="165"/>
      <c r="M746" s="163"/>
      <c r="N746" s="163"/>
      <c r="O746" s="163"/>
    </row>
    <row r="747" spans="1:15">
      <c r="A747" s="163"/>
      <c r="B747" s="187"/>
      <c r="C747" s="187"/>
      <c r="D747" s="190"/>
      <c r="E747" s="165"/>
      <c r="F747" s="165"/>
      <c r="G747" s="163"/>
      <c r="H747" s="163"/>
      <c r="I747" s="163"/>
      <c r="J747" s="163"/>
      <c r="K747" s="164"/>
      <c r="L747" s="165"/>
      <c r="M747" s="163"/>
      <c r="N747" s="163"/>
      <c r="O747" s="163"/>
    </row>
    <row r="748" spans="1:15">
      <c r="A748" s="163"/>
      <c r="B748" s="187"/>
      <c r="C748" s="187"/>
      <c r="D748" s="190"/>
      <c r="E748" s="165"/>
      <c r="F748" s="165"/>
      <c r="G748" s="163"/>
      <c r="H748" s="163"/>
      <c r="I748" s="163"/>
      <c r="J748" s="163"/>
      <c r="K748" s="164"/>
      <c r="L748" s="165"/>
      <c r="M748" s="163"/>
      <c r="N748" s="163"/>
      <c r="O748" s="163"/>
    </row>
    <row r="749" spans="1:15">
      <c r="A749" s="163"/>
      <c r="B749" s="187"/>
      <c r="C749" s="187"/>
      <c r="D749" s="190"/>
      <c r="E749" s="165"/>
      <c r="F749" s="165"/>
      <c r="G749" s="163"/>
      <c r="H749" s="163"/>
      <c r="I749" s="163"/>
      <c r="J749" s="163"/>
      <c r="K749" s="164"/>
      <c r="L749" s="165"/>
      <c r="M749" s="163"/>
      <c r="N749" s="163"/>
      <c r="O749" s="163"/>
    </row>
    <row r="750" spans="1:15">
      <c r="A750" s="163"/>
      <c r="B750" s="187"/>
      <c r="C750" s="163"/>
      <c r="D750" s="190"/>
      <c r="E750" s="165"/>
      <c r="F750" s="165"/>
      <c r="G750" s="163"/>
      <c r="H750" s="163"/>
      <c r="I750" s="163"/>
      <c r="J750" s="163"/>
      <c r="K750" s="164"/>
      <c r="L750" s="165"/>
      <c r="M750" s="163"/>
      <c r="N750" s="163"/>
      <c r="O750" s="163"/>
    </row>
    <row r="751" spans="1:15">
      <c r="A751" s="163"/>
      <c r="B751" s="187"/>
      <c r="C751" s="163"/>
      <c r="D751" s="190"/>
      <c r="E751" s="165"/>
      <c r="F751" s="165"/>
      <c r="G751" s="163"/>
      <c r="H751" s="163"/>
      <c r="I751" s="163"/>
      <c r="J751" s="163"/>
      <c r="K751" s="164"/>
      <c r="L751" s="165"/>
      <c r="M751" s="163"/>
      <c r="N751" s="163"/>
      <c r="O751" s="163"/>
    </row>
    <row r="752" spans="1:15">
      <c r="A752" s="163"/>
      <c r="B752" s="187"/>
      <c r="C752" s="163"/>
      <c r="D752" s="190"/>
      <c r="E752" s="165"/>
      <c r="F752" s="165"/>
      <c r="G752" s="163"/>
      <c r="H752" s="163"/>
      <c r="I752" s="163"/>
      <c r="J752" s="163"/>
      <c r="K752" s="164"/>
      <c r="L752" s="165"/>
      <c r="M752" s="163"/>
      <c r="N752" s="163"/>
      <c r="O752" s="163"/>
    </row>
    <row r="753" spans="1:15">
      <c r="A753" s="163"/>
      <c r="B753" s="187"/>
      <c r="C753" s="163"/>
      <c r="D753" s="190"/>
      <c r="E753" s="165"/>
      <c r="F753" s="165"/>
      <c r="G753" s="163"/>
      <c r="H753" s="163"/>
      <c r="I753" s="163"/>
      <c r="J753" s="163"/>
      <c r="K753" s="164"/>
      <c r="L753" s="165"/>
      <c r="M753" s="163"/>
      <c r="N753" s="163"/>
      <c r="O753" s="163"/>
    </row>
    <row r="754" spans="1:15">
      <c r="A754" s="163"/>
      <c r="B754" s="187"/>
      <c r="C754" s="163"/>
      <c r="D754" s="190"/>
      <c r="E754" s="165"/>
      <c r="F754" s="165"/>
      <c r="G754" s="163"/>
      <c r="H754" s="163"/>
      <c r="I754" s="163"/>
      <c r="J754" s="163"/>
      <c r="K754" s="164"/>
      <c r="L754" s="165"/>
      <c r="M754" s="163"/>
      <c r="N754" s="163"/>
      <c r="O754" s="163"/>
    </row>
    <row r="755" spans="1:15">
      <c r="A755" s="163"/>
      <c r="B755" s="187"/>
      <c r="C755" s="163"/>
      <c r="D755" s="190"/>
      <c r="E755" s="165"/>
      <c r="F755" s="165"/>
      <c r="G755" s="163"/>
      <c r="H755" s="163"/>
      <c r="I755" s="163"/>
      <c r="J755" s="163"/>
      <c r="K755" s="164"/>
      <c r="L755" s="165"/>
      <c r="M755" s="163"/>
      <c r="N755" s="163"/>
      <c r="O755" s="163"/>
    </row>
    <row r="756" spans="1:15">
      <c r="A756" s="163"/>
      <c r="B756" s="187"/>
      <c r="C756" s="163"/>
      <c r="D756" s="190"/>
      <c r="E756" s="165"/>
      <c r="F756" s="165"/>
      <c r="G756" s="163"/>
      <c r="H756" s="163"/>
      <c r="I756" s="163"/>
      <c r="J756" s="163"/>
      <c r="K756" s="164"/>
      <c r="L756" s="165"/>
      <c r="M756" s="163"/>
      <c r="N756" s="163"/>
      <c r="O756" s="163"/>
    </row>
    <row r="757" spans="1:15">
      <c r="A757" s="163"/>
      <c r="B757" s="187"/>
      <c r="C757" s="163"/>
      <c r="D757" s="190"/>
      <c r="E757" s="165"/>
      <c r="F757" s="165"/>
      <c r="G757" s="163"/>
      <c r="H757" s="163"/>
      <c r="I757" s="163"/>
      <c r="J757" s="163"/>
      <c r="K757" s="164"/>
      <c r="L757" s="165"/>
      <c r="M757" s="163"/>
      <c r="N757" s="163"/>
      <c r="O757" s="163"/>
    </row>
    <row r="758" spans="1:15">
      <c r="A758" s="163"/>
      <c r="B758" s="187"/>
      <c r="C758" s="163"/>
      <c r="D758" s="190"/>
      <c r="E758" s="165"/>
      <c r="F758" s="165"/>
      <c r="G758" s="163"/>
      <c r="H758" s="163"/>
      <c r="I758" s="163"/>
      <c r="J758" s="163"/>
      <c r="K758" s="164"/>
      <c r="L758" s="165"/>
      <c r="M758" s="163"/>
      <c r="N758" s="163"/>
      <c r="O758" s="163"/>
    </row>
    <row r="759" spans="1:15">
      <c r="A759" s="163"/>
      <c r="B759" s="187"/>
      <c r="C759" s="163"/>
      <c r="D759" s="190"/>
      <c r="E759" s="165"/>
      <c r="F759" s="165"/>
      <c r="G759" s="163"/>
      <c r="H759" s="163"/>
      <c r="I759" s="163"/>
      <c r="J759" s="163"/>
      <c r="K759" s="164"/>
      <c r="L759" s="165"/>
      <c r="M759" s="163"/>
      <c r="N759" s="163"/>
      <c r="O759" s="163"/>
    </row>
    <row r="760" spans="1:15">
      <c r="A760" s="163"/>
      <c r="B760" s="187"/>
      <c r="C760" s="163"/>
      <c r="D760" s="190"/>
      <c r="E760" s="165"/>
      <c r="F760" s="165"/>
      <c r="G760" s="163"/>
      <c r="H760" s="163"/>
      <c r="I760" s="163"/>
      <c r="J760" s="163"/>
      <c r="K760" s="164"/>
      <c r="L760" s="165"/>
      <c r="M760" s="163"/>
      <c r="N760" s="163"/>
      <c r="O760" s="163"/>
    </row>
    <row r="761" spans="1:15">
      <c r="A761" s="163"/>
      <c r="B761" s="187"/>
      <c r="C761" s="163"/>
      <c r="D761" s="190"/>
      <c r="E761" s="165"/>
      <c r="F761" s="165"/>
      <c r="G761" s="163"/>
      <c r="H761" s="163"/>
      <c r="I761" s="163"/>
      <c r="J761" s="163"/>
      <c r="K761" s="164"/>
      <c r="L761" s="165"/>
      <c r="M761" s="163"/>
      <c r="N761" s="163"/>
      <c r="O761" s="163"/>
    </row>
    <row r="762" spans="1:15">
      <c r="A762" s="163"/>
      <c r="B762" s="187"/>
      <c r="C762" s="163"/>
      <c r="D762" s="190"/>
      <c r="E762" s="165"/>
      <c r="F762" s="165"/>
      <c r="G762" s="163"/>
      <c r="H762" s="163"/>
      <c r="I762" s="163"/>
      <c r="J762" s="163"/>
      <c r="K762" s="164"/>
      <c r="L762" s="165"/>
      <c r="M762" s="163"/>
      <c r="N762" s="163"/>
      <c r="O762" s="163"/>
    </row>
    <row r="763" spans="1:15">
      <c r="A763" s="163"/>
      <c r="B763" s="187"/>
      <c r="C763" s="163"/>
      <c r="D763" s="190"/>
      <c r="E763" s="165"/>
      <c r="F763" s="165"/>
      <c r="G763" s="163"/>
      <c r="H763" s="163"/>
      <c r="I763" s="163"/>
      <c r="J763" s="163"/>
      <c r="K763" s="164"/>
      <c r="L763" s="165"/>
      <c r="M763" s="163"/>
      <c r="N763" s="163"/>
      <c r="O763" s="163"/>
    </row>
    <row r="764" spans="1:15">
      <c r="A764" s="163"/>
      <c r="B764" s="187"/>
      <c r="C764" s="163"/>
      <c r="D764" s="190"/>
      <c r="E764" s="165"/>
      <c r="F764" s="165"/>
      <c r="G764" s="163"/>
      <c r="H764" s="163"/>
      <c r="I764" s="163"/>
      <c r="J764" s="163"/>
      <c r="K764" s="164"/>
      <c r="L764" s="165"/>
      <c r="M764" s="163"/>
      <c r="N764" s="163"/>
      <c r="O764" s="163"/>
    </row>
    <row r="765" spans="1:15">
      <c r="A765" s="163"/>
      <c r="B765" s="187"/>
      <c r="C765" s="163"/>
      <c r="D765" s="190"/>
      <c r="E765" s="165"/>
      <c r="F765" s="165"/>
      <c r="G765" s="163"/>
      <c r="H765" s="163"/>
      <c r="I765" s="163"/>
      <c r="J765" s="163"/>
      <c r="K765" s="164"/>
      <c r="L765" s="165"/>
      <c r="M765" s="163"/>
      <c r="N765" s="163"/>
      <c r="O765" s="163"/>
    </row>
    <row r="766" spans="1:15">
      <c r="A766" s="163"/>
      <c r="B766" s="187"/>
      <c r="C766" s="163"/>
      <c r="D766" s="190"/>
      <c r="E766" s="165"/>
      <c r="F766" s="165"/>
      <c r="G766" s="163"/>
      <c r="H766" s="163"/>
      <c r="I766" s="163"/>
      <c r="J766" s="163"/>
      <c r="K766" s="164"/>
      <c r="L766" s="165"/>
      <c r="M766" s="163"/>
      <c r="N766" s="163"/>
      <c r="O766" s="163"/>
    </row>
    <row r="767" spans="1:15">
      <c r="A767" s="163"/>
      <c r="B767" s="187"/>
      <c r="C767" s="163"/>
      <c r="D767" s="190"/>
      <c r="E767" s="165"/>
      <c r="F767" s="165"/>
      <c r="G767" s="163"/>
      <c r="H767" s="163"/>
      <c r="I767" s="163"/>
      <c r="J767" s="163"/>
      <c r="K767" s="164"/>
      <c r="L767" s="165"/>
      <c r="M767" s="163"/>
      <c r="N767" s="163"/>
      <c r="O767" s="163"/>
    </row>
    <row r="768" spans="1:15">
      <c r="A768" s="163"/>
      <c r="B768" s="187"/>
      <c r="C768" s="163"/>
      <c r="D768" s="190"/>
      <c r="E768" s="165"/>
      <c r="F768" s="165"/>
      <c r="G768" s="163"/>
      <c r="H768" s="163"/>
      <c r="I768" s="163"/>
      <c r="J768" s="163"/>
      <c r="K768" s="164"/>
      <c r="L768" s="165"/>
      <c r="M768" s="163"/>
      <c r="N768" s="163"/>
      <c r="O768" s="163"/>
    </row>
    <row r="769" spans="1:15">
      <c r="A769" s="163"/>
      <c r="B769" s="187"/>
      <c r="C769" s="163"/>
      <c r="D769" s="190"/>
      <c r="E769" s="165"/>
      <c r="F769" s="165"/>
      <c r="G769" s="163"/>
      <c r="H769" s="163"/>
      <c r="I769" s="163"/>
      <c r="J769" s="163"/>
      <c r="K769" s="164"/>
      <c r="L769" s="165"/>
      <c r="M769" s="163"/>
      <c r="N769" s="163"/>
      <c r="O769" s="163"/>
    </row>
    <row r="770" spans="1:15">
      <c r="A770" s="163"/>
      <c r="B770" s="187"/>
      <c r="C770" s="163"/>
      <c r="D770" s="190"/>
      <c r="E770" s="165"/>
      <c r="F770" s="165"/>
      <c r="G770" s="163"/>
      <c r="H770" s="163"/>
      <c r="I770" s="163"/>
      <c r="J770" s="163"/>
      <c r="K770" s="164"/>
      <c r="L770" s="165"/>
      <c r="M770" s="163"/>
      <c r="N770" s="163"/>
      <c r="O770" s="163"/>
    </row>
    <row r="771" spans="1:15">
      <c r="A771" s="163"/>
      <c r="B771" s="187"/>
      <c r="C771" s="163"/>
      <c r="D771" s="190"/>
      <c r="E771" s="165"/>
      <c r="F771" s="165"/>
      <c r="G771" s="163"/>
      <c r="H771" s="163"/>
      <c r="I771" s="163"/>
      <c r="J771" s="163"/>
      <c r="K771" s="164"/>
      <c r="L771" s="165"/>
      <c r="M771" s="163"/>
      <c r="N771" s="163"/>
      <c r="O771" s="163"/>
    </row>
    <row r="772" spans="1:15">
      <c r="A772" s="163"/>
      <c r="B772" s="187"/>
      <c r="C772" s="163"/>
      <c r="D772" s="190"/>
      <c r="E772" s="165"/>
      <c r="F772" s="165"/>
      <c r="G772" s="163"/>
      <c r="H772" s="163"/>
      <c r="I772" s="163"/>
      <c r="J772" s="163"/>
      <c r="K772" s="164"/>
      <c r="L772" s="165"/>
      <c r="M772" s="163"/>
      <c r="N772" s="163"/>
      <c r="O772" s="163"/>
    </row>
    <row r="773" spans="1:15">
      <c r="A773" s="163"/>
      <c r="B773" s="187"/>
      <c r="C773" s="163"/>
      <c r="D773" s="190"/>
      <c r="E773" s="165"/>
      <c r="F773" s="165"/>
      <c r="G773" s="163"/>
      <c r="H773" s="163"/>
      <c r="I773" s="163"/>
      <c r="J773" s="163"/>
      <c r="K773" s="164"/>
      <c r="L773" s="165"/>
      <c r="M773" s="163"/>
      <c r="N773" s="163"/>
      <c r="O773" s="163"/>
    </row>
    <row r="774" spans="1:15">
      <c r="A774" s="163"/>
      <c r="B774" s="187"/>
      <c r="C774" s="163"/>
      <c r="D774" s="190"/>
      <c r="E774" s="165"/>
      <c r="F774" s="165"/>
      <c r="G774" s="163"/>
      <c r="H774" s="163"/>
      <c r="I774" s="163"/>
      <c r="J774" s="163"/>
      <c r="K774" s="164"/>
      <c r="L774" s="165"/>
      <c r="M774" s="163"/>
      <c r="N774" s="163"/>
      <c r="O774" s="163"/>
    </row>
    <row r="775" spans="1:15">
      <c r="A775" s="163"/>
      <c r="B775" s="187"/>
      <c r="C775" s="163"/>
      <c r="D775" s="190"/>
      <c r="E775" s="165"/>
      <c r="F775" s="165"/>
      <c r="G775" s="163"/>
      <c r="H775" s="163"/>
      <c r="I775" s="163"/>
      <c r="J775" s="163"/>
      <c r="K775" s="164"/>
      <c r="L775" s="165"/>
      <c r="M775" s="163"/>
      <c r="N775" s="163"/>
      <c r="O775" s="163"/>
    </row>
    <row r="776" spans="1:15">
      <c r="A776" s="163"/>
      <c r="B776" s="187"/>
      <c r="C776" s="163"/>
      <c r="D776" s="190"/>
      <c r="E776" s="165"/>
      <c r="F776" s="165"/>
      <c r="G776" s="163"/>
      <c r="H776" s="163"/>
      <c r="I776" s="163"/>
      <c r="J776" s="163"/>
      <c r="K776" s="164"/>
      <c r="L776" s="165"/>
      <c r="M776" s="163"/>
      <c r="N776" s="163"/>
      <c r="O776" s="163"/>
    </row>
    <row r="777" spans="1:15">
      <c r="A777" s="163"/>
      <c r="B777" s="187"/>
      <c r="C777" s="163"/>
      <c r="D777" s="190"/>
      <c r="E777" s="165"/>
      <c r="F777" s="165"/>
      <c r="G777" s="163"/>
      <c r="H777" s="163"/>
      <c r="I777" s="163"/>
      <c r="J777" s="163"/>
      <c r="K777" s="164"/>
      <c r="L777" s="165"/>
      <c r="M777" s="163"/>
      <c r="N777" s="163"/>
      <c r="O777" s="163"/>
    </row>
    <row r="778" spans="1:15">
      <c r="A778" s="163"/>
      <c r="B778" s="187"/>
      <c r="C778" s="163"/>
      <c r="D778" s="190"/>
      <c r="E778" s="165"/>
      <c r="F778" s="165"/>
      <c r="G778" s="163"/>
      <c r="H778" s="163"/>
      <c r="I778" s="163"/>
      <c r="J778" s="163"/>
      <c r="K778" s="164"/>
      <c r="L778" s="165"/>
      <c r="M778" s="163"/>
      <c r="N778" s="163"/>
      <c r="O778" s="163"/>
    </row>
    <row r="779" spans="1:15">
      <c r="A779" s="163"/>
      <c r="B779" s="187"/>
      <c r="C779" s="163"/>
      <c r="D779" s="190"/>
      <c r="E779" s="165"/>
      <c r="F779" s="165"/>
      <c r="G779" s="163"/>
      <c r="H779" s="163"/>
      <c r="I779" s="163"/>
      <c r="J779" s="163"/>
      <c r="K779" s="164"/>
      <c r="L779" s="165"/>
      <c r="M779" s="163"/>
      <c r="N779" s="163"/>
      <c r="O779" s="163"/>
    </row>
    <row r="780" spans="1:15">
      <c r="A780" s="163"/>
      <c r="B780" s="187"/>
      <c r="C780" s="163"/>
      <c r="D780" s="190"/>
      <c r="E780" s="165"/>
      <c r="F780" s="165"/>
      <c r="G780" s="163"/>
      <c r="H780" s="163"/>
      <c r="I780" s="163"/>
      <c r="J780" s="163"/>
      <c r="K780" s="164"/>
      <c r="L780" s="165"/>
      <c r="M780" s="163"/>
      <c r="N780" s="163"/>
      <c r="O780" s="163"/>
    </row>
    <row r="781" spans="1:15">
      <c r="A781" s="163"/>
      <c r="B781" s="187"/>
      <c r="C781" s="163"/>
      <c r="D781" s="190"/>
      <c r="E781" s="165"/>
      <c r="F781" s="165"/>
      <c r="G781" s="163"/>
      <c r="H781" s="163"/>
      <c r="I781" s="163"/>
      <c r="J781" s="163"/>
      <c r="K781" s="164"/>
      <c r="L781" s="165"/>
      <c r="M781" s="163"/>
      <c r="N781" s="163"/>
      <c r="O781" s="163"/>
    </row>
    <row r="782" spans="1:15">
      <c r="A782" s="163"/>
      <c r="B782" s="187"/>
      <c r="C782" s="163"/>
      <c r="D782" s="190"/>
      <c r="E782" s="165"/>
      <c r="F782" s="165"/>
      <c r="G782" s="163"/>
      <c r="H782" s="163"/>
      <c r="I782" s="163"/>
      <c r="J782" s="163"/>
      <c r="K782" s="164"/>
      <c r="L782" s="165"/>
      <c r="M782" s="163"/>
      <c r="N782" s="163"/>
      <c r="O782" s="163"/>
    </row>
    <row r="783" spans="1:15">
      <c r="A783" s="163"/>
      <c r="B783" s="187"/>
      <c r="C783" s="163"/>
      <c r="D783" s="190"/>
      <c r="E783" s="165"/>
      <c r="F783" s="165"/>
      <c r="G783" s="163"/>
      <c r="H783" s="163"/>
      <c r="I783" s="163"/>
      <c r="J783" s="163"/>
      <c r="K783" s="164"/>
      <c r="L783" s="165"/>
      <c r="M783" s="163"/>
      <c r="N783" s="163"/>
      <c r="O783" s="163"/>
    </row>
    <row r="784" spans="1:15">
      <c r="A784" s="163"/>
      <c r="B784" s="187"/>
      <c r="C784" s="163"/>
      <c r="D784" s="190"/>
      <c r="E784" s="165"/>
      <c r="F784" s="165"/>
      <c r="G784" s="163"/>
      <c r="H784" s="163"/>
      <c r="I784" s="163"/>
      <c r="J784" s="163"/>
      <c r="K784" s="164"/>
      <c r="L784" s="165"/>
      <c r="M784" s="163"/>
      <c r="N784" s="163"/>
      <c r="O784" s="163"/>
    </row>
    <row r="785" spans="1:15">
      <c r="A785" s="163"/>
      <c r="B785" s="187"/>
      <c r="C785" s="163"/>
      <c r="D785" s="190"/>
      <c r="E785" s="165"/>
      <c r="F785" s="165"/>
      <c r="G785" s="163"/>
      <c r="H785" s="163"/>
      <c r="I785" s="163"/>
      <c r="J785" s="163"/>
      <c r="K785" s="164"/>
      <c r="L785" s="165"/>
      <c r="M785" s="163"/>
      <c r="N785" s="163"/>
      <c r="O785" s="163"/>
    </row>
    <row r="786" spans="1:15">
      <c r="A786" s="163"/>
      <c r="B786" s="187"/>
      <c r="C786" s="163"/>
      <c r="D786" s="190"/>
      <c r="E786" s="165"/>
      <c r="F786" s="165"/>
      <c r="G786" s="163"/>
      <c r="H786" s="163"/>
      <c r="I786" s="163"/>
      <c r="J786" s="163"/>
      <c r="K786" s="164"/>
      <c r="L786" s="165"/>
      <c r="M786" s="163"/>
      <c r="N786" s="163"/>
      <c r="O786" s="163"/>
    </row>
    <row r="787" spans="1:15">
      <c r="A787" s="163"/>
      <c r="B787" s="187"/>
      <c r="C787" s="163"/>
      <c r="D787" s="190"/>
      <c r="E787" s="165"/>
      <c r="F787" s="165"/>
      <c r="G787" s="163"/>
      <c r="H787" s="163"/>
      <c r="I787" s="300"/>
      <c r="J787" s="163"/>
      <c r="K787" s="164"/>
      <c r="L787" s="165"/>
      <c r="M787" s="163"/>
      <c r="N787" s="163"/>
      <c r="O787" s="163"/>
    </row>
    <row r="788" spans="1:15">
      <c r="A788" s="163"/>
      <c r="B788" s="163"/>
      <c r="C788" s="163"/>
      <c r="D788" s="190"/>
      <c r="E788" s="165"/>
      <c r="F788" s="165"/>
      <c r="G788" s="163"/>
      <c r="H788" s="163"/>
      <c r="I788" s="300"/>
      <c r="J788" s="163"/>
      <c r="K788" s="164"/>
      <c r="L788" s="165"/>
      <c r="M788" s="163"/>
      <c r="N788" s="163"/>
      <c r="O788" s="163"/>
    </row>
    <row r="789" spans="1:15">
      <c r="A789" s="163"/>
      <c r="B789" s="163"/>
      <c r="C789" s="163"/>
      <c r="D789" s="190"/>
      <c r="E789" s="165"/>
      <c r="F789" s="165"/>
      <c r="G789" s="163"/>
      <c r="H789" s="163"/>
      <c r="I789" s="163"/>
      <c r="J789" s="163"/>
      <c r="K789" s="164"/>
      <c r="L789" s="165"/>
      <c r="M789" s="163"/>
      <c r="N789" s="163"/>
      <c r="O789" s="163"/>
    </row>
    <row r="790" spans="1:15">
      <c r="A790" s="163"/>
      <c r="B790" s="163"/>
      <c r="C790" s="163"/>
      <c r="D790" s="190"/>
      <c r="E790" s="165"/>
      <c r="F790" s="165"/>
      <c r="G790" s="163"/>
      <c r="H790" s="163"/>
      <c r="I790" s="163"/>
      <c r="J790" s="163"/>
      <c r="K790" s="164"/>
      <c r="L790" s="293"/>
      <c r="M790" s="163"/>
      <c r="N790" s="163"/>
      <c r="O790" s="163"/>
    </row>
    <row r="791" spans="1:15">
      <c r="A791" s="163"/>
      <c r="B791" s="163"/>
      <c r="C791" s="163"/>
      <c r="D791" s="190"/>
      <c r="E791" s="165"/>
      <c r="F791" s="165"/>
      <c r="G791" s="163"/>
      <c r="H791" s="163"/>
      <c r="I791" s="163"/>
      <c r="J791" s="163"/>
      <c r="K791" s="164"/>
      <c r="L791" s="165"/>
      <c r="M791" s="163"/>
      <c r="N791" s="163"/>
      <c r="O791" s="163"/>
    </row>
    <row r="792" spans="1:15">
      <c r="A792" s="163"/>
      <c r="B792" s="163"/>
      <c r="C792" s="163"/>
      <c r="D792" s="190"/>
      <c r="E792" s="165"/>
      <c r="F792" s="165"/>
      <c r="G792" s="163"/>
      <c r="H792" s="163"/>
      <c r="I792" s="163"/>
      <c r="J792" s="163"/>
      <c r="K792" s="164"/>
      <c r="L792" s="164"/>
      <c r="M792" s="163"/>
      <c r="N792" s="163"/>
      <c r="O792" s="163"/>
    </row>
    <row r="793" spans="1:15">
      <c r="A793" s="163"/>
      <c r="B793" s="163"/>
      <c r="C793" s="163"/>
      <c r="D793" s="190"/>
      <c r="E793" s="165"/>
      <c r="F793" s="165"/>
      <c r="G793" s="163"/>
      <c r="H793" s="163"/>
      <c r="I793" s="163"/>
      <c r="J793" s="163"/>
      <c r="K793" s="164"/>
      <c r="L793" s="293"/>
      <c r="M793" s="163"/>
      <c r="N793" s="163"/>
      <c r="O793" s="163"/>
    </row>
    <row r="794" spans="1:15">
      <c r="A794" s="163"/>
      <c r="B794" s="163"/>
      <c r="C794" s="163"/>
      <c r="D794" s="190"/>
      <c r="E794" s="164"/>
      <c r="F794" s="164"/>
      <c r="G794" s="163"/>
      <c r="H794" s="163"/>
      <c r="I794" s="163"/>
      <c r="J794" s="163"/>
      <c r="K794" s="164"/>
      <c r="L794" s="164"/>
      <c r="M794" s="163"/>
      <c r="N794" s="163"/>
      <c r="O794" s="163"/>
    </row>
    <row r="795" spans="1:15">
      <c r="A795" s="163"/>
      <c r="B795" s="163"/>
      <c r="C795" s="163"/>
      <c r="D795" s="190"/>
      <c r="E795" s="164"/>
      <c r="F795" s="164"/>
      <c r="G795" s="163"/>
      <c r="H795" s="163"/>
      <c r="I795" s="163"/>
      <c r="J795" s="163"/>
      <c r="K795" s="164"/>
      <c r="L795" s="164"/>
      <c r="M795" s="163"/>
      <c r="N795" s="163"/>
      <c r="O795" s="163"/>
    </row>
    <row r="796" spans="1:15">
      <c r="A796" s="163"/>
      <c r="B796" s="163"/>
      <c r="C796" s="163"/>
      <c r="D796" s="190"/>
      <c r="E796" s="164"/>
      <c r="F796" s="164"/>
      <c r="G796" s="163"/>
      <c r="H796" s="163"/>
      <c r="I796" s="163"/>
      <c r="J796" s="163"/>
      <c r="K796" s="164"/>
      <c r="L796" s="293"/>
      <c r="M796" s="163"/>
      <c r="N796" s="163"/>
      <c r="O796" s="163"/>
    </row>
    <row r="797" spans="1:15">
      <c r="A797" s="163"/>
      <c r="B797" s="163"/>
      <c r="C797" s="163"/>
      <c r="D797" s="190"/>
      <c r="E797" s="164"/>
      <c r="F797" s="164"/>
      <c r="G797" s="163"/>
      <c r="H797" s="163"/>
      <c r="I797" s="163"/>
      <c r="J797" s="163"/>
      <c r="K797" s="164"/>
      <c r="L797" s="293"/>
      <c r="M797" s="163"/>
      <c r="N797" s="163"/>
      <c r="O797" s="163"/>
    </row>
    <row r="798" spans="1:15">
      <c r="A798" s="163"/>
      <c r="B798" s="163"/>
      <c r="C798" s="163"/>
      <c r="D798" s="190"/>
      <c r="E798" s="164"/>
      <c r="F798" s="164"/>
      <c r="G798" s="163"/>
      <c r="H798" s="163"/>
      <c r="I798" s="163"/>
      <c r="J798" s="163"/>
      <c r="K798" s="164"/>
      <c r="L798" s="293"/>
      <c r="M798" s="163"/>
      <c r="N798" s="163"/>
      <c r="O798" s="163"/>
    </row>
    <row r="799" spans="1:15">
      <c r="A799" s="163"/>
      <c r="B799" s="163"/>
      <c r="C799" s="163"/>
      <c r="D799" s="190"/>
      <c r="E799" s="165"/>
      <c r="F799" s="165"/>
      <c r="G799" s="163"/>
      <c r="H799" s="163"/>
      <c r="I799" s="163"/>
      <c r="J799" s="163"/>
      <c r="K799" s="164"/>
      <c r="L799" s="164"/>
      <c r="M799" s="163"/>
      <c r="N799" s="163"/>
      <c r="O799" s="163"/>
    </row>
    <row r="800" spans="1:15">
      <c r="A800" s="163"/>
      <c r="B800" s="163"/>
      <c r="C800" s="163"/>
      <c r="D800" s="190"/>
      <c r="E800" s="165"/>
      <c r="F800" s="165"/>
      <c r="G800" s="163"/>
      <c r="H800" s="163"/>
      <c r="I800" s="163"/>
      <c r="J800" s="163"/>
      <c r="K800" s="164"/>
      <c r="L800" s="164"/>
      <c r="M800" s="163"/>
      <c r="N800" s="163"/>
      <c r="O800" s="163"/>
    </row>
    <row r="801" spans="1:15">
      <c r="A801" s="163"/>
      <c r="B801" s="163"/>
      <c r="C801" s="163"/>
      <c r="D801" s="190"/>
      <c r="E801" s="165"/>
      <c r="F801" s="165"/>
      <c r="G801" s="163"/>
      <c r="H801" s="163"/>
      <c r="I801" s="163"/>
      <c r="J801" s="163"/>
      <c r="K801" s="164"/>
      <c r="L801" s="164"/>
      <c r="M801" s="163"/>
      <c r="N801" s="163"/>
      <c r="O801" s="163"/>
    </row>
    <row r="802" spans="1:15">
      <c r="A802" s="163"/>
      <c r="B802" s="163"/>
      <c r="C802" s="163"/>
      <c r="D802" s="190"/>
      <c r="E802" s="165"/>
      <c r="F802" s="165"/>
      <c r="G802" s="163"/>
      <c r="H802" s="163"/>
      <c r="I802" s="163"/>
      <c r="J802" s="163"/>
      <c r="K802" s="164"/>
      <c r="L802" s="164"/>
      <c r="M802" s="163"/>
      <c r="N802" s="163"/>
      <c r="O802" s="163"/>
    </row>
    <row r="803" spans="1:15">
      <c r="A803" s="163"/>
      <c r="B803" s="163"/>
      <c r="C803" s="163"/>
      <c r="D803" s="190"/>
      <c r="E803" s="165"/>
      <c r="F803" s="165"/>
      <c r="G803" s="163"/>
      <c r="H803" s="163"/>
      <c r="I803" s="163"/>
      <c r="J803" s="163"/>
      <c r="K803" s="164"/>
      <c r="L803" s="164"/>
      <c r="M803" s="163"/>
      <c r="N803" s="163"/>
      <c r="O803" s="163"/>
    </row>
    <row r="804" spans="1:15">
      <c r="A804" s="163"/>
      <c r="B804" s="163"/>
      <c r="C804" s="163"/>
      <c r="D804" s="190"/>
      <c r="E804" s="165"/>
      <c r="F804" s="165"/>
      <c r="G804" s="163"/>
      <c r="H804" s="163"/>
      <c r="I804" s="163"/>
      <c r="J804" s="163"/>
      <c r="K804" s="164"/>
      <c r="L804" s="164"/>
      <c r="M804" s="163"/>
      <c r="N804" s="163"/>
      <c r="O804" s="163"/>
    </row>
    <row r="805" spans="1:15">
      <c r="A805" s="163"/>
      <c r="B805" s="163"/>
      <c r="C805" s="163"/>
      <c r="D805" s="190"/>
      <c r="E805" s="164"/>
      <c r="F805" s="164"/>
      <c r="G805" s="163"/>
      <c r="H805" s="163"/>
      <c r="I805" s="163"/>
      <c r="J805" s="163"/>
      <c r="K805" s="164"/>
      <c r="L805" s="164"/>
      <c r="M805" s="163"/>
      <c r="N805" s="163"/>
      <c r="O805" s="163"/>
    </row>
    <row r="806" spans="1:15">
      <c r="A806" s="163"/>
      <c r="B806" s="163"/>
      <c r="C806" s="163"/>
      <c r="D806" s="190" t="s">
        <v>4039</v>
      </c>
      <c r="E806" s="164"/>
      <c r="F806" s="164"/>
      <c r="G806" s="163"/>
      <c r="H806" s="163"/>
      <c r="I806" s="163"/>
      <c r="J806" s="163"/>
      <c r="K806" s="164"/>
      <c r="L806" s="164"/>
      <c r="M806" s="163"/>
      <c r="N806" s="163"/>
      <c r="O806" s="163"/>
    </row>
    <row r="807" spans="1:15">
      <c r="A807" s="163"/>
      <c r="B807" s="163"/>
      <c r="C807" s="163"/>
      <c r="D807" s="190" t="s">
        <v>4040</v>
      </c>
      <c r="E807" s="164"/>
      <c r="F807" s="164"/>
      <c r="G807" s="163"/>
      <c r="H807" s="163"/>
      <c r="I807" s="163"/>
      <c r="J807" s="163"/>
      <c r="K807" s="164"/>
      <c r="L807" s="164"/>
      <c r="M807" s="163"/>
      <c r="N807" s="163"/>
      <c r="O807" s="163"/>
    </row>
    <row r="808" spans="1:15">
      <c r="A808" s="163"/>
      <c r="B808" s="163"/>
      <c r="C808" s="163"/>
      <c r="D808" s="190"/>
      <c r="E808" s="165"/>
      <c r="F808" s="165"/>
      <c r="G808" s="163"/>
      <c r="H808" s="163"/>
      <c r="I808" s="163"/>
      <c r="J808" s="163"/>
      <c r="K808" s="164"/>
      <c r="L808" s="164"/>
      <c r="M808" s="163"/>
      <c r="N808" s="163"/>
      <c r="O808" s="163"/>
    </row>
    <row r="809" spans="1:15">
      <c r="A809" s="163"/>
      <c r="B809" s="163"/>
      <c r="C809" s="163"/>
      <c r="D809" s="190"/>
      <c r="E809" s="165"/>
      <c r="F809" s="165"/>
      <c r="G809" s="163"/>
      <c r="H809" s="163"/>
      <c r="I809" s="163"/>
      <c r="J809" s="163"/>
      <c r="K809" s="164"/>
      <c r="L809" s="164"/>
      <c r="M809" s="163"/>
      <c r="N809" s="163"/>
      <c r="O809" s="163"/>
    </row>
    <row r="810" spans="1:15">
      <c r="A810" s="163"/>
      <c r="B810" s="163"/>
      <c r="C810" s="163"/>
      <c r="D810" s="190"/>
      <c r="E810" s="165"/>
      <c r="F810" s="165"/>
      <c r="G810" s="163"/>
      <c r="H810" s="163"/>
      <c r="I810" s="163"/>
      <c r="J810" s="163"/>
      <c r="K810" s="164"/>
      <c r="L810" s="164"/>
      <c r="M810" s="163"/>
      <c r="N810" s="163"/>
      <c r="O810" s="163"/>
    </row>
    <row r="811" spans="1:15">
      <c r="A811" s="163"/>
      <c r="B811" s="163"/>
      <c r="C811" s="163"/>
      <c r="D811" s="190"/>
      <c r="E811" s="165"/>
      <c r="F811" s="165"/>
      <c r="G811" s="163"/>
      <c r="H811" s="163"/>
      <c r="I811" s="163"/>
      <c r="J811" s="163"/>
      <c r="K811" s="164"/>
      <c r="L811" s="164"/>
      <c r="M811" s="163"/>
      <c r="N811" s="163"/>
      <c r="O811" s="163"/>
    </row>
    <row r="812" spans="1:15">
      <c r="A812" s="163"/>
      <c r="B812" s="163"/>
      <c r="C812" s="163"/>
      <c r="D812" s="190"/>
      <c r="E812" s="165"/>
      <c r="F812" s="165"/>
      <c r="G812" s="163"/>
      <c r="H812" s="163"/>
      <c r="I812" s="163"/>
      <c r="J812" s="163"/>
      <c r="K812" s="164"/>
      <c r="L812" s="164"/>
      <c r="M812" s="163"/>
      <c r="N812" s="163"/>
      <c r="O812" s="163"/>
    </row>
    <row r="813" spans="1:15">
      <c r="A813" s="163"/>
      <c r="B813" s="163"/>
      <c r="C813" s="163"/>
      <c r="D813" s="190"/>
      <c r="E813" s="165"/>
      <c r="F813" s="165"/>
      <c r="G813" s="163"/>
      <c r="H813" s="163"/>
      <c r="I813" s="163"/>
      <c r="J813" s="163"/>
      <c r="K813" s="164"/>
      <c r="L813" s="164"/>
      <c r="M813" s="163"/>
      <c r="N813" s="163"/>
      <c r="O813" s="163"/>
    </row>
    <row r="814" spans="1:15">
      <c r="A814" s="163"/>
      <c r="B814" s="163"/>
      <c r="C814" s="163"/>
      <c r="D814" s="190"/>
      <c r="E814" s="165"/>
      <c r="F814" s="165"/>
      <c r="G814" s="163"/>
      <c r="H814" s="163"/>
      <c r="I814" s="163"/>
      <c r="J814" s="163"/>
      <c r="K814" s="164"/>
      <c r="L814" s="164"/>
      <c r="M814" s="163"/>
      <c r="N814" s="163"/>
      <c r="O814" s="163"/>
    </row>
    <row r="815" spans="1:15">
      <c r="A815" s="163"/>
      <c r="B815" s="163"/>
      <c r="C815" s="163"/>
      <c r="D815" s="190"/>
      <c r="E815" s="165"/>
      <c r="F815" s="165"/>
      <c r="G815" s="163"/>
      <c r="H815" s="163"/>
      <c r="I815" s="163"/>
      <c r="J815" s="163"/>
      <c r="K815" s="164"/>
      <c r="L815" s="164"/>
      <c r="M815" s="163"/>
      <c r="N815" s="163"/>
      <c r="O815" s="163"/>
    </row>
    <row r="816" spans="1:15">
      <c r="A816" s="163"/>
      <c r="B816" s="163"/>
      <c r="C816" s="163"/>
      <c r="D816" s="190"/>
      <c r="E816" s="165"/>
      <c r="F816" s="165"/>
      <c r="G816" s="163"/>
      <c r="H816" s="163"/>
      <c r="I816" s="163"/>
      <c r="J816" s="163"/>
      <c r="K816" s="164"/>
      <c r="L816" s="164"/>
      <c r="M816" s="163"/>
      <c r="N816" s="163"/>
      <c r="O816" s="163"/>
    </row>
    <row r="817" spans="1:15">
      <c r="A817" s="163"/>
      <c r="B817" s="163"/>
      <c r="C817" s="163"/>
      <c r="D817" s="190" t="s">
        <v>4050</v>
      </c>
      <c r="E817" s="164"/>
      <c r="F817" s="164"/>
      <c r="G817" s="163"/>
      <c r="H817" s="163"/>
      <c r="I817" s="163"/>
      <c r="J817" s="163"/>
      <c r="K817" s="164"/>
      <c r="L817" s="164"/>
      <c r="M817" s="163"/>
      <c r="N817" s="163"/>
      <c r="O817" s="163"/>
    </row>
    <row r="818" spans="1:15">
      <c r="A818" s="163"/>
      <c r="B818" s="163"/>
      <c r="C818" s="163"/>
      <c r="D818" s="190" t="s">
        <v>4051</v>
      </c>
      <c r="E818" s="164"/>
      <c r="F818" s="164"/>
      <c r="G818" s="163"/>
      <c r="H818" s="163"/>
      <c r="I818" s="163"/>
      <c r="J818" s="163"/>
      <c r="K818" s="164"/>
      <c r="L818" s="164"/>
      <c r="M818" s="163"/>
      <c r="N818" s="163"/>
      <c r="O818" s="163"/>
    </row>
    <row r="819" spans="1:15">
      <c r="A819" s="163"/>
      <c r="B819" s="163"/>
      <c r="C819" s="163"/>
      <c r="D819" s="190" t="s">
        <v>4052</v>
      </c>
      <c r="E819" s="164"/>
      <c r="F819" s="164"/>
      <c r="G819" s="163"/>
      <c r="H819" s="163"/>
      <c r="I819" s="163"/>
      <c r="J819" s="163"/>
      <c r="K819" s="164"/>
      <c r="L819" s="164"/>
      <c r="M819" s="163"/>
      <c r="N819" s="163"/>
      <c r="O819" s="163"/>
    </row>
    <row r="820" spans="1:15">
      <c r="A820" s="163"/>
      <c r="B820" s="163"/>
      <c r="C820" s="163"/>
      <c r="D820" s="190" t="s">
        <v>4053</v>
      </c>
      <c r="E820" s="164"/>
      <c r="F820" s="164"/>
      <c r="G820" s="163"/>
      <c r="H820" s="163"/>
      <c r="I820" s="163"/>
      <c r="J820" s="163"/>
      <c r="K820" s="164"/>
      <c r="L820" s="164"/>
      <c r="M820" s="163"/>
      <c r="N820" s="163"/>
      <c r="O820" s="163"/>
    </row>
    <row r="821" spans="1:15">
      <c r="A821" s="163"/>
      <c r="B821" s="163"/>
      <c r="C821" s="163"/>
      <c r="D821" s="190" t="s">
        <v>4054</v>
      </c>
      <c r="E821" s="164"/>
      <c r="F821" s="164"/>
      <c r="G821" s="163"/>
      <c r="H821" s="163"/>
      <c r="I821" s="163"/>
      <c r="J821" s="163"/>
      <c r="K821" s="164"/>
      <c r="L821" s="164"/>
      <c r="M821" s="163"/>
      <c r="N821" s="163"/>
      <c r="O821" s="163"/>
    </row>
    <row r="822" spans="1:15">
      <c r="A822" s="163"/>
      <c r="B822" s="163"/>
      <c r="C822" s="163"/>
      <c r="D822" s="190" t="s">
        <v>4055</v>
      </c>
      <c r="E822" s="164"/>
      <c r="F822" s="164"/>
      <c r="G822" s="163"/>
      <c r="H822" s="163"/>
      <c r="I822" s="163"/>
      <c r="J822" s="163"/>
      <c r="K822" s="164"/>
      <c r="L822" s="164"/>
      <c r="M822" s="163"/>
      <c r="N822" s="163"/>
      <c r="O822" s="163"/>
    </row>
    <row r="823" spans="1:15">
      <c r="A823" s="163"/>
      <c r="B823" s="163"/>
      <c r="C823" s="163"/>
      <c r="D823" s="190" t="s">
        <v>4056</v>
      </c>
      <c r="E823" s="164"/>
      <c r="F823" s="164"/>
      <c r="G823" s="163"/>
      <c r="H823" s="163"/>
      <c r="I823" s="163"/>
      <c r="J823" s="163"/>
      <c r="K823" s="164"/>
      <c r="L823" s="164"/>
      <c r="M823" s="163"/>
      <c r="N823" s="163"/>
      <c r="O823" s="163"/>
    </row>
    <row r="824" spans="1:15">
      <c r="A824" s="163"/>
      <c r="B824" s="163"/>
      <c r="C824" s="163"/>
      <c r="D824" s="190" t="s">
        <v>4057</v>
      </c>
      <c r="E824" s="164"/>
      <c r="F824" s="164"/>
      <c r="G824" s="163"/>
      <c r="H824" s="163"/>
      <c r="I824" s="163"/>
      <c r="J824" s="163"/>
      <c r="K824" s="164"/>
      <c r="L824" s="164"/>
      <c r="M824" s="163"/>
      <c r="N824" s="163"/>
      <c r="O824" s="163"/>
    </row>
    <row r="825" spans="1:15">
      <c r="A825" s="163"/>
      <c r="B825" s="163"/>
      <c r="C825" s="163"/>
      <c r="D825" s="190" t="s">
        <v>4058</v>
      </c>
      <c r="E825" s="164"/>
      <c r="F825" s="164"/>
      <c r="G825" s="163"/>
      <c r="H825" s="163"/>
      <c r="I825" s="163"/>
      <c r="J825" s="163"/>
      <c r="K825" s="164"/>
      <c r="L825" s="164"/>
      <c r="M825" s="163"/>
      <c r="N825" s="163"/>
      <c r="O825" s="163"/>
    </row>
    <row r="826" spans="1:15">
      <c r="A826" s="163"/>
      <c r="B826" s="163"/>
      <c r="C826" s="163"/>
      <c r="D826" s="190" t="s">
        <v>4059</v>
      </c>
      <c r="E826" s="164"/>
      <c r="F826" s="164"/>
      <c r="G826" s="163"/>
      <c r="H826" s="163"/>
      <c r="I826" s="163"/>
      <c r="J826" s="163"/>
      <c r="K826" s="164"/>
      <c r="L826" s="164"/>
      <c r="M826" s="163"/>
      <c r="N826" s="163"/>
      <c r="O826" s="163"/>
    </row>
    <row r="827" spans="1:15">
      <c r="A827" s="163"/>
      <c r="B827" s="163"/>
      <c r="C827" s="163"/>
      <c r="D827" s="190" t="s">
        <v>4060</v>
      </c>
      <c r="E827" s="164"/>
      <c r="F827" s="164"/>
      <c r="G827" s="163"/>
      <c r="H827" s="163"/>
      <c r="I827" s="163"/>
      <c r="J827" s="163"/>
      <c r="K827" s="164"/>
      <c r="L827" s="164"/>
      <c r="M827" s="163"/>
      <c r="N827" s="163"/>
      <c r="O827" s="163"/>
    </row>
    <row r="828" spans="1:15">
      <c r="A828" s="163"/>
      <c r="B828" s="163"/>
      <c r="C828" s="163"/>
      <c r="D828" s="190" t="s">
        <v>4061</v>
      </c>
      <c r="E828" s="164"/>
      <c r="F828" s="164"/>
      <c r="G828" s="163"/>
      <c r="H828" s="163"/>
      <c r="I828" s="163"/>
      <c r="J828" s="163"/>
      <c r="K828" s="164"/>
      <c r="L828" s="164"/>
      <c r="M828" s="163"/>
      <c r="N828" s="163"/>
      <c r="O828" s="163"/>
    </row>
    <row r="829" spans="1:15">
      <c r="A829" s="163"/>
      <c r="B829" s="163"/>
      <c r="C829" s="163"/>
      <c r="D829" s="190" t="s">
        <v>4062</v>
      </c>
      <c r="E829" s="164"/>
      <c r="F829" s="164"/>
      <c r="G829" s="163"/>
      <c r="H829" s="163"/>
      <c r="I829" s="163"/>
      <c r="J829" s="163"/>
      <c r="K829" s="164"/>
      <c r="L829" s="164"/>
      <c r="M829" s="163"/>
      <c r="N829" s="163"/>
      <c r="O829" s="163"/>
    </row>
    <row r="830" spans="1:15">
      <c r="A830" s="163"/>
      <c r="B830" s="163"/>
      <c r="C830" s="163"/>
      <c r="D830" s="190" t="s">
        <v>4063</v>
      </c>
      <c r="E830" s="164"/>
      <c r="F830" s="164"/>
      <c r="G830" s="163"/>
      <c r="H830" s="163"/>
      <c r="I830" s="163"/>
      <c r="J830" s="163"/>
      <c r="K830" s="164"/>
      <c r="L830" s="164"/>
      <c r="M830" s="163"/>
      <c r="N830" s="163"/>
      <c r="O830" s="163"/>
    </row>
    <row r="831" spans="1:15">
      <c r="A831" s="163"/>
      <c r="B831" s="163"/>
      <c r="C831" s="163"/>
      <c r="D831" s="190" t="s">
        <v>4064</v>
      </c>
      <c r="E831" s="164"/>
      <c r="F831" s="164"/>
      <c r="G831" s="163"/>
      <c r="H831" s="163"/>
      <c r="I831" s="163"/>
      <c r="J831" s="163"/>
      <c r="K831" s="164"/>
      <c r="L831" s="164"/>
      <c r="M831" s="163"/>
      <c r="N831" s="163"/>
      <c r="O831" s="163"/>
    </row>
    <row r="832" spans="1:15">
      <c r="A832" s="163"/>
      <c r="B832" s="163"/>
      <c r="C832" s="163"/>
      <c r="D832" s="190" t="s">
        <v>4065</v>
      </c>
      <c r="E832" s="164"/>
      <c r="F832" s="164"/>
      <c r="G832" s="163"/>
      <c r="H832" s="163"/>
      <c r="I832" s="163"/>
      <c r="J832" s="163"/>
      <c r="K832" s="164"/>
      <c r="L832" s="164"/>
      <c r="M832" s="163"/>
      <c r="N832" s="163"/>
      <c r="O832" s="163"/>
    </row>
    <row r="833" spans="1:15">
      <c r="A833" s="163"/>
      <c r="B833" s="163"/>
      <c r="C833" s="163"/>
      <c r="D833" s="190" t="s">
        <v>4066</v>
      </c>
      <c r="E833" s="164"/>
      <c r="F833" s="164"/>
      <c r="G833" s="163"/>
      <c r="H833" s="163"/>
      <c r="I833" s="163"/>
      <c r="J833" s="163"/>
      <c r="K833" s="164"/>
      <c r="L833" s="164"/>
      <c r="M833" s="163"/>
      <c r="N833" s="163"/>
      <c r="O833" s="163"/>
    </row>
    <row r="834" spans="1:15">
      <c r="A834" s="163"/>
      <c r="B834" s="163"/>
      <c r="C834" s="163"/>
      <c r="D834" s="190" t="s">
        <v>4067</v>
      </c>
      <c r="E834" s="164"/>
      <c r="F834" s="164"/>
      <c r="G834" s="163"/>
      <c r="H834" s="163"/>
      <c r="I834" s="163"/>
      <c r="J834" s="163"/>
      <c r="K834" s="164"/>
      <c r="L834" s="164"/>
      <c r="M834" s="163"/>
      <c r="N834" s="163"/>
      <c r="O834" s="163"/>
    </row>
    <row r="835" spans="1:15">
      <c r="A835" s="163"/>
      <c r="B835" s="163"/>
      <c r="C835" s="163"/>
      <c r="D835" s="190" t="s">
        <v>4794</v>
      </c>
      <c r="E835" s="164"/>
      <c r="F835" s="164"/>
      <c r="G835" s="163"/>
      <c r="H835" s="163"/>
      <c r="I835" s="163"/>
      <c r="J835" s="163"/>
      <c r="K835" s="164"/>
      <c r="L835" s="164"/>
      <c r="M835" s="163"/>
      <c r="N835" s="163"/>
      <c r="O835" s="163"/>
    </row>
    <row r="836" spans="1:15">
      <c r="A836" s="163"/>
      <c r="B836" s="163"/>
      <c r="C836" s="163"/>
      <c r="D836" s="190" t="s">
        <v>4795</v>
      </c>
      <c r="E836" s="164"/>
      <c r="F836" s="164"/>
      <c r="G836" s="163"/>
      <c r="H836" s="163"/>
      <c r="I836" s="163"/>
      <c r="J836" s="163"/>
      <c r="K836" s="164"/>
      <c r="L836" s="164"/>
      <c r="M836" s="163"/>
      <c r="N836" s="163"/>
      <c r="O836" s="163"/>
    </row>
    <row r="837" spans="1:15">
      <c r="A837" s="163"/>
      <c r="B837" s="163"/>
      <c r="C837" s="163"/>
      <c r="D837" s="190" t="s">
        <v>4796</v>
      </c>
      <c r="E837" s="164"/>
      <c r="F837" s="164"/>
      <c r="G837" s="163"/>
      <c r="H837" s="163"/>
      <c r="I837" s="163"/>
      <c r="J837" s="163"/>
      <c r="K837" s="164"/>
      <c r="L837" s="164"/>
      <c r="M837" s="163"/>
      <c r="N837" s="163"/>
      <c r="O837" s="163"/>
    </row>
    <row r="838" spans="1:15">
      <c r="A838" s="163"/>
      <c r="B838" s="163"/>
      <c r="C838" s="163"/>
      <c r="D838" s="190" t="s">
        <v>4797</v>
      </c>
      <c r="E838" s="164"/>
      <c r="F838" s="164"/>
      <c r="G838" s="163"/>
      <c r="H838" s="163"/>
      <c r="I838" s="163"/>
      <c r="J838" s="163"/>
      <c r="K838" s="164"/>
      <c r="L838" s="164"/>
      <c r="M838" s="163"/>
      <c r="N838" s="163"/>
      <c r="O838" s="163"/>
    </row>
    <row r="839" spans="1:15">
      <c r="A839" s="163"/>
      <c r="B839" s="163"/>
      <c r="C839" s="163"/>
      <c r="D839" s="190" t="s">
        <v>4798</v>
      </c>
      <c r="E839" s="164"/>
      <c r="F839" s="164"/>
      <c r="G839" s="163"/>
      <c r="H839" s="163"/>
      <c r="I839" s="163"/>
      <c r="J839" s="163"/>
      <c r="K839" s="164"/>
      <c r="L839" s="164"/>
      <c r="M839" s="163"/>
      <c r="N839" s="163"/>
      <c r="O839" s="163"/>
    </row>
    <row r="840" spans="1:15">
      <c r="A840" s="163"/>
      <c r="B840" s="163"/>
      <c r="C840" s="163"/>
      <c r="D840" s="190" t="s">
        <v>4799</v>
      </c>
      <c r="E840" s="164"/>
      <c r="F840" s="164"/>
      <c r="G840" s="163"/>
      <c r="H840" s="163"/>
      <c r="I840" s="163"/>
      <c r="J840" s="163"/>
      <c r="K840" s="164"/>
      <c r="L840" s="164"/>
      <c r="M840" s="163"/>
      <c r="N840" s="163"/>
      <c r="O840" s="163"/>
    </row>
    <row r="841" spans="1:15">
      <c r="A841" s="163"/>
      <c r="B841" s="163"/>
      <c r="C841" s="163"/>
      <c r="D841" s="190" t="s">
        <v>4800</v>
      </c>
      <c r="E841" s="164"/>
      <c r="F841" s="164"/>
      <c r="G841" s="163"/>
      <c r="H841" s="163"/>
      <c r="I841" s="163"/>
      <c r="J841" s="163"/>
      <c r="K841" s="164"/>
      <c r="L841" s="164"/>
      <c r="M841" s="163"/>
      <c r="N841" s="163"/>
      <c r="O841" s="163"/>
    </row>
    <row r="842" spans="1:15">
      <c r="A842" s="163"/>
      <c r="B842" s="163"/>
      <c r="C842" s="163"/>
      <c r="D842" s="190" t="s">
        <v>4801</v>
      </c>
      <c r="E842" s="164"/>
      <c r="F842" s="164"/>
      <c r="G842" s="163"/>
      <c r="H842" s="163"/>
      <c r="I842" s="163"/>
      <c r="J842" s="163"/>
      <c r="K842" s="164"/>
      <c r="L842" s="164"/>
      <c r="M842" s="163"/>
      <c r="N842" s="163"/>
      <c r="O842" s="163"/>
    </row>
    <row r="843" spans="1:15">
      <c r="A843" s="163"/>
      <c r="B843" s="163"/>
      <c r="C843" s="163"/>
      <c r="D843" s="190" t="s">
        <v>4802</v>
      </c>
      <c r="E843" s="164"/>
      <c r="F843" s="164"/>
      <c r="G843" s="163"/>
      <c r="H843" s="163"/>
      <c r="I843" s="163"/>
      <c r="J843" s="163"/>
      <c r="K843" s="164"/>
      <c r="L843" s="164"/>
      <c r="M843" s="163"/>
      <c r="N843" s="163"/>
      <c r="O843" s="163"/>
    </row>
    <row r="844" spans="1:15">
      <c r="A844" s="163"/>
      <c r="B844" s="163"/>
      <c r="C844" s="163"/>
      <c r="D844" s="190" t="s">
        <v>4803</v>
      </c>
      <c r="E844" s="164"/>
      <c r="F844" s="164"/>
      <c r="G844" s="163"/>
      <c r="H844" s="163"/>
      <c r="I844" s="163"/>
      <c r="J844" s="163"/>
      <c r="K844" s="164"/>
      <c r="L844" s="164"/>
      <c r="M844" s="163"/>
      <c r="N844" s="163"/>
      <c r="O844" s="163"/>
    </row>
    <row r="845" spans="1:15">
      <c r="A845" s="163"/>
      <c r="B845" s="163"/>
      <c r="C845" s="163"/>
      <c r="D845" s="190" t="s">
        <v>4804</v>
      </c>
      <c r="E845" s="164"/>
      <c r="F845" s="164"/>
      <c r="G845" s="163"/>
      <c r="H845" s="163"/>
      <c r="I845" s="163"/>
      <c r="J845" s="163"/>
      <c r="K845" s="164"/>
      <c r="L845" s="164"/>
      <c r="M845" s="163"/>
      <c r="N845" s="163"/>
      <c r="O845" s="163"/>
    </row>
    <row r="846" spans="1:15">
      <c r="A846" s="163"/>
      <c r="B846" s="163"/>
      <c r="C846" s="163"/>
      <c r="D846" s="190" t="s">
        <v>4805</v>
      </c>
      <c r="E846" s="164"/>
      <c r="F846" s="164"/>
      <c r="G846" s="163"/>
      <c r="H846" s="163"/>
      <c r="I846" s="163"/>
      <c r="J846" s="163"/>
      <c r="K846" s="164"/>
      <c r="L846" s="164"/>
      <c r="M846" s="163"/>
      <c r="N846" s="163"/>
      <c r="O846" s="163"/>
    </row>
    <row r="847" spans="1:15">
      <c r="A847" s="163"/>
      <c r="B847" s="163"/>
      <c r="C847" s="163"/>
      <c r="D847" s="190" t="s">
        <v>4806</v>
      </c>
      <c r="E847" s="164"/>
      <c r="F847" s="164"/>
      <c r="G847" s="163"/>
      <c r="H847" s="163"/>
      <c r="I847" s="163"/>
      <c r="J847" s="163"/>
      <c r="K847" s="164"/>
      <c r="L847" s="164"/>
      <c r="M847" s="163"/>
      <c r="N847" s="163"/>
      <c r="O847" s="163"/>
    </row>
    <row r="848" spans="1:15">
      <c r="A848" s="163"/>
      <c r="B848" s="163"/>
      <c r="C848" s="163"/>
      <c r="D848" s="190" t="s">
        <v>4807</v>
      </c>
      <c r="E848" s="164"/>
      <c r="F848" s="164"/>
      <c r="G848" s="163"/>
      <c r="H848" s="163"/>
      <c r="I848" s="163"/>
      <c r="J848" s="163"/>
      <c r="K848" s="164"/>
      <c r="L848" s="164"/>
      <c r="M848" s="163"/>
      <c r="N848" s="163"/>
      <c r="O848" s="163"/>
    </row>
    <row r="849" spans="1:15">
      <c r="A849" s="163"/>
      <c r="B849" s="163"/>
      <c r="C849" s="163"/>
      <c r="D849" s="190" t="s">
        <v>4808</v>
      </c>
      <c r="E849" s="164"/>
      <c r="F849" s="164"/>
      <c r="G849" s="163"/>
      <c r="H849" s="163"/>
      <c r="I849" s="163"/>
      <c r="J849" s="163"/>
      <c r="K849" s="164"/>
      <c r="L849" s="164"/>
      <c r="M849" s="163"/>
      <c r="N849" s="163"/>
      <c r="O849" s="163"/>
    </row>
    <row r="850" spans="1:15">
      <c r="A850" s="163"/>
      <c r="B850" s="163"/>
      <c r="C850" s="163"/>
      <c r="D850" s="190" t="s">
        <v>4809</v>
      </c>
      <c r="E850" s="164"/>
      <c r="F850" s="164"/>
      <c r="G850" s="163"/>
      <c r="H850" s="163"/>
      <c r="I850" s="163"/>
      <c r="J850" s="163"/>
      <c r="K850" s="164"/>
      <c r="L850" s="164"/>
      <c r="M850" s="163"/>
      <c r="N850" s="163"/>
      <c r="O850" s="163"/>
    </row>
    <row r="851" spans="1:15">
      <c r="A851" s="163"/>
      <c r="B851" s="163"/>
      <c r="C851" s="163"/>
      <c r="D851" s="190" t="s">
        <v>4810</v>
      </c>
      <c r="E851" s="164"/>
      <c r="F851" s="164"/>
      <c r="G851" s="163"/>
      <c r="H851" s="163"/>
      <c r="I851" s="163"/>
      <c r="J851" s="163"/>
      <c r="K851" s="164"/>
      <c r="L851" s="164"/>
      <c r="M851" s="163"/>
      <c r="N851" s="163"/>
      <c r="O851" s="163"/>
    </row>
    <row r="852" spans="1:15">
      <c r="A852" s="163"/>
      <c r="B852" s="163"/>
      <c r="C852" s="163"/>
      <c r="D852" s="190" t="s">
        <v>4811</v>
      </c>
      <c r="E852" s="164"/>
      <c r="F852" s="164"/>
      <c r="G852" s="163"/>
      <c r="H852" s="163"/>
      <c r="I852" s="163"/>
      <c r="J852" s="163"/>
      <c r="K852" s="164"/>
      <c r="L852" s="164"/>
      <c r="M852" s="163"/>
      <c r="N852" s="163"/>
      <c r="O852" s="163"/>
    </row>
    <row r="853" spans="1:15">
      <c r="A853" s="163"/>
      <c r="B853" s="163"/>
      <c r="C853" s="163"/>
      <c r="D853" s="190" t="s">
        <v>4812</v>
      </c>
      <c r="E853" s="164"/>
      <c r="F853" s="164"/>
      <c r="G853" s="163"/>
      <c r="H853" s="163"/>
      <c r="I853" s="163"/>
      <c r="J853" s="163"/>
      <c r="K853" s="164"/>
      <c r="L853" s="164"/>
      <c r="M853" s="163"/>
      <c r="N853" s="163"/>
      <c r="O853" s="163"/>
    </row>
    <row r="854" spans="1:15">
      <c r="A854" s="163"/>
      <c r="B854" s="163"/>
      <c r="C854" s="163"/>
      <c r="D854" s="190" t="s">
        <v>4813</v>
      </c>
      <c r="E854" s="164"/>
      <c r="F854" s="164"/>
      <c r="G854" s="163"/>
      <c r="H854" s="163"/>
      <c r="I854" s="163"/>
      <c r="J854" s="163"/>
      <c r="K854" s="164"/>
      <c r="L854" s="164"/>
      <c r="M854" s="163"/>
      <c r="N854" s="163"/>
      <c r="O854" s="163"/>
    </row>
    <row r="855" spans="1:15">
      <c r="A855" s="163"/>
      <c r="B855" s="163"/>
      <c r="C855" s="163"/>
      <c r="D855" s="190" t="s">
        <v>4814</v>
      </c>
      <c r="E855" s="164"/>
      <c r="F855" s="164"/>
      <c r="G855" s="163"/>
      <c r="H855" s="163"/>
      <c r="I855" s="163"/>
      <c r="J855" s="163"/>
      <c r="K855" s="164"/>
      <c r="L855" s="164"/>
      <c r="M855" s="163"/>
      <c r="N855" s="163"/>
      <c r="O855" s="163"/>
    </row>
    <row r="856" spans="1:15">
      <c r="A856" s="163"/>
      <c r="B856" s="163"/>
      <c r="C856" s="163"/>
      <c r="D856" s="190" t="s">
        <v>4815</v>
      </c>
      <c r="E856" s="164"/>
      <c r="F856" s="164"/>
      <c r="G856" s="163"/>
      <c r="H856" s="163"/>
      <c r="I856" s="163"/>
      <c r="J856" s="163"/>
      <c r="K856" s="164"/>
      <c r="L856" s="164"/>
      <c r="M856" s="163"/>
      <c r="N856" s="163"/>
      <c r="O856" s="163"/>
    </row>
    <row r="857" spans="1:15">
      <c r="A857" s="163"/>
      <c r="B857" s="163"/>
      <c r="C857" s="163"/>
      <c r="D857" s="190" t="s">
        <v>4816</v>
      </c>
      <c r="E857" s="164"/>
      <c r="F857" s="164"/>
      <c r="G857" s="163"/>
      <c r="H857" s="163"/>
      <c r="I857" s="163"/>
      <c r="J857" s="163"/>
      <c r="K857" s="164"/>
      <c r="L857" s="164"/>
      <c r="M857" s="163"/>
      <c r="N857" s="163"/>
      <c r="O857" s="163"/>
    </row>
    <row r="858" spans="1:15">
      <c r="A858" s="163"/>
      <c r="B858" s="163"/>
      <c r="C858" s="163"/>
      <c r="D858" s="190" t="s">
        <v>4817</v>
      </c>
      <c r="E858" s="164"/>
      <c r="F858" s="164"/>
      <c r="G858" s="163"/>
      <c r="H858" s="163"/>
      <c r="I858" s="163"/>
      <c r="J858" s="163"/>
      <c r="K858" s="164"/>
      <c r="L858" s="164"/>
      <c r="M858" s="163"/>
      <c r="N858" s="163"/>
      <c r="O858" s="163"/>
    </row>
    <row r="859" spans="1:15">
      <c r="A859" s="163"/>
      <c r="B859" s="163"/>
      <c r="C859" s="163"/>
      <c r="D859" s="190" t="s">
        <v>5100</v>
      </c>
      <c r="E859" s="164"/>
      <c r="F859" s="164"/>
      <c r="G859" s="163"/>
      <c r="H859" s="163"/>
      <c r="I859" s="163"/>
      <c r="J859" s="163"/>
      <c r="K859" s="164"/>
      <c r="L859" s="164"/>
      <c r="M859" s="163"/>
      <c r="N859" s="163"/>
      <c r="O859" s="163"/>
    </row>
    <row r="860" spans="1:15">
      <c r="A860" s="163"/>
      <c r="B860" s="163"/>
      <c r="C860" s="163"/>
      <c r="D860" s="190" t="s">
        <v>5101</v>
      </c>
      <c r="E860" s="164"/>
      <c r="F860" s="164"/>
      <c r="G860" s="163"/>
      <c r="H860" s="163"/>
      <c r="I860" s="163"/>
      <c r="J860" s="163"/>
      <c r="K860" s="164"/>
      <c r="L860" s="164"/>
      <c r="M860" s="163"/>
      <c r="N860" s="163"/>
      <c r="O860" s="163"/>
    </row>
    <row r="861" spans="1:15">
      <c r="A861" s="163"/>
      <c r="B861" s="163"/>
      <c r="C861" s="163"/>
      <c r="D861" s="190" t="s">
        <v>5102</v>
      </c>
      <c r="E861" s="164"/>
      <c r="F861" s="164"/>
      <c r="G861" s="163"/>
      <c r="H861" s="163"/>
      <c r="I861" s="163"/>
      <c r="J861" s="163"/>
      <c r="K861" s="164"/>
      <c r="L861" s="164"/>
      <c r="M861" s="163"/>
      <c r="N861" s="163"/>
      <c r="O861" s="163"/>
    </row>
    <row r="862" spans="1:15">
      <c r="A862" s="163"/>
      <c r="B862" s="163"/>
      <c r="C862" s="163"/>
      <c r="D862" s="190" t="s">
        <v>5103</v>
      </c>
      <c r="E862" s="164"/>
      <c r="F862" s="164"/>
      <c r="G862" s="163"/>
      <c r="H862" s="163"/>
      <c r="I862" s="163"/>
      <c r="J862" s="163"/>
      <c r="K862" s="164"/>
      <c r="L862" s="164"/>
      <c r="M862" s="163"/>
      <c r="N862" s="163"/>
      <c r="O862" s="163"/>
    </row>
    <row r="863" spans="1:15">
      <c r="A863" s="163"/>
      <c r="B863" s="163"/>
      <c r="C863" s="163"/>
      <c r="D863" s="190" t="s">
        <v>5104</v>
      </c>
      <c r="E863" s="164"/>
      <c r="F863" s="164"/>
      <c r="G863" s="163"/>
      <c r="H863" s="163"/>
      <c r="I863" s="163"/>
      <c r="J863" s="163"/>
      <c r="K863" s="164"/>
      <c r="L863" s="164"/>
      <c r="M863" s="163"/>
      <c r="N863" s="163"/>
      <c r="O863" s="163"/>
    </row>
    <row r="864" spans="1:15">
      <c r="A864" s="163"/>
      <c r="B864" s="163"/>
      <c r="C864" s="163"/>
      <c r="D864" s="190" t="s">
        <v>5105</v>
      </c>
      <c r="E864" s="164"/>
      <c r="F864" s="164"/>
      <c r="G864" s="163"/>
      <c r="H864" s="163"/>
      <c r="I864" s="163"/>
      <c r="J864" s="163"/>
      <c r="K864" s="164"/>
      <c r="L864" s="164"/>
      <c r="M864" s="163"/>
      <c r="N864" s="163"/>
      <c r="O864" s="163"/>
    </row>
    <row r="865" spans="1:15">
      <c r="A865" s="163"/>
      <c r="B865" s="163"/>
      <c r="C865" s="163"/>
      <c r="D865" s="163"/>
      <c r="E865" s="164"/>
      <c r="F865" s="164"/>
      <c r="G865" s="163"/>
      <c r="H865" s="163"/>
      <c r="I865" s="163"/>
      <c r="J865" s="163"/>
      <c r="K865" s="164"/>
      <c r="L865" s="164"/>
      <c r="M865" s="163"/>
      <c r="N865" s="163"/>
      <c r="O865" s="163"/>
    </row>
    <row r="866" spans="1:15">
      <c r="A866" s="163"/>
      <c r="B866" s="163"/>
      <c r="C866" s="163"/>
      <c r="D866" s="163"/>
      <c r="E866" s="164"/>
      <c r="F866" s="164"/>
      <c r="G866" s="163"/>
      <c r="H866" s="163"/>
      <c r="I866" s="163"/>
      <c r="J866" s="163"/>
      <c r="K866" s="164"/>
      <c r="L866" s="164"/>
      <c r="M866" s="163"/>
      <c r="N866" s="163"/>
      <c r="O866" s="163"/>
    </row>
    <row r="867" spans="1:15">
      <c r="A867" s="163"/>
      <c r="B867" s="163"/>
      <c r="C867" s="163"/>
      <c r="D867" s="163"/>
      <c r="E867" s="164"/>
      <c r="F867" s="164"/>
      <c r="G867" s="163"/>
      <c r="H867" s="163"/>
      <c r="I867" s="163"/>
      <c r="J867" s="163"/>
      <c r="K867" s="164"/>
      <c r="L867" s="164"/>
      <c r="M867" s="163"/>
      <c r="N867" s="163"/>
      <c r="O867" s="163"/>
    </row>
    <row r="868" spans="1:15">
      <c r="A868" s="163"/>
      <c r="B868" s="163"/>
      <c r="C868" s="163"/>
      <c r="D868" s="163"/>
      <c r="E868" s="164"/>
      <c r="F868" s="164"/>
      <c r="G868" s="163"/>
      <c r="H868" s="163"/>
      <c r="I868" s="163"/>
      <c r="J868" s="163"/>
      <c r="K868" s="164"/>
      <c r="L868" s="164"/>
      <c r="M868" s="163"/>
      <c r="N868" s="163"/>
      <c r="O868" s="163"/>
    </row>
    <row r="869" spans="1:15">
      <c r="A869" s="163"/>
      <c r="B869" s="163"/>
      <c r="C869" s="163"/>
      <c r="D869" s="163"/>
      <c r="E869" s="164"/>
      <c r="F869" s="164"/>
      <c r="G869" s="163"/>
      <c r="H869" s="163"/>
      <c r="I869" s="163"/>
      <c r="J869" s="163"/>
      <c r="K869" s="164"/>
      <c r="L869" s="164"/>
      <c r="M869" s="163"/>
      <c r="N869" s="163"/>
      <c r="O869" s="163"/>
    </row>
    <row r="870" spans="1:15">
      <c r="A870" s="163"/>
      <c r="B870" s="163"/>
      <c r="C870" s="163"/>
      <c r="D870" s="163"/>
      <c r="E870" s="164"/>
      <c r="F870" s="164"/>
      <c r="G870" s="163"/>
      <c r="H870" s="163"/>
      <c r="I870" s="163"/>
      <c r="J870" s="163"/>
      <c r="K870" s="164"/>
      <c r="L870" s="164"/>
      <c r="M870" s="163"/>
      <c r="N870" s="163"/>
      <c r="O870" s="163"/>
    </row>
    <row r="871" spans="1:15">
      <c r="A871" s="163"/>
      <c r="B871" s="163"/>
      <c r="C871" s="163"/>
      <c r="D871" s="163"/>
      <c r="E871" s="164"/>
      <c r="F871" s="164"/>
      <c r="G871" s="163"/>
      <c r="H871" s="163"/>
      <c r="I871" s="163"/>
      <c r="J871" s="163"/>
      <c r="K871" s="164"/>
      <c r="L871" s="164"/>
      <c r="M871" s="163"/>
      <c r="N871" s="163"/>
      <c r="O871" s="163"/>
    </row>
    <row r="872" spans="1:15">
      <c r="A872" s="163"/>
      <c r="B872" s="163"/>
      <c r="C872" s="163"/>
      <c r="D872" s="163"/>
      <c r="E872" s="164"/>
      <c r="F872" s="164"/>
      <c r="G872" s="163"/>
      <c r="H872" s="163"/>
      <c r="I872" s="163"/>
      <c r="J872" s="163"/>
      <c r="K872" s="164"/>
      <c r="L872" s="164"/>
      <c r="M872" s="163"/>
      <c r="N872" s="163"/>
      <c r="O872" s="163"/>
    </row>
    <row r="873" spans="1:15">
      <c r="A873" s="163"/>
      <c r="B873" s="163"/>
      <c r="C873" s="163"/>
      <c r="D873" s="163"/>
      <c r="E873" s="164"/>
      <c r="F873" s="164"/>
      <c r="G873" s="163"/>
      <c r="H873" s="163"/>
      <c r="I873" s="163"/>
      <c r="J873" s="163"/>
      <c r="K873" s="164"/>
      <c r="L873" s="164"/>
      <c r="M873" s="163"/>
      <c r="N873" s="163"/>
      <c r="O873" s="163"/>
    </row>
    <row r="874" spans="1:15">
      <c r="A874" s="163"/>
      <c r="B874" s="163"/>
      <c r="C874" s="163"/>
      <c r="D874" s="163"/>
      <c r="E874" s="164"/>
      <c r="F874" s="164"/>
      <c r="G874" s="163"/>
      <c r="H874" s="163"/>
      <c r="I874" s="163"/>
      <c r="J874" s="163"/>
      <c r="K874" s="164"/>
      <c r="L874" s="164"/>
      <c r="M874" s="163"/>
      <c r="N874" s="163"/>
      <c r="O874" s="163"/>
    </row>
    <row r="875" spans="1:15">
      <c r="A875" s="163"/>
      <c r="B875" s="163"/>
      <c r="C875" s="163"/>
      <c r="D875" s="163"/>
      <c r="E875" s="164"/>
      <c r="F875" s="164"/>
      <c r="G875" s="163"/>
      <c r="H875" s="163"/>
      <c r="I875" s="163"/>
      <c r="J875" s="163"/>
      <c r="K875" s="164"/>
      <c r="L875" s="164"/>
      <c r="M875" s="163"/>
      <c r="N875" s="163"/>
      <c r="O875" s="163"/>
    </row>
    <row r="876" spans="1:15">
      <c r="A876" s="163"/>
      <c r="B876" s="163"/>
      <c r="C876" s="163"/>
      <c r="D876" s="163"/>
      <c r="E876" s="164"/>
      <c r="F876" s="164"/>
      <c r="G876" s="163"/>
      <c r="H876" s="163"/>
      <c r="I876" s="163"/>
      <c r="J876" s="163"/>
      <c r="K876" s="164"/>
      <c r="L876" s="164"/>
      <c r="M876" s="163"/>
      <c r="N876" s="163"/>
      <c r="O876" s="163"/>
    </row>
    <row r="877" spans="1:15">
      <c r="A877" s="163"/>
      <c r="B877" s="163"/>
      <c r="C877" s="163"/>
      <c r="D877" s="163"/>
      <c r="E877" s="164"/>
      <c r="F877" s="164"/>
      <c r="G877" s="163"/>
      <c r="H877" s="163"/>
      <c r="I877" s="163"/>
      <c r="J877" s="163"/>
      <c r="K877" s="164"/>
      <c r="L877" s="164"/>
      <c r="M877" s="163"/>
      <c r="N877" s="163"/>
      <c r="O877" s="163"/>
    </row>
    <row r="878" spans="1:15">
      <c r="A878" s="163"/>
      <c r="B878" s="163"/>
      <c r="C878" s="163"/>
      <c r="D878" s="163"/>
      <c r="E878" s="164"/>
      <c r="F878" s="164"/>
      <c r="G878" s="163"/>
      <c r="H878" s="163"/>
      <c r="I878" s="163"/>
      <c r="J878" s="163"/>
      <c r="K878" s="164"/>
      <c r="L878" s="164"/>
      <c r="M878" s="163"/>
      <c r="N878" s="163"/>
      <c r="O878" s="163"/>
    </row>
    <row r="879" spans="1:15">
      <c r="A879" s="163"/>
      <c r="B879" s="163"/>
      <c r="C879" s="163"/>
      <c r="D879" s="163"/>
      <c r="E879" s="164"/>
      <c r="F879" s="164"/>
      <c r="G879" s="163"/>
      <c r="H879" s="163"/>
      <c r="I879" s="163"/>
      <c r="J879" s="163"/>
      <c r="K879" s="164"/>
      <c r="L879" s="164"/>
      <c r="M879" s="163"/>
      <c r="N879" s="163"/>
      <c r="O879" s="163"/>
    </row>
    <row r="880" spans="1:15">
      <c r="A880" s="163"/>
      <c r="B880" s="163"/>
      <c r="C880" s="163"/>
      <c r="D880" s="163"/>
      <c r="E880" s="164"/>
      <c r="F880" s="164"/>
      <c r="G880" s="163"/>
      <c r="H880" s="163"/>
      <c r="I880" s="163"/>
      <c r="J880" s="163"/>
      <c r="K880" s="164"/>
      <c r="L880" s="164"/>
      <c r="M880" s="163"/>
      <c r="N880" s="163"/>
      <c r="O880" s="163"/>
    </row>
    <row r="881" spans="1:15">
      <c r="A881" s="163"/>
      <c r="B881" s="163"/>
      <c r="C881" s="163"/>
      <c r="D881" s="163"/>
      <c r="E881" s="164"/>
      <c r="F881" s="164"/>
      <c r="G881" s="163"/>
      <c r="H881" s="163"/>
      <c r="I881" s="163"/>
      <c r="J881" s="163"/>
      <c r="K881" s="164"/>
      <c r="L881" s="164"/>
      <c r="M881" s="163"/>
      <c r="N881" s="163"/>
      <c r="O881" s="163"/>
    </row>
  </sheetData>
  <mergeCells count="13">
    <mergeCell ref="J8:N8"/>
    <mergeCell ref="J5:K5"/>
    <mergeCell ref="M5:N5"/>
    <mergeCell ref="J6:K6"/>
    <mergeCell ref="M6:N6"/>
    <mergeCell ref="J7:K7"/>
    <mergeCell ref="M7:N7"/>
    <mergeCell ref="J2:L2"/>
    <mergeCell ref="M2:N2"/>
    <mergeCell ref="J3:K3"/>
    <mergeCell ref="M3:N3"/>
    <mergeCell ref="J4:K4"/>
    <mergeCell ref="M4:N4"/>
  </mergeCells>
  <conditionalFormatting sqref="F1:F10 F44 F46:F48 F77:F78">
    <cfRule type="timePeriod" dxfId="40" priority="21" timePeriod="yesterday">
      <formula>FLOOR(F1,1)=TODAY()-1</formula>
    </cfRule>
  </conditionalFormatting>
  <conditionalFormatting sqref="F17:F27">
    <cfRule type="timePeriod" dxfId="39" priority="13" timePeriod="yesterday">
      <formula>FLOOR(F17,1)=TODAY()-1</formula>
    </cfRule>
  </conditionalFormatting>
  <conditionalFormatting sqref="F31:F42">
    <cfRule type="timePeriod" dxfId="38" priority="15" timePeriod="yesterday">
      <formula>FLOOR(F31,1)=TODAY()-1</formula>
    </cfRule>
  </conditionalFormatting>
  <conditionalFormatting sqref="F51:F59">
    <cfRule type="timePeriod" dxfId="37" priority="9" timePeriod="yesterday">
      <formula>FLOOR(F51,1)=TODAY()-1</formula>
    </cfRule>
  </conditionalFormatting>
  <conditionalFormatting sqref="F64:F70">
    <cfRule type="timePeriod" dxfId="36" priority="3" timePeriod="yesterday">
      <formula>FLOOR(F64,1)=TODAY()-1</formula>
    </cfRule>
  </conditionalFormatting>
  <conditionalFormatting sqref="F72:F75">
    <cfRule type="timePeriod" dxfId="35" priority="1" timePeriod="yesterday">
      <formula>FLOOR(F72,1)=TODAY()-1</formula>
    </cfRule>
  </conditionalFormatting>
  <conditionalFormatting sqref="F81:F82 F84 F87:F89 F100 F103 F119:F120 F134 F141:F147">
    <cfRule type="timePeriod" dxfId="34" priority="22" timePeriod="yesterday">
      <formula>FLOOR(F81,1)=TODAY()-1</formula>
    </cfRule>
  </conditionalFormatting>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XFD881"/>
  <sheetViews>
    <sheetView topLeftCell="D1" workbookViewId="0">
      <selection activeCell="D13" sqref="D13"/>
    </sheetView>
  </sheetViews>
  <sheetFormatPr defaultRowHeight="15"/>
  <cols>
    <col min="1" max="1" width="9.140625" customWidth="1"/>
    <col min="2" max="2" width="19.7109375" hidden="1" customWidth="1"/>
    <col min="3" max="4" width="19.7109375" customWidth="1"/>
    <col min="5" max="6" width="19.7109375" style="1" customWidth="1"/>
    <col min="7" max="7" width="26.42578125" customWidth="1"/>
    <col min="8" max="8" width="84.140625" customWidth="1"/>
    <col min="9" max="9" width="13.85546875" customWidth="1"/>
    <col min="10" max="10" width="21.42578125" customWidth="1"/>
    <col min="11" max="11" width="15" style="1" customWidth="1"/>
    <col min="12" max="12" width="19.7109375" style="1" customWidth="1"/>
    <col min="13" max="15" width="19.7109375" customWidth="1"/>
  </cols>
  <sheetData>
    <row r="1" spans="1:15" ht="18.75" thickBot="1">
      <c r="A1" s="134"/>
      <c r="B1" s="78"/>
      <c r="C1" s="134" t="s">
        <v>162</v>
      </c>
      <c r="D1" s="63"/>
      <c r="E1" s="65"/>
      <c r="F1" s="65"/>
      <c r="G1" s="65"/>
      <c r="H1" s="63"/>
      <c r="I1" s="63"/>
      <c r="J1" s="63"/>
      <c r="K1" s="65"/>
      <c r="L1" s="65"/>
      <c r="M1" s="63"/>
      <c r="N1" s="63"/>
      <c r="O1" s="63"/>
    </row>
    <row r="2" spans="1:15" ht="18.75" thickBot="1">
      <c r="A2" s="134"/>
      <c r="B2" s="78"/>
      <c r="C2" s="134"/>
      <c r="D2" s="63"/>
      <c r="E2" s="65"/>
      <c r="F2" s="65"/>
      <c r="G2" s="63"/>
      <c r="H2" s="63"/>
      <c r="I2" s="63"/>
      <c r="J2" s="361" t="s">
        <v>166</v>
      </c>
      <c r="K2" s="362"/>
      <c r="L2" s="363"/>
      <c r="M2" s="364"/>
      <c r="N2" s="364"/>
      <c r="O2" s="63"/>
    </row>
    <row r="3" spans="1:15" ht="18">
      <c r="A3" s="134"/>
      <c r="B3" s="134"/>
      <c r="C3" s="134"/>
      <c r="D3" s="134" t="s">
        <v>455</v>
      </c>
      <c r="E3" s="249"/>
      <c r="F3" s="249"/>
      <c r="G3" s="141"/>
      <c r="H3" s="134"/>
      <c r="I3" s="134"/>
      <c r="J3" s="365" t="s">
        <v>171</v>
      </c>
      <c r="K3" s="366"/>
      <c r="L3" s="138">
        <f>COUNTIFS(K:K,"A")</f>
        <v>1</v>
      </c>
      <c r="M3" s="367"/>
      <c r="N3" s="367"/>
      <c r="O3" s="63"/>
    </row>
    <row r="4" spans="1:15" ht="18">
      <c r="A4" s="134"/>
      <c r="B4" s="134"/>
      <c r="C4" s="134"/>
      <c r="D4" s="134"/>
      <c r="E4" s="249"/>
      <c r="F4" s="249"/>
      <c r="G4" s="134"/>
      <c r="H4" s="134"/>
      <c r="I4" s="134"/>
      <c r="J4" s="368" t="s">
        <v>172</v>
      </c>
      <c r="K4" s="369"/>
      <c r="L4" s="139">
        <f>COUNTIFS(K:K, "B")</f>
        <v>1</v>
      </c>
      <c r="M4" s="367"/>
      <c r="N4" s="367"/>
      <c r="O4" s="63"/>
    </row>
    <row r="5" spans="1:15" ht="15.75" thickBot="1">
      <c r="A5" s="72"/>
      <c r="B5" s="78"/>
      <c r="C5" s="63"/>
      <c r="D5" s="63"/>
      <c r="E5" s="65"/>
      <c r="F5" s="65"/>
      <c r="G5" s="63"/>
      <c r="H5" s="63"/>
      <c r="I5" s="63"/>
      <c r="J5" s="371" t="s">
        <v>173</v>
      </c>
      <c r="K5" s="372"/>
      <c r="L5" s="140">
        <f>COUNTIFS(K:K, "R")</f>
        <v>1</v>
      </c>
      <c r="M5" s="367"/>
      <c r="N5" s="367"/>
      <c r="O5" s="107"/>
    </row>
    <row r="6" spans="1:15" ht="15.75" thickBot="1">
      <c r="A6" s="72"/>
      <c r="B6" s="78"/>
      <c r="C6" s="63"/>
      <c r="D6" s="63"/>
      <c r="E6" s="65"/>
      <c r="F6" s="65"/>
      <c r="G6" s="63"/>
      <c r="H6" s="63"/>
      <c r="I6" s="63"/>
      <c r="J6" s="371" t="s">
        <v>454</v>
      </c>
      <c r="K6" s="372"/>
      <c r="L6" s="140">
        <f>COUNTIFS(K:K, "OP")</f>
        <v>0</v>
      </c>
      <c r="M6" s="367"/>
      <c r="N6" s="367"/>
      <c r="O6" s="107"/>
    </row>
    <row r="7" spans="1:15" ht="15.75" thickBot="1">
      <c r="A7" s="72"/>
      <c r="B7" s="78"/>
      <c r="C7" s="63"/>
      <c r="D7" s="63"/>
      <c r="E7" s="65"/>
      <c r="F7" s="65"/>
      <c r="G7" s="63"/>
      <c r="H7" s="63"/>
      <c r="I7" s="63"/>
      <c r="J7" s="371" t="s">
        <v>320</v>
      </c>
      <c r="K7" s="372"/>
      <c r="L7" s="140">
        <f>SUM(L3:L6)</f>
        <v>3</v>
      </c>
      <c r="M7" s="367"/>
      <c r="N7" s="367"/>
      <c r="O7" s="107"/>
    </row>
    <row r="8" spans="1:15" ht="15.75" thickBot="1">
      <c r="A8" s="72"/>
      <c r="B8" s="78"/>
      <c r="C8" s="63"/>
      <c r="D8" s="63"/>
      <c r="E8" s="65"/>
      <c r="F8" s="65"/>
      <c r="G8" s="63"/>
      <c r="H8" s="63"/>
      <c r="I8" s="63"/>
      <c r="J8" s="370"/>
      <c r="K8" s="370"/>
      <c r="L8" s="370"/>
      <c r="M8" s="370"/>
      <c r="N8" s="370"/>
      <c r="O8" s="63"/>
    </row>
    <row r="9" spans="1:15" ht="28.5" thickBot="1">
      <c r="A9" s="108" t="s">
        <v>2</v>
      </c>
      <c r="B9" s="109" t="s">
        <v>148</v>
      </c>
      <c r="C9" s="110" t="s">
        <v>1</v>
      </c>
      <c r="D9" s="110" t="s">
        <v>168</v>
      </c>
      <c r="E9" s="110" t="s">
        <v>297</v>
      </c>
      <c r="F9" s="110" t="s">
        <v>4295</v>
      </c>
      <c r="G9" s="110" t="s">
        <v>0</v>
      </c>
      <c r="H9" s="110" t="s">
        <v>167</v>
      </c>
      <c r="I9" s="110" t="s">
        <v>813</v>
      </c>
      <c r="J9" s="110" t="s">
        <v>28</v>
      </c>
      <c r="K9" s="110" t="s">
        <v>165</v>
      </c>
      <c r="L9" s="110" t="s">
        <v>550</v>
      </c>
      <c r="M9" s="149" t="s">
        <v>176</v>
      </c>
      <c r="N9" s="112" t="s">
        <v>175</v>
      </c>
      <c r="O9" s="112" t="s">
        <v>164</v>
      </c>
    </row>
    <row r="10" spans="1:15" ht="28.5">
      <c r="A10" s="195"/>
      <c r="B10" s="196" t="s">
        <v>741</v>
      </c>
      <c r="C10" s="197"/>
      <c r="D10" s="196"/>
      <c r="E10" s="256"/>
      <c r="F10" s="256"/>
      <c r="G10" s="196"/>
      <c r="H10" s="201"/>
      <c r="I10" s="230"/>
      <c r="J10" s="197"/>
      <c r="K10" s="256"/>
      <c r="L10" s="256"/>
      <c r="M10" s="198"/>
      <c r="N10" s="199"/>
      <c r="O10" s="200"/>
    </row>
    <row r="11" spans="1:15">
      <c r="A11" s="187">
        <v>1</v>
      </c>
      <c r="B11" s="188"/>
      <c r="C11" s="214"/>
      <c r="D11" s="189" t="s">
        <v>9801</v>
      </c>
      <c r="E11" s="159">
        <v>45850</v>
      </c>
      <c r="F11" s="159">
        <v>45850</v>
      </c>
      <c r="G11" s="160" t="s">
        <v>12012</v>
      </c>
      <c r="H11" s="160" t="s">
        <v>12013</v>
      </c>
      <c r="I11" s="160"/>
      <c r="J11" s="160"/>
      <c r="K11" s="189" t="s">
        <v>197</v>
      </c>
      <c r="L11" s="159">
        <v>45864</v>
      </c>
      <c r="M11" s="213"/>
      <c r="N11" s="189"/>
      <c r="O11" s="231"/>
    </row>
    <row r="12" spans="1:15">
      <c r="A12" s="187">
        <v>2</v>
      </c>
      <c r="B12" s="188"/>
      <c r="C12" s="214" t="s">
        <v>11746</v>
      </c>
      <c r="D12" s="189" t="s">
        <v>12334</v>
      </c>
      <c r="E12" s="159">
        <v>45923</v>
      </c>
      <c r="F12" s="159">
        <v>45923</v>
      </c>
      <c r="G12" s="160" t="s">
        <v>12012</v>
      </c>
      <c r="H12" s="160" t="s">
        <v>14664</v>
      </c>
      <c r="I12" s="160"/>
      <c r="J12" s="160" t="s">
        <v>11746</v>
      </c>
      <c r="K12" s="189" t="s">
        <v>298</v>
      </c>
      <c r="L12" s="159">
        <v>45925</v>
      </c>
      <c r="M12" s="213" t="s">
        <v>14665</v>
      </c>
      <c r="N12" s="189"/>
      <c r="O12" s="231"/>
    </row>
    <row r="13" spans="1:15">
      <c r="A13" s="187">
        <v>3</v>
      </c>
      <c r="B13" s="188"/>
      <c r="C13" s="214"/>
      <c r="D13" s="189" t="s">
        <v>14671</v>
      </c>
      <c r="E13" s="159">
        <v>45933</v>
      </c>
      <c r="F13" s="159">
        <v>45933</v>
      </c>
      <c r="G13" s="160" t="s">
        <v>12012</v>
      </c>
      <c r="H13" s="160" t="s">
        <v>14895</v>
      </c>
      <c r="I13" s="160"/>
      <c r="J13" s="160"/>
      <c r="K13" s="189" t="s">
        <v>195</v>
      </c>
      <c r="L13" s="159">
        <v>45938</v>
      </c>
      <c r="M13" s="213"/>
      <c r="N13" s="189"/>
      <c r="O13" s="231"/>
    </row>
    <row r="14" spans="1:15">
      <c r="A14" s="187">
        <v>4</v>
      </c>
      <c r="B14" s="188"/>
      <c r="C14" s="214"/>
      <c r="D14" s="189"/>
      <c r="E14" s="159"/>
      <c r="F14" s="159"/>
      <c r="G14" s="160"/>
      <c r="H14" s="160"/>
      <c r="I14" s="160"/>
      <c r="J14" s="160"/>
      <c r="K14" s="189" t="s">
        <v>11746</v>
      </c>
      <c r="L14" s="159"/>
      <c r="M14" s="213"/>
      <c r="N14" s="189"/>
      <c r="O14" s="231"/>
    </row>
    <row r="15" spans="1:15">
      <c r="A15" s="187">
        <v>5</v>
      </c>
      <c r="B15" s="188"/>
      <c r="C15" s="214"/>
      <c r="D15" s="189"/>
      <c r="E15" s="159"/>
      <c r="F15" s="159"/>
      <c r="G15" s="160"/>
      <c r="H15" s="160"/>
      <c r="I15" s="160"/>
      <c r="J15" s="160"/>
      <c r="K15" s="189" t="s">
        <v>11746</v>
      </c>
      <c r="L15" s="159" t="s">
        <v>11746</v>
      </c>
      <c r="M15" s="213"/>
      <c r="N15" s="189"/>
      <c r="O15" s="231"/>
    </row>
    <row r="16" spans="1:15">
      <c r="A16" s="187">
        <v>6</v>
      </c>
      <c r="B16" s="188"/>
      <c r="C16" s="214"/>
      <c r="D16" s="189"/>
      <c r="E16" s="159"/>
      <c r="F16" s="159"/>
      <c r="G16" s="160"/>
      <c r="H16" s="160"/>
      <c r="I16" s="160"/>
      <c r="J16" s="160"/>
      <c r="K16" s="189" t="s">
        <v>11746</v>
      </c>
      <c r="L16" s="159"/>
      <c r="M16" s="213"/>
      <c r="N16" s="189"/>
      <c r="O16" s="231"/>
    </row>
    <row r="17" spans="1:15">
      <c r="A17" s="187">
        <v>7</v>
      </c>
      <c r="B17" s="188"/>
      <c r="C17" s="214"/>
      <c r="D17" s="189" t="s">
        <v>10939</v>
      </c>
      <c r="E17" s="159"/>
      <c r="F17" s="159"/>
      <c r="G17" s="160"/>
      <c r="H17" s="160"/>
      <c r="I17" s="160"/>
      <c r="J17" s="160"/>
      <c r="K17" s="189"/>
      <c r="L17" s="159"/>
      <c r="M17" s="213"/>
      <c r="N17" s="189"/>
      <c r="O17" s="231"/>
    </row>
    <row r="18" spans="1:15">
      <c r="A18" s="187">
        <v>8</v>
      </c>
      <c r="B18" s="188"/>
      <c r="C18" s="214"/>
      <c r="D18" s="189" t="s">
        <v>10940</v>
      </c>
      <c r="E18" s="159"/>
      <c r="F18" s="159"/>
      <c r="G18" s="160"/>
      <c r="H18" s="160"/>
      <c r="I18" s="160"/>
      <c r="J18" s="160"/>
      <c r="K18" s="189"/>
      <c r="L18" s="159"/>
      <c r="M18" s="213"/>
      <c r="N18" s="189"/>
      <c r="O18" s="231"/>
    </row>
    <row r="19" spans="1:15">
      <c r="A19" s="187">
        <v>9</v>
      </c>
      <c r="B19" s="188"/>
      <c r="C19" s="214"/>
      <c r="D19" s="189" t="s">
        <v>10941</v>
      </c>
      <c r="E19" s="159"/>
      <c r="F19" s="159"/>
      <c r="G19" s="160"/>
      <c r="H19" s="160"/>
      <c r="I19" s="160"/>
      <c r="J19" s="160"/>
      <c r="K19" s="189"/>
      <c r="L19" s="159"/>
      <c r="M19" s="213"/>
      <c r="N19" s="189"/>
      <c r="O19" s="231"/>
    </row>
    <row r="20" spans="1:15">
      <c r="A20" s="187">
        <v>10</v>
      </c>
      <c r="B20" s="188"/>
      <c r="C20" s="214"/>
      <c r="D20" s="189" t="s">
        <v>583</v>
      </c>
      <c r="E20" s="159"/>
      <c r="F20" s="159"/>
      <c r="G20" s="160"/>
      <c r="H20" s="160"/>
      <c r="I20" s="160"/>
      <c r="J20" s="160"/>
      <c r="K20" s="189"/>
      <c r="L20" s="159"/>
      <c r="M20" s="213"/>
      <c r="N20" s="189"/>
      <c r="O20" s="231"/>
    </row>
    <row r="21" spans="1:15">
      <c r="A21" s="187">
        <v>11</v>
      </c>
      <c r="B21" s="188"/>
      <c r="C21" s="214"/>
      <c r="D21" s="189" t="s">
        <v>584</v>
      </c>
      <c r="E21" s="159"/>
      <c r="F21" s="159"/>
      <c r="G21" s="160"/>
      <c r="H21" s="160"/>
      <c r="I21" s="160"/>
      <c r="J21" s="160"/>
      <c r="K21" s="189"/>
      <c r="L21" s="159"/>
      <c r="M21" s="213"/>
      <c r="N21" s="189"/>
      <c r="O21" s="231"/>
    </row>
    <row r="22" spans="1:15">
      <c r="A22" s="187">
        <v>12</v>
      </c>
      <c r="B22" s="188"/>
      <c r="C22" s="214"/>
      <c r="D22" s="189" t="s">
        <v>585</v>
      </c>
      <c r="E22" s="159"/>
      <c r="F22" s="159"/>
      <c r="G22" s="160"/>
      <c r="H22" s="160"/>
      <c r="I22" s="160"/>
      <c r="J22" s="160"/>
      <c r="K22" s="189"/>
      <c r="L22" s="159"/>
      <c r="M22" s="213"/>
      <c r="N22" s="189"/>
      <c r="O22" s="231"/>
    </row>
    <row r="23" spans="1:15">
      <c r="A23" s="187">
        <v>13</v>
      </c>
      <c r="B23" s="188"/>
      <c r="C23" s="214"/>
      <c r="D23" s="189" t="s">
        <v>586</v>
      </c>
      <c r="E23" s="159"/>
      <c r="F23" s="159"/>
      <c r="G23" s="160"/>
      <c r="H23" s="160"/>
      <c r="I23" s="160"/>
      <c r="J23" s="160"/>
      <c r="K23" s="189"/>
      <c r="L23" s="159"/>
      <c r="M23" s="213"/>
      <c r="N23" s="189"/>
      <c r="O23" s="231"/>
    </row>
    <row r="24" spans="1:15">
      <c r="A24" s="187">
        <v>14</v>
      </c>
      <c r="B24" s="188"/>
      <c r="C24" s="214"/>
      <c r="D24" s="189" t="s">
        <v>587</v>
      </c>
      <c r="E24" s="159"/>
      <c r="F24" s="159"/>
      <c r="G24" s="160"/>
      <c r="H24" s="160"/>
      <c r="I24" s="160"/>
      <c r="J24" s="160"/>
      <c r="K24" s="189"/>
      <c r="L24" s="159"/>
      <c r="M24" s="213"/>
      <c r="N24" s="189"/>
      <c r="O24" s="231"/>
    </row>
    <row r="25" spans="1:15">
      <c r="A25" s="187">
        <v>15</v>
      </c>
      <c r="B25" s="188"/>
      <c r="C25" s="214"/>
      <c r="D25" s="189" t="s">
        <v>588</v>
      </c>
      <c r="E25" s="159"/>
      <c r="F25" s="159"/>
      <c r="G25" s="160"/>
      <c r="H25" s="160"/>
      <c r="I25" s="160"/>
      <c r="J25" s="160"/>
      <c r="K25" s="189"/>
      <c r="L25" s="159"/>
      <c r="M25" s="213"/>
      <c r="N25" s="189"/>
      <c r="O25" s="231"/>
    </row>
    <row r="26" spans="1:15">
      <c r="A26" s="187">
        <v>16</v>
      </c>
      <c r="B26" s="188"/>
      <c r="C26" s="214"/>
      <c r="D26" s="189" t="s">
        <v>589</v>
      </c>
      <c r="E26" s="159"/>
      <c r="F26" s="159"/>
      <c r="G26" s="160"/>
      <c r="H26" s="160"/>
      <c r="I26" s="160"/>
      <c r="J26" s="160"/>
      <c r="K26" s="189"/>
      <c r="L26" s="159"/>
      <c r="M26" s="159"/>
      <c r="N26" s="189"/>
      <c r="O26" s="231"/>
    </row>
    <row r="27" spans="1:15">
      <c r="A27" s="187">
        <v>17</v>
      </c>
      <c r="B27" s="188"/>
      <c r="C27" s="214"/>
      <c r="D27" s="189" t="s">
        <v>590</v>
      </c>
      <c r="E27" s="159"/>
      <c r="F27" s="159"/>
      <c r="G27" s="160"/>
      <c r="H27" s="160"/>
      <c r="I27" s="160"/>
      <c r="J27" s="160"/>
      <c r="K27" s="189"/>
      <c r="L27" s="159"/>
      <c r="M27" s="159"/>
      <c r="N27" s="189"/>
      <c r="O27" s="231"/>
    </row>
    <row r="28" spans="1:15">
      <c r="A28" s="187">
        <v>18</v>
      </c>
      <c r="B28" s="188"/>
      <c r="C28" s="214"/>
      <c r="D28" s="189" t="s">
        <v>591</v>
      </c>
      <c r="E28" s="159"/>
      <c r="F28" s="159"/>
      <c r="G28" s="160"/>
      <c r="H28" s="160"/>
      <c r="I28" s="160"/>
      <c r="J28" s="160"/>
      <c r="K28" s="189"/>
      <c r="L28" s="159"/>
      <c r="M28" s="159"/>
      <c r="N28" s="189"/>
      <c r="O28" s="231"/>
    </row>
    <row r="29" spans="1:15">
      <c r="A29" s="187">
        <v>19</v>
      </c>
      <c r="B29" s="188"/>
      <c r="C29" s="214"/>
      <c r="D29" s="189" t="s">
        <v>592</v>
      </c>
      <c r="E29" s="159"/>
      <c r="F29" s="159"/>
      <c r="G29" s="160"/>
      <c r="H29" s="160"/>
      <c r="I29" s="160"/>
      <c r="J29" s="160"/>
      <c r="K29" s="189"/>
      <c r="L29" s="159"/>
      <c r="M29" s="159"/>
      <c r="N29" s="189"/>
      <c r="O29" s="231"/>
    </row>
    <row r="30" spans="1:15">
      <c r="A30" s="187">
        <v>20</v>
      </c>
      <c r="B30" s="188"/>
      <c r="C30" s="214"/>
      <c r="D30" s="189" t="s">
        <v>593</v>
      </c>
      <c r="E30" s="159"/>
      <c r="F30" s="159"/>
      <c r="G30" s="160"/>
      <c r="H30" s="160"/>
      <c r="I30" s="160"/>
      <c r="J30" s="160"/>
      <c r="K30" s="189"/>
      <c r="L30" s="159"/>
      <c r="M30" s="159"/>
      <c r="N30" s="189"/>
      <c r="O30" s="231"/>
    </row>
    <row r="31" spans="1:15">
      <c r="A31" s="187">
        <v>21</v>
      </c>
      <c r="B31" s="188"/>
      <c r="C31" s="214"/>
      <c r="D31" s="189" t="s">
        <v>594</v>
      </c>
      <c r="E31" s="191"/>
      <c r="F31" s="191"/>
      <c r="G31" s="192"/>
      <c r="H31" s="193"/>
      <c r="I31" s="193"/>
      <c r="J31" s="192"/>
      <c r="K31" s="190"/>
      <c r="L31" s="159"/>
      <c r="M31" s="213"/>
      <c r="N31" s="189"/>
      <c r="O31" s="231"/>
    </row>
    <row r="32" spans="1:15">
      <c r="A32" s="187">
        <v>22</v>
      </c>
      <c r="B32" s="188"/>
      <c r="C32" s="214"/>
      <c r="D32" s="189" t="s">
        <v>595</v>
      </c>
      <c r="E32" s="159"/>
      <c r="F32" s="159"/>
      <c r="G32" s="160"/>
      <c r="H32" s="160"/>
      <c r="I32" s="160"/>
      <c r="J32" s="160"/>
      <c r="K32" s="189"/>
      <c r="L32" s="159"/>
      <c r="M32" s="213"/>
      <c r="N32" s="189"/>
      <c r="O32" s="231"/>
    </row>
    <row r="33" spans="1:15">
      <c r="A33" s="187">
        <v>23</v>
      </c>
      <c r="B33" s="188"/>
      <c r="C33" s="214"/>
      <c r="D33" s="189" t="s">
        <v>596</v>
      </c>
      <c r="E33" s="159"/>
      <c r="F33" s="159"/>
      <c r="G33" s="160"/>
      <c r="H33" s="160"/>
      <c r="I33" s="160"/>
      <c r="J33" s="160"/>
      <c r="K33" s="189"/>
      <c r="L33" s="159"/>
      <c r="M33" s="213"/>
      <c r="N33" s="189"/>
      <c r="O33" s="231"/>
    </row>
    <row r="34" spans="1:15">
      <c r="A34" s="187">
        <v>24</v>
      </c>
      <c r="B34" s="188"/>
      <c r="C34" s="214"/>
      <c r="D34" s="189" t="s">
        <v>597</v>
      </c>
      <c r="E34" s="159"/>
      <c r="F34" s="159"/>
      <c r="G34" s="160"/>
      <c r="H34" s="160"/>
      <c r="I34" s="160"/>
      <c r="J34" s="160"/>
      <c r="K34" s="189"/>
      <c r="L34" s="159"/>
      <c r="M34" s="213"/>
      <c r="N34" s="189"/>
      <c r="O34" s="231"/>
    </row>
    <row r="35" spans="1:15">
      <c r="A35" s="187">
        <v>25</v>
      </c>
      <c r="B35" s="188"/>
      <c r="C35" s="187"/>
      <c r="D35" s="189" t="s">
        <v>598</v>
      </c>
      <c r="E35" s="191"/>
      <c r="F35" s="191"/>
      <c r="G35" s="192"/>
      <c r="H35" s="160"/>
      <c r="I35" s="160"/>
      <c r="J35" s="160"/>
      <c r="K35" s="189"/>
      <c r="L35" s="159"/>
      <c r="M35" s="213"/>
      <c r="N35" s="189"/>
      <c r="O35" s="231"/>
    </row>
    <row r="36" spans="1:15">
      <c r="A36" s="187">
        <v>26</v>
      </c>
      <c r="B36" s="188"/>
      <c r="C36" s="187"/>
      <c r="D36" s="189" t="s">
        <v>599</v>
      </c>
      <c r="E36" s="191"/>
      <c r="F36" s="191"/>
      <c r="G36" s="192"/>
      <c r="H36" s="192"/>
      <c r="I36" s="192"/>
      <c r="J36" s="160"/>
      <c r="K36" s="189"/>
      <c r="L36" s="159"/>
      <c r="M36" s="213"/>
      <c r="N36" s="189"/>
      <c r="O36" s="231"/>
    </row>
    <row r="37" spans="1:15">
      <c r="A37" s="187">
        <v>27</v>
      </c>
      <c r="B37" s="188"/>
      <c r="C37" s="187"/>
      <c r="D37" s="189" t="s">
        <v>600</v>
      </c>
      <c r="E37" s="191"/>
      <c r="F37" s="191"/>
      <c r="G37" s="192"/>
      <c r="H37" s="192"/>
      <c r="I37" s="192"/>
      <c r="J37" s="160"/>
      <c r="K37" s="189"/>
      <c r="L37" s="159"/>
      <c r="M37" s="213"/>
      <c r="N37" s="189"/>
      <c r="O37" s="231"/>
    </row>
    <row r="38" spans="1:15">
      <c r="A38" s="187">
        <v>28</v>
      </c>
      <c r="B38" s="188"/>
      <c r="C38" s="187"/>
      <c r="D38" s="189" t="s">
        <v>601</v>
      </c>
      <c r="E38" s="191"/>
      <c r="F38" s="191"/>
      <c r="G38" s="192"/>
      <c r="H38" s="192"/>
      <c r="I38" s="192"/>
      <c r="J38" s="160"/>
      <c r="K38" s="189"/>
      <c r="L38" s="159"/>
      <c r="M38" s="213"/>
      <c r="N38" s="189"/>
      <c r="O38" s="231"/>
    </row>
    <row r="39" spans="1:15">
      <c r="A39" s="187">
        <v>29</v>
      </c>
      <c r="B39" s="188"/>
      <c r="C39" s="187"/>
      <c r="D39" s="189" t="s">
        <v>602</v>
      </c>
      <c r="E39" s="191"/>
      <c r="F39" s="191"/>
      <c r="G39" s="192"/>
      <c r="H39" s="193"/>
      <c r="I39" s="192"/>
      <c r="J39" s="160"/>
      <c r="K39" s="189"/>
      <c r="L39" s="159"/>
      <c r="M39" s="213"/>
      <c r="N39" s="189"/>
      <c r="O39" s="231"/>
    </row>
    <row r="40" spans="1:15">
      <c r="A40" s="187">
        <v>30</v>
      </c>
      <c r="B40" s="188"/>
      <c r="C40" s="187"/>
      <c r="D40" s="189" t="s">
        <v>603</v>
      </c>
      <c r="E40" s="191"/>
      <c r="F40" s="191"/>
      <c r="G40" s="192"/>
      <c r="H40" s="193"/>
      <c r="I40" s="192"/>
      <c r="J40" s="160"/>
      <c r="K40" s="190"/>
      <c r="L40" s="159"/>
      <c r="M40" s="213"/>
      <c r="N40" s="189"/>
      <c r="O40" s="231"/>
    </row>
    <row r="41" spans="1:15">
      <c r="A41" s="187">
        <v>31</v>
      </c>
      <c r="B41" s="188"/>
      <c r="C41" s="214"/>
      <c r="D41" s="189" t="s">
        <v>604</v>
      </c>
      <c r="E41" s="159"/>
      <c r="F41" s="159"/>
      <c r="G41" s="160"/>
      <c r="H41" s="160"/>
      <c r="I41" s="160"/>
      <c r="J41" s="160"/>
      <c r="K41" s="189"/>
      <c r="L41" s="159"/>
      <c r="M41" s="213"/>
      <c r="N41" s="189"/>
      <c r="O41" s="231"/>
    </row>
    <row r="42" spans="1:15">
      <c r="A42" s="187">
        <v>32</v>
      </c>
      <c r="B42" s="188"/>
      <c r="C42" s="214"/>
      <c r="D42" s="189" t="s">
        <v>605</v>
      </c>
      <c r="E42" s="159"/>
      <c r="F42" s="159"/>
      <c r="G42" s="160"/>
      <c r="H42" s="160"/>
      <c r="I42" s="160"/>
      <c r="J42" s="160"/>
      <c r="K42" s="189"/>
      <c r="L42" s="159"/>
      <c r="M42" s="213"/>
      <c r="N42" s="189"/>
      <c r="O42" s="231"/>
    </row>
    <row r="43" spans="1:15">
      <c r="A43" s="187">
        <v>33</v>
      </c>
      <c r="B43" s="188"/>
      <c r="C43" s="214"/>
      <c r="D43" s="189" t="s">
        <v>606</v>
      </c>
      <c r="E43" s="159"/>
      <c r="F43" s="159"/>
      <c r="G43" s="160"/>
      <c r="H43" s="160"/>
      <c r="I43" s="160"/>
      <c r="J43" s="160"/>
      <c r="K43" s="189"/>
      <c r="L43" s="159"/>
      <c r="M43" s="213"/>
      <c r="N43" s="189"/>
      <c r="O43" s="231"/>
    </row>
    <row r="44" spans="1:15">
      <c r="A44" s="187">
        <v>34</v>
      </c>
      <c r="B44" s="188"/>
      <c r="C44" s="214"/>
      <c r="D44" s="189" t="s">
        <v>607</v>
      </c>
      <c r="E44" s="159"/>
      <c r="F44" s="159"/>
      <c r="G44" s="160"/>
      <c r="H44" s="160"/>
      <c r="I44" s="160"/>
      <c r="J44" s="160"/>
      <c r="K44" s="189"/>
      <c r="L44" s="159"/>
      <c r="M44" s="213"/>
      <c r="N44" s="189"/>
      <c r="O44" s="231"/>
    </row>
    <row r="45" spans="1:15">
      <c r="A45" s="187">
        <v>35</v>
      </c>
      <c r="B45" s="188"/>
      <c r="C45" s="214"/>
      <c r="D45" s="189" t="s">
        <v>608</v>
      </c>
      <c r="E45" s="159"/>
      <c r="F45" s="159"/>
      <c r="G45" s="160"/>
      <c r="H45" s="160"/>
      <c r="I45" s="160"/>
      <c r="J45" s="160"/>
      <c r="K45" s="189"/>
      <c r="L45" s="159"/>
      <c r="M45" s="213"/>
      <c r="N45" s="189"/>
      <c r="O45" s="231"/>
    </row>
    <row r="46" spans="1:15">
      <c r="A46" s="187">
        <v>36</v>
      </c>
      <c r="B46" s="188"/>
      <c r="C46" s="187"/>
      <c r="D46" s="189" t="s">
        <v>609</v>
      </c>
      <c r="E46" s="191"/>
      <c r="F46" s="191"/>
      <c r="G46" s="192"/>
      <c r="H46" s="192"/>
      <c r="I46" s="160"/>
      <c r="J46" s="192"/>
      <c r="K46" s="190"/>
      <c r="L46" s="191"/>
      <c r="M46" s="213"/>
      <c r="N46" s="189"/>
      <c r="O46" s="231"/>
    </row>
    <row r="47" spans="1:15">
      <c r="A47" s="187">
        <v>37</v>
      </c>
      <c r="B47" s="188"/>
      <c r="C47" s="214"/>
      <c r="D47" s="189" t="s">
        <v>610</v>
      </c>
      <c r="E47" s="159"/>
      <c r="F47" s="159"/>
      <c r="G47" s="160"/>
      <c r="H47" s="160"/>
      <c r="I47" s="160"/>
      <c r="J47" s="160"/>
      <c r="K47" s="189"/>
      <c r="L47" s="159"/>
      <c r="M47" s="213"/>
      <c r="N47" s="189"/>
      <c r="O47" s="231"/>
    </row>
    <row r="48" spans="1:15">
      <c r="A48" s="187">
        <v>38</v>
      </c>
      <c r="B48" s="188"/>
      <c r="C48" s="187"/>
      <c r="D48" s="189" t="s">
        <v>611</v>
      </c>
      <c r="E48" s="191"/>
      <c r="F48" s="191"/>
      <c r="G48" s="192"/>
      <c r="H48" s="192"/>
      <c r="I48" s="192"/>
      <c r="J48" s="193"/>
      <c r="K48" s="190"/>
      <c r="L48" s="191"/>
      <c r="M48" s="213"/>
      <c r="N48" s="189"/>
      <c r="O48" s="231"/>
    </row>
    <row r="49" spans="1:15">
      <c r="A49" s="187">
        <v>39</v>
      </c>
      <c r="B49" s="188"/>
      <c r="C49" s="187"/>
      <c r="D49" s="189" t="s">
        <v>612</v>
      </c>
      <c r="E49" s="159"/>
      <c r="F49" s="159"/>
      <c r="G49" s="160"/>
      <c r="H49" s="160"/>
      <c r="I49" s="160"/>
      <c r="J49" s="160"/>
      <c r="K49" s="189"/>
      <c r="L49" s="159"/>
      <c r="M49" s="213"/>
      <c r="N49" s="189"/>
      <c r="O49" s="231"/>
    </row>
    <row r="50" spans="1:15">
      <c r="A50" s="187">
        <v>40</v>
      </c>
      <c r="B50" s="188"/>
      <c r="C50" s="214"/>
      <c r="D50" s="189" t="s">
        <v>613</v>
      </c>
      <c r="E50" s="159"/>
      <c r="F50" s="159"/>
      <c r="G50" s="160"/>
      <c r="H50" s="160"/>
      <c r="I50" s="192"/>
      <c r="J50" s="160"/>
      <c r="K50" s="189"/>
      <c r="L50" s="191"/>
      <c r="M50" s="213"/>
      <c r="N50" s="189"/>
      <c r="O50" s="231"/>
    </row>
    <row r="51" spans="1:15">
      <c r="A51" s="187">
        <v>41</v>
      </c>
      <c r="B51" s="188"/>
      <c r="C51" s="214"/>
      <c r="D51" s="190"/>
      <c r="E51" s="159"/>
      <c r="F51" s="159"/>
      <c r="G51" s="160"/>
      <c r="H51" s="160"/>
      <c r="I51" s="160"/>
      <c r="J51" s="160"/>
      <c r="K51" s="189"/>
      <c r="L51" s="159"/>
      <c r="M51" s="213"/>
      <c r="N51" s="189"/>
      <c r="O51" s="231"/>
    </row>
    <row r="52" spans="1:15">
      <c r="A52" s="187">
        <v>42</v>
      </c>
      <c r="B52" s="188"/>
      <c r="C52" s="214"/>
      <c r="D52" s="190"/>
      <c r="E52" s="159"/>
      <c r="F52" s="159"/>
      <c r="G52" s="160"/>
      <c r="H52" s="160"/>
      <c r="I52" s="160"/>
      <c r="J52" s="160"/>
      <c r="K52" s="189"/>
      <c r="L52" s="191"/>
      <c r="M52" s="213"/>
      <c r="N52" s="189"/>
      <c r="O52" s="231"/>
    </row>
    <row r="53" spans="1:15">
      <c r="A53" s="187">
        <v>43</v>
      </c>
      <c r="B53" s="188"/>
      <c r="C53" s="214"/>
      <c r="D53" s="190"/>
      <c r="E53" s="159"/>
      <c r="F53" s="159"/>
      <c r="G53" s="160"/>
      <c r="H53" s="160"/>
      <c r="I53" s="160"/>
      <c r="J53" s="160"/>
      <c r="K53" s="189"/>
      <c r="L53" s="159"/>
      <c r="M53" s="213"/>
      <c r="N53" s="189"/>
      <c r="O53" s="231"/>
    </row>
    <row r="54" spans="1:15">
      <c r="A54" s="187">
        <v>44</v>
      </c>
      <c r="B54" s="188"/>
      <c r="C54" s="214"/>
      <c r="D54" s="190"/>
      <c r="E54" s="159"/>
      <c r="F54" s="159"/>
      <c r="G54" s="160"/>
      <c r="H54" s="160"/>
      <c r="I54" s="160"/>
      <c r="J54" s="160"/>
      <c r="K54" s="189"/>
      <c r="L54" s="191"/>
      <c r="M54" s="213"/>
      <c r="N54" s="189"/>
      <c r="O54" s="231"/>
    </row>
    <row r="55" spans="1:15">
      <c r="A55" s="187">
        <v>45</v>
      </c>
      <c r="B55" s="188"/>
      <c r="C55" s="214"/>
      <c r="D55" s="190"/>
      <c r="E55" s="159"/>
      <c r="F55" s="159"/>
      <c r="G55" s="160"/>
      <c r="H55" s="160"/>
      <c r="I55" s="160"/>
      <c r="J55" s="160"/>
      <c r="K55" s="189"/>
      <c r="L55" s="191"/>
      <c r="M55" s="213"/>
      <c r="N55" s="189"/>
      <c r="O55" s="231"/>
    </row>
    <row r="56" spans="1:15">
      <c r="A56" s="187">
        <v>46</v>
      </c>
      <c r="B56" s="188"/>
      <c r="C56" s="214"/>
      <c r="D56" s="190"/>
      <c r="E56" s="159"/>
      <c r="F56" s="159"/>
      <c r="G56" s="160"/>
      <c r="H56" s="160"/>
      <c r="I56" s="160"/>
      <c r="J56" s="160"/>
      <c r="K56" s="189"/>
      <c r="L56" s="191"/>
      <c r="M56" s="213"/>
      <c r="N56" s="189"/>
      <c r="O56" s="231"/>
    </row>
    <row r="57" spans="1:15">
      <c r="A57" s="187">
        <v>47</v>
      </c>
      <c r="B57" s="188"/>
      <c r="C57" s="214"/>
      <c r="D57" s="190"/>
      <c r="E57" s="159"/>
      <c r="F57" s="159"/>
      <c r="G57" s="160"/>
      <c r="H57" s="160"/>
      <c r="I57" s="160"/>
      <c r="J57" s="160"/>
      <c r="K57" s="189"/>
      <c r="L57" s="191"/>
      <c r="M57" s="213"/>
      <c r="N57" s="189"/>
      <c r="O57" s="231"/>
    </row>
    <row r="58" spans="1:15">
      <c r="A58" s="187">
        <v>48</v>
      </c>
      <c r="B58" s="188"/>
      <c r="C58" s="214"/>
      <c r="D58" s="190"/>
      <c r="E58" s="159"/>
      <c r="F58" s="159"/>
      <c r="G58" s="160"/>
      <c r="H58" s="160"/>
      <c r="I58" s="160"/>
      <c r="J58" s="160"/>
      <c r="K58" s="189"/>
      <c r="L58" s="191"/>
      <c r="M58" s="213"/>
      <c r="N58" s="189"/>
      <c r="O58" s="231"/>
    </row>
    <row r="59" spans="1:15">
      <c r="A59" s="187">
        <v>49</v>
      </c>
      <c r="B59" s="188"/>
      <c r="C59" s="214"/>
      <c r="D59" s="190"/>
      <c r="E59" s="159"/>
      <c r="F59" s="159"/>
      <c r="G59" s="160"/>
      <c r="H59" s="160"/>
      <c r="I59" s="160"/>
      <c r="J59" s="160"/>
      <c r="K59" s="189"/>
      <c r="L59" s="159"/>
      <c r="M59" s="213"/>
      <c r="N59" s="189"/>
      <c r="O59" s="231"/>
    </row>
    <row r="60" spans="1:15">
      <c r="A60" s="187">
        <v>50</v>
      </c>
      <c r="B60" s="188"/>
      <c r="C60" s="214"/>
      <c r="D60" s="190"/>
      <c r="E60" s="159"/>
      <c r="F60" s="159"/>
      <c r="G60" s="160"/>
      <c r="H60" s="160"/>
      <c r="I60" s="160"/>
      <c r="J60" s="160"/>
      <c r="K60" s="189"/>
      <c r="L60" s="159"/>
      <c r="M60" s="213"/>
      <c r="N60" s="189"/>
      <c r="O60" s="231"/>
    </row>
    <row r="61" spans="1:15">
      <c r="A61" s="187">
        <v>51</v>
      </c>
      <c r="B61" s="188"/>
      <c r="C61" s="214"/>
      <c r="D61" s="190"/>
      <c r="E61" s="159"/>
      <c r="F61" s="159"/>
      <c r="G61" s="160"/>
      <c r="H61" s="160"/>
      <c r="I61" s="160"/>
      <c r="J61" s="160"/>
      <c r="K61" s="189"/>
      <c r="L61" s="159"/>
      <c r="M61" s="213"/>
      <c r="N61" s="189"/>
      <c r="O61" s="231"/>
    </row>
    <row r="62" spans="1:15">
      <c r="A62" s="187">
        <v>52</v>
      </c>
      <c r="B62" s="188"/>
      <c r="C62" s="214"/>
      <c r="D62" s="190"/>
      <c r="E62" s="159"/>
      <c r="F62" s="159"/>
      <c r="G62" s="160"/>
      <c r="H62" s="160"/>
      <c r="I62" s="160"/>
      <c r="J62" s="160"/>
      <c r="K62" s="189"/>
      <c r="L62" s="159"/>
      <c r="M62" s="213"/>
      <c r="N62" s="189"/>
      <c r="O62" s="231"/>
    </row>
    <row r="63" spans="1:15">
      <c r="A63" s="187">
        <v>53</v>
      </c>
      <c r="B63" s="188"/>
      <c r="C63" s="214"/>
      <c r="D63" s="190"/>
      <c r="E63" s="159"/>
      <c r="F63" s="159"/>
      <c r="G63" s="160"/>
      <c r="H63" s="160"/>
      <c r="I63" s="160"/>
      <c r="J63" s="160"/>
      <c r="K63" s="189"/>
      <c r="L63" s="159"/>
      <c r="M63" s="213"/>
      <c r="N63" s="189"/>
      <c r="O63" s="231"/>
    </row>
    <row r="64" spans="1:15">
      <c r="A64" s="187">
        <v>54</v>
      </c>
      <c r="B64" s="188"/>
      <c r="C64" s="214"/>
      <c r="D64" s="190"/>
      <c r="E64" s="159"/>
      <c r="F64" s="159"/>
      <c r="G64" s="160"/>
      <c r="H64" s="160"/>
      <c r="I64" s="160"/>
      <c r="J64" s="160"/>
      <c r="K64" s="189"/>
      <c r="L64" s="159"/>
      <c r="M64" s="213"/>
      <c r="N64" s="189"/>
      <c r="O64" s="231"/>
    </row>
    <row r="65" spans="1:15">
      <c r="A65" s="187">
        <v>55</v>
      </c>
      <c r="B65" s="188"/>
      <c r="C65" s="214"/>
      <c r="D65" s="190"/>
      <c r="E65" s="159"/>
      <c r="F65" s="159"/>
      <c r="G65" s="160"/>
      <c r="H65" s="160"/>
      <c r="I65" s="160"/>
      <c r="J65" s="160"/>
      <c r="K65" s="189"/>
      <c r="L65" s="159"/>
      <c r="M65" s="213"/>
      <c r="N65" s="189"/>
      <c r="O65" s="231"/>
    </row>
    <row r="66" spans="1:15">
      <c r="A66" s="187">
        <v>56</v>
      </c>
      <c r="B66" s="188"/>
      <c r="C66" s="214"/>
      <c r="D66" s="190"/>
      <c r="E66" s="159"/>
      <c r="F66" s="159"/>
      <c r="G66" s="160"/>
      <c r="H66" s="160"/>
      <c r="I66" s="160"/>
      <c r="J66" s="160"/>
      <c r="K66" s="189"/>
      <c r="L66" s="159"/>
      <c r="M66" s="213"/>
      <c r="N66" s="189"/>
      <c r="O66" s="231"/>
    </row>
    <row r="67" spans="1:15">
      <c r="A67" s="187">
        <v>57</v>
      </c>
      <c r="B67" s="188"/>
      <c r="C67" s="214"/>
      <c r="D67" s="190"/>
      <c r="E67" s="159"/>
      <c r="F67" s="159"/>
      <c r="G67" s="160"/>
      <c r="H67" s="160"/>
      <c r="I67" s="160"/>
      <c r="J67" s="160"/>
      <c r="K67" s="189"/>
      <c r="L67" s="159"/>
      <c r="M67" s="213"/>
      <c r="N67" s="189"/>
      <c r="O67" s="231"/>
    </row>
    <row r="68" spans="1:15">
      <c r="A68" s="187">
        <v>58</v>
      </c>
      <c r="B68" s="188"/>
      <c r="C68" s="214"/>
      <c r="D68" s="190"/>
      <c r="E68" s="159"/>
      <c r="F68" s="159"/>
      <c r="G68" s="160"/>
      <c r="H68" s="160"/>
      <c r="I68" s="160"/>
      <c r="J68" s="160"/>
      <c r="K68" s="189"/>
      <c r="L68" s="159"/>
      <c r="M68" s="213"/>
      <c r="N68" s="189"/>
      <c r="O68" s="231"/>
    </row>
    <row r="69" spans="1:15">
      <c r="A69" s="187">
        <v>59</v>
      </c>
      <c r="B69" s="188"/>
      <c r="C69" s="214"/>
      <c r="D69" s="190"/>
      <c r="E69" s="159"/>
      <c r="F69" s="159"/>
      <c r="G69" s="160"/>
      <c r="H69" s="160"/>
      <c r="I69" s="160"/>
      <c r="J69" s="160"/>
      <c r="K69" s="189"/>
      <c r="L69" s="159"/>
      <c r="M69" s="213"/>
      <c r="N69" s="189"/>
      <c r="O69" s="231"/>
    </row>
    <row r="70" spans="1:15">
      <c r="A70" s="187">
        <v>60</v>
      </c>
      <c r="B70" s="188"/>
      <c r="C70" s="214"/>
      <c r="D70" s="190"/>
      <c r="E70" s="159"/>
      <c r="F70" s="159"/>
      <c r="G70" s="160"/>
      <c r="H70" s="160"/>
      <c r="I70" s="160"/>
      <c r="J70" s="160"/>
      <c r="K70" s="189"/>
      <c r="L70" s="159"/>
      <c r="M70" s="213"/>
      <c r="N70" s="189"/>
      <c r="O70" s="231"/>
    </row>
    <row r="71" spans="1:15">
      <c r="A71" s="187">
        <v>61</v>
      </c>
      <c r="B71" s="188"/>
      <c r="C71" s="214"/>
      <c r="D71" s="190"/>
      <c r="E71" s="159"/>
      <c r="F71" s="159"/>
      <c r="G71" s="160"/>
      <c r="H71" s="160"/>
      <c r="I71" s="160"/>
      <c r="J71" s="160"/>
      <c r="K71" s="189"/>
      <c r="L71" s="159"/>
      <c r="M71" s="213"/>
      <c r="N71" s="189"/>
      <c r="O71" s="231"/>
    </row>
    <row r="72" spans="1:15">
      <c r="A72" s="187">
        <v>62</v>
      </c>
      <c r="B72" s="188"/>
      <c r="C72" s="214"/>
      <c r="D72" s="190"/>
      <c r="E72" s="159"/>
      <c r="F72" s="159"/>
      <c r="G72" s="160"/>
      <c r="H72" s="160"/>
      <c r="I72" s="160"/>
      <c r="J72" s="160"/>
      <c r="K72" s="189"/>
      <c r="L72" s="159"/>
      <c r="M72" s="213"/>
      <c r="N72" s="189"/>
      <c r="O72" s="231"/>
    </row>
    <row r="73" spans="1:15">
      <c r="A73" s="187">
        <v>63</v>
      </c>
      <c r="B73" s="188"/>
      <c r="C73" s="214"/>
      <c r="D73" s="190"/>
      <c r="E73" s="159"/>
      <c r="F73" s="159"/>
      <c r="G73" s="160"/>
      <c r="H73" s="160"/>
      <c r="I73" s="160"/>
      <c r="J73" s="160"/>
      <c r="K73" s="189"/>
      <c r="L73" s="159"/>
      <c r="M73" s="213"/>
      <c r="N73" s="189"/>
      <c r="O73" s="231"/>
    </row>
    <row r="74" spans="1:15">
      <c r="A74" s="187">
        <v>64</v>
      </c>
      <c r="B74" s="188"/>
      <c r="C74" s="214"/>
      <c r="D74" s="190"/>
      <c r="E74" s="159"/>
      <c r="F74" s="159"/>
      <c r="G74" s="160"/>
      <c r="H74" s="160"/>
      <c r="I74" s="160"/>
      <c r="J74" s="160"/>
      <c r="K74" s="189"/>
      <c r="L74" s="159"/>
      <c r="M74" s="213"/>
      <c r="N74" s="189"/>
      <c r="O74" s="231"/>
    </row>
    <row r="75" spans="1:15">
      <c r="A75" s="187">
        <v>65</v>
      </c>
      <c r="B75" s="188"/>
      <c r="C75" s="214"/>
      <c r="D75" s="190"/>
      <c r="E75" s="159"/>
      <c r="F75" s="159"/>
      <c r="G75" s="160"/>
      <c r="H75" s="160"/>
      <c r="I75" s="160"/>
      <c r="J75" s="160"/>
      <c r="K75" s="189"/>
      <c r="L75" s="159"/>
      <c r="M75" s="213"/>
      <c r="N75" s="189"/>
      <c r="O75" s="231"/>
    </row>
    <row r="76" spans="1:15">
      <c r="A76" s="187">
        <v>66</v>
      </c>
      <c r="B76" s="188"/>
      <c r="C76" s="214"/>
      <c r="D76" s="190"/>
      <c r="E76" s="159"/>
      <c r="F76" s="159"/>
      <c r="G76" s="160"/>
      <c r="H76" s="160"/>
      <c r="I76" s="160"/>
      <c r="J76" s="160"/>
      <c r="K76" s="189"/>
      <c r="L76" s="159"/>
      <c r="M76" s="213"/>
      <c r="N76" s="189"/>
      <c r="O76" s="231"/>
    </row>
    <row r="77" spans="1:15">
      <c r="A77" s="187">
        <v>67</v>
      </c>
      <c r="B77" s="188"/>
      <c r="C77" s="214"/>
      <c r="D77" s="190"/>
      <c r="E77" s="159"/>
      <c r="F77" s="159"/>
      <c r="G77" s="160"/>
      <c r="H77" s="160"/>
      <c r="I77" s="160"/>
      <c r="J77" s="160"/>
      <c r="K77" s="213"/>
      <c r="L77" s="159"/>
      <c r="M77" s="213"/>
      <c r="N77" s="189"/>
      <c r="O77" s="231"/>
    </row>
    <row r="78" spans="1:15">
      <c r="A78" s="187">
        <v>68</v>
      </c>
      <c r="B78" s="214"/>
      <c r="C78" s="214"/>
      <c r="D78" s="190"/>
      <c r="E78" s="159"/>
      <c r="F78" s="159"/>
      <c r="G78" s="160"/>
      <c r="H78" s="160"/>
      <c r="I78" s="160"/>
      <c r="J78" s="160"/>
      <c r="K78" s="189"/>
      <c r="L78" s="159"/>
      <c r="M78" s="213"/>
      <c r="N78" s="189"/>
      <c r="O78" s="231"/>
    </row>
    <row r="79" spans="1:15">
      <c r="A79" s="187">
        <v>69</v>
      </c>
      <c r="B79" s="187"/>
      <c r="C79" s="187"/>
      <c r="D79" s="190"/>
      <c r="E79" s="191"/>
      <c r="F79" s="191"/>
      <c r="G79" s="192"/>
      <c r="H79" s="192"/>
      <c r="I79" s="192"/>
      <c r="J79" s="192"/>
      <c r="K79" s="190"/>
      <c r="L79" s="159"/>
      <c r="M79" s="217"/>
      <c r="N79" s="190"/>
      <c r="O79" s="231"/>
    </row>
    <row r="80" spans="1:15">
      <c r="A80" s="187">
        <v>70</v>
      </c>
      <c r="B80" s="214"/>
      <c r="C80" s="214"/>
      <c r="D80" s="190"/>
      <c r="E80" s="191"/>
      <c r="F80" s="191"/>
      <c r="G80" s="160"/>
      <c r="H80" s="160"/>
      <c r="I80" s="192"/>
      <c r="J80" s="160"/>
      <c r="K80" s="189"/>
      <c r="L80" s="159"/>
      <c r="M80" s="213"/>
      <c r="N80" s="189"/>
      <c r="O80" s="231"/>
    </row>
    <row r="81" spans="1:15">
      <c r="A81" s="187">
        <v>71</v>
      </c>
      <c r="B81" s="214"/>
      <c r="C81" s="214"/>
      <c r="D81" s="190"/>
      <c r="E81" s="159"/>
      <c r="F81" s="159"/>
      <c r="G81" s="160"/>
      <c r="H81" s="160"/>
      <c r="I81" s="160"/>
      <c r="J81" s="160"/>
      <c r="K81" s="189"/>
      <c r="L81" s="159"/>
      <c r="M81" s="213"/>
      <c r="N81" s="189"/>
      <c r="O81" s="231"/>
    </row>
    <row r="82" spans="1:15">
      <c r="A82" s="187">
        <v>72</v>
      </c>
      <c r="B82" s="214"/>
      <c r="C82" s="214"/>
      <c r="D82" s="190"/>
      <c r="E82" s="159"/>
      <c r="F82" s="159"/>
      <c r="G82" s="160"/>
      <c r="H82" s="160"/>
      <c r="I82" s="160"/>
      <c r="J82" s="160"/>
      <c r="K82" s="189"/>
      <c r="L82" s="159"/>
      <c r="M82" s="213"/>
      <c r="N82" s="189"/>
      <c r="O82" s="231"/>
    </row>
    <row r="83" spans="1:15">
      <c r="A83" s="187">
        <v>73</v>
      </c>
      <c r="B83" s="187"/>
      <c r="C83" s="187"/>
      <c r="D83" s="190"/>
      <c r="E83" s="159"/>
      <c r="F83" s="159"/>
      <c r="G83" s="160"/>
      <c r="H83" s="160"/>
      <c r="I83" s="160"/>
      <c r="J83" s="160"/>
      <c r="K83" s="189"/>
      <c r="L83" s="232"/>
      <c r="M83" s="160"/>
      <c r="N83" s="160"/>
      <c r="O83" s="231"/>
    </row>
    <row r="84" spans="1:15">
      <c r="A84" s="187">
        <v>74</v>
      </c>
      <c r="B84" s="214"/>
      <c r="C84" s="214"/>
      <c r="D84" s="190"/>
      <c r="E84" s="159"/>
      <c r="F84" s="159"/>
      <c r="G84" s="160"/>
      <c r="H84" s="160"/>
      <c r="I84" s="160"/>
      <c r="J84" s="160"/>
      <c r="K84" s="189"/>
      <c r="L84" s="159"/>
      <c r="M84" s="213"/>
      <c r="N84" s="189"/>
      <c r="O84" s="231"/>
    </row>
    <row r="85" spans="1:15">
      <c r="A85" s="187">
        <v>75</v>
      </c>
      <c r="B85" s="214"/>
      <c r="C85" s="214"/>
      <c r="D85" s="190"/>
      <c r="E85" s="159"/>
      <c r="F85" s="159"/>
      <c r="G85" s="160"/>
      <c r="H85" s="160"/>
      <c r="I85" s="160"/>
      <c r="J85" s="160"/>
      <c r="K85" s="189"/>
      <c r="L85" s="159"/>
      <c r="M85" s="213"/>
      <c r="N85" s="189"/>
      <c r="O85" s="231"/>
    </row>
    <row r="86" spans="1:15">
      <c r="A86" s="187">
        <v>76</v>
      </c>
      <c r="B86" s="214"/>
      <c r="C86" s="214"/>
      <c r="D86" s="190"/>
      <c r="E86" s="159"/>
      <c r="F86" s="159"/>
      <c r="G86" s="160"/>
      <c r="H86" s="160"/>
      <c r="I86" s="160"/>
      <c r="J86" s="160"/>
      <c r="K86" s="189"/>
      <c r="L86" s="159"/>
      <c r="M86" s="213"/>
      <c r="N86" s="189"/>
      <c r="O86" s="231"/>
    </row>
    <row r="87" spans="1:15">
      <c r="A87" s="187">
        <v>77</v>
      </c>
      <c r="B87" s="214"/>
      <c r="C87" s="214"/>
      <c r="D87" s="190"/>
      <c r="E87" s="159"/>
      <c r="F87" s="159"/>
      <c r="G87" s="160"/>
      <c r="H87" s="160"/>
      <c r="I87" s="160"/>
      <c r="J87" s="160"/>
      <c r="K87" s="189"/>
      <c r="L87" s="159"/>
      <c r="M87" s="213"/>
      <c r="N87" s="189"/>
      <c r="O87" s="231"/>
    </row>
    <row r="88" spans="1:15">
      <c r="A88" s="187">
        <v>78</v>
      </c>
      <c r="B88" s="214"/>
      <c r="C88" s="214"/>
      <c r="D88" s="190"/>
      <c r="E88" s="159"/>
      <c r="F88" s="159"/>
      <c r="G88" s="160"/>
      <c r="H88" s="160"/>
      <c r="I88" s="160"/>
      <c r="J88" s="160"/>
      <c r="K88" s="189"/>
      <c r="L88" s="159"/>
      <c r="M88" s="213"/>
      <c r="N88" s="189"/>
      <c r="O88" s="231"/>
    </row>
    <row r="89" spans="1:15">
      <c r="A89" s="187">
        <v>79</v>
      </c>
      <c r="B89" s="214"/>
      <c r="C89" s="214"/>
      <c r="D89" s="190"/>
      <c r="E89" s="159"/>
      <c r="F89" s="159"/>
      <c r="G89" s="160"/>
      <c r="H89" s="160"/>
      <c r="I89" s="160"/>
      <c r="J89" s="160"/>
      <c r="K89" s="189"/>
      <c r="L89" s="159"/>
      <c r="M89" s="213"/>
      <c r="N89" s="189"/>
      <c r="O89" s="231"/>
    </row>
    <row r="90" spans="1:15">
      <c r="A90" s="187">
        <v>80</v>
      </c>
      <c r="B90" s="214"/>
      <c r="C90" s="214"/>
      <c r="D90" s="190"/>
      <c r="E90" s="159"/>
      <c r="F90" s="159"/>
      <c r="G90" s="160"/>
      <c r="H90" s="160"/>
      <c r="I90" s="160"/>
      <c r="J90" s="160"/>
      <c r="K90" s="189"/>
      <c r="L90" s="159"/>
      <c r="M90" s="213"/>
      <c r="N90" s="189"/>
      <c r="O90" s="231"/>
    </row>
    <row r="91" spans="1:15">
      <c r="A91" s="187">
        <v>81</v>
      </c>
      <c r="B91" s="214"/>
      <c r="C91" s="214"/>
      <c r="D91" s="190"/>
      <c r="E91" s="159"/>
      <c r="F91" s="159"/>
      <c r="G91" s="160"/>
      <c r="H91" s="160"/>
      <c r="I91" s="160"/>
      <c r="J91" s="160"/>
      <c r="K91" s="189"/>
      <c r="L91" s="159"/>
      <c r="M91" s="213"/>
      <c r="N91" s="189"/>
      <c r="O91" s="231"/>
    </row>
    <row r="92" spans="1:15">
      <c r="A92" s="187">
        <v>82</v>
      </c>
      <c r="B92" s="214"/>
      <c r="C92" s="214"/>
      <c r="D92" s="190"/>
      <c r="E92" s="159"/>
      <c r="F92" s="159"/>
      <c r="G92" s="160"/>
      <c r="H92" s="160"/>
      <c r="I92" s="160"/>
      <c r="J92" s="160"/>
      <c r="K92" s="189"/>
      <c r="L92" s="159"/>
      <c r="M92" s="213"/>
      <c r="N92" s="189"/>
      <c r="O92" s="231"/>
    </row>
    <row r="93" spans="1:15">
      <c r="A93" s="187">
        <v>83</v>
      </c>
      <c r="B93" s="214"/>
      <c r="C93" s="214"/>
      <c r="D93" s="190"/>
      <c r="E93" s="159"/>
      <c r="F93" s="159"/>
      <c r="G93" s="160"/>
      <c r="H93" s="160"/>
      <c r="I93" s="160"/>
      <c r="J93" s="160"/>
      <c r="K93" s="189"/>
      <c r="L93" s="159"/>
      <c r="M93" s="213"/>
      <c r="N93" s="189"/>
      <c r="O93" s="231"/>
    </row>
    <row r="94" spans="1:15">
      <c r="A94" s="187">
        <v>84</v>
      </c>
      <c r="B94" s="214"/>
      <c r="C94" s="214"/>
      <c r="D94" s="190"/>
      <c r="E94" s="159"/>
      <c r="F94" s="159"/>
      <c r="G94" s="160"/>
      <c r="H94" s="160"/>
      <c r="I94" s="160"/>
      <c r="J94" s="160"/>
      <c r="K94" s="189"/>
      <c r="L94" s="159"/>
      <c r="M94" s="213"/>
      <c r="N94" s="189"/>
      <c r="O94" s="231"/>
    </row>
    <row r="95" spans="1:15">
      <c r="A95" s="187">
        <v>85</v>
      </c>
      <c r="B95" s="214"/>
      <c r="C95" s="214"/>
      <c r="D95" s="190"/>
      <c r="E95" s="159"/>
      <c r="F95" s="159"/>
      <c r="G95" s="160"/>
      <c r="H95" s="160"/>
      <c r="I95" s="160"/>
      <c r="J95" s="160"/>
      <c r="K95" s="189"/>
      <c r="L95" s="159"/>
      <c r="M95" s="213"/>
      <c r="N95" s="189"/>
      <c r="O95" s="231"/>
    </row>
    <row r="96" spans="1:15">
      <c r="A96" s="187">
        <v>86</v>
      </c>
      <c r="B96" s="214"/>
      <c r="C96" s="214"/>
      <c r="D96" s="190"/>
      <c r="E96" s="159"/>
      <c r="F96" s="159"/>
      <c r="G96" s="160"/>
      <c r="H96" s="160"/>
      <c r="I96" s="160"/>
      <c r="J96" s="160"/>
      <c r="K96" s="189"/>
      <c r="L96" s="159"/>
      <c r="M96" s="213"/>
      <c r="N96" s="189"/>
      <c r="O96" s="231"/>
    </row>
    <row r="97" spans="1:15">
      <c r="A97" s="187">
        <v>87</v>
      </c>
      <c r="B97" s="214"/>
      <c r="C97" s="214"/>
      <c r="D97" s="190"/>
      <c r="E97" s="159"/>
      <c r="F97" s="159"/>
      <c r="G97" s="160"/>
      <c r="H97" s="160"/>
      <c r="I97" s="160"/>
      <c r="J97" s="160"/>
      <c r="K97" s="189"/>
      <c r="L97" s="159"/>
      <c r="M97" s="213"/>
      <c r="N97" s="189"/>
      <c r="O97" s="231"/>
    </row>
    <row r="98" spans="1:15">
      <c r="A98" s="187">
        <v>88</v>
      </c>
      <c r="B98" s="187"/>
      <c r="C98" s="187"/>
      <c r="D98" s="190"/>
      <c r="E98" s="191"/>
      <c r="F98" s="191"/>
      <c r="G98" s="192"/>
      <c r="H98" s="212"/>
      <c r="I98" s="212"/>
      <c r="J98" s="192"/>
      <c r="K98" s="190"/>
      <c r="L98" s="159"/>
      <c r="M98" s="213"/>
      <c r="N98" s="189"/>
      <c r="O98" s="231"/>
    </row>
    <row r="99" spans="1:15">
      <c r="A99" s="187">
        <v>89</v>
      </c>
      <c r="B99" s="214"/>
      <c r="C99" s="214"/>
      <c r="D99" s="190"/>
      <c r="E99" s="159"/>
      <c r="F99" s="159"/>
      <c r="G99" s="160"/>
      <c r="H99" s="160"/>
      <c r="I99" s="212"/>
      <c r="J99" s="160"/>
      <c r="K99" s="189"/>
      <c r="L99" s="159"/>
      <c r="M99" s="213"/>
      <c r="N99" s="189"/>
      <c r="O99" s="231"/>
    </row>
    <row r="100" spans="1:15">
      <c r="A100" s="187">
        <v>90</v>
      </c>
      <c r="B100" s="214"/>
      <c r="C100" s="214"/>
      <c r="D100" s="190"/>
      <c r="E100" s="159"/>
      <c r="F100" s="159"/>
      <c r="G100" s="160"/>
      <c r="H100" s="160"/>
      <c r="I100" s="160"/>
      <c r="J100" s="160"/>
      <c r="K100" s="189"/>
      <c r="L100" s="159"/>
      <c r="M100" s="213"/>
      <c r="N100" s="189"/>
      <c r="O100" s="231"/>
    </row>
    <row r="101" spans="1:15">
      <c r="A101" s="187">
        <v>91</v>
      </c>
      <c r="B101" s="214"/>
      <c r="C101" s="214"/>
      <c r="D101" s="190"/>
      <c r="E101" s="159"/>
      <c r="F101" s="159"/>
      <c r="G101" s="160"/>
      <c r="H101" s="160"/>
      <c r="I101" s="160"/>
      <c r="J101" s="160"/>
      <c r="K101" s="189"/>
      <c r="L101" s="159"/>
      <c r="M101" s="213"/>
      <c r="N101" s="189"/>
      <c r="O101" s="231"/>
    </row>
    <row r="102" spans="1:15">
      <c r="A102" s="187">
        <v>92</v>
      </c>
      <c r="B102" s="214"/>
      <c r="C102" s="214"/>
      <c r="D102" s="190"/>
      <c r="E102" s="159"/>
      <c r="F102" s="159"/>
      <c r="G102" s="160"/>
      <c r="H102" s="160"/>
      <c r="I102" s="160"/>
      <c r="J102" s="160"/>
      <c r="K102" s="189"/>
      <c r="L102" s="159"/>
      <c r="M102" s="213"/>
      <c r="N102" s="189"/>
      <c r="O102" s="231"/>
    </row>
    <row r="103" spans="1:15">
      <c r="A103" s="187">
        <v>93</v>
      </c>
      <c r="B103" s="187"/>
      <c r="C103" s="187"/>
      <c r="D103" s="190"/>
      <c r="E103" s="159"/>
      <c r="F103" s="159"/>
      <c r="G103" s="160"/>
      <c r="H103" s="160"/>
      <c r="I103" s="160"/>
      <c r="J103" s="160"/>
      <c r="K103" s="189"/>
      <c r="L103" s="159"/>
      <c r="M103" s="213"/>
      <c r="N103" s="189"/>
      <c r="O103" s="231"/>
    </row>
    <row r="104" spans="1:15">
      <c r="A104" s="187">
        <v>94</v>
      </c>
      <c r="B104" s="187"/>
      <c r="C104" s="187"/>
      <c r="D104" s="190"/>
      <c r="E104" s="159"/>
      <c r="F104" s="159"/>
      <c r="G104" s="160"/>
      <c r="H104" s="160"/>
      <c r="I104" s="160"/>
      <c r="J104" s="160"/>
      <c r="K104" s="189"/>
      <c r="L104" s="159"/>
      <c r="M104" s="213"/>
      <c r="N104" s="189"/>
      <c r="O104" s="231"/>
    </row>
    <row r="105" spans="1:15">
      <c r="A105" s="187">
        <v>95</v>
      </c>
      <c r="B105" s="187"/>
      <c r="C105" s="187"/>
      <c r="D105" s="190"/>
      <c r="E105" s="159"/>
      <c r="F105" s="159"/>
      <c r="G105" s="160"/>
      <c r="H105" s="160"/>
      <c r="I105" s="160"/>
      <c r="J105" s="160"/>
      <c r="K105" s="189"/>
      <c r="L105" s="159"/>
      <c r="M105" s="213"/>
      <c r="N105" s="189"/>
      <c r="O105" s="231"/>
    </row>
    <row r="106" spans="1:15">
      <c r="A106" s="187">
        <v>96</v>
      </c>
      <c r="B106" s="187"/>
      <c r="C106" s="187"/>
      <c r="D106" s="190"/>
      <c r="E106" s="159"/>
      <c r="F106" s="159"/>
      <c r="G106" s="160"/>
      <c r="H106" s="160"/>
      <c r="I106" s="160"/>
      <c r="J106" s="160"/>
      <c r="K106" s="189"/>
      <c r="L106" s="159"/>
      <c r="M106" s="213"/>
      <c r="N106" s="189"/>
      <c r="O106" s="231"/>
    </row>
    <row r="107" spans="1:15">
      <c r="A107" s="187">
        <v>97</v>
      </c>
      <c r="B107" s="187"/>
      <c r="C107" s="187"/>
      <c r="D107" s="190"/>
      <c r="E107" s="159"/>
      <c r="F107" s="159"/>
      <c r="G107" s="160"/>
      <c r="H107" s="160"/>
      <c r="I107" s="160"/>
      <c r="J107" s="160"/>
      <c r="K107" s="189"/>
      <c r="L107" s="159"/>
      <c r="M107" s="213"/>
      <c r="N107" s="189"/>
      <c r="O107" s="231"/>
    </row>
    <row r="108" spans="1:15">
      <c r="A108" s="187">
        <v>98</v>
      </c>
      <c r="B108" s="187"/>
      <c r="C108" s="187"/>
      <c r="D108" s="190"/>
      <c r="E108" s="159"/>
      <c r="F108" s="159"/>
      <c r="G108" s="160"/>
      <c r="H108" s="160"/>
      <c r="I108" s="160"/>
      <c r="J108" s="160"/>
      <c r="K108" s="189"/>
      <c r="L108" s="159"/>
      <c r="M108" s="213"/>
      <c r="N108" s="189"/>
      <c r="O108" s="231"/>
    </row>
    <row r="109" spans="1:15">
      <c r="A109" s="187">
        <v>99</v>
      </c>
      <c r="B109" s="187"/>
      <c r="C109" s="187"/>
      <c r="D109" s="190"/>
      <c r="E109" s="159"/>
      <c r="F109" s="159"/>
      <c r="G109" s="160"/>
      <c r="H109" s="160"/>
      <c r="I109" s="160"/>
      <c r="J109" s="160"/>
      <c r="K109" s="189"/>
      <c r="L109" s="159"/>
      <c r="M109" s="213"/>
      <c r="N109" s="189"/>
      <c r="O109" s="231"/>
    </row>
    <row r="110" spans="1:15">
      <c r="A110" s="187">
        <v>100</v>
      </c>
      <c r="B110" s="187"/>
      <c r="C110" s="187"/>
      <c r="D110" s="190"/>
      <c r="E110" s="159"/>
      <c r="F110" s="159"/>
      <c r="G110" s="160"/>
      <c r="H110" s="160"/>
      <c r="I110" s="160"/>
      <c r="J110" s="160"/>
      <c r="K110" s="189"/>
      <c r="L110" s="159"/>
      <c r="M110" s="213"/>
      <c r="N110" s="189"/>
      <c r="O110" s="231"/>
    </row>
    <row r="111" spans="1:15">
      <c r="A111" s="187">
        <v>101</v>
      </c>
      <c r="B111" s="187"/>
      <c r="C111" s="187"/>
      <c r="D111" s="190"/>
      <c r="E111" s="159"/>
      <c r="F111" s="159"/>
      <c r="G111" s="160"/>
      <c r="H111" s="160"/>
      <c r="I111" s="160"/>
      <c r="J111" s="160"/>
      <c r="K111" s="189"/>
      <c r="L111" s="159"/>
      <c r="M111" s="213"/>
      <c r="N111" s="189"/>
      <c r="O111" s="231"/>
    </row>
    <row r="112" spans="1:15">
      <c r="A112" s="187">
        <v>102</v>
      </c>
      <c r="B112" s="187"/>
      <c r="C112" s="187"/>
      <c r="D112" s="190"/>
      <c r="E112" s="159"/>
      <c r="F112" s="159"/>
      <c r="G112" s="160"/>
      <c r="H112" s="160"/>
      <c r="I112" s="160"/>
      <c r="J112" s="160"/>
      <c r="K112" s="189"/>
      <c r="L112" s="159"/>
      <c r="M112" s="213"/>
      <c r="N112" s="189"/>
      <c r="O112" s="231"/>
    </row>
    <row r="113" spans="1:15">
      <c r="A113" s="187">
        <v>103</v>
      </c>
      <c r="B113" s="187"/>
      <c r="C113" s="187"/>
      <c r="D113" s="190"/>
      <c r="E113" s="159"/>
      <c r="F113" s="159"/>
      <c r="G113" s="160"/>
      <c r="H113" s="160"/>
      <c r="I113" s="160"/>
      <c r="J113" s="160"/>
      <c r="K113" s="189"/>
      <c r="L113" s="159"/>
      <c r="M113" s="213"/>
      <c r="N113" s="189"/>
      <c r="O113" s="231"/>
    </row>
    <row r="114" spans="1:15">
      <c r="A114" s="187">
        <v>104</v>
      </c>
      <c r="B114" s="187"/>
      <c r="C114" s="187"/>
      <c r="D114" s="190"/>
      <c r="E114" s="159"/>
      <c r="F114" s="159"/>
      <c r="G114" s="160"/>
      <c r="H114" s="160"/>
      <c r="I114" s="160"/>
      <c r="J114" s="160"/>
      <c r="K114" s="189"/>
      <c r="L114" s="159"/>
      <c r="M114" s="213"/>
      <c r="N114" s="189"/>
      <c r="O114" s="231"/>
    </row>
    <row r="115" spans="1:15">
      <c r="A115" s="187">
        <v>105</v>
      </c>
      <c r="B115" s="187"/>
      <c r="C115" s="187"/>
      <c r="D115" s="190"/>
      <c r="E115" s="159"/>
      <c r="F115" s="159"/>
      <c r="G115" s="160"/>
      <c r="H115" s="160"/>
      <c r="I115" s="160"/>
      <c r="J115" s="160"/>
      <c r="K115" s="189"/>
      <c r="L115" s="159"/>
      <c r="M115" s="213"/>
      <c r="N115" s="189"/>
      <c r="O115" s="231"/>
    </row>
    <row r="116" spans="1:15">
      <c r="A116" s="187">
        <v>106</v>
      </c>
      <c r="B116" s="187"/>
      <c r="C116" s="187"/>
      <c r="D116" s="190"/>
      <c r="E116" s="159"/>
      <c r="F116" s="159"/>
      <c r="G116" s="160"/>
      <c r="H116" s="160"/>
      <c r="I116" s="160"/>
      <c r="J116" s="160"/>
      <c r="K116" s="189"/>
      <c r="L116" s="159"/>
      <c r="M116" s="213"/>
      <c r="N116" s="189"/>
      <c r="O116" s="231"/>
    </row>
    <row r="117" spans="1:15">
      <c r="A117" s="187">
        <v>107</v>
      </c>
      <c r="B117" s="187"/>
      <c r="C117" s="187"/>
      <c r="D117" s="190"/>
      <c r="E117" s="159"/>
      <c r="F117" s="159"/>
      <c r="G117" s="160"/>
      <c r="H117" s="160"/>
      <c r="I117" s="160"/>
      <c r="J117" s="160"/>
      <c r="K117" s="189"/>
      <c r="L117" s="159"/>
      <c r="M117" s="213"/>
      <c r="N117" s="189"/>
      <c r="O117" s="231"/>
    </row>
    <row r="118" spans="1:15">
      <c r="A118" s="187">
        <v>108</v>
      </c>
      <c r="B118" s="187"/>
      <c r="C118" s="187"/>
      <c r="D118" s="190"/>
      <c r="E118" s="159"/>
      <c r="F118" s="159"/>
      <c r="G118" s="160"/>
      <c r="H118" s="160"/>
      <c r="I118" s="160"/>
      <c r="J118" s="160"/>
      <c r="K118" s="189"/>
      <c r="L118" s="159"/>
      <c r="M118" s="213"/>
      <c r="N118" s="189"/>
      <c r="O118" s="231"/>
    </row>
    <row r="119" spans="1:15">
      <c r="A119" s="187">
        <v>109</v>
      </c>
      <c r="B119" s="187"/>
      <c r="C119" s="187"/>
      <c r="D119" s="190"/>
      <c r="E119" s="159"/>
      <c r="F119" s="159"/>
      <c r="G119" s="160"/>
      <c r="H119" s="160"/>
      <c r="I119" s="160"/>
      <c r="J119" s="160"/>
      <c r="K119" s="189"/>
      <c r="L119" s="159"/>
      <c r="M119" s="213"/>
      <c r="N119" s="189"/>
      <c r="O119" s="231"/>
    </row>
    <row r="120" spans="1:15">
      <c r="A120" s="187">
        <v>110</v>
      </c>
      <c r="B120" s="187"/>
      <c r="C120" s="187"/>
      <c r="D120" s="190"/>
      <c r="E120" s="159"/>
      <c r="F120" s="159"/>
      <c r="G120" s="160"/>
      <c r="H120" s="160"/>
      <c r="I120" s="160"/>
      <c r="J120" s="160"/>
      <c r="K120" s="189"/>
      <c r="L120" s="159"/>
      <c r="M120" s="213"/>
      <c r="N120" s="189"/>
      <c r="O120" s="231"/>
    </row>
    <row r="121" spans="1:15">
      <c r="A121" s="187">
        <v>111</v>
      </c>
      <c r="B121" s="187"/>
      <c r="C121" s="187"/>
      <c r="D121" s="190"/>
      <c r="E121" s="159"/>
      <c r="F121" s="159"/>
      <c r="G121" s="160"/>
      <c r="H121" s="160"/>
      <c r="I121" s="160"/>
      <c r="J121" s="160"/>
      <c r="K121" s="189"/>
      <c r="L121" s="159"/>
      <c r="M121" s="213"/>
      <c r="N121" s="189"/>
      <c r="O121" s="231"/>
    </row>
    <row r="122" spans="1:15">
      <c r="A122" s="187">
        <v>112</v>
      </c>
      <c r="B122" s="187"/>
      <c r="C122" s="187"/>
      <c r="D122" s="190"/>
      <c r="E122" s="159"/>
      <c r="F122" s="159"/>
      <c r="G122" s="160"/>
      <c r="H122" s="160"/>
      <c r="I122" s="160"/>
      <c r="J122" s="160"/>
      <c r="K122" s="189"/>
      <c r="L122" s="159"/>
      <c r="M122" s="213"/>
      <c r="N122" s="189"/>
      <c r="O122" s="231"/>
    </row>
    <row r="123" spans="1:15">
      <c r="A123" s="187">
        <v>113</v>
      </c>
      <c r="B123" s="187"/>
      <c r="C123" s="187"/>
      <c r="D123" s="190"/>
      <c r="E123" s="159"/>
      <c r="F123" s="159"/>
      <c r="G123" s="160"/>
      <c r="H123" s="160"/>
      <c r="I123" s="160"/>
      <c r="J123" s="160"/>
      <c r="K123" s="189"/>
      <c r="L123" s="159"/>
      <c r="M123" s="213"/>
      <c r="N123" s="189"/>
      <c r="O123" s="231"/>
    </row>
    <row r="124" spans="1:15">
      <c r="A124" s="187">
        <v>114</v>
      </c>
      <c r="B124" s="187"/>
      <c r="C124" s="187"/>
      <c r="D124" s="190"/>
      <c r="E124" s="159"/>
      <c r="F124" s="159"/>
      <c r="G124" s="160"/>
      <c r="H124" s="160"/>
      <c r="I124" s="160"/>
      <c r="J124" s="160"/>
      <c r="K124" s="189"/>
      <c r="L124" s="159"/>
      <c r="M124" s="213"/>
      <c r="N124" s="189"/>
      <c r="O124" s="231"/>
    </row>
    <row r="125" spans="1:15">
      <c r="A125" s="187">
        <v>115</v>
      </c>
      <c r="B125" s="187"/>
      <c r="C125" s="187"/>
      <c r="D125" s="190"/>
      <c r="E125" s="159"/>
      <c r="F125" s="159"/>
      <c r="G125" s="160"/>
      <c r="H125" s="160"/>
      <c r="I125" s="160"/>
      <c r="J125" s="160"/>
      <c r="K125" s="189"/>
      <c r="L125" s="159"/>
      <c r="M125" s="213"/>
      <c r="N125" s="189"/>
      <c r="O125" s="231"/>
    </row>
    <row r="126" spans="1:15">
      <c r="A126" s="187">
        <v>116</v>
      </c>
      <c r="B126" s="187"/>
      <c r="C126" s="187"/>
      <c r="D126" s="190"/>
      <c r="E126" s="159"/>
      <c r="F126" s="159"/>
      <c r="G126" s="160"/>
      <c r="H126" s="160"/>
      <c r="I126" s="160"/>
      <c r="J126" s="160"/>
      <c r="K126" s="189"/>
      <c r="L126" s="159"/>
      <c r="M126" s="213"/>
      <c r="N126" s="189"/>
      <c r="O126" s="231"/>
    </row>
    <row r="127" spans="1:15">
      <c r="A127" s="187">
        <v>117</v>
      </c>
      <c r="B127" s="187"/>
      <c r="C127" s="187"/>
      <c r="D127" s="190"/>
      <c r="E127" s="191"/>
      <c r="F127" s="191"/>
      <c r="G127" s="192"/>
      <c r="H127" s="192"/>
      <c r="I127" s="192"/>
      <c r="J127" s="192"/>
      <c r="K127" s="190"/>
      <c r="L127" s="159"/>
      <c r="M127" s="213"/>
      <c r="N127" s="189"/>
      <c r="O127" s="231"/>
    </row>
    <row r="128" spans="1:15">
      <c r="A128" s="187">
        <v>118</v>
      </c>
      <c r="B128" s="187"/>
      <c r="C128" s="187"/>
      <c r="D128" s="190"/>
      <c r="E128" s="191"/>
      <c r="F128" s="191"/>
      <c r="G128" s="160"/>
      <c r="H128" s="160"/>
      <c r="I128" s="192"/>
      <c r="J128" s="160"/>
      <c r="K128" s="189"/>
      <c r="L128" s="159"/>
      <c r="M128" s="213"/>
      <c r="N128" s="189"/>
      <c r="O128" s="231"/>
    </row>
    <row r="129" spans="1:15">
      <c r="A129" s="187">
        <v>119</v>
      </c>
      <c r="B129" s="187"/>
      <c r="C129" s="187"/>
      <c r="D129" s="190"/>
      <c r="E129" s="159"/>
      <c r="F129" s="159"/>
      <c r="G129" s="160"/>
      <c r="H129" s="160"/>
      <c r="I129" s="160"/>
      <c r="J129" s="160"/>
      <c r="K129" s="189"/>
      <c r="L129" s="159"/>
      <c r="M129" s="213"/>
      <c r="N129" s="189"/>
      <c r="O129" s="231"/>
    </row>
    <row r="130" spans="1:15">
      <c r="A130" s="187">
        <v>120</v>
      </c>
      <c r="B130" s="187"/>
      <c r="C130" s="187"/>
      <c r="D130" s="190"/>
      <c r="E130" s="159"/>
      <c r="F130" s="159"/>
      <c r="G130" s="160"/>
      <c r="H130" s="160"/>
      <c r="I130" s="160"/>
      <c r="J130" s="160"/>
      <c r="K130" s="189"/>
      <c r="L130" s="159"/>
      <c r="M130" s="213"/>
      <c r="N130" s="189"/>
      <c r="O130" s="231"/>
    </row>
    <row r="131" spans="1:15">
      <c r="A131" s="187">
        <v>121</v>
      </c>
      <c r="B131" s="187"/>
      <c r="C131" s="187"/>
      <c r="D131" s="190"/>
      <c r="E131" s="159"/>
      <c r="F131" s="159"/>
      <c r="G131" s="160"/>
      <c r="H131" s="160"/>
      <c r="I131" s="160"/>
      <c r="J131" s="160"/>
      <c r="K131" s="189"/>
      <c r="L131" s="159"/>
      <c r="M131" s="213"/>
      <c r="N131" s="189"/>
      <c r="O131" s="231"/>
    </row>
    <row r="132" spans="1:15">
      <c r="A132" s="187">
        <v>122</v>
      </c>
      <c r="B132" s="187"/>
      <c r="C132" s="187"/>
      <c r="D132" s="190"/>
      <c r="E132" s="159"/>
      <c r="F132" s="159"/>
      <c r="G132" s="160"/>
      <c r="H132" s="160"/>
      <c r="I132" s="160"/>
      <c r="J132" s="160"/>
      <c r="K132" s="189"/>
      <c r="L132" s="159"/>
      <c r="M132" s="213"/>
      <c r="N132" s="189"/>
      <c r="O132" s="231"/>
    </row>
    <row r="133" spans="1:15">
      <c r="A133" s="187">
        <v>123</v>
      </c>
      <c r="B133" s="187"/>
      <c r="C133" s="187"/>
      <c r="D133" s="190"/>
      <c r="E133" s="159"/>
      <c r="F133" s="159"/>
      <c r="G133" s="160"/>
      <c r="H133" s="160"/>
      <c r="I133" s="160"/>
      <c r="J133" s="160"/>
      <c r="K133" s="189"/>
      <c r="L133" s="159"/>
      <c r="M133" s="213"/>
      <c r="N133" s="189"/>
      <c r="O133" s="231"/>
    </row>
    <row r="134" spans="1:15">
      <c r="A134" s="187">
        <v>124</v>
      </c>
      <c r="B134" s="187"/>
      <c r="C134" s="187"/>
      <c r="D134" s="190"/>
      <c r="E134" s="159"/>
      <c r="F134" s="159"/>
      <c r="G134" s="160"/>
      <c r="H134" s="160"/>
      <c r="I134" s="160"/>
      <c r="J134" s="160"/>
      <c r="K134" s="189"/>
      <c r="L134" s="159"/>
      <c r="M134" s="213"/>
      <c r="N134" s="189"/>
      <c r="O134" s="231"/>
    </row>
    <row r="135" spans="1:15">
      <c r="A135" s="187">
        <v>125</v>
      </c>
      <c r="B135" s="187"/>
      <c r="C135" s="187"/>
      <c r="D135" s="190"/>
      <c r="E135" s="159"/>
      <c r="F135" s="159"/>
      <c r="G135" s="160"/>
      <c r="H135" s="160"/>
      <c r="I135" s="160"/>
      <c r="J135" s="160"/>
      <c r="K135" s="189"/>
      <c r="L135" s="159"/>
      <c r="M135" s="213"/>
      <c r="N135" s="189"/>
      <c r="O135" s="231"/>
    </row>
    <row r="136" spans="1:15">
      <c r="A136" s="187">
        <v>126</v>
      </c>
      <c r="B136" s="187"/>
      <c r="C136" s="187"/>
      <c r="D136" s="190"/>
      <c r="E136" s="159"/>
      <c r="F136" s="159"/>
      <c r="G136" s="160"/>
      <c r="H136" s="160"/>
      <c r="I136" s="160"/>
      <c r="J136" s="160"/>
      <c r="K136" s="189"/>
      <c r="L136" s="159"/>
      <c r="M136" s="213"/>
      <c r="N136" s="189"/>
      <c r="O136" s="231"/>
    </row>
    <row r="137" spans="1:15">
      <c r="A137" s="187">
        <v>127</v>
      </c>
      <c r="B137" s="214"/>
      <c r="C137" s="187"/>
      <c r="D137" s="190"/>
      <c r="E137" s="159"/>
      <c r="F137" s="159"/>
      <c r="G137" s="160"/>
      <c r="H137" s="160"/>
      <c r="I137" s="160"/>
      <c r="J137" s="160"/>
      <c r="K137" s="189"/>
      <c r="L137" s="159"/>
      <c r="M137" s="213"/>
      <c r="N137" s="189"/>
      <c r="O137" s="231"/>
    </row>
    <row r="138" spans="1:15">
      <c r="A138" s="187">
        <v>128</v>
      </c>
      <c r="B138" s="187"/>
      <c r="C138" s="187"/>
      <c r="D138" s="190"/>
      <c r="E138" s="159"/>
      <c r="F138" s="159"/>
      <c r="G138" s="160"/>
      <c r="H138" s="160"/>
      <c r="I138" s="160"/>
      <c r="J138" s="160"/>
      <c r="K138" s="189"/>
      <c r="L138" s="159"/>
      <c r="M138" s="213"/>
      <c r="N138" s="189"/>
      <c r="O138" s="231"/>
    </row>
    <row r="139" spans="1:15">
      <c r="A139" s="187">
        <v>129</v>
      </c>
      <c r="B139" s="187"/>
      <c r="C139" s="187"/>
      <c r="D139" s="190"/>
      <c r="E139" s="159"/>
      <c r="F139" s="159"/>
      <c r="G139" s="160"/>
      <c r="H139" s="160"/>
      <c r="I139" s="160"/>
      <c r="J139" s="160"/>
      <c r="K139" s="189"/>
      <c r="L139" s="159"/>
      <c r="M139" s="213"/>
      <c r="N139" s="189"/>
      <c r="O139" s="231"/>
    </row>
    <row r="140" spans="1:15">
      <c r="A140" s="187">
        <v>130</v>
      </c>
      <c r="B140" s="187"/>
      <c r="C140" s="187"/>
      <c r="D140" s="190"/>
      <c r="E140" s="159"/>
      <c r="F140" s="159"/>
      <c r="G140" s="160"/>
      <c r="H140" s="160"/>
      <c r="I140" s="160"/>
      <c r="J140" s="160"/>
      <c r="K140" s="189"/>
      <c r="L140" s="159"/>
      <c r="M140" s="213"/>
      <c r="N140" s="189"/>
      <c r="O140" s="231"/>
    </row>
    <row r="141" spans="1:15">
      <c r="A141" s="187">
        <v>131</v>
      </c>
      <c r="B141" s="187"/>
      <c r="C141" s="187"/>
      <c r="D141" s="190"/>
      <c r="E141" s="159"/>
      <c r="F141" s="159"/>
      <c r="G141" s="160"/>
      <c r="H141" s="160"/>
      <c r="I141" s="160"/>
      <c r="J141" s="160"/>
      <c r="K141" s="189"/>
      <c r="L141" s="159"/>
      <c r="M141" s="213"/>
      <c r="N141" s="189"/>
      <c r="O141" s="231"/>
    </row>
    <row r="142" spans="1:15">
      <c r="A142" s="187">
        <v>132</v>
      </c>
      <c r="B142" s="187"/>
      <c r="C142" s="187"/>
      <c r="D142" s="190"/>
      <c r="E142" s="159"/>
      <c r="F142" s="159"/>
      <c r="G142" s="160"/>
      <c r="H142" s="160"/>
      <c r="I142" s="160"/>
      <c r="J142" s="160"/>
      <c r="K142" s="189"/>
      <c r="L142" s="159"/>
      <c r="M142" s="213"/>
      <c r="N142" s="189"/>
      <c r="O142" s="231"/>
    </row>
    <row r="143" spans="1:15">
      <c r="A143" s="187">
        <v>133</v>
      </c>
      <c r="B143" s="187"/>
      <c r="C143" s="187"/>
      <c r="D143" s="190"/>
      <c r="E143" s="159"/>
      <c r="F143" s="159"/>
      <c r="G143" s="160"/>
      <c r="H143" s="160"/>
      <c r="I143" s="160"/>
      <c r="J143" s="160"/>
      <c r="K143" s="189"/>
      <c r="L143" s="159"/>
      <c r="M143" s="213"/>
      <c r="N143" s="189"/>
      <c r="O143" s="231"/>
    </row>
    <row r="144" spans="1:15">
      <c r="A144" s="187"/>
      <c r="B144" s="187"/>
      <c r="C144" s="187"/>
      <c r="D144" s="190"/>
      <c r="E144" s="159"/>
      <c r="F144" s="159"/>
      <c r="G144" s="160"/>
      <c r="H144" s="160"/>
      <c r="I144" s="160"/>
      <c r="J144" s="160"/>
      <c r="K144" s="189"/>
      <c r="L144" s="159"/>
      <c r="M144" s="213"/>
      <c r="N144" s="189"/>
      <c r="O144" s="231"/>
    </row>
    <row r="145" spans="1:15">
      <c r="A145" s="187"/>
      <c r="B145" s="187"/>
      <c r="C145" s="187"/>
      <c r="D145" s="190"/>
      <c r="E145" s="159"/>
      <c r="F145" s="159"/>
      <c r="G145" s="160"/>
      <c r="H145" s="160"/>
      <c r="I145" s="160"/>
      <c r="J145" s="160"/>
      <c r="K145" s="189"/>
      <c r="L145" s="159"/>
      <c r="M145" s="213"/>
      <c r="N145" s="189"/>
      <c r="O145" s="231"/>
    </row>
    <row r="146" spans="1:15">
      <c r="A146" s="187"/>
      <c r="B146" s="187"/>
      <c r="C146" s="187"/>
      <c r="D146" s="190"/>
      <c r="E146" s="159"/>
      <c r="F146" s="159"/>
      <c r="G146" s="160"/>
      <c r="H146" s="160"/>
      <c r="I146" s="160"/>
      <c r="J146" s="160"/>
      <c r="K146" s="189"/>
      <c r="L146" s="159"/>
      <c r="M146" s="213"/>
      <c r="N146" s="189"/>
      <c r="O146" s="231"/>
    </row>
    <row r="147" spans="1:15">
      <c r="A147" s="187"/>
      <c r="B147" s="187"/>
      <c r="C147" s="187"/>
      <c r="D147" s="190"/>
      <c r="E147" s="159"/>
      <c r="F147" s="159"/>
      <c r="G147" s="160"/>
      <c r="H147" s="160"/>
      <c r="I147" s="160"/>
      <c r="J147" s="160"/>
      <c r="K147" s="189"/>
      <c r="L147" s="159"/>
      <c r="M147" s="213"/>
      <c r="N147" s="189"/>
      <c r="O147" s="231"/>
    </row>
    <row r="148" spans="1:15">
      <c r="A148" s="187"/>
      <c r="B148" s="187"/>
      <c r="C148" s="187"/>
      <c r="D148" s="190"/>
      <c r="E148" s="159"/>
      <c r="F148" s="159"/>
      <c r="G148" s="160"/>
      <c r="H148" s="160"/>
      <c r="I148" s="160"/>
      <c r="J148" s="160"/>
      <c r="K148" s="189"/>
      <c r="L148" s="159"/>
      <c r="M148" s="213"/>
      <c r="N148" s="189"/>
      <c r="O148" s="231"/>
    </row>
    <row r="149" spans="1:15">
      <c r="A149" s="163"/>
      <c r="B149" s="187"/>
      <c r="C149" s="187"/>
      <c r="D149" s="190"/>
      <c r="E149" s="159"/>
      <c r="F149" s="159"/>
      <c r="G149" s="160"/>
      <c r="H149" s="160"/>
      <c r="I149" s="160"/>
      <c r="J149" s="163"/>
      <c r="K149" s="164"/>
      <c r="L149" s="159"/>
      <c r="M149" s="163"/>
      <c r="N149" s="163"/>
      <c r="O149" s="163"/>
    </row>
    <row r="150" spans="1:15">
      <c r="A150" s="163"/>
      <c r="B150" s="187"/>
      <c r="C150" s="187"/>
      <c r="D150" s="190"/>
      <c r="E150" s="165"/>
      <c r="F150" s="165"/>
      <c r="G150" s="160"/>
      <c r="H150" s="163"/>
      <c r="I150" s="160"/>
      <c r="J150" s="163"/>
      <c r="K150" s="164"/>
      <c r="L150" s="159"/>
      <c r="M150" s="163"/>
      <c r="N150" s="163"/>
      <c r="O150" s="163"/>
    </row>
    <row r="151" spans="1:15">
      <c r="A151" s="163"/>
      <c r="B151" s="187"/>
      <c r="C151" s="187"/>
      <c r="D151" s="190"/>
      <c r="E151" s="165"/>
      <c r="F151" s="165"/>
      <c r="G151" s="163"/>
      <c r="H151" s="163"/>
      <c r="I151" s="163"/>
      <c r="J151" s="163"/>
      <c r="K151" s="164"/>
      <c r="L151" s="165"/>
      <c r="M151" s="163"/>
      <c r="N151" s="163"/>
      <c r="O151" s="163"/>
    </row>
    <row r="152" spans="1:15">
      <c r="A152" s="163"/>
      <c r="B152" s="187"/>
      <c r="C152" s="187"/>
      <c r="D152" s="190"/>
      <c r="E152" s="165"/>
      <c r="F152" s="165"/>
      <c r="G152" s="163"/>
      <c r="H152" s="163"/>
      <c r="I152" s="163"/>
      <c r="J152" s="163"/>
      <c r="K152" s="164"/>
      <c r="L152" s="165"/>
      <c r="M152" s="163"/>
      <c r="N152" s="163"/>
      <c r="O152" s="163"/>
    </row>
    <row r="153" spans="1:15">
      <c r="A153" s="163"/>
      <c r="B153" s="187"/>
      <c r="C153" s="187"/>
      <c r="D153" s="190"/>
      <c r="E153" s="165"/>
      <c r="F153" s="165"/>
      <c r="G153" s="163"/>
      <c r="H153" s="163"/>
      <c r="I153" s="163"/>
      <c r="J153" s="163"/>
      <c r="K153" s="164"/>
      <c r="L153" s="165"/>
      <c r="M153" s="163"/>
      <c r="N153" s="163"/>
      <c r="O153" s="163"/>
    </row>
    <row r="154" spans="1:15">
      <c r="A154" s="163"/>
      <c r="B154" s="187"/>
      <c r="C154" s="187"/>
      <c r="D154" s="190"/>
      <c r="E154" s="165"/>
      <c r="F154" s="165"/>
      <c r="G154" s="163"/>
      <c r="H154" s="163"/>
      <c r="I154" s="163"/>
      <c r="J154" s="163"/>
      <c r="K154" s="164"/>
      <c r="L154" s="165"/>
      <c r="M154" s="163"/>
      <c r="N154" s="163"/>
      <c r="O154" s="163"/>
    </row>
    <row r="155" spans="1:15">
      <c r="A155" s="163"/>
      <c r="B155" s="187"/>
      <c r="C155" s="187"/>
      <c r="D155" s="190"/>
      <c r="E155" s="165"/>
      <c r="F155" s="165"/>
      <c r="G155" s="163"/>
      <c r="H155" s="163"/>
      <c r="I155" s="163"/>
      <c r="J155" s="163"/>
      <c r="K155" s="164"/>
      <c r="L155" s="165"/>
      <c r="M155" s="163"/>
      <c r="N155" s="163"/>
      <c r="O155" s="163"/>
    </row>
    <row r="156" spans="1:15">
      <c r="A156" s="163"/>
      <c r="B156" s="187"/>
      <c r="C156" s="187"/>
      <c r="D156" s="190"/>
      <c r="E156" s="165"/>
      <c r="F156" s="165"/>
      <c r="G156" s="163"/>
      <c r="H156" s="163"/>
      <c r="I156" s="163"/>
      <c r="J156" s="163"/>
      <c r="K156" s="164"/>
      <c r="L156" s="165"/>
      <c r="M156" s="163"/>
      <c r="N156" s="163"/>
      <c r="O156" s="163"/>
    </row>
    <row r="157" spans="1:15">
      <c r="A157" s="163"/>
      <c r="B157" s="187"/>
      <c r="C157" s="187"/>
      <c r="D157" s="190"/>
      <c r="E157" s="165"/>
      <c r="F157" s="165"/>
      <c r="G157" s="163"/>
      <c r="H157" s="163"/>
      <c r="I157" s="163"/>
      <c r="J157" s="163"/>
      <c r="K157" s="164"/>
      <c r="L157" s="165"/>
      <c r="M157" s="163"/>
      <c r="N157" s="163"/>
      <c r="O157" s="163"/>
    </row>
    <row r="158" spans="1:15">
      <c r="A158" s="163"/>
      <c r="B158" s="187"/>
      <c r="C158" s="187"/>
      <c r="D158" s="190"/>
      <c r="E158" s="165"/>
      <c r="F158" s="165"/>
      <c r="G158" s="163"/>
      <c r="H158" s="163"/>
      <c r="I158" s="163"/>
      <c r="J158" s="163"/>
      <c r="K158" s="164"/>
      <c r="L158" s="165"/>
      <c r="M158" s="163"/>
      <c r="N158" s="163"/>
      <c r="O158" s="163"/>
    </row>
    <row r="159" spans="1:15">
      <c r="A159" s="163"/>
      <c r="B159" s="187"/>
      <c r="C159" s="187"/>
      <c r="D159" s="190"/>
      <c r="E159" s="165"/>
      <c r="F159" s="165"/>
      <c r="G159" s="163"/>
      <c r="H159" s="163"/>
      <c r="I159" s="163"/>
      <c r="J159" s="163"/>
      <c r="K159" s="164"/>
      <c r="L159" s="165"/>
      <c r="M159" s="163"/>
      <c r="N159" s="163"/>
      <c r="O159" s="163"/>
    </row>
    <row r="160" spans="1:15">
      <c r="A160" s="163"/>
      <c r="B160" s="187"/>
      <c r="C160" s="187"/>
      <c r="D160" s="190"/>
      <c r="E160" s="165"/>
      <c r="F160" s="165"/>
      <c r="G160" s="163"/>
      <c r="H160" s="163"/>
      <c r="I160" s="163"/>
      <c r="J160" s="163"/>
      <c r="K160" s="164"/>
      <c r="L160" s="165"/>
      <c r="M160" s="163"/>
      <c r="N160" s="163"/>
      <c r="O160" s="163"/>
    </row>
    <row r="161" spans="1:15">
      <c r="A161" s="163"/>
      <c r="B161" s="187"/>
      <c r="C161" s="187"/>
      <c r="D161" s="190"/>
      <c r="E161" s="165"/>
      <c r="F161" s="165"/>
      <c r="G161" s="163"/>
      <c r="H161" s="163"/>
      <c r="I161" s="163"/>
      <c r="J161" s="163"/>
      <c r="K161" s="164"/>
      <c r="L161" s="165"/>
      <c r="M161" s="163"/>
      <c r="N161" s="163"/>
      <c r="O161" s="163"/>
    </row>
    <row r="162" spans="1:15">
      <c r="A162" s="163"/>
      <c r="B162" s="187"/>
      <c r="C162" s="187"/>
      <c r="D162" s="190"/>
      <c r="E162" s="165"/>
      <c r="F162" s="165"/>
      <c r="G162" s="163"/>
      <c r="H162" s="163"/>
      <c r="I162" s="163"/>
      <c r="J162" s="163"/>
      <c r="K162" s="164"/>
      <c r="L162" s="165"/>
      <c r="M162" s="163"/>
      <c r="N162" s="163"/>
      <c r="O162" s="163"/>
    </row>
    <row r="163" spans="1:15">
      <c r="A163" s="163"/>
      <c r="B163" s="187"/>
      <c r="C163" s="187"/>
      <c r="D163" s="190"/>
      <c r="E163" s="165"/>
      <c r="F163" s="165"/>
      <c r="G163" s="163"/>
      <c r="H163" s="163"/>
      <c r="I163" s="163"/>
      <c r="J163" s="163"/>
      <c r="K163" s="164"/>
      <c r="L163" s="165"/>
      <c r="M163" s="163"/>
      <c r="N163" s="163"/>
      <c r="O163" s="163"/>
    </row>
    <row r="164" spans="1:15">
      <c r="A164" s="163"/>
      <c r="B164" s="187"/>
      <c r="C164" s="187"/>
      <c r="D164" s="190"/>
      <c r="E164" s="165"/>
      <c r="F164" s="165"/>
      <c r="G164" s="163"/>
      <c r="H164" s="163"/>
      <c r="I164" s="163"/>
      <c r="J164" s="163"/>
      <c r="K164" s="164"/>
      <c r="L164" s="165"/>
      <c r="M164" s="163"/>
      <c r="N164" s="163"/>
      <c r="O164" s="163"/>
    </row>
    <row r="165" spans="1:15">
      <c r="A165" s="163"/>
      <c r="B165" s="187"/>
      <c r="C165" s="187"/>
      <c r="D165" s="190"/>
      <c r="E165" s="165"/>
      <c r="F165" s="165"/>
      <c r="G165" s="163"/>
      <c r="H165" s="163"/>
      <c r="I165" s="163"/>
      <c r="J165" s="163"/>
      <c r="K165" s="164"/>
      <c r="L165" s="165"/>
      <c r="M165" s="163"/>
      <c r="N165" s="163"/>
      <c r="O165" s="163"/>
    </row>
    <row r="166" spans="1:15">
      <c r="A166" s="163"/>
      <c r="B166" s="187"/>
      <c r="C166" s="187"/>
      <c r="D166" s="190"/>
      <c r="E166" s="165"/>
      <c r="F166" s="165"/>
      <c r="G166" s="163"/>
      <c r="H166" s="163"/>
      <c r="I166" s="163"/>
      <c r="J166" s="163"/>
      <c r="K166" s="164"/>
      <c r="L166" s="165"/>
      <c r="M166" s="163"/>
      <c r="N166" s="163"/>
      <c r="O166" s="163"/>
    </row>
    <row r="167" spans="1:15">
      <c r="A167" s="163"/>
      <c r="B167" s="187"/>
      <c r="C167" s="187"/>
      <c r="D167" s="190"/>
      <c r="E167" s="165"/>
      <c r="F167" s="165"/>
      <c r="G167" s="163"/>
      <c r="H167" s="163"/>
      <c r="I167" s="163"/>
      <c r="J167" s="163"/>
      <c r="K167" s="164"/>
      <c r="L167" s="165"/>
      <c r="M167" s="163"/>
      <c r="N167" s="163"/>
      <c r="O167" s="163"/>
    </row>
    <row r="168" spans="1:15">
      <c r="A168" s="163"/>
      <c r="B168" s="187"/>
      <c r="C168" s="187"/>
      <c r="D168" s="190"/>
      <c r="E168" s="165"/>
      <c r="F168" s="165"/>
      <c r="G168" s="163"/>
      <c r="H168" s="163"/>
      <c r="I168" s="163"/>
      <c r="J168" s="163"/>
      <c r="K168" s="164"/>
      <c r="L168" s="165"/>
      <c r="M168" s="163"/>
      <c r="N168" s="163"/>
      <c r="O168" s="163"/>
    </row>
    <row r="169" spans="1:15">
      <c r="A169" s="163"/>
      <c r="B169" s="187"/>
      <c r="C169" s="187"/>
      <c r="D169" s="190"/>
      <c r="E169" s="165"/>
      <c r="F169" s="165"/>
      <c r="G169" s="163"/>
      <c r="H169" s="163"/>
      <c r="I169" s="163"/>
      <c r="J169" s="163"/>
      <c r="K169" s="164"/>
      <c r="L169" s="165"/>
      <c r="M169" s="163"/>
      <c r="N169" s="163"/>
      <c r="O169" s="163"/>
    </row>
    <row r="170" spans="1:15">
      <c r="A170" s="163"/>
      <c r="B170" s="187"/>
      <c r="C170" s="187"/>
      <c r="D170" s="190"/>
      <c r="E170" s="165"/>
      <c r="F170" s="165"/>
      <c r="G170" s="163"/>
      <c r="H170" s="163"/>
      <c r="I170" s="163"/>
      <c r="J170" s="163"/>
      <c r="K170" s="164"/>
      <c r="L170" s="165"/>
      <c r="M170" s="163"/>
      <c r="N170" s="163"/>
      <c r="O170" s="163"/>
    </row>
    <row r="171" spans="1:15">
      <c r="A171" s="163"/>
      <c r="B171" s="187"/>
      <c r="C171" s="187"/>
      <c r="D171" s="190"/>
      <c r="E171" s="165"/>
      <c r="F171" s="165"/>
      <c r="G171" s="163"/>
      <c r="H171" s="163"/>
      <c r="I171" s="163"/>
      <c r="J171" s="163"/>
      <c r="K171" s="164"/>
      <c r="L171" s="165"/>
      <c r="M171" s="163"/>
      <c r="N171" s="163"/>
      <c r="O171" s="163"/>
    </row>
    <row r="172" spans="1:15">
      <c r="A172" s="163"/>
      <c r="B172" s="187"/>
      <c r="C172" s="187"/>
      <c r="D172" s="190"/>
      <c r="E172" s="165"/>
      <c r="F172" s="165"/>
      <c r="G172" s="163"/>
      <c r="H172" s="163"/>
      <c r="I172" s="163"/>
      <c r="J172" s="163"/>
      <c r="K172" s="164"/>
      <c r="L172" s="165"/>
      <c r="M172" s="163"/>
      <c r="N172" s="163"/>
      <c r="O172" s="163"/>
    </row>
    <row r="173" spans="1:15">
      <c r="A173" s="163"/>
      <c r="B173" s="187"/>
      <c r="C173" s="187"/>
      <c r="D173" s="190"/>
      <c r="E173" s="165"/>
      <c r="F173" s="165"/>
      <c r="G173" s="163"/>
      <c r="H173" s="163"/>
      <c r="I173" s="163"/>
      <c r="J173" s="163"/>
      <c r="K173" s="164"/>
      <c r="L173" s="165"/>
      <c r="M173" s="163"/>
      <c r="N173" s="163"/>
      <c r="O173" s="163"/>
    </row>
    <row r="174" spans="1:15">
      <c r="A174" s="163"/>
      <c r="B174" s="187"/>
      <c r="C174" s="187"/>
      <c r="D174" s="190"/>
      <c r="E174" s="165"/>
      <c r="F174" s="165"/>
      <c r="G174" s="163"/>
      <c r="H174" s="163"/>
      <c r="I174" s="163"/>
      <c r="J174" s="163"/>
      <c r="K174" s="164"/>
      <c r="L174" s="165"/>
      <c r="M174" s="163"/>
      <c r="N174" s="163"/>
      <c r="O174" s="163"/>
    </row>
    <row r="175" spans="1:15">
      <c r="A175" s="163"/>
      <c r="B175" s="187"/>
      <c r="C175" s="187"/>
      <c r="D175" s="190"/>
      <c r="E175" s="165"/>
      <c r="F175" s="165"/>
      <c r="G175" s="163"/>
      <c r="H175" s="163"/>
      <c r="I175" s="163"/>
      <c r="J175" s="163"/>
      <c r="K175" s="164"/>
      <c r="L175" s="165"/>
      <c r="M175" s="163"/>
      <c r="N175" s="163"/>
      <c r="O175" s="163"/>
    </row>
    <row r="176" spans="1:15">
      <c r="A176" s="163"/>
      <c r="B176" s="187"/>
      <c r="C176" s="187"/>
      <c r="D176" s="190"/>
      <c r="E176" s="165"/>
      <c r="F176" s="165"/>
      <c r="G176" s="163"/>
      <c r="H176" s="163"/>
      <c r="I176" s="163"/>
      <c r="J176" s="163"/>
      <c r="K176" s="164"/>
      <c r="L176" s="165"/>
      <c r="M176" s="163"/>
      <c r="N176" s="163"/>
      <c r="O176" s="163"/>
    </row>
    <row r="177" spans="1:15">
      <c r="A177" s="163"/>
      <c r="B177" s="187"/>
      <c r="C177" s="187"/>
      <c r="D177" s="190"/>
      <c r="E177" s="165"/>
      <c r="F177" s="165"/>
      <c r="G177" s="163"/>
      <c r="H177" s="163"/>
      <c r="I177" s="163"/>
      <c r="J177" s="163"/>
      <c r="K177" s="164"/>
      <c r="L177" s="165"/>
      <c r="M177" s="163"/>
      <c r="N177" s="163"/>
      <c r="O177" s="163"/>
    </row>
    <row r="178" spans="1:15">
      <c r="A178" s="163"/>
      <c r="B178" s="187"/>
      <c r="C178" s="187"/>
      <c r="D178" s="190"/>
      <c r="E178" s="165"/>
      <c r="F178" s="165"/>
      <c r="G178" s="163"/>
      <c r="H178" s="163"/>
      <c r="I178" s="163"/>
      <c r="J178" s="163"/>
      <c r="K178" s="164"/>
      <c r="L178" s="165"/>
      <c r="M178" s="163"/>
      <c r="N178" s="163"/>
      <c r="O178" s="163"/>
    </row>
    <row r="179" spans="1:15">
      <c r="A179" s="163"/>
      <c r="B179" s="187"/>
      <c r="C179" s="187"/>
      <c r="D179" s="190"/>
      <c r="E179" s="165"/>
      <c r="F179" s="165"/>
      <c r="G179" s="163"/>
      <c r="H179" s="163"/>
      <c r="I179" s="163"/>
      <c r="J179" s="163"/>
      <c r="K179" s="164"/>
      <c r="L179" s="165"/>
      <c r="M179" s="163"/>
      <c r="N179" s="163"/>
      <c r="O179" s="163"/>
    </row>
    <row r="180" spans="1:15">
      <c r="A180" s="163"/>
      <c r="B180" s="187"/>
      <c r="C180" s="187"/>
      <c r="D180" s="190"/>
      <c r="E180" s="165"/>
      <c r="F180" s="165"/>
      <c r="G180" s="163"/>
      <c r="H180" s="163"/>
      <c r="I180" s="163"/>
      <c r="J180" s="163"/>
      <c r="K180" s="164"/>
      <c r="L180" s="165"/>
      <c r="M180" s="163"/>
      <c r="N180" s="163"/>
      <c r="O180" s="163"/>
    </row>
    <row r="181" spans="1:15">
      <c r="A181" s="163"/>
      <c r="B181" s="187"/>
      <c r="C181" s="187"/>
      <c r="D181" s="190"/>
      <c r="E181" s="165"/>
      <c r="F181" s="165"/>
      <c r="G181" s="163"/>
      <c r="H181" s="163"/>
      <c r="I181" s="163"/>
      <c r="J181" s="163"/>
      <c r="K181" s="164"/>
      <c r="L181" s="165"/>
      <c r="M181" s="163"/>
      <c r="N181" s="163"/>
      <c r="O181" s="163"/>
    </row>
    <row r="182" spans="1:15">
      <c r="A182" s="163"/>
      <c r="B182" s="187"/>
      <c r="C182" s="187"/>
      <c r="D182" s="190"/>
      <c r="E182" s="165"/>
      <c r="F182" s="165"/>
      <c r="G182" s="163"/>
      <c r="H182" s="163"/>
      <c r="I182" s="163"/>
      <c r="J182" s="163"/>
      <c r="K182" s="164"/>
      <c r="L182" s="165"/>
      <c r="M182" s="163"/>
      <c r="N182" s="163"/>
      <c r="O182" s="163"/>
    </row>
    <row r="183" spans="1:15">
      <c r="A183" s="163"/>
      <c r="B183" s="187"/>
      <c r="C183" s="187"/>
      <c r="D183" s="190"/>
      <c r="E183" s="164"/>
      <c r="F183" s="164"/>
      <c r="G183" s="163"/>
      <c r="H183" s="163"/>
      <c r="I183" s="163"/>
      <c r="J183" s="163"/>
      <c r="K183" s="164"/>
      <c r="L183" s="164"/>
      <c r="M183" s="163"/>
      <c r="N183" s="163"/>
      <c r="O183" s="163"/>
    </row>
    <row r="184" spans="1:15">
      <c r="A184" s="163"/>
      <c r="B184" s="187"/>
      <c r="C184" s="187"/>
      <c r="D184" s="190"/>
      <c r="E184" s="165"/>
      <c r="F184" s="165"/>
      <c r="G184" s="163"/>
      <c r="H184" s="163"/>
      <c r="I184" s="163"/>
      <c r="J184" s="163"/>
      <c r="K184" s="164"/>
      <c r="L184" s="165"/>
      <c r="M184" s="163"/>
      <c r="N184" s="163"/>
      <c r="O184" s="163"/>
    </row>
    <row r="185" spans="1:15">
      <c r="A185" s="163"/>
      <c r="B185" s="187"/>
      <c r="C185" s="187"/>
      <c r="D185" s="190"/>
      <c r="E185" s="165"/>
      <c r="F185" s="165"/>
      <c r="G185" s="163"/>
      <c r="H185" s="163"/>
      <c r="I185" s="163"/>
      <c r="J185" s="163"/>
      <c r="K185" s="164"/>
      <c r="L185" s="165"/>
      <c r="M185" s="163"/>
      <c r="N185" s="163"/>
      <c r="O185" s="163"/>
    </row>
    <row r="186" spans="1:15">
      <c r="A186" s="163"/>
      <c r="B186" s="187"/>
      <c r="C186" s="187"/>
      <c r="D186" s="190"/>
      <c r="E186" s="165"/>
      <c r="F186" s="165"/>
      <c r="G186" s="163"/>
      <c r="H186" s="163"/>
      <c r="I186" s="163"/>
      <c r="J186" s="163"/>
      <c r="K186" s="164"/>
      <c r="L186" s="165"/>
      <c r="M186" s="163"/>
      <c r="N186" s="163"/>
      <c r="O186" s="163"/>
    </row>
    <row r="187" spans="1:15">
      <c r="A187" s="163"/>
      <c r="B187" s="187"/>
      <c r="C187" s="187"/>
      <c r="D187" s="190"/>
      <c r="E187" s="165"/>
      <c r="F187" s="165"/>
      <c r="G187" s="163"/>
      <c r="H187" s="163"/>
      <c r="I187" s="163"/>
      <c r="J187" s="163"/>
      <c r="K187" s="164"/>
      <c r="L187" s="165"/>
      <c r="M187" s="163"/>
      <c r="N187" s="163"/>
      <c r="O187" s="163"/>
    </row>
    <row r="188" spans="1:15">
      <c r="A188" s="163"/>
      <c r="B188" s="187"/>
      <c r="C188" s="187"/>
      <c r="D188" s="190"/>
      <c r="E188" s="165"/>
      <c r="F188" s="165"/>
      <c r="G188" s="163"/>
      <c r="H188" s="163"/>
      <c r="I188" s="163"/>
      <c r="J188" s="163"/>
      <c r="K188" s="164"/>
      <c r="L188" s="165"/>
      <c r="M188" s="163"/>
      <c r="N188" s="163"/>
      <c r="O188" s="163"/>
    </row>
    <row r="189" spans="1:15">
      <c r="A189" s="163"/>
      <c r="B189" s="187"/>
      <c r="C189" s="187"/>
      <c r="D189" s="190"/>
      <c r="E189" s="165"/>
      <c r="F189" s="165"/>
      <c r="G189" s="163"/>
      <c r="H189" s="163"/>
      <c r="I189" s="163"/>
      <c r="J189" s="163"/>
      <c r="K189" s="164"/>
      <c r="L189" s="165"/>
      <c r="M189" s="163"/>
      <c r="N189" s="163"/>
      <c r="O189" s="163"/>
    </row>
    <row r="190" spans="1:15">
      <c r="A190" s="163"/>
      <c r="B190" s="187"/>
      <c r="C190" s="187"/>
      <c r="D190" s="190"/>
      <c r="E190" s="165"/>
      <c r="F190" s="165"/>
      <c r="G190" s="163"/>
      <c r="H190" s="163"/>
      <c r="I190" s="163"/>
      <c r="J190" s="163"/>
      <c r="K190" s="164"/>
      <c r="L190" s="165"/>
      <c r="M190" s="163"/>
      <c r="N190" s="163"/>
      <c r="O190" s="163"/>
    </row>
    <row r="191" spans="1:15">
      <c r="A191" s="163"/>
      <c r="B191" s="187"/>
      <c r="C191" s="187"/>
      <c r="D191" s="190"/>
      <c r="E191" s="165"/>
      <c r="F191" s="165"/>
      <c r="G191" s="163"/>
      <c r="H191" s="163"/>
      <c r="I191" s="163"/>
      <c r="J191" s="163"/>
      <c r="K191" s="164"/>
      <c r="L191" s="165"/>
      <c r="M191" s="163"/>
      <c r="N191" s="163"/>
      <c r="O191" s="163"/>
    </row>
    <row r="192" spans="1:15">
      <c r="A192" s="163"/>
      <c r="B192" s="187"/>
      <c r="C192" s="187"/>
      <c r="D192" s="190"/>
      <c r="E192" s="165"/>
      <c r="F192" s="165"/>
      <c r="G192" s="163"/>
      <c r="H192" s="163"/>
      <c r="I192" s="163"/>
      <c r="J192" s="163"/>
      <c r="K192" s="164"/>
      <c r="L192" s="165"/>
      <c r="M192" s="163"/>
      <c r="N192" s="163"/>
      <c r="O192" s="163"/>
    </row>
    <row r="193" spans="1:15">
      <c r="A193" s="163"/>
      <c r="B193" s="187"/>
      <c r="C193" s="187"/>
      <c r="D193" s="190"/>
      <c r="E193" s="165"/>
      <c r="F193" s="165"/>
      <c r="G193" s="163"/>
      <c r="H193" s="163"/>
      <c r="I193" s="163"/>
      <c r="J193" s="163"/>
      <c r="K193" s="164"/>
      <c r="L193" s="165"/>
      <c r="M193" s="163"/>
      <c r="N193" s="163"/>
      <c r="O193" s="163"/>
    </row>
    <row r="194" spans="1:15">
      <c r="A194" s="163"/>
      <c r="B194" s="187"/>
      <c r="C194" s="187"/>
      <c r="D194" s="190"/>
      <c r="E194" s="165"/>
      <c r="F194" s="165"/>
      <c r="G194" s="163"/>
      <c r="H194" s="163"/>
      <c r="I194" s="163"/>
      <c r="J194" s="163"/>
      <c r="K194" s="164"/>
      <c r="L194" s="165"/>
      <c r="M194" s="163"/>
      <c r="N194" s="163"/>
      <c r="O194" s="163"/>
    </row>
    <row r="195" spans="1:15">
      <c r="A195" s="163"/>
      <c r="B195" s="187"/>
      <c r="C195" s="187"/>
      <c r="D195" s="190"/>
      <c r="E195" s="165"/>
      <c r="F195" s="165"/>
      <c r="G195" s="163"/>
      <c r="H195" s="163"/>
      <c r="I195" s="163"/>
      <c r="J195" s="163"/>
      <c r="K195" s="164"/>
      <c r="L195" s="165"/>
      <c r="M195" s="163"/>
      <c r="N195" s="163"/>
      <c r="O195" s="163"/>
    </row>
    <row r="196" spans="1:15">
      <c r="A196" s="163"/>
      <c r="B196" s="187"/>
      <c r="C196" s="187"/>
      <c r="D196" s="190"/>
      <c r="E196" s="165"/>
      <c r="F196" s="165"/>
      <c r="G196" s="163"/>
      <c r="H196" s="163"/>
      <c r="I196" s="163"/>
      <c r="J196" s="163"/>
      <c r="K196" s="164"/>
      <c r="L196" s="165"/>
      <c r="M196" s="163"/>
      <c r="N196" s="163"/>
      <c r="O196" s="163"/>
    </row>
    <row r="197" spans="1:15">
      <c r="A197" s="163"/>
      <c r="B197" s="187"/>
      <c r="C197" s="187"/>
      <c r="D197" s="190"/>
      <c r="E197" s="165"/>
      <c r="F197" s="165"/>
      <c r="G197" s="163"/>
      <c r="H197" s="163"/>
      <c r="I197" s="163"/>
      <c r="J197" s="163"/>
      <c r="K197" s="164"/>
      <c r="L197" s="165"/>
      <c r="M197" s="163"/>
      <c r="N197" s="163"/>
      <c r="O197" s="163"/>
    </row>
    <row r="198" spans="1:15">
      <c r="A198" s="163"/>
      <c r="B198" s="187"/>
      <c r="C198" s="187"/>
      <c r="D198" s="190"/>
      <c r="E198" s="165"/>
      <c r="F198" s="165"/>
      <c r="G198" s="163"/>
      <c r="H198" s="163"/>
      <c r="I198" s="163"/>
      <c r="J198" s="163"/>
      <c r="K198" s="164"/>
      <c r="L198" s="165"/>
      <c r="M198" s="163"/>
      <c r="N198" s="163"/>
      <c r="O198" s="163"/>
    </row>
    <row r="199" spans="1:15">
      <c r="A199" s="163"/>
      <c r="B199" s="187"/>
      <c r="C199" s="187"/>
      <c r="D199" s="190"/>
      <c r="E199" s="165"/>
      <c r="F199" s="165"/>
      <c r="G199" s="163"/>
      <c r="H199" s="163"/>
      <c r="I199" s="163"/>
      <c r="J199" s="163"/>
      <c r="K199" s="164"/>
      <c r="L199" s="165"/>
      <c r="M199" s="163"/>
      <c r="N199" s="163"/>
      <c r="O199" s="163"/>
    </row>
    <row r="200" spans="1:15">
      <c r="A200" s="163"/>
      <c r="B200" s="187"/>
      <c r="C200" s="187"/>
      <c r="D200" s="190"/>
      <c r="E200" s="165"/>
      <c r="F200" s="165"/>
      <c r="G200" s="163"/>
      <c r="H200" s="163"/>
      <c r="I200" s="163"/>
      <c r="J200" s="163"/>
      <c r="K200" s="164"/>
      <c r="L200" s="165"/>
      <c r="M200" s="163"/>
      <c r="N200" s="163"/>
      <c r="O200" s="163"/>
    </row>
    <row r="201" spans="1:15">
      <c r="A201" s="163"/>
      <c r="B201" s="187"/>
      <c r="C201" s="187"/>
      <c r="D201" s="190"/>
      <c r="E201" s="165"/>
      <c r="F201" s="165"/>
      <c r="G201" s="163"/>
      <c r="H201" s="163"/>
      <c r="I201" s="163"/>
      <c r="J201" s="163"/>
      <c r="K201" s="164"/>
      <c r="L201" s="165"/>
      <c r="M201" s="163"/>
      <c r="N201" s="163"/>
      <c r="O201" s="163"/>
    </row>
    <row r="202" spans="1:15">
      <c r="A202" s="163"/>
      <c r="B202" s="187"/>
      <c r="C202" s="187"/>
      <c r="D202" s="190"/>
      <c r="E202" s="164"/>
      <c r="F202" s="164"/>
      <c r="G202" s="163"/>
      <c r="H202" s="163"/>
      <c r="I202" s="163"/>
      <c r="J202" s="163"/>
      <c r="K202" s="164"/>
      <c r="L202" s="164"/>
      <c r="M202" s="163"/>
      <c r="N202" s="163"/>
      <c r="O202" s="163"/>
    </row>
    <row r="203" spans="1:15">
      <c r="A203" s="163"/>
      <c r="B203" s="187"/>
      <c r="C203" s="187"/>
      <c r="D203" s="190"/>
      <c r="E203" s="165"/>
      <c r="F203" s="165"/>
      <c r="G203" s="163"/>
      <c r="H203" s="163"/>
      <c r="I203" s="163"/>
      <c r="J203" s="163"/>
      <c r="K203" s="164"/>
      <c r="L203" s="165"/>
      <c r="M203" s="163"/>
      <c r="N203" s="163"/>
      <c r="O203" s="163"/>
    </row>
    <row r="204" spans="1:15">
      <c r="A204" s="163"/>
      <c r="B204" s="187"/>
      <c r="C204" s="187"/>
      <c r="D204" s="190"/>
      <c r="E204" s="165"/>
      <c r="F204" s="165"/>
      <c r="G204" s="163"/>
      <c r="H204" s="163"/>
      <c r="I204" s="163"/>
      <c r="J204" s="163"/>
      <c r="K204" s="164"/>
      <c r="L204" s="165"/>
      <c r="M204" s="163"/>
      <c r="N204" s="163"/>
      <c r="O204" s="163"/>
    </row>
    <row r="205" spans="1:15">
      <c r="A205" s="163"/>
      <c r="B205" s="187"/>
      <c r="C205" s="187"/>
      <c r="D205" s="190"/>
      <c r="E205" s="165"/>
      <c r="F205" s="165"/>
      <c r="G205" s="163"/>
      <c r="H205" s="163"/>
      <c r="I205" s="163"/>
      <c r="J205" s="163"/>
      <c r="K205" s="164"/>
      <c r="L205" s="165"/>
      <c r="M205" s="163"/>
      <c r="N205" s="163"/>
      <c r="O205" s="163"/>
    </row>
    <row r="206" spans="1:15">
      <c r="A206" s="163"/>
      <c r="B206" s="187"/>
      <c r="C206" s="187"/>
      <c r="D206" s="190"/>
      <c r="E206" s="165"/>
      <c r="F206" s="165"/>
      <c r="G206" s="163"/>
      <c r="H206" s="163"/>
      <c r="I206" s="163"/>
      <c r="J206" s="163"/>
      <c r="K206" s="164"/>
      <c r="L206" s="165"/>
      <c r="M206" s="163"/>
      <c r="N206" s="163"/>
      <c r="O206" s="163"/>
    </row>
    <row r="207" spans="1:15">
      <c r="A207" s="163"/>
      <c r="B207" s="187"/>
      <c r="C207" s="187"/>
      <c r="D207" s="190"/>
      <c r="E207" s="165"/>
      <c r="F207" s="165"/>
      <c r="G207" s="163"/>
      <c r="H207" s="163"/>
      <c r="I207" s="163"/>
      <c r="J207" s="163"/>
      <c r="K207" s="164"/>
      <c r="L207" s="165"/>
      <c r="M207" s="163"/>
      <c r="N207" s="163"/>
      <c r="O207" s="163"/>
    </row>
    <row r="208" spans="1:15">
      <c r="A208" s="163"/>
      <c r="B208" s="187"/>
      <c r="C208" s="187"/>
      <c r="D208" s="190"/>
      <c r="E208" s="165"/>
      <c r="F208" s="165"/>
      <c r="G208" s="163"/>
      <c r="H208" s="163"/>
      <c r="I208" s="163"/>
      <c r="J208" s="163"/>
      <c r="K208" s="164"/>
      <c r="L208" s="165"/>
      <c r="M208" s="163"/>
      <c r="N208" s="163"/>
      <c r="O208" s="163"/>
    </row>
    <row r="209" spans="1:15">
      <c r="A209" s="163"/>
      <c r="B209" s="187"/>
      <c r="C209" s="187"/>
      <c r="D209" s="190"/>
      <c r="E209" s="165"/>
      <c r="F209" s="165"/>
      <c r="G209" s="163"/>
      <c r="H209" s="163"/>
      <c r="I209" s="163"/>
      <c r="J209" s="163"/>
      <c r="K209" s="164"/>
      <c r="L209" s="165"/>
      <c r="M209" s="163"/>
      <c r="N209" s="163"/>
      <c r="O209" s="163"/>
    </row>
    <row r="210" spans="1:15">
      <c r="A210" s="163"/>
      <c r="B210" s="187"/>
      <c r="C210" s="187"/>
      <c r="D210" s="190"/>
      <c r="E210" s="165"/>
      <c r="F210" s="165"/>
      <c r="G210" s="163"/>
      <c r="H210" s="163"/>
      <c r="I210" s="163"/>
      <c r="J210" s="163"/>
      <c r="K210" s="164"/>
      <c r="L210" s="165"/>
      <c r="M210" s="163"/>
      <c r="N210" s="163"/>
      <c r="O210" s="163"/>
    </row>
    <row r="211" spans="1:15">
      <c r="A211" s="163"/>
      <c r="B211" s="187"/>
      <c r="C211" s="187"/>
      <c r="D211" s="190"/>
      <c r="E211" s="165"/>
      <c r="F211" s="165"/>
      <c r="G211" s="163"/>
      <c r="H211" s="163"/>
      <c r="I211" s="163"/>
      <c r="J211" s="163"/>
      <c r="K211" s="164"/>
      <c r="L211" s="165"/>
      <c r="M211" s="163"/>
      <c r="N211" s="163"/>
      <c r="O211" s="163"/>
    </row>
    <row r="212" spans="1:15">
      <c r="A212" s="163"/>
      <c r="B212" s="187"/>
      <c r="C212" s="187"/>
      <c r="D212" s="190"/>
      <c r="E212" s="165"/>
      <c r="F212" s="165"/>
      <c r="G212" s="163"/>
      <c r="H212" s="163"/>
      <c r="I212" s="163"/>
      <c r="J212" s="163"/>
      <c r="K212" s="164"/>
      <c r="L212" s="165"/>
      <c r="M212" s="163"/>
      <c r="N212" s="163"/>
      <c r="O212" s="163"/>
    </row>
    <row r="213" spans="1:15">
      <c r="A213" s="163"/>
      <c r="B213" s="187"/>
      <c r="C213" s="187"/>
      <c r="D213" s="190"/>
      <c r="E213" s="165"/>
      <c r="F213" s="165"/>
      <c r="G213" s="163"/>
      <c r="H213" s="163"/>
      <c r="I213" s="163"/>
      <c r="J213" s="163"/>
      <c r="K213" s="164"/>
      <c r="L213" s="165"/>
      <c r="M213" s="163"/>
      <c r="N213" s="163"/>
      <c r="O213" s="163"/>
    </row>
    <row r="214" spans="1:15">
      <c r="A214" s="163"/>
      <c r="B214" s="187"/>
      <c r="C214" s="187"/>
      <c r="D214" s="190"/>
      <c r="E214" s="165"/>
      <c r="F214" s="165"/>
      <c r="G214" s="163"/>
      <c r="H214" s="163"/>
      <c r="I214" s="163"/>
      <c r="J214" s="163"/>
      <c r="K214" s="164"/>
      <c r="L214" s="165"/>
      <c r="M214" s="163"/>
      <c r="N214" s="163"/>
      <c r="O214" s="163"/>
    </row>
    <row r="215" spans="1:15">
      <c r="A215" s="163"/>
      <c r="B215" s="187"/>
      <c r="C215" s="187"/>
      <c r="D215" s="190"/>
      <c r="E215" s="165"/>
      <c r="F215" s="165"/>
      <c r="G215" s="163"/>
      <c r="H215" s="163"/>
      <c r="I215" s="163"/>
      <c r="J215" s="163"/>
      <c r="K215" s="164"/>
      <c r="L215" s="165"/>
      <c r="M215" s="163"/>
      <c r="N215" s="163"/>
      <c r="O215" s="163"/>
    </row>
    <row r="216" spans="1:15">
      <c r="A216" s="163"/>
      <c r="B216" s="187"/>
      <c r="C216" s="187"/>
      <c r="D216" s="190"/>
      <c r="E216" s="165"/>
      <c r="F216" s="165"/>
      <c r="G216" s="163"/>
      <c r="H216" s="163"/>
      <c r="I216" s="163"/>
      <c r="J216" s="163"/>
      <c r="K216" s="164"/>
      <c r="L216" s="165"/>
      <c r="M216" s="163"/>
      <c r="N216" s="163"/>
      <c r="O216" s="163"/>
    </row>
    <row r="217" spans="1:15">
      <c r="A217" s="163"/>
      <c r="B217" s="187"/>
      <c r="C217" s="187"/>
      <c r="D217" s="190"/>
      <c r="E217" s="165"/>
      <c r="F217" s="165"/>
      <c r="G217" s="163"/>
      <c r="H217" s="163"/>
      <c r="I217" s="163"/>
      <c r="J217" s="163"/>
      <c r="K217" s="164"/>
      <c r="L217" s="165"/>
      <c r="M217" s="163"/>
      <c r="N217" s="163"/>
      <c r="O217" s="163"/>
    </row>
    <row r="218" spans="1:15">
      <c r="A218" s="163"/>
      <c r="B218" s="187"/>
      <c r="C218" s="187"/>
      <c r="D218" s="190"/>
      <c r="E218" s="165"/>
      <c r="F218" s="165"/>
      <c r="G218" s="163"/>
      <c r="H218" s="163"/>
      <c r="I218" s="163"/>
      <c r="J218" s="163"/>
      <c r="K218" s="164"/>
      <c r="L218" s="165"/>
      <c r="M218" s="163"/>
      <c r="N218" s="163"/>
      <c r="O218" s="163"/>
    </row>
    <row r="219" spans="1:15">
      <c r="A219" s="163"/>
      <c r="B219" s="187"/>
      <c r="C219" s="187"/>
      <c r="D219" s="190"/>
      <c r="E219" s="165"/>
      <c r="F219" s="165"/>
      <c r="G219" s="163"/>
      <c r="H219" s="163"/>
      <c r="I219" s="163"/>
      <c r="J219" s="163"/>
      <c r="K219" s="164"/>
      <c r="L219" s="165"/>
      <c r="M219" s="163"/>
      <c r="N219" s="163"/>
      <c r="O219" s="163"/>
    </row>
    <row r="220" spans="1:15">
      <c r="A220" s="163"/>
      <c r="B220" s="187"/>
      <c r="C220" s="187"/>
      <c r="D220" s="190"/>
      <c r="E220" s="165"/>
      <c r="F220" s="165"/>
      <c r="G220" s="163"/>
      <c r="H220" s="163"/>
      <c r="I220" s="163"/>
      <c r="J220" s="163"/>
      <c r="K220" s="164"/>
      <c r="L220" s="165"/>
      <c r="M220" s="163"/>
      <c r="N220" s="163"/>
      <c r="O220" s="163"/>
    </row>
    <row r="221" spans="1:15">
      <c r="A221" s="163"/>
      <c r="B221" s="187"/>
      <c r="C221" s="187"/>
      <c r="D221" s="190"/>
      <c r="E221" s="165"/>
      <c r="F221" s="165"/>
      <c r="G221" s="163"/>
      <c r="H221" s="163"/>
      <c r="I221" s="163"/>
      <c r="J221" s="163"/>
      <c r="K221" s="164"/>
      <c r="L221" s="165"/>
      <c r="M221" s="163"/>
      <c r="N221" s="163"/>
      <c r="O221" s="163"/>
    </row>
    <row r="222" spans="1:15">
      <c r="A222" s="163"/>
      <c r="B222" s="187"/>
      <c r="C222" s="187"/>
      <c r="D222" s="190"/>
      <c r="E222" s="165"/>
      <c r="F222" s="165"/>
      <c r="G222" s="163"/>
      <c r="H222" s="163"/>
      <c r="I222" s="163"/>
      <c r="J222" s="163"/>
      <c r="K222" s="164"/>
      <c r="L222" s="165"/>
      <c r="M222" s="163"/>
      <c r="N222" s="163"/>
      <c r="O222" s="163"/>
    </row>
    <row r="223" spans="1:15">
      <c r="A223" s="163"/>
      <c r="B223" s="187"/>
      <c r="C223" s="187"/>
      <c r="D223" s="190"/>
      <c r="E223" s="165"/>
      <c r="F223" s="165"/>
      <c r="G223" s="163"/>
      <c r="H223" s="163"/>
      <c r="I223" s="163"/>
      <c r="J223" s="163"/>
      <c r="K223" s="164"/>
      <c r="L223" s="165"/>
      <c r="M223" s="163"/>
      <c r="N223" s="163"/>
      <c r="O223" s="163"/>
    </row>
    <row r="224" spans="1:15">
      <c r="A224" s="163"/>
      <c r="B224" s="187"/>
      <c r="C224" s="187"/>
      <c r="D224" s="190"/>
      <c r="E224" s="165"/>
      <c r="F224" s="165"/>
      <c r="G224" s="163"/>
      <c r="H224" s="163"/>
      <c r="I224" s="163"/>
      <c r="J224" s="163"/>
      <c r="K224" s="164"/>
      <c r="L224" s="165"/>
      <c r="M224" s="163"/>
      <c r="N224" s="163"/>
      <c r="O224" s="163"/>
    </row>
    <row r="225" spans="1:15">
      <c r="A225" s="163"/>
      <c r="B225" s="187"/>
      <c r="C225" s="187"/>
      <c r="D225" s="190"/>
      <c r="E225" s="165"/>
      <c r="F225" s="165"/>
      <c r="G225" s="163"/>
      <c r="H225" s="163"/>
      <c r="I225" s="163"/>
      <c r="J225" s="163"/>
      <c r="K225" s="164"/>
      <c r="L225" s="165"/>
      <c r="M225" s="163"/>
      <c r="N225" s="163"/>
      <c r="O225" s="163"/>
    </row>
    <row r="226" spans="1:15">
      <c r="A226" s="163"/>
      <c r="B226" s="187"/>
      <c r="C226" s="187"/>
      <c r="D226" s="190"/>
      <c r="E226" s="165"/>
      <c r="F226" s="165"/>
      <c r="G226" s="163"/>
      <c r="H226" s="163"/>
      <c r="I226" s="163"/>
      <c r="J226" s="163"/>
      <c r="K226" s="164"/>
      <c r="L226" s="165"/>
      <c r="M226" s="163"/>
      <c r="N226" s="163"/>
      <c r="O226" s="163"/>
    </row>
    <row r="227" spans="1:15">
      <c r="A227" s="163"/>
      <c r="B227" s="187"/>
      <c r="C227" s="187"/>
      <c r="D227" s="190"/>
      <c r="E227" s="165"/>
      <c r="F227" s="165"/>
      <c r="G227" s="163"/>
      <c r="H227" s="163"/>
      <c r="I227" s="163"/>
      <c r="J227" s="163"/>
      <c r="K227" s="164"/>
      <c r="L227" s="165"/>
      <c r="M227" s="163"/>
      <c r="N227" s="163"/>
      <c r="O227" s="163"/>
    </row>
    <row r="228" spans="1:15">
      <c r="A228" s="163"/>
      <c r="B228" s="187"/>
      <c r="C228" s="187"/>
      <c r="D228" s="190"/>
      <c r="E228" s="165"/>
      <c r="F228" s="165"/>
      <c r="G228" s="163"/>
      <c r="H228" s="163"/>
      <c r="I228" s="163"/>
      <c r="J228" s="163"/>
      <c r="K228" s="164"/>
      <c r="L228" s="165"/>
      <c r="M228" s="163"/>
      <c r="N228" s="163"/>
      <c r="O228" s="163"/>
    </row>
    <row r="229" spans="1:15">
      <c r="A229" s="163"/>
      <c r="B229" s="187"/>
      <c r="C229" s="187"/>
      <c r="D229" s="190"/>
      <c r="E229" s="165"/>
      <c r="F229" s="165"/>
      <c r="G229" s="163"/>
      <c r="H229" s="163"/>
      <c r="I229" s="163"/>
      <c r="J229" s="163"/>
      <c r="K229" s="164"/>
      <c r="L229" s="165"/>
      <c r="M229" s="163"/>
      <c r="N229" s="163"/>
      <c r="O229" s="163"/>
    </row>
    <row r="230" spans="1:15">
      <c r="A230" s="163"/>
      <c r="B230" s="187"/>
      <c r="C230" s="187"/>
      <c r="D230" s="190"/>
      <c r="E230" s="165"/>
      <c r="F230" s="165"/>
      <c r="G230" s="163"/>
      <c r="H230" s="163"/>
      <c r="I230" s="163"/>
      <c r="J230" s="163"/>
      <c r="K230" s="164"/>
      <c r="L230" s="165"/>
      <c r="M230" s="163"/>
      <c r="N230" s="163"/>
      <c r="O230" s="163"/>
    </row>
    <row r="231" spans="1:15">
      <c r="A231" s="163"/>
      <c r="B231" s="187"/>
      <c r="C231" s="187"/>
      <c r="D231" s="190"/>
      <c r="E231" s="165"/>
      <c r="F231" s="165"/>
      <c r="G231" s="163"/>
      <c r="H231" s="163"/>
      <c r="I231" s="163"/>
      <c r="J231" s="163"/>
      <c r="K231" s="164"/>
      <c r="L231" s="165"/>
      <c r="M231" s="163"/>
      <c r="N231" s="163"/>
      <c r="O231" s="163"/>
    </row>
    <row r="232" spans="1:15">
      <c r="A232" s="163"/>
      <c r="B232" s="187"/>
      <c r="C232" s="187"/>
      <c r="D232" s="190"/>
      <c r="E232" s="165"/>
      <c r="F232" s="165"/>
      <c r="G232" s="163"/>
      <c r="H232" s="163"/>
      <c r="I232" s="163"/>
      <c r="J232" s="163"/>
      <c r="K232" s="164"/>
      <c r="L232" s="165"/>
      <c r="M232" s="163"/>
      <c r="N232" s="163"/>
      <c r="O232" s="163"/>
    </row>
    <row r="233" spans="1:15">
      <c r="A233" s="163"/>
      <c r="B233" s="187"/>
      <c r="C233" s="187"/>
      <c r="D233" s="190"/>
      <c r="E233" s="165"/>
      <c r="F233" s="165"/>
      <c r="G233" s="163"/>
      <c r="H233" s="163"/>
      <c r="I233" s="163"/>
      <c r="J233" s="163"/>
      <c r="K233" s="164"/>
      <c r="L233" s="165"/>
      <c r="M233" s="163"/>
      <c r="N233" s="163"/>
      <c r="O233" s="163"/>
    </row>
    <row r="234" spans="1:15">
      <c r="A234" s="163"/>
      <c r="B234" s="187"/>
      <c r="C234" s="187"/>
      <c r="D234" s="190"/>
      <c r="E234" s="165"/>
      <c r="F234" s="165"/>
      <c r="G234" s="163"/>
      <c r="H234" s="163"/>
      <c r="I234" s="163"/>
      <c r="J234" s="163"/>
      <c r="K234" s="164"/>
      <c r="L234" s="165"/>
      <c r="M234" s="163"/>
      <c r="N234" s="163"/>
      <c r="O234" s="163"/>
    </row>
    <row r="235" spans="1:15">
      <c r="A235" s="163"/>
      <c r="B235" s="187"/>
      <c r="C235" s="187"/>
      <c r="D235" s="190"/>
      <c r="E235" s="165"/>
      <c r="F235" s="165"/>
      <c r="G235" s="163"/>
      <c r="H235" s="163"/>
      <c r="I235" s="163"/>
      <c r="J235" s="163"/>
      <c r="K235" s="164"/>
      <c r="L235" s="165"/>
      <c r="M235" s="163"/>
      <c r="N235" s="163"/>
      <c r="O235" s="163"/>
    </row>
    <row r="236" spans="1:15">
      <c r="A236" s="163"/>
      <c r="B236" s="187"/>
      <c r="C236" s="187"/>
      <c r="D236" s="190"/>
      <c r="E236" s="165"/>
      <c r="F236" s="165"/>
      <c r="G236" s="163"/>
      <c r="H236" s="163"/>
      <c r="I236" s="163"/>
      <c r="J236" s="163"/>
      <c r="K236" s="164"/>
      <c r="L236" s="165"/>
      <c r="M236" s="163"/>
      <c r="N236" s="163"/>
      <c r="O236" s="163"/>
    </row>
    <row r="237" spans="1:15">
      <c r="A237" s="163"/>
      <c r="B237" s="187"/>
      <c r="C237" s="187"/>
      <c r="D237" s="190"/>
      <c r="E237" s="165"/>
      <c r="F237" s="165"/>
      <c r="G237" s="163"/>
      <c r="H237" s="163"/>
      <c r="I237" s="163"/>
      <c r="J237" s="163"/>
      <c r="K237" s="164"/>
      <c r="L237" s="165"/>
      <c r="M237" s="163"/>
      <c r="N237" s="163"/>
      <c r="O237" s="163"/>
    </row>
    <row r="238" spans="1:15">
      <c r="A238" s="163"/>
      <c r="B238" s="187"/>
      <c r="C238" s="187"/>
      <c r="D238" s="190"/>
      <c r="E238" s="165"/>
      <c r="F238" s="165"/>
      <c r="G238" s="163"/>
      <c r="H238" s="163"/>
      <c r="I238" s="163"/>
      <c r="J238" s="163"/>
      <c r="K238" s="164"/>
      <c r="L238" s="165"/>
      <c r="M238" s="163"/>
      <c r="N238" s="163"/>
      <c r="O238" s="163"/>
    </row>
    <row r="239" spans="1:15">
      <c r="A239" s="163"/>
      <c r="B239" s="187"/>
      <c r="C239" s="187"/>
      <c r="D239" s="190"/>
      <c r="E239" s="165"/>
      <c r="F239" s="165"/>
      <c r="G239" s="163"/>
      <c r="H239" s="163"/>
      <c r="I239" s="163"/>
      <c r="J239" s="163"/>
      <c r="K239" s="164"/>
      <c r="L239" s="165"/>
      <c r="M239" s="163"/>
      <c r="N239" s="163"/>
      <c r="O239" s="163"/>
    </row>
    <row r="240" spans="1:15">
      <c r="A240" s="163"/>
      <c r="B240" s="187"/>
      <c r="C240" s="187"/>
      <c r="D240" s="190"/>
      <c r="E240" s="165"/>
      <c r="F240" s="165"/>
      <c r="G240" s="163"/>
      <c r="H240" s="163"/>
      <c r="I240" s="163"/>
      <c r="J240" s="163"/>
      <c r="K240" s="164"/>
      <c r="L240" s="165"/>
      <c r="M240" s="163"/>
      <c r="N240" s="163"/>
      <c r="O240" s="163"/>
    </row>
    <row r="241" spans="1:15">
      <c r="A241" s="163"/>
      <c r="B241" s="187"/>
      <c r="C241" s="187"/>
      <c r="D241" s="190"/>
      <c r="E241" s="165"/>
      <c r="F241" s="165"/>
      <c r="G241" s="163"/>
      <c r="H241" s="163"/>
      <c r="I241" s="163"/>
      <c r="J241" s="163"/>
      <c r="K241" s="164"/>
      <c r="L241" s="165"/>
      <c r="M241" s="163"/>
      <c r="N241" s="163"/>
      <c r="O241" s="163"/>
    </row>
    <row r="242" spans="1:15">
      <c r="A242" s="163"/>
      <c r="B242" s="187"/>
      <c r="C242" s="187"/>
      <c r="D242" s="190"/>
      <c r="E242" s="165"/>
      <c r="F242" s="165"/>
      <c r="G242" s="163"/>
      <c r="H242" s="163"/>
      <c r="I242" s="163"/>
      <c r="J242" s="163"/>
      <c r="K242" s="164"/>
      <c r="L242" s="165"/>
      <c r="M242" s="163"/>
      <c r="N242" s="163"/>
      <c r="O242" s="163"/>
    </row>
    <row r="243" spans="1:15">
      <c r="A243" s="163"/>
      <c r="B243" s="187"/>
      <c r="C243" s="187"/>
      <c r="D243" s="190"/>
      <c r="E243" s="165"/>
      <c r="F243" s="165"/>
      <c r="G243" s="163"/>
      <c r="H243" s="163"/>
      <c r="I243" s="163"/>
      <c r="J243" s="163"/>
      <c r="K243" s="164"/>
      <c r="L243" s="165"/>
      <c r="M243" s="163"/>
      <c r="N243" s="163"/>
      <c r="O243" s="163"/>
    </row>
    <row r="244" spans="1:15">
      <c r="A244" s="163"/>
      <c r="B244" s="187"/>
      <c r="C244" s="187"/>
      <c r="D244" s="190"/>
      <c r="E244" s="165"/>
      <c r="F244" s="165"/>
      <c r="G244" s="163"/>
      <c r="H244" s="163"/>
      <c r="I244" s="163"/>
      <c r="J244" s="163"/>
      <c r="K244" s="164"/>
      <c r="L244" s="165"/>
      <c r="M244" s="163"/>
      <c r="N244" s="163"/>
      <c r="O244" s="163"/>
    </row>
    <row r="245" spans="1:15">
      <c r="A245" s="163"/>
      <c r="B245" s="187"/>
      <c r="C245" s="187"/>
      <c r="D245" s="190"/>
      <c r="E245" s="165"/>
      <c r="F245" s="165"/>
      <c r="G245" s="163"/>
      <c r="H245" s="163"/>
      <c r="I245" s="163"/>
      <c r="J245" s="163"/>
      <c r="K245" s="164"/>
      <c r="L245" s="165"/>
      <c r="M245" s="163"/>
      <c r="N245" s="163"/>
      <c r="O245" s="163"/>
    </row>
    <row r="246" spans="1:15">
      <c r="A246" s="163"/>
      <c r="B246" s="187"/>
      <c r="C246" s="187"/>
      <c r="D246" s="190"/>
      <c r="E246" s="165"/>
      <c r="F246" s="165"/>
      <c r="G246" s="163"/>
      <c r="H246" s="163"/>
      <c r="I246" s="163"/>
      <c r="J246" s="163"/>
      <c r="K246" s="164"/>
      <c r="L246" s="165"/>
      <c r="M246" s="163"/>
      <c r="N246" s="163"/>
      <c r="O246" s="163"/>
    </row>
    <row r="247" spans="1:15">
      <c r="A247" s="163"/>
      <c r="B247" s="187"/>
      <c r="C247" s="187"/>
      <c r="D247" s="190"/>
      <c r="E247" s="165"/>
      <c r="F247" s="165"/>
      <c r="G247" s="163"/>
      <c r="H247" s="163"/>
      <c r="I247" s="163"/>
      <c r="J247" s="163"/>
      <c r="K247" s="164"/>
      <c r="L247" s="165"/>
      <c r="M247" s="163"/>
      <c r="N247" s="163"/>
      <c r="O247" s="163"/>
    </row>
    <row r="248" spans="1:15">
      <c r="A248" s="163"/>
      <c r="B248" s="187"/>
      <c r="C248" s="187"/>
      <c r="D248" s="190"/>
      <c r="E248" s="165"/>
      <c r="F248" s="165"/>
      <c r="G248" s="163"/>
      <c r="H248" s="163"/>
      <c r="I248" s="163"/>
      <c r="J248" s="163"/>
      <c r="K248" s="164"/>
      <c r="L248" s="165"/>
      <c r="M248" s="163"/>
      <c r="N248" s="163"/>
      <c r="O248" s="163"/>
    </row>
    <row r="249" spans="1:15">
      <c r="A249" s="163"/>
      <c r="B249" s="187"/>
      <c r="C249" s="187"/>
      <c r="D249" s="190"/>
      <c r="E249" s="165"/>
      <c r="F249" s="165"/>
      <c r="G249" s="163"/>
      <c r="H249" s="163"/>
      <c r="I249" s="163"/>
      <c r="J249" s="163"/>
      <c r="K249" s="164"/>
      <c r="L249" s="165"/>
      <c r="M249" s="163"/>
      <c r="N249" s="163"/>
      <c r="O249" s="163"/>
    </row>
    <row r="250" spans="1:15">
      <c r="A250" s="163"/>
      <c r="B250" s="187"/>
      <c r="C250" s="187"/>
      <c r="D250" s="190"/>
      <c r="E250" s="165"/>
      <c r="F250" s="165"/>
      <c r="G250" s="163"/>
      <c r="H250" s="163"/>
      <c r="I250" s="163"/>
      <c r="J250" s="163"/>
      <c r="K250" s="164"/>
      <c r="L250" s="165"/>
      <c r="M250" s="163"/>
      <c r="N250" s="163"/>
      <c r="O250" s="163"/>
    </row>
    <row r="251" spans="1:15">
      <c r="A251" s="163"/>
      <c r="B251" s="187"/>
      <c r="C251" s="187"/>
      <c r="D251" s="190"/>
      <c r="E251" s="165"/>
      <c r="F251" s="165"/>
      <c r="G251" s="163"/>
      <c r="H251" s="163"/>
      <c r="I251" s="163"/>
      <c r="J251" s="163"/>
      <c r="K251" s="164"/>
      <c r="L251" s="165"/>
      <c r="M251" s="163"/>
      <c r="N251" s="163"/>
      <c r="O251" s="163"/>
    </row>
    <row r="252" spans="1:15">
      <c r="A252" s="163"/>
      <c r="B252" s="187"/>
      <c r="C252" s="187"/>
      <c r="D252" s="190"/>
      <c r="E252" s="165"/>
      <c r="F252" s="165"/>
      <c r="G252" s="163"/>
      <c r="H252" s="163"/>
      <c r="I252" s="163"/>
      <c r="J252" s="163"/>
      <c r="K252" s="164"/>
      <c r="L252" s="165"/>
      <c r="M252" s="163"/>
      <c r="N252" s="163"/>
      <c r="O252" s="163"/>
    </row>
    <row r="253" spans="1:15">
      <c r="A253" s="163"/>
      <c r="B253" s="187"/>
      <c r="C253" s="187"/>
      <c r="D253" s="190"/>
      <c r="E253" s="165"/>
      <c r="F253" s="165"/>
      <c r="G253" s="163"/>
      <c r="H253" s="163"/>
      <c r="I253" s="163"/>
      <c r="J253" s="163"/>
      <c r="K253" s="164"/>
      <c r="L253" s="165"/>
      <c r="M253" s="163"/>
      <c r="N253" s="163"/>
      <c r="O253" s="163"/>
    </row>
    <row r="254" spans="1:15">
      <c r="A254" s="163"/>
      <c r="B254" s="187"/>
      <c r="C254" s="187"/>
      <c r="D254" s="190"/>
      <c r="E254" s="165"/>
      <c r="F254" s="165"/>
      <c r="G254" s="163"/>
      <c r="H254" s="163"/>
      <c r="I254" s="163"/>
      <c r="J254" s="163"/>
      <c r="K254" s="164"/>
      <c r="L254" s="165"/>
      <c r="M254" s="163"/>
      <c r="N254" s="163"/>
      <c r="O254" s="163"/>
    </row>
    <row r="255" spans="1:15">
      <c r="A255" s="163"/>
      <c r="B255" s="187"/>
      <c r="C255" s="187"/>
      <c r="D255" s="190"/>
      <c r="E255" s="165"/>
      <c r="F255" s="165"/>
      <c r="G255" s="163"/>
      <c r="H255" s="163"/>
      <c r="I255" s="163"/>
      <c r="J255" s="163"/>
      <c r="K255" s="164"/>
      <c r="L255" s="165"/>
      <c r="M255" s="163"/>
      <c r="N255" s="163"/>
      <c r="O255" s="163"/>
    </row>
    <row r="256" spans="1:15">
      <c r="A256" s="163"/>
      <c r="B256" s="187"/>
      <c r="C256" s="187"/>
      <c r="D256" s="190"/>
      <c r="E256" s="165"/>
      <c r="F256" s="165"/>
      <c r="G256" s="163"/>
      <c r="H256" s="163"/>
      <c r="I256" s="163"/>
      <c r="J256" s="163"/>
      <c r="K256" s="164"/>
      <c r="L256" s="165"/>
      <c r="M256" s="163"/>
      <c r="N256" s="163"/>
      <c r="O256" s="163"/>
    </row>
    <row r="257" spans="1:15">
      <c r="A257" s="163"/>
      <c r="B257" s="187"/>
      <c r="C257" s="187"/>
      <c r="D257" s="190"/>
      <c r="E257" s="165"/>
      <c r="F257" s="165"/>
      <c r="G257" s="163"/>
      <c r="H257" s="163"/>
      <c r="I257" s="163"/>
      <c r="J257" s="163"/>
      <c r="K257" s="164"/>
      <c r="L257" s="165"/>
      <c r="M257" s="163"/>
      <c r="N257" s="163"/>
      <c r="O257" s="163"/>
    </row>
    <row r="258" spans="1:15">
      <c r="A258" s="163"/>
      <c r="B258" s="187"/>
      <c r="C258" s="187"/>
      <c r="D258" s="190"/>
      <c r="E258" s="165"/>
      <c r="F258" s="165"/>
      <c r="G258" s="163"/>
      <c r="H258" s="163"/>
      <c r="I258" s="163"/>
      <c r="J258" s="163"/>
      <c r="K258" s="164"/>
      <c r="L258" s="165"/>
      <c r="M258" s="163"/>
      <c r="N258" s="163"/>
      <c r="O258" s="163"/>
    </row>
    <row r="259" spans="1:15">
      <c r="A259" s="163"/>
      <c r="B259" s="187"/>
      <c r="C259" s="187"/>
      <c r="D259" s="190"/>
      <c r="E259" s="165"/>
      <c r="F259" s="165"/>
      <c r="G259" s="163"/>
      <c r="H259" s="163"/>
      <c r="I259" s="163"/>
      <c r="J259" s="163"/>
      <c r="K259" s="164"/>
      <c r="L259" s="165"/>
      <c r="M259" s="163"/>
      <c r="N259" s="163"/>
      <c r="O259" s="163"/>
    </row>
    <row r="260" spans="1:15">
      <c r="A260" s="163"/>
      <c r="B260" s="187"/>
      <c r="C260" s="187"/>
      <c r="D260" s="190"/>
      <c r="E260" s="165"/>
      <c r="F260" s="165"/>
      <c r="G260" s="163"/>
      <c r="H260" s="163"/>
      <c r="I260" s="163"/>
      <c r="J260" s="163"/>
      <c r="K260" s="164"/>
      <c r="L260" s="165"/>
      <c r="M260" s="163"/>
      <c r="N260" s="163"/>
      <c r="O260" s="163"/>
    </row>
    <row r="261" spans="1:15">
      <c r="A261" s="163"/>
      <c r="B261" s="187"/>
      <c r="C261" s="187"/>
      <c r="D261" s="190"/>
      <c r="E261" s="165"/>
      <c r="F261" s="165"/>
      <c r="G261" s="163"/>
      <c r="H261" s="163"/>
      <c r="I261" s="163"/>
      <c r="J261" s="163"/>
      <c r="K261" s="164"/>
      <c r="L261" s="165"/>
      <c r="M261" s="163"/>
      <c r="N261" s="163"/>
      <c r="O261" s="163"/>
    </row>
    <row r="262" spans="1:15">
      <c r="A262" s="163"/>
      <c r="B262" s="187"/>
      <c r="C262" s="187"/>
      <c r="D262" s="190"/>
      <c r="E262" s="165"/>
      <c r="F262" s="165"/>
      <c r="G262" s="163"/>
      <c r="H262" s="163"/>
      <c r="I262" s="163"/>
      <c r="J262" s="163"/>
      <c r="K262" s="164"/>
      <c r="L262" s="165"/>
      <c r="M262" s="163"/>
      <c r="N262" s="163"/>
      <c r="O262" s="163"/>
    </row>
    <row r="263" spans="1:15">
      <c r="A263" s="163"/>
      <c r="B263" s="187"/>
      <c r="C263" s="187"/>
      <c r="D263" s="190"/>
      <c r="E263" s="165"/>
      <c r="F263" s="165"/>
      <c r="G263" s="163"/>
      <c r="H263" s="163"/>
      <c r="I263" s="163"/>
      <c r="J263" s="163"/>
      <c r="K263" s="164"/>
      <c r="L263" s="165"/>
      <c r="M263" s="163"/>
      <c r="N263" s="163"/>
      <c r="O263" s="163"/>
    </row>
    <row r="264" spans="1:15">
      <c r="A264" s="163"/>
      <c r="B264" s="187"/>
      <c r="C264" s="187"/>
      <c r="D264" s="190"/>
      <c r="E264" s="165"/>
      <c r="F264" s="165"/>
      <c r="G264" s="163"/>
      <c r="H264" s="163"/>
      <c r="I264" s="163"/>
      <c r="J264" s="163"/>
      <c r="K264" s="164"/>
      <c r="L264" s="165"/>
      <c r="M264" s="163"/>
      <c r="N264" s="163"/>
      <c r="O264" s="163"/>
    </row>
    <row r="265" spans="1:15">
      <c r="A265" s="163"/>
      <c r="B265" s="187"/>
      <c r="C265" s="187"/>
      <c r="D265" s="190"/>
      <c r="E265" s="165"/>
      <c r="F265" s="165"/>
      <c r="G265" s="163"/>
      <c r="H265" s="163"/>
      <c r="I265" s="163"/>
      <c r="J265" s="163"/>
      <c r="K265" s="164"/>
      <c r="L265" s="165"/>
      <c r="M265" s="163"/>
      <c r="N265" s="163"/>
      <c r="O265" s="163"/>
    </row>
    <row r="266" spans="1:15">
      <c r="A266" s="163"/>
      <c r="B266" s="187"/>
      <c r="C266" s="187"/>
      <c r="D266" s="190"/>
      <c r="E266" s="165"/>
      <c r="F266" s="165"/>
      <c r="G266" s="163"/>
      <c r="H266" s="163"/>
      <c r="I266" s="163"/>
      <c r="J266" s="163"/>
      <c r="K266" s="164"/>
      <c r="L266" s="165"/>
      <c r="M266" s="163"/>
      <c r="N266" s="163"/>
      <c r="O266" s="163"/>
    </row>
    <row r="267" spans="1:15">
      <c r="A267" s="163"/>
      <c r="B267" s="187"/>
      <c r="C267" s="187"/>
      <c r="D267" s="190"/>
      <c r="E267" s="165"/>
      <c r="F267" s="165"/>
      <c r="G267" s="163"/>
      <c r="H267" s="163"/>
      <c r="I267" s="163"/>
      <c r="J267" s="163"/>
      <c r="K267" s="164"/>
      <c r="L267" s="165"/>
      <c r="M267" s="163"/>
      <c r="N267" s="163"/>
      <c r="O267" s="163"/>
    </row>
    <row r="268" spans="1:15">
      <c r="A268" s="163"/>
      <c r="B268" s="187"/>
      <c r="C268" s="187"/>
      <c r="D268" s="190"/>
      <c r="E268" s="165"/>
      <c r="F268" s="165"/>
      <c r="G268" s="163"/>
      <c r="H268" s="163"/>
      <c r="I268" s="163"/>
      <c r="J268" s="163"/>
      <c r="K268" s="164"/>
      <c r="L268" s="165"/>
      <c r="M268" s="163"/>
      <c r="N268" s="163"/>
      <c r="O268" s="163"/>
    </row>
    <row r="269" spans="1:15">
      <c r="A269" s="163"/>
      <c r="B269" s="187"/>
      <c r="C269" s="187"/>
      <c r="D269" s="190"/>
      <c r="E269" s="165"/>
      <c r="F269" s="165"/>
      <c r="G269" s="163"/>
      <c r="H269" s="163"/>
      <c r="I269" s="163"/>
      <c r="J269" s="163"/>
      <c r="K269" s="164"/>
      <c r="L269" s="165"/>
      <c r="M269" s="163"/>
      <c r="N269" s="163"/>
      <c r="O269" s="163"/>
    </row>
    <row r="270" spans="1:15">
      <c r="A270" s="163"/>
      <c r="B270" s="187"/>
      <c r="C270" s="187"/>
      <c r="D270" s="190"/>
      <c r="E270" s="165"/>
      <c r="F270" s="165"/>
      <c r="G270" s="163"/>
      <c r="H270" s="163"/>
      <c r="I270" s="163"/>
      <c r="J270" s="163"/>
      <c r="K270" s="164"/>
      <c r="L270" s="165"/>
      <c r="M270" s="163"/>
      <c r="N270" s="163"/>
      <c r="O270" s="163"/>
    </row>
    <row r="271" spans="1:15">
      <c r="A271" s="163"/>
      <c r="B271" s="187"/>
      <c r="C271" s="187"/>
      <c r="D271" s="190"/>
      <c r="E271" s="165"/>
      <c r="F271" s="165"/>
      <c r="G271" s="163"/>
      <c r="H271" s="163"/>
      <c r="I271" s="163"/>
      <c r="J271" s="163"/>
      <c r="K271" s="164"/>
      <c r="L271" s="165"/>
      <c r="M271" s="163"/>
      <c r="N271" s="163"/>
      <c r="O271" s="163"/>
    </row>
    <row r="272" spans="1:15">
      <c r="A272" s="163"/>
      <c r="B272" s="187"/>
      <c r="C272" s="187"/>
      <c r="D272" s="190"/>
      <c r="E272" s="165"/>
      <c r="F272" s="165"/>
      <c r="G272" s="163"/>
      <c r="H272" s="163"/>
      <c r="I272" s="163"/>
      <c r="J272" s="163"/>
      <c r="K272" s="164"/>
      <c r="L272" s="165"/>
      <c r="M272" s="163"/>
      <c r="N272" s="163"/>
      <c r="O272" s="163"/>
    </row>
    <row r="273" spans="1:15">
      <c r="A273" s="163"/>
      <c r="B273" s="187"/>
      <c r="C273" s="187"/>
      <c r="D273" s="190"/>
      <c r="E273" s="165"/>
      <c r="F273" s="165"/>
      <c r="G273" s="163"/>
      <c r="H273" s="163"/>
      <c r="I273" s="163"/>
      <c r="J273" s="163"/>
      <c r="K273" s="164"/>
      <c r="L273" s="165"/>
      <c r="M273" s="163"/>
      <c r="N273" s="163"/>
      <c r="O273" s="163"/>
    </row>
    <row r="274" spans="1:15">
      <c r="A274" s="163"/>
      <c r="B274" s="187"/>
      <c r="C274" s="187"/>
      <c r="D274" s="190"/>
      <c r="E274" s="165"/>
      <c r="F274" s="165"/>
      <c r="G274" s="163"/>
      <c r="H274" s="163"/>
      <c r="I274" s="163"/>
      <c r="J274" s="163"/>
      <c r="K274" s="164"/>
      <c r="L274" s="165"/>
      <c r="M274" s="163"/>
      <c r="N274" s="163"/>
      <c r="O274" s="163"/>
    </row>
    <row r="275" spans="1:15">
      <c r="A275" s="163"/>
      <c r="B275" s="187"/>
      <c r="C275" s="187"/>
      <c r="D275" s="190"/>
      <c r="E275" s="165"/>
      <c r="F275" s="165"/>
      <c r="G275" s="163"/>
      <c r="H275" s="163"/>
      <c r="I275" s="163"/>
      <c r="J275" s="163"/>
      <c r="K275" s="164"/>
      <c r="L275" s="165"/>
      <c r="M275" s="163"/>
      <c r="N275" s="163"/>
      <c r="O275" s="163"/>
    </row>
    <row r="276" spans="1:15">
      <c r="A276" s="163"/>
      <c r="B276" s="187"/>
      <c r="C276" s="187"/>
      <c r="D276" s="190"/>
      <c r="E276" s="165"/>
      <c r="F276" s="165"/>
      <c r="G276" s="163"/>
      <c r="H276" s="163"/>
      <c r="I276" s="163"/>
      <c r="J276" s="163"/>
      <c r="K276" s="164"/>
      <c r="L276" s="165"/>
      <c r="M276" s="163"/>
      <c r="N276" s="163"/>
      <c r="O276" s="163"/>
    </row>
    <row r="277" spans="1:15">
      <c r="A277" s="163"/>
      <c r="B277" s="187"/>
      <c r="C277" s="187"/>
      <c r="D277" s="190"/>
      <c r="E277" s="165"/>
      <c r="F277" s="165"/>
      <c r="G277" s="163"/>
      <c r="H277" s="163"/>
      <c r="I277" s="163"/>
      <c r="J277" s="163"/>
      <c r="K277" s="164"/>
      <c r="L277" s="165"/>
      <c r="M277" s="163"/>
      <c r="N277" s="163"/>
      <c r="O277" s="163"/>
    </row>
    <row r="278" spans="1:15">
      <c r="A278" s="163"/>
      <c r="B278" s="187"/>
      <c r="C278" s="187"/>
      <c r="D278" s="190"/>
      <c r="E278" s="165"/>
      <c r="F278" s="165"/>
      <c r="G278" s="163"/>
      <c r="H278" s="163"/>
      <c r="I278" s="163"/>
      <c r="J278" s="163"/>
      <c r="K278" s="164"/>
      <c r="L278" s="165"/>
      <c r="M278" s="163"/>
      <c r="N278" s="163"/>
      <c r="O278" s="163"/>
    </row>
    <row r="279" spans="1:15">
      <c r="A279" s="163"/>
      <c r="B279" s="187"/>
      <c r="C279" s="187"/>
      <c r="D279" s="190"/>
      <c r="E279" s="165"/>
      <c r="F279" s="165"/>
      <c r="G279" s="163"/>
      <c r="H279" s="163"/>
      <c r="I279" s="163"/>
      <c r="J279" s="163"/>
      <c r="K279" s="164"/>
      <c r="L279" s="165"/>
      <c r="M279" s="163"/>
      <c r="N279" s="163"/>
      <c r="O279" s="163"/>
    </row>
    <row r="280" spans="1:15">
      <c r="A280" s="163"/>
      <c r="B280" s="187"/>
      <c r="C280" s="187"/>
      <c r="D280" s="190"/>
      <c r="E280" s="165"/>
      <c r="F280" s="165"/>
      <c r="G280" s="163"/>
      <c r="H280" s="163"/>
      <c r="I280" s="163"/>
      <c r="J280" s="163"/>
      <c r="K280" s="164"/>
      <c r="L280" s="165"/>
      <c r="M280" s="163"/>
      <c r="N280" s="163"/>
      <c r="O280" s="163"/>
    </row>
    <row r="281" spans="1:15">
      <c r="A281" s="163"/>
      <c r="B281" s="187"/>
      <c r="C281" s="187"/>
      <c r="D281" s="190"/>
      <c r="E281" s="165"/>
      <c r="F281" s="165"/>
      <c r="G281" s="163"/>
      <c r="H281" s="163"/>
      <c r="I281" s="163"/>
      <c r="J281" s="163"/>
      <c r="K281" s="164"/>
      <c r="L281" s="165"/>
      <c r="M281" s="163"/>
      <c r="N281" s="163"/>
      <c r="O281" s="163"/>
    </row>
    <row r="282" spans="1:15">
      <c r="A282" s="163"/>
      <c r="B282" s="187"/>
      <c r="C282" s="187"/>
      <c r="D282" s="190"/>
      <c r="E282" s="165"/>
      <c r="F282" s="165"/>
      <c r="G282" s="163"/>
      <c r="H282" s="163"/>
      <c r="I282" s="163"/>
      <c r="J282" s="163"/>
      <c r="K282" s="164"/>
      <c r="L282" s="165"/>
      <c r="M282" s="163"/>
      <c r="N282" s="163"/>
      <c r="O282" s="163"/>
    </row>
    <row r="283" spans="1:15">
      <c r="A283" s="163"/>
      <c r="B283" s="187"/>
      <c r="C283" s="187"/>
      <c r="D283" s="190"/>
      <c r="E283" s="165"/>
      <c r="F283" s="165"/>
      <c r="G283" s="163"/>
      <c r="H283" s="163"/>
      <c r="I283" s="163"/>
      <c r="J283" s="163"/>
      <c r="K283" s="164"/>
      <c r="L283" s="165"/>
      <c r="M283" s="163"/>
      <c r="N283" s="163"/>
      <c r="O283" s="163"/>
    </row>
    <row r="284" spans="1:15">
      <c r="A284" s="163"/>
      <c r="B284" s="187"/>
      <c r="C284" s="187"/>
      <c r="D284" s="190"/>
      <c r="E284" s="165"/>
      <c r="F284" s="165"/>
      <c r="G284" s="163"/>
      <c r="H284" s="163"/>
      <c r="I284" s="163"/>
      <c r="J284" s="163"/>
      <c r="K284" s="164"/>
      <c r="L284" s="165"/>
      <c r="M284" s="163"/>
      <c r="N284" s="163"/>
      <c r="O284" s="163"/>
    </row>
    <row r="285" spans="1:15">
      <c r="A285" s="163"/>
      <c r="B285" s="187"/>
      <c r="C285" s="187"/>
      <c r="D285" s="190"/>
      <c r="E285" s="165"/>
      <c r="F285" s="165"/>
      <c r="G285" s="163"/>
      <c r="H285" s="163"/>
      <c r="I285" s="163"/>
      <c r="J285" s="163"/>
      <c r="K285" s="164"/>
      <c r="L285" s="165"/>
      <c r="M285" s="163"/>
      <c r="N285" s="163"/>
      <c r="O285" s="163"/>
    </row>
    <row r="286" spans="1:15">
      <c r="A286" s="163"/>
      <c r="B286" s="187"/>
      <c r="C286" s="187"/>
      <c r="D286" s="190"/>
      <c r="E286" s="165"/>
      <c r="F286" s="165"/>
      <c r="G286" s="163"/>
      <c r="H286" s="163"/>
      <c r="I286" s="163"/>
      <c r="J286" s="163"/>
      <c r="K286" s="164"/>
      <c r="L286" s="165"/>
      <c r="M286" s="163"/>
      <c r="N286" s="163"/>
      <c r="O286" s="163"/>
    </row>
    <row r="287" spans="1:15">
      <c r="A287" s="163"/>
      <c r="B287" s="187"/>
      <c r="C287" s="187"/>
      <c r="D287" s="190"/>
      <c r="E287" s="165"/>
      <c r="F287" s="165"/>
      <c r="G287" s="163"/>
      <c r="H287" s="163"/>
      <c r="I287" s="163"/>
      <c r="J287" s="163"/>
      <c r="K287" s="164"/>
      <c r="L287" s="165"/>
      <c r="M287" s="163"/>
      <c r="N287" s="163"/>
      <c r="O287" s="163"/>
    </row>
    <row r="288" spans="1:15">
      <c r="A288" s="163"/>
      <c r="B288" s="187"/>
      <c r="C288" s="187"/>
      <c r="D288" s="190"/>
      <c r="E288" s="165"/>
      <c r="F288" s="165"/>
      <c r="G288" s="163"/>
      <c r="H288" s="163"/>
      <c r="I288" s="163"/>
      <c r="J288" s="163"/>
      <c r="K288" s="164"/>
      <c r="L288" s="165"/>
      <c r="M288" s="163"/>
      <c r="N288" s="163"/>
      <c r="O288" s="163"/>
    </row>
    <row r="289" spans="1:15">
      <c r="A289" s="163"/>
      <c r="B289" s="187"/>
      <c r="C289" s="187"/>
      <c r="D289" s="190"/>
      <c r="E289" s="165"/>
      <c r="F289" s="165"/>
      <c r="G289" s="163"/>
      <c r="H289" s="163"/>
      <c r="I289" s="163"/>
      <c r="J289" s="163"/>
      <c r="K289" s="164"/>
      <c r="L289" s="165"/>
      <c r="M289" s="163"/>
      <c r="N289" s="163"/>
      <c r="O289" s="163"/>
    </row>
    <row r="290" spans="1:15">
      <c r="A290" s="163"/>
      <c r="B290" s="187"/>
      <c r="C290" s="187"/>
      <c r="D290" s="190"/>
      <c r="E290" s="165"/>
      <c r="F290" s="165"/>
      <c r="G290" s="163"/>
      <c r="H290" s="163"/>
      <c r="I290" s="163"/>
      <c r="J290" s="163"/>
      <c r="K290" s="164"/>
      <c r="L290" s="165"/>
      <c r="M290" s="163"/>
      <c r="N290" s="163"/>
      <c r="O290" s="163"/>
    </row>
    <row r="291" spans="1:15">
      <c r="A291" s="163"/>
      <c r="B291" s="187"/>
      <c r="C291" s="187"/>
      <c r="D291" s="190"/>
      <c r="E291" s="165"/>
      <c r="F291" s="165"/>
      <c r="G291" s="163"/>
      <c r="H291" s="163"/>
      <c r="I291" s="163"/>
      <c r="J291" s="163"/>
      <c r="K291" s="164"/>
      <c r="L291" s="165"/>
      <c r="M291" s="163"/>
      <c r="N291" s="163"/>
      <c r="O291" s="163"/>
    </row>
    <row r="292" spans="1:15">
      <c r="A292" s="163"/>
      <c r="B292" s="187"/>
      <c r="C292" s="187"/>
      <c r="D292" s="190"/>
      <c r="E292" s="164"/>
      <c r="F292" s="164"/>
      <c r="G292" s="163"/>
      <c r="H292" s="163"/>
      <c r="I292" s="163"/>
      <c r="J292" s="163"/>
      <c r="K292" s="164"/>
      <c r="L292" s="164"/>
      <c r="M292" s="163"/>
      <c r="N292" s="163"/>
      <c r="O292" s="163"/>
    </row>
    <row r="293" spans="1:15">
      <c r="A293" s="163"/>
      <c r="B293" s="187"/>
      <c r="C293" s="187"/>
      <c r="D293" s="190"/>
      <c r="E293" s="165"/>
      <c r="F293" s="165"/>
      <c r="G293" s="163"/>
      <c r="H293" s="163"/>
      <c r="I293" s="163"/>
      <c r="J293" s="163"/>
      <c r="K293" s="164"/>
      <c r="L293" s="165"/>
      <c r="M293" s="163"/>
      <c r="N293" s="163"/>
      <c r="O293" s="163"/>
    </row>
    <row r="294" spans="1:15">
      <c r="A294" s="163"/>
      <c r="B294" s="187"/>
      <c r="C294" s="187"/>
      <c r="D294" s="190"/>
      <c r="E294" s="165"/>
      <c r="F294" s="165"/>
      <c r="G294" s="163"/>
      <c r="H294" s="163"/>
      <c r="I294" s="163"/>
      <c r="J294" s="163"/>
      <c r="K294" s="164"/>
      <c r="L294" s="165"/>
      <c r="M294" s="163"/>
      <c r="N294" s="163"/>
      <c r="O294" s="163"/>
    </row>
    <row r="295" spans="1:15">
      <c r="A295" s="163"/>
      <c r="B295" s="187"/>
      <c r="C295" s="187"/>
      <c r="D295" s="190"/>
      <c r="E295" s="165"/>
      <c r="F295" s="165"/>
      <c r="G295" s="163"/>
      <c r="H295" s="163"/>
      <c r="I295" s="163"/>
      <c r="J295" s="163"/>
      <c r="K295" s="164"/>
      <c r="L295" s="165"/>
      <c r="M295" s="163"/>
      <c r="N295" s="163"/>
      <c r="O295" s="163"/>
    </row>
    <row r="296" spans="1:15">
      <c r="A296" s="163"/>
      <c r="B296" s="187"/>
      <c r="C296" s="187"/>
      <c r="D296" s="190"/>
      <c r="E296" s="165"/>
      <c r="F296" s="165"/>
      <c r="G296" s="163"/>
      <c r="H296" s="163"/>
      <c r="I296" s="163"/>
      <c r="J296" s="163"/>
      <c r="K296" s="164"/>
      <c r="L296" s="165"/>
      <c r="M296" s="163"/>
      <c r="N296" s="163"/>
      <c r="O296" s="163"/>
    </row>
    <row r="297" spans="1:15">
      <c r="A297" s="163"/>
      <c r="B297" s="187"/>
      <c r="C297" s="187"/>
      <c r="D297" s="190"/>
      <c r="E297" s="165"/>
      <c r="F297" s="165"/>
      <c r="G297" s="163"/>
      <c r="H297" s="163"/>
      <c r="I297" s="163"/>
      <c r="J297" s="163"/>
      <c r="K297" s="164"/>
      <c r="L297" s="165"/>
      <c r="M297" s="163"/>
      <c r="N297" s="163"/>
      <c r="O297" s="163"/>
    </row>
    <row r="298" spans="1:15">
      <c r="A298" s="163"/>
      <c r="B298" s="187"/>
      <c r="C298" s="187"/>
      <c r="D298" s="190"/>
      <c r="E298" s="165"/>
      <c r="F298" s="165"/>
      <c r="G298" s="163"/>
      <c r="H298" s="163"/>
      <c r="I298" s="163"/>
      <c r="J298" s="163"/>
      <c r="K298" s="164"/>
      <c r="L298" s="165"/>
      <c r="M298" s="163"/>
      <c r="N298" s="163"/>
      <c r="O298" s="163"/>
    </row>
    <row r="299" spans="1:15">
      <c r="A299" s="163"/>
      <c r="B299" s="187"/>
      <c r="C299" s="187"/>
      <c r="D299" s="190"/>
      <c r="E299" s="165"/>
      <c r="F299" s="165"/>
      <c r="G299" s="163"/>
      <c r="H299" s="163"/>
      <c r="I299" s="163"/>
      <c r="J299" s="163"/>
      <c r="K299" s="164"/>
      <c r="L299" s="164"/>
      <c r="M299" s="163"/>
      <c r="N299" s="163"/>
      <c r="O299" s="163"/>
    </row>
    <row r="300" spans="1:15">
      <c r="A300" s="163"/>
      <c r="B300" s="187"/>
      <c r="C300" s="187"/>
      <c r="D300" s="190"/>
      <c r="E300" s="165"/>
      <c r="F300" s="165"/>
      <c r="G300" s="163"/>
      <c r="H300" s="163"/>
      <c r="I300" s="163"/>
      <c r="J300" s="163"/>
      <c r="K300" s="164"/>
      <c r="L300" s="165"/>
      <c r="M300" s="163"/>
      <c r="N300" s="163"/>
      <c r="O300" s="163"/>
    </row>
    <row r="301" spans="1:15">
      <c r="A301" s="163"/>
      <c r="B301" s="187"/>
      <c r="C301" s="187"/>
      <c r="D301" s="190"/>
      <c r="E301" s="165"/>
      <c r="F301" s="165"/>
      <c r="G301" s="163"/>
      <c r="H301" s="163"/>
      <c r="I301" s="163"/>
      <c r="J301" s="163"/>
      <c r="K301" s="164"/>
      <c r="L301" s="165"/>
      <c r="M301" s="163"/>
      <c r="N301" s="163"/>
      <c r="O301" s="163"/>
    </row>
    <row r="302" spans="1:15">
      <c r="A302" s="163"/>
      <c r="B302" s="187"/>
      <c r="C302" s="187"/>
      <c r="D302" s="190"/>
      <c r="E302" s="165"/>
      <c r="F302" s="165"/>
      <c r="G302" s="163"/>
      <c r="H302" s="163"/>
      <c r="I302" s="163"/>
      <c r="J302" s="163"/>
      <c r="K302" s="164"/>
      <c r="L302" s="165"/>
      <c r="M302" s="163"/>
      <c r="N302" s="163"/>
      <c r="O302" s="163"/>
    </row>
    <row r="303" spans="1:15">
      <c r="A303" s="163"/>
      <c r="B303" s="187"/>
      <c r="C303" s="187"/>
      <c r="D303" s="190"/>
      <c r="E303" s="165"/>
      <c r="F303" s="165"/>
      <c r="G303" s="163"/>
      <c r="H303" s="163"/>
      <c r="I303" s="163"/>
      <c r="J303" s="163"/>
      <c r="K303" s="164"/>
      <c r="L303" s="165"/>
      <c r="M303" s="163"/>
      <c r="N303" s="163"/>
      <c r="O303" s="163"/>
    </row>
    <row r="304" spans="1:15">
      <c r="A304" s="163"/>
      <c r="B304" s="187"/>
      <c r="C304" s="187"/>
      <c r="D304" s="190"/>
      <c r="E304" s="165"/>
      <c r="F304" s="165"/>
      <c r="G304" s="163"/>
      <c r="H304" s="163"/>
      <c r="I304" s="163"/>
      <c r="J304" s="163"/>
      <c r="K304" s="164"/>
      <c r="L304" s="165"/>
      <c r="M304" s="163"/>
      <c r="N304" s="163"/>
      <c r="O304" s="163"/>
    </row>
    <row r="305" spans="1:15">
      <c r="A305" s="163"/>
      <c r="B305" s="187"/>
      <c r="C305" s="187"/>
      <c r="D305" s="190"/>
      <c r="E305" s="165"/>
      <c r="F305" s="165"/>
      <c r="G305" s="163"/>
      <c r="H305" s="163"/>
      <c r="I305" s="163"/>
      <c r="J305" s="163"/>
      <c r="K305" s="164"/>
      <c r="L305" s="165"/>
      <c r="M305" s="163"/>
      <c r="N305" s="163"/>
      <c r="O305" s="163"/>
    </row>
    <row r="306" spans="1:15">
      <c r="A306" s="163"/>
      <c r="B306" s="187"/>
      <c r="C306" s="187"/>
      <c r="D306" s="190"/>
      <c r="E306" s="165"/>
      <c r="F306" s="165"/>
      <c r="G306" s="163"/>
      <c r="H306" s="163"/>
      <c r="I306" s="163"/>
      <c r="J306" s="163"/>
      <c r="K306" s="164"/>
      <c r="L306" s="165"/>
      <c r="M306" s="163"/>
      <c r="N306" s="163"/>
      <c r="O306" s="163"/>
    </row>
    <row r="307" spans="1:15">
      <c r="A307" s="163"/>
      <c r="B307" s="187"/>
      <c r="C307" s="187"/>
      <c r="D307" s="190"/>
      <c r="E307" s="165"/>
      <c r="F307" s="165"/>
      <c r="G307" s="163"/>
      <c r="H307" s="163"/>
      <c r="I307" s="163"/>
      <c r="J307" s="163"/>
      <c r="K307" s="164"/>
      <c r="L307" s="165"/>
      <c r="M307" s="163"/>
      <c r="N307" s="163"/>
      <c r="O307" s="163"/>
    </row>
    <row r="308" spans="1:15">
      <c r="A308" s="163"/>
      <c r="B308" s="187"/>
      <c r="C308" s="187"/>
      <c r="D308" s="190"/>
      <c r="E308" s="165"/>
      <c r="F308" s="165"/>
      <c r="G308" s="163"/>
      <c r="H308" s="163"/>
      <c r="I308" s="163"/>
      <c r="J308" s="163"/>
      <c r="K308" s="164"/>
      <c r="L308" s="165"/>
      <c r="M308" s="163"/>
      <c r="N308" s="163"/>
      <c r="O308" s="163"/>
    </row>
    <row r="309" spans="1:15">
      <c r="A309" s="163"/>
      <c r="B309" s="187"/>
      <c r="C309" s="187"/>
      <c r="D309" s="190"/>
      <c r="E309" s="165"/>
      <c r="F309" s="165"/>
      <c r="G309" s="163"/>
      <c r="H309" s="163"/>
      <c r="I309" s="163"/>
      <c r="J309" s="163"/>
      <c r="K309" s="164"/>
      <c r="L309" s="165"/>
      <c r="M309" s="163"/>
      <c r="N309" s="163"/>
      <c r="O309" s="163"/>
    </row>
    <row r="310" spans="1:15">
      <c r="A310" s="163"/>
      <c r="B310" s="187"/>
      <c r="C310" s="187"/>
      <c r="D310" s="190"/>
      <c r="E310" s="165"/>
      <c r="F310" s="165"/>
      <c r="G310" s="163"/>
      <c r="H310" s="163"/>
      <c r="I310" s="163"/>
      <c r="J310" s="163"/>
      <c r="K310" s="164"/>
      <c r="L310" s="165"/>
      <c r="M310" s="163"/>
      <c r="N310" s="163"/>
      <c r="O310" s="163"/>
    </row>
    <row r="311" spans="1:15">
      <c r="A311" s="163"/>
      <c r="B311" s="187"/>
      <c r="C311" s="187"/>
      <c r="D311" s="190"/>
      <c r="E311" s="165"/>
      <c r="F311" s="165"/>
      <c r="G311" s="163"/>
      <c r="H311" s="163"/>
      <c r="I311" s="163"/>
      <c r="J311" s="163"/>
      <c r="K311" s="164"/>
      <c r="L311" s="165"/>
      <c r="M311" s="163"/>
      <c r="N311" s="163"/>
      <c r="O311" s="163"/>
    </row>
    <row r="312" spans="1:15">
      <c r="A312" s="163"/>
      <c r="B312" s="187"/>
      <c r="C312" s="187"/>
      <c r="D312" s="190"/>
      <c r="E312" s="165"/>
      <c r="F312" s="165"/>
      <c r="G312" s="163"/>
      <c r="H312" s="163"/>
      <c r="I312" s="163"/>
      <c r="J312" s="163"/>
      <c r="K312" s="164"/>
      <c r="L312" s="165"/>
      <c r="M312" s="163"/>
      <c r="N312" s="163"/>
      <c r="O312" s="163"/>
    </row>
    <row r="313" spans="1:15">
      <c r="A313" s="163"/>
      <c r="B313" s="187"/>
      <c r="C313" s="187"/>
      <c r="D313" s="190"/>
      <c r="E313" s="165"/>
      <c r="F313" s="165"/>
      <c r="G313" s="163"/>
      <c r="H313" s="163"/>
      <c r="I313" s="163"/>
      <c r="J313" s="163"/>
      <c r="K313" s="164"/>
      <c r="L313" s="165"/>
      <c r="M313" s="163"/>
      <c r="N313" s="163"/>
      <c r="O313" s="163"/>
    </row>
    <row r="314" spans="1:15">
      <c r="A314" s="163"/>
      <c r="B314" s="187"/>
      <c r="C314" s="187"/>
      <c r="D314" s="190"/>
      <c r="E314" s="165"/>
      <c r="F314" s="165"/>
      <c r="G314" s="163"/>
      <c r="H314" s="163"/>
      <c r="I314" s="163"/>
      <c r="J314" s="163"/>
      <c r="K314" s="164"/>
      <c r="L314" s="165"/>
      <c r="M314" s="163"/>
      <c r="N314" s="163"/>
      <c r="O314" s="163"/>
    </row>
    <row r="315" spans="1:15">
      <c r="A315" s="163"/>
      <c r="B315" s="187"/>
      <c r="C315" s="187"/>
      <c r="D315" s="190"/>
      <c r="E315" s="165"/>
      <c r="F315" s="165"/>
      <c r="G315" s="163"/>
      <c r="H315" s="163"/>
      <c r="I315" s="163"/>
      <c r="J315" s="163"/>
      <c r="K315" s="164"/>
      <c r="L315" s="165"/>
      <c r="M315" s="163"/>
      <c r="N315" s="163"/>
      <c r="O315" s="163"/>
    </row>
    <row r="316" spans="1:15">
      <c r="A316" s="163"/>
      <c r="B316" s="187"/>
      <c r="C316" s="187"/>
      <c r="D316" s="190"/>
      <c r="E316" s="165"/>
      <c r="F316" s="165"/>
      <c r="G316" s="163"/>
      <c r="H316" s="163"/>
      <c r="I316" s="163"/>
      <c r="J316" s="163"/>
      <c r="K316" s="164"/>
      <c r="L316" s="165"/>
      <c r="M316" s="163"/>
      <c r="N316" s="163"/>
      <c r="O316" s="163"/>
    </row>
    <row r="317" spans="1:15">
      <c r="A317" s="163"/>
      <c r="B317" s="187"/>
      <c r="C317" s="187"/>
      <c r="D317" s="190"/>
      <c r="E317" s="165"/>
      <c r="F317" s="165"/>
      <c r="G317" s="163"/>
      <c r="H317" s="163"/>
      <c r="I317" s="163"/>
      <c r="J317" s="163"/>
      <c r="K317" s="164"/>
      <c r="L317" s="165"/>
      <c r="M317" s="163"/>
      <c r="N317" s="163"/>
      <c r="O317" s="163"/>
    </row>
    <row r="318" spans="1:15">
      <c r="A318" s="163"/>
      <c r="B318" s="187"/>
      <c r="C318" s="187"/>
      <c r="D318" s="190"/>
      <c r="E318" s="165"/>
      <c r="F318" s="165"/>
      <c r="G318" s="163"/>
      <c r="H318" s="163"/>
      <c r="I318" s="163"/>
      <c r="J318" s="163"/>
      <c r="K318" s="164"/>
      <c r="L318" s="165"/>
      <c r="M318" s="163"/>
      <c r="N318" s="163"/>
      <c r="O318" s="163"/>
    </row>
    <row r="319" spans="1:15">
      <c r="A319" s="163"/>
      <c r="B319" s="187"/>
      <c r="C319" s="187"/>
      <c r="D319" s="190"/>
      <c r="E319" s="165"/>
      <c r="F319" s="165"/>
      <c r="G319" s="163"/>
      <c r="H319" s="163"/>
      <c r="I319" s="163"/>
      <c r="J319" s="163"/>
      <c r="K319" s="164"/>
      <c r="L319" s="165"/>
      <c r="M319" s="163"/>
      <c r="N319" s="163"/>
      <c r="O319" s="163"/>
    </row>
    <row r="320" spans="1:15">
      <c r="A320" s="163"/>
      <c r="B320" s="187"/>
      <c r="C320" s="187"/>
      <c r="D320" s="190"/>
      <c r="E320" s="165"/>
      <c r="F320" s="165"/>
      <c r="G320" s="163"/>
      <c r="H320" s="163"/>
      <c r="I320" s="163"/>
      <c r="J320" s="163"/>
      <c r="K320" s="164"/>
      <c r="L320" s="165"/>
      <c r="M320" s="163"/>
      <c r="N320" s="163"/>
      <c r="O320" s="163"/>
    </row>
    <row r="321" spans="1:15">
      <c r="A321" s="163"/>
      <c r="B321" s="187"/>
      <c r="C321" s="187"/>
      <c r="D321" s="190"/>
      <c r="E321" s="165"/>
      <c r="F321" s="165"/>
      <c r="G321" s="163"/>
      <c r="H321" s="163"/>
      <c r="I321" s="163"/>
      <c r="J321" s="163"/>
      <c r="K321" s="164"/>
      <c r="L321" s="165"/>
      <c r="M321" s="163"/>
      <c r="N321" s="163"/>
      <c r="O321" s="163"/>
    </row>
    <row r="322" spans="1:15">
      <c r="A322" s="163"/>
      <c r="B322" s="187"/>
      <c r="C322" s="187"/>
      <c r="D322" s="190"/>
      <c r="E322" s="165"/>
      <c r="F322" s="165"/>
      <c r="G322" s="163"/>
      <c r="H322" s="163"/>
      <c r="I322" s="163"/>
      <c r="J322" s="163"/>
      <c r="K322" s="164"/>
      <c r="L322" s="165"/>
      <c r="M322" s="163"/>
      <c r="N322" s="163"/>
      <c r="O322" s="163"/>
    </row>
    <row r="323" spans="1:15">
      <c r="A323" s="163"/>
      <c r="B323" s="187"/>
      <c r="C323" s="187"/>
      <c r="D323" s="190"/>
      <c r="E323" s="165"/>
      <c r="F323" s="165"/>
      <c r="G323" s="163"/>
      <c r="H323" s="163"/>
      <c r="I323" s="163"/>
      <c r="J323" s="163"/>
      <c r="K323" s="164"/>
      <c r="L323" s="165"/>
      <c r="M323" s="163"/>
      <c r="N323" s="163"/>
      <c r="O323" s="163"/>
    </row>
    <row r="324" spans="1:15">
      <c r="A324" s="163"/>
      <c r="B324" s="187"/>
      <c r="C324" s="187"/>
      <c r="D324" s="190"/>
      <c r="E324" s="165"/>
      <c r="F324" s="165"/>
      <c r="G324" s="163"/>
      <c r="H324" s="163"/>
      <c r="I324" s="163"/>
      <c r="J324" s="163"/>
      <c r="K324" s="164"/>
      <c r="L324" s="165"/>
      <c r="M324" s="163"/>
      <c r="N324" s="163"/>
      <c r="O324" s="163"/>
    </row>
    <row r="325" spans="1:15">
      <c r="A325" s="163"/>
      <c r="B325" s="187"/>
      <c r="C325" s="187"/>
      <c r="D325" s="190"/>
      <c r="E325" s="165"/>
      <c r="F325" s="165"/>
      <c r="G325" s="163"/>
      <c r="H325" s="163"/>
      <c r="I325" s="163"/>
      <c r="J325" s="163"/>
      <c r="K325" s="164"/>
      <c r="L325" s="164"/>
      <c r="M325" s="163"/>
      <c r="N325" s="163"/>
      <c r="O325" s="163"/>
    </row>
    <row r="326" spans="1:15">
      <c r="A326" s="163"/>
      <c r="B326" s="187"/>
      <c r="C326" s="187"/>
      <c r="D326" s="190"/>
      <c r="E326" s="165"/>
      <c r="F326" s="165"/>
      <c r="G326" s="163"/>
      <c r="H326" s="163"/>
      <c r="I326" s="163"/>
      <c r="J326" s="163"/>
      <c r="K326" s="164"/>
      <c r="L326" s="165"/>
      <c r="M326" s="163"/>
      <c r="N326" s="163"/>
      <c r="O326" s="163"/>
    </row>
    <row r="327" spans="1:15">
      <c r="A327" s="163"/>
      <c r="B327" s="187"/>
      <c r="C327" s="187"/>
      <c r="D327" s="190"/>
      <c r="E327" s="165"/>
      <c r="F327" s="165"/>
      <c r="G327" s="163"/>
      <c r="H327" s="163"/>
      <c r="I327" s="163"/>
      <c r="J327" s="163"/>
      <c r="K327" s="164"/>
      <c r="L327" s="165"/>
      <c r="M327" s="163"/>
      <c r="N327" s="163"/>
      <c r="O327" s="163"/>
    </row>
    <row r="328" spans="1:15">
      <c r="A328" s="163"/>
      <c r="B328" s="187"/>
      <c r="C328" s="187"/>
      <c r="D328" s="190"/>
      <c r="E328" s="165"/>
      <c r="F328" s="165"/>
      <c r="G328" s="163"/>
      <c r="H328" s="163"/>
      <c r="I328" s="163"/>
      <c r="J328" s="163"/>
      <c r="K328" s="164"/>
      <c r="L328" s="165"/>
      <c r="M328" s="163"/>
      <c r="N328" s="163"/>
      <c r="O328" s="163"/>
    </row>
    <row r="329" spans="1:15">
      <c r="A329" s="163"/>
      <c r="B329" s="187"/>
      <c r="C329" s="187"/>
      <c r="D329" s="190"/>
      <c r="E329" s="165"/>
      <c r="F329" s="165"/>
      <c r="G329" s="163"/>
      <c r="H329" s="163"/>
      <c r="I329" s="163"/>
      <c r="J329" s="163"/>
      <c r="K329" s="164"/>
      <c r="L329" s="165"/>
      <c r="M329" s="163"/>
      <c r="N329" s="163"/>
      <c r="O329" s="163"/>
    </row>
    <row r="330" spans="1:15">
      <c r="A330" s="163"/>
      <c r="B330" s="187"/>
      <c r="C330" s="187"/>
      <c r="D330" s="190"/>
      <c r="E330" s="165"/>
      <c r="F330" s="165"/>
      <c r="G330" s="163"/>
      <c r="H330" s="163"/>
      <c r="I330" s="163"/>
      <c r="J330" s="163"/>
      <c r="K330" s="164"/>
      <c r="L330" s="165"/>
      <c r="M330" s="163"/>
      <c r="N330" s="163"/>
      <c r="O330" s="163"/>
    </row>
    <row r="331" spans="1:15">
      <c r="A331" s="163"/>
      <c r="B331" s="187"/>
      <c r="C331" s="187"/>
      <c r="D331" s="190"/>
      <c r="E331" s="165"/>
      <c r="F331" s="165"/>
      <c r="G331" s="163"/>
      <c r="H331" s="163"/>
      <c r="I331" s="163"/>
      <c r="J331" s="163"/>
      <c r="K331" s="164"/>
      <c r="L331" s="165"/>
      <c r="M331" s="163"/>
      <c r="N331" s="163"/>
      <c r="O331" s="163"/>
    </row>
    <row r="332" spans="1:15">
      <c r="A332" s="163"/>
      <c r="B332" s="187"/>
      <c r="C332" s="187"/>
      <c r="D332" s="190"/>
      <c r="E332" s="165"/>
      <c r="F332" s="165"/>
      <c r="G332" s="163"/>
      <c r="H332" s="163"/>
      <c r="I332" s="163"/>
      <c r="J332" s="163"/>
      <c r="K332" s="164"/>
      <c r="L332" s="165"/>
      <c r="M332" s="163"/>
      <c r="N332" s="163"/>
      <c r="O332" s="163"/>
    </row>
    <row r="333" spans="1:15">
      <c r="A333" s="163"/>
      <c r="B333" s="187"/>
      <c r="C333" s="187"/>
      <c r="D333" s="190"/>
      <c r="E333" s="165"/>
      <c r="F333" s="165"/>
      <c r="G333" s="163"/>
      <c r="H333" s="163"/>
      <c r="I333" s="163"/>
      <c r="J333" s="163"/>
      <c r="K333" s="164"/>
      <c r="L333" s="165"/>
      <c r="M333" s="163"/>
      <c r="N333" s="163"/>
      <c r="O333" s="163"/>
    </row>
    <row r="334" spans="1:15">
      <c r="A334" s="163"/>
      <c r="B334" s="187"/>
      <c r="C334" s="187"/>
      <c r="D334" s="190"/>
      <c r="E334" s="165"/>
      <c r="F334" s="165"/>
      <c r="G334" s="163"/>
      <c r="H334" s="163"/>
      <c r="I334" s="163"/>
      <c r="J334" s="163"/>
      <c r="K334" s="164"/>
      <c r="L334" s="165"/>
      <c r="M334" s="163"/>
      <c r="N334" s="163"/>
      <c r="O334" s="163"/>
    </row>
    <row r="335" spans="1:15">
      <c r="A335" s="163"/>
      <c r="B335" s="187"/>
      <c r="C335" s="187"/>
      <c r="D335" s="190"/>
      <c r="E335" s="165"/>
      <c r="F335" s="165"/>
      <c r="G335" s="163"/>
      <c r="H335" s="163"/>
      <c r="I335" s="163"/>
      <c r="J335" s="163"/>
      <c r="K335" s="164"/>
      <c r="L335" s="165"/>
      <c r="M335" s="163"/>
      <c r="N335" s="163"/>
      <c r="O335" s="163"/>
    </row>
    <row r="336" spans="1:15">
      <c r="A336" s="163"/>
      <c r="B336" s="187"/>
      <c r="C336" s="187"/>
      <c r="D336" s="190"/>
      <c r="E336" s="165"/>
      <c r="F336" s="165"/>
      <c r="G336" s="163"/>
      <c r="H336" s="163"/>
      <c r="I336" s="163"/>
      <c r="J336" s="163"/>
      <c r="K336" s="164"/>
      <c r="L336" s="165"/>
      <c r="M336" s="163"/>
      <c r="N336" s="163"/>
      <c r="O336" s="163"/>
    </row>
    <row r="337" spans="1:15 16384:16384">
      <c r="A337" s="163"/>
      <c r="B337" s="187"/>
      <c r="C337" s="187"/>
      <c r="D337" s="190"/>
      <c r="E337" s="165"/>
      <c r="F337" s="165"/>
      <c r="G337" s="163"/>
      <c r="H337" s="163"/>
      <c r="I337" s="163"/>
      <c r="J337" s="163"/>
      <c r="K337" s="164"/>
      <c r="L337" s="165"/>
      <c r="M337" s="163"/>
      <c r="N337" s="163"/>
      <c r="O337" s="163"/>
    </row>
    <row r="338" spans="1:15 16384:16384">
      <c r="A338" s="163"/>
      <c r="B338" s="187"/>
      <c r="C338" s="187"/>
      <c r="D338" s="190"/>
      <c r="E338" s="165"/>
      <c r="F338" s="165"/>
      <c r="G338" s="163"/>
      <c r="H338" s="163"/>
      <c r="I338" s="163"/>
      <c r="J338" s="163"/>
      <c r="K338" s="164"/>
      <c r="L338" s="165"/>
      <c r="M338" s="163"/>
      <c r="N338" s="163"/>
      <c r="O338" s="163"/>
    </row>
    <row r="339" spans="1:15 16384:16384">
      <c r="A339" s="163"/>
      <c r="B339" s="187"/>
      <c r="C339" s="187"/>
      <c r="D339" s="190"/>
      <c r="E339" s="165"/>
      <c r="F339" s="165"/>
      <c r="G339" s="163"/>
      <c r="H339" s="163"/>
      <c r="I339" s="163"/>
      <c r="J339" s="163"/>
      <c r="K339" s="164"/>
      <c r="L339" s="165"/>
      <c r="M339" s="163"/>
      <c r="N339" s="163"/>
      <c r="O339" s="163"/>
    </row>
    <row r="340" spans="1:15 16384:16384">
      <c r="A340" s="163"/>
      <c r="B340" s="187"/>
      <c r="C340" s="187"/>
      <c r="D340" s="190"/>
      <c r="E340" s="165"/>
      <c r="F340" s="165"/>
      <c r="G340" s="163"/>
      <c r="H340" s="163"/>
      <c r="I340" s="163"/>
      <c r="J340" s="163"/>
      <c r="K340" s="164"/>
      <c r="L340" s="165"/>
      <c r="M340" s="163"/>
      <c r="N340" s="163"/>
      <c r="O340" s="163"/>
    </row>
    <row r="341" spans="1:15 16384:16384">
      <c r="A341" s="163"/>
      <c r="B341" s="187"/>
      <c r="C341" s="187"/>
      <c r="D341" s="190"/>
      <c r="E341" s="165"/>
      <c r="F341" s="165"/>
      <c r="G341" s="163"/>
      <c r="H341" s="163"/>
      <c r="I341" s="163"/>
      <c r="J341" s="163"/>
      <c r="K341" s="164"/>
      <c r="L341" s="165"/>
      <c r="M341" s="163"/>
      <c r="N341" s="163"/>
      <c r="O341" s="163"/>
    </row>
    <row r="342" spans="1:15 16384:16384">
      <c r="A342" s="163"/>
      <c r="B342" s="187"/>
      <c r="C342" s="187"/>
      <c r="D342" s="190"/>
      <c r="E342" s="165"/>
      <c r="F342" s="165"/>
      <c r="G342" s="163"/>
      <c r="H342" s="163"/>
      <c r="I342" s="163"/>
      <c r="J342" s="163"/>
      <c r="K342" s="164"/>
      <c r="L342" s="165"/>
      <c r="M342" s="163"/>
      <c r="N342" s="163"/>
      <c r="O342" s="163"/>
    </row>
    <row r="343" spans="1:15 16384:16384">
      <c r="A343" s="163"/>
      <c r="B343" s="187"/>
      <c r="C343" s="187"/>
      <c r="D343" s="190"/>
      <c r="E343" s="165"/>
      <c r="F343" s="165"/>
      <c r="G343" s="163"/>
      <c r="H343" s="163"/>
      <c r="I343" s="163"/>
      <c r="J343" s="163"/>
      <c r="K343" s="164"/>
      <c r="L343" s="165"/>
      <c r="M343" s="163"/>
      <c r="N343" s="163"/>
      <c r="O343" s="163"/>
    </row>
    <row r="344" spans="1:15 16384:16384">
      <c r="A344" s="163"/>
      <c r="B344" s="187"/>
      <c r="C344" s="187"/>
      <c r="D344" s="190"/>
      <c r="E344" s="165"/>
      <c r="F344" s="165"/>
      <c r="G344" s="163"/>
      <c r="H344" s="163"/>
      <c r="I344" s="163"/>
      <c r="J344" s="163"/>
      <c r="K344" s="164"/>
      <c r="L344" s="165"/>
      <c r="M344" s="163"/>
      <c r="N344" s="163"/>
      <c r="O344" s="163"/>
    </row>
    <row r="345" spans="1:15 16384:16384">
      <c r="A345" s="163"/>
      <c r="B345" s="187"/>
      <c r="C345" s="187"/>
      <c r="D345" s="190"/>
      <c r="E345" s="165"/>
      <c r="F345" s="165"/>
      <c r="G345" s="163"/>
      <c r="H345" s="163"/>
      <c r="I345" s="163"/>
      <c r="J345" s="163"/>
      <c r="K345" s="164"/>
      <c r="L345" s="165"/>
      <c r="M345" s="163"/>
      <c r="N345" s="163"/>
      <c r="O345" s="163"/>
      <c r="XFD345" s="165">
        <v>45519</v>
      </c>
    </row>
    <row r="346" spans="1:15 16384:16384">
      <c r="A346" s="163"/>
      <c r="B346" s="187"/>
      <c r="C346" s="187"/>
      <c r="D346" s="190"/>
      <c r="E346" s="165"/>
      <c r="F346" s="165"/>
      <c r="G346" s="163"/>
      <c r="H346" s="163"/>
      <c r="I346" s="163"/>
      <c r="J346" s="163"/>
      <c r="K346" s="164"/>
      <c r="L346" s="165"/>
      <c r="M346" s="163"/>
      <c r="N346" s="163"/>
      <c r="O346" s="163"/>
    </row>
    <row r="347" spans="1:15 16384:16384">
      <c r="A347" s="163"/>
      <c r="B347" s="187"/>
      <c r="C347" s="187"/>
      <c r="D347" s="190"/>
      <c r="E347" s="165"/>
      <c r="F347" s="165"/>
      <c r="G347" s="163"/>
      <c r="H347" s="163"/>
      <c r="I347" s="163"/>
      <c r="J347" s="163"/>
      <c r="K347" s="164"/>
      <c r="L347" s="165"/>
      <c r="M347" s="163"/>
      <c r="N347" s="163"/>
      <c r="O347" s="163"/>
    </row>
    <row r="348" spans="1:15 16384:16384">
      <c r="A348" s="163"/>
      <c r="B348" s="187"/>
      <c r="C348" s="187"/>
      <c r="D348" s="190"/>
      <c r="E348" s="165"/>
      <c r="F348" s="165"/>
      <c r="G348" s="163"/>
      <c r="H348" s="163"/>
      <c r="I348" s="163"/>
      <c r="J348" s="163"/>
      <c r="K348" s="164"/>
      <c r="L348" s="165"/>
      <c r="M348" s="163"/>
      <c r="N348" s="163"/>
      <c r="O348" s="163"/>
    </row>
    <row r="349" spans="1:15 16384:16384">
      <c r="A349" s="163"/>
      <c r="B349" s="187"/>
      <c r="C349" s="187"/>
      <c r="D349" s="190"/>
      <c r="E349" s="165"/>
      <c r="F349" s="165"/>
      <c r="G349" s="163"/>
      <c r="H349" s="163"/>
      <c r="I349" s="163"/>
      <c r="J349" s="163"/>
      <c r="K349" s="164"/>
      <c r="L349" s="165"/>
      <c r="M349" s="163"/>
      <c r="N349" s="163"/>
      <c r="O349" s="163"/>
    </row>
    <row r="350" spans="1:15 16384:16384">
      <c r="A350" s="163"/>
      <c r="B350" s="187"/>
      <c r="C350" s="187"/>
      <c r="D350" s="190"/>
      <c r="E350" s="165"/>
      <c r="F350" s="165"/>
      <c r="G350" s="163"/>
      <c r="H350" s="163"/>
      <c r="I350" s="163"/>
      <c r="J350" s="163"/>
      <c r="K350" s="164"/>
      <c r="L350" s="165"/>
      <c r="M350" s="163"/>
      <c r="N350" s="163"/>
      <c r="O350" s="163"/>
    </row>
    <row r="351" spans="1:15 16384:16384">
      <c r="A351" s="163"/>
      <c r="B351" s="187"/>
      <c r="C351" s="187"/>
      <c r="D351" s="190"/>
      <c r="E351" s="165"/>
      <c r="F351" s="165"/>
      <c r="G351" s="163"/>
      <c r="H351" s="163"/>
      <c r="I351" s="163"/>
      <c r="J351" s="163"/>
      <c r="K351" s="164"/>
      <c r="L351" s="165"/>
      <c r="M351" s="163"/>
      <c r="N351" s="163"/>
      <c r="O351" s="163"/>
    </row>
    <row r="352" spans="1:15 16384:16384">
      <c r="A352" s="163"/>
      <c r="B352" s="187"/>
      <c r="C352" s="187"/>
      <c r="D352" s="190"/>
      <c r="E352" s="165"/>
      <c r="F352" s="165"/>
      <c r="G352" s="163"/>
      <c r="H352" s="163"/>
      <c r="I352" s="163"/>
      <c r="J352" s="163"/>
      <c r="K352" s="164"/>
      <c r="L352" s="165"/>
      <c r="M352" s="163"/>
      <c r="N352" s="163"/>
      <c r="O352" s="163"/>
    </row>
    <row r="353" spans="1:15">
      <c r="A353" s="163"/>
      <c r="B353" s="187"/>
      <c r="C353" s="187"/>
      <c r="D353" s="190"/>
      <c r="E353" s="165"/>
      <c r="F353" s="165"/>
      <c r="G353" s="163"/>
      <c r="H353" s="163"/>
      <c r="I353" s="163"/>
      <c r="J353" s="163"/>
      <c r="K353" s="164"/>
      <c r="L353" s="165"/>
      <c r="M353" s="163"/>
      <c r="N353" s="163"/>
      <c r="O353" s="163"/>
    </row>
    <row r="354" spans="1:15">
      <c r="A354" s="163"/>
      <c r="B354" s="187"/>
      <c r="C354" s="187"/>
      <c r="D354" s="190"/>
      <c r="E354" s="165"/>
      <c r="F354" s="165"/>
      <c r="G354" s="163"/>
      <c r="H354" s="163"/>
      <c r="I354" s="163"/>
      <c r="J354" s="163"/>
      <c r="K354" s="164"/>
      <c r="L354" s="165"/>
      <c r="M354" s="163"/>
      <c r="N354" s="163"/>
      <c r="O354" s="163"/>
    </row>
    <row r="355" spans="1:15">
      <c r="A355" s="163"/>
      <c r="B355" s="187"/>
      <c r="C355" s="187"/>
      <c r="D355" s="190"/>
      <c r="E355" s="165"/>
      <c r="F355" s="165"/>
      <c r="G355" s="163"/>
      <c r="H355" s="163"/>
      <c r="I355" s="163"/>
      <c r="J355" s="163"/>
      <c r="K355" s="164"/>
      <c r="L355" s="165"/>
      <c r="M355" s="163"/>
      <c r="N355" s="163"/>
      <c r="O355" s="163"/>
    </row>
    <row r="356" spans="1:15">
      <c r="A356" s="163"/>
      <c r="B356" s="187"/>
      <c r="C356" s="187"/>
      <c r="D356" s="190"/>
      <c r="E356" s="165"/>
      <c r="F356" s="165"/>
      <c r="G356" s="163"/>
      <c r="H356" s="163"/>
      <c r="I356" s="163"/>
      <c r="J356" s="163"/>
      <c r="K356" s="164"/>
      <c r="L356" s="165"/>
      <c r="M356" s="163"/>
      <c r="N356" s="163"/>
      <c r="O356" s="163"/>
    </row>
    <row r="357" spans="1:15">
      <c r="A357" s="163"/>
      <c r="B357" s="187"/>
      <c r="C357" s="187"/>
      <c r="D357" s="190"/>
      <c r="E357" s="165"/>
      <c r="F357" s="165"/>
      <c r="G357" s="163"/>
      <c r="H357" s="163"/>
      <c r="I357" s="163"/>
      <c r="J357" s="163"/>
      <c r="K357" s="164"/>
      <c r="L357" s="165"/>
      <c r="M357" s="163"/>
      <c r="N357" s="163"/>
      <c r="O357" s="163"/>
    </row>
    <row r="358" spans="1:15">
      <c r="A358" s="163"/>
      <c r="B358" s="187"/>
      <c r="C358" s="187"/>
      <c r="D358" s="190"/>
      <c r="E358" s="165"/>
      <c r="F358" s="165"/>
      <c r="G358" s="163"/>
      <c r="H358" s="163"/>
      <c r="I358" s="163"/>
      <c r="J358" s="163"/>
      <c r="K358" s="164"/>
      <c r="L358" s="165"/>
      <c r="M358" s="163"/>
      <c r="N358" s="163"/>
      <c r="O358" s="163"/>
    </row>
    <row r="359" spans="1:15">
      <c r="A359" s="163"/>
      <c r="B359" s="187"/>
      <c r="C359" s="187"/>
      <c r="D359" s="190"/>
      <c r="E359" s="165"/>
      <c r="F359" s="165"/>
      <c r="G359" s="163"/>
      <c r="H359" s="163"/>
      <c r="I359" s="163"/>
      <c r="J359" s="163"/>
      <c r="K359" s="164"/>
      <c r="L359" s="165"/>
      <c r="M359" s="163"/>
      <c r="N359" s="163"/>
      <c r="O359" s="163"/>
    </row>
    <row r="360" spans="1:15">
      <c r="A360" s="163"/>
      <c r="B360" s="187"/>
      <c r="C360" s="187"/>
      <c r="D360" s="190"/>
      <c r="E360" s="165"/>
      <c r="F360" s="165"/>
      <c r="G360" s="163"/>
      <c r="H360" s="163"/>
      <c r="I360" s="163"/>
      <c r="J360" s="163"/>
      <c r="K360" s="164"/>
      <c r="L360" s="165"/>
      <c r="M360" s="163"/>
      <c r="N360" s="163"/>
      <c r="O360" s="163"/>
    </row>
    <row r="361" spans="1:15">
      <c r="A361" s="163"/>
      <c r="B361" s="187"/>
      <c r="C361" s="187"/>
      <c r="D361" s="190"/>
      <c r="E361" s="165"/>
      <c r="F361" s="165"/>
      <c r="G361" s="163"/>
      <c r="H361" s="163"/>
      <c r="I361" s="163"/>
      <c r="J361" s="163"/>
      <c r="K361" s="164"/>
      <c r="L361" s="165"/>
      <c r="M361" s="163"/>
      <c r="N361" s="163"/>
      <c r="O361" s="163"/>
    </row>
    <row r="362" spans="1:15">
      <c r="A362" s="163"/>
      <c r="B362" s="187"/>
      <c r="C362" s="187"/>
      <c r="D362" s="190"/>
      <c r="E362" s="165"/>
      <c r="F362" s="165"/>
      <c r="G362" s="163"/>
      <c r="H362" s="163"/>
      <c r="I362" s="163"/>
      <c r="J362" s="163"/>
      <c r="K362" s="164"/>
      <c r="L362" s="165"/>
      <c r="M362" s="163"/>
      <c r="N362" s="163"/>
      <c r="O362" s="163"/>
    </row>
    <row r="363" spans="1:15">
      <c r="A363" s="163"/>
      <c r="B363" s="187"/>
      <c r="C363" s="187"/>
      <c r="D363" s="190"/>
      <c r="E363" s="165"/>
      <c r="F363" s="165"/>
      <c r="G363" s="163"/>
      <c r="H363" s="163"/>
      <c r="I363" s="163"/>
      <c r="J363" s="163"/>
      <c r="K363" s="164"/>
      <c r="L363" s="165"/>
      <c r="M363" s="163"/>
      <c r="N363" s="163"/>
      <c r="O363" s="163"/>
    </row>
    <row r="364" spans="1:15">
      <c r="A364" s="163"/>
      <c r="B364" s="187"/>
      <c r="C364" s="187"/>
      <c r="D364" s="190"/>
      <c r="E364" s="165"/>
      <c r="F364" s="165"/>
      <c r="G364" s="163"/>
      <c r="H364" s="163"/>
      <c r="I364" s="163"/>
      <c r="J364" s="163"/>
      <c r="K364" s="164"/>
      <c r="L364" s="165"/>
      <c r="M364" s="163"/>
      <c r="N364" s="163"/>
      <c r="O364" s="163"/>
    </row>
    <row r="365" spans="1:15">
      <c r="A365" s="163"/>
      <c r="B365" s="187"/>
      <c r="C365" s="187"/>
      <c r="D365" s="190"/>
      <c r="E365" s="165"/>
      <c r="F365" s="165"/>
      <c r="G365" s="163"/>
      <c r="H365" s="163"/>
      <c r="I365" s="163"/>
      <c r="J365" s="163"/>
      <c r="K365" s="164"/>
      <c r="L365" s="165"/>
      <c r="M365" s="163"/>
      <c r="N365" s="163"/>
      <c r="O365" s="163"/>
    </row>
    <row r="366" spans="1:15">
      <c r="A366" s="163"/>
      <c r="B366" s="187"/>
      <c r="C366" s="187"/>
      <c r="D366" s="190"/>
      <c r="E366" s="165"/>
      <c r="F366" s="165"/>
      <c r="G366" s="163"/>
      <c r="H366" s="163"/>
      <c r="I366" s="163"/>
      <c r="J366" s="163"/>
      <c r="K366" s="164"/>
      <c r="L366" s="165"/>
      <c r="M366" s="163"/>
      <c r="N366" s="163"/>
      <c r="O366" s="163"/>
    </row>
    <row r="367" spans="1:15">
      <c r="A367" s="163"/>
      <c r="B367" s="187"/>
      <c r="C367" s="187"/>
      <c r="D367" s="190"/>
      <c r="E367" s="165"/>
      <c r="F367" s="165"/>
      <c r="G367" s="163"/>
      <c r="H367" s="163"/>
      <c r="I367" s="163"/>
      <c r="J367" s="163"/>
      <c r="K367" s="164"/>
      <c r="L367" s="165"/>
      <c r="M367" s="163"/>
      <c r="N367" s="163"/>
      <c r="O367" s="163"/>
    </row>
    <row r="368" spans="1:15">
      <c r="A368" s="163"/>
      <c r="B368" s="187"/>
      <c r="C368" s="187"/>
      <c r="D368" s="190"/>
      <c r="E368" s="165"/>
      <c r="F368" s="165"/>
      <c r="G368" s="163"/>
      <c r="H368" s="163"/>
      <c r="I368" s="163"/>
      <c r="J368" s="163"/>
      <c r="K368" s="164"/>
      <c r="L368" s="165"/>
      <c r="M368" s="163"/>
      <c r="N368" s="163"/>
      <c r="O368" s="163"/>
    </row>
    <row r="369" spans="1:15">
      <c r="A369" s="163"/>
      <c r="B369" s="187"/>
      <c r="C369" s="187"/>
      <c r="D369" s="190"/>
      <c r="E369" s="165"/>
      <c r="F369" s="165"/>
      <c r="G369" s="163"/>
      <c r="H369" s="163"/>
      <c r="I369" s="163"/>
      <c r="J369" s="163"/>
      <c r="K369" s="164"/>
      <c r="L369" s="165"/>
      <c r="M369" s="163"/>
      <c r="N369" s="163"/>
      <c r="O369" s="163"/>
    </row>
    <row r="370" spans="1:15">
      <c r="A370" s="163"/>
      <c r="B370" s="187"/>
      <c r="C370" s="187"/>
      <c r="D370" s="190"/>
      <c r="E370" s="165"/>
      <c r="F370" s="165"/>
      <c r="G370" s="163"/>
      <c r="H370" s="163"/>
      <c r="I370" s="163"/>
      <c r="J370" s="163"/>
      <c r="K370" s="164"/>
      <c r="L370" s="165"/>
      <c r="M370" s="163"/>
      <c r="N370" s="163"/>
      <c r="O370" s="163"/>
    </row>
    <row r="371" spans="1:15">
      <c r="A371" s="163"/>
      <c r="B371" s="187"/>
      <c r="C371" s="187"/>
      <c r="D371" s="190"/>
      <c r="E371" s="165"/>
      <c r="F371" s="165"/>
      <c r="G371" s="163"/>
      <c r="H371" s="163"/>
      <c r="I371" s="163"/>
      <c r="J371" s="163"/>
      <c r="K371" s="164"/>
      <c r="L371" s="165"/>
      <c r="M371" s="163"/>
      <c r="N371" s="163"/>
      <c r="O371" s="163"/>
    </row>
    <row r="372" spans="1:15">
      <c r="A372" s="163"/>
      <c r="B372" s="187"/>
      <c r="C372" s="187"/>
      <c r="D372" s="190"/>
      <c r="E372" s="165"/>
      <c r="F372" s="165"/>
      <c r="G372" s="163"/>
      <c r="H372" s="163"/>
      <c r="I372" s="163"/>
      <c r="J372" s="163"/>
      <c r="K372" s="164"/>
      <c r="L372" s="165"/>
      <c r="M372" s="163"/>
      <c r="N372" s="163"/>
      <c r="O372" s="163"/>
    </row>
    <row r="373" spans="1:15">
      <c r="A373" s="163"/>
      <c r="B373" s="187"/>
      <c r="C373" s="187"/>
      <c r="D373" s="190"/>
      <c r="E373" s="165"/>
      <c r="F373" s="165"/>
      <c r="G373" s="163"/>
      <c r="H373" s="163"/>
      <c r="I373" s="163"/>
      <c r="J373" s="163"/>
      <c r="K373" s="164"/>
      <c r="L373" s="165"/>
      <c r="M373" s="163"/>
      <c r="N373" s="163"/>
      <c r="O373" s="163"/>
    </row>
    <row r="374" spans="1:15">
      <c r="A374" s="163"/>
      <c r="B374" s="187"/>
      <c r="C374" s="187"/>
      <c r="D374" s="190"/>
      <c r="E374" s="165"/>
      <c r="F374" s="165"/>
      <c r="G374" s="163"/>
      <c r="H374" s="163"/>
      <c r="I374" s="163"/>
      <c r="J374" s="163"/>
      <c r="K374" s="164"/>
      <c r="L374" s="165"/>
      <c r="M374" s="163"/>
      <c r="N374" s="163"/>
      <c r="O374" s="163"/>
    </row>
    <row r="375" spans="1:15">
      <c r="A375" s="163"/>
      <c r="B375" s="187"/>
      <c r="C375" s="187"/>
      <c r="D375" s="190"/>
      <c r="E375" s="165"/>
      <c r="F375" s="165"/>
      <c r="G375" s="163"/>
      <c r="H375" s="163"/>
      <c r="I375" s="163"/>
      <c r="J375" s="163"/>
      <c r="K375" s="164"/>
      <c r="L375" s="165"/>
      <c r="M375" s="163"/>
      <c r="N375" s="163"/>
      <c r="O375" s="163"/>
    </row>
    <row r="376" spans="1:15">
      <c r="A376" s="163"/>
      <c r="B376" s="187"/>
      <c r="C376" s="187"/>
      <c r="D376" s="190"/>
      <c r="E376" s="165"/>
      <c r="F376" s="165"/>
      <c r="G376" s="163"/>
      <c r="H376" s="163"/>
      <c r="I376" s="163"/>
      <c r="J376" s="163"/>
      <c r="K376" s="164"/>
      <c r="L376" s="165"/>
      <c r="M376" s="163"/>
      <c r="N376" s="163"/>
      <c r="O376" s="163"/>
    </row>
    <row r="377" spans="1:15">
      <c r="A377" s="163"/>
      <c r="B377" s="187"/>
      <c r="C377" s="187"/>
      <c r="D377" s="190"/>
      <c r="E377" s="165"/>
      <c r="F377" s="165"/>
      <c r="G377" s="163"/>
      <c r="H377" s="163"/>
      <c r="I377" s="163"/>
      <c r="J377" s="163"/>
      <c r="K377" s="164"/>
      <c r="L377" s="165"/>
      <c r="M377" s="163"/>
      <c r="N377" s="163"/>
      <c r="O377" s="163"/>
    </row>
    <row r="378" spans="1:15">
      <c r="A378" s="163"/>
      <c r="B378" s="187"/>
      <c r="C378" s="187"/>
      <c r="D378" s="190"/>
      <c r="E378" s="165"/>
      <c r="F378" s="165"/>
      <c r="G378" s="163"/>
      <c r="H378" s="163"/>
      <c r="I378" s="163"/>
      <c r="J378" s="163"/>
      <c r="K378" s="164"/>
      <c r="L378" s="165"/>
      <c r="M378" s="163"/>
      <c r="N378" s="163"/>
      <c r="O378" s="163"/>
    </row>
    <row r="379" spans="1:15">
      <c r="A379" s="163"/>
      <c r="B379" s="187"/>
      <c r="C379" s="187"/>
      <c r="D379" s="190"/>
      <c r="E379" s="165"/>
      <c r="F379" s="165"/>
      <c r="G379" s="163"/>
      <c r="H379" s="163"/>
      <c r="I379" s="163"/>
      <c r="J379" s="163"/>
      <c r="K379" s="164"/>
      <c r="L379" s="165"/>
      <c r="M379" s="163"/>
      <c r="N379" s="163"/>
      <c r="O379" s="163"/>
    </row>
    <row r="380" spans="1:15">
      <c r="A380" s="163"/>
      <c r="B380" s="187"/>
      <c r="C380" s="187"/>
      <c r="D380" s="190"/>
      <c r="E380" s="165"/>
      <c r="F380" s="165"/>
      <c r="G380" s="163"/>
      <c r="H380" s="163"/>
      <c r="I380" s="163"/>
      <c r="J380" s="163"/>
      <c r="K380" s="164"/>
      <c r="L380" s="165"/>
      <c r="M380" s="163"/>
      <c r="N380" s="163"/>
      <c r="O380" s="163"/>
    </row>
    <row r="381" spans="1:15">
      <c r="A381" s="163"/>
      <c r="B381" s="187"/>
      <c r="C381" s="187"/>
      <c r="D381" s="190"/>
      <c r="E381" s="165"/>
      <c r="F381" s="165"/>
      <c r="G381" s="163"/>
      <c r="H381" s="163"/>
      <c r="I381" s="163"/>
      <c r="J381" s="163"/>
      <c r="K381" s="164"/>
      <c r="L381" s="165"/>
      <c r="M381" s="163"/>
      <c r="N381" s="163"/>
      <c r="O381" s="163"/>
    </row>
    <row r="382" spans="1:15">
      <c r="A382" s="163"/>
      <c r="B382" s="187"/>
      <c r="C382" s="187"/>
      <c r="D382" s="190"/>
      <c r="E382" s="165"/>
      <c r="F382" s="165"/>
      <c r="G382" s="163"/>
      <c r="H382" s="163"/>
      <c r="I382" s="163"/>
      <c r="J382" s="163"/>
      <c r="K382" s="164"/>
      <c r="L382" s="165"/>
      <c r="M382" s="163"/>
      <c r="N382" s="163"/>
      <c r="O382" s="163"/>
    </row>
    <row r="383" spans="1:15">
      <c r="A383" s="163"/>
      <c r="B383" s="187"/>
      <c r="C383" s="187"/>
      <c r="D383" s="190"/>
      <c r="E383" s="165"/>
      <c r="F383" s="165"/>
      <c r="G383" s="163"/>
      <c r="H383" s="163"/>
      <c r="I383" s="163"/>
      <c r="J383" s="163"/>
      <c r="K383" s="164"/>
      <c r="L383" s="165"/>
      <c r="M383" s="163"/>
      <c r="N383" s="163"/>
      <c r="O383" s="163"/>
    </row>
    <row r="384" spans="1:15">
      <c r="A384" s="163"/>
      <c r="B384" s="187"/>
      <c r="C384" s="187"/>
      <c r="D384" s="190"/>
      <c r="E384" s="165"/>
      <c r="F384" s="165"/>
      <c r="G384" s="163"/>
      <c r="H384" s="163"/>
      <c r="I384" s="163"/>
      <c r="J384" s="163"/>
      <c r="K384" s="164"/>
      <c r="L384" s="165"/>
      <c r="M384" s="163"/>
      <c r="N384" s="163"/>
      <c r="O384" s="163"/>
    </row>
    <row r="385" spans="1:15">
      <c r="A385" s="163"/>
      <c r="B385" s="187"/>
      <c r="C385" s="187"/>
      <c r="D385" s="190"/>
      <c r="E385" s="165"/>
      <c r="F385" s="165"/>
      <c r="G385" s="163"/>
      <c r="H385" s="163"/>
      <c r="I385" s="163"/>
      <c r="J385" s="163"/>
      <c r="K385" s="164"/>
      <c r="L385" s="165"/>
      <c r="M385" s="163"/>
      <c r="N385" s="163"/>
      <c r="O385" s="163"/>
    </row>
    <row r="386" spans="1:15">
      <c r="A386" s="163"/>
      <c r="B386" s="187"/>
      <c r="C386" s="187"/>
      <c r="D386" s="190"/>
      <c r="E386" s="165"/>
      <c r="F386" s="165"/>
      <c r="G386" s="163"/>
      <c r="H386" s="163"/>
      <c r="I386" s="163"/>
      <c r="J386" s="163"/>
      <c r="K386" s="164"/>
      <c r="L386" s="165"/>
      <c r="M386" s="163"/>
      <c r="N386" s="163"/>
      <c r="O386" s="163"/>
    </row>
    <row r="387" spans="1:15">
      <c r="A387" s="163"/>
      <c r="B387" s="187"/>
      <c r="C387" s="187"/>
      <c r="D387" s="190"/>
      <c r="E387" s="165"/>
      <c r="F387" s="165"/>
      <c r="G387" s="163"/>
      <c r="H387" s="163"/>
      <c r="I387" s="163"/>
      <c r="J387" s="163"/>
      <c r="K387" s="164"/>
      <c r="L387" s="165"/>
      <c r="M387" s="163"/>
      <c r="N387" s="163"/>
      <c r="O387" s="163"/>
    </row>
    <row r="388" spans="1:15">
      <c r="A388" s="163"/>
      <c r="B388" s="187"/>
      <c r="C388" s="187"/>
      <c r="D388" s="190"/>
      <c r="E388" s="165"/>
      <c r="F388" s="165"/>
      <c r="G388" s="163"/>
      <c r="H388" s="163"/>
      <c r="I388" s="163"/>
      <c r="J388" s="163"/>
      <c r="K388" s="164"/>
      <c r="L388" s="165"/>
      <c r="M388" s="163"/>
      <c r="N388" s="163"/>
      <c r="O388" s="163"/>
    </row>
    <row r="389" spans="1:15">
      <c r="A389" s="163"/>
      <c r="B389" s="187"/>
      <c r="C389" s="187"/>
      <c r="D389" s="190"/>
      <c r="E389" s="165"/>
      <c r="F389" s="165"/>
      <c r="G389" s="163"/>
      <c r="H389" s="163"/>
      <c r="I389" s="163"/>
      <c r="J389" s="163"/>
      <c r="K389" s="164"/>
      <c r="L389" s="165"/>
      <c r="M389" s="163"/>
      <c r="N389" s="163"/>
      <c r="O389" s="163"/>
    </row>
    <row r="390" spans="1:15">
      <c r="A390" s="163"/>
      <c r="B390" s="187"/>
      <c r="C390" s="187"/>
      <c r="D390" s="190"/>
      <c r="E390" s="165"/>
      <c r="F390" s="165"/>
      <c r="G390" s="163"/>
      <c r="H390" s="163"/>
      <c r="I390" s="163"/>
      <c r="J390" s="163"/>
      <c r="K390" s="164"/>
      <c r="L390" s="165"/>
      <c r="M390" s="163"/>
      <c r="N390" s="163"/>
      <c r="O390" s="163"/>
    </row>
    <row r="391" spans="1:15">
      <c r="A391" s="163"/>
      <c r="B391" s="187"/>
      <c r="C391" s="187"/>
      <c r="D391" s="190"/>
      <c r="E391" s="165"/>
      <c r="F391" s="165"/>
      <c r="G391" s="163"/>
      <c r="H391" s="163"/>
      <c r="I391" s="163"/>
      <c r="J391" s="163"/>
      <c r="K391" s="164"/>
      <c r="L391" s="165"/>
      <c r="M391" s="163"/>
      <c r="N391" s="163"/>
      <c r="O391" s="163"/>
    </row>
    <row r="392" spans="1:15">
      <c r="A392" s="163"/>
      <c r="B392" s="187"/>
      <c r="C392" s="187"/>
      <c r="D392" s="190"/>
      <c r="E392" s="165"/>
      <c r="F392" s="165"/>
      <c r="G392" s="163"/>
      <c r="H392" s="163"/>
      <c r="I392" s="163"/>
      <c r="J392" s="163"/>
      <c r="K392" s="164"/>
      <c r="L392" s="165"/>
      <c r="M392" s="163"/>
      <c r="N392" s="163"/>
      <c r="O392" s="163"/>
    </row>
    <row r="393" spans="1:15">
      <c r="A393" s="163"/>
      <c r="B393" s="187"/>
      <c r="C393" s="187"/>
      <c r="D393" s="190"/>
      <c r="E393" s="164"/>
      <c r="F393" s="164"/>
      <c r="G393" s="163"/>
      <c r="H393" s="163"/>
      <c r="I393" s="163"/>
      <c r="J393" s="163"/>
      <c r="K393" s="164"/>
      <c r="L393" s="164"/>
      <c r="M393" s="163"/>
      <c r="N393" s="163"/>
      <c r="O393" s="163"/>
    </row>
    <row r="394" spans="1:15">
      <c r="A394" s="163"/>
      <c r="B394" s="187"/>
      <c r="C394" s="187"/>
      <c r="D394" s="190"/>
      <c r="E394" s="165"/>
      <c r="F394" s="165"/>
      <c r="G394" s="163"/>
      <c r="H394" s="163"/>
      <c r="I394" s="163"/>
      <c r="J394" s="163"/>
      <c r="K394" s="164"/>
      <c r="L394" s="165"/>
      <c r="M394" s="163"/>
      <c r="N394" s="163"/>
      <c r="O394" s="163"/>
    </row>
    <row r="395" spans="1:15">
      <c r="A395" s="163"/>
      <c r="B395" s="187"/>
      <c r="C395" s="187"/>
      <c r="D395" s="190"/>
      <c r="E395" s="165"/>
      <c r="F395" s="165"/>
      <c r="G395" s="163"/>
      <c r="H395" s="163"/>
      <c r="I395" s="163"/>
      <c r="J395" s="163"/>
      <c r="K395" s="164"/>
      <c r="L395" s="165"/>
      <c r="M395" s="163"/>
      <c r="N395" s="163"/>
      <c r="O395" s="163"/>
    </row>
    <row r="396" spans="1:15">
      <c r="A396" s="163"/>
      <c r="B396" s="187"/>
      <c r="C396" s="187"/>
      <c r="D396" s="190"/>
      <c r="E396" s="165"/>
      <c r="F396" s="165"/>
      <c r="G396" s="163"/>
      <c r="H396" s="163"/>
      <c r="I396" s="163"/>
      <c r="J396" s="163"/>
      <c r="K396" s="164"/>
      <c r="L396" s="165"/>
      <c r="M396" s="163"/>
      <c r="N396" s="163"/>
      <c r="O396" s="163"/>
    </row>
    <row r="397" spans="1:15">
      <c r="A397" s="163"/>
      <c r="B397" s="187"/>
      <c r="C397" s="187"/>
      <c r="D397" s="190"/>
      <c r="E397" s="165"/>
      <c r="F397" s="165"/>
      <c r="G397" s="163"/>
      <c r="H397" s="163"/>
      <c r="I397" s="163"/>
      <c r="J397" s="163"/>
      <c r="K397" s="164"/>
      <c r="L397" s="165"/>
      <c r="M397" s="163"/>
      <c r="N397" s="163"/>
      <c r="O397" s="163"/>
    </row>
    <row r="398" spans="1:15">
      <c r="A398" s="163"/>
      <c r="B398" s="187"/>
      <c r="C398" s="187"/>
      <c r="D398" s="190"/>
      <c r="E398" s="165"/>
      <c r="F398" s="165"/>
      <c r="G398" s="163"/>
      <c r="H398" s="163"/>
      <c r="I398" s="163"/>
      <c r="J398" s="163"/>
      <c r="K398" s="164"/>
      <c r="L398" s="165"/>
      <c r="M398" s="163"/>
      <c r="N398" s="163"/>
      <c r="O398" s="163"/>
    </row>
    <row r="399" spans="1:15">
      <c r="A399" s="163"/>
      <c r="B399" s="187"/>
      <c r="C399" s="187"/>
      <c r="D399" s="190"/>
      <c r="E399" s="165"/>
      <c r="F399" s="165"/>
      <c r="G399" s="163"/>
      <c r="H399" s="163"/>
      <c r="I399" s="163"/>
      <c r="J399" s="163"/>
      <c r="K399" s="164"/>
      <c r="L399" s="165"/>
      <c r="M399" s="163"/>
      <c r="N399" s="163"/>
      <c r="O399" s="163"/>
    </row>
    <row r="400" spans="1:15">
      <c r="A400" s="163"/>
      <c r="B400" s="187"/>
      <c r="C400" s="187"/>
      <c r="D400" s="190"/>
      <c r="E400" s="165"/>
      <c r="F400" s="165"/>
      <c r="G400" s="163"/>
      <c r="H400" s="163"/>
      <c r="I400" s="163"/>
      <c r="J400" s="163"/>
      <c r="K400" s="164"/>
      <c r="L400" s="165"/>
      <c r="M400" s="163"/>
      <c r="N400" s="163"/>
      <c r="O400" s="163"/>
    </row>
    <row r="401" spans="1:15">
      <c r="A401" s="163"/>
      <c r="B401" s="187"/>
      <c r="C401" s="187"/>
      <c r="D401" s="190"/>
      <c r="E401" s="165"/>
      <c r="F401" s="165"/>
      <c r="G401" s="163"/>
      <c r="H401" s="163"/>
      <c r="I401" s="163"/>
      <c r="J401" s="163"/>
      <c r="K401" s="164"/>
      <c r="L401" s="165"/>
      <c r="M401" s="163"/>
      <c r="N401" s="163"/>
      <c r="O401" s="163"/>
    </row>
    <row r="402" spans="1:15">
      <c r="A402" s="163"/>
      <c r="B402" s="187"/>
      <c r="C402" s="187"/>
      <c r="D402" s="190"/>
      <c r="E402" s="165"/>
      <c r="F402" s="165"/>
      <c r="G402" s="163"/>
      <c r="H402" s="163"/>
      <c r="I402" s="163"/>
      <c r="J402" s="163"/>
      <c r="K402" s="164"/>
      <c r="L402" s="165"/>
      <c r="M402" s="163"/>
      <c r="N402" s="163"/>
      <c r="O402" s="163"/>
    </row>
    <row r="403" spans="1:15">
      <c r="A403" s="163"/>
      <c r="B403" s="187"/>
      <c r="C403" s="187"/>
      <c r="D403" s="190"/>
      <c r="E403" s="165"/>
      <c r="F403" s="165"/>
      <c r="G403" s="163"/>
      <c r="H403" s="163"/>
      <c r="I403" s="163"/>
      <c r="J403" s="163"/>
      <c r="K403" s="164"/>
      <c r="L403" s="165"/>
      <c r="M403" s="163"/>
      <c r="N403" s="163"/>
      <c r="O403" s="163"/>
    </row>
    <row r="404" spans="1:15">
      <c r="A404" s="163"/>
      <c r="B404" s="187"/>
      <c r="C404" s="187"/>
      <c r="D404" s="190"/>
      <c r="E404" s="165"/>
      <c r="F404" s="165"/>
      <c r="G404" s="163"/>
      <c r="H404" s="163"/>
      <c r="I404" s="163"/>
      <c r="J404" s="163"/>
      <c r="K404" s="164"/>
      <c r="L404" s="165"/>
      <c r="M404" s="163"/>
      <c r="N404" s="163"/>
      <c r="O404" s="163"/>
    </row>
    <row r="405" spans="1:15">
      <c r="A405" s="163"/>
      <c r="B405" s="187"/>
      <c r="C405" s="187"/>
      <c r="D405" s="190"/>
      <c r="E405" s="165"/>
      <c r="F405" s="165"/>
      <c r="G405" s="163"/>
      <c r="H405" s="163"/>
      <c r="I405" s="163"/>
      <c r="J405" s="163"/>
      <c r="K405" s="164"/>
      <c r="L405" s="165"/>
      <c r="M405" s="163"/>
      <c r="N405" s="163"/>
      <c r="O405" s="163"/>
    </row>
    <row r="406" spans="1:15">
      <c r="A406" s="163"/>
      <c r="B406" s="187"/>
      <c r="C406" s="187"/>
      <c r="D406" s="190"/>
      <c r="E406" s="165"/>
      <c r="F406" s="165"/>
      <c r="G406" s="163"/>
      <c r="H406" s="163"/>
      <c r="I406" s="163"/>
      <c r="J406" s="163"/>
      <c r="K406" s="164"/>
      <c r="L406" s="165"/>
      <c r="M406" s="163"/>
      <c r="N406" s="163"/>
      <c r="O406" s="163"/>
    </row>
    <row r="407" spans="1:15">
      <c r="A407" s="163"/>
      <c r="B407" s="187"/>
      <c r="C407" s="187"/>
      <c r="D407" s="190"/>
      <c r="E407" s="165"/>
      <c r="F407" s="165"/>
      <c r="G407" s="163"/>
      <c r="H407" s="163"/>
      <c r="I407" s="163"/>
      <c r="J407" s="163"/>
      <c r="K407" s="164"/>
      <c r="L407" s="165"/>
      <c r="M407" s="163"/>
      <c r="N407" s="163"/>
      <c r="O407" s="163"/>
    </row>
    <row r="408" spans="1:15">
      <c r="A408" s="163"/>
      <c r="B408" s="187"/>
      <c r="C408" s="187"/>
      <c r="D408" s="190"/>
      <c r="E408" s="165"/>
      <c r="F408" s="165"/>
      <c r="G408" s="163"/>
      <c r="H408" s="163"/>
      <c r="I408" s="163"/>
      <c r="J408" s="163"/>
      <c r="K408" s="164"/>
      <c r="L408" s="165"/>
      <c r="M408" s="163"/>
      <c r="N408" s="163"/>
      <c r="O408" s="163"/>
    </row>
    <row r="409" spans="1:15">
      <c r="A409" s="163"/>
      <c r="B409" s="187"/>
      <c r="C409" s="187"/>
      <c r="D409" s="190"/>
      <c r="E409" s="165"/>
      <c r="F409" s="165"/>
      <c r="G409" s="163"/>
      <c r="H409" s="163"/>
      <c r="I409" s="163"/>
      <c r="J409" s="163"/>
      <c r="K409" s="164"/>
      <c r="L409" s="165"/>
      <c r="M409" s="163"/>
      <c r="N409" s="163"/>
      <c r="O409" s="163"/>
    </row>
    <row r="410" spans="1:15">
      <c r="A410" s="163"/>
      <c r="B410" s="187"/>
      <c r="C410" s="187"/>
      <c r="D410" s="190"/>
      <c r="E410" s="165"/>
      <c r="F410" s="165"/>
      <c r="G410" s="163"/>
      <c r="H410" s="163"/>
      <c r="I410" s="163"/>
      <c r="J410" s="163"/>
      <c r="K410" s="164"/>
      <c r="L410" s="165"/>
      <c r="M410" s="163"/>
      <c r="N410" s="163"/>
      <c r="O410" s="163"/>
    </row>
    <row r="411" spans="1:15">
      <c r="A411" s="163"/>
      <c r="B411" s="187"/>
      <c r="C411" s="187"/>
      <c r="D411" s="190"/>
      <c r="E411" s="165"/>
      <c r="F411" s="165"/>
      <c r="G411" s="163"/>
      <c r="H411" s="163"/>
      <c r="I411" s="163"/>
      <c r="J411" s="163"/>
      <c r="K411" s="164"/>
      <c r="L411" s="165"/>
      <c r="M411" s="163"/>
      <c r="N411" s="163"/>
      <c r="O411" s="163"/>
    </row>
    <row r="412" spans="1:15">
      <c r="A412" s="163"/>
      <c r="B412" s="187"/>
      <c r="C412" s="187"/>
      <c r="D412" s="190"/>
      <c r="E412" s="165"/>
      <c r="F412" s="165"/>
      <c r="G412" s="163"/>
      <c r="H412" s="163"/>
      <c r="I412" s="163"/>
      <c r="J412" s="163"/>
      <c r="K412" s="164"/>
      <c r="L412" s="165"/>
      <c r="M412" s="163"/>
      <c r="N412" s="163"/>
      <c r="O412" s="163"/>
    </row>
    <row r="413" spans="1:15">
      <c r="A413" s="163"/>
      <c r="B413" s="187"/>
      <c r="C413" s="187"/>
      <c r="D413" s="190"/>
      <c r="E413" s="165"/>
      <c r="F413" s="165"/>
      <c r="G413" s="163"/>
      <c r="H413" s="163"/>
      <c r="I413" s="163"/>
      <c r="J413" s="163"/>
      <c r="K413" s="164"/>
      <c r="L413" s="165"/>
      <c r="M413" s="163"/>
      <c r="N413" s="163"/>
      <c r="O413" s="163"/>
    </row>
    <row r="414" spans="1:15">
      <c r="A414" s="163"/>
      <c r="B414" s="187"/>
      <c r="C414" s="187"/>
      <c r="D414" s="190"/>
      <c r="E414" s="165"/>
      <c r="F414" s="165"/>
      <c r="G414" s="163"/>
      <c r="H414" s="163"/>
      <c r="I414" s="163"/>
      <c r="J414" s="163"/>
      <c r="K414" s="164"/>
      <c r="L414" s="165"/>
      <c r="M414" s="163"/>
      <c r="N414" s="163"/>
      <c r="O414" s="163"/>
    </row>
    <row r="415" spans="1:15">
      <c r="A415" s="163"/>
      <c r="B415" s="187"/>
      <c r="C415" s="187"/>
      <c r="D415" s="190"/>
      <c r="E415" s="165"/>
      <c r="F415" s="165"/>
      <c r="G415" s="163"/>
      <c r="H415" s="163"/>
      <c r="I415" s="163"/>
      <c r="J415" s="163"/>
      <c r="K415" s="164"/>
      <c r="L415" s="165"/>
      <c r="M415" s="163"/>
      <c r="N415" s="163"/>
      <c r="O415" s="163"/>
    </row>
    <row r="416" spans="1:15">
      <c r="A416" s="163"/>
      <c r="B416" s="187"/>
      <c r="C416" s="187"/>
      <c r="D416" s="190"/>
      <c r="E416" s="165"/>
      <c r="F416" s="165"/>
      <c r="G416" s="163"/>
      <c r="H416" s="163"/>
      <c r="I416" s="163"/>
      <c r="J416" s="163"/>
      <c r="K416" s="164"/>
      <c r="L416" s="165"/>
      <c r="M416" s="163"/>
      <c r="N416" s="163"/>
      <c r="O416" s="163"/>
    </row>
    <row r="417" spans="1:15">
      <c r="A417" s="163"/>
      <c r="B417" s="187"/>
      <c r="C417" s="187"/>
      <c r="D417" s="190"/>
      <c r="E417" s="165"/>
      <c r="F417" s="165"/>
      <c r="G417" s="163"/>
      <c r="H417" s="163"/>
      <c r="I417" s="163"/>
      <c r="J417" s="163"/>
      <c r="K417" s="164"/>
      <c r="L417" s="165"/>
      <c r="M417" s="163"/>
      <c r="N417" s="163"/>
      <c r="O417" s="163"/>
    </row>
    <row r="418" spans="1:15">
      <c r="A418" s="163"/>
      <c r="B418" s="187"/>
      <c r="C418" s="187"/>
      <c r="D418" s="190"/>
      <c r="E418" s="165"/>
      <c r="F418" s="165"/>
      <c r="G418" s="163"/>
      <c r="H418" s="163"/>
      <c r="I418" s="163"/>
      <c r="J418" s="163"/>
      <c r="K418" s="164"/>
      <c r="L418" s="165"/>
      <c r="M418" s="163"/>
      <c r="N418" s="163"/>
      <c r="O418" s="163"/>
    </row>
    <row r="419" spans="1:15">
      <c r="A419" s="163"/>
      <c r="B419" s="187"/>
      <c r="C419" s="187"/>
      <c r="D419" s="190"/>
      <c r="E419" s="164"/>
      <c r="F419" s="165"/>
      <c r="G419" s="163"/>
      <c r="H419" s="163"/>
      <c r="I419" s="163"/>
      <c r="J419" s="163"/>
      <c r="K419" s="164"/>
      <c r="L419" s="165"/>
      <c r="M419" s="163"/>
      <c r="N419" s="163"/>
      <c r="O419" s="163"/>
    </row>
    <row r="420" spans="1:15">
      <c r="A420" s="163"/>
      <c r="B420" s="187"/>
      <c r="C420" s="187"/>
      <c r="D420" s="190"/>
      <c r="E420" s="165"/>
      <c r="F420" s="165"/>
      <c r="G420" s="163"/>
      <c r="H420" s="163"/>
      <c r="I420" s="163"/>
      <c r="J420" s="163"/>
      <c r="K420" s="164"/>
      <c r="L420" s="165"/>
      <c r="M420" s="163"/>
      <c r="N420" s="163"/>
      <c r="O420" s="163"/>
    </row>
    <row r="421" spans="1:15">
      <c r="A421" s="163"/>
      <c r="B421" s="187"/>
      <c r="C421" s="187"/>
      <c r="D421" s="190"/>
      <c r="E421" s="165"/>
      <c r="F421" s="165"/>
      <c r="G421" s="163"/>
      <c r="H421" s="163"/>
      <c r="I421" s="163"/>
      <c r="J421" s="163"/>
      <c r="K421" s="164"/>
      <c r="L421" s="165"/>
      <c r="M421" s="163"/>
      <c r="N421" s="163"/>
      <c r="O421" s="163"/>
    </row>
    <row r="422" spans="1:15">
      <c r="A422" s="163"/>
      <c r="B422" s="187"/>
      <c r="C422" s="187"/>
      <c r="D422" s="190"/>
      <c r="E422" s="165"/>
      <c r="F422" s="165"/>
      <c r="G422" s="163"/>
      <c r="H422" s="163"/>
      <c r="I422" s="163"/>
      <c r="J422" s="163"/>
      <c r="K422" s="164"/>
      <c r="L422" s="165"/>
      <c r="M422" s="163"/>
      <c r="N422" s="163"/>
      <c r="O422" s="163"/>
    </row>
    <row r="423" spans="1:15">
      <c r="A423" s="163"/>
      <c r="B423" s="187"/>
      <c r="C423" s="187"/>
      <c r="D423" s="190"/>
      <c r="E423" s="165"/>
      <c r="F423" s="165"/>
      <c r="G423" s="163"/>
      <c r="H423" s="163"/>
      <c r="I423" s="163"/>
      <c r="J423" s="163"/>
      <c r="K423" s="164"/>
      <c r="L423" s="165"/>
      <c r="M423" s="163"/>
      <c r="N423" s="163"/>
      <c r="O423" s="163"/>
    </row>
    <row r="424" spans="1:15">
      <c r="A424" s="163"/>
      <c r="B424" s="187"/>
      <c r="C424" s="187"/>
      <c r="D424" s="190"/>
      <c r="E424" s="165"/>
      <c r="F424" s="165"/>
      <c r="G424" s="163"/>
      <c r="H424" s="163"/>
      <c r="I424" s="163"/>
      <c r="J424" s="163"/>
      <c r="K424" s="164"/>
      <c r="L424" s="165"/>
      <c r="M424" s="163"/>
      <c r="N424" s="163"/>
      <c r="O424" s="163"/>
    </row>
    <row r="425" spans="1:15">
      <c r="A425" s="163"/>
      <c r="B425" s="187"/>
      <c r="C425" s="187"/>
      <c r="D425" s="190"/>
      <c r="E425" s="165"/>
      <c r="F425" s="165"/>
      <c r="G425" s="163"/>
      <c r="H425" s="163"/>
      <c r="I425" s="163"/>
      <c r="J425" s="163"/>
      <c r="K425" s="164"/>
      <c r="L425" s="165"/>
      <c r="M425" s="163"/>
      <c r="N425" s="163"/>
      <c r="O425" s="163"/>
    </row>
    <row r="426" spans="1:15">
      <c r="A426" s="163"/>
      <c r="B426" s="187"/>
      <c r="C426" s="187"/>
      <c r="D426" s="190"/>
      <c r="E426" s="165"/>
      <c r="F426" s="165"/>
      <c r="G426" s="163"/>
      <c r="H426" s="163"/>
      <c r="I426" s="163"/>
      <c r="J426" s="163"/>
      <c r="K426" s="164"/>
      <c r="L426" s="165"/>
      <c r="M426" s="163"/>
      <c r="N426" s="163"/>
      <c r="O426" s="163"/>
    </row>
    <row r="427" spans="1:15">
      <c r="A427" s="163"/>
      <c r="B427" s="187"/>
      <c r="C427" s="187"/>
      <c r="D427" s="190"/>
      <c r="E427" s="165"/>
      <c r="F427" s="165"/>
      <c r="G427" s="163"/>
      <c r="H427" s="163"/>
      <c r="I427" s="163"/>
      <c r="J427" s="163"/>
      <c r="K427" s="164"/>
      <c r="L427" s="165"/>
      <c r="M427" s="163"/>
      <c r="N427" s="163"/>
      <c r="O427" s="163"/>
    </row>
    <row r="428" spans="1:15">
      <c r="A428" s="163"/>
      <c r="B428" s="187"/>
      <c r="C428" s="187"/>
      <c r="D428" s="190"/>
      <c r="E428" s="165"/>
      <c r="F428" s="165"/>
      <c r="G428" s="163"/>
      <c r="H428" s="163"/>
      <c r="I428" s="163"/>
      <c r="J428" s="163"/>
      <c r="K428" s="164"/>
      <c r="L428" s="165"/>
      <c r="M428" s="163"/>
      <c r="N428" s="163"/>
      <c r="O428" s="163"/>
    </row>
    <row r="429" spans="1:15">
      <c r="A429" s="163"/>
      <c r="B429" s="187"/>
      <c r="C429" s="187"/>
      <c r="D429" s="190"/>
      <c r="E429" s="165"/>
      <c r="F429" s="165"/>
      <c r="G429" s="163"/>
      <c r="H429" s="163"/>
      <c r="I429" s="163"/>
      <c r="J429" s="163"/>
      <c r="K429" s="164"/>
      <c r="L429" s="165"/>
      <c r="M429" s="163"/>
      <c r="N429" s="163"/>
      <c r="O429" s="163"/>
    </row>
    <row r="430" spans="1:15">
      <c r="A430" s="163"/>
      <c r="B430" s="187"/>
      <c r="C430" s="187"/>
      <c r="D430" s="190"/>
      <c r="E430" s="165"/>
      <c r="F430" s="165"/>
      <c r="G430" s="163"/>
      <c r="H430" s="163"/>
      <c r="I430" s="163"/>
      <c r="J430" s="163"/>
      <c r="K430" s="164"/>
      <c r="L430" s="165"/>
      <c r="M430" s="163"/>
      <c r="N430" s="163"/>
      <c r="O430" s="163"/>
    </row>
    <row r="431" spans="1:15">
      <c r="A431" s="163"/>
      <c r="B431" s="187"/>
      <c r="C431" s="187"/>
      <c r="D431" s="190"/>
      <c r="E431" s="165"/>
      <c r="F431" s="165"/>
      <c r="G431" s="163"/>
      <c r="H431" s="163"/>
      <c r="I431" s="163"/>
      <c r="J431" s="163"/>
      <c r="K431" s="164"/>
      <c r="L431" s="165"/>
      <c r="M431" s="163"/>
      <c r="N431" s="163"/>
      <c r="O431" s="163"/>
    </row>
    <row r="432" spans="1:15">
      <c r="A432" s="163"/>
      <c r="B432" s="187"/>
      <c r="C432" s="187"/>
      <c r="D432" s="190"/>
      <c r="E432" s="165"/>
      <c r="F432" s="165"/>
      <c r="G432" s="163"/>
      <c r="H432" s="163"/>
      <c r="I432" s="163"/>
      <c r="J432" s="163"/>
      <c r="K432" s="164"/>
      <c r="L432" s="165"/>
      <c r="M432" s="163"/>
      <c r="N432" s="163"/>
      <c r="O432" s="163"/>
    </row>
    <row r="433" spans="1:15">
      <c r="A433" s="163"/>
      <c r="B433" s="187"/>
      <c r="C433" s="187"/>
      <c r="D433" s="190"/>
      <c r="E433" s="165"/>
      <c r="F433" s="165"/>
      <c r="G433" s="163"/>
      <c r="H433" s="163"/>
      <c r="I433" s="163"/>
      <c r="J433" s="163"/>
      <c r="K433" s="164"/>
      <c r="L433" s="165"/>
      <c r="M433" s="163"/>
      <c r="N433" s="163"/>
      <c r="O433" s="163"/>
    </row>
    <row r="434" spans="1:15">
      <c r="A434" s="163"/>
      <c r="B434" s="187"/>
      <c r="C434" s="187"/>
      <c r="D434" s="190"/>
      <c r="E434" s="165"/>
      <c r="F434" s="165"/>
      <c r="G434" s="163"/>
      <c r="H434" s="163"/>
      <c r="I434" s="163"/>
      <c r="J434" s="163"/>
      <c r="K434" s="164"/>
      <c r="L434" s="165"/>
      <c r="M434" s="163"/>
      <c r="N434" s="163"/>
      <c r="O434" s="163"/>
    </row>
    <row r="435" spans="1:15">
      <c r="A435" s="163"/>
      <c r="B435" s="187"/>
      <c r="C435" s="187"/>
      <c r="D435" s="190"/>
      <c r="E435" s="165"/>
      <c r="F435" s="165"/>
      <c r="G435" s="163"/>
      <c r="H435" s="163"/>
      <c r="I435" s="163"/>
      <c r="J435" s="163"/>
      <c r="K435" s="164"/>
      <c r="L435" s="165"/>
      <c r="M435" s="163"/>
      <c r="N435" s="163"/>
      <c r="O435" s="163"/>
    </row>
    <row r="436" spans="1:15">
      <c r="A436" s="163"/>
      <c r="B436" s="187"/>
      <c r="C436" s="187"/>
      <c r="D436" s="190"/>
      <c r="E436" s="164"/>
      <c r="F436" s="164"/>
      <c r="G436" s="163"/>
      <c r="H436" s="163"/>
      <c r="I436" s="163"/>
      <c r="J436" s="163"/>
      <c r="K436" s="164"/>
      <c r="L436" s="164"/>
      <c r="M436" s="163"/>
      <c r="N436" s="163"/>
      <c r="O436" s="163"/>
    </row>
    <row r="437" spans="1:15">
      <c r="A437" s="163"/>
      <c r="B437" s="187"/>
      <c r="C437" s="187"/>
      <c r="D437" s="190"/>
      <c r="E437" s="165"/>
      <c r="F437" s="165"/>
      <c r="G437" s="163"/>
      <c r="H437" s="163"/>
      <c r="I437" s="163"/>
      <c r="J437" s="163"/>
      <c r="K437" s="164"/>
      <c r="L437" s="165"/>
      <c r="M437" s="163"/>
      <c r="N437" s="163"/>
      <c r="O437" s="163"/>
    </row>
    <row r="438" spans="1:15">
      <c r="A438" s="163"/>
      <c r="B438" s="187"/>
      <c r="C438" s="187"/>
      <c r="D438" s="190"/>
      <c r="E438" s="165"/>
      <c r="F438" s="165"/>
      <c r="G438" s="163"/>
      <c r="H438" s="163"/>
      <c r="I438" s="163"/>
      <c r="J438" s="163"/>
      <c r="K438" s="164"/>
      <c r="L438" s="165"/>
      <c r="M438" s="163"/>
      <c r="N438" s="163"/>
      <c r="O438" s="163"/>
    </row>
    <row r="439" spans="1:15">
      <c r="A439" s="163"/>
      <c r="B439" s="187"/>
      <c r="C439" s="187"/>
      <c r="D439" s="190"/>
      <c r="E439" s="165"/>
      <c r="F439" s="165"/>
      <c r="G439" s="163"/>
      <c r="H439" s="163"/>
      <c r="I439" s="163"/>
      <c r="J439" s="163"/>
      <c r="K439" s="164"/>
      <c r="L439" s="165"/>
      <c r="M439" s="163"/>
      <c r="N439" s="163"/>
      <c r="O439" s="163"/>
    </row>
    <row r="440" spans="1:15">
      <c r="A440" s="163"/>
      <c r="B440" s="187"/>
      <c r="C440" s="187"/>
      <c r="D440" s="190"/>
      <c r="E440" s="165"/>
      <c r="F440" s="165"/>
      <c r="G440" s="163"/>
      <c r="H440" s="163"/>
      <c r="I440" s="163"/>
      <c r="J440" s="163"/>
      <c r="K440" s="164"/>
      <c r="L440" s="165"/>
      <c r="M440" s="163"/>
      <c r="N440" s="163"/>
      <c r="O440" s="163"/>
    </row>
    <row r="441" spans="1:15">
      <c r="A441" s="163"/>
      <c r="B441" s="187"/>
      <c r="C441" s="187"/>
      <c r="D441" s="190"/>
      <c r="E441" s="165"/>
      <c r="F441" s="165"/>
      <c r="G441" s="163"/>
      <c r="H441" s="163"/>
      <c r="I441" s="163"/>
      <c r="J441" s="163"/>
      <c r="K441" s="164"/>
      <c r="L441" s="165"/>
      <c r="M441" s="163"/>
      <c r="N441" s="163"/>
      <c r="O441" s="163"/>
    </row>
    <row r="442" spans="1:15">
      <c r="A442" s="163"/>
      <c r="B442" s="187"/>
      <c r="C442" s="187"/>
      <c r="D442" s="190"/>
      <c r="E442" s="165"/>
      <c r="F442" s="165"/>
      <c r="G442" s="163"/>
      <c r="H442" s="163"/>
      <c r="I442" s="163"/>
      <c r="J442" s="163"/>
      <c r="K442" s="164"/>
      <c r="L442" s="165"/>
      <c r="M442" s="163"/>
      <c r="N442" s="163"/>
      <c r="O442" s="163"/>
    </row>
    <row r="443" spans="1:15">
      <c r="A443" s="163"/>
      <c r="B443" s="187"/>
      <c r="C443" s="187"/>
      <c r="D443" s="190"/>
      <c r="E443" s="165"/>
      <c r="F443" s="165"/>
      <c r="G443" s="163"/>
      <c r="H443" s="163"/>
      <c r="I443" s="163"/>
      <c r="J443" s="163"/>
      <c r="K443" s="164"/>
      <c r="L443" s="165"/>
      <c r="M443" s="163"/>
      <c r="N443" s="163"/>
      <c r="O443" s="163"/>
    </row>
    <row r="444" spans="1:15">
      <c r="A444" s="163"/>
      <c r="B444" s="187"/>
      <c r="C444" s="187"/>
      <c r="D444" s="190"/>
      <c r="E444" s="165"/>
      <c r="F444" s="165"/>
      <c r="G444" s="163"/>
      <c r="H444" s="163"/>
      <c r="I444" s="163"/>
      <c r="J444" s="163"/>
      <c r="K444" s="164"/>
      <c r="L444" s="165"/>
      <c r="M444" s="163"/>
      <c r="N444" s="163"/>
      <c r="O444" s="163"/>
    </row>
    <row r="445" spans="1:15">
      <c r="A445" s="163"/>
      <c r="B445" s="187"/>
      <c r="C445" s="187"/>
      <c r="D445" s="190"/>
      <c r="E445" s="165"/>
      <c r="F445" s="165"/>
      <c r="G445" s="163"/>
      <c r="H445" s="163"/>
      <c r="I445" s="163"/>
      <c r="J445" s="163"/>
      <c r="K445" s="164"/>
      <c r="L445" s="165"/>
      <c r="M445" s="163"/>
      <c r="N445" s="163"/>
      <c r="O445" s="163"/>
    </row>
    <row r="446" spans="1:15">
      <c r="A446" s="163"/>
      <c r="B446" s="187"/>
      <c r="C446" s="187"/>
      <c r="D446" s="190"/>
      <c r="E446" s="165"/>
      <c r="F446" s="165"/>
      <c r="G446" s="163"/>
      <c r="H446" s="163"/>
      <c r="I446" s="163"/>
      <c r="J446" s="163"/>
      <c r="K446" s="164"/>
      <c r="L446" s="165"/>
      <c r="M446" s="163"/>
      <c r="N446" s="163"/>
      <c r="O446" s="163"/>
    </row>
    <row r="447" spans="1:15">
      <c r="A447" s="163"/>
      <c r="B447" s="187"/>
      <c r="C447" s="187"/>
      <c r="D447" s="190"/>
      <c r="E447" s="165"/>
      <c r="F447" s="165"/>
      <c r="G447" s="163"/>
      <c r="H447" s="163"/>
      <c r="I447" s="163"/>
      <c r="J447" s="163"/>
      <c r="K447" s="164"/>
      <c r="L447" s="165"/>
      <c r="M447" s="163"/>
      <c r="N447" s="163"/>
      <c r="O447" s="163"/>
    </row>
    <row r="448" spans="1:15">
      <c r="A448" s="163"/>
      <c r="B448" s="187"/>
      <c r="C448" s="187"/>
      <c r="D448" s="190"/>
      <c r="E448" s="165"/>
      <c r="F448" s="165"/>
      <c r="G448" s="163"/>
      <c r="H448" s="163"/>
      <c r="I448" s="163"/>
      <c r="J448" s="163"/>
      <c r="K448" s="164"/>
      <c r="L448" s="165"/>
      <c r="M448" s="163"/>
      <c r="N448" s="163"/>
      <c r="O448" s="163"/>
    </row>
    <row r="449" spans="1:15">
      <c r="A449" s="163"/>
      <c r="B449" s="187"/>
      <c r="C449" s="187"/>
      <c r="D449" s="190"/>
      <c r="E449" s="165"/>
      <c r="F449" s="165"/>
      <c r="G449" s="163"/>
      <c r="H449" s="163"/>
      <c r="I449" s="163"/>
      <c r="J449" s="163"/>
      <c r="K449" s="164"/>
      <c r="L449" s="165"/>
      <c r="M449" s="163"/>
      <c r="N449" s="163"/>
      <c r="O449" s="163"/>
    </row>
    <row r="450" spans="1:15">
      <c r="A450" s="163"/>
      <c r="B450" s="187"/>
      <c r="C450" s="187"/>
      <c r="D450" s="190"/>
      <c r="E450" s="164"/>
      <c r="F450" s="165"/>
      <c r="G450" s="163"/>
      <c r="H450" s="163"/>
      <c r="I450" s="163"/>
      <c r="J450" s="163"/>
      <c r="K450" s="164"/>
      <c r="L450" s="165"/>
      <c r="M450" s="163"/>
      <c r="N450" s="163"/>
      <c r="O450" s="163"/>
    </row>
    <row r="451" spans="1:15">
      <c r="A451" s="163"/>
      <c r="B451" s="187"/>
      <c r="C451" s="187"/>
      <c r="D451" s="190"/>
      <c r="E451" s="164"/>
      <c r="F451" s="165"/>
      <c r="G451" s="163"/>
      <c r="H451" s="163"/>
      <c r="I451" s="163"/>
      <c r="J451" s="163"/>
      <c r="K451" s="164"/>
      <c r="L451" s="165"/>
      <c r="M451" s="163"/>
      <c r="N451" s="163"/>
      <c r="O451" s="163"/>
    </row>
    <row r="452" spans="1:15">
      <c r="A452" s="163"/>
      <c r="B452" s="187"/>
      <c r="C452" s="187"/>
      <c r="D452" s="190"/>
      <c r="E452" s="165"/>
      <c r="F452" s="165"/>
      <c r="G452" s="163"/>
      <c r="H452" s="163"/>
      <c r="I452" s="163"/>
      <c r="J452" s="163"/>
      <c r="K452" s="164"/>
      <c r="L452" s="165"/>
      <c r="M452" s="163"/>
      <c r="N452" s="163"/>
      <c r="O452" s="163"/>
    </row>
    <row r="453" spans="1:15">
      <c r="A453" s="163"/>
      <c r="B453" s="187"/>
      <c r="C453" s="187"/>
      <c r="D453" s="190"/>
      <c r="E453" s="165"/>
      <c r="F453" s="165"/>
      <c r="G453" s="163"/>
      <c r="H453" s="163"/>
      <c r="I453" s="163"/>
      <c r="J453" s="163"/>
      <c r="K453" s="164"/>
      <c r="L453" s="165"/>
      <c r="M453" s="163"/>
      <c r="N453" s="163"/>
      <c r="O453" s="163"/>
    </row>
    <row r="454" spans="1:15">
      <c r="A454" s="163"/>
      <c r="B454" s="187"/>
      <c r="C454" s="187"/>
      <c r="D454" s="190"/>
      <c r="E454" s="165"/>
      <c r="F454" s="165"/>
      <c r="G454" s="163"/>
      <c r="H454" s="163"/>
      <c r="I454" s="163"/>
      <c r="J454" s="163"/>
      <c r="K454" s="164"/>
      <c r="L454" s="165"/>
      <c r="M454" s="163"/>
      <c r="N454" s="163"/>
      <c r="O454" s="163"/>
    </row>
    <row r="455" spans="1:15">
      <c r="A455" s="163"/>
      <c r="B455" s="187"/>
      <c r="C455" s="187"/>
      <c r="D455" s="190"/>
      <c r="E455" s="165"/>
      <c r="F455" s="165"/>
      <c r="G455" s="163"/>
      <c r="H455" s="163"/>
      <c r="I455" s="163"/>
      <c r="J455" s="163"/>
      <c r="K455" s="164"/>
      <c r="L455" s="165"/>
      <c r="M455" s="163"/>
      <c r="N455" s="163"/>
      <c r="O455" s="163"/>
    </row>
    <row r="456" spans="1:15">
      <c r="A456" s="163"/>
      <c r="B456" s="187"/>
      <c r="C456" s="187"/>
      <c r="D456" s="190"/>
      <c r="E456" s="165"/>
      <c r="F456" s="165"/>
      <c r="G456" s="163"/>
      <c r="H456" s="163"/>
      <c r="I456" s="163"/>
      <c r="J456" s="163"/>
      <c r="K456" s="164"/>
      <c r="L456" s="165"/>
      <c r="M456" s="163"/>
      <c r="N456" s="163"/>
      <c r="O456" s="163"/>
    </row>
    <row r="457" spans="1:15">
      <c r="A457" s="163"/>
      <c r="B457" s="187"/>
      <c r="C457" s="187"/>
      <c r="D457" s="190"/>
      <c r="E457" s="165"/>
      <c r="F457" s="165"/>
      <c r="G457" s="163"/>
      <c r="H457" s="163"/>
      <c r="I457" s="163"/>
      <c r="J457" s="163"/>
      <c r="K457" s="164"/>
      <c r="L457" s="165"/>
      <c r="M457" s="163"/>
      <c r="N457" s="163"/>
      <c r="O457" s="163"/>
    </row>
    <row r="458" spans="1:15">
      <c r="A458" s="163"/>
      <c r="B458" s="187"/>
      <c r="C458" s="187"/>
      <c r="D458" s="190"/>
      <c r="E458" s="165"/>
      <c r="F458" s="165"/>
      <c r="G458" s="163"/>
      <c r="H458" s="163"/>
      <c r="I458" s="163"/>
      <c r="J458" s="163"/>
      <c r="K458" s="164"/>
      <c r="L458" s="165"/>
      <c r="M458" s="163"/>
      <c r="N458" s="163"/>
      <c r="O458" s="163"/>
    </row>
    <row r="459" spans="1:15">
      <c r="A459" s="163"/>
      <c r="B459" s="187"/>
      <c r="C459" s="187"/>
      <c r="D459" s="190"/>
      <c r="E459" s="165"/>
      <c r="F459" s="165"/>
      <c r="G459" s="163"/>
      <c r="H459" s="163"/>
      <c r="I459" s="163"/>
      <c r="J459" s="163"/>
      <c r="K459" s="164"/>
      <c r="L459" s="165"/>
      <c r="M459" s="163"/>
      <c r="N459" s="163"/>
      <c r="O459" s="163"/>
    </row>
    <row r="460" spans="1:15">
      <c r="A460" s="163"/>
      <c r="B460" s="187"/>
      <c r="C460" s="187"/>
      <c r="D460" s="190"/>
      <c r="E460" s="165"/>
      <c r="F460" s="165"/>
      <c r="G460" s="163"/>
      <c r="H460" s="163"/>
      <c r="I460" s="163"/>
      <c r="J460" s="163"/>
      <c r="K460" s="164"/>
      <c r="L460" s="165"/>
      <c r="M460" s="163"/>
      <c r="N460" s="163"/>
      <c r="O460" s="163"/>
    </row>
    <row r="461" spans="1:15">
      <c r="A461" s="163"/>
      <c r="B461" s="187"/>
      <c r="C461" s="187"/>
      <c r="D461" s="190"/>
      <c r="E461" s="165"/>
      <c r="F461" s="165"/>
      <c r="G461" s="163"/>
      <c r="H461" s="163"/>
      <c r="I461" s="163"/>
      <c r="J461" s="163"/>
      <c r="K461" s="164"/>
      <c r="L461" s="165"/>
      <c r="M461" s="163"/>
      <c r="N461" s="163"/>
      <c r="O461" s="163"/>
    </row>
    <row r="462" spans="1:15">
      <c r="A462" s="163"/>
      <c r="B462" s="187"/>
      <c r="C462" s="187"/>
      <c r="D462" s="190"/>
      <c r="E462" s="165"/>
      <c r="F462" s="165"/>
      <c r="G462" s="163"/>
      <c r="H462" s="163"/>
      <c r="I462" s="163"/>
      <c r="J462" s="163"/>
      <c r="K462" s="164"/>
      <c r="L462" s="165"/>
      <c r="M462" s="163"/>
      <c r="N462" s="163"/>
      <c r="O462" s="163"/>
    </row>
    <row r="463" spans="1:15">
      <c r="A463" s="163"/>
      <c r="B463" s="187"/>
      <c r="C463" s="187"/>
      <c r="D463" s="190"/>
      <c r="E463" s="165"/>
      <c r="F463" s="165"/>
      <c r="G463" s="163"/>
      <c r="H463" s="163"/>
      <c r="I463" s="163"/>
      <c r="J463" s="163"/>
      <c r="K463" s="164"/>
      <c r="L463" s="165"/>
      <c r="M463" s="163"/>
      <c r="N463" s="163"/>
      <c r="O463" s="163"/>
    </row>
    <row r="464" spans="1:15">
      <c r="A464" s="163"/>
      <c r="B464" s="187"/>
      <c r="C464" s="187"/>
      <c r="D464" s="190"/>
      <c r="E464" s="165"/>
      <c r="F464" s="165"/>
      <c r="G464" s="163"/>
      <c r="H464" s="163"/>
      <c r="I464" s="163"/>
      <c r="J464" s="163"/>
      <c r="K464" s="164"/>
      <c r="L464" s="165"/>
      <c r="M464" s="163"/>
      <c r="N464" s="163"/>
      <c r="O464" s="163"/>
    </row>
    <row r="465" spans="1:15">
      <c r="A465" s="163"/>
      <c r="B465" s="187"/>
      <c r="C465" s="187"/>
      <c r="D465" s="190"/>
      <c r="E465" s="165"/>
      <c r="F465" s="165"/>
      <c r="G465" s="163"/>
      <c r="H465" s="163"/>
      <c r="I465" s="163"/>
      <c r="J465" s="163"/>
      <c r="K465" s="164"/>
      <c r="L465" s="165"/>
      <c r="M465" s="163"/>
      <c r="N465" s="163"/>
      <c r="O465" s="163"/>
    </row>
    <row r="466" spans="1:15">
      <c r="A466" s="163"/>
      <c r="B466" s="187"/>
      <c r="C466" s="187"/>
      <c r="D466" s="190"/>
      <c r="E466" s="165"/>
      <c r="F466" s="165"/>
      <c r="G466" s="163"/>
      <c r="H466" s="163"/>
      <c r="I466" s="163"/>
      <c r="J466" s="163"/>
      <c r="K466" s="164"/>
      <c r="L466" s="165"/>
      <c r="M466" s="163"/>
      <c r="N466" s="163"/>
      <c r="O466" s="163"/>
    </row>
    <row r="467" spans="1:15">
      <c r="A467" s="163"/>
      <c r="B467" s="187"/>
      <c r="C467" s="187"/>
      <c r="D467" s="190"/>
      <c r="E467" s="165"/>
      <c r="F467" s="165"/>
      <c r="G467" s="163"/>
      <c r="H467" s="163"/>
      <c r="I467" s="163"/>
      <c r="J467" s="163"/>
      <c r="K467" s="164"/>
      <c r="L467" s="165"/>
      <c r="M467" s="163"/>
      <c r="N467" s="163"/>
      <c r="O467" s="163"/>
    </row>
    <row r="468" spans="1:15">
      <c r="A468" s="163"/>
      <c r="B468" s="187"/>
      <c r="C468" s="187"/>
      <c r="D468" s="190"/>
      <c r="E468" s="165"/>
      <c r="F468" s="165"/>
      <c r="G468" s="163"/>
      <c r="H468" s="163"/>
      <c r="I468" s="163"/>
      <c r="J468" s="163"/>
      <c r="K468" s="164"/>
      <c r="L468" s="165"/>
      <c r="M468" s="163"/>
      <c r="N468" s="163"/>
      <c r="O468" s="163"/>
    </row>
    <row r="469" spans="1:15">
      <c r="A469" s="163"/>
      <c r="B469" s="187"/>
      <c r="C469" s="187"/>
      <c r="D469" s="190"/>
      <c r="E469" s="165"/>
      <c r="F469" s="165"/>
      <c r="G469" s="163"/>
      <c r="H469" s="163"/>
      <c r="I469" s="163"/>
      <c r="J469" s="163"/>
      <c r="K469" s="164"/>
      <c r="L469" s="165"/>
      <c r="M469" s="163"/>
      <c r="N469" s="163"/>
      <c r="O469" s="163"/>
    </row>
    <row r="470" spans="1:15">
      <c r="A470" s="163"/>
      <c r="B470" s="187"/>
      <c r="C470" s="187"/>
      <c r="D470" s="190"/>
      <c r="E470" s="165"/>
      <c r="F470" s="165"/>
      <c r="G470" s="163"/>
      <c r="H470" s="163"/>
      <c r="I470" s="163"/>
      <c r="J470" s="163"/>
      <c r="K470" s="164"/>
      <c r="L470" s="165"/>
      <c r="M470" s="163"/>
      <c r="N470" s="163"/>
      <c r="O470" s="163"/>
    </row>
    <row r="471" spans="1:15">
      <c r="A471" s="163"/>
      <c r="B471" s="187"/>
      <c r="C471" s="187"/>
      <c r="D471" s="190"/>
      <c r="E471" s="165"/>
      <c r="F471" s="165"/>
      <c r="G471" s="163"/>
      <c r="H471" s="163"/>
      <c r="I471" s="163"/>
      <c r="J471" s="163"/>
      <c r="K471" s="164"/>
      <c r="L471" s="165"/>
      <c r="M471" s="163"/>
      <c r="N471" s="163"/>
      <c r="O471" s="163"/>
    </row>
    <row r="472" spans="1:15">
      <c r="A472" s="163"/>
      <c r="B472" s="187"/>
      <c r="C472" s="187"/>
      <c r="D472" s="190"/>
      <c r="E472" s="165"/>
      <c r="F472" s="165"/>
      <c r="G472" s="163"/>
      <c r="H472" s="163"/>
      <c r="I472" s="163"/>
      <c r="J472" s="163"/>
      <c r="K472" s="164"/>
      <c r="L472" s="165"/>
      <c r="M472" s="163"/>
      <c r="N472" s="163"/>
      <c r="O472" s="163"/>
    </row>
    <row r="473" spans="1:15">
      <c r="A473" s="163"/>
      <c r="B473" s="187"/>
      <c r="C473" s="187"/>
      <c r="D473" s="190"/>
      <c r="E473" s="165"/>
      <c r="F473" s="165"/>
      <c r="G473" s="163"/>
      <c r="H473" s="163"/>
      <c r="I473" s="163"/>
      <c r="J473" s="163"/>
      <c r="K473" s="164"/>
      <c r="L473" s="165"/>
      <c r="M473" s="163"/>
      <c r="N473" s="163"/>
      <c r="O473" s="163"/>
    </row>
    <row r="474" spans="1:15">
      <c r="A474" s="163"/>
      <c r="B474" s="187"/>
      <c r="C474" s="187"/>
      <c r="D474" s="190"/>
      <c r="E474" s="165"/>
      <c r="F474" s="165"/>
      <c r="G474" s="163"/>
      <c r="H474" s="163"/>
      <c r="I474" s="163"/>
      <c r="J474" s="163"/>
      <c r="K474" s="164"/>
      <c r="L474" s="165"/>
      <c r="M474" s="163"/>
      <c r="N474" s="163"/>
      <c r="O474" s="163"/>
    </row>
    <row r="475" spans="1:15">
      <c r="A475" s="163"/>
      <c r="B475" s="187"/>
      <c r="C475" s="187"/>
      <c r="D475" s="190"/>
      <c r="E475" s="165"/>
      <c r="F475" s="165"/>
      <c r="G475" s="163"/>
      <c r="H475" s="163"/>
      <c r="I475" s="163"/>
      <c r="J475" s="163"/>
      <c r="K475" s="164"/>
      <c r="L475" s="165"/>
      <c r="M475" s="163"/>
      <c r="N475" s="163"/>
      <c r="O475" s="163"/>
    </row>
    <row r="476" spans="1:15">
      <c r="A476" s="163"/>
      <c r="B476" s="187"/>
      <c r="C476" s="187"/>
      <c r="D476" s="190"/>
      <c r="E476" s="165"/>
      <c r="F476" s="165"/>
      <c r="G476" s="163"/>
      <c r="H476" s="163"/>
      <c r="I476" s="163"/>
      <c r="J476" s="163"/>
      <c r="K476" s="164"/>
      <c r="L476" s="165"/>
      <c r="M476" s="163"/>
      <c r="N476" s="163"/>
      <c r="O476" s="163"/>
    </row>
    <row r="477" spans="1:15">
      <c r="A477" s="163"/>
      <c r="B477" s="187"/>
      <c r="C477" s="187"/>
      <c r="D477" s="190"/>
      <c r="E477" s="165"/>
      <c r="F477" s="165"/>
      <c r="G477" s="163"/>
      <c r="H477" s="163"/>
      <c r="I477" s="163"/>
      <c r="J477" s="163"/>
      <c r="K477" s="164"/>
      <c r="L477" s="165"/>
      <c r="M477" s="163"/>
      <c r="N477" s="163"/>
      <c r="O477" s="163"/>
    </row>
    <row r="478" spans="1:15">
      <c r="A478" s="163"/>
      <c r="B478" s="187"/>
      <c r="C478" s="187"/>
      <c r="D478" s="190"/>
      <c r="E478" s="165"/>
      <c r="F478" s="165"/>
      <c r="G478" s="163"/>
      <c r="H478" s="163"/>
      <c r="I478" s="163"/>
      <c r="J478" s="163"/>
      <c r="K478" s="164"/>
      <c r="L478" s="165"/>
      <c r="M478" s="163"/>
      <c r="N478" s="163"/>
      <c r="O478" s="163"/>
    </row>
    <row r="479" spans="1:15">
      <c r="A479" s="163"/>
      <c r="B479" s="187"/>
      <c r="C479" s="187"/>
      <c r="D479" s="190"/>
      <c r="E479" s="165"/>
      <c r="F479" s="165"/>
      <c r="G479" s="163"/>
      <c r="H479" s="163"/>
      <c r="I479" s="163"/>
      <c r="J479" s="163"/>
      <c r="K479" s="164"/>
      <c r="L479" s="165"/>
      <c r="M479" s="163"/>
      <c r="N479" s="163"/>
      <c r="O479" s="163"/>
    </row>
    <row r="480" spans="1:15">
      <c r="A480" s="163"/>
      <c r="B480" s="187"/>
      <c r="C480" s="187"/>
      <c r="D480" s="190"/>
      <c r="E480" s="165"/>
      <c r="F480" s="165"/>
      <c r="G480" s="163"/>
      <c r="H480" s="163"/>
      <c r="I480" s="163"/>
      <c r="J480" s="163"/>
      <c r="K480" s="164"/>
      <c r="L480" s="165"/>
      <c r="M480" s="163"/>
      <c r="N480" s="163"/>
      <c r="O480" s="163"/>
    </row>
    <row r="481" spans="1:15">
      <c r="A481" s="163"/>
      <c r="B481" s="187"/>
      <c r="C481" s="187"/>
      <c r="D481" s="190"/>
      <c r="E481" s="165"/>
      <c r="F481" s="165"/>
      <c r="G481" s="163"/>
      <c r="H481" s="163"/>
      <c r="I481" s="163"/>
      <c r="J481" s="163"/>
      <c r="K481" s="164"/>
      <c r="L481" s="165"/>
      <c r="M481" s="163"/>
      <c r="N481" s="163"/>
      <c r="O481" s="163"/>
    </row>
    <row r="482" spans="1:15">
      <c r="A482" s="163"/>
      <c r="B482" s="187"/>
      <c r="C482" s="187"/>
      <c r="D482" s="190"/>
      <c r="E482" s="165"/>
      <c r="F482" s="165"/>
      <c r="G482" s="163"/>
      <c r="H482" s="163"/>
      <c r="I482" s="163"/>
      <c r="J482" s="163"/>
      <c r="K482" s="164"/>
      <c r="L482" s="165"/>
      <c r="M482" s="163"/>
      <c r="N482" s="163"/>
      <c r="O482" s="163"/>
    </row>
    <row r="483" spans="1:15">
      <c r="A483" s="163"/>
      <c r="B483" s="187"/>
      <c r="C483" s="187"/>
      <c r="D483" s="190"/>
      <c r="E483" s="165"/>
      <c r="F483" s="165"/>
      <c r="G483" s="163"/>
      <c r="H483" s="163"/>
      <c r="I483" s="163"/>
      <c r="J483" s="163"/>
      <c r="K483" s="164"/>
      <c r="L483" s="165"/>
      <c r="M483" s="163"/>
      <c r="N483" s="163"/>
      <c r="O483" s="163"/>
    </row>
    <row r="484" spans="1:15">
      <c r="A484" s="163"/>
      <c r="B484" s="187"/>
      <c r="C484" s="187"/>
      <c r="D484" s="190"/>
      <c r="E484" s="165"/>
      <c r="F484" s="165"/>
      <c r="G484" s="163"/>
      <c r="H484" s="163"/>
      <c r="I484" s="163"/>
      <c r="J484" s="163"/>
      <c r="K484" s="164"/>
      <c r="L484" s="165"/>
      <c r="M484" s="163"/>
      <c r="N484" s="163"/>
      <c r="O484" s="163"/>
    </row>
    <row r="485" spans="1:15">
      <c r="A485" s="163"/>
      <c r="B485" s="187"/>
      <c r="C485" s="187"/>
      <c r="D485" s="190"/>
      <c r="E485" s="165"/>
      <c r="F485" s="165"/>
      <c r="G485" s="163"/>
      <c r="H485" s="163"/>
      <c r="I485" s="163"/>
      <c r="J485" s="163"/>
      <c r="K485" s="164"/>
      <c r="L485" s="165"/>
      <c r="M485" s="163"/>
      <c r="N485" s="163"/>
      <c r="O485" s="163"/>
    </row>
    <row r="486" spans="1:15">
      <c r="A486" s="163"/>
      <c r="B486" s="187"/>
      <c r="C486" s="187"/>
      <c r="D486" s="190"/>
      <c r="E486" s="165"/>
      <c r="F486" s="165"/>
      <c r="G486" s="163"/>
      <c r="H486" s="163"/>
      <c r="I486" s="163"/>
      <c r="J486" s="163"/>
      <c r="K486" s="164"/>
      <c r="L486" s="165"/>
      <c r="M486" s="163"/>
      <c r="N486" s="163"/>
      <c r="O486" s="163"/>
    </row>
    <row r="487" spans="1:15">
      <c r="A487" s="163"/>
      <c r="B487" s="187"/>
      <c r="C487" s="187"/>
      <c r="D487" s="190"/>
      <c r="E487" s="165"/>
      <c r="F487" s="165"/>
      <c r="G487" s="163"/>
      <c r="H487" s="163"/>
      <c r="I487" s="163"/>
      <c r="J487" s="163"/>
      <c r="K487" s="164"/>
      <c r="L487" s="165"/>
      <c r="M487" s="163"/>
      <c r="N487" s="163"/>
      <c r="O487" s="163"/>
    </row>
    <row r="488" spans="1:15">
      <c r="A488" s="163"/>
      <c r="B488" s="187"/>
      <c r="C488" s="187"/>
      <c r="D488" s="190"/>
      <c r="E488" s="165"/>
      <c r="F488" s="165"/>
      <c r="G488" s="163"/>
      <c r="H488" s="163"/>
      <c r="I488" s="163"/>
      <c r="J488" s="163"/>
      <c r="K488" s="164"/>
      <c r="L488" s="165"/>
      <c r="M488" s="163"/>
      <c r="N488" s="163"/>
      <c r="O488" s="163"/>
    </row>
    <row r="489" spans="1:15">
      <c r="A489" s="163"/>
      <c r="B489" s="187"/>
      <c r="C489" s="187"/>
      <c r="D489" s="190"/>
      <c r="E489" s="165"/>
      <c r="F489" s="165"/>
      <c r="G489" s="163"/>
      <c r="H489" s="163"/>
      <c r="I489" s="163"/>
      <c r="J489" s="163"/>
      <c r="K489" s="164"/>
      <c r="L489" s="165"/>
      <c r="M489" s="163"/>
      <c r="N489" s="163"/>
      <c r="O489" s="163"/>
    </row>
    <row r="490" spans="1:15">
      <c r="A490" s="163"/>
      <c r="B490" s="187"/>
      <c r="C490" s="187"/>
      <c r="D490" s="190"/>
      <c r="E490" s="165"/>
      <c r="F490" s="165"/>
      <c r="G490" s="163"/>
      <c r="H490" s="163"/>
      <c r="I490" s="163"/>
      <c r="J490" s="163"/>
      <c r="K490" s="164"/>
      <c r="L490" s="165"/>
      <c r="M490" s="163"/>
      <c r="N490" s="163"/>
      <c r="O490" s="163"/>
    </row>
    <row r="491" spans="1:15">
      <c r="A491" s="163"/>
      <c r="B491" s="187"/>
      <c r="C491" s="187"/>
      <c r="D491" s="190"/>
      <c r="E491" s="165"/>
      <c r="F491" s="165"/>
      <c r="G491" s="163"/>
      <c r="H491" s="163"/>
      <c r="I491" s="163"/>
      <c r="J491" s="163"/>
      <c r="K491" s="164"/>
      <c r="L491" s="165"/>
      <c r="M491" s="163"/>
      <c r="N491" s="163"/>
      <c r="O491" s="163"/>
    </row>
    <row r="492" spans="1:15">
      <c r="A492" s="163"/>
      <c r="B492" s="187"/>
      <c r="C492" s="163"/>
      <c r="D492" s="190"/>
      <c r="E492" s="165"/>
      <c r="F492" s="165"/>
      <c r="G492" s="163"/>
      <c r="H492" s="163"/>
      <c r="I492" s="163"/>
      <c r="J492" s="163"/>
      <c r="K492" s="164"/>
      <c r="L492" s="165"/>
      <c r="M492" s="163"/>
      <c r="N492" s="163"/>
      <c r="O492" s="163"/>
    </row>
    <row r="493" spans="1:15">
      <c r="A493" s="163"/>
      <c r="B493" s="187"/>
      <c r="C493" s="163"/>
      <c r="D493" s="190"/>
      <c r="E493" s="165"/>
      <c r="F493" s="165"/>
      <c r="G493" s="163"/>
      <c r="H493" s="163"/>
      <c r="I493" s="163"/>
      <c r="J493" s="163"/>
      <c r="K493" s="164"/>
      <c r="L493" s="165"/>
      <c r="M493" s="163"/>
      <c r="N493" s="163"/>
      <c r="O493" s="163"/>
    </row>
    <row r="494" spans="1:15">
      <c r="A494" s="163"/>
      <c r="B494" s="187"/>
      <c r="C494" s="163"/>
      <c r="D494" s="190"/>
      <c r="E494" s="165"/>
      <c r="F494" s="165"/>
      <c r="G494" s="163"/>
      <c r="H494" s="163"/>
      <c r="I494" s="163"/>
      <c r="J494" s="163"/>
      <c r="K494" s="164"/>
      <c r="L494" s="165"/>
      <c r="M494" s="163"/>
      <c r="N494" s="163"/>
      <c r="O494" s="163"/>
    </row>
    <row r="495" spans="1:15">
      <c r="A495" s="163"/>
      <c r="B495" s="187"/>
      <c r="C495" s="163"/>
      <c r="D495" s="190"/>
      <c r="E495" s="165"/>
      <c r="F495" s="165"/>
      <c r="G495" s="163"/>
      <c r="H495" s="163"/>
      <c r="I495" s="163"/>
      <c r="J495" s="163"/>
      <c r="K495" s="164"/>
      <c r="L495" s="165"/>
      <c r="M495" s="163"/>
      <c r="N495" s="163"/>
      <c r="O495" s="163"/>
    </row>
    <row r="496" spans="1:15">
      <c r="A496" s="163"/>
      <c r="B496" s="187"/>
      <c r="C496" s="163"/>
      <c r="D496" s="190"/>
      <c r="E496" s="165"/>
      <c r="F496" s="165"/>
      <c r="G496" s="163"/>
      <c r="H496" s="163"/>
      <c r="I496" s="163"/>
      <c r="J496" s="163"/>
      <c r="K496" s="164"/>
      <c r="L496" s="165"/>
      <c r="M496" s="163"/>
      <c r="N496" s="163"/>
      <c r="O496" s="163"/>
    </row>
    <row r="497" spans="1:15">
      <c r="A497" s="163"/>
      <c r="B497" s="187"/>
      <c r="C497" s="163"/>
      <c r="D497" s="190"/>
      <c r="E497" s="165"/>
      <c r="F497" s="165"/>
      <c r="G497" s="163"/>
      <c r="H497" s="163"/>
      <c r="I497" s="163"/>
      <c r="J497" s="163"/>
      <c r="K497" s="164"/>
      <c r="L497" s="165"/>
      <c r="M497" s="163"/>
      <c r="N497" s="163"/>
      <c r="O497" s="163"/>
    </row>
    <row r="498" spans="1:15">
      <c r="A498" s="163"/>
      <c r="B498" s="187"/>
      <c r="C498" s="163"/>
      <c r="D498" s="190"/>
      <c r="E498" s="165"/>
      <c r="F498" s="165"/>
      <c r="G498" s="163"/>
      <c r="H498" s="163"/>
      <c r="I498" s="163"/>
      <c r="J498" s="163"/>
      <c r="K498" s="164"/>
      <c r="L498" s="165"/>
      <c r="M498" s="163"/>
      <c r="N498" s="163"/>
      <c r="O498" s="163"/>
    </row>
    <row r="499" spans="1:15">
      <c r="A499" s="163"/>
      <c r="B499" s="187"/>
      <c r="C499" s="163"/>
      <c r="D499" s="190"/>
      <c r="E499" s="165"/>
      <c r="F499" s="165"/>
      <c r="G499" s="163"/>
      <c r="H499" s="163"/>
      <c r="I499" s="163"/>
      <c r="J499" s="163"/>
      <c r="K499" s="164"/>
      <c r="L499" s="165"/>
      <c r="M499" s="163"/>
      <c r="N499" s="163"/>
      <c r="O499" s="163"/>
    </row>
    <row r="500" spans="1:15">
      <c r="A500" s="163"/>
      <c r="B500" s="187"/>
      <c r="C500" s="163"/>
      <c r="D500" s="190"/>
      <c r="E500" s="165"/>
      <c r="F500" s="165"/>
      <c r="G500" s="163"/>
      <c r="H500" s="163"/>
      <c r="I500" s="163"/>
      <c r="J500" s="163"/>
      <c r="K500" s="164"/>
      <c r="L500" s="165"/>
      <c r="M500" s="163"/>
      <c r="N500" s="163"/>
      <c r="O500" s="163"/>
    </row>
    <row r="501" spans="1:15">
      <c r="A501" s="163"/>
      <c r="B501" s="187"/>
      <c r="C501" s="163"/>
      <c r="D501" s="190"/>
      <c r="E501" s="164"/>
      <c r="F501" s="164"/>
      <c r="G501" s="163"/>
      <c r="H501" s="163"/>
      <c r="I501" s="163"/>
      <c r="J501" s="163"/>
      <c r="K501" s="164"/>
      <c r="L501" s="164"/>
      <c r="M501" s="163"/>
      <c r="N501" s="163"/>
      <c r="O501" s="163"/>
    </row>
    <row r="502" spans="1:15">
      <c r="A502" s="163"/>
      <c r="B502" s="187"/>
      <c r="C502" s="163"/>
      <c r="D502" s="190"/>
      <c r="E502" s="165"/>
      <c r="F502" s="165"/>
      <c r="G502" s="163"/>
      <c r="H502" s="163"/>
      <c r="I502" s="163"/>
      <c r="J502" s="163"/>
      <c r="K502" s="164"/>
      <c r="L502" s="165"/>
      <c r="M502" s="163"/>
      <c r="N502" s="163"/>
      <c r="O502" s="163"/>
    </row>
    <row r="503" spans="1:15">
      <c r="A503" s="163"/>
      <c r="B503" s="187"/>
      <c r="C503" s="163"/>
      <c r="D503" s="190"/>
      <c r="E503" s="165"/>
      <c r="F503" s="165"/>
      <c r="G503" s="163"/>
      <c r="H503" s="163"/>
      <c r="I503" s="163"/>
      <c r="J503" s="163"/>
      <c r="K503" s="164"/>
      <c r="L503" s="165"/>
      <c r="M503" s="163"/>
      <c r="N503" s="163"/>
      <c r="O503" s="163"/>
    </row>
    <row r="504" spans="1:15">
      <c r="A504" s="163"/>
      <c r="B504" s="187"/>
      <c r="C504" s="163"/>
      <c r="D504" s="190"/>
      <c r="E504" s="165"/>
      <c r="F504" s="165"/>
      <c r="G504" s="163"/>
      <c r="H504" s="163"/>
      <c r="I504" s="163"/>
      <c r="J504" s="163"/>
      <c r="K504" s="164"/>
      <c r="L504" s="165"/>
      <c r="M504" s="163"/>
      <c r="N504" s="163"/>
      <c r="O504" s="163"/>
    </row>
    <row r="505" spans="1:15">
      <c r="A505" s="163"/>
      <c r="B505" s="187"/>
      <c r="C505" s="163"/>
      <c r="D505" s="190"/>
      <c r="E505" s="165"/>
      <c r="F505" s="165"/>
      <c r="G505" s="183"/>
      <c r="H505" s="163"/>
      <c r="I505" s="163"/>
      <c r="J505" s="163"/>
      <c r="K505" s="164"/>
      <c r="L505" s="165"/>
      <c r="M505" s="163"/>
      <c r="N505" s="163"/>
      <c r="O505" s="163"/>
    </row>
    <row r="506" spans="1:15">
      <c r="A506" s="163"/>
      <c r="B506" s="187"/>
      <c r="C506" s="163"/>
      <c r="D506" s="190"/>
      <c r="E506" s="165"/>
      <c r="F506" s="165"/>
      <c r="G506" s="163"/>
      <c r="H506" s="163"/>
      <c r="I506" s="163"/>
      <c r="J506" s="163"/>
      <c r="K506" s="164"/>
      <c r="L506" s="165"/>
      <c r="M506" s="163"/>
      <c r="N506" s="163"/>
      <c r="O506" s="163"/>
    </row>
    <row r="507" spans="1:15">
      <c r="A507" s="163"/>
      <c r="B507" s="187"/>
      <c r="C507" s="163"/>
      <c r="D507" s="190"/>
      <c r="E507" s="165"/>
      <c r="F507" s="165"/>
      <c r="G507" s="163"/>
      <c r="H507" s="163"/>
      <c r="I507" s="163"/>
      <c r="J507" s="163"/>
      <c r="K507" s="164"/>
      <c r="L507" s="165"/>
      <c r="M507" s="163"/>
      <c r="N507" s="163"/>
      <c r="O507" s="163"/>
    </row>
    <row r="508" spans="1:15">
      <c r="A508" s="163"/>
      <c r="B508" s="187"/>
      <c r="C508" s="183"/>
      <c r="D508" s="190"/>
      <c r="E508" s="165"/>
      <c r="F508" s="165"/>
      <c r="G508" s="163"/>
      <c r="H508" s="163"/>
      <c r="I508" s="163"/>
      <c r="J508" s="163"/>
      <c r="K508" s="164"/>
      <c r="L508" s="165"/>
      <c r="M508" s="163"/>
      <c r="N508" s="163"/>
      <c r="O508" s="163"/>
    </row>
    <row r="509" spans="1:15">
      <c r="A509" s="163"/>
      <c r="B509" s="187"/>
      <c r="C509" s="163"/>
      <c r="D509" s="190"/>
      <c r="E509" s="165"/>
      <c r="F509" s="165"/>
      <c r="G509" s="163"/>
      <c r="H509" s="163"/>
      <c r="I509" s="163"/>
      <c r="J509" s="163"/>
      <c r="K509" s="164"/>
      <c r="L509" s="165"/>
      <c r="M509" s="163"/>
      <c r="N509" s="163"/>
      <c r="O509" s="163"/>
    </row>
    <row r="510" spans="1:15">
      <c r="A510" s="163"/>
      <c r="B510" s="187"/>
      <c r="C510" s="163"/>
      <c r="D510" s="190"/>
      <c r="E510" s="164"/>
      <c r="F510" s="164"/>
      <c r="G510" s="163"/>
      <c r="H510" s="163"/>
      <c r="I510" s="163"/>
      <c r="J510" s="163"/>
      <c r="K510" s="164"/>
      <c r="L510" s="164"/>
      <c r="M510" s="163"/>
      <c r="N510" s="163"/>
      <c r="O510" s="163"/>
    </row>
    <row r="511" spans="1:15">
      <c r="A511" s="163"/>
      <c r="B511" s="187"/>
      <c r="C511" s="163"/>
      <c r="D511" s="190"/>
      <c r="E511" s="165"/>
      <c r="F511" s="165"/>
      <c r="G511" s="163"/>
      <c r="H511" s="163"/>
      <c r="I511" s="163"/>
      <c r="J511" s="163"/>
      <c r="K511" s="164"/>
      <c r="L511" s="165"/>
      <c r="M511" s="163"/>
      <c r="N511" s="163"/>
      <c r="O511" s="163"/>
    </row>
    <row r="512" spans="1:15">
      <c r="A512" s="163"/>
      <c r="B512" s="187"/>
      <c r="C512" s="163"/>
      <c r="D512" s="190"/>
      <c r="E512" s="165"/>
      <c r="F512" s="165"/>
      <c r="G512" s="163"/>
      <c r="H512" s="163"/>
      <c r="I512" s="163"/>
      <c r="J512" s="163"/>
      <c r="K512" s="164"/>
      <c r="L512" s="165"/>
      <c r="M512" s="163"/>
      <c r="N512" s="163"/>
      <c r="O512" s="163"/>
    </row>
    <row r="513" spans="1:15">
      <c r="A513" s="163"/>
      <c r="B513" s="187"/>
      <c r="C513" s="163"/>
      <c r="D513" s="190"/>
      <c r="E513" s="165"/>
      <c r="F513" s="165"/>
      <c r="G513" s="163"/>
      <c r="H513" s="163"/>
      <c r="I513" s="163"/>
      <c r="J513" s="163"/>
      <c r="K513" s="164"/>
      <c r="L513" s="165"/>
      <c r="M513" s="163"/>
      <c r="N513" s="163"/>
      <c r="O513" s="163"/>
    </row>
    <row r="514" spans="1:15">
      <c r="A514" s="163"/>
      <c r="B514" s="187"/>
      <c r="C514" s="163"/>
      <c r="D514" s="190"/>
      <c r="E514" s="165"/>
      <c r="F514" s="165"/>
      <c r="G514" s="163"/>
      <c r="H514" s="163"/>
      <c r="I514" s="163"/>
      <c r="J514" s="163"/>
      <c r="K514" s="164"/>
      <c r="L514" s="165"/>
      <c r="M514" s="163"/>
      <c r="N514" s="163"/>
      <c r="O514" s="163"/>
    </row>
    <row r="515" spans="1:15">
      <c r="A515" s="163"/>
      <c r="B515" s="187"/>
      <c r="C515" s="163"/>
      <c r="D515" s="190"/>
      <c r="E515" s="165"/>
      <c r="F515" s="165"/>
      <c r="G515" s="163"/>
      <c r="H515" s="163"/>
      <c r="I515" s="163"/>
      <c r="J515" s="163"/>
      <c r="K515" s="164"/>
      <c r="L515" s="293"/>
      <c r="M515" s="163"/>
      <c r="N515" s="163"/>
      <c r="O515" s="163"/>
    </row>
    <row r="516" spans="1:15">
      <c r="A516" s="163"/>
      <c r="B516" s="187"/>
      <c r="C516" s="163"/>
      <c r="D516" s="190"/>
      <c r="E516" s="165"/>
      <c r="F516" s="165"/>
      <c r="G516" s="163"/>
      <c r="H516" s="163"/>
      <c r="I516" s="163"/>
      <c r="J516" s="163"/>
      <c r="K516" s="164"/>
      <c r="L516" s="165"/>
      <c r="M516" s="163"/>
      <c r="N516" s="163"/>
      <c r="O516" s="163"/>
    </row>
    <row r="517" spans="1:15">
      <c r="A517" s="163"/>
      <c r="B517" s="187"/>
      <c r="C517" s="163"/>
      <c r="D517" s="190"/>
      <c r="E517" s="165"/>
      <c r="F517" s="165"/>
      <c r="G517" s="163"/>
      <c r="H517" s="163"/>
      <c r="I517" s="163"/>
      <c r="J517" s="163"/>
      <c r="K517" s="164"/>
      <c r="L517" s="165"/>
      <c r="M517" s="163"/>
      <c r="N517" s="163"/>
      <c r="O517" s="163"/>
    </row>
    <row r="518" spans="1:15">
      <c r="A518" s="163"/>
      <c r="B518" s="187"/>
      <c r="C518" s="163"/>
      <c r="D518" s="190"/>
      <c r="E518" s="165"/>
      <c r="F518" s="165"/>
      <c r="G518" s="163"/>
      <c r="H518" s="163"/>
      <c r="I518" s="163"/>
      <c r="J518" s="163"/>
      <c r="K518" s="164"/>
      <c r="L518" s="165"/>
      <c r="M518" s="163"/>
      <c r="N518" s="163"/>
      <c r="O518" s="163"/>
    </row>
    <row r="519" spans="1:15">
      <c r="A519" s="163"/>
      <c r="B519" s="187"/>
      <c r="C519" s="163"/>
      <c r="D519" s="190"/>
      <c r="E519" s="165"/>
      <c r="F519" s="165"/>
      <c r="G519" s="163"/>
      <c r="H519" s="163"/>
      <c r="I519" s="163"/>
      <c r="J519" s="163"/>
      <c r="K519" s="164"/>
      <c r="L519" s="165"/>
      <c r="M519" s="163"/>
      <c r="N519" s="163"/>
      <c r="O519" s="163"/>
    </row>
    <row r="520" spans="1:15">
      <c r="A520" s="163"/>
      <c r="B520" s="187"/>
      <c r="C520" s="163"/>
      <c r="D520" s="190"/>
      <c r="E520" s="165"/>
      <c r="F520" s="165"/>
      <c r="G520" s="163"/>
      <c r="H520" s="163"/>
      <c r="I520" s="163"/>
      <c r="J520" s="163"/>
      <c r="K520" s="164"/>
      <c r="L520" s="165"/>
      <c r="M520" s="163"/>
      <c r="N520" s="163"/>
      <c r="O520" s="163"/>
    </row>
    <row r="521" spans="1:15">
      <c r="A521" s="163"/>
      <c r="B521" s="187"/>
      <c r="C521" s="163"/>
      <c r="D521" s="190"/>
      <c r="E521" s="165"/>
      <c r="F521" s="165"/>
      <c r="G521" s="163"/>
      <c r="H521" s="163"/>
      <c r="I521" s="163"/>
      <c r="J521" s="163"/>
      <c r="K521" s="164"/>
      <c r="L521" s="165"/>
      <c r="M521" s="163"/>
      <c r="N521" s="163"/>
      <c r="O521" s="163"/>
    </row>
    <row r="522" spans="1:15">
      <c r="A522" s="163"/>
      <c r="B522" s="187"/>
      <c r="C522" s="163"/>
      <c r="D522" s="190"/>
      <c r="E522" s="165"/>
      <c r="F522" s="165"/>
      <c r="G522" s="163"/>
      <c r="H522" s="163"/>
      <c r="I522" s="163"/>
      <c r="J522" s="163"/>
      <c r="K522" s="164"/>
      <c r="L522" s="165"/>
      <c r="M522" s="163"/>
      <c r="N522" s="163"/>
      <c r="O522" s="163"/>
    </row>
    <row r="523" spans="1:15">
      <c r="A523" s="163"/>
      <c r="B523" s="187"/>
      <c r="C523" s="163"/>
      <c r="D523" s="190"/>
      <c r="E523" s="165"/>
      <c r="F523" s="165"/>
      <c r="G523" s="163"/>
      <c r="H523" s="163"/>
      <c r="I523" s="163"/>
      <c r="J523" s="163"/>
      <c r="K523" s="164"/>
      <c r="L523" s="165"/>
      <c r="M523" s="163"/>
      <c r="N523" s="163"/>
      <c r="O523" s="163"/>
    </row>
    <row r="524" spans="1:15">
      <c r="A524" s="163"/>
      <c r="B524" s="187"/>
      <c r="C524" s="163"/>
      <c r="D524" s="190"/>
      <c r="E524" s="165"/>
      <c r="F524" s="165"/>
      <c r="G524" s="163"/>
      <c r="H524" s="163"/>
      <c r="I524" s="163"/>
      <c r="J524" s="163"/>
      <c r="K524" s="164"/>
      <c r="L524" s="165"/>
      <c r="M524" s="163"/>
      <c r="N524" s="163"/>
      <c r="O524" s="163"/>
    </row>
    <row r="525" spans="1:15">
      <c r="A525" s="163"/>
      <c r="B525" s="187"/>
      <c r="C525" s="163"/>
      <c r="D525" s="190"/>
      <c r="E525" s="165"/>
      <c r="F525" s="165"/>
      <c r="G525" s="163"/>
      <c r="H525" s="163"/>
      <c r="I525" s="163"/>
      <c r="J525" s="163"/>
      <c r="K525" s="164"/>
      <c r="L525" s="165"/>
      <c r="M525" s="163"/>
      <c r="N525" s="163"/>
      <c r="O525" s="163"/>
    </row>
    <row r="526" spans="1:15">
      <c r="A526" s="163"/>
      <c r="B526" s="187"/>
      <c r="C526" s="163"/>
      <c r="D526" s="190"/>
      <c r="E526" s="165"/>
      <c r="F526" s="165"/>
      <c r="G526" s="163"/>
      <c r="H526" s="163"/>
      <c r="I526" s="163"/>
      <c r="J526" s="163"/>
      <c r="K526" s="164"/>
      <c r="L526" s="165"/>
      <c r="M526" s="163"/>
      <c r="N526" s="163"/>
      <c r="O526" s="163"/>
    </row>
    <row r="527" spans="1:15">
      <c r="A527" s="163"/>
      <c r="B527" s="187"/>
      <c r="C527" s="163"/>
      <c r="D527" s="190"/>
      <c r="E527" s="165"/>
      <c r="F527" s="165"/>
      <c r="G527" s="163"/>
      <c r="H527" s="163"/>
      <c r="I527" s="163"/>
      <c r="J527" s="163"/>
      <c r="K527" s="164"/>
      <c r="L527" s="165"/>
      <c r="M527" s="163"/>
      <c r="N527" s="163"/>
      <c r="O527" s="163"/>
    </row>
    <row r="528" spans="1:15">
      <c r="A528" s="163"/>
      <c r="B528" s="187"/>
      <c r="C528" s="163"/>
      <c r="D528" s="190"/>
      <c r="E528" s="165"/>
      <c r="F528" s="165"/>
      <c r="G528" s="163"/>
      <c r="H528" s="163"/>
      <c r="I528" s="163"/>
      <c r="J528" s="163"/>
      <c r="K528" s="164"/>
      <c r="L528" s="165"/>
      <c r="M528" s="163"/>
      <c r="N528" s="163"/>
      <c r="O528" s="163"/>
    </row>
    <row r="529" spans="1:15">
      <c r="A529" s="163"/>
      <c r="B529" s="187"/>
      <c r="C529" s="163"/>
      <c r="D529" s="190"/>
      <c r="E529" s="165"/>
      <c r="F529" s="165"/>
      <c r="G529" s="163"/>
      <c r="H529" s="163"/>
      <c r="I529" s="163"/>
      <c r="J529" s="163"/>
      <c r="K529" s="164"/>
      <c r="L529" s="165"/>
      <c r="M529" s="163"/>
      <c r="N529" s="163"/>
      <c r="O529" s="163"/>
    </row>
    <row r="530" spans="1:15">
      <c r="A530" s="163"/>
      <c r="B530" s="187"/>
      <c r="C530" s="163"/>
      <c r="D530" s="190"/>
      <c r="E530" s="165"/>
      <c r="F530" s="165"/>
      <c r="G530" s="163"/>
      <c r="H530" s="163"/>
      <c r="I530" s="163"/>
      <c r="J530" s="163"/>
      <c r="K530" s="164"/>
      <c r="L530" s="165"/>
      <c r="M530" s="163"/>
      <c r="N530" s="163"/>
      <c r="O530" s="163"/>
    </row>
    <row r="531" spans="1:15">
      <c r="A531" s="163"/>
      <c r="B531" s="187"/>
      <c r="C531" s="163"/>
      <c r="D531" s="190"/>
      <c r="E531" s="165"/>
      <c r="F531" s="165"/>
      <c r="G531" s="163"/>
      <c r="H531" s="163"/>
      <c r="I531" s="163"/>
      <c r="J531" s="163"/>
      <c r="K531" s="164"/>
      <c r="L531" s="165"/>
      <c r="M531" s="163"/>
      <c r="N531" s="163"/>
      <c r="O531" s="163"/>
    </row>
    <row r="532" spans="1:15">
      <c r="A532" s="163"/>
      <c r="B532" s="187"/>
      <c r="C532" s="163"/>
      <c r="D532" s="190"/>
      <c r="E532" s="165"/>
      <c r="F532" s="165"/>
      <c r="G532" s="163"/>
      <c r="H532" s="163"/>
      <c r="I532" s="163"/>
      <c r="J532" s="163"/>
      <c r="K532" s="164"/>
      <c r="L532" s="165"/>
      <c r="M532" s="163"/>
      <c r="N532" s="163"/>
      <c r="O532" s="163"/>
    </row>
    <row r="533" spans="1:15">
      <c r="A533" s="163"/>
      <c r="B533" s="187"/>
      <c r="C533" s="163"/>
      <c r="D533" s="190"/>
      <c r="E533" s="165"/>
      <c r="F533" s="165"/>
      <c r="G533" s="163"/>
      <c r="H533" s="163"/>
      <c r="I533" s="163"/>
      <c r="J533" s="163"/>
      <c r="K533" s="164"/>
      <c r="L533" s="165"/>
      <c r="M533" s="163"/>
      <c r="N533" s="163"/>
      <c r="O533" s="163"/>
    </row>
    <row r="534" spans="1:15">
      <c r="A534" s="163"/>
      <c r="B534" s="187"/>
      <c r="C534" s="163"/>
      <c r="D534" s="190"/>
      <c r="E534" s="165"/>
      <c r="F534" s="165"/>
      <c r="G534" s="163"/>
      <c r="H534" s="163"/>
      <c r="I534" s="163"/>
      <c r="J534" s="163"/>
      <c r="K534" s="164"/>
      <c r="L534" s="165"/>
      <c r="M534" s="163"/>
      <c r="N534" s="163"/>
      <c r="O534" s="163"/>
    </row>
    <row r="535" spans="1:15">
      <c r="A535" s="163"/>
      <c r="B535" s="187"/>
      <c r="C535" s="163"/>
      <c r="D535" s="190"/>
      <c r="E535" s="165"/>
      <c r="F535" s="165"/>
      <c r="G535" s="163"/>
      <c r="H535" s="163"/>
      <c r="I535" s="163"/>
      <c r="J535" s="163"/>
      <c r="K535" s="164"/>
      <c r="L535" s="165"/>
      <c r="M535" s="163"/>
      <c r="N535" s="163"/>
      <c r="O535" s="163"/>
    </row>
    <row r="536" spans="1:15">
      <c r="A536" s="163"/>
      <c r="B536" s="187"/>
      <c r="C536" s="163"/>
      <c r="D536" s="190"/>
      <c r="E536" s="165"/>
      <c r="F536" s="165"/>
      <c r="G536" s="163"/>
      <c r="H536" s="163"/>
      <c r="I536" s="163"/>
      <c r="J536" s="163"/>
      <c r="K536" s="164"/>
      <c r="L536" s="165"/>
      <c r="M536" s="163"/>
      <c r="N536" s="163"/>
      <c r="O536" s="163"/>
    </row>
    <row r="537" spans="1:15">
      <c r="A537" s="163"/>
      <c r="B537" s="187"/>
      <c r="C537" s="163"/>
      <c r="D537" s="190"/>
      <c r="E537" s="165"/>
      <c r="F537" s="165"/>
      <c r="G537" s="163"/>
      <c r="H537" s="163"/>
      <c r="I537" s="163"/>
      <c r="J537" s="163"/>
      <c r="K537" s="164"/>
      <c r="L537" s="165"/>
      <c r="M537" s="163"/>
      <c r="N537" s="163"/>
      <c r="O537" s="163"/>
    </row>
    <row r="538" spans="1:15">
      <c r="A538" s="163"/>
      <c r="B538" s="187"/>
      <c r="C538" s="163"/>
      <c r="D538" s="190"/>
      <c r="E538" s="165"/>
      <c r="F538" s="165"/>
      <c r="G538" s="163"/>
      <c r="H538" s="163"/>
      <c r="I538" s="163"/>
      <c r="J538" s="163"/>
      <c r="K538" s="164"/>
      <c r="L538" s="165"/>
      <c r="M538" s="163"/>
      <c r="N538" s="163"/>
      <c r="O538" s="163"/>
    </row>
    <row r="539" spans="1:15">
      <c r="A539" s="163"/>
      <c r="B539" s="187"/>
      <c r="C539" s="163"/>
      <c r="D539" s="190"/>
      <c r="E539" s="165"/>
      <c r="F539" s="165"/>
      <c r="G539" s="163"/>
      <c r="H539" s="163"/>
      <c r="I539" s="163"/>
      <c r="J539" s="163"/>
      <c r="K539" s="164"/>
      <c r="L539" s="165"/>
      <c r="M539" s="163"/>
      <c r="N539" s="163"/>
      <c r="O539" s="163"/>
    </row>
    <row r="540" spans="1:15">
      <c r="A540" s="163"/>
      <c r="B540" s="187"/>
      <c r="C540" s="163"/>
      <c r="D540" s="190"/>
      <c r="E540" s="165"/>
      <c r="F540" s="165"/>
      <c r="G540" s="163"/>
      <c r="H540" s="163"/>
      <c r="I540" s="163"/>
      <c r="J540" s="163"/>
      <c r="K540" s="164"/>
      <c r="L540" s="165"/>
      <c r="M540" s="163"/>
      <c r="N540" s="163"/>
      <c r="O540" s="163"/>
    </row>
    <row r="541" spans="1:15">
      <c r="A541" s="163"/>
      <c r="B541" s="187"/>
      <c r="C541" s="163"/>
      <c r="D541" s="190"/>
      <c r="E541" s="165"/>
      <c r="F541" s="165"/>
      <c r="G541" s="163"/>
      <c r="H541" s="163"/>
      <c r="I541" s="163"/>
      <c r="J541" s="163"/>
      <c r="K541" s="164"/>
      <c r="L541" s="165"/>
      <c r="M541" s="163"/>
      <c r="N541" s="163"/>
      <c r="O541" s="163"/>
    </row>
    <row r="542" spans="1:15">
      <c r="A542" s="163"/>
      <c r="B542" s="187"/>
      <c r="C542" s="163"/>
      <c r="D542" s="190"/>
      <c r="E542" s="165"/>
      <c r="F542" s="165"/>
      <c r="G542" s="163"/>
      <c r="H542" s="163"/>
      <c r="I542" s="163"/>
      <c r="J542" s="163"/>
      <c r="K542" s="164"/>
      <c r="L542" s="165"/>
      <c r="M542" s="163"/>
      <c r="N542" s="163"/>
      <c r="O542" s="163"/>
    </row>
    <row r="543" spans="1:15">
      <c r="A543" s="163"/>
      <c r="B543" s="187"/>
      <c r="C543" s="163"/>
      <c r="D543" s="190"/>
      <c r="E543" s="165"/>
      <c r="F543" s="165"/>
      <c r="G543" s="163"/>
      <c r="H543" s="163"/>
      <c r="I543" s="163"/>
      <c r="J543" s="163"/>
      <c r="K543" s="164"/>
      <c r="L543" s="165"/>
      <c r="M543" s="163"/>
      <c r="N543" s="163"/>
      <c r="O543" s="163"/>
    </row>
    <row r="544" spans="1:15">
      <c r="A544" s="163"/>
      <c r="B544" s="187"/>
      <c r="C544" s="163"/>
      <c r="D544" s="190"/>
      <c r="E544" s="165"/>
      <c r="F544" s="165"/>
      <c r="G544" s="163"/>
      <c r="H544" s="163"/>
      <c r="I544" s="163"/>
      <c r="J544" s="163"/>
      <c r="K544" s="164"/>
      <c r="L544" s="165"/>
      <c r="M544" s="163"/>
      <c r="N544" s="163"/>
      <c r="O544" s="163"/>
    </row>
    <row r="545" spans="1:15">
      <c r="A545" s="163"/>
      <c r="B545" s="187"/>
      <c r="C545" s="163"/>
      <c r="D545" s="190"/>
      <c r="E545" s="165"/>
      <c r="F545" s="165"/>
      <c r="G545" s="163"/>
      <c r="H545" s="163"/>
      <c r="I545" s="163"/>
      <c r="J545" s="163"/>
      <c r="K545" s="164"/>
      <c r="L545" s="165"/>
      <c r="M545" s="163"/>
      <c r="N545" s="163"/>
      <c r="O545" s="163"/>
    </row>
    <row r="546" spans="1:15">
      <c r="A546" s="163"/>
      <c r="B546" s="187"/>
      <c r="C546" s="163"/>
      <c r="D546" s="190"/>
      <c r="E546" s="165"/>
      <c r="F546" s="165"/>
      <c r="G546" s="163"/>
      <c r="H546" s="163"/>
      <c r="I546" s="163"/>
      <c r="J546" s="163"/>
      <c r="K546" s="164"/>
      <c r="L546" s="165"/>
      <c r="M546" s="163"/>
      <c r="N546" s="163"/>
      <c r="O546" s="163"/>
    </row>
    <row r="547" spans="1:15">
      <c r="A547" s="163"/>
      <c r="B547" s="187"/>
      <c r="C547" s="163"/>
      <c r="D547" s="190"/>
      <c r="E547" s="165"/>
      <c r="F547" s="165"/>
      <c r="G547" s="163"/>
      <c r="H547" s="163"/>
      <c r="I547" s="163"/>
      <c r="J547" s="163"/>
      <c r="K547" s="164"/>
      <c r="L547" s="165"/>
      <c r="M547" s="163"/>
      <c r="N547" s="163"/>
      <c r="O547" s="163"/>
    </row>
    <row r="548" spans="1:15">
      <c r="A548" s="163"/>
      <c r="B548" s="187"/>
      <c r="C548" s="163"/>
      <c r="D548" s="190"/>
      <c r="E548" s="165"/>
      <c r="F548" s="165"/>
      <c r="G548" s="163"/>
      <c r="H548" s="163"/>
      <c r="I548" s="163"/>
      <c r="J548" s="163"/>
      <c r="K548" s="164"/>
      <c r="L548" s="165"/>
      <c r="M548" s="163"/>
      <c r="N548" s="163"/>
      <c r="O548" s="163"/>
    </row>
    <row r="549" spans="1:15">
      <c r="A549" s="163"/>
      <c r="B549" s="187"/>
      <c r="C549" s="163"/>
      <c r="D549" s="190"/>
      <c r="E549" s="165"/>
      <c r="F549" s="165"/>
      <c r="G549" s="163"/>
      <c r="H549" s="163"/>
      <c r="I549" s="163"/>
      <c r="J549" s="163"/>
      <c r="K549" s="164"/>
      <c r="L549" s="165"/>
      <c r="M549" s="163"/>
      <c r="N549" s="163"/>
      <c r="O549" s="163"/>
    </row>
    <row r="550" spans="1:15">
      <c r="A550" s="163"/>
      <c r="B550" s="187"/>
      <c r="C550" s="163"/>
      <c r="D550" s="190"/>
      <c r="E550" s="165"/>
      <c r="F550" s="165"/>
      <c r="G550" s="163"/>
      <c r="H550" s="163"/>
      <c r="I550" s="163"/>
      <c r="J550" s="163"/>
      <c r="K550" s="164"/>
      <c r="L550" s="165"/>
      <c r="M550" s="163"/>
      <c r="N550" s="163"/>
      <c r="O550" s="163"/>
    </row>
    <row r="551" spans="1:15">
      <c r="A551" s="163"/>
      <c r="B551" s="187"/>
      <c r="C551" s="163"/>
      <c r="D551" s="190"/>
      <c r="E551" s="165"/>
      <c r="F551" s="165"/>
      <c r="G551" s="163"/>
      <c r="H551" s="163"/>
      <c r="I551" s="163"/>
      <c r="J551" s="163"/>
      <c r="K551" s="164"/>
      <c r="L551" s="165"/>
      <c r="M551" s="163"/>
      <c r="N551" s="163"/>
      <c r="O551" s="163"/>
    </row>
    <row r="552" spans="1:15">
      <c r="A552" s="163"/>
      <c r="B552" s="187"/>
      <c r="C552" s="163"/>
      <c r="D552" s="190"/>
      <c r="E552" s="165"/>
      <c r="F552" s="165"/>
      <c r="G552" s="163"/>
      <c r="H552" s="163"/>
      <c r="I552" s="163"/>
      <c r="J552" s="163"/>
      <c r="K552" s="164"/>
      <c r="L552" s="165"/>
      <c r="M552" s="163"/>
      <c r="N552" s="163"/>
      <c r="O552" s="163"/>
    </row>
    <row r="553" spans="1:15">
      <c r="A553" s="163"/>
      <c r="B553" s="187"/>
      <c r="C553" s="163"/>
      <c r="D553" s="190"/>
      <c r="E553" s="165"/>
      <c r="F553" s="165"/>
      <c r="G553" s="163"/>
      <c r="H553" s="163"/>
      <c r="I553" s="163"/>
      <c r="J553" s="163"/>
      <c r="K553" s="164"/>
      <c r="L553" s="165"/>
      <c r="M553" s="163"/>
      <c r="N553" s="163"/>
      <c r="O553" s="163"/>
    </row>
    <row r="554" spans="1:15">
      <c r="A554" s="163"/>
      <c r="B554" s="187"/>
      <c r="C554" s="163"/>
      <c r="D554" s="190"/>
      <c r="E554" s="165"/>
      <c r="F554" s="165"/>
      <c r="G554" s="163"/>
      <c r="H554" s="163"/>
      <c r="I554" s="163"/>
      <c r="J554" s="163"/>
      <c r="K554" s="164"/>
      <c r="L554" s="165"/>
      <c r="M554" s="163"/>
      <c r="N554" s="163"/>
      <c r="O554" s="163"/>
    </row>
    <row r="555" spans="1:15">
      <c r="A555" s="163"/>
      <c r="B555" s="187"/>
      <c r="C555" s="163"/>
      <c r="D555" s="190"/>
      <c r="E555" s="165"/>
      <c r="F555" s="165"/>
      <c r="G555" s="163"/>
      <c r="H555" s="163"/>
      <c r="I555" s="163"/>
      <c r="J555" s="163"/>
      <c r="K555" s="164"/>
      <c r="L555" s="165"/>
      <c r="M555" s="163"/>
      <c r="N555" s="163"/>
      <c r="O555" s="163"/>
    </row>
    <row r="556" spans="1:15">
      <c r="A556" s="163"/>
      <c r="B556" s="187"/>
      <c r="C556" s="163"/>
      <c r="D556" s="190"/>
      <c r="E556" s="165"/>
      <c r="F556" s="165"/>
      <c r="G556" s="163"/>
      <c r="H556" s="163"/>
      <c r="I556" s="163"/>
      <c r="J556" s="163"/>
      <c r="K556" s="164"/>
      <c r="L556" s="165"/>
      <c r="M556" s="163"/>
      <c r="N556" s="163"/>
      <c r="O556" s="163"/>
    </row>
    <row r="557" spans="1:15">
      <c r="A557" s="163"/>
      <c r="B557" s="187"/>
      <c r="C557" s="163"/>
      <c r="D557" s="190"/>
      <c r="E557" s="165"/>
      <c r="F557" s="165"/>
      <c r="G557" s="163"/>
      <c r="H557" s="163"/>
      <c r="I557" s="163"/>
      <c r="J557" s="163"/>
      <c r="K557" s="164"/>
      <c r="L557" s="165"/>
      <c r="M557" s="163"/>
      <c r="N557" s="163"/>
      <c r="O557" s="163"/>
    </row>
    <row r="558" spans="1:15">
      <c r="A558" s="163"/>
      <c r="B558" s="187"/>
      <c r="C558" s="163"/>
      <c r="D558" s="190"/>
      <c r="E558" s="165"/>
      <c r="F558" s="165"/>
      <c r="G558" s="163"/>
      <c r="H558" s="163"/>
      <c r="I558" s="163"/>
      <c r="J558" s="163"/>
      <c r="K558" s="164"/>
      <c r="L558" s="165"/>
      <c r="M558" s="163"/>
      <c r="N558" s="163"/>
      <c r="O558" s="163"/>
    </row>
    <row r="559" spans="1:15">
      <c r="A559" s="163"/>
      <c r="B559" s="187"/>
      <c r="C559" s="163"/>
      <c r="D559" s="190"/>
      <c r="E559" s="164"/>
      <c r="F559" s="164"/>
      <c r="G559" s="163"/>
      <c r="H559" s="163"/>
      <c r="I559" s="163"/>
      <c r="J559" s="163"/>
      <c r="K559" s="164"/>
      <c r="L559" s="164"/>
      <c r="M559" s="163"/>
      <c r="N559" s="163"/>
      <c r="O559" s="163"/>
    </row>
    <row r="560" spans="1:15">
      <c r="A560" s="163"/>
      <c r="B560" s="187"/>
      <c r="C560" s="163"/>
      <c r="D560" s="190"/>
      <c r="E560" s="165"/>
      <c r="F560" s="165"/>
      <c r="G560" s="163"/>
      <c r="H560" s="163"/>
      <c r="I560" s="163"/>
      <c r="J560" s="163"/>
      <c r="K560" s="164"/>
      <c r="L560" s="165"/>
      <c r="M560" s="163"/>
      <c r="N560" s="163"/>
      <c r="O560" s="163"/>
    </row>
    <row r="561" spans="1:15">
      <c r="A561" s="163"/>
      <c r="B561" s="187"/>
      <c r="C561" s="163"/>
      <c r="D561" s="190"/>
      <c r="E561" s="165"/>
      <c r="F561" s="165"/>
      <c r="G561" s="163"/>
      <c r="H561" s="163"/>
      <c r="I561" s="163"/>
      <c r="J561" s="163"/>
      <c r="K561" s="164"/>
      <c r="L561" s="165"/>
      <c r="M561" s="163"/>
      <c r="N561" s="163"/>
      <c r="O561" s="163"/>
    </row>
    <row r="562" spans="1:15">
      <c r="A562" s="163"/>
      <c r="B562" s="187"/>
      <c r="C562" s="163"/>
      <c r="D562" s="190"/>
      <c r="E562" s="165"/>
      <c r="F562" s="165"/>
      <c r="G562" s="163"/>
      <c r="H562" s="163"/>
      <c r="I562" s="163"/>
      <c r="J562" s="163"/>
      <c r="K562" s="164"/>
      <c r="L562" s="165"/>
      <c r="M562" s="163"/>
      <c r="N562" s="163"/>
      <c r="O562" s="163"/>
    </row>
    <row r="563" spans="1:15">
      <c r="A563" s="163"/>
      <c r="B563" s="187"/>
      <c r="C563" s="163"/>
      <c r="D563" s="190"/>
      <c r="E563" s="165"/>
      <c r="F563" s="165"/>
      <c r="G563" s="163"/>
      <c r="H563" s="163"/>
      <c r="I563" s="163"/>
      <c r="J563" s="163"/>
      <c r="K563" s="164"/>
      <c r="L563" s="165"/>
      <c r="M563" s="163"/>
      <c r="N563" s="163"/>
      <c r="O563" s="163"/>
    </row>
    <row r="564" spans="1:15">
      <c r="A564" s="163"/>
      <c r="B564" s="187"/>
      <c r="C564" s="163"/>
      <c r="D564" s="190"/>
      <c r="E564" s="165"/>
      <c r="F564" s="165"/>
      <c r="G564" s="163"/>
      <c r="H564" s="163"/>
      <c r="I564" s="163"/>
      <c r="J564" s="163"/>
      <c r="K564" s="164"/>
      <c r="L564" s="165"/>
      <c r="M564" s="163"/>
      <c r="N564" s="163"/>
      <c r="O564" s="163"/>
    </row>
    <row r="565" spans="1:15">
      <c r="A565" s="163"/>
      <c r="B565" s="187"/>
      <c r="C565" s="163"/>
      <c r="D565" s="190"/>
      <c r="E565" s="165"/>
      <c r="F565" s="165"/>
      <c r="G565" s="163"/>
      <c r="H565" s="163"/>
      <c r="I565" s="163"/>
      <c r="J565" s="163"/>
      <c r="K565" s="164"/>
      <c r="L565" s="165"/>
      <c r="M565" s="163"/>
      <c r="N565" s="163"/>
      <c r="O565" s="163"/>
    </row>
    <row r="566" spans="1:15">
      <c r="A566" s="163"/>
      <c r="B566" s="187"/>
      <c r="C566" s="163"/>
      <c r="D566" s="190"/>
      <c r="E566" s="165"/>
      <c r="F566" s="165"/>
      <c r="G566" s="163"/>
      <c r="H566" s="163"/>
      <c r="I566" s="163"/>
      <c r="J566" s="163"/>
      <c r="K566" s="164"/>
      <c r="L566" s="165"/>
      <c r="M566" s="163"/>
      <c r="N566" s="163"/>
      <c r="O566" s="163"/>
    </row>
    <row r="567" spans="1:15">
      <c r="A567" s="163"/>
      <c r="B567" s="187"/>
      <c r="C567" s="163"/>
      <c r="D567" s="190"/>
      <c r="E567" s="165"/>
      <c r="F567" s="165"/>
      <c r="G567" s="163"/>
      <c r="H567" s="163"/>
      <c r="I567" s="163"/>
      <c r="J567" s="163"/>
      <c r="K567" s="164"/>
      <c r="L567" s="165"/>
      <c r="M567" s="163"/>
      <c r="N567" s="163"/>
      <c r="O567" s="163"/>
    </row>
    <row r="568" spans="1:15">
      <c r="A568" s="163"/>
      <c r="B568" s="187"/>
      <c r="C568" s="163"/>
      <c r="D568" s="190"/>
      <c r="E568" s="165"/>
      <c r="F568" s="165"/>
      <c r="G568" s="163"/>
      <c r="H568" s="163"/>
      <c r="I568" s="163"/>
      <c r="J568" s="163"/>
      <c r="K568" s="164"/>
      <c r="L568" s="165"/>
      <c r="M568" s="163"/>
      <c r="N568" s="163"/>
      <c r="O568" s="163"/>
    </row>
    <row r="569" spans="1:15">
      <c r="A569" s="163"/>
      <c r="B569" s="187"/>
      <c r="C569" s="163"/>
      <c r="D569" s="190"/>
      <c r="E569" s="165"/>
      <c r="F569" s="165"/>
      <c r="G569" s="163"/>
      <c r="H569" s="163"/>
      <c r="I569" s="163"/>
      <c r="J569" s="163"/>
      <c r="K569" s="164"/>
      <c r="L569" s="165"/>
      <c r="M569" s="163"/>
      <c r="N569" s="163"/>
      <c r="O569" s="163"/>
    </row>
    <row r="570" spans="1:15">
      <c r="A570" s="163"/>
      <c r="B570" s="187"/>
      <c r="C570" s="163"/>
      <c r="D570" s="190"/>
      <c r="E570" s="165"/>
      <c r="F570" s="165"/>
      <c r="G570" s="163"/>
      <c r="H570" s="163"/>
      <c r="I570" s="163"/>
      <c r="J570" s="163"/>
      <c r="K570" s="164"/>
      <c r="L570" s="165"/>
      <c r="M570" s="163"/>
      <c r="N570" s="163"/>
      <c r="O570" s="163"/>
    </row>
    <row r="571" spans="1:15">
      <c r="A571" s="163"/>
      <c r="B571" s="187"/>
      <c r="C571" s="163"/>
      <c r="D571" s="190"/>
      <c r="E571" s="165"/>
      <c r="F571" s="165"/>
      <c r="G571" s="163"/>
      <c r="H571" s="163"/>
      <c r="I571" s="163"/>
      <c r="J571" s="163"/>
      <c r="K571" s="164"/>
      <c r="L571" s="165"/>
      <c r="M571" s="163"/>
      <c r="N571" s="163"/>
      <c r="O571" s="163"/>
    </row>
    <row r="572" spans="1:15">
      <c r="A572" s="163"/>
      <c r="B572" s="187"/>
      <c r="C572" s="163"/>
      <c r="D572" s="190"/>
      <c r="E572" s="165"/>
      <c r="F572" s="165"/>
      <c r="G572" s="163"/>
      <c r="H572" s="163"/>
      <c r="I572" s="163"/>
      <c r="J572" s="163"/>
      <c r="K572" s="164"/>
      <c r="L572" s="165"/>
      <c r="M572" s="163"/>
      <c r="N572" s="163"/>
      <c r="O572" s="163"/>
    </row>
    <row r="573" spans="1:15">
      <c r="A573" s="163"/>
      <c r="B573" s="187"/>
      <c r="C573" s="163"/>
      <c r="D573" s="190"/>
      <c r="E573" s="165"/>
      <c r="F573" s="165"/>
      <c r="G573" s="163"/>
      <c r="H573" s="163"/>
      <c r="I573" s="163"/>
      <c r="J573" s="163"/>
      <c r="K573" s="164"/>
      <c r="L573" s="165"/>
      <c r="M573" s="163"/>
      <c r="N573" s="163"/>
      <c r="O573" s="163"/>
    </row>
    <row r="574" spans="1:15">
      <c r="A574" s="163"/>
      <c r="B574" s="187"/>
      <c r="C574" s="163"/>
      <c r="D574" s="190"/>
      <c r="E574" s="165"/>
      <c r="F574" s="165"/>
      <c r="G574" s="163"/>
      <c r="H574" s="163"/>
      <c r="I574" s="163"/>
      <c r="J574" s="163"/>
      <c r="K574" s="164"/>
      <c r="L574" s="165"/>
      <c r="M574" s="163"/>
      <c r="N574" s="163"/>
      <c r="O574" s="163"/>
    </row>
    <row r="575" spans="1:15">
      <c r="A575" s="163"/>
      <c r="B575" s="187"/>
      <c r="C575" s="163"/>
      <c r="D575" s="190"/>
      <c r="E575" s="165"/>
      <c r="F575" s="165"/>
      <c r="G575" s="163"/>
      <c r="H575" s="163"/>
      <c r="I575" s="163"/>
      <c r="J575" s="163"/>
      <c r="K575" s="164"/>
      <c r="L575" s="165"/>
      <c r="M575" s="163"/>
      <c r="N575" s="163"/>
      <c r="O575" s="163"/>
    </row>
    <row r="576" spans="1:15">
      <c r="A576" s="163"/>
      <c r="B576" s="187"/>
      <c r="C576" s="163"/>
      <c r="D576" s="190"/>
      <c r="E576" s="165"/>
      <c r="F576" s="165"/>
      <c r="G576" s="163"/>
      <c r="H576" s="163"/>
      <c r="I576" s="163"/>
      <c r="J576" s="163"/>
      <c r="K576" s="164"/>
      <c r="L576" s="165"/>
      <c r="M576" s="163"/>
      <c r="N576" s="163"/>
      <c r="O576" s="163"/>
    </row>
    <row r="577" spans="1:15">
      <c r="A577" s="163"/>
      <c r="B577" s="187"/>
      <c r="C577" s="163"/>
      <c r="D577" s="190"/>
      <c r="E577" s="165"/>
      <c r="F577" s="165"/>
      <c r="G577" s="163"/>
      <c r="H577" s="163"/>
      <c r="I577" s="163"/>
      <c r="J577" s="163"/>
      <c r="K577" s="164"/>
      <c r="L577" s="165"/>
      <c r="M577" s="163"/>
      <c r="N577" s="163"/>
      <c r="O577" s="163"/>
    </row>
    <row r="578" spans="1:15">
      <c r="A578" s="163"/>
      <c r="B578" s="187"/>
      <c r="C578" s="163"/>
      <c r="D578" s="190"/>
      <c r="E578" s="165"/>
      <c r="F578" s="165"/>
      <c r="G578" s="163"/>
      <c r="H578" s="163"/>
      <c r="I578" s="163"/>
      <c r="J578" s="163"/>
      <c r="K578" s="164"/>
      <c r="L578" s="165"/>
      <c r="M578" s="163"/>
      <c r="N578" s="163"/>
      <c r="O578" s="163"/>
    </row>
    <row r="579" spans="1:15">
      <c r="A579" s="163"/>
      <c r="B579" s="187"/>
      <c r="C579" s="163"/>
      <c r="D579" s="190"/>
      <c r="E579" s="165"/>
      <c r="F579" s="165"/>
      <c r="G579" s="163"/>
      <c r="H579" s="163"/>
      <c r="I579" s="163"/>
      <c r="J579" s="163"/>
      <c r="K579" s="164"/>
      <c r="L579" s="165"/>
      <c r="M579" s="163"/>
      <c r="N579" s="163"/>
      <c r="O579" s="163"/>
    </row>
    <row r="580" spans="1:15">
      <c r="A580" s="163"/>
      <c r="B580" s="187"/>
      <c r="C580" s="163"/>
      <c r="D580" s="190"/>
      <c r="E580" s="165"/>
      <c r="F580" s="165"/>
      <c r="G580" s="163"/>
      <c r="H580" s="163"/>
      <c r="I580" s="163"/>
      <c r="J580" s="163"/>
      <c r="K580" s="164"/>
      <c r="L580" s="165"/>
      <c r="M580" s="163"/>
      <c r="N580" s="163"/>
      <c r="O580" s="163"/>
    </row>
    <row r="581" spans="1:15">
      <c r="A581" s="163"/>
      <c r="B581" s="187"/>
      <c r="C581" s="163"/>
      <c r="D581" s="190"/>
      <c r="E581" s="165"/>
      <c r="F581" s="165"/>
      <c r="G581" s="163"/>
      <c r="H581" s="163"/>
      <c r="I581" s="163"/>
      <c r="J581" s="163"/>
      <c r="K581" s="164"/>
      <c r="L581" s="165"/>
      <c r="M581" s="163"/>
      <c r="N581" s="163"/>
      <c r="O581" s="163"/>
    </row>
    <row r="582" spans="1:15">
      <c r="A582" s="163"/>
      <c r="B582" s="187"/>
      <c r="C582" s="163"/>
      <c r="D582" s="190"/>
      <c r="E582" s="165"/>
      <c r="F582" s="165"/>
      <c r="G582" s="163"/>
      <c r="H582" s="163"/>
      <c r="I582" s="163"/>
      <c r="J582" s="163"/>
      <c r="K582" s="164"/>
      <c r="L582" s="165"/>
      <c r="M582" s="163"/>
      <c r="N582" s="163"/>
      <c r="O582" s="163"/>
    </row>
    <row r="583" spans="1:15">
      <c r="A583" s="163"/>
      <c r="B583" s="187"/>
      <c r="C583" s="163"/>
      <c r="D583" s="190"/>
      <c r="E583" s="165"/>
      <c r="F583" s="165"/>
      <c r="G583" s="163"/>
      <c r="H583" s="163"/>
      <c r="I583" s="163"/>
      <c r="J583" s="163"/>
      <c r="K583" s="164"/>
      <c r="L583" s="165"/>
      <c r="M583" s="163"/>
      <c r="N583" s="163"/>
      <c r="O583" s="163"/>
    </row>
    <row r="584" spans="1:15">
      <c r="A584" s="163"/>
      <c r="B584" s="187"/>
      <c r="C584" s="163"/>
      <c r="D584" s="190"/>
      <c r="E584" s="165"/>
      <c r="F584" s="165"/>
      <c r="G584" s="163"/>
      <c r="H584" s="163"/>
      <c r="I584" s="163"/>
      <c r="J584" s="163"/>
      <c r="K584" s="164"/>
      <c r="L584" s="165"/>
      <c r="M584" s="163"/>
      <c r="N584" s="163"/>
      <c r="O584" s="163"/>
    </row>
    <row r="585" spans="1:15">
      <c r="A585" s="163"/>
      <c r="B585" s="187"/>
      <c r="C585" s="163"/>
      <c r="D585" s="190"/>
      <c r="E585" s="165"/>
      <c r="F585" s="165"/>
      <c r="G585" s="163"/>
      <c r="H585" s="163"/>
      <c r="I585" s="163"/>
      <c r="J585" s="163"/>
      <c r="K585" s="164"/>
      <c r="L585" s="165"/>
      <c r="M585" s="163"/>
      <c r="N585" s="163"/>
      <c r="O585" s="163"/>
    </row>
    <row r="586" spans="1:15">
      <c r="A586" s="163"/>
      <c r="B586" s="187"/>
      <c r="C586" s="163"/>
      <c r="D586" s="190"/>
      <c r="E586" s="165"/>
      <c r="F586" s="165"/>
      <c r="G586" s="163"/>
      <c r="H586" s="163"/>
      <c r="I586" s="163"/>
      <c r="J586" s="163"/>
      <c r="K586" s="164"/>
      <c r="L586" s="165"/>
      <c r="M586" s="163"/>
      <c r="N586" s="163"/>
      <c r="O586" s="163"/>
    </row>
    <row r="587" spans="1:15">
      <c r="A587" s="163"/>
      <c r="B587" s="187"/>
      <c r="C587" s="163"/>
      <c r="D587" s="190"/>
      <c r="E587" s="165"/>
      <c r="F587" s="165"/>
      <c r="G587" s="163"/>
      <c r="H587" s="163"/>
      <c r="I587" s="163"/>
      <c r="J587" s="163"/>
      <c r="K587" s="164"/>
      <c r="L587" s="165"/>
      <c r="M587" s="163"/>
      <c r="N587" s="163"/>
      <c r="O587" s="163"/>
    </row>
    <row r="588" spans="1:15">
      <c r="A588" s="163"/>
      <c r="B588" s="187"/>
      <c r="C588" s="163"/>
      <c r="D588" s="190"/>
      <c r="E588" s="165"/>
      <c r="F588" s="165"/>
      <c r="G588" s="163"/>
      <c r="H588" s="163"/>
      <c r="I588" s="163"/>
      <c r="J588" s="163"/>
      <c r="K588" s="164"/>
      <c r="L588" s="165"/>
      <c r="M588" s="163"/>
      <c r="N588" s="163"/>
      <c r="O588" s="163"/>
    </row>
    <row r="589" spans="1:15">
      <c r="A589" s="163"/>
      <c r="B589" s="187"/>
      <c r="C589" s="163"/>
      <c r="D589" s="190"/>
      <c r="E589" s="165"/>
      <c r="F589" s="165"/>
      <c r="G589" s="163"/>
      <c r="H589" s="163"/>
      <c r="I589" s="163"/>
      <c r="J589" s="163"/>
      <c r="K589" s="164"/>
      <c r="L589" s="165"/>
      <c r="M589" s="163"/>
      <c r="N589" s="163"/>
      <c r="O589" s="163"/>
    </row>
    <row r="590" spans="1:15">
      <c r="A590" s="163"/>
      <c r="B590" s="187"/>
      <c r="C590" s="163"/>
      <c r="D590" s="190"/>
      <c r="E590" s="164"/>
      <c r="F590" s="164"/>
      <c r="G590" s="163"/>
      <c r="H590" s="163"/>
      <c r="I590" s="163"/>
      <c r="J590" s="163"/>
      <c r="K590" s="164"/>
      <c r="L590" s="164"/>
      <c r="M590" s="163"/>
      <c r="N590" s="163"/>
      <c r="O590" s="163"/>
    </row>
    <row r="591" spans="1:15">
      <c r="A591" s="163"/>
      <c r="B591" s="187"/>
      <c r="C591" s="163"/>
      <c r="D591" s="190"/>
      <c r="E591" s="165"/>
      <c r="F591" s="165"/>
      <c r="G591" s="163"/>
      <c r="H591" s="163"/>
      <c r="I591" s="163"/>
      <c r="J591" s="163"/>
      <c r="K591" s="164"/>
      <c r="L591" s="165"/>
      <c r="M591" s="163"/>
      <c r="N591" s="163"/>
      <c r="O591" s="163"/>
    </row>
    <row r="592" spans="1:15">
      <c r="A592" s="163"/>
      <c r="B592" s="187"/>
      <c r="C592" s="163"/>
      <c r="D592" s="190"/>
      <c r="E592" s="165"/>
      <c r="F592" s="165"/>
      <c r="G592" s="163"/>
      <c r="H592" s="163"/>
      <c r="I592" s="163"/>
      <c r="J592" s="163"/>
      <c r="K592" s="164"/>
      <c r="L592" s="165"/>
      <c r="M592" s="163"/>
      <c r="N592" s="163"/>
      <c r="O592" s="163"/>
    </row>
    <row r="593" spans="1:15">
      <c r="A593" s="163"/>
      <c r="B593" s="187"/>
      <c r="C593" s="163"/>
      <c r="D593" s="190"/>
      <c r="E593" s="165"/>
      <c r="F593" s="165"/>
      <c r="G593" s="163"/>
      <c r="H593" s="163"/>
      <c r="I593" s="163"/>
      <c r="J593" s="163"/>
      <c r="K593" s="164"/>
      <c r="L593" s="165"/>
      <c r="M593" s="163"/>
      <c r="N593" s="163"/>
      <c r="O593" s="163"/>
    </row>
    <row r="594" spans="1:15">
      <c r="A594" s="163"/>
      <c r="B594" s="187"/>
      <c r="C594" s="163"/>
      <c r="D594" s="190"/>
      <c r="E594" s="165"/>
      <c r="F594" s="165"/>
      <c r="G594" s="163"/>
      <c r="H594" s="163"/>
      <c r="I594" s="163"/>
      <c r="J594" s="163"/>
      <c r="K594" s="164"/>
      <c r="L594" s="165"/>
      <c r="M594" s="163"/>
      <c r="N594" s="163"/>
      <c r="O594" s="163"/>
    </row>
    <row r="595" spans="1:15">
      <c r="A595" s="163"/>
      <c r="B595" s="187"/>
      <c r="C595" s="163"/>
      <c r="D595" s="190"/>
      <c r="E595" s="165"/>
      <c r="F595" s="165"/>
      <c r="G595" s="163"/>
      <c r="H595" s="163"/>
      <c r="I595" s="163"/>
      <c r="J595" s="163"/>
      <c r="K595" s="164"/>
      <c r="L595" s="165"/>
      <c r="M595" s="163"/>
      <c r="N595" s="163"/>
      <c r="O595" s="163"/>
    </row>
    <row r="596" spans="1:15">
      <c r="A596" s="163"/>
      <c r="B596" s="187"/>
      <c r="C596" s="163"/>
      <c r="D596" s="190"/>
      <c r="E596" s="165"/>
      <c r="F596" s="165"/>
      <c r="G596" s="163"/>
      <c r="H596" s="163"/>
      <c r="I596" s="163"/>
      <c r="J596" s="163"/>
      <c r="K596" s="164"/>
      <c r="L596" s="165"/>
      <c r="M596" s="163"/>
      <c r="N596" s="163"/>
      <c r="O596" s="163"/>
    </row>
    <row r="597" spans="1:15">
      <c r="A597" s="163"/>
      <c r="B597" s="187"/>
      <c r="C597" s="163"/>
      <c r="D597" s="190"/>
      <c r="E597" s="165"/>
      <c r="F597" s="165"/>
      <c r="G597" s="163"/>
      <c r="H597" s="163"/>
      <c r="I597" s="163"/>
      <c r="J597" s="163"/>
      <c r="K597" s="164"/>
      <c r="L597" s="170"/>
      <c r="M597" s="163"/>
      <c r="N597" s="163"/>
      <c r="O597" s="163"/>
    </row>
    <row r="598" spans="1:15">
      <c r="A598" s="163"/>
      <c r="B598" s="187"/>
      <c r="C598" s="163"/>
      <c r="D598" s="190"/>
      <c r="E598" s="165"/>
      <c r="F598" s="165"/>
      <c r="G598" s="163"/>
      <c r="H598" s="163"/>
      <c r="I598" s="163"/>
      <c r="J598" s="163"/>
      <c r="K598" s="164"/>
      <c r="L598" s="170"/>
      <c r="M598" s="163"/>
      <c r="N598" s="163"/>
      <c r="O598" s="163"/>
    </row>
    <row r="599" spans="1:15">
      <c r="A599" s="163"/>
      <c r="B599" s="187"/>
      <c r="C599" s="181"/>
      <c r="D599" s="190"/>
      <c r="E599" s="170"/>
      <c r="F599" s="170"/>
      <c r="G599" s="181"/>
      <c r="H599" s="225"/>
      <c r="I599" s="181"/>
      <c r="J599" s="181"/>
      <c r="K599" s="173"/>
      <c r="L599" s="170"/>
      <c r="M599" s="163"/>
      <c r="N599" s="163"/>
      <c r="O599" s="163"/>
    </row>
    <row r="600" spans="1:15">
      <c r="A600" s="163"/>
      <c r="B600" s="187"/>
      <c r="C600" s="163"/>
      <c r="D600" s="190"/>
      <c r="E600" s="165"/>
      <c r="F600" s="165"/>
      <c r="G600" s="163"/>
      <c r="H600" s="163"/>
      <c r="I600" s="163"/>
      <c r="J600" s="163"/>
      <c r="K600" s="164"/>
      <c r="L600" s="170"/>
      <c r="M600" s="163"/>
      <c r="N600" s="163"/>
      <c r="O600" s="163"/>
    </row>
    <row r="601" spans="1:15">
      <c r="A601" s="163"/>
      <c r="B601" s="187"/>
      <c r="C601" s="163"/>
      <c r="D601" s="190"/>
      <c r="E601" s="165"/>
      <c r="F601" s="165"/>
      <c r="G601" s="163"/>
      <c r="H601" s="163"/>
      <c r="I601" s="163"/>
      <c r="J601" s="163"/>
      <c r="K601" s="164"/>
      <c r="L601" s="170"/>
      <c r="M601" s="163"/>
      <c r="N601" s="163"/>
      <c r="O601" s="163"/>
    </row>
    <row r="602" spans="1:15">
      <c r="A602" s="163"/>
      <c r="B602" s="187"/>
      <c r="C602" s="163"/>
      <c r="D602" s="190"/>
      <c r="E602" s="165"/>
      <c r="F602" s="165"/>
      <c r="G602" s="163"/>
      <c r="H602" s="163"/>
      <c r="I602" s="163"/>
      <c r="J602" s="163"/>
      <c r="K602" s="164"/>
      <c r="L602" s="170"/>
      <c r="M602" s="163"/>
      <c r="N602" s="163"/>
      <c r="O602" s="163"/>
    </row>
    <row r="603" spans="1:15">
      <c r="A603" s="163"/>
      <c r="B603" s="187"/>
      <c r="C603" s="163"/>
      <c r="D603" s="190"/>
      <c r="E603" s="165"/>
      <c r="F603" s="165"/>
      <c r="G603" s="163"/>
      <c r="H603" s="163"/>
      <c r="I603" s="163"/>
      <c r="J603" s="163"/>
      <c r="K603" s="164"/>
      <c r="L603" s="170"/>
      <c r="M603" s="163"/>
      <c r="N603" s="163"/>
      <c r="O603" s="163"/>
    </row>
    <row r="604" spans="1:15">
      <c r="A604" s="163"/>
      <c r="B604" s="187"/>
      <c r="C604" s="163"/>
      <c r="D604" s="190"/>
      <c r="E604" s="165"/>
      <c r="F604" s="165"/>
      <c r="G604" s="163"/>
      <c r="H604" s="163"/>
      <c r="I604" s="163"/>
      <c r="J604" s="163"/>
      <c r="K604" s="164"/>
      <c r="L604" s="170"/>
      <c r="M604" s="163"/>
      <c r="N604" s="163"/>
      <c r="O604" s="163"/>
    </row>
    <row r="605" spans="1:15">
      <c r="A605" s="163"/>
      <c r="B605" s="187"/>
      <c r="C605" s="163"/>
      <c r="D605" s="190"/>
      <c r="E605" s="165"/>
      <c r="F605" s="165"/>
      <c r="G605" s="163"/>
      <c r="H605" s="163"/>
      <c r="I605" s="163"/>
      <c r="J605" s="163"/>
      <c r="K605" s="164"/>
      <c r="L605" s="170"/>
      <c r="M605" s="163"/>
      <c r="N605" s="163"/>
      <c r="O605" s="163"/>
    </row>
    <row r="606" spans="1:15">
      <c r="A606" s="163"/>
      <c r="B606" s="187"/>
      <c r="C606" s="163"/>
      <c r="D606" s="190"/>
      <c r="E606" s="165"/>
      <c r="F606" s="165"/>
      <c r="G606" s="163"/>
      <c r="H606" s="163"/>
      <c r="I606" s="163"/>
      <c r="J606" s="163"/>
      <c r="K606" s="164"/>
      <c r="L606" s="170"/>
      <c r="M606" s="163"/>
      <c r="N606" s="163"/>
      <c r="O606" s="163"/>
    </row>
    <row r="607" spans="1:15">
      <c r="A607" s="163"/>
      <c r="B607" s="187"/>
      <c r="C607" s="163"/>
      <c r="D607" s="190"/>
      <c r="E607" s="165"/>
      <c r="F607" s="165"/>
      <c r="G607" s="163"/>
      <c r="H607" s="163"/>
      <c r="I607" s="163"/>
      <c r="J607" s="163"/>
      <c r="K607" s="164"/>
      <c r="L607" s="165"/>
      <c r="M607" s="163"/>
      <c r="N607" s="163"/>
      <c r="O607" s="163"/>
    </row>
    <row r="608" spans="1:15">
      <c r="A608" s="163"/>
      <c r="B608" s="187"/>
      <c r="C608" s="163"/>
      <c r="D608" s="190"/>
      <c r="E608" s="165"/>
      <c r="F608" s="165"/>
      <c r="G608" s="163"/>
      <c r="H608" s="163"/>
      <c r="I608" s="163"/>
      <c r="J608" s="163"/>
      <c r="K608" s="164"/>
      <c r="L608" s="165"/>
      <c r="M608" s="163"/>
      <c r="N608" s="163"/>
      <c r="O608" s="163"/>
    </row>
    <row r="609" spans="1:15">
      <c r="A609" s="163"/>
      <c r="B609" s="187"/>
      <c r="C609" s="163"/>
      <c r="D609" s="190"/>
      <c r="E609" s="165"/>
      <c r="F609" s="165"/>
      <c r="G609" s="163"/>
      <c r="H609" s="163"/>
      <c r="I609" s="163"/>
      <c r="J609" s="163"/>
      <c r="K609" s="164"/>
      <c r="L609" s="165"/>
      <c r="M609" s="163"/>
      <c r="N609" s="163"/>
      <c r="O609" s="163"/>
    </row>
    <row r="610" spans="1:15">
      <c r="A610" s="163"/>
      <c r="B610" s="187"/>
      <c r="C610" s="163"/>
      <c r="D610" s="190"/>
      <c r="E610" s="165"/>
      <c r="F610" s="165"/>
      <c r="G610" s="163"/>
      <c r="H610" s="163"/>
      <c r="I610" s="163"/>
      <c r="J610" s="163"/>
      <c r="K610" s="164"/>
      <c r="L610" s="165"/>
      <c r="M610" s="163"/>
      <c r="N610" s="163"/>
      <c r="O610" s="163"/>
    </row>
    <row r="611" spans="1:15">
      <c r="A611" s="163"/>
      <c r="B611" s="187"/>
      <c r="C611" s="163"/>
      <c r="D611" s="190"/>
      <c r="E611" s="165"/>
      <c r="F611" s="165"/>
      <c r="G611" s="163"/>
      <c r="H611" s="163"/>
      <c r="I611" s="163"/>
      <c r="J611" s="163"/>
      <c r="K611" s="164"/>
      <c r="L611" s="165"/>
      <c r="M611" s="163"/>
      <c r="N611" s="163"/>
      <c r="O611" s="163"/>
    </row>
    <row r="612" spans="1:15">
      <c r="A612" s="163"/>
      <c r="B612" s="187"/>
      <c r="C612" s="163"/>
      <c r="D612" s="190"/>
      <c r="E612" s="165"/>
      <c r="F612" s="165"/>
      <c r="G612" s="163"/>
      <c r="H612" s="163"/>
      <c r="I612" s="163"/>
      <c r="J612" s="163"/>
      <c r="K612" s="164"/>
      <c r="L612" s="165"/>
      <c r="M612" s="163"/>
      <c r="N612" s="163"/>
      <c r="O612" s="163"/>
    </row>
    <row r="613" spans="1:15">
      <c r="A613" s="163"/>
      <c r="B613" s="187"/>
      <c r="C613" s="187"/>
      <c r="D613" s="190"/>
      <c r="E613" s="165"/>
      <c r="F613" s="165"/>
      <c r="G613" s="163"/>
      <c r="H613" s="163"/>
      <c r="I613" s="163"/>
      <c r="J613" s="163"/>
      <c r="K613" s="164"/>
      <c r="L613" s="165"/>
      <c r="M613" s="163"/>
      <c r="N613" s="163"/>
      <c r="O613" s="163"/>
    </row>
    <row r="614" spans="1:15">
      <c r="A614" s="163"/>
      <c r="B614" s="187"/>
      <c r="C614" s="187"/>
      <c r="D614" s="190"/>
      <c r="E614" s="165"/>
      <c r="F614" s="165"/>
      <c r="G614" s="163"/>
      <c r="H614" s="163"/>
      <c r="I614" s="163"/>
      <c r="J614" s="163"/>
      <c r="K614" s="164"/>
      <c r="L614" s="165"/>
      <c r="M614" s="163"/>
      <c r="N614" s="163"/>
      <c r="O614" s="163"/>
    </row>
    <row r="615" spans="1:15">
      <c r="A615" s="163"/>
      <c r="B615" s="187"/>
      <c r="C615" s="187"/>
      <c r="D615" s="190"/>
      <c r="E615" s="165"/>
      <c r="F615" s="165"/>
      <c r="G615" s="163"/>
      <c r="H615" s="163"/>
      <c r="I615" s="163"/>
      <c r="J615" s="163"/>
      <c r="K615" s="164"/>
      <c r="L615" s="165"/>
      <c r="M615" s="163"/>
      <c r="N615" s="163"/>
      <c r="O615" s="163"/>
    </row>
    <row r="616" spans="1:15">
      <c r="A616" s="163"/>
      <c r="B616" s="187"/>
      <c r="C616" s="187"/>
      <c r="D616" s="190"/>
      <c r="E616" s="165"/>
      <c r="F616" s="165"/>
      <c r="G616" s="163"/>
      <c r="H616" s="163"/>
      <c r="I616" s="163"/>
      <c r="J616" s="163"/>
      <c r="K616" s="164"/>
      <c r="L616" s="165"/>
      <c r="M616" s="163"/>
      <c r="N616" s="163"/>
      <c r="O616" s="163"/>
    </row>
    <row r="617" spans="1:15">
      <c r="A617" s="163"/>
      <c r="B617" s="187"/>
      <c r="C617" s="187"/>
      <c r="D617" s="190"/>
      <c r="E617" s="165"/>
      <c r="F617" s="165"/>
      <c r="G617" s="163"/>
      <c r="H617" s="163"/>
      <c r="I617" s="163"/>
      <c r="J617" s="163"/>
      <c r="K617" s="164"/>
      <c r="L617" s="165"/>
      <c r="M617" s="163"/>
      <c r="N617" s="163"/>
      <c r="O617" s="163"/>
    </row>
    <row r="618" spans="1:15">
      <c r="A618" s="163"/>
      <c r="B618" s="187"/>
      <c r="C618" s="187"/>
      <c r="D618" s="190"/>
      <c r="E618" s="165"/>
      <c r="F618" s="165"/>
      <c r="G618" s="163"/>
      <c r="H618" s="163"/>
      <c r="I618" s="163"/>
      <c r="J618" s="163"/>
      <c r="K618" s="164"/>
      <c r="L618" s="293"/>
      <c r="M618" s="163"/>
      <c r="N618" s="163"/>
      <c r="O618" s="163"/>
    </row>
    <row r="619" spans="1:15">
      <c r="A619" s="163"/>
      <c r="B619" s="187"/>
      <c r="C619" s="187"/>
      <c r="D619" s="190"/>
      <c r="E619" s="165"/>
      <c r="F619" s="165"/>
      <c r="G619" s="163"/>
      <c r="H619" s="163"/>
      <c r="I619" s="163"/>
      <c r="J619" s="163"/>
      <c r="K619" s="164"/>
      <c r="L619" s="165"/>
      <c r="M619" s="163"/>
      <c r="N619" s="163"/>
      <c r="O619" s="163"/>
    </row>
    <row r="620" spans="1:15">
      <c r="A620" s="163"/>
      <c r="B620" s="187"/>
      <c r="C620" s="187"/>
      <c r="D620" s="190"/>
      <c r="E620" s="165"/>
      <c r="F620" s="165"/>
      <c r="G620" s="163"/>
      <c r="H620" s="163"/>
      <c r="I620" s="163"/>
      <c r="J620" s="163"/>
      <c r="K620" s="164"/>
      <c r="L620" s="165"/>
      <c r="M620" s="163"/>
      <c r="N620" s="163"/>
      <c r="O620" s="163"/>
    </row>
    <row r="621" spans="1:15">
      <c r="A621" s="163"/>
      <c r="B621" s="187"/>
      <c r="C621" s="187"/>
      <c r="D621" s="190"/>
      <c r="E621" s="165"/>
      <c r="F621" s="165"/>
      <c r="G621" s="163"/>
      <c r="H621" s="163"/>
      <c r="I621" s="163"/>
      <c r="J621" s="163"/>
      <c r="K621" s="164"/>
      <c r="L621" s="165"/>
      <c r="M621" s="163"/>
      <c r="N621" s="163"/>
      <c r="O621" s="163"/>
    </row>
    <row r="622" spans="1:15">
      <c r="A622" s="163"/>
      <c r="B622" s="190"/>
      <c r="C622" s="190"/>
      <c r="D622" s="190"/>
      <c r="E622" s="165"/>
      <c r="F622" s="165"/>
      <c r="G622" s="163"/>
      <c r="H622" s="163"/>
      <c r="I622" s="163"/>
      <c r="J622" s="163"/>
      <c r="K622" s="164"/>
      <c r="L622" s="165"/>
      <c r="M622" s="163"/>
      <c r="N622" s="163"/>
      <c r="O622" s="163"/>
    </row>
    <row r="623" spans="1:15">
      <c r="A623" s="163"/>
      <c r="B623" s="187"/>
      <c r="C623" s="187"/>
      <c r="D623" s="190"/>
      <c r="E623" s="165"/>
      <c r="F623" s="165"/>
      <c r="G623" s="163"/>
      <c r="H623" s="163"/>
      <c r="I623" s="163"/>
      <c r="J623" s="163"/>
      <c r="K623" s="164"/>
      <c r="L623" s="165"/>
      <c r="M623" s="163"/>
      <c r="N623" s="163"/>
      <c r="O623" s="163"/>
    </row>
    <row r="624" spans="1:15">
      <c r="A624" s="163"/>
      <c r="B624" s="187"/>
      <c r="C624" s="187"/>
      <c r="D624" s="190"/>
      <c r="E624" s="165"/>
      <c r="F624" s="165"/>
      <c r="G624" s="163"/>
      <c r="H624" s="163"/>
      <c r="I624" s="163"/>
      <c r="J624" s="163"/>
      <c r="K624" s="164"/>
      <c r="L624" s="165"/>
      <c r="M624" s="163"/>
      <c r="N624" s="163"/>
      <c r="O624" s="163"/>
    </row>
    <row r="625" spans="1:15">
      <c r="A625" s="163"/>
      <c r="B625" s="187"/>
      <c r="C625" s="187"/>
      <c r="D625" s="190"/>
      <c r="E625" s="165"/>
      <c r="F625" s="165"/>
      <c r="G625" s="163"/>
      <c r="H625" s="163"/>
      <c r="I625" s="163"/>
      <c r="J625" s="163"/>
      <c r="K625" s="164"/>
      <c r="L625" s="165"/>
      <c r="M625" s="163"/>
      <c r="N625" s="163"/>
      <c r="O625" s="163"/>
    </row>
    <row r="626" spans="1:15">
      <c r="A626" s="163"/>
      <c r="B626" s="187"/>
      <c r="C626" s="187"/>
      <c r="D626" s="190"/>
      <c r="E626" s="165"/>
      <c r="F626" s="165"/>
      <c r="G626" s="163"/>
      <c r="H626" s="163"/>
      <c r="I626" s="163"/>
      <c r="J626" s="163"/>
      <c r="K626" s="164"/>
      <c r="L626" s="165"/>
      <c r="M626" s="163"/>
      <c r="N626" s="163"/>
      <c r="O626" s="163"/>
    </row>
    <row r="627" spans="1:15">
      <c r="A627" s="163"/>
      <c r="B627" s="187"/>
      <c r="C627" s="187"/>
      <c r="D627" s="190"/>
      <c r="E627" s="165"/>
      <c r="F627" s="165"/>
      <c r="G627" s="163"/>
      <c r="H627" s="163"/>
      <c r="I627" s="163"/>
      <c r="J627" s="163"/>
      <c r="K627" s="164"/>
      <c r="L627" s="165"/>
      <c r="M627" s="163"/>
      <c r="N627" s="163"/>
      <c r="O627" s="163"/>
    </row>
    <row r="628" spans="1:15">
      <c r="A628" s="163"/>
      <c r="B628" s="187"/>
      <c r="C628" s="187"/>
      <c r="D628" s="190"/>
      <c r="E628" s="165"/>
      <c r="F628" s="165"/>
      <c r="G628" s="163"/>
      <c r="H628" s="163"/>
      <c r="I628" s="163"/>
      <c r="J628" s="163"/>
      <c r="K628" s="164"/>
      <c r="L628" s="165"/>
      <c r="M628" s="163"/>
      <c r="N628" s="163"/>
      <c r="O628" s="163"/>
    </row>
    <row r="629" spans="1:15">
      <c r="A629" s="163"/>
      <c r="B629" s="187"/>
      <c r="C629" s="187"/>
      <c r="D629" s="190"/>
      <c r="E629" s="165"/>
      <c r="F629" s="165"/>
      <c r="G629" s="163"/>
      <c r="H629" s="163"/>
      <c r="I629" s="163"/>
      <c r="J629" s="163"/>
      <c r="K629" s="164"/>
      <c r="L629" s="165"/>
      <c r="M629" s="163"/>
      <c r="N629" s="163"/>
      <c r="O629" s="163"/>
    </row>
    <row r="630" spans="1:15">
      <c r="A630" s="163"/>
      <c r="B630" s="187"/>
      <c r="C630" s="187"/>
      <c r="D630" s="190"/>
      <c r="E630" s="165"/>
      <c r="F630" s="165"/>
      <c r="G630" s="163"/>
      <c r="H630" s="163"/>
      <c r="I630" s="163"/>
      <c r="J630" s="163"/>
      <c r="K630" s="164"/>
      <c r="L630" s="165"/>
      <c r="M630" s="163"/>
      <c r="N630" s="163"/>
      <c r="O630" s="163"/>
    </row>
    <row r="631" spans="1:15">
      <c r="A631" s="163"/>
      <c r="B631" s="187"/>
      <c r="C631" s="187"/>
      <c r="D631" s="190"/>
      <c r="E631" s="165"/>
      <c r="F631" s="165"/>
      <c r="G631" s="163"/>
      <c r="H631" s="163"/>
      <c r="I631" s="163"/>
      <c r="J631" s="163"/>
      <c r="K631" s="164"/>
      <c r="L631" s="165"/>
      <c r="M631" s="163"/>
      <c r="N631" s="163"/>
      <c r="O631" s="163"/>
    </row>
    <row r="632" spans="1:15">
      <c r="A632" s="163"/>
      <c r="B632" s="187"/>
      <c r="C632" s="187"/>
      <c r="D632" s="190"/>
      <c r="E632" s="165"/>
      <c r="F632" s="165"/>
      <c r="G632" s="163"/>
      <c r="H632" s="163"/>
      <c r="I632" s="163"/>
      <c r="J632" s="163"/>
      <c r="K632" s="164"/>
      <c r="L632" s="170"/>
      <c r="M632" s="163"/>
      <c r="N632" s="163"/>
      <c r="O632" s="163"/>
    </row>
    <row r="633" spans="1:15">
      <c r="A633" s="163"/>
      <c r="B633" s="187"/>
      <c r="C633" s="187"/>
      <c r="D633" s="190"/>
      <c r="E633" s="165"/>
      <c r="F633" s="165"/>
      <c r="G633" s="163"/>
      <c r="H633" s="163"/>
      <c r="I633" s="163"/>
      <c r="J633" s="163"/>
      <c r="K633" s="164"/>
      <c r="L633" s="165"/>
      <c r="M633" s="163"/>
      <c r="N633" s="163"/>
      <c r="O633" s="163"/>
    </row>
    <row r="634" spans="1:15">
      <c r="A634" s="163"/>
      <c r="B634" s="187"/>
      <c r="C634" s="187"/>
      <c r="D634" s="190"/>
      <c r="E634" s="165"/>
      <c r="F634" s="165"/>
      <c r="G634" s="163"/>
      <c r="H634" s="163"/>
      <c r="I634" s="163"/>
      <c r="J634" s="163"/>
      <c r="K634" s="164"/>
      <c r="L634" s="165"/>
      <c r="M634" s="163"/>
      <c r="N634" s="163"/>
      <c r="O634" s="163"/>
    </row>
    <row r="635" spans="1:15">
      <c r="A635" s="163"/>
      <c r="B635" s="187"/>
      <c r="C635" s="187"/>
      <c r="D635" s="190"/>
      <c r="E635" s="165"/>
      <c r="F635" s="165"/>
      <c r="G635" s="163"/>
      <c r="H635" s="163"/>
      <c r="I635" s="163"/>
      <c r="J635" s="163"/>
      <c r="K635" s="164"/>
      <c r="L635" s="165"/>
      <c r="M635" s="163"/>
      <c r="N635" s="163"/>
      <c r="O635" s="163"/>
    </row>
    <row r="636" spans="1:15">
      <c r="A636" s="163"/>
      <c r="B636" s="187"/>
      <c r="C636" s="187"/>
      <c r="D636" s="190"/>
      <c r="E636" s="165"/>
      <c r="F636" s="165"/>
      <c r="G636" s="163"/>
      <c r="H636" s="163"/>
      <c r="I636" s="163"/>
      <c r="J636" s="163"/>
      <c r="K636" s="164"/>
      <c r="L636" s="165"/>
      <c r="M636" s="163"/>
      <c r="N636" s="163"/>
      <c r="O636" s="163"/>
    </row>
    <row r="637" spans="1:15">
      <c r="A637" s="163"/>
      <c r="B637" s="187"/>
      <c r="C637" s="187"/>
      <c r="D637" s="190"/>
      <c r="E637" s="165"/>
      <c r="F637" s="165"/>
      <c r="G637" s="163"/>
      <c r="H637" s="163"/>
      <c r="I637" s="163"/>
      <c r="J637" s="163"/>
      <c r="K637" s="164"/>
      <c r="L637" s="165"/>
      <c r="M637" s="163"/>
      <c r="N637" s="163"/>
      <c r="O637" s="163"/>
    </row>
    <row r="638" spans="1:15">
      <c r="A638" s="163"/>
      <c r="B638" s="187"/>
      <c r="C638" s="187"/>
      <c r="D638" s="190"/>
      <c r="E638" s="165"/>
      <c r="F638" s="165"/>
      <c r="G638" s="163"/>
      <c r="H638" s="163"/>
      <c r="I638" s="163"/>
      <c r="J638" s="163"/>
      <c r="K638" s="164"/>
      <c r="L638" s="165"/>
      <c r="M638" s="163"/>
      <c r="N638" s="163"/>
      <c r="O638" s="163"/>
    </row>
    <row r="639" spans="1:15">
      <c r="A639" s="163"/>
      <c r="B639" s="187"/>
      <c r="C639" s="187"/>
      <c r="D639" s="190"/>
      <c r="E639" s="165"/>
      <c r="F639" s="165"/>
      <c r="G639" s="163"/>
      <c r="H639" s="163"/>
      <c r="I639" s="163"/>
      <c r="J639" s="163"/>
      <c r="K639" s="164"/>
      <c r="L639" s="165"/>
      <c r="M639" s="163"/>
      <c r="N639" s="163"/>
      <c r="O639" s="163"/>
    </row>
    <row r="640" spans="1:15">
      <c r="A640" s="163"/>
      <c r="B640" s="187"/>
      <c r="C640" s="187"/>
      <c r="D640" s="190"/>
      <c r="E640" s="165"/>
      <c r="F640" s="165"/>
      <c r="G640" s="163"/>
      <c r="H640" s="163"/>
      <c r="I640" s="163"/>
      <c r="J640" s="163"/>
      <c r="K640" s="164"/>
      <c r="L640" s="165"/>
      <c r="M640" s="163"/>
      <c r="N640" s="163"/>
      <c r="O640" s="163"/>
    </row>
    <row r="641" spans="1:15">
      <c r="A641" s="163"/>
      <c r="B641" s="187"/>
      <c r="C641" s="187"/>
      <c r="D641" s="190"/>
      <c r="E641" s="165"/>
      <c r="F641" s="165"/>
      <c r="G641" s="163"/>
      <c r="H641" s="163"/>
      <c r="I641" s="163"/>
      <c r="J641" s="163"/>
      <c r="K641" s="164"/>
      <c r="L641" s="165"/>
      <c r="M641" s="163"/>
      <c r="N641" s="163"/>
      <c r="O641" s="163"/>
    </row>
    <row r="642" spans="1:15">
      <c r="A642" s="163"/>
      <c r="B642" s="187"/>
      <c r="C642" s="187"/>
      <c r="D642" s="190"/>
      <c r="E642" s="165"/>
      <c r="F642" s="165"/>
      <c r="G642" s="163"/>
      <c r="H642" s="163"/>
      <c r="I642" s="163"/>
      <c r="J642" s="163"/>
      <c r="K642" s="164"/>
      <c r="L642" s="165"/>
      <c r="M642" s="163"/>
      <c r="N642" s="163"/>
      <c r="O642" s="163"/>
    </row>
    <row r="643" spans="1:15">
      <c r="A643" s="163"/>
      <c r="B643" s="187"/>
      <c r="C643" s="187"/>
      <c r="D643" s="190"/>
      <c r="E643" s="165"/>
      <c r="F643" s="165"/>
      <c r="G643" s="163"/>
      <c r="H643" s="163"/>
      <c r="I643" s="163"/>
      <c r="J643" s="163"/>
      <c r="K643" s="164"/>
      <c r="L643" s="165"/>
      <c r="M643" s="163"/>
      <c r="N643" s="163"/>
      <c r="O643" s="163"/>
    </row>
    <row r="644" spans="1:15">
      <c r="A644" s="163"/>
      <c r="B644" s="187"/>
      <c r="C644" s="187"/>
      <c r="D644" s="190"/>
      <c r="E644" s="165"/>
      <c r="F644" s="165"/>
      <c r="G644" s="163"/>
      <c r="H644" s="163"/>
      <c r="I644" s="163"/>
      <c r="J644" s="163"/>
      <c r="K644" s="164"/>
      <c r="L644" s="165"/>
      <c r="M644" s="163"/>
      <c r="N644" s="163"/>
      <c r="O644" s="163"/>
    </row>
    <row r="645" spans="1:15">
      <c r="A645" s="163"/>
      <c r="B645" s="187"/>
      <c r="C645" s="187"/>
      <c r="D645" s="190"/>
      <c r="E645" s="165"/>
      <c r="F645" s="165"/>
      <c r="G645" s="163"/>
      <c r="H645" s="163"/>
      <c r="I645" s="163"/>
      <c r="J645" s="163"/>
      <c r="K645" s="164"/>
      <c r="L645" s="165"/>
      <c r="M645" s="163"/>
      <c r="N645" s="163"/>
      <c r="O645" s="163"/>
    </row>
    <row r="646" spans="1:15">
      <c r="A646" s="163"/>
      <c r="B646" s="187"/>
      <c r="C646" s="187"/>
      <c r="D646" s="190"/>
      <c r="E646" s="165"/>
      <c r="F646" s="165"/>
      <c r="G646" s="163"/>
      <c r="H646" s="163"/>
      <c r="I646" s="163"/>
      <c r="J646" s="163"/>
      <c r="K646" s="164"/>
      <c r="L646" s="165"/>
      <c r="M646" s="163"/>
      <c r="N646" s="163"/>
      <c r="O646" s="163"/>
    </row>
    <row r="647" spans="1:15">
      <c r="A647" s="163"/>
      <c r="B647" s="187"/>
      <c r="C647" s="187"/>
      <c r="D647" s="190"/>
      <c r="E647" s="165"/>
      <c r="F647" s="165"/>
      <c r="G647" s="163"/>
      <c r="H647" s="163"/>
      <c r="I647" s="163"/>
      <c r="J647" s="163"/>
      <c r="K647" s="164"/>
      <c r="L647" s="165"/>
      <c r="M647" s="163"/>
      <c r="N647" s="163"/>
      <c r="O647" s="163"/>
    </row>
    <row r="648" spans="1:15">
      <c r="A648" s="163"/>
      <c r="B648" s="187"/>
      <c r="C648" s="187"/>
      <c r="D648" s="190"/>
      <c r="E648" s="165"/>
      <c r="F648" s="165"/>
      <c r="G648" s="163"/>
      <c r="H648" s="163"/>
      <c r="I648" s="163"/>
      <c r="J648" s="163"/>
      <c r="K648" s="164"/>
      <c r="L648" s="165"/>
      <c r="M648" s="163"/>
      <c r="N648" s="163"/>
      <c r="O648" s="163"/>
    </row>
    <row r="649" spans="1:15">
      <c r="A649" s="163"/>
      <c r="B649" s="187"/>
      <c r="C649" s="187"/>
      <c r="D649" s="190"/>
      <c r="E649" s="165"/>
      <c r="F649" s="165"/>
      <c r="G649" s="163"/>
      <c r="H649" s="163"/>
      <c r="I649" s="163"/>
      <c r="J649" s="163"/>
      <c r="K649" s="164"/>
      <c r="L649" s="165"/>
      <c r="M649" s="163"/>
      <c r="N649" s="163"/>
      <c r="O649" s="163"/>
    </row>
    <row r="650" spans="1:15">
      <c r="A650" s="163"/>
      <c r="B650" s="187"/>
      <c r="C650" s="187"/>
      <c r="D650" s="190"/>
      <c r="E650" s="165"/>
      <c r="F650" s="165"/>
      <c r="G650" s="163"/>
      <c r="H650" s="163"/>
      <c r="I650" s="163"/>
      <c r="J650" s="163"/>
      <c r="K650" s="164"/>
      <c r="L650" s="165"/>
      <c r="M650" s="163"/>
      <c r="N650" s="163"/>
      <c r="O650" s="163"/>
    </row>
    <row r="651" spans="1:15">
      <c r="A651" s="163"/>
      <c r="B651" s="187"/>
      <c r="C651" s="187"/>
      <c r="D651" s="190"/>
      <c r="E651" s="165"/>
      <c r="F651" s="165"/>
      <c r="G651" s="163"/>
      <c r="H651" s="163"/>
      <c r="I651" s="163"/>
      <c r="J651" s="163"/>
      <c r="K651" s="164"/>
      <c r="L651" s="165"/>
      <c r="M651" s="163"/>
      <c r="N651" s="163"/>
      <c r="O651" s="163"/>
    </row>
    <row r="652" spans="1:15">
      <c r="A652" s="163"/>
      <c r="B652" s="187"/>
      <c r="C652" s="187"/>
      <c r="D652" s="190"/>
      <c r="E652" s="165"/>
      <c r="F652" s="165"/>
      <c r="G652" s="163"/>
      <c r="H652" s="163"/>
      <c r="I652" s="163"/>
      <c r="J652" s="163"/>
      <c r="K652" s="164"/>
      <c r="L652" s="165"/>
      <c r="M652" s="163"/>
      <c r="N652" s="163"/>
      <c r="O652" s="163"/>
    </row>
    <row r="653" spans="1:15">
      <c r="A653" s="163"/>
      <c r="B653" s="187"/>
      <c r="C653" s="187"/>
      <c r="D653" s="190"/>
      <c r="E653" s="165"/>
      <c r="F653" s="165"/>
      <c r="G653" s="163"/>
      <c r="H653" s="163"/>
      <c r="I653" s="163"/>
      <c r="J653" s="163"/>
      <c r="K653" s="164"/>
      <c r="L653" s="165"/>
      <c r="M653" s="163"/>
      <c r="N653" s="163"/>
      <c r="O653" s="163"/>
    </row>
    <row r="654" spans="1:15">
      <c r="A654" s="163"/>
      <c r="B654" s="187"/>
      <c r="C654" s="187"/>
      <c r="D654" s="190"/>
      <c r="E654" s="165"/>
      <c r="F654" s="165"/>
      <c r="G654" s="163"/>
      <c r="H654" s="163"/>
      <c r="I654" s="163"/>
      <c r="J654" s="163"/>
      <c r="K654" s="164"/>
      <c r="L654" s="165"/>
      <c r="M654" s="163"/>
      <c r="N654" s="163"/>
      <c r="O654" s="163"/>
    </row>
    <row r="655" spans="1:15">
      <c r="A655" s="163"/>
      <c r="B655" s="187"/>
      <c r="C655" s="187"/>
      <c r="D655" s="190"/>
      <c r="E655" s="165"/>
      <c r="F655" s="165"/>
      <c r="G655" s="163"/>
      <c r="H655" s="163"/>
      <c r="I655" s="163"/>
      <c r="J655" s="163"/>
      <c r="K655" s="164"/>
      <c r="L655" s="165"/>
      <c r="M655" s="163"/>
      <c r="N655" s="163"/>
      <c r="O655" s="163"/>
    </row>
    <row r="656" spans="1:15">
      <c r="A656" s="163"/>
      <c r="B656" s="187"/>
      <c r="C656" s="187"/>
      <c r="D656" s="190"/>
      <c r="E656" s="165"/>
      <c r="F656" s="165"/>
      <c r="G656" s="163"/>
      <c r="H656" s="163"/>
      <c r="I656" s="163"/>
      <c r="J656" s="163"/>
      <c r="K656" s="164"/>
      <c r="L656" s="165"/>
      <c r="M656" s="163"/>
      <c r="N656" s="163"/>
      <c r="O656" s="163"/>
    </row>
    <row r="657" spans="1:15">
      <c r="A657" s="163"/>
      <c r="B657" s="187"/>
      <c r="C657" s="187"/>
      <c r="D657" s="190"/>
      <c r="E657" s="165"/>
      <c r="F657" s="165"/>
      <c r="G657" s="163"/>
      <c r="H657" s="163"/>
      <c r="I657" s="163"/>
      <c r="J657" s="163"/>
      <c r="K657" s="164"/>
      <c r="L657" s="165"/>
      <c r="M657" s="163"/>
      <c r="N657" s="163"/>
      <c r="O657" s="163"/>
    </row>
    <row r="658" spans="1:15">
      <c r="A658" s="163"/>
      <c r="B658" s="187"/>
      <c r="C658" s="187"/>
      <c r="D658" s="190"/>
      <c r="E658" s="165"/>
      <c r="F658" s="165"/>
      <c r="G658" s="163"/>
      <c r="H658" s="163"/>
      <c r="I658" s="163"/>
      <c r="J658" s="163"/>
      <c r="K658" s="164"/>
      <c r="L658" s="165"/>
      <c r="M658" s="163"/>
      <c r="N658" s="163"/>
      <c r="O658" s="163"/>
    </row>
    <row r="659" spans="1:15">
      <c r="A659" s="163"/>
      <c r="B659" s="187"/>
      <c r="C659" s="187"/>
      <c r="D659" s="190"/>
      <c r="E659" s="165"/>
      <c r="F659" s="165"/>
      <c r="G659" s="163"/>
      <c r="H659" s="163"/>
      <c r="I659" s="163"/>
      <c r="J659" s="163"/>
      <c r="K659" s="164"/>
      <c r="L659" s="165"/>
      <c r="M659" s="163"/>
      <c r="N659" s="163"/>
      <c r="O659" s="163"/>
    </row>
    <row r="660" spans="1:15">
      <c r="A660" s="163"/>
      <c r="B660" s="187"/>
      <c r="C660" s="187"/>
      <c r="D660" s="190"/>
      <c r="E660" s="165"/>
      <c r="F660" s="165"/>
      <c r="G660" s="163"/>
      <c r="H660" s="163"/>
      <c r="I660" s="163"/>
      <c r="J660" s="163"/>
      <c r="K660" s="164"/>
      <c r="L660" s="165"/>
      <c r="M660" s="163"/>
      <c r="N660" s="163"/>
      <c r="O660" s="163"/>
    </row>
    <row r="661" spans="1:15">
      <c r="A661" s="163"/>
      <c r="B661" s="187"/>
      <c r="C661" s="187"/>
      <c r="D661" s="190"/>
      <c r="E661" s="165"/>
      <c r="F661" s="165"/>
      <c r="G661" s="163"/>
      <c r="H661" s="163"/>
      <c r="I661" s="163"/>
      <c r="J661" s="163"/>
      <c r="K661" s="164"/>
      <c r="L661" s="165"/>
      <c r="M661" s="163"/>
      <c r="N661" s="163"/>
      <c r="O661" s="163"/>
    </row>
    <row r="662" spans="1:15">
      <c r="A662" s="163"/>
      <c r="B662" s="187"/>
      <c r="C662" s="187"/>
      <c r="D662" s="190"/>
      <c r="E662" s="165"/>
      <c r="F662" s="165"/>
      <c r="G662" s="163"/>
      <c r="H662" s="163"/>
      <c r="I662" s="163"/>
      <c r="J662" s="163"/>
      <c r="K662" s="164"/>
      <c r="L662" s="165"/>
      <c r="M662" s="163"/>
      <c r="N662" s="163"/>
      <c r="O662" s="163"/>
    </row>
    <row r="663" spans="1:15">
      <c r="A663" s="163"/>
      <c r="B663" s="187"/>
      <c r="C663" s="187"/>
      <c r="D663" s="190"/>
      <c r="E663" s="165"/>
      <c r="F663" s="165"/>
      <c r="G663" s="163"/>
      <c r="H663" s="163"/>
      <c r="I663" s="163"/>
      <c r="J663" s="163"/>
      <c r="K663" s="164"/>
      <c r="L663" s="165"/>
      <c r="M663" s="163"/>
      <c r="N663" s="163"/>
      <c r="O663" s="163"/>
    </row>
    <row r="664" spans="1:15">
      <c r="A664" s="163"/>
      <c r="B664" s="187"/>
      <c r="C664" s="187"/>
      <c r="D664" s="190"/>
      <c r="E664" s="165"/>
      <c r="F664" s="165"/>
      <c r="G664" s="163"/>
      <c r="H664" s="163"/>
      <c r="I664" s="163"/>
      <c r="J664" s="163"/>
      <c r="K664" s="164"/>
      <c r="L664" s="165"/>
      <c r="M664" s="163"/>
      <c r="N664" s="163"/>
      <c r="O664" s="163"/>
    </row>
    <row r="665" spans="1:15">
      <c r="A665" s="163"/>
      <c r="B665" s="187"/>
      <c r="C665" s="187"/>
      <c r="D665" s="190"/>
      <c r="E665" s="165"/>
      <c r="F665" s="165"/>
      <c r="G665" s="163"/>
      <c r="H665" s="163"/>
      <c r="I665" s="163"/>
      <c r="J665" s="163"/>
      <c r="K665" s="164"/>
      <c r="L665" s="165"/>
      <c r="M665" s="163"/>
      <c r="N665" s="163"/>
      <c r="O665" s="163"/>
    </row>
    <row r="666" spans="1:15">
      <c r="A666" s="163"/>
      <c r="B666" s="187"/>
      <c r="C666" s="187"/>
      <c r="D666" s="190"/>
      <c r="E666" s="165"/>
      <c r="F666" s="165"/>
      <c r="G666" s="163"/>
      <c r="H666" s="163"/>
      <c r="I666" s="163"/>
      <c r="J666" s="163"/>
      <c r="K666" s="164"/>
      <c r="L666" s="165"/>
      <c r="M666" s="163"/>
      <c r="N666" s="163"/>
      <c r="O666" s="163"/>
    </row>
    <row r="667" spans="1:15">
      <c r="A667" s="163"/>
      <c r="B667" s="187"/>
      <c r="C667" s="187"/>
      <c r="D667" s="190"/>
      <c r="E667" s="165"/>
      <c r="F667" s="165"/>
      <c r="G667" s="163"/>
      <c r="H667" s="163"/>
      <c r="I667" s="163"/>
      <c r="J667" s="163"/>
      <c r="K667" s="164"/>
      <c r="L667" s="165"/>
      <c r="M667" s="163"/>
      <c r="N667" s="163"/>
      <c r="O667" s="163"/>
    </row>
    <row r="668" spans="1:15">
      <c r="A668" s="163"/>
      <c r="B668" s="187"/>
      <c r="C668" s="187"/>
      <c r="D668" s="190"/>
      <c r="E668" s="165"/>
      <c r="F668" s="165"/>
      <c r="G668" s="163"/>
      <c r="H668" s="163"/>
      <c r="I668" s="163"/>
      <c r="J668" s="163"/>
      <c r="K668" s="164"/>
      <c r="L668" s="165"/>
      <c r="M668" s="163"/>
      <c r="N668" s="163"/>
      <c r="O668" s="163"/>
    </row>
    <row r="669" spans="1:15">
      <c r="A669" s="163"/>
      <c r="B669" s="187"/>
      <c r="C669" s="187"/>
      <c r="D669" s="190"/>
      <c r="E669" s="165"/>
      <c r="F669" s="165"/>
      <c r="G669" s="163"/>
      <c r="H669" s="163"/>
      <c r="I669" s="163"/>
      <c r="J669" s="163"/>
      <c r="K669" s="164"/>
      <c r="L669" s="165"/>
      <c r="M669" s="163"/>
      <c r="N669" s="163"/>
      <c r="O669" s="163"/>
    </row>
    <row r="670" spans="1:15">
      <c r="A670" s="163"/>
      <c r="B670" s="187"/>
      <c r="C670" s="187"/>
      <c r="D670" s="190"/>
      <c r="E670" s="165"/>
      <c r="F670" s="165"/>
      <c r="G670" s="163"/>
      <c r="H670" s="163"/>
      <c r="I670" s="163"/>
      <c r="J670" s="163"/>
      <c r="K670" s="164"/>
      <c r="L670" s="165"/>
      <c r="M670" s="163"/>
      <c r="N670" s="163"/>
      <c r="O670" s="163"/>
    </row>
    <row r="671" spans="1:15">
      <c r="A671" s="163"/>
      <c r="B671" s="187"/>
      <c r="C671" s="187"/>
      <c r="D671" s="190"/>
      <c r="E671" s="165"/>
      <c r="F671" s="165"/>
      <c r="G671" s="163"/>
      <c r="H671" s="163"/>
      <c r="I671" s="163"/>
      <c r="J671" s="163"/>
      <c r="K671" s="164"/>
      <c r="L671" s="165"/>
      <c r="M671" s="163"/>
      <c r="N671" s="163"/>
      <c r="O671" s="163"/>
    </row>
    <row r="672" spans="1:15">
      <c r="A672" s="163"/>
      <c r="B672" s="187"/>
      <c r="C672" s="187"/>
      <c r="D672" s="190"/>
      <c r="E672" s="165"/>
      <c r="F672" s="165"/>
      <c r="G672" s="163"/>
      <c r="H672" s="163"/>
      <c r="I672" s="163"/>
      <c r="J672" s="163"/>
      <c r="K672" s="164"/>
      <c r="L672" s="165"/>
      <c r="M672" s="163"/>
      <c r="N672" s="163"/>
      <c r="O672" s="163"/>
    </row>
    <row r="673" spans="1:15">
      <c r="A673" s="163"/>
      <c r="B673" s="187"/>
      <c r="C673" s="187"/>
      <c r="D673" s="190"/>
      <c r="E673" s="165"/>
      <c r="F673" s="165"/>
      <c r="G673" s="163"/>
      <c r="H673" s="163"/>
      <c r="I673" s="163"/>
      <c r="J673" s="163"/>
      <c r="K673" s="164"/>
      <c r="L673" s="165"/>
      <c r="M673" s="163"/>
      <c r="N673" s="163"/>
      <c r="O673" s="163"/>
    </row>
    <row r="674" spans="1:15">
      <c r="A674" s="163"/>
      <c r="B674" s="187"/>
      <c r="C674" s="187"/>
      <c r="D674" s="190"/>
      <c r="E674" s="165"/>
      <c r="F674" s="165"/>
      <c r="G674" s="163"/>
      <c r="H674" s="163"/>
      <c r="I674" s="163"/>
      <c r="J674" s="163"/>
      <c r="K674" s="164"/>
      <c r="L674" s="165"/>
      <c r="M674" s="163"/>
      <c r="N674" s="163"/>
      <c r="O674" s="163"/>
    </row>
    <row r="675" spans="1:15">
      <c r="A675" s="163"/>
      <c r="B675" s="187"/>
      <c r="C675" s="187"/>
      <c r="D675" s="190"/>
      <c r="E675" s="165"/>
      <c r="F675" s="165"/>
      <c r="G675" s="163"/>
      <c r="H675" s="163"/>
      <c r="I675" s="163"/>
      <c r="J675" s="163"/>
      <c r="K675" s="164"/>
      <c r="L675" s="165"/>
      <c r="M675" s="163"/>
      <c r="N675" s="163"/>
      <c r="O675" s="163"/>
    </row>
    <row r="676" spans="1:15">
      <c r="A676" s="163"/>
      <c r="B676" s="187"/>
      <c r="C676" s="187"/>
      <c r="D676" s="190"/>
      <c r="E676" s="165"/>
      <c r="F676" s="165"/>
      <c r="G676" s="163"/>
      <c r="H676" s="163"/>
      <c r="I676" s="163"/>
      <c r="J676" s="163"/>
      <c r="K676" s="164"/>
      <c r="L676" s="165"/>
      <c r="M676" s="163"/>
      <c r="N676" s="163"/>
      <c r="O676" s="163"/>
    </row>
    <row r="677" spans="1:15">
      <c r="A677" s="163"/>
      <c r="B677" s="187"/>
      <c r="C677" s="187"/>
      <c r="D677" s="190"/>
      <c r="E677" s="165"/>
      <c r="F677" s="165"/>
      <c r="G677" s="163"/>
      <c r="H677" s="163"/>
      <c r="I677" s="163"/>
      <c r="J677" s="163"/>
      <c r="K677" s="164"/>
      <c r="L677" s="165"/>
      <c r="M677" s="163"/>
      <c r="N677" s="163"/>
      <c r="O677" s="163"/>
    </row>
    <row r="678" spans="1:15">
      <c r="A678" s="163"/>
      <c r="B678" s="187"/>
      <c r="C678" s="187"/>
      <c r="D678" s="190"/>
      <c r="E678" s="165"/>
      <c r="F678" s="165"/>
      <c r="G678" s="163"/>
      <c r="H678" s="163"/>
      <c r="I678" s="163"/>
      <c r="J678" s="163"/>
      <c r="K678" s="164"/>
      <c r="L678" s="165"/>
      <c r="M678" s="163"/>
      <c r="N678" s="163"/>
      <c r="O678" s="163"/>
    </row>
    <row r="679" spans="1:15">
      <c r="A679" s="163"/>
      <c r="B679" s="187"/>
      <c r="C679" s="187"/>
      <c r="D679" s="190"/>
      <c r="E679" s="165"/>
      <c r="F679" s="165"/>
      <c r="G679" s="163"/>
      <c r="H679" s="163"/>
      <c r="I679" s="163"/>
      <c r="J679" s="163"/>
      <c r="K679" s="164"/>
      <c r="L679" s="165"/>
      <c r="M679" s="163"/>
      <c r="N679" s="163"/>
      <c r="O679" s="163"/>
    </row>
    <row r="680" spans="1:15">
      <c r="A680" s="163"/>
      <c r="B680" s="187"/>
      <c r="C680" s="187"/>
      <c r="D680" s="190"/>
      <c r="E680" s="165"/>
      <c r="F680" s="165"/>
      <c r="G680" s="163"/>
      <c r="H680" s="163"/>
      <c r="I680" s="163"/>
      <c r="J680" s="163"/>
      <c r="K680" s="164"/>
      <c r="L680" s="165"/>
      <c r="M680" s="163"/>
      <c r="N680" s="163"/>
      <c r="O680" s="163"/>
    </row>
    <row r="681" spans="1:15">
      <c r="A681" s="163"/>
      <c r="B681" s="187"/>
      <c r="C681" s="187"/>
      <c r="D681" s="190"/>
      <c r="E681" s="165"/>
      <c r="F681" s="165"/>
      <c r="G681" s="163"/>
      <c r="H681" s="163"/>
      <c r="I681" s="163"/>
      <c r="J681" s="163"/>
      <c r="K681" s="164"/>
      <c r="L681" s="165"/>
      <c r="M681" s="163"/>
      <c r="N681" s="163"/>
      <c r="O681" s="163"/>
    </row>
    <row r="682" spans="1:15">
      <c r="A682" s="163"/>
      <c r="B682" s="187"/>
      <c r="C682" s="187"/>
      <c r="D682" s="190"/>
      <c r="E682" s="165"/>
      <c r="F682" s="165"/>
      <c r="G682" s="163"/>
      <c r="H682" s="163"/>
      <c r="I682" s="163"/>
      <c r="J682" s="163"/>
      <c r="K682" s="164"/>
      <c r="L682" s="165"/>
      <c r="M682" s="163"/>
      <c r="N682" s="163"/>
      <c r="O682" s="163"/>
    </row>
    <row r="683" spans="1:15">
      <c r="A683" s="163"/>
      <c r="B683" s="187"/>
      <c r="C683" s="187"/>
      <c r="D683" s="190"/>
      <c r="E683" s="165"/>
      <c r="F683" s="165"/>
      <c r="G683" s="163"/>
      <c r="H683" s="163"/>
      <c r="I683" s="163"/>
      <c r="J683" s="163"/>
      <c r="K683" s="164"/>
      <c r="L683" s="165"/>
      <c r="M683" s="163"/>
      <c r="N683" s="163"/>
      <c r="O683" s="163"/>
    </row>
    <row r="684" spans="1:15">
      <c r="A684" s="163"/>
      <c r="B684" s="187"/>
      <c r="C684" s="187"/>
      <c r="D684" s="190"/>
      <c r="E684" s="165"/>
      <c r="F684" s="165"/>
      <c r="G684" s="163"/>
      <c r="H684" s="163"/>
      <c r="I684" s="163"/>
      <c r="J684" s="163"/>
      <c r="K684" s="164"/>
      <c r="L684" s="165"/>
      <c r="M684" s="163"/>
      <c r="N684" s="163"/>
      <c r="O684" s="163"/>
    </row>
    <row r="685" spans="1:15">
      <c r="A685" s="163"/>
      <c r="B685" s="187"/>
      <c r="C685" s="187"/>
      <c r="D685" s="190"/>
      <c r="E685" s="165"/>
      <c r="F685" s="165"/>
      <c r="G685" s="163"/>
      <c r="H685" s="163"/>
      <c r="I685" s="163"/>
      <c r="J685" s="163"/>
      <c r="K685" s="164"/>
      <c r="L685" s="165"/>
      <c r="M685" s="163"/>
      <c r="N685" s="163"/>
      <c r="O685" s="163"/>
    </row>
    <row r="686" spans="1:15">
      <c r="A686" s="163"/>
      <c r="B686" s="187"/>
      <c r="C686" s="187"/>
      <c r="D686" s="190"/>
      <c r="E686" s="165"/>
      <c r="F686" s="165"/>
      <c r="G686" s="163"/>
      <c r="H686" s="163"/>
      <c r="I686" s="163"/>
      <c r="J686" s="163"/>
      <c r="K686" s="164"/>
      <c r="L686" s="165"/>
      <c r="M686" s="163"/>
      <c r="N686" s="163"/>
      <c r="O686" s="163"/>
    </row>
    <row r="687" spans="1:15">
      <c r="A687" s="163"/>
      <c r="B687" s="187"/>
      <c r="C687" s="187"/>
      <c r="D687" s="190"/>
      <c r="E687" s="165"/>
      <c r="F687" s="165"/>
      <c r="G687" s="163"/>
      <c r="H687" s="163"/>
      <c r="I687" s="163"/>
      <c r="J687" s="163"/>
      <c r="K687" s="164"/>
      <c r="L687" s="165"/>
      <c r="M687" s="163"/>
      <c r="N687" s="163"/>
      <c r="O687" s="163"/>
    </row>
    <row r="688" spans="1:15">
      <c r="A688" s="163"/>
      <c r="B688" s="187"/>
      <c r="C688" s="187"/>
      <c r="D688" s="190"/>
      <c r="E688" s="165"/>
      <c r="F688" s="165"/>
      <c r="G688" s="163"/>
      <c r="H688" s="163"/>
      <c r="I688" s="163"/>
      <c r="J688" s="163"/>
      <c r="K688" s="164"/>
      <c r="L688" s="165"/>
      <c r="M688" s="163"/>
      <c r="N688" s="163"/>
      <c r="O688" s="163"/>
    </row>
    <row r="689" spans="1:15">
      <c r="A689" s="163"/>
      <c r="B689" s="187"/>
      <c r="C689" s="187"/>
      <c r="D689" s="190"/>
      <c r="E689" s="165"/>
      <c r="F689" s="165"/>
      <c r="G689" s="163"/>
      <c r="H689" s="163"/>
      <c r="I689" s="163"/>
      <c r="J689" s="163"/>
      <c r="K689" s="164"/>
      <c r="L689" s="165"/>
      <c r="M689" s="163"/>
      <c r="N689" s="163"/>
      <c r="O689" s="163"/>
    </row>
    <row r="690" spans="1:15">
      <c r="A690" s="163"/>
      <c r="B690" s="187"/>
      <c r="C690" s="187"/>
      <c r="D690" s="190"/>
      <c r="E690" s="165"/>
      <c r="F690" s="165"/>
      <c r="G690" s="163"/>
      <c r="H690" s="163"/>
      <c r="I690" s="163"/>
      <c r="J690" s="163"/>
      <c r="K690" s="164"/>
      <c r="L690" s="165"/>
      <c r="M690" s="163"/>
      <c r="N690" s="163"/>
      <c r="O690" s="163"/>
    </row>
    <row r="691" spans="1:15">
      <c r="A691" s="163"/>
      <c r="B691" s="187"/>
      <c r="C691" s="187"/>
      <c r="D691" s="190"/>
      <c r="E691" s="165"/>
      <c r="F691" s="165"/>
      <c r="G691" s="163"/>
      <c r="H691" s="163"/>
      <c r="I691" s="163"/>
      <c r="J691" s="163"/>
      <c r="K691" s="164"/>
      <c r="L691" s="165"/>
      <c r="M691" s="163"/>
      <c r="N691" s="163"/>
      <c r="O691" s="163"/>
    </row>
    <row r="692" spans="1:15">
      <c r="A692" s="163"/>
      <c r="B692" s="187"/>
      <c r="C692" s="187"/>
      <c r="D692" s="190"/>
      <c r="E692" s="165"/>
      <c r="F692" s="165"/>
      <c r="G692" s="163"/>
      <c r="H692" s="163"/>
      <c r="I692" s="163"/>
      <c r="J692" s="163"/>
      <c r="K692" s="164"/>
      <c r="L692" s="165"/>
      <c r="M692" s="163"/>
      <c r="N692" s="163"/>
      <c r="O692" s="163"/>
    </row>
    <row r="693" spans="1:15">
      <c r="A693" s="163"/>
      <c r="B693" s="187"/>
      <c r="C693" s="187"/>
      <c r="D693" s="190"/>
      <c r="E693" s="165"/>
      <c r="F693" s="165"/>
      <c r="G693" s="163"/>
      <c r="H693" s="163"/>
      <c r="I693" s="163"/>
      <c r="J693" s="163"/>
      <c r="K693" s="164"/>
      <c r="L693" s="165"/>
      <c r="M693" s="163"/>
      <c r="N693" s="163"/>
      <c r="O693" s="163"/>
    </row>
    <row r="694" spans="1:15">
      <c r="A694" s="163"/>
      <c r="B694" s="187"/>
      <c r="C694" s="187"/>
      <c r="D694" s="190"/>
      <c r="E694" s="165"/>
      <c r="F694" s="165"/>
      <c r="G694" s="163"/>
      <c r="H694" s="163"/>
      <c r="I694" s="163"/>
      <c r="J694" s="163"/>
      <c r="K694" s="164"/>
      <c r="L694" s="165"/>
      <c r="M694" s="163"/>
      <c r="N694" s="163"/>
      <c r="O694" s="163"/>
    </row>
    <row r="695" spans="1:15">
      <c r="A695" s="163"/>
      <c r="B695" s="187"/>
      <c r="C695" s="187"/>
      <c r="D695" s="190"/>
      <c r="E695" s="165"/>
      <c r="F695" s="165"/>
      <c r="G695" s="163"/>
      <c r="H695" s="163"/>
      <c r="I695" s="163"/>
      <c r="J695" s="163"/>
      <c r="K695" s="164"/>
      <c r="L695" s="165"/>
      <c r="M695" s="163"/>
      <c r="N695" s="163"/>
      <c r="O695" s="163"/>
    </row>
    <row r="696" spans="1:15">
      <c r="A696" s="163"/>
      <c r="B696" s="187"/>
      <c r="C696" s="187"/>
      <c r="D696" s="190"/>
      <c r="E696" s="165"/>
      <c r="F696" s="165"/>
      <c r="G696" s="163"/>
      <c r="H696" s="163"/>
      <c r="I696" s="163"/>
      <c r="J696" s="163"/>
      <c r="K696" s="164"/>
      <c r="L696" s="165"/>
      <c r="M696" s="163"/>
      <c r="N696" s="163"/>
      <c r="O696" s="163"/>
    </row>
    <row r="697" spans="1:15">
      <c r="A697" s="163"/>
      <c r="B697" s="187"/>
      <c r="C697" s="187"/>
      <c r="D697" s="190"/>
      <c r="E697" s="165"/>
      <c r="F697" s="165"/>
      <c r="G697" s="163"/>
      <c r="H697" s="163"/>
      <c r="I697" s="163"/>
      <c r="J697" s="163"/>
      <c r="K697" s="164"/>
      <c r="L697" s="165"/>
      <c r="M697" s="163"/>
      <c r="N697" s="163"/>
      <c r="O697" s="163"/>
    </row>
    <row r="698" spans="1:15">
      <c r="A698" s="163"/>
      <c r="B698" s="187"/>
      <c r="C698" s="187"/>
      <c r="D698" s="190"/>
      <c r="E698" s="165"/>
      <c r="F698" s="165"/>
      <c r="G698" s="163"/>
      <c r="H698" s="163"/>
      <c r="I698" s="163"/>
      <c r="J698" s="163"/>
      <c r="K698" s="164"/>
      <c r="L698" s="165"/>
      <c r="M698" s="163"/>
      <c r="N698" s="163"/>
      <c r="O698" s="163"/>
    </row>
    <row r="699" spans="1:15">
      <c r="A699" s="163"/>
      <c r="B699" s="187"/>
      <c r="C699" s="187"/>
      <c r="D699" s="190"/>
      <c r="E699" s="165"/>
      <c r="F699" s="165"/>
      <c r="G699" s="163"/>
      <c r="H699" s="163"/>
      <c r="I699" s="163"/>
      <c r="J699" s="163"/>
      <c r="K699" s="164"/>
      <c r="L699" s="165"/>
      <c r="M699" s="163"/>
      <c r="N699" s="163"/>
      <c r="O699" s="163"/>
    </row>
    <row r="700" spans="1:15">
      <c r="A700" s="163"/>
      <c r="B700" s="187"/>
      <c r="C700" s="187"/>
      <c r="D700" s="190"/>
      <c r="E700" s="165"/>
      <c r="F700" s="165"/>
      <c r="G700" s="163"/>
      <c r="H700" s="163"/>
      <c r="I700" s="163"/>
      <c r="J700" s="163"/>
      <c r="K700" s="164"/>
      <c r="L700" s="165"/>
      <c r="M700" s="163"/>
      <c r="N700" s="163"/>
      <c r="O700" s="163"/>
    </row>
    <row r="701" spans="1:15">
      <c r="A701" s="163"/>
      <c r="B701" s="187"/>
      <c r="C701" s="187"/>
      <c r="D701" s="190"/>
      <c r="E701" s="165"/>
      <c r="F701" s="165"/>
      <c r="G701" s="163"/>
      <c r="H701" s="163"/>
      <c r="I701" s="163"/>
      <c r="J701" s="163"/>
      <c r="K701" s="164"/>
      <c r="L701" s="165"/>
      <c r="M701" s="163"/>
      <c r="N701" s="163"/>
      <c r="O701" s="163"/>
    </row>
    <row r="702" spans="1:15">
      <c r="A702" s="163"/>
      <c r="B702" s="187"/>
      <c r="C702" s="187"/>
      <c r="D702" s="190"/>
      <c r="E702" s="165"/>
      <c r="F702" s="165"/>
      <c r="G702" s="163"/>
      <c r="H702" s="163"/>
      <c r="I702" s="163"/>
      <c r="J702" s="163"/>
      <c r="K702" s="164"/>
      <c r="L702" s="165"/>
      <c r="M702" s="163"/>
      <c r="N702" s="163"/>
      <c r="O702" s="163"/>
    </row>
    <row r="703" spans="1:15">
      <c r="A703" s="163"/>
      <c r="B703" s="187"/>
      <c r="C703" s="187"/>
      <c r="D703" s="190"/>
      <c r="E703" s="165"/>
      <c r="F703" s="165"/>
      <c r="G703" s="163"/>
      <c r="H703" s="163"/>
      <c r="I703" s="163"/>
      <c r="J703" s="163"/>
      <c r="K703" s="164"/>
      <c r="L703" s="165"/>
      <c r="M703" s="163"/>
      <c r="N703" s="163"/>
      <c r="O703" s="163"/>
    </row>
    <row r="704" spans="1:15">
      <c r="A704" s="163"/>
      <c r="B704" s="187"/>
      <c r="C704" s="187"/>
      <c r="D704" s="190"/>
      <c r="E704" s="165"/>
      <c r="F704" s="165"/>
      <c r="G704" s="163"/>
      <c r="H704" s="163"/>
      <c r="I704" s="163"/>
      <c r="J704" s="163"/>
      <c r="K704" s="164"/>
      <c r="L704" s="165"/>
      <c r="M704" s="163"/>
      <c r="N704" s="163"/>
      <c r="O704" s="163"/>
    </row>
    <row r="705" spans="1:15">
      <c r="A705" s="163"/>
      <c r="B705" s="187"/>
      <c r="C705" s="187"/>
      <c r="D705" s="190"/>
      <c r="E705" s="165"/>
      <c r="F705" s="165"/>
      <c r="G705" s="163"/>
      <c r="H705" s="163"/>
      <c r="I705" s="163"/>
      <c r="J705" s="163"/>
      <c r="K705" s="164"/>
      <c r="L705" s="165"/>
      <c r="M705" s="163"/>
      <c r="N705" s="163"/>
      <c r="O705" s="163"/>
    </row>
    <row r="706" spans="1:15">
      <c r="A706" s="163"/>
      <c r="B706" s="187"/>
      <c r="C706" s="187"/>
      <c r="D706" s="190"/>
      <c r="E706" s="165"/>
      <c r="F706" s="165"/>
      <c r="G706" s="163"/>
      <c r="H706" s="163"/>
      <c r="I706" s="163"/>
      <c r="J706" s="163"/>
      <c r="K706" s="164"/>
      <c r="L706" s="164"/>
      <c r="M706" s="163"/>
      <c r="N706" s="163"/>
      <c r="O706" s="163"/>
    </row>
    <row r="707" spans="1:15">
      <c r="A707" s="163"/>
      <c r="B707" s="187"/>
      <c r="C707" s="187"/>
      <c r="D707" s="190"/>
      <c r="E707" s="164"/>
      <c r="F707" s="164"/>
      <c r="G707" s="163"/>
      <c r="H707" s="163"/>
      <c r="I707" s="163"/>
      <c r="J707" s="163"/>
      <c r="K707" s="164"/>
      <c r="L707" s="164"/>
      <c r="M707" s="163"/>
      <c r="N707" s="163"/>
      <c r="O707" s="163"/>
    </row>
    <row r="708" spans="1:15">
      <c r="A708" s="163"/>
      <c r="B708" s="187"/>
      <c r="C708" s="187"/>
      <c r="D708" s="190"/>
      <c r="E708" s="165"/>
      <c r="F708" s="165"/>
      <c r="G708" s="163"/>
      <c r="H708" s="163"/>
      <c r="I708" s="163"/>
      <c r="J708" s="163"/>
      <c r="K708" s="164"/>
      <c r="L708" s="165"/>
      <c r="M708" s="163"/>
      <c r="N708" s="163"/>
      <c r="O708" s="163"/>
    </row>
    <row r="709" spans="1:15">
      <c r="A709" s="163"/>
      <c r="B709" s="187"/>
      <c r="C709" s="187"/>
      <c r="D709" s="190"/>
      <c r="E709" s="165"/>
      <c r="F709" s="165"/>
      <c r="G709" s="163"/>
      <c r="H709" s="163"/>
      <c r="I709" s="163"/>
      <c r="J709" s="163"/>
      <c r="K709" s="164"/>
      <c r="L709" s="165"/>
      <c r="M709" s="163"/>
      <c r="N709" s="163"/>
      <c r="O709" s="163"/>
    </row>
    <row r="710" spans="1:15">
      <c r="A710" s="163"/>
      <c r="B710" s="187"/>
      <c r="C710" s="187"/>
      <c r="D710" s="190"/>
      <c r="E710" s="165"/>
      <c r="F710" s="165"/>
      <c r="G710" s="163"/>
      <c r="H710" s="163"/>
      <c r="I710" s="163"/>
      <c r="J710" s="163"/>
      <c r="K710" s="164"/>
      <c r="L710" s="165"/>
      <c r="M710" s="163"/>
      <c r="N710" s="163"/>
      <c r="O710" s="163"/>
    </row>
    <row r="711" spans="1:15">
      <c r="A711" s="163"/>
      <c r="B711" s="187"/>
      <c r="C711" s="187"/>
      <c r="D711" s="190"/>
      <c r="E711" s="164"/>
      <c r="F711" s="164"/>
      <c r="G711" s="163"/>
      <c r="H711" s="163"/>
      <c r="I711" s="163"/>
      <c r="J711" s="163"/>
      <c r="K711" s="164"/>
      <c r="L711" s="164"/>
      <c r="M711" s="163"/>
      <c r="N711" s="163"/>
      <c r="O711" s="163"/>
    </row>
    <row r="712" spans="1:15">
      <c r="A712" s="163"/>
      <c r="B712" s="187"/>
      <c r="C712" s="187"/>
      <c r="D712" s="190"/>
      <c r="E712" s="165"/>
      <c r="F712" s="165"/>
      <c r="G712" s="163"/>
      <c r="H712" s="163"/>
      <c r="I712" s="163"/>
      <c r="J712" s="163"/>
      <c r="K712" s="164"/>
      <c r="L712" s="165"/>
      <c r="M712" s="163"/>
      <c r="N712" s="163"/>
      <c r="O712" s="163"/>
    </row>
    <row r="713" spans="1:15">
      <c r="A713" s="163"/>
      <c r="B713" s="187"/>
      <c r="C713" s="187"/>
      <c r="D713" s="190"/>
      <c r="E713" s="165"/>
      <c r="F713" s="165"/>
      <c r="G713" s="163"/>
      <c r="H713" s="163"/>
      <c r="I713" s="163"/>
      <c r="J713" s="163"/>
      <c r="K713" s="164"/>
      <c r="L713" s="165"/>
      <c r="M713" s="163"/>
      <c r="N713" s="163"/>
      <c r="O713" s="163"/>
    </row>
    <row r="714" spans="1:15">
      <c r="A714" s="163"/>
      <c r="B714" s="187"/>
      <c r="C714" s="187"/>
      <c r="D714" s="190"/>
      <c r="E714" s="165"/>
      <c r="F714" s="165"/>
      <c r="G714" s="163"/>
      <c r="H714" s="163"/>
      <c r="I714" s="163"/>
      <c r="J714" s="163"/>
      <c r="K714" s="164"/>
      <c r="L714" s="165"/>
      <c r="M714" s="163"/>
      <c r="N714" s="163"/>
      <c r="O714" s="163"/>
    </row>
    <row r="715" spans="1:15">
      <c r="A715" s="163"/>
      <c r="B715" s="187"/>
      <c r="C715" s="187"/>
      <c r="D715" s="190"/>
      <c r="E715" s="165"/>
      <c r="F715" s="165"/>
      <c r="G715" s="163"/>
      <c r="H715" s="163"/>
      <c r="I715" s="163"/>
      <c r="J715" s="163"/>
      <c r="K715" s="164"/>
      <c r="L715" s="165"/>
      <c r="M715" s="163"/>
      <c r="N715" s="163"/>
      <c r="O715" s="163"/>
    </row>
    <row r="716" spans="1:15">
      <c r="A716" s="163"/>
      <c r="B716" s="187"/>
      <c r="C716" s="187"/>
      <c r="D716" s="190"/>
      <c r="E716" s="165"/>
      <c r="F716" s="165"/>
      <c r="G716" s="163"/>
      <c r="H716" s="163"/>
      <c r="I716" s="163"/>
      <c r="J716" s="163"/>
      <c r="K716" s="164"/>
      <c r="L716" s="165"/>
      <c r="M716" s="163"/>
      <c r="N716" s="163"/>
      <c r="O716" s="163"/>
    </row>
    <row r="717" spans="1:15">
      <c r="A717" s="163"/>
      <c r="B717" s="187"/>
      <c r="C717" s="187"/>
      <c r="D717" s="190"/>
      <c r="E717" s="165"/>
      <c r="F717" s="165"/>
      <c r="G717" s="163"/>
      <c r="H717" s="163"/>
      <c r="I717" s="163"/>
      <c r="J717" s="163"/>
      <c r="K717" s="164"/>
      <c r="L717" s="165"/>
      <c r="M717" s="163"/>
      <c r="N717" s="163"/>
      <c r="O717" s="163"/>
    </row>
    <row r="718" spans="1:15">
      <c r="A718" s="163"/>
      <c r="B718" s="187"/>
      <c r="C718" s="187"/>
      <c r="D718" s="190"/>
      <c r="E718" s="165"/>
      <c r="F718" s="165"/>
      <c r="G718" s="163"/>
      <c r="H718" s="163"/>
      <c r="I718" s="163"/>
      <c r="J718" s="163"/>
      <c r="K718" s="164"/>
      <c r="L718" s="165"/>
      <c r="M718" s="163"/>
      <c r="N718" s="163"/>
      <c r="O718" s="163"/>
    </row>
    <row r="719" spans="1:15">
      <c r="A719" s="163"/>
      <c r="B719" s="187"/>
      <c r="C719" s="187"/>
      <c r="D719" s="190"/>
      <c r="E719" s="165"/>
      <c r="F719" s="165"/>
      <c r="G719" s="163"/>
      <c r="H719" s="163"/>
      <c r="I719" s="163"/>
      <c r="J719" s="163"/>
      <c r="K719" s="164"/>
      <c r="L719" s="165"/>
      <c r="M719" s="163"/>
      <c r="N719" s="163"/>
      <c r="O719" s="163"/>
    </row>
    <row r="720" spans="1:15">
      <c r="A720" s="163"/>
      <c r="B720" s="187"/>
      <c r="C720" s="187"/>
      <c r="D720" s="190"/>
      <c r="E720" s="165"/>
      <c r="F720" s="165"/>
      <c r="G720" s="163"/>
      <c r="H720" s="163"/>
      <c r="I720" s="163"/>
      <c r="J720" s="163"/>
      <c r="K720" s="164"/>
      <c r="L720" s="165"/>
      <c r="M720" s="163"/>
      <c r="N720" s="163"/>
      <c r="O720" s="163"/>
    </row>
    <row r="721" spans="1:15">
      <c r="A721" s="163"/>
      <c r="B721" s="187"/>
      <c r="C721" s="187"/>
      <c r="D721" s="190"/>
      <c r="E721" s="165"/>
      <c r="F721" s="165"/>
      <c r="G721" s="163"/>
      <c r="H721" s="163"/>
      <c r="I721" s="163"/>
      <c r="J721" s="163"/>
      <c r="K721" s="164"/>
      <c r="L721" s="165"/>
      <c r="M721" s="163"/>
      <c r="N721" s="163"/>
      <c r="O721" s="163"/>
    </row>
    <row r="722" spans="1:15">
      <c r="A722" s="163"/>
      <c r="B722" s="187"/>
      <c r="C722" s="187"/>
      <c r="D722" s="190"/>
      <c r="E722" s="165"/>
      <c r="F722" s="165"/>
      <c r="G722" s="163"/>
      <c r="H722" s="163"/>
      <c r="I722" s="163"/>
      <c r="J722" s="163"/>
      <c r="K722" s="164"/>
      <c r="L722" s="165"/>
      <c r="M722" s="163"/>
      <c r="N722" s="163"/>
      <c r="O722" s="163"/>
    </row>
    <row r="723" spans="1:15">
      <c r="A723" s="163"/>
      <c r="B723" s="187"/>
      <c r="C723" s="187"/>
      <c r="D723" s="190"/>
      <c r="E723" s="165"/>
      <c r="F723" s="165"/>
      <c r="G723" s="163"/>
      <c r="H723" s="163"/>
      <c r="I723" s="163"/>
      <c r="J723" s="163"/>
      <c r="K723" s="164"/>
      <c r="L723" s="165"/>
      <c r="M723" s="163"/>
      <c r="N723" s="163"/>
      <c r="O723" s="163"/>
    </row>
    <row r="724" spans="1:15">
      <c r="A724" s="163"/>
      <c r="B724" s="187"/>
      <c r="C724" s="187"/>
      <c r="D724" s="190"/>
      <c r="E724" s="165"/>
      <c r="F724" s="165"/>
      <c r="G724" s="163"/>
      <c r="H724" s="163"/>
      <c r="I724" s="163"/>
      <c r="J724" s="163"/>
      <c r="K724" s="164"/>
      <c r="L724" s="165"/>
      <c r="M724" s="163"/>
      <c r="N724" s="163"/>
      <c r="O724" s="163"/>
    </row>
    <row r="725" spans="1:15">
      <c r="A725" s="163"/>
      <c r="B725" s="187"/>
      <c r="C725" s="187"/>
      <c r="D725" s="190"/>
      <c r="E725" s="165"/>
      <c r="F725" s="165"/>
      <c r="G725" s="163"/>
      <c r="H725" s="163"/>
      <c r="I725" s="163"/>
      <c r="J725" s="163"/>
      <c r="K725" s="164"/>
      <c r="L725" s="165"/>
      <c r="M725" s="163"/>
      <c r="N725" s="163"/>
      <c r="O725" s="163"/>
    </row>
    <row r="726" spans="1:15">
      <c r="A726" s="163"/>
      <c r="B726" s="187"/>
      <c r="C726" s="187"/>
      <c r="D726" s="190"/>
      <c r="E726" s="165"/>
      <c r="F726" s="165"/>
      <c r="G726" s="163"/>
      <c r="H726" s="163"/>
      <c r="I726" s="163"/>
      <c r="J726" s="163"/>
      <c r="K726" s="164"/>
      <c r="L726" s="165"/>
      <c r="M726" s="163"/>
      <c r="N726" s="163"/>
      <c r="O726" s="163"/>
    </row>
    <row r="727" spans="1:15">
      <c r="A727" s="163"/>
      <c r="B727" s="187"/>
      <c r="C727" s="187"/>
      <c r="D727" s="190"/>
      <c r="E727" s="165"/>
      <c r="F727" s="165"/>
      <c r="G727" s="163"/>
      <c r="H727" s="163"/>
      <c r="I727" s="163"/>
      <c r="J727" s="163"/>
      <c r="K727" s="164"/>
      <c r="L727" s="165"/>
      <c r="M727" s="163"/>
      <c r="N727" s="163"/>
      <c r="O727" s="163"/>
    </row>
    <row r="728" spans="1:15">
      <c r="A728" s="163"/>
      <c r="B728" s="187"/>
      <c r="C728" s="187"/>
      <c r="D728" s="190"/>
      <c r="E728" s="165"/>
      <c r="F728" s="165"/>
      <c r="G728" s="163"/>
      <c r="H728" s="163"/>
      <c r="I728" s="163"/>
      <c r="J728" s="163"/>
      <c r="K728" s="164"/>
      <c r="L728" s="165"/>
      <c r="M728" s="163"/>
      <c r="N728" s="163"/>
      <c r="O728" s="163"/>
    </row>
    <row r="729" spans="1:15">
      <c r="A729" s="163"/>
      <c r="B729" s="187"/>
      <c r="C729" s="187"/>
      <c r="D729" s="190"/>
      <c r="E729" s="165"/>
      <c r="F729" s="165"/>
      <c r="G729" s="163"/>
      <c r="H729" s="163"/>
      <c r="I729" s="163"/>
      <c r="J729" s="163"/>
      <c r="K729" s="164"/>
      <c r="L729" s="165"/>
      <c r="M729" s="163"/>
      <c r="N729" s="163"/>
      <c r="O729" s="163"/>
    </row>
    <row r="730" spans="1:15">
      <c r="A730" s="163"/>
      <c r="B730" s="187"/>
      <c r="C730" s="187"/>
      <c r="D730" s="190"/>
      <c r="E730" s="165"/>
      <c r="F730" s="165"/>
      <c r="G730" s="163"/>
      <c r="H730" s="163"/>
      <c r="I730" s="163"/>
      <c r="J730" s="163"/>
      <c r="K730" s="164"/>
      <c r="L730" s="165"/>
      <c r="M730" s="163"/>
      <c r="N730" s="163"/>
      <c r="O730" s="163"/>
    </row>
    <row r="731" spans="1:15">
      <c r="A731" s="163"/>
      <c r="B731" s="187"/>
      <c r="C731" s="187"/>
      <c r="D731" s="190"/>
      <c r="E731" s="165"/>
      <c r="F731" s="165"/>
      <c r="G731" s="163"/>
      <c r="H731" s="163"/>
      <c r="I731" s="163"/>
      <c r="J731" s="163"/>
      <c r="K731" s="164"/>
      <c r="L731" s="165"/>
      <c r="M731" s="163"/>
      <c r="N731" s="163"/>
      <c r="O731" s="163"/>
    </row>
    <row r="732" spans="1:15">
      <c r="A732" s="163"/>
      <c r="B732" s="187"/>
      <c r="C732" s="187"/>
      <c r="D732" s="190"/>
      <c r="E732" s="165"/>
      <c r="F732" s="165"/>
      <c r="G732" s="163"/>
      <c r="H732" s="163"/>
      <c r="I732" s="163"/>
      <c r="J732" s="163"/>
      <c r="K732" s="164"/>
      <c r="L732" s="165"/>
      <c r="M732" s="163"/>
      <c r="N732" s="163"/>
      <c r="O732" s="163"/>
    </row>
    <row r="733" spans="1:15">
      <c r="A733" s="163"/>
      <c r="B733" s="187"/>
      <c r="C733" s="187"/>
      <c r="D733" s="190"/>
      <c r="E733" s="165"/>
      <c r="F733" s="165"/>
      <c r="G733" s="163"/>
      <c r="H733" s="163"/>
      <c r="I733" s="163"/>
      <c r="J733" s="163"/>
      <c r="K733" s="164"/>
      <c r="L733" s="165"/>
      <c r="M733" s="163"/>
      <c r="N733" s="163"/>
      <c r="O733" s="163"/>
    </row>
    <row r="734" spans="1:15">
      <c r="A734" s="163"/>
      <c r="B734" s="187"/>
      <c r="C734" s="187"/>
      <c r="D734" s="190"/>
      <c r="E734" s="165"/>
      <c r="F734" s="165"/>
      <c r="G734" s="163"/>
      <c r="H734" s="163"/>
      <c r="I734" s="163"/>
      <c r="J734" s="163"/>
      <c r="K734" s="164"/>
      <c r="L734" s="165"/>
      <c r="M734" s="163"/>
      <c r="N734" s="163"/>
      <c r="O734" s="163"/>
    </row>
    <row r="735" spans="1:15">
      <c r="A735" s="163"/>
      <c r="B735" s="187"/>
      <c r="C735" s="187"/>
      <c r="D735" s="190"/>
      <c r="E735" s="165"/>
      <c r="F735" s="165"/>
      <c r="G735" s="163"/>
      <c r="H735" s="163"/>
      <c r="I735" s="163"/>
      <c r="J735" s="163"/>
      <c r="K735" s="164"/>
      <c r="L735" s="165"/>
      <c r="M735" s="163"/>
      <c r="N735" s="163"/>
      <c r="O735" s="163"/>
    </row>
    <row r="736" spans="1:15">
      <c r="A736" s="163"/>
      <c r="B736" s="187"/>
      <c r="C736" s="187"/>
      <c r="D736" s="190"/>
      <c r="E736" s="165"/>
      <c r="F736" s="165"/>
      <c r="G736" s="163"/>
      <c r="H736" s="163"/>
      <c r="I736" s="163"/>
      <c r="J736" s="163"/>
      <c r="K736" s="164"/>
      <c r="L736" s="165"/>
      <c r="M736" s="163"/>
      <c r="N736" s="163"/>
      <c r="O736" s="163"/>
    </row>
    <row r="737" spans="1:15">
      <c r="A737" s="163"/>
      <c r="B737" s="187"/>
      <c r="C737" s="187"/>
      <c r="D737" s="190"/>
      <c r="E737" s="165"/>
      <c r="F737" s="165"/>
      <c r="G737" s="163"/>
      <c r="H737" s="163"/>
      <c r="I737" s="163"/>
      <c r="J737" s="163"/>
      <c r="K737" s="164"/>
      <c r="L737" s="165"/>
      <c r="M737" s="163"/>
      <c r="N737" s="163"/>
      <c r="O737" s="163"/>
    </row>
    <row r="738" spans="1:15">
      <c r="A738" s="163"/>
      <c r="B738" s="187"/>
      <c r="C738" s="187"/>
      <c r="D738" s="190"/>
      <c r="E738" s="165"/>
      <c r="F738" s="165"/>
      <c r="G738" s="163"/>
      <c r="H738" s="163"/>
      <c r="I738" s="163"/>
      <c r="J738" s="163"/>
      <c r="K738" s="164"/>
      <c r="L738" s="165"/>
      <c r="M738" s="163"/>
      <c r="N738" s="163"/>
      <c r="O738" s="163"/>
    </row>
    <row r="739" spans="1:15">
      <c r="A739" s="163"/>
      <c r="B739" s="187"/>
      <c r="C739" s="187"/>
      <c r="D739" s="190"/>
      <c r="E739" s="165"/>
      <c r="F739" s="165"/>
      <c r="G739" s="163"/>
      <c r="H739" s="163"/>
      <c r="I739" s="163"/>
      <c r="J739" s="163"/>
      <c r="K739" s="164"/>
      <c r="L739" s="165"/>
      <c r="M739" s="163"/>
      <c r="N739" s="163"/>
      <c r="O739" s="163"/>
    </row>
    <row r="740" spans="1:15">
      <c r="A740" s="163"/>
      <c r="B740" s="187"/>
      <c r="C740" s="187"/>
      <c r="D740" s="190"/>
      <c r="E740" s="165"/>
      <c r="F740" s="165"/>
      <c r="G740" s="163"/>
      <c r="H740" s="163"/>
      <c r="I740" s="163"/>
      <c r="J740" s="163"/>
      <c r="K740" s="164"/>
      <c r="L740" s="165"/>
      <c r="M740" s="163"/>
      <c r="N740" s="163"/>
      <c r="O740" s="163"/>
    </row>
    <row r="741" spans="1:15">
      <c r="A741" s="163"/>
      <c r="B741" s="187"/>
      <c r="C741" s="187"/>
      <c r="D741" s="190"/>
      <c r="E741" s="165"/>
      <c r="F741" s="165"/>
      <c r="G741" s="163"/>
      <c r="H741" s="163"/>
      <c r="I741" s="163"/>
      <c r="J741" s="163"/>
      <c r="K741" s="164"/>
      <c r="L741" s="165"/>
      <c r="M741" s="163"/>
      <c r="N741" s="163"/>
      <c r="O741" s="163"/>
    </row>
    <row r="742" spans="1:15">
      <c r="A742" s="163"/>
      <c r="B742" s="187"/>
      <c r="C742" s="187"/>
      <c r="D742" s="190"/>
      <c r="E742" s="165"/>
      <c r="F742" s="165"/>
      <c r="G742" s="163"/>
      <c r="H742" s="163"/>
      <c r="I742" s="163"/>
      <c r="J742" s="163"/>
      <c r="K742" s="164"/>
      <c r="L742" s="165"/>
      <c r="M742" s="163"/>
      <c r="N742" s="163"/>
      <c r="O742" s="163"/>
    </row>
    <row r="743" spans="1:15">
      <c r="A743" s="163"/>
      <c r="B743" s="187"/>
      <c r="C743" s="187"/>
      <c r="D743" s="190"/>
      <c r="E743" s="165"/>
      <c r="F743" s="165"/>
      <c r="G743" s="163"/>
      <c r="H743" s="163"/>
      <c r="I743" s="163"/>
      <c r="J743" s="163"/>
      <c r="K743" s="164"/>
      <c r="L743" s="165"/>
      <c r="M743" s="163"/>
      <c r="N743" s="163"/>
      <c r="O743" s="163"/>
    </row>
    <row r="744" spans="1:15">
      <c r="A744" s="163"/>
      <c r="B744" s="187"/>
      <c r="C744" s="187"/>
      <c r="D744" s="190"/>
      <c r="E744" s="165"/>
      <c r="F744" s="165"/>
      <c r="G744" s="163"/>
      <c r="H744" s="163"/>
      <c r="I744" s="163"/>
      <c r="J744" s="163"/>
      <c r="K744" s="164"/>
      <c r="L744" s="165"/>
      <c r="M744" s="163"/>
      <c r="N744" s="163"/>
      <c r="O744" s="163"/>
    </row>
    <row r="745" spans="1:15">
      <c r="A745" s="163"/>
      <c r="B745" s="187"/>
      <c r="C745" s="187"/>
      <c r="D745" s="190"/>
      <c r="E745" s="165"/>
      <c r="F745" s="165"/>
      <c r="G745" s="163"/>
      <c r="H745" s="163"/>
      <c r="I745" s="163"/>
      <c r="J745" s="163"/>
      <c r="K745" s="164"/>
      <c r="L745" s="165"/>
      <c r="M745" s="163"/>
      <c r="N745" s="163"/>
      <c r="O745" s="163"/>
    </row>
    <row r="746" spans="1:15">
      <c r="A746" s="163"/>
      <c r="B746" s="187"/>
      <c r="C746" s="187"/>
      <c r="D746" s="190"/>
      <c r="E746" s="165"/>
      <c r="F746" s="165"/>
      <c r="G746" s="163"/>
      <c r="H746" s="163"/>
      <c r="I746" s="163"/>
      <c r="J746" s="163"/>
      <c r="K746" s="164"/>
      <c r="L746" s="165"/>
      <c r="M746" s="163"/>
      <c r="N746" s="163"/>
      <c r="O746" s="163"/>
    </row>
    <row r="747" spans="1:15">
      <c r="A747" s="163"/>
      <c r="B747" s="187"/>
      <c r="C747" s="187"/>
      <c r="D747" s="190"/>
      <c r="E747" s="165"/>
      <c r="F747" s="165"/>
      <c r="G747" s="163"/>
      <c r="H747" s="163"/>
      <c r="I747" s="163"/>
      <c r="J747" s="163"/>
      <c r="K747" s="164"/>
      <c r="L747" s="165"/>
      <c r="M747" s="163"/>
      <c r="N747" s="163"/>
      <c r="O747" s="163"/>
    </row>
    <row r="748" spans="1:15">
      <c r="A748" s="163"/>
      <c r="B748" s="187"/>
      <c r="C748" s="187"/>
      <c r="D748" s="190"/>
      <c r="E748" s="165"/>
      <c r="F748" s="165"/>
      <c r="G748" s="163"/>
      <c r="H748" s="163"/>
      <c r="I748" s="163"/>
      <c r="J748" s="163"/>
      <c r="K748" s="164"/>
      <c r="L748" s="165"/>
      <c r="M748" s="163"/>
      <c r="N748" s="163"/>
      <c r="O748" s="163"/>
    </row>
    <row r="749" spans="1:15">
      <c r="A749" s="163"/>
      <c r="B749" s="187"/>
      <c r="C749" s="187"/>
      <c r="D749" s="190"/>
      <c r="E749" s="165"/>
      <c r="F749" s="165"/>
      <c r="G749" s="163"/>
      <c r="H749" s="163"/>
      <c r="I749" s="163"/>
      <c r="J749" s="163"/>
      <c r="K749" s="164"/>
      <c r="L749" s="165"/>
      <c r="M749" s="163"/>
      <c r="N749" s="163"/>
      <c r="O749" s="163"/>
    </row>
    <row r="750" spans="1:15">
      <c r="A750" s="163"/>
      <c r="B750" s="187"/>
      <c r="C750" s="163"/>
      <c r="D750" s="190"/>
      <c r="E750" s="165"/>
      <c r="F750" s="165"/>
      <c r="G750" s="163"/>
      <c r="H750" s="163"/>
      <c r="I750" s="163"/>
      <c r="J750" s="163"/>
      <c r="K750" s="164"/>
      <c r="L750" s="165"/>
      <c r="M750" s="163"/>
      <c r="N750" s="163"/>
      <c r="O750" s="163"/>
    </row>
    <row r="751" spans="1:15">
      <c r="A751" s="163"/>
      <c r="B751" s="187"/>
      <c r="C751" s="163"/>
      <c r="D751" s="190"/>
      <c r="E751" s="165"/>
      <c r="F751" s="165"/>
      <c r="G751" s="163"/>
      <c r="H751" s="163"/>
      <c r="I751" s="163"/>
      <c r="J751" s="163"/>
      <c r="K751" s="164"/>
      <c r="L751" s="165"/>
      <c r="M751" s="163"/>
      <c r="N751" s="163"/>
      <c r="O751" s="163"/>
    </row>
    <row r="752" spans="1:15">
      <c r="A752" s="163"/>
      <c r="B752" s="187"/>
      <c r="C752" s="163"/>
      <c r="D752" s="190"/>
      <c r="E752" s="165"/>
      <c r="F752" s="165"/>
      <c r="G752" s="163"/>
      <c r="H752" s="163"/>
      <c r="I752" s="163"/>
      <c r="J752" s="163"/>
      <c r="K752" s="164"/>
      <c r="L752" s="165"/>
      <c r="M752" s="163"/>
      <c r="N752" s="163"/>
      <c r="O752" s="163"/>
    </row>
    <row r="753" spans="1:15">
      <c r="A753" s="163"/>
      <c r="B753" s="187"/>
      <c r="C753" s="163"/>
      <c r="D753" s="190"/>
      <c r="E753" s="165"/>
      <c r="F753" s="165"/>
      <c r="G753" s="163"/>
      <c r="H753" s="163"/>
      <c r="I753" s="163"/>
      <c r="J753" s="163"/>
      <c r="K753" s="164"/>
      <c r="L753" s="165"/>
      <c r="M753" s="163"/>
      <c r="N753" s="163"/>
      <c r="O753" s="163"/>
    </row>
    <row r="754" spans="1:15">
      <c r="A754" s="163"/>
      <c r="B754" s="187"/>
      <c r="C754" s="163"/>
      <c r="D754" s="190"/>
      <c r="E754" s="165"/>
      <c r="F754" s="165"/>
      <c r="G754" s="163"/>
      <c r="H754" s="163"/>
      <c r="I754" s="163"/>
      <c r="J754" s="163"/>
      <c r="K754" s="164"/>
      <c r="L754" s="165"/>
      <c r="M754" s="163"/>
      <c r="N754" s="163"/>
      <c r="O754" s="163"/>
    </row>
    <row r="755" spans="1:15">
      <c r="A755" s="163"/>
      <c r="B755" s="187"/>
      <c r="C755" s="163"/>
      <c r="D755" s="190"/>
      <c r="E755" s="165"/>
      <c r="F755" s="165"/>
      <c r="G755" s="163"/>
      <c r="H755" s="163"/>
      <c r="I755" s="163"/>
      <c r="J755" s="163"/>
      <c r="K755" s="164"/>
      <c r="L755" s="165"/>
      <c r="M755" s="163"/>
      <c r="N755" s="163"/>
      <c r="O755" s="163"/>
    </row>
    <row r="756" spans="1:15">
      <c r="A756" s="163"/>
      <c r="B756" s="187"/>
      <c r="C756" s="163"/>
      <c r="D756" s="190"/>
      <c r="E756" s="165"/>
      <c r="F756" s="165"/>
      <c r="G756" s="163"/>
      <c r="H756" s="163"/>
      <c r="I756" s="163"/>
      <c r="J756" s="163"/>
      <c r="K756" s="164"/>
      <c r="L756" s="165"/>
      <c r="M756" s="163"/>
      <c r="N756" s="163"/>
      <c r="O756" s="163"/>
    </row>
    <row r="757" spans="1:15">
      <c r="A757" s="163"/>
      <c r="B757" s="187"/>
      <c r="C757" s="163"/>
      <c r="D757" s="190"/>
      <c r="E757" s="165"/>
      <c r="F757" s="165"/>
      <c r="G757" s="163"/>
      <c r="H757" s="163"/>
      <c r="I757" s="163"/>
      <c r="J757" s="163"/>
      <c r="K757" s="164"/>
      <c r="L757" s="165"/>
      <c r="M757" s="163"/>
      <c r="N757" s="163"/>
      <c r="O757" s="163"/>
    </row>
    <row r="758" spans="1:15">
      <c r="A758" s="163"/>
      <c r="B758" s="187"/>
      <c r="C758" s="163"/>
      <c r="D758" s="190"/>
      <c r="E758" s="165"/>
      <c r="F758" s="165"/>
      <c r="G758" s="163"/>
      <c r="H758" s="163"/>
      <c r="I758" s="163"/>
      <c r="J758" s="163"/>
      <c r="K758" s="164"/>
      <c r="L758" s="165"/>
      <c r="M758" s="163"/>
      <c r="N758" s="163"/>
      <c r="O758" s="163"/>
    </row>
    <row r="759" spans="1:15">
      <c r="A759" s="163"/>
      <c r="B759" s="187"/>
      <c r="C759" s="163"/>
      <c r="D759" s="190"/>
      <c r="E759" s="165"/>
      <c r="F759" s="165"/>
      <c r="G759" s="163"/>
      <c r="H759" s="163"/>
      <c r="I759" s="163"/>
      <c r="J759" s="163"/>
      <c r="K759" s="164"/>
      <c r="L759" s="165"/>
      <c r="M759" s="163"/>
      <c r="N759" s="163"/>
      <c r="O759" s="163"/>
    </row>
    <row r="760" spans="1:15">
      <c r="A760" s="163"/>
      <c r="B760" s="187"/>
      <c r="C760" s="163"/>
      <c r="D760" s="190"/>
      <c r="E760" s="165"/>
      <c r="F760" s="165"/>
      <c r="G760" s="163"/>
      <c r="H760" s="163"/>
      <c r="I760" s="163"/>
      <c r="J760" s="163"/>
      <c r="K760" s="164"/>
      <c r="L760" s="165"/>
      <c r="M760" s="163"/>
      <c r="N760" s="163"/>
      <c r="O760" s="163"/>
    </row>
    <row r="761" spans="1:15">
      <c r="A761" s="163"/>
      <c r="B761" s="187"/>
      <c r="C761" s="163"/>
      <c r="D761" s="190"/>
      <c r="E761" s="165"/>
      <c r="F761" s="165"/>
      <c r="G761" s="163"/>
      <c r="H761" s="163"/>
      <c r="I761" s="163"/>
      <c r="J761" s="163"/>
      <c r="K761" s="164"/>
      <c r="L761" s="165"/>
      <c r="M761" s="163"/>
      <c r="N761" s="163"/>
      <c r="O761" s="163"/>
    </row>
    <row r="762" spans="1:15">
      <c r="A762" s="163"/>
      <c r="B762" s="187"/>
      <c r="C762" s="163"/>
      <c r="D762" s="190"/>
      <c r="E762" s="165"/>
      <c r="F762" s="165"/>
      <c r="G762" s="163"/>
      <c r="H762" s="163"/>
      <c r="I762" s="163"/>
      <c r="J762" s="163"/>
      <c r="K762" s="164"/>
      <c r="L762" s="165"/>
      <c r="M762" s="163"/>
      <c r="N762" s="163"/>
      <c r="O762" s="163"/>
    </row>
    <row r="763" spans="1:15">
      <c r="A763" s="163"/>
      <c r="B763" s="187"/>
      <c r="C763" s="163"/>
      <c r="D763" s="190"/>
      <c r="E763" s="165"/>
      <c r="F763" s="165"/>
      <c r="G763" s="163"/>
      <c r="H763" s="163"/>
      <c r="I763" s="163"/>
      <c r="J763" s="163"/>
      <c r="K763" s="164"/>
      <c r="L763" s="165"/>
      <c r="M763" s="163"/>
      <c r="N763" s="163"/>
      <c r="O763" s="163"/>
    </row>
    <row r="764" spans="1:15">
      <c r="A764" s="163"/>
      <c r="B764" s="187"/>
      <c r="C764" s="163"/>
      <c r="D764" s="190"/>
      <c r="E764" s="165"/>
      <c r="F764" s="165"/>
      <c r="G764" s="163"/>
      <c r="H764" s="163"/>
      <c r="I764" s="163"/>
      <c r="J764" s="163"/>
      <c r="K764" s="164"/>
      <c r="L764" s="165"/>
      <c r="M764" s="163"/>
      <c r="N764" s="163"/>
      <c r="O764" s="163"/>
    </row>
    <row r="765" spans="1:15">
      <c r="A765" s="163"/>
      <c r="B765" s="187"/>
      <c r="C765" s="163"/>
      <c r="D765" s="190"/>
      <c r="E765" s="165"/>
      <c r="F765" s="165"/>
      <c r="G765" s="163"/>
      <c r="H765" s="163"/>
      <c r="I765" s="163"/>
      <c r="J765" s="163"/>
      <c r="K765" s="164"/>
      <c r="L765" s="165"/>
      <c r="M765" s="163"/>
      <c r="N765" s="163"/>
      <c r="O765" s="163"/>
    </row>
    <row r="766" spans="1:15">
      <c r="A766" s="163"/>
      <c r="B766" s="187"/>
      <c r="C766" s="163"/>
      <c r="D766" s="190"/>
      <c r="E766" s="165"/>
      <c r="F766" s="165"/>
      <c r="G766" s="163"/>
      <c r="H766" s="163"/>
      <c r="I766" s="163"/>
      <c r="J766" s="163"/>
      <c r="K766" s="164"/>
      <c r="L766" s="165"/>
      <c r="M766" s="163"/>
      <c r="N766" s="163"/>
      <c r="O766" s="163"/>
    </row>
    <row r="767" spans="1:15">
      <c r="A767" s="163"/>
      <c r="B767" s="187"/>
      <c r="C767" s="163"/>
      <c r="D767" s="190"/>
      <c r="E767" s="165"/>
      <c r="F767" s="165"/>
      <c r="G767" s="163"/>
      <c r="H767" s="163"/>
      <c r="I767" s="163"/>
      <c r="J767" s="163"/>
      <c r="K767" s="164"/>
      <c r="L767" s="165"/>
      <c r="M767" s="163"/>
      <c r="N767" s="163"/>
      <c r="O767" s="163"/>
    </row>
    <row r="768" spans="1:15">
      <c r="A768" s="163"/>
      <c r="B768" s="187"/>
      <c r="C768" s="163"/>
      <c r="D768" s="190"/>
      <c r="E768" s="165"/>
      <c r="F768" s="165"/>
      <c r="G768" s="163"/>
      <c r="H768" s="163"/>
      <c r="I768" s="163"/>
      <c r="J768" s="163"/>
      <c r="K768" s="164"/>
      <c r="L768" s="165"/>
      <c r="M768" s="163"/>
      <c r="N768" s="163"/>
      <c r="O768" s="163"/>
    </row>
    <row r="769" spans="1:15">
      <c r="A769" s="163"/>
      <c r="B769" s="187"/>
      <c r="C769" s="163"/>
      <c r="D769" s="190"/>
      <c r="E769" s="165"/>
      <c r="F769" s="165"/>
      <c r="G769" s="163"/>
      <c r="H769" s="163"/>
      <c r="I769" s="163"/>
      <c r="J769" s="163"/>
      <c r="K769" s="164"/>
      <c r="L769" s="165"/>
      <c r="M769" s="163"/>
      <c r="N769" s="163"/>
      <c r="O769" s="163"/>
    </row>
    <row r="770" spans="1:15">
      <c r="A770" s="163"/>
      <c r="B770" s="187"/>
      <c r="C770" s="163"/>
      <c r="D770" s="190"/>
      <c r="E770" s="165"/>
      <c r="F770" s="165"/>
      <c r="G770" s="163"/>
      <c r="H770" s="163"/>
      <c r="I770" s="163"/>
      <c r="J770" s="163"/>
      <c r="K770" s="164"/>
      <c r="L770" s="165"/>
      <c r="M770" s="163"/>
      <c r="N770" s="163"/>
      <c r="O770" s="163"/>
    </row>
    <row r="771" spans="1:15">
      <c r="A771" s="163"/>
      <c r="B771" s="187"/>
      <c r="C771" s="163"/>
      <c r="D771" s="190"/>
      <c r="E771" s="165"/>
      <c r="F771" s="165"/>
      <c r="G771" s="163"/>
      <c r="H771" s="163"/>
      <c r="I771" s="163"/>
      <c r="J771" s="163"/>
      <c r="K771" s="164"/>
      <c r="L771" s="165"/>
      <c r="M771" s="163"/>
      <c r="N771" s="163"/>
      <c r="O771" s="163"/>
    </row>
    <row r="772" spans="1:15">
      <c r="A772" s="163"/>
      <c r="B772" s="187"/>
      <c r="C772" s="163"/>
      <c r="D772" s="190"/>
      <c r="E772" s="165"/>
      <c r="F772" s="165"/>
      <c r="G772" s="163"/>
      <c r="H772" s="163"/>
      <c r="I772" s="163"/>
      <c r="J772" s="163"/>
      <c r="K772" s="164"/>
      <c r="L772" s="165"/>
      <c r="M772" s="163"/>
      <c r="N772" s="163"/>
      <c r="O772" s="163"/>
    </row>
    <row r="773" spans="1:15">
      <c r="A773" s="163"/>
      <c r="B773" s="187"/>
      <c r="C773" s="163"/>
      <c r="D773" s="190"/>
      <c r="E773" s="165"/>
      <c r="F773" s="165"/>
      <c r="G773" s="163"/>
      <c r="H773" s="163"/>
      <c r="I773" s="163"/>
      <c r="J773" s="163"/>
      <c r="K773" s="164"/>
      <c r="L773" s="165"/>
      <c r="M773" s="163"/>
      <c r="N773" s="163"/>
      <c r="O773" s="163"/>
    </row>
    <row r="774" spans="1:15">
      <c r="A774" s="163"/>
      <c r="B774" s="187"/>
      <c r="C774" s="163"/>
      <c r="D774" s="190"/>
      <c r="E774" s="165"/>
      <c r="F774" s="165"/>
      <c r="G774" s="163"/>
      <c r="H774" s="163"/>
      <c r="I774" s="163"/>
      <c r="J774" s="163"/>
      <c r="K774" s="164"/>
      <c r="L774" s="165"/>
      <c r="M774" s="163"/>
      <c r="N774" s="163"/>
      <c r="O774" s="163"/>
    </row>
    <row r="775" spans="1:15">
      <c r="A775" s="163"/>
      <c r="B775" s="187"/>
      <c r="C775" s="163"/>
      <c r="D775" s="190"/>
      <c r="E775" s="165"/>
      <c r="F775" s="165"/>
      <c r="G775" s="163"/>
      <c r="H775" s="163"/>
      <c r="I775" s="163"/>
      <c r="J775" s="163"/>
      <c r="K775" s="164"/>
      <c r="L775" s="165"/>
      <c r="M775" s="163"/>
      <c r="N775" s="163"/>
      <c r="O775" s="163"/>
    </row>
    <row r="776" spans="1:15">
      <c r="A776" s="163"/>
      <c r="B776" s="187"/>
      <c r="C776" s="163"/>
      <c r="D776" s="190"/>
      <c r="E776" s="165"/>
      <c r="F776" s="165"/>
      <c r="G776" s="163"/>
      <c r="H776" s="163"/>
      <c r="I776" s="163"/>
      <c r="J776" s="163"/>
      <c r="K776" s="164"/>
      <c r="L776" s="165"/>
      <c r="M776" s="163"/>
      <c r="N776" s="163"/>
      <c r="O776" s="163"/>
    </row>
    <row r="777" spans="1:15">
      <c r="A777" s="163"/>
      <c r="B777" s="187"/>
      <c r="C777" s="163"/>
      <c r="D777" s="190"/>
      <c r="E777" s="165"/>
      <c r="F777" s="165"/>
      <c r="G777" s="163"/>
      <c r="H777" s="163"/>
      <c r="I777" s="163"/>
      <c r="J777" s="163"/>
      <c r="K777" s="164"/>
      <c r="L777" s="165"/>
      <c r="M777" s="163"/>
      <c r="N777" s="163"/>
      <c r="O777" s="163"/>
    </row>
    <row r="778" spans="1:15">
      <c r="A778" s="163"/>
      <c r="B778" s="187"/>
      <c r="C778" s="163"/>
      <c r="D778" s="190"/>
      <c r="E778" s="165"/>
      <c r="F778" s="165"/>
      <c r="G778" s="163"/>
      <c r="H778" s="163"/>
      <c r="I778" s="163"/>
      <c r="J778" s="163"/>
      <c r="K778" s="164"/>
      <c r="L778" s="165"/>
      <c r="M778" s="163"/>
      <c r="N778" s="163"/>
      <c r="O778" s="163"/>
    </row>
    <row r="779" spans="1:15">
      <c r="A779" s="163"/>
      <c r="B779" s="187"/>
      <c r="C779" s="163"/>
      <c r="D779" s="190"/>
      <c r="E779" s="165"/>
      <c r="F779" s="165"/>
      <c r="G779" s="163"/>
      <c r="H779" s="163"/>
      <c r="I779" s="163"/>
      <c r="J779" s="163"/>
      <c r="K779" s="164"/>
      <c r="L779" s="165"/>
      <c r="M779" s="163"/>
      <c r="N779" s="163"/>
      <c r="O779" s="163"/>
    </row>
    <row r="780" spans="1:15">
      <c r="A780" s="163"/>
      <c r="B780" s="187"/>
      <c r="C780" s="163"/>
      <c r="D780" s="190"/>
      <c r="E780" s="165"/>
      <c r="F780" s="165"/>
      <c r="G780" s="163"/>
      <c r="H780" s="163"/>
      <c r="I780" s="163"/>
      <c r="J780" s="163"/>
      <c r="K780" s="164"/>
      <c r="L780" s="165"/>
      <c r="M780" s="163"/>
      <c r="N780" s="163"/>
      <c r="O780" s="163"/>
    </row>
    <row r="781" spans="1:15">
      <c r="A781" s="163"/>
      <c r="B781" s="187"/>
      <c r="C781" s="163"/>
      <c r="D781" s="190"/>
      <c r="E781" s="165"/>
      <c r="F781" s="165"/>
      <c r="G781" s="163"/>
      <c r="H781" s="163"/>
      <c r="I781" s="163"/>
      <c r="J781" s="163"/>
      <c r="K781" s="164"/>
      <c r="L781" s="165"/>
      <c r="M781" s="163"/>
      <c r="N781" s="163"/>
      <c r="O781" s="163"/>
    </row>
    <row r="782" spans="1:15">
      <c r="A782" s="163"/>
      <c r="B782" s="187"/>
      <c r="C782" s="163"/>
      <c r="D782" s="190"/>
      <c r="E782" s="165"/>
      <c r="F782" s="165"/>
      <c r="G782" s="163"/>
      <c r="H782" s="163"/>
      <c r="I782" s="163"/>
      <c r="J782" s="163"/>
      <c r="K782" s="164"/>
      <c r="L782" s="165"/>
      <c r="M782" s="163"/>
      <c r="N782" s="163"/>
      <c r="O782" s="163"/>
    </row>
    <row r="783" spans="1:15">
      <c r="A783" s="163"/>
      <c r="B783" s="187"/>
      <c r="C783" s="163"/>
      <c r="D783" s="190"/>
      <c r="E783" s="165"/>
      <c r="F783" s="165"/>
      <c r="G783" s="163"/>
      <c r="H783" s="163"/>
      <c r="I783" s="163"/>
      <c r="J783" s="163"/>
      <c r="K783" s="164"/>
      <c r="L783" s="165"/>
      <c r="M783" s="163"/>
      <c r="N783" s="163"/>
      <c r="O783" s="163"/>
    </row>
    <row r="784" spans="1:15">
      <c r="A784" s="163"/>
      <c r="B784" s="187"/>
      <c r="C784" s="163"/>
      <c r="D784" s="190"/>
      <c r="E784" s="165"/>
      <c r="F784" s="165"/>
      <c r="G784" s="163"/>
      <c r="H784" s="163"/>
      <c r="I784" s="163"/>
      <c r="J784" s="163"/>
      <c r="K784" s="164"/>
      <c r="L784" s="165"/>
      <c r="M784" s="163"/>
      <c r="N784" s="163"/>
      <c r="O784" s="163"/>
    </row>
    <row r="785" spans="1:15">
      <c r="A785" s="163"/>
      <c r="B785" s="187"/>
      <c r="C785" s="163"/>
      <c r="D785" s="190"/>
      <c r="E785" s="165"/>
      <c r="F785" s="165"/>
      <c r="G785" s="163"/>
      <c r="H785" s="163"/>
      <c r="I785" s="163"/>
      <c r="J785" s="163"/>
      <c r="K785" s="164"/>
      <c r="L785" s="165"/>
      <c r="M785" s="163"/>
      <c r="N785" s="163"/>
      <c r="O785" s="163"/>
    </row>
    <row r="786" spans="1:15">
      <c r="A786" s="163"/>
      <c r="B786" s="187"/>
      <c r="C786" s="163"/>
      <c r="D786" s="190"/>
      <c r="E786" s="165"/>
      <c r="F786" s="165"/>
      <c r="G786" s="163"/>
      <c r="H786" s="163"/>
      <c r="I786" s="163"/>
      <c r="J786" s="163"/>
      <c r="K786" s="164"/>
      <c r="L786" s="165"/>
      <c r="M786" s="163"/>
      <c r="N786" s="163"/>
      <c r="O786" s="163"/>
    </row>
    <row r="787" spans="1:15">
      <c r="A787" s="163"/>
      <c r="B787" s="187"/>
      <c r="C787" s="163"/>
      <c r="D787" s="190"/>
      <c r="E787" s="165"/>
      <c r="F787" s="165"/>
      <c r="G787" s="163"/>
      <c r="H787" s="163"/>
      <c r="I787" s="300"/>
      <c r="J787" s="163"/>
      <c r="K787" s="164"/>
      <c r="L787" s="165"/>
      <c r="M787" s="163"/>
      <c r="N787" s="163"/>
      <c r="O787" s="163"/>
    </row>
    <row r="788" spans="1:15">
      <c r="A788" s="163"/>
      <c r="B788" s="163"/>
      <c r="C788" s="163"/>
      <c r="D788" s="190"/>
      <c r="E788" s="165"/>
      <c r="F788" s="165"/>
      <c r="G788" s="163"/>
      <c r="H788" s="163"/>
      <c r="I788" s="300"/>
      <c r="J788" s="163"/>
      <c r="K788" s="164"/>
      <c r="L788" s="165"/>
      <c r="M788" s="163"/>
      <c r="N788" s="163"/>
      <c r="O788" s="163"/>
    </row>
    <row r="789" spans="1:15">
      <c r="A789" s="163"/>
      <c r="B789" s="163"/>
      <c r="C789" s="163"/>
      <c r="D789" s="190"/>
      <c r="E789" s="165"/>
      <c r="F789" s="165"/>
      <c r="G789" s="163"/>
      <c r="H789" s="163"/>
      <c r="I789" s="163"/>
      <c r="J789" s="163"/>
      <c r="K789" s="164"/>
      <c r="L789" s="165"/>
      <c r="M789" s="163"/>
      <c r="N789" s="163"/>
      <c r="O789" s="163"/>
    </row>
    <row r="790" spans="1:15">
      <c r="A790" s="163"/>
      <c r="B790" s="163"/>
      <c r="C790" s="163"/>
      <c r="D790" s="190"/>
      <c r="E790" s="165"/>
      <c r="F790" s="165"/>
      <c r="G790" s="163"/>
      <c r="H790" s="163"/>
      <c r="I790" s="163"/>
      <c r="J790" s="163"/>
      <c r="K790" s="164"/>
      <c r="L790" s="293"/>
      <c r="M790" s="163"/>
      <c r="N790" s="163"/>
      <c r="O790" s="163"/>
    </row>
    <row r="791" spans="1:15">
      <c r="A791" s="163"/>
      <c r="B791" s="163"/>
      <c r="C791" s="163"/>
      <c r="D791" s="190"/>
      <c r="E791" s="165"/>
      <c r="F791" s="165"/>
      <c r="G791" s="163"/>
      <c r="H791" s="163"/>
      <c r="I791" s="163"/>
      <c r="J791" s="163"/>
      <c r="K791" s="164"/>
      <c r="L791" s="165"/>
      <c r="M791" s="163"/>
      <c r="N791" s="163"/>
      <c r="O791" s="163"/>
    </row>
    <row r="792" spans="1:15">
      <c r="A792" s="163"/>
      <c r="B792" s="163"/>
      <c r="C792" s="163"/>
      <c r="D792" s="190"/>
      <c r="E792" s="165"/>
      <c r="F792" s="165"/>
      <c r="G792" s="163"/>
      <c r="H792" s="163"/>
      <c r="I792" s="163"/>
      <c r="J792" s="163"/>
      <c r="K792" s="164"/>
      <c r="L792" s="164"/>
      <c r="M792" s="163"/>
      <c r="N792" s="163"/>
      <c r="O792" s="163"/>
    </row>
    <row r="793" spans="1:15">
      <c r="A793" s="163"/>
      <c r="B793" s="163"/>
      <c r="C793" s="163"/>
      <c r="D793" s="190"/>
      <c r="E793" s="165"/>
      <c r="F793" s="165"/>
      <c r="G793" s="163"/>
      <c r="H793" s="163"/>
      <c r="I793" s="163"/>
      <c r="J793" s="163"/>
      <c r="K793" s="164"/>
      <c r="L793" s="293"/>
      <c r="M793" s="163"/>
      <c r="N793" s="163"/>
      <c r="O793" s="163"/>
    </row>
    <row r="794" spans="1:15">
      <c r="A794" s="163"/>
      <c r="B794" s="163"/>
      <c r="C794" s="163"/>
      <c r="D794" s="190"/>
      <c r="E794" s="164"/>
      <c r="F794" s="164"/>
      <c r="G794" s="163"/>
      <c r="H794" s="163"/>
      <c r="I794" s="163"/>
      <c r="J794" s="163"/>
      <c r="K794" s="164"/>
      <c r="L794" s="164"/>
      <c r="M794" s="163"/>
      <c r="N794" s="163"/>
      <c r="O794" s="163"/>
    </row>
    <row r="795" spans="1:15">
      <c r="A795" s="163"/>
      <c r="B795" s="163"/>
      <c r="C795" s="163"/>
      <c r="D795" s="190"/>
      <c r="E795" s="164"/>
      <c r="F795" s="164"/>
      <c r="G795" s="163"/>
      <c r="H795" s="163"/>
      <c r="I795" s="163"/>
      <c r="J795" s="163"/>
      <c r="K795" s="164"/>
      <c r="L795" s="164"/>
      <c r="M795" s="163"/>
      <c r="N795" s="163"/>
      <c r="O795" s="163"/>
    </row>
    <row r="796" spans="1:15">
      <c r="A796" s="163"/>
      <c r="B796" s="163"/>
      <c r="C796" s="163"/>
      <c r="D796" s="190"/>
      <c r="E796" s="164"/>
      <c r="F796" s="164"/>
      <c r="G796" s="163"/>
      <c r="H796" s="163"/>
      <c r="I796" s="163"/>
      <c r="J796" s="163"/>
      <c r="K796" s="164"/>
      <c r="L796" s="293"/>
      <c r="M796" s="163"/>
      <c r="N796" s="163"/>
      <c r="O796" s="163"/>
    </row>
    <row r="797" spans="1:15">
      <c r="A797" s="163"/>
      <c r="B797" s="163"/>
      <c r="C797" s="163"/>
      <c r="D797" s="190"/>
      <c r="E797" s="164"/>
      <c r="F797" s="164"/>
      <c r="G797" s="163"/>
      <c r="H797" s="163"/>
      <c r="I797" s="163"/>
      <c r="J797" s="163"/>
      <c r="K797" s="164"/>
      <c r="L797" s="293"/>
      <c r="M797" s="163"/>
      <c r="N797" s="163"/>
      <c r="O797" s="163"/>
    </row>
    <row r="798" spans="1:15">
      <c r="A798" s="163"/>
      <c r="B798" s="163"/>
      <c r="C798" s="163"/>
      <c r="D798" s="190"/>
      <c r="E798" s="164"/>
      <c r="F798" s="164"/>
      <c r="G798" s="163"/>
      <c r="H798" s="163"/>
      <c r="I798" s="163"/>
      <c r="J798" s="163"/>
      <c r="K798" s="164"/>
      <c r="L798" s="293"/>
      <c r="M798" s="163"/>
      <c r="N798" s="163"/>
      <c r="O798" s="163"/>
    </row>
    <row r="799" spans="1:15">
      <c r="A799" s="163"/>
      <c r="B799" s="163"/>
      <c r="C799" s="163"/>
      <c r="D799" s="190"/>
      <c r="E799" s="165"/>
      <c r="F799" s="165"/>
      <c r="G799" s="163"/>
      <c r="H799" s="163"/>
      <c r="I799" s="163"/>
      <c r="J799" s="163"/>
      <c r="K799" s="164"/>
      <c r="L799" s="164"/>
      <c r="M799" s="163"/>
      <c r="N799" s="163"/>
      <c r="O799" s="163"/>
    </row>
    <row r="800" spans="1:15">
      <c r="A800" s="163"/>
      <c r="B800" s="163"/>
      <c r="C800" s="163"/>
      <c r="D800" s="190"/>
      <c r="E800" s="165"/>
      <c r="F800" s="165"/>
      <c r="G800" s="163"/>
      <c r="H800" s="163"/>
      <c r="I800" s="163"/>
      <c r="J800" s="163"/>
      <c r="K800" s="164"/>
      <c r="L800" s="164"/>
      <c r="M800" s="163"/>
      <c r="N800" s="163"/>
      <c r="O800" s="163"/>
    </row>
    <row r="801" spans="1:15">
      <c r="A801" s="163"/>
      <c r="B801" s="163"/>
      <c r="C801" s="163"/>
      <c r="D801" s="190"/>
      <c r="E801" s="165"/>
      <c r="F801" s="165"/>
      <c r="G801" s="163"/>
      <c r="H801" s="163"/>
      <c r="I801" s="163"/>
      <c r="J801" s="163"/>
      <c r="K801" s="164"/>
      <c r="L801" s="164"/>
      <c r="M801" s="163"/>
      <c r="N801" s="163"/>
      <c r="O801" s="163"/>
    </row>
    <row r="802" spans="1:15">
      <c r="A802" s="163"/>
      <c r="B802" s="163"/>
      <c r="C802" s="163"/>
      <c r="D802" s="190"/>
      <c r="E802" s="165"/>
      <c r="F802" s="165"/>
      <c r="G802" s="163"/>
      <c r="H802" s="163"/>
      <c r="I802" s="163"/>
      <c r="J802" s="163"/>
      <c r="K802" s="164"/>
      <c r="L802" s="164"/>
      <c r="M802" s="163"/>
      <c r="N802" s="163"/>
      <c r="O802" s="163"/>
    </row>
    <row r="803" spans="1:15">
      <c r="A803" s="163"/>
      <c r="B803" s="163"/>
      <c r="C803" s="163"/>
      <c r="D803" s="190"/>
      <c r="E803" s="165"/>
      <c r="F803" s="165"/>
      <c r="G803" s="163"/>
      <c r="H803" s="163"/>
      <c r="I803" s="163"/>
      <c r="J803" s="163"/>
      <c r="K803" s="164"/>
      <c r="L803" s="164"/>
      <c r="M803" s="163"/>
      <c r="N803" s="163"/>
      <c r="O803" s="163"/>
    </row>
    <row r="804" spans="1:15">
      <c r="A804" s="163"/>
      <c r="B804" s="163"/>
      <c r="C804" s="163"/>
      <c r="D804" s="190"/>
      <c r="E804" s="165"/>
      <c r="F804" s="165"/>
      <c r="G804" s="163"/>
      <c r="H804" s="163"/>
      <c r="I804" s="163"/>
      <c r="J804" s="163"/>
      <c r="K804" s="164"/>
      <c r="L804" s="164"/>
      <c r="M804" s="163"/>
      <c r="N804" s="163"/>
      <c r="O804" s="163"/>
    </row>
    <row r="805" spans="1:15">
      <c r="A805" s="163"/>
      <c r="B805" s="163"/>
      <c r="C805" s="163"/>
      <c r="D805" s="190"/>
      <c r="E805" s="164"/>
      <c r="F805" s="164"/>
      <c r="G805" s="163"/>
      <c r="H805" s="163"/>
      <c r="I805" s="163"/>
      <c r="J805" s="163"/>
      <c r="K805" s="164"/>
      <c r="L805" s="164"/>
      <c r="M805" s="163"/>
      <c r="N805" s="163"/>
      <c r="O805" s="163"/>
    </row>
    <row r="806" spans="1:15">
      <c r="A806" s="163"/>
      <c r="B806" s="163"/>
      <c r="C806" s="163"/>
      <c r="D806" s="190" t="s">
        <v>4039</v>
      </c>
      <c r="E806" s="164"/>
      <c r="F806" s="164"/>
      <c r="G806" s="163"/>
      <c r="H806" s="163"/>
      <c r="I806" s="163"/>
      <c r="J806" s="163"/>
      <c r="K806" s="164"/>
      <c r="L806" s="164"/>
      <c r="M806" s="163"/>
      <c r="N806" s="163"/>
      <c r="O806" s="163"/>
    </row>
    <row r="807" spans="1:15">
      <c r="A807" s="163"/>
      <c r="B807" s="163"/>
      <c r="C807" s="163"/>
      <c r="D807" s="190" t="s">
        <v>4040</v>
      </c>
      <c r="E807" s="164"/>
      <c r="F807" s="164"/>
      <c r="G807" s="163"/>
      <c r="H807" s="163"/>
      <c r="I807" s="163"/>
      <c r="J807" s="163"/>
      <c r="K807" s="164"/>
      <c r="L807" s="164"/>
      <c r="M807" s="163"/>
      <c r="N807" s="163"/>
      <c r="O807" s="163"/>
    </row>
    <row r="808" spans="1:15">
      <c r="A808" s="163"/>
      <c r="B808" s="163"/>
      <c r="C808" s="163"/>
      <c r="D808" s="190"/>
      <c r="E808" s="165"/>
      <c r="F808" s="165"/>
      <c r="G808" s="163"/>
      <c r="H808" s="163"/>
      <c r="I808" s="163"/>
      <c r="J808" s="163"/>
      <c r="K808" s="164"/>
      <c r="L808" s="164"/>
      <c r="M808" s="163"/>
      <c r="N808" s="163"/>
      <c r="O808" s="163"/>
    </row>
    <row r="809" spans="1:15">
      <c r="A809" s="163"/>
      <c r="B809" s="163"/>
      <c r="C809" s="163"/>
      <c r="D809" s="190"/>
      <c r="E809" s="165"/>
      <c r="F809" s="165"/>
      <c r="G809" s="163"/>
      <c r="H809" s="163"/>
      <c r="I809" s="163"/>
      <c r="J809" s="163"/>
      <c r="K809" s="164"/>
      <c r="L809" s="164"/>
      <c r="M809" s="163"/>
      <c r="N809" s="163"/>
      <c r="O809" s="163"/>
    </row>
    <row r="810" spans="1:15">
      <c r="A810" s="163"/>
      <c r="B810" s="163"/>
      <c r="C810" s="163"/>
      <c r="D810" s="190"/>
      <c r="E810" s="165"/>
      <c r="F810" s="165"/>
      <c r="G810" s="163"/>
      <c r="H810" s="163"/>
      <c r="I810" s="163"/>
      <c r="J810" s="163"/>
      <c r="K810" s="164"/>
      <c r="L810" s="164"/>
      <c r="M810" s="163"/>
      <c r="N810" s="163"/>
      <c r="O810" s="163"/>
    </row>
    <row r="811" spans="1:15">
      <c r="A811" s="163"/>
      <c r="B811" s="163"/>
      <c r="C811" s="163"/>
      <c r="D811" s="190"/>
      <c r="E811" s="165"/>
      <c r="F811" s="165"/>
      <c r="G811" s="163"/>
      <c r="H811" s="163"/>
      <c r="I811" s="163"/>
      <c r="J811" s="163"/>
      <c r="K811" s="164"/>
      <c r="L811" s="164"/>
      <c r="M811" s="163"/>
      <c r="N811" s="163"/>
      <c r="O811" s="163"/>
    </row>
    <row r="812" spans="1:15">
      <c r="A812" s="163"/>
      <c r="B812" s="163"/>
      <c r="C812" s="163"/>
      <c r="D812" s="190"/>
      <c r="E812" s="165"/>
      <c r="F812" s="165"/>
      <c r="G812" s="163"/>
      <c r="H812" s="163"/>
      <c r="I812" s="163"/>
      <c r="J812" s="163"/>
      <c r="K812" s="164"/>
      <c r="L812" s="164"/>
      <c r="M812" s="163"/>
      <c r="N812" s="163"/>
      <c r="O812" s="163"/>
    </row>
    <row r="813" spans="1:15">
      <c r="A813" s="163"/>
      <c r="B813" s="163"/>
      <c r="C813" s="163"/>
      <c r="D813" s="190"/>
      <c r="E813" s="165"/>
      <c r="F813" s="165"/>
      <c r="G813" s="163"/>
      <c r="H813" s="163"/>
      <c r="I813" s="163"/>
      <c r="J813" s="163"/>
      <c r="K813" s="164"/>
      <c r="L813" s="164"/>
      <c r="M813" s="163"/>
      <c r="N813" s="163"/>
      <c r="O813" s="163"/>
    </row>
    <row r="814" spans="1:15">
      <c r="A814" s="163"/>
      <c r="B814" s="163"/>
      <c r="C814" s="163"/>
      <c r="D814" s="190"/>
      <c r="E814" s="165"/>
      <c r="F814" s="165"/>
      <c r="G814" s="163"/>
      <c r="H814" s="163"/>
      <c r="I814" s="163"/>
      <c r="J814" s="163"/>
      <c r="K814" s="164"/>
      <c r="L814" s="164"/>
      <c r="M814" s="163"/>
      <c r="N814" s="163"/>
      <c r="O814" s="163"/>
    </row>
    <row r="815" spans="1:15">
      <c r="A815" s="163"/>
      <c r="B815" s="163"/>
      <c r="C815" s="163"/>
      <c r="D815" s="190"/>
      <c r="E815" s="165"/>
      <c r="F815" s="165"/>
      <c r="G815" s="163"/>
      <c r="H815" s="163"/>
      <c r="I815" s="163"/>
      <c r="J815" s="163"/>
      <c r="K815" s="164"/>
      <c r="L815" s="164"/>
      <c r="M815" s="163"/>
      <c r="N815" s="163"/>
      <c r="O815" s="163"/>
    </row>
    <row r="816" spans="1:15">
      <c r="A816" s="163"/>
      <c r="B816" s="163"/>
      <c r="C816" s="163"/>
      <c r="D816" s="190"/>
      <c r="E816" s="165"/>
      <c r="F816" s="165"/>
      <c r="G816" s="163"/>
      <c r="H816" s="163"/>
      <c r="I816" s="163"/>
      <c r="J816" s="163"/>
      <c r="K816" s="164"/>
      <c r="L816" s="164"/>
      <c r="M816" s="163"/>
      <c r="N816" s="163"/>
      <c r="O816" s="163"/>
    </row>
    <row r="817" spans="1:15">
      <c r="A817" s="163"/>
      <c r="B817" s="163"/>
      <c r="C817" s="163"/>
      <c r="D817" s="190" t="s">
        <v>4050</v>
      </c>
      <c r="E817" s="164"/>
      <c r="F817" s="164"/>
      <c r="G817" s="163"/>
      <c r="H817" s="163"/>
      <c r="I817" s="163"/>
      <c r="J817" s="163"/>
      <c r="K817" s="164"/>
      <c r="L817" s="164"/>
      <c r="M817" s="163"/>
      <c r="N817" s="163"/>
      <c r="O817" s="163"/>
    </row>
    <row r="818" spans="1:15">
      <c r="A818" s="163"/>
      <c r="B818" s="163"/>
      <c r="C818" s="163"/>
      <c r="D818" s="190" t="s">
        <v>4051</v>
      </c>
      <c r="E818" s="164"/>
      <c r="F818" s="164"/>
      <c r="G818" s="163"/>
      <c r="H818" s="163"/>
      <c r="I818" s="163"/>
      <c r="J818" s="163"/>
      <c r="K818" s="164"/>
      <c r="L818" s="164"/>
      <c r="M818" s="163"/>
      <c r="N818" s="163"/>
      <c r="O818" s="163"/>
    </row>
    <row r="819" spans="1:15">
      <c r="A819" s="163"/>
      <c r="B819" s="163"/>
      <c r="C819" s="163"/>
      <c r="D819" s="190" t="s">
        <v>4052</v>
      </c>
      <c r="E819" s="164"/>
      <c r="F819" s="164"/>
      <c r="G819" s="163"/>
      <c r="H819" s="163"/>
      <c r="I819" s="163"/>
      <c r="J819" s="163"/>
      <c r="K819" s="164"/>
      <c r="L819" s="164"/>
      <c r="M819" s="163"/>
      <c r="N819" s="163"/>
      <c r="O819" s="163"/>
    </row>
    <row r="820" spans="1:15">
      <c r="A820" s="163"/>
      <c r="B820" s="163"/>
      <c r="C820" s="163"/>
      <c r="D820" s="190" t="s">
        <v>4053</v>
      </c>
      <c r="E820" s="164"/>
      <c r="F820" s="164"/>
      <c r="G820" s="163"/>
      <c r="H820" s="163"/>
      <c r="I820" s="163"/>
      <c r="J820" s="163"/>
      <c r="K820" s="164"/>
      <c r="L820" s="164"/>
      <c r="M820" s="163"/>
      <c r="N820" s="163"/>
      <c r="O820" s="163"/>
    </row>
    <row r="821" spans="1:15">
      <c r="A821" s="163"/>
      <c r="B821" s="163"/>
      <c r="C821" s="163"/>
      <c r="D821" s="190" t="s">
        <v>4054</v>
      </c>
      <c r="E821" s="164"/>
      <c r="F821" s="164"/>
      <c r="G821" s="163"/>
      <c r="H821" s="163"/>
      <c r="I821" s="163"/>
      <c r="J821" s="163"/>
      <c r="K821" s="164"/>
      <c r="L821" s="164"/>
      <c r="M821" s="163"/>
      <c r="N821" s="163"/>
      <c r="O821" s="163"/>
    </row>
    <row r="822" spans="1:15">
      <c r="A822" s="163"/>
      <c r="B822" s="163"/>
      <c r="C822" s="163"/>
      <c r="D822" s="190" t="s">
        <v>4055</v>
      </c>
      <c r="E822" s="164"/>
      <c r="F822" s="164"/>
      <c r="G822" s="163"/>
      <c r="H822" s="163"/>
      <c r="I822" s="163"/>
      <c r="J822" s="163"/>
      <c r="K822" s="164"/>
      <c r="L822" s="164"/>
      <c r="M822" s="163"/>
      <c r="N822" s="163"/>
      <c r="O822" s="163"/>
    </row>
    <row r="823" spans="1:15">
      <c r="A823" s="163"/>
      <c r="B823" s="163"/>
      <c r="C823" s="163"/>
      <c r="D823" s="190" t="s">
        <v>4056</v>
      </c>
      <c r="E823" s="164"/>
      <c r="F823" s="164"/>
      <c r="G823" s="163"/>
      <c r="H823" s="163"/>
      <c r="I823" s="163"/>
      <c r="J823" s="163"/>
      <c r="K823" s="164"/>
      <c r="L823" s="164"/>
      <c r="M823" s="163"/>
      <c r="N823" s="163"/>
      <c r="O823" s="163"/>
    </row>
    <row r="824" spans="1:15">
      <c r="A824" s="163"/>
      <c r="B824" s="163"/>
      <c r="C824" s="163"/>
      <c r="D824" s="190" t="s">
        <v>4057</v>
      </c>
      <c r="E824" s="164"/>
      <c r="F824" s="164"/>
      <c r="G824" s="163"/>
      <c r="H824" s="163"/>
      <c r="I824" s="163"/>
      <c r="J824" s="163"/>
      <c r="K824" s="164"/>
      <c r="L824" s="164"/>
      <c r="M824" s="163"/>
      <c r="N824" s="163"/>
      <c r="O824" s="163"/>
    </row>
    <row r="825" spans="1:15">
      <c r="A825" s="163"/>
      <c r="B825" s="163"/>
      <c r="C825" s="163"/>
      <c r="D825" s="190" t="s">
        <v>4058</v>
      </c>
      <c r="E825" s="164"/>
      <c r="F825" s="164"/>
      <c r="G825" s="163"/>
      <c r="H825" s="163"/>
      <c r="I825" s="163"/>
      <c r="J825" s="163"/>
      <c r="K825" s="164"/>
      <c r="L825" s="164"/>
      <c r="M825" s="163"/>
      <c r="N825" s="163"/>
      <c r="O825" s="163"/>
    </row>
    <row r="826" spans="1:15">
      <c r="A826" s="163"/>
      <c r="B826" s="163"/>
      <c r="C826" s="163"/>
      <c r="D826" s="190" t="s">
        <v>4059</v>
      </c>
      <c r="E826" s="164"/>
      <c r="F826" s="164"/>
      <c r="G826" s="163"/>
      <c r="H826" s="163"/>
      <c r="I826" s="163"/>
      <c r="J826" s="163"/>
      <c r="K826" s="164"/>
      <c r="L826" s="164"/>
      <c r="M826" s="163"/>
      <c r="N826" s="163"/>
      <c r="O826" s="163"/>
    </row>
    <row r="827" spans="1:15">
      <c r="A827" s="163"/>
      <c r="B827" s="163"/>
      <c r="C827" s="163"/>
      <c r="D827" s="190" t="s">
        <v>4060</v>
      </c>
      <c r="E827" s="164"/>
      <c r="F827" s="164"/>
      <c r="G827" s="163"/>
      <c r="H827" s="163"/>
      <c r="I827" s="163"/>
      <c r="J827" s="163"/>
      <c r="K827" s="164"/>
      <c r="L827" s="164"/>
      <c r="M827" s="163"/>
      <c r="N827" s="163"/>
      <c r="O827" s="163"/>
    </row>
    <row r="828" spans="1:15">
      <c r="A828" s="163"/>
      <c r="B828" s="163"/>
      <c r="C828" s="163"/>
      <c r="D828" s="190" t="s">
        <v>4061</v>
      </c>
      <c r="E828" s="164"/>
      <c r="F828" s="164"/>
      <c r="G828" s="163"/>
      <c r="H828" s="163"/>
      <c r="I828" s="163"/>
      <c r="J828" s="163"/>
      <c r="K828" s="164"/>
      <c r="L828" s="164"/>
      <c r="M828" s="163"/>
      <c r="N828" s="163"/>
      <c r="O828" s="163"/>
    </row>
    <row r="829" spans="1:15">
      <c r="A829" s="163"/>
      <c r="B829" s="163"/>
      <c r="C829" s="163"/>
      <c r="D829" s="190" t="s">
        <v>4062</v>
      </c>
      <c r="E829" s="164"/>
      <c r="F829" s="164"/>
      <c r="G829" s="163"/>
      <c r="H829" s="163"/>
      <c r="I829" s="163"/>
      <c r="J829" s="163"/>
      <c r="K829" s="164"/>
      <c r="L829" s="164"/>
      <c r="M829" s="163"/>
      <c r="N829" s="163"/>
      <c r="O829" s="163"/>
    </row>
    <row r="830" spans="1:15">
      <c r="A830" s="163"/>
      <c r="B830" s="163"/>
      <c r="C830" s="163"/>
      <c r="D830" s="190" t="s">
        <v>4063</v>
      </c>
      <c r="E830" s="164"/>
      <c r="F830" s="164"/>
      <c r="G830" s="163"/>
      <c r="H830" s="163"/>
      <c r="I830" s="163"/>
      <c r="J830" s="163"/>
      <c r="K830" s="164"/>
      <c r="L830" s="164"/>
      <c r="M830" s="163"/>
      <c r="N830" s="163"/>
      <c r="O830" s="163"/>
    </row>
    <row r="831" spans="1:15">
      <c r="A831" s="163"/>
      <c r="B831" s="163"/>
      <c r="C831" s="163"/>
      <c r="D831" s="190" t="s">
        <v>4064</v>
      </c>
      <c r="E831" s="164"/>
      <c r="F831" s="164"/>
      <c r="G831" s="163"/>
      <c r="H831" s="163"/>
      <c r="I831" s="163"/>
      <c r="J831" s="163"/>
      <c r="K831" s="164"/>
      <c r="L831" s="164"/>
      <c r="M831" s="163"/>
      <c r="N831" s="163"/>
      <c r="O831" s="163"/>
    </row>
    <row r="832" spans="1:15">
      <c r="A832" s="163"/>
      <c r="B832" s="163"/>
      <c r="C832" s="163"/>
      <c r="D832" s="190" t="s">
        <v>4065</v>
      </c>
      <c r="E832" s="164"/>
      <c r="F832" s="164"/>
      <c r="G832" s="163"/>
      <c r="H832" s="163"/>
      <c r="I832" s="163"/>
      <c r="J832" s="163"/>
      <c r="K832" s="164"/>
      <c r="L832" s="164"/>
      <c r="M832" s="163"/>
      <c r="N832" s="163"/>
      <c r="O832" s="163"/>
    </row>
    <row r="833" spans="1:15">
      <c r="A833" s="163"/>
      <c r="B833" s="163"/>
      <c r="C833" s="163"/>
      <c r="D833" s="190" t="s">
        <v>4066</v>
      </c>
      <c r="E833" s="164"/>
      <c r="F833" s="164"/>
      <c r="G833" s="163"/>
      <c r="H833" s="163"/>
      <c r="I833" s="163"/>
      <c r="J833" s="163"/>
      <c r="K833" s="164"/>
      <c r="L833" s="164"/>
      <c r="M833" s="163"/>
      <c r="N833" s="163"/>
      <c r="O833" s="163"/>
    </row>
    <row r="834" spans="1:15">
      <c r="A834" s="163"/>
      <c r="B834" s="163"/>
      <c r="C834" s="163"/>
      <c r="D834" s="190" t="s">
        <v>4067</v>
      </c>
      <c r="E834" s="164"/>
      <c r="F834" s="164"/>
      <c r="G834" s="163"/>
      <c r="H834" s="163"/>
      <c r="I834" s="163"/>
      <c r="J834" s="163"/>
      <c r="K834" s="164"/>
      <c r="L834" s="164"/>
      <c r="M834" s="163"/>
      <c r="N834" s="163"/>
      <c r="O834" s="163"/>
    </row>
    <row r="835" spans="1:15">
      <c r="A835" s="163"/>
      <c r="B835" s="163"/>
      <c r="C835" s="163"/>
      <c r="D835" s="190" t="s">
        <v>4794</v>
      </c>
      <c r="E835" s="164"/>
      <c r="F835" s="164"/>
      <c r="G835" s="163"/>
      <c r="H835" s="163"/>
      <c r="I835" s="163"/>
      <c r="J835" s="163"/>
      <c r="K835" s="164"/>
      <c r="L835" s="164"/>
      <c r="M835" s="163"/>
      <c r="N835" s="163"/>
      <c r="O835" s="163"/>
    </row>
    <row r="836" spans="1:15">
      <c r="A836" s="163"/>
      <c r="B836" s="163"/>
      <c r="C836" s="163"/>
      <c r="D836" s="190" t="s">
        <v>4795</v>
      </c>
      <c r="E836" s="164"/>
      <c r="F836" s="164"/>
      <c r="G836" s="163"/>
      <c r="H836" s="163"/>
      <c r="I836" s="163"/>
      <c r="J836" s="163"/>
      <c r="K836" s="164"/>
      <c r="L836" s="164"/>
      <c r="M836" s="163"/>
      <c r="N836" s="163"/>
      <c r="O836" s="163"/>
    </row>
    <row r="837" spans="1:15">
      <c r="A837" s="163"/>
      <c r="B837" s="163"/>
      <c r="C837" s="163"/>
      <c r="D837" s="190" t="s">
        <v>4796</v>
      </c>
      <c r="E837" s="164"/>
      <c r="F837" s="164"/>
      <c r="G837" s="163"/>
      <c r="H837" s="163"/>
      <c r="I837" s="163"/>
      <c r="J837" s="163"/>
      <c r="K837" s="164"/>
      <c r="L837" s="164"/>
      <c r="M837" s="163"/>
      <c r="N837" s="163"/>
      <c r="O837" s="163"/>
    </row>
    <row r="838" spans="1:15">
      <c r="A838" s="163"/>
      <c r="B838" s="163"/>
      <c r="C838" s="163"/>
      <c r="D838" s="190" t="s">
        <v>4797</v>
      </c>
      <c r="E838" s="164"/>
      <c r="F838" s="164"/>
      <c r="G838" s="163"/>
      <c r="H838" s="163"/>
      <c r="I838" s="163"/>
      <c r="J838" s="163"/>
      <c r="K838" s="164"/>
      <c r="L838" s="164"/>
      <c r="M838" s="163"/>
      <c r="N838" s="163"/>
      <c r="O838" s="163"/>
    </row>
    <row r="839" spans="1:15">
      <c r="A839" s="163"/>
      <c r="B839" s="163"/>
      <c r="C839" s="163"/>
      <c r="D839" s="190" t="s">
        <v>4798</v>
      </c>
      <c r="E839" s="164"/>
      <c r="F839" s="164"/>
      <c r="G839" s="163"/>
      <c r="H839" s="163"/>
      <c r="I839" s="163"/>
      <c r="J839" s="163"/>
      <c r="K839" s="164"/>
      <c r="L839" s="164"/>
      <c r="M839" s="163"/>
      <c r="N839" s="163"/>
      <c r="O839" s="163"/>
    </row>
    <row r="840" spans="1:15">
      <c r="A840" s="163"/>
      <c r="B840" s="163"/>
      <c r="C840" s="163"/>
      <c r="D840" s="190" t="s">
        <v>4799</v>
      </c>
      <c r="E840" s="164"/>
      <c r="F840" s="164"/>
      <c r="G840" s="163"/>
      <c r="H840" s="163"/>
      <c r="I840" s="163"/>
      <c r="J840" s="163"/>
      <c r="K840" s="164"/>
      <c r="L840" s="164"/>
      <c r="M840" s="163"/>
      <c r="N840" s="163"/>
      <c r="O840" s="163"/>
    </row>
    <row r="841" spans="1:15">
      <c r="A841" s="163"/>
      <c r="B841" s="163"/>
      <c r="C841" s="163"/>
      <c r="D841" s="190" t="s">
        <v>4800</v>
      </c>
      <c r="E841" s="164"/>
      <c r="F841" s="164"/>
      <c r="G841" s="163"/>
      <c r="H841" s="163"/>
      <c r="I841" s="163"/>
      <c r="J841" s="163"/>
      <c r="K841" s="164"/>
      <c r="L841" s="164"/>
      <c r="M841" s="163"/>
      <c r="N841" s="163"/>
      <c r="O841" s="163"/>
    </row>
    <row r="842" spans="1:15">
      <c r="A842" s="163"/>
      <c r="B842" s="163"/>
      <c r="C842" s="163"/>
      <c r="D842" s="190" t="s">
        <v>4801</v>
      </c>
      <c r="E842" s="164"/>
      <c r="F842" s="164"/>
      <c r="G842" s="163"/>
      <c r="H842" s="163"/>
      <c r="I842" s="163"/>
      <c r="J842" s="163"/>
      <c r="K842" s="164"/>
      <c r="L842" s="164"/>
      <c r="M842" s="163"/>
      <c r="N842" s="163"/>
      <c r="O842" s="163"/>
    </row>
    <row r="843" spans="1:15">
      <c r="A843" s="163"/>
      <c r="B843" s="163"/>
      <c r="C843" s="163"/>
      <c r="D843" s="190" t="s">
        <v>4802</v>
      </c>
      <c r="E843" s="164"/>
      <c r="F843" s="164"/>
      <c r="G843" s="163"/>
      <c r="H843" s="163"/>
      <c r="I843" s="163"/>
      <c r="J843" s="163"/>
      <c r="K843" s="164"/>
      <c r="L843" s="164"/>
      <c r="M843" s="163"/>
      <c r="N843" s="163"/>
      <c r="O843" s="163"/>
    </row>
    <row r="844" spans="1:15">
      <c r="A844" s="163"/>
      <c r="B844" s="163"/>
      <c r="C844" s="163"/>
      <c r="D844" s="190" t="s">
        <v>4803</v>
      </c>
      <c r="E844" s="164"/>
      <c r="F844" s="164"/>
      <c r="G844" s="163"/>
      <c r="H844" s="163"/>
      <c r="I844" s="163"/>
      <c r="J844" s="163"/>
      <c r="K844" s="164"/>
      <c r="L844" s="164"/>
      <c r="M844" s="163"/>
      <c r="N844" s="163"/>
      <c r="O844" s="163"/>
    </row>
    <row r="845" spans="1:15">
      <c r="A845" s="163"/>
      <c r="B845" s="163"/>
      <c r="C845" s="163"/>
      <c r="D845" s="190" t="s">
        <v>4804</v>
      </c>
      <c r="E845" s="164"/>
      <c r="F845" s="164"/>
      <c r="G845" s="163"/>
      <c r="H845" s="163"/>
      <c r="I845" s="163"/>
      <c r="J845" s="163"/>
      <c r="K845" s="164"/>
      <c r="L845" s="164"/>
      <c r="M845" s="163"/>
      <c r="N845" s="163"/>
      <c r="O845" s="163"/>
    </row>
    <row r="846" spans="1:15">
      <c r="A846" s="163"/>
      <c r="B846" s="163"/>
      <c r="C846" s="163"/>
      <c r="D846" s="190" t="s">
        <v>4805</v>
      </c>
      <c r="E846" s="164"/>
      <c r="F846" s="164"/>
      <c r="G846" s="163"/>
      <c r="H846" s="163"/>
      <c r="I846" s="163"/>
      <c r="J846" s="163"/>
      <c r="K846" s="164"/>
      <c r="L846" s="164"/>
      <c r="M846" s="163"/>
      <c r="N846" s="163"/>
      <c r="O846" s="163"/>
    </row>
    <row r="847" spans="1:15">
      <c r="A847" s="163"/>
      <c r="B847" s="163"/>
      <c r="C847" s="163"/>
      <c r="D847" s="190" t="s">
        <v>4806</v>
      </c>
      <c r="E847" s="164"/>
      <c r="F847" s="164"/>
      <c r="G847" s="163"/>
      <c r="H847" s="163"/>
      <c r="I847" s="163"/>
      <c r="J847" s="163"/>
      <c r="K847" s="164"/>
      <c r="L847" s="164"/>
      <c r="M847" s="163"/>
      <c r="N847" s="163"/>
      <c r="O847" s="163"/>
    </row>
    <row r="848" spans="1:15">
      <c r="A848" s="163"/>
      <c r="B848" s="163"/>
      <c r="C848" s="163"/>
      <c r="D848" s="190" t="s">
        <v>4807</v>
      </c>
      <c r="E848" s="164"/>
      <c r="F848" s="164"/>
      <c r="G848" s="163"/>
      <c r="H848" s="163"/>
      <c r="I848" s="163"/>
      <c r="J848" s="163"/>
      <c r="K848" s="164"/>
      <c r="L848" s="164"/>
      <c r="M848" s="163"/>
      <c r="N848" s="163"/>
      <c r="O848" s="163"/>
    </row>
    <row r="849" spans="1:15">
      <c r="A849" s="163"/>
      <c r="B849" s="163"/>
      <c r="C849" s="163"/>
      <c r="D849" s="190" t="s">
        <v>4808</v>
      </c>
      <c r="E849" s="164"/>
      <c r="F849" s="164"/>
      <c r="G849" s="163"/>
      <c r="H849" s="163"/>
      <c r="I849" s="163"/>
      <c r="J849" s="163"/>
      <c r="K849" s="164"/>
      <c r="L849" s="164"/>
      <c r="M849" s="163"/>
      <c r="N849" s="163"/>
      <c r="O849" s="163"/>
    </row>
    <row r="850" spans="1:15">
      <c r="A850" s="163"/>
      <c r="B850" s="163"/>
      <c r="C850" s="163"/>
      <c r="D850" s="190" t="s">
        <v>4809</v>
      </c>
      <c r="E850" s="164"/>
      <c r="F850" s="164"/>
      <c r="G850" s="163"/>
      <c r="H850" s="163"/>
      <c r="I850" s="163"/>
      <c r="J850" s="163"/>
      <c r="K850" s="164"/>
      <c r="L850" s="164"/>
      <c r="M850" s="163"/>
      <c r="N850" s="163"/>
      <c r="O850" s="163"/>
    </row>
    <row r="851" spans="1:15">
      <c r="A851" s="163"/>
      <c r="B851" s="163"/>
      <c r="C851" s="163"/>
      <c r="D851" s="190" t="s">
        <v>4810</v>
      </c>
      <c r="E851" s="164"/>
      <c r="F851" s="164"/>
      <c r="G851" s="163"/>
      <c r="H851" s="163"/>
      <c r="I851" s="163"/>
      <c r="J851" s="163"/>
      <c r="K851" s="164"/>
      <c r="L851" s="164"/>
      <c r="M851" s="163"/>
      <c r="N851" s="163"/>
      <c r="O851" s="163"/>
    </row>
    <row r="852" spans="1:15">
      <c r="A852" s="163"/>
      <c r="B852" s="163"/>
      <c r="C852" s="163"/>
      <c r="D852" s="190" t="s">
        <v>4811</v>
      </c>
      <c r="E852" s="164"/>
      <c r="F852" s="164"/>
      <c r="G852" s="163"/>
      <c r="H852" s="163"/>
      <c r="I852" s="163"/>
      <c r="J852" s="163"/>
      <c r="K852" s="164"/>
      <c r="L852" s="164"/>
      <c r="M852" s="163"/>
      <c r="N852" s="163"/>
      <c r="O852" s="163"/>
    </row>
    <row r="853" spans="1:15">
      <c r="A853" s="163"/>
      <c r="B853" s="163"/>
      <c r="C853" s="163"/>
      <c r="D853" s="190" t="s">
        <v>4812</v>
      </c>
      <c r="E853" s="164"/>
      <c r="F853" s="164"/>
      <c r="G853" s="163"/>
      <c r="H853" s="163"/>
      <c r="I853" s="163"/>
      <c r="J853" s="163"/>
      <c r="K853" s="164"/>
      <c r="L853" s="164"/>
      <c r="M853" s="163"/>
      <c r="N853" s="163"/>
      <c r="O853" s="163"/>
    </row>
    <row r="854" spans="1:15">
      <c r="A854" s="163"/>
      <c r="B854" s="163"/>
      <c r="C854" s="163"/>
      <c r="D854" s="190" t="s">
        <v>4813</v>
      </c>
      <c r="E854" s="164"/>
      <c r="F854" s="164"/>
      <c r="G854" s="163"/>
      <c r="H854" s="163"/>
      <c r="I854" s="163"/>
      <c r="J854" s="163"/>
      <c r="K854" s="164"/>
      <c r="L854" s="164"/>
      <c r="M854" s="163"/>
      <c r="N854" s="163"/>
      <c r="O854" s="163"/>
    </row>
    <row r="855" spans="1:15">
      <c r="A855" s="163"/>
      <c r="B855" s="163"/>
      <c r="C855" s="163"/>
      <c r="D855" s="190" t="s">
        <v>4814</v>
      </c>
      <c r="E855" s="164"/>
      <c r="F855" s="164"/>
      <c r="G855" s="163"/>
      <c r="H855" s="163"/>
      <c r="I855" s="163"/>
      <c r="J855" s="163"/>
      <c r="K855" s="164"/>
      <c r="L855" s="164"/>
      <c r="M855" s="163"/>
      <c r="N855" s="163"/>
      <c r="O855" s="163"/>
    </row>
    <row r="856" spans="1:15">
      <c r="A856" s="163"/>
      <c r="B856" s="163"/>
      <c r="C856" s="163"/>
      <c r="D856" s="190" t="s">
        <v>4815</v>
      </c>
      <c r="E856" s="164"/>
      <c r="F856" s="164"/>
      <c r="G856" s="163"/>
      <c r="H856" s="163"/>
      <c r="I856" s="163"/>
      <c r="J856" s="163"/>
      <c r="K856" s="164"/>
      <c r="L856" s="164"/>
      <c r="M856" s="163"/>
      <c r="N856" s="163"/>
      <c r="O856" s="163"/>
    </row>
    <row r="857" spans="1:15">
      <c r="A857" s="163"/>
      <c r="B857" s="163"/>
      <c r="C857" s="163"/>
      <c r="D857" s="190" t="s">
        <v>4816</v>
      </c>
      <c r="E857" s="164"/>
      <c r="F857" s="164"/>
      <c r="G857" s="163"/>
      <c r="H857" s="163"/>
      <c r="I857" s="163"/>
      <c r="J857" s="163"/>
      <c r="K857" s="164"/>
      <c r="L857" s="164"/>
      <c r="M857" s="163"/>
      <c r="N857" s="163"/>
      <c r="O857" s="163"/>
    </row>
    <row r="858" spans="1:15">
      <c r="A858" s="163"/>
      <c r="B858" s="163"/>
      <c r="C858" s="163"/>
      <c r="D858" s="190" t="s">
        <v>4817</v>
      </c>
      <c r="E858" s="164"/>
      <c r="F858" s="164"/>
      <c r="G858" s="163"/>
      <c r="H858" s="163"/>
      <c r="I858" s="163"/>
      <c r="J858" s="163"/>
      <c r="K858" s="164"/>
      <c r="L858" s="164"/>
      <c r="M858" s="163"/>
      <c r="N858" s="163"/>
      <c r="O858" s="163"/>
    </row>
    <row r="859" spans="1:15">
      <c r="A859" s="163"/>
      <c r="B859" s="163"/>
      <c r="C859" s="163"/>
      <c r="D859" s="190" t="s">
        <v>5100</v>
      </c>
      <c r="E859" s="164"/>
      <c r="F859" s="164"/>
      <c r="G859" s="163"/>
      <c r="H859" s="163"/>
      <c r="I859" s="163"/>
      <c r="J859" s="163"/>
      <c r="K859" s="164"/>
      <c r="L859" s="164"/>
      <c r="M859" s="163"/>
      <c r="N859" s="163"/>
      <c r="O859" s="163"/>
    </row>
    <row r="860" spans="1:15">
      <c r="A860" s="163"/>
      <c r="B860" s="163"/>
      <c r="C860" s="163"/>
      <c r="D860" s="190" t="s">
        <v>5101</v>
      </c>
      <c r="E860" s="164"/>
      <c r="F860" s="164"/>
      <c r="G860" s="163"/>
      <c r="H860" s="163"/>
      <c r="I860" s="163"/>
      <c r="J860" s="163"/>
      <c r="K860" s="164"/>
      <c r="L860" s="164"/>
      <c r="M860" s="163"/>
      <c r="N860" s="163"/>
      <c r="O860" s="163"/>
    </row>
    <row r="861" spans="1:15">
      <c r="A861" s="163"/>
      <c r="B861" s="163"/>
      <c r="C861" s="163"/>
      <c r="D861" s="190" t="s">
        <v>5102</v>
      </c>
      <c r="E861" s="164"/>
      <c r="F861" s="164"/>
      <c r="G861" s="163"/>
      <c r="H861" s="163"/>
      <c r="I861" s="163"/>
      <c r="J861" s="163"/>
      <c r="K861" s="164"/>
      <c r="L861" s="164"/>
      <c r="M861" s="163"/>
      <c r="N861" s="163"/>
      <c r="O861" s="163"/>
    </row>
    <row r="862" spans="1:15">
      <c r="A862" s="163"/>
      <c r="B862" s="163"/>
      <c r="C862" s="163"/>
      <c r="D862" s="190" t="s">
        <v>5103</v>
      </c>
      <c r="E862" s="164"/>
      <c r="F862" s="164"/>
      <c r="G862" s="163"/>
      <c r="H862" s="163"/>
      <c r="I862" s="163"/>
      <c r="J862" s="163"/>
      <c r="K862" s="164"/>
      <c r="L862" s="164"/>
      <c r="M862" s="163"/>
      <c r="N862" s="163"/>
      <c r="O862" s="163"/>
    </row>
    <row r="863" spans="1:15">
      <c r="A863" s="163"/>
      <c r="B863" s="163"/>
      <c r="C863" s="163"/>
      <c r="D863" s="190" t="s">
        <v>5104</v>
      </c>
      <c r="E863" s="164"/>
      <c r="F863" s="164"/>
      <c r="G863" s="163"/>
      <c r="H863" s="163"/>
      <c r="I863" s="163"/>
      <c r="J863" s="163"/>
      <c r="K863" s="164"/>
      <c r="L863" s="164"/>
      <c r="M863" s="163"/>
      <c r="N863" s="163"/>
      <c r="O863" s="163"/>
    </row>
    <row r="864" spans="1:15">
      <c r="A864" s="163"/>
      <c r="B864" s="163"/>
      <c r="C864" s="163"/>
      <c r="D864" s="190" t="s">
        <v>5105</v>
      </c>
      <c r="E864" s="164"/>
      <c r="F864" s="164"/>
      <c r="G864" s="163"/>
      <c r="H864" s="163"/>
      <c r="I864" s="163"/>
      <c r="J864" s="163"/>
      <c r="K864" s="164"/>
      <c r="L864" s="164"/>
      <c r="M864" s="163"/>
      <c r="N864" s="163"/>
      <c r="O864" s="163"/>
    </row>
    <row r="865" spans="1:15">
      <c r="A865" s="163"/>
      <c r="B865" s="163"/>
      <c r="C865" s="163"/>
      <c r="D865" s="163"/>
      <c r="E865" s="164"/>
      <c r="F865" s="164"/>
      <c r="G865" s="163"/>
      <c r="H865" s="163"/>
      <c r="I865" s="163"/>
      <c r="J865" s="163"/>
      <c r="K865" s="164"/>
      <c r="L865" s="164"/>
      <c r="M865" s="163"/>
      <c r="N865" s="163"/>
      <c r="O865" s="163"/>
    </row>
    <row r="866" spans="1:15">
      <c r="A866" s="163"/>
      <c r="B866" s="163"/>
      <c r="C866" s="163"/>
      <c r="D866" s="163"/>
      <c r="E866" s="164"/>
      <c r="F866" s="164"/>
      <c r="G866" s="163"/>
      <c r="H866" s="163"/>
      <c r="I866" s="163"/>
      <c r="J866" s="163"/>
      <c r="K866" s="164"/>
      <c r="L866" s="164"/>
      <c r="M866" s="163"/>
      <c r="N866" s="163"/>
      <c r="O866" s="163"/>
    </row>
    <row r="867" spans="1:15">
      <c r="A867" s="163"/>
      <c r="B867" s="163"/>
      <c r="C867" s="163"/>
      <c r="D867" s="163"/>
      <c r="E867" s="164"/>
      <c r="F867" s="164"/>
      <c r="G867" s="163"/>
      <c r="H867" s="163"/>
      <c r="I867" s="163"/>
      <c r="J867" s="163"/>
      <c r="K867" s="164"/>
      <c r="L867" s="164"/>
      <c r="M867" s="163"/>
      <c r="N867" s="163"/>
      <c r="O867" s="163"/>
    </row>
    <row r="868" spans="1:15">
      <c r="A868" s="163"/>
      <c r="B868" s="163"/>
      <c r="C868" s="163"/>
      <c r="D868" s="163"/>
      <c r="E868" s="164"/>
      <c r="F868" s="164"/>
      <c r="G868" s="163"/>
      <c r="H868" s="163"/>
      <c r="I868" s="163"/>
      <c r="J868" s="163"/>
      <c r="K868" s="164"/>
      <c r="L868" s="164"/>
      <c r="M868" s="163"/>
      <c r="N868" s="163"/>
      <c r="O868" s="163"/>
    </row>
    <row r="869" spans="1:15">
      <c r="A869" s="163"/>
      <c r="B869" s="163"/>
      <c r="C869" s="163"/>
      <c r="D869" s="163"/>
      <c r="E869" s="164"/>
      <c r="F869" s="164"/>
      <c r="G869" s="163"/>
      <c r="H869" s="163"/>
      <c r="I869" s="163"/>
      <c r="J869" s="163"/>
      <c r="K869" s="164"/>
      <c r="L869" s="164"/>
      <c r="M869" s="163"/>
      <c r="N869" s="163"/>
      <c r="O869" s="163"/>
    </row>
    <row r="870" spans="1:15">
      <c r="A870" s="163"/>
      <c r="B870" s="163"/>
      <c r="C870" s="163"/>
      <c r="D870" s="163"/>
      <c r="E870" s="164"/>
      <c r="F870" s="164"/>
      <c r="G870" s="163"/>
      <c r="H870" s="163"/>
      <c r="I870" s="163"/>
      <c r="J870" s="163"/>
      <c r="K870" s="164"/>
      <c r="L870" s="164"/>
      <c r="M870" s="163"/>
      <c r="N870" s="163"/>
      <c r="O870" s="163"/>
    </row>
    <row r="871" spans="1:15">
      <c r="A871" s="163"/>
      <c r="B871" s="163"/>
      <c r="C871" s="163"/>
      <c r="D871" s="163"/>
      <c r="E871" s="164"/>
      <c r="F871" s="164"/>
      <c r="G871" s="163"/>
      <c r="H871" s="163"/>
      <c r="I871" s="163"/>
      <c r="J871" s="163"/>
      <c r="K871" s="164"/>
      <c r="L871" s="164"/>
      <c r="M871" s="163"/>
      <c r="N871" s="163"/>
      <c r="O871" s="163"/>
    </row>
    <row r="872" spans="1:15">
      <c r="A872" s="163"/>
      <c r="B872" s="163"/>
      <c r="C872" s="163"/>
      <c r="D872" s="163"/>
      <c r="E872" s="164"/>
      <c r="F872" s="164"/>
      <c r="G872" s="163"/>
      <c r="H872" s="163"/>
      <c r="I872" s="163"/>
      <c r="J872" s="163"/>
      <c r="K872" s="164"/>
      <c r="L872" s="164"/>
      <c r="M872" s="163"/>
      <c r="N872" s="163"/>
      <c r="O872" s="163"/>
    </row>
    <row r="873" spans="1:15">
      <c r="A873" s="163"/>
      <c r="B873" s="163"/>
      <c r="C873" s="163"/>
      <c r="D873" s="163"/>
      <c r="E873" s="164"/>
      <c r="F873" s="164"/>
      <c r="G873" s="163"/>
      <c r="H873" s="163"/>
      <c r="I873" s="163"/>
      <c r="J873" s="163"/>
      <c r="K873" s="164"/>
      <c r="L873" s="164"/>
      <c r="M873" s="163"/>
      <c r="N873" s="163"/>
      <c r="O873" s="163"/>
    </row>
    <row r="874" spans="1:15">
      <c r="A874" s="163"/>
      <c r="B874" s="163"/>
      <c r="C874" s="163"/>
      <c r="D874" s="163"/>
      <c r="E874" s="164"/>
      <c r="F874" s="164"/>
      <c r="G874" s="163"/>
      <c r="H874" s="163"/>
      <c r="I874" s="163"/>
      <c r="J874" s="163"/>
      <c r="K874" s="164"/>
      <c r="L874" s="164"/>
      <c r="M874" s="163"/>
      <c r="N874" s="163"/>
      <c r="O874" s="163"/>
    </row>
    <row r="875" spans="1:15">
      <c r="A875" s="163"/>
      <c r="B875" s="163"/>
      <c r="C875" s="163"/>
      <c r="D875" s="163"/>
      <c r="E875" s="164"/>
      <c r="F875" s="164"/>
      <c r="G875" s="163"/>
      <c r="H875" s="163"/>
      <c r="I875" s="163"/>
      <c r="J875" s="163"/>
      <c r="K875" s="164"/>
      <c r="L875" s="164"/>
      <c r="M875" s="163"/>
      <c r="N875" s="163"/>
      <c r="O875" s="163"/>
    </row>
    <row r="876" spans="1:15">
      <c r="A876" s="163"/>
      <c r="B876" s="163"/>
      <c r="C876" s="163"/>
      <c r="D876" s="163"/>
      <c r="E876" s="164"/>
      <c r="F876" s="164"/>
      <c r="G876" s="163"/>
      <c r="H876" s="163"/>
      <c r="I876" s="163"/>
      <c r="J876" s="163"/>
      <c r="K876" s="164"/>
      <c r="L876" s="164"/>
      <c r="M876" s="163"/>
      <c r="N876" s="163"/>
      <c r="O876" s="163"/>
    </row>
    <row r="877" spans="1:15">
      <c r="A877" s="163"/>
      <c r="B877" s="163"/>
      <c r="C877" s="163"/>
      <c r="D877" s="163"/>
      <c r="E877" s="164"/>
      <c r="F877" s="164"/>
      <c r="G877" s="163"/>
      <c r="H877" s="163"/>
      <c r="I877" s="163"/>
      <c r="J877" s="163"/>
      <c r="K877" s="164"/>
      <c r="L877" s="164"/>
      <c r="M877" s="163"/>
      <c r="N877" s="163"/>
      <c r="O877" s="163"/>
    </row>
    <row r="878" spans="1:15">
      <c r="A878" s="163"/>
      <c r="B878" s="163"/>
      <c r="C878" s="163"/>
      <c r="D878" s="163"/>
      <c r="E878" s="164"/>
      <c r="F878" s="164"/>
      <c r="G878" s="163"/>
      <c r="H878" s="163"/>
      <c r="I878" s="163"/>
      <c r="J878" s="163"/>
      <c r="K878" s="164"/>
      <c r="L878" s="164"/>
      <c r="M878" s="163"/>
      <c r="N878" s="163"/>
      <c r="O878" s="163"/>
    </row>
    <row r="879" spans="1:15">
      <c r="A879" s="163"/>
      <c r="B879" s="163"/>
      <c r="C879" s="163"/>
      <c r="D879" s="163"/>
      <c r="E879" s="164"/>
      <c r="F879" s="164"/>
      <c r="G879" s="163"/>
      <c r="H879" s="163"/>
      <c r="I879" s="163"/>
      <c r="J879" s="163"/>
      <c r="K879" s="164"/>
      <c r="L879" s="164"/>
      <c r="M879" s="163"/>
      <c r="N879" s="163"/>
      <c r="O879" s="163"/>
    </row>
    <row r="880" spans="1:15">
      <c r="A880" s="163"/>
      <c r="B880" s="163"/>
      <c r="C880" s="163"/>
      <c r="D880" s="163"/>
      <c r="E880" s="164"/>
      <c r="F880" s="164"/>
      <c r="G880" s="163"/>
      <c r="H880" s="163"/>
      <c r="I880" s="163"/>
      <c r="J880" s="163"/>
      <c r="K880" s="164"/>
      <c r="L880" s="164"/>
      <c r="M880" s="163"/>
      <c r="N880" s="163"/>
      <c r="O880" s="163"/>
    </row>
    <row r="881" spans="1:15">
      <c r="A881" s="163"/>
      <c r="B881" s="163"/>
      <c r="C881" s="163"/>
      <c r="D881" s="163"/>
      <c r="E881" s="164"/>
      <c r="F881" s="164"/>
      <c r="G881" s="163"/>
      <c r="H881" s="163"/>
      <c r="I881" s="163"/>
      <c r="J881" s="163"/>
      <c r="K881" s="164"/>
      <c r="L881" s="164"/>
      <c r="M881" s="163"/>
      <c r="N881" s="163"/>
      <c r="O881" s="163"/>
    </row>
  </sheetData>
  <mergeCells count="13">
    <mergeCell ref="J2:L2"/>
    <mergeCell ref="M2:N2"/>
    <mergeCell ref="J3:K3"/>
    <mergeCell ref="M3:N3"/>
    <mergeCell ref="J4:K4"/>
    <mergeCell ref="M4:N4"/>
    <mergeCell ref="J8:N8"/>
    <mergeCell ref="J5:K5"/>
    <mergeCell ref="M5:N5"/>
    <mergeCell ref="J6:K6"/>
    <mergeCell ref="M6:N6"/>
    <mergeCell ref="J7:K7"/>
    <mergeCell ref="M7:N7"/>
  </mergeCells>
  <conditionalFormatting sqref="F1:F10 F44 F46:F48 F77:F78">
    <cfRule type="timePeriod" dxfId="33" priority="21" timePeriod="yesterday">
      <formula>FLOOR(F1,1)=TODAY()-1</formula>
    </cfRule>
  </conditionalFormatting>
  <conditionalFormatting sqref="F17:F27">
    <cfRule type="timePeriod" dxfId="32" priority="13" timePeriod="yesterday">
      <formula>FLOOR(F17,1)=TODAY()-1</formula>
    </cfRule>
  </conditionalFormatting>
  <conditionalFormatting sqref="F31:F42">
    <cfRule type="timePeriod" dxfId="31" priority="15" timePeriod="yesterday">
      <formula>FLOOR(F31,1)=TODAY()-1</formula>
    </cfRule>
  </conditionalFormatting>
  <conditionalFormatting sqref="F51:F59">
    <cfRule type="timePeriod" dxfId="30" priority="9" timePeriod="yesterday">
      <formula>FLOOR(F51,1)=TODAY()-1</formula>
    </cfRule>
  </conditionalFormatting>
  <conditionalFormatting sqref="F64:F70">
    <cfRule type="timePeriod" dxfId="29" priority="3" timePeriod="yesterday">
      <formula>FLOOR(F64,1)=TODAY()-1</formula>
    </cfRule>
  </conditionalFormatting>
  <conditionalFormatting sqref="F72:F75">
    <cfRule type="timePeriod" dxfId="28" priority="1" timePeriod="yesterday">
      <formula>FLOOR(F72,1)=TODAY()-1</formula>
    </cfRule>
  </conditionalFormatting>
  <conditionalFormatting sqref="F81:F82 F84 F87:F89 F100 F103 F119:F120 F134 F141:F147">
    <cfRule type="timePeriod" dxfId="27" priority="22" timePeriod="yesterday">
      <formula>FLOOR(F81,1)=TODAY()-1</formula>
    </cfRule>
  </conditionalFormatting>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XFD884"/>
  <sheetViews>
    <sheetView topLeftCell="A42" workbookViewId="0">
      <selection activeCell="E46" sqref="E46"/>
    </sheetView>
  </sheetViews>
  <sheetFormatPr defaultRowHeight="15"/>
  <cols>
    <col min="1" max="1" width="9.140625" customWidth="1"/>
    <col min="2" max="2" width="19.7109375" hidden="1" customWidth="1"/>
    <col min="3" max="4" width="19.7109375" customWidth="1"/>
    <col min="5" max="6" width="19.7109375" style="1" customWidth="1"/>
    <col min="7" max="7" width="26.42578125" customWidth="1"/>
    <col min="8" max="8" width="84.140625" customWidth="1"/>
    <col min="9" max="9" width="16.5703125" customWidth="1"/>
    <col min="10" max="10" width="10.85546875" customWidth="1"/>
    <col min="11" max="12" width="19.7109375" style="1" customWidth="1"/>
    <col min="13" max="15" width="19.7109375" customWidth="1"/>
  </cols>
  <sheetData>
    <row r="1" spans="1:15" ht="18.75" thickBot="1">
      <c r="A1" s="134"/>
      <c r="B1" s="78"/>
      <c r="C1" s="134" t="s">
        <v>162</v>
      </c>
      <c r="D1" s="63"/>
      <c r="E1" s="65"/>
      <c r="F1" s="65"/>
      <c r="G1" s="65"/>
      <c r="H1" s="63"/>
      <c r="I1" s="63"/>
      <c r="J1" s="63"/>
      <c r="K1" s="65"/>
      <c r="L1" s="65"/>
      <c r="M1" s="63"/>
      <c r="N1" s="63"/>
      <c r="O1" s="63"/>
    </row>
    <row r="2" spans="1:15" ht="18.75" thickBot="1">
      <c r="A2" s="134"/>
      <c r="B2" s="78"/>
      <c r="C2" s="134"/>
      <c r="D2" s="63"/>
      <c r="E2" s="65"/>
      <c r="F2" s="65"/>
      <c r="G2" s="63"/>
      <c r="H2" s="63"/>
      <c r="I2" s="63"/>
      <c r="J2" s="361" t="s">
        <v>166</v>
      </c>
      <c r="K2" s="362"/>
      <c r="L2" s="363"/>
      <c r="M2" s="364"/>
      <c r="N2" s="364"/>
      <c r="O2" s="63"/>
    </row>
    <row r="3" spans="1:15" ht="18">
      <c r="A3" s="134"/>
      <c r="B3" s="134"/>
      <c r="C3" s="134"/>
      <c r="D3" s="134" t="s">
        <v>455</v>
      </c>
      <c r="E3" s="249"/>
      <c r="F3" s="249"/>
      <c r="G3" s="141"/>
      <c r="H3" s="134"/>
      <c r="I3" s="134"/>
      <c r="J3" s="365" t="s">
        <v>171</v>
      </c>
      <c r="K3" s="366"/>
      <c r="L3" s="138">
        <f>COUNTIFS(K:K,"A")</f>
        <v>47</v>
      </c>
      <c r="M3" s="367"/>
      <c r="N3" s="367"/>
      <c r="O3" s="63"/>
    </row>
    <row r="4" spans="1:15" ht="18">
      <c r="A4" s="134"/>
      <c r="B4" s="134"/>
      <c r="C4" s="134"/>
      <c r="D4" s="134"/>
      <c r="E4" s="249"/>
      <c r="F4" s="249"/>
      <c r="G4" s="134"/>
      <c r="H4" s="134"/>
      <c r="I4" s="134"/>
      <c r="J4" s="368" t="s">
        <v>172</v>
      </c>
      <c r="K4" s="369"/>
      <c r="L4" s="139">
        <f>COUNTIFS(K:K, "B")</f>
        <v>21</v>
      </c>
      <c r="M4" s="367"/>
      <c r="N4" s="367"/>
      <c r="O4" s="63"/>
    </row>
    <row r="5" spans="1:15" ht="15.75" thickBot="1">
      <c r="A5" s="72"/>
      <c r="B5" s="78"/>
      <c r="C5" s="63"/>
      <c r="D5" s="63"/>
      <c r="E5" s="65"/>
      <c r="F5" s="65"/>
      <c r="G5" s="63"/>
      <c r="H5" s="63"/>
      <c r="I5" s="63"/>
      <c r="J5" s="371" t="s">
        <v>173</v>
      </c>
      <c r="K5" s="372"/>
      <c r="L5" s="140">
        <f>COUNTIFS(K:K, "R")</f>
        <v>3</v>
      </c>
      <c r="M5" s="367"/>
      <c r="N5" s="367"/>
      <c r="O5" s="107"/>
    </row>
    <row r="6" spans="1:15" ht="15.75" thickBot="1">
      <c r="A6" s="72"/>
      <c r="B6" s="78"/>
      <c r="C6" s="63"/>
      <c r="D6" s="63"/>
      <c r="E6" s="65"/>
      <c r="F6" s="65"/>
      <c r="G6" s="63"/>
      <c r="H6" s="63"/>
      <c r="I6" s="63"/>
      <c r="J6" s="371" t="s">
        <v>454</v>
      </c>
      <c r="K6" s="372"/>
      <c r="L6" s="140">
        <f>COUNTIFS(K:K, "OP")</f>
        <v>0</v>
      </c>
      <c r="M6" s="367"/>
      <c r="N6" s="367"/>
      <c r="O6" s="107"/>
    </row>
    <row r="7" spans="1:15" ht="15.75" thickBot="1">
      <c r="A7" s="72"/>
      <c r="B7" s="78"/>
      <c r="C7" s="63"/>
      <c r="D7" s="63"/>
      <c r="E7" s="65"/>
      <c r="F7" s="65"/>
      <c r="G7" s="63"/>
      <c r="H7" s="63"/>
      <c r="I7" s="63"/>
      <c r="J7" s="371" t="s">
        <v>320</v>
      </c>
      <c r="K7" s="372"/>
      <c r="L7" s="140">
        <f>SUM(L3:L6)</f>
        <v>71</v>
      </c>
      <c r="M7" s="367"/>
      <c r="N7" s="367"/>
      <c r="O7" s="107"/>
    </row>
    <row r="8" spans="1:15" ht="15.75" thickBot="1">
      <c r="A8" s="72"/>
      <c r="B8" s="78"/>
      <c r="C8" s="63"/>
      <c r="D8" s="63"/>
      <c r="E8" s="65"/>
      <c r="F8" s="65"/>
      <c r="G8" s="63"/>
      <c r="H8" s="63"/>
      <c r="I8" s="63"/>
      <c r="J8" s="370"/>
      <c r="K8" s="370"/>
      <c r="L8" s="370"/>
      <c r="M8" s="370"/>
      <c r="N8" s="370"/>
      <c r="O8" s="63"/>
    </row>
    <row r="9" spans="1:15" ht="28.5" thickBot="1">
      <c r="A9" s="108" t="s">
        <v>2</v>
      </c>
      <c r="B9" s="109" t="s">
        <v>148</v>
      </c>
      <c r="C9" s="110" t="s">
        <v>1</v>
      </c>
      <c r="D9" s="110" t="s">
        <v>168</v>
      </c>
      <c r="E9" s="110" t="s">
        <v>297</v>
      </c>
      <c r="F9" s="110" t="s">
        <v>4295</v>
      </c>
      <c r="G9" s="110" t="s">
        <v>0</v>
      </c>
      <c r="H9" s="110" t="s">
        <v>167</v>
      </c>
      <c r="I9" s="110" t="s">
        <v>813</v>
      </c>
      <c r="J9" s="110" t="s">
        <v>28</v>
      </c>
      <c r="K9" s="110" t="s">
        <v>165</v>
      </c>
      <c r="L9" s="110" t="s">
        <v>550</v>
      </c>
      <c r="M9" s="149" t="s">
        <v>176</v>
      </c>
      <c r="N9" s="112" t="s">
        <v>175</v>
      </c>
      <c r="O9" s="112" t="s">
        <v>164</v>
      </c>
    </row>
    <row r="10" spans="1:15" ht="28.5">
      <c r="A10" s="195"/>
      <c r="B10" s="196" t="s">
        <v>741</v>
      </c>
      <c r="C10" s="197"/>
      <c r="D10" s="196"/>
      <c r="E10" s="256"/>
      <c r="F10" s="256"/>
      <c r="G10" s="196"/>
      <c r="H10" s="201"/>
      <c r="I10" s="230"/>
      <c r="J10" s="197"/>
      <c r="K10" s="256"/>
      <c r="L10" s="256"/>
      <c r="M10" s="198"/>
      <c r="N10" s="199"/>
      <c r="O10" s="200"/>
    </row>
    <row r="11" spans="1:15">
      <c r="A11" s="187">
        <v>1</v>
      </c>
      <c r="B11" s="188"/>
      <c r="C11" s="214"/>
      <c r="D11" s="189">
        <v>1</v>
      </c>
      <c r="E11" s="159">
        <v>45855</v>
      </c>
      <c r="F11" s="159">
        <v>45855</v>
      </c>
      <c r="G11" s="160" t="s">
        <v>12393</v>
      </c>
      <c r="H11" s="160" t="s">
        <v>12050</v>
      </c>
      <c r="I11" s="160" t="s">
        <v>12051</v>
      </c>
      <c r="J11" s="160"/>
      <c r="K11" s="189" t="s">
        <v>195</v>
      </c>
      <c r="L11" s="159">
        <v>45860</v>
      </c>
      <c r="M11" s="213"/>
      <c r="N11" s="189"/>
      <c r="O11" s="231"/>
    </row>
    <row r="12" spans="1:15">
      <c r="A12" s="187">
        <v>2</v>
      </c>
      <c r="B12" s="188"/>
      <c r="C12" s="214" t="s">
        <v>11746</v>
      </c>
      <c r="D12" s="189">
        <v>2</v>
      </c>
      <c r="E12" s="159">
        <v>45855</v>
      </c>
      <c r="F12" s="159">
        <v>45855</v>
      </c>
      <c r="G12" s="160" t="s">
        <v>12393</v>
      </c>
      <c r="H12" s="160" t="s">
        <v>12050</v>
      </c>
      <c r="I12" s="160" t="s">
        <v>12052</v>
      </c>
      <c r="J12" s="160" t="s">
        <v>11746</v>
      </c>
      <c r="K12" s="189" t="s">
        <v>195</v>
      </c>
      <c r="L12" s="159">
        <v>45860</v>
      </c>
      <c r="M12" s="213"/>
      <c r="N12" s="189"/>
      <c r="O12" s="231"/>
    </row>
    <row r="13" spans="1:15">
      <c r="A13" s="187">
        <v>3</v>
      </c>
      <c r="B13" s="188"/>
      <c r="C13" s="214"/>
      <c r="D13" s="189">
        <v>3</v>
      </c>
      <c r="E13" s="159">
        <v>45855</v>
      </c>
      <c r="F13" s="159">
        <v>45855</v>
      </c>
      <c r="G13" s="160" t="s">
        <v>12393</v>
      </c>
      <c r="H13" s="160" t="s">
        <v>12050</v>
      </c>
      <c r="I13" s="160" t="s">
        <v>12053</v>
      </c>
      <c r="J13" s="160"/>
      <c r="K13" s="189" t="s">
        <v>195</v>
      </c>
      <c r="L13" s="159">
        <v>45860</v>
      </c>
      <c r="M13" s="213"/>
      <c r="N13" s="189"/>
      <c r="O13" s="231"/>
    </row>
    <row r="14" spans="1:15">
      <c r="A14" s="187">
        <v>4</v>
      </c>
      <c r="B14" s="188"/>
      <c r="C14" s="214"/>
      <c r="D14" s="189">
        <v>4</v>
      </c>
      <c r="E14" s="159">
        <v>45855</v>
      </c>
      <c r="F14" s="159">
        <v>45855</v>
      </c>
      <c r="G14" s="160" t="s">
        <v>12393</v>
      </c>
      <c r="H14" s="160" t="s">
        <v>12050</v>
      </c>
      <c r="I14" s="160" t="s">
        <v>12054</v>
      </c>
      <c r="J14" s="160"/>
      <c r="K14" s="189" t="s">
        <v>195</v>
      </c>
      <c r="L14" s="159">
        <v>45860</v>
      </c>
      <c r="M14" s="213"/>
      <c r="N14" s="189"/>
      <c r="O14" s="231"/>
    </row>
    <row r="15" spans="1:15">
      <c r="A15" s="187">
        <v>5</v>
      </c>
      <c r="B15" s="188"/>
      <c r="C15" s="214"/>
      <c r="D15" s="189">
        <v>5</v>
      </c>
      <c r="E15" s="159">
        <v>45855</v>
      </c>
      <c r="F15" s="159">
        <v>45855</v>
      </c>
      <c r="G15" s="160" t="s">
        <v>12393</v>
      </c>
      <c r="H15" s="160" t="s">
        <v>12050</v>
      </c>
      <c r="I15" s="160" t="s">
        <v>12055</v>
      </c>
      <c r="J15" s="160"/>
      <c r="K15" s="189" t="s">
        <v>195</v>
      </c>
      <c r="L15" s="159">
        <v>45860</v>
      </c>
      <c r="M15" s="213"/>
      <c r="N15" s="189"/>
      <c r="O15" s="231"/>
    </row>
    <row r="16" spans="1:15">
      <c r="A16" s="187">
        <v>6</v>
      </c>
      <c r="B16" s="188"/>
      <c r="C16" s="214"/>
      <c r="D16" s="189">
        <v>6</v>
      </c>
      <c r="E16" s="159">
        <v>45855</v>
      </c>
      <c r="F16" s="159">
        <v>45855</v>
      </c>
      <c r="G16" s="160" t="s">
        <v>12393</v>
      </c>
      <c r="H16" s="160" t="s">
        <v>12050</v>
      </c>
      <c r="I16" s="160" t="s">
        <v>12056</v>
      </c>
      <c r="J16" s="160"/>
      <c r="K16" s="189" t="s">
        <v>195</v>
      </c>
      <c r="L16" s="159">
        <v>45860</v>
      </c>
      <c r="M16" s="213"/>
      <c r="N16" s="189"/>
      <c r="O16" s="231"/>
    </row>
    <row r="17" spans="1:15">
      <c r="A17" s="187">
        <v>7</v>
      </c>
      <c r="B17" s="188"/>
      <c r="C17" s="214"/>
      <c r="D17" s="189">
        <v>7</v>
      </c>
      <c r="E17" s="159">
        <v>45855</v>
      </c>
      <c r="F17" s="159">
        <v>45855</v>
      </c>
      <c r="G17" s="160" t="s">
        <v>12393</v>
      </c>
      <c r="H17" s="160" t="s">
        <v>12050</v>
      </c>
      <c r="I17" s="160" t="s">
        <v>12057</v>
      </c>
      <c r="J17" s="160"/>
      <c r="K17" s="189" t="s">
        <v>195</v>
      </c>
      <c r="L17" s="159">
        <v>45860</v>
      </c>
      <c r="M17" s="213"/>
      <c r="N17" s="189"/>
      <c r="O17" s="231"/>
    </row>
    <row r="18" spans="1:15">
      <c r="A18" s="187">
        <v>8</v>
      </c>
      <c r="B18" s="188"/>
      <c r="C18" s="214"/>
      <c r="D18" s="189">
        <v>8</v>
      </c>
      <c r="E18" s="159">
        <v>45855</v>
      </c>
      <c r="F18" s="159">
        <v>45855</v>
      </c>
      <c r="G18" s="160" t="s">
        <v>12393</v>
      </c>
      <c r="H18" s="160" t="s">
        <v>12050</v>
      </c>
      <c r="I18" s="160" t="s">
        <v>12058</v>
      </c>
      <c r="J18" s="160"/>
      <c r="K18" s="189" t="s">
        <v>195</v>
      </c>
      <c r="L18" s="159">
        <v>45860</v>
      </c>
      <c r="M18" s="213"/>
      <c r="N18" s="189"/>
      <c r="O18" s="231"/>
    </row>
    <row r="19" spans="1:15">
      <c r="A19" s="187">
        <v>9</v>
      </c>
      <c r="B19" s="188"/>
      <c r="C19" s="214"/>
      <c r="D19" s="189">
        <v>9</v>
      </c>
      <c r="E19" s="159">
        <v>45855</v>
      </c>
      <c r="F19" s="159">
        <v>45855</v>
      </c>
      <c r="G19" s="160" t="s">
        <v>12393</v>
      </c>
      <c r="H19" s="160" t="s">
        <v>12050</v>
      </c>
      <c r="I19" s="160" t="s">
        <v>12059</v>
      </c>
      <c r="J19" s="160"/>
      <c r="K19" s="189" t="s">
        <v>195</v>
      </c>
      <c r="L19" s="159">
        <v>45860</v>
      </c>
      <c r="M19" s="213"/>
      <c r="N19" s="189"/>
      <c r="O19" s="231"/>
    </row>
    <row r="20" spans="1:15">
      <c r="A20" s="187">
        <v>10</v>
      </c>
      <c r="B20" s="188"/>
      <c r="C20" s="214"/>
      <c r="D20" s="189" t="s">
        <v>583</v>
      </c>
      <c r="E20" s="159">
        <v>45884</v>
      </c>
      <c r="F20" s="159">
        <v>45884</v>
      </c>
      <c r="G20" s="160" t="s">
        <v>12393</v>
      </c>
      <c r="H20" s="160" t="s">
        <v>12050</v>
      </c>
      <c r="I20" s="160" t="s">
        <v>12051</v>
      </c>
      <c r="J20" s="160"/>
      <c r="K20" s="189" t="s">
        <v>197</v>
      </c>
      <c r="L20" s="159">
        <v>45893</v>
      </c>
      <c r="M20" s="213"/>
      <c r="N20" s="189"/>
      <c r="O20" s="231"/>
    </row>
    <row r="21" spans="1:15">
      <c r="A21" s="187">
        <v>11</v>
      </c>
      <c r="B21" s="188"/>
      <c r="C21" s="214"/>
      <c r="D21" s="189" t="s">
        <v>584</v>
      </c>
      <c r="E21" s="159">
        <v>45884</v>
      </c>
      <c r="F21" s="159">
        <v>45884</v>
      </c>
      <c r="G21" s="160" t="s">
        <v>12393</v>
      </c>
      <c r="H21" s="160" t="s">
        <v>12050</v>
      </c>
      <c r="I21" s="160" t="s">
        <v>12052</v>
      </c>
      <c r="J21" s="160"/>
      <c r="K21" s="189" t="s">
        <v>197</v>
      </c>
      <c r="L21" s="159">
        <v>45893</v>
      </c>
      <c r="M21" s="213"/>
      <c r="N21" s="189"/>
      <c r="O21" s="231"/>
    </row>
    <row r="22" spans="1:15">
      <c r="A22" s="187">
        <v>12</v>
      </c>
      <c r="B22" s="188"/>
      <c r="C22" s="214"/>
      <c r="D22" s="189" t="s">
        <v>585</v>
      </c>
      <c r="E22" s="159">
        <v>45884</v>
      </c>
      <c r="F22" s="159">
        <v>45884</v>
      </c>
      <c r="G22" s="160" t="s">
        <v>12393</v>
      </c>
      <c r="H22" s="160" t="s">
        <v>12050</v>
      </c>
      <c r="I22" s="160" t="s">
        <v>12053</v>
      </c>
      <c r="J22" s="160"/>
      <c r="K22" s="189" t="s">
        <v>197</v>
      </c>
      <c r="L22" s="159">
        <v>45893</v>
      </c>
      <c r="M22" s="213"/>
      <c r="N22" s="189"/>
      <c r="O22" s="231"/>
    </row>
    <row r="23" spans="1:15">
      <c r="A23" s="187">
        <v>13</v>
      </c>
      <c r="B23" s="188"/>
      <c r="C23" s="214"/>
      <c r="D23" s="189" t="s">
        <v>586</v>
      </c>
      <c r="E23" s="159">
        <v>45884</v>
      </c>
      <c r="F23" s="159">
        <v>45884</v>
      </c>
      <c r="G23" s="160" t="s">
        <v>12393</v>
      </c>
      <c r="H23" s="160" t="s">
        <v>12050</v>
      </c>
      <c r="I23" s="160" t="s">
        <v>12054</v>
      </c>
      <c r="J23" s="160"/>
      <c r="K23" s="189" t="s">
        <v>197</v>
      </c>
      <c r="L23" s="159">
        <v>45901</v>
      </c>
      <c r="M23" s="213"/>
      <c r="N23" s="189"/>
      <c r="O23" s="231"/>
    </row>
    <row r="24" spans="1:15">
      <c r="A24" s="187">
        <v>14</v>
      </c>
      <c r="B24" s="188"/>
      <c r="C24" s="214"/>
      <c r="D24" s="189" t="s">
        <v>587</v>
      </c>
      <c r="E24" s="159">
        <v>45884</v>
      </c>
      <c r="F24" s="159">
        <v>45884</v>
      </c>
      <c r="G24" s="160" t="s">
        <v>12393</v>
      </c>
      <c r="H24" s="160" t="s">
        <v>12050</v>
      </c>
      <c r="I24" s="160" t="s">
        <v>12055</v>
      </c>
      <c r="J24" s="160"/>
      <c r="K24" s="189" t="s">
        <v>197</v>
      </c>
      <c r="L24" s="159">
        <v>45901</v>
      </c>
      <c r="M24" s="213"/>
      <c r="N24" s="189"/>
      <c r="O24" s="231"/>
    </row>
    <row r="25" spans="1:15">
      <c r="A25" s="187">
        <v>15</v>
      </c>
      <c r="B25" s="188"/>
      <c r="C25" s="214"/>
      <c r="D25" s="189" t="s">
        <v>588</v>
      </c>
      <c r="E25" s="159">
        <v>45884</v>
      </c>
      <c r="F25" s="159">
        <v>45884</v>
      </c>
      <c r="G25" s="160" t="s">
        <v>12393</v>
      </c>
      <c r="H25" s="160" t="s">
        <v>12050</v>
      </c>
      <c r="I25" s="160" t="s">
        <v>12057</v>
      </c>
      <c r="J25" s="160"/>
      <c r="K25" s="189" t="s">
        <v>197</v>
      </c>
      <c r="L25" s="159">
        <v>45901</v>
      </c>
      <c r="M25" s="213"/>
      <c r="N25" s="189"/>
      <c r="O25" s="231"/>
    </row>
    <row r="26" spans="1:15">
      <c r="A26" s="187">
        <v>16</v>
      </c>
      <c r="B26" s="188"/>
      <c r="C26" s="214"/>
      <c r="D26" s="189" t="s">
        <v>589</v>
      </c>
      <c r="E26" s="159">
        <v>45884</v>
      </c>
      <c r="F26" s="159">
        <v>45884</v>
      </c>
      <c r="G26" s="160" t="s">
        <v>12393</v>
      </c>
      <c r="H26" s="160" t="s">
        <v>12050</v>
      </c>
      <c r="I26" s="160" t="s">
        <v>12058</v>
      </c>
      <c r="J26" s="160"/>
      <c r="K26" s="189" t="s">
        <v>197</v>
      </c>
      <c r="L26" s="159">
        <v>45901</v>
      </c>
      <c r="M26" s="159"/>
      <c r="N26" s="189"/>
      <c r="O26" s="231"/>
    </row>
    <row r="27" spans="1:15">
      <c r="A27" s="187">
        <v>17</v>
      </c>
      <c r="B27" s="188"/>
      <c r="C27" s="214"/>
      <c r="D27" s="189" t="s">
        <v>590</v>
      </c>
      <c r="E27" s="159">
        <v>45884</v>
      </c>
      <c r="F27" s="159">
        <v>45884</v>
      </c>
      <c r="G27" s="160" t="s">
        <v>12393</v>
      </c>
      <c r="H27" s="160" t="s">
        <v>12050</v>
      </c>
      <c r="I27" s="160" t="s">
        <v>12059</v>
      </c>
      <c r="J27" s="160"/>
      <c r="K27" s="189" t="s">
        <v>197</v>
      </c>
      <c r="L27" s="159">
        <v>45901</v>
      </c>
      <c r="M27" s="159"/>
      <c r="N27" s="189"/>
      <c r="O27" s="231"/>
    </row>
    <row r="28" spans="1:15">
      <c r="A28" s="187">
        <v>18</v>
      </c>
      <c r="B28" s="188"/>
      <c r="C28" s="214"/>
      <c r="D28" s="189" t="s">
        <v>591</v>
      </c>
      <c r="E28" s="159">
        <v>45884</v>
      </c>
      <c r="F28" s="159">
        <v>45884</v>
      </c>
      <c r="G28" s="160" t="s">
        <v>12394</v>
      </c>
      <c r="H28" s="160" t="s">
        <v>12395</v>
      </c>
      <c r="I28" s="160" t="s">
        <v>12052</v>
      </c>
      <c r="J28" s="160"/>
      <c r="K28" s="189" t="s">
        <v>197</v>
      </c>
      <c r="L28" s="159">
        <v>45893</v>
      </c>
      <c r="M28" s="159"/>
      <c r="N28" s="189"/>
      <c r="O28" s="231"/>
    </row>
    <row r="29" spans="1:15">
      <c r="A29" s="187">
        <v>19</v>
      </c>
      <c r="B29" s="188"/>
      <c r="C29" s="214"/>
      <c r="D29" s="189" t="s">
        <v>592</v>
      </c>
      <c r="E29" s="159">
        <v>45884</v>
      </c>
      <c r="F29" s="159">
        <v>45884</v>
      </c>
      <c r="G29" s="160" t="s">
        <v>12394</v>
      </c>
      <c r="H29" s="160" t="s">
        <v>12395</v>
      </c>
      <c r="I29" s="160" t="s">
        <v>12051</v>
      </c>
      <c r="J29" s="160"/>
      <c r="K29" s="189" t="s">
        <v>197</v>
      </c>
      <c r="L29" s="159">
        <v>45893</v>
      </c>
      <c r="M29" s="159"/>
      <c r="N29" s="189"/>
      <c r="O29" s="231"/>
    </row>
    <row r="30" spans="1:15">
      <c r="A30" s="187">
        <v>20</v>
      </c>
      <c r="B30" s="188"/>
      <c r="C30" s="214"/>
      <c r="D30" s="189" t="s">
        <v>593</v>
      </c>
      <c r="E30" s="159">
        <v>45884</v>
      </c>
      <c r="F30" s="159">
        <v>45884</v>
      </c>
      <c r="G30" s="160" t="s">
        <v>12394</v>
      </c>
      <c r="H30" s="160" t="s">
        <v>12395</v>
      </c>
      <c r="I30" s="160" t="s">
        <v>12053</v>
      </c>
      <c r="J30" s="160"/>
      <c r="K30" s="189" t="s">
        <v>197</v>
      </c>
      <c r="L30" s="159">
        <v>45901</v>
      </c>
      <c r="M30" s="159"/>
      <c r="N30" s="189"/>
      <c r="O30" s="231"/>
    </row>
    <row r="31" spans="1:15">
      <c r="A31" s="187">
        <v>21</v>
      </c>
      <c r="B31" s="188"/>
      <c r="C31" s="214"/>
      <c r="D31" s="189" t="s">
        <v>594</v>
      </c>
      <c r="E31" s="159">
        <v>45884</v>
      </c>
      <c r="F31" s="159">
        <v>45884</v>
      </c>
      <c r="G31" s="160" t="s">
        <v>12394</v>
      </c>
      <c r="H31" s="160" t="s">
        <v>12395</v>
      </c>
      <c r="I31" s="160" t="s">
        <v>12054</v>
      </c>
      <c r="J31" s="192"/>
      <c r="K31" s="189" t="s">
        <v>197</v>
      </c>
      <c r="L31" s="159">
        <v>45901</v>
      </c>
      <c r="M31" s="213"/>
      <c r="N31" s="189"/>
      <c r="O31" s="231"/>
    </row>
    <row r="32" spans="1:15">
      <c r="A32" s="187">
        <v>22</v>
      </c>
      <c r="B32" s="188"/>
      <c r="C32" s="214"/>
      <c r="D32" s="189" t="s">
        <v>595</v>
      </c>
      <c r="E32" s="159">
        <v>45884</v>
      </c>
      <c r="F32" s="159">
        <v>45884</v>
      </c>
      <c r="G32" s="160" t="s">
        <v>12394</v>
      </c>
      <c r="H32" s="160" t="s">
        <v>12395</v>
      </c>
      <c r="I32" s="160" t="s">
        <v>12055</v>
      </c>
      <c r="J32" s="160"/>
      <c r="K32" s="189" t="s">
        <v>197</v>
      </c>
      <c r="L32" s="159">
        <v>45901</v>
      </c>
      <c r="M32" s="213"/>
      <c r="N32" s="189"/>
      <c r="O32" s="231"/>
    </row>
    <row r="33" spans="1:15">
      <c r="A33" s="187">
        <v>23</v>
      </c>
      <c r="B33" s="188"/>
      <c r="C33" s="214"/>
      <c r="D33" s="189" t="s">
        <v>596</v>
      </c>
      <c r="E33" s="159">
        <v>45884</v>
      </c>
      <c r="F33" s="159">
        <v>45884</v>
      </c>
      <c r="G33" s="160" t="s">
        <v>12394</v>
      </c>
      <c r="H33" s="160" t="s">
        <v>12395</v>
      </c>
      <c r="I33" s="160" t="s">
        <v>12056</v>
      </c>
      <c r="J33" s="160"/>
      <c r="K33" s="189" t="s">
        <v>197</v>
      </c>
      <c r="L33" s="159">
        <v>45901</v>
      </c>
      <c r="M33" s="213"/>
      <c r="N33" s="189"/>
      <c r="O33" s="231"/>
    </row>
    <row r="34" spans="1:15">
      <c r="A34" s="187">
        <v>24</v>
      </c>
      <c r="B34" s="188"/>
      <c r="C34" s="214"/>
      <c r="D34" s="189" t="s">
        <v>597</v>
      </c>
      <c r="E34" s="159">
        <v>45924</v>
      </c>
      <c r="F34" s="159">
        <v>45924</v>
      </c>
      <c r="G34" s="160" t="s">
        <v>12394</v>
      </c>
      <c r="H34" s="160" t="s">
        <v>12395</v>
      </c>
      <c r="I34" s="160" t="s">
        <v>12057</v>
      </c>
      <c r="J34" s="160"/>
      <c r="K34" s="189" t="s">
        <v>298</v>
      </c>
      <c r="L34" s="159">
        <v>45926</v>
      </c>
      <c r="M34" s="213"/>
      <c r="N34" s="189"/>
      <c r="O34" s="231"/>
    </row>
    <row r="35" spans="1:15">
      <c r="A35" s="187">
        <v>25</v>
      </c>
      <c r="B35" s="188"/>
      <c r="C35" s="187"/>
      <c r="D35" s="189" t="s">
        <v>598</v>
      </c>
      <c r="E35" s="159">
        <v>45924</v>
      </c>
      <c r="F35" s="159">
        <v>45924</v>
      </c>
      <c r="G35" s="160" t="s">
        <v>12394</v>
      </c>
      <c r="H35" s="160" t="s">
        <v>12395</v>
      </c>
      <c r="I35" s="160" t="s">
        <v>12058</v>
      </c>
      <c r="J35" s="160"/>
      <c r="K35" s="189" t="s">
        <v>298</v>
      </c>
      <c r="L35" s="159">
        <v>45926</v>
      </c>
      <c r="M35" s="213"/>
      <c r="N35" s="189"/>
      <c r="O35" s="231"/>
    </row>
    <row r="36" spans="1:15">
      <c r="A36" s="187">
        <v>26</v>
      </c>
      <c r="B36" s="188"/>
      <c r="C36" s="187"/>
      <c r="D36" s="189" t="s">
        <v>599</v>
      </c>
      <c r="E36" s="159">
        <v>45924</v>
      </c>
      <c r="F36" s="159">
        <v>45924</v>
      </c>
      <c r="G36" s="160" t="s">
        <v>12394</v>
      </c>
      <c r="H36" s="160" t="s">
        <v>12395</v>
      </c>
      <c r="I36" s="160" t="s">
        <v>12059</v>
      </c>
      <c r="J36" s="160"/>
      <c r="K36" s="189" t="s">
        <v>298</v>
      </c>
      <c r="L36" s="159">
        <v>45926</v>
      </c>
      <c r="M36" s="213"/>
      <c r="N36" s="189"/>
      <c r="O36" s="231"/>
    </row>
    <row r="37" spans="1:15">
      <c r="A37" s="187">
        <v>27</v>
      </c>
      <c r="B37" s="188"/>
      <c r="C37" s="187"/>
      <c r="D37" s="189" t="s">
        <v>600</v>
      </c>
      <c r="E37" s="159">
        <v>45939</v>
      </c>
      <c r="F37" s="159">
        <v>45939</v>
      </c>
      <c r="G37" s="160" t="s">
        <v>12393</v>
      </c>
      <c r="H37" s="160" t="s">
        <v>12050</v>
      </c>
      <c r="I37" s="192" t="s">
        <v>12051</v>
      </c>
      <c r="J37" s="160"/>
      <c r="K37" s="189" t="s">
        <v>195</v>
      </c>
      <c r="L37" s="159">
        <v>45939</v>
      </c>
      <c r="M37" s="213"/>
      <c r="N37" s="189"/>
      <c r="O37" s="231"/>
    </row>
    <row r="38" spans="1:15">
      <c r="A38" s="187">
        <v>28</v>
      </c>
      <c r="B38" s="188"/>
      <c r="C38" s="187"/>
      <c r="D38" s="189" t="s">
        <v>601</v>
      </c>
      <c r="E38" s="159">
        <v>45939</v>
      </c>
      <c r="F38" s="159">
        <v>45939</v>
      </c>
      <c r="G38" s="160" t="s">
        <v>12393</v>
      </c>
      <c r="H38" s="160" t="s">
        <v>12050</v>
      </c>
      <c r="I38" s="192" t="s">
        <v>12052</v>
      </c>
      <c r="J38" s="160"/>
      <c r="K38" s="189" t="s">
        <v>195</v>
      </c>
      <c r="L38" s="159">
        <v>45939</v>
      </c>
      <c r="M38" s="213"/>
      <c r="N38" s="189"/>
      <c r="O38" s="231"/>
    </row>
    <row r="39" spans="1:15">
      <c r="A39" s="187">
        <v>29</v>
      </c>
      <c r="B39" s="188"/>
      <c r="C39" s="187"/>
      <c r="D39" s="189" t="s">
        <v>602</v>
      </c>
      <c r="E39" s="159">
        <v>45939</v>
      </c>
      <c r="F39" s="159">
        <v>45939</v>
      </c>
      <c r="G39" s="160" t="s">
        <v>12393</v>
      </c>
      <c r="H39" s="160" t="s">
        <v>12050</v>
      </c>
      <c r="I39" s="192" t="s">
        <v>12053</v>
      </c>
      <c r="J39" s="160"/>
      <c r="K39" s="189" t="s">
        <v>195</v>
      </c>
      <c r="L39" s="159">
        <v>45939</v>
      </c>
      <c r="M39" s="213"/>
      <c r="N39" s="189"/>
      <c r="O39" s="231"/>
    </row>
    <row r="40" spans="1:15">
      <c r="A40" s="187">
        <v>30</v>
      </c>
      <c r="B40" s="188"/>
      <c r="C40" s="187"/>
      <c r="D40" s="189" t="s">
        <v>603</v>
      </c>
      <c r="E40" s="159">
        <v>45933</v>
      </c>
      <c r="F40" s="159">
        <v>45933</v>
      </c>
      <c r="G40" s="160" t="s">
        <v>12393</v>
      </c>
      <c r="H40" s="160" t="s">
        <v>12050</v>
      </c>
      <c r="I40" s="192" t="s">
        <v>12054</v>
      </c>
      <c r="J40" s="160"/>
      <c r="K40" s="190" t="s">
        <v>197</v>
      </c>
      <c r="L40" s="159">
        <v>45937</v>
      </c>
      <c r="M40" s="213"/>
      <c r="N40" s="189"/>
      <c r="O40" s="231"/>
    </row>
    <row r="41" spans="1:15">
      <c r="A41" s="187">
        <v>30</v>
      </c>
      <c r="B41" s="188"/>
      <c r="C41" s="187"/>
      <c r="D41" s="189" t="s">
        <v>14860</v>
      </c>
      <c r="E41" s="159">
        <v>45939</v>
      </c>
      <c r="F41" s="159">
        <v>45939</v>
      </c>
      <c r="G41" s="160" t="s">
        <v>12393</v>
      </c>
      <c r="H41" s="160" t="s">
        <v>12050</v>
      </c>
      <c r="I41" s="192" t="s">
        <v>12054</v>
      </c>
      <c r="J41" s="160"/>
      <c r="K41" s="190" t="s">
        <v>195</v>
      </c>
      <c r="L41" s="159">
        <v>45940</v>
      </c>
      <c r="M41" s="213"/>
      <c r="N41" s="189"/>
      <c r="O41" s="231"/>
    </row>
    <row r="42" spans="1:15">
      <c r="A42" s="187">
        <v>31</v>
      </c>
      <c r="B42" s="188"/>
      <c r="C42" s="214"/>
      <c r="D42" s="189" t="s">
        <v>604</v>
      </c>
      <c r="E42" s="159">
        <v>45933</v>
      </c>
      <c r="F42" s="159">
        <v>45933</v>
      </c>
      <c r="G42" s="160" t="s">
        <v>12393</v>
      </c>
      <c r="H42" s="160" t="s">
        <v>12050</v>
      </c>
      <c r="I42" s="192" t="s">
        <v>12055</v>
      </c>
      <c r="J42" s="160"/>
      <c r="K42" s="190" t="s">
        <v>197</v>
      </c>
      <c r="L42" s="159">
        <v>45937</v>
      </c>
      <c r="M42" s="213"/>
      <c r="N42" s="189"/>
      <c r="O42" s="231"/>
    </row>
    <row r="43" spans="1:15">
      <c r="A43" s="187"/>
      <c r="B43" s="188"/>
      <c r="C43" s="214"/>
      <c r="D43" s="189" t="s">
        <v>14957</v>
      </c>
      <c r="E43" s="159">
        <v>45939</v>
      </c>
      <c r="F43" s="159">
        <v>45939</v>
      </c>
      <c r="G43" s="160" t="s">
        <v>12393</v>
      </c>
      <c r="H43" s="160" t="s">
        <v>12050</v>
      </c>
      <c r="I43" s="192" t="s">
        <v>12055</v>
      </c>
      <c r="J43" s="160"/>
      <c r="K43" s="190" t="s">
        <v>195</v>
      </c>
      <c r="L43" s="159">
        <v>45940</v>
      </c>
      <c r="M43" s="213"/>
      <c r="N43" s="189"/>
      <c r="O43" s="231"/>
    </row>
    <row r="44" spans="1:15">
      <c r="A44" s="187">
        <v>32</v>
      </c>
      <c r="B44" s="188"/>
      <c r="C44" s="214"/>
      <c r="D44" s="189" t="s">
        <v>605</v>
      </c>
      <c r="E44" s="159">
        <v>45933</v>
      </c>
      <c r="F44" s="159">
        <v>45933</v>
      </c>
      <c r="G44" s="160" t="s">
        <v>12393</v>
      </c>
      <c r="H44" s="160" t="s">
        <v>12050</v>
      </c>
      <c r="I44" s="192" t="s">
        <v>12056</v>
      </c>
      <c r="J44" s="160"/>
      <c r="K44" s="190" t="s">
        <v>197</v>
      </c>
      <c r="L44" s="159">
        <v>45937</v>
      </c>
      <c r="M44" s="213"/>
      <c r="N44" s="189"/>
      <c r="O44" s="231"/>
    </row>
    <row r="45" spans="1:15">
      <c r="A45" s="187"/>
      <c r="B45" s="188"/>
      <c r="C45" s="214"/>
      <c r="D45" s="189" t="s">
        <v>14956</v>
      </c>
      <c r="E45" s="159">
        <v>45939</v>
      </c>
      <c r="F45" s="159">
        <v>45939</v>
      </c>
      <c r="G45" s="160" t="s">
        <v>12393</v>
      </c>
      <c r="H45" s="160" t="s">
        <v>12050</v>
      </c>
      <c r="I45" s="192" t="s">
        <v>12056</v>
      </c>
      <c r="J45" s="160"/>
      <c r="K45" s="190" t="s">
        <v>195</v>
      </c>
      <c r="L45" s="159">
        <v>45940</v>
      </c>
      <c r="M45" s="213"/>
      <c r="N45" s="189"/>
      <c r="O45" s="231"/>
    </row>
    <row r="46" spans="1:15">
      <c r="A46" s="187">
        <v>33</v>
      </c>
      <c r="B46" s="188"/>
      <c r="C46" s="214"/>
      <c r="D46" s="189" t="s">
        <v>15580</v>
      </c>
      <c r="E46" s="159">
        <v>45993</v>
      </c>
      <c r="F46" s="159">
        <v>45996</v>
      </c>
      <c r="G46" s="160" t="s">
        <v>12394</v>
      </c>
      <c r="H46" s="160" t="s">
        <v>12395</v>
      </c>
      <c r="I46" s="192" t="s">
        <v>12052</v>
      </c>
      <c r="J46" s="160"/>
      <c r="K46" s="189" t="s">
        <v>195</v>
      </c>
      <c r="L46" s="159">
        <v>45997</v>
      </c>
      <c r="M46" s="213"/>
      <c r="N46" s="189"/>
      <c r="O46" s="231"/>
    </row>
    <row r="47" spans="1:15">
      <c r="A47" s="187">
        <v>34</v>
      </c>
      <c r="B47" s="188"/>
      <c r="C47" s="214"/>
      <c r="D47" s="189" t="s">
        <v>9868</v>
      </c>
      <c r="E47" s="159">
        <v>45993</v>
      </c>
      <c r="F47" s="159">
        <v>45994</v>
      </c>
      <c r="G47" s="160" t="s">
        <v>12393</v>
      </c>
      <c r="H47" s="160" t="s">
        <v>12050</v>
      </c>
      <c r="I47" s="192" t="s">
        <v>12057</v>
      </c>
      <c r="J47" s="160"/>
      <c r="K47" s="189" t="s">
        <v>195</v>
      </c>
      <c r="L47" s="159">
        <v>45997</v>
      </c>
      <c r="M47" s="213"/>
      <c r="N47" s="189"/>
      <c r="O47" s="231"/>
    </row>
    <row r="48" spans="1:15">
      <c r="A48" s="187">
        <v>35</v>
      </c>
      <c r="B48" s="188"/>
      <c r="C48" s="214"/>
      <c r="D48" s="189" t="s">
        <v>15581</v>
      </c>
      <c r="E48" s="159">
        <v>45993</v>
      </c>
      <c r="F48" s="159">
        <v>45994</v>
      </c>
      <c r="G48" s="160" t="s">
        <v>12393</v>
      </c>
      <c r="H48" s="160" t="s">
        <v>12050</v>
      </c>
      <c r="I48" s="192" t="s">
        <v>12057</v>
      </c>
      <c r="J48" s="160"/>
      <c r="K48" s="189" t="s">
        <v>195</v>
      </c>
      <c r="L48" s="159">
        <v>45997</v>
      </c>
      <c r="M48" s="213"/>
      <c r="N48" s="189"/>
      <c r="O48" s="231"/>
    </row>
    <row r="49" spans="1:15">
      <c r="A49" s="187">
        <v>36</v>
      </c>
      <c r="B49" s="188"/>
      <c r="C49" s="187"/>
      <c r="D49" s="189" t="s">
        <v>15582</v>
      </c>
      <c r="E49" s="159">
        <v>45993</v>
      </c>
      <c r="F49" s="159">
        <v>45996</v>
      </c>
      <c r="G49" s="192" t="s">
        <v>12394</v>
      </c>
      <c r="H49" s="160" t="s">
        <v>12395</v>
      </c>
      <c r="I49" s="192" t="s">
        <v>12052</v>
      </c>
      <c r="J49" s="192"/>
      <c r="K49" s="189" t="s">
        <v>195</v>
      </c>
      <c r="L49" s="159">
        <v>45997</v>
      </c>
      <c r="M49" s="213"/>
      <c r="N49" s="189"/>
      <c r="O49" s="231"/>
    </row>
    <row r="50" spans="1:15">
      <c r="A50" s="187">
        <v>37</v>
      </c>
      <c r="B50" s="188"/>
      <c r="C50" s="214"/>
      <c r="D50" s="189" t="s">
        <v>15583</v>
      </c>
      <c r="E50" s="159">
        <v>45993</v>
      </c>
      <c r="F50" s="159">
        <v>45996</v>
      </c>
      <c r="G50" s="192" t="s">
        <v>12394</v>
      </c>
      <c r="H50" s="160" t="s">
        <v>12395</v>
      </c>
      <c r="I50" s="192" t="s">
        <v>12051</v>
      </c>
      <c r="J50" s="160"/>
      <c r="K50" s="189" t="s">
        <v>195</v>
      </c>
      <c r="L50" s="159">
        <v>45997</v>
      </c>
      <c r="M50" s="213"/>
      <c r="N50" s="189"/>
      <c r="O50" s="231"/>
    </row>
    <row r="51" spans="1:15">
      <c r="A51" s="187">
        <v>38</v>
      </c>
      <c r="B51" s="188"/>
      <c r="C51" s="187"/>
      <c r="D51" s="189" t="s">
        <v>15584</v>
      </c>
      <c r="E51" s="159">
        <v>45993</v>
      </c>
      <c r="F51" s="159">
        <v>45996</v>
      </c>
      <c r="G51" s="192" t="s">
        <v>12394</v>
      </c>
      <c r="H51" s="160" t="s">
        <v>12395</v>
      </c>
      <c r="I51" s="192" t="s">
        <v>12052</v>
      </c>
      <c r="J51" s="193"/>
      <c r="K51" s="189" t="s">
        <v>195</v>
      </c>
      <c r="L51" s="159">
        <v>45997</v>
      </c>
      <c r="M51" s="213"/>
      <c r="N51" s="189"/>
      <c r="O51" s="231"/>
    </row>
    <row r="52" spans="1:15">
      <c r="A52" s="187">
        <v>39</v>
      </c>
      <c r="B52" s="188"/>
      <c r="C52" s="187"/>
      <c r="D52" s="189" t="s">
        <v>15585</v>
      </c>
      <c r="E52" s="159">
        <v>45993</v>
      </c>
      <c r="F52" s="159">
        <v>45996</v>
      </c>
      <c r="G52" s="160" t="s">
        <v>12394</v>
      </c>
      <c r="H52" s="160" t="s">
        <v>12395</v>
      </c>
      <c r="I52" s="192" t="s">
        <v>12051</v>
      </c>
      <c r="J52" s="160"/>
      <c r="K52" s="189" t="s">
        <v>195</v>
      </c>
      <c r="L52" s="159">
        <v>45997</v>
      </c>
      <c r="M52" s="213"/>
      <c r="N52" s="189"/>
      <c r="O52" s="231"/>
    </row>
    <row r="53" spans="1:15">
      <c r="A53" s="187">
        <v>40</v>
      </c>
      <c r="B53" s="188"/>
      <c r="C53" s="214"/>
      <c r="D53" s="189" t="s">
        <v>15586</v>
      </c>
      <c r="E53" s="159">
        <v>45993</v>
      </c>
      <c r="F53" s="159">
        <v>45996</v>
      </c>
      <c r="G53" s="160" t="s">
        <v>12393</v>
      </c>
      <c r="H53" s="160" t="s">
        <v>12050</v>
      </c>
      <c r="I53" s="192" t="s">
        <v>12051</v>
      </c>
      <c r="J53" s="160"/>
      <c r="K53" s="189" t="s">
        <v>195</v>
      </c>
      <c r="L53" s="159">
        <v>45997</v>
      </c>
      <c r="M53" s="213"/>
      <c r="N53" s="189"/>
      <c r="O53" s="231"/>
    </row>
    <row r="54" spans="1:15">
      <c r="A54" s="187">
        <v>41</v>
      </c>
      <c r="B54" s="188"/>
      <c r="C54" s="214"/>
      <c r="D54" s="189" t="s">
        <v>9869</v>
      </c>
      <c r="E54" s="159">
        <v>45993</v>
      </c>
      <c r="F54" s="159">
        <v>45996</v>
      </c>
      <c r="G54" s="160" t="s">
        <v>12393</v>
      </c>
      <c r="H54" s="160" t="s">
        <v>12050</v>
      </c>
      <c r="I54" s="192" t="s">
        <v>12051</v>
      </c>
      <c r="J54" s="160"/>
      <c r="K54" s="189" t="s">
        <v>195</v>
      </c>
      <c r="L54" s="159">
        <v>45997</v>
      </c>
      <c r="M54" s="213"/>
      <c r="N54" s="189"/>
      <c r="O54" s="231"/>
    </row>
    <row r="55" spans="1:15">
      <c r="A55" s="187">
        <v>42</v>
      </c>
      <c r="B55" s="188"/>
      <c r="C55" s="214"/>
      <c r="D55" s="189" t="s">
        <v>15587</v>
      </c>
      <c r="E55" s="159">
        <v>45993</v>
      </c>
      <c r="F55" s="159">
        <v>45996</v>
      </c>
      <c r="G55" s="160" t="s">
        <v>12394</v>
      </c>
      <c r="H55" s="160" t="s">
        <v>12395</v>
      </c>
      <c r="I55" s="192" t="s">
        <v>12051</v>
      </c>
      <c r="J55" s="160"/>
      <c r="K55" s="189" t="s">
        <v>195</v>
      </c>
      <c r="L55" s="159">
        <v>45997</v>
      </c>
      <c r="M55" s="213"/>
      <c r="N55" s="189"/>
      <c r="O55" s="231"/>
    </row>
    <row r="56" spans="1:15">
      <c r="A56" s="187">
        <v>43</v>
      </c>
      <c r="B56" s="188"/>
      <c r="C56" s="214"/>
      <c r="D56" s="189" t="s">
        <v>15583</v>
      </c>
      <c r="E56" s="159">
        <v>45993</v>
      </c>
      <c r="F56" s="159">
        <v>45996</v>
      </c>
      <c r="G56" s="160" t="s">
        <v>12394</v>
      </c>
      <c r="H56" s="160" t="s">
        <v>12395</v>
      </c>
      <c r="I56" s="192" t="s">
        <v>12051</v>
      </c>
      <c r="J56" s="160"/>
      <c r="K56" s="189" t="s">
        <v>195</v>
      </c>
      <c r="L56" s="159">
        <v>45997</v>
      </c>
      <c r="M56" s="213"/>
      <c r="N56" s="189"/>
      <c r="O56" s="231"/>
    </row>
    <row r="57" spans="1:15">
      <c r="A57" s="187">
        <v>44</v>
      </c>
      <c r="B57" s="188"/>
      <c r="C57" s="214"/>
      <c r="D57" s="189" t="s">
        <v>15588</v>
      </c>
      <c r="E57" s="159">
        <v>45993</v>
      </c>
      <c r="F57" s="159">
        <v>45996</v>
      </c>
      <c r="G57" s="160" t="s">
        <v>12393</v>
      </c>
      <c r="H57" s="160" t="s">
        <v>12050</v>
      </c>
      <c r="I57" s="192" t="s">
        <v>12052</v>
      </c>
      <c r="J57" s="160"/>
      <c r="K57" s="189" t="s">
        <v>195</v>
      </c>
      <c r="L57" s="159">
        <v>45997</v>
      </c>
      <c r="M57" s="213"/>
      <c r="N57" s="189"/>
      <c r="O57" s="231"/>
    </row>
    <row r="58" spans="1:15">
      <c r="A58" s="187">
        <v>45</v>
      </c>
      <c r="B58" s="188"/>
      <c r="C58" s="214"/>
      <c r="D58" s="189" t="s">
        <v>15589</v>
      </c>
      <c r="E58" s="159">
        <v>45993</v>
      </c>
      <c r="F58" s="159">
        <v>45996</v>
      </c>
      <c r="G58" s="160" t="s">
        <v>12393</v>
      </c>
      <c r="H58" s="160" t="s">
        <v>12050</v>
      </c>
      <c r="I58" s="192" t="s">
        <v>12052</v>
      </c>
      <c r="J58" s="160"/>
      <c r="K58" s="189" t="s">
        <v>195</v>
      </c>
      <c r="L58" s="159">
        <v>45997</v>
      </c>
      <c r="M58" s="213"/>
      <c r="N58" s="189"/>
      <c r="O58" s="231"/>
    </row>
    <row r="59" spans="1:15">
      <c r="A59" s="187">
        <v>46</v>
      </c>
      <c r="B59" s="188"/>
      <c r="C59" s="214"/>
      <c r="D59" s="189" t="s">
        <v>15590</v>
      </c>
      <c r="E59" s="159">
        <v>45993</v>
      </c>
      <c r="F59" s="159">
        <v>45996</v>
      </c>
      <c r="G59" s="160" t="s">
        <v>12394</v>
      </c>
      <c r="H59" s="160" t="s">
        <v>12395</v>
      </c>
      <c r="I59" s="192" t="s">
        <v>12053</v>
      </c>
      <c r="J59" s="160"/>
      <c r="K59" s="189" t="s">
        <v>195</v>
      </c>
      <c r="L59" s="159">
        <v>45997</v>
      </c>
      <c r="M59" s="213"/>
      <c r="N59" s="189"/>
      <c r="O59" s="231"/>
    </row>
    <row r="60" spans="1:15">
      <c r="A60" s="187">
        <v>47</v>
      </c>
      <c r="B60" s="188"/>
      <c r="C60" s="214"/>
      <c r="D60" s="189" t="s">
        <v>15591</v>
      </c>
      <c r="E60" s="159">
        <v>45993</v>
      </c>
      <c r="F60" s="159">
        <v>45996</v>
      </c>
      <c r="G60" s="160" t="s">
        <v>12394</v>
      </c>
      <c r="H60" s="160" t="s">
        <v>12395</v>
      </c>
      <c r="I60" s="192" t="s">
        <v>12053</v>
      </c>
      <c r="J60" s="160"/>
      <c r="K60" s="189" t="s">
        <v>195</v>
      </c>
      <c r="L60" s="159">
        <v>45997</v>
      </c>
      <c r="M60" s="213"/>
      <c r="N60" s="189"/>
      <c r="O60" s="231"/>
    </row>
    <row r="61" spans="1:15">
      <c r="A61" s="187">
        <v>48</v>
      </c>
      <c r="B61" s="188"/>
      <c r="C61" s="214"/>
      <c r="D61" s="189" t="s">
        <v>15592</v>
      </c>
      <c r="E61" s="159">
        <v>45993</v>
      </c>
      <c r="F61" s="159">
        <v>45996</v>
      </c>
      <c r="G61" s="160" t="s">
        <v>12394</v>
      </c>
      <c r="H61" s="160" t="s">
        <v>12395</v>
      </c>
      <c r="I61" s="192" t="s">
        <v>12053</v>
      </c>
      <c r="J61" s="160"/>
      <c r="K61" s="189" t="s">
        <v>195</v>
      </c>
      <c r="L61" s="159">
        <v>45997</v>
      </c>
      <c r="M61" s="213"/>
      <c r="N61" s="189"/>
      <c r="O61" s="231"/>
    </row>
    <row r="62" spans="1:15">
      <c r="A62" s="187">
        <v>49</v>
      </c>
      <c r="B62" s="188"/>
      <c r="C62" s="214"/>
      <c r="D62" s="189" t="s">
        <v>15593</v>
      </c>
      <c r="E62" s="159">
        <v>45993</v>
      </c>
      <c r="F62" s="159">
        <v>45996</v>
      </c>
      <c r="G62" s="160" t="s">
        <v>12393</v>
      </c>
      <c r="H62" s="160" t="s">
        <v>12050</v>
      </c>
      <c r="I62" s="192" t="s">
        <v>12053</v>
      </c>
      <c r="J62" s="160"/>
      <c r="K62" s="189" t="s">
        <v>195</v>
      </c>
      <c r="L62" s="159">
        <v>45997</v>
      </c>
      <c r="M62" s="213"/>
      <c r="N62" s="189"/>
      <c r="O62" s="231"/>
    </row>
    <row r="63" spans="1:15">
      <c r="A63" s="187">
        <v>50</v>
      </c>
      <c r="B63" s="188"/>
      <c r="C63" s="214"/>
      <c r="D63" s="189" t="s">
        <v>15594</v>
      </c>
      <c r="E63" s="159">
        <v>45993</v>
      </c>
      <c r="F63" s="159">
        <v>45996</v>
      </c>
      <c r="G63" s="160" t="s">
        <v>12393</v>
      </c>
      <c r="H63" s="160" t="s">
        <v>12050</v>
      </c>
      <c r="I63" s="192" t="s">
        <v>12053</v>
      </c>
      <c r="J63" s="160"/>
      <c r="K63" s="189" t="s">
        <v>195</v>
      </c>
      <c r="L63" s="159">
        <v>45997</v>
      </c>
      <c r="M63" s="213"/>
      <c r="N63" s="189"/>
      <c r="O63" s="231"/>
    </row>
    <row r="64" spans="1:15">
      <c r="A64" s="187">
        <v>51</v>
      </c>
      <c r="B64" s="188"/>
      <c r="C64" s="214"/>
      <c r="D64" s="189" t="s">
        <v>15595</v>
      </c>
      <c r="E64" s="159">
        <v>45993</v>
      </c>
      <c r="F64" s="159">
        <v>45996</v>
      </c>
      <c r="G64" s="160" t="s">
        <v>12393</v>
      </c>
      <c r="H64" s="160" t="s">
        <v>12050</v>
      </c>
      <c r="I64" s="192" t="s">
        <v>12053</v>
      </c>
      <c r="J64" s="160"/>
      <c r="K64" s="189" t="s">
        <v>195</v>
      </c>
      <c r="L64" s="159">
        <v>45997</v>
      </c>
      <c r="M64" s="213"/>
      <c r="N64" s="189"/>
      <c r="O64" s="231"/>
    </row>
    <row r="65" spans="1:15">
      <c r="A65" s="187">
        <v>52</v>
      </c>
      <c r="B65" s="188"/>
      <c r="C65" s="214"/>
      <c r="D65" s="189" t="s">
        <v>15596</v>
      </c>
      <c r="E65" s="159">
        <v>45993</v>
      </c>
      <c r="F65" s="159">
        <v>45996</v>
      </c>
      <c r="G65" s="160" t="s">
        <v>12394</v>
      </c>
      <c r="H65" s="160" t="s">
        <v>12395</v>
      </c>
      <c r="I65" s="192" t="s">
        <v>12056</v>
      </c>
      <c r="J65" s="160"/>
      <c r="K65" s="189" t="s">
        <v>197</v>
      </c>
      <c r="L65" s="159">
        <v>45997</v>
      </c>
      <c r="M65" s="213"/>
      <c r="N65" s="189"/>
      <c r="O65" s="231"/>
    </row>
    <row r="66" spans="1:15">
      <c r="A66" s="187">
        <v>53</v>
      </c>
      <c r="B66" s="188"/>
      <c r="C66" s="214"/>
      <c r="D66" s="189" t="s">
        <v>15597</v>
      </c>
      <c r="E66" s="159">
        <v>45993</v>
      </c>
      <c r="F66" s="159">
        <v>45996</v>
      </c>
      <c r="G66" s="160" t="s">
        <v>12393</v>
      </c>
      <c r="H66" s="160" t="s">
        <v>12050</v>
      </c>
      <c r="I66" s="192" t="s">
        <v>12056</v>
      </c>
      <c r="J66" s="160"/>
      <c r="K66" s="189" t="s">
        <v>195</v>
      </c>
      <c r="L66" s="159">
        <v>45997</v>
      </c>
      <c r="M66" s="213"/>
      <c r="N66" s="189"/>
      <c r="O66" s="231"/>
    </row>
    <row r="67" spans="1:15">
      <c r="A67" s="187">
        <v>54</v>
      </c>
      <c r="B67" s="188"/>
      <c r="C67" s="214"/>
      <c r="D67" s="189" t="s">
        <v>15598</v>
      </c>
      <c r="E67" s="159">
        <v>45993</v>
      </c>
      <c r="F67" s="159">
        <v>45996</v>
      </c>
      <c r="G67" s="160" t="s">
        <v>12394</v>
      </c>
      <c r="H67" s="160" t="s">
        <v>12395</v>
      </c>
      <c r="I67" s="192" t="s">
        <v>12055</v>
      </c>
      <c r="J67" s="160"/>
      <c r="K67" s="189" t="s">
        <v>197</v>
      </c>
      <c r="L67" s="159">
        <v>45997</v>
      </c>
      <c r="M67" s="213"/>
      <c r="N67" s="189"/>
      <c r="O67" s="231"/>
    </row>
    <row r="68" spans="1:15">
      <c r="A68" s="187">
        <v>55</v>
      </c>
      <c r="B68" s="188"/>
      <c r="C68" s="214"/>
      <c r="D68" s="189" t="s">
        <v>15599</v>
      </c>
      <c r="E68" s="159">
        <v>45993</v>
      </c>
      <c r="F68" s="159">
        <v>45996</v>
      </c>
      <c r="G68" s="160" t="s">
        <v>12393</v>
      </c>
      <c r="H68" s="160" t="s">
        <v>12050</v>
      </c>
      <c r="I68" s="192" t="s">
        <v>12055</v>
      </c>
      <c r="J68" s="160"/>
      <c r="K68" s="189" t="s">
        <v>195</v>
      </c>
      <c r="L68" s="159">
        <v>45997</v>
      </c>
      <c r="M68" s="213"/>
      <c r="N68" s="189"/>
      <c r="O68" s="231"/>
    </row>
    <row r="69" spans="1:15">
      <c r="A69" s="187">
        <v>56</v>
      </c>
      <c r="B69" s="188"/>
      <c r="C69" s="214"/>
      <c r="D69" s="189" t="s">
        <v>15600</v>
      </c>
      <c r="E69" s="159">
        <v>45993</v>
      </c>
      <c r="F69" s="159">
        <v>45996</v>
      </c>
      <c r="G69" s="160" t="s">
        <v>12394</v>
      </c>
      <c r="H69" s="160" t="s">
        <v>12395</v>
      </c>
      <c r="I69" s="192" t="s">
        <v>12054</v>
      </c>
      <c r="J69" s="160"/>
      <c r="K69" s="189" t="s">
        <v>195</v>
      </c>
      <c r="L69" s="159">
        <v>45997</v>
      </c>
      <c r="M69" s="213"/>
      <c r="N69" s="189"/>
      <c r="O69" s="231"/>
    </row>
    <row r="70" spans="1:15">
      <c r="A70" s="187">
        <v>57</v>
      </c>
      <c r="B70" s="188"/>
      <c r="C70" s="214"/>
      <c r="D70" s="189" t="s">
        <v>15601</v>
      </c>
      <c r="E70" s="159">
        <v>45993</v>
      </c>
      <c r="F70" s="159">
        <v>45996</v>
      </c>
      <c r="G70" s="160" t="s">
        <v>12393</v>
      </c>
      <c r="H70" s="160" t="s">
        <v>12050</v>
      </c>
      <c r="I70" s="192" t="s">
        <v>12054</v>
      </c>
      <c r="J70" s="160"/>
      <c r="K70" s="189" t="s">
        <v>195</v>
      </c>
      <c r="L70" s="159">
        <v>45997</v>
      </c>
      <c r="M70" s="213"/>
      <c r="N70" s="189"/>
      <c r="O70" s="231"/>
    </row>
    <row r="71" spans="1:15">
      <c r="A71" s="187">
        <v>58</v>
      </c>
      <c r="B71" s="188"/>
      <c r="C71" s="214"/>
      <c r="D71" s="189" t="s">
        <v>15602</v>
      </c>
      <c r="E71" s="159">
        <v>45993</v>
      </c>
      <c r="F71" s="159">
        <v>45996</v>
      </c>
      <c r="G71" s="160" t="s">
        <v>12394</v>
      </c>
      <c r="H71" s="160" t="s">
        <v>12395</v>
      </c>
      <c r="I71" s="192" t="s">
        <v>12054</v>
      </c>
      <c r="J71" s="160"/>
      <c r="K71" s="189" t="s">
        <v>195</v>
      </c>
      <c r="L71" s="159">
        <v>45997</v>
      </c>
      <c r="M71" s="213"/>
      <c r="N71" s="189"/>
      <c r="O71" s="231"/>
    </row>
    <row r="72" spans="1:15">
      <c r="A72" s="187">
        <v>59</v>
      </c>
      <c r="B72" s="188"/>
      <c r="C72" s="214"/>
      <c r="D72" s="189" t="s">
        <v>15603</v>
      </c>
      <c r="E72" s="159">
        <v>45993</v>
      </c>
      <c r="F72" s="159">
        <v>45996</v>
      </c>
      <c r="G72" s="160" t="s">
        <v>12393</v>
      </c>
      <c r="H72" s="160" t="s">
        <v>12050</v>
      </c>
      <c r="I72" s="192" t="s">
        <v>12054</v>
      </c>
      <c r="J72" s="160"/>
      <c r="K72" s="189" t="s">
        <v>195</v>
      </c>
      <c r="L72" s="159">
        <v>45997</v>
      </c>
      <c r="M72" s="213"/>
      <c r="N72" s="189"/>
      <c r="O72" s="231"/>
    </row>
    <row r="73" spans="1:15">
      <c r="A73" s="187">
        <v>60</v>
      </c>
      <c r="B73" s="188"/>
      <c r="C73" s="214"/>
      <c r="D73" s="189" t="s">
        <v>15604</v>
      </c>
      <c r="E73" s="159">
        <v>45993</v>
      </c>
      <c r="F73" s="159">
        <v>45996</v>
      </c>
      <c r="G73" s="160" t="s">
        <v>12394</v>
      </c>
      <c r="H73" s="160" t="s">
        <v>12395</v>
      </c>
      <c r="I73" s="192" t="s">
        <v>12054</v>
      </c>
      <c r="J73" s="160"/>
      <c r="K73" s="189" t="s">
        <v>195</v>
      </c>
      <c r="L73" s="159">
        <v>45997</v>
      </c>
      <c r="M73" s="213"/>
      <c r="N73" s="189"/>
      <c r="O73" s="231"/>
    </row>
    <row r="74" spans="1:15">
      <c r="A74" s="187">
        <v>61</v>
      </c>
      <c r="B74" s="188"/>
      <c r="C74" s="214"/>
      <c r="D74" s="189" t="s">
        <v>15605</v>
      </c>
      <c r="E74" s="159">
        <v>45993</v>
      </c>
      <c r="F74" s="159">
        <v>45996</v>
      </c>
      <c r="G74" s="160" t="s">
        <v>12393</v>
      </c>
      <c r="H74" s="160" t="s">
        <v>12050</v>
      </c>
      <c r="I74" s="192" t="s">
        <v>12055</v>
      </c>
      <c r="J74" s="160"/>
      <c r="K74" s="189" t="s">
        <v>195</v>
      </c>
      <c r="L74" s="159">
        <v>45997</v>
      </c>
      <c r="M74" s="213"/>
      <c r="N74" s="189"/>
      <c r="O74" s="231"/>
    </row>
    <row r="75" spans="1:15">
      <c r="A75" s="187">
        <v>62</v>
      </c>
      <c r="B75" s="188"/>
      <c r="C75" s="214"/>
      <c r="D75" s="189" t="s">
        <v>15606</v>
      </c>
      <c r="E75" s="159">
        <v>45993</v>
      </c>
      <c r="F75" s="159">
        <v>45996</v>
      </c>
      <c r="G75" s="160" t="s">
        <v>12394</v>
      </c>
      <c r="H75" s="160" t="s">
        <v>12395</v>
      </c>
      <c r="I75" s="192" t="s">
        <v>12056</v>
      </c>
      <c r="J75" s="160"/>
      <c r="K75" s="189" t="s">
        <v>197</v>
      </c>
      <c r="L75" s="159">
        <v>45997</v>
      </c>
      <c r="M75" s="213"/>
      <c r="N75" s="189"/>
      <c r="O75" s="231"/>
    </row>
    <row r="76" spans="1:15">
      <c r="A76" s="187">
        <v>63</v>
      </c>
      <c r="B76" s="188"/>
      <c r="C76" s="214"/>
      <c r="D76" s="189" t="s">
        <v>15607</v>
      </c>
      <c r="E76" s="159">
        <v>45993</v>
      </c>
      <c r="F76" s="159">
        <v>45996</v>
      </c>
      <c r="G76" s="160" t="s">
        <v>12393</v>
      </c>
      <c r="H76" s="160" t="s">
        <v>12050</v>
      </c>
      <c r="I76" s="192" t="s">
        <v>12056</v>
      </c>
      <c r="J76" s="160"/>
      <c r="K76" s="189" t="s">
        <v>195</v>
      </c>
      <c r="L76" s="159">
        <v>45997</v>
      </c>
      <c r="M76" s="213"/>
      <c r="N76" s="189"/>
      <c r="O76" s="231"/>
    </row>
    <row r="77" spans="1:15">
      <c r="A77" s="187">
        <v>64</v>
      </c>
      <c r="B77" s="188"/>
      <c r="C77" s="214"/>
      <c r="D77" s="189" t="s">
        <v>15608</v>
      </c>
      <c r="E77" s="159">
        <v>45993</v>
      </c>
      <c r="F77" s="159">
        <v>45996</v>
      </c>
      <c r="G77" s="160" t="s">
        <v>12394</v>
      </c>
      <c r="H77" s="160" t="s">
        <v>12395</v>
      </c>
      <c r="I77" s="192" t="s">
        <v>12056</v>
      </c>
      <c r="J77" s="160"/>
      <c r="K77" s="189" t="s">
        <v>197</v>
      </c>
      <c r="L77" s="159">
        <v>45997</v>
      </c>
      <c r="M77" s="213"/>
      <c r="N77" s="189"/>
      <c r="O77" s="231"/>
    </row>
    <row r="78" spans="1:15">
      <c r="A78" s="187">
        <v>65</v>
      </c>
      <c r="B78" s="188"/>
      <c r="C78" s="214"/>
      <c r="D78" s="189" t="s">
        <v>15609</v>
      </c>
      <c r="E78" s="159">
        <v>45993</v>
      </c>
      <c r="F78" s="159">
        <v>45996</v>
      </c>
      <c r="G78" s="160" t="s">
        <v>12393</v>
      </c>
      <c r="H78" s="160" t="s">
        <v>12050</v>
      </c>
      <c r="I78" s="192" t="s">
        <v>12055</v>
      </c>
      <c r="J78" s="160"/>
      <c r="K78" s="189" t="s">
        <v>195</v>
      </c>
      <c r="L78" s="159">
        <v>45997</v>
      </c>
      <c r="M78" s="213"/>
      <c r="N78" s="189"/>
      <c r="O78" s="231"/>
    </row>
    <row r="79" spans="1:15">
      <c r="A79" s="187">
        <v>66</v>
      </c>
      <c r="B79" s="188"/>
      <c r="C79" s="214"/>
      <c r="D79" s="189" t="s">
        <v>15610</v>
      </c>
      <c r="E79" s="159">
        <v>45993</v>
      </c>
      <c r="F79" s="159">
        <v>45996</v>
      </c>
      <c r="G79" s="160" t="s">
        <v>12394</v>
      </c>
      <c r="H79" s="160" t="s">
        <v>12395</v>
      </c>
      <c r="I79" s="192" t="s">
        <v>12055</v>
      </c>
      <c r="J79" s="160"/>
      <c r="K79" s="189" t="s">
        <v>195</v>
      </c>
      <c r="L79" s="159">
        <v>45997</v>
      </c>
      <c r="M79" s="213"/>
      <c r="N79" s="189"/>
      <c r="O79" s="231"/>
    </row>
    <row r="80" spans="1:15">
      <c r="A80" s="187">
        <v>67</v>
      </c>
      <c r="B80" s="188"/>
      <c r="C80" s="214"/>
      <c r="D80" s="189" t="s">
        <v>15611</v>
      </c>
      <c r="E80" s="159">
        <v>45993</v>
      </c>
      <c r="F80" s="159">
        <v>45996</v>
      </c>
      <c r="G80" s="160" t="s">
        <v>12393</v>
      </c>
      <c r="H80" s="160" t="s">
        <v>12050</v>
      </c>
      <c r="I80" s="192" t="s">
        <v>12055</v>
      </c>
      <c r="J80" s="160"/>
      <c r="K80" s="213" t="s">
        <v>195</v>
      </c>
      <c r="L80" s="159">
        <v>45997</v>
      </c>
      <c r="M80" s="213"/>
      <c r="N80" s="189"/>
      <c r="O80" s="231"/>
    </row>
    <row r="81" spans="1:15">
      <c r="A81" s="187">
        <v>68</v>
      </c>
      <c r="B81" s="214"/>
      <c r="C81" s="214"/>
      <c r="D81" s="189" t="s">
        <v>15612</v>
      </c>
      <c r="E81" s="159">
        <v>45993</v>
      </c>
      <c r="F81" s="159">
        <v>45996</v>
      </c>
      <c r="G81" s="160" t="s">
        <v>12393</v>
      </c>
      <c r="H81" s="160" t="s">
        <v>12050</v>
      </c>
      <c r="I81" s="192" t="s">
        <v>12055</v>
      </c>
      <c r="J81" s="160"/>
      <c r="K81" s="189" t="s">
        <v>195</v>
      </c>
      <c r="L81" s="159">
        <v>45997</v>
      </c>
      <c r="M81" s="213"/>
      <c r="N81" s="189"/>
      <c r="O81" s="231"/>
    </row>
    <row r="82" spans="1:15">
      <c r="A82" s="187">
        <v>69</v>
      </c>
      <c r="B82" s="187"/>
      <c r="C82" s="187"/>
      <c r="D82" s="189" t="s">
        <v>613</v>
      </c>
      <c r="E82" s="191"/>
      <c r="F82" s="191"/>
      <c r="G82" s="192"/>
      <c r="H82" s="192"/>
      <c r="I82" s="192"/>
      <c r="J82" s="192"/>
      <c r="K82" s="190"/>
      <c r="L82" s="159"/>
      <c r="M82" s="217"/>
      <c r="N82" s="190"/>
      <c r="O82" s="231"/>
    </row>
    <row r="83" spans="1:15">
      <c r="A83" s="187">
        <v>70</v>
      </c>
      <c r="B83" s="214"/>
      <c r="C83" s="214"/>
      <c r="D83" s="189" t="s">
        <v>613</v>
      </c>
      <c r="E83" s="191"/>
      <c r="F83" s="191"/>
      <c r="G83" s="160"/>
      <c r="H83" s="160"/>
      <c r="I83" s="192"/>
      <c r="J83" s="160"/>
      <c r="K83" s="189"/>
      <c r="L83" s="159"/>
      <c r="M83" s="213"/>
      <c r="N83" s="189"/>
      <c r="O83" s="231"/>
    </row>
    <row r="84" spans="1:15">
      <c r="A84" s="187">
        <v>71</v>
      </c>
      <c r="B84" s="214"/>
      <c r="C84" s="214"/>
      <c r="D84" s="189" t="s">
        <v>613</v>
      </c>
      <c r="E84" s="159"/>
      <c r="F84" s="159"/>
      <c r="G84" s="160"/>
      <c r="H84" s="160"/>
      <c r="I84" s="160"/>
      <c r="J84" s="160"/>
      <c r="K84" s="189"/>
      <c r="L84" s="159"/>
      <c r="M84" s="213"/>
      <c r="N84" s="189"/>
      <c r="O84" s="231"/>
    </row>
    <row r="85" spans="1:15">
      <c r="A85" s="187">
        <v>72</v>
      </c>
      <c r="B85" s="214"/>
      <c r="C85" s="214"/>
      <c r="D85" s="189" t="s">
        <v>613</v>
      </c>
      <c r="E85" s="159"/>
      <c r="F85" s="159"/>
      <c r="G85" s="160"/>
      <c r="H85" s="160"/>
      <c r="I85" s="160"/>
      <c r="J85" s="160"/>
      <c r="K85" s="189"/>
      <c r="L85" s="159"/>
      <c r="M85" s="213"/>
      <c r="N85" s="189"/>
      <c r="O85" s="231"/>
    </row>
    <row r="86" spans="1:15">
      <c r="A86" s="187">
        <v>73</v>
      </c>
      <c r="B86" s="187"/>
      <c r="C86" s="187"/>
      <c r="D86" s="189" t="s">
        <v>613</v>
      </c>
      <c r="E86" s="159"/>
      <c r="F86" s="159"/>
      <c r="G86" s="160"/>
      <c r="H86" s="160"/>
      <c r="I86" s="160"/>
      <c r="J86" s="160"/>
      <c r="K86" s="189"/>
      <c r="L86" s="232"/>
      <c r="M86" s="160"/>
      <c r="N86" s="160"/>
      <c r="O86" s="231"/>
    </row>
    <row r="87" spans="1:15">
      <c r="A87" s="187">
        <v>74</v>
      </c>
      <c r="B87" s="214"/>
      <c r="C87" s="214"/>
      <c r="D87" s="189" t="s">
        <v>613</v>
      </c>
      <c r="E87" s="159"/>
      <c r="F87" s="159"/>
      <c r="G87" s="160"/>
      <c r="H87" s="160"/>
      <c r="I87" s="160"/>
      <c r="J87" s="160"/>
      <c r="K87" s="189"/>
      <c r="L87" s="159"/>
      <c r="M87" s="213"/>
      <c r="N87" s="189"/>
      <c r="O87" s="231"/>
    </row>
    <row r="88" spans="1:15">
      <c r="A88" s="187">
        <v>75</v>
      </c>
      <c r="B88" s="214"/>
      <c r="C88" s="214"/>
      <c r="D88" s="189" t="s">
        <v>613</v>
      </c>
      <c r="E88" s="159"/>
      <c r="F88" s="159"/>
      <c r="G88" s="160"/>
      <c r="H88" s="160"/>
      <c r="I88" s="160"/>
      <c r="J88" s="160"/>
      <c r="K88" s="189"/>
      <c r="L88" s="159"/>
      <c r="M88" s="213"/>
      <c r="N88" s="189"/>
      <c r="O88" s="231"/>
    </row>
    <row r="89" spans="1:15">
      <c r="A89" s="187">
        <v>76</v>
      </c>
      <c r="B89" s="214"/>
      <c r="C89" s="214"/>
      <c r="D89" s="189" t="s">
        <v>613</v>
      </c>
      <c r="E89" s="159"/>
      <c r="F89" s="159"/>
      <c r="G89" s="160"/>
      <c r="H89" s="160"/>
      <c r="I89" s="160"/>
      <c r="J89" s="160"/>
      <c r="K89" s="189"/>
      <c r="L89" s="159"/>
      <c r="M89" s="213"/>
      <c r="N89" s="189"/>
      <c r="O89" s="231"/>
    </row>
    <row r="90" spans="1:15">
      <c r="A90" s="187">
        <v>77</v>
      </c>
      <c r="B90" s="214"/>
      <c r="C90" s="214"/>
      <c r="D90" s="189" t="s">
        <v>613</v>
      </c>
      <c r="E90" s="159"/>
      <c r="F90" s="159"/>
      <c r="G90" s="160"/>
      <c r="H90" s="160"/>
      <c r="I90" s="160"/>
      <c r="J90" s="160"/>
      <c r="K90" s="189"/>
      <c r="L90" s="159"/>
      <c r="M90" s="213"/>
      <c r="N90" s="189"/>
      <c r="O90" s="231"/>
    </row>
    <row r="91" spans="1:15">
      <c r="A91" s="187">
        <v>78</v>
      </c>
      <c r="B91" s="214"/>
      <c r="C91" s="214"/>
      <c r="D91" s="189" t="s">
        <v>613</v>
      </c>
      <c r="E91" s="159"/>
      <c r="F91" s="159"/>
      <c r="G91" s="160"/>
      <c r="H91" s="160"/>
      <c r="I91" s="160"/>
      <c r="J91" s="160"/>
      <c r="K91" s="189"/>
      <c r="L91" s="159"/>
      <c r="M91" s="213"/>
      <c r="N91" s="189"/>
      <c r="O91" s="231"/>
    </row>
    <row r="92" spans="1:15">
      <c r="A92" s="187">
        <v>79</v>
      </c>
      <c r="B92" s="214"/>
      <c r="C92" s="214"/>
      <c r="D92" s="189" t="s">
        <v>613</v>
      </c>
      <c r="E92" s="159"/>
      <c r="F92" s="159"/>
      <c r="G92" s="160"/>
      <c r="H92" s="160"/>
      <c r="I92" s="160"/>
      <c r="J92" s="160"/>
      <c r="K92" s="189"/>
      <c r="L92" s="159"/>
      <c r="M92" s="213"/>
      <c r="N92" s="189"/>
      <c r="O92" s="231"/>
    </row>
    <row r="93" spans="1:15">
      <c r="A93" s="187">
        <v>80</v>
      </c>
      <c r="B93" s="214"/>
      <c r="C93" s="214"/>
      <c r="D93" s="189" t="s">
        <v>613</v>
      </c>
      <c r="E93" s="159"/>
      <c r="F93" s="159"/>
      <c r="G93" s="160"/>
      <c r="H93" s="160"/>
      <c r="I93" s="160"/>
      <c r="J93" s="160"/>
      <c r="K93" s="189"/>
      <c r="L93" s="159"/>
      <c r="M93" s="213"/>
      <c r="N93" s="189"/>
      <c r="O93" s="231"/>
    </row>
    <row r="94" spans="1:15">
      <c r="A94" s="187">
        <v>81</v>
      </c>
      <c r="B94" s="214"/>
      <c r="C94" s="214"/>
      <c r="D94" s="189" t="s">
        <v>613</v>
      </c>
      <c r="E94" s="159"/>
      <c r="F94" s="159"/>
      <c r="G94" s="160"/>
      <c r="H94" s="160"/>
      <c r="I94" s="160"/>
      <c r="J94" s="160"/>
      <c r="K94" s="189"/>
      <c r="L94" s="159"/>
      <c r="M94" s="213"/>
      <c r="N94" s="189"/>
      <c r="O94" s="231"/>
    </row>
    <row r="95" spans="1:15">
      <c r="A95" s="187">
        <v>82</v>
      </c>
      <c r="B95" s="214"/>
      <c r="C95" s="214"/>
      <c r="D95" s="189" t="s">
        <v>613</v>
      </c>
      <c r="E95" s="159"/>
      <c r="F95" s="159"/>
      <c r="G95" s="160"/>
      <c r="H95" s="160"/>
      <c r="I95" s="160"/>
      <c r="J95" s="160"/>
      <c r="K95" s="189"/>
      <c r="L95" s="159"/>
      <c r="M95" s="213"/>
      <c r="N95" s="189"/>
      <c r="O95" s="231"/>
    </row>
    <row r="96" spans="1:15">
      <c r="A96" s="187">
        <v>83</v>
      </c>
      <c r="B96" s="214"/>
      <c r="C96" s="214"/>
      <c r="D96" s="189" t="s">
        <v>613</v>
      </c>
      <c r="E96" s="159"/>
      <c r="F96" s="159"/>
      <c r="G96" s="160"/>
      <c r="H96" s="160"/>
      <c r="I96" s="160"/>
      <c r="J96" s="160"/>
      <c r="K96" s="189"/>
      <c r="L96" s="159"/>
      <c r="M96" s="213"/>
      <c r="N96" s="189"/>
      <c r="O96" s="231"/>
    </row>
    <row r="97" spans="1:15">
      <c r="A97" s="187">
        <v>84</v>
      </c>
      <c r="B97" s="214"/>
      <c r="C97" s="214"/>
      <c r="D97" s="189" t="s">
        <v>613</v>
      </c>
      <c r="E97" s="159"/>
      <c r="F97" s="159"/>
      <c r="G97" s="160"/>
      <c r="H97" s="160"/>
      <c r="I97" s="160"/>
      <c r="J97" s="160"/>
      <c r="K97" s="189"/>
      <c r="L97" s="159"/>
      <c r="M97" s="213"/>
      <c r="N97" s="189"/>
      <c r="O97" s="231"/>
    </row>
    <row r="98" spans="1:15">
      <c r="A98" s="187">
        <v>85</v>
      </c>
      <c r="B98" s="214"/>
      <c r="C98" s="214"/>
      <c r="D98" s="189" t="s">
        <v>613</v>
      </c>
      <c r="E98" s="159"/>
      <c r="F98" s="159"/>
      <c r="G98" s="160"/>
      <c r="H98" s="160"/>
      <c r="I98" s="160"/>
      <c r="J98" s="160"/>
      <c r="K98" s="189"/>
      <c r="L98" s="159"/>
      <c r="M98" s="213"/>
      <c r="N98" s="189"/>
      <c r="O98" s="231"/>
    </row>
    <row r="99" spans="1:15">
      <c r="A99" s="187">
        <v>86</v>
      </c>
      <c r="B99" s="214"/>
      <c r="C99" s="214"/>
      <c r="D99" s="190"/>
      <c r="E99" s="159"/>
      <c r="F99" s="159"/>
      <c r="G99" s="160"/>
      <c r="H99" s="160"/>
      <c r="I99" s="160"/>
      <c r="J99" s="160"/>
      <c r="K99" s="189"/>
      <c r="L99" s="159"/>
      <c r="M99" s="213"/>
      <c r="N99" s="189"/>
      <c r="O99" s="231"/>
    </row>
    <row r="100" spans="1:15">
      <c r="A100" s="187">
        <v>87</v>
      </c>
      <c r="B100" s="214"/>
      <c r="C100" s="214"/>
      <c r="D100" s="190"/>
      <c r="E100" s="159"/>
      <c r="F100" s="159"/>
      <c r="G100" s="160"/>
      <c r="H100" s="160"/>
      <c r="I100" s="160"/>
      <c r="J100" s="160"/>
      <c r="K100" s="189"/>
      <c r="L100" s="159"/>
      <c r="M100" s="213"/>
      <c r="N100" s="189"/>
      <c r="O100" s="231"/>
    </row>
    <row r="101" spans="1:15">
      <c r="A101" s="187">
        <v>88</v>
      </c>
      <c r="B101" s="187"/>
      <c r="C101" s="187"/>
      <c r="D101" s="190"/>
      <c r="E101" s="191"/>
      <c r="F101" s="191"/>
      <c r="G101" s="192"/>
      <c r="H101" s="212"/>
      <c r="I101" s="212"/>
      <c r="J101" s="192"/>
      <c r="K101" s="190"/>
      <c r="L101" s="159"/>
      <c r="M101" s="213"/>
      <c r="N101" s="189"/>
      <c r="O101" s="231"/>
    </row>
    <row r="102" spans="1:15">
      <c r="A102" s="187">
        <v>89</v>
      </c>
      <c r="B102" s="214"/>
      <c r="C102" s="214"/>
      <c r="D102" s="190"/>
      <c r="E102" s="159"/>
      <c r="F102" s="159"/>
      <c r="G102" s="160"/>
      <c r="H102" s="160"/>
      <c r="I102" s="212"/>
      <c r="J102" s="160"/>
      <c r="K102" s="189"/>
      <c r="L102" s="159"/>
      <c r="M102" s="213"/>
      <c r="N102" s="189"/>
      <c r="O102" s="231"/>
    </row>
    <row r="103" spans="1:15">
      <c r="A103" s="187">
        <v>90</v>
      </c>
      <c r="B103" s="214"/>
      <c r="C103" s="214"/>
      <c r="D103" s="190"/>
      <c r="E103" s="159"/>
      <c r="F103" s="159"/>
      <c r="G103" s="160"/>
      <c r="H103" s="160"/>
      <c r="I103" s="160"/>
      <c r="J103" s="160"/>
      <c r="K103" s="189"/>
      <c r="L103" s="159"/>
      <c r="M103" s="213"/>
      <c r="N103" s="189"/>
      <c r="O103" s="231"/>
    </row>
    <row r="104" spans="1:15">
      <c r="A104" s="187">
        <v>91</v>
      </c>
      <c r="B104" s="214"/>
      <c r="C104" s="214"/>
      <c r="D104" s="190"/>
      <c r="E104" s="159"/>
      <c r="F104" s="159"/>
      <c r="G104" s="160"/>
      <c r="H104" s="160"/>
      <c r="I104" s="160"/>
      <c r="J104" s="160"/>
      <c r="K104" s="189"/>
      <c r="L104" s="159"/>
      <c r="M104" s="213"/>
      <c r="N104" s="189"/>
      <c r="O104" s="231"/>
    </row>
    <row r="105" spans="1:15">
      <c r="A105" s="187">
        <v>92</v>
      </c>
      <c r="B105" s="214"/>
      <c r="C105" s="214"/>
      <c r="D105" s="190"/>
      <c r="E105" s="159"/>
      <c r="F105" s="159"/>
      <c r="G105" s="160"/>
      <c r="H105" s="160"/>
      <c r="I105" s="160"/>
      <c r="J105" s="160"/>
      <c r="K105" s="189"/>
      <c r="L105" s="159"/>
      <c r="M105" s="213"/>
      <c r="N105" s="189"/>
      <c r="O105" s="231"/>
    </row>
    <row r="106" spans="1:15">
      <c r="A106" s="187">
        <v>93</v>
      </c>
      <c r="B106" s="187"/>
      <c r="C106" s="187"/>
      <c r="D106" s="190"/>
      <c r="E106" s="159"/>
      <c r="F106" s="159"/>
      <c r="G106" s="160"/>
      <c r="H106" s="160"/>
      <c r="I106" s="160"/>
      <c r="J106" s="160"/>
      <c r="K106" s="189"/>
      <c r="L106" s="159"/>
      <c r="M106" s="213"/>
      <c r="N106" s="189"/>
      <c r="O106" s="231"/>
    </row>
    <row r="107" spans="1:15">
      <c r="A107" s="187">
        <v>94</v>
      </c>
      <c r="B107" s="187"/>
      <c r="C107" s="187"/>
      <c r="D107" s="190"/>
      <c r="E107" s="159"/>
      <c r="F107" s="159"/>
      <c r="G107" s="160"/>
      <c r="H107" s="160"/>
      <c r="I107" s="160"/>
      <c r="J107" s="160"/>
      <c r="K107" s="189"/>
      <c r="L107" s="159"/>
      <c r="M107" s="213"/>
      <c r="N107" s="189"/>
      <c r="O107" s="231"/>
    </row>
    <row r="108" spans="1:15">
      <c r="A108" s="187">
        <v>95</v>
      </c>
      <c r="B108" s="187"/>
      <c r="C108" s="187"/>
      <c r="D108" s="190"/>
      <c r="E108" s="159"/>
      <c r="F108" s="159"/>
      <c r="G108" s="160"/>
      <c r="H108" s="160"/>
      <c r="I108" s="160"/>
      <c r="J108" s="160"/>
      <c r="K108" s="189"/>
      <c r="L108" s="159"/>
      <c r="M108" s="213"/>
      <c r="N108" s="189"/>
      <c r="O108" s="231"/>
    </row>
    <row r="109" spans="1:15">
      <c r="A109" s="187">
        <v>96</v>
      </c>
      <c r="B109" s="187"/>
      <c r="C109" s="187"/>
      <c r="D109" s="190"/>
      <c r="E109" s="159"/>
      <c r="F109" s="159"/>
      <c r="G109" s="160"/>
      <c r="H109" s="160"/>
      <c r="I109" s="160"/>
      <c r="J109" s="160"/>
      <c r="K109" s="189"/>
      <c r="L109" s="159"/>
      <c r="M109" s="213"/>
      <c r="N109" s="189"/>
      <c r="O109" s="231"/>
    </row>
    <row r="110" spans="1:15">
      <c r="A110" s="187">
        <v>97</v>
      </c>
      <c r="B110" s="187"/>
      <c r="C110" s="187"/>
      <c r="D110" s="190"/>
      <c r="E110" s="159"/>
      <c r="F110" s="159"/>
      <c r="G110" s="160"/>
      <c r="H110" s="160"/>
      <c r="I110" s="160"/>
      <c r="J110" s="160"/>
      <c r="K110" s="189"/>
      <c r="L110" s="159"/>
      <c r="M110" s="213"/>
      <c r="N110" s="189"/>
      <c r="O110" s="231"/>
    </row>
    <row r="111" spans="1:15">
      <c r="A111" s="187">
        <v>98</v>
      </c>
      <c r="B111" s="187"/>
      <c r="C111" s="187"/>
      <c r="D111" s="190"/>
      <c r="E111" s="159"/>
      <c r="F111" s="159"/>
      <c r="G111" s="160"/>
      <c r="H111" s="160"/>
      <c r="I111" s="160"/>
      <c r="J111" s="160"/>
      <c r="K111" s="189"/>
      <c r="L111" s="159"/>
      <c r="M111" s="213"/>
      <c r="N111" s="189"/>
      <c r="O111" s="231"/>
    </row>
    <row r="112" spans="1:15">
      <c r="A112" s="187">
        <v>99</v>
      </c>
      <c r="B112" s="187"/>
      <c r="C112" s="187"/>
      <c r="D112" s="190"/>
      <c r="E112" s="159"/>
      <c r="F112" s="159"/>
      <c r="G112" s="160"/>
      <c r="H112" s="160"/>
      <c r="I112" s="160"/>
      <c r="J112" s="160"/>
      <c r="K112" s="189"/>
      <c r="L112" s="159"/>
      <c r="M112" s="213"/>
      <c r="N112" s="189"/>
      <c r="O112" s="231"/>
    </row>
    <row r="113" spans="1:15">
      <c r="A113" s="187">
        <v>100</v>
      </c>
      <c r="B113" s="187"/>
      <c r="C113" s="187"/>
      <c r="D113" s="190"/>
      <c r="E113" s="159"/>
      <c r="F113" s="159"/>
      <c r="G113" s="160"/>
      <c r="H113" s="160"/>
      <c r="I113" s="160"/>
      <c r="J113" s="160"/>
      <c r="K113" s="189"/>
      <c r="L113" s="159"/>
      <c r="M113" s="213"/>
      <c r="N113" s="189"/>
      <c r="O113" s="231"/>
    </row>
    <row r="114" spans="1:15">
      <c r="A114" s="187">
        <v>101</v>
      </c>
      <c r="B114" s="187"/>
      <c r="C114" s="187"/>
      <c r="D114" s="190"/>
      <c r="E114" s="159"/>
      <c r="F114" s="159"/>
      <c r="G114" s="160"/>
      <c r="H114" s="160"/>
      <c r="I114" s="160"/>
      <c r="J114" s="160"/>
      <c r="K114" s="189"/>
      <c r="L114" s="159"/>
      <c r="M114" s="213"/>
      <c r="N114" s="189"/>
      <c r="O114" s="231"/>
    </row>
    <row r="115" spans="1:15">
      <c r="A115" s="187">
        <v>102</v>
      </c>
      <c r="B115" s="187"/>
      <c r="C115" s="187"/>
      <c r="D115" s="190"/>
      <c r="E115" s="159"/>
      <c r="F115" s="159"/>
      <c r="G115" s="160"/>
      <c r="H115" s="160"/>
      <c r="I115" s="160"/>
      <c r="J115" s="160"/>
      <c r="K115" s="189"/>
      <c r="L115" s="159"/>
      <c r="M115" s="213"/>
      <c r="N115" s="189"/>
      <c r="O115" s="231"/>
    </row>
    <row r="116" spans="1:15">
      <c r="A116" s="187">
        <v>103</v>
      </c>
      <c r="B116" s="187"/>
      <c r="C116" s="187"/>
      <c r="D116" s="190"/>
      <c r="E116" s="159"/>
      <c r="F116" s="159"/>
      <c r="G116" s="160"/>
      <c r="H116" s="160"/>
      <c r="I116" s="160"/>
      <c r="J116" s="160"/>
      <c r="K116" s="189"/>
      <c r="L116" s="159"/>
      <c r="M116" s="213"/>
      <c r="N116" s="189"/>
      <c r="O116" s="231"/>
    </row>
    <row r="117" spans="1:15">
      <c r="A117" s="187">
        <v>104</v>
      </c>
      <c r="B117" s="187"/>
      <c r="C117" s="187"/>
      <c r="D117" s="190"/>
      <c r="E117" s="159"/>
      <c r="F117" s="159"/>
      <c r="G117" s="160"/>
      <c r="H117" s="160"/>
      <c r="I117" s="160"/>
      <c r="J117" s="160"/>
      <c r="K117" s="189"/>
      <c r="L117" s="159"/>
      <c r="M117" s="213"/>
      <c r="N117" s="189"/>
      <c r="O117" s="231"/>
    </row>
    <row r="118" spans="1:15">
      <c r="A118" s="187">
        <v>105</v>
      </c>
      <c r="B118" s="187"/>
      <c r="C118" s="187"/>
      <c r="D118" s="190"/>
      <c r="E118" s="159"/>
      <c r="F118" s="159"/>
      <c r="G118" s="160"/>
      <c r="H118" s="160"/>
      <c r="I118" s="160"/>
      <c r="J118" s="160"/>
      <c r="K118" s="189"/>
      <c r="L118" s="159"/>
      <c r="M118" s="213"/>
      <c r="N118" s="189"/>
      <c r="O118" s="231"/>
    </row>
    <row r="119" spans="1:15">
      <c r="A119" s="187">
        <v>106</v>
      </c>
      <c r="B119" s="187"/>
      <c r="C119" s="187"/>
      <c r="D119" s="190"/>
      <c r="E119" s="159"/>
      <c r="F119" s="159"/>
      <c r="G119" s="160"/>
      <c r="H119" s="160"/>
      <c r="I119" s="160"/>
      <c r="J119" s="160"/>
      <c r="K119" s="189"/>
      <c r="L119" s="159"/>
      <c r="M119" s="213"/>
      <c r="N119" s="189"/>
      <c r="O119" s="231"/>
    </row>
    <row r="120" spans="1:15">
      <c r="A120" s="187">
        <v>107</v>
      </c>
      <c r="B120" s="187"/>
      <c r="C120" s="187"/>
      <c r="D120" s="190"/>
      <c r="E120" s="159"/>
      <c r="F120" s="159"/>
      <c r="G120" s="160"/>
      <c r="H120" s="160"/>
      <c r="I120" s="160"/>
      <c r="J120" s="160"/>
      <c r="K120" s="189"/>
      <c r="L120" s="159"/>
      <c r="M120" s="213"/>
      <c r="N120" s="189"/>
      <c r="O120" s="231"/>
    </row>
    <row r="121" spans="1:15">
      <c r="A121" s="187">
        <v>108</v>
      </c>
      <c r="B121" s="187"/>
      <c r="C121" s="187"/>
      <c r="D121" s="190"/>
      <c r="E121" s="159"/>
      <c r="F121" s="159"/>
      <c r="G121" s="160"/>
      <c r="H121" s="160"/>
      <c r="I121" s="160"/>
      <c r="J121" s="160"/>
      <c r="K121" s="189"/>
      <c r="L121" s="159"/>
      <c r="M121" s="213"/>
      <c r="N121" s="189"/>
      <c r="O121" s="231"/>
    </row>
    <row r="122" spans="1:15">
      <c r="A122" s="187">
        <v>109</v>
      </c>
      <c r="B122" s="187"/>
      <c r="C122" s="187"/>
      <c r="D122" s="190"/>
      <c r="E122" s="159"/>
      <c r="F122" s="159"/>
      <c r="G122" s="160"/>
      <c r="H122" s="160"/>
      <c r="I122" s="160"/>
      <c r="J122" s="160"/>
      <c r="K122" s="189"/>
      <c r="L122" s="159"/>
      <c r="M122" s="213"/>
      <c r="N122" s="189"/>
      <c r="O122" s="231"/>
    </row>
    <row r="123" spans="1:15">
      <c r="A123" s="187">
        <v>110</v>
      </c>
      <c r="B123" s="187"/>
      <c r="C123" s="187"/>
      <c r="D123" s="190"/>
      <c r="E123" s="159"/>
      <c r="F123" s="159"/>
      <c r="G123" s="160"/>
      <c r="H123" s="160"/>
      <c r="I123" s="160"/>
      <c r="J123" s="160"/>
      <c r="K123" s="189"/>
      <c r="L123" s="159"/>
      <c r="M123" s="213"/>
      <c r="N123" s="189"/>
      <c r="O123" s="231"/>
    </row>
    <row r="124" spans="1:15">
      <c r="A124" s="187">
        <v>111</v>
      </c>
      <c r="B124" s="187"/>
      <c r="C124" s="187"/>
      <c r="D124" s="190"/>
      <c r="E124" s="159"/>
      <c r="F124" s="159"/>
      <c r="G124" s="160"/>
      <c r="H124" s="160"/>
      <c r="I124" s="160"/>
      <c r="J124" s="160"/>
      <c r="K124" s="189"/>
      <c r="L124" s="159"/>
      <c r="M124" s="213"/>
      <c r="N124" s="189"/>
      <c r="O124" s="231"/>
    </row>
    <row r="125" spans="1:15">
      <c r="A125" s="187">
        <v>112</v>
      </c>
      <c r="B125" s="187"/>
      <c r="C125" s="187"/>
      <c r="D125" s="190"/>
      <c r="E125" s="159"/>
      <c r="F125" s="159"/>
      <c r="G125" s="160"/>
      <c r="H125" s="160"/>
      <c r="I125" s="160"/>
      <c r="J125" s="160"/>
      <c r="K125" s="189"/>
      <c r="L125" s="159"/>
      <c r="M125" s="213"/>
      <c r="N125" s="189"/>
      <c r="O125" s="231"/>
    </row>
    <row r="126" spans="1:15">
      <c r="A126" s="187">
        <v>113</v>
      </c>
      <c r="B126" s="187"/>
      <c r="C126" s="187"/>
      <c r="D126" s="190"/>
      <c r="E126" s="159"/>
      <c r="F126" s="159"/>
      <c r="G126" s="160"/>
      <c r="H126" s="160"/>
      <c r="I126" s="160"/>
      <c r="J126" s="160"/>
      <c r="K126" s="189"/>
      <c r="L126" s="159"/>
      <c r="M126" s="213"/>
      <c r="N126" s="189"/>
      <c r="O126" s="231"/>
    </row>
    <row r="127" spans="1:15">
      <c r="A127" s="187">
        <v>114</v>
      </c>
      <c r="B127" s="187"/>
      <c r="C127" s="187"/>
      <c r="D127" s="190"/>
      <c r="E127" s="159"/>
      <c r="F127" s="159"/>
      <c r="G127" s="160"/>
      <c r="H127" s="160"/>
      <c r="I127" s="160"/>
      <c r="J127" s="160"/>
      <c r="K127" s="189"/>
      <c r="L127" s="159"/>
      <c r="M127" s="213"/>
      <c r="N127" s="189"/>
      <c r="O127" s="231"/>
    </row>
    <row r="128" spans="1:15">
      <c r="A128" s="187">
        <v>115</v>
      </c>
      <c r="B128" s="187"/>
      <c r="C128" s="187"/>
      <c r="D128" s="190"/>
      <c r="E128" s="159"/>
      <c r="F128" s="159"/>
      <c r="G128" s="160"/>
      <c r="H128" s="160"/>
      <c r="I128" s="160"/>
      <c r="J128" s="160"/>
      <c r="K128" s="189"/>
      <c r="L128" s="159"/>
      <c r="M128" s="213"/>
      <c r="N128" s="189"/>
      <c r="O128" s="231"/>
    </row>
    <row r="129" spans="1:15">
      <c r="A129" s="187">
        <v>116</v>
      </c>
      <c r="B129" s="187"/>
      <c r="C129" s="187"/>
      <c r="D129" s="190"/>
      <c r="E129" s="159"/>
      <c r="F129" s="159"/>
      <c r="G129" s="160"/>
      <c r="H129" s="160"/>
      <c r="I129" s="160"/>
      <c r="J129" s="160"/>
      <c r="K129" s="189"/>
      <c r="L129" s="159"/>
      <c r="M129" s="213"/>
      <c r="N129" s="189"/>
      <c r="O129" s="231"/>
    </row>
    <row r="130" spans="1:15">
      <c r="A130" s="187">
        <v>117</v>
      </c>
      <c r="B130" s="187"/>
      <c r="C130" s="187"/>
      <c r="D130" s="190"/>
      <c r="E130" s="191"/>
      <c r="F130" s="191"/>
      <c r="G130" s="192"/>
      <c r="H130" s="192"/>
      <c r="I130" s="192"/>
      <c r="J130" s="192"/>
      <c r="K130" s="190"/>
      <c r="L130" s="159"/>
      <c r="M130" s="213"/>
      <c r="N130" s="189"/>
      <c r="O130" s="231"/>
    </row>
    <row r="131" spans="1:15">
      <c r="A131" s="187">
        <v>118</v>
      </c>
      <c r="B131" s="187"/>
      <c r="C131" s="187"/>
      <c r="D131" s="190"/>
      <c r="E131" s="191"/>
      <c r="F131" s="191"/>
      <c r="G131" s="160"/>
      <c r="H131" s="160"/>
      <c r="I131" s="192"/>
      <c r="J131" s="160"/>
      <c r="K131" s="189"/>
      <c r="L131" s="159"/>
      <c r="M131" s="213"/>
      <c r="N131" s="189"/>
      <c r="O131" s="231"/>
    </row>
    <row r="132" spans="1:15">
      <c r="A132" s="187">
        <v>119</v>
      </c>
      <c r="B132" s="187"/>
      <c r="C132" s="187"/>
      <c r="D132" s="190"/>
      <c r="E132" s="159"/>
      <c r="F132" s="159"/>
      <c r="G132" s="160"/>
      <c r="H132" s="160"/>
      <c r="I132" s="160"/>
      <c r="J132" s="160"/>
      <c r="K132" s="189"/>
      <c r="L132" s="159"/>
      <c r="M132" s="213"/>
      <c r="N132" s="189"/>
      <c r="O132" s="231"/>
    </row>
    <row r="133" spans="1:15">
      <c r="A133" s="187">
        <v>120</v>
      </c>
      <c r="B133" s="187"/>
      <c r="C133" s="187"/>
      <c r="D133" s="190"/>
      <c r="E133" s="159"/>
      <c r="F133" s="159"/>
      <c r="G133" s="160"/>
      <c r="H133" s="160"/>
      <c r="I133" s="160"/>
      <c r="J133" s="160"/>
      <c r="K133" s="189"/>
      <c r="L133" s="159"/>
      <c r="M133" s="213"/>
      <c r="N133" s="189"/>
      <c r="O133" s="231"/>
    </row>
    <row r="134" spans="1:15">
      <c r="A134" s="187">
        <v>121</v>
      </c>
      <c r="B134" s="187"/>
      <c r="C134" s="187"/>
      <c r="D134" s="190"/>
      <c r="E134" s="159"/>
      <c r="F134" s="159"/>
      <c r="G134" s="160"/>
      <c r="H134" s="160"/>
      <c r="I134" s="160"/>
      <c r="J134" s="160"/>
      <c r="K134" s="189"/>
      <c r="L134" s="159"/>
      <c r="M134" s="213"/>
      <c r="N134" s="189"/>
      <c r="O134" s="231"/>
    </row>
    <row r="135" spans="1:15">
      <c r="A135" s="187">
        <v>122</v>
      </c>
      <c r="B135" s="187"/>
      <c r="C135" s="187"/>
      <c r="D135" s="190"/>
      <c r="E135" s="159"/>
      <c r="F135" s="159"/>
      <c r="G135" s="160"/>
      <c r="H135" s="160"/>
      <c r="I135" s="160"/>
      <c r="J135" s="160"/>
      <c r="K135" s="189"/>
      <c r="L135" s="159"/>
      <c r="M135" s="213"/>
      <c r="N135" s="189"/>
      <c r="O135" s="231"/>
    </row>
    <row r="136" spans="1:15">
      <c r="A136" s="187">
        <v>123</v>
      </c>
      <c r="B136" s="187"/>
      <c r="C136" s="187"/>
      <c r="D136" s="190"/>
      <c r="E136" s="159"/>
      <c r="F136" s="159"/>
      <c r="G136" s="160"/>
      <c r="H136" s="160"/>
      <c r="I136" s="160"/>
      <c r="J136" s="160"/>
      <c r="K136" s="189"/>
      <c r="L136" s="159"/>
      <c r="M136" s="213"/>
      <c r="N136" s="189"/>
      <c r="O136" s="231"/>
    </row>
    <row r="137" spans="1:15">
      <c r="A137" s="187">
        <v>124</v>
      </c>
      <c r="B137" s="187"/>
      <c r="C137" s="187"/>
      <c r="D137" s="190"/>
      <c r="E137" s="159"/>
      <c r="F137" s="159"/>
      <c r="G137" s="160"/>
      <c r="H137" s="160"/>
      <c r="I137" s="160"/>
      <c r="J137" s="160"/>
      <c r="K137" s="189"/>
      <c r="L137" s="159"/>
      <c r="M137" s="213"/>
      <c r="N137" s="189"/>
      <c r="O137" s="231"/>
    </row>
    <row r="138" spans="1:15">
      <c r="A138" s="187">
        <v>125</v>
      </c>
      <c r="B138" s="187"/>
      <c r="C138" s="187"/>
      <c r="D138" s="190"/>
      <c r="E138" s="159"/>
      <c r="F138" s="159"/>
      <c r="G138" s="160"/>
      <c r="H138" s="160"/>
      <c r="I138" s="160"/>
      <c r="J138" s="160"/>
      <c r="K138" s="189"/>
      <c r="L138" s="159"/>
      <c r="M138" s="213"/>
      <c r="N138" s="189"/>
      <c r="O138" s="231"/>
    </row>
    <row r="139" spans="1:15">
      <c r="A139" s="187">
        <v>126</v>
      </c>
      <c r="B139" s="187"/>
      <c r="C139" s="187"/>
      <c r="D139" s="190"/>
      <c r="E139" s="159"/>
      <c r="F139" s="159"/>
      <c r="G139" s="160"/>
      <c r="H139" s="160"/>
      <c r="I139" s="160"/>
      <c r="J139" s="160"/>
      <c r="K139" s="189"/>
      <c r="L139" s="159"/>
      <c r="M139" s="213"/>
      <c r="N139" s="189"/>
      <c r="O139" s="231"/>
    </row>
    <row r="140" spans="1:15">
      <c r="A140" s="187">
        <v>127</v>
      </c>
      <c r="B140" s="214"/>
      <c r="C140" s="187"/>
      <c r="D140" s="190"/>
      <c r="E140" s="159"/>
      <c r="F140" s="159"/>
      <c r="G140" s="160"/>
      <c r="H140" s="160"/>
      <c r="I140" s="160"/>
      <c r="J140" s="160"/>
      <c r="K140" s="189"/>
      <c r="L140" s="159"/>
      <c r="M140" s="213"/>
      <c r="N140" s="189"/>
      <c r="O140" s="231"/>
    </row>
    <row r="141" spans="1:15">
      <c r="A141" s="187">
        <v>128</v>
      </c>
      <c r="B141" s="187"/>
      <c r="C141" s="187"/>
      <c r="D141" s="190"/>
      <c r="E141" s="159"/>
      <c r="F141" s="159"/>
      <c r="G141" s="160"/>
      <c r="H141" s="160"/>
      <c r="I141" s="160"/>
      <c r="J141" s="160"/>
      <c r="K141" s="189"/>
      <c r="L141" s="159"/>
      <c r="M141" s="213"/>
      <c r="N141" s="189"/>
      <c r="O141" s="231"/>
    </row>
    <row r="142" spans="1:15">
      <c r="A142" s="187">
        <v>129</v>
      </c>
      <c r="B142" s="187"/>
      <c r="C142" s="187"/>
      <c r="D142" s="190"/>
      <c r="E142" s="159"/>
      <c r="F142" s="159"/>
      <c r="G142" s="160"/>
      <c r="H142" s="160"/>
      <c r="I142" s="160"/>
      <c r="J142" s="160"/>
      <c r="K142" s="189"/>
      <c r="L142" s="159"/>
      <c r="M142" s="213"/>
      <c r="N142" s="189"/>
      <c r="O142" s="231"/>
    </row>
    <row r="143" spans="1:15">
      <c r="A143" s="187">
        <v>130</v>
      </c>
      <c r="B143" s="187"/>
      <c r="C143" s="187"/>
      <c r="D143" s="190"/>
      <c r="E143" s="159"/>
      <c r="F143" s="159"/>
      <c r="G143" s="160"/>
      <c r="H143" s="160"/>
      <c r="I143" s="160"/>
      <c r="J143" s="160"/>
      <c r="K143" s="189"/>
      <c r="L143" s="159"/>
      <c r="M143" s="213"/>
      <c r="N143" s="189"/>
      <c r="O143" s="231"/>
    </row>
    <row r="144" spans="1:15">
      <c r="A144" s="187">
        <v>131</v>
      </c>
      <c r="B144" s="187"/>
      <c r="C144" s="187"/>
      <c r="D144" s="190"/>
      <c r="E144" s="159"/>
      <c r="F144" s="159"/>
      <c r="G144" s="160"/>
      <c r="H144" s="160"/>
      <c r="I144" s="160"/>
      <c r="J144" s="160"/>
      <c r="K144" s="189"/>
      <c r="L144" s="159"/>
      <c r="M144" s="213"/>
      <c r="N144" s="189"/>
      <c r="O144" s="231"/>
    </row>
    <row r="145" spans="1:15">
      <c r="A145" s="187">
        <v>132</v>
      </c>
      <c r="B145" s="187"/>
      <c r="C145" s="187"/>
      <c r="D145" s="190"/>
      <c r="E145" s="159"/>
      <c r="F145" s="159"/>
      <c r="G145" s="160"/>
      <c r="H145" s="160"/>
      <c r="I145" s="160"/>
      <c r="J145" s="160"/>
      <c r="K145" s="189"/>
      <c r="L145" s="159"/>
      <c r="M145" s="213"/>
      <c r="N145" s="189"/>
      <c r="O145" s="231"/>
    </row>
    <row r="146" spans="1:15">
      <c r="A146" s="187">
        <v>133</v>
      </c>
      <c r="B146" s="187"/>
      <c r="C146" s="187"/>
      <c r="D146" s="190"/>
      <c r="E146" s="159"/>
      <c r="F146" s="159"/>
      <c r="G146" s="160"/>
      <c r="H146" s="160"/>
      <c r="I146" s="160"/>
      <c r="J146" s="160"/>
      <c r="K146" s="189"/>
      <c r="L146" s="159"/>
      <c r="M146" s="213"/>
      <c r="N146" s="189"/>
      <c r="O146" s="231"/>
    </row>
    <row r="147" spans="1:15">
      <c r="A147" s="187"/>
      <c r="B147" s="187"/>
      <c r="C147" s="187"/>
      <c r="D147" s="190"/>
      <c r="E147" s="159"/>
      <c r="F147" s="159"/>
      <c r="G147" s="160"/>
      <c r="H147" s="160"/>
      <c r="I147" s="160"/>
      <c r="J147" s="160"/>
      <c r="K147" s="189"/>
      <c r="L147" s="159"/>
      <c r="M147" s="213"/>
      <c r="N147" s="189"/>
      <c r="O147" s="231"/>
    </row>
    <row r="148" spans="1:15">
      <c r="A148" s="187"/>
      <c r="B148" s="187"/>
      <c r="C148" s="187"/>
      <c r="D148" s="190"/>
      <c r="E148" s="159"/>
      <c r="F148" s="159"/>
      <c r="G148" s="160"/>
      <c r="H148" s="160"/>
      <c r="I148" s="160"/>
      <c r="J148" s="160"/>
      <c r="K148" s="189"/>
      <c r="L148" s="159"/>
      <c r="M148" s="213"/>
      <c r="N148" s="189"/>
      <c r="O148" s="231"/>
    </row>
    <row r="149" spans="1:15">
      <c r="A149" s="187"/>
      <c r="B149" s="187"/>
      <c r="C149" s="187"/>
      <c r="D149" s="190"/>
      <c r="E149" s="159"/>
      <c r="F149" s="159"/>
      <c r="G149" s="160"/>
      <c r="H149" s="160"/>
      <c r="I149" s="160"/>
      <c r="J149" s="160"/>
      <c r="K149" s="189"/>
      <c r="L149" s="159"/>
      <c r="M149" s="213"/>
      <c r="N149" s="189"/>
      <c r="O149" s="231"/>
    </row>
    <row r="150" spans="1:15">
      <c r="A150" s="187"/>
      <c r="B150" s="187"/>
      <c r="C150" s="187"/>
      <c r="D150" s="190"/>
      <c r="E150" s="159"/>
      <c r="F150" s="159"/>
      <c r="G150" s="160"/>
      <c r="H150" s="160"/>
      <c r="I150" s="160"/>
      <c r="J150" s="160"/>
      <c r="K150" s="189"/>
      <c r="L150" s="159"/>
      <c r="M150" s="213"/>
      <c r="N150" s="189"/>
      <c r="O150" s="231"/>
    </row>
    <row r="151" spans="1:15">
      <c r="A151" s="187"/>
      <c r="B151" s="187"/>
      <c r="C151" s="187"/>
      <c r="D151" s="190"/>
      <c r="E151" s="159"/>
      <c r="F151" s="159"/>
      <c r="G151" s="160"/>
      <c r="H151" s="160"/>
      <c r="I151" s="160"/>
      <c r="J151" s="160"/>
      <c r="K151" s="189"/>
      <c r="L151" s="159"/>
      <c r="M151" s="213"/>
      <c r="N151" s="189"/>
      <c r="O151" s="231"/>
    </row>
    <row r="152" spans="1:15">
      <c r="A152" s="163"/>
      <c r="B152" s="187"/>
      <c r="C152" s="187"/>
      <c r="D152" s="190"/>
      <c r="E152" s="159"/>
      <c r="F152" s="159"/>
      <c r="G152" s="160"/>
      <c r="H152" s="160"/>
      <c r="I152" s="160"/>
      <c r="J152" s="163"/>
      <c r="K152" s="164"/>
      <c r="L152" s="159"/>
      <c r="M152" s="163"/>
      <c r="N152" s="163"/>
      <c r="O152" s="163"/>
    </row>
    <row r="153" spans="1:15">
      <c r="A153" s="163"/>
      <c r="B153" s="187"/>
      <c r="C153" s="187"/>
      <c r="D153" s="190"/>
      <c r="E153" s="165"/>
      <c r="F153" s="165"/>
      <c r="G153" s="160"/>
      <c r="H153" s="163"/>
      <c r="I153" s="160"/>
      <c r="J153" s="163"/>
      <c r="K153" s="164"/>
      <c r="L153" s="159"/>
      <c r="M153" s="163"/>
      <c r="N153" s="163"/>
      <c r="O153" s="163"/>
    </row>
    <row r="154" spans="1:15">
      <c r="A154" s="163"/>
      <c r="B154" s="187"/>
      <c r="C154" s="187"/>
      <c r="D154" s="190"/>
      <c r="E154" s="165"/>
      <c r="F154" s="165"/>
      <c r="G154" s="163"/>
      <c r="H154" s="163"/>
      <c r="I154" s="163"/>
      <c r="J154" s="163"/>
      <c r="K154" s="164"/>
      <c r="L154" s="165"/>
      <c r="M154" s="163"/>
      <c r="N154" s="163"/>
      <c r="O154" s="163"/>
    </row>
    <row r="155" spans="1:15">
      <c r="A155" s="163"/>
      <c r="B155" s="187"/>
      <c r="C155" s="187"/>
      <c r="D155" s="190"/>
      <c r="E155" s="165"/>
      <c r="F155" s="165"/>
      <c r="G155" s="163"/>
      <c r="H155" s="163"/>
      <c r="I155" s="163"/>
      <c r="J155" s="163"/>
      <c r="K155" s="164"/>
      <c r="L155" s="165"/>
      <c r="M155" s="163"/>
      <c r="N155" s="163"/>
      <c r="O155" s="163"/>
    </row>
    <row r="156" spans="1:15">
      <c r="A156" s="163"/>
      <c r="B156" s="187"/>
      <c r="C156" s="187"/>
      <c r="D156" s="190"/>
      <c r="E156" s="165"/>
      <c r="F156" s="165"/>
      <c r="G156" s="163"/>
      <c r="H156" s="163"/>
      <c r="I156" s="163"/>
      <c r="J156" s="163"/>
      <c r="K156" s="164"/>
      <c r="L156" s="165"/>
      <c r="M156" s="163"/>
      <c r="N156" s="163"/>
      <c r="O156" s="163"/>
    </row>
    <row r="157" spans="1:15">
      <c r="A157" s="163"/>
      <c r="B157" s="187"/>
      <c r="C157" s="187"/>
      <c r="D157" s="190"/>
      <c r="E157" s="165"/>
      <c r="F157" s="165"/>
      <c r="G157" s="163"/>
      <c r="H157" s="163"/>
      <c r="I157" s="163"/>
      <c r="J157" s="163"/>
      <c r="K157" s="164"/>
      <c r="L157" s="165"/>
      <c r="M157" s="163"/>
      <c r="N157" s="163"/>
      <c r="O157" s="163"/>
    </row>
    <row r="158" spans="1:15">
      <c r="A158" s="163"/>
      <c r="B158" s="187"/>
      <c r="C158" s="187"/>
      <c r="D158" s="190"/>
      <c r="E158" s="165"/>
      <c r="F158" s="165"/>
      <c r="G158" s="163"/>
      <c r="H158" s="163"/>
      <c r="I158" s="163"/>
      <c r="J158" s="163"/>
      <c r="K158" s="164"/>
      <c r="L158" s="165"/>
      <c r="M158" s="163"/>
      <c r="N158" s="163"/>
      <c r="O158" s="163"/>
    </row>
    <row r="159" spans="1:15">
      <c r="A159" s="163"/>
      <c r="B159" s="187"/>
      <c r="C159" s="187"/>
      <c r="D159" s="190"/>
      <c r="E159" s="165"/>
      <c r="F159" s="165"/>
      <c r="G159" s="163"/>
      <c r="H159" s="163"/>
      <c r="I159" s="163"/>
      <c r="J159" s="163"/>
      <c r="K159" s="164"/>
      <c r="L159" s="165"/>
      <c r="M159" s="163"/>
      <c r="N159" s="163"/>
      <c r="O159" s="163"/>
    </row>
    <row r="160" spans="1:15">
      <c r="A160" s="163"/>
      <c r="B160" s="187"/>
      <c r="C160" s="187"/>
      <c r="D160" s="190"/>
      <c r="E160" s="165"/>
      <c r="F160" s="165"/>
      <c r="G160" s="163"/>
      <c r="H160" s="163"/>
      <c r="I160" s="163"/>
      <c r="J160" s="163"/>
      <c r="K160" s="164"/>
      <c r="L160" s="165"/>
      <c r="M160" s="163"/>
      <c r="N160" s="163"/>
      <c r="O160" s="163"/>
    </row>
    <row r="161" spans="1:15">
      <c r="A161" s="163"/>
      <c r="B161" s="187"/>
      <c r="C161" s="187"/>
      <c r="D161" s="190"/>
      <c r="E161" s="165"/>
      <c r="F161" s="165"/>
      <c r="G161" s="163"/>
      <c r="H161" s="163"/>
      <c r="I161" s="163"/>
      <c r="J161" s="163"/>
      <c r="K161" s="164"/>
      <c r="L161" s="165"/>
      <c r="M161" s="163"/>
      <c r="N161" s="163"/>
      <c r="O161" s="163"/>
    </row>
    <row r="162" spans="1:15">
      <c r="A162" s="163"/>
      <c r="B162" s="187"/>
      <c r="C162" s="187"/>
      <c r="D162" s="190"/>
      <c r="E162" s="165"/>
      <c r="F162" s="165"/>
      <c r="G162" s="163"/>
      <c r="H162" s="163"/>
      <c r="I162" s="163"/>
      <c r="J162" s="163"/>
      <c r="K162" s="164"/>
      <c r="L162" s="165"/>
      <c r="M162" s="163"/>
      <c r="N162" s="163"/>
      <c r="O162" s="163"/>
    </row>
    <row r="163" spans="1:15">
      <c r="A163" s="163"/>
      <c r="B163" s="187"/>
      <c r="C163" s="187"/>
      <c r="D163" s="190"/>
      <c r="E163" s="165"/>
      <c r="F163" s="165"/>
      <c r="G163" s="163"/>
      <c r="H163" s="163"/>
      <c r="I163" s="163"/>
      <c r="J163" s="163"/>
      <c r="K163" s="164"/>
      <c r="L163" s="165"/>
      <c r="M163" s="163"/>
      <c r="N163" s="163"/>
      <c r="O163" s="163"/>
    </row>
    <row r="164" spans="1:15">
      <c r="A164" s="163"/>
      <c r="B164" s="187"/>
      <c r="C164" s="187"/>
      <c r="D164" s="190"/>
      <c r="E164" s="165"/>
      <c r="F164" s="165"/>
      <c r="G164" s="163"/>
      <c r="H164" s="163"/>
      <c r="I164" s="163"/>
      <c r="J164" s="163"/>
      <c r="K164" s="164"/>
      <c r="L164" s="165"/>
      <c r="M164" s="163"/>
      <c r="N164" s="163"/>
      <c r="O164" s="163"/>
    </row>
    <row r="165" spans="1:15">
      <c r="A165" s="163"/>
      <c r="B165" s="187"/>
      <c r="C165" s="187"/>
      <c r="D165" s="190"/>
      <c r="E165" s="165"/>
      <c r="F165" s="165"/>
      <c r="G165" s="163"/>
      <c r="H165" s="163"/>
      <c r="I165" s="163"/>
      <c r="J165" s="163"/>
      <c r="K165" s="164"/>
      <c r="L165" s="165"/>
      <c r="M165" s="163"/>
      <c r="N165" s="163"/>
      <c r="O165" s="163"/>
    </row>
    <row r="166" spans="1:15">
      <c r="A166" s="163"/>
      <c r="B166" s="187"/>
      <c r="C166" s="187"/>
      <c r="D166" s="190"/>
      <c r="E166" s="165"/>
      <c r="F166" s="165"/>
      <c r="G166" s="163"/>
      <c r="H166" s="163"/>
      <c r="I166" s="163"/>
      <c r="J166" s="163"/>
      <c r="K166" s="164"/>
      <c r="L166" s="165"/>
      <c r="M166" s="163"/>
      <c r="N166" s="163"/>
      <c r="O166" s="163"/>
    </row>
    <row r="167" spans="1:15">
      <c r="A167" s="163"/>
      <c r="B167" s="187"/>
      <c r="C167" s="187"/>
      <c r="D167" s="190"/>
      <c r="E167" s="165"/>
      <c r="F167" s="165"/>
      <c r="G167" s="163"/>
      <c r="H167" s="163"/>
      <c r="I167" s="163"/>
      <c r="J167" s="163"/>
      <c r="K167" s="164"/>
      <c r="L167" s="165"/>
      <c r="M167" s="163"/>
      <c r="N167" s="163"/>
      <c r="O167" s="163"/>
    </row>
    <row r="168" spans="1:15">
      <c r="A168" s="163"/>
      <c r="B168" s="187"/>
      <c r="C168" s="187"/>
      <c r="D168" s="190"/>
      <c r="E168" s="165"/>
      <c r="F168" s="165"/>
      <c r="G168" s="163"/>
      <c r="H168" s="163"/>
      <c r="I168" s="163"/>
      <c r="J168" s="163"/>
      <c r="K168" s="164"/>
      <c r="L168" s="165"/>
      <c r="M168" s="163"/>
      <c r="N168" s="163"/>
      <c r="O168" s="163"/>
    </row>
    <row r="169" spans="1:15">
      <c r="A169" s="163"/>
      <c r="B169" s="187"/>
      <c r="C169" s="187"/>
      <c r="D169" s="190"/>
      <c r="E169" s="165"/>
      <c r="F169" s="165"/>
      <c r="G169" s="163"/>
      <c r="H169" s="163"/>
      <c r="I169" s="163"/>
      <c r="J169" s="163"/>
      <c r="K169" s="164"/>
      <c r="L169" s="165"/>
      <c r="M169" s="163"/>
      <c r="N169" s="163"/>
      <c r="O169" s="163"/>
    </row>
    <row r="170" spans="1:15">
      <c r="A170" s="163"/>
      <c r="B170" s="187"/>
      <c r="C170" s="187"/>
      <c r="D170" s="190"/>
      <c r="E170" s="165"/>
      <c r="F170" s="165"/>
      <c r="G170" s="163"/>
      <c r="H170" s="163"/>
      <c r="I170" s="163"/>
      <c r="J170" s="163"/>
      <c r="K170" s="164"/>
      <c r="L170" s="165"/>
      <c r="M170" s="163"/>
      <c r="N170" s="163"/>
      <c r="O170" s="163"/>
    </row>
    <row r="171" spans="1:15">
      <c r="A171" s="163"/>
      <c r="B171" s="187"/>
      <c r="C171" s="187"/>
      <c r="D171" s="190"/>
      <c r="E171" s="165"/>
      <c r="F171" s="165"/>
      <c r="G171" s="163"/>
      <c r="H171" s="163"/>
      <c r="I171" s="163"/>
      <c r="J171" s="163"/>
      <c r="K171" s="164"/>
      <c r="L171" s="165"/>
      <c r="M171" s="163"/>
      <c r="N171" s="163"/>
      <c r="O171" s="163"/>
    </row>
    <row r="172" spans="1:15">
      <c r="A172" s="163"/>
      <c r="B172" s="187"/>
      <c r="C172" s="187"/>
      <c r="D172" s="190"/>
      <c r="E172" s="165"/>
      <c r="F172" s="165"/>
      <c r="G172" s="163"/>
      <c r="H172" s="163"/>
      <c r="I172" s="163"/>
      <c r="J172" s="163"/>
      <c r="K172" s="164"/>
      <c r="L172" s="165"/>
      <c r="M172" s="163"/>
      <c r="N172" s="163"/>
      <c r="O172" s="163"/>
    </row>
    <row r="173" spans="1:15">
      <c r="A173" s="163"/>
      <c r="B173" s="187"/>
      <c r="C173" s="187"/>
      <c r="D173" s="190"/>
      <c r="E173" s="165"/>
      <c r="F173" s="165"/>
      <c r="G173" s="163"/>
      <c r="H173" s="163"/>
      <c r="I173" s="163"/>
      <c r="J173" s="163"/>
      <c r="K173" s="164"/>
      <c r="L173" s="165"/>
      <c r="M173" s="163"/>
      <c r="N173" s="163"/>
      <c r="O173" s="163"/>
    </row>
    <row r="174" spans="1:15">
      <c r="A174" s="163"/>
      <c r="B174" s="187"/>
      <c r="C174" s="187"/>
      <c r="D174" s="190"/>
      <c r="E174" s="165"/>
      <c r="F174" s="165"/>
      <c r="G174" s="163"/>
      <c r="H174" s="163"/>
      <c r="I174" s="163"/>
      <c r="J174" s="163"/>
      <c r="K174" s="164"/>
      <c r="L174" s="165"/>
      <c r="M174" s="163"/>
      <c r="N174" s="163"/>
      <c r="O174" s="163"/>
    </row>
    <row r="175" spans="1:15">
      <c r="A175" s="163"/>
      <c r="B175" s="187"/>
      <c r="C175" s="187"/>
      <c r="D175" s="190"/>
      <c r="E175" s="165"/>
      <c r="F175" s="165"/>
      <c r="G175" s="163"/>
      <c r="H175" s="163"/>
      <c r="I175" s="163"/>
      <c r="J175" s="163"/>
      <c r="K175" s="164"/>
      <c r="L175" s="165"/>
      <c r="M175" s="163"/>
      <c r="N175" s="163"/>
      <c r="O175" s="163"/>
    </row>
    <row r="176" spans="1:15">
      <c r="A176" s="163"/>
      <c r="B176" s="187"/>
      <c r="C176" s="187"/>
      <c r="D176" s="190"/>
      <c r="E176" s="165"/>
      <c r="F176" s="165"/>
      <c r="G176" s="163"/>
      <c r="H176" s="163"/>
      <c r="I176" s="163"/>
      <c r="J176" s="163"/>
      <c r="K176" s="164"/>
      <c r="L176" s="165"/>
      <c r="M176" s="163"/>
      <c r="N176" s="163"/>
      <c r="O176" s="163"/>
    </row>
    <row r="177" spans="1:15">
      <c r="A177" s="163"/>
      <c r="B177" s="187"/>
      <c r="C177" s="187"/>
      <c r="D177" s="190"/>
      <c r="E177" s="165"/>
      <c r="F177" s="165"/>
      <c r="G177" s="163"/>
      <c r="H177" s="163"/>
      <c r="I177" s="163"/>
      <c r="J177" s="163"/>
      <c r="K177" s="164"/>
      <c r="L177" s="165"/>
      <c r="M177" s="163"/>
      <c r="N177" s="163"/>
      <c r="O177" s="163"/>
    </row>
    <row r="178" spans="1:15">
      <c r="A178" s="163"/>
      <c r="B178" s="187"/>
      <c r="C178" s="187"/>
      <c r="D178" s="190"/>
      <c r="E178" s="165"/>
      <c r="F178" s="165"/>
      <c r="G178" s="163"/>
      <c r="H178" s="163"/>
      <c r="I178" s="163"/>
      <c r="J178" s="163"/>
      <c r="K178" s="164"/>
      <c r="L178" s="165"/>
      <c r="M178" s="163"/>
      <c r="N178" s="163"/>
      <c r="O178" s="163"/>
    </row>
    <row r="179" spans="1:15">
      <c r="A179" s="163"/>
      <c r="B179" s="187"/>
      <c r="C179" s="187"/>
      <c r="D179" s="190"/>
      <c r="E179" s="165"/>
      <c r="F179" s="165"/>
      <c r="G179" s="163"/>
      <c r="H179" s="163"/>
      <c r="I179" s="163"/>
      <c r="J179" s="163"/>
      <c r="K179" s="164"/>
      <c r="L179" s="165"/>
      <c r="M179" s="163"/>
      <c r="N179" s="163"/>
      <c r="O179" s="163"/>
    </row>
    <row r="180" spans="1:15">
      <c r="A180" s="163"/>
      <c r="B180" s="187"/>
      <c r="C180" s="187"/>
      <c r="D180" s="190"/>
      <c r="E180" s="165"/>
      <c r="F180" s="165"/>
      <c r="G180" s="163"/>
      <c r="H180" s="163"/>
      <c r="I180" s="163"/>
      <c r="J180" s="163"/>
      <c r="K180" s="164"/>
      <c r="L180" s="165"/>
      <c r="M180" s="163"/>
      <c r="N180" s="163"/>
      <c r="O180" s="163"/>
    </row>
    <row r="181" spans="1:15">
      <c r="A181" s="163"/>
      <c r="B181" s="187"/>
      <c r="C181" s="187"/>
      <c r="D181" s="190"/>
      <c r="E181" s="165"/>
      <c r="F181" s="165"/>
      <c r="G181" s="163"/>
      <c r="H181" s="163"/>
      <c r="I181" s="163"/>
      <c r="J181" s="163"/>
      <c r="K181" s="164"/>
      <c r="L181" s="165"/>
      <c r="M181" s="163"/>
      <c r="N181" s="163"/>
      <c r="O181" s="163"/>
    </row>
    <row r="182" spans="1:15">
      <c r="A182" s="163"/>
      <c r="B182" s="187"/>
      <c r="C182" s="187"/>
      <c r="D182" s="190"/>
      <c r="E182" s="165"/>
      <c r="F182" s="165"/>
      <c r="G182" s="163"/>
      <c r="H182" s="163"/>
      <c r="I182" s="163"/>
      <c r="J182" s="163"/>
      <c r="K182" s="164"/>
      <c r="L182" s="165"/>
      <c r="M182" s="163"/>
      <c r="N182" s="163"/>
      <c r="O182" s="163"/>
    </row>
    <row r="183" spans="1:15">
      <c r="A183" s="163"/>
      <c r="B183" s="187"/>
      <c r="C183" s="187"/>
      <c r="D183" s="190"/>
      <c r="E183" s="165"/>
      <c r="F183" s="165"/>
      <c r="G183" s="163"/>
      <c r="H183" s="163"/>
      <c r="I183" s="163"/>
      <c r="J183" s="163"/>
      <c r="K183" s="164"/>
      <c r="L183" s="165"/>
      <c r="M183" s="163"/>
      <c r="N183" s="163"/>
      <c r="O183" s="163"/>
    </row>
    <row r="184" spans="1:15">
      <c r="A184" s="163"/>
      <c r="B184" s="187"/>
      <c r="C184" s="187"/>
      <c r="D184" s="190"/>
      <c r="E184" s="165"/>
      <c r="F184" s="165"/>
      <c r="G184" s="163"/>
      <c r="H184" s="163"/>
      <c r="I184" s="163"/>
      <c r="J184" s="163"/>
      <c r="K184" s="164"/>
      <c r="L184" s="165"/>
      <c r="M184" s="163"/>
      <c r="N184" s="163"/>
      <c r="O184" s="163"/>
    </row>
    <row r="185" spans="1:15">
      <c r="A185" s="163"/>
      <c r="B185" s="187"/>
      <c r="C185" s="187"/>
      <c r="D185" s="190"/>
      <c r="E185" s="165"/>
      <c r="F185" s="165"/>
      <c r="G185" s="163"/>
      <c r="H185" s="163"/>
      <c r="I185" s="163"/>
      <c r="J185" s="163"/>
      <c r="K185" s="164"/>
      <c r="L185" s="165"/>
      <c r="M185" s="163"/>
      <c r="N185" s="163"/>
      <c r="O185" s="163"/>
    </row>
    <row r="186" spans="1:15">
      <c r="A186" s="163"/>
      <c r="B186" s="187"/>
      <c r="C186" s="187"/>
      <c r="D186" s="190"/>
      <c r="E186" s="164"/>
      <c r="F186" s="164"/>
      <c r="G186" s="163"/>
      <c r="H186" s="163"/>
      <c r="I186" s="163"/>
      <c r="J186" s="163"/>
      <c r="K186" s="164"/>
      <c r="L186" s="164"/>
      <c r="M186" s="163"/>
      <c r="N186" s="163"/>
      <c r="O186" s="163"/>
    </row>
    <row r="187" spans="1:15">
      <c r="A187" s="163"/>
      <c r="B187" s="187"/>
      <c r="C187" s="187"/>
      <c r="D187" s="190"/>
      <c r="E187" s="165"/>
      <c r="F187" s="165"/>
      <c r="G187" s="163"/>
      <c r="H187" s="163"/>
      <c r="I187" s="163"/>
      <c r="J187" s="163"/>
      <c r="K187" s="164"/>
      <c r="L187" s="165"/>
      <c r="M187" s="163"/>
      <c r="N187" s="163"/>
      <c r="O187" s="163"/>
    </row>
    <row r="188" spans="1:15">
      <c r="A188" s="163"/>
      <c r="B188" s="187"/>
      <c r="C188" s="187"/>
      <c r="D188" s="190"/>
      <c r="E188" s="165"/>
      <c r="F188" s="165"/>
      <c r="G188" s="163"/>
      <c r="H188" s="163"/>
      <c r="I188" s="163"/>
      <c r="J188" s="163"/>
      <c r="K188" s="164"/>
      <c r="L188" s="165"/>
      <c r="M188" s="163"/>
      <c r="N188" s="163"/>
      <c r="O188" s="163"/>
    </row>
    <row r="189" spans="1:15">
      <c r="A189" s="163"/>
      <c r="B189" s="187"/>
      <c r="C189" s="187"/>
      <c r="D189" s="190"/>
      <c r="E189" s="165"/>
      <c r="F189" s="165"/>
      <c r="G189" s="163"/>
      <c r="H189" s="163"/>
      <c r="I189" s="163"/>
      <c r="J189" s="163"/>
      <c r="K189" s="164"/>
      <c r="L189" s="165"/>
      <c r="M189" s="163"/>
      <c r="N189" s="163"/>
      <c r="O189" s="163"/>
    </row>
    <row r="190" spans="1:15">
      <c r="A190" s="163"/>
      <c r="B190" s="187"/>
      <c r="C190" s="187"/>
      <c r="D190" s="190"/>
      <c r="E190" s="165"/>
      <c r="F190" s="165"/>
      <c r="G190" s="163"/>
      <c r="H190" s="163"/>
      <c r="I190" s="163"/>
      <c r="J190" s="163"/>
      <c r="K190" s="164"/>
      <c r="L190" s="165"/>
      <c r="M190" s="163"/>
      <c r="N190" s="163"/>
      <c r="O190" s="163"/>
    </row>
    <row r="191" spans="1:15">
      <c r="A191" s="163"/>
      <c r="B191" s="187"/>
      <c r="C191" s="187"/>
      <c r="D191" s="190"/>
      <c r="E191" s="165"/>
      <c r="F191" s="165"/>
      <c r="G191" s="163"/>
      <c r="H191" s="163"/>
      <c r="I191" s="163"/>
      <c r="J191" s="163"/>
      <c r="K191" s="164"/>
      <c r="L191" s="165"/>
      <c r="M191" s="163"/>
      <c r="N191" s="163"/>
      <c r="O191" s="163"/>
    </row>
    <row r="192" spans="1:15">
      <c r="A192" s="163"/>
      <c r="B192" s="187"/>
      <c r="C192" s="187"/>
      <c r="D192" s="190"/>
      <c r="E192" s="165"/>
      <c r="F192" s="165"/>
      <c r="G192" s="163"/>
      <c r="H192" s="163"/>
      <c r="I192" s="163"/>
      <c r="J192" s="163"/>
      <c r="K192" s="164"/>
      <c r="L192" s="165"/>
      <c r="M192" s="163"/>
      <c r="N192" s="163"/>
      <c r="O192" s="163"/>
    </row>
    <row r="193" spans="1:15">
      <c r="A193" s="163"/>
      <c r="B193" s="187"/>
      <c r="C193" s="187"/>
      <c r="D193" s="190"/>
      <c r="E193" s="165"/>
      <c r="F193" s="165"/>
      <c r="G193" s="163"/>
      <c r="H193" s="163"/>
      <c r="I193" s="163"/>
      <c r="J193" s="163"/>
      <c r="K193" s="164"/>
      <c r="L193" s="165"/>
      <c r="M193" s="163"/>
      <c r="N193" s="163"/>
      <c r="O193" s="163"/>
    </row>
    <row r="194" spans="1:15">
      <c r="A194" s="163"/>
      <c r="B194" s="187"/>
      <c r="C194" s="187"/>
      <c r="D194" s="190"/>
      <c r="E194" s="165"/>
      <c r="F194" s="165"/>
      <c r="G194" s="163"/>
      <c r="H194" s="163"/>
      <c r="I194" s="163"/>
      <c r="J194" s="163"/>
      <c r="K194" s="164"/>
      <c r="L194" s="165"/>
      <c r="M194" s="163"/>
      <c r="N194" s="163"/>
      <c r="O194" s="163"/>
    </row>
    <row r="195" spans="1:15">
      <c r="A195" s="163"/>
      <c r="B195" s="187"/>
      <c r="C195" s="187"/>
      <c r="D195" s="190"/>
      <c r="E195" s="165"/>
      <c r="F195" s="165"/>
      <c r="G195" s="163"/>
      <c r="H195" s="163"/>
      <c r="I195" s="163"/>
      <c r="J195" s="163"/>
      <c r="K195" s="164"/>
      <c r="L195" s="165"/>
      <c r="M195" s="163"/>
      <c r="N195" s="163"/>
      <c r="O195" s="163"/>
    </row>
    <row r="196" spans="1:15">
      <c r="A196" s="163"/>
      <c r="B196" s="187"/>
      <c r="C196" s="187"/>
      <c r="D196" s="190"/>
      <c r="E196" s="165"/>
      <c r="F196" s="165"/>
      <c r="G196" s="163"/>
      <c r="H196" s="163"/>
      <c r="I196" s="163"/>
      <c r="J196" s="163"/>
      <c r="K196" s="164"/>
      <c r="L196" s="165"/>
      <c r="M196" s="163"/>
      <c r="N196" s="163"/>
      <c r="O196" s="163"/>
    </row>
    <row r="197" spans="1:15">
      <c r="A197" s="163"/>
      <c r="B197" s="187"/>
      <c r="C197" s="187"/>
      <c r="D197" s="190"/>
      <c r="E197" s="165"/>
      <c r="F197" s="165"/>
      <c r="G197" s="163"/>
      <c r="H197" s="163"/>
      <c r="I197" s="163"/>
      <c r="J197" s="163"/>
      <c r="K197" s="164"/>
      <c r="L197" s="165"/>
      <c r="M197" s="163"/>
      <c r="N197" s="163"/>
      <c r="O197" s="163"/>
    </row>
    <row r="198" spans="1:15">
      <c r="A198" s="163"/>
      <c r="B198" s="187"/>
      <c r="C198" s="187"/>
      <c r="D198" s="190"/>
      <c r="E198" s="165"/>
      <c r="F198" s="165"/>
      <c r="G198" s="163"/>
      <c r="H198" s="163"/>
      <c r="I198" s="163"/>
      <c r="J198" s="163"/>
      <c r="K198" s="164"/>
      <c r="L198" s="165"/>
      <c r="M198" s="163"/>
      <c r="N198" s="163"/>
      <c r="O198" s="163"/>
    </row>
    <row r="199" spans="1:15">
      <c r="A199" s="163"/>
      <c r="B199" s="187"/>
      <c r="C199" s="187"/>
      <c r="D199" s="190"/>
      <c r="E199" s="165"/>
      <c r="F199" s="165"/>
      <c r="G199" s="163"/>
      <c r="H199" s="163"/>
      <c r="I199" s="163"/>
      <c r="J199" s="163"/>
      <c r="K199" s="164"/>
      <c r="L199" s="165"/>
      <c r="M199" s="163"/>
      <c r="N199" s="163"/>
      <c r="O199" s="163"/>
    </row>
    <row r="200" spans="1:15">
      <c r="A200" s="163"/>
      <c r="B200" s="187"/>
      <c r="C200" s="187"/>
      <c r="D200" s="190"/>
      <c r="E200" s="165"/>
      <c r="F200" s="165"/>
      <c r="G200" s="163"/>
      <c r="H200" s="163"/>
      <c r="I200" s="163"/>
      <c r="J200" s="163"/>
      <c r="K200" s="164"/>
      <c r="L200" s="165"/>
      <c r="M200" s="163"/>
      <c r="N200" s="163"/>
      <c r="O200" s="163"/>
    </row>
    <row r="201" spans="1:15">
      <c r="A201" s="163"/>
      <c r="B201" s="187"/>
      <c r="C201" s="187"/>
      <c r="D201" s="190"/>
      <c r="E201" s="165"/>
      <c r="F201" s="165"/>
      <c r="G201" s="163"/>
      <c r="H201" s="163"/>
      <c r="I201" s="163"/>
      <c r="J201" s="163"/>
      <c r="K201" s="164"/>
      <c r="L201" s="165"/>
      <c r="M201" s="163"/>
      <c r="N201" s="163"/>
      <c r="O201" s="163"/>
    </row>
    <row r="202" spans="1:15">
      <c r="A202" s="163"/>
      <c r="B202" s="187"/>
      <c r="C202" s="187"/>
      <c r="D202" s="190"/>
      <c r="E202" s="165"/>
      <c r="F202" s="165"/>
      <c r="G202" s="163"/>
      <c r="H202" s="163"/>
      <c r="I202" s="163"/>
      <c r="J202" s="163"/>
      <c r="K202" s="164"/>
      <c r="L202" s="165"/>
      <c r="M202" s="163"/>
      <c r="N202" s="163"/>
      <c r="O202" s="163"/>
    </row>
    <row r="203" spans="1:15">
      <c r="A203" s="163"/>
      <c r="B203" s="187"/>
      <c r="C203" s="187"/>
      <c r="D203" s="190"/>
      <c r="E203" s="165"/>
      <c r="F203" s="165"/>
      <c r="G203" s="163"/>
      <c r="H203" s="163"/>
      <c r="I203" s="163"/>
      <c r="J203" s="163"/>
      <c r="K203" s="164"/>
      <c r="L203" s="165"/>
      <c r="M203" s="163"/>
      <c r="N203" s="163"/>
      <c r="O203" s="163"/>
    </row>
    <row r="204" spans="1:15">
      <c r="A204" s="163"/>
      <c r="B204" s="187"/>
      <c r="C204" s="187"/>
      <c r="D204" s="190"/>
      <c r="E204" s="165"/>
      <c r="F204" s="165"/>
      <c r="G204" s="163"/>
      <c r="H204" s="163"/>
      <c r="I204" s="163"/>
      <c r="J204" s="163"/>
      <c r="K204" s="164"/>
      <c r="L204" s="165"/>
      <c r="M204" s="163"/>
      <c r="N204" s="163"/>
      <c r="O204" s="163"/>
    </row>
    <row r="205" spans="1:15">
      <c r="A205" s="163"/>
      <c r="B205" s="187"/>
      <c r="C205" s="187"/>
      <c r="D205" s="190"/>
      <c r="E205" s="164"/>
      <c r="F205" s="164"/>
      <c r="G205" s="163"/>
      <c r="H205" s="163"/>
      <c r="I205" s="163"/>
      <c r="J205" s="163"/>
      <c r="K205" s="164"/>
      <c r="L205" s="164"/>
      <c r="M205" s="163"/>
      <c r="N205" s="163"/>
      <c r="O205" s="163"/>
    </row>
    <row r="206" spans="1:15">
      <c r="A206" s="163"/>
      <c r="B206" s="187"/>
      <c r="C206" s="187"/>
      <c r="D206" s="190"/>
      <c r="E206" s="165"/>
      <c r="F206" s="165"/>
      <c r="G206" s="163"/>
      <c r="H206" s="163"/>
      <c r="I206" s="163"/>
      <c r="J206" s="163"/>
      <c r="K206" s="164"/>
      <c r="L206" s="165"/>
      <c r="M206" s="163"/>
      <c r="N206" s="163"/>
      <c r="O206" s="163"/>
    </row>
    <row r="207" spans="1:15">
      <c r="A207" s="163"/>
      <c r="B207" s="187"/>
      <c r="C207" s="187"/>
      <c r="D207" s="190"/>
      <c r="E207" s="165"/>
      <c r="F207" s="165"/>
      <c r="G207" s="163"/>
      <c r="H207" s="163"/>
      <c r="I207" s="163"/>
      <c r="J207" s="163"/>
      <c r="K207" s="164"/>
      <c r="L207" s="165"/>
      <c r="M207" s="163"/>
      <c r="N207" s="163"/>
      <c r="O207" s="163"/>
    </row>
    <row r="208" spans="1:15">
      <c r="A208" s="163"/>
      <c r="B208" s="187"/>
      <c r="C208" s="187"/>
      <c r="D208" s="190"/>
      <c r="E208" s="165"/>
      <c r="F208" s="165"/>
      <c r="G208" s="163"/>
      <c r="H208" s="163"/>
      <c r="I208" s="163"/>
      <c r="J208" s="163"/>
      <c r="K208" s="164"/>
      <c r="L208" s="165"/>
      <c r="M208" s="163"/>
      <c r="N208" s="163"/>
      <c r="O208" s="163"/>
    </row>
    <row r="209" spans="1:15">
      <c r="A209" s="163"/>
      <c r="B209" s="187"/>
      <c r="C209" s="187"/>
      <c r="D209" s="190"/>
      <c r="E209" s="165"/>
      <c r="F209" s="165"/>
      <c r="G209" s="163"/>
      <c r="H209" s="163"/>
      <c r="I209" s="163"/>
      <c r="J209" s="163"/>
      <c r="K209" s="164"/>
      <c r="L209" s="165"/>
      <c r="M209" s="163"/>
      <c r="N209" s="163"/>
      <c r="O209" s="163"/>
    </row>
    <row r="210" spans="1:15">
      <c r="A210" s="163"/>
      <c r="B210" s="187"/>
      <c r="C210" s="187"/>
      <c r="D210" s="190"/>
      <c r="E210" s="165"/>
      <c r="F210" s="165"/>
      <c r="G210" s="163"/>
      <c r="H210" s="163"/>
      <c r="I210" s="163"/>
      <c r="J210" s="163"/>
      <c r="K210" s="164"/>
      <c r="L210" s="165"/>
      <c r="M210" s="163"/>
      <c r="N210" s="163"/>
      <c r="O210" s="163"/>
    </row>
    <row r="211" spans="1:15">
      <c r="A211" s="163"/>
      <c r="B211" s="187"/>
      <c r="C211" s="187"/>
      <c r="D211" s="190"/>
      <c r="E211" s="165"/>
      <c r="F211" s="165"/>
      <c r="G211" s="163"/>
      <c r="H211" s="163"/>
      <c r="I211" s="163"/>
      <c r="J211" s="163"/>
      <c r="K211" s="164"/>
      <c r="L211" s="165"/>
      <c r="M211" s="163"/>
      <c r="N211" s="163"/>
      <c r="O211" s="163"/>
    </row>
    <row r="212" spans="1:15">
      <c r="A212" s="163"/>
      <c r="B212" s="187"/>
      <c r="C212" s="187"/>
      <c r="D212" s="190"/>
      <c r="E212" s="165"/>
      <c r="F212" s="165"/>
      <c r="G212" s="163"/>
      <c r="H212" s="163"/>
      <c r="I212" s="163"/>
      <c r="J212" s="163"/>
      <c r="K212" s="164"/>
      <c r="L212" s="165"/>
      <c r="M212" s="163"/>
      <c r="N212" s="163"/>
      <c r="O212" s="163"/>
    </row>
    <row r="213" spans="1:15">
      <c r="A213" s="163"/>
      <c r="B213" s="187"/>
      <c r="C213" s="187"/>
      <c r="D213" s="190"/>
      <c r="E213" s="165"/>
      <c r="F213" s="165"/>
      <c r="G213" s="163"/>
      <c r="H213" s="163"/>
      <c r="I213" s="163"/>
      <c r="J213" s="163"/>
      <c r="K213" s="164"/>
      <c r="L213" s="165"/>
      <c r="M213" s="163"/>
      <c r="N213" s="163"/>
      <c r="O213" s="163"/>
    </row>
    <row r="214" spans="1:15">
      <c r="A214" s="163"/>
      <c r="B214" s="187"/>
      <c r="C214" s="187"/>
      <c r="D214" s="190"/>
      <c r="E214" s="165"/>
      <c r="F214" s="165"/>
      <c r="G214" s="163"/>
      <c r="H214" s="163"/>
      <c r="I214" s="163"/>
      <c r="J214" s="163"/>
      <c r="K214" s="164"/>
      <c r="L214" s="165"/>
      <c r="M214" s="163"/>
      <c r="N214" s="163"/>
      <c r="O214" s="163"/>
    </row>
    <row r="215" spans="1:15">
      <c r="A215" s="163"/>
      <c r="B215" s="187"/>
      <c r="C215" s="187"/>
      <c r="D215" s="190"/>
      <c r="E215" s="165"/>
      <c r="F215" s="165"/>
      <c r="G215" s="163"/>
      <c r="H215" s="163"/>
      <c r="I215" s="163"/>
      <c r="J215" s="163"/>
      <c r="K215" s="164"/>
      <c r="L215" s="165"/>
      <c r="M215" s="163"/>
      <c r="N215" s="163"/>
      <c r="O215" s="163"/>
    </row>
    <row r="216" spans="1:15">
      <c r="A216" s="163"/>
      <c r="B216" s="187"/>
      <c r="C216" s="187"/>
      <c r="D216" s="190"/>
      <c r="E216" s="165"/>
      <c r="F216" s="165"/>
      <c r="G216" s="163"/>
      <c r="H216" s="163"/>
      <c r="I216" s="163"/>
      <c r="J216" s="163"/>
      <c r="K216" s="164"/>
      <c r="L216" s="165"/>
      <c r="M216" s="163"/>
      <c r="N216" s="163"/>
      <c r="O216" s="163"/>
    </row>
    <row r="217" spans="1:15">
      <c r="A217" s="163"/>
      <c r="B217" s="187"/>
      <c r="C217" s="187"/>
      <c r="D217" s="190"/>
      <c r="E217" s="165"/>
      <c r="F217" s="165"/>
      <c r="G217" s="163"/>
      <c r="H217" s="163"/>
      <c r="I217" s="163"/>
      <c r="J217" s="163"/>
      <c r="K217" s="164"/>
      <c r="L217" s="165"/>
      <c r="M217" s="163"/>
      <c r="N217" s="163"/>
      <c r="O217" s="163"/>
    </row>
    <row r="218" spans="1:15">
      <c r="A218" s="163"/>
      <c r="B218" s="187"/>
      <c r="C218" s="187"/>
      <c r="D218" s="190"/>
      <c r="E218" s="165"/>
      <c r="F218" s="165"/>
      <c r="G218" s="163"/>
      <c r="H218" s="163"/>
      <c r="I218" s="163"/>
      <c r="J218" s="163"/>
      <c r="K218" s="164"/>
      <c r="L218" s="165"/>
      <c r="M218" s="163"/>
      <c r="N218" s="163"/>
      <c r="O218" s="163"/>
    </row>
    <row r="219" spans="1:15">
      <c r="A219" s="163"/>
      <c r="B219" s="187"/>
      <c r="C219" s="187"/>
      <c r="D219" s="190"/>
      <c r="E219" s="165"/>
      <c r="F219" s="165"/>
      <c r="G219" s="163"/>
      <c r="H219" s="163"/>
      <c r="I219" s="163"/>
      <c r="J219" s="163"/>
      <c r="K219" s="164"/>
      <c r="L219" s="165"/>
      <c r="M219" s="163"/>
      <c r="N219" s="163"/>
      <c r="O219" s="163"/>
    </row>
    <row r="220" spans="1:15">
      <c r="A220" s="163"/>
      <c r="B220" s="187"/>
      <c r="C220" s="187"/>
      <c r="D220" s="190"/>
      <c r="E220" s="165"/>
      <c r="F220" s="165"/>
      <c r="G220" s="163"/>
      <c r="H220" s="163"/>
      <c r="I220" s="163"/>
      <c r="J220" s="163"/>
      <c r="K220" s="164"/>
      <c r="L220" s="165"/>
      <c r="M220" s="163"/>
      <c r="N220" s="163"/>
      <c r="O220" s="163"/>
    </row>
    <row r="221" spans="1:15">
      <c r="A221" s="163"/>
      <c r="B221" s="187"/>
      <c r="C221" s="187"/>
      <c r="D221" s="190"/>
      <c r="E221" s="165"/>
      <c r="F221" s="165"/>
      <c r="G221" s="163"/>
      <c r="H221" s="163"/>
      <c r="I221" s="163"/>
      <c r="J221" s="163"/>
      <c r="K221" s="164"/>
      <c r="L221" s="165"/>
      <c r="M221" s="163"/>
      <c r="N221" s="163"/>
      <c r="O221" s="163"/>
    </row>
    <row r="222" spans="1:15">
      <c r="A222" s="163"/>
      <c r="B222" s="187"/>
      <c r="C222" s="187"/>
      <c r="D222" s="190"/>
      <c r="E222" s="165"/>
      <c r="F222" s="165"/>
      <c r="G222" s="163"/>
      <c r="H222" s="163"/>
      <c r="I222" s="163"/>
      <c r="J222" s="163"/>
      <c r="K222" s="164"/>
      <c r="L222" s="165"/>
      <c r="M222" s="163"/>
      <c r="N222" s="163"/>
      <c r="O222" s="163"/>
    </row>
    <row r="223" spans="1:15">
      <c r="A223" s="163"/>
      <c r="B223" s="187"/>
      <c r="C223" s="187"/>
      <c r="D223" s="190"/>
      <c r="E223" s="165"/>
      <c r="F223" s="165"/>
      <c r="G223" s="163"/>
      <c r="H223" s="163"/>
      <c r="I223" s="163"/>
      <c r="J223" s="163"/>
      <c r="K223" s="164"/>
      <c r="L223" s="165"/>
      <c r="M223" s="163"/>
      <c r="N223" s="163"/>
      <c r="O223" s="163"/>
    </row>
    <row r="224" spans="1:15">
      <c r="A224" s="163"/>
      <c r="B224" s="187"/>
      <c r="C224" s="187"/>
      <c r="D224" s="190"/>
      <c r="E224" s="165"/>
      <c r="F224" s="165"/>
      <c r="G224" s="163"/>
      <c r="H224" s="163"/>
      <c r="I224" s="163"/>
      <c r="J224" s="163"/>
      <c r="K224" s="164"/>
      <c r="L224" s="165"/>
      <c r="M224" s="163"/>
      <c r="N224" s="163"/>
      <c r="O224" s="163"/>
    </row>
    <row r="225" spans="1:15">
      <c r="A225" s="163"/>
      <c r="B225" s="187"/>
      <c r="C225" s="187"/>
      <c r="D225" s="190"/>
      <c r="E225" s="165"/>
      <c r="F225" s="165"/>
      <c r="G225" s="163"/>
      <c r="H225" s="163"/>
      <c r="I225" s="163"/>
      <c r="J225" s="163"/>
      <c r="K225" s="164"/>
      <c r="L225" s="165"/>
      <c r="M225" s="163"/>
      <c r="N225" s="163"/>
      <c r="O225" s="163"/>
    </row>
    <row r="226" spans="1:15">
      <c r="A226" s="163"/>
      <c r="B226" s="187"/>
      <c r="C226" s="187"/>
      <c r="D226" s="190"/>
      <c r="E226" s="165"/>
      <c r="F226" s="165"/>
      <c r="G226" s="163"/>
      <c r="H226" s="163"/>
      <c r="I226" s="163"/>
      <c r="J226" s="163"/>
      <c r="K226" s="164"/>
      <c r="L226" s="165"/>
      <c r="M226" s="163"/>
      <c r="N226" s="163"/>
      <c r="O226" s="163"/>
    </row>
    <row r="227" spans="1:15">
      <c r="A227" s="163"/>
      <c r="B227" s="187"/>
      <c r="C227" s="187"/>
      <c r="D227" s="190"/>
      <c r="E227" s="165"/>
      <c r="F227" s="165"/>
      <c r="G227" s="163"/>
      <c r="H227" s="163"/>
      <c r="I227" s="163"/>
      <c r="J227" s="163"/>
      <c r="K227" s="164"/>
      <c r="L227" s="165"/>
      <c r="M227" s="163"/>
      <c r="N227" s="163"/>
      <c r="O227" s="163"/>
    </row>
    <row r="228" spans="1:15">
      <c r="A228" s="163"/>
      <c r="B228" s="187"/>
      <c r="C228" s="187"/>
      <c r="D228" s="190"/>
      <c r="E228" s="165"/>
      <c r="F228" s="165"/>
      <c r="G228" s="163"/>
      <c r="H228" s="163"/>
      <c r="I228" s="163"/>
      <c r="J228" s="163"/>
      <c r="K228" s="164"/>
      <c r="L228" s="165"/>
      <c r="M228" s="163"/>
      <c r="N228" s="163"/>
      <c r="O228" s="163"/>
    </row>
    <row r="229" spans="1:15">
      <c r="A229" s="163"/>
      <c r="B229" s="187"/>
      <c r="C229" s="187"/>
      <c r="D229" s="190"/>
      <c r="E229" s="165"/>
      <c r="F229" s="165"/>
      <c r="G229" s="163"/>
      <c r="H229" s="163"/>
      <c r="I229" s="163"/>
      <c r="J229" s="163"/>
      <c r="K229" s="164"/>
      <c r="L229" s="165"/>
      <c r="M229" s="163"/>
      <c r="N229" s="163"/>
      <c r="O229" s="163"/>
    </row>
    <row r="230" spans="1:15">
      <c r="A230" s="163"/>
      <c r="B230" s="187"/>
      <c r="C230" s="187"/>
      <c r="D230" s="190"/>
      <c r="E230" s="165"/>
      <c r="F230" s="165"/>
      <c r="G230" s="163"/>
      <c r="H230" s="163"/>
      <c r="I230" s="163"/>
      <c r="J230" s="163"/>
      <c r="K230" s="164"/>
      <c r="L230" s="165"/>
      <c r="M230" s="163"/>
      <c r="N230" s="163"/>
      <c r="O230" s="163"/>
    </row>
    <row r="231" spans="1:15">
      <c r="A231" s="163"/>
      <c r="B231" s="187"/>
      <c r="C231" s="187"/>
      <c r="D231" s="190"/>
      <c r="E231" s="165"/>
      <c r="F231" s="165"/>
      <c r="G231" s="163"/>
      <c r="H231" s="163"/>
      <c r="I231" s="163"/>
      <c r="J231" s="163"/>
      <c r="K231" s="164"/>
      <c r="L231" s="165"/>
      <c r="M231" s="163"/>
      <c r="N231" s="163"/>
      <c r="O231" s="163"/>
    </row>
    <row r="232" spans="1:15">
      <c r="A232" s="163"/>
      <c r="B232" s="187"/>
      <c r="C232" s="187"/>
      <c r="D232" s="190"/>
      <c r="E232" s="165"/>
      <c r="F232" s="165"/>
      <c r="G232" s="163"/>
      <c r="H232" s="163"/>
      <c r="I232" s="163"/>
      <c r="J232" s="163"/>
      <c r="K232" s="164"/>
      <c r="L232" s="165"/>
      <c r="M232" s="163"/>
      <c r="N232" s="163"/>
      <c r="O232" s="163"/>
    </row>
    <row r="233" spans="1:15">
      <c r="A233" s="163"/>
      <c r="B233" s="187"/>
      <c r="C233" s="187"/>
      <c r="D233" s="190"/>
      <c r="E233" s="165"/>
      <c r="F233" s="165"/>
      <c r="G233" s="163"/>
      <c r="H233" s="163"/>
      <c r="I233" s="163"/>
      <c r="J233" s="163"/>
      <c r="K233" s="164"/>
      <c r="L233" s="165"/>
      <c r="M233" s="163"/>
      <c r="N233" s="163"/>
      <c r="O233" s="163"/>
    </row>
    <row r="234" spans="1:15">
      <c r="A234" s="163"/>
      <c r="B234" s="187"/>
      <c r="C234" s="187"/>
      <c r="D234" s="190"/>
      <c r="E234" s="165"/>
      <c r="F234" s="165"/>
      <c r="G234" s="163"/>
      <c r="H234" s="163"/>
      <c r="I234" s="163"/>
      <c r="J234" s="163"/>
      <c r="K234" s="164"/>
      <c r="L234" s="165"/>
      <c r="M234" s="163"/>
      <c r="N234" s="163"/>
      <c r="O234" s="163"/>
    </row>
    <row r="235" spans="1:15">
      <c r="A235" s="163"/>
      <c r="B235" s="187"/>
      <c r="C235" s="187"/>
      <c r="D235" s="190"/>
      <c r="E235" s="165"/>
      <c r="F235" s="165"/>
      <c r="G235" s="163"/>
      <c r="H235" s="163"/>
      <c r="I235" s="163"/>
      <c r="J235" s="163"/>
      <c r="K235" s="164"/>
      <c r="L235" s="165"/>
      <c r="M235" s="163"/>
      <c r="N235" s="163"/>
      <c r="O235" s="163"/>
    </row>
    <row r="236" spans="1:15">
      <c r="A236" s="163"/>
      <c r="B236" s="187"/>
      <c r="C236" s="187"/>
      <c r="D236" s="190"/>
      <c r="E236" s="165"/>
      <c r="F236" s="165"/>
      <c r="G236" s="163"/>
      <c r="H236" s="163"/>
      <c r="I236" s="163"/>
      <c r="J236" s="163"/>
      <c r="K236" s="164"/>
      <c r="L236" s="165"/>
      <c r="M236" s="163"/>
      <c r="N236" s="163"/>
      <c r="O236" s="163"/>
    </row>
    <row r="237" spans="1:15">
      <c r="A237" s="163"/>
      <c r="B237" s="187"/>
      <c r="C237" s="187"/>
      <c r="D237" s="190"/>
      <c r="E237" s="165"/>
      <c r="F237" s="165"/>
      <c r="G237" s="163"/>
      <c r="H237" s="163"/>
      <c r="I237" s="163"/>
      <c r="J237" s="163"/>
      <c r="K237" s="164"/>
      <c r="L237" s="165"/>
      <c r="M237" s="163"/>
      <c r="N237" s="163"/>
      <c r="O237" s="163"/>
    </row>
    <row r="238" spans="1:15">
      <c r="A238" s="163"/>
      <c r="B238" s="187"/>
      <c r="C238" s="187"/>
      <c r="D238" s="190"/>
      <c r="E238" s="165"/>
      <c r="F238" s="165"/>
      <c r="G238" s="163"/>
      <c r="H238" s="163"/>
      <c r="I238" s="163"/>
      <c r="J238" s="163"/>
      <c r="K238" s="164"/>
      <c r="L238" s="165"/>
      <c r="M238" s="163"/>
      <c r="N238" s="163"/>
      <c r="O238" s="163"/>
    </row>
    <row r="239" spans="1:15">
      <c r="A239" s="163"/>
      <c r="B239" s="187"/>
      <c r="C239" s="187"/>
      <c r="D239" s="190"/>
      <c r="E239" s="165"/>
      <c r="F239" s="165"/>
      <c r="G239" s="163"/>
      <c r="H239" s="163"/>
      <c r="I239" s="163"/>
      <c r="J239" s="163"/>
      <c r="K239" s="164"/>
      <c r="L239" s="165"/>
      <c r="M239" s="163"/>
      <c r="N239" s="163"/>
      <c r="O239" s="163"/>
    </row>
    <row r="240" spans="1:15">
      <c r="A240" s="163"/>
      <c r="B240" s="187"/>
      <c r="C240" s="187"/>
      <c r="D240" s="190"/>
      <c r="E240" s="165"/>
      <c r="F240" s="165"/>
      <c r="G240" s="163"/>
      <c r="H240" s="163"/>
      <c r="I240" s="163"/>
      <c r="J240" s="163"/>
      <c r="K240" s="164"/>
      <c r="L240" s="165"/>
      <c r="M240" s="163"/>
      <c r="N240" s="163"/>
      <c r="O240" s="163"/>
    </row>
    <row r="241" spans="1:15">
      <c r="A241" s="163"/>
      <c r="B241" s="187"/>
      <c r="C241" s="187"/>
      <c r="D241" s="190"/>
      <c r="E241" s="165"/>
      <c r="F241" s="165"/>
      <c r="G241" s="163"/>
      <c r="H241" s="163"/>
      <c r="I241" s="163"/>
      <c r="J241" s="163"/>
      <c r="K241" s="164"/>
      <c r="L241" s="165"/>
      <c r="M241" s="163"/>
      <c r="N241" s="163"/>
      <c r="O241" s="163"/>
    </row>
    <row r="242" spans="1:15">
      <c r="A242" s="163"/>
      <c r="B242" s="187"/>
      <c r="C242" s="187"/>
      <c r="D242" s="190"/>
      <c r="E242" s="165"/>
      <c r="F242" s="165"/>
      <c r="G242" s="163"/>
      <c r="H242" s="163"/>
      <c r="I242" s="163"/>
      <c r="J242" s="163"/>
      <c r="K242" s="164"/>
      <c r="L242" s="165"/>
      <c r="M242" s="163"/>
      <c r="N242" s="163"/>
      <c r="O242" s="163"/>
    </row>
    <row r="243" spans="1:15">
      <c r="A243" s="163"/>
      <c r="B243" s="187"/>
      <c r="C243" s="187"/>
      <c r="D243" s="190"/>
      <c r="E243" s="165"/>
      <c r="F243" s="165"/>
      <c r="G243" s="163"/>
      <c r="H243" s="163"/>
      <c r="I243" s="163"/>
      <c r="J243" s="163"/>
      <c r="K243" s="164"/>
      <c r="L243" s="165"/>
      <c r="M243" s="163"/>
      <c r="N243" s="163"/>
      <c r="O243" s="163"/>
    </row>
    <row r="244" spans="1:15">
      <c r="A244" s="163"/>
      <c r="B244" s="187"/>
      <c r="C244" s="187"/>
      <c r="D244" s="190"/>
      <c r="E244" s="165"/>
      <c r="F244" s="165"/>
      <c r="G244" s="163"/>
      <c r="H244" s="163"/>
      <c r="I244" s="163"/>
      <c r="J244" s="163"/>
      <c r="K244" s="164"/>
      <c r="L244" s="165"/>
      <c r="M244" s="163"/>
      <c r="N244" s="163"/>
      <c r="O244" s="163"/>
    </row>
    <row r="245" spans="1:15">
      <c r="A245" s="163"/>
      <c r="B245" s="187"/>
      <c r="C245" s="187"/>
      <c r="D245" s="190"/>
      <c r="E245" s="165"/>
      <c r="F245" s="165"/>
      <c r="G245" s="163"/>
      <c r="H245" s="163"/>
      <c r="I245" s="163"/>
      <c r="J245" s="163"/>
      <c r="K245" s="164"/>
      <c r="L245" s="165"/>
      <c r="M245" s="163"/>
      <c r="N245" s="163"/>
      <c r="O245" s="163"/>
    </row>
    <row r="246" spans="1:15">
      <c r="A246" s="163"/>
      <c r="B246" s="187"/>
      <c r="C246" s="187"/>
      <c r="D246" s="190"/>
      <c r="E246" s="165"/>
      <c r="F246" s="165"/>
      <c r="G246" s="163"/>
      <c r="H246" s="163"/>
      <c r="I246" s="163"/>
      <c r="J246" s="163"/>
      <c r="K246" s="164"/>
      <c r="L246" s="165"/>
      <c r="M246" s="163"/>
      <c r="N246" s="163"/>
      <c r="O246" s="163"/>
    </row>
    <row r="247" spans="1:15">
      <c r="A247" s="163"/>
      <c r="B247" s="187"/>
      <c r="C247" s="187"/>
      <c r="D247" s="190"/>
      <c r="E247" s="165"/>
      <c r="F247" s="165"/>
      <c r="G247" s="163"/>
      <c r="H247" s="163"/>
      <c r="I247" s="163"/>
      <c r="J247" s="163"/>
      <c r="K247" s="164"/>
      <c r="L247" s="165"/>
      <c r="M247" s="163"/>
      <c r="N247" s="163"/>
      <c r="O247" s="163"/>
    </row>
    <row r="248" spans="1:15">
      <c r="A248" s="163"/>
      <c r="B248" s="187"/>
      <c r="C248" s="187"/>
      <c r="D248" s="190"/>
      <c r="E248" s="165"/>
      <c r="F248" s="165"/>
      <c r="G248" s="163"/>
      <c r="H248" s="163"/>
      <c r="I248" s="163"/>
      <c r="J248" s="163"/>
      <c r="K248" s="164"/>
      <c r="L248" s="165"/>
      <c r="M248" s="163"/>
      <c r="N248" s="163"/>
      <c r="O248" s="163"/>
    </row>
    <row r="249" spans="1:15">
      <c r="A249" s="163"/>
      <c r="B249" s="187"/>
      <c r="C249" s="187"/>
      <c r="D249" s="190"/>
      <c r="E249" s="165"/>
      <c r="F249" s="165"/>
      <c r="G249" s="163"/>
      <c r="H249" s="163"/>
      <c r="I249" s="163"/>
      <c r="J249" s="163"/>
      <c r="K249" s="164"/>
      <c r="L249" s="165"/>
      <c r="M249" s="163"/>
      <c r="N249" s="163"/>
      <c r="O249" s="163"/>
    </row>
    <row r="250" spans="1:15">
      <c r="A250" s="163"/>
      <c r="B250" s="187"/>
      <c r="C250" s="187"/>
      <c r="D250" s="190"/>
      <c r="E250" s="165"/>
      <c r="F250" s="165"/>
      <c r="G250" s="163"/>
      <c r="H250" s="163"/>
      <c r="I250" s="163"/>
      <c r="J250" s="163"/>
      <c r="K250" s="164"/>
      <c r="L250" s="165"/>
      <c r="M250" s="163"/>
      <c r="N250" s="163"/>
      <c r="O250" s="163"/>
    </row>
    <row r="251" spans="1:15">
      <c r="A251" s="163"/>
      <c r="B251" s="187"/>
      <c r="C251" s="187"/>
      <c r="D251" s="190"/>
      <c r="E251" s="165"/>
      <c r="F251" s="165"/>
      <c r="G251" s="163"/>
      <c r="H251" s="163"/>
      <c r="I251" s="163"/>
      <c r="J251" s="163"/>
      <c r="K251" s="164"/>
      <c r="L251" s="165"/>
      <c r="M251" s="163"/>
      <c r="N251" s="163"/>
      <c r="O251" s="163"/>
    </row>
    <row r="252" spans="1:15">
      <c r="A252" s="163"/>
      <c r="B252" s="187"/>
      <c r="C252" s="187"/>
      <c r="D252" s="190"/>
      <c r="E252" s="165"/>
      <c r="F252" s="165"/>
      <c r="G252" s="163"/>
      <c r="H252" s="163"/>
      <c r="I252" s="163"/>
      <c r="J252" s="163"/>
      <c r="K252" s="164"/>
      <c r="L252" s="165"/>
      <c r="M252" s="163"/>
      <c r="N252" s="163"/>
      <c r="O252" s="163"/>
    </row>
    <row r="253" spans="1:15">
      <c r="A253" s="163"/>
      <c r="B253" s="187"/>
      <c r="C253" s="187"/>
      <c r="D253" s="190"/>
      <c r="E253" s="165"/>
      <c r="F253" s="165"/>
      <c r="G253" s="163"/>
      <c r="H253" s="163"/>
      <c r="I253" s="163"/>
      <c r="J253" s="163"/>
      <c r="K253" s="164"/>
      <c r="L253" s="165"/>
      <c r="M253" s="163"/>
      <c r="N253" s="163"/>
      <c r="O253" s="163"/>
    </row>
    <row r="254" spans="1:15">
      <c r="A254" s="163"/>
      <c r="B254" s="187"/>
      <c r="C254" s="187"/>
      <c r="D254" s="190"/>
      <c r="E254" s="165"/>
      <c r="F254" s="165"/>
      <c r="G254" s="163"/>
      <c r="H254" s="163"/>
      <c r="I254" s="163"/>
      <c r="J254" s="163"/>
      <c r="K254" s="164"/>
      <c r="L254" s="165"/>
      <c r="M254" s="163"/>
      <c r="N254" s="163"/>
      <c r="O254" s="163"/>
    </row>
    <row r="255" spans="1:15">
      <c r="A255" s="163"/>
      <c r="B255" s="187"/>
      <c r="C255" s="187"/>
      <c r="D255" s="190"/>
      <c r="E255" s="165"/>
      <c r="F255" s="165"/>
      <c r="G255" s="163"/>
      <c r="H255" s="163"/>
      <c r="I255" s="163"/>
      <c r="J255" s="163"/>
      <c r="K255" s="164"/>
      <c r="L255" s="165"/>
      <c r="M255" s="163"/>
      <c r="N255" s="163"/>
      <c r="O255" s="163"/>
    </row>
    <row r="256" spans="1:15">
      <c r="A256" s="163"/>
      <c r="B256" s="187"/>
      <c r="C256" s="187"/>
      <c r="D256" s="190"/>
      <c r="E256" s="165"/>
      <c r="F256" s="165"/>
      <c r="G256" s="163"/>
      <c r="H256" s="163"/>
      <c r="I256" s="163"/>
      <c r="J256" s="163"/>
      <c r="K256" s="164"/>
      <c r="L256" s="165"/>
      <c r="M256" s="163"/>
      <c r="N256" s="163"/>
      <c r="O256" s="163"/>
    </row>
    <row r="257" spans="1:15">
      <c r="A257" s="163"/>
      <c r="B257" s="187"/>
      <c r="C257" s="187"/>
      <c r="D257" s="190"/>
      <c r="E257" s="165"/>
      <c r="F257" s="165"/>
      <c r="G257" s="163"/>
      <c r="H257" s="163"/>
      <c r="I257" s="163"/>
      <c r="J257" s="163"/>
      <c r="K257" s="164"/>
      <c r="L257" s="165"/>
      <c r="M257" s="163"/>
      <c r="N257" s="163"/>
      <c r="O257" s="163"/>
    </row>
    <row r="258" spans="1:15">
      <c r="A258" s="163"/>
      <c r="B258" s="187"/>
      <c r="C258" s="187"/>
      <c r="D258" s="190"/>
      <c r="E258" s="165"/>
      <c r="F258" s="165"/>
      <c r="G258" s="163"/>
      <c r="H258" s="163"/>
      <c r="I258" s="163"/>
      <c r="J258" s="163"/>
      <c r="K258" s="164"/>
      <c r="L258" s="165"/>
      <c r="M258" s="163"/>
      <c r="N258" s="163"/>
      <c r="O258" s="163"/>
    </row>
    <row r="259" spans="1:15">
      <c r="A259" s="163"/>
      <c r="B259" s="187"/>
      <c r="C259" s="187"/>
      <c r="D259" s="190"/>
      <c r="E259" s="165"/>
      <c r="F259" s="165"/>
      <c r="G259" s="163"/>
      <c r="H259" s="163"/>
      <c r="I259" s="163"/>
      <c r="J259" s="163"/>
      <c r="K259" s="164"/>
      <c r="L259" s="165"/>
      <c r="M259" s="163"/>
      <c r="N259" s="163"/>
      <c r="O259" s="163"/>
    </row>
    <row r="260" spans="1:15">
      <c r="A260" s="163"/>
      <c r="B260" s="187"/>
      <c r="C260" s="187"/>
      <c r="D260" s="190"/>
      <c r="E260" s="165"/>
      <c r="F260" s="165"/>
      <c r="G260" s="163"/>
      <c r="H260" s="163"/>
      <c r="I260" s="163"/>
      <c r="J260" s="163"/>
      <c r="K260" s="164"/>
      <c r="L260" s="165"/>
      <c r="M260" s="163"/>
      <c r="N260" s="163"/>
      <c r="O260" s="163"/>
    </row>
    <row r="261" spans="1:15">
      <c r="A261" s="163"/>
      <c r="B261" s="187"/>
      <c r="C261" s="187"/>
      <c r="D261" s="190"/>
      <c r="E261" s="165"/>
      <c r="F261" s="165"/>
      <c r="G261" s="163"/>
      <c r="H261" s="163"/>
      <c r="I261" s="163"/>
      <c r="J261" s="163"/>
      <c r="K261" s="164"/>
      <c r="L261" s="165"/>
      <c r="M261" s="163"/>
      <c r="N261" s="163"/>
      <c r="O261" s="163"/>
    </row>
    <row r="262" spans="1:15">
      <c r="A262" s="163"/>
      <c r="B262" s="187"/>
      <c r="C262" s="187"/>
      <c r="D262" s="190"/>
      <c r="E262" s="165"/>
      <c r="F262" s="165"/>
      <c r="G262" s="163"/>
      <c r="H262" s="163"/>
      <c r="I262" s="163"/>
      <c r="J262" s="163"/>
      <c r="K262" s="164"/>
      <c r="L262" s="165"/>
      <c r="M262" s="163"/>
      <c r="N262" s="163"/>
      <c r="O262" s="163"/>
    </row>
    <row r="263" spans="1:15">
      <c r="A263" s="163"/>
      <c r="B263" s="187"/>
      <c r="C263" s="187"/>
      <c r="D263" s="190"/>
      <c r="E263" s="165"/>
      <c r="F263" s="165"/>
      <c r="G263" s="163"/>
      <c r="H263" s="163"/>
      <c r="I263" s="163"/>
      <c r="J263" s="163"/>
      <c r="K263" s="164"/>
      <c r="L263" s="165"/>
      <c r="M263" s="163"/>
      <c r="N263" s="163"/>
      <c r="O263" s="163"/>
    </row>
    <row r="264" spans="1:15">
      <c r="A264" s="163"/>
      <c r="B264" s="187"/>
      <c r="C264" s="187"/>
      <c r="D264" s="190"/>
      <c r="E264" s="165"/>
      <c r="F264" s="165"/>
      <c r="G264" s="163"/>
      <c r="H264" s="163"/>
      <c r="I264" s="163"/>
      <c r="J264" s="163"/>
      <c r="K264" s="164"/>
      <c r="L264" s="165"/>
      <c r="M264" s="163"/>
      <c r="N264" s="163"/>
      <c r="O264" s="163"/>
    </row>
    <row r="265" spans="1:15">
      <c r="A265" s="163"/>
      <c r="B265" s="187"/>
      <c r="C265" s="187"/>
      <c r="D265" s="190"/>
      <c r="E265" s="165"/>
      <c r="F265" s="165"/>
      <c r="G265" s="163"/>
      <c r="H265" s="163"/>
      <c r="I265" s="163"/>
      <c r="J265" s="163"/>
      <c r="K265" s="164"/>
      <c r="L265" s="165"/>
      <c r="M265" s="163"/>
      <c r="N265" s="163"/>
      <c r="O265" s="163"/>
    </row>
    <row r="266" spans="1:15">
      <c r="A266" s="163"/>
      <c r="B266" s="187"/>
      <c r="C266" s="187"/>
      <c r="D266" s="190"/>
      <c r="E266" s="165"/>
      <c r="F266" s="165"/>
      <c r="G266" s="163"/>
      <c r="H266" s="163"/>
      <c r="I266" s="163"/>
      <c r="J266" s="163"/>
      <c r="K266" s="164"/>
      <c r="L266" s="165"/>
      <c r="M266" s="163"/>
      <c r="N266" s="163"/>
      <c r="O266" s="163"/>
    </row>
    <row r="267" spans="1:15">
      <c r="A267" s="163"/>
      <c r="B267" s="187"/>
      <c r="C267" s="187"/>
      <c r="D267" s="190"/>
      <c r="E267" s="165"/>
      <c r="F267" s="165"/>
      <c r="G267" s="163"/>
      <c r="H267" s="163"/>
      <c r="I267" s="163"/>
      <c r="J267" s="163"/>
      <c r="K267" s="164"/>
      <c r="L267" s="165"/>
      <c r="M267" s="163"/>
      <c r="N267" s="163"/>
      <c r="O267" s="163"/>
    </row>
    <row r="268" spans="1:15">
      <c r="A268" s="163"/>
      <c r="B268" s="187"/>
      <c r="C268" s="187"/>
      <c r="D268" s="190"/>
      <c r="E268" s="165"/>
      <c r="F268" s="165"/>
      <c r="G268" s="163"/>
      <c r="H268" s="163"/>
      <c r="I268" s="163"/>
      <c r="J268" s="163"/>
      <c r="K268" s="164"/>
      <c r="L268" s="165"/>
      <c r="M268" s="163"/>
      <c r="N268" s="163"/>
      <c r="O268" s="163"/>
    </row>
    <row r="269" spans="1:15">
      <c r="A269" s="163"/>
      <c r="B269" s="187"/>
      <c r="C269" s="187"/>
      <c r="D269" s="190"/>
      <c r="E269" s="165"/>
      <c r="F269" s="165"/>
      <c r="G269" s="163"/>
      <c r="H269" s="163"/>
      <c r="I269" s="163"/>
      <c r="J269" s="163"/>
      <c r="K269" s="164"/>
      <c r="L269" s="165"/>
      <c r="M269" s="163"/>
      <c r="N269" s="163"/>
      <c r="O269" s="163"/>
    </row>
    <row r="270" spans="1:15">
      <c r="A270" s="163"/>
      <c r="B270" s="187"/>
      <c r="C270" s="187"/>
      <c r="D270" s="190"/>
      <c r="E270" s="165"/>
      <c r="F270" s="165"/>
      <c r="G270" s="163"/>
      <c r="H270" s="163"/>
      <c r="I270" s="163"/>
      <c r="J270" s="163"/>
      <c r="K270" s="164"/>
      <c r="L270" s="165"/>
      <c r="M270" s="163"/>
      <c r="N270" s="163"/>
      <c r="O270" s="163"/>
    </row>
    <row r="271" spans="1:15">
      <c r="A271" s="163"/>
      <c r="B271" s="187"/>
      <c r="C271" s="187"/>
      <c r="D271" s="190"/>
      <c r="E271" s="165"/>
      <c r="F271" s="165"/>
      <c r="G271" s="163"/>
      <c r="H271" s="163"/>
      <c r="I271" s="163"/>
      <c r="J271" s="163"/>
      <c r="K271" s="164"/>
      <c r="L271" s="165"/>
      <c r="M271" s="163"/>
      <c r="N271" s="163"/>
      <c r="O271" s="163"/>
    </row>
    <row r="272" spans="1:15">
      <c r="A272" s="163"/>
      <c r="B272" s="187"/>
      <c r="C272" s="187"/>
      <c r="D272" s="190"/>
      <c r="E272" s="165"/>
      <c r="F272" s="165"/>
      <c r="G272" s="163"/>
      <c r="H272" s="163"/>
      <c r="I272" s="163"/>
      <c r="J272" s="163"/>
      <c r="K272" s="164"/>
      <c r="L272" s="165"/>
      <c r="M272" s="163"/>
      <c r="N272" s="163"/>
      <c r="O272" s="163"/>
    </row>
    <row r="273" spans="1:15">
      <c r="A273" s="163"/>
      <c r="B273" s="187"/>
      <c r="C273" s="187"/>
      <c r="D273" s="190"/>
      <c r="E273" s="165"/>
      <c r="F273" s="165"/>
      <c r="G273" s="163"/>
      <c r="H273" s="163"/>
      <c r="I273" s="163"/>
      <c r="J273" s="163"/>
      <c r="K273" s="164"/>
      <c r="L273" s="165"/>
      <c r="M273" s="163"/>
      <c r="N273" s="163"/>
      <c r="O273" s="163"/>
    </row>
    <row r="274" spans="1:15">
      <c r="A274" s="163"/>
      <c r="B274" s="187"/>
      <c r="C274" s="187"/>
      <c r="D274" s="190"/>
      <c r="E274" s="165"/>
      <c r="F274" s="165"/>
      <c r="G274" s="163"/>
      <c r="H274" s="163"/>
      <c r="I274" s="163"/>
      <c r="J274" s="163"/>
      <c r="K274" s="164"/>
      <c r="L274" s="165"/>
      <c r="M274" s="163"/>
      <c r="N274" s="163"/>
      <c r="O274" s="163"/>
    </row>
    <row r="275" spans="1:15">
      <c r="A275" s="163"/>
      <c r="B275" s="187"/>
      <c r="C275" s="187"/>
      <c r="D275" s="190"/>
      <c r="E275" s="165"/>
      <c r="F275" s="165"/>
      <c r="G275" s="163"/>
      <c r="H275" s="163"/>
      <c r="I275" s="163"/>
      <c r="J275" s="163"/>
      <c r="K275" s="164"/>
      <c r="L275" s="165"/>
      <c r="M275" s="163"/>
      <c r="N275" s="163"/>
      <c r="O275" s="163"/>
    </row>
    <row r="276" spans="1:15">
      <c r="A276" s="163"/>
      <c r="B276" s="187"/>
      <c r="C276" s="187"/>
      <c r="D276" s="190"/>
      <c r="E276" s="165"/>
      <c r="F276" s="165"/>
      <c r="G276" s="163"/>
      <c r="H276" s="163"/>
      <c r="I276" s="163"/>
      <c r="J276" s="163"/>
      <c r="K276" s="164"/>
      <c r="L276" s="165"/>
      <c r="M276" s="163"/>
      <c r="N276" s="163"/>
      <c r="O276" s="163"/>
    </row>
    <row r="277" spans="1:15">
      <c r="A277" s="163"/>
      <c r="B277" s="187"/>
      <c r="C277" s="187"/>
      <c r="D277" s="190"/>
      <c r="E277" s="165"/>
      <c r="F277" s="165"/>
      <c r="G277" s="163"/>
      <c r="H277" s="163"/>
      <c r="I277" s="163"/>
      <c r="J277" s="163"/>
      <c r="K277" s="164"/>
      <c r="L277" s="165"/>
      <c r="M277" s="163"/>
      <c r="N277" s="163"/>
      <c r="O277" s="163"/>
    </row>
    <row r="278" spans="1:15">
      <c r="A278" s="163"/>
      <c r="B278" s="187"/>
      <c r="C278" s="187"/>
      <c r="D278" s="190"/>
      <c r="E278" s="165"/>
      <c r="F278" s="165"/>
      <c r="G278" s="163"/>
      <c r="H278" s="163"/>
      <c r="I278" s="163"/>
      <c r="J278" s="163"/>
      <c r="K278" s="164"/>
      <c r="L278" s="165"/>
      <c r="M278" s="163"/>
      <c r="N278" s="163"/>
      <c r="O278" s="163"/>
    </row>
    <row r="279" spans="1:15">
      <c r="A279" s="163"/>
      <c r="B279" s="187"/>
      <c r="C279" s="187"/>
      <c r="D279" s="190"/>
      <c r="E279" s="165"/>
      <c r="F279" s="165"/>
      <c r="G279" s="163"/>
      <c r="H279" s="163"/>
      <c r="I279" s="163"/>
      <c r="J279" s="163"/>
      <c r="K279" s="164"/>
      <c r="L279" s="165"/>
      <c r="M279" s="163"/>
      <c r="N279" s="163"/>
      <c r="O279" s="163"/>
    </row>
    <row r="280" spans="1:15">
      <c r="A280" s="163"/>
      <c r="B280" s="187"/>
      <c r="C280" s="187"/>
      <c r="D280" s="190"/>
      <c r="E280" s="165"/>
      <c r="F280" s="165"/>
      <c r="G280" s="163"/>
      <c r="H280" s="163"/>
      <c r="I280" s="163"/>
      <c r="J280" s="163"/>
      <c r="K280" s="164"/>
      <c r="L280" s="165"/>
      <c r="M280" s="163"/>
      <c r="N280" s="163"/>
      <c r="O280" s="163"/>
    </row>
    <row r="281" spans="1:15">
      <c r="A281" s="163"/>
      <c r="B281" s="187"/>
      <c r="C281" s="187"/>
      <c r="D281" s="190"/>
      <c r="E281" s="165"/>
      <c r="F281" s="165"/>
      <c r="G281" s="163"/>
      <c r="H281" s="163"/>
      <c r="I281" s="163"/>
      <c r="J281" s="163"/>
      <c r="K281" s="164"/>
      <c r="L281" s="165"/>
      <c r="M281" s="163"/>
      <c r="N281" s="163"/>
      <c r="O281" s="163"/>
    </row>
    <row r="282" spans="1:15">
      <c r="A282" s="163"/>
      <c r="B282" s="187"/>
      <c r="C282" s="187"/>
      <c r="D282" s="190"/>
      <c r="E282" s="165"/>
      <c r="F282" s="165"/>
      <c r="G282" s="163"/>
      <c r="H282" s="163"/>
      <c r="I282" s="163"/>
      <c r="J282" s="163"/>
      <c r="K282" s="164"/>
      <c r="L282" s="165"/>
      <c r="M282" s="163"/>
      <c r="N282" s="163"/>
      <c r="O282" s="163"/>
    </row>
    <row r="283" spans="1:15">
      <c r="A283" s="163"/>
      <c r="B283" s="187"/>
      <c r="C283" s="187"/>
      <c r="D283" s="190"/>
      <c r="E283" s="165"/>
      <c r="F283" s="165"/>
      <c r="G283" s="163"/>
      <c r="H283" s="163"/>
      <c r="I283" s="163"/>
      <c r="J283" s="163"/>
      <c r="K283" s="164"/>
      <c r="L283" s="165"/>
      <c r="M283" s="163"/>
      <c r="N283" s="163"/>
      <c r="O283" s="163"/>
    </row>
    <row r="284" spans="1:15">
      <c r="A284" s="163"/>
      <c r="B284" s="187"/>
      <c r="C284" s="187"/>
      <c r="D284" s="190"/>
      <c r="E284" s="165"/>
      <c r="F284" s="165"/>
      <c r="G284" s="163"/>
      <c r="H284" s="163"/>
      <c r="I284" s="163"/>
      <c r="J284" s="163"/>
      <c r="K284" s="164"/>
      <c r="L284" s="165"/>
      <c r="M284" s="163"/>
      <c r="N284" s="163"/>
      <c r="O284" s="163"/>
    </row>
    <row r="285" spans="1:15">
      <c r="A285" s="163"/>
      <c r="B285" s="187"/>
      <c r="C285" s="187"/>
      <c r="D285" s="190"/>
      <c r="E285" s="165"/>
      <c r="F285" s="165"/>
      <c r="G285" s="163"/>
      <c r="H285" s="163"/>
      <c r="I285" s="163"/>
      <c r="J285" s="163"/>
      <c r="K285" s="164"/>
      <c r="L285" s="165"/>
      <c r="M285" s="163"/>
      <c r="N285" s="163"/>
      <c r="O285" s="163"/>
    </row>
    <row r="286" spans="1:15">
      <c r="A286" s="163"/>
      <c r="B286" s="187"/>
      <c r="C286" s="187"/>
      <c r="D286" s="190"/>
      <c r="E286" s="165"/>
      <c r="F286" s="165"/>
      <c r="G286" s="163"/>
      <c r="H286" s="163"/>
      <c r="I286" s="163"/>
      <c r="J286" s="163"/>
      <c r="K286" s="164"/>
      <c r="L286" s="165"/>
      <c r="M286" s="163"/>
      <c r="N286" s="163"/>
      <c r="O286" s="163"/>
    </row>
    <row r="287" spans="1:15">
      <c r="A287" s="163"/>
      <c r="B287" s="187"/>
      <c r="C287" s="187"/>
      <c r="D287" s="190"/>
      <c r="E287" s="165"/>
      <c r="F287" s="165"/>
      <c r="G287" s="163"/>
      <c r="H287" s="163"/>
      <c r="I287" s="163"/>
      <c r="J287" s="163"/>
      <c r="K287" s="164"/>
      <c r="L287" s="165"/>
      <c r="M287" s="163"/>
      <c r="N287" s="163"/>
      <c r="O287" s="163"/>
    </row>
    <row r="288" spans="1:15">
      <c r="A288" s="163"/>
      <c r="B288" s="187"/>
      <c r="C288" s="187"/>
      <c r="D288" s="190"/>
      <c r="E288" s="165"/>
      <c r="F288" s="165"/>
      <c r="G288" s="163"/>
      <c r="H288" s="163"/>
      <c r="I288" s="163"/>
      <c r="J288" s="163"/>
      <c r="K288" s="164"/>
      <c r="L288" s="165"/>
      <c r="M288" s="163"/>
      <c r="N288" s="163"/>
      <c r="O288" s="163"/>
    </row>
    <row r="289" spans="1:15">
      <c r="A289" s="163"/>
      <c r="B289" s="187"/>
      <c r="C289" s="187"/>
      <c r="D289" s="190"/>
      <c r="E289" s="165"/>
      <c r="F289" s="165"/>
      <c r="G289" s="163"/>
      <c r="H289" s="163"/>
      <c r="I289" s="163"/>
      <c r="J289" s="163"/>
      <c r="K289" s="164"/>
      <c r="L289" s="165"/>
      <c r="M289" s="163"/>
      <c r="N289" s="163"/>
      <c r="O289" s="163"/>
    </row>
    <row r="290" spans="1:15">
      <c r="A290" s="163"/>
      <c r="B290" s="187"/>
      <c r="C290" s="187"/>
      <c r="D290" s="190"/>
      <c r="E290" s="165"/>
      <c r="F290" s="165"/>
      <c r="G290" s="163"/>
      <c r="H290" s="163"/>
      <c r="I290" s="163"/>
      <c r="J290" s="163"/>
      <c r="K290" s="164"/>
      <c r="L290" s="165"/>
      <c r="M290" s="163"/>
      <c r="N290" s="163"/>
      <c r="O290" s="163"/>
    </row>
    <row r="291" spans="1:15">
      <c r="A291" s="163"/>
      <c r="B291" s="187"/>
      <c r="C291" s="187"/>
      <c r="D291" s="190"/>
      <c r="E291" s="165"/>
      <c r="F291" s="165"/>
      <c r="G291" s="163"/>
      <c r="H291" s="163"/>
      <c r="I291" s="163"/>
      <c r="J291" s="163"/>
      <c r="K291" s="164"/>
      <c r="L291" s="165"/>
      <c r="M291" s="163"/>
      <c r="N291" s="163"/>
      <c r="O291" s="163"/>
    </row>
    <row r="292" spans="1:15">
      <c r="A292" s="163"/>
      <c r="B292" s="187"/>
      <c r="C292" s="187"/>
      <c r="D292" s="190"/>
      <c r="E292" s="165"/>
      <c r="F292" s="165"/>
      <c r="G292" s="163"/>
      <c r="H292" s="163"/>
      <c r="I292" s="163"/>
      <c r="J292" s="163"/>
      <c r="K292" s="164"/>
      <c r="L292" s="165"/>
      <c r="M292" s="163"/>
      <c r="N292" s="163"/>
      <c r="O292" s="163"/>
    </row>
    <row r="293" spans="1:15">
      <c r="A293" s="163"/>
      <c r="B293" s="187"/>
      <c r="C293" s="187"/>
      <c r="D293" s="190"/>
      <c r="E293" s="165"/>
      <c r="F293" s="165"/>
      <c r="G293" s="163"/>
      <c r="H293" s="163"/>
      <c r="I293" s="163"/>
      <c r="J293" s="163"/>
      <c r="K293" s="164"/>
      <c r="L293" s="165"/>
      <c r="M293" s="163"/>
      <c r="N293" s="163"/>
      <c r="O293" s="163"/>
    </row>
    <row r="294" spans="1:15">
      <c r="A294" s="163"/>
      <c r="B294" s="187"/>
      <c r="C294" s="187"/>
      <c r="D294" s="190"/>
      <c r="E294" s="165"/>
      <c r="F294" s="165"/>
      <c r="G294" s="163"/>
      <c r="H294" s="163"/>
      <c r="I294" s="163"/>
      <c r="J294" s="163"/>
      <c r="K294" s="164"/>
      <c r="L294" s="165"/>
      <c r="M294" s="163"/>
      <c r="N294" s="163"/>
      <c r="O294" s="163"/>
    </row>
    <row r="295" spans="1:15">
      <c r="A295" s="163"/>
      <c r="B295" s="187"/>
      <c r="C295" s="187"/>
      <c r="D295" s="190"/>
      <c r="E295" s="164"/>
      <c r="F295" s="164"/>
      <c r="G295" s="163"/>
      <c r="H295" s="163"/>
      <c r="I295" s="163"/>
      <c r="J295" s="163"/>
      <c r="K295" s="164"/>
      <c r="L295" s="164"/>
      <c r="M295" s="163"/>
      <c r="N295" s="163"/>
      <c r="O295" s="163"/>
    </row>
    <row r="296" spans="1:15">
      <c r="A296" s="163"/>
      <c r="B296" s="187"/>
      <c r="C296" s="187"/>
      <c r="D296" s="190"/>
      <c r="E296" s="165"/>
      <c r="F296" s="165"/>
      <c r="G296" s="163"/>
      <c r="H296" s="163"/>
      <c r="I296" s="163"/>
      <c r="J296" s="163"/>
      <c r="K296" s="164"/>
      <c r="L296" s="165"/>
      <c r="M296" s="163"/>
      <c r="N296" s="163"/>
      <c r="O296" s="163"/>
    </row>
    <row r="297" spans="1:15">
      <c r="A297" s="163"/>
      <c r="B297" s="187"/>
      <c r="C297" s="187"/>
      <c r="D297" s="190"/>
      <c r="E297" s="165"/>
      <c r="F297" s="165"/>
      <c r="G297" s="163"/>
      <c r="H297" s="163"/>
      <c r="I297" s="163"/>
      <c r="J297" s="163"/>
      <c r="K297" s="164"/>
      <c r="L297" s="165"/>
      <c r="M297" s="163"/>
      <c r="N297" s="163"/>
      <c r="O297" s="163"/>
    </row>
    <row r="298" spans="1:15">
      <c r="A298" s="163"/>
      <c r="B298" s="187"/>
      <c r="C298" s="187"/>
      <c r="D298" s="190"/>
      <c r="E298" s="165"/>
      <c r="F298" s="165"/>
      <c r="G298" s="163"/>
      <c r="H298" s="163"/>
      <c r="I298" s="163"/>
      <c r="J298" s="163"/>
      <c r="K298" s="164"/>
      <c r="L298" s="165"/>
      <c r="M298" s="163"/>
      <c r="N298" s="163"/>
      <c r="O298" s="163"/>
    </row>
    <row r="299" spans="1:15">
      <c r="A299" s="163"/>
      <c r="B299" s="187"/>
      <c r="C299" s="187"/>
      <c r="D299" s="190"/>
      <c r="E299" s="165"/>
      <c r="F299" s="165"/>
      <c r="G299" s="163"/>
      <c r="H299" s="163"/>
      <c r="I299" s="163"/>
      <c r="J299" s="163"/>
      <c r="K299" s="164"/>
      <c r="L299" s="165"/>
      <c r="M299" s="163"/>
      <c r="N299" s="163"/>
      <c r="O299" s="163"/>
    </row>
    <row r="300" spans="1:15">
      <c r="A300" s="163"/>
      <c r="B300" s="187"/>
      <c r="C300" s="187"/>
      <c r="D300" s="190"/>
      <c r="E300" s="165"/>
      <c r="F300" s="165"/>
      <c r="G300" s="163"/>
      <c r="H300" s="163"/>
      <c r="I300" s="163"/>
      <c r="J300" s="163"/>
      <c r="K300" s="164"/>
      <c r="L300" s="165"/>
      <c r="M300" s="163"/>
      <c r="N300" s="163"/>
      <c r="O300" s="163"/>
    </row>
    <row r="301" spans="1:15">
      <c r="A301" s="163"/>
      <c r="B301" s="187"/>
      <c r="C301" s="187"/>
      <c r="D301" s="190"/>
      <c r="E301" s="165"/>
      <c r="F301" s="165"/>
      <c r="G301" s="163"/>
      <c r="H301" s="163"/>
      <c r="I301" s="163"/>
      <c r="J301" s="163"/>
      <c r="K301" s="164"/>
      <c r="L301" s="165"/>
      <c r="M301" s="163"/>
      <c r="N301" s="163"/>
      <c r="O301" s="163"/>
    </row>
    <row r="302" spans="1:15">
      <c r="A302" s="163"/>
      <c r="B302" s="187"/>
      <c r="C302" s="187"/>
      <c r="D302" s="190"/>
      <c r="E302" s="165"/>
      <c r="F302" s="165"/>
      <c r="G302" s="163"/>
      <c r="H302" s="163"/>
      <c r="I302" s="163"/>
      <c r="J302" s="163"/>
      <c r="K302" s="164"/>
      <c r="L302" s="164"/>
      <c r="M302" s="163"/>
      <c r="N302" s="163"/>
      <c r="O302" s="163"/>
    </row>
    <row r="303" spans="1:15">
      <c r="A303" s="163"/>
      <c r="B303" s="187"/>
      <c r="C303" s="187"/>
      <c r="D303" s="190"/>
      <c r="E303" s="165"/>
      <c r="F303" s="165"/>
      <c r="G303" s="163"/>
      <c r="H303" s="163"/>
      <c r="I303" s="163"/>
      <c r="J303" s="163"/>
      <c r="K303" s="164"/>
      <c r="L303" s="165"/>
      <c r="M303" s="163"/>
      <c r="N303" s="163"/>
      <c r="O303" s="163"/>
    </row>
    <row r="304" spans="1:15">
      <c r="A304" s="163"/>
      <c r="B304" s="187"/>
      <c r="C304" s="187"/>
      <c r="D304" s="190"/>
      <c r="E304" s="165"/>
      <c r="F304" s="165"/>
      <c r="G304" s="163"/>
      <c r="H304" s="163"/>
      <c r="I304" s="163"/>
      <c r="J304" s="163"/>
      <c r="K304" s="164"/>
      <c r="L304" s="165"/>
      <c r="M304" s="163"/>
      <c r="N304" s="163"/>
      <c r="O304" s="163"/>
    </row>
    <row r="305" spans="1:15">
      <c r="A305" s="163"/>
      <c r="B305" s="187"/>
      <c r="C305" s="187"/>
      <c r="D305" s="190"/>
      <c r="E305" s="165"/>
      <c r="F305" s="165"/>
      <c r="G305" s="163"/>
      <c r="H305" s="163"/>
      <c r="I305" s="163"/>
      <c r="J305" s="163"/>
      <c r="K305" s="164"/>
      <c r="L305" s="165"/>
      <c r="M305" s="163"/>
      <c r="N305" s="163"/>
      <c r="O305" s="163"/>
    </row>
    <row r="306" spans="1:15">
      <c r="A306" s="163"/>
      <c r="B306" s="187"/>
      <c r="C306" s="187"/>
      <c r="D306" s="190"/>
      <c r="E306" s="165"/>
      <c r="F306" s="165"/>
      <c r="G306" s="163"/>
      <c r="H306" s="163"/>
      <c r="I306" s="163"/>
      <c r="J306" s="163"/>
      <c r="K306" s="164"/>
      <c r="L306" s="165"/>
      <c r="M306" s="163"/>
      <c r="N306" s="163"/>
      <c r="O306" s="163"/>
    </row>
    <row r="307" spans="1:15">
      <c r="A307" s="163"/>
      <c r="B307" s="187"/>
      <c r="C307" s="187"/>
      <c r="D307" s="190"/>
      <c r="E307" s="165"/>
      <c r="F307" s="165"/>
      <c r="G307" s="163"/>
      <c r="H307" s="163"/>
      <c r="I307" s="163"/>
      <c r="J307" s="163"/>
      <c r="K307" s="164"/>
      <c r="L307" s="165"/>
      <c r="M307" s="163"/>
      <c r="N307" s="163"/>
      <c r="O307" s="163"/>
    </row>
    <row r="308" spans="1:15">
      <c r="A308" s="163"/>
      <c r="B308" s="187"/>
      <c r="C308" s="187"/>
      <c r="D308" s="190"/>
      <c r="E308" s="165"/>
      <c r="F308" s="165"/>
      <c r="G308" s="163"/>
      <c r="H308" s="163"/>
      <c r="I308" s="163"/>
      <c r="J308" s="163"/>
      <c r="K308" s="164"/>
      <c r="L308" s="165"/>
      <c r="M308" s="163"/>
      <c r="N308" s="163"/>
      <c r="O308" s="163"/>
    </row>
    <row r="309" spans="1:15">
      <c r="A309" s="163"/>
      <c r="B309" s="187"/>
      <c r="C309" s="187"/>
      <c r="D309" s="190"/>
      <c r="E309" s="165"/>
      <c r="F309" s="165"/>
      <c r="G309" s="163"/>
      <c r="H309" s="163"/>
      <c r="I309" s="163"/>
      <c r="J309" s="163"/>
      <c r="K309" s="164"/>
      <c r="L309" s="165"/>
      <c r="M309" s="163"/>
      <c r="N309" s="163"/>
      <c r="O309" s="163"/>
    </row>
    <row r="310" spans="1:15">
      <c r="A310" s="163"/>
      <c r="B310" s="187"/>
      <c r="C310" s="187"/>
      <c r="D310" s="190"/>
      <c r="E310" s="165"/>
      <c r="F310" s="165"/>
      <c r="G310" s="163"/>
      <c r="H310" s="163"/>
      <c r="I310" s="163"/>
      <c r="J310" s="163"/>
      <c r="K310" s="164"/>
      <c r="L310" s="165"/>
      <c r="M310" s="163"/>
      <c r="N310" s="163"/>
      <c r="O310" s="163"/>
    </row>
    <row r="311" spans="1:15">
      <c r="A311" s="163"/>
      <c r="B311" s="187"/>
      <c r="C311" s="187"/>
      <c r="D311" s="190"/>
      <c r="E311" s="165"/>
      <c r="F311" s="165"/>
      <c r="G311" s="163"/>
      <c r="H311" s="163"/>
      <c r="I311" s="163"/>
      <c r="J311" s="163"/>
      <c r="K311" s="164"/>
      <c r="L311" s="165"/>
      <c r="M311" s="163"/>
      <c r="N311" s="163"/>
      <c r="O311" s="163"/>
    </row>
    <row r="312" spans="1:15">
      <c r="A312" s="163"/>
      <c r="B312" s="187"/>
      <c r="C312" s="187"/>
      <c r="D312" s="190"/>
      <c r="E312" s="165"/>
      <c r="F312" s="165"/>
      <c r="G312" s="163"/>
      <c r="H312" s="163"/>
      <c r="I312" s="163"/>
      <c r="J312" s="163"/>
      <c r="K312" s="164"/>
      <c r="L312" s="165"/>
      <c r="M312" s="163"/>
      <c r="N312" s="163"/>
      <c r="O312" s="163"/>
    </row>
    <row r="313" spans="1:15">
      <c r="A313" s="163"/>
      <c r="B313" s="187"/>
      <c r="C313" s="187"/>
      <c r="D313" s="190"/>
      <c r="E313" s="165"/>
      <c r="F313" s="165"/>
      <c r="G313" s="163"/>
      <c r="H313" s="163"/>
      <c r="I313" s="163"/>
      <c r="J313" s="163"/>
      <c r="K313" s="164"/>
      <c r="L313" s="165"/>
      <c r="M313" s="163"/>
      <c r="N313" s="163"/>
      <c r="O313" s="163"/>
    </row>
    <row r="314" spans="1:15">
      <c r="A314" s="163"/>
      <c r="B314" s="187"/>
      <c r="C314" s="187"/>
      <c r="D314" s="190"/>
      <c r="E314" s="165"/>
      <c r="F314" s="165"/>
      <c r="G314" s="163"/>
      <c r="H314" s="163"/>
      <c r="I314" s="163"/>
      <c r="J314" s="163"/>
      <c r="K314" s="164"/>
      <c r="L314" s="165"/>
      <c r="M314" s="163"/>
      <c r="N314" s="163"/>
      <c r="O314" s="163"/>
    </row>
    <row r="315" spans="1:15">
      <c r="A315" s="163"/>
      <c r="B315" s="187"/>
      <c r="C315" s="187"/>
      <c r="D315" s="190"/>
      <c r="E315" s="165"/>
      <c r="F315" s="165"/>
      <c r="G315" s="163"/>
      <c r="H315" s="163"/>
      <c r="I315" s="163"/>
      <c r="J315" s="163"/>
      <c r="K315" s="164"/>
      <c r="L315" s="165"/>
      <c r="M315" s="163"/>
      <c r="N315" s="163"/>
      <c r="O315" s="163"/>
    </row>
    <row r="316" spans="1:15">
      <c r="A316" s="163"/>
      <c r="B316" s="187"/>
      <c r="C316" s="187"/>
      <c r="D316" s="190"/>
      <c r="E316" s="165"/>
      <c r="F316" s="165"/>
      <c r="G316" s="163"/>
      <c r="H316" s="163"/>
      <c r="I316" s="163"/>
      <c r="J316" s="163"/>
      <c r="K316" s="164"/>
      <c r="L316" s="165"/>
      <c r="M316" s="163"/>
      <c r="N316" s="163"/>
      <c r="O316" s="163"/>
    </row>
    <row r="317" spans="1:15">
      <c r="A317" s="163"/>
      <c r="B317" s="187"/>
      <c r="C317" s="187"/>
      <c r="D317" s="190"/>
      <c r="E317" s="165"/>
      <c r="F317" s="165"/>
      <c r="G317" s="163"/>
      <c r="H317" s="163"/>
      <c r="I317" s="163"/>
      <c r="J317" s="163"/>
      <c r="K317" s="164"/>
      <c r="L317" s="165"/>
      <c r="M317" s="163"/>
      <c r="N317" s="163"/>
      <c r="O317" s="163"/>
    </row>
    <row r="318" spans="1:15">
      <c r="A318" s="163"/>
      <c r="B318" s="187"/>
      <c r="C318" s="187"/>
      <c r="D318" s="190"/>
      <c r="E318" s="165"/>
      <c r="F318" s="165"/>
      <c r="G318" s="163"/>
      <c r="H318" s="163"/>
      <c r="I318" s="163"/>
      <c r="J318" s="163"/>
      <c r="K318" s="164"/>
      <c r="L318" s="165"/>
      <c r="M318" s="163"/>
      <c r="N318" s="163"/>
      <c r="O318" s="163"/>
    </row>
    <row r="319" spans="1:15">
      <c r="A319" s="163"/>
      <c r="B319" s="187"/>
      <c r="C319" s="187"/>
      <c r="D319" s="190"/>
      <c r="E319" s="165"/>
      <c r="F319" s="165"/>
      <c r="G319" s="163"/>
      <c r="H319" s="163"/>
      <c r="I319" s="163"/>
      <c r="J319" s="163"/>
      <c r="K319" s="164"/>
      <c r="L319" s="165"/>
      <c r="M319" s="163"/>
      <c r="N319" s="163"/>
      <c r="O319" s="163"/>
    </row>
    <row r="320" spans="1:15">
      <c r="A320" s="163"/>
      <c r="B320" s="187"/>
      <c r="C320" s="187"/>
      <c r="D320" s="190"/>
      <c r="E320" s="165"/>
      <c r="F320" s="165"/>
      <c r="G320" s="163"/>
      <c r="H320" s="163"/>
      <c r="I320" s="163"/>
      <c r="J320" s="163"/>
      <c r="K320" s="164"/>
      <c r="L320" s="165"/>
      <c r="M320" s="163"/>
      <c r="N320" s="163"/>
      <c r="O320" s="163"/>
    </row>
    <row r="321" spans="1:15">
      <c r="A321" s="163"/>
      <c r="B321" s="187"/>
      <c r="C321" s="187"/>
      <c r="D321" s="190"/>
      <c r="E321" s="165"/>
      <c r="F321" s="165"/>
      <c r="G321" s="163"/>
      <c r="H321" s="163"/>
      <c r="I321" s="163"/>
      <c r="J321" s="163"/>
      <c r="K321" s="164"/>
      <c r="L321" s="165"/>
      <c r="M321" s="163"/>
      <c r="N321" s="163"/>
      <c r="O321" s="163"/>
    </row>
    <row r="322" spans="1:15">
      <c r="A322" s="163"/>
      <c r="B322" s="187"/>
      <c r="C322" s="187"/>
      <c r="D322" s="190"/>
      <c r="E322" s="165"/>
      <c r="F322" s="165"/>
      <c r="G322" s="163"/>
      <c r="H322" s="163"/>
      <c r="I322" s="163"/>
      <c r="J322" s="163"/>
      <c r="K322" s="164"/>
      <c r="L322" s="165"/>
      <c r="M322" s="163"/>
      <c r="N322" s="163"/>
      <c r="O322" s="163"/>
    </row>
    <row r="323" spans="1:15">
      <c r="A323" s="163"/>
      <c r="B323" s="187"/>
      <c r="C323" s="187"/>
      <c r="D323" s="190"/>
      <c r="E323" s="165"/>
      <c r="F323" s="165"/>
      <c r="G323" s="163"/>
      <c r="H323" s="163"/>
      <c r="I323" s="163"/>
      <c r="J323" s="163"/>
      <c r="K323" s="164"/>
      <c r="L323" s="165"/>
      <c r="M323" s="163"/>
      <c r="N323" s="163"/>
      <c r="O323" s="163"/>
    </row>
    <row r="324" spans="1:15">
      <c r="A324" s="163"/>
      <c r="B324" s="187"/>
      <c r="C324" s="187"/>
      <c r="D324" s="190"/>
      <c r="E324" s="165"/>
      <c r="F324" s="165"/>
      <c r="G324" s="163"/>
      <c r="H324" s="163"/>
      <c r="I324" s="163"/>
      <c r="J324" s="163"/>
      <c r="K324" s="164"/>
      <c r="L324" s="165"/>
      <c r="M324" s="163"/>
      <c r="N324" s="163"/>
      <c r="O324" s="163"/>
    </row>
    <row r="325" spans="1:15">
      <c r="A325" s="163"/>
      <c r="B325" s="187"/>
      <c r="C325" s="187"/>
      <c r="D325" s="190"/>
      <c r="E325" s="165"/>
      <c r="F325" s="165"/>
      <c r="G325" s="163"/>
      <c r="H325" s="163"/>
      <c r="I325" s="163"/>
      <c r="J325" s="163"/>
      <c r="K325" s="164"/>
      <c r="L325" s="165"/>
      <c r="M325" s="163"/>
      <c r="N325" s="163"/>
      <c r="O325" s="163"/>
    </row>
    <row r="326" spans="1:15">
      <c r="A326" s="163"/>
      <c r="B326" s="187"/>
      <c r="C326" s="187"/>
      <c r="D326" s="190"/>
      <c r="E326" s="165"/>
      <c r="F326" s="165"/>
      <c r="G326" s="163"/>
      <c r="H326" s="163"/>
      <c r="I326" s="163"/>
      <c r="J326" s="163"/>
      <c r="K326" s="164"/>
      <c r="L326" s="165"/>
      <c r="M326" s="163"/>
      <c r="N326" s="163"/>
      <c r="O326" s="163"/>
    </row>
    <row r="327" spans="1:15">
      <c r="A327" s="163"/>
      <c r="B327" s="187"/>
      <c r="C327" s="187"/>
      <c r="D327" s="190"/>
      <c r="E327" s="165"/>
      <c r="F327" s="165"/>
      <c r="G327" s="163"/>
      <c r="H327" s="163"/>
      <c r="I327" s="163"/>
      <c r="J327" s="163"/>
      <c r="K327" s="164"/>
      <c r="L327" s="165"/>
      <c r="M327" s="163"/>
      <c r="N327" s="163"/>
      <c r="O327" s="163"/>
    </row>
    <row r="328" spans="1:15">
      <c r="A328" s="163"/>
      <c r="B328" s="187"/>
      <c r="C328" s="187"/>
      <c r="D328" s="190"/>
      <c r="E328" s="165"/>
      <c r="F328" s="165"/>
      <c r="G328" s="163"/>
      <c r="H328" s="163"/>
      <c r="I328" s="163"/>
      <c r="J328" s="163"/>
      <c r="K328" s="164"/>
      <c r="L328" s="164"/>
      <c r="M328" s="163"/>
      <c r="N328" s="163"/>
      <c r="O328" s="163"/>
    </row>
    <row r="329" spans="1:15">
      <c r="A329" s="163"/>
      <c r="B329" s="187"/>
      <c r="C329" s="187"/>
      <c r="D329" s="190"/>
      <c r="E329" s="165"/>
      <c r="F329" s="165"/>
      <c r="G329" s="163"/>
      <c r="H329" s="163"/>
      <c r="I329" s="163"/>
      <c r="J329" s="163"/>
      <c r="K329" s="164"/>
      <c r="L329" s="165"/>
      <c r="M329" s="163"/>
      <c r="N329" s="163"/>
      <c r="O329" s="163"/>
    </row>
    <row r="330" spans="1:15">
      <c r="A330" s="163"/>
      <c r="B330" s="187"/>
      <c r="C330" s="187"/>
      <c r="D330" s="190"/>
      <c r="E330" s="165"/>
      <c r="F330" s="165"/>
      <c r="G330" s="163"/>
      <c r="H330" s="163"/>
      <c r="I330" s="163"/>
      <c r="J330" s="163"/>
      <c r="K330" s="164"/>
      <c r="L330" s="165"/>
      <c r="M330" s="163"/>
      <c r="N330" s="163"/>
      <c r="O330" s="163"/>
    </row>
    <row r="331" spans="1:15">
      <c r="A331" s="163"/>
      <c r="B331" s="187"/>
      <c r="C331" s="187"/>
      <c r="D331" s="190"/>
      <c r="E331" s="165"/>
      <c r="F331" s="165"/>
      <c r="G331" s="163"/>
      <c r="H331" s="163"/>
      <c r="I331" s="163"/>
      <c r="J331" s="163"/>
      <c r="K331" s="164"/>
      <c r="L331" s="165"/>
      <c r="M331" s="163"/>
      <c r="N331" s="163"/>
      <c r="O331" s="163"/>
    </row>
    <row r="332" spans="1:15">
      <c r="A332" s="163"/>
      <c r="B332" s="187"/>
      <c r="C332" s="187"/>
      <c r="D332" s="190"/>
      <c r="E332" s="165"/>
      <c r="F332" s="165"/>
      <c r="G332" s="163"/>
      <c r="H332" s="163"/>
      <c r="I332" s="163"/>
      <c r="J332" s="163"/>
      <c r="K332" s="164"/>
      <c r="L332" s="165"/>
      <c r="M332" s="163"/>
      <c r="N332" s="163"/>
      <c r="O332" s="163"/>
    </row>
    <row r="333" spans="1:15">
      <c r="A333" s="163"/>
      <c r="B333" s="187"/>
      <c r="C333" s="187"/>
      <c r="D333" s="190"/>
      <c r="E333" s="165"/>
      <c r="F333" s="165"/>
      <c r="G333" s="163"/>
      <c r="H333" s="163"/>
      <c r="I333" s="163"/>
      <c r="J333" s="163"/>
      <c r="K333" s="164"/>
      <c r="L333" s="165"/>
      <c r="M333" s="163"/>
      <c r="N333" s="163"/>
      <c r="O333" s="163"/>
    </row>
    <row r="334" spans="1:15">
      <c r="A334" s="163"/>
      <c r="B334" s="187"/>
      <c r="C334" s="187"/>
      <c r="D334" s="190"/>
      <c r="E334" s="165"/>
      <c r="F334" s="165"/>
      <c r="G334" s="163"/>
      <c r="H334" s="163"/>
      <c r="I334" s="163"/>
      <c r="J334" s="163"/>
      <c r="K334" s="164"/>
      <c r="L334" s="165"/>
      <c r="M334" s="163"/>
      <c r="N334" s="163"/>
      <c r="O334" s="163"/>
    </row>
    <row r="335" spans="1:15">
      <c r="A335" s="163"/>
      <c r="B335" s="187"/>
      <c r="C335" s="187"/>
      <c r="D335" s="190"/>
      <c r="E335" s="165"/>
      <c r="F335" s="165"/>
      <c r="G335" s="163"/>
      <c r="H335" s="163"/>
      <c r="I335" s="163"/>
      <c r="J335" s="163"/>
      <c r="K335" s="164"/>
      <c r="L335" s="165"/>
      <c r="M335" s="163"/>
      <c r="N335" s="163"/>
      <c r="O335" s="163"/>
    </row>
    <row r="336" spans="1:15">
      <c r="A336" s="163"/>
      <c r="B336" s="187"/>
      <c r="C336" s="187"/>
      <c r="D336" s="190"/>
      <c r="E336" s="165"/>
      <c r="F336" s="165"/>
      <c r="G336" s="163"/>
      <c r="H336" s="163"/>
      <c r="I336" s="163"/>
      <c r="J336" s="163"/>
      <c r="K336" s="164"/>
      <c r="L336" s="165"/>
      <c r="M336" s="163"/>
      <c r="N336" s="163"/>
      <c r="O336" s="163"/>
    </row>
    <row r="337" spans="1:15 16384:16384">
      <c r="A337" s="163"/>
      <c r="B337" s="187"/>
      <c r="C337" s="187"/>
      <c r="D337" s="190"/>
      <c r="E337" s="165"/>
      <c r="F337" s="165"/>
      <c r="G337" s="163"/>
      <c r="H337" s="163"/>
      <c r="I337" s="163"/>
      <c r="J337" s="163"/>
      <c r="K337" s="164"/>
      <c r="L337" s="165"/>
      <c r="M337" s="163"/>
      <c r="N337" s="163"/>
      <c r="O337" s="163"/>
    </row>
    <row r="338" spans="1:15 16384:16384">
      <c r="A338" s="163"/>
      <c r="B338" s="187"/>
      <c r="C338" s="187"/>
      <c r="D338" s="190"/>
      <c r="E338" s="165"/>
      <c r="F338" s="165"/>
      <c r="G338" s="163"/>
      <c r="H338" s="163"/>
      <c r="I338" s="163"/>
      <c r="J338" s="163"/>
      <c r="K338" s="164"/>
      <c r="L338" s="165"/>
      <c r="M338" s="163"/>
      <c r="N338" s="163"/>
      <c r="O338" s="163"/>
    </row>
    <row r="339" spans="1:15 16384:16384">
      <c r="A339" s="163"/>
      <c r="B339" s="187"/>
      <c r="C339" s="187"/>
      <c r="D339" s="190"/>
      <c r="E339" s="165"/>
      <c r="F339" s="165"/>
      <c r="G339" s="163"/>
      <c r="H339" s="163"/>
      <c r="I339" s="163"/>
      <c r="J339" s="163"/>
      <c r="K339" s="164"/>
      <c r="L339" s="165"/>
      <c r="M339" s="163"/>
      <c r="N339" s="163"/>
      <c r="O339" s="163"/>
    </row>
    <row r="340" spans="1:15 16384:16384">
      <c r="A340" s="163"/>
      <c r="B340" s="187"/>
      <c r="C340" s="187"/>
      <c r="D340" s="190"/>
      <c r="E340" s="165"/>
      <c r="F340" s="165"/>
      <c r="G340" s="163"/>
      <c r="H340" s="163"/>
      <c r="I340" s="163"/>
      <c r="J340" s="163"/>
      <c r="K340" s="164"/>
      <c r="L340" s="165"/>
      <c r="M340" s="163"/>
      <c r="N340" s="163"/>
      <c r="O340" s="163"/>
    </row>
    <row r="341" spans="1:15 16384:16384">
      <c r="A341" s="163"/>
      <c r="B341" s="187"/>
      <c r="C341" s="187"/>
      <c r="D341" s="190"/>
      <c r="E341" s="165"/>
      <c r="F341" s="165"/>
      <c r="G341" s="163"/>
      <c r="H341" s="163"/>
      <c r="I341" s="163"/>
      <c r="J341" s="163"/>
      <c r="K341" s="164"/>
      <c r="L341" s="165"/>
      <c r="M341" s="163"/>
      <c r="N341" s="163"/>
      <c r="O341" s="163"/>
    </row>
    <row r="342" spans="1:15 16384:16384">
      <c r="A342" s="163"/>
      <c r="B342" s="187"/>
      <c r="C342" s="187"/>
      <c r="D342" s="190"/>
      <c r="E342" s="165"/>
      <c r="F342" s="165"/>
      <c r="G342" s="163"/>
      <c r="H342" s="163"/>
      <c r="I342" s="163"/>
      <c r="J342" s="163"/>
      <c r="K342" s="164"/>
      <c r="L342" s="165"/>
      <c r="M342" s="163"/>
      <c r="N342" s="163"/>
      <c r="O342" s="163"/>
    </row>
    <row r="343" spans="1:15 16384:16384">
      <c r="A343" s="163"/>
      <c r="B343" s="187"/>
      <c r="C343" s="187"/>
      <c r="D343" s="190"/>
      <c r="E343" s="165"/>
      <c r="F343" s="165"/>
      <c r="G343" s="163"/>
      <c r="H343" s="163"/>
      <c r="I343" s="163"/>
      <c r="J343" s="163"/>
      <c r="K343" s="164"/>
      <c r="L343" s="165"/>
      <c r="M343" s="163"/>
      <c r="N343" s="163"/>
      <c r="O343" s="163"/>
    </row>
    <row r="344" spans="1:15 16384:16384">
      <c r="A344" s="163"/>
      <c r="B344" s="187"/>
      <c r="C344" s="187"/>
      <c r="D344" s="190"/>
      <c r="E344" s="165"/>
      <c r="F344" s="165"/>
      <c r="G344" s="163"/>
      <c r="H344" s="163"/>
      <c r="I344" s="163"/>
      <c r="J344" s="163"/>
      <c r="K344" s="164"/>
      <c r="L344" s="165"/>
      <c r="M344" s="163"/>
      <c r="N344" s="163"/>
      <c r="O344" s="163"/>
    </row>
    <row r="345" spans="1:15 16384:16384">
      <c r="A345" s="163"/>
      <c r="B345" s="187"/>
      <c r="C345" s="187"/>
      <c r="D345" s="190"/>
      <c r="E345" s="165"/>
      <c r="F345" s="165"/>
      <c r="G345" s="163"/>
      <c r="H345" s="163"/>
      <c r="I345" s="163"/>
      <c r="J345" s="163"/>
      <c r="K345" s="164"/>
      <c r="L345" s="165"/>
      <c r="M345" s="163"/>
      <c r="N345" s="163"/>
      <c r="O345" s="163"/>
    </row>
    <row r="346" spans="1:15 16384:16384">
      <c r="A346" s="163"/>
      <c r="B346" s="187"/>
      <c r="C346" s="187"/>
      <c r="D346" s="190"/>
      <c r="E346" s="165"/>
      <c r="F346" s="165"/>
      <c r="G346" s="163"/>
      <c r="H346" s="163"/>
      <c r="I346" s="163"/>
      <c r="J346" s="163"/>
      <c r="K346" s="164"/>
      <c r="L346" s="165"/>
      <c r="M346" s="163"/>
      <c r="N346" s="163"/>
      <c r="O346" s="163"/>
    </row>
    <row r="347" spans="1:15 16384:16384">
      <c r="A347" s="163"/>
      <c r="B347" s="187"/>
      <c r="C347" s="187"/>
      <c r="D347" s="190"/>
      <c r="E347" s="165"/>
      <c r="F347" s="165"/>
      <c r="G347" s="163"/>
      <c r="H347" s="163"/>
      <c r="I347" s="163"/>
      <c r="J347" s="163"/>
      <c r="K347" s="164"/>
      <c r="L347" s="165"/>
      <c r="M347" s="163"/>
      <c r="N347" s="163"/>
      <c r="O347" s="163"/>
    </row>
    <row r="348" spans="1:15 16384:16384">
      <c r="A348" s="163"/>
      <c r="B348" s="187"/>
      <c r="C348" s="187"/>
      <c r="D348" s="190"/>
      <c r="E348" s="165"/>
      <c r="F348" s="165"/>
      <c r="G348" s="163"/>
      <c r="H348" s="163"/>
      <c r="I348" s="163"/>
      <c r="J348" s="163"/>
      <c r="K348" s="164"/>
      <c r="L348" s="165"/>
      <c r="M348" s="163"/>
      <c r="N348" s="163"/>
      <c r="O348" s="163"/>
      <c r="XFD348" s="165">
        <v>45519</v>
      </c>
    </row>
    <row r="349" spans="1:15 16384:16384">
      <c r="A349" s="163"/>
      <c r="B349" s="187"/>
      <c r="C349" s="187"/>
      <c r="D349" s="190"/>
      <c r="E349" s="165"/>
      <c r="F349" s="165"/>
      <c r="G349" s="163"/>
      <c r="H349" s="163"/>
      <c r="I349" s="163"/>
      <c r="J349" s="163"/>
      <c r="K349" s="164"/>
      <c r="L349" s="165"/>
      <c r="M349" s="163"/>
      <c r="N349" s="163"/>
      <c r="O349" s="163"/>
    </row>
    <row r="350" spans="1:15 16384:16384">
      <c r="A350" s="163"/>
      <c r="B350" s="187"/>
      <c r="C350" s="187"/>
      <c r="D350" s="190"/>
      <c r="E350" s="165"/>
      <c r="F350" s="165"/>
      <c r="G350" s="163"/>
      <c r="H350" s="163"/>
      <c r="I350" s="163"/>
      <c r="J350" s="163"/>
      <c r="K350" s="164"/>
      <c r="L350" s="165"/>
      <c r="M350" s="163"/>
      <c r="N350" s="163"/>
      <c r="O350" s="163"/>
    </row>
    <row r="351" spans="1:15 16384:16384">
      <c r="A351" s="163"/>
      <c r="B351" s="187"/>
      <c r="C351" s="187"/>
      <c r="D351" s="190"/>
      <c r="E351" s="165"/>
      <c r="F351" s="165"/>
      <c r="G351" s="163"/>
      <c r="H351" s="163"/>
      <c r="I351" s="163"/>
      <c r="J351" s="163"/>
      <c r="K351" s="164"/>
      <c r="L351" s="165"/>
      <c r="M351" s="163"/>
      <c r="N351" s="163"/>
      <c r="O351" s="163"/>
    </row>
    <row r="352" spans="1:15 16384:16384">
      <c r="A352" s="163"/>
      <c r="B352" s="187"/>
      <c r="C352" s="187"/>
      <c r="D352" s="190"/>
      <c r="E352" s="165"/>
      <c r="F352" s="165"/>
      <c r="G352" s="163"/>
      <c r="H352" s="163"/>
      <c r="I352" s="163"/>
      <c r="J352" s="163"/>
      <c r="K352" s="164"/>
      <c r="L352" s="165"/>
      <c r="M352" s="163"/>
      <c r="N352" s="163"/>
      <c r="O352" s="163"/>
    </row>
    <row r="353" spans="1:15">
      <c r="A353" s="163"/>
      <c r="B353" s="187"/>
      <c r="C353" s="187"/>
      <c r="D353" s="190"/>
      <c r="E353" s="165"/>
      <c r="F353" s="165"/>
      <c r="G353" s="163"/>
      <c r="H353" s="163"/>
      <c r="I353" s="163"/>
      <c r="J353" s="163"/>
      <c r="K353" s="164"/>
      <c r="L353" s="165"/>
      <c r="M353" s="163"/>
      <c r="N353" s="163"/>
      <c r="O353" s="163"/>
    </row>
    <row r="354" spans="1:15">
      <c r="A354" s="163"/>
      <c r="B354" s="187"/>
      <c r="C354" s="187"/>
      <c r="D354" s="190"/>
      <c r="E354" s="165"/>
      <c r="F354" s="165"/>
      <c r="G354" s="163"/>
      <c r="H354" s="163"/>
      <c r="I354" s="163"/>
      <c r="J354" s="163"/>
      <c r="K354" s="164"/>
      <c r="L354" s="165"/>
      <c r="M354" s="163"/>
      <c r="N354" s="163"/>
      <c r="O354" s="163"/>
    </row>
    <row r="355" spans="1:15">
      <c r="A355" s="163"/>
      <c r="B355" s="187"/>
      <c r="C355" s="187"/>
      <c r="D355" s="190"/>
      <c r="E355" s="165"/>
      <c r="F355" s="165"/>
      <c r="G355" s="163"/>
      <c r="H355" s="163"/>
      <c r="I355" s="163"/>
      <c r="J355" s="163"/>
      <c r="K355" s="164"/>
      <c r="L355" s="165"/>
      <c r="M355" s="163"/>
      <c r="N355" s="163"/>
      <c r="O355" s="163"/>
    </row>
    <row r="356" spans="1:15">
      <c r="A356" s="163"/>
      <c r="B356" s="187"/>
      <c r="C356" s="187"/>
      <c r="D356" s="190"/>
      <c r="E356" s="165"/>
      <c r="F356" s="165"/>
      <c r="G356" s="163"/>
      <c r="H356" s="163"/>
      <c r="I356" s="163"/>
      <c r="J356" s="163"/>
      <c r="K356" s="164"/>
      <c r="L356" s="165"/>
      <c r="M356" s="163"/>
      <c r="N356" s="163"/>
      <c r="O356" s="163"/>
    </row>
    <row r="357" spans="1:15">
      <c r="A357" s="163"/>
      <c r="B357" s="187"/>
      <c r="C357" s="187"/>
      <c r="D357" s="190"/>
      <c r="E357" s="165"/>
      <c r="F357" s="165"/>
      <c r="G357" s="163"/>
      <c r="H357" s="163"/>
      <c r="I357" s="163"/>
      <c r="J357" s="163"/>
      <c r="K357" s="164"/>
      <c r="L357" s="165"/>
      <c r="M357" s="163"/>
      <c r="N357" s="163"/>
      <c r="O357" s="163"/>
    </row>
    <row r="358" spans="1:15">
      <c r="A358" s="163"/>
      <c r="B358" s="187"/>
      <c r="C358" s="187"/>
      <c r="D358" s="190"/>
      <c r="E358" s="165"/>
      <c r="F358" s="165"/>
      <c r="G358" s="163"/>
      <c r="H358" s="163"/>
      <c r="I358" s="163"/>
      <c r="J358" s="163"/>
      <c r="K358" s="164"/>
      <c r="L358" s="165"/>
      <c r="M358" s="163"/>
      <c r="N358" s="163"/>
      <c r="O358" s="163"/>
    </row>
    <row r="359" spans="1:15">
      <c r="A359" s="163"/>
      <c r="B359" s="187"/>
      <c r="C359" s="187"/>
      <c r="D359" s="190"/>
      <c r="E359" s="165"/>
      <c r="F359" s="165"/>
      <c r="G359" s="163"/>
      <c r="H359" s="163"/>
      <c r="I359" s="163"/>
      <c r="J359" s="163"/>
      <c r="K359" s="164"/>
      <c r="L359" s="165"/>
      <c r="M359" s="163"/>
      <c r="N359" s="163"/>
      <c r="O359" s="163"/>
    </row>
    <row r="360" spans="1:15">
      <c r="A360" s="163"/>
      <c r="B360" s="187"/>
      <c r="C360" s="187"/>
      <c r="D360" s="190"/>
      <c r="E360" s="165"/>
      <c r="F360" s="165"/>
      <c r="G360" s="163"/>
      <c r="H360" s="163"/>
      <c r="I360" s="163"/>
      <c r="J360" s="163"/>
      <c r="K360" s="164"/>
      <c r="L360" s="165"/>
      <c r="M360" s="163"/>
      <c r="N360" s="163"/>
      <c r="O360" s="163"/>
    </row>
    <row r="361" spans="1:15">
      <c r="A361" s="163"/>
      <c r="B361" s="187"/>
      <c r="C361" s="187"/>
      <c r="D361" s="190"/>
      <c r="E361" s="165"/>
      <c r="F361" s="165"/>
      <c r="G361" s="163"/>
      <c r="H361" s="163"/>
      <c r="I361" s="163"/>
      <c r="J361" s="163"/>
      <c r="K361" s="164"/>
      <c r="L361" s="165"/>
      <c r="M361" s="163"/>
      <c r="N361" s="163"/>
      <c r="O361" s="163"/>
    </row>
    <row r="362" spans="1:15">
      <c r="A362" s="163"/>
      <c r="B362" s="187"/>
      <c r="C362" s="187"/>
      <c r="D362" s="190"/>
      <c r="E362" s="165"/>
      <c r="F362" s="165"/>
      <c r="G362" s="163"/>
      <c r="H362" s="163"/>
      <c r="I362" s="163"/>
      <c r="J362" s="163"/>
      <c r="K362" s="164"/>
      <c r="L362" s="165"/>
      <c r="M362" s="163"/>
      <c r="N362" s="163"/>
      <c r="O362" s="163"/>
    </row>
    <row r="363" spans="1:15">
      <c r="A363" s="163"/>
      <c r="B363" s="187"/>
      <c r="C363" s="187"/>
      <c r="D363" s="190"/>
      <c r="E363" s="165"/>
      <c r="F363" s="165"/>
      <c r="G363" s="163"/>
      <c r="H363" s="163"/>
      <c r="I363" s="163"/>
      <c r="J363" s="163"/>
      <c r="K363" s="164"/>
      <c r="L363" s="165"/>
      <c r="M363" s="163"/>
      <c r="N363" s="163"/>
      <c r="O363" s="163"/>
    </row>
    <row r="364" spans="1:15">
      <c r="A364" s="163"/>
      <c r="B364" s="187"/>
      <c r="C364" s="187"/>
      <c r="D364" s="190"/>
      <c r="E364" s="165"/>
      <c r="F364" s="165"/>
      <c r="G364" s="163"/>
      <c r="H364" s="163"/>
      <c r="I364" s="163"/>
      <c r="J364" s="163"/>
      <c r="K364" s="164"/>
      <c r="L364" s="165"/>
      <c r="M364" s="163"/>
      <c r="N364" s="163"/>
      <c r="O364" s="163"/>
    </row>
    <row r="365" spans="1:15">
      <c r="A365" s="163"/>
      <c r="B365" s="187"/>
      <c r="C365" s="187"/>
      <c r="D365" s="190"/>
      <c r="E365" s="165"/>
      <c r="F365" s="165"/>
      <c r="G365" s="163"/>
      <c r="H365" s="163"/>
      <c r="I365" s="163"/>
      <c r="J365" s="163"/>
      <c r="K365" s="164"/>
      <c r="L365" s="165"/>
      <c r="M365" s="163"/>
      <c r="N365" s="163"/>
      <c r="O365" s="163"/>
    </row>
    <row r="366" spans="1:15">
      <c r="A366" s="163"/>
      <c r="B366" s="187"/>
      <c r="C366" s="187"/>
      <c r="D366" s="190"/>
      <c r="E366" s="165"/>
      <c r="F366" s="165"/>
      <c r="G366" s="163"/>
      <c r="H366" s="163"/>
      <c r="I366" s="163"/>
      <c r="J366" s="163"/>
      <c r="K366" s="164"/>
      <c r="L366" s="165"/>
      <c r="M366" s="163"/>
      <c r="N366" s="163"/>
      <c r="O366" s="163"/>
    </row>
    <row r="367" spans="1:15">
      <c r="A367" s="163"/>
      <c r="B367" s="187"/>
      <c r="C367" s="187"/>
      <c r="D367" s="190"/>
      <c r="E367" s="165"/>
      <c r="F367" s="165"/>
      <c r="G367" s="163"/>
      <c r="H367" s="163"/>
      <c r="I367" s="163"/>
      <c r="J367" s="163"/>
      <c r="K367" s="164"/>
      <c r="L367" s="165"/>
      <c r="M367" s="163"/>
      <c r="N367" s="163"/>
      <c r="O367" s="163"/>
    </row>
    <row r="368" spans="1:15">
      <c r="A368" s="163"/>
      <c r="B368" s="187"/>
      <c r="C368" s="187"/>
      <c r="D368" s="190"/>
      <c r="E368" s="165"/>
      <c r="F368" s="165"/>
      <c r="G368" s="163"/>
      <c r="H368" s="163"/>
      <c r="I368" s="163"/>
      <c r="J368" s="163"/>
      <c r="K368" s="164"/>
      <c r="L368" s="165"/>
      <c r="M368" s="163"/>
      <c r="N368" s="163"/>
      <c r="O368" s="163"/>
    </row>
    <row r="369" spans="1:15">
      <c r="A369" s="163"/>
      <c r="B369" s="187"/>
      <c r="C369" s="187"/>
      <c r="D369" s="190"/>
      <c r="E369" s="165"/>
      <c r="F369" s="165"/>
      <c r="G369" s="163"/>
      <c r="H369" s="163"/>
      <c r="I369" s="163"/>
      <c r="J369" s="163"/>
      <c r="K369" s="164"/>
      <c r="L369" s="165"/>
      <c r="M369" s="163"/>
      <c r="N369" s="163"/>
      <c r="O369" s="163"/>
    </row>
    <row r="370" spans="1:15">
      <c r="A370" s="163"/>
      <c r="B370" s="187"/>
      <c r="C370" s="187"/>
      <c r="D370" s="190"/>
      <c r="E370" s="165"/>
      <c r="F370" s="165"/>
      <c r="G370" s="163"/>
      <c r="H370" s="163"/>
      <c r="I370" s="163"/>
      <c r="J370" s="163"/>
      <c r="K370" s="164"/>
      <c r="L370" s="165"/>
      <c r="M370" s="163"/>
      <c r="N370" s="163"/>
      <c r="O370" s="163"/>
    </row>
    <row r="371" spans="1:15">
      <c r="A371" s="163"/>
      <c r="B371" s="187"/>
      <c r="C371" s="187"/>
      <c r="D371" s="190"/>
      <c r="E371" s="165"/>
      <c r="F371" s="165"/>
      <c r="G371" s="163"/>
      <c r="H371" s="163"/>
      <c r="I371" s="163"/>
      <c r="J371" s="163"/>
      <c r="K371" s="164"/>
      <c r="L371" s="165"/>
      <c r="M371" s="163"/>
      <c r="N371" s="163"/>
      <c r="O371" s="163"/>
    </row>
    <row r="372" spans="1:15">
      <c r="A372" s="163"/>
      <c r="B372" s="187"/>
      <c r="C372" s="187"/>
      <c r="D372" s="190"/>
      <c r="E372" s="165"/>
      <c r="F372" s="165"/>
      <c r="G372" s="163"/>
      <c r="H372" s="163"/>
      <c r="I372" s="163"/>
      <c r="J372" s="163"/>
      <c r="K372" s="164"/>
      <c r="L372" s="165"/>
      <c r="M372" s="163"/>
      <c r="N372" s="163"/>
      <c r="O372" s="163"/>
    </row>
    <row r="373" spans="1:15">
      <c r="A373" s="163"/>
      <c r="B373" s="187"/>
      <c r="C373" s="187"/>
      <c r="D373" s="190"/>
      <c r="E373" s="165"/>
      <c r="F373" s="165"/>
      <c r="G373" s="163"/>
      <c r="H373" s="163"/>
      <c r="I373" s="163"/>
      <c r="J373" s="163"/>
      <c r="K373" s="164"/>
      <c r="L373" s="165"/>
      <c r="M373" s="163"/>
      <c r="N373" s="163"/>
      <c r="O373" s="163"/>
    </row>
    <row r="374" spans="1:15">
      <c r="A374" s="163"/>
      <c r="B374" s="187"/>
      <c r="C374" s="187"/>
      <c r="D374" s="190"/>
      <c r="E374" s="165"/>
      <c r="F374" s="165"/>
      <c r="G374" s="163"/>
      <c r="H374" s="163"/>
      <c r="I374" s="163"/>
      <c r="J374" s="163"/>
      <c r="K374" s="164"/>
      <c r="L374" s="165"/>
      <c r="M374" s="163"/>
      <c r="N374" s="163"/>
      <c r="O374" s="163"/>
    </row>
    <row r="375" spans="1:15">
      <c r="A375" s="163"/>
      <c r="B375" s="187"/>
      <c r="C375" s="187"/>
      <c r="D375" s="190"/>
      <c r="E375" s="165"/>
      <c r="F375" s="165"/>
      <c r="G375" s="163"/>
      <c r="H375" s="163"/>
      <c r="I375" s="163"/>
      <c r="J375" s="163"/>
      <c r="K375" s="164"/>
      <c r="L375" s="165"/>
      <c r="M375" s="163"/>
      <c r="N375" s="163"/>
      <c r="O375" s="163"/>
    </row>
    <row r="376" spans="1:15">
      <c r="A376" s="163"/>
      <c r="B376" s="187"/>
      <c r="C376" s="187"/>
      <c r="D376" s="190"/>
      <c r="E376" s="165"/>
      <c r="F376" s="165"/>
      <c r="G376" s="163"/>
      <c r="H376" s="163"/>
      <c r="I376" s="163"/>
      <c r="J376" s="163"/>
      <c r="K376" s="164"/>
      <c r="L376" s="165"/>
      <c r="M376" s="163"/>
      <c r="N376" s="163"/>
      <c r="O376" s="163"/>
    </row>
    <row r="377" spans="1:15">
      <c r="A377" s="163"/>
      <c r="B377" s="187"/>
      <c r="C377" s="187"/>
      <c r="D377" s="190"/>
      <c r="E377" s="165"/>
      <c r="F377" s="165"/>
      <c r="G377" s="163"/>
      <c r="H377" s="163"/>
      <c r="I377" s="163"/>
      <c r="J377" s="163"/>
      <c r="K377" s="164"/>
      <c r="L377" s="165"/>
      <c r="M377" s="163"/>
      <c r="N377" s="163"/>
      <c r="O377" s="163"/>
    </row>
    <row r="378" spans="1:15">
      <c r="A378" s="163"/>
      <c r="B378" s="187"/>
      <c r="C378" s="187"/>
      <c r="D378" s="190"/>
      <c r="E378" s="165"/>
      <c r="F378" s="165"/>
      <c r="G378" s="163"/>
      <c r="H378" s="163"/>
      <c r="I378" s="163"/>
      <c r="J378" s="163"/>
      <c r="K378" s="164"/>
      <c r="L378" s="165"/>
      <c r="M378" s="163"/>
      <c r="N378" s="163"/>
      <c r="O378" s="163"/>
    </row>
    <row r="379" spans="1:15">
      <c r="A379" s="163"/>
      <c r="B379" s="187"/>
      <c r="C379" s="187"/>
      <c r="D379" s="190"/>
      <c r="E379" s="165"/>
      <c r="F379" s="165"/>
      <c r="G379" s="163"/>
      <c r="H379" s="163"/>
      <c r="I379" s="163"/>
      <c r="J379" s="163"/>
      <c r="K379" s="164"/>
      <c r="L379" s="165"/>
      <c r="M379" s="163"/>
      <c r="N379" s="163"/>
      <c r="O379" s="163"/>
    </row>
    <row r="380" spans="1:15">
      <c r="A380" s="163"/>
      <c r="B380" s="187"/>
      <c r="C380" s="187"/>
      <c r="D380" s="190"/>
      <c r="E380" s="165"/>
      <c r="F380" s="165"/>
      <c r="G380" s="163"/>
      <c r="H380" s="163"/>
      <c r="I380" s="163"/>
      <c r="J380" s="163"/>
      <c r="K380" s="164"/>
      <c r="L380" s="165"/>
      <c r="M380" s="163"/>
      <c r="N380" s="163"/>
      <c r="O380" s="163"/>
    </row>
    <row r="381" spans="1:15">
      <c r="A381" s="163"/>
      <c r="B381" s="187"/>
      <c r="C381" s="187"/>
      <c r="D381" s="190"/>
      <c r="E381" s="165"/>
      <c r="F381" s="165"/>
      <c r="G381" s="163"/>
      <c r="H381" s="163"/>
      <c r="I381" s="163"/>
      <c r="J381" s="163"/>
      <c r="K381" s="164"/>
      <c r="L381" s="165"/>
      <c r="M381" s="163"/>
      <c r="N381" s="163"/>
      <c r="O381" s="163"/>
    </row>
    <row r="382" spans="1:15">
      <c r="A382" s="163"/>
      <c r="B382" s="187"/>
      <c r="C382" s="187"/>
      <c r="D382" s="190"/>
      <c r="E382" s="165"/>
      <c r="F382" s="165"/>
      <c r="G382" s="163"/>
      <c r="H382" s="163"/>
      <c r="I382" s="163"/>
      <c r="J382" s="163"/>
      <c r="K382" s="164"/>
      <c r="L382" s="165"/>
      <c r="M382" s="163"/>
      <c r="N382" s="163"/>
      <c r="O382" s="163"/>
    </row>
    <row r="383" spans="1:15">
      <c r="A383" s="163"/>
      <c r="B383" s="187"/>
      <c r="C383" s="187"/>
      <c r="D383" s="190"/>
      <c r="E383" s="165"/>
      <c r="F383" s="165"/>
      <c r="G383" s="163"/>
      <c r="H383" s="163"/>
      <c r="I383" s="163"/>
      <c r="J383" s="163"/>
      <c r="K383" s="164"/>
      <c r="L383" s="165"/>
      <c r="M383" s="163"/>
      <c r="N383" s="163"/>
      <c r="O383" s="163"/>
    </row>
    <row r="384" spans="1:15">
      <c r="A384" s="163"/>
      <c r="B384" s="187"/>
      <c r="C384" s="187"/>
      <c r="D384" s="190"/>
      <c r="E384" s="165"/>
      <c r="F384" s="165"/>
      <c r="G384" s="163"/>
      <c r="H384" s="163"/>
      <c r="I384" s="163"/>
      <c r="J384" s="163"/>
      <c r="K384" s="164"/>
      <c r="L384" s="165"/>
      <c r="M384" s="163"/>
      <c r="N384" s="163"/>
      <c r="O384" s="163"/>
    </row>
    <row r="385" spans="1:15">
      <c r="A385" s="163"/>
      <c r="B385" s="187"/>
      <c r="C385" s="187"/>
      <c r="D385" s="190"/>
      <c r="E385" s="165"/>
      <c r="F385" s="165"/>
      <c r="G385" s="163"/>
      <c r="H385" s="163"/>
      <c r="I385" s="163"/>
      <c r="J385" s="163"/>
      <c r="K385" s="164"/>
      <c r="L385" s="165"/>
      <c r="M385" s="163"/>
      <c r="N385" s="163"/>
      <c r="O385" s="163"/>
    </row>
    <row r="386" spans="1:15">
      <c r="A386" s="163"/>
      <c r="B386" s="187"/>
      <c r="C386" s="187"/>
      <c r="D386" s="190"/>
      <c r="E386" s="165"/>
      <c r="F386" s="165"/>
      <c r="G386" s="163"/>
      <c r="H386" s="163"/>
      <c r="I386" s="163"/>
      <c r="J386" s="163"/>
      <c r="K386" s="164"/>
      <c r="L386" s="165"/>
      <c r="M386" s="163"/>
      <c r="N386" s="163"/>
      <c r="O386" s="163"/>
    </row>
    <row r="387" spans="1:15">
      <c r="A387" s="163"/>
      <c r="B387" s="187"/>
      <c r="C387" s="187"/>
      <c r="D387" s="190"/>
      <c r="E387" s="165"/>
      <c r="F387" s="165"/>
      <c r="G387" s="163"/>
      <c r="H387" s="163"/>
      <c r="I387" s="163"/>
      <c r="J387" s="163"/>
      <c r="K387" s="164"/>
      <c r="L387" s="165"/>
      <c r="M387" s="163"/>
      <c r="N387" s="163"/>
      <c r="O387" s="163"/>
    </row>
    <row r="388" spans="1:15">
      <c r="A388" s="163"/>
      <c r="B388" s="187"/>
      <c r="C388" s="187"/>
      <c r="D388" s="190"/>
      <c r="E388" s="165"/>
      <c r="F388" s="165"/>
      <c r="G388" s="163"/>
      <c r="H388" s="163"/>
      <c r="I388" s="163"/>
      <c r="J388" s="163"/>
      <c r="K388" s="164"/>
      <c r="L388" s="165"/>
      <c r="M388" s="163"/>
      <c r="N388" s="163"/>
      <c r="O388" s="163"/>
    </row>
    <row r="389" spans="1:15">
      <c r="A389" s="163"/>
      <c r="B389" s="187"/>
      <c r="C389" s="187"/>
      <c r="D389" s="190"/>
      <c r="E389" s="165"/>
      <c r="F389" s="165"/>
      <c r="G389" s="163"/>
      <c r="H389" s="163"/>
      <c r="I389" s="163"/>
      <c r="J389" s="163"/>
      <c r="K389" s="164"/>
      <c r="L389" s="165"/>
      <c r="M389" s="163"/>
      <c r="N389" s="163"/>
      <c r="O389" s="163"/>
    </row>
    <row r="390" spans="1:15">
      <c r="A390" s="163"/>
      <c r="B390" s="187"/>
      <c r="C390" s="187"/>
      <c r="D390" s="190"/>
      <c r="E390" s="165"/>
      <c r="F390" s="165"/>
      <c r="G390" s="163"/>
      <c r="H390" s="163"/>
      <c r="I390" s="163"/>
      <c r="J390" s="163"/>
      <c r="K390" s="164"/>
      <c r="L390" s="165"/>
      <c r="M390" s="163"/>
      <c r="N390" s="163"/>
      <c r="O390" s="163"/>
    </row>
    <row r="391" spans="1:15">
      <c r="A391" s="163"/>
      <c r="B391" s="187"/>
      <c r="C391" s="187"/>
      <c r="D391" s="190"/>
      <c r="E391" s="165"/>
      <c r="F391" s="165"/>
      <c r="G391" s="163"/>
      <c r="H391" s="163"/>
      <c r="I391" s="163"/>
      <c r="J391" s="163"/>
      <c r="K391" s="164"/>
      <c r="L391" s="165"/>
      <c r="M391" s="163"/>
      <c r="N391" s="163"/>
      <c r="O391" s="163"/>
    </row>
    <row r="392" spans="1:15">
      <c r="A392" s="163"/>
      <c r="B392" s="187"/>
      <c r="C392" s="187"/>
      <c r="D392" s="190"/>
      <c r="E392" s="165"/>
      <c r="F392" s="165"/>
      <c r="G392" s="163"/>
      <c r="H392" s="163"/>
      <c r="I392" s="163"/>
      <c r="J392" s="163"/>
      <c r="K392" s="164"/>
      <c r="L392" s="165"/>
      <c r="M392" s="163"/>
      <c r="N392" s="163"/>
      <c r="O392" s="163"/>
    </row>
    <row r="393" spans="1:15">
      <c r="A393" s="163"/>
      <c r="B393" s="187"/>
      <c r="C393" s="187"/>
      <c r="D393" s="190"/>
      <c r="E393" s="165"/>
      <c r="F393" s="165"/>
      <c r="G393" s="163"/>
      <c r="H393" s="163"/>
      <c r="I393" s="163"/>
      <c r="J393" s="163"/>
      <c r="K393" s="164"/>
      <c r="L393" s="165"/>
      <c r="M393" s="163"/>
      <c r="N393" s="163"/>
      <c r="O393" s="163"/>
    </row>
    <row r="394" spans="1:15">
      <c r="A394" s="163"/>
      <c r="B394" s="187"/>
      <c r="C394" s="187"/>
      <c r="D394" s="190"/>
      <c r="E394" s="165"/>
      <c r="F394" s="165"/>
      <c r="G394" s="163"/>
      <c r="H394" s="163"/>
      <c r="I394" s="163"/>
      <c r="J394" s="163"/>
      <c r="K394" s="164"/>
      <c r="L394" s="165"/>
      <c r="M394" s="163"/>
      <c r="N394" s="163"/>
      <c r="O394" s="163"/>
    </row>
    <row r="395" spans="1:15">
      <c r="A395" s="163"/>
      <c r="B395" s="187"/>
      <c r="C395" s="187"/>
      <c r="D395" s="190"/>
      <c r="E395" s="165"/>
      <c r="F395" s="165"/>
      <c r="G395" s="163"/>
      <c r="H395" s="163"/>
      <c r="I395" s="163"/>
      <c r="J395" s="163"/>
      <c r="K395" s="164"/>
      <c r="L395" s="165"/>
      <c r="M395" s="163"/>
      <c r="N395" s="163"/>
      <c r="O395" s="163"/>
    </row>
    <row r="396" spans="1:15">
      <c r="A396" s="163"/>
      <c r="B396" s="187"/>
      <c r="C396" s="187"/>
      <c r="D396" s="190"/>
      <c r="E396" s="164"/>
      <c r="F396" s="164"/>
      <c r="G396" s="163"/>
      <c r="H396" s="163"/>
      <c r="I396" s="163"/>
      <c r="J396" s="163"/>
      <c r="K396" s="164"/>
      <c r="L396" s="164"/>
      <c r="M396" s="163"/>
      <c r="N396" s="163"/>
      <c r="O396" s="163"/>
    </row>
    <row r="397" spans="1:15">
      <c r="A397" s="163"/>
      <c r="B397" s="187"/>
      <c r="C397" s="187"/>
      <c r="D397" s="190"/>
      <c r="E397" s="165"/>
      <c r="F397" s="165"/>
      <c r="G397" s="163"/>
      <c r="H397" s="163"/>
      <c r="I397" s="163"/>
      <c r="J397" s="163"/>
      <c r="K397" s="164"/>
      <c r="L397" s="165"/>
      <c r="M397" s="163"/>
      <c r="N397" s="163"/>
      <c r="O397" s="163"/>
    </row>
    <row r="398" spans="1:15">
      <c r="A398" s="163"/>
      <c r="B398" s="187"/>
      <c r="C398" s="187"/>
      <c r="D398" s="190"/>
      <c r="E398" s="165"/>
      <c r="F398" s="165"/>
      <c r="G398" s="163"/>
      <c r="H398" s="163"/>
      <c r="I398" s="163"/>
      <c r="J398" s="163"/>
      <c r="K398" s="164"/>
      <c r="L398" s="165"/>
      <c r="M398" s="163"/>
      <c r="N398" s="163"/>
      <c r="O398" s="163"/>
    </row>
    <row r="399" spans="1:15">
      <c r="A399" s="163"/>
      <c r="B399" s="187"/>
      <c r="C399" s="187"/>
      <c r="D399" s="190"/>
      <c r="E399" s="165"/>
      <c r="F399" s="165"/>
      <c r="G399" s="163"/>
      <c r="H399" s="163"/>
      <c r="I399" s="163"/>
      <c r="J399" s="163"/>
      <c r="K399" s="164"/>
      <c r="L399" s="165"/>
      <c r="M399" s="163"/>
      <c r="N399" s="163"/>
      <c r="O399" s="163"/>
    </row>
    <row r="400" spans="1:15">
      <c r="A400" s="163"/>
      <c r="B400" s="187"/>
      <c r="C400" s="187"/>
      <c r="D400" s="190"/>
      <c r="E400" s="165"/>
      <c r="F400" s="165"/>
      <c r="G400" s="163"/>
      <c r="H400" s="163"/>
      <c r="I400" s="163"/>
      <c r="J400" s="163"/>
      <c r="K400" s="164"/>
      <c r="L400" s="165"/>
      <c r="M400" s="163"/>
      <c r="N400" s="163"/>
      <c r="O400" s="163"/>
    </row>
    <row r="401" spans="1:15">
      <c r="A401" s="163"/>
      <c r="B401" s="187"/>
      <c r="C401" s="187"/>
      <c r="D401" s="190"/>
      <c r="E401" s="165"/>
      <c r="F401" s="165"/>
      <c r="G401" s="163"/>
      <c r="H401" s="163"/>
      <c r="I401" s="163"/>
      <c r="J401" s="163"/>
      <c r="K401" s="164"/>
      <c r="L401" s="165"/>
      <c r="M401" s="163"/>
      <c r="N401" s="163"/>
      <c r="O401" s="163"/>
    </row>
    <row r="402" spans="1:15">
      <c r="A402" s="163"/>
      <c r="B402" s="187"/>
      <c r="C402" s="187"/>
      <c r="D402" s="190"/>
      <c r="E402" s="165"/>
      <c r="F402" s="165"/>
      <c r="G402" s="163"/>
      <c r="H402" s="163"/>
      <c r="I402" s="163"/>
      <c r="J402" s="163"/>
      <c r="K402" s="164"/>
      <c r="L402" s="165"/>
      <c r="M402" s="163"/>
      <c r="N402" s="163"/>
      <c r="O402" s="163"/>
    </row>
    <row r="403" spans="1:15">
      <c r="A403" s="163"/>
      <c r="B403" s="187"/>
      <c r="C403" s="187"/>
      <c r="D403" s="190"/>
      <c r="E403" s="165"/>
      <c r="F403" s="165"/>
      <c r="G403" s="163"/>
      <c r="H403" s="163"/>
      <c r="I403" s="163"/>
      <c r="J403" s="163"/>
      <c r="K403" s="164"/>
      <c r="L403" s="165"/>
      <c r="M403" s="163"/>
      <c r="N403" s="163"/>
      <c r="O403" s="163"/>
    </row>
    <row r="404" spans="1:15">
      <c r="A404" s="163"/>
      <c r="B404" s="187"/>
      <c r="C404" s="187"/>
      <c r="D404" s="190"/>
      <c r="E404" s="165"/>
      <c r="F404" s="165"/>
      <c r="G404" s="163"/>
      <c r="H404" s="163"/>
      <c r="I404" s="163"/>
      <c r="J404" s="163"/>
      <c r="K404" s="164"/>
      <c r="L404" s="165"/>
      <c r="M404" s="163"/>
      <c r="N404" s="163"/>
      <c r="O404" s="163"/>
    </row>
    <row r="405" spans="1:15">
      <c r="A405" s="163"/>
      <c r="B405" s="187"/>
      <c r="C405" s="187"/>
      <c r="D405" s="190"/>
      <c r="E405" s="165"/>
      <c r="F405" s="165"/>
      <c r="G405" s="163"/>
      <c r="H405" s="163"/>
      <c r="I405" s="163"/>
      <c r="J405" s="163"/>
      <c r="K405" s="164"/>
      <c r="L405" s="165"/>
      <c r="M405" s="163"/>
      <c r="N405" s="163"/>
      <c r="O405" s="163"/>
    </row>
    <row r="406" spans="1:15">
      <c r="A406" s="163"/>
      <c r="B406" s="187"/>
      <c r="C406" s="187"/>
      <c r="D406" s="190"/>
      <c r="E406" s="165"/>
      <c r="F406" s="165"/>
      <c r="G406" s="163"/>
      <c r="H406" s="163"/>
      <c r="I406" s="163"/>
      <c r="J406" s="163"/>
      <c r="K406" s="164"/>
      <c r="L406" s="165"/>
      <c r="M406" s="163"/>
      <c r="N406" s="163"/>
      <c r="O406" s="163"/>
    </row>
    <row r="407" spans="1:15">
      <c r="A407" s="163"/>
      <c r="B407" s="187"/>
      <c r="C407" s="187"/>
      <c r="D407" s="190"/>
      <c r="E407" s="165"/>
      <c r="F407" s="165"/>
      <c r="G407" s="163"/>
      <c r="H407" s="163"/>
      <c r="I407" s="163"/>
      <c r="J407" s="163"/>
      <c r="K407" s="164"/>
      <c r="L407" s="165"/>
      <c r="M407" s="163"/>
      <c r="N407" s="163"/>
      <c r="O407" s="163"/>
    </row>
    <row r="408" spans="1:15">
      <c r="A408" s="163"/>
      <c r="B408" s="187"/>
      <c r="C408" s="187"/>
      <c r="D408" s="190"/>
      <c r="E408" s="165"/>
      <c r="F408" s="165"/>
      <c r="G408" s="163"/>
      <c r="H408" s="163"/>
      <c r="I408" s="163"/>
      <c r="J408" s="163"/>
      <c r="K408" s="164"/>
      <c r="L408" s="165"/>
      <c r="M408" s="163"/>
      <c r="N408" s="163"/>
      <c r="O408" s="163"/>
    </row>
    <row r="409" spans="1:15">
      <c r="A409" s="163"/>
      <c r="B409" s="187"/>
      <c r="C409" s="187"/>
      <c r="D409" s="190"/>
      <c r="E409" s="165"/>
      <c r="F409" s="165"/>
      <c r="G409" s="163"/>
      <c r="H409" s="163"/>
      <c r="I409" s="163"/>
      <c r="J409" s="163"/>
      <c r="K409" s="164"/>
      <c r="L409" s="165"/>
      <c r="M409" s="163"/>
      <c r="N409" s="163"/>
      <c r="O409" s="163"/>
    </row>
    <row r="410" spans="1:15">
      <c r="A410" s="163"/>
      <c r="B410" s="187"/>
      <c r="C410" s="187"/>
      <c r="D410" s="190"/>
      <c r="E410" s="165"/>
      <c r="F410" s="165"/>
      <c r="G410" s="163"/>
      <c r="H410" s="163"/>
      <c r="I410" s="163"/>
      <c r="J410" s="163"/>
      <c r="K410" s="164"/>
      <c r="L410" s="165"/>
      <c r="M410" s="163"/>
      <c r="N410" s="163"/>
      <c r="O410" s="163"/>
    </row>
    <row r="411" spans="1:15">
      <c r="A411" s="163"/>
      <c r="B411" s="187"/>
      <c r="C411" s="187"/>
      <c r="D411" s="190"/>
      <c r="E411" s="165"/>
      <c r="F411" s="165"/>
      <c r="G411" s="163"/>
      <c r="H411" s="163"/>
      <c r="I411" s="163"/>
      <c r="J411" s="163"/>
      <c r="K411" s="164"/>
      <c r="L411" s="165"/>
      <c r="M411" s="163"/>
      <c r="N411" s="163"/>
      <c r="O411" s="163"/>
    </row>
    <row r="412" spans="1:15">
      <c r="A412" s="163"/>
      <c r="B412" s="187"/>
      <c r="C412" s="187"/>
      <c r="D412" s="190"/>
      <c r="E412" s="165"/>
      <c r="F412" s="165"/>
      <c r="G412" s="163"/>
      <c r="H412" s="163"/>
      <c r="I412" s="163"/>
      <c r="J412" s="163"/>
      <c r="K412" s="164"/>
      <c r="L412" s="165"/>
      <c r="M412" s="163"/>
      <c r="N412" s="163"/>
      <c r="O412" s="163"/>
    </row>
    <row r="413" spans="1:15">
      <c r="A413" s="163"/>
      <c r="B413" s="187"/>
      <c r="C413" s="187"/>
      <c r="D413" s="190"/>
      <c r="E413" s="165"/>
      <c r="F413" s="165"/>
      <c r="G413" s="163"/>
      <c r="H413" s="163"/>
      <c r="I413" s="163"/>
      <c r="J413" s="163"/>
      <c r="K413" s="164"/>
      <c r="L413" s="165"/>
      <c r="M413" s="163"/>
      <c r="N413" s="163"/>
      <c r="O413" s="163"/>
    </row>
    <row r="414" spans="1:15">
      <c r="A414" s="163"/>
      <c r="B414" s="187"/>
      <c r="C414" s="187"/>
      <c r="D414" s="190"/>
      <c r="E414" s="165"/>
      <c r="F414" s="165"/>
      <c r="G414" s="163"/>
      <c r="H414" s="163"/>
      <c r="I414" s="163"/>
      <c r="J414" s="163"/>
      <c r="K414" s="164"/>
      <c r="L414" s="165"/>
      <c r="M414" s="163"/>
      <c r="N414" s="163"/>
      <c r="O414" s="163"/>
    </row>
    <row r="415" spans="1:15">
      <c r="A415" s="163"/>
      <c r="B415" s="187"/>
      <c r="C415" s="187"/>
      <c r="D415" s="190"/>
      <c r="E415" s="165"/>
      <c r="F415" s="165"/>
      <c r="G415" s="163"/>
      <c r="H415" s="163"/>
      <c r="I415" s="163"/>
      <c r="J415" s="163"/>
      <c r="K415" s="164"/>
      <c r="L415" s="165"/>
      <c r="M415" s="163"/>
      <c r="N415" s="163"/>
      <c r="O415" s="163"/>
    </row>
    <row r="416" spans="1:15">
      <c r="A416" s="163"/>
      <c r="B416" s="187"/>
      <c r="C416" s="187"/>
      <c r="D416" s="190"/>
      <c r="E416" s="165"/>
      <c r="F416" s="165"/>
      <c r="G416" s="163"/>
      <c r="H416" s="163"/>
      <c r="I416" s="163"/>
      <c r="J416" s="163"/>
      <c r="K416" s="164"/>
      <c r="L416" s="165"/>
      <c r="M416" s="163"/>
      <c r="N416" s="163"/>
      <c r="O416" s="163"/>
    </row>
    <row r="417" spans="1:15">
      <c r="A417" s="163"/>
      <c r="B417" s="187"/>
      <c r="C417" s="187"/>
      <c r="D417" s="190"/>
      <c r="E417" s="165"/>
      <c r="F417" s="165"/>
      <c r="G417" s="163"/>
      <c r="H417" s="163"/>
      <c r="I417" s="163"/>
      <c r="J417" s="163"/>
      <c r="K417" s="164"/>
      <c r="L417" s="165"/>
      <c r="M417" s="163"/>
      <c r="N417" s="163"/>
      <c r="O417" s="163"/>
    </row>
    <row r="418" spans="1:15">
      <c r="A418" s="163"/>
      <c r="B418" s="187"/>
      <c r="C418" s="187"/>
      <c r="D418" s="190"/>
      <c r="E418" s="165"/>
      <c r="F418" s="165"/>
      <c r="G418" s="163"/>
      <c r="H418" s="163"/>
      <c r="I418" s="163"/>
      <c r="J418" s="163"/>
      <c r="K418" s="164"/>
      <c r="L418" s="165"/>
      <c r="M418" s="163"/>
      <c r="N418" s="163"/>
      <c r="O418" s="163"/>
    </row>
    <row r="419" spans="1:15">
      <c r="A419" s="163"/>
      <c r="B419" s="187"/>
      <c r="C419" s="187"/>
      <c r="D419" s="190"/>
      <c r="E419" s="165"/>
      <c r="F419" s="165"/>
      <c r="G419" s="163"/>
      <c r="H419" s="163"/>
      <c r="I419" s="163"/>
      <c r="J419" s="163"/>
      <c r="K419" s="164"/>
      <c r="L419" s="165"/>
      <c r="M419" s="163"/>
      <c r="N419" s="163"/>
      <c r="O419" s="163"/>
    </row>
    <row r="420" spans="1:15">
      <c r="A420" s="163"/>
      <c r="B420" s="187"/>
      <c r="C420" s="187"/>
      <c r="D420" s="190"/>
      <c r="E420" s="165"/>
      <c r="F420" s="165"/>
      <c r="G420" s="163"/>
      <c r="H420" s="163"/>
      <c r="I420" s="163"/>
      <c r="J420" s="163"/>
      <c r="K420" s="164"/>
      <c r="L420" s="165"/>
      <c r="M420" s="163"/>
      <c r="N420" s="163"/>
      <c r="O420" s="163"/>
    </row>
    <row r="421" spans="1:15">
      <c r="A421" s="163"/>
      <c r="B421" s="187"/>
      <c r="C421" s="187"/>
      <c r="D421" s="190"/>
      <c r="E421" s="165"/>
      <c r="F421" s="165"/>
      <c r="G421" s="163"/>
      <c r="H421" s="163"/>
      <c r="I421" s="163"/>
      <c r="J421" s="163"/>
      <c r="K421" s="164"/>
      <c r="L421" s="165"/>
      <c r="M421" s="163"/>
      <c r="N421" s="163"/>
      <c r="O421" s="163"/>
    </row>
    <row r="422" spans="1:15">
      <c r="A422" s="163"/>
      <c r="B422" s="187"/>
      <c r="C422" s="187"/>
      <c r="D422" s="190"/>
      <c r="E422" s="164"/>
      <c r="F422" s="165"/>
      <c r="G422" s="163"/>
      <c r="H422" s="163"/>
      <c r="I422" s="163"/>
      <c r="J422" s="163"/>
      <c r="K422" s="164"/>
      <c r="L422" s="165"/>
      <c r="M422" s="163"/>
      <c r="N422" s="163"/>
      <c r="O422" s="163"/>
    </row>
    <row r="423" spans="1:15">
      <c r="A423" s="163"/>
      <c r="B423" s="187"/>
      <c r="C423" s="187"/>
      <c r="D423" s="190"/>
      <c r="E423" s="165"/>
      <c r="F423" s="165"/>
      <c r="G423" s="163"/>
      <c r="H423" s="163"/>
      <c r="I423" s="163"/>
      <c r="J423" s="163"/>
      <c r="K423" s="164"/>
      <c r="L423" s="165"/>
      <c r="M423" s="163"/>
      <c r="N423" s="163"/>
      <c r="O423" s="163"/>
    </row>
    <row r="424" spans="1:15">
      <c r="A424" s="163"/>
      <c r="B424" s="187"/>
      <c r="C424" s="187"/>
      <c r="D424" s="190"/>
      <c r="E424" s="165"/>
      <c r="F424" s="165"/>
      <c r="G424" s="163"/>
      <c r="H424" s="163"/>
      <c r="I424" s="163"/>
      <c r="J424" s="163"/>
      <c r="K424" s="164"/>
      <c r="L424" s="165"/>
      <c r="M424" s="163"/>
      <c r="N424" s="163"/>
      <c r="O424" s="163"/>
    </row>
    <row r="425" spans="1:15">
      <c r="A425" s="163"/>
      <c r="B425" s="187"/>
      <c r="C425" s="187"/>
      <c r="D425" s="190"/>
      <c r="E425" s="165"/>
      <c r="F425" s="165"/>
      <c r="G425" s="163"/>
      <c r="H425" s="163"/>
      <c r="I425" s="163"/>
      <c r="J425" s="163"/>
      <c r="K425" s="164"/>
      <c r="L425" s="165"/>
      <c r="M425" s="163"/>
      <c r="N425" s="163"/>
      <c r="O425" s="163"/>
    </row>
    <row r="426" spans="1:15">
      <c r="A426" s="163"/>
      <c r="B426" s="187"/>
      <c r="C426" s="187"/>
      <c r="D426" s="190"/>
      <c r="E426" s="165"/>
      <c r="F426" s="165"/>
      <c r="G426" s="163"/>
      <c r="H426" s="163"/>
      <c r="I426" s="163"/>
      <c r="J426" s="163"/>
      <c r="K426" s="164"/>
      <c r="L426" s="165"/>
      <c r="M426" s="163"/>
      <c r="N426" s="163"/>
      <c r="O426" s="163"/>
    </row>
    <row r="427" spans="1:15">
      <c r="A427" s="163"/>
      <c r="B427" s="187"/>
      <c r="C427" s="187"/>
      <c r="D427" s="190"/>
      <c r="E427" s="165"/>
      <c r="F427" s="165"/>
      <c r="G427" s="163"/>
      <c r="H427" s="163"/>
      <c r="I427" s="163"/>
      <c r="J427" s="163"/>
      <c r="K427" s="164"/>
      <c r="L427" s="165"/>
      <c r="M427" s="163"/>
      <c r="N427" s="163"/>
      <c r="O427" s="163"/>
    </row>
    <row r="428" spans="1:15">
      <c r="A428" s="163"/>
      <c r="B428" s="187"/>
      <c r="C428" s="187"/>
      <c r="D428" s="190"/>
      <c r="E428" s="165"/>
      <c r="F428" s="165"/>
      <c r="G428" s="163"/>
      <c r="H428" s="163"/>
      <c r="I428" s="163"/>
      <c r="J428" s="163"/>
      <c r="K428" s="164"/>
      <c r="L428" s="165"/>
      <c r="M428" s="163"/>
      <c r="N428" s="163"/>
      <c r="O428" s="163"/>
    </row>
    <row r="429" spans="1:15">
      <c r="A429" s="163"/>
      <c r="B429" s="187"/>
      <c r="C429" s="187"/>
      <c r="D429" s="190"/>
      <c r="E429" s="165"/>
      <c r="F429" s="165"/>
      <c r="G429" s="163"/>
      <c r="H429" s="163"/>
      <c r="I429" s="163"/>
      <c r="J429" s="163"/>
      <c r="K429" s="164"/>
      <c r="L429" s="165"/>
      <c r="M429" s="163"/>
      <c r="N429" s="163"/>
      <c r="O429" s="163"/>
    </row>
    <row r="430" spans="1:15">
      <c r="A430" s="163"/>
      <c r="B430" s="187"/>
      <c r="C430" s="187"/>
      <c r="D430" s="190"/>
      <c r="E430" s="165"/>
      <c r="F430" s="165"/>
      <c r="G430" s="163"/>
      <c r="H430" s="163"/>
      <c r="I430" s="163"/>
      <c r="J430" s="163"/>
      <c r="K430" s="164"/>
      <c r="L430" s="165"/>
      <c r="M430" s="163"/>
      <c r="N430" s="163"/>
      <c r="O430" s="163"/>
    </row>
    <row r="431" spans="1:15">
      <c r="A431" s="163"/>
      <c r="B431" s="187"/>
      <c r="C431" s="187"/>
      <c r="D431" s="190"/>
      <c r="E431" s="165"/>
      <c r="F431" s="165"/>
      <c r="G431" s="163"/>
      <c r="H431" s="163"/>
      <c r="I431" s="163"/>
      <c r="J431" s="163"/>
      <c r="K431" s="164"/>
      <c r="L431" s="165"/>
      <c r="M431" s="163"/>
      <c r="N431" s="163"/>
      <c r="O431" s="163"/>
    </row>
    <row r="432" spans="1:15">
      <c r="A432" s="163"/>
      <c r="B432" s="187"/>
      <c r="C432" s="187"/>
      <c r="D432" s="190"/>
      <c r="E432" s="165"/>
      <c r="F432" s="165"/>
      <c r="G432" s="163"/>
      <c r="H432" s="163"/>
      <c r="I432" s="163"/>
      <c r="J432" s="163"/>
      <c r="K432" s="164"/>
      <c r="L432" s="165"/>
      <c r="M432" s="163"/>
      <c r="N432" s="163"/>
      <c r="O432" s="163"/>
    </row>
    <row r="433" spans="1:15">
      <c r="A433" s="163"/>
      <c r="B433" s="187"/>
      <c r="C433" s="187"/>
      <c r="D433" s="190"/>
      <c r="E433" s="165"/>
      <c r="F433" s="165"/>
      <c r="G433" s="163"/>
      <c r="H433" s="163"/>
      <c r="I433" s="163"/>
      <c r="J433" s="163"/>
      <c r="K433" s="164"/>
      <c r="L433" s="165"/>
      <c r="M433" s="163"/>
      <c r="N433" s="163"/>
      <c r="O433" s="163"/>
    </row>
    <row r="434" spans="1:15">
      <c r="A434" s="163"/>
      <c r="B434" s="187"/>
      <c r="C434" s="187"/>
      <c r="D434" s="190"/>
      <c r="E434" s="165"/>
      <c r="F434" s="165"/>
      <c r="G434" s="163"/>
      <c r="H434" s="163"/>
      <c r="I434" s="163"/>
      <c r="J434" s="163"/>
      <c r="K434" s="164"/>
      <c r="L434" s="165"/>
      <c r="M434" s="163"/>
      <c r="N434" s="163"/>
      <c r="O434" s="163"/>
    </row>
    <row r="435" spans="1:15">
      <c r="A435" s="163"/>
      <c r="B435" s="187"/>
      <c r="C435" s="187"/>
      <c r="D435" s="190"/>
      <c r="E435" s="165"/>
      <c r="F435" s="165"/>
      <c r="G435" s="163"/>
      <c r="H435" s="163"/>
      <c r="I435" s="163"/>
      <c r="J435" s="163"/>
      <c r="K435" s="164"/>
      <c r="L435" s="165"/>
      <c r="M435" s="163"/>
      <c r="N435" s="163"/>
      <c r="O435" s="163"/>
    </row>
    <row r="436" spans="1:15">
      <c r="A436" s="163"/>
      <c r="B436" s="187"/>
      <c r="C436" s="187"/>
      <c r="D436" s="190"/>
      <c r="E436" s="165"/>
      <c r="F436" s="165"/>
      <c r="G436" s="163"/>
      <c r="H436" s="163"/>
      <c r="I436" s="163"/>
      <c r="J436" s="163"/>
      <c r="K436" s="164"/>
      <c r="L436" s="165"/>
      <c r="M436" s="163"/>
      <c r="N436" s="163"/>
      <c r="O436" s="163"/>
    </row>
    <row r="437" spans="1:15">
      <c r="A437" s="163"/>
      <c r="B437" s="187"/>
      <c r="C437" s="187"/>
      <c r="D437" s="190"/>
      <c r="E437" s="165"/>
      <c r="F437" s="165"/>
      <c r="G437" s="163"/>
      <c r="H437" s="163"/>
      <c r="I437" s="163"/>
      <c r="J437" s="163"/>
      <c r="K437" s="164"/>
      <c r="L437" s="165"/>
      <c r="M437" s="163"/>
      <c r="N437" s="163"/>
      <c r="O437" s="163"/>
    </row>
    <row r="438" spans="1:15">
      <c r="A438" s="163"/>
      <c r="B438" s="187"/>
      <c r="C438" s="187"/>
      <c r="D438" s="190"/>
      <c r="E438" s="165"/>
      <c r="F438" s="165"/>
      <c r="G438" s="163"/>
      <c r="H438" s="163"/>
      <c r="I438" s="163"/>
      <c r="J438" s="163"/>
      <c r="K438" s="164"/>
      <c r="L438" s="165"/>
      <c r="M438" s="163"/>
      <c r="N438" s="163"/>
      <c r="O438" s="163"/>
    </row>
    <row r="439" spans="1:15">
      <c r="A439" s="163"/>
      <c r="B439" s="187"/>
      <c r="C439" s="187"/>
      <c r="D439" s="190"/>
      <c r="E439" s="164"/>
      <c r="F439" s="164"/>
      <c r="G439" s="163"/>
      <c r="H439" s="163"/>
      <c r="I439" s="163"/>
      <c r="J439" s="163"/>
      <c r="K439" s="164"/>
      <c r="L439" s="164"/>
      <c r="M439" s="163"/>
      <c r="N439" s="163"/>
      <c r="O439" s="163"/>
    </row>
    <row r="440" spans="1:15">
      <c r="A440" s="163"/>
      <c r="B440" s="187"/>
      <c r="C440" s="187"/>
      <c r="D440" s="190"/>
      <c r="E440" s="165"/>
      <c r="F440" s="165"/>
      <c r="G440" s="163"/>
      <c r="H440" s="163"/>
      <c r="I440" s="163"/>
      <c r="J440" s="163"/>
      <c r="K440" s="164"/>
      <c r="L440" s="165"/>
      <c r="M440" s="163"/>
      <c r="N440" s="163"/>
      <c r="O440" s="163"/>
    </row>
    <row r="441" spans="1:15">
      <c r="A441" s="163"/>
      <c r="B441" s="187"/>
      <c r="C441" s="187"/>
      <c r="D441" s="190"/>
      <c r="E441" s="165"/>
      <c r="F441" s="165"/>
      <c r="G441" s="163"/>
      <c r="H441" s="163"/>
      <c r="I441" s="163"/>
      <c r="J441" s="163"/>
      <c r="K441" s="164"/>
      <c r="L441" s="165"/>
      <c r="M441" s="163"/>
      <c r="N441" s="163"/>
      <c r="O441" s="163"/>
    </row>
    <row r="442" spans="1:15">
      <c r="A442" s="163"/>
      <c r="B442" s="187"/>
      <c r="C442" s="187"/>
      <c r="D442" s="190"/>
      <c r="E442" s="165"/>
      <c r="F442" s="165"/>
      <c r="G442" s="163"/>
      <c r="H442" s="163"/>
      <c r="I442" s="163"/>
      <c r="J442" s="163"/>
      <c r="K442" s="164"/>
      <c r="L442" s="165"/>
      <c r="M442" s="163"/>
      <c r="N442" s="163"/>
      <c r="O442" s="163"/>
    </row>
    <row r="443" spans="1:15">
      <c r="A443" s="163"/>
      <c r="B443" s="187"/>
      <c r="C443" s="187"/>
      <c r="D443" s="190"/>
      <c r="E443" s="165"/>
      <c r="F443" s="165"/>
      <c r="G443" s="163"/>
      <c r="H443" s="163"/>
      <c r="I443" s="163"/>
      <c r="J443" s="163"/>
      <c r="K443" s="164"/>
      <c r="L443" s="165"/>
      <c r="M443" s="163"/>
      <c r="N443" s="163"/>
      <c r="O443" s="163"/>
    </row>
    <row r="444" spans="1:15">
      <c r="A444" s="163"/>
      <c r="B444" s="187"/>
      <c r="C444" s="187"/>
      <c r="D444" s="190"/>
      <c r="E444" s="165"/>
      <c r="F444" s="165"/>
      <c r="G444" s="163"/>
      <c r="H444" s="163"/>
      <c r="I444" s="163"/>
      <c r="J444" s="163"/>
      <c r="K444" s="164"/>
      <c r="L444" s="165"/>
      <c r="M444" s="163"/>
      <c r="N444" s="163"/>
      <c r="O444" s="163"/>
    </row>
    <row r="445" spans="1:15">
      <c r="A445" s="163"/>
      <c r="B445" s="187"/>
      <c r="C445" s="187"/>
      <c r="D445" s="190"/>
      <c r="E445" s="165"/>
      <c r="F445" s="165"/>
      <c r="G445" s="163"/>
      <c r="H445" s="163"/>
      <c r="I445" s="163"/>
      <c r="J445" s="163"/>
      <c r="K445" s="164"/>
      <c r="L445" s="165"/>
      <c r="M445" s="163"/>
      <c r="N445" s="163"/>
      <c r="O445" s="163"/>
    </row>
    <row r="446" spans="1:15">
      <c r="A446" s="163"/>
      <c r="B446" s="187"/>
      <c r="C446" s="187"/>
      <c r="D446" s="190"/>
      <c r="E446" s="165"/>
      <c r="F446" s="165"/>
      <c r="G446" s="163"/>
      <c r="H446" s="163"/>
      <c r="I446" s="163"/>
      <c r="J446" s="163"/>
      <c r="K446" s="164"/>
      <c r="L446" s="165"/>
      <c r="M446" s="163"/>
      <c r="N446" s="163"/>
      <c r="O446" s="163"/>
    </row>
    <row r="447" spans="1:15">
      <c r="A447" s="163"/>
      <c r="B447" s="187"/>
      <c r="C447" s="187"/>
      <c r="D447" s="190"/>
      <c r="E447" s="165"/>
      <c r="F447" s="165"/>
      <c r="G447" s="163"/>
      <c r="H447" s="163"/>
      <c r="I447" s="163"/>
      <c r="J447" s="163"/>
      <c r="K447" s="164"/>
      <c r="L447" s="165"/>
      <c r="M447" s="163"/>
      <c r="N447" s="163"/>
      <c r="O447" s="163"/>
    </row>
    <row r="448" spans="1:15">
      <c r="A448" s="163"/>
      <c r="B448" s="187"/>
      <c r="C448" s="187"/>
      <c r="D448" s="190"/>
      <c r="E448" s="165"/>
      <c r="F448" s="165"/>
      <c r="G448" s="163"/>
      <c r="H448" s="163"/>
      <c r="I448" s="163"/>
      <c r="J448" s="163"/>
      <c r="K448" s="164"/>
      <c r="L448" s="165"/>
      <c r="M448" s="163"/>
      <c r="N448" s="163"/>
      <c r="O448" s="163"/>
    </row>
    <row r="449" spans="1:15">
      <c r="A449" s="163"/>
      <c r="B449" s="187"/>
      <c r="C449" s="187"/>
      <c r="D449" s="190"/>
      <c r="E449" s="165"/>
      <c r="F449" s="165"/>
      <c r="G449" s="163"/>
      <c r="H449" s="163"/>
      <c r="I449" s="163"/>
      <c r="J449" s="163"/>
      <c r="K449" s="164"/>
      <c r="L449" s="165"/>
      <c r="M449" s="163"/>
      <c r="N449" s="163"/>
      <c r="O449" s="163"/>
    </row>
    <row r="450" spans="1:15">
      <c r="A450" s="163"/>
      <c r="B450" s="187"/>
      <c r="C450" s="187"/>
      <c r="D450" s="190"/>
      <c r="E450" s="165"/>
      <c r="F450" s="165"/>
      <c r="G450" s="163"/>
      <c r="H450" s="163"/>
      <c r="I450" s="163"/>
      <c r="J450" s="163"/>
      <c r="K450" s="164"/>
      <c r="L450" s="165"/>
      <c r="M450" s="163"/>
      <c r="N450" s="163"/>
      <c r="O450" s="163"/>
    </row>
    <row r="451" spans="1:15">
      <c r="A451" s="163"/>
      <c r="B451" s="187"/>
      <c r="C451" s="187"/>
      <c r="D451" s="190"/>
      <c r="E451" s="165"/>
      <c r="F451" s="165"/>
      <c r="G451" s="163"/>
      <c r="H451" s="163"/>
      <c r="I451" s="163"/>
      <c r="J451" s="163"/>
      <c r="K451" s="164"/>
      <c r="L451" s="165"/>
      <c r="M451" s="163"/>
      <c r="N451" s="163"/>
      <c r="O451" s="163"/>
    </row>
    <row r="452" spans="1:15">
      <c r="A452" s="163"/>
      <c r="B452" s="187"/>
      <c r="C452" s="187"/>
      <c r="D452" s="190"/>
      <c r="E452" s="165"/>
      <c r="F452" s="165"/>
      <c r="G452" s="163"/>
      <c r="H452" s="163"/>
      <c r="I452" s="163"/>
      <c r="J452" s="163"/>
      <c r="K452" s="164"/>
      <c r="L452" s="165"/>
      <c r="M452" s="163"/>
      <c r="N452" s="163"/>
      <c r="O452" s="163"/>
    </row>
    <row r="453" spans="1:15">
      <c r="A453" s="163"/>
      <c r="B453" s="187"/>
      <c r="C453" s="187"/>
      <c r="D453" s="190"/>
      <c r="E453" s="164"/>
      <c r="F453" s="165"/>
      <c r="G453" s="163"/>
      <c r="H453" s="163"/>
      <c r="I453" s="163"/>
      <c r="J453" s="163"/>
      <c r="K453" s="164"/>
      <c r="L453" s="165"/>
      <c r="M453" s="163"/>
      <c r="N453" s="163"/>
      <c r="O453" s="163"/>
    </row>
    <row r="454" spans="1:15">
      <c r="A454" s="163"/>
      <c r="B454" s="187"/>
      <c r="C454" s="187"/>
      <c r="D454" s="190"/>
      <c r="E454" s="164"/>
      <c r="F454" s="165"/>
      <c r="G454" s="163"/>
      <c r="H454" s="163"/>
      <c r="I454" s="163"/>
      <c r="J454" s="163"/>
      <c r="K454" s="164"/>
      <c r="L454" s="165"/>
      <c r="M454" s="163"/>
      <c r="N454" s="163"/>
      <c r="O454" s="163"/>
    </row>
    <row r="455" spans="1:15">
      <c r="A455" s="163"/>
      <c r="B455" s="187"/>
      <c r="C455" s="187"/>
      <c r="D455" s="190"/>
      <c r="E455" s="165"/>
      <c r="F455" s="165"/>
      <c r="G455" s="163"/>
      <c r="H455" s="163"/>
      <c r="I455" s="163"/>
      <c r="J455" s="163"/>
      <c r="K455" s="164"/>
      <c r="L455" s="165"/>
      <c r="M455" s="163"/>
      <c r="N455" s="163"/>
      <c r="O455" s="163"/>
    </row>
    <row r="456" spans="1:15">
      <c r="A456" s="163"/>
      <c r="B456" s="187"/>
      <c r="C456" s="187"/>
      <c r="D456" s="190"/>
      <c r="E456" s="165"/>
      <c r="F456" s="165"/>
      <c r="G456" s="163"/>
      <c r="H456" s="163"/>
      <c r="I456" s="163"/>
      <c r="J456" s="163"/>
      <c r="K456" s="164"/>
      <c r="L456" s="165"/>
      <c r="M456" s="163"/>
      <c r="N456" s="163"/>
      <c r="O456" s="163"/>
    </row>
    <row r="457" spans="1:15">
      <c r="A457" s="163"/>
      <c r="B457" s="187"/>
      <c r="C457" s="187"/>
      <c r="D457" s="190"/>
      <c r="E457" s="165"/>
      <c r="F457" s="165"/>
      <c r="G457" s="163"/>
      <c r="H457" s="163"/>
      <c r="I457" s="163"/>
      <c r="J457" s="163"/>
      <c r="K457" s="164"/>
      <c r="L457" s="165"/>
      <c r="M457" s="163"/>
      <c r="N457" s="163"/>
      <c r="O457" s="163"/>
    </row>
    <row r="458" spans="1:15">
      <c r="A458" s="163"/>
      <c r="B458" s="187"/>
      <c r="C458" s="187"/>
      <c r="D458" s="190"/>
      <c r="E458" s="165"/>
      <c r="F458" s="165"/>
      <c r="G458" s="163"/>
      <c r="H458" s="163"/>
      <c r="I458" s="163"/>
      <c r="J458" s="163"/>
      <c r="K458" s="164"/>
      <c r="L458" s="165"/>
      <c r="M458" s="163"/>
      <c r="N458" s="163"/>
      <c r="O458" s="163"/>
    </row>
    <row r="459" spans="1:15">
      <c r="A459" s="163"/>
      <c r="B459" s="187"/>
      <c r="C459" s="187"/>
      <c r="D459" s="190"/>
      <c r="E459" s="165"/>
      <c r="F459" s="165"/>
      <c r="G459" s="163"/>
      <c r="H459" s="163"/>
      <c r="I459" s="163"/>
      <c r="J459" s="163"/>
      <c r="K459" s="164"/>
      <c r="L459" s="165"/>
      <c r="M459" s="163"/>
      <c r="N459" s="163"/>
      <c r="O459" s="163"/>
    </row>
    <row r="460" spans="1:15">
      <c r="A460" s="163"/>
      <c r="B460" s="187"/>
      <c r="C460" s="187"/>
      <c r="D460" s="190"/>
      <c r="E460" s="165"/>
      <c r="F460" s="165"/>
      <c r="G460" s="163"/>
      <c r="H460" s="163"/>
      <c r="I460" s="163"/>
      <c r="J460" s="163"/>
      <c r="K460" s="164"/>
      <c r="L460" s="165"/>
      <c r="M460" s="163"/>
      <c r="N460" s="163"/>
      <c r="O460" s="163"/>
    </row>
    <row r="461" spans="1:15">
      <c r="A461" s="163"/>
      <c r="B461" s="187"/>
      <c r="C461" s="187"/>
      <c r="D461" s="190"/>
      <c r="E461" s="165"/>
      <c r="F461" s="165"/>
      <c r="G461" s="163"/>
      <c r="H461" s="163"/>
      <c r="I461" s="163"/>
      <c r="J461" s="163"/>
      <c r="K461" s="164"/>
      <c r="L461" s="165"/>
      <c r="M461" s="163"/>
      <c r="N461" s="163"/>
      <c r="O461" s="163"/>
    </row>
    <row r="462" spans="1:15">
      <c r="A462" s="163"/>
      <c r="B462" s="187"/>
      <c r="C462" s="187"/>
      <c r="D462" s="190"/>
      <c r="E462" s="165"/>
      <c r="F462" s="165"/>
      <c r="G462" s="163"/>
      <c r="H462" s="163"/>
      <c r="I462" s="163"/>
      <c r="J462" s="163"/>
      <c r="K462" s="164"/>
      <c r="L462" s="165"/>
      <c r="M462" s="163"/>
      <c r="N462" s="163"/>
      <c r="O462" s="163"/>
    </row>
    <row r="463" spans="1:15">
      <c r="A463" s="163"/>
      <c r="B463" s="187"/>
      <c r="C463" s="187"/>
      <c r="D463" s="190"/>
      <c r="E463" s="165"/>
      <c r="F463" s="165"/>
      <c r="G463" s="163"/>
      <c r="H463" s="163"/>
      <c r="I463" s="163"/>
      <c r="J463" s="163"/>
      <c r="K463" s="164"/>
      <c r="L463" s="165"/>
      <c r="M463" s="163"/>
      <c r="N463" s="163"/>
      <c r="O463" s="163"/>
    </row>
    <row r="464" spans="1:15">
      <c r="A464" s="163"/>
      <c r="B464" s="187"/>
      <c r="C464" s="187"/>
      <c r="D464" s="190"/>
      <c r="E464" s="165"/>
      <c r="F464" s="165"/>
      <c r="G464" s="163"/>
      <c r="H464" s="163"/>
      <c r="I464" s="163"/>
      <c r="J464" s="163"/>
      <c r="K464" s="164"/>
      <c r="L464" s="165"/>
      <c r="M464" s="163"/>
      <c r="N464" s="163"/>
      <c r="O464" s="163"/>
    </row>
    <row r="465" spans="1:15">
      <c r="A465" s="163"/>
      <c r="B465" s="187"/>
      <c r="C465" s="187"/>
      <c r="D465" s="190"/>
      <c r="E465" s="165"/>
      <c r="F465" s="165"/>
      <c r="G465" s="163"/>
      <c r="H465" s="163"/>
      <c r="I465" s="163"/>
      <c r="J465" s="163"/>
      <c r="K465" s="164"/>
      <c r="L465" s="165"/>
      <c r="M465" s="163"/>
      <c r="N465" s="163"/>
      <c r="O465" s="163"/>
    </row>
    <row r="466" spans="1:15">
      <c r="A466" s="163"/>
      <c r="B466" s="187"/>
      <c r="C466" s="187"/>
      <c r="D466" s="190"/>
      <c r="E466" s="165"/>
      <c r="F466" s="165"/>
      <c r="G466" s="163"/>
      <c r="H466" s="163"/>
      <c r="I466" s="163"/>
      <c r="J466" s="163"/>
      <c r="K466" s="164"/>
      <c r="L466" s="165"/>
      <c r="M466" s="163"/>
      <c r="N466" s="163"/>
      <c r="O466" s="163"/>
    </row>
    <row r="467" spans="1:15">
      <c r="A467" s="163"/>
      <c r="B467" s="187"/>
      <c r="C467" s="187"/>
      <c r="D467" s="190"/>
      <c r="E467" s="165"/>
      <c r="F467" s="165"/>
      <c r="G467" s="163"/>
      <c r="H467" s="163"/>
      <c r="I467" s="163"/>
      <c r="J467" s="163"/>
      <c r="K467" s="164"/>
      <c r="L467" s="165"/>
      <c r="M467" s="163"/>
      <c r="N467" s="163"/>
      <c r="O467" s="163"/>
    </row>
    <row r="468" spans="1:15">
      <c r="A468" s="163"/>
      <c r="B468" s="187"/>
      <c r="C468" s="187"/>
      <c r="D468" s="190"/>
      <c r="E468" s="165"/>
      <c r="F468" s="165"/>
      <c r="G468" s="163"/>
      <c r="H468" s="163"/>
      <c r="I468" s="163"/>
      <c r="J468" s="163"/>
      <c r="K468" s="164"/>
      <c r="L468" s="165"/>
      <c r="M468" s="163"/>
      <c r="N468" s="163"/>
      <c r="O468" s="163"/>
    </row>
    <row r="469" spans="1:15">
      <c r="A469" s="163"/>
      <c r="B469" s="187"/>
      <c r="C469" s="187"/>
      <c r="D469" s="190"/>
      <c r="E469" s="165"/>
      <c r="F469" s="165"/>
      <c r="G469" s="163"/>
      <c r="H469" s="163"/>
      <c r="I469" s="163"/>
      <c r="J469" s="163"/>
      <c r="K469" s="164"/>
      <c r="L469" s="165"/>
      <c r="M469" s="163"/>
      <c r="N469" s="163"/>
      <c r="O469" s="163"/>
    </row>
    <row r="470" spans="1:15">
      <c r="A470" s="163"/>
      <c r="B470" s="187"/>
      <c r="C470" s="187"/>
      <c r="D470" s="190"/>
      <c r="E470" s="165"/>
      <c r="F470" s="165"/>
      <c r="G470" s="163"/>
      <c r="H470" s="163"/>
      <c r="I470" s="163"/>
      <c r="J470" s="163"/>
      <c r="K470" s="164"/>
      <c r="L470" s="165"/>
      <c r="M470" s="163"/>
      <c r="N470" s="163"/>
      <c r="O470" s="163"/>
    </row>
    <row r="471" spans="1:15">
      <c r="A471" s="163"/>
      <c r="B471" s="187"/>
      <c r="C471" s="187"/>
      <c r="D471" s="190"/>
      <c r="E471" s="165"/>
      <c r="F471" s="165"/>
      <c r="G471" s="163"/>
      <c r="H471" s="163"/>
      <c r="I471" s="163"/>
      <c r="J471" s="163"/>
      <c r="K471" s="164"/>
      <c r="L471" s="165"/>
      <c r="M471" s="163"/>
      <c r="N471" s="163"/>
      <c r="O471" s="163"/>
    </row>
    <row r="472" spans="1:15">
      <c r="A472" s="163"/>
      <c r="B472" s="187"/>
      <c r="C472" s="187"/>
      <c r="D472" s="190"/>
      <c r="E472" s="165"/>
      <c r="F472" s="165"/>
      <c r="G472" s="163"/>
      <c r="H472" s="163"/>
      <c r="I472" s="163"/>
      <c r="J472" s="163"/>
      <c r="K472" s="164"/>
      <c r="L472" s="165"/>
      <c r="M472" s="163"/>
      <c r="N472" s="163"/>
      <c r="O472" s="163"/>
    </row>
    <row r="473" spans="1:15">
      <c r="A473" s="163"/>
      <c r="B473" s="187"/>
      <c r="C473" s="187"/>
      <c r="D473" s="190"/>
      <c r="E473" s="165"/>
      <c r="F473" s="165"/>
      <c r="G473" s="163"/>
      <c r="H473" s="163"/>
      <c r="I473" s="163"/>
      <c r="J473" s="163"/>
      <c r="K473" s="164"/>
      <c r="L473" s="165"/>
      <c r="M473" s="163"/>
      <c r="N473" s="163"/>
      <c r="O473" s="163"/>
    </row>
    <row r="474" spans="1:15">
      <c r="A474" s="163"/>
      <c r="B474" s="187"/>
      <c r="C474" s="187"/>
      <c r="D474" s="190"/>
      <c r="E474" s="165"/>
      <c r="F474" s="165"/>
      <c r="G474" s="163"/>
      <c r="H474" s="163"/>
      <c r="I474" s="163"/>
      <c r="J474" s="163"/>
      <c r="K474" s="164"/>
      <c r="L474" s="165"/>
      <c r="M474" s="163"/>
      <c r="N474" s="163"/>
      <c r="O474" s="163"/>
    </row>
    <row r="475" spans="1:15">
      <c r="A475" s="163"/>
      <c r="B475" s="187"/>
      <c r="C475" s="187"/>
      <c r="D475" s="190"/>
      <c r="E475" s="165"/>
      <c r="F475" s="165"/>
      <c r="G475" s="163"/>
      <c r="H475" s="163"/>
      <c r="I475" s="163"/>
      <c r="J475" s="163"/>
      <c r="K475" s="164"/>
      <c r="L475" s="165"/>
      <c r="M475" s="163"/>
      <c r="N475" s="163"/>
      <c r="O475" s="163"/>
    </row>
    <row r="476" spans="1:15">
      <c r="A476" s="163"/>
      <c r="B476" s="187"/>
      <c r="C476" s="187"/>
      <c r="D476" s="190"/>
      <c r="E476" s="165"/>
      <c r="F476" s="165"/>
      <c r="G476" s="163"/>
      <c r="H476" s="163"/>
      <c r="I476" s="163"/>
      <c r="J476" s="163"/>
      <c r="K476" s="164"/>
      <c r="L476" s="165"/>
      <c r="M476" s="163"/>
      <c r="N476" s="163"/>
      <c r="O476" s="163"/>
    </row>
    <row r="477" spans="1:15">
      <c r="A477" s="163"/>
      <c r="B477" s="187"/>
      <c r="C477" s="187"/>
      <c r="D477" s="190"/>
      <c r="E477" s="165"/>
      <c r="F477" s="165"/>
      <c r="G477" s="163"/>
      <c r="H477" s="163"/>
      <c r="I477" s="163"/>
      <c r="J477" s="163"/>
      <c r="K477" s="164"/>
      <c r="L477" s="165"/>
      <c r="M477" s="163"/>
      <c r="N477" s="163"/>
      <c r="O477" s="163"/>
    </row>
    <row r="478" spans="1:15">
      <c r="A478" s="163"/>
      <c r="B478" s="187"/>
      <c r="C478" s="187"/>
      <c r="D478" s="190"/>
      <c r="E478" s="165"/>
      <c r="F478" s="165"/>
      <c r="G478" s="163"/>
      <c r="H478" s="163"/>
      <c r="I478" s="163"/>
      <c r="J478" s="163"/>
      <c r="K478" s="164"/>
      <c r="L478" s="165"/>
      <c r="M478" s="163"/>
      <c r="N478" s="163"/>
      <c r="O478" s="163"/>
    </row>
    <row r="479" spans="1:15">
      <c r="A479" s="163"/>
      <c r="B479" s="187"/>
      <c r="C479" s="187"/>
      <c r="D479" s="190"/>
      <c r="E479" s="165"/>
      <c r="F479" s="165"/>
      <c r="G479" s="163"/>
      <c r="H479" s="163"/>
      <c r="I479" s="163"/>
      <c r="J479" s="163"/>
      <c r="K479" s="164"/>
      <c r="L479" s="165"/>
      <c r="M479" s="163"/>
      <c r="N479" s="163"/>
      <c r="O479" s="163"/>
    </row>
    <row r="480" spans="1:15">
      <c r="A480" s="163"/>
      <c r="B480" s="187"/>
      <c r="C480" s="187"/>
      <c r="D480" s="190"/>
      <c r="E480" s="165"/>
      <c r="F480" s="165"/>
      <c r="G480" s="163"/>
      <c r="H480" s="163"/>
      <c r="I480" s="163"/>
      <c r="J480" s="163"/>
      <c r="K480" s="164"/>
      <c r="L480" s="165"/>
      <c r="M480" s="163"/>
      <c r="N480" s="163"/>
      <c r="O480" s="163"/>
    </row>
    <row r="481" spans="1:15">
      <c r="A481" s="163"/>
      <c r="B481" s="187"/>
      <c r="C481" s="187"/>
      <c r="D481" s="190"/>
      <c r="E481" s="165"/>
      <c r="F481" s="165"/>
      <c r="G481" s="163"/>
      <c r="H481" s="163"/>
      <c r="I481" s="163"/>
      <c r="J481" s="163"/>
      <c r="K481" s="164"/>
      <c r="L481" s="165"/>
      <c r="M481" s="163"/>
      <c r="N481" s="163"/>
      <c r="O481" s="163"/>
    </row>
    <row r="482" spans="1:15">
      <c r="A482" s="163"/>
      <c r="B482" s="187"/>
      <c r="C482" s="187"/>
      <c r="D482" s="190"/>
      <c r="E482" s="165"/>
      <c r="F482" s="165"/>
      <c r="G482" s="163"/>
      <c r="H482" s="163"/>
      <c r="I482" s="163"/>
      <c r="J482" s="163"/>
      <c r="K482" s="164"/>
      <c r="L482" s="165"/>
      <c r="M482" s="163"/>
      <c r="N482" s="163"/>
      <c r="O482" s="163"/>
    </row>
    <row r="483" spans="1:15">
      <c r="A483" s="163"/>
      <c r="B483" s="187"/>
      <c r="C483" s="187"/>
      <c r="D483" s="190"/>
      <c r="E483" s="165"/>
      <c r="F483" s="165"/>
      <c r="G483" s="163"/>
      <c r="H483" s="163"/>
      <c r="I483" s="163"/>
      <c r="J483" s="163"/>
      <c r="K483" s="164"/>
      <c r="L483" s="165"/>
      <c r="M483" s="163"/>
      <c r="N483" s="163"/>
      <c r="O483" s="163"/>
    </row>
    <row r="484" spans="1:15">
      <c r="A484" s="163"/>
      <c r="B484" s="187"/>
      <c r="C484" s="187"/>
      <c r="D484" s="190"/>
      <c r="E484" s="165"/>
      <c r="F484" s="165"/>
      <c r="G484" s="163"/>
      <c r="H484" s="163"/>
      <c r="I484" s="163"/>
      <c r="J484" s="163"/>
      <c r="K484" s="164"/>
      <c r="L484" s="165"/>
      <c r="M484" s="163"/>
      <c r="N484" s="163"/>
      <c r="O484" s="163"/>
    </row>
    <row r="485" spans="1:15">
      <c r="A485" s="163"/>
      <c r="B485" s="187"/>
      <c r="C485" s="187"/>
      <c r="D485" s="190"/>
      <c r="E485" s="165"/>
      <c r="F485" s="165"/>
      <c r="G485" s="163"/>
      <c r="H485" s="163"/>
      <c r="I485" s="163"/>
      <c r="J485" s="163"/>
      <c r="K485" s="164"/>
      <c r="L485" s="165"/>
      <c r="M485" s="163"/>
      <c r="N485" s="163"/>
      <c r="O485" s="163"/>
    </row>
    <row r="486" spans="1:15">
      <c r="A486" s="163"/>
      <c r="B486" s="187"/>
      <c r="C486" s="187"/>
      <c r="D486" s="190"/>
      <c r="E486" s="165"/>
      <c r="F486" s="165"/>
      <c r="G486" s="163"/>
      <c r="H486" s="163"/>
      <c r="I486" s="163"/>
      <c r="J486" s="163"/>
      <c r="K486" s="164"/>
      <c r="L486" s="165"/>
      <c r="M486" s="163"/>
      <c r="N486" s="163"/>
      <c r="O486" s="163"/>
    </row>
    <row r="487" spans="1:15">
      <c r="A487" s="163"/>
      <c r="B487" s="187"/>
      <c r="C487" s="187"/>
      <c r="D487" s="190"/>
      <c r="E487" s="165"/>
      <c r="F487" s="165"/>
      <c r="G487" s="163"/>
      <c r="H487" s="163"/>
      <c r="I487" s="163"/>
      <c r="J487" s="163"/>
      <c r="K487" s="164"/>
      <c r="L487" s="165"/>
      <c r="M487" s="163"/>
      <c r="N487" s="163"/>
      <c r="O487" s="163"/>
    </row>
    <row r="488" spans="1:15">
      <c r="A488" s="163"/>
      <c r="B488" s="187"/>
      <c r="C488" s="187"/>
      <c r="D488" s="190"/>
      <c r="E488" s="165"/>
      <c r="F488" s="165"/>
      <c r="G488" s="163"/>
      <c r="H488" s="163"/>
      <c r="I488" s="163"/>
      <c r="J488" s="163"/>
      <c r="K488" s="164"/>
      <c r="L488" s="165"/>
      <c r="M488" s="163"/>
      <c r="N488" s="163"/>
      <c r="O488" s="163"/>
    </row>
    <row r="489" spans="1:15">
      <c r="A489" s="163"/>
      <c r="B489" s="187"/>
      <c r="C489" s="187"/>
      <c r="D489" s="190"/>
      <c r="E489" s="165"/>
      <c r="F489" s="165"/>
      <c r="G489" s="163"/>
      <c r="H489" s="163"/>
      <c r="I489" s="163"/>
      <c r="J489" s="163"/>
      <c r="K489" s="164"/>
      <c r="L489" s="165"/>
      <c r="M489" s="163"/>
      <c r="N489" s="163"/>
      <c r="O489" s="163"/>
    </row>
    <row r="490" spans="1:15">
      <c r="A490" s="163"/>
      <c r="B490" s="187"/>
      <c r="C490" s="187"/>
      <c r="D490" s="190"/>
      <c r="E490" s="165"/>
      <c r="F490" s="165"/>
      <c r="G490" s="163"/>
      <c r="H490" s="163"/>
      <c r="I490" s="163"/>
      <c r="J490" s="163"/>
      <c r="K490" s="164"/>
      <c r="L490" s="165"/>
      <c r="M490" s="163"/>
      <c r="N490" s="163"/>
      <c r="O490" s="163"/>
    </row>
    <row r="491" spans="1:15">
      <c r="A491" s="163"/>
      <c r="B491" s="187"/>
      <c r="C491" s="187"/>
      <c r="D491" s="190"/>
      <c r="E491" s="165"/>
      <c r="F491" s="165"/>
      <c r="G491" s="163"/>
      <c r="H491" s="163"/>
      <c r="I491" s="163"/>
      <c r="J491" s="163"/>
      <c r="K491" s="164"/>
      <c r="L491" s="165"/>
      <c r="M491" s="163"/>
      <c r="N491" s="163"/>
      <c r="O491" s="163"/>
    </row>
    <row r="492" spans="1:15">
      <c r="A492" s="163"/>
      <c r="B492" s="187"/>
      <c r="C492" s="187"/>
      <c r="D492" s="190"/>
      <c r="E492" s="165"/>
      <c r="F492" s="165"/>
      <c r="G492" s="163"/>
      <c r="H492" s="163"/>
      <c r="I492" s="163"/>
      <c r="J492" s="163"/>
      <c r="K492" s="164"/>
      <c r="L492" s="165"/>
      <c r="M492" s="163"/>
      <c r="N492" s="163"/>
      <c r="O492" s="163"/>
    </row>
    <row r="493" spans="1:15">
      <c r="A493" s="163"/>
      <c r="B493" s="187"/>
      <c r="C493" s="187"/>
      <c r="D493" s="190"/>
      <c r="E493" s="165"/>
      <c r="F493" s="165"/>
      <c r="G493" s="163"/>
      <c r="H493" s="163"/>
      <c r="I493" s="163"/>
      <c r="J493" s="163"/>
      <c r="K493" s="164"/>
      <c r="L493" s="165"/>
      <c r="M493" s="163"/>
      <c r="N493" s="163"/>
      <c r="O493" s="163"/>
    </row>
    <row r="494" spans="1:15">
      <c r="A494" s="163"/>
      <c r="B494" s="187"/>
      <c r="C494" s="187"/>
      <c r="D494" s="190"/>
      <c r="E494" s="165"/>
      <c r="F494" s="165"/>
      <c r="G494" s="163"/>
      <c r="H494" s="163"/>
      <c r="I494" s="163"/>
      <c r="J494" s="163"/>
      <c r="K494" s="164"/>
      <c r="L494" s="165"/>
      <c r="M494" s="163"/>
      <c r="N494" s="163"/>
      <c r="O494" s="163"/>
    </row>
    <row r="495" spans="1:15">
      <c r="A495" s="163"/>
      <c r="B495" s="187"/>
      <c r="C495" s="163"/>
      <c r="D495" s="190"/>
      <c r="E495" s="165"/>
      <c r="F495" s="165"/>
      <c r="G495" s="163"/>
      <c r="H495" s="163"/>
      <c r="I495" s="163"/>
      <c r="J495" s="163"/>
      <c r="K495" s="164"/>
      <c r="L495" s="165"/>
      <c r="M495" s="163"/>
      <c r="N495" s="163"/>
      <c r="O495" s="163"/>
    </row>
    <row r="496" spans="1:15">
      <c r="A496" s="163"/>
      <c r="B496" s="187"/>
      <c r="C496" s="163"/>
      <c r="D496" s="190"/>
      <c r="E496" s="165"/>
      <c r="F496" s="165"/>
      <c r="G496" s="163"/>
      <c r="H496" s="163"/>
      <c r="I496" s="163"/>
      <c r="J496" s="163"/>
      <c r="K496" s="164"/>
      <c r="L496" s="165"/>
      <c r="M496" s="163"/>
      <c r="N496" s="163"/>
      <c r="O496" s="163"/>
    </row>
    <row r="497" spans="1:15">
      <c r="A497" s="163"/>
      <c r="B497" s="187"/>
      <c r="C497" s="163"/>
      <c r="D497" s="190"/>
      <c r="E497" s="165"/>
      <c r="F497" s="165"/>
      <c r="G497" s="163"/>
      <c r="H497" s="163"/>
      <c r="I497" s="163"/>
      <c r="J497" s="163"/>
      <c r="K497" s="164"/>
      <c r="L497" s="165"/>
      <c r="M497" s="163"/>
      <c r="N497" s="163"/>
      <c r="O497" s="163"/>
    </row>
    <row r="498" spans="1:15">
      <c r="A498" s="163"/>
      <c r="B498" s="187"/>
      <c r="C498" s="163"/>
      <c r="D498" s="190"/>
      <c r="E498" s="165"/>
      <c r="F498" s="165"/>
      <c r="G498" s="163"/>
      <c r="H498" s="163"/>
      <c r="I498" s="163"/>
      <c r="J498" s="163"/>
      <c r="K498" s="164"/>
      <c r="L498" s="165"/>
      <c r="M498" s="163"/>
      <c r="N498" s="163"/>
      <c r="O498" s="163"/>
    </row>
    <row r="499" spans="1:15">
      <c r="A499" s="163"/>
      <c r="B499" s="187"/>
      <c r="C499" s="163"/>
      <c r="D499" s="190"/>
      <c r="E499" s="165"/>
      <c r="F499" s="165"/>
      <c r="G499" s="163"/>
      <c r="H499" s="163"/>
      <c r="I499" s="163"/>
      <c r="J499" s="163"/>
      <c r="K499" s="164"/>
      <c r="L499" s="165"/>
      <c r="M499" s="163"/>
      <c r="N499" s="163"/>
      <c r="O499" s="163"/>
    </row>
    <row r="500" spans="1:15">
      <c r="A500" s="163"/>
      <c r="B500" s="187"/>
      <c r="C500" s="163"/>
      <c r="D500" s="190"/>
      <c r="E500" s="165"/>
      <c r="F500" s="165"/>
      <c r="G500" s="163"/>
      <c r="H500" s="163"/>
      <c r="I500" s="163"/>
      <c r="J500" s="163"/>
      <c r="K500" s="164"/>
      <c r="L500" s="165"/>
      <c r="M500" s="163"/>
      <c r="N500" s="163"/>
      <c r="O500" s="163"/>
    </row>
    <row r="501" spans="1:15">
      <c r="A501" s="163"/>
      <c r="B501" s="187"/>
      <c r="C501" s="163"/>
      <c r="D501" s="190"/>
      <c r="E501" s="165"/>
      <c r="F501" s="165"/>
      <c r="G501" s="163"/>
      <c r="H501" s="163"/>
      <c r="I501" s="163"/>
      <c r="J501" s="163"/>
      <c r="K501" s="164"/>
      <c r="L501" s="165"/>
      <c r="M501" s="163"/>
      <c r="N501" s="163"/>
      <c r="O501" s="163"/>
    </row>
    <row r="502" spans="1:15">
      <c r="A502" s="163"/>
      <c r="B502" s="187"/>
      <c r="C502" s="163"/>
      <c r="D502" s="190"/>
      <c r="E502" s="165"/>
      <c r="F502" s="165"/>
      <c r="G502" s="163"/>
      <c r="H502" s="163"/>
      <c r="I502" s="163"/>
      <c r="J502" s="163"/>
      <c r="K502" s="164"/>
      <c r="L502" s="165"/>
      <c r="M502" s="163"/>
      <c r="N502" s="163"/>
      <c r="O502" s="163"/>
    </row>
    <row r="503" spans="1:15">
      <c r="A503" s="163"/>
      <c r="B503" s="187"/>
      <c r="C503" s="163"/>
      <c r="D503" s="190"/>
      <c r="E503" s="165"/>
      <c r="F503" s="165"/>
      <c r="G503" s="163"/>
      <c r="H503" s="163"/>
      <c r="I503" s="163"/>
      <c r="J503" s="163"/>
      <c r="K503" s="164"/>
      <c r="L503" s="165"/>
      <c r="M503" s="163"/>
      <c r="N503" s="163"/>
      <c r="O503" s="163"/>
    </row>
    <row r="504" spans="1:15">
      <c r="A504" s="163"/>
      <c r="B504" s="187"/>
      <c r="C504" s="163"/>
      <c r="D504" s="190"/>
      <c r="E504" s="164"/>
      <c r="F504" s="164"/>
      <c r="G504" s="163"/>
      <c r="H504" s="163"/>
      <c r="I504" s="163"/>
      <c r="J504" s="163"/>
      <c r="K504" s="164"/>
      <c r="L504" s="164"/>
      <c r="M504" s="163"/>
      <c r="N504" s="163"/>
      <c r="O504" s="163"/>
    </row>
    <row r="505" spans="1:15">
      <c r="A505" s="163"/>
      <c r="B505" s="187"/>
      <c r="C505" s="163"/>
      <c r="D505" s="190"/>
      <c r="E505" s="165"/>
      <c r="F505" s="165"/>
      <c r="G505" s="163"/>
      <c r="H505" s="163"/>
      <c r="I505" s="163"/>
      <c r="J505" s="163"/>
      <c r="K505" s="164"/>
      <c r="L505" s="165"/>
      <c r="M505" s="163"/>
      <c r="N505" s="163"/>
      <c r="O505" s="163"/>
    </row>
    <row r="506" spans="1:15">
      <c r="A506" s="163"/>
      <c r="B506" s="187"/>
      <c r="C506" s="163"/>
      <c r="D506" s="190"/>
      <c r="E506" s="165"/>
      <c r="F506" s="165"/>
      <c r="G506" s="163"/>
      <c r="H506" s="163"/>
      <c r="I506" s="163"/>
      <c r="J506" s="163"/>
      <c r="K506" s="164"/>
      <c r="L506" s="165"/>
      <c r="M506" s="163"/>
      <c r="N506" s="163"/>
      <c r="O506" s="163"/>
    </row>
    <row r="507" spans="1:15">
      <c r="A507" s="163"/>
      <c r="B507" s="187"/>
      <c r="C507" s="163"/>
      <c r="D507" s="190"/>
      <c r="E507" s="165"/>
      <c r="F507" s="165"/>
      <c r="G507" s="163"/>
      <c r="H507" s="163"/>
      <c r="I507" s="163"/>
      <c r="J507" s="163"/>
      <c r="K507" s="164"/>
      <c r="L507" s="165"/>
      <c r="M507" s="163"/>
      <c r="N507" s="163"/>
      <c r="O507" s="163"/>
    </row>
    <row r="508" spans="1:15">
      <c r="A508" s="163"/>
      <c r="B508" s="187"/>
      <c r="C508" s="163"/>
      <c r="D508" s="190"/>
      <c r="E508" s="165"/>
      <c r="F508" s="165"/>
      <c r="G508" s="183"/>
      <c r="H508" s="163"/>
      <c r="I508" s="163"/>
      <c r="J508" s="163"/>
      <c r="K508" s="164"/>
      <c r="L508" s="165"/>
      <c r="M508" s="163"/>
      <c r="N508" s="163"/>
      <c r="O508" s="163"/>
    </row>
    <row r="509" spans="1:15">
      <c r="A509" s="163"/>
      <c r="B509" s="187"/>
      <c r="C509" s="163"/>
      <c r="D509" s="190"/>
      <c r="E509" s="165"/>
      <c r="F509" s="165"/>
      <c r="G509" s="163"/>
      <c r="H509" s="163"/>
      <c r="I509" s="163"/>
      <c r="J509" s="163"/>
      <c r="K509" s="164"/>
      <c r="L509" s="165"/>
      <c r="M509" s="163"/>
      <c r="N509" s="163"/>
      <c r="O509" s="163"/>
    </row>
    <row r="510" spans="1:15">
      <c r="A510" s="163"/>
      <c r="B510" s="187"/>
      <c r="C510" s="163"/>
      <c r="D510" s="190"/>
      <c r="E510" s="165"/>
      <c r="F510" s="165"/>
      <c r="G510" s="163"/>
      <c r="H510" s="163"/>
      <c r="I510" s="163"/>
      <c r="J510" s="163"/>
      <c r="K510" s="164"/>
      <c r="L510" s="165"/>
      <c r="M510" s="163"/>
      <c r="N510" s="163"/>
      <c r="O510" s="163"/>
    </row>
    <row r="511" spans="1:15">
      <c r="A511" s="163"/>
      <c r="B511" s="187"/>
      <c r="C511" s="183"/>
      <c r="D511" s="190"/>
      <c r="E511" s="165"/>
      <c r="F511" s="165"/>
      <c r="G511" s="163"/>
      <c r="H511" s="163"/>
      <c r="I511" s="163"/>
      <c r="J511" s="163"/>
      <c r="K511" s="164"/>
      <c r="L511" s="165"/>
      <c r="M511" s="163"/>
      <c r="N511" s="163"/>
      <c r="O511" s="163"/>
    </row>
    <row r="512" spans="1:15">
      <c r="A512" s="163"/>
      <c r="B512" s="187"/>
      <c r="C512" s="163"/>
      <c r="D512" s="190"/>
      <c r="E512" s="165"/>
      <c r="F512" s="165"/>
      <c r="G512" s="163"/>
      <c r="H512" s="163"/>
      <c r="I512" s="163"/>
      <c r="J512" s="163"/>
      <c r="K512" s="164"/>
      <c r="L512" s="165"/>
      <c r="M512" s="163"/>
      <c r="N512" s="163"/>
      <c r="O512" s="163"/>
    </row>
    <row r="513" spans="1:15">
      <c r="A513" s="163"/>
      <c r="B513" s="187"/>
      <c r="C513" s="163"/>
      <c r="D513" s="190"/>
      <c r="E513" s="164"/>
      <c r="F513" s="164"/>
      <c r="G513" s="163"/>
      <c r="H513" s="163"/>
      <c r="I513" s="163"/>
      <c r="J513" s="163"/>
      <c r="K513" s="164"/>
      <c r="L513" s="164"/>
      <c r="M513" s="163"/>
      <c r="N513" s="163"/>
      <c r="O513" s="163"/>
    </row>
    <row r="514" spans="1:15">
      <c r="A514" s="163"/>
      <c r="B514" s="187"/>
      <c r="C514" s="163"/>
      <c r="D514" s="190"/>
      <c r="E514" s="165"/>
      <c r="F514" s="165"/>
      <c r="G514" s="163"/>
      <c r="H514" s="163"/>
      <c r="I514" s="163"/>
      <c r="J514" s="163"/>
      <c r="K514" s="164"/>
      <c r="L514" s="165"/>
      <c r="M514" s="163"/>
      <c r="N514" s="163"/>
      <c r="O514" s="163"/>
    </row>
    <row r="515" spans="1:15">
      <c r="A515" s="163"/>
      <c r="B515" s="187"/>
      <c r="C515" s="163"/>
      <c r="D515" s="190"/>
      <c r="E515" s="165"/>
      <c r="F515" s="165"/>
      <c r="G515" s="163"/>
      <c r="H515" s="163"/>
      <c r="I515" s="163"/>
      <c r="J515" s="163"/>
      <c r="K515" s="164"/>
      <c r="L515" s="165"/>
      <c r="M515" s="163"/>
      <c r="N515" s="163"/>
      <c r="O515" s="163"/>
    </row>
    <row r="516" spans="1:15">
      <c r="A516" s="163"/>
      <c r="B516" s="187"/>
      <c r="C516" s="163"/>
      <c r="D516" s="190"/>
      <c r="E516" s="165"/>
      <c r="F516" s="165"/>
      <c r="G516" s="163"/>
      <c r="H516" s="163"/>
      <c r="I516" s="163"/>
      <c r="J516" s="163"/>
      <c r="K516" s="164"/>
      <c r="L516" s="165"/>
      <c r="M516" s="163"/>
      <c r="N516" s="163"/>
      <c r="O516" s="163"/>
    </row>
    <row r="517" spans="1:15">
      <c r="A517" s="163"/>
      <c r="B517" s="187"/>
      <c r="C517" s="163"/>
      <c r="D517" s="190"/>
      <c r="E517" s="165"/>
      <c r="F517" s="165"/>
      <c r="G517" s="163"/>
      <c r="H517" s="163"/>
      <c r="I517" s="163"/>
      <c r="J517" s="163"/>
      <c r="K517" s="164"/>
      <c r="L517" s="165"/>
      <c r="M517" s="163"/>
      <c r="N517" s="163"/>
      <c r="O517" s="163"/>
    </row>
    <row r="518" spans="1:15">
      <c r="A518" s="163"/>
      <c r="B518" s="187"/>
      <c r="C518" s="163"/>
      <c r="D518" s="190"/>
      <c r="E518" s="165"/>
      <c r="F518" s="165"/>
      <c r="G518" s="163"/>
      <c r="H518" s="163"/>
      <c r="I518" s="163"/>
      <c r="J518" s="163"/>
      <c r="K518" s="164"/>
      <c r="L518" s="293"/>
      <c r="M518" s="163"/>
      <c r="N518" s="163"/>
      <c r="O518" s="163"/>
    </row>
    <row r="519" spans="1:15">
      <c r="A519" s="163"/>
      <c r="B519" s="187"/>
      <c r="C519" s="163"/>
      <c r="D519" s="190"/>
      <c r="E519" s="165"/>
      <c r="F519" s="165"/>
      <c r="G519" s="163"/>
      <c r="H519" s="163"/>
      <c r="I519" s="163"/>
      <c r="J519" s="163"/>
      <c r="K519" s="164"/>
      <c r="L519" s="165"/>
      <c r="M519" s="163"/>
      <c r="N519" s="163"/>
      <c r="O519" s="163"/>
    </row>
    <row r="520" spans="1:15">
      <c r="A520" s="163"/>
      <c r="B520" s="187"/>
      <c r="C520" s="163"/>
      <c r="D520" s="190"/>
      <c r="E520" s="165"/>
      <c r="F520" s="165"/>
      <c r="G520" s="163"/>
      <c r="H520" s="163"/>
      <c r="I520" s="163"/>
      <c r="J520" s="163"/>
      <c r="K520" s="164"/>
      <c r="L520" s="165"/>
      <c r="M520" s="163"/>
      <c r="N520" s="163"/>
      <c r="O520" s="163"/>
    </row>
    <row r="521" spans="1:15">
      <c r="A521" s="163"/>
      <c r="B521" s="187"/>
      <c r="C521" s="163"/>
      <c r="D521" s="190"/>
      <c r="E521" s="165"/>
      <c r="F521" s="165"/>
      <c r="G521" s="163"/>
      <c r="H521" s="163"/>
      <c r="I521" s="163"/>
      <c r="J521" s="163"/>
      <c r="K521" s="164"/>
      <c r="L521" s="165"/>
      <c r="M521" s="163"/>
      <c r="N521" s="163"/>
      <c r="O521" s="163"/>
    </row>
    <row r="522" spans="1:15">
      <c r="A522" s="163"/>
      <c r="B522" s="187"/>
      <c r="C522" s="163"/>
      <c r="D522" s="190"/>
      <c r="E522" s="165"/>
      <c r="F522" s="165"/>
      <c r="G522" s="163"/>
      <c r="H522" s="163"/>
      <c r="I522" s="163"/>
      <c r="J522" s="163"/>
      <c r="K522" s="164"/>
      <c r="L522" s="165"/>
      <c r="M522" s="163"/>
      <c r="N522" s="163"/>
      <c r="O522" s="163"/>
    </row>
    <row r="523" spans="1:15">
      <c r="A523" s="163"/>
      <c r="B523" s="187"/>
      <c r="C523" s="163"/>
      <c r="D523" s="190"/>
      <c r="E523" s="165"/>
      <c r="F523" s="165"/>
      <c r="G523" s="163"/>
      <c r="H523" s="163"/>
      <c r="I523" s="163"/>
      <c r="J523" s="163"/>
      <c r="K523" s="164"/>
      <c r="L523" s="165"/>
      <c r="M523" s="163"/>
      <c r="N523" s="163"/>
      <c r="O523" s="163"/>
    </row>
    <row r="524" spans="1:15">
      <c r="A524" s="163"/>
      <c r="B524" s="187"/>
      <c r="C524" s="163"/>
      <c r="D524" s="190"/>
      <c r="E524" s="165"/>
      <c r="F524" s="165"/>
      <c r="G524" s="163"/>
      <c r="H524" s="163"/>
      <c r="I524" s="163"/>
      <c r="J524" s="163"/>
      <c r="K524" s="164"/>
      <c r="L524" s="165"/>
      <c r="M524" s="163"/>
      <c r="N524" s="163"/>
      <c r="O524" s="163"/>
    </row>
    <row r="525" spans="1:15">
      <c r="A525" s="163"/>
      <c r="B525" s="187"/>
      <c r="C525" s="163"/>
      <c r="D525" s="190"/>
      <c r="E525" s="165"/>
      <c r="F525" s="165"/>
      <c r="G525" s="163"/>
      <c r="H525" s="163"/>
      <c r="I525" s="163"/>
      <c r="J525" s="163"/>
      <c r="K525" s="164"/>
      <c r="L525" s="165"/>
      <c r="M525" s="163"/>
      <c r="N525" s="163"/>
      <c r="O525" s="163"/>
    </row>
    <row r="526" spans="1:15">
      <c r="A526" s="163"/>
      <c r="B526" s="187"/>
      <c r="C526" s="163"/>
      <c r="D526" s="190"/>
      <c r="E526" s="165"/>
      <c r="F526" s="165"/>
      <c r="G526" s="163"/>
      <c r="H526" s="163"/>
      <c r="I526" s="163"/>
      <c r="J526" s="163"/>
      <c r="K526" s="164"/>
      <c r="L526" s="165"/>
      <c r="M526" s="163"/>
      <c r="N526" s="163"/>
      <c r="O526" s="163"/>
    </row>
    <row r="527" spans="1:15">
      <c r="A527" s="163"/>
      <c r="B527" s="187"/>
      <c r="C527" s="163"/>
      <c r="D527" s="190"/>
      <c r="E527" s="165"/>
      <c r="F527" s="165"/>
      <c r="G527" s="163"/>
      <c r="H527" s="163"/>
      <c r="I527" s="163"/>
      <c r="J527" s="163"/>
      <c r="K527" s="164"/>
      <c r="L527" s="165"/>
      <c r="M527" s="163"/>
      <c r="N527" s="163"/>
      <c r="O527" s="163"/>
    </row>
    <row r="528" spans="1:15">
      <c r="A528" s="163"/>
      <c r="B528" s="187"/>
      <c r="C528" s="163"/>
      <c r="D528" s="190"/>
      <c r="E528" s="165"/>
      <c r="F528" s="165"/>
      <c r="G528" s="163"/>
      <c r="H528" s="163"/>
      <c r="I528" s="163"/>
      <c r="J528" s="163"/>
      <c r="K528" s="164"/>
      <c r="L528" s="165"/>
      <c r="M528" s="163"/>
      <c r="N528" s="163"/>
      <c r="O528" s="163"/>
    </row>
    <row r="529" spans="1:15">
      <c r="A529" s="163"/>
      <c r="B529" s="187"/>
      <c r="C529" s="163"/>
      <c r="D529" s="190"/>
      <c r="E529" s="165"/>
      <c r="F529" s="165"/>
      <c r="G529" s="163"/>
      <c r="H529" s="163"/>
      <c r="I529" s="163"/>
      <c r="J529" s="163"/>
      <c r="K529" s="164"/>
      <c r="L529" s="165"/>
      <c r="M529" s="163"/>
      <c r="N529" s="163"/>
      <c r="O529" s="163"/>
    </row>
    <row r="530" spans="1:15">
      <c r="A530" s="163"/>
      <c r="B530" s="187"/>
      <c r="C530" s="163"/>
      <c r="D530" s="190"/>
      <c r="E530" s="165"/>
      <c r="F530" s="165"/>
      <c r="G530" s="163"/>
      <c r="H530" s="163"/>
      <c r="I530" s="163"/>
      <c r="J530" s="163"/>
      <c r="K530" s="164"/>
      <c r="L530" s="165"/>
      <c r="M530" s="163"/>
      <c r="N530" s="163"/>
      <c r="O530" s="163"/>
    </row>
    <row r="531" spans="1:15">
      <c r="A531" s="163"/>
      <c r="B531" s="187"/>
      <c r="C531" s="163"/>
      <c r="D531" s="190"/>
      <c r="E531" s="165"/>
      <c r="F531" s="165"/>
      <c r="G531" s="163"/>
      <c r="H531" s="163"/>
      <c r="I531" s="163"/>
      <c r="J531" s="163"/>
      <c r="K531" s="164"/>
      <c r="L531" s="165"/>
      <c r="M531" s="163"/>
      <c r="N531" s="163"/>
      <c r="O531" s="163"/>
    </row>
    <row r="532" spans="1:15">
      <c r="A532" s="163"/>
      <c r="B532" s="187"/>
      <c r="C532" s="163"/>
      <c r="D532" s="190"/>
      <c r="E532" s="165"/>
      <c r="F532" s="165"/>
      <c r="G532" s="163"/>
      <c r="H532" s="163"/>
      <c r="I532" s="163"/>
      <c r="J532" s="163"/>
      <c r="K532" s="164"/>
      <c r="L532" s="165"/>
      <c r="M532" s="163"/>
      <c r="N532" s="163"/>
      <c r="O532" s="163"/>
    </row>
    <row r="533" spans="1:15">
      <c r="A533" s="163"/>
      <c r="B533" s="187"/>
      <c r="C533" s="163"/>
      <c r="D533" s="190"/>
      <c r="E533" s="165"/>
      <c r="F533" s="165"/>
      <c r="G533" s="163"/>
      <c r="H533" s="163"/>
      <c r="I533" s="163"/>
      <c r="J533" s="163"/>
      <c r="K533" s="164"/>
      <c r="L533" s="165"/>
      <c r="M533" s="163"/>
      <c r="N533" s="163"/>
      <c r="O533" s="163"/>
    </row>
    <row r="534" spans="1:15">
      <c r="A534" s="163"/>
      <c r="B534" s="187"/>
      <c r="C534" s="163"/>
      <c r="D534" s="190"/>
      <c r="E534" s="165"/>
      <c r="F534" s="165"/>
      <c r="G534" s="163"/>
      <c r="H534" s="163"/>
      <c r="I534" s="163"/>
      <c r="J534" s="163"/>
      <c r="K534" s="164"/>
      <c r="L534" s="165"/>
      <c r="M534" s="163"/>
      <c r="N534" s="163"/>
      <c r="O534" s="163"/>
    </row>
    <row r="535" spans="1:15">
      <c r="A535" s="163"/>
      <c r="B535" s="187"/>
      <c r="C535" s="163"/>
      <c r="D535" s="190"/>
      <c r="E535" s="165"/>
      <c r="F535" s="165"/>
      <c r="G535" s="163"/>
      <c r="H535" s="163"/>
      <c r="I535" s="163"/>
      <c r="J535" s="163"/>
      <c r="K535" s="164"/>
      <c r="L535" s="165"/>
      <c r="M535" s="163"/>
      <c r="N535" s="163"/>
      <c r="O535" s="163"/>
    </row>
    <row r="536" spans="1:15">
      <c r="A536" s="163"/>
      <c r="B536" s="187"/>
      <c r="C536" s="163"/>
      <c r="D536" s="190"/>
      <c r="E536" s="165"/>
      <c r="F536" s="165"/>
      <c r="G536" s="163"/>
      <c r="H536" s="163"/>
      <c r="I536" s="163"/>
      <c r="J536" s="163"/>
      <c r="K536" s="164"/>
      <c r="L536" s="165"/>
      <c r="M536" s="163"/>
      <c r="N536" s="163"/>
      <c r="O536" s="163"/>
    </row>
    <row r="537" spans="1:15">
      <c r="A537" s="163"/>
      <c r="B537" s="187"/>
      <c r="C537" s="163"/>
      <c r="D537" s="190"/>
      <c r="E537" s="165"/>
      <c r="F537" s="165"/>
      <c r="G537" s="163"/>
      <c r="H537" s="163"/>
      <c r="I537" s="163"/>
      <c r="J537" s="163"/>
      <c r="K537" s="164"/>
      <c r="L537" s="165"/>
      <c r="M537" s="163"/>
      <c r="N537" s="163"/>
      <c r="O537" s="163"/>
    </row>
    <row r="538" spans="1:15">
      <c r="A538" s="163"/>
      <c r="B538" s="187"/>
      <c r="C538" s="163"/>
      <c r="D538" s="190"/>
      <c r="E538" s="165"/>
      <c r="F538" s="165"/>
      <c r="G538" s="163"/>
      <c r="H538" s="163"/>
      <c r="I538" s="163"/>
      <c r="J538" s="163"/>
      <c r="K538" s="164"/>
      <c r="L538" s="165"/>
      <c r="M538" s="163"/>
      <c r="N538" s="163"/>
      <c r="O538" s="163"/>
    </row>
    <row r="539" spans="1:15">
      <c r="A539" s="163"/>
      <c r="B539" s="187"/>
      <c r="C539" s="163"/>
      <c r="D539" s="190"/>
      <c r="E539" s="165"/>
      <c r="F539" s="165"/>
      <c r="G539" s="163"/>
      <c r="H539" s="163"/>
      <c r="I539" s="163"/>
      <c r="J539" s="163"/>
      <c r="K539" s="164"/>
      <c r="L539" s="165"/>
      <c r="M539" s="163"/>
      <c r="N539" s="163"/>
      <c r="O539" s="163"/>
    </row>
    <row r="540" spans="1:15">
      <c r="A540" s="163"/>
      <c r="B540" s="187"/>
      <c r="C540" s="163"/>
      <c r="D540" s="190"/>
      <c r="E540" s="165"/>
      <c r="F540" s="165"/>
      <c r="G540" s="163"/>
      <c r="H540" s="163"/>
      <c r="I540" s="163"/>
      <c r="J540" s="163"/>
      <c r="K540" s="164"/>
      <c r="L540" s="165"/>
      <c r="M540" s="163"/>
      <c r="N540" s="163"/>
      <c r="O540" s="163"/>
    </row>
    <row r="541" spans="1:15">
      <c r="A541" s="163"/>
      <c r="B541" s="187"/>
      <c r="C541" s="163"/>
      <c r="D541" s="190"/>
      <c r="E541" s="165"/>
      <c r="F541" s="165"/>
      <c r="G541" s="163"/>
      <c r="H541" s="163"/>
      <c r="I541" s="163"/>
      <c r="J541" s="163"/>
      <c r="K541" s="164"/>
      <c r="L541" s="165"/>
      <c r="M541" s="163"/>
      <c r="N541" s="163"/>
      <c r="O541" s="163"/>
    </row>
    <row r="542" spans="1:15">
      <c r="A542" s="163"/>
      <c r="B542" s="187"/>
      <c r="C542" s="163"/>
      <c r="D542" s="190"/>
      <c r="E542" s="165"/>
      <c r="F542" s="165"/>
      <c r="G542" s="163"/>
      <c r="H542" s="163"/>
      <c r="I542" s="163"/>
      <c r="J542" s="163"/>
      <c r="K542" s="164"/>
      <c r="L542" s="165"/>
      <c r="M542" s="163"/>
      <c r="N542" s="163"/>
      <c r="O542" s="163"/>
    </row>
    <row r="543" spans="1:15">
      <c r="A543" s="163"/>
      <c r="B543" s="187"/>
      <c r="C543" s="163"/>
      <c r="D543" s="190"/>
      <c r="E543" s="165"/>
      <c r="F543" s="165"/>
      <c r="G543" s="163"/>
      <c r="H543" s="163"/>
      <c r="I543" s="163"/>
      <c r="J543" s="163"/>
      <c r="K543" s="164"/>
      <c r="L543" s="165"/>
      <c r="M543" s="163"/>
      <c r="N543" s="163"/>
      <c r="O543" s="163"/>
    </row>
    <row r="544" spans="1:15">
      <c r="A544" s="163"/>
      <c r="B544" s="187"/>
      <c r="C544" s="163"/>
      <c r="D544" s="190"/>
      <c r="E544" s="165"/>
      <c r="F544" s="165"/>
      <c r="G544" s="163"/>
      <c r="H544" s="163"/>
      <c r="I544" s="163"/>
      <c r="J544" s="163"/>
      <c r="K544" s="164"/>
      <c r="L544" s="165"/>
      <c r="M544" s="163"/>
      <c r="N544" s="163"/>
      <c r="O544" s="163"/>
    </row>
    <row r="545" spans="1:15">
      <c r="A545" s="163"/>
      <c r="B545" s="187"/>
      <c r="C545" s="163"/>
      <c r="D545" s="190"/>
      <c r="E545" s="165"/>
      <c r="F545" s="165"/>
      <c r="G545" s="163"/>
      <c r="H545" s="163"/>
      <c r="I545" s="163"/>
      <c r="J545" s="163"/>
      <c r="K545" s="164"/>
      <c r="L545" s="165"/>
      <c r="M545" s="163"/>
      <c r="N545" s="163"/>
      <c r="O545" s="163"/>
    </row>
    <row r="546" spans="1:15">
      <c r="A546" s="163"/>
      <c r="B546" s="187"/>
      <c r="C546" s="163"/>
      <c r="D546" s="190"/>
      <c r="E546" s="165"/>
      <c r="F546" s="165"/>
      <c r="G546" s="163"/>
      <c r="H546" s="163"/>
      <c r="I546" s="163"/>
      <c r="J546" s="163"/>
      <c r="K546" s="164"/>
      <c r="L546" s="165"/>
      <c r="M546" s="163"/>
      <c r="N546" s="163"/>
      <c r="O546" s="163"/>
    </row>
    <row r="547" spans="1:15">
      <c r="A547" s="163"/>
      <c r="B547" s="187"/>
      <c r="C547" s="163"/>
      <c r="D547" s="190"/>
      <c r="E547" s="165"/>
      <c r="F547" s="165"/>
      <c r="G547" s="163"/>
      <c r="H547" s="163"/>
      <c r="I547" s="163"/>
      <c r="J547" s="163"/>
      <c r="K547" s="164"/>
      <c r="L547" s="165"/>
      <c r="M547" s="163"/>
      <c r="N547" s="163"/>
      <c r="O547" s="163"/>
    </row>
    <row r="548" spans="1:15">
      <c r="A548" s="163"/>
      <c r="B548" s="187"/>
      <c r="C548" s="163"/>
      <c r="D548" s="190"/>
      <c r="E548" s="165"/>
      <c r="F548" s="165"/>
      <c r="G548" s="163"/>
      <c r="H548" s="163"/>
      <c r="I548" s="163"/>
      <c r="J548" s="163"/>
      <c r="K548" s="164"/>
      <c r="L548" s="165"/>
      <c r="M548" s="163"/>
      <c r="N548" s="163"/>
      <c r="O548" s="163"/>
    </row>
    <row r="549" spans="1:15">
      <c r="A549" s="163"/>
      <c r="B549" s="187"/>
      <c r="C549" s="163"/>
      <c r="D549" s="190"/>
      <c r="E549" s="165"/>
      <c r="F549" s="165"/>
      <c r="G549" s="163"/>
      <c r="H549" s="163"/>
      <c r="I549" s="163"/>
      <c r="J549" s="163"/>
      <c r="K549" s="164"/>
      <c r="L549" s="165"/>
      <c r="M549" s="163"/>
      <c r="N549" s="163"/>
      <c r="O549" s="163"/>
    </row>
    <row r="550" spans="1:15">
      <c r="A550" s="163"/>
      <c r="B550" s="187"/>
      <c r="C550" s="163"/>
      <c r="D550" s="190"/>
      <c r="E550" s="165"/>
      <c r="F550" s="165"/>
      <c r="G550" s="163"/>
      <c r="H550" s="163"/>
      <c r="I550" s="163"/>
      <c r="J550" s="163"/>
      <c r="K550" s="164"/>
      <c r="L550" s="165"/>
      <c r="M550" s="163"/>
      <c r="N550" s="163"/>
      <c r="O550" s="163"/>
    </row>
    <row r="551" spans="1:15">
      <c r="A551" s="163"/>
      <c r="B551" s="187"/>
      <c r="C551" s="163"/>
      <c r="D551" s="190"/>
      <c r="E551" s="165"/>
      <c r="F551" s="165"/>
      <c r="G551" s="163"/>
      <c r="H551" s="163"/>
      <c r="I551" s="163"/>
      <c r="J551" s="163"/>
      <c r="K551" s="164"/>
      <c r="L551" s="165"/>
      <c r="M551" s="163"/>
      <c r="N551" s="163"/>
      <c r="O551" s="163"/>
    </row>
    <row r="552" spans="1:15">
      <c r="A552" s="163"/>
      <c r="B552" s="187"/>
      <c r="C552" s="163"/>
      <c r="D552" s="190"/>
      <c r="E552" s="165"/>
      <c r="F552" s="165"/>
      <c r="G552" s="163"/>
      <c r="H552" s="163"/>
      <c r="I552" s="163"/>
      <c r="J552" s="163"/>
      <c r="K552" s="164"/>
      <c r="L552" s="165"/>
      <c r="M552" s="163"/>
      <c r="N552" s="163"/>
      <c r="O552" s="163"/>
    </row>
    <row r="553" spans="1:15">
      <c r="A553" s="163"/>
      <c r="B553" s="187"/>
      <c r="C553" s="163"/>
      <c r="D553" s="190"/>
      <c r="E553" s="165"/>
      <c r="F553" s="165"/>
      <c r="G553" s="163"/>
      <c r="H553" s="163"/>
      <c r="I553" s="163"/>
      <c r="J553" s="163"/>
      <c r="K553" s="164"/>
      <c r="L553" s="165"/>
      <c r="M553" s="163"/>
      <c r="N553" s="163"/>
      <c r="O553" s="163"/>
    </row>
    <row r="554" spans="1:15">
      <c r="A554" s="163"/>
      <c r="B554" s="187"/>
      <c r="C554" s="163"/>
      <c r="D554" s="190"/>
      <c r="E554" s="165"/>
      <c r="F554" s="165"/>
      <c r="G554" s="163"/>
      <c r="H554" s="163"/>
      <c r="I554" s="163"/>
      <c r="J554" s="163"/>
      <c r="K554" s="164"/>
      <c r="L554" s="165"/>
      <c r="M554" s="163"/>
      <c r="N554" s="163"/>
      <c r="O554" s="163"/>
    </row>
    <row r="555" spans="1:15">
      <c r="A555" s="163"/>
      <c r="B555" s="187"/>
      <c r="C555" s="163"/>
      <c r="D555" s="190"/>
      <c r="E555" s="165"/>
      <c r="F555" s="165"/>
      <c r="G555" s="163"/>
      <c r="H555" s="163"/>
      <c r="I555" s="163"/>
      <c r="J555" s="163"/>
      <c r="K555" s="164"/>
      <c r="L555" s="165"/>
      <c r="M555" s="163"/>
      <c r="N555" s="163"/>
      <c r="O555" s="163"/>
    </row>
    <row r="556" spans="1:15">
      <c r="A556" s="163"/>
      <c r="B556" s="187"/>
      <c r="C556" s="163"/>
      <c r="D556" s="190"/>
      <c r="E556" s="165"/>
      <c r="F556" s="165"/>
      <c r="G556" s="163"/>
      <c r="H556" s="163"/>
      <c r="I556" s="163"/>
      <c r="J556" s="163"/>
      <c r="K556" s="164"/>
      <c r="L556" s="165"/>
      <c r="M556" s="163"/>
      <c r="N556" s="163"/>
      <c r="O556" s="163"/>
    </row>
    <row r="557" spans="1:15">
      <c r="A557" s="163"/>
      <c r="B557" s="187"/>
      <c r="C557" s="163"/>
      <c r="D557" s="190"/>
      <c r="E557" s="165"/>
      <c r="F557" s="165"/>
      <c r="G557" s="163"/>
      <c r="H557" s="163"/>
      <c r="I557" s="163"/>
      <c r="J557" s="163"/>
      <c r="K557" s="164"/>
      <c r="L557" s="165"/>
      <c r="M557" s="163"/>
      <c r="N557" s="163"/>
      <c r="O557" s="163"/>
    </row>
    <row r="558" spans="1:15">
      <c r="A558" s="163"/>
      <c r="B558" s="187"/>
      <c r="C558" s="163"/>
      <c r="D558" s="190"/>
      <c r="E558" s="165"/>
      <c r="F558" s="165"/>
      <c r="G558" s="163"/>
      <c r="H558" s="163"/>
      <c r="I558" s="163"/>
      <c r="J558" s="163"/>
      <c r="K558" s="164"/>
      <c r="L558" s="165"/>
      <c r="M558" s="163"/>
      <c r="N558" s="163"/>
      <c r="O558" s="163"/>
    </row>
    <row r="559" spans="1:15">
      <c r="A559" s="163"/>
      <c r="B559" s="187"/>
      <c r="C559" s="163"/>
      <c r="D559" s="190"/>
      <c r="E559" s="165"/>
      <c r="F559" s="165"/>
      <c r="G559" s="163"/>
      <c r="H559" s="163"/>
      <c r="I559" s="163"/>
      <c r="J559" s="163"/>
      <c r="K559" s="164"/>
      <c r="L559" s="165"/>
      <c r="M559" s="163"/>
      <c r="N559" s="163"/>
      <c r="O559" s="163"/>
    </row>
    <row r="560" spans="1:15">
      <c r="A560" s="163"/>
      <c r="B560" s="187"/>
      <c r="C560" s="163"/>
      <c r="D560" s="190"/>
      <c r="E560" s="165"/>
      <c r="F560" s="165"/>
      <c r="G560" s="163"/>
      <c r="H560" s="163"/>
      <c r="I560" s="163"/>
      <c r="J560" s="163"/>
      <c r="K560" s="164"/>
      <c r="L560" s="165"/>
      <c r="M560" s="163"/>
      <c r="N560" s="163"/>
      <c r="O560" s="163"/>
    </row>
    <row r="561" spans="1:15">
      <c r="A561" s="163"/>
      <c r="B561" s="187"/>
      <c r="C561" s="163"/>
      <c r="D561" s="190"/>
      <c r="E561" s="165"/>
      <c r="F561" s="165"/>
      <c r="G561" s="163"/>
      <c r="H561" s="163"/>
      <c r="I561" s="163"/>
      <c r="J561" s="163"/>
      <c r="K561" s="164"/>
      <c r="L561" s="165"/>
      <c r="M561" s="163"/>
      <c r="N561" s="163"/>
      <c r="O561" s="163"/>
    </row>
    <row r="562" spans="1:15">
      <c r="A562" s="163"/>
      <c r="B562" s="187"/>
      <c r="C562" s="163"/>
      <c r="D562" s="190"/>
      <c r="E562" s="164"/>
      <c r="F562" s="164"/>
      <c r="G562" s="163"/>
      <c r="H562" s="163"/>
      <c r="I562" s="163"/>
      <c r="J562" s="163"/>
      <c r="K562" s="164"/>
      <c r="L562" s="164"/>
      <c r="M562" s="163"/>
      <c r="N562" s="163"/>
      <c r="O562" s="163"/>
    </row>
    <row r="563" spans="1:15">
      <c r="A563" s="163"/>
      <c r="B563" s="187"/>
      <c r="C563" s="163"/>
      <c r="D563" s="190"/>
      <c r="E563" s="165"/>
      <c r="F563" s="165"/>
      <c r="G563" s="163"/>
      <c r="H563" s="163"/>
      <c r="I563" s="163"/>
      <c r="J563" s="163"/>
      <c r="K563" s="164"/>
      <c r="L563" s="165"/>
      <c r="M563" s="163"/>
      <c r="N563" s="163"/>
      <c r="O563" s="163"/>
    </row>
    <row r="564" spans="1:15">
      <c r="A564" s="163"/>
      <c r="B564" s="187"/>
      <c r="C564" s="163"/>
      <c r="D564" s="190"/>
      <c r="E564" s="165"/>
      <c r="F564" s="165"/>
      <c r="G564" s="163"/>
      <c r="H564" s="163"/>
      <c r="I564" s="163"/>
      <c r="J564" s="163"/>
      <c r="K564" s="164"/>
      <c r="L564" s="165"/>
      <c r="M564" s="163"/>
      <c r="N564" s="163"/>
      <c r="O564" s="163"/>
    </row>
    <row r="565" spans="1:15">
      <c r="A565" s="163"/>
      <c r="B565" s="187"/>
      <c r="C565" s="163"/>
      <c r="D565" s="190"/>
      <c r="E565" s="165"/>
      <c r="F565" s="165"/>
      <c r="G565" s="163"/>
      <c r="H565" s="163"/>
      <c r="I565" s="163"/>
      <c r="J565" s="163"/>
      <c r="K565" s="164"/>
      <c r="L565" s="165"/>
      <c r="M565" s="163"/>
      <c r="N565" s="163"/>
      <c r="O565" s="163"/>
    </row>
    <row r="566" spans="1:15">
      <c r="A566" s="163"/>
      <c r="B566" s="187"/>
      <c r="C566" s="163"/>
      <c r="D566" s="190"/>
      <c r="E566" s="165"/>
      <c r="F566" s="165"/>
      <c r="G566" s="163"/>
      <c r="H566" s="163"/>
      <c r="I566" s="163"/>
      <c r="J566" s="163"/>
      <c r="K566" s="164"/>
      <c r="L566" s="165"/>
      <c r="M566" s="163"/>
      <c r="N566" s="163"/>
      <c r="O566" s="163"/>
    </row>
    <row r="567" spans="1:15">
      <c r="A567" s="163"/>
      <c r="B567" s="187"/>
      <c r="C567" s="163"/>
      <c r="D567" s="190"/>
      <c r="E567" s="165"/>
      <c r="F567" s="165"/>
      <c r="G567" s="163"/>
      <c r="H567" s="163"/>
      <c r="I567" s="163"/>
      <c r="J567" s="163"/>
      <c r="K567" s="164"/>
      <c r="L567" s="165"/>
      <c r="M567" s="163"/>
      <c r="N567" s="163"/>
      <c r="O567" s="163"/>
    </row>
    <row r="568" spans="1:15">
      <c r="A568" s="163"/>
      <c r="B568" s="187"/>
      <c r="C568" s="163"/>
      <c r="D568" s="190"/>
      <c r="E568" s="165"/>
      <c r="F568" s="165"/>
      <c r="G568" s="163"/>
      <c r="H568" s="163"/>
      <c r="I568" s="163"/>
      <c r="J568" s="163"/>
      <c r="K568" s="164"/>
      <c r="L568" s="165"/>
      <c r="M568" s="163"/>
      <c r="N568" s="163"/>
      <c r="O568" s="163"/>
    </row>
    <row r="569" spans="1:15">
      <c r="A569" s="163"/>
      <c r="B569" s="187"/>
      <c r="C569" s="163"/>
      <c r="D569" s="190"/>
      <c r="E569" s="165"/>
      <c r="F569" s="165"/>
      <c r="G569" s="163"/>
      <c r="H569" s="163"/>
      <c r="I569" s="163"/>
      <c r="J569" s="163"/>
      <c r="K569" s="164"/>
      <c r="L569" s="165"/>
      <c r="M569" s="163"/>
      <c r="N569" s="163"/>
      <c r="O569" s="163"/>
    </row>
    <row r="570" spans="1:15">
      <c r="A570" s="163"/>
      <c r="B570" s="187"/>
      <c r="C570" s="163"/>
      <c r="D570" s="190"/>
      <c r="E570" s="165"/>
      <c r="F570" s="165"/>
      <c r="G570" s="163"/>
      <c r="H570" s="163"/>
      <c r="I570" s="163"/>
      <c r="J570" s="163"/>
      <c r="K570" s="164"/>
      <c r="L570" s="165"/>
      <c r="M570" s="163"/>
      <c r="N570" s="163"/>
      <c r="O570" s="163"/>
    </row>
    <row r="571" spans="1:15">
      <c r="A571" s="163"/>
      <c r="B571" s="187"/>
      <c r="C571" s="163"/>
      <c r="D571" s="190"/>
      <c r="E571" s="165"/>
      <c r="F571" s="165"/>
      <c r="G571" s="163"/>
      <c r="H571" s="163"/>
      <c r="I571" s="163"/>
      <c r="J571" s="163"/>
      <c r="K571" s="164"/>
      <c r="L571" s="165"/>
      <c r="M571" s="163"/>
      <c r="N571" s="163"/>
      <c r="O571" s="163"/>
    </row>
    <row r="572" spans="1:15">
      <c r="A572" s="163"/>
      <c r="B572" s="187"/>
      <c r="C572" s="163"/>
      <c r="D572" s="190"/>
      <c r="E572" s="165"/>
      <c r="F572" s="165"/>
      <c r="G572" s="163"/>
      <c r="H572" s="163"/>
      <c r="I572" s="163"/>
      <c r="J572" s="163"/>
      <c r="K572" s="164"/>
      <c r="L572" s="165"/>
      <c r="M572" s="163"/>
      <c r="N572" s="163"/>
      <c r="O572" s="163"/>
    </row>
    <row r="573" spans="1:15">
      <c r="A573" s="163"/>
      <c r="B573" s="187"/>
      <c r="C573" s="163"/>
      <c r="D573" s="190"/>
      <c r="E573" s="165"/>
      <c r="F573" s="165"/>
      <c r="G573" s="163"/>
      <c r="H573" s="163"/>
      <c r="I573" s="163"/>
      <c r="J573" s="163"/>
      <c r="K573" s="164"/>
      <c r="L573" s="165"/>
      <c r="M573" s="163"/>
      <c r="N573" s="163"/>
      <c r="O573" s="163"/>
    </row>
    <row r="574" spans="1:15">
      <c r="A574" s="163"/>
      <c r="B574" s="187"/>
      <c r="C574" s="163"/>
      <c r="D574" s="190"/>
      <c r="E574" s="165"/>
      <c r="F574" s="165"/>
      <c r="G574" s="163"/>
      <c r="H574" s="163"/>
      <c r="I574" s="163"/>
      <c r="J574" s="163"/>
      <c r="K574" s="164"/>
      <c r="L574" s="165"/>
      <c r="M574" s="163"/>
      <c r="N574" s="163"/>
      <c r="O574" s="163"/>
    </row>
    <row r="575" spans="1:15">
      <c r="A575" s="163"/>
      <c r="B575" s="187"/>
      <c r="C575" s="163"/>
      <c r="D575" s="190"/>
      <c r="E575" s="165"/>
      <c r="F575" s="165"/>
      <c r="G575" s="163"/>
      <c r="H575" s="163"/>
      <c r="I575" s="163"/>
      <c r="J575" s="163"/>
      <c r="K575" s="164"/>
      <c r="L575" s="165"/>
      <c r="M575" s="163"/>
      <c r="N575" s="163"/>
      <c r="O575" s="163"/>
    </row>
    <row r="576" spans="1:15">
      <c r="A576" s="163"/>
      <c r="B576" s="187"/>
      <c r="C576" s="163"/>
      <c r="D576" s="190"/>
      <c r="E576" s="165"/>
      <c r="F576" s="165"/>
      <c r="G576" s="163"/>
      <c r="H576" s="163"/>
      <c r="I576" s="163"/>
      <c r="J576" s="163"/>
      <c r="K576" s="164"/>
      <c r="L576" s="165"/>
      <c r="M576" s="163"/>
      <c r="N576" s="163"/>
      <c r="O576" s="163"/>
    </row>
    <row r="577" spans="1:15">
      <c r="A577" s="163"/>
      <c r="B577" s="187"/>
      <c r="C577" s="163"/>
      <c r="D577" s="190"/>
      <c r="E577" s="165"/>
      <c r="F577" s="165"/>
      <c r="G577" s="163"/>
      <c r="H577" s="163"/>
      <c r="I577" s="163"/>
      <c r="J577" s="163"/>
      <c r="K577" s="164"/>
      <c r="L577" s="165"/>
      <c r="M577" s="163"/>
      <c r="N577" s="163"/>
      <c r="O577" s="163"/>
    </row>
    <row r="578" spans="1:15">
      <c r="A578" s="163"/>
      <c r="B578" s="187"/>
      <c r="C578" s="163"/>
      <c r="D578" s="190"/>
      <c r="E578" s="165"/>
      <c r="F578" s="165"/>
      <c r="G578" s="163"/>
      <c r="H578" s="163"/>
      <c r="I578" s="163"/>
      <c r="J578" s="163"/>
      <c r="K578" s="164"/>
      <c r="L578" s="165"/>
      <c r="M578" s="163"/>
      <c r="N578" s="163"/>
      <c r="O578" s="163"/>
    </row>
    <row r="579" spans="1:15">
      <c r="A579" s="163"/>
      <c r="B579" s="187"/>
      <c r="C579" s="163"/>
      <c r="D579" s="190"/>
      <c r="E579" s="165"/>
      <c r="F579" s="165"/>
      <c r="G579" s="163"/>
      <c r="H579" s="163"/>
      <c r="I579" s="163"/>
      <c r="J579" s="163"/>
      <c r="K579" s="164"/>
      <c r="L579" s="165"/>
      <c r="M579" s="163"/>
      <c r="N579" s="163"/>
      <c r="O579" s="163"/>
    </row>
    <row r="580" spans="1:15">
      <c r="A580" s="163"/>
      <c r="B580" s="187"/>
      <c r="C580" s="163"/>
      <c r="D580" s="190"/>
      <c r="E580" s="165"/>
      <c r="F580" s="165"/>
      <c r="G580" s="163"/>
      <c r="H580" s="163"/>
      <c r="I580" s="163"/>
      <c r="J580" s="163"/>
      <c r="K580" s="164"/>
      <c r="L580" s="165"/>
      <c r="M580" s="163"/>
      <c r="N580" s="163"/>
      <c r="O580" s="163"/>
    </row>
    <row r="581" spans="1:15">
      <c r="A581" s="163"/>
      <c r="B581" s="187"/>
      <c r="C581" s="163"/>
      <c r="D581" s="190"/>
      <c r="E581" s="165"/>
      <c r="F581" s="165"/>
      <c r="G581" s="163"/>
      <c r="H581" s="163"/>
      <c r="I581" s="163"/>
      <c r="J581" s="163"/>
      <c r="K581" s="164"/>
      <c r="L581" s="165"/>
      <c r="M581" s="163"/>
      <c r="N581" s="163"/>
      <c r="O581" s="163"/>
    </row>
    <row r="582" spans="1:15">
      <c r="A582" s="163"/>
      <c r="B582" s="187"/>
      <c r="C582" s="163"/>
      <c r="D582" s="190"/>
      <c r="E582" s="165"/>
      <c r="F582" s="165"/>
      <c r="G582" s="163"/>
      <c r="H582" s="163"/>
      <c r="I582" s="163"/>
      <c r="J582" s="163"/>
      <c r="K582" s="164"/>
      <c r="L582" s="165"/>
      <c r="M582" s="163"/>
      <c r="N582" s="163"/>
      <c r="O582" s="163"/>
    </row>
    <row r="583" spans="1:15">
      <c r="A583" s="163"/>
      <c r="B583" s="187"/>
      <c r="C583" s="163"/>
      <c r="D583" s="190"/>
      <c r="E583" s="165"/>
      <c r="F583" s="165"/>
      <c r="G583" s="163"/>
      <c r="H583" s="163"/>
      <c r="I583" s="163"/>
      <c r="J583" s="163"/>
      <c r="K583" s="164"/>
      <c r="L583" s="165"/>
      <c r="M583" s="163"/>
      <c r="N583" s="163"/>
      <c r="O583" s="163"/>
    </row>
    <row r="584" spans="1:15">
      <c r="A584" s="163"/>
      <c r="B584" s="187"/>
      <c r="C584" s="163"/>
      <c r="D584" s="190"/>
      <c r="E584" s="165"/>
      <c r="F584" s="165"/>
      <c r="G584" s="163"/>
      <c r="H584" s="163"/>
      <c r="I584" s="163"/>
      <c r="J584" s="163"/>
      <c r="K584" s="164"/>
      <c r="L584" s="165"/>
      <c r="M584" s="163"/>
      <c r="N584" s="163"/>
      <c r="O584" s="163"/>
    </row>
    <row r="585" spans="1:15">
      <c r="A585" s="163"/>
      <c r="B585" s="187"/>
      <c r="C585" s="163"/>
      <c r="D585" s="190"/>
      <c r="E585" s="165"/>
      <c r="F585" s="165"/>
      <c r="G585" s="163"/>
      <c r="H585" s="163"/>
      <c r="I585" s="163"/>
      <c r="J585" s="163"/>
      <c r="K585" s="164"/>
      <c r="L585" s="165"/>
      <c r="M585" s="163"/>
      <c r="N585" s="163"/>
      <c r="O585" s="163"/>
    </row>
    <row r="586" spans="1:15">
      <c r="A586" s="163"/>
      <c r="B586" s="187"/>
      <c r="C586" s="163"/>
      <c r="D586" s="190"/>
      <c r="E586" s="165"/>
      <c r="F586" s="165"/>
      <c r="G586" s="163"/>
      <c r="H586" s="163"/>
      <c r="I586" s="163"/>
      <c r="J586" s="163"/>
      <c r="K586" s="164"/>
      <c r="L586" s="165"/>
      <c r="M586" s="163"/>
      <c r="N586" s="163"/>
      <c r="O586" s="163"/>
    </row>
    <row r="587" spans="1:15">
      <c r="A587" s="163"/>
      <c r="B587" s="187"/>
      <c r="C587" s="163"/>
      <c r="D587" s="190"/>
      <c r="E587" s="165"/>
      <c r="F587" s="165"/>
      <c r="G587" s="163"/>
      <c r="H587" s="163"/>
      <c r="I587" s="163"/>
      <c r="J587" s="163"/>
      <c r="K587" s="164"/>
      <c r="L587" s="165"/>
      <c r="M587" s="163"/>
      <c r="N587" s="163"/>
      <c r="O587" s="163"/>
    </row>
    <row r="588" spans="1:15">
      <c r="A588" s="163"/>
      <c r="B588" s="187"/>
      <c r="C588" s="163"/>
      <c r="D588" s="190"/>
      <c r="E588" s="165"/>
      <c r="F588" s="165"/>
      <c r="G588" s="163"/>
      <c r="H588" s="163"/>
      <c r="I588" s="163"/>
      <c r="J588" s="163"/>
      <c r="K588" s="164"/>
      <c r="L588" s="165"/>
      <c r="M588" s="163"/>
      <c r="N588" s="163"/>
      <c r="O588" s="163"/>
    </row>
    <row r="589" spans="1:15">
      <c r="A589" s="163"/>
      <c r="B589" s="187"/>
      <c r="C589" s="163"/>
      <c r="D589" s="190"/>
      <c r="E589" s="165"/>
      <c r="F589" s="165"/>
      <c r="G589" s="163"/>
      <c r="H589" s="163"/>
      <c r="I589" s="163"/>
      <c r="J589" s="163"/>
      <c r="K589" s="164"/>
      <c r="L589" s="165"/>
      <c r="M589" s="163"/>
      <c r="N589" s="163"/>
      <c r="O589" s="163"/>
    </row>
    <row r="590" spans="1:15">
      <c r="A590" s="163"/>
      <c r="B590" s="187"/>
      <c r="C590" s="163"/>
      <c r="D590" s="190"/>
      <c r="E590" s="165"/>
      <c r="F590" s="165"/>
      <c r="G590" s="163"/>
      <c r="H590" s="163"/>
      <c r="I590" s="163"/>
      <c r="J590" s="163"/>
      <c r="K590" s="164"/>
      <c r="L590" s="165"/>
      <c r="M590" s="163"/>
      <c r="N590" s="163"/>
      <c r="O590" s="163"/>
    </row>
    <row r="591" spans="1:15">
      <c r="A591" s="163"/>
      <c r="B591" s="187"/>
      <c r="C591" s="163"/>
      <c r="D591" s="190"/>
      <c r="E591" s="165"/>
      <c r="F591" s="165"/>
      <c r="G591" s="163"/>
      <c r="H591" s="163"/>
      <c r="I591" s="163"/>
      <c r="J591" s="163"/>
      <c r="K591" s="164"/>
      <c r="L591" s="165"/>
      <c r="M591" s="163"/>
      <c r="N591" s="163"/>
      <c r="O591" s="163"/>
    </row>
    <row r="592" spans="1:15">
      <c r="A592" s="163"/>
      <c r="B592" s="187"/>
      <c r="C592" s="163"/>
      <c r="D592" s="190"/>
      <c r="E592" s="165"/>
      <c r="F592" s="165"/>
      <c r="G592" s="163"/>
      <c r="H592" s="163"/>
      <c r="I592" s="163"/>
      <c r="J592" s="163"/>
      <c r="K592" s="164"/>
      <c r="L592" s="165"/>
      <c r="M592" s="163"/>
      <c r="N592" s="163"/>
      <c r="O592" s="163"/>
    </row>
    <row r="593" spans="1:15">
      <c r="A593" s="163"/>
      <c r="B593" s="187"/>
      <c r="C593" s="163"/>
      <c r="D593" s="190"/>
      <c r="E593" s="164"/>
      <c r="F593" s="164"/>
      <c r="G593" s="163"/>
      <c r="H593" s="163"/>
      <c r="I593" s="163"/>
      <c r="J593" s="163"/>
      <c r="K593" s="164"/>
      <c r="L593" s="164"/>
      <c r="M593" s="163"/>
      <c r="N593" s="163"/>
      <c r="O593" s="163"/>
    </row>
    <row r="594" spans="1:15">
      <c r="A594" s="163"/>
      <c r="B594" s="187"/>
      <c r="C594" s="163"/>
      <c r="D594" s="190"/>
      <c r="E594" s="165"/>
      <c r="F594" s="165"/>
      <c r="G594" s="163"/>
      <c r="H594" s="163"/>
      <c r="I594" s="163"/>
      <c r="J594" s="163"/>
      <c r="K594" s="164"/>
      <c r="L594" s="165"/>
      <c r="M594" s="163"/>
      <c r="N594" s="163"/>
      <c r="O594" s="163"/>
    </row>
    <row r="595" spans="1:15">
      <c r="A595" s="163"/>
      <c r="B595" s="187"/>
      <c r="C595" s="163"/>
      <c r="D595" s="190"/>
      <c r="E595" s="165"/>
      <c r="F595" s="165"/>
      <c r="G595" s="163"/>
      <c r="H595" s="163"/>
      <c r="I595" s="163"/>
      <c r="J595" s="163"/>
      <c r="K595" s="164"/>
      <c r="L595" s="165"/>
      <c r="M595" s="163"/>
      <c r="N595" s="163"/>
      <c r="O595" s="163"/>
    </row>
    <row r="596" spans="1:15">
      <c r="A596" s="163"/>
      <c r="B596" s="187"/>
      <c r="C596" s="163"/>
      <c r="D596" s="190"/>
      <c r="E596" s="165"/>
      <c r="F596" s="165"/>
      <c r="G596" s="163"/>
      <c r="H596" s="163"/>
      <c r="I596" s="163"/>
      <c r="J596" s="163"/>
      <c r="K596" s="164"/>
      <c r="L596" s="165"/>
      <c r="M596" s="163"/>
      <c r="N596" s="163"/>
      <c r="O596" s="163"/>
    </row>
    <row r="597" spans="1:15">
      <c r="A597" s="163"/>
      <c r="B597" s="187"/>
      <c r="C597" s="163"/>
      <c r="D597" s="190"/>
      <c r="E597" s="165"/>
      <c r="F597" s="165"/>
      <c r="G597" s="163"/>
      <c r="H597" s="163"/>
      <c r="I597" s="163"/>
      <c r="J597" s="163"/>
      <c r="K597" s="164"/>
      <c r="L597" s="165"/>
      <c r="M597" s="163"/>
      <c r="N597" s="163"/>
      <c r="O597" s="163"/>
    </row>
    <row r="598" spans="1:15">
      <c r="A598" s="163"/>
      <c r="B598" s="187"/>
      <c r="C598" s="163"/>
      <c r="D598" s="190"/>
      <c r="E598" s="165"/>
      <c r="F598" s="165"/>
      <c r="G598" s="163"/>
      <c r="H598" s="163"/>
      <c r="I598" s="163"/>
      <c r="J598" s="163"/>
      <c r="K598" s="164"/>
      <c r="L598" s="165"/>
      <c r="M598" s="163"/>
      <c r="N598" s="163"/>
      <c r="O598" s="163"/>
    </row>
    <row r="599" spans="1:15">
      <c r="A599" s="163"/>
      <c r="B599" s="187"/>
      <c r="C599" s="163"/>
      <c r="D599" s="190"/>
      <c r="E599" s="165"/>
      <c r="F599" s="165"/>
      <c r="G599" s="163"/>
      <c r="H599" s="163"/>
      <c r="I599" s="163"/>
      <c r="J599" s="163"/>
      <c r="K599" s="164"/>
      <c r="L599" s="165"/>
      <c r="M599" s="163"/>
      <c r="N599" s="163"/>
      <c r="O599" s="163"/>
    </row>
    <row r="600" spans="1:15">
      <c r="A600" s="163"/>
      <c r="B600" s="187"/>
      <c r="C600" s="163"/>
      <c r="D600" s="190"/>
      <c r="E600" s="165"/>
      <c r="F600" s="165"/>
      <c r="G600" s="163"/>
      <c r="H600" s="163"/>
      <c r="I600" s="163"/>
      <c r="J600" s="163"/>
      <c r="K600" s="164"/>
      <c r="L600" s="170"/>
      <c r="M600" s="163"/>
      <c r="N600" s="163"/>
      <c r="O600" s="163"/>
    </row>
    <row r="601" spans="1:15">
      <c r="A601" s="163"/>
      <c r="B601" s="187"/>
      <c r="C601" s="163"/>
      <c r="D601" s="190"/>
      <c r="E601" s="165"/>
      <c r="F601" s="165"/>
      <c r="G601" s="163"/>
      <c r="H601" s="163"/>
      <c r="I601" s="163"/>
      <c r="J601" s="163"/>
      <c r="K601" s="164"/>
      <c r="L601" s="170"/>
      <c r="M601" s="163"/>
      <c r="N601" s="163"/>
      <c r="O601" s="163"/>
    </row>
    <row r="602" spans="1:15">
      <c r="A602" s="163"/>
      <c r="B602" s="187"/>
      <c r="C602" s="181"/>
      <c r="D602" s="190"/>
      <c r="E602" s="170"/>
      <c r="F602" s="170"/>
      <c r="G602" s="181"/>
      <c r="H602" s="225"/>
      <c r="I602" s="181"/>
      <c r="J602" s="181"/>
      <c r="K602" s="173"/>
      <c r="L602" s="170"/>
      <c r="M602" s="163"/>
      <c r="N602" s="163"/>
      <c r="O602" s="163"/>
    </row>
    <row r="603" spans="1:15">
      <c r="A603" s="163"/>
      <c r="B603" s="187"/>
      <c r="C603" s="163"/>
      <c r="D603" s="190"/>
      <c r="E603" s="165"/>
      <c r="F603" s="165"/>
      <c r="G603" s="163"/>
      <c r="H603" s="163"/>
      <c r="I603" s="163"/>
      <c r="J603" s="163"/>
      <c r="K603" s="164"/>
      <c r="L603" s="170"/>
      <c r="M603" s="163"/>
      <c r="N603" s="163"/>
      <c r="O603" s="163"/>
    </row>
    <row r="604" spans="1:15">
      <c r="A604" s="163"/>
      <c r="B604" s="187"/>
      <c r="C604" s="163"/>
      <c r="D604" s="190"/>
      <c r="E604" s="165"/>
      <c r="F604" s="165"/>
      <c r="G604" s="163"/>
      <c r="H604" s="163"/>
      <c r="I604" s="163"/>
      <c r="J604" s="163"/>
      <c r="K604" s="164"/>
      <c r="L604" s="170"/>
      <c r="M604" s="163"/>
      <c r="N604" s="163"/>
      <c r="O604" s="163"/>
    </row>
    <row r="605" spans="1:15">
      <c r="A605" s="163"/>
      <c r="B605" s="187"/>
      <c r="C605" s="163"/>
      <c r="D605" s="190"/>
      <c r="E605" s="165"/>
      <c r="F605" s="165"/>
      <c r="G605" s="163"/>
      <c r="H605" s="163"/>
      <c r="I605" s="163"/>
      <c r="J605" s="163"/>
      <c r="K605" s="164"/>
      <c r="L605" s="170"/>
      <c r="M605" s="163"/>
      <c r="N605" s="163"/>
      <c r="O605" s="163"/>
    </row>
    <row r="606" spans="1:15">
      <c r="A606" s="163"/>
      <c r="B606" s="187"/>
      <c r="C606" s="163"/>
      <c r="D606" s="190"/>
      <c r="E606" s="165"/>
      <c r="F606" s="165"/>
      <c r="G606" s="163"/>
      <c r="H606" s="163"/>
      <c r="I606" s="163"/>
      <c r="J606" s="163"/>
      <c r="K606" s="164"/>
      <c r="L606" s="170"/>
      <c r="M606" s="163"/>
      <c r="N606" s="163"/>
      <c r="O606" s="163"/>
    </row>
    <row r="607" spans="1:15">
      <c r="A607" s="163"/>
      <c r="B607" s="187"/>
      <c r="C607" s="163"/>
      <c r="D607" s="190"/>
      <c r="E607" s="165"/>
      <c r="F607" s="165"/>
      <c r="G607" s="163"/>
      <c r="H607" s="163"/>
      <c r="I607" s="163"/>
      <c r="J607" s="163"/>
      <c r="K607" s="164"/>
      <c r="L607" s="170"/>
      <c r="M607" s="163"/>
      <c r="N607" s="163"/>
      <c r="O607" s="163"/>
    </row>
    <row r="608" spans="1:15">
      <c r="A608" s="163"/>
      <c r="B608" s="187"/>
      <c r="C608" s="163"/>
      <c r="D608" s="190"/>
      <c r="E608" s="165"/>
      <c r="F608" s="165"/>
      <c r="G608" s="163"/>
      <c r="H608" s="163"/>
      <c r="I608" s="163"/>
      <c r="J608" s="163"/>
      <c r="K608" s="164"/>
      <c r="L608" s="170"/>
      <c r="M608" s="163"/>
      <c r="N608" s="163"/>
      <c r="O608" s="163"/>
    </row>
    <row r="609" spans="1:15">
      <c r="A609" s="163"/>
      <c r="B609" s="187"/>
      <c r="C609" s="163"/>
      <c r="D609" s="190"/>
      <c r="E609" s="165"/>
      <c r="F609" s="165"/>
      <c r="G609" s="163"/>
      <c r="H609" s="163"/>
      <c r="I609" s="163"/>
      <c r="J609" s="163"/>
      <c r="K609" s="164"/>
      <c r="L609" s="170"/>
      <c r="M609" s="163"/>
      <c r="N609" s="163"/>
      <c r="O609" s="163"/>
    </row>
    <row r="610" spans="1:15">
      <c r="A610" s="163"/>
      <c r="B610" s="187"/>
      <c r="C610" s="163"/>
      <c r="D610" s="190"/>
      <c r="E610" s="165"/>
      <c r="F610" s="165"/>
      <c r="G610" s="163"/>
      <c r="H610" s="163"/>
      <c r="I610" s="163"/>
      <c r="J610" s="163"/>
      <c r="K610" s="164"/>
      <c r="L610" s="165"/>
      <c r="M610" s="163"/>
      <c r="N610" s="163"/>
      <c r="O610" s="163"/>
    </row>
    <row r="611" spans="1:15">
      <c r="A611" s="163"/>
      <c r="B611" s="187"/>
      <c r="C611" s="163"/>
      <c r="D611" s="190"/>
      <c r="E611" s="165"/>
      <c r="F611" s="165"/>
      <c r="G611" s="163"/>
      <c r="H611" s="163"/>
      <c r="I611" s="163"/>
      <c r="J611" s="163"/>
      <c r="K611" s="164"/>
      <c r="L611" s="165"/>
      <c r="M611" s="163"/>
      <c r="N611" s="163"/>
      <c r="O611" s="163"/>
    </row>
    <row r="612" spans="1:15">
      <c r="A612" s="163"/>
      <c r="B612" s="187"/>
      <c r="C612" s="163"/>
      <c r="D612" s="190"/>
      <c r="E612" s="165"/>
      <c r="F612" s="165"/>
      <c r="G612" s="163"/>
      <c r="H612" s="163"/>
      <c r="I612" s="163"/>
      <c r="J612" s="163"/>
      <c r="K612" s="164"/>
      <c r="L612" s="165"/>
      <c r="M612" s="163"/>
      <c r="N612" s="163"/>
      <c r="O612" s="163"/>
    </row>
    <row r="613" spans="1:15">
      <c r="A613" s="163"/>
      <c r="B613" s="187"/>
      <c r="C613" s="163"/>
      <c r="D613" s="190"/>
      <c r="E613" s="165"/>
      <c r="F613" s="165"/>
      <c r="G613" s="163"/>
      <c r="H613" s="163"/>
      <c r="I613" s="163"/>
      <c r="J613" s="163"/>
      <c r="K613" s="164"/>
      <c r="L613" s="165"/>
      <c r="M613" s="163"/>
      <c r="N613" s="163"/>
      <c r="O613" s="163"/>
    </row>
    <row r="614" spans="1:15">
      <c r="A614" s="163"/>
      <c r="B614" s="187"/>
      <c r="C614" s="163"/>
      <c r="D614" s="190"/>
      <c r="E614" s="165"/>
      <c r="F614" s="165"/>
      <c r="G614" s="163"/>
      <c r="H614" s="163"/>
      <c r="I614" s="163"/>
      <c r="J614" s="163"/>
      <c r="K614" s="164"/>
      <c r="L614" s="165"/>
      <c r="M614" s="163"/>
      <c r="N614" s="163"/>
      <c r="O614" s="163"/>
    </row>
    <row r="615" spans="1:15">
      <c r="A615" s="163"/>
      <c r="B615" s="187"/>
      <c r="C615" s="163"/>
      <c r="D615" s="190"/>
      <c r="E615" s="165"/>
      <c r="F615" s="165"/>
      <c r="G615" s="163"/>
      <c r="H615" s="163"/>
      <c r="I615" s="163"/>
      <c r="J615" s="163"/>
      <c r="K615" s="164"/>
      <c r="L615" s="165"/>
      <c r="M615" s="163"/>
      <c r="N615" s="163"/>
      <c r="O615" s="163"/>
    </row>
    <row r="616" spans="1:15">
      <c r="A616" s="163"/>
      <c r="B616" s="187"/>
      <c r="C616" s="187"/>
      <c r="D616" s="190"/>
      <c r="E616" s="165"/>
      <c r="F616" s="165"/>
      <c r="G616" s="163"/>
      <c r="H616" s="163"/>
      <c r="I616" s="163"/>
      <c r="J616" s="163"/>
      <c r="K616" s="164"/>
      <c r="L616" s="165"/>
      <c r="M616" s="163"/>
      <c r="N616" s="163"/>
      <c r="O616" s="163"/>
    </row>
    <row r="617" spans="1:15">
      <c r="A617" s="163"/>
      <c r="B617" s="187"/>
      <c r="C617" s="187"/>
      <c r="D617" s="190"/>
      <c r="E617" s="165"/>
      <c r="F617" s="165"/>
      <c r="G617" s="163"/>
      <c r="H617" s="163"/>
      <c r="I617" s="163"/>
      <c r="J617" s="163"/>
      <c r="K617" s="164"/>
      <c r="L617" s="165"/>
      <c r="M617" s="163"/>
      <c r="N617" s="163"/>
      <c r="O617" s="163"/>
    </row>
    <row r="618" spans="1:15">
      <c r="A618" s="163"/>
      <c r="B618" s="187"/>
      <c r="C618" s="187"/>
      <c r="D618" s="190"/>
      <c r="E618" s="165"/>
      <c r="F618" s="165"/>
      <c r="G618" s="163"/>
      <c r="H618" s="163"/>
      <c r="I618" s="163"/>
      <c r="J618" s="163"/>
      <c r="K618" s="164"/>
      <c r="L618" s="165"/>
      <c r="M618" s="163"/>
      <c r="N618" s="163"/>
      <c r="O618" s="163"/>
    </row>
    <row r="619" spans="1:15">
      <c r="A619" s="163"/>
      <c r="B619" s="187"/>
      <c r="C619" s="187"/>
      <c r="D619" s="190"/>
      <c r="E619" s="165"/>
      <c r="F619" s="165"/>
      <c r="G619" s="163"/>
      <c r="H619" s="163"/>
      <c r="I619" s="163"/>
      <c r="J619" s="163"/>
      <c r="K619" s="164"/>
      <c r="L619" s="165"/>
      <c r="M619" s="163"/>
      <c r="N619" s="163"/>
      <c r="O619" s="163"/>
    </row>
    <row r="620" spans="1:15">
      <c r="A620" s="163"/>
      <c r="B620" s="187"/>
      <c r="C620" s="187"/>
      <c r="D620" s="190"/>
      <c r="E620" s="165"/>
      <c r="F620" s="165"/>
      <c r="G620" s="163"/>
      <c r="H620" s="163"/>
      <c r="I620" s="163"/>
      <c r="J620" s="163"/>
      <c r="K620" s="164"/>
      <c r="L620" s="165"/>
      <c r="M620" s="163"/>
      <c r="N620" s="163"/>
      <c r="O620" s="163"/>
    </row>
    <row r="621" spans="1:15">
      <c r="A621" s="163"/>
      <c r="B621" s="187"/>
      <c r="C621" s="187"/>
      <c r="D621" s="190"/>
      <c r="E621" s="165"/>
      <c r="F621" s="165"/>
      <c r="G621" s="163"/>
      <c r="H621" s="163"/>
      <c r="I621" s="163"/>
      <c r="J621" s="163"/>
      <c r="K621" s="164"/>
      <c r="L621" s="293"/>
      <c r="M621" s="163"/>
      <c r="N621" s="163"/>
      <c r="O621" s="163"/>
    </row>
    <row r="622" spans="1:15">
      <c r="A622" s="163"/>
      <c r="B622" s="187"/>
      <c r="C622" s="187"/>
      <c r="D622" s="190"/>
      <c r="E622" s="165"/>
      <c r="F622" s="165"/>
      <c r="G622" s="163"/>
      <c r="H622" s="163"/>
      <c r="I622" s="163"/>
      <c r="J622" s="163"/>
      <c r="K622" s="164"/>
      <c r="L622" s="165"/>
      <c r="M622" s="163"/>
      <c r="N622" s="163"/>
      <c r="O622" s="163"/>
    </row>
    <row r="623" spans="1:15">
      <c r="A623" s="163"/>
      <c r="B623" s="187"/>
      <c r="C623" s="187"/>
      <c r="D623" s="190"/>
      <c r="E623" s="165"/>
      <c r="F623" s="165"/>
      <c r="G623" s="163"/>
      <c r="H623" s="163"/>
      <c r="I623" s="163"/>
      <c r="J623" s="163"/>
      <c r="K623" s="164"/>
      <c r="L623" s="165"/>
      <c r="M623" s="163"/>
      <c r="N623" s="163"/>
      <c r="O623" s="163"/>
    </row>
    <row r="624" spans="1:15">
      <c r="A624" s="163"/>
      <c r="B624" s="187"/>
      <c r="C624" s="187"/>
      <c r="D624" s="190"/>
      <c r="E624" s="165"/>
      <c r="F624" s="165"/>
      <c r="G624" s="163"/>
      <c r="H624" s="163"/>
      <c r="I624" s="163"/>
      <c r="J624" s="163"/>
      <c r="K624" s="164"/>
      <c r="L624" s="165"/>
      <c r="M624" s="163"/>
      <c r="N624" s="163"/>
      <c r="O624" s="163"/>
    </row>
    <row r="625" spans="1:15">
      <c r="A625" s="163"/>
      <c r="B625" s="190"/>
      <c r="C625" s="190"/>
      <c r="D625" s="190"/>
      <c r="E625" s="165"/>
      <c r="F625" s="165"/>
      <c r="G625" s="163"/>
      <c r="H625" s="163"/>
      <c r="I625" s="163"/>
      <c r="J625" s="163"/>
      <c r="K625" s="164"/>
      <c r="L625" s="165"/>
      <c r="M625" s="163"/>
      <c r="N625" s="163"/>
      <c r="O625" s="163"/>
    </row>
    <row r="626" spans="1:15">
      <c r="A626" s="163"/>
      <c r="B626" s="187"/>
      <c r="C626" s="187"/>
      <c r="D626" s="190"/>
      <c r="E626" s="165"/>
      <c r="F626" s="165"/>
      <c r="G626" s="163"/>
      <c r="H626" s="163"/>
      <c r="I626" s="163"/>
      <c r="J626" s="163"/>
      <c r="K626" s="164"/>
      <c r="L626" s="165"/>
      <c r="M626" s="163"/>
      <c r="N626" s="163"/>
      <c r="O626" s="163"/>
    </row>
    <row r="627" spans="1:15">
      <c r="A627" s="163"/>
      <c r="B627" s="187"/>
      <c r="C627" s="187"/>
      <c r="D627" s="190"/>
      <c r="E627" s="165"/>
      <c r="F627" s="165"/>
      <c r="G627" s="163"/>
      <c r="H627" s="163"/>
      <c r="I627" s="163"/>
      <c r="J627" s="163"/>
      <c r="K627" s="164"/>
      <c r="L627" s="165"/>
      <c r="M627" s="163"/>
      <c r="N627" s="163"/>
      <c r="O627" s="163"/>
    </row>
    <row r="628" spans="1:15">
      <c r="A628" s="163"/>
      <c r="B628" s="187"/>
      <c r="C628" s="187"/>
      <c r="D628" s="190"/>
      <c r="E628" s="165"/>
      <c r="F628" s="165"/>
      <c r="G628" s="163"/>
      <c r="H628" s="163"/>
      <c r="I628" s="163"/>
      <c r="J628" s="163"/>
      <c r="K628" s="164"/>
      <c r="L628" s="165"/>
      <c r="M628" s="163"/>
      <c r="N628" s="163"/>
      <c r="O628" s="163"/>
    </row>
    <row r="629" spans="1:15">
      <c r="A629" s="163"/>
      <c r="B629" s="187"/>
      <c r="C629" s="187"/>
      <c r="D629" s="190"/>
      <c r="E629" s="165"/>
      <c r="F629" s="165"/>
      <c r="G629" s="163"/>
      <c r="H629" s="163"/>
      <c r="I629" s="163"/>
      <c r="J629" s="163"/>
      <c r="K629" s="164"/>
      <c r="L629" s="165"/>
      <c r="M629" s="163"/>
      <c r="N629" s="163"/>
      <c r="O629" s="163"/>
    </row>
    <row r="630" spans="1:15">
      <c r="A630" s="163"/>
      <c r="B630" s="187"/>
      <c r="C630" s="187"/>
      <c r="D630" s="190"/>
      <c r="E630" s="165"/>
      <c r="F630" s="165"/>
      <c r="G630" s="163"/>
      <c r="H630" s="163"/>
      <c r="I630" s="163"/>
      <c r="J630" s="163"/>
      <c r="K630" s="164"/>
      <c r="L630" s="165"/>
      <c r="M630" s="163"/>
      <c r="N630" s="163"/>
      <c r="O630" s="163"/>
    </row>
    <row r="631" spans="1:15">
      <c r="A631" s="163"/>
      <c r="B631" s="187"/>
      <c r="C631" s="187"/>
      <c r="D631" s="190"/>
      <c r="E631" s="165"/>
      <c r="F631" s="165"/>
      <c r="G631" s="163"/>
      <c r="H631" s="163"/>
      <c r="I631" s="163"/>
      <c r="J631" s="163"/>
      <c r="K631" s="164"/>
      <c r="L631" s="165"/>
      <c r="M631" s="163"/>
      <c r="N631" s="163"/>
      <c r="O631" s="163"/>
    </row>
    <row r="632" spans="1:15">
      <c r="A632" s="163"/>
      <c r="B632" s="187"/>
      <c r="C632" s="187"/>
      <c r="D632" s="190"/>
      <c r="E632" s="165"/>
      <c r="F632" s="165"/>
      <c r="G632" s="163"/>
      <c r="H632" s="163"/>
      <c r="I632" s="163"/>
      <c r="J632" s="163"/>
      <c r="K632" s="164"/>
      <c r="L632" s="165"/>
      <c r="M632" s="163"/>
      <c r="N632" s="163"/>
      <c r="O632" s="163"/>
    </row>
    <row r="633" spans="1:15">
      <c r="A633" s="163"/>
      <c r="B633" s="187"/>
      <c r="C633" s="187"/>
      <c r="D633" s="190"/>
      <c r="E633" s="165"/>
      <c r="F633" s="165"/>
      <c r="G633" s="163"/>
      <c r="H633" s="163"/>
      <c r="I633" s="163"/>
      <c r="J633" s="163"/>
      <c r="K633" s="164"/>
      <c r="L633" s="165"/>
      <c r="M633" s="163"/>
      <c r="N633" s="163"/>
      <c r="O633" s="163"/>
    </row>
    <row r="634" spans="1:15">
      <c r="A634" s="163"/>
      <c r="B634" s="187"/>
      <c r="C634" s="187"/>
      <c r="D634" s="190"/>
      <c r="E634" s="165"/>
      <c r="F634" s="165"/>
      <c r="G634" s="163"/>
      <c r="H634" s="163"/>
      <c r="I634" s="163"/>
      <c r="J634" s="163"/>
      <c r="K634" s="164"/>
      <c r="L634" s="165"/>
      <c r="M634" s="163"/>
      <c r="N634" s="163"/>
      <c r="O634" s="163"/>
    </row>
    <row r="635" spans="1:15">
      <c r="A635" s="163"/>
      <c r="B635" s="187"/>
      <c r="C635" s="187"/>
      <c r="D635" s="190"/>
      <c r="E635" s="165"/>
      <c r="F635" s="165"/>
      <c r="G635" s="163"/>
      <c r="H635" s="163"/>
      <c r="I635" s="163"/>
      <c r="J635" s="163"/>
      <c r="K635" s="164"/>
      <c r="L635" s="170"/>
      <c r="M635" s="163"/>
      <c r="N635" s="163"/>
      <c r="O635" s="163"/>
    </row>
    <row r="636" spans="1:15">
      <c r="A636" s="163"/>
      <c r="B636" s="187"/>
      <c r="C636" s="187"/>
      <c r="D636" s="190"/>
      <c r="E636" s="165"/>
      <c r="F636" s="165"/>
      <c r="G636" s="163"/>
      <c r="H636" s="163"/>
      <c r="I636" s="163"/>
      <c r="J636" s="163"/>
      <c r="K636" s="164"/>
      <c r="L636" s="165"/>
      <c r="M636" s="163"/>
      <c r="N636" s="163"/>
      <c r="O636" s="163"/>
    </row>
    <row r="637" spans="1:15">
      <c r="A637" s="163"/>
      <c r="B637" s="187"/>
      <c r="C637" s="187"/>
      <c r="D637" s="190"/>
      <c r="E637" s="165"/>
      <c r="F637" s="165"/>
      <c r="G637" s="163"/>
      <c r="H637" s="163"/>
      <c r="I637" s="163"/>
      <c r="J637" s="163"/>
      <c r="K637" s="164"/>
      <c r="L637" s="165"/>
      <c r="M637" s="163"/>
      <c r="N637" s="163"/>
      <c r="O637" s="163"/>
    </row>
    <row r="638" spans="1:15">
      <c r="A638" s="163"/>
      <c r="B638" s="187"/>
      <c r="C638" s="187"/>
      <c r="D638" s="190"/>
      <c r="E638" s="165"/>
      <c r="F638" s="165"/>
      <c r="G638" s="163"/>
      <c r="H638" s="163"/>
      <c r="I638" s="163"/>
      <c r="J638" s="163"/>
      <c r="K638" s="164"/>
      <c r="L638" s="165"/>
      <c r="M638" s="163"/>
      <c r="N638" s="163"/>
      <c r="O638" s="163"/>
    </row>
    <row r="639" spans="1:15">
      <c r="A639" s="163"/>
      <c r="B639" s="187"/>
      <c r="C639" s="187"/>
      <c r="D639" s="190"/>
      <c r="E639" s="165"/>
      <c r="F639" s="165"/>
      <c r="G639" s="163"/>
      <c r="H639" s="163"/>
      <c r="I639" s="163"/>
      <c r="J639" s="163"/>
      <c r="K639" s="164"/>
      <c r="L639" s="165"/>
      <c r="M639" s="163"/>
      <c r="N639" s="163"/>
      <c r="O639" s="163"/>
    </row>
    <row r="640" spans="1:15">
      <c r="A640" s="163"/>
      <c r="B640" s="187"/>
      <c r="C640" s="187"/>
      <c r="D640" s="190"/>
      <c r="E640" s="165"/>
      <c r="F640" s="165"/>
      <c r="G640" s="163"/>
      <c r="H640" s="163"/>
      <c r="I640" s="163"/>
      <c r="J640" s="163"/>
      <c r="K640" s="164"/>
      <c r="L640" s="165"/>
      <c r="M640" s="163"/>
      <c r="N640" s="163"/>
      <c r="O640" s="163"/>
    </row>
    <row r="641" spans="1:15">
      <c r="A641" s="163"/>
      <c r="B641" s="187"/>
      <c r="C641" s="187"/>
      <c r="D641" s="190"/>
      <c r="E641" s="165"/>
      <c r="F641" s="165"/>
      <c r="G641" s="163"/>
      <c r="H641" s="163"/>
      <c r="I641" s="163"/>
      <c r="J641" s="163"/>
      <c r="K641" s="164"/>
      <c r="L641" s="165"/>
      <c r="M641" s="163"/>
      <c r="N641" s="163"/>
      <c r="O641" s="163"/>
    </row>
    <row r="642" spans="1:15">
      <c r="A642" s="163"/>
      <c r="B642" s="187"/>
      <c r="C642" s="187"/>
      <c r="D642" s="190"/>
      <c r="E642" s="165"/>
      <c r="F642" s="165"/>
      <c r="G642" s="163"/>
      <c r="H642" s="163"/>
      <c r="I642" s="163"/>
      <c r="J642" s="163"/>
      <c r="K642" s="164"/>
      <c r="L642" s="165"/>
      <c r="M642" s="163"/>
      <c r="N642" s="163"/>
      <c r="O642" s="163"/>
    </row>
    <row r="643" spans="1:15">
      <c r="A643" s="163"/>
      <c r="B643" s="187"/>
      <c r="C643" s="187"/>
      <c r="D643" s="190"/>
      <c r="E643" s="165"/>
      <c r="F643" s="165"/>
      <c r="G643" s="163"/>
      <c r="H643" s="163"/>
      <c r="I643" s="163"/>
      <c r="J643" s="163"/>
      <c r="K643" s="164"/>
      <c r="L643" s="165"/>
      <c r="M643" s="163"/>
      <c r="N643" s="163"/>
      <c r="O643" s="163"/>
    </row>
    <row r="644" spans="1:15">
      <c r="A644" s="163"/>
      <c r="B644" s="187"/>
      <c r="C644" s="187"/>
      <c r="D644" s="190"/>
      <c r="E644" s="165"/>
      <c r="F644" s="165"/>
      <c r="G644" s="163"/>
      <c r="H644" s="163"/>
      <c r="I644" s="163"/>
      <c r="J644" s="163"/>
      <c r="K644" s="164"/>
      <c r="L644" s="165"/>
      <c r="M644" s="163"/>
      <c r="N644" s="163"/>
      <c r="O644" s="163"/>
    </row>
    <row r="645" spans="1:15">
      <c r="A645" s="163"/>
      <c r="B645" s="187"/>
      <c r="C645" s="187"/>
      <c r="D645" s="190"/>
      <c r="E645" s="165"/>
      <c r="F645" s="165"/>
      <c r="G645" s="163"/>
      <c r="H645" s="163"/>
      <c r="I645" s="163"/>
      <c r="J645" s="163"/>
      <c r="K645" s="164"/>
      <c r="L645" s="165"/>
      <c r="M645" s="163"/>
      <c r="N645" s="163"/>
      <c r="O645" s="163"/>
    </row>
    <row r="646" spans="1:15">
      <c r="A646" s="163"/>
      <c r="B646" s="187"/>
      <c r="C646" s="187"/>
      <c r="D646" s="190"/>
      <c r="E646" s="165"/>
      <c r="F646" s="165"/>
      <c r="G646" s="163"/>
      <c r="H646" s="163"/>
      <c r="I646" s="163"/>
      <c r="J646" s="163"/>
      <c r="K646" s="164"/>
      <c r="L646" s="165"/>
      <c r="M646" s="163"/>
      <c r="N646" s="163"/>
      <c r="O646" s="163"/>
    </row>
    <row r="647" spans="1:15">
      <c r="A647" s="163"/>
      <c r="B647" s="187"/>
      <c r="C647" s="187"/>
      <c r="D647" s="190"/>
      <c r="E647" s="165"/>
      <c r="F647" s="165"/>
      <c r="G647" s="163"/>
      <c r="H647" s="163"/>
      <c r="I647" s="163"/>
      <c r="J647" s="163"/>
      <c r="K647" s="164"/>
      <c r="L647" s="165"/>
      <c r="M647" s="163"/>
      <c r="N647" s="163"/>
      <c r="O647" s="163"/>
    </row>
    <row r="648" spans="1:15">
      <c r="A648" s="163"/>
      <c r="B648" s="187"/>
      <c r="C648" s="187"/>
      <c r="D648" s="190"/>
      <c r="E648" s="165"/>
      <c r="F648" s="165"/>
      <c r="G648" s="163"/>
      <c r="H648" s="163"/>
      <c r="I648" s="163"/>
      <c r="J648" s="163"/>
      <c r="K648" s="164"/>
      <c r="L648" s="165"/>
      <c r="M648" s="163"/>
      <c r="N648" s="163"/>
      <c r="O648" s="163"/>
    </row>
    <row r="649" spans="1:15">
      <c r="A649" s="163"/>
      <c r="B649" s="187"/>
      <c r="C649" s="187"/>
      <c r="D649" s="190"/>
      <c r="E649" s="165"/>
      <c r="F649" s="165"/>
      <c r="G649" s="163"/>
      <c r="H649" s="163"/>
      <c r="I649" s="163"/>
      <c r="J649" s="163"/>
      <c r="K649" s="164"/>
      <c r="L649" s="165"/>
      <c r="M649" s="163"/>
      <c r="N649" s="163"/>
      <c r="O649" s="163"/>
    </row>
    <row r="650" spans="1:15">
      <c r="A650" s="163"/>
      <c r="B650" s="187"/>
      <c r="C650" s="187"/>
      <c r="D650" s="190"/>
      <c r="E650" s="165"/>
      <c r="F650" s="165"/>
      <c r="G650" s="163"/>
      <c r="H650" s="163"/>
      <c r="I650" s="163"/>
      <c r="J650" s="163"/>
      <c r="K650" s="164"/>
      <c r="L650" s="165"/>
      <c r="M650" s="163"/>
      <c r="N650" s="163"/>
      <c r="O650" s="163"/>
    </row>
    <row r="651" spans="1:15">
      <c r="A651" s="163"/>
      <c r="B651" s="187"/>
      <c r="C651" s="187"/>
      <c r="D651" s="190"/>
      <c r="E651" s="165"/>
      <c r="F651" s="165"/>
      <c r="G651" s="163"/>
      <c r="H651" s="163"/>
      <c r="I651" s="163"/>
      <c r="J651" s="163"/>
      <c r="K651" s="164"/>
      <c r="L651" s="165"/>
      <c r="M651" s="163"/>
      <c r="N651" s="163"/>
      <c r="O651" s="163"/>
    </row>
    <row r="652" spans="1:15">
      <c r="A652" s="163"/>
      <c r="B652" s="187"/>
      <c r="C652" s="187"/>
      <c r="D652" s="190"/>
      <c r="E652" s="165"/>
      <c r="F652" s="165"/>
      <c r="G652" s="163"/>
      <c r="H652" s="163"/>
      <c r="I652" s="163"/>
      <c r="J652" s="163"/>
      <c r="K652" s="164"/>
      <c r="L652" s="165"/>
      <c r="M652" s="163"/>
      <c r="N652" s="163"/>
      <c r="O652" s="163"/>
    </row>
    <row r="653" spans="1:15">
      <c r="A653" s="163"/>
      <c r="B653" s="187"/>
      <c r="C653" s="187"/>
      <c r="D653" s="190"/>
      <c r="E653" s="165"/>
      <c r="F653" s="165"/>
      <c r="G653" s="163"/>
      <c r="H653" s="163"/>
      <c r="I653" s="163"/>
      <c r="J653" s="163"/>
      <c r="K653" s="164"/>
      <c r="L653" s="165"/>
      <c r="M653" s="163"/>
      <c r="N653" s="163"/>
      <c r="O653" s="163"/>
    </row>
    <row r="654" spans="1:15">
      <c r="A654" s="163"/>
      <c r="B654" s="187"/>
      <c r="C654" s="187"/>
      <c r="D654" s="190"/>
      <c r="E654" s="165"/>
      <c r="F654" s="165"/>
      <c r="G654" s="163"/>
      <c r="H654" s="163"/>
      <c r="I654" s="163"/>
      <c r="J654" s="163"/>
      <c r="K654" s="164"/>
      <c r="L654" s="165"/>
      <c r="M654" s="163"/>
      <c r="N654" s="163"/>
      <c r="O654" s="163"/>
    </row>
    <row r="655" spans="1:15">
      <c r="A655" s="163"/>
      <c r="B655" s="187"/>
      <c r="C655" s="187"/>
      <c r="D655" s="190"/>
      <c r="E655" s="165"/>
      <c r="F655" s="165"/>
      <c r="G655" s="163"/>
      <c r="H655" s="163"/>
      <c r="I655" s="163"/>
      <c r="J655" s="163"/>
      <c r="K655" s="164"/>
      <c r="L655" s="165"/>
      <c r="M655" s="163"/>
      <c r="N655" s="163"/>
      <c r="O655" s="163"/>
    </row>
    <row r="656" spans="1:15">
      <c r="A656" s="163"/>
      <c r="B656" s="187"/>
      <c r="C656" s="187"/>
      <c r="D656" s="190"/>
      <c r="E656" s="165"/>
      <c r="F656" s="165"/>
      <c r="G656" s="163"/>
      <c r="H656" s="163"/>
      <c r="I656" s="163"/>
      <c r="J656" s="163"/>
      <c r="K656" s="164"/>
      <c r="L656" s="165"/>
      <c r="M656" s="163"/>
      <c r="N656" s="163"/>
      <c r="O656" s="163"/>
    </row>
    <row r="657" spans="1:15">
      <c r="A657" s="163"/>
      <c r="B657" s="187"/>
      <c r="C657" s="187"/>
      <c r="D657" s="190"/>
      <c r="E657" s="165"/>
      <c r="F657" s="165"/>
      <c r="G657" s="163"/>
      <c r="H657" s="163"/>
      <c r="I657" s="163"/>
      <c r="J657" s="163"/>
      <c r="K657" s="164"/>
      <c r="L657" s="165"/>
      <c r="M657" s="163"/>
      <c r="N657" s="163"/>
      <c r="O657" s="163"/>
    </row>
    <row r="658" spans="1:15">
      <c r="A658" s="163"/>
      <c r="B658" s="187"/>
      <c r="C658" s="187"/>
      <c r="D658" s="190"/>
      <c r="E658" s="165"/>
      <c r="F658" s="165"/>
      <c r="G658" s="163"/>
      <c r="H658" s="163"/>
      <c r="I658" s="163"/>
      <c r="J658" s="163"/>
      <c r="K658" s="164"/>
      <c r="L658" s="165"/>
      <c r="M658" s="163"/>
      <c r="N658" s="163"/>
      <c r="O658" s="163"/>
    </row>
    <row r="659" spans="1:15">
      <c r="A659" s="163"/>
      <c r="B659" s="187"/>
      <c r="C659" s="187"/>
      <c r="D659" s="190"/>
      <c r="E659" s="165"/>
      <c r="F659" s="165"/>
      <c r="G659" s="163"/>
      <c r="H659" s="163"/>
      <c r="I659" s="163"/>
      <c r="J659" s="163"/>
      <c r="K659" s="164"/>
      <c r="L659" s="165"/>
      <c r="M659" s="163"/>
      <c r="N659" s="163"/>
      <c r="O659" s="163"/>
    </row>
    <row r="660" spans="1:15">
      <c r="A660" s="163"/>
      <c r="B660" s="187"/>
      <c r="C660" s="187"/>
      <c r="D660" s="190"/>
      <c r="E660" s="165"/>
      <c r="F660" s="165"/>
      <c r="G660" s="163"/>
      <c r="H660" s="163"/>
      <c r="I660" s="163"/>
      <c r="J660" s="163"/>
      <c r="K660" s="164"/>
      <c r="L660" s="165"/>
      <c r="M660" s="163"/>
      <c r="N660" s="163"/>
      <c r="O660" s="163"/>
    </row>
    <row r="661" spans="1:15">
      <c r="A661" s="163"/>
      <c r="B661" s="187"/>
      <c r="C661" s="187"/>
      <c r="D661" s="190"/>
      <c r="E661" s="165"/>
      <c r="F661" s="165"/>
      <c r="G661" s="163"/>
      <c r="H661" s="163"/>
      <c r="I661" s="163"/>
      <c r="J661" s="163"/>
      <c r="K661" s="164"/>
      <c r="L661" s="165"/>
      <c r="M661" s="163"/>
      <c r="N661" s="163"/>
      <c r="O661" s="163"/>
    </row>
    <row r="662" spans="1:15">
      <c r="A662" s="163"/>
      <c r="B662" s="187"/>
      <c r="C662" s="187"/>
      <c r="D662" s="190"/>
      <c r="E662" s="165"/>
      <c r="F662" s="165"/>
      <c r="G662" s="163"/>
      <c r="H662" s="163"/>
      <c r="I662" s="163"/>
      <c r="J662" s="163"/>
      <c r="K662" s="164"/>
      <c r="L662" s="165"/>
      <c r="M662" s="163"/>
      <c r="N662" s="163"/>
      <c r="O662" s="163"/>
    </row>
    <row r="663" spans="1:15">
      <c r="A663" s="163"/>
      <c r="B663" s="187"/>
      <c r="C663" s="187"/>
      <c r="D663" s="190"/>
      <c r="E663" s="165"/>
      <c r="F663" s="165"/>
      <c r="G663" s="163"/>
      <c r="H663" s="163"/>
      <c r="I663" s="163"/>
      <c r="J663" s="163"/>
      <c r="K663" s="164"/>
      <c r="L663" s="165"/>
      <c r="M663" s="163"/>
      <c r="N663" s="163"/>
      <c r="O663" s="163"/>
    </row>
    <row r="664" spans="1:15">
      <c r="A664" s="163"/>
      <c r="B664" s="187"/>
      <c r="C664" s="187"/>
      <c r="D664" s="190"/>
      <c r="E664" s="165"/>
      <c r="F664" s="165"/>
      <c r="G664" s="163"/>
      <c r="H664" s="163"/>
      <c r="I664" s="163"/>
      <c r="J664" s="163"/>
      <c r="K664" s="164"/>
      <c r="L664" s="165"/>
      <c r="M664" s="163"/>
      <c r="N664" s="163"/>
      <c r="O664" s="163"/>
    </row>
    <row r="665" spans="1:15">
      <c r="A665" s="163"/>
      <c r="B665" s="187"/>
      <c r="C665" s="187"/>
      <c r="D665" s="190"/>
      <c r="E665" s="165"/>
      <c r="F665" s="165"/>
      <c r="G665" s="163"/>
      <c r="H665" s="163"/>
      <c r="I665" s="163"/>
      <c r="J665" s="163"/>
      <c r="K665" s="164"/>
      <c r="L665" s="165"/>
      <c r="M665" s="163"/>
      <c r="N665" s="163"/>
      <c r="O665" s="163"/>
    </row>
    <row r="666" spans="1:15">
      <c r="A666" s="163"/>
      <c r="B666" s="187"/>
      <c r="C666" s="187"/>
      <c r="D666" s="190"/>
      <c r="E666" s="165"/>
      <c r="F666" s="165"/>
      <c r="G666" s="163"/>
      <c r="H666" s="163"/>
      <c r="I666" s="163"/>
      <c r="J666" s="163"/>
      <c r="K666" s="164"/>
      <c r="L666" s="165"/>
      <c r="M666" s="163"/>
      <c r="N666" s="163"/>
      <c r="O666" s="163"/>
    </row>
    <row r="667" spans="1:15">
      <c r="A667" s="163"/>
      <c r="B667" s="187"/>
      <c r="C667" s="187"/>
      <c r="D667" s="190"/>
      <c r="E667" s="165"/>
      <c r="F667" s="165"/>
      <c r="G667" s="163"/>
      <c r="H667" s="163"/>
      <c r="I667" s="163"/>
      <c r="J667" s="163"/>
      <c r="K667" s="164"/>
      <c r="L667" s="165"/>
      <c r="M667" s="163"/>
      <c r="N667" s="163"/>
      <c r="O667" s="163"/>
    </row>
    <row r="668" spans="1:15">
      <c r="A668" s="163"/>
      <c r="B668" s="187"/>
      <c r="C668" s="187"/>
      <c r="D668" s="190"/>
      <c r="E668" s="165"/>
      <c r="F668" s="165"/>
      <c r="G668" s="163"/>
      <c r="H668" s="163"/>
      <c r="I668" s="163"/>
      <c r="J668" s="163"/>
      <c r="K668" s="164"/>
      <c r="L668" s="165"/>
      <c r="M668" s="163"/>
      <c r="N668" s="163"/>
      <c r="O668" s="163"/>
    </row>
    <row r="669" spans="1:15">
      <c r="A669" s="163"/>
      <c r="B669" s="187"/>
      <c r="C669" s="187"/>
      <c r="D669" s="190"/>
      <c r="E669" s="165"/>
      <c r="F669" s="165"/>
      <c r="G669" s="163"/>
      <c r="H669" s="163"/>
      <c r="I669" s="163"/>
      <c r="J669" s="163"/>
      <c r="K669" s="164"/>
      <c r="L669" s="165"/>
      <c r="M669" s="163"/>
      <c r="N669" s="163"/>
      <c r="O669" s="163"/>
    </row>
    <row r="670" spans="1:15">
      <c r="A670" s="163"/>
      <c r="B670" s="187"/>
      <c r="C670" s="187"/>
      <c r="D670" s="190"/>
      <c r="E670" s="165"/>
      <c r="F670" s="165"/>
      <c r="G670" s="163"/>
      <c r="H670" s="163"/>
      <c r="I670" s="163"/>
      <c r="J670" s="163"/>
      <c r="K670" s="164"/>
      <c r="L670" s="165"/>
      <c r="M670" s="163"/>
      <c r="N670" s="163"/>
      <c r="O670" s="163"/>
    </row>
    <row r="671" spans="1:15">
      <c r="A671" s="163"/>
      <c r="B671" s="187"/>
      <c r="C671" s="187"/>
      <c r="D671" s="190"/>
      <c r="E671" s="165"/>
      <c r="F671" s="165"/>
      <c r="G671" s="163"/>
      <c r="H671" s="163"/>
      <c r="I671" s="163"/>
      <c r="J671" s="163"/>
      <c r="K671" s="164"/>
      <c r="L671" s="165"/>
      <c r="M671" s="163"/>
      <c r="N671" s="163"/>
      <c r="O671" s="163"/>
    </row>
    <row r="672" spans="1:15">
      <c r="A672" s="163"/>
      <c r="B672" s="187"/>
      <c r="C672" s="187"/>
      <c r="D672" s="190"/>
      <c r="E672" s="165"/>
      <c r="F672" s="165"/>
      <c r="G672" s="163"/>
      <c r="H672" s="163"/>
      <c r="I672" s="163"/>
      <c r="J672" s="163"/>
      <c r="K672" s="164"/>
      <c r="L672" s="165"/>
      <c r="M672" s="163"/>
      <c r="N672" s="163"/>
      <c r="O672" s="163"/>
    </row>
    <row r="673" spans="1:15">
      <c r="A673" s="163"/>
      <c r="B673" s="187"/>
      <c r="C673" s="187"/>
      <c r="D673" s="190"/>
      <c r="E673" s="165"/>
      <c r="F673" s="165"/>
      <c r="G673" s="163"/>
      <c r="H673" s="163"/>
      <c r="I673" s="163"/>
      <c r="J673" s="163"/>
      <c r="K673" s="164"/>
      <c r="L673" s="165"/>
      <c r="M673" s="163"/>
      <c r="N673" s="163"/>
      <c r="O673" s="163"/>
    </row>
    <row r="674" spans="1:15">
      <c r="A674" s="163"/>
      <c r="B674" s="187"/>
      <c r="C674" s="187"/>
      <c r="D674" s="190"/>
      <c r="E674" s="165"/>
      <c r="F674" s="165"/>
      <c r="G674" s="163"/>
      <c r="H674" s="163"/>
      <c r="I674" s="163"/>
      <c r="J674" s="163"/>
      <c r="K674" s="164"/>
      <c r="L674" s="165"/>
      <c r="M674" s="163"/>
      <c r="N674" s="163"/>
      <c r="O674" s="163"/>
    </row>
    <row r="675" spans="1:15">
      <c r="A675" s="163"/>
      <c r="B675" s="187"/>
      <c r="C675" s="187"/>
      <c r="D675" s="190"/>
      <c r="E675" s="165"/>
      <c r="F675" s="165"/>
      <c r="G675" s="163"/>
      <c r="H675" s="163"/>
      <c r="I675" s="163"/>
      <c r="J675" s="163"/>
      <c r="K675" s="164"/>
      <c r="L675" s="165"/>
      <c r="M675" s="163"/>
      <c r="N675" s="163"/>
      <c r="O675" s="163"/>
    </row>
    <row r="676" spans="1:15">
      <c r="A676" s="163"/>
      <c r="B676" s="187"/>
      <c r="C676" s="187"/>
      <c r="D676" s="190"/>
      <c r="E676" s="165"/>
      <c r="F676" s="165"/>
      <c r="G676" s="163"/>
      <c r="H676" s="163"/>
      <c r="I676" s="163"/>
      <c r="J676" s="163"/>
      <c r="K676" s="164"/>
      <c r="L676" s="165"/>
      <c r="M676" s="163"/>
      <c r="N676" s="163"/>
      <c r="O676" s="163"/>
    </row>
    <row r="677" spans="1:15">
      <c r="A677" s="163"/>
      <c r="B677" s="187"/>
      <c r="C677" s="187"/>
      <c r="D677" s="190"/>
      <c r="E677" s="165"/>
      <c r="F677" s="165"/>
      <c r="G677" s="163"/>
      <c r="H677" s="163"/>
      <c r="I677" s="163"/>
      <c r="J677" s="163"/>
      <c r="K677" s="164"/>
      <c r="L677" s="165"/>
      <c r="M677" s="163"/>
      <c r="N677" s="163"/>
      <c r="O677" s="163"/>
    </row>
    <row r="678" spans="1:15">
      <c r="A678" s="163"/>
      <c r="B678" s="187"/>
      <c r="C678" s="187"/>
      <c r="D678" s="190"/>
      <c r="E678" s="165"/>
      <c r="F678" s="165"/>
      <c r="G678" s="163"/>
      <c r="H678" s="163"/>
      <c r="I678" s="163"/>
      <c r="J678" s="163"/>
      <c r="K678" s="164"/>
      <c r="L678" s="165"/>
      <c r="M678" s="163"/>
      <c r="N678" s="163"/>
      <c r="O678" s="163"/>
    </row>
    <row r="679" spans="1:15">
      <c r="A679" s="163"/>
      <c r="B679" s="187"/>
      <c r="C679" s="187"/>
      <c r="D679" s="190"/>
      <c r="E679" s="165"/>
      <c r="F679" s="165"/>
      <c r="G679" s="163"/>
      <c r="H679" s="163"/>
      <c r="I679" s="163"/>
      <c r="J679" s="163"/>
      <c r="K679" s="164"/>
      <c r="L679" s="165"/>
      <c r="M679" s="163"/>
      <c r="N679" s="163"/>
      <c r="O679" s="163"/>
    </row>
    <row r="680" spans="1:15">
      <c r="A680" s="163"/>
      <c r="B680" s="187"/>
      <c r="C680" s="187"/>
      <c r="D680" s="190"/>
      <c r="E680" s="165"/>
      <c r="F680" s="165"/>
      <c r="G680" s="163"/>
      <c r="H680" s="163"/>
      <c r="I680" s="163"/>
      <c r="J680" s="163"/>
      <c r="K680" s="164"/>
      <c r="L680" s="165"/>
      <c r="M680" s="163"/>
      <c r="N680" s="163"/>
      <c r="O680" s="163"/>
    </row>
    <row r="681" spans="1:15">
      <c r="A681" s="163"/>
      <c r="B681" s="187"/>
      <c r="C681" s="187"/>
      <c r="D681" s="190"/>
      <c r="E681" s="165"/>
      <c r="F681" s="165"/>
      <c r="G681" s="163"/>
      <c r="H681" s="163"/>
      <c r="I681" s="163"/>
      <c r="J681" s="163"/>
      <c r="K681" s="164"/>
      <c r="L681" s="165"/>
      <c r="M681" s="163"/>
      <c r="N681" s="163"/>
      <c r="O681" s="163"/>
    </row>
    <row r="682" spans="1:15">
      <c r="A682" s="163"/>
      <c r="B682" s="187"/>
      <c r="C682" s="187"/>
      <c r="D682" s="190"/>
      <c r="E682" s="165"/>
      <c r="F682" s="165"/>
      <c r="G682" s="163"/>
      <c r="H682" s="163"/>
      <c r="I682" s="163"/>
      <c r="J682" s="163"/>
      <c r="K682" s="164"/>
      <c r="L682" s="165"/>
      <c r="M682" s="163"/>
      <c r="N682" s="163"/>
      <c r="O682" s="163"/>
    </row>
    <row r="683" spans="1:15">
      <c r="A683" s="163"/>
      <c r="B683" s="187"/>
      <c r="C683" s="187"/>
      <c r="D683" s="190"/>
      <c r="E683" s="165"/>
      <c r="F683" s="165"/>
      <c r="G683" s="163"/>
      <c r="H683" s="163"/>
      <c r="I683" s="163"/>
      <c r="J683" s="163"/>
      <c r="K683" s="164"/>
      <c r="L683" s="165"/>
      <c r="M683" s="163"/>
      <c r="N683" s="163"/>
      <c r="O683" s="163"/>
    </row>
    <row r="684" spans="1:15">
      <c r="A684" s="163"/>
      <c r="B684" s="187"/>
      <c r="C684" s="187"/>
      <c r="D684" s="190"/>
      <c r="E684" s="165"/>
      <c r="F684" s="165"/>
      <c r="G684" s="163"/>
      <c r="H684" s="163"/>
      <c r="I684" s="163"/>
      <c r="J684" s="163"/>
      <c r="K684" s="164"/>
      <c r="L684" s="165"/>
      <c r="M684" s="163"/>
      <c r="N684" s="163"/>
      <c r="O684" s="163"/>
    </row>
    <row r="685" spans="1:15">
      <c r="A685" s="163"/>
      <c r="B685" s="187"/>
      <c r="C685" s="187"/>
      <c r="D685" s="190"/>
      <c r="E685" s="165"/>
      <c r="F685" s="165"/>
      <c r="G685" s="163"/>
      <c r="H685" s="163"/>
      <c r="I685" s="163"/>
      <c r="J685" s="163"/>
      <c r="K685" s="164"/>
      <c r="L685" s="165"/>
      <c r="M685" s="163"/>
      <c r="N685" s="163"/>
      <c r="O685" s="163"/>
    </row>
    <row r="686" spans="1:15">
      <c r="A686" s="163"/>
      <c r="B686" s="187"/>
      <c r="C686" s="187"/>
      <c r="D686" s="190"/>
      <c r="E686" s="165"/>
      <c r="F686" s="165"/>
      <c r="G686" s="163"/>
      <c r="H686" s="163"/>
      <c r="I686" s="163"/>
      <c r="J686" s="163"/>
      <c r="K686" s="164"/>
      <c r="L686" s="165"/>
      <c r="M686" s="163"/>
      <c r="N686" s="163"/>
      <c r="O686" s="163"/>
    </row>
    <row r="687" spans="1:15">
      <c r="A687" s="163"/>
      <c r="B687" s="187"/>
      <c r="C687" s="187"/>
      <c r="D687" s="190"/>
      <c r="E687" s="165"/>
      <c r="F687" s="165"/>
      <c r="G687" s="163"/>
      <c r="H687" s="163"/>
      <c r="I687" s="163"/>
      <c r="J687" s="163"/>
      <c r="K687" s="164"/>
      <c r="L687" s="165"/>
      <c r="M687" s="163"/>
      <c r="N687" s="163"/>
      <c r="O687" s="163"/>
    </row>
    <row r="688" spans="1:15">
      <c r="A688" s="163"/>
      <c r="B688" s="187"/>
      <c r="C688" s="187"/>
      <c r="D688" s="190"/>
      <c r="E688" s="165"/>
      <c r="F688" s="165"/>
      <c r="G688" s="163"/>
      <c r="H688" s="163"/>
      <c r="I688" s="163"/>
      <c r="J688" s="163"/>
      <c r="K688" s="164"/>
      <c r="L688" s="165"/>
      <c r="M688" s="163"/>
      <c r="N688" s="163"/>
      <c r="O688" s="163"/>
    </row>
    <row r="689" spans="1:15">
      <c r="A689" s="163"/>
      <c r="B689" s="187"/>
      <c r="C689" s="187"/>
      <c r="D689" s="190"/>
      <c r="E689" s="165"/>
      <c r="F689" s="165"/>
      <c r="G689" s="163"/>
      <c r="H689" s="163"/>
      <c r="I689" s="163"/>
      <c r="J689" s="163"/>
      <c r="K689" s="164"/>
      <c r="L689" s="165"/>
      <c r="M689" s="163"/>
      <c r="N689" s="163"/>
      <c r="O689" s="163"/>
    </row>
    <row r="690" spans="1:15">
      <c r="A690" s="163"/>
      <c r="B690" s="187"/>
      <c r="C690" s="187"/>
      <c r="D690" s="190"/>
      <c r="E690" s="165"/>
      <c r="F690" s="165"/>
      <c r="G690" s="163"/>
      <c r="H690" s="163"/>
      <c r="I690" s="163"/>
      <c r="J690" s="163"/>
      <c r="K690" s="164"/>
      <c r="L690" s="165"/>
      <c r="M690" s="163"/>
      <c r="N690" s="163"/>
      <c r="O690" s="163"/>
    </row>
    <row r="691" spans="1:15">
      <c r="A691" s="163"/>
      <c r="B691" s="187"/>
      <c r="C691" s="187"/>
      <c r="D691" s="190"/>
      <c r="E691" s="165"/>
      <c r="F691" s="165"/>
      <c r="G691" s="163"/>
      <c r="H691" s="163"/>
      <c r="I691" s="163"/>
      <c r="J691" s="163"/>
      <c r="K691" s="164"/>
      <c r="L691" s="165"/>
      <c r="M691" s="163"/>
      <c r="N691" s="163"/>
      <c r="O691" s="163"/>
    </row>
    <row r="692" spans="1:15">
      <c r="A692" s="163"/>
      <c r="B692" s="187"/>
      <c r="C692" s="187"/>
      <c r="D692" s="190"/>
      <c r="E692" s="165"/>
      <c r="F692" s="165"/>
      <c r="G692" s="163"/>
      <c r="H692" s="163"/>
      <c r="I692" s="163"/>
      <c r="J692" s="163"/>
      <c r="K692" s="164"/>
      <c r="L692" s="165"/>
      <c r="M692" s="163"/>
      <c r="N692" s="163"/>
      <c r="O692" s="163"/>
    </row>
    <row r="693" spans="1:15">
      <c r="A693" s="163"/>
      <c r="B693" s="187"/>
      <c r="C693" s="187"/>
      <c r="D693" s="190"/>
      <c r="E693" s="165"/>
      <c r="F693" s="165"/>
      <c r="G693" s="163"/>
      <c r="H693" s="163"/>
      <c r="I693" s="163"/>
      <c r="J693" s="163"/>
      <c r="K693" s="164"/>
      <c r="L693" s="165"/>
      <c r="M693" s="163"/>
      <c r="N693" s="163"/>
      <c r="O693" s="163"/>
    </row>
    <row r="694" spans="1:15">
      <c r="A694" s="163"/>
      <c r="B694" s="187"/>
      <c r="C694" s="187"/>
      <c r="D694" s="190"/>
      <c r="E694" s="165"/>
      <c r="F694" s="165"/>
      <c r="G694" s="163"/>
      <c r="H694" s="163"/>
      <c r="I694" s="163"/>
      <c r="J694" s="163"/>
      <c r="K694" s="164"/>
      <c r="L694" s="165"/>
      <c r="M694" s="163"/>
      <c r="N694" s="163"/>
      <c r="O694" s="163"/>
    </row>
    <row r="695" spans="1:15">
      <c r="A695" s="163"/>
      <c r="B695" s="187"/>
      <c r="C695" s="187"/>
      <c r="D695" s="190"/>
      <c r="E695" s="165"/>
      <c r="F695" s="165"/>
      <c r="G695" s="163"/>
      <c r="H695" s="163"/>
      <c r="I695" s="163"/>
      <c r="J695" s="163"/>
      <c r="K695" s="164"/>
      <c r="L695" s="165"/>
      <c r="M695" s="163"/>
      <c r="N695" s="163"/>
      <c r="O695" s="163"/>
    </row>
    <row r="696" spans="1:15">
      <c r="A696" s="163"/>
      <c r="B696" s="187"/>
      <c r="C696" s="187"/>
      <c r="D696" s="190"/>
      <c r="E696" s="165"/>
      <c r="F696" s="165"/>
      <c r="G696" s="163"/>
      <c r="H696" s="163"/>
      <c r="I696" s="163"/>
      <c r="J696" s="163"/>
      <c r="K696" s="164"/>
      <c r="L696" s="165"/>
      <c r="M696" s="163"/>
      <c r="N696" s="163"/>
      <c r="O696" s="163"/>
    </row>
    <row r="697" spans="1:15">
      <c r="A697" s="163"/>
      <c r="B697" s="187"/>
      <c r="C697" s="187"/>
      <c r="D697" s="190"/>
      <c r="E697" s="165"/>
      <c r="F697" s="165"/>
      <c r="G697" s="163"/>
      <c r="H697" s="163"/>
      <c r="I697" s="163"/>
      <c r="J697" s="163"/>
      <c r="K697" s="164"/>
      <c r="L697" s="165"/>
      <c r="M697" s="163"/>
      <c r="N697" s="163"/>
      <c r="O697" s="163"/>
    </row>
    <row r="698" spans="1:15">
      <c r="A698" s="163"/>
      <c r="B698" s="187"/>
      <c r="C698" s="187"/>
      <c r="D698" s="190"/>
      <c r="E698" s="165"/>
      <c r="F698" s="165"/>
      <c r="G698" s="163"/>
      <c r="H698" s="163"/>
      <c r="I698" s="163"/>
      <c r="J698" s="163"/>
      <c r="K698" s="164"/>
      <c r="L698" s="165"/>
      <c r="M698" s="163"/>
      <c r="N698" s="163"/>
      <c r="O698" s="163"/>
    </row>
    <row r="699" spans="1:15">
      <c r="A699" s="163"/>
      <c r="B699" s="187"/>
      <c r="C699" s="187"/>
      <c r="D699" s="190"/>
      <c r="E699" s="165"/>
      <c r="F699" s="165"/>
      <c r="G699" s="163"/>
      <c r="H699" s="163"/>
      <c r="I699" s="163"/>
      <c r="J699" s="163"/>
      <c r="K699" s="164"/>
      <c r="L699" s="165"/>
      <c r="M699" s="163"/>
      <c r="N699" s="163"/>
      <c r="O699" s="163"/>
    </row>
    <row r="700" spans="1:15">
      <c r="A700" s="163"/>
      <c r="B700" s="187"/>
      <c r="C700" s="187"/>
      <c r="D700" s="190"/>
      <c r="E700" s="165"/>
      <c r="F700" s="165"/>
      <c r="G700" s="163"/>
      <c r="H700" s="163"/>
      <c r="I700" s="163"/>
      <c r="J700" s="163"/>
      <c r="K700" s="164"/>
      <c r="L700" s="165"/>
      <c r="M700" s="163"/>
      <c r="N700" s="163"/>
      <c r="O700" s="163"/>
    </row>
    <row r="701" spans="1:15">
      <c r="A701" s="163"/>
      <c r="B701" s="187"/>
      <c r="C701" s="187"/>
      <c r="D701" s="190"/>
      <c r="E701" s="165"/>
      <c r="F701" s="165"/>
      <c r="G701" s="163"/>
      <c r="H701" s="163"/>
      <c r="I701" s="163"/>
      <c r="J701" s="163"/>
      <c r="K701" s="164"/>
      <c r="L701" s="165"/>
      <c r="M701" s="163"/>
      <c r="N701" s="163"/>
      <c r="O701" s="163"/>
    </row>
    <row r="702" spans="1:15">
      <c r="A702" s="163"/>
      <c r="B702" s="187"/>
      <c r="C702" s="187"/>
      <c r="D702" s="190"/>
      <c r="E702" s="165"/>
      <c r="F702" s="165"/>
      <c r="G702" s="163"/>
      <c r="H702" s="163"/>
      <c r="I702" s="163"/>
      <c r="J702" s="163"/>
      <c r="K702" s="164"/>
      <c r="L702" s="165"/>
      <c r="M702" s="163"/>
      <c r="N702" s="163"/>
      <c r="O702" s="163"/>
    </row>
    <row r="703" spans="1:15">
      <c r="A703" s="163"/>
      <c r="B703" s="187"/>
      <c r="C703" s="187"/>
      <c r="D703" s="190"/>
      <c r="E703" s="165"/>
      <c r="F703" s="165"/>
      <c r="G703" s="163"/>
      <c r="H703" s="163"/>
      <c r="I703" s="163"/>
      <c r="J703" s="163"/>
      <c r="K703" s="164"/>
      <c r="L703" s="165"/>
      <c r="M703" s="163"/>
      <c r="N703" s="163"/>
      <c r="O703" s="163"/>
    </row>
    <row r="704" spans="1:15">
      <c r="A704" s="163"/>
      <c r="B704" s="187"/>
      <c r="C704" s="187"/>
      <c r="D704" s="190"/>
      <c r="E704" s="165"/>
      <c r="F704" s="165"/>
      <c r="G704" s="163"/>
      <c r="H704" s="163"/>
      <c r="I704" s="163"/>
      <c r="J704" s="163"/>
      <c r="K704" s="164"/>
      <c r="L704" s="165"/>
      <c r="M704" s="163"/>
      <c r="N704" s="163"/>
      <c r="O704" s="163"/>
    </row>
    <row r="705" spans="1:15">
      <c r="A705" s="163"/>
      <c r="B705" s="187"/>
      <c r="C705" s="187"/>
      <c r="D705" s="190"/>
      <c r="E705" s="165"/>
      <c r="F705" s="165"/>
      <c r="G705" s="163"/>
      <c r="H705" s="163"/>
      <c r="I705" s="163"/>
      <c r="J705" s="163"/>
      <c r="K705" s="164"/>
      <c r="L705" s="165"/>
      <c r="M705" s="163"/>
      <c r="N705" s="163"/>
      <c r="O705" s="163"/>
    </row>
    <row r="706" spans="1:15">
      <c r="A706" s="163"/>
      <c r="B706" s="187"/>
      <c r="C706" s="187"/>
      <c r="D706" s="190"/>
      <c r="E706" s="165"/>
      <c r="F706" s="165"/>
      <c r="G706" s="163"/>
      <c r="H706" s="163"/>
      <c r="I706" s="163"/>
      <c r="J706" s="163"/>
      <c r="K706" s="164"/>
      <c r="L706" s="165"/>
      <c r="M706" s="163"/>
      <c r="N706" s="163"/>
      <c r="O706" s="163"/>
    </row>
    <row r="707" spans="1:15">
      <c r="A707" s="163"/>
      <c r="B707" s="187"/>
      <c r="C707" s="187"/>
      <c r="D707" s="190"/>
      <c r="E707" s="165"/>
      <c r="F707" s="165"/>
      <c r="G707" s="163"/>
      <c r="H707" s="163"/>
      <c r="I707" s="163"/>
      <c r="J707" s="163"/>
      <c r="K707" s="164"/>
      <c r="L707" s="165"/>
      <c r="M707" s="163"/>
      <c r="N707" s="163"/>
      <c r="O707" s="163"/>
    </row>
    <row r="708" spans="1:15">
      <c r="A708" s="163"/>
      <c r="B708" s="187"/>
      <c r="C708" s="187"/>
      <c r="D708" s="190"/>
      <c r="E708" s="165"/>
      <c r="F708" s="165"/>
      <c r="G708" s="163"/>
      <c r="H708" s="163"/>
      <c r="I708" s="163"/>
      <c r="J708" s="163"/>
      <c r="K708" s="164"/>
      <c r="L708" s="165"/>
      <c r="M708" s="163"/>
      <c r="N708" s="163"/>
      <c r="O708" s="163"/>
    </row>
    <row r="709" spans="1:15">
      <c r="A709" s="163"/>
      <c r="B709" s="187"/>
      <c r="C709" s="187"/>
      <c r="D709" s="190"/>
      <c r="E709" s="165"/>
      <c r="F709" s="165"/>
      <c r="G709" s="163"/>
      <c r="H709" s="163"/>
      <c r="I709" s="163"/>
      <c r="J709" s="163"/>
      <c r="K709" s="164"/>
      <c r="L709" s="164"/>
      <c r="M709" s="163"/>
      <c r="N709" s="163"/>
      <c r="O709" s="163"/>
    </row>
    <row r="710" spans="1:15">
      <c r="A710" s="163"/>
      <c r="B710" s="187"/>
      <c r="C710" s="187"/>
      <c r="D710" s="190"/>
      <c r="E710" s="164"/>
      <c r="F710" s="164"/>
      <c r="G710" s="163"/>
      <c r="H710" s="163"/>
      <c r="I710" s="163"/>
      <c r="J710" s="163"/>
      <c r="K710" s="164"/>
      <c r="L710" s="164"/>
      <c r="M710" s="163"/>
      <c r="N710" s="163"/>
      <c r="O710" s="163"/>
    </row>
    <row r="711" spans="1:15">
      <c r="A711" s="163"/>
      <c r="B711" s="187"/>
      <c r="C711" s="187"/>
      <c r="D711" s="190"/>
      <c r="E711" s="165"/>
      <c r="F711" s="165"/>
      <c r="G711" s="163"/>
      <c r="H711" s="163"/>
      <c r="I711" s="163"/>
      <c r="J711" s="163"/>
      <c r="K711" s="164"/>
      <c r="L711" s="165"/>
      <c r="M711" s="163"/>
      <c r="N711" s="163"/>
      <c r="O711" s="163"/>
    </row>
    <row r="712" spans="1:15">
      <c r="A712" s="163"/>
      <c r="B712" s="187"/>
      <c r="C712" s="187"/>
      <c r="D712" s="190"/>
      <c r="E712" s="165"/>
      <c r="F712" s="165"/>
      <c r="G712" s="163"/>
      <c r="H712" s="163"/>
      <c r="I712" s="163"/>
      <c r="J712" s="163"/>
      <c r="K712" s="164"/>
      <c r="L712" s="165"/>
      <c r="M712" s="163"/>
      <c r="N712" s="163"/>
      <c r="O712" s="163"/>
    </row>
    <row r="713" spans="1:15">
      <c r="A713" s="163"/>
      <c r="B713" s="187"/>
      <c r="C713" s="187"/>
      <c r="D713" s="190"/>
      <c r="E713" s="165"/>
      <c r="F713" s="165"/>
      <c r="G713" s="163"/>
      <c r="H713" s="163"/>
      <c r="I713" s="163"/>
      <c r="J713" s="163"/>
      <c r="K713" s="164"/>
      <c r="L713" s="165"/>
      <c r="M713" s="163"/>
      <c r="N713" s="163"/>
      <c r="O713" s="163"/>
    </row>
    <row r="714" spans="1:15">
      <c r="A714" s="163"/>
      <c r="B714" s="187"/>
      <c r="C714" s="187"/>
      <c r="D714" s="190"/>
      <c r="E714" s="164"/>
      <c r="F714" s="164"/>
      <c r="G714" s="163"/>
      <c r="H714" s="163"/>
      <c r="I714" s="163"/>
      <c r="J714" s="163"/>
      <c r="K714" s="164"/>
      <c r="L714" s="164"/>
      <c r="M714" s="163"/>
      <c r="N714" s="163"/>
      <c r="O714" s="163"/>
    </row>
    <row r="715" spans="1:15">
      <c r="A715" s="163"/>
      <c r="B715" s="187"/>
      <c r="C715" s="187"/>
      <c r="D715" s="190"/>
      <c r="E715" s="165"/>
      <c r="F715" s="165"/>
      <c r="G715" s="163"/>
      <c r="H715" s="163"/>
      <c r="I715" s="163"/>
      <c r="J715" s="163"/>
      <c r="K715" s="164"/>
      <c r="L715" s="165"/>
      <c r="M715" s="163"/>
      <c r="N715" s="163"/>
      <c r="O715" s="163"/>
    </row>
    <row r="716" spans="1:15">
      <c r="A716" s="163"/>
      <c r="B716" s="187"/>
      <c r="C716" s="187"/>
      <c r="D716" s="190"/>
      <c r="E716" s="165"/>
      <c r="F716" s="165"/>
      <c r="G716" s="163"/>
      <c r="H716" s="163"/>
      <c r="I716" s="163"/>
      <c r="J716" s="163"/>
      <c r="K716" s="164"/>
      <c r="L716" s="165"/>
      <c r="M716" s="163"/>
      <c r="N716" s="163"/>
      <c r="O716" s="163"/>
    </row>
    <row r="717" spans="1:15">
      <c r="A717" s="163"/>
      <c r="B717" s="187"/>
      <c r="C717" s="187"/>
      <c r="D717" s="190"/>
      <c r="E717" s="165"/>
      <c r="F717" s="165"/>
      <c r="G717" s="163"/>
      <c r="H717" s="163"/>
      <c r="I717" s="163"/>
      <c r="J717" s="163"/>
      <c r="K717" s="164"/>
      <c r="L717" s="165"/>
      <c r="M717" s="163"/>
      <c r="N717" s="163"/>
      <c r="O717" s="163"/>
    </row>
    <row r="718" spans="1:15">
      <c r="A718" s="163"/>
      <c r="B718" s="187"/>
      <c r="C718" s="187"/>
      <c r="D718" s="190"/>
      <c r="E718" s="165"/>
      <c r="F718" s="165"/>
      <c r="G718" s="163"/>
      <c r="H718" s="163"/>
      <c r="I718" s="163"/>
      <c r="J718" s="163"/>
      <c r="K718" s="164"/>
      <c r="L718" s="165"/>
      <c r="M718" s="163"/>
      <c r="N718" s="163"/>
      <c r="O718" s="163"/>
    </row>
    <row r="719" spans="1:15">
      <c r="A719" s="163"/>
      <c r="B719" s="187"/>
      <c r="C719" s="187"/>
      <c r="D719" s="190"/>
      <c r="E719" s="165"/>
      <c r="F719" s="165"/>
      <c r="G719" s="163"/>
      <c r="H719" s="163"/>
      <c r="I719" s="163"/>
      <c r="J719" s="163"/>
      <c r="K719" s="164"/>
      <c r="L719" s="165"/>
      <c r="M719" s="163"/>
      <c r="N719" s="163"/>
      <c r="O719" s="163"/>
    </row>
    <row r="720" spans="1:15">
      <c r="A720" s="163"/>
      <c r="B720" s="187"/>
      <c r="C720" s="187"/>
      <c r="D720" s="190"/>
      <c r="E720" s="165"/>
      <c r="F720" s="165"/>
      <c r="G720" s="163"/>
      <c r="H720" s="163"/>
      <c r="I720" s="163"/>
      <c r="J720" s="163"/>
      <c r="K720" s="164"/>
      <c r="L720" s="165"/>
      <c r="M720" s="163"/>
      <c r="N720" s="163"/>
      <c r="O720" s="163"/>
    </row>
    <row r="721" spans="1:15">
      <c r="A721" s="163"/>
      <c r="B721" s="187"/>
      <c r="C721" s="187"/>
      <c r="D721" s="190"/>
      <c r="E721" s="165"/>
      <c r="F721" s="165"/>
      <c r="G721" s="163"/>
      <c r="H721" s="163"/>
      <c r="I721" s="163"/>
      <c r="J721" s="163"/>
      <c r="K721" s="164"/>
      <c r="L721" s="165"/>
      <c r="M721" s="163"/>
      <c r="N721" s="163"/>
      <c r="O721" s="163"/>
    </row>
    <row r="722" spans="1:15">
      <c r="A722" s="163"/>
      <c r="B722" s="187"/>
      <c r="C722" s="187"/>
      <c r="D722" s="190"/>
      <c r="E722" s="165"/>
      <c r="F722" s="165"/>
      <c r="G722" s="163"/>
      <c r="H722" s="163"/>
      <c r="I722" s="163"/>
      <c r="J722" s="163"/>
      <c r="K722" s="164"/>
      <c r="L722" s="165"/>
      <c r="M722" s="163"/>
      <c r="N722" s="163"/>
      <c r="O722" s="163"/>
    </row>
    <row r="723" spans="1:15">
      <c r="A723" s="163"/>
      <c r="B723" s="187"/>
      <c r="C723" s="187"/>
      <c r="D723" s="190"/>
      <c r="E723" s="165"/>
      <c r="F723" s="165"/>
      <c r="G723" s="163"/>
      <c r="H723" s="163"/>
      <c r="I723" s="163"/>
      <c r="J723" s="163"/>
      <c r="K723" s="164"/>
      <c r="L723" s="165"/>
      <c r="M723" s="163"/>
      <c r="N723" s="163"/>
      <c r="O723" s="163"/>
    </row>
    <row r="724" spans="1:15">
      <c r="A724" s="163"/>
      <c r="B724" s="187"/>
      <c r="C724" s="187"/>
      <c r="D724" s="190"/>
      <c r="E724" s="165"/>
      <c r="F724" s="165"/>
      <c r="G724" s="163"/>
      <c r="H724" s="163"/>
      <c r="I724" s="163"/>
      <c r="J724" s="163"/>
      <c r="K724" s="164"/>
      <c r="L724" s="165"/>
      <c r="M724" s="163"/>
      <c r="N724" s="163"/>
      <c r="O724" s="163"/>
    </row>
    <row r="725" spans="1:15">
      <c r="A725" s="163"/>
      <c r="B725" s="187"/>
      <c r="C725" s="187"/>
      <c r="D725" s="190"/>
      <c r="E725" s="165"/>
      <c r="F725" s="165"/>
      <c r="G725" s="163"/>
      <c r="H725" s="163"/>
      <c r="I725" s="163"/>
      <c r="J725" s="163"/>
      <c r="K725" s="164"/>
      <c r="L725" s="165"/>
      <c r="M725" s="163"/>
      <c r="N725" s="163"/>
      <c r="O725" s="163"/>
    </row>
    <row r="726" spans="1:15">
      <c r="A726" s="163"/>
      <c r="B726" s="187"/>
      <c r="C726" s="187"/>
      <c r="D726" s="190"/>
      <c r="E726" s="165"/>
      <c r="F726" s="165"/>
      <c r="G726" s="163"/>
      <c r="H726" s="163"/>
      <c r="I726" s="163"/>
      <c r="J726" s="163"/>
      <c r="K726" s="164"/>
      <c r="L726" s="165"/>
      <c r="M726" s="163"/>
      <c r="N726" s="163"/>
      <c r="O726" s="163"/>
    </row>
    <row r="727" spans="1:15">
      <c r="A727" s="163"/>
      <c r="B727" s="187"/>
      <c r="C727" s="187"/>
      <c r="D727" s="190"/>
      <c r="E727" s="165"/>
      <c r="F727" s="165"/>
      <c r="G727" s="163"/>
      <c r="H727" s="163"/>
      <c r="I727" s="163"/>
      <c r="J727" s="163"/>
      <c r="K727" s="164"/>
      <c r="L727" s="165"/>
      <c r="M727" s="163"/>
      <c r="N727" s="163"/>
      <c r="O727" s="163"/>
    </row>
    <row r="728" spans="1:15">
      <c r="A728" s="163"/>
      <c r="B728" s="187"/>
      <c r="C728" s="187"/>
      <c r="D728" s="190"/>
      <c r="E728" s="165"/>
      <c r="F728" s="165"/>
      <c r="G728" s="163"/>
      <c r="H728" s="163"/>
      <c r="I728" s="163"/>
      <c r="J728" s="163"/>
      <c r="K728" s="164"/>
      <c r="L728" s="165"/>
      <c r="M728" s="163"/>
      <c r="N728" s="163"/>
      <c r="O728" s="163"/>
    </row>
    <row r="729" spans="1:15">
      <c r="A729" s="163"/>
      <c r="B729" s="187"/>
      <c r="C729" s="187"/>
      <c r="D729" s="190"/>
      <c r="E729" s="165"/>
      <c r="F729" s="165"/>
      <c r="G729" s="163"/>
      <c r="H729" s="163"/>
      <c r="I729" s="163"/>
      <c r="J729" s="163"/>
      <c r="K729" s="164"/>
      <c r="L729" s="165"/>
      <c r="M729" s="163"/>
      <c r="N729" s="163"/>
      <c r="O729" s="163"/>
    </row>
    <row r="730" spans="1:15">
      <c r="A730" s="163"/>
      <c r="B730" s="187"/>
      <c r="C730" s="187"/>
      <c r="D730" s="190"/>
      <c r="E730" s="165"/>
      <c r="F730" s="165"/>
      <c r="G730" s="163"/>
      <c r="H730" s="163"/>
      <c r="I730" s="163"/>
      <c r="J730" s="163"/>
      <c r="K730" s="164"/>
      <c r="L730" s="165"/>
      <c r="M730" s="163"/>
      <c r="N730" s="163"/>
      <c r="O730" s="163"/>
    </row>
    <row r="731" spans="1:15">
      <c r="A731" s="163"/>
      <c r="B731" s="187"/>
      <c r="C731" s="187"/>
      <c r="D731" s="190"/>
      <c r="E731" s="165"/>
      <c r="F731" s="165"/>
      <c r="G731" s="163"/>
      <c r="H731" s="163"/>
      <c r="I731" s="163"/>
      <c r="J731" s="163"/>
      <c r="K731" s="164"/>
      <c r="L731" s="165"/>
      <c r="M731" s="163"/>
      <c r="N731" s="163"/>
      <c r="O731" s="163"/>
    </row>
    <row r="732" spans="1:15">
      <c r="A732" s="163"/>
      <c r="B732" s="187"/>
      <c r="C732" s="187"/>
      <c r="D732" s="190"/>
      <c r="E732" s="165"/>
      <c r="F732" s="165"/>
      <c r="G732" s="163"/>
      <c r="H732" s="163"/>
      <c r="I732" s="163"/>
      <c r="J732" s="163"/>
      <c r="K732" s="164"/>
      <c r="L732" s="165"/>
      <c r="M732" s="163"/>
      <c r="N732" s="163"/>
      <c r="O732" s="163"/>
    </row>
    <row r="733" spans="1:15">
      <c r="A733" s="163"/>
      <c r="B733" s="187"/>
      <c r="C733" s="187"/>
      <c r="D733" s="190"/>
      <c r="E733" s="165"/>
      <c r="F733" s="165"/>
      <c r="G733" s="163"/>
      <c r="H733" s="163"/>
      <c r="I733" s="163"/>
      <c r="J733" s="163"/>
      <c r="K733" s="164"/>
      <c r="L733" s="165"/>
      <c r="M733" s="163"/>
      <c r="N733" s="163"/>
      <c r="O733" s="163"/>
    </row>
    <row r="734" spans="1:15">
      <c r="A734" s="163"/>
      <c r="B734" s="187"/>
      <c r="C734" s="187"/>
      <c r="D734" s="190"/>
      <c r="E734" s="165"/>
      <c r="F734" s="165"/>
      <c r="G734" s="163"/>
      <c r="H734" s="163"/>
      <c r="I734" s="163"/>
      <c r="J734" s="163"/>
      <c r="K734" s="164"/>
      <c r="L734" s="165"/>
      <c r="M734" s="163"/>
      <c r="N734" s="163"/>
      <c r="O734" s="163"/>
    </row>
    <row r="735" spans="1:15">
      <c r="A735" s="163"/>
      <c r="B735" s="187"/>
      <c r="C735" s="187"/>
      <c r="D735" s="190"/>
      <c r="E735" s="165"/>
      <c r="F735" s="165"/>
      <c r="G735" s="163"/>
      <c r="H735" s="163"/>
      <c r="I735" s="163"/>
      <c r="J735" s="163"/>
      <c r="K735" s="164"/>
      <c r="L735" s="165"/>
      <c r="M735" s="163"/>
      <c r="N735" s="163"/>
      <c r="O735" s="163"/>
    </row>
    <row r="736" spans="1:15">
      <c r="A736" s="163"/>
      <c r="B736" s="187"/>
      <c r="C736" s="187"/>
      <c r="D736" s="190"/>
      <c r="E736" s="165"/>
      <c r="F736" s="165"/>
      <c r="G736" s="163"/>
      <c r="H736" s="163"/>
      <c r="I736" s="163"/>
      <c r="J736" s="163"/>
      <c r="K736" s="164"/>
      <c r="L736" s="165"/>
      <c r="M736" s="163"/>
      <c r="N736" s="163"/>
      <c r="O736" s="163"/>
    </row>
    <row r="737" spans="1:15">
      <c r="A737" s="163"/>
      <c r="B737" s="187"/>
      <c r="C737" s="187"/>
      <c r="D737" s="190"/>
      <c r="E737" s="165"/>
      <c r="F737" s="165"/>
      <c r="G737" s="163"/>
      <c r="H737" s="163"/>
      <c r="I737" s="163"/>
      <c r="J737" s="163"/>
      <c r="K737" s="164"/>
      <c r="L737" s="165"/>
      <c r="M737" s="163"/>
      <c r="N737" s="163"/>
      <c r="O737" s="163"/>
    </row>
    <row r="738" spans="1:15">
      <c r="A738" s="163"/>
      <c r="B738" s="187"/>
      <c r="C738" s="187"/>
      <c r="D738" s="190"/>
      <c r="E738" s="165"/>
      <c r="F738" s="165"/>
      <c r="G738" s="163"/>
      <c r="H738" s="163"/>
      <c r="I738" s="163"/>
      <c r="J738" s="163"/>
      <c r="K738" s="164"/>
      <c r="L738" s="165"/>
      <c r="M738" s="163"/>
      <c r="N738" s="163"/>
      <c r="O738" s="163"/>
    </row>
    <row r="739" spans="1:15">
      <c r="A739" s="163"/>
      <c r="B739" s="187"/>
      <c r="C739" s="187"/>
      <c r="D739" s="190"/>
      <c r="E739" s="165"/>
      <c r="F739" s="165"/>
      <c r="G739" s="163"/>
      <c r="H739" s="163"/>
      <c r="I739" s="163"/>
      <c r="J739" s="163"/>
      <c r="K739" s="164"/>
      <c r="L739" s="165"/>
      <c r="M739" s="163"/>
      <c r="N739" s="163"/>
      <c r="O739" s="163"/>
    </row>
    <row r="740" spans="1:15">
      <c r="A740" s="163"/>
      <c r="B740" s="187"/>
      <c r="C740" s="187"/>
      <c r="D740" s="190"/>
      <c r="E740" s="165"/>
      <c r="F740" s="165"/>
      <c r="G740" s="163"/>
      <c r="H740" s="163"/>
      <c r="I740" s="163"/>
      <c r="J740" s="163"/>
      <c r="K740" s="164"/>
      <c r="L740" s="165"/>
      <c r="M740" s="163"/>
      <c r="N740" s="163"/>
      <c r="O740" s="163"/>
    </row>
    <row r="741" spans="1:15">
      <c r="A741" s="163"/>
      <c r="B741" s="187"/>
      <c r="C741" s="187"/>
      <c r="D741" s="190"/>
      <c r="E741" s="165"/>
      <c r="F741" s="165"/>
      <c r="G741" s="163"/>
      <c r="H741" s="163"/>
      <c r="I741" s="163"/>
      <c r="J741" s="163"/>
      <c r="K741" s="164"/>
      <c r="L741" s="165"/>
      <c r="M741" s="163"/>
      <c r="N741" s="163"/>
      <c r="O741" s="163"/>
    </row>
    <row r="742" spans="1:15">
      <c r="A742" s="163"/>
      <c r="B742" s="187"/>
      <c r="C742" s="187"/>
      <c r="D742" s="190"/>
      <c r="E742" s="165"/>
      <c r="F742" s="165"/>
      <c r="G742" s="163"/>
      <c r="H742" s="163"/>
      <c r="I742" s="163"/>
      <c r="J742" s="163"/>
      <c r="K742" s="164"/>
      <c r="L742" s="165"/>
      <c r="M742" s="163"/>
      <c r="N742" s="163"/>
      <c r="O742" s="163"/>
    </row>
    <row r="743" spans="1:15">
      <c r="A743" s="163"/>
      <c r="B743" s="187"/>
      <c r="C743" s="187"/>
      <c r="D743" s="190"/>
      <c r="E743" s="165"/>
      <c r="F743" s="165"/>
      <c r="G743" s="163"/>
      <c r="H743" s="163"/>
      <c r="I743" s="163"/>
      <c r="J743" s="163"/>
      <c r="K743" s="164"/>
      <c r="L743" s="165"/>
      <c r="M743" s="163"/>
      <c r="N743" s="163"/>
      <c r="O743" s="163"/>
    </row>
    <row r="744" spans="1:15">
      <c r="A744" s="163"/>
      <c r="B744" s="187"/>
      <c r="C744" s="187"/>
      <c r="D744" s="190"/>
      <c r="E744" s="165"/>
      <c r="F744" s="165"/>
      <c r="G744" s="163"/>
      <c r="H744" s="163"/>
      <c r="I744" s="163"/>
      <c r="J744" s="163"/>
      <c r="K744" s="164"/>
      <c r="L744" s="165"/>
      <c r="M744" s="163"/>
      <c r="N744" s="163"/>
      <c r="O744" s="163"/>
    </row>
    <row r="745" spans="1:15">
      <c r="A745" s="163"/>
      <c r="B745" s="187"/>
      <c r="C745" s="187"/>
      <c r="D745" s="190"/>
      <c r="E745" s="165"/>
      <c r="F745" s="165"/>
      <c r="G745" s="163"/>
      <c r="H745" s="163"/>
      <c r="I745" s="163"/>
      <c r="J745" s="163"/>
      <c r="K745" s="164"/>
      <c r="L745" s="165"/>
      <c r="M745" s="163"/>
      <c r="N745" s="163"/>
      <c r="O745" s="163"/>
    </row>
    <row r="746" spans="1:15">
      <c r="A746" s="163"/>
      <c r="B746" s="187"/>
      <c r="C746" s="187"/>
      <c r="D746" s="190"/>
      <c r="E746" s="165"/>
      <c r="F746" s="165"/>
      <c r="G746" s="163"/>
      <c r="H746" s="163"/>
      <c r="I746" s="163"/>
      <c r="J746" s="163"/>
      <c r="K746" s="164"/>
      <c r="L746" s="165"/>
      <c r="M746" s="163"/>
      <c r="N746" s="163"/>
      <c r="O746" s="163"/>
    </row>
    <row r="747" spans="1:15">
      <c r="A747" s="163"/>
      <c r="B747" s="187"/>
      <c r="C747" s="187"/>
      <c r="D747" s="190"/>
      <c r="E747" s="165"/>
      <c r="F747" s="165"/>
      <c r="G747" s="163"/>
      <c r="H747" s="163"/>
      <c r="I747" s="163"/>
      <c r="J747" s="163"/>
      <c r="K747" s="164"/>
      <c r="L747" s="165"/>
      <c r="M747" s="163"/>
      <c r="N747" s="163"/>
      <c r="O747" s="163"/>
    </row>
    <row r="748" spans="1:15">
      <c r="A748" s="163"/>
      <c r="B748" s="187"/>
      <c r="C748" s="187"/>
      <c r="D748" s="190"/>
      <c r="E748" s="165"/>
      <c r="F748" s="165"/>
      <c r="G748" s="163"/>
      <c r="H748" s="163"/>
      <c r="I748" s="163"/>
      <c r="J748" s="163"/>
      <c r="K748" s="164"/>
      <c r="L748" s="165"/>
      <c r="M748" s="163"/>
      <c r="N748" s="163"/>
      <c r="O748" s="163"/>
    </row>
    <row r="749" spans="1:15">
      <c r="A749" s="163"/>
      <c r="B749" s="187"/>
      <c r="C749" s="187"/>
      <c r="D749" s="190"/>
      <c r="E749" s="165"/>
      <c r="F749" s="165"/>
      <c r="G749" s="163"/>
      <c r="H749" s="163"/>
      <c r="I749" s="163"/>
      <c r="J749" s="163"/>
      <c r="K749" s="164"/>
      <c r="L749" s="165"/>
      <c r="M749" s="163"/>
      <c r="N749" s="163"/>
      <c r="O749" s="163"/>
    </row>
    <row r="750" spans="1:15">
      <c r="A750" s="163"/>
      <c r="B750" s="187"/>
      <c r="C750" s="187"/>
      <c r="D750" s="190"/>
      <c r="E750" s="165"/>
      <c r="F750" s="165"/>
      <c r="G750" s="163"/>
      <c r="H750" s="163"/>
      <c r="I750" s="163"/>
      <c r="J750" s="163"/>
      <c r="K750" s="164"/>
      <c r="L750" s="165"/>
      <c r="M750" s="163"/>
      <c r="N750" s="163"/>
      <c r="O750" s="163"/>
    </row>
    <row r="751" spans="1:15">
      <c r="A751" s="163"/>
      <c r="B751" s="187"/>
      <c r="C751" s="187"/>
      <c r="D751" s="190"/>
      <c r="E751" s="165"/>
      <c r="F751" s="165"/>
      <c r="G751" s="163"/>
      <c r="H751" s="163"/>
      <c r="I751" s="163"/>
      <c r="J751" s="163"/>
      <c r="K751" s="164"/>
      <c r="L751" s="165"/>
      <c r="M751" s="163"/>
      <c r="N751" s="163"/>
      <c r="O751" s="163"/>
    </row>
    <row r="752" spans="1:15">
      <c r="A752" s="163"/>
      <c r="B752" s="187"/>
      <c r="C752" s="187"/>
      <c r="D752" s="190"/>
      <c r="E752" s="165"/>
      <c r="F752" s="165"/>
      <c r="G752" s="163"/>
      <c r="H752" s="163"/>
      <c r="I752" s="163"/>
      <c r="J752" s="163"/>
      <c r="K752" s="164"/>
      <c r="L752" s="165"/>
      <c r="M752" s="163"/>
      <c r="N752" s="163"/>
      <c r="O752" s="163"/>
    </row>
    <row r="753" spans="1:15">
      <c r="A753" s="163"/>
      <c r="B753" s="187"/>
      <c r="C753" s="163"/>
      <c r="D753" s="190"/>
      <c r="E753" s="165"/>
      <c r="F753" s="165"/>
      <c r="G753" s="163"/>
      <c r="H753" s="163"/>
      <c r="I753" s="163"/>
      <c r="J753" s="163"/>
      <c r="K753" s="164"/>
      <c r="L753" s="165"/>
      <c r="M753" s="163"/>
      <c r="N753" s="163"/>
      <c r="O753" s="163"/>
    </row>
    <row r="754" spans="1:15">
      <c r="A754" s="163"/>
      <c r="B754" s="187"/>
      <c r="C754" s="163"/>
      <c r="D754" s="190"/>
      <c r="E754" s="165"/>
      <c r="F754" s="165"/>
      <c r="G754" s="163"/>
      <c r="H754" s="163"/>
      <c r="I754" s="163"/>
      <c r="J754" s="163"/>
      <c r="K754" s="164"/>
      <c r="L754" s="165"/>
      <c r="M754" s="163"/>
      <c r="N754" s="163"/>
      <c r="O754" s="163"/>
    </row>
    <row r="755" spans="1:15">
      <c r="A755" s="163"/>
      <c r="B755" s="187"/>
      <c r="C755" s="163"/>
      <c r="D755" s="190"/>
      <c r="E755" s="165"/>
      <c r="F755" s="165"/>
      <c r="G755" s="163"/>
      <c r="H755" s="163"/>
      <c r="I755" s="163"/>
      <c r="J755" s="163"/>
      <c r="K755" s="164"/>
      <c r="L755" s="165"/>
      <c r="M755" s="163"/>
      <c r="N755" s="163"/>
      <c r="O755" s="163"/>
    </row>
    <row r="756" spans="1:15">
      <c r="A756" s="163"/>
      <c r="B756" s="187"/>
      <c r="C756" s="163"/>
      <c r="D756" s="190"/>
      <c r="E756" s="165"/>
      <c r="F756" s="165"/>
      <c r="G756" s="163"/>
      <c r="H756" s="163"/>
      <c r="I756" s="163"/>
      <c r="J756" s="163"/>
      <c r="K756" s="164"/>
      <c r="L756" s="165"/>
      <c r="M756" s="163"/>
      <c r="N756" s="163"/>
      <c r="O756" s="163"/>
    </row>
    <row r="757" spans="1:15">
      <c r="A757" s="163"/>
      <c r="B757" s="187"/>
      <c r="C757" s="163"/>
      <c r="D757" s="190"/>
      <c r="E757" s="165"/>
      <c r="F757" s="165"/>
      <c r="G757" s="163"/>
      <c r="H757" s="163"/>
      <c r="I757" s="163"/>
      <c r="J757" s="163"/>
      <c r="K757" s="164"/>
      <c r="L757" s="165"/>
      <c r="M757" s="163"/>
      <c r="N757" s="163"/>
      <c r="O757" s="163"/>
    </row>
    <row r="758" spans="1:15">
      <c r="A758" s="163"/>
      <c r="B758" s="187"/>
      <c r="C758" s="163"/>
      <c r="D758" s="190"/>
      <c r="E758" s="165"/>
      <c r="F758" s="165"/>
      <c r="G758" s="163"/>
      <c r="H758" s="163"/>
      <c r="I758" s="163"/>
      <c r="J758" s="163"/>
      <c r="K758" s="164"/>
      <c r="L758" s="165"/>
      <c r="M758" s="163"/>
      <c r="N758" s="163"/>
      <c r="O758" s="163"/>
    </row>
    <row r="759" spans="1:15">
      <c r="A759" s="163"/>
      <c r="B759" s="187"/>
      <c r="C759" s="163"/>
      <c r="D759" s="190"/>
      <c r="E759" s="165"/>
      <c r="F759" s="165"/>
      <c r="G759" s="163"/>
      <c r="H759" s="163"/>
      <c r="I759" s="163"/>
      <c r="J759" s="163"/>
      <c r="K759" s="164"/>
      <c r="L759" s="165"/>
      <c r="M759" s="163"/>
      <c r="N759" s="163"/>
      <c r="O759" s="163"/>
    </row>
    <row r="760" spans="1:15">
      <c r="A760" s="163"/>
      <c r="B760" s="187"/>
      <c r="C760" s="163"/>
      <c r="D760" s="190"/>
      <c r="E760" s="165"/>
      <c r="F760" s="165"/>
      <c r="G760" s="163"/>
      <c r="H760" s="163"/>
      <c r="I760" s="163"/>
      <c r="J760" s="163"/>
      <c r="K760" s="164"/>
      <c r="L760" s="165"/>
      <c r="M760" s="163"/>
      <c r="N760" s="163"/>
      <c r="O760" s="163"/>
    </row>
    <row r="761" spans="1:15">
      <c r="A761" s="163"/>
      <c r="B761" s="187"/>
      <c r="C761" s="163"/>
      <c r="D761" s="190"/>
      <c r="E761" s="165"/>
      <c r="F761" s="165"/>
      <c r="G761" s="163"/>
      <c r="H761" s="163"/>
      <c r="I761" s="163"/>
      <c r="J761" s="163"/>
      <c r="K761" s="164"/>
      <c r="L761" s="165"/>
      <c r="M761" s="163"/>
      <c r="N761" s="163"/>
      <c r="O761" s="163"/>
    </row>
    <row r="762" spans="1:15">
      <c r="A762" s="163"/>
      <c r="B762" s="187"/>
      <c r="C762" s="163"/>
      <c r="D762" s="190"/>
      <c r="E762" s="165"/>
      <c r="F762" s="165"/>
      <c r="G762" s="163"/>
      <c r="H762" s="163"/>
      <c r="I762" s="163"/>
      <c r="J762" s="163"/>
      <c r="K762" s="164"/>
      <c r="L762" s="165"/>
      <c r="M762" s="163"/>
      <c r="N762" s="163"/>
      <c r="O762" s="163"/>
    </row>
    <row r="763" spans="1:15">
      <c r="A763" s="163"/>
      <c r="B763" s="187"/>
      <c r="C763" s="163"/>
      <c r="D763" s="190"/>
      <c r="E763" s="165"/>
      <c r="F763" s="165"/>
      <c r="G763" s="163"/>
      <c r="H763" s="163"/>
      <c r="I763" s="163"/>
      <c r="J763" s="163"/>
      <c r="K763" s="164"/>
      <c r="L763" s="165"/>
      <c r="M763" s="163"/>
      <c r="N763" s="163"/>
      <c r="O763" s="163"/>
    </row>
    <row r="764" spans="1:15">
      <c r="A764" s="163"/>
      <c r="B764" s="187"/>
      <c r="C764" s="163"/>
      <c r="D764" s="190"/>
      <c r="E764" s="165"/>
      <c r="F764" s="165"/>
      <c r="G764" s="163"/>
      <c r="H764" s="163"/>
      <c r="I764" s="163"/>
      <c r="J764" s="163"/>
      <c r="K764" s="164"/>
      <c r="L764" s="165"/>
      <c r="M764" s="163"/>
      <c r="N764" s="163"/>
      <c r="O764" s="163"/>
    </row>
    <row r="765" spans="1:15">
      <c r="A765" s="163"/>
      <c r="B765" s="187"/>
      <c r="C765" s="163"/>
      <c r="D765" s="190"/>
      <c r="E765" s="165"/>
      <c r="F765" s="165"/>
      <c r="G765" s="163"/>
      <c r="H765" s="163"/>
      <c r="I765" s="163"/>
      <c r="J765" s="163"/>
      <c r="K765" s="164"/>
      <c r="L765" s="165"/>
      <c r="M765" s="163"/>
      <c r="N765" s="163"/>
      <c r="O765" s="163"/>
    </row>
    <row r="766" spans="1:15">
      <c r="A766" s="163"/>
      <c r="B766" s="187"/>
      <c r="C766" s="163"/>
      <c r="D766" s="190"/>
      <c r="E766" s="165"/>
      <c r="F766" s="165"/>
      <c r="G766" s="163"/>
      <c r="H766" s="163"/>
      <c r="I766" s="163"/>
      <c r="J766" s="163"/>
      <c r="K766" s="164"/>
      <c r="L766" s="165"/>
      <c r="M766" s="163"/>
      <c r="N766" s="163"/>
      <c r="O766" s="163"/>
    </row>
    <row r="767" spans="1:15">
      <c r="A767" s="163"/>
      <c r="B767" s="187"/>
      <c r="C767" s="163"/>
      <c r="D767" s="190"/>
      <c r="E767" s="165"/>
      <c r="F767" s="165"/>
      <c r="G767" s="163"/>
      <c r="H767" s="163"/>
      <c r="I767" s="163"/>
      <c r="J767" s="163"/>
      <c r="K767" s="164"/>
      <c r="L767" s="165"/>
      <c r="M767" s="163"/>
      <c r="N767" s="163"/>
      <c r="O767" s="163"/>
    </row>
    <row r="768" spans="1:15">
      <c r="A768" s="163"/>
      <c r="B768" s="187"/>
      <c r="C768" s="163"/>
      <c r="D768" s="190"/>
      <c r="E768" s="165"/>
      <c r="F768" s="165"/>
      <c r="G768" s="163"/>
      <c r="H768" s="163"/>
      <c r="I768" s="163"/>
      <c r="J768" s="163"/>
      <c r="K768" s="164"/>
      <c r="L768" s="165"/>
      <c r="M768" s="163"/>
      <c r="N768" s="163"/>
      <c r="O768" s="163"/>
    </row>
    <row r="769" spans="1:15">
      <c r="A769" s="163"/>
      <c r="B769" s="187"/>
      <c r="C769" s="163"/>
      <c r="D769" s="190"/>
      <c r="E769" s="165"/>
      <c r="F769" s="165"/>
      <c r="G769" s="163"/>
      <c r="H769" s="163"/>
      <c r="I769" s="163"/>
      <c r="J769" s="163"/>
      <c r="K769" s="164"/>
      <c r="L769" s="165"/>
      <c r="M769" s="163"/>
      <c r="N769" s="163"/>
      <c r="O769" s="163"/>
    </row>
    <row r="770" spans="1:15">
      <c r="A770" s="163"/>
      <c r="B770" s="187"/>
      <c r="C770" s="163"/>
      <c r="D770" s="190"/>
      <c r="E770" s="165"/>
      <c r="F770" s="165"/>
      <c r="G770" s="163"/>
      <c r="H770" s="163"/>
      <c r="I770" s="163"/>
      <c r="J770" s="163"/>
      <c r="K770" s="164"/>
      <c r="L770" s="165"/>
      <c r="M770" s="163"/>
      <c r="N770" s="163"/>
      <c r="O770" s="163"/>
    </row>
    <row r="771" spans="1:15">
      <c r="A771" s="163"/>
      <c r="B771" s="187"/>
      <c r="C771" s="163"/>
      <c r="D771" s="190"/>
      <c r="E771" s="165"/>
      <c r="F771" s="165"/>
      <c r="G771" s="163"/>
      <c r="H771" s="163"/>
      <c r="I771" s="163"/>
      <c r="J771" s="163"/>
      <c r="K771" s="164"/>
      <c r="L771" s="165"/>
      <c r="M771" s="163"/>
      <c r="N771" s="163"/>
      <c r="O771" s="163"/>
    </row>
    <row r="772" spans="1:15">
      <c r="A772" s="163"/>
      <c r="B772" s="187"/>
      <c r="C772" s="163"/>
      <c r="D772" s="190"/>
      <c r="E772" s="165"/>
      <c r="F772" s="165"/>
      <c r="G772" s="163"/>
      <c r="H772" s="163"/>
      <c r="I772" s="163"/>
      <c r="J772" s="163"/>
      <c r="K772" s="164"/>
      <c r="L772" s="165"/>
      <c r="M772" s="163"/>
      <c r="N772" s="163"/>
      <c r="O772" s="163"/>
    </row>
    <row r="773" spans="1:15">
      <c r="A773" s="163"/>
      <c r="B773" s="187"/>
      <c r="C773" s="163"/>
      <c r="D773" s="190"/>
      <c r="E773" s="165"/>
      <c r="F773" s="165"/>
      <c r="G773" s="163"/>
      <c r="H773" s="163"/>
      <c r="I773" s="163"/>
      <c r="J773" s="163"/>
      <c r="K773" s="164"/>
      <c r="L773" s="165"/>
      <c r="M773" s="163"/>
      <c r="N773" s="163"/>
      <c r="O773" s="163"/>
    </row>
    <row r="774" spans="1:15">
      <c r="A774" s="163"/>
      <c r="B774" s="187"/>
      <c r="C774" s="163"/>
      <c r="D774" s="190"/>
      <c r="E774" s="165"/>
      <c r="F774" s="165"/>
      <c r="G774" s="163"/>
      <c r="H774" s="163"/>
      <c r="I774" s="163"/>
      <c r="J774" s="163"/>
      <c r="K774" s="164"/>
      <c r="L774" s="165"/>
      <c r="M774" s="163"/>
      <c r="N774" s="163"/>
      <c r="O774" s="163"/>
    </row>
    <row r="775" spans="1:15">
      <c r="A775" s="163"/>
      <c r="B775" s="187"/>
      <c r="C775" s="163"/>
      <c r="D775" s="190"/>
      <c r="E775" s="165"/>
      <c r="F775" s="165"/>
      <c r="G775" s="163"/>
      <c r="H775" s="163"/>
      <c r="I775" s="163"/>
      <c r="J775" s="163"/>
      <c r="K775" s="164"/>
      <c r="L775" s="165"/>
      <c r="M775" s="163"/>
      <c r="N775" s="163"/>
      <c r="O775" s="163"/>
    </row>
    <row r="776" spans="1:15">
      <c r="A776" s="163"/>
      <c r="B776" s="187"/>
      <c r="C776" s="163"/>
      <c r="D776" s="190"/>
      <c r="E776" s="165"/>
      <c r="F776" s="165"/>
      <c r="G776" s="163"/>
      <c r="H776" s="163"/>
      <c r="I776" s="163"/>
      <c r="J776" s="163"/>
      <c r="K776" s="164"/>
      <c r="L776" s="165"/>
      <c r="M776" s="163"/>
      <c r="N776" s="163"/>
      <c r="O776" s="163"/>
    </row>
    <row r="777" spans="1:15">
      <c r="A777" s="163"/>
      <c r="B777" s="187"/>
      <c r="C777" s="163"/>
      <c r="D777" s="190"/>
      <c r="E777" s="165"/>
      <c r="F777" s="165"/>
      <c r="G777" s="163"/>
      <c r="H777" s="163"/>
      <c r="I777" s="163"/>
      <c r="J777" s="163"/>
      <c r="K777" s="164"/>
      <c r="L777" s="165"/>
      <c r="M777" s="163"/>
      <c r="N777" s="163"/>
      <c r="O777" s="163"/>
    </row>
    <row r="778" spans="1:15">
      <c r="A778" s="163"/>
      <c r="B778" s="187"/>
      <c r="C778" s="163"/>
      <c r="D778" s="190"/>
      <c r="E778" s="165"/>
      <c r="F778" s="165"/>
      <c r="G778" s="163"/>
      <c r="H778" s="163"/>
      <c r="I778" s="163"/>
      <c r="J778" s="163"/>
      <c r="K778" s="164"/>
      <c r="L778" s="165"/>
      <c r="M778" s="163"/>
      <c r="N778" s="163"/>
      <c r="O778" s="163"/>
    </row>
    <row r="779" spans="1:15">
      <c r="A779" s="163"/>
      <c r="B779" s="187"/>
      <c r="C779" s="163"/>
      <c r="D779" s="190"/>
      <c r="E779" s="165"/>
      <c r="F779" s="165"/>
      <c r="G779" s="163"/>
      <c r="H779" s="163"/>
      <c r="I779" s="163"/>
      <c r="J779" s="163"/>
      <c r="K779" s="164"/>
      <c r="L779" s="165"/>
      <c r="M779" s="163"/>
      <c r="N779" s="163"/>
      <c r="O779" s="163"/>
    </row>
    <row r="780" spans="1:15">
      <c r="A780" s="163"/>
      <c r="B780" s="187"/>
      <c r="C780" s="163"/>
      <c r="D780" s="190"/>
      <c r="E780" s="165"/>
      <c r="F780" s="165"/>
      <c r="G780" s="163"/>
      <c r="H780" s="163"/>
      <c r="I780" s="163"/>
      <c r="J780" s="163"/>
      <c r="K780" s="164"/>
      <c r="L780" s="165"/>
      <c r="M780" s="163"/>
      <c r="N780" s="163"/>
      <c r="O780" s="163"/>
    </row>
    <row r="781" spans="1:15">
      <c r="A781" s="163"/>
      <c r="B781" s="187"/>
      <c r="C781" s="163"/>
      <c r="D781" s="190"/>
      <c r="E781" s="165"/>
      <c r="F781" s="165"/>
      <c r="G781" s="163"/>
      <c r="H781" s="163"/>
      <c r="I781" s="163"/>
      <c r="J781" s="163"/>
      <c r="K781" s="164"/>
      <c r="L781" s="165"/>
      <c r="M781" s="163"/>
      <c r="N781" s="163"/>
      <c r="O781" s="163"/>
    </row>
    <row r="782" spans="1:15">
      <c r="A782" s="163"/>
      <c r="B782" s="187"/>
      <c r="C782" s="163"/>
      <c r="D782" s="190"/>
      <c r="E782" s="165"/>
      <c r="F782" s="165"/>
      <c r="G782" s="163"/>
      <c r="H782" s="163"/>
      <c r="I782" s="163"/>
      <c r="J782" s="163"/>
      <c r="K782" s="164"/>
      <c r="L782" s="165"/>
      <c r="M782" s="163"/>
      <c r="N782" s="163"/>
      <c r="O782" s="163"/>
    </row>
    <row r="783" spans="1:15">
      <c r="A783" s="163"/>
      <c r="B783" s="187"/>
      <c r="C783" s="163"/>
      <c r="D783" s="190"/>
      <c r="E783" s="165"/>
      <c r="F783" s="165"/>
      <c r="G783" s="163"/>
      <c r="H783" s="163"/>
      <c r="I783" s="163"/>
      <c r="J783" s="163"/>
      <c r="K783" s="164"/>
      <c r="L783" s="165"/>
      <c r="M783" s="163"/>
      <c r="N783" s="163"/>
      <c r="O783" s="163"/>
    </row>
    <row r="784" spans="1:15">
      <c r="A784" s="163"/>
      <c r="B784" s="187"/>
      <c r="C784" s="163"/>
      <c r="D784" s="190"/>
      <c r="E784" s="165"/>
      <c r="F784" s="165"/>
      <c r="G784" s="163"/>
      <c r="H784" s="163"/>
      <c r="I784" s="163"/>
      <c r="J784" s="163"/>
      <c r="K784" s="164"/>
      <c r="L784" s="165"/>
      <c r="M784" s="163"/>
      <c r="N784" s="163"/>
      <c r="O784" s="163"/>
    </row>
    <row r="785" spans="1:15">
      <c r="A785" s="163"/>
      <c r="B785" s="187"/>
      <c r="C785" s="163"/>
      <c r="D785" s="190"/>
      <c r="E785" s="165"/>
      <c r="F785" s="165"/>
      <c r="G785" s="163"/>
      <c r="H785" s="163"/>
      <c r="I785" s="163"/>
      <c r="J785" s="163"/>
      <c r="K785" s="164"/>
      <c r="L785" s="165"/>
      <c r="M785" s="163"/>
      <c r="N785" s="163"/>
      <c r="O785" s="163"/>
    </row>
    <row r="786" spans="1:15">
      <c r="A786" s="163"/>
      <c r="B786" s="187"/>
      <c r="C786" s="163"/>
      <c r="D786" s="190"/>
      <c r="E786" s="165"/>
      <c r="F786" s="165"/>
      <c r="G786" s="163"/>
      <c r="H786" s="163"/>
      <c r="I786" s="163"/>
      <c r="J786" s="163"/>
      <c r="K786" s="164"/>
      <c r="L786" s="165"/>
      <c r="M786" s="163"/>
      <c r="N786" s="163"/>
      <c r="O786" s="163"/>
    </row>
    <row r="787" spans="1:15">
      <c r="A787" s="163"/>
      <c r="B787" s="187"/>
      <c r="C787" s="163"/>
      <c r="D787" s="190"/>
      <c r="E787" s="165"/>
      <c r="F787" s="165"/>
      <c r="G787" s="163"/>
      <c r="H787" s="163"/>
      <c r="I787" s="163"/>
      <c r="J787" s="163"/>
      <c r="K787" s="164"/>
      <c r="L787" s="165"/>
      <c r="M787" s="163"/>
      <c r="N787" s="163"/>
      <c r="O787" s="163"/>
    </row>
    <row r="788" spans="1:15">
      <c r="A788" s="163"/>
      <c r="B788" s="187"/>
      <c r="C788" s="163"/>
      <c r="D788" s="190"/>
      <c r="E788" s="165"/>
      <c r="F788" s="165"/>
      <c r="G788" s="163"/>
      <c r="H788" s="163"/>
      <c r="I788" s="163"/>
      <c r="J788" s="163"/>
      <c r="K788" s="164"/>
      <c r="L788" s="165"/>
      <c r="M788" s="163"/>
      <c r="N788" s="163"/>
      <c r="O788" s="163"/>
    </row>
    <row r="789" spans="1:15">
      <c r="A789" s="163"/>
      <c r="B789" s="187"/>
      <c r="C789" s="163"/>
      <c r="D789" s="190"/>
      <c r="E789" s="165"/>
      <c r="F789" s="165"/>
      <c r="G789" s="163"/>
      <c r="H789" s="163"/>
      <c r="I789" s="163"/>
      <c r="J789" s="163"/>
      <c r="K789" s="164"/>
      <c r="L789" s="165"/>
      <c r="M789" s="163"/>
      <c r="N789" s="163"/>
      <c r="O789" s="163"/>
    </row>
    <row r="790" spans="1:15">
      <c r="A790" s="163"/>
      <c r="B790" s="187"/>
      <c r="C790" s="163"/>
      <c r="D790" s="190"/>
      <c r="E790" s="165"/>
      <c r="F790" s="165"/>
      <c r="G790" s="163"/>
      <c r="H790" s="163"/>
      <c r="I790" s="300"/>
      <c r="J790" s="163"/>
      <c r="K790" s="164"/>
      <c r="L790" s="165"/>
      <c r="M790" s="163"/>
      <c r="N790" s="163"/>
      <c r="O790" s="163"/>
    </row>
    <row r="791" spans="1:15">
      <c r="A791" s="163"/>
      <c r="B791" s="163"/>
      <c r="C791" s="163"/>
      <c r="D791" s="190"/>
      <c r="E791" s="165"/>
      <c r="F791" s="165"/>
      <c r="G791" s="163"/>
      <c r="H791" s="163"/>
      <c r="I791" s="300"/>
      <c r="J791" s="163"/>
      <c r="K791" s="164"/>
      <c r="L791" s="165"/>
      <c r="M791" s="163"/>
      <c r="N791" s="163"/>
      <c r="O791" s="163"/>
    </row>
    <row r="792" spans="1:15">
      <c r="A792" s="163"/>
      <c r="B792" s="163"/>
      <c r="C792" s="163"/>
      <c r="D792" s="190"/>
      <c r="E792" s="165"/>
      <c r="F792" s="165"/>
      <c r="G792" s="163"/>
      <c r="H792" s="163"/>
      <c r="I792" s="163"/>
      <c r="J792" s="163"/>
      <c r="K792" s="164"/>
      <c r="L792" s="165"/>
      <c r="M792" s="163"/>
      <c r="N792" s="163"/>
      <c r="O792" s="163"/>
    </row>
    <row r="793" spans="1:15">
      <c r="A793" s="163"/>
      <c r="B793" s="163"/>
      <c r="C793" s="163"/>
      <c r="D793" s="190"/>
      <c r="E793" s="165"/>
      <c r="F793" s="165"/>
      <c r="G793" s="163"/>
      <c r="H793" s="163"/>
      <c r="I793" s="163"/>
      <c r="J793" s="163"/>
      <c r="K793" s="164"/>
      <c r="L793" s="293"/>
      <c r="M793" s="163"/>
      <c r="N793" s="163"/>
      <c r="O793" s="163"/>
    </row>
    <row r="794" spans="1:15">
      <c r="A794" s="163"/>
      <c r="B794" s="163"/>
      <c r="C794" s="163"/>
      <c r="D794" s="190"/>
      <c r="E794" s="165"/>
      <c r="F794" s="165"/>
      <c r="G794" s="163"/>
      <c r="H794" s="163"/>
      <c r="I794" s="163"/>
      <c r="J794" s="163"/>
      <c r="K794" s="164"/>
      <c r="L794" s="165"/>
      <c r="M794" s="163"/>
      <c r="N794" s="163"/>
      <c r="O794" s="163"/>
    </row>
    <row r="795" spans="1:15">
      <c r="A795" s="163"/>
      <c r="B795" s="163"/>
      <c r="C795" s="163"/>
      <c r="D795" s="190"/>
      <c r="E795" s="165"/>
      <c r="F795" s="165"/>
      <c r="G795" s="163"/>
      <c r="H795" s="163"/>
      <c r="I795" s="163"/>
      <c r="J795" s="163"/>
      <c r="K795" s="164"/>
      <c r="L795" s="164"/>
      <c r="M795" s="163"/>
      <c r="N795" s="163"/>
      <c r="O795" s="163"/>
    </row>
    <row r="796" spans="1:15">
      <c r="A796" s="163"/>
      <c r="B796" s="163"/>
      <c r="C796" s="163"/>
      <c r="D796" s="190"/>
      <c r="E796" s="165"/>
      <c r="F796" s="165"/>
      <c r="G796" s="163"/>
      <c r="H796" s="163"/>
      <c r="I796" s="163"/>
      <c r="J796" s="163"/>
      <c r="K796" s="164"/>
      <c r="L796" s="293"/>
      <c r="M796" s="163"/>
      <c r="N796" s="163"/>
      <c r="O796" s="163"/>
    </row>
    <row r="797" spans="1:15">
      <c r="A797" s="163"/>
      <c r="B797" s="163"/>
      <c r="C797" s="163"/>
      <c r="D797" s="190"/>
      <c r="E797" s="164"/>
      <c r="F797" s="164"/>
      <c r="G797" s="163"/>
      <c r="H797" s="163"/>
      <c r="I797" s="163"/>
      <c r="J797" s="163"/>
      <c r="K797" s="164"/>
      <c r="L797" s="164"/>
      <c r="M797" s="163"/>
      <c r="N797" s="163"/>
      <c r="O797" s="163"/>
    </row>
    <row r="798" spans="1:15">
      <c r="A798" s="163"/>
      <c r="B798" s="163"/>
      <c r="C798" s="163"/>
      <c r="D798" s="190"/>
      <c r="E798" s="164"/>
      <c r="F798" s="164"/>
      <c r="G798" s="163"/>
      <c r="H798" s="163"/>
      <c r="I798" s="163"/>
      <c r="J798" s="163"/>
      <c r="K798" s="164"/>
      <c r="L798" s="164"/>
      <c r="M798" s="163"/>
      <c r="N798" s="163"/>
      <c r="O798" s="163"/>
    </row>
    <row r="799" spans="1:15">
      <c r="A799" s="163"/>
      <c r="B799" s="163"/>
      <c r="C799" s="163"/>
      <c r="D799" s="190"/>
      <c r="E799" s="164"/>
      <c r="F799" s="164"/>
      <c r="G799" s="163"/>
      <c r="H799" s="163"/>
      <c r="I799" s="163"/>
      <c r="J799" s="163"/>
      <c r="K799" s="164"/>
      <c r="L799" s="293"/>
      <c r="M799" s="163"/>
      <c r="N799" s="163"/>
      <c r="O799" s="163"/>
    </row>
    <row r="800" spans="1:15">
      <c r="A800" s="163"/>
      <c r="B800" s="163"/>
      <c r="C800" s="163"/>
      <c r="D800" s="190"/>
      <c r="E800" s="164"/>
      <c r="F800" s="164"/>
      <c r="G800" s="163"/>
      <c r="H800" s="163"/>
      <c r="I800" s="163"/>
      <c r="J800" s="163"/>
      <c r="K800" s="164"/>
      <c r="L800" s="293"/>
      <c r="M800" s="163"/>
      <c r="N800" s="163"/>
      <c r="O800" s="163"/>
    </row>
    <row r="801" spans="1:15">
      <c r="A801" s="163"/>
      <c r="B801" s="163"/>
      <c r="C801" s="163"/>
      <c r="D801" s="190"/>
      <c r="E801" s="164"/>
      <c r="F801" s="164"/>
      <c r="G801" s="163"/>
      <c r="H801" s="163"/>
      <c r="I801" s="163"/>
      <c r="J801" s="163"/>
      <c r="K801" s="164"/>
      <c r="L801" s="293"/>
      <c r="M801" s="163"/>
      <c r="N801" s="163"/>
      <c r="O801" s="163"/>
    </row>
    <row r="802" spans="1:15">
      <c r="A802" s="163"/>
      <c r="B802" s="163"/>
      <c r="C802" s="163"/>
      <c r="D802" s="190"/>
      <c r="E802" s="165"/>
      <c r="F802" s="165"/>
      <c r="G802" s="163"/>
      <c r="H802" s="163"/>
      <c r="I802" s="163"/>
      <c r="J802" s="163"/>
      <c r="K802" s="164"/>
      <c r="L802" s="164"/>
      <c r="M802" s="163"/>
      <c r="N802" s="163"/>
      <c r="O802" s="163"/>
    </row>
    <row r="803" spans="1:15">
      <c r="A803" s="163"/>
      <c r="B803" s="163"/>
      <c r="C803" s="163"/>
      <c r="D803" s="190"/>
      <c r="E803" s="165"/>
      <c r="F803" s="165"/>
      <c r="G803" s="163"/>
      <c r="H803" s="163"/>
      <c r="I803" s="163"/>
      <c r="J803" s="163"/>
      <c r="K803" s="164"/>
      <c r="L803" s="164"/>
      <c r="M803" s="163"/>
      <c r="N803" s="163"/>
      <c r="O803" s="163"/>
    </row>
    <row r="804" spans="1:15">
      <c r="A804" s="163"/>
      <c r="B804" s="163"/>
      <c r="C804" s="163"/>
      <c r="D804" s="190"/>
      <c r="E804" s="165"/>
      <c r="F804" s="165"/>
      <c r="G804" s="163"/>
      <c r="H804" s="163"/>
      <c r="I804" s="163"/>
      <c r="J804" s="163"/>
      <c r="K804" s="164"/>
      <c r="L804" s="164"/>
      <c r="M804" s="163"/>
      <c r="N804" s="163"/>
      <c r="O804" s="163"/>
    </row>
    <row r="805" spans="1:15">
      <c r="A805" s="163"/>
      <c r="B805" s="163"/>
      <c r="C805" s="163"/>
      <c r="D805" s="190"/>
      <c r="E805" s="165"/>
      <c r="F805" s="165"/>
      <c r="G805" s="163"/>
      <c r="H805" s="163"/>
      <c r="I805" s="163"/>
      <c r="J805" s="163"/>
      <c r="K805" s="164"/>
      <c r="L805" s="164"/>
      <c r="M805" s="163"/>
      <c r="N805" s="163"/>
      <c r="O805" s="163"/>
    </row>
    <row r="806" spans="1:15">
      <c r="A806" s="163"/>
      <c r="B806" s="163"/>
      <c r="C806" s="163"/>
      <c r="D806" s="190"/>
      <c r="E806" s="165"/>
      <c r="F806" s="165"/>
      <c r="G806" s="163"/>
      <c r="H806" s="163"/>
      <c r="I806" s="163"/>
      <c r="J806" s="163"/>
      <c r="K806" s="164"/>
      <c r="L806" s="164"/>
      <c r="M806" s="163"/>
      <c r="N806" s="163"/>
      <c r="O806" s="163"/>
    </row>
    <row r="807" spans="1:15">
      <c r="A807" s="163"/>
      <c r="B807" s="163"/>
      <c r="C807" s="163"/>
      <c r="D807" s="190"/>
      <c r="E807" s="165"/>
      <c r="F807" s="165"/>
      <c r="G807" s="163"/>
      <c r="H807" s="163"/>
      <c r="I807" s="163"/>
      <c r="J807" s="163"/>
      <c r="K807" s="164"/>
      <c r="L807" s="164"/>
      <c r="M807" s="163"/>
      <c r="N807" s="163"/>
      <c r="O807" s="163"/>
    </row>
    <row r="808" spans="1:15">
      <c r="A808" s="163"/>
      <c r="B808" s="163"/>
      <c r="C808" s="163"/>
      <c r="D808" s="190"/>
      <c r="E808" s="164"/>
      <c r="F808" s="164"/>
      <c r="G808" s="163"/>
      <c r="H808" s="163"/>
      <c r="I808" s="163"/>
      <c r="J808" s="163"/>
      <c r="K808" s="164"/>
      <c r="L808" s="164"/>
      <c r="M808" s="163"/>
      <c r="N808" s="163"/>
      <c r="O808" s="163"/>
    </row>
    <row r="809" spans="1:15">
      <c r="A809" s="163"/>
      <c r="B809" s="163"/>
      <c r="C809" s="163"/>
      <c r="D809" s="190" t="s">
        <v>4039</v>
      </c>
      <c r="E809" s="164"/>
      <c r="F809" s="164"/>
      <c r="G809" s="163"/>
      <c r="H809" s="163"/>
      <c r="I809" s="163"/>
      <c r="J809" s="163"/>
      <c r="K809" s="164"/>
      <c r="L809" s="164"/>
      <c r="M809" s="163"/>
      <c r="N809" s="163"/>
      <c r="O809" s="163"/>
    </row>
    <row r="810" spans="1:15">
      <c r="A810" s="163"/>
      <c r="B810" s="163"/>
      <c r="C810" s="163"/>
      <c r="D810" s="190" t="s">
        <v>4040</v>
      </c>
      <c r="E810" s="164"/>
      <c r="F810" s="164"/>
      <c r="G810" s="163"/>
      <c r="H810" s="163"/>
      <c r="I810" s="163"/>
      <c r="J810" s="163"/>
      <c r="K810" s="164"/>
      <c r="L810" s="164"/>
      <c r="M810" s="163"/>
      <c r="N810" s="163"/>
      <c r="O810" s="163"/>
    </row>
    <row r="811" spans="1:15">
      <c r="A811" s="163"/>
      <c r="B811" s="163"/>
      <c r="C811" s="163"/>
      <c r="D811" s="190"/>
      <c r="E811" s="165"/>
      <c r="F811" s="165"/>
      <c r="G811" s="163"/>
      <c r="H811" s="163"/>
      <c r="I811" s="163"/>
      <c r="J811" s="163"/>
      <c r="K811" s="164"/>
      <c r="L811" s="164"/>
      <c r="M811" s="163"/>
      <c r="N811" s="163"/>
      <c r="O811" s="163"/>
    </row>
    <row r="812" spans="1:15">
      <c r="A812" s="163"/>
      <c r="B812" s="163"/>
      <c r="C812" s="163"/>
      <c r="D812" s="190"/>
      <c r="E812" s="165"/>
      <c r="F812" s="165"/>
      <c r="G812" s="163"/>
      <c r="H812" s="163"/>
      <c r="I812" s="163"/>
      <c r="J812" s="163"/>
      <c r="K812" s="164"/>
      <c r="L812" s="164"/>
      <c r="M812" s="163"/>
      <c r="N812" s="163"/>
      <c r="O812" s="163"/>
    </row>
    <row r="813" spans="1:15">
      <c r="A813" s="163"/>
      <c r="B813" s="163"/>
      <c r="C813" s="163"/>
      <c r="D813" s="190"/>
      <c r="E813" s="165"/>
      <c r="F813" s="165"/>
      <c r="G813" s="163"/>
      <c r="H813" s="163"/>
      <c r="I813" s="163"/>
      <c r="J813" s="163"/>
      <c r="K813" s="164"/>
      <c r="L813" s="164"/>
      <c r="M813" s="163"/>
      <c r="N813" s="163"/>
      <c r="O813" s="163"/>
    </row>
    <row r="814" spans="1:15">
      <c r="A814" s="163"/>
      <c r="B814" s="163"/>
      <c r="C814" s="163"/>
      <c r="D814" s="190"/>
      <c r="E814" s="165"/>
      <c r="F814" s="165"/>
      <c r="G814" s="163"/>
      <c r="H814" s="163"/>
      <c r="I814" s="163"/>
      <c r="J814" s="163"/>
      <c r="K814" s="164"/>
      <c r="L814" s="164"/>
      <c r="M814" s="163"/>
      <c r="N814" s="163"/>
      <c r="O814" s="163"/>
    </row>
    <row r="815" spans="1:15">
      <c r="A815" s="163"/>
      <c r="B815" s="163"/>
      <c r="C815" s="163"/>
      <c r="D815" s="190"/>
      <c r="E815" s="165"/>
      <c r="F815" s="165"/>
      <c r="G815" s="163"/>
      <c r="H815" s="163"/>
      <c r="I815" s="163"/>
      <c r="J815" s="163"/>
      <c r="K815" s="164"/>
      <c r="L815" s="164"/>
      <c r="M815" s="163"/>
      <c r="N815" s="163"/>
      <c r="O815" s="163"/>
    </row>
    <row r="816" spans="1:15">
      <c r="A816" s="163"/>
      <c r="B816" s="163"/>
      <c r="C816" s="163"/>
      <c r="D816" s="190"/>
      <c r="E816" s="165"/>
      <c r="F816" s="165"/>
      <c r="G816" s="163"/>
      <c r="H816" s="163"/>
      <c r="I816" s="163"/>
      <c r="J816" s="163"/>
      <c r="K816" s="164"/>
      <c r="L816" s="164"/>
      <c r="M816" s="163"/>
      <c r="N816" s="163"/>
      <c r="O816" s="163"/>
    </row>
    <row r="817" spans="1:15">
      <c r="A817" s="163"/>
      <c r="B817" s="163"/>
      <c r="C817" s="163"/>
      <c r="D817" s="190"/>
      <c r="E817" s="165"/>
      <c r="F817" s="165"/>
      <c r="G817" s="163"/>
      <c r="H817" s="163"/>
      <c r="I817" s="163"/>
      <c r="J817" s="163"/>
      <c r="K817" s="164"/>
      <c r="L817" s="164"/>
      <c r="M817" s="163"/>
      <c r="N817" s="163"/>
      <c r="O817" s="163"/>
    </row>
    <row r="818" spans="1:15">
      <c r="A818" s="163"/>
      <c r="B818" s="163"/>
      <c r="C818" s="163"/>
      <c r="D818" s="190"/>
      <c r="E818" s="165"/>
      <c r="F818" s="165"/>
      <c r="G818" s="163"/>
      <c r="H818" s="163"/>
      <c r="I818" s="163"/>
      <c r="J818" s="163"/>
      <c r="K818" s="164"/>
      <c r="L818" s="164"/>
      <c r="M818" s="163"/>
      <c r="N818" s="163"/>
      <c r="O818" s="163"/>
    </row>
    <row r="819" spans="1:15">
      <c r="A819" s="163"/>
      <c r="B819" s="163"/>
      <c r="C819" s="163"/>
      <c r="D819" s="190"/>
      <c r="E819" s="165"/>
      <c r="F819" s="165"/>
      <c r="G819" s="163"/>
      <c r="H819" s="163"/>
      <c r="I819" s="163"/>
      <c r="J819" s="163"/>
      <c r="K819" s="164"/>
      <c r="L819" s="164"/>
      <c r="M819" s="163"/>
      <c r="N819" s="163"/>
      <c r="O819" s="163"/>
    </row>
    <row r="820" spans="1:15">
      <c r="A820" s="163"/>
      <c r="B820" s="163"/>
      <c r="C820" s="163"/>
      <c r="D820" s="190" t="s">
        <v>4050</v>
      </c>
      <c r="E820" s="164"/>
      <c r="F820" s="164"/>
      <c r="G820" s="163"/>
      <c r="H820" s="163"/>
      <c r="I820" s="163"/>
      <c r="J820" s="163"/>
      <c r="K820" s="164"/>
      <c r="L820" s="164"/>
      <c r="M820" s="163"/>
      <c r="N820" s="163"/>
      <c r="O820" s="163"/>
    </row>
    <row r="821" spans="1:15">
      <c r="A821" s="163"/>
      <c r="B821" s="163"/>
      <c r="C821" s="163"/>
      <c r="D821" s="190" t="s">
        <v>4051</v>
      </c>
      <c r="E821" s="164"/>
      <c r="F821" s="164"/>
      <c r="G821" s="163"/>
      <c r="H821" s="163"/>
      <c r="I821" s="163"/>
      <c r="J821" s="163"/>
      <c r="K821" s="164"/>
      <c r="L821" s="164"/>
      <c r="M821" s="163"/>
      <c r="N821" s="163"/>
      <c r="O821" s="163"/>
    </row>
    <row r="822" spans="1:15">
      <c r="A822" s="163"/>
      <c r="B822" s="163"/>
      <c r="C822" s="163"/>
      <c r="D822" s="190" t="s">
        <v>4052</v>
      </c>
      <c r="E822" s="164"/>
      <c r="F822" s="164"/>
      <c r="G822" s="163"/>
      <c r="H822" s="163"/>
      <c r="I822" s="163"/>
      <c r="J822" s="163"/>
      <c r="K822" s="164"/>
      <c r="L822" s="164"/>
      <c r="M822" s="163"/>
      <c r="N822" s="163"/>
      <c r="O822" s="163"/>
    </row>
    <row r="823" spans="1:15">
      <c r="A823" s="163"/>
      <c r="B823" s="163"/>
      <c r="C823" s="163"/>
      <c r="D823" s="190" t="s">
        <v>4053</v>
      </c>
      <c r="E823" s="164"/>
      <c r="F823" s="164"/>
      <c r="G823" s="163"/>
      <c r="H823" s="163"/>
      <c r="I823" s="163"/>
      <c r="J823" s="163"/>
      <c r="K823" s="164"/>
      <c r="L823" s="164"/>
      <c r="M823" s="163"/>
      <c r="N823" s="163"/>
      <c r="O823" s="163"/>
    </row>
    <row r="824" spans="1:15">
      <c r="A824" s="163"/>
      <c r="B824" s="163"/>
      <c r="C824" s="163"/>
      <c r="D824" s="190" t="s">
        <v>4054</v>
      </c>
      <c r="E824" s="164"/>
      <c r="F824" s="164"/>
      <c r="G824" s="163"/>
      <c r="H824" s="163"/>
      <c r="I824" s="163"/>
      <c r="J824" s="163"/>
      <c r="K824" s="164"/>
      <c r="L824" s="164"/>
      <c r="M824" s="163"/>
      <c r="N824" s="163"/>
      <c r="O824" s="163"/>
    </row>
    <row r="825" spans="1:15">
      <c r="A825" s="163"/>
      <c r="B825" s="163"/>
      <c r="C825" s="163"/>
      <c r="D825" s="190" t="s">
        <v>4055</v>
      </c>
      <c r="E825" s="164"/>
      <c r="F825" s="164"/>
      <c r="G825" s="163"/>
      <c r="H825" s="163"/>
      <c r="I825" s="163"/>
      <c r="J825" s="163"/>
      <c r="K825" s="164"/>
      <c r="L825" s="164"/>
      <c r="M825" s="163"/>
      <c r="N825" s="163"/>
      <c r="O825" s="163"/>
    </row>
    <row r="826" spans="1:15">
      <c r="A826" s="163"/>
      <c r="B826" s="163"/>
      <c r="C826" s="163"/>
      <c r="D826" s="190" t="s">
        <v>4056</v>
      </c>
      <c r="E826" s="164"/>
      <c r="F826" s="164"/>
      <c r="G826" s="163"/>
      <c r="H826" s="163"/>
      <c r="I826" s="163"/>
      <c r="J826" s="163"/>
      <c r="K826" s="164"/>
      <c r="L826" s="164"/>
      <c r="M826" s="163"/>
      <c r="N826" s="163"/>
      <c r="O826" s="163"/>
    </row>
    <row r="827" spans="1:15">
      <c r="A827" s="163"/>
      <c r="B827" s="163"/>
      <c r="C827" s="163"/>
      <c r="D827" s="190" t="s">
        <v>4057</v>
      </c>
      <c r="E827" s="164"/>
      <c r="F827" s="164"/>
      <c r="G827" s="163"/>
      <c r="H827" s="163"/>
      <c r="I827" s="163"/>
      <c r="J827" s="163"/>
      <c r="K827" s="164"/>
      <c r="L827" s="164"/>
      <c r="M827" s="163"/>
      <c r="N827" s="163"/>
      <c r="O827" s="163"/>
    </row>
    <row r="828" spans="1:15">
      <c r="A828" s="163"/>
      <c r="B828" s="163"/>
      <c r="C828" s="163"/>
      <c r="D828" s="190" t="s">
        <v>4058</v>
      </c>
      <c r="E828" s="164"/>
      <c r="F828" s="164"/>
      <c r="G828" s="163"/>
      <c r="H828" s="163"/>
      <c r="I828" s="163"/>
      <c r="J828" s="163"/>
      <c r="K828" s="164"/>
      <c r="L828" s="164"/>
      <c r="M828" s="163"/>
      <c r="N828" s="163"/>
      <c r="O828" s="163"/>
    </row>
    <row r="829" spans="1:15">
      <c r="A829" s="163"/>
      <c r="B829" s="163"/>
      <c r="C829" s="163"/>
      <c r="D829" s="190" t="s">
        <v>4059</v>
      </c>
      <c r="E829" s="164"/>
      <c r="F829" s="164"/>
      <c r="G829" s="163"/>
      <c r="H829" s="163"/>
      <c r="I829" s="163"/>
      <c r="J829" s="163"/>
      <c r="K829" s="164"/>
      <c r="L829" s="164"/>
      <c r="M829" s="163"/>
      <c r="N829" s="163"/>
      <c r="O829" s="163"/>
    </row>
    <row r="830" spans="1:15">
      <c r="A830" s="163"/>
      <c r="B830" s="163"/>
      <c r="C830" s="163"/>
      <c r="D830" s="190" t="s">
        <v>4060</v>
      </c>
      <c r="E830" s="164"/>
      <c r="F830" s="164"/>
      <c r="G830" s="163"/>
      <c r="H830" s="163"/>
      <c r="I830" s="163"/>
      <c r="J830" s="163"/>
      <c r="K830" s="164"/>
      <c r="L830" s="164"/>
      <c r="M830" s="163"/>
      <c r="N830" s="163"/>
      <c r="O830" s="163"/>
    </row>
    <row r="831" spans="1:15">
      <c r="A831" s="163"/>
      <c r="B831" s="163"/>
      <c r="C831" s="163"/>
      <c r="D831" s="190" t="s">
        <v>4061</v>
      </c>
      <c r="E831" s="164"/>
      <c r="F831" s="164"/>
      <c r="G831" s="163"/>
      <c r="H831" s="163"/>
      <c r="I831" s="163"/>
      <c r="J831" s="163"/>
      <c r="K831" s="164"/>
      <c r="L831" s="164"/>
      <c r="M831" s="163"/>
      <c r="N831" s="163"/>
      <c r="O831" s="163"/>
    </row>
    <row r="832" spans="1:15">
      <c r="A832" s="163"/>
      <c r="B832" s="163"/>
      <c r="C832" s="163"/>
      <c r="D832" s="190" t="s">
        <v>4062</v>
      </c>
      <c r="E832" s="164"/>
      <c r="F832" s="164"/>
      <c r="G832" s="163"/>
      <c r="H832" s="163"/>
      <c r="I832" s="163"/>
      <c r="J832" s="163"/>
      <c r="K832" s="164"/>
      <c r="L832" s="164"/>
      <c r="M832" s="163"/>
      <c r="N832" s="163"/>
      <c r="O832" s="163"/>
    </row>
    <row r="833" spans="1:15">
      <c r="A833" s="163"/>
      <c r="B833" s="163"/>
      <c r="C833" s="163"/>
      <c r="D833" s="190" t="s">
        <v>4063</v>
      </c>
      <c r="E833" s="164"/>
      <c r="F833" s="164"/>
      <c r="G833" s="163"/>
      <c r="H833" s="163"/>
      <c r="I833" s="163"/>
      <c r="J833" s="163"/>
      <c r="K833" s="164"/>
      <c r="L833" s="164"/>
      <c r="M833" s="163"/>
      <c r="N833" s="163"/>
      <c r="O833" s="163"/>
    </row>
    <row r="834" spans="1:15">
      <c r="A834" s="163"/>
      <c r="B834" s="163"/>
      <c r="C834" s="163"/>
      <c r="D834" s="190" t="s">
        <v>4064</v>
      </c>
      <c r="E834" s="164"/>
      <c r="F834" s="164"/>
      <c r="G834" s="163"/>
      <c r="H834" s="163"/>
      <c r="I834" s="163"/>
      <c r="J834" s="163"/>
      <c r="K834" s="164"/>
      <c r="L834" s="164"/>
      <c r="M834" s="163"/>
      <c r="N834" s="163"/>
      <c r="O834" s="163"/>
    </row>
    <row r="835" spans="1:15">
      <c r="A835" s="163"/>
      <c r="B835" s="163"/>
      <c r="C835" s="163"/>
      <c r="D835" s="190" t="s">
        <v>4065</v>
      </c>
      <c r="E835" s="164"/>
      <c r="F835" s="164"/>
      <c r="G835" s="163"/>
      <c r="H835" s="163"/>
      <c r="I835" s="163"/>
      <c r="J835" s="163"/>
      <c r="K835" s="164"/>
      <c r="L835" s="164"/>
      <c r="M835" s="163"/>
      <c r="N835" s="163"/>
      <c r="O835" s="163"/>
    </row>
    <row r="836" spans="1:15">
      <c r="A836" s="163"/>
      <c r="B836" s="163"/>
      <c r="C836" s="163"/>
      <c r="D836" s="190" t="s">
        <v>4066</v>
      </c>
      <c r="E836" s="164"/>
      <c r="F836" s="164"/>
      <c r="G836" s="163"/>
      <c r="H836" s="163"/>
      <c r="I836" s="163"/>
      <c r="J836" s="163"/>
      <c r="K836" s="164"/>
      <c r="L836" s="164"/>
      <c r="M836" s="163"/>
      <c r="N836" s="163"/>
      <c r="O836" s="163"/>
    </row>
    <row r="837" spans="1:15">
      <c r="A837" s="163"/>
      <c r="B837" s="163"/>
      <c r="C837" s="163"/>
      <c r="D837" s="190" t="s">
        <v>4067</v>
      </c>
      <c r="E837" s="164"/>
      <c r="F837" s="164"/>
      <c r="G837" s="163"/>
      <c r="H837" s="163"/>
      <c r="I837" s="163"/>
      <c r="J837" s="163"/>
      <c r="K837" s="164"/>
      <c r="L837" s="164"/>
      <c r="M837" s="163"/>
      <c r="N837" s="163"/>
      <c r="O837" s="163"/>
    </row>
    <row r="838" spans="1:15">
      <c r="A838" s="163"/>
      <c r="B838" s="163"/>
      <c r="C838" s="163"/>
      <c r="D838" s="190" t="s">
        <v>4794</v>
      </c>
      <c r="E838" s="164"/>
      <c r="F838" s="164"/>
      <c r="G838" s="163"/>
      <c r="H838" s="163"/>
      <c r="I838" s="163"/>
      <c r="J838" s="163"/>
      <c r="K838" s="164"/>
      <c r="L838" s="164"/>
      <c r="M838" s="163"/>
      <c r="N838" s="163"/>
      <c r="O838" s="163"/>
    </row>
    <row r="839" spans="1:15">
      <c r="A839" s="163"/>
      <c r="B839" s="163"/>
      <c r="C839" s="163"/>
      <c r="D839" s="190" t="s">
        <v>4795</v>
      </c>
      <c r="E839" s="164"/>
      <c r="F839" s="164"/>
      <c r="G839" s="163"/>
      <c r="H839" s="163"/>
      <c r="I839" s="163"/>
      <c r="J839" s="163"/>
      <c r="K839" s="164"/>
      <c r="L839" s="164"/>
      <c r="M839" s="163"/>
      <c r="N839" s="163"/>
      <c r="O839" s="163"/>
    </row>
    <row r="840" spans="1:15">
      <c r="A840" s="163"/>
      <c r="B840" s="163"/>
      <c r="C840" s="163"/>
      <c r="D840" s="190" t="s">
        <v>4796</v>
      </c>
      <c r="E840" s="164"/>
      <c r="F840" s="164"/>
      <c r="G840" s="163"/>
      <c r="H840" s="163"/>
      <c r="I840" s="163"/>
      <c r="J840" s="163"/>
      <c r="K840" s="164"/>
      <c r="L840" s="164"/>
      <c r="M840" s="163"/>
      <c r="N840" s="163"/>
      <c r="O840" s="163"/>
    </row>
    <row r="841" spans="1:15">
      <c r="A841" s="163"/>
      <c r="B841" s="163"/>
      <c r="C841" s="163"/>
      <c r="D841" s="190" t="s">
        <v>4797</v>
      </c>
      <c r="E841" s="164"/>
      <c r="F841" s="164"/>
      <c r="G841" s="163"/>
      <c r="H841" s="163"/>
      <c r="I841" s="163"/>
      <c r="J841" s="163"/>
      <c r="K841" s="164"/>
      <c r="L841" s="164"/>
      <c r="M841" s="163"/>
      <c r="N841" s="163"/>
      <c r="O841" s="163"/>
    </row>
    <row r="842" spans="1:15">
      <c r="A842" s="163"/>
      <c r="B842" s="163"/>
      <c r="C842" s="163"/>
      <c r="D842" s="190" t="s">
        <v>4798</v>
      </c>
      <c r="E842" s="164"/>
      <c r="F842" s="164"/>
      <c r="G842" s="163"/>
      <c r="H842" s="163"/>
      <c r="I842" s="163"/>
      <c r="J842" s="163"/>
      <c r="K842" s="164"/>
      <c r="L842" s="164"/>
      <c r="M842" s="163"/>
      <c r="N842" s="163"/>
      <c r="O842" s="163"/>
    </row>
    <row r="843" spans="1:15">
      <c r="A843" s="163"/>
      <c r="B843" s="163"/>
      <c r="C843" s="163"/>
      <c r="D843" s="190" t="s">
        <v>4799</v>
      </c>
      <c r="E843" s="164"/>
      <c r="F843" s="164"/>
      <c r="G843" s="163"/>
      <c r="H843" s="163"/>
      <c r="I843" s="163"/>
      <c r="J843" s="163"/>
      <c r="K843" s="164"/>
      <c r="L843" s="164"/>
      <c r="M843" s="163"/>
      <c r="N843" s="163"/>
      <c r="O843" s="163"/>
    </row>
    <row r="844" spans="1:15">
      <c r="A844" s="163"/>
      <c r="B844" s="163"/>
      <c r="C844" s="163"/>
      <c r="D844" s="190" t="s">
        <v>4800</v>
      </c>
      <c r="E844" s="164"/>
      <c r="F844" s="164"/>
      <c r="G844" s="163"/>
      <c r="H844" s="163"/>
      <c r="I844" s="163"/>
      <c r="J844" s="163"/>
      <c r="K844" s="164"/>
      <c r="L844" s="164"/>
      <c r="M844" s="163"/>
      <c r="N844" s="163"/>
      <c r="O844" s="163"/>
    </row>
    <row r="845" spans="1:15">
      <c r="A845" s="163"/>
      <c r="B845" s="163"/>
      <c r="C845" s="163"/>
      <c r="D845" s="190" t="s">
        <v>4801</v>
      </c>
      <c r="E845" s="164"/>
      <c r="F845" s="164"/>
      <c r="G845" s="163"/>
      <c r="H845" s="163"/>
      <c r="I845" s="163"/>
      <c r="J845" s="163"/>
      <c r="K845" s="164"/>
      <c r="L845" s="164"/>
      <c r="M845" s="163"/>
      <c r="N845" s="163"/>
      <c r="O845" s="163"/>
    </row>
    <row r="846" spans="1:15">
      <c r="A846" s="163"/>
      <c r="B846" s="163"/>
      <c r="C846" s="163"/>
      <c r="D846" s="190" t="s">
        <v>4802</v>
      </c>
      <c r="E846" s="164"/>
      <c r="F846" s="164"/>
      <c r="G846" s="163"/>
      <c r="H846" s="163"/>
      <c r="I846" s="163"/>
      <c r="J846" s="163"/>
      <c r="K846" s="164"/>
      <c r="L846" s="164"/>
      <c r="M846" s="163"/>
      <c r="N846" s="163"/>
      <c r="O846" s="163"/>
    </row>
    <row r="847" spans="1:15">
      <c r="A847" s="163"/>
      <c r="B847" s="163"/>
      <c r="C847" s="163"/>
      <c r="D847" s="190" t="s">
        <v>4803</v>
      </c>
      <c r="E847" s="164"/>
      <c r="F847" s="164"/>
      <c r="G847" s="163"/>
      <c r="H847" s="163"/>
      <c r="I847" s="163"/>
      <c r="J847" s="163"/>
      <c r="K847" s="164"/>
      <c r="L847" s="164"/>
      <c r="M847" s="163"/>
      <c r="N847" s="163"/>
      <c r="O847" s="163"/>
    </row>
    <row r="848" spans="1:15">
      <c r="A848" s="163"/>
      <c r="B848" s="163"/>
      <c r="C848" s="163"/>
      <c r="D848" s="190" t="s">
        <v>4804</v>
      </c>
      <c r="E848" s="164"/>
      <c r="F848" s="164"/>
      <c r="G848" s="163"/>
      <c r="H848" s="163"/>
      <c r="I848" s="163"/>
      <c r="J848" s="163"/>
      <c r="K848" s="164"/>
      <c r="L848" s="164"/>
      <c r="M848" s="163"/>
      <c r="N848" s="163"/>
      <c r="O848" s="163"/>
    </row>
    <row r="849" spans="1:15">
      <c r="A849" s="163"/>
      <c r="B849" s="163"/>
      <c r="C849" s="163"/>
      <c r="D849" s="190" t="s">
        <v>4805</v>
      </c>
      <c r="E849" s="164"/>
      <c r="F849" s="164"/>
      <c r="G849" s="163"/>
      <c r="H849" s="163"/>
      <c r="I849" s="163"/>
      <c r="J849" s="163"/>
      <c r="K849" s="164"/>
      <c r="L849" s="164"/>
      <c r="M849" s="163"/>
      <c r="N849" s="163"/>
      <c r="O849" s="163"/>
    </row>
    <row r="850" spans="1:15">
      <c r="A850" s="163"/>
      <c r="B850" s="163"/>
      <c r="C850" s="163"/>
      <c r="D850" s="190" t="s">
        <v>4806</v>
      </c>
      <c r="E850" s="164"/>
      <c r="F850" s="164"/>
      <c r="G850" s="163"/>
      <c r="H850" s="163"/>
      <c r="I850" s="163"/>
      <c r="J850" s="163"/>
      <c r="K850" s="164"/>
      <c r="L850" s="164"/>
      <c r="M850" s="163"/>
      <c r="N850" s="163"/>
      <c r="O850" s="163"/>
    </row>
    <row r="851" spans="1:15">
      <c r="A851" s="163"/>
      <c r="B851" s="163"/>
      <c r="C851" s="163"/>
      <c r="D851" s="190" t="s">
        <v>4807</v>
      </c>
      <c r="E851" s="164"/>
      <c r="F851" s="164"/>
      <c r="G851" s="163"/>
      <c r="H851" s="163"/>
      <c r="I851" s="163"/>
      <c r="J851" s="163"/>
      <c r="K851" s="164"/>
      <c r="L851" s="164"/>
      <c r="M851" s="163"/>
      <c r="N851" s="163"/>
      <c r="O851" s="163"/>
    </row>
    <row r="852" spans="1:15">
      <c r="A852" s="163"/>
      <c r="B852" s="163"/>
      <c r="C852" s="163"/>
      <c r="D852" s="190" t="s">
        <v>4808</v>
      </c>
      <c r="E852" s="164"/>
      <c r="F852" s="164"/>
      <c r="G852" s="163"/>
      <c r="H852" s="163"/>
      <c r="I852" s="163"/>
      <c r="J852" s="163"/>
      <c r="K852" s="164"/>
      <c r="L852" s="164"/>
      <c r="M852" s="163"/>
      <c r="N852" s="163"/>
      <c r="O852" s="163"/>
    </row>
    <row r="853" spans="1:15">
      <c r="A853" s="163"/>
      <c r="B853" s="163"/>
      <c r="C853" s="163"/>
      <c r="D853" s="190" t="s">
        <v>4809</v>
      </c>
      <c r="E853" s="164"/>
      <c r="F853" s="164"/>
      <c r="G853" s="163"/>
      <c r="H853" s="163"/>
      <c r="I853" s="163"/>
      <c r="J853" s="163"/>
      <c r="K853" s="164"/>
      <c r="L853" s="164"/>
      <c r="M853" s="163"/>
      <c r="N853" s="163"/>
      <c r="O853" s="163"/>
    </row>
    <row r="854" spans="1:15">
      <c r="A854" s="163"/>
      <c r="B854" s="163"/>
      <c r="C854" s="163"/>
      <c r="D854" s="190" t="s">
        <v>4810</v>
      </c>
      <c r="E854" s="164"/>
      <c r="F854" s="164"/>
      <c r="G854" s="163"/>
      <c r="H854" s="163"/>
      <c r="I854" s="163"/>
      <c r="J854" s="163"/>
      <c r="K854" s="164"/>
      <c r="L854" s="164"/>
      <c r="M854" s="163"/>
      <c r="N854" s="163"/>
      <c r="O854" s="163"/>
    </row>
    <row r="855" spans="1:15">
      <c r="A855" s="163"/>
      <c r="B855" s="163"/>
      <c r="C855" s="163"/>
      <c r="D855" s="190" t="s">
        <v>4811</v>
      </c>
      <c r="E855" s="164"/>
      <c r="F855" s="164"/>
      <c r="G855" s="163"/>
      <c r="H855" s="163"/>
      <c r="I855" s="163"/>
      <c r="J855" s="163"/>
      <c r="K855" s="164"/>
      <c r="L855" s="164"/>
      <c r="M855" s="163"/>
      <c r="N855" s="163"/>
      <c r="O855" s="163"/>
    </row>
    <row r="856" spans="1:15">
      <c r="A856" s="163"/>
      <c r="B856" s="163"/>
      <c r="C856" s="163"/>
      <c r="D856" s="190" t="s">
        <v>4812</v>
      </c>
      <c r="E856" s="164"/>
      <c r="F856" s="164"/>
      <c r="G856" s="163"/>
      <c r="H856" s="163"/>
      <c r="I856" s="163"/>
      <c r="J856" s="163"/>
      <c r="K856" s="164"/>
      <c r="L856" s="164"/>
      <c r="M856" s="163"/>
      <c r="N856" s="163"/>
      <c r="O856" s="163"/>
    </row>
    <row r="857" spans="1:15">
      <c r="A857" s="163"/>
      <c r="B857" s="163"/>
      <c r="C857" s="163"/>
      <c r="D857" s="190" t="s">
        <v>4813</v>
      </c>
      <c r="E857" s="164"/>
      <c r="F857" s="164"/>
      <c r="G857" s="163"/>
      <c r="H857" s="163"/>
      <c r="I857" s="163"/>
      <c r="J857" s="163"/>
      <c r="K857" s="164"/>
      <c r="L857" s="164"/>
      <c r="M857" s="163"/>
      <c r="N857" s="163"/>
      <c r="O857" s="163"/>
    </row>
    <row r="858" spans="1:15">
      <c r="A858" s="163"/>
      <c r="B858" s="163"/>
      <c r="C858" s="163"/>
      <c r="D858" s="190" t="s">
        <v>4814</v>
      </c>
      <c r="E858" s="164"/>
      <c r="F858" s="164"/>
      <c r="G858" s="163"/>
      <c r="H858" s="163"/>
      <c r="I858" s="163"/>
      <c r="J858" s="163"/>
      <c r="K858" s="164"/>
      <c r="L858" s="164"/>
      <c r="M858" s="163"/>
      <c r="N858" s="163"/>
      <c r="O858" s="163"/>
    </row>
    <row r="859" spans="1:15">
      <c r="A859" s="163"/>
      <c r="B859" s="163"/>
      <c r="C859" s="163"/>
      <c r="D859" s="190" t="s">
        <v>4815</v>
      </c>
      <c r="E859" s="164"/>
      <c r="F859" s="164"/>
      <c r="G859" s="163"/>
      <c r="H859" s="163"/>
      <c r="I859" s="163"/>
      <c r="J859" s="163"/>
      <c r="K859" s="164"/>
      <c r="L859" s="164"/>
      <c r="M859" s="163"/>
      <c r="N859" s="163"/>
      <c r="O859" s="163"/>
    </row>
    <row r="860" spans="1:15">
      <c r="A860" s="163"/>
      <c r="B860" s="163"/>
      <c r="C860" s="163"/>
      <c r="D860" s="190" t="s">
        <v>4816</v>
      </c>
      <c r="E860" s="164"/>
      <c r="F860" s="164"/>
      <c r="G860" s="163"/>
      <c r="H860" s="163"/>
      <c r="I860" s="163"/>
      <c r="J860" s="163"/>
      <c r="K860" s="164"/>
      <c r="L860" s="164"/>
      <c r="M860" s="163"/>
      <c r="N860" s="163"/>
      <c r="O860" s="163"/>
    </row>
    <row r="861" spans="1:15">
      <c r="A861" s="163"/>
      <c r="B861" s="163"/>
      <c r="C861" s="163"/>
      <c r="D861" s="190" t="s">
        <v>4817</v>
      </c>
      <c r="E861" s="164"/>
      <c r="F861" s="164"/>
      <c r="G861" s="163"/>
      <c r="H861" s="163"/>
      <c r="I861" s="163"/>
      <c r="J861" s="163"/>
      <c r="K861" s="164"/>
      <c r="L861" s="164"/>
      <c r="M861" s="163"/>
      <c r="N861" s="163"/>
      <c r="O861" s="163"/>
    </row>
    <row r="862" spans="1:15">
      <c r="A862" s="163"/>
      <c r="B862" s="163"/>
      <c r="C862" s="163"/>
      <c r="D862" s="190" t="s">
        <v>5100</v>
      </c>
      <c r="E862" s="164"/>
      <c r="F862" s="164"/>
      <c r="G862" s="163"/>
      <c r="H862" s="163"/>
      <c r="I862" s="163"/>
      <c r="J862" s="163"/>
      <c r="K862" s="164"/>
      <c r="L862" s="164"/>
      <c r="M862" s="163"/>
      <c r="N862" s="163"/>
      <c r="O862" s="163"/>
    </row>
    <row r="863" spans="1:15">
      <c r="A863" s="163"/>
      <c r="B863" s="163"/>
      <c r="C863" s="163"/>
      <c r="D863" s="190" t="s">
        <v>5101</v>
      </c>
      <c r="E863" s="164"/>
      <c r="F863" s="164"/>
      <c r="G863" s="163"/>
      <c r="H863" s="163"/>
      <c r="I863" s="163"/>
      <c r="J863" s="163"/>
      <c r="K863" s="164"/>
      <c r="L863" s="164"/>
      <c r="M863" s="163"/>
      <c r="N863" s="163"/>
      <c r="O863" s="163"/>
    </row>
    <row r="864" spans="1:15">
      <c r="A864" s="163"/>
      <c r="B864" s="163"/>
      <c r="C864" s="163"/>
      <c r="D864" s="190" t="s">
        <v>5102</v>
      </c>
      <c r="E864" s="164"/>
      <c r="F864" s="164"/>
      <c r="G864" s="163"/>
      <c r="H864" s="163"/>
      <c r="I864" s="163"/>
      <c r="J864" s="163"/>
      <c r="K864" s="164"/>
      <c r="L864" s="164"/>
      <c r="M864" s="163"/>
      <c r="N864" s="163"/>
      <c r="O864" s="163"/>
    </row>
    <row r="865" spans="1:15">
      <c r="A865" s="163"/>
      <c r="B865" s="163"/>
      <c r="C865" s="163"/>
      <c r="D865" s="190" t="s">
        <v>5103</v>
      </c>
      <c r="E865" s="164"/>
      <c r="F865" s="164"/>
      <c r="G865" s="163"/>
      <c r="H865" s="163"/>
      <c r="I865" s="163"/>
      <c r="J865" s="163"/>
      <c r="K865" s="164"/>
      <c r="L865" s="164"/>
      <c r="M865" s="163"/>
      <c r="N865" s="163"/>
      <c r="O865" s="163"/>
    </row>
    <row r="866" spans="1:15">
      <c r="A866" s="163"/>
      <c r="B866" s="163"/>
      <c r="C866" s="163"/>
      <c r="D866" s="190" t="s">
        <v>5104</v>
      </c>
      <c r="E866" s="164"/>
      <c r="F866" s="164"/>
      <c r="G866" s="163"/>
      <c r="H866" s="163"/>
      <c r="I866" s="163"/>
      <c r="J866" s="163"/>
      <c r="K866" s="164"/>
      <c r="L866" s="164"/>
      <c r="M866" s="163"/>
      <c r="N866" s="163"/>
      <c r="O866" s="163"/>
    </row>
    <row r="867" spans="1:15">
      <c r="A867" s="163"/>
      <c r="B867" s="163"/>
      <c r="C867" s="163"/>
      <c r="D867" s="190" t="s">
        <v>5105</v>
      </c>
      <c r="E867" s="164"/>
      <c r="F867" s="164"/>
      <c r="G867" s="163"/>
      <c r="H867" s="163"/>
      <c r="I867" s="163"/>
      <c r="J867" s="163"/>
      <c r="K867" s="164"/>
      <c r="L867" s="164"/>
      <c r="M867" s="163"/>
      <c r="N867" s="163"/>
      <c r="O867" s="163"/>
    </row>
    <row r="868" spans="1:15">
      <c r="A868" s="163"/>
      <c r="B868" s="163"/>
      <c r="C868" s="163"/>
      <c r="D868" s="163"/>
      <c r="E868" s="164"/>
      <c r="F868" s="164"/>
      <c r="G868" s="163"/>
      <c r="H868" s="163"/>
      <c r="I868" s="163"/>
      <c r="J868" s="163"/>
      <c r="K868" s="164"/>
      <c r="L868" s="164"/>
      <c r="M868" s="163"/>
      <c r="N868" s="163"/>
      <c r="O868" s="163"/>
    </row>
    <row r="869" spans="1:15">
      <c r="A869" s="163"/>
      <c r="B869" s="163"/>
      <c r="C869" s="163"/>
      <c r="D869" s="163"/>
      <c r="E869" s="164"/>
      <c r="F869" s="164"/>
      <c r="G869" s="163"/>
      <c r="H869" s="163"/>
      <c r="I869" s="163"/>
      <c r="J869" s="163"/>
      <c r="K869" s="164"/>
      <c r="L869" s="164"/>
      <c r="M869" s="163"/>
      <c r="N869" s="163"/>
      <c r="O869" s="163"/>
    </row>
    <row r="870" spans="1:15">
      <c r="A870" s="163"/>
      <c r="B870" s="163"/>
      <c r="C870" s="163"/>
      <c r="D870" s="163"/>
      <c r="E870" s="164"/>
      <c r="F870" s="164"/>
      <c r="G870" s="163"/>
      <c r="H870" s="163"/>
      <c r="I870" s="163"/>
      <c r="J870" s="163"/>
      <c r="K870" s="164"/>
      <c r="L870" s="164"/>
      <c r="M870" s="163"/>
      <c r="N870" s="163"/>
      <c r="O870" s="163"/>
    </row>
    <row r="871" spans="1:15">
      <c r="A871" s="163"/>
      <c r="B871" s="163"/>
      <c r="C871" s="163"/>
      <c r="D871" s="163"/>
      <c r="E871" s="164"/>
      <c r="F871" s="164"/>
      <c r="G871" s="163"/>
      <c r="H871" s="163"/>
      <c r="I871" s="163"/>
      <c r="J871" s="163"/>
      <c r="K871" s="164"/>
      <c r="L871" s="164"/>
      <c r="M871" s="163"/>
      <c r="N871" s="163"/>
      <c r="O871" s="163"/>
    </row>
    <row r="872" spans="1:15">
      <c r="A872" s="163"/>
      <c r="B872" s="163"/>
      <c r="C872" s="163"/>
      <c r="D872" s="163"/>
      <c r="E872" s="164"/>
      <c r="F872" s="164"/>
      <c r="G872" s="163"/>
      <c r="H872" s="163"/>
      <c r="I872" s="163"/>
      <c r="J872" s="163"/>
      <c r="K872" s="164"/>
      <c r="L872" s="164"/>
      <c r="M872" s="163"/>
      <c r="N872" s="163"/>
      <c r="O872" s="163"/>
    </row>
    <row r="873" spans="1:15">
      <c r="A873" s="163"/>
      <c r="B873" s="163"/>
      <c r="C873" s="163"/>
      <c r="D873" s="163"/>
      <c r="E873" s="164"/>
      <c r="F873" s="164"/>
      <c r="G873" s="163"/>
      <c r="H873" s="163"/>
      <c r="I873" s="163"/>
      <c r="J873" s="163"/>
      <c r="K873" s="164"/>
      <c r="L873" s="164"/>
      <c r="M873" s="163"/>
      <c r="N873" s="163"/>
      <c r="O873" s="163"/>
    </row>
    <row r="874" spans="1:15">
      <c r="A874" s="163"/>
      <c r="B874" s="163"/>
      <c r="C874" s="163"/>
      <c r="D874" s="163"/>
      <c r="E874" s="164"/>
      <c r="F874" s="164"/>
      <c r="G874" s="163"/>
      <c r="H874" s="163"/>
      <c r="I874" s="163"/>
      <c r="J874" s="163"/>
      <c r="K874" s="164"/>
      <c r="L874" s="164"/>
      <c r="M874" s="163"/>
      <c r="N874" s="163"/>
      <c r="O874" s="163"/>
    </row>
    <row r="875" spans="1:15">
      <c r="A875" s="163"/>
      <c r="B875" s="163"/>
      <c r="C875" s="163"/>
      <c r="D875" s="163"/>
      <c r="E875" s="164"/>
      <c r="F875" s="164"/>
      <c r="G875" s="163"/>
      <c r="H875" s="163"/>
      <c r="I875" s="163"/>
      <c r="J875" s="163"/>
      <c r="K875" s="164"/>
      <c r="L875" s="164"/>
      <c r="M875" s="163"/>
      <c r="N875" s="163"/>
      <c r="O875" s="163"/>
    </row>
    <row r="876" spans="1:15">
      <c r="A876" s="163"/>
      <c r="B876" s="163"/>
      <c r="C876" s="163"/>
      <c r="D876" s="163"/>
      <c r="E876" s="164"/>
      <c r="F876" s="164"/>
      <c r="G876" s="163"/>
      <c r="H876" s="163"/>
      <c r="I876" s="163"/>
      <c r="J876" s="163"/>
      <c r="K876" s="164"/>
      <c r="L876" s="164"/>
      <c r="M876" s="163"/>
      <c r="N876" s="163"/>
      <c r="O876" s="163"/>
    </row>
    <row r="877" spans="1:15">
      <c r="A877" s="163"/>
      <c r="B877" s="163"/>
      <c r="C877" s="163"/>
      <c r="D877" s="163"/>
      <c r="E877" s="164"/>
      <c r="F877" s="164"/>
      <c r="G877" s="163"/>
      <c r="H877" s="163"/>
      <c r="I877" s="163"/>
      <c r="J877" s="163"/>
      <c r="K877" s="164"/>
      <c r="L877" s="164"/>
      <c r="M877" s="163"/>
      <c r="N877" s="163"/>
      <c r="O877" s="163"/>
    </row>
    <row r="878" spans="1:15">
      <c r="A878" s="163"/>
      <c r="B878" s="163"/>
      <c r="C878" s="163"/>
      <c r="D878" s="163"/>
      <c r="E878" s="164"/>
      <c r="F878" s="164"/>
      <c r="G878" s="163"/>
      <c r="H878" s="163"/>
      <c r="I878" s="163"/>
      <c r="J878" s="163"/>
      <c r="K878" s="164"/>
      <c r="L878" s="164"/>
      <c r="M878" s="163"/>
      <c r="N878" s="163"/>
      <c r="O878" s="163"/>
    </row>
    <row r="879" spans="1:15">
      <c r="A879" s="163"/>
      <c r="B879" s="163"/>
      <c r="C879" s="163"/>
      <c r="D879" s="163"/>
      <c r="E879" s="164"/>
      <c r="F879" s="164"/>
      <c r="G879" s="163"/>
      <c r="H879" s="163"/>
      <c r="I879" s="163"/>
      <c r="J879" s="163"/>
      <c r="K879" s="164"/>
      <c r="L879" s="164"/>
      <c r="M879" s="163"/>
      <c r="N879" s="163"/>
      <c r="O879" s="163"/>
    </row>
    <row r="880" spans="1:15">
      <c r="A880" s="163"/>
      <c r="B880" s="163"/>
      <c r="C880" s="163"/>
      <c r="D880" s="163"/>
      <c r="E880" s="164"/>
      <c r="F880" s="164"/>
      <c r="G880" s="163"/>
      <c r="H880" s="163"/>
      <c r="I880" s="163"/>
      <c r="J880" s="163"/>
      <c r="K880" s="164"/>
      <c r="L880" s="164"/>
      <c r="M880" s="163"/>
      <c r="N880" s="163"/>
      <c r="O880" s="163"/>
    </row>
    <row r="881" spans="1:15">
      <c r="A881" s="163"/>
      <c r="B881" s="163"/>
      <c r="C881" s="163"/>
      <c r="D881" s="163"/>
      <c r="E881" s="164"/>
      <c r="F881" s="164"/>
      <c r="G881" s="163"/>
      <c r="H881" s="163"/>
      <c r="I881" s="163"/>
      <c r="J881" s="163"/>
      <c r="K881" s="164"/>
      <c r="L881" s="164"/>
      <c r="M881" s="163"/>
      <c r="N881" s="163"/>
      <c r="O881" s="163"/>
    </row>
    <row r="882" spans="1:15">
      <c r="A882" s="163"/>
      <c r="B882" s="163"/>
      <c r="C882" s="163"/>
      <c r="D882" s="163"/>
      <c r="E882" s="164"/>
      <c r="F882" s="164"/>
      <c r="G882" s="163"/>
      <c r="H882" s="163"/>
      <c r="I882" s="163"/>
      <c r="J882" s="163"/>
      <c r="K882" s="164"/>
      <c r="L882" s="164"/>
      <c r="M882" s="163"/>
      <c r="N882" s="163"/>
      <c r="O882" s="163"/>
    </row>
    <row r="883" spans="1:15">
      <c r="A883" s="163"/>
      <c r="B883" s="163"/>
      <c r="C883" s="163"/>
      <c r="D883" s="163"/>
      <c r="E883" s="164"/>
      <c r="F883" s="164"/>
      <c r="G883" s="163"/>
      <c r="H883" s="163"/>
      <c r="I883" s="163"/>
      <c r="J883" s="163"/>
      <c r="K883" s="164"/>
      <c r="L883" s="164"/>
      <c r="M883" s="163"/>
      <c r="N883" s="163"/>
      <c r="O883" s="163"/>
    </row>
    <row r="884" spans="1:15">
      <c r="A884" s="163"/>
      <c r="B884" s="163"/>
      <c r="C884" s="163"/>
      <c r="D884" s="163"/>
      <c r="E884" s="164"/>
      <c r="F884" s="164"/>
      <c r="G884" s="163"/>
      <c r="H884" s="163"/>
      <c r="I884" s="163"/>
      <c r="J884" s="163"/>
      <c r="K884" s="164"/>
      <c r="L884" s="164"/>
      <c r="M884" s="163"/>
      <c r="N884" s="163"/>
      <c r="O884" s="163"/>
    </row>
  </sheetData>
  <mergeCells count="13">
    <mergeCell ref="J8:N8"/>
    <mergeCell ref="J5:K5"/>
    <mergeCell ref="M5:N5"/>
    <mergeCell ref="J6:K6"/>
    <mergeCell ref="M6:N6"/>
    <mergeCell ref="J7:K7"/>
    <mergeCell ref="M7:N7"/>
    <mergeCell ref="J2:L2"/>
    <mergeCell ref="M2:N2"/>
    <mergeCell ref="J3:K3"/>
    <mergeCell ref="M3:N3"/>
    <mergeCell ref="J4:K4"/>
    <mergeCell ref="M4:N4"/>
  </mergeCells>
  <conditionalFormatting sqref="F1:F10 F40 F42 F44 F47:F48">
    <cfRule type="timePeriod" dxfId="26" priority="21" timePeriod="yesterday">
      <formula>FLOOR(F1,1)=TODAY()-1</formula>
    </cfRule>
  </conditionalFormatting>
  <conditionalFormatting sqref="F34:F36 F84:F85 F87 F90:F92 F103 F106 F122:F123 F137 F144:F150">
    <cfRule type="timePeriod" dxfId="25" priority="22" timePeriod="yesterday">
      <formula>FLOOR(F34,1)=TODAY()-1</formula>
    </cfRule>
  </conditionalFormatting>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FD881"/>
  <sheetViews>
    <sheetView workbookViewId="0">
      <selection activeCell="C12" sqref="C12"/>
    </sheetView>
  </sheetViews>
  <sheetFormatPr defaultRowHeight="15"/>
  <cols>
    <col min="1" max="1" width="9.140625" customWidth="1"/>
    <col min="2" max="2" width="19.7109375" hidden="1" customWidth="1"/>
    <col min="3" max="4" width="19.7109375" customWidth="1"/>
    <col min="5" max="6" width="19.7109375" style="1" customWidth="1"/>
    <col min="7" max="7" width="26.42578125" customWidth="1"/>
    <col min="8" max="8" width="84.140625" customWidth="1"/>
    <col min="9" max="9" width="28.5703125" customWidth="1"/>
    <col min="10" max="10" width="40.85546875" customWidth="1"/>
    <col min="11" max="12" width="19.7109375" style="1" customWidth="1"/>
    <col min="13" max="15" width="19.7109375" customWidth="1"/>
  </cols>
  <sheetData>
    <row r="1" spans="1:15" ht="18.75" thickBot="1">
      <c r="A1" s="134"/>
      <c r="B1" s="78"/>
      <c r="C1" s="134" t="s">
        <v>162</v>
      </c>
      <c r="D1" s="63"/>
      <c r="E1" s="65"/>
      <c r="F1" s="65"/>
      <c r="G1" s="65"/>
      <c r="H1" s="63"/>
      <c r="I1" s="63"/>
      <c r="J1" s="63"/>
      <c r="K1" s="65"/>
      <c r="L1" s="65"/>
      <c r="M1" s="63"/>
      <c r="N1" s="63"/>
      <c r="O1" s="63"/>
    </row>
    <row r="2" spans="1:15" ht="18.75" thickBot="1">
      <c r="A2" s="134"/>
      <c r="B2" s="78"/>
      <c r="C2" s="134"/>
      <c r="D2" s="63"/>
      <c r="E2" s="65"/>
      <c r="F2" s="65"/>
      <c r="G2" s="63"/>
      <c r="H2" s="63"/>
      <c r="I2" s="63"/>
      <c r="J2" s="361" t="s">
        <v>166</v>
      </c>
      <c r="K2" s="362"/>
      <c r="L2" s="363"/>
      <c r="M2" s="364"/>
      <c r="N2" s="364"/>
      <c r="O2" s="63"/>
    </row>
    <row r="3" spans="1:15" ht="18">
      <c r="A3" s="134"/>
      <c r="B3" s="134"/>
      <c r="C3" s="134"/>
      <c r="D3" s="134" t="s">
        <v>455</v>
      </c>
      <c r="E3" s="249"/>
      <c r="F3" s="249"/>
      <c r="G3" s="141"/>
      <c r="H3" s="134"/>
      <c r="I3" s="134"/>
      <c r="J3" s="365" t="s">
        <v>171</v>
      </c>
      <c r="K3" s="366"/>
      <c r="L3" s="138">
        <f>COUNTIFS(K:K,"A")</f>
        <v>1</v>
      </c>
      <c r="M3" s="367"/>
      <c r="N3" s="367"/>
      <c r="O3" s="63"/>
    </row>
    <row r="4" spans="1:15" ht="18">
      <c r="A4" s="134"/>
      <c r="B4" s="134"/>
      <c r="C4" s="134"/>
      <c r="D4" s="134"/>
      <c r="E4" s="249"/>
      <c r="F4" s="249"/>
      <c r="G4" s="134"/>
      <c r="H4" s="134"/>
      <c r="I4" s="134"/>
      <c r="J4" s="368" t="s">
        <v>172</v>
      </c>
      <c r="K4" s="369"/>
      <c r="L4" s="139">
        <f>COUNTIFS(K:K, "B")</f>
        <v>0</v>
      </c>
      <c r="M4" s="367"/>
      <c r="N4" s="367"/>
      <c r="O4" s="63"/>
    </row>
    <row r="5" spans="1:15" ht="15.75" thickBot="1">
      <c r="A5" s="72"/>
      <c r="B5" s="78"/>
      <c r="C5" s="63"/>
      <c r="D5" s="63"/>
      <c r="E5" s="65"/>
      <c r="F5" s="65"/>
      <c r="G5" s="63"/>
      <c r="H5" s="63"/>
      <c r="I5" s="63"/>
      <c r="J5" s="371" t="s">
        <v>173</v>
      </c>
      <c r="K5" s="372"/>
      <c r="L5" s="140">
        <f>COUNTIFS(K:K, "R")</f>
        <v>0</v>
      </c>
      <c r="M5" s="367"/>
      <c r="N5" s="367"/>
      <c r="O5" s="107"/>
    </row>
    <row r="6" spans="1:15" ht="15.75" thickBot="1">
      <c r="A6" s="72"/>
      <c r="B6" s="78"/>
      <c r="C6" s="63"/>
      <c r="D6" s="63"/>
      <c r="E6" s="65"/>
      <c r="F6" s="65"/>
      <c r="G6" s="63"/>
      <c r="H6" s="63"/>
      <c r="I6" s="63"/>
      <c r="J6" s="371" t="s">
        <v>454</v>
      </c>
      <c r="K6" s="372"/>
      <c r="L6" s="140">
        <f>COUNTIFS(K:K, "OP")</f>
        <v>0</v>
      </c>
      <c r="M6" s="367"/>
      <c r="N6" s="367"/>
      <c r="O6" s="107"/>
    </row>
    <row r="7" spans="1:15" ht="15.75" thickBot="1">
      <c r="A7" s="72"/>
      <c r="B7" s="78"/>
      <c r="C7" s="63"/>
      <c r="D7" s="63"/>
      <c r="E7" s="65"/>
      <c r="F7" s="65"/>
      <c r="G7" s="63"/>
      <c r="H7" s="63"/>
      <c r="I7" s="63"/>
      <c r="J7" s="371" t="s">
        <v>320</v>
      </c>
      <c r="K7" s="372"/>
      <c r="L7" s="140">
        <f>SUM(L3:L6)</f>
        <v>1</v>
      </c>
      <c r="M7" s="367"/>
      <c r="N7" s="367"/>
      <c r="O7" s="107"/>
    </row>
    <row r="8" spans="1:15" ht="15.75" thickBot="1">
      <c r="A8" s="72"/>
      <c r="B8" s="78"/>
      <c r="C8" s="63"/>
      <c r="D8" s="63"/>
      <c r="E8" s="65"/>
      <c r="F8" s="65"/>
      <c r="G8" s="63"/>
      <c r="H8" s="63"/>
      <c r="I8" s="63"/>
      <c r="J8" s="370"/>
      <c r="K8" s="370"/>
      <c r="L8" s="370"/>
      <c r="M8" s="370"/>
      <c r="N8" s="370"/>
      <c r="O8" s="63"/>
    </row>
    <row r="9" spans="1:15" ht="28.5" thickBot="1">
      <c r="A9" s="108" t="s">
        <v>2</v>
      </c>
      <c r="B9" s="109" t="s">
        <v>148</v>
      </c>
      <c r="C9" s="110" t="s">
        <v>1</v>
      </c>
      <c r="D9" s="110" t="s">
        <v>168</v>
      </c>
      <c r="E9" s="110" t="s">
        <v>297</v>
      </c>
      <c r="F9" s="110" t="s">
        <v>4295</v>
      </c>
      <c r="G9" s="110" t="s">
        <v>0</v>
      </c>
      <c r="H9" s="110" t="s">
        <v>167</v>
      </c>
      <c r="I9" s="110" t="s">
        <v>813</v>
      </c>
      <c r="J9" s="110" t="s">
        <v>28</v>
      </c>
      <c r="K9" s="110" t="s">
        <v>165</v>
      </c>
      <c r="L9" s="110" t="s">
        <v>550</v>
      </c>
      <c r="M9" s="149" t="s">
        <v>176</v>
      </c>
      <c r="N9" s="112" t="s">
        <v>175</v>
      </c>
      <c r="O9" s="112" t="s">
        <v>164</v>
      </c>
    </row>
    <row r="10" spans="1:15" ht="28.5">
      <c r="A10" s="195"/>
      <c r="B10" s="196" t="s">
        <v>741</v>
      </c>
      <c r="C10" s="197"/>
      <c r="D10" s="196"/>
      <c r="E10" s="256"/>
      <c r="F10" s="256"/>
      <c r="G10" s="196"/>
      <c r="H10" s="201"/>
      <c r="I10" s="230"/>
      <c r="J10" s="197"/>
      <c r="K10" s="256"/>
      <c r="L10" s="256"/>
      <c r="M10" s="198"/>
      <c r="N10" s="199"/>
      <c r="O10" s="200"/>
    </row>
    <row r="11" spans="1:15">
      <c r="A11" s="187">
        <v>1</v>
      </c>
      <c r="B11" s="188"/>
      <c r="C11" s="214"/>
      <c r="D11" s="189"/>
      <c r="E11" s="159"/>
      <c r="F11" s="159"/>
      <c r="G11" s="160"/>
      <c r="H11" s="160"/>
      <c r="I11" s="160"/>
      <c r="J11" s="160"/>
      <c r="K11" s="189"/>
      <c r="L11" s="159"/>
      <c r="M11" s="213"/>
      <c r="N11" s="189"/>
      <c r="O11" s="231"/>
    </row>
    <row r="12" spans="1:15">
      <c r="A12" s="187">
        <v>2</v>
      </c>
      <c r="B12" s="188"/>
      <c r="C12" s="214" t="s">
        <v>12157</v>
      </c>
      <c r="D12" s="189" t="s">
        <v>12014</v>
      </c>
      <c r="E12" s="159">
        <v>45861</v>
      </c>
      <c r="F12" s="159">
        <v>45861</v>
      </c>
      <c r="G12" s="160" t="s">
        <v>11736</v>
      </c>
      <c r="H12" s="160" t="s">
        <v>12158</v>
      </c>
      <c r="I12" s="160"/>
      <c r="J12" s="160" t="s">
        <v>12159</v>
      </c>
      <c r="K12" s="189" t="s">
        <v>195</v>
      </c>
      <c r="L12" s="159">
        <v>45868</v>
      </c>
      <c r="M12" s="213"/>
      <c r="N12" s="189"/>
      <c r="O12" s="231"/>
    </row>
    <row r="13" spans="1:15">
      <c r="A13" s="187">
        <v>3</v>
      </c>
      <c r="B13" s="188"/>
      <c r="C13" s="214"/>
      <c r="D13" s="189" t="s">
        <v>12150</v>
      </c>
      <c r="E13" s="159"/>
      <c r="F13" s="159"/>
      <c r="G13" s="160"/>
      <c r="H13" s="160"/>
      <c r="I13" s="160"/>
      <c r="J13" s="160"/>
      <c r="K13" s="189"/>
      <c r="L13" s="159"/>
      <c r="M13" s="213"/>
      <c r="N13" s="189"/>
      <c r="O13" s="231"/>
    </row>
    <row r="14" spans="1:15">
      <c r="A14" s="187">
        <v>4</v>
      </c>
      <c r="B14" s="188"/>
      <c r="C14" s="214"/>
      <c r="D14" s="189" t="s">
        <v>12151</v>
      </c>
      <c r="E14" s="159"/>
      <c r="F14" s="159"/>
      <c r="G14" s="160"/>
      <c r="H14" s="160"/>
      <c r="I14" s="160"/>
      <c r="J14" s="160"/>
      <c r="K14" s="189"/>
      <c r="L14" s="159"/>
      <c r="M14" s="213"/>
      <c r="N14" s="189"/>
      <c r="O14" s="231"/>
    </row>
    <row r="15" spans="1:15">
      <c r="A15" s="187">
        <v>5</v>
      </c>
      <c r="B15" s="188"/>
      <c r="C15" s="214"/>
      <c r="D15" s="189" t="s">
        <v>12152</v>
      </c>
      <c r="E15" s="159"/>
      <c r="F15" s="159"/>
      <c r="G15" s="160"/>
      <c r="H15" s="160"/>
      <c r="I15" s="160"/>
      <c r="J15" s="160"/>
      <c r="K15" s="189"/>
      <c r="L15" s="159"/>
      <c r="M15" s="213"/>
      <c r="N15" s="189"/>
      <c r="O15" s="231"/>
    </row>
    <row r="16" spans="1:15">
      <c r="A16" s="187">
        <v>6</v>
      </c>
      <c r="B16" s="188"/>
      <c r="C16" s="214"/>
      <c r="D16" s="189" t="s">
        <v>12153</v>
      </c>
      <c r="E16" s="159"/>
      <c r="F16" s="159"/>
      <c r="G16" s="160"/>
      <c r="H16" s="160"/>
      <c r="I16" s="160"/>
      <c r="J16" s="160"/>
      <c r="K16" s="189"/>
      <c r="L16" s="159"/>
      <c r="M16" s="213"/>
      <c r="N16" s="189"/>
      <c r="O16" s="231"/>
    </row>
    <row r="17" spans="1:15">
      <c r="A17" s="187">
        <v>7</v>
      </c>
      <c r="B17" s="188"/>
      <c r="C17" s="214"/>
      <c r="D17" s="189" t="s">
        <v>12154</v>
      </c>
      <c r="E17" s="159"/>
      <c r="F17" s="159"/>
      <c r="G17" s="160"/>
      <c r="H17" s="160"/>
      <c r="I17" s="160"/>
      <c r="J17" s="160"/>
      <c r="K17" s="189"/>
      <c r="L17" s="159"/>
      <c r="M17" s="213"/>
      <c r="N17" s="189"/>
      <c r="O17" s="231"/>
    </row>
    <row r="18" spans="1:15">
      <c r="A18" s="187">
        <v>8</v>
      </c>
      <c r="B18" s="188"/>
      <c r="C18" s="214"/>
      <c r="D18" s="189" t="s">
        <v>12155</v>
      </c>
      <c r="E18" s="159"/>
      <c r="F18" s="159"/>
      <c r="G18" s="160"/>
      <c r="H18" s="160"/>
      <c r="I18" s="160"/>
      <c r="J18" s="160"/>
      <c r="K18" s="189"/>
      <c r="L18" s="159"/>
      <c r="M18" s="213"/>
      <c r="N18" s="189"/>
      <c r="O18" s="231"/>
    </row>
    <row r="19" spans="1:15">
      <c r="A19" s="187">
        <v>9</v>
      </c>
      <c r="B19" s="188"/>
      <c r="C19" s="214"/>
      <c r="D19" s="189" t="s">
        <v>12156</v>
      </c>
      <c r="E19" s="159"/>
      <c r="F19" s="159"/>
      <c r="G19" s="160"/>
      <c r="H19" s="160"/>
      <c r="I19" s="160"/>
      <c r="J19" s="160"/>
      <c r="K19" s="189"/>
      <c r="L19" s="159"/>
      <c r="M19" s="213"/>
      <c r="N19" s="189"/>
      <c r="O19" s="231"/>
    </row>
    <row r="20" spans="1:15">
      <c r="A20" s="187">
        <v>10</v>
      </c>
      <c r="B20" s="188"/>
      <c r="C20" s="214"/>
      <c r="D20" s="189" t="s">
        <v>756</v>
      </c>
      <c r="E20" s="159"/>
      <c r="F20" s="159"/>
      <c r="G20" s="160"/>
      <c r="H20" s="160"/>
      <c r="I20" s="160"/>
      <c r="J20" s="160"/>
      <c r="K20" s="189"/>
      <c r="L20" s="159"/>
      <c r="M20" s="213"/>
      <c r="N20" s="189"/>
      <c r="O20" s="231"/>
    </row>
    <row r="21" spans="1:15">
      <c r="A21" s="187">
        <v>11</v>
      </c>
      <c r="B21" s="188"/>
      <c r="C21" s="214"/>
      <c r="D21" s="189" t="s">
        <v>757</v>
      </c>
      <c r="E21" s="159"/>
      <c r="F21" s="159"/>
      <c r="G21" s="160"/>
      <c r="H21" s="160"/>
      <c r="I21" s="160"/>
      <c r="J21" s="160"/>
      <c r="K21" s="189"/>
      <c r="L21" s="159"/>
      <c r="M21" s="213"/>
      <c r="N21" s="189"/>
      <c r="O21" s="231"/>
    </row>
    <row r="22" spans="1:15">
      <c r="A22" s="187">
        <v>12</v>
      </c>
      <c r="B22" s="188"/>
      <c r="C22" s="214"/>
      <c r="D22" s="189" t="s">
        <v>881</v>
      </c>
      <c r="E22" s="159"/>
      <c r="F22" s="159"/>
      <c r="G22" s="160"/>
      <c r="H22" s="160"/>
      <c r="I22" s="160"/>
      <c r="J22" s="160"/>
      <c r="K22" s="189"/>
      <c r="L22" s="159"/>
      <c r="M22" s="213"/>
      <c r="N22" s="189"/>
      <c r="O22" s="231"/>
    </row>
    <row r="23" spans="1:15">
      <c r="A23" s="187">
        <v>13</v>
      </c>
      <c r="B23" s="188"/>
      <c r="C23" s="214"/>
      <c r="D23" s="189" t="s">
        <v>882</v>
      </c>
      <c r="E23" s="159"/>
      <c r="F23" s="159"/>
      <c r="G23" s="160"/>
      <c r="H23" s="160"/>
      <c r="I23" s="160"/>
      <c r="J23" s="160"/>
      <c r="K23" s="189"/>
      <c r="L23" s="159"/>
      <c r="M23" s="213"/>
      <c r="N23" s="189"/>
      <c r="O23" s="231"/>
    </row>
    <row r="24" spans="1:15">
      <c r="A24" s="187">
        <v>14</v>
      </c>
      <c r="B24" s="188"/>
      <c r="C24" s="214"/>
      <c r="D24" s="189" t="s">
        <v>883</v>
      </c>
      <c r="E24" s="159"/>
      <c r="F24" s="159"/>
      <c r="G24" s="160"/>
      <c r="H24" s="160"/>
      <c r="I24" s="160"/>
      <c r="J24" s="160"/>
      <c r="K24" s="189"/>
      <c r="L24" s="159"/>
      <c r="M24" s="213"/>
      <c r="N24" s="189"/>
      <c r="O24" s="231"/>
    </row>
    <row r="25" spans="1:15">
      <c r="A25" s="187">
        <v>15</v>
      </c>
      <c r="B25" s="188"/>
      <c r="C25" s="214"/>
      <c r="D25" s="189" t="s">
        <v>884</v>
      </c>
      <c r="E25" s="159"/>
      <c r="F25" s="159"/>
      <c r="G25" s="160"/>
      <c r="H25" s="160"/>
      <c r="I25" s="160"/>
      <c r="J25" s="160"/>
      <c r="K25" s="189"/>
      <c r="L25" s="159"/>
      <c r="M25" s="213"/>
      <c r="N25" s="189"/>
      <c r="O25" s="231"/>
    </row>
    <row r="26" spans="1:15">
      <c r="A26" s="187">
        <v>16</v>
      </c>
      <c r="B26" s="188"/>
      <c r="C26" s="214"/>
      <c r="D26" s="189" t="s">
        <v>885</v>
      </c>
      <c r="E26" s="159"/>
      <c r="F26" s="159"/>
      <c r="G26" s="160"/>
      <c r="H26" s="160"/>
      <c r="I26" s="160"/>
      <c r="J26" s="160"/>
      <c r="K26" s="189"/>
      <c r="L26" s="159"/>
      <c r="M26" s="159"/>
      <c r="N26" s="189"/>
      <c r="O26" s="231"/>
    </row>
    <row r="27" spans="1:15">
      <c r="A27" s="187">
        <v>17</v>
      </c>
      <c r="B27" s="188"/>
      <c r="C27" s="214"/>
      <c r="D27" s="189" t="s">
        <v>886</v>
      </c>
      <c r="E27" s="159"/>
      <c r="F27" s="159"/>
      <c r="G27" s="160"/>
      <c r="H27" s="160"/>
      <c r="I27" s="160"/>
      <c r="J27" s="160"/>
      <c r="K27" s="189"/>
      <c r="L27" s="159"/>
      <c r="M27" s="159"/>
      <c r="N27" s="189"/>
      <c r="O27" s="231"/>
    </row>
    <row r="28" spans="1:15">
      <c r="A28" s="187">
        <v>18</v>
      </c>
      <c r="B28" s="188"/>
      <c r="C28" s="214"/>
      <c r="D28" s="189" t="s">
        <v>887</v>
      </c>
      <c r="E28" s="159"/>
      <c r="F28" s="159"/>
      <c r="G28" s="160"/>
      <c r="H28" s="160"/>
      <c r="I28" s="160"/>
      <c r="J28" s="160"/>
      <c r="K28" s="189"/>
      <c r="L28" s="159"/>
      <c r="M28" s="159"/>
      <c r="N28" s="189"/>
      <c r="O28" s="231"/>
    </row>
    <row r="29" spans="1:15">
      <c r="A29" s="187">
        <v>19</v>
      </c>
      <c r="B29" s="188"/>
      <c r="C29" s="214"/>
      <c r="D29" s="189" t="s">
        <v>888</v>
      </c>
      <c r="E29" s="159"/>
      <c r="F29" s="159"/>
      <c r="G29" s="160"/>
      <c r="H29" s="160"/>
      <c r="I29" s="160"/>
      <c r="J29" s="160"/>
      <c r="K29" s="189"/>
      <c r="L29" s="159"/>
      <c r="M29" s="159"/>
      <c r="N29" s="189"/>
      <c r="O29" s="231"/>
    </row>
    <row r="30" spans="1:15">
      <c r="A30" s="187">
        <v>20</v>
      </c>
      <c r="B30" s="188"/>
      <c r="C30" s="214"/>
      <c r="D30" s="189" t="s">
        <v>889</v>
      </c>
      <c r="E30" s="159"/>
      <c r="F30" s="159"/>
      <c r="G30" s="160"/>
      <c r="H30" s="160"/>
      <c r="I30" s="160"/>
      <c r="J30" s="160"/>
      <c r="K30" s="189"/>
      <c r="L30" s="159"/>
      <c r="M30" s="159"/>
      <c r="N30" s="189"/>
      <c r="O30" s="231"/>
    </row>
    <row r="31" spans="1:15" ht="15.75" customHeight="1">
      <c r="A31" s="187">
        <v>21</v>
      </c>
      <c r="B31" s="188"/>
      <c r="C31" s="214"/>
      <c r="D31" s="189" t="s">
        <v>890</v>
      </c>
      <c r="E31" s="191"/>
      <c r="F31" s="191"/>
      <c r="G31" s="192"/>
      <c r="H31" s="193"/>
      <c r="I31" s="193"/>
      <c r="J31" s="192"/>
      <c r="K31" s="190"/>
      <c r="L31" s="159"/>
      <c r="M31" s="213"/>
      <c r="N31" s="189"/>
      <c r="O31" s="231"/>
    </row>
    <row r="32" spans="1:15">
      <c r="A32" s="187">
        <v>22</v>
      </c>
      <c r="B32" s="188"/>
      <c r="C32" s="214"/>
      <c r="D32" s="189" t="s">
        <v>944</v>
      </c>
      <c r="E32" s="159"/>
      <c r="F32" s="159"/>
      <c r="G32" s="160"/>
      <c r="H32" s="160"/>
      <c r="I32" s="160"/>
      <c r="J32" s="160"/>
      <c r="K32" s="189"/>
      <c r="L32" s="159"/>
      <c r="M32" s="213"/>
      <c r="N32" s="189"/>
      <c r="O32" s="231"/>
    </row>
    <row r="33" spans="1:15">
      <c r="A33" s="187">
        <v>23</v>
      </c>
      <c r="B33" s="188"/>
      <c r="C33" s="214"/>
      <c r="D33" s="189" t="s">
        <v>1013</v>
      </c>
      <c r="E33" s="159"/>
      <c r="F33" s="159"/>
      <c r="G33" s="160"/>
      <c r="H33" s="160"/>
      <c r="I33" s="160"/>
      <c r="J33" s="160"/>
      <c r="K33" s="189"/>
      <c r="L33" s="159"/>
      <c r="M33" s="213"/>
      <c r="N33" s="189"/>
      <c r="O33" s="231"/>
    </row>
    <row r="34" spans="1:15">
      <c r="A34" s="187">
        <v>24</v>
      </c>
      <c r="B34" s="188"/>
      <c r="C34" s="214"/>
      <c r="D34" s="189" t="s">
        <v>1014</v>
      </c>
      <c r="E34" s="159"/>
      <c r="F34" s="159"/>
      <c r="G34" s="160"/>
      <c r="H34" s="160"/>
      <c r="I34" s="160"/>
      <c r="J34" s="160"/>
      <c r="K34" s="189"/>
      <c r="L34" s="159"/>
      <c r="M34" s="213"/>
      <c r="N34" s="189"/>
      <c r="O34" s="231"/>
    </row>
    <row r="35" spans="1:15">
      <c r="A35" s="187">
        <v>25</v>
      </c>
      <c r="B35" s="188"/>
      <c r="C35" s="187"/>
      <c r="D35" s="189" t="s">
        <v>1015</v>
      </c>
      <c r="E35" s="191"/>
      <c r="F35" s="191"/>
      <c r="G35" s="192"/>
      <c r="H35" s="160"/>
      <c r="I35" s="160"/>
      <c r="J35" s="160"/>
      <c r="K35" s="189"/>
      <c r="L35" s="159"/>
      <c r="M35" s="213"/>
      <c r="N35" s="189"/>
      <c r="O35" s="231"/>
    </row>
    <row r="36" spans="1:15">
      <c r="A36" s="187">
        <v>26</v>
      </c>
      <c r="B36" s="188"/>
      <c r="C36" s="187"/>
      <c r="D36" s="189" t="s">
        <v>1016</v>
      </c>
      <c r="E36" s="191"/>
      <c r="F36" s="191"/>
      <c r="G36" s="192"/>
      <c r="H36" s="192"/>
      <c r="I36" s="192"/>
      <c r="J36" s="160"/>
      <c r="K36" s="189"/>
      <c r="L36" s="159"/>
      <c r="M36" s="213"/>
      <c r="N36" s="189"/>
      <c r="O36" s="231"/>
    </row>
    <row r="37" spans="1:15">
      <c r="A37" s="187">
        <v>27</v>
      </c>
      <c r="B37" s="188"/>
      <c r="C37" s="187"/>
      <c r="D37" s="189" t="s">
        <v>1017</v>
      </c>
      <c r="E37" s="191"/>
      <c r="F37" s="191"/>
      <c r="G37" s="192"/>
      <c r="H37" s="192"/>
      <c r="I37" s="192"/>
      <c r="J37" s="160"/>
      <c r="K37" s="189"/>
      <c r="L37" s="159"/>
      <c r="M37" s="213"/>
      <c r="N37" s="189"/>
      <c r="O37" s="231"/>
    </row>
    <row r="38" spans="1:15">
      <c r="A38" s="187">
        <v>28</v>
      </c>
      <c r="B38" s="188"/>
      <c r="C38" s="187"/>
      <c r="D38" s="189" t="s">
        <v>1018</v>
      </c>
      <c r="E38" s="191"/>
      <c r="F38" s="191"/>
      <c r="G38" s="192"/>
      <c r="H38" s="192"/>
      <c r="I38" s="192"/>
      <c r="J38" s="160"/>
      <c r="K38" s="189"/>
      <c r="L38" s="159"/>
      <c r="M38" s="213"/>
      <c r="N38" s="189"/>
      <c r="O38" s="231"/>
    </row>
    <row r="39" spans="1:15" ht="13.5" customHeight="1">
      <c r="A39" s="187">
        <v>29</v>
      </c>
      <c r="B39" s="188"/>
      <c r="C39" s="187"/>
      <c r="D39" s="189" t="s">
        <v>1019</v>
      </c>
      <c r="E39" s="191"/>
      <c r="F39" s="191"/>
      <c r="G39" s="192"/>
      <c r="H39" s="193"/>
      <c r="I39" s="192"/>
      <c r="J39" s="160"/>
      <c r="K39" s="189"/>
      <c r="L39" s="159"/>
      <c r="M39" s="213"/>
      <c r="N39" s="189"/>
      <c r="O39" s="231"/>
    </row>
    <row r="40" spans="1:15" ht="15.75" customHeight="1">
      <c r="A40" s="187">
        <v>30</v>
      </c>
      <c r="B40" s="188"/>
      <c r="C40" s="187"/>
      <c r="D40" s="189" t="s">
        <v>1020</v>
      </c>
      <c r="E40" s="191"/>
      <c r="F40" s="191"/>
      <c r="G40" s="192"/>
      <c r="H40" s="193"/>
      <c r="I40" s="192"/>
      <c r="J40" s="160"/>
      <c r="K40" s="190"/>
      <c r="L40" s="159"/>
      <c r="M40" s="213"/>
      <c r="N40" s="189"/>
      <c r="O40" s="231"/>
    </row>
    <row r="41" spans="1:15">
      <c r="A41" s="187">
        <v>31</v>
      </c>
      <c r="B41" s="188"/>
      <c r="C41" s="214"/>
      <c r="D41" s="189" t="s">
        <v>1021</v>
      </c>
      <c r="E41" s="159"/>
      <c r="F41" s="159"/>
      <c r="G41" s="160"/>
      <c r="H41" s="160"/>
      <c r="I41" s="160"/>
      <c r="J41" s="160"/>
      <c r="K41" s="189"/>
      <c r="L41" s="159"/>
      <c r="M41" s="213"/>
      <c r="N41" s="189"/>
      <c r="O41" s="231"/>
    </row>
    <row r="42" spans="1:15">
      <c r="A42" s="187">
        <v>32</v>
      </c>
      <c r="B42" s="188"/>
      <c r="C42" s="214"/>
      <c r="D42" s="189" t="s">
        <v>1022</v>
      </c>
      <c r="E42" s="159"/>
      <c r="F42" s="159"/>
      <c r="G42" s="160"/>
      <c r="H42" s="160"/>
      <c r="I42" s="160"/>
      <c r="J42" s="160"/>
      <c r="K42" s="189"/>
      <c r="L42" s="159"/>
      <c r="M42" s="213"/>
      <c r="N42" s="189"/>
      <c r="O42" s="231"/>
    </row>
    <row r="43" spans="1:15">
      <c r="A43" s="187">
        <v>33</v>
      </c>
      <c r="B43" s="188"/>
      <c r="C43" s="214"/>
      <c r="D43" s="189" t="s">
        <v>1023</v>
      </c>
      <c r="E43" s="159"/>
      <c r="F43" s="159"/>
      <c r="G43" s="160"/>
      <c r="H43" s="160"/>
      <c r="I43" s="160"/>
      <c r="J43" s="160"/>
      <c r="K43" s="189"/>
      <c r="L43" s="159"/>
      <c r="M43" s="213"/>
      <c r="N43" s="189"/>
      <c r="O43" s="231"/>
    </row>
    <row r="44" spans="1:15">
      <c r="A44" s="187">
        <v>34</v>
      </c>
      <c r="B44" s="188"/>
      <c r="C44" s="214"/>
      <c r="D44" s="189" t="s">
        <v>1024</v>
      </c>
      <c r="E44" s="159"/>
      <c r="F44" s="159"/>
      <c r="G44" s="160"/>
      <c r="H44" s="160"/>
      <c r="I44" s="160"/>
      <c r="J44" s="160"/>
      <c r="K44" s="189"/>
      <c r="L44" s="159"/>
      <c r="M44" s="213"/>
      <c r="N44" s="189"/>
      <c r="O44" s="231"/>
    </row>
    <row r="45" spans="1:15">
      <c r="A45" s="187">
        <v>35</v>
      </c>
      <c r="B45" s="188"/>
      <c r="C45" s="214"/>
      <c r="D45" s="189" t="s">
        <v>1025</v>
      </c>
      <c r="E45" s="159"/>
      <c r="F45" s="159"/>
      <c r="G45" s="160"/>
      <c r="H45" s="160"/>
      <c r="I45" s="160"/>
      <c r="J45" s="160"/>
      <c r="K45" s="189"/>
      <c r="L45" s="159"/>
      <c r="M45" s="213"/>
      <c r="N45" s="189"/>
      <c r="O45" s="231"/>
    </row>
    <row r="46" spans="1:15">
      <c r="A46" s="187">
        <v>36</v>
      </c>
      <c r="B46" s="188"/>
      <c r="C46" s="187"/>
      <c r="D46" s="189" t="s">
        <v>1026</v>
      </c>
      <c r="E46" s="191"/>
      <c r="F46" s="191"/>
      <c r="G46" s="192"/>
      <c r="H46" s="192"/>
      <c r="I46" s="160"/>
      <c r="J46" s="192"/>
      <c r="K46" s="190"/>
      <c r="L46" s="191"/>
      <c r="M46" s="213"/>
      <c r="N46" s="189"/>
      <c r="O46" s="231"/>
    </row>
    <row r="47" spans="1:15">
      <c r="A47" s="187">
        <v>37</v>
      </c>
      <c r="B47" s="188"/>
      <c r="C47" s="214"/>
      <c r="D47" s="189" t="s">
        <v>1027</v>
      </c>
      <c r="E47" s="159"/>
      <c r="F47" s="159"/>
      <c r="G47" s="160"/>
      <c r="H47" s="160"/>
      <c r="I47" s="160"/>
      <c r="J47" s="160"/>
      <c r="K47" s="189"/>
      <c r="L47" s="159"/>
      <c r="M47" s="213"/>
      <c r="N47" s="189"/>
      <c r="O47" s="231"/>
    </row>
    <row r="48" spans="1:15">
      <c r="A48" s="187">
        <v>38</v>
      </c>
      <c r="B48" s="188"/>
      <c r="C48" s="187"/>
      <c r="D48" s="189" t="s">
        <v>1028</v>
      </c>
      <c r="E48" s="191"/>
      <c r="F48" s="191"/>
      <c r="G48" s="192"/>
      <c r="H48" s="192"/>
      <c r="I48" s="192"/>
      <c r="J48" s="193"/>
      <c r="K48" s="190"/>
      <c r="L48" s="191"/>
      <c r="M48" s="213"/>
      <c r="N48" s="189"/>
      <c r="O48" s="231"/>
    </row>
    <row r="49" spans="1:15">
      <c r="A49" s="187">
        <v>39</v>
      </c>
      <c r="B49" s="188"/>
      <c r="C49" s="187"/>
      <c r="D49" s="189" t="s">
        <v>1029</v>
      </c>
      <c r="E49" s="159"/>
      <c r="F49" s="159"/>
      <c r="G49" s="160"/>
      <c r="H49" s="160"/>
      <c r="I49" s="160"/>
      <c r="J49" s="160"/>
      <c r="K49" s="189"/>
      <c r="L49" s="159"/>
      <c r="M49" s="213"/>
      <c r="N49" s="189"/>
      <c r="O49" s="231"/>
    </row>
    <row r="50" spans="1:15">
      <c r="A50" s="187">
        <v>40</v>
      </c>
      <c r="B50" s="188"/>
      <c r="C50" s="214"/>
      <c r="D50" s="189" t="s">
        <v>1030</v>
      </c>
      <c r="E50" s="159"/>
      <c r="F50" s="159"/>
      <c r="G50" s="160"/>
      <c r="H50" s="160"/>
      <c r="I50" s="192"/>
      <c r="J50" s="160"/>
      <c r="K50" s="189"/>
      <c r="L50" s="191"/>
      <c r="M50" s="213"/>
      <c r="N50" s="189"/>
      <c r="O50" s="231"/>
    </row>
    <row r="51" spans="1:15">
      <c r="A51" s="187">
        <v>41</v>
      </c>
      <c r="B51" s="188"/>
      <c r="C51" s="214"/>
      <c r="D51" s="189" t="s">
        <v>1031</v>
      </c>
      <c r="E51" s="159"/>
      <c r="F51" s="159"/>
      <c r="G51" s="160"/>
      <c r="H51" s="160"/>
      <c r="I51" s="160"/>
      <c r="J51" s="160"/>
      <c r="K51" s="189"/>
      <c r="L51" s="159"/>
      <c r="M51" s="213"/>
      <c r="N51" s="189"/>
      <c r="O51" s="231"/>
    </row>
    <row r="52" spans="1:15">
      <c r="A52" s="187">
        <v>42</v>
      </c>
      <c r="B52" s="188"/>
      <c r="C52" s="214"/>
      <c r="D52" s="189" t="s">
        <v>1032</v>
      </c>
      <c r="E52" s="159"/>
      <c r="F52" s="159"/>
      <c r="G52" s="160"/>
      <c r="H52" s="160"/>
      <c r="I52" s="160"/>
      <c r="J52" s="160"/>
      <c r="K52" s="189"/>
      <c r="L52" s="191"/>
      <c r="M52" s="213"/>
      <c r="N52" s="189"/>
      <c r="O52" s="231"/>
    </row>
    <row r="53" spans="1:15">
      <c r="A53" s="187">
        <v>43</v>
      </c>
      <c r="B53" s="188"/>
      <c r="C53" s="214"/>
      <c r="D53" s="189" t="s">
        <v>1033</v>
      </c>
      <c r="E53" s="159"/>
      <c r="F53" s="159"/>
      <c r="G53" s="160"/>
      <c r="H53" s="160"/>
      <c r="I53" s="160"/>
      <c r="J53" s="160"/>
      <c r="K53" s="189"/>
      <c r="L53" s="159"/>
      <c r="M53" s="213"/>
      <c r="N53" s="189"/>
      <c r="O53" s="231"/>
    </row>
    <row r="54" spans="1:15">
      <c r="A54" s="187">
        <v>44</v>
      </c>
      <c r="B54" s="188"/>
      <c r="C54" s="214"/>
      <c r="D54" s="189" t="s">
        <v>1089</v>
      </c>
      <c r="E54" s="159"/>
      <c r="F54" s="159"/>
      <c r="G54" s="160"/>
      <c r="H54" s="160"/>
      <c r="I54" s="160"/>
      <c r="J54" s="160"/>
      <c r="K54" s="189"/>
      <c r="L54" s="191"/>
      <c r="M54" s="213"/>
      <c r="N54" s="189"/>
      <c r="O54" s="231"/>
    </row>
    <row r="55" spans="1:15">
      <c r="A55" s="187">
        <v>45</v>
      </c>
      <c r="B55" s="188"/>
      <c r="C55" s="214"/>
      <c r="D55" s="189" t="s">
        <v>1090</v>
      </c>
      <c r="E55" s="159"/>
      <c r="F55" s="159"/>
      <c r="G55" s="160"/>
      <c r="H55" s="160"/>
      <c r="I55" s="160"/>
      <c r="J55" s="160"/>
      <c r="K55" s="189"/>
      <c r="L55" s="191"/>
      <c r="M55" s="213"/>
      <c r="N55" s="189"/>
      <c r="O55" s="231"/>
    </row>
    <row r="56" spans="1:15">
      <c r="A56" s="187">
        <v>46</v>
      </c>
      <c r="B56" s="188"/>
      <c r="C56" s="214"/>
      <c r="D56" s="190"/>
      <c r="E56" s="159"/>
      <c r="F56" s="159"/>
      <c r="G56" s="160"/>
      <c r="H56" s="160"/>
      <c r="I56" s="160"/>
      <c r="J56" s="160"/>
      <c r="K56" s="189"/>
      <c r="L56" s="191"/>
      <c r="M56" s="213"/>
      <c r="N56" s="189"/>
      <c r="O56" s="231"/>
    </row>
    <row r="57" spans="1:15">
      <c r="A57" s="187">
        <v>47</v>
      </c>
      <c r="B57" s="188"/>
      <c r="C57" s="214"/>
      <c r="D57" s="190"/>
      <c r="E57" s="159"/>
      <c r="F57" s="159"/>
      <c r="G57" s="160"/>
      <c r="H57" s="160"/>
      <c r="I57" s="160"/>
      <c r="J57" s="160"/>
      <c r="K57" s="189"/>
      <c r="L57" s="191"/>
      <c r="M57" s="213"/>
      <c r="N57" s="189"/>
      <c r="O57" s="231"/>
    </row>
    <row r="58" spans="1:15">
      <c r="A58" s="187">
        <v>48</v>
      </c>
      <c r="B58" s="188"/>
      <c r="C58" s="214"/>
      <c r="D58" s="190"/>
      <c r="E58" s="159"/>
      <c r="F58" s="159"/>
      <c r="G58" s="160"/>
      <c r="H58" s="160"/>
      <c r="I58" s="160"/>
      <c r="J58" s="160"/>
      <c r="K58" s="189"/>
      <c r="L58" s="191"/>
      <c r="M58" s="213"/>
      <c r="N58" s="189"/>
      <c r="O58" s="231"/>
    </row>
    <row r="59" spans="1:15">
      <c r="A59" s="187">
        <v>49</v>
      </c>
      <c r="B59" s="188"/>
      <c r="C59" s="214"/>
      <c r="D59" s="190"/>
      <c r="E59" s="159"/>
      <c r="F59" s="159"/>
      <c r="G59" s="160"/>
      <c r="H59" s="160"/>
      <c r="I59" s="160"/>
      <c r="J59" s="160"/>
      <c r="K59" s="189"/>
      <c r="L59" s="159"/>
      <c r="M59" s="213"/>
      <c r="N59" s="189"/>
      <c r="O59" s="231"/>
    </row>
    <row r="60" spans="1:15">
      <c r="A60" s="187">
        <v>50</v>
      </c>
      <c r="B60" s="188"/>
      <c r="C60" s="214"/>
      <c r="D60" s="190"/>
      <c r="E60" s="159"/>
      <c r="F60" s="159"/>
      <c r="G60" s="160"/>
      <c r="H60" s="160"/>
      <c r="I60" s="160"/>
      <c r="J60" s="160"/>
      <c r="K60" s="189"/>
      <c r="L60" s="159"/>
      <c r="M60" s="213"/>
      <c r="N60" s="189"/>
      <c r="O60" s="231"/>
    </row>
    <row r="61" spans="1:15">
      <c r="A61" s="187">
        <v>51</v>
      </c>
      <c r="B61" s="188"/>
      <c r="C61" s="214"/>
      <c r="D61" s="190"/>
      <c r="E61" s="159"/>
      <c r="F61" s="159"/>
      <c r="G61" s="160"/>
      <c r="H61" s="160"/>
      <c r="I61" s="160"/>
      <c r="J61" s="160"/>
      <c r="K61" s="189"/>
      <c r="L61" s="159"/>
      <c r="M61" s="213"/>
      <c r="N61" s="189"/>
      <c r="O61" s="231"/>
    </row>
    <row r="62" spans="1:15">
      <c r="A62" s="187">
        <v>52</v>
      </c>
      <c r="B62" s="188"/>
      <c r="C62" s="214"/>
      <c r="D62" s="190"/>
      <c r="E62" s="159"/>
      <c r="F62" s="159"/>
      <c r="G62" s="160"/>
      <c r="H62" s="160"/>
      <c r="I62" s="160"/>
      <c r="J62" s="160"/>
      <c r="K62" s="189"/>
      <c r="L62" s="159"/>
      <c r="M62" s="213"/>
      <c r="N62" s="189"/>
      <c r="O62" s="231"/>
    </row>
    <row r="63" spans="1:15">
      <c r="A63" s="187">
        <v>53</v>
      </c>
      <c r="B63" s="188"/>
      <c r="C63" s="214"/>
      <c r="D63" s="190"/>
      <c r="E63" s="159"/>
      <c r="F63" s="159"/>
      <c r="G63" s="160"/>
      <c r="H63" s="160"/>
      <c r="I63" s="160"/>
      <c r="J63" s="160"/>
      <c r="K63" s="189"/>
      <c r="L63" s="159"/>
      <c r="M63" s="213"/>
      <c r="N63" s="189"/>
      <c r="O63" s="231"/>
    </row>
    <row r="64" spans="1:15">
      <c r="A64" s="187">
        <v>54</v>
      </c>
      <c r="B64" s="188"/>
      <c r="C64" s="214"/>
      <c r="D64" s="190"/>
      <c r="E64" s="159"/>
      <c r="F64" s="159"/>
      <c r="G64" s="160"/>
      <c r="H64" s="160"/>
      <c r="I64" s="160"/>
      <c r="J64" s="160"/>
      <c r="K64" s="189"/>
      <c r="L64" s="159"/>
      <c r="M64" s="213"/>
      <c r="N64" s="189"/>
      <c r="O64" s="231"/>
    </row>
    <row r="65" spans="1:15">
      <c r="A65" s="187">
        <v>55</v>
      </c>
      <c r="B65" s="188"/>
      <c r="C65" s="214"/>
      <c r="D65" s="190"/>
      <c r="E65" s="159"/>
      <c r="F65" s="159"/>
      <c r="G65" s="160"/>
      <c r="H65" s="160"/>
      <c r="I65" s="160"/>
      <c r="J65" s="160"/>
      <c r="K65" s="189"/>
      <c r="L65" s="159"/>
      <c r="M65" s="213"/>
      <c r="N65" s="189"/>
      <c r="O65" s="231"/>
    </row>
    <row r="66" spans="1:15">
      <c r="A66" s="187">
        <v>56</v>
      </c>
      <c r="B66" s="188"/>
      <c r="C66" s="214"/>
      <c r="D66" s="190"/>
      <c r="E66" s="159"/>
      <c r="F66" s="159"/>
      <c r="G66" s="160"/>
      <c r="H66" s="160"/>
      <c r="I66" s="160"/>
      <c r="J66" s="160"/>
      <c r="K66" s="189"/>
      <c r="L66" s="159"/>
      <c r="M66" s="213"/>
      <c r="N66" s="189"/>
      <c r="O66" s="231"/>
    </row>
    <row r="67" spans="1:15">
      <c r="A67" s="187">
        <v>57</v>
      </c>
      <c r="B67" s="188"/>
      <c r="C67" s="214"/>
      <c r="D67" s="190"/>
      <c r="E67" s="159"/>
      <c r="F67" s="159"/>
      <c r="G67" s="160"/>
      <c r="H67" s="160"/>
      <c r="I67" s="160"/>
      <c r="J67" s="160"/>
      <c r="K67" s="189"/>
      <c r="L67" s="159"/>
      <c r="M67" s="213"/>
      <c r="N67" s="189"/>
      <c r="O67" s="231"/>
    </row>
    <row r="68" spans="1:15">
      <c r="A68" s="187">
        <v>58</v>
      </c>
      <c r="B68" s="188"/>
      <c r="C68" s="214"/>
      <c r="D68" s="190"/>
      <c r="E68" s="159"/>
      <c r="F68" s="159"/>
      <c r="G68" s="160"/>
      <c r="H68" s="160"/>
      <c r="I68" s="160"/>
      <c r="J68" s="160"/>
      <c r="K68" s="189"/>
      <c r="L68" s="159"/>
      <c r="M68" s="213"/>
      <c r="N68" s="189"/>
      <c r="O68" s="231"/>
    </row>
    <row r="69" spans="1:15">
      <c r="A69" s="187">
        <v>59</v>
      </c>
      <c r="B69" s="188"/>
      <c r="C69" s="214"/>
      <c r="D69" s="190"/>
      <c r="E69" s="159"/>
      <c r="F69" s="159"/>
      <c r="G69" s="160"/>
      <c r="H69" s="160"/>
      <c r="I69" s="160"/>
      <c r="J69" s="160"/>
      <c r="K69" s="189"/>
      <c r="L69" s="159"/>
      <c r="M69" s="213"/>
      <c r="N69" s="189"/>
      <c r="O69" s="231"/>
    </row>
    <row r="70" spans="1:15">
      <c r="A70" s="187">
        <v>60</v>
      </c>
      <c r="B70" s="188"/>
      <c r="C70" s="214"/>
      <c r="D70" s="190"/>
      <c r="E70" s="159"/>
      <c r="F70" s="159"/>
      <c r="G70" s="160"/>
      <c r="H70" s="160"/>
      <c r="I70" s="160"/>
      <c r="J70" s="160"/>
      <c r="K70" s="189"/>
      <c r="L70" s="159"/>
      <c r="M70" s="213"/>
      <c r="N70" s="189"/>
      <c r="O70" s="231"/>
    </row>
    <row r="71" spans="1:15">
      <c r="A71" s="187">
        <v>61</v>
      </c>
      <c r="B71" s="188"/>
      <c r="C71" s="214"/>
      <c r="D71" s="190"/>
      <c r="E71" s="159"/>
      <c r="F71" s="159"/>
      <c r="G71" s="160"/>
      <c r="H71" s="160"/>
      <c r="I71" s="160"/>
      <c r="J71" s="160"/>
      <c r="K71" s="189"/>
      <c r="L71" s="159"/>
      <c r="M71" s="213"/>
      <c r="N71" s="189"/>
      <c r="O71" s="231"/>
    </row>
    <row r="72" spans="1:15">
      <c r="A72" s="187">
        <v>62</v>
      </c>
      <c r="B72" s="188"/>
      <c r="C72" s="214"/>
      <c r="D72" s="190"/>
      <c r="E72" s="159"/>
      <c r="F72" s="159"/>
      <c r="G72" s="160"/>
      <c r="H72" s="160"/>
      <c r="I72" s="160"/>
      <c r="J72" s="160"/>
      <c r="K72" s="189"/>
      <c r="L72" s="159"/>
      <c r="M72" s="213"/>
      <c r="N72" s="189"/>
      <c r="O72" s="231"/>
    </row>
    <row r="73" spans="1:15">
      <c r="A73" s="187">
        <v>63</v>
      </c>
      <c r="B73" s="188"/>
      <c r="C73" s="214"/>
      <c r="D73" s="190"/>
      <c r="E73" s="159"/>
      <c r="F73" s="159"/>
      <c r="G73" s="160"/>
      <c r="H73" s="160"/>
      <c r="I73" s="160"/>
      <c r="J73" s="160"/>
      <c r="K73" s="189"/>
      <c r="L73" s="159"/>
      <c r="M73" s="213"/>
      <c r="N73" s="189"/>
      <c r="O73" s="231"/>
    </row>
    <row r="74" spans="1:15">
      <c r="A74" s="187">
        <v>64</v>
      </c>
      <c r="B74" s="188"/>
      <c r="C74" s="214"/>
      <c r="D74" s="190"/>
      <c r="E74" s="159"/>
      <c r="F74" s="159"/>
      <c r="G74" s="160"/>
      <c r="H74" s="160"/>
      <c r="I74" s="160"/>
      <c r="J74" s="160"/>
      <c r="K74" s="189"/>
      <c r="L74" s="159"/>
      <c r="M74" s="213"/>
      <c r="N74" s="189"/>
      <c r="O74" s="231"/>
    </row>
    <row r="75" spans="1:15">
      <c r="A75" s="187">
        <v>65</v>
      </c>
      <c r="B75" s="188"/>
      <c r="C75" s="214"/>
      <c r="D75" s="190"/>
      <c r="E75" s="159"/>
      <c r="F75" s="159"/>
      <c r="G75" s="160"/>
      <c r="H75" s="160"/>
      <c r="I75" s="160"/>
      <c r="J75" s="160"/>
      <c r="K75" s="189"/>
      <c r="L75" s="159"/>
      <c r="M75" s="213"/>
      <c r="N75" s="189"/>
      <c r="O75" s="231"/>
    </row>
    <row r="76" spans="1:15">
      <c r="A76" s="187">
        <v>66</v>
      </c>
      <c r="B76" s="188"/>
      <c r="C76" s="214"/>
      <c r="D76" s="190"/>
      <c r="E76" s="159"/>
      <c r="F76" s="159"/>
      <c r="G76" s="160"/>
      <c r="H76" s="160"/>
      <c r="I76" s="160"/>
      <c r="J76" s="160"/>
      <c r="K76" s="189"/>
      <c r="L76" s="159"/>
      <c r="M76" s="213"/>
      <c r="N76" s="189"/>
      <c r="O76" s="231"/>
    </row>
    <row r="77" spans="1:15">
      <c r="A77" s="187">
        <v>67</v>
      </c>
      <c r="B77" s="188"/>
      <c r="C77" s="214"/>
      <c r="D77" s="190"/>
      <c r="E77" s="159"/>
      <c r="F77" s="159"/>
      <c r="G77" s="160"/>
      <c r="H77" s="160"/>
      <c r="I77" s="160"/>
      <c r="J77" s="160"/>
      <c r="K77" s="213"/>
      <c r="L77" s="159"/>
      <c r="M77" s="213"/>
      <c r="N77" s="189"/>
      <c r="O77" s="231"/>
    </row>
    <row r="78" spans="1:15">
      <c r="A78" s="187">
        <v>68</v>
      </c>
      <c r="B78" s="214"/>
      <c r="C78" s="214"/>
      <c r="D78" s="190"/>
      <c r="E78" s="159"/>
      <c r="F78" s="159"/>
      <c r="G78" s="160"/>
      <c r="H78" s="160"/>
      <c r="I78" s="160"/>
      <c r="J78" s="160"/>
      <c r="K78" s="189"/>
      <c r="L78" s="159"/>
      <c r="M78" s="213"/>
      <c r="N78" s="189"/>
      <c r="O78" s="231"/>
    </row>
    <row r="79" spans="1:15">
      <c r="A79" s="187">
        <v>69</v>
      </c>
      <c r="B79" s="187"/>
      <c r="C79" s="187"/>
      <c r="D79" s="190"/>
      <c r="E79" s="191"/>
      <c r="F79" s="191"/>
      <c r="G79" s="192"/>
      <c r="H79" s="192"/>
      <c r="I79" s="192"/>
      <c r="J79" s="192"/>
      <c r="K79" s="190"/>
      <c r="L79" s="159"/>
      <c r="M79" s="217"/>
      <c r="N79" s="190"/>
      <c r="O79" s="231"/>
    </row>
    <row r="80" spans="1:15">
      <c r="A80" s="187">
        <v>70</v>
      </c>
      <c r="B80" s="214"/>
      <c r="C80" s="214"/>
      <c r="D80" s="190"/>
      <c r="E80" s="191"/>
      <c r="F80" s="191"/>
      <c r="G80" s="160"/>
      <c r="H80" s="160"/>
      <c r="I80" s="192"/>
      <c r="J80" s="160"/>
      <c r="K80" s="189"/>
      <c r="L80" s="159"/>
      <c r="M80" s="213"/>
      <c r="N80" s="189"/>
      <c r="O80" s="231"/>
    </row>
    <row r="81" spans="1:15">
      <c r="A81" s="187">
        <v>71</v>
      </c>
      <c r="B81" s="214"/>
      <c r="C81" s="214"/>
      <c r="D81" s="190"/>
      <c r="E81" s="159"/>
      <c r="F81" s="159"/>
      <c r="G81" s="160"/>
      <c r="H81" s="160"/>
      <c r="I81" s="160"/>
      <c r="J81" s="160"/>
      <c r="K81" s="189"/>
      <c r="L81" s="159"/>
      <c r="M81" s="213"/>
      <c r="N81" s="189"/>
      <c r="O81" s="231"/>
    </row>
    <row r="82" spans="1:15">
      <c r="A82" s="187">
        <v>72</v>
      </c>
      <c r="B82" s="214"/>
      <c r="C82" s="214"/>
      <c r="D82" s="190"/>
      <c r="E82" s="159"/>
      <c r="F82" s="159"/>
      <c r="G82" s="160"/>
      <c r="H82" s="160"/>
      <c r="I82" s="160"/>
      <c r="J82" s="160"/>
      <c r="K82" s="189"/>
      <c r="L82" s="159"/>
      <c r="M82" s="213"/>
      <c r="N82" s="189"/>
      <c r="O82" s="231"/>
    </row>
    <row r="83" spans="1:15">
      <c r="A83" s="187">
        <v>73</v>
      </c>
      <c r="B83" s="187"/>
      <c r="C83" s="187"/>
      <c r="D83" s="190"/>
      <c r="E83" s="159"/>
      <c r="F83" s="159"/>
      <c r="G83" s="160"/>
      <c r="H83" s="160"/>
      <c r="I83" s="160"/>
      <c r="J83" s="160"/>
      <c r="K83" s="189"/>
      <c r="L83" s="232"/>
      <c r="M83" s="160"/>
      <c r="N83" s="160"/>
      <c r="O83" s="231"/>
    </row>
    <row r="84" spans="1:15">
      <c r="A84" s="187">
        <v>74</v>
      </c>
      <c r="B84" s="214"/>
      <c r="C84" s="214"/>
      <c r="D84" s="190"/>
      <c r="E84" s="159"/>
      <c r="F84" s="159"/>
      <c r="G84" s="160"/>
      <c r="H84" s="160"/>
      <c r="I84" s="160"/>
      <c r="J84" s="160"/>
      <c r="K84" s="189"/>
      <c r="L84" s="159"/>
      <c r="M84" s="213"/>
      <c r="N84" s="189"/>
      <c r="O84" s="231"/>
    </row>
    <row r="85" spans="1:15">
      <c r="A85" s="187">
        <v>75</v>
      </c>
      <c r="B85" s="214"/>
      <c r="C85" s="214"/>
      <c r="D85" s="190"/>
      <c r="E85" s="159"/>
      <c r="F85" s="159"/>
      <c r="G85" s="160"/>
      <c r="H85" s="160"/>
      <c r="I85" s="160"/>
      <c r="J85" s="160"/>
      <c r="K85" s="189"/>
      <c r="L85" s="159"/>
      <c r="M85" s="213"/>
      <c r="N85" s="189"/>
      <c r="O85" s="231"/>
    </row>
    <row r="86" spans="1:15">
      <c r="A86" s="187">
        <v>76</v>
      </c>
      <c r="B86" s="214"/>
      <c r="C86" s="214"/>
      <c r="D86" s="190"/>
      <c r="E86" s="159"/>
      <c r="F86" s="159"/>
      <c r="G86" s="160"/>
      <c r="H86" s="160"/>
      <c r="I86" s="160"/>
      <c r="J86" s="160"/>
      <c r="K86" s="189"/>
      <c r="L86" s="159"/>
      <c r="M86" s="213"/>
      <c r="N86" s="189"/>
      <c r="O86" s="231"/>
    </row>
    <row r="87" spans="1:15">
      <c r="A87" s="187">
        <v>77</v>
      </c>
      <c r="B87" s="214"/>
      <c r="C87" s="214"/>
      <c r="D87" s="190"/>
      <c r="E87" s="159"/>
      <c r="F87" s="159"/>
      <c r="G87" s="160"/>
      <c r="H87" s="160"/>
      <c r="I87" s="160"/>
      <c r="J87" s="160"/>
      <c r="K87" s="189"/>
      <c r="L87" s="159"/>
      <c r="M87" s="213"/>
      <c r="N87" s="189"/>
      <c r="O87" s="231"/>
    </row>
    <row r="88" spans="1:15">
      <c r="A88" s="187">
        <v>78</v>
      </c>
      <c r="B88" s="214"/>
      <c r="C88" s="214"/>
      <c r="D88" s="190"/>
      <c r="E88" s="159"/>
      <c r="F88" s="159"/>
      <c r="G88" s="160"/>
      <c r="H88" s="160"/>
      <c r="I88" s="160"/>
      <c r="J88" s="160"/>
      <c r="K88" s="189"/>
      <c r="L88" s="159"/>
      <c r="M88" s="213"/>
      <c r="N88" s="189"/>
      <c r="O88" s="231"/>
    </row>
    <row r="89" spans="1:15">
      <c r="A89" s="187">
        <v>79</v>
      </c>
      <c r="B89" s="214"/>
      <c r="C89" s="214"/>
      <c r="D89" s="190"/>
      <c r="E89" s="159"/>
      <c r="F89" s="159"/>
      <c r="G89" s="160"/>
      <c r="H89" s="160"/>
      <c r="I89" s="160"/>
      <c r="J89" s="160"/>
      <c r="K89" s="189"/>
      <c r="L89" s="159"/>
      <c r="M89" s="213"/>
      <c r="N89" s="189"/>
      <c r="O89" s="231"/>
    </row>
    <row r="90" spans="1:15">
      <c r="A90" s="187">
        <v>80</v>
      </c>
      <c r="B90" s="214"/>
      <c r="C90" s="214"/>
      <c r="D90" s="190"/>
      <c r="E90" s="159"/>
      <c r="F90" s="159"/>
      <c r="G90" s="160"/>
      <c r="H90" s="160"/>
      <c r="I90" s="160"/>
      <c r="J90" s="160"/>
      <c r="K90" s="189"/>
      <c r="L90" s="159"/>
      <c r="M90" s="213"/>
      <c r="N90" s="189"/>
      <c r="O90" s="231"/>
    </row>
    <row r="91" spans="1:15">
      <c r="A91" s="187">
        <v>81</v>
      </c>
      <c r="B91" s="214"/>
      <c r="C91" s="214"/>
      <c r="D91" s="190"/>
      <c r="E91" s="159"/>
      <c r="F91" s="159"/>
      <c r="G91" s="160"/>
      <c r="H91" s="160"/>
      <c r="I91" s="160"/>
      <c r="J91" s="160"/>
      <c r="K91" s="189"/>
      <c r="L91" s="159"/>
      <c r="M91" s="213"/>
      <c r="N91" s="189"/>
      <c r="O91" s="231"/>
    </row>
    <row r="92" spans="1:15">
      <c r="A92" s="187">
        <v>82</v>
      </c>
      <c r="B92" s="214"/>
      <c r="C92" s="214"/>
      <c r="D92" s="190"/>
      <c r="E92" s="159"/>
      <c r="F92" s="159"/>
      <c r="G92" s="160"/>
      <c r="H92" s="160"/>
      <c r="I92" s="160"/>
      <c r="J92" s="160"/>
      <c r="K92" s="189"/>
      <c r="L92" s="159"/>
      <c r="M92" s="213"/>
      <c r="N92" s="189"/>
      <c r="O92" s="231"/>
    </row>
    <row r="93" spans="1:15">
      <c r="A93" s="187">
        <v>83</v>
      </c>
      <c r="B93" s="214"/>
      <c r="C93" s="214"/>
      <c r="D93" s="190"/>
      <c r="E93" s="159"/>
      <c r="F93" s="159"/>
      <c r="G93" s="160"/>
      <c r="H93" s="160"/>
      <c r="I93" s="160"/>
      <c r="J93" s="160"/>
      <c r="K93" s="189"/>
      <c r="L93" s="159"/>
      <c r="M93" s="213"/>
      <c r="N93" s="189"/>
      <c r="O93" s="231"/>
    </row>
    <row r="94" spans="1:15">
      <c r="A94" s="187">
        <v>84</v>
      </c>
      <c r="B94" s="214"/>
      <c r="C94" s="214"/>
      <c r="D94" s="190"/>
      <c r="E94" s="159"/>
      <c r="F94" s="159"/>
      <c r="G94" s="160"/>
      <c r="H94" s="160"/>
      <c r="I94" s="160"/>
      <c r="J94" s="160"/>
      <c r="K94" s="189"/>
      <c r="L94" s="159"/>
      <c r="M94" s="213"/>
      <c r="N94" s="189"/>
      <c r="O94" s="231"/>
    </row>
    <row r="95" spans="1:15">
      <c r="A95" s="187">
        <v>85</v>
      </c>
      <c r="B95" s="214"/>
      <c r="C95" s="214"/>
      <c r="D95" s="190"/>
      <c r="E95" s="159"/>
      <c r="F95" s="159"/>
      <c r="G95" s="160"/>
      <c r="H95" s="160"/>
      <c r="I95" s="160"/>
      <c r="J95" s="160"/>
      <c r="K95" s="189"/>
      <c r="L95" s="159"/>
      <c r="M95" s="213"/>
      <c r="N95" s="189"/>
      <c r="O95" s="231"/>
    </row>
    <row r="96" spans="1:15">
      <c r="A96" s="187">
        <v>86</v>
      </c>
      <c r="B96" s="214"/>
      <c r="C96" s="214"/>
      <c r="D96" s="190"/>
      <c r="E96" s="159"/>
      <c r="F96" s="159"/>
      <c r="G96" s="160"/>
      <c r="H96" s="160"/>
      <c r="I96" s="160"/>
      <c r="J96" s="160"/>
      <c r="K96" s="189"/>
      <c r="L96" s="159"/>
      <c r="M96" s="213"/>
      <c r="N96" s="189"/>
      <c r="O96" s="231"/>
    </row>
    <row r="97" spans="1:15">
      <c r="A97" s="187">
        <v>87</v>
      </c>
      <c r="B97" s="214"/>
      <c r="C97" s="214"/>
      <c r="D97" s="190"/>
      <c r="E97" s="159"/>
      <c r="F97" s="159"/>
      <c r="G97" s="160"/>
      <c r="H97" s="160"/>
      <c r="I97" s="160"/>
      <c r="J97" s="160"/>
      <c r="K97" s="189"/>
      <c r="L97" s="159"/>
      <c r="M97" s="213"/>
      <c r="N97" s="189"/>
      <c r="O97" s="231"/>
    </row>
    <row r="98" spans="1:15">
      <c r="A98" s="187">
        <v>88</v>
      </c>
      <c r="B98" s="187"/>
      <c r="C98" s="187"/>
      <c r="D98" s="190"/>
      <c r="E98" s="191"/>
      <c r="F98" s="191"/>
      <c r="G98" s="192"/>
      <c r="H98" s="212"/>
      <c r="I98" s="212"/>
      <c r="J98" s="192"/>
      <c r="K98" s="190"/>
      <c r="L98" s="159"/>
      <c r="M98" s="213"/>
      <c r="N98" s="189"/>
      <c r="O98" s="231"/>
    </row>
    <row r="99" spans="1:15">
      <c r="A99" s="187">
        <v>89</v>
      </c>
      <c r="B99" s="214"/>
      <c r="C99" s="214"/>
      <c r="D99" s="190"/>
      <c r="E99" s="159"/>
      <c r="F99" s="159"/>
      <c r="G99" s="160"/>
      <c r="H99" s="160"/>
      <c r="I99" s="212"/>
      <c r="J99" s="160"/>
      <c r="K99" s="189"/>
      <c r="L99" s="159"/>
      <c r="M99" s="213"/>
      <c r="N99" s="189"/>
      <c r="O99" s="231"/>
    </row>
    <row r="100" spans="1:15">
      <c r="A100" s="187">
        <v>90</v>
      </c>
      <c r="B100" s="214"/>
      <c r="C100" s="214"/>
      <c r="D100" s="190"/>
      <c r="E100" s="159"/>
      <c r="F100" s="159"/>
      <c r="G100" s="160"/>
      <c r="H100" s="160"/>
      <c r="I100" s="160"/>
      <c r="J100" s="160"/>
      <c r="K100" s="189"/>
      <c r="L100" s="159"/>
      <c r="M100" s="213"/>
      <c r="N100" s="189"/>
      <c r="O100" s="231"/>
    </row>
    <row r="101" spans="1:15">
      <c r="A101" s="187">
        <v>91</v>
      </c>
      <c r="B101" s="214"/>
      <c r="C101" s="214"/>
      <c r="D101" s="190"/>
      <c r="E101" s="159"/>
      <c r="F101" s="159"/>
      <c r="G101" s="160"/>
      <c r="H101" s="160"/>
      <c r="I101" s="160"/>
      <c r="J101" s="160"/>
      <c r="K101" s="189"/>
      <c r="L101" s="159"/>
      <c r="M101" s="213"/>
      <c r="N101" s="189"/>
      <c r="O101" s="231"/>
    </row>
    <row r="102" spans="1:15">
      <c r="A102" s="187">
        <v>92</v>
      </c>
      <c r="B102" s="214"/>
      <c r="C102" s="214"/>
      <c r="D102" s="190"/>
      <c r="E102" s="159"/>
      <c r="F102" s="159"/>
      <c r="G102" s="160"/>
      <c r="H102" s="160"/>
      <c r="I102" s="160"/>
      <c r="J102" s="160"/>
      <c r="K102" s="189"/>
      <c r="L102" s="159"/>
      <c r="M102" s="213"/>
      <c r="N102" s="189"/>
      <c r="O102" s="231"/>
    </row>
    <row r="103" spans="1:15">
      <c r="A103" s="187">
        <v>93</v>
      </c>
      <c r="B103" s="187"/>
      <c r="C103" s="187"/>
      <c r="D103" s="190"/>
      <c r="E103" s="159"/>
      <c r="F103" s="159"/>
      <c r="G103" s="160"/>
      <c r="H103" s="160"/>
      <c r="I103" s="160"/>
      <c r="J103" s="160"/>
      <c r="K103" s="189"/>
      <c r="L103" s="159"/>
      <c r="M103" s="213"/>
      <c r="N103" s="189"/>
      <c r="O103" s="231"/>
    </row>
    <row r="104" spans="1:15">
      <c r="A104" s="187">
        <v>94</v>
      </c>
      <c r="B104" s="187"/>
      <c r="C104" s="187"/>
      <c r="D104" s="190"/>
      <c r="E104" s="159"/>
      <c r="F104" s="159"/>
      <c r="G104" s="160"/>
      <c r="H104" s="160"/>
      <c r="I104" s="160"/>
      <c r="J104" s="160"/>
      <c r="K104" s="189"/>
      <c r="L104" s="159"/>
      <c r="M104" s="213"/>
      <c r="N104" s="189"/>
      <c r="O104" s="231"/>
    </row>
    <row r="105" spans="1:15">
      <c r="A105" s="187">
        <v>95</v>
      </c>
      <c r="B105" s="187"/>
      <c r="C105" s="187"/>
      <c r="D105" s="190"/>
      <c r="E105" s="159"/>
      <c r="F105" s="159"/>
      <c r="G105" s="160"/>
      <c r="H105" s="160"/>
      <c r="I105" s="160"/>
      <c r="J105" s="160"/>
      <c r="K105" s="189"/>
      <c r="L105" s="159"/>
      <c r="M105" s="213"/>
      <c r="N105" s="189"/>
      <c r="O105" s="231"/>
    </row>
    <row r="106" spans="1:15">
      <c r="A106" s="187">
        <v>96</v>
      </c>
      <c r="B106" s="187"/>
      <c r="C106" s="187"/>
      <c r="D106" s="190"/>
      <c r="E106" s="159"/>
      <c r="F106" s="159"/>
      <c r="G106" s="160"/>
      <c r="H106" s="160"/>
      <c r="I106" s="160"/>
      <c r="J106" s="160"/>
      <c r="K106" s="189"/>
      <c r="L106" s="159"/>
      <c r="M106" s="213"/>
      <c r="N106" s="189"/>
      <c r="O106" s="231"/>
    </row>
    <row r="107" spans="1:15">
      <c r="A107" s="187">
        <v>97</v>
      </c>
      <c r="B107" s="187"/>
      <c r="C107" s="187"/>
      <c r="D107" s="190"/>
      <c r="E107" s="159"/>
      <c r="F107" s="159"/>
      <c r="G107" s="160"/>
      <c r="H107" s="160"/>
      <c r="I107" s="160"/>
      <c r="J107" s="160"/>
      <c r="K107" s="189"/>
      <c r="L107" s="159"/>
      <c r="M107" s="213"/>
      <c r="N107" s="189"/>
      <c r="O107" s="231"/>
    </row>
    <row r="108" spans="1:15">
      <c r="A108" s="187">
        <v>98</v>
      </c>
      <c r="B108" s="187"/>
      <c r="C108" s="187"/>
      <c r="D108" s="190"/>
      <c r="E108" s="159"/>
      <c r="F108" s="159"/>
      <c r="G108" s="160"/>
      <c r="H108" s="160"/>
      <c r="I108" s="160"/>
      <c r="J108" s="160"/>
      <c r="K108" s="189"/>
      <c r="L108" s="159"/>
      <c r="M108" s="213"/>
      <c r="N108" s="189"/>
      <c r="O108" s="231"/>
    </row>
    <row r="109" spans="1:15">
      <c r="A109" s="187">
        <v>99</v>
      </c>
      <c r="B109" s="187"/>
      <c r="C109" s="187"/>
      <c r="D109" s="190"/>
      <c r="E109" s="159"/>
      <c r="F109" s="159"/>
      <c r="G109" s="160"/>
      <c r="H109" s="160"/>
      <c r="I109" s="160"/>
      <c r="J109" s="160"/>
      <c r="K109" s="189"/>
      <c r="L109" s="159"/>
      <c r="M109" s="213"/>
      <c r="N109" s="189"/>
      <c r="O109" s="231"/>
    </row>
    <row r="110" spans="1:15">
      <c r="A110" s="187">
        <v>100</v>
      </c>
      <c r="B110" s="187"/>
      <c r="C110" s="187"/>
      <c r="D110" s="190"/>
      <c r="E110" s="159"/>
      <c r="F110" s="159"/>
      <c r="G110" s="160"/>
      <c r="H110" s="160"/>
      <c r="I110" s="160"/>
      <c r="J110" s="160"/>
      <c r="K110" s="189"/>
      <c r="L110" s="159"/>
      <c r="M110" s="213"/>
      <c r="N110" s="189"/>
      <c r="O110" s="231"/>
    </row>
    <row r="111" spans="1:15">
      <c r="A111" s="187">
        <v>101</v>
      </c>
      <c r="B111" s="187"/>
      <c r="C111" s="187"/>
      <c r="D111" s="190"/>
      <c r="E111" s="159"/>
      <c r="F111" s="159"/>
      <c r="G111" s="160"/>
      <c r="H111" s="160"/>
      <c r="I111" s="160"/>
      <c r="J111" s="160"/>
      <c r="K111" s="189"/>
      <c r="L111" s="159"/>
      <c r="M111" s="213"/>
      <c r="N111" s="189"/>
      <c r="O111" s="231"/>
    </row>
    <row r="112" spans="1:15">
      <c r="A112" s="187">
        <v>102</v>
      </c>
      <c r="B112" s="187"/>
      <c r="C112" s="187"/>
      <c r="D112" s="190"/>
      <c r="E112" s="159"/>
      <c r="F112" s="159"/>
      <c r="G112" s="160"/>
      <c r="H112" s="160"/>
      <c r="I112" s="160"/>
      <c r="J112" s="160"/>
      <c r="K112" s="189"/>
      <c r="L112" s="159"/>
      <c r="M112" s="213"/>
      <c r="N112" s="189"/>
      <c r="O112" s="231"/>
    </row>
    <row r="113" spans="1:15">
      <c r="A113" s="187">
        <v>103</v>
      </c>
      <c r="B113" s="187"/>
      <c r="C113" s="187"/>
      <c r="D113" s="190"/>
      <c r="E113" s="159"/>
      <c r="F113" s="159"/>
      <c r="G113" s="160"/>
      <c r="H113" s="160"/>
      <c r="I113" s="160"/>
      <c r="J113" s="160"/>
      <c r="K113" s="189"/>
      <c r="L113" s="159"/>
      <c r="M113" s="213"/>
      <c r="N113" s="189"/>
      <c r="O113" s="231"/>
    </row>
    <row r="114" spans="1:15">
      <c r="A114" s="187">
        <v>104</v>
      </c>
      <c r="B114" s="187"/>
      <c r="C114" s="187"/>
      <c r="D114" s="190"/>
      <c r="E114" s="159"/>
      <c r="F114" s="159"/>
      <c r="G114" s="160"/>
      <c r="H114" s="160"/>
      <c r="I114" s="160"/>
      <c r="J114" s="160"/>
      <c r="K114" s="189"/>
      <c r="L114" s="159"/>
      <c r="M114" s="213"/>
      <c r="N114" s="189"/>
      <c r="O114" s="231"/>
    </row>
    <row r="115" spans="1:15">
      <c r="A115" s="187">
        <v>105</v>
      </c>
      <c r="B115" s="187"/>
      <c r="C115" s="187"/>
      <c r="D115" s="190"/>
      <c r="E115" s="159"/>
      <c r="F115" s="159"/>
      <c r="G115" s="160"/>
      <c r="H115" s="160"/>
      <c r="I115" s="160"/>
      <c r="J115" s="160"/>
      <c r="K115" s="189"/>
      <c r="L115" s="159"/>
      <c r="M115" s="213"/>
      <c r="N115" s="189"/>
      <c r="O115" s="231"/>
    </row>
    <row r="116" spans="1:15">
      <c r="A116" s="187">
        <v>106</v>
      </c>
      <c r="B116" s="187"/>
      <c r="C116" s="187"/>
      <c r="D116" s="190"/>
      <c r="E116" s="159"/>
      <c r="F116" s="159"/>
      <c r="G116" s="160"/>
      <c r="H116" s="160"/>
      <c r="I116" s="160"/>
      <c r="J116" s="160"/>
      <c r="K116" s="189"/>
      <c r="L116" s="159"/>
      <c r="M116" s="213"/>
      <c r="N116" s="189"/>
      <c r="O116" s="231"/>
    </row>
    <row r="117" spans="1:15">
      <c r="A117" s="187">
        <v>107</v>
      </c>
      <c r="B117" s="187"/>
      <c r="C117" s="187"/>
      <c r="D117" s="190"/>
      <c r="E117" s="159"/>
      <c r="F117" s="159"/>
      <c r="G117" s="160"/>
      <c r="H117" s="160"/>
      <c r="I117" s="160"/>
      <c r="J117" s="160"/>
      <c r="K117" s="189"/>
      <c r="L117" s="159"/>
      <c r="M117" s="213"/>
      <c r="N117" s="189"/>
      <c r="O117" s="231"/>
    </row>
    <row r="118" spans="1:15">
      <c r="A118" s="187">
        <v>108</v>
      </c>
      <c r="B118" s="187"/>
      <c r="C118" s="187"/>
      <c r="D118" s="190"/>
      <c r="E118" s="159"/>
      <c r="F118" s="159"/>
      <c r="G118" s="160"/>
      <c r="H118" s="160"/>
      <c r="I118" s="160"/>
      <c r="J118" s="160"/>
      <c r="K118" s="189"/>
      <c r="L118" s="159"/>
      <c r="M118" s="213"/>
      <c r="N118" s="189"/>
      <c r="O118" s="231"/>
    </row>
    <row r="119" spans="1:15">
      <c r="A119" s="187">
        <v>109</v>
      </c>
      <c r="B119" s="187"/>
      <c r="C119" s="187"/>
      <c r="D119" s="190"/>
      <c r="E119" s="159"/>
      <c r="F119" s="159"/>
      <c r="G119" s="160"/>
      <c r="H119" s="160"/>
      <c r="I119" s="160"/>
      <c r="J119" s="160"/>
      <c r="K119" s="189"/>
      <c r="L119" s="159"/>
      <c r="M119" s="213"/>
      <c r="N119" s="189"/>
      <c r="O119" s="231"/>
    </row>
    <row r="120" spans="1:15">
      <c r="A120" s="187">
        <v>110</v>
      </c>
      <c r="B120" s="187"/>
      <c r="C120" s="187"/>
      <c r="D120" s="190"/>
      <c r="E120" s="159"/>
      <c r="F120" s="159"/>
      <c r="G120" s="160"/>
      <c r="H120" s="160"/>
      <c r="I120" s="160"/>
      <c r="J120" s="160"/>
      <c r="K120" s="189"/>
      <c r="L120" s="159"/>
      <c r="M120" s="213"/>
      <c r="N120" s="189"/>
      <c r="O120" s="231"/>
    </row>
    <row r="121" spans="1:15">
      <c r="A121" s="187">
        <v>111</v>
      </c>
      <c r="B121" s="187"/>
      <c r="C121" s="187"/>
      <c r="D121" s="190"/>
      <c r="E121" s="159"/>
      <c r="F121" s="159"/>
      <c r="G121" s="160"/>
      <c r="H121" s="160"/>
      <c r="I121" s="160"/>
      <c r="J121" s="160"/>
      <c r="K121" s="189"/>
      <c r="L121" s="159"/>
      <c r="M121" s="213"/>
      <c r="N121" s="189"/>
      <c r="O121" s="231"/>
    </row>
    <row r="122" spans="1:15">
      <c r="A122" s="187">
        <v>112</v>
      </c>
      <c r="B122" s="187"/>
      <c r="C122" s="187"/>
      <c r="D122" s="190"/>
      <c r="E122" s="159"/>
      <c r="F122" s="159"/>
      <c r="G122" s="160"/>
      <c r="H122" s="160"/>
      <c r="I122" s="160"/>
      <c r="J122" s="160"/>
      <c r="K122" s="189"/>
      <c r="L122" s="159"/>
      <c r="M122" s="213"/>
      <c r="N122" s="189"/>
      <c r="O122" s="231"/>
    </row>
    <row r="123" spans="1:15">
      <c r="A123" s="187">
        <v>113</v>
      </c>
      <c r="B123" s="187"/>
      <c r="C123" s="187"/>
      <c r="D123" s="190"/>
      <c r="E123" s="159"/>
      <c r="F123" s="159"/>
      <c r="G123" s="160"/>
      <c r="H123" s="160"/>
      <c r="I123" s="160"/>
      <c r="J123" s="160"/>
      <c r="K123" s="189"/>
      <c r="L123" s="159"/>
      <c r="M123" s="213"/>
      <c r="N123" s="189"/>
      <c r="O123" s="231"/>
    </row>
    <row r="124" spans="1:15">
      <c r="A124" s="187">
        <v>114</v>
      </c>
      <c r="B124" s="187"/>
      <c r="C124" s="187"/>
      <c r="D124" s="190"/>
      <c r="E124" s="159"/>
      <c r="F124" s="159"/>
      <c r="G124" s="160"/>
      <c r="H124" s="160"/>
      <c r="I124" s="160"/>
      <c r="J124" s="160"/>
      <c r="K124" s="189"/>
      <c r="L124" s="159"/>
      <c r="M124" s="213"/>
      <c r="N124" s="189"/>
      <c r="O124" s="231"/>
    </row>
    <row r="125" spans="1:15">
      <c r="A125" s="187">
        <v>115</v>
      </c>
      <c r="B125" s="187"/>
      <c r="C125" s="187"/>
      <c r="D125" s="190"/>
      <c r="E125" s="159"/>
      <c r="F125" s="159"/>
      <c r="G125" s="160"/>
      <c r="H125" s="160"/>
      <c r="I125" s="160"/>
      <c r="J125" s="160"/>
      <c r="K125" s="189"/>
      <c r="L125" s="159"/>
      <c r="M125" s="213"/>
      <c r="N125" s="189"/>
      <c r="O125" s="231"/>
    </row>
    <row r="126" spans="1:15">
      <c r="A126" s="187">
        <v>116</v>
      </c>
      <c r="B126" s="187"/>
      <c r="C126" s="187"/>
      <c r="D126" s="190"/>
      <c r="E126" s="159"/>
      <c r="F126" s="159"/>
      <c r="G126" s="160"/>
      <c r="H126" s="160"/>
      <c r="I126" s="160"/>
      <c r="J126" s="160"/>
      <c r="K126" s="189"/>
      <c r="L126" s="159"/>
      <c r="M126" s="213"/>
      <c r="N126" s="189"/>
      <c r="O126" s="231"/>
    </row>
    <row r="127" spans="1:15">
      <c r="A127" s="187">
        <v>117</v>
      </c>
      <c r="B127" s="187"/>
      <c r="C127" s="187"/>
      <c r="D127" s="190"/>
      <c r="E127" s="191"/>
      <c r="F127" s="191"/>
      <c r="G127" s="192"/>
      <c r="H127" s="192"/>
      <c r="I127" s="192"/>
      <c r="J127" s="192"/>
      <c r="K127" s="190"/>
      <c r="L127" s="159"/>
      <c r="M127" s="213"/>
      <c r="N127" s="189"/>
      <c r="O127" s="231"/>
    </row>
    <row r="128" spans="1:15">
      <c r="A128" s="187">
        <v>118</v>
      </c>
      <c r="B128" s="187"/>
      <c r="C128" s="187"/>
      <c r="D128" s="190"/>
      <c r="E128" s="191"/>
      <c r="F128" s="191"/>
      <c r="G128" s="160"/>
      <c r="H128" s="160"/>
      <c r="I128" s="192"/>
      <c r="J128" s="160"/>
      <c r="K128" s="189"/>
      <c r="L128" s="159"/>
      <c r="M128" s="213"/>
      <c r="N128" s="189"/>
      <c r="O128" s="231"/>
    </row>
    <row r="129" spans="1:15">
      <c r="A129" s="187">
        <v>119</v>
      </c>
      <c r="B129" s="187"/>
      <c r="C129" s="187"/>
      <c r="D129" s="190"/>
      <c r="E129" s="159"/>
      <c r="F129" s="159"/>
      <c r="G129" s="160"/>
      <c r="H129" s="160"/>
      <c r="I129" s="160"/>
      <c r="J129" s="160"/>
      <c r="K129" s="189"/>
      <c r="L129" s="159"/>
      <c r="M129" s="213"/>
      <c r="N129" s="189"/>
      <c r="O129" s="231"/>
    </row>
    <row r="130" spans="1:15">
      <c r="A130" s="187">
        <v>120</v>
      </c>
      <c r="B130" s="187"/>
      <c r="C130" s="187"/>
      <c r="D130" s="190"/>
      <c r="E130" s="159"/>
      <c r="F130" s="159"/>
      <c r="G130" s="160"/>
      <c r="H130" s="160"/>
      <c r="I130" s="160"/>
      <c r="J130" s="160"/>
      <c r="K130" s="189"/>
      <c r="L130" s="159"/>
      <c r="M130" s="213"/>
      <c r="N130" s="189"/>
      <c r="O130" s="231"/>
    </row>
    <row r="131" spans="1:15">
      <c r="A131" s="187">
        <v>121</v>
      </c>
      <c r="B131" s="187"/>
      <c r="C131" s="187"/>
      <c r="D131" s="190"/>
      <c r="E131" s="159"/>
      <c r="F131" s="159"/>
      <c r="G131" s="160"/>
      <c r="H131" s="160"/>
      <c r="I131" s="160"/>
      <c r="J131" s="160"/>
      <c r="K131" s="189"/>
      <c r="L131" s="159"/>
      <c r="M131" s="213"/>
      <c r="N131" s="189"/>
      <c r="O131" s="231"/>
    </row>
    <row r="132" spans="1:15">
      <c r="A132" s="187">
        <v>122</v>
      </c>
      <c r="B132" s="187"/>
      <c r="C132" s="187"/>
      <c r="D132" s="190"/>
      <c r="E132" s="159"/>
      <c r="F132" s="159"/>
      <c r="G132" s="160"/>
      <c r="H132" s="160"/>
      <c r="I132" s="160"/>
      <c r="J132" s="160"/>
      <c r="K132" s="189"/>
      <c r="L132" s="159"/>
      <c r="M132" s="213"/>
      <c r="N132" s="189"/>
      <c r="O132" s="231"/>
    </row>
    <row r="133" spans="1:15">
      <c r="A133" s="187">
        <v>123</v>
      </c>
      <c r="B133" s="187"/>
      <c r="C133" s="187"/>
      <c r="D133" s="190"/>
      <c r="E133" s="159"/>
      <c r="F133" s="159"/>
      <c r="G133" s="160"/>
      <c r="H133" s="160"/>
      <c r="I133" s="160"/>
      <c r="J133" s="160"/>
      <c r="K133" s="189"/>
      <c r="L133" s="159"/>
      <c r="M133" s="213"/>
      <c r="N133" s="189"/>
      <c r="O133" s="231"/>
    </row>
    <row r="134" spans="1:15">
      <c r="A134" s="187">
        <v>124</v>
      </c>
      <c r="B134" s="187"/>
      <c r="C134" s="187"/>
      <c r="D134" s="190"/>
      <c r="E134" s="159"/>
      <c r="F134" s="159"/>
      <c r="G134" s="160"/>
      <c r="H134" s="160"/>
      <c r="I134" s="160"/>
      <c r="J134" s="160"/>
      <c r="K134" s="189"/>
      <c r="L134" s="159"/>
      <c r="M134" s="213"/>
      <c r="N134" s="189"/>
      <c r="O134" s="231"/>
    </row>
    <row r="135" spans="1:15">
      <c r="A135" s="187">
        <v>125</v>
      </c>
      <c r="B135" s="187"/>
      <c r="C135" s="187"/>
      <c r="D135" s="190"/>
      <c r="E135" s="159"/>
      <c r="F135" s="159"/>
      <c r="G135" s="160"/>
      <c r="H135" s="160"/>
      <c r="I135" s="160"/>
      <c r="J135" s="160"/>
      <c r="K135" s="189"/>
      <c r="L135" s="159"/>
      <c r="M135" s="213"/>
      <c r="N135" s="189"/>
      <c r="O135" s="231"/>
    </row>
    <row r="136" spans="1:15">
      <c r="A136" s="187">
        <v>126</v>
      </c>
      <c r="B136" s="187"/>
      <c r="C136" s="187"/>
      <c r="D136" s="190"/>
      <c r="E136" s="159"/>
      <c r="F136" s="159"/>
      <c r="G136" s="160"/>
      <c r="H136" s="160"/>
      <c r="I136" s="160"/>
      <c r="J136" s="160"/>
      <c r="K136" s="189"/>
      <c r="L136" s="159"/>
      <c r="M136" s="213"/>
      <c r="N136" s="189"/>
      <c r="O136" s="231"/>
    </row>
    <row r="137" spans="1:15">
      <c r="A137" s="187">
        <v>127</v>
      </c>
      <c r="B137" s="214"/>
      <c r="C137" s="187"/>
      <c r="D137" s="190"/>
      <c r="E137" s="159"/>
      <c r="F137" s="159"/>
      <c r="G137" s="160"/>
      <c r="H137" s="160"/>
      <c r="I137" s="160"/>
      <c r="J137" s="160"/>
      <c r="K137" s="189"/>
      <c r="L137" s="159"/>
      <c r="M137" s="213"/>
      <c r="N137" s="189"/>
      <c r="O137" s="231"/>
    </row>
    <row r="138" spans="1:15">
      <c r="A138" s="187">
        <v>128</v>
      </c>
      <c r="B138" s="187"/>
      <c r="C138" s="187"/>
      <c r="D138" s="190"/>
      <c r="E138" s="159"/>
      <c r="F138" s="159"/>
      <c r="G138" s="160"/>
      <c r="H138" s="160"/>
      <c r="I138" s="160"/>
      <c r="J138" s="160"/>
      <c r="K138" s="189"/>
      <c r="L138" s="159"/>
      <c r="M138" s="213"/>
      <c r="N138" s="189"/>
      <c r="O138" s="231"/>
    </row>
    <row r="139" spans="1:15">
      <c r="A139" s="187">
        <v>129</v>
      </c>
      <c r="B139" s="187"/>
      <c r="C139" s="187"/>
      <c r="D139" s="190"/>
      <c r="E139" s="159"/>
      <c r="F139" s="159"/>
      <c r="G139" s="160"/>
      <c r="H139" s="160"/>
      <c r="I139" s="160"/>
      <c r="J139" s="160"/>
      <c r="K139" s="189"/>
      <c r="L139" s="159"/>
      <c r="M139" s="213"/>
      <c r="N139" s="189"/>
      <c r="O139" s="231"/>
    </row>
    <row r="140" spans="1:15">
      <c r="A140" s="187">
        <v>130</v>
      </c>
      <c r="B140" s="187"/>
      <c r="C140" s="187"/>
      <c r="D140" s="190"/>
      <c r="E140" s="159"/>
      <c r="F140" s="159"/>
      <c r="G140" s="160"/>
      <c r="H140" s="160"/>
      <c r="I140" s="160"/>
      <c r="J140" s="160"/>
      <c r="K140" s="189"/>
      <c r="L140" s="159"/>
      <c r="M140" s="213"/>
      <c r="N140" s="189"/>
      <c r="O140" s="231"/>
    </row>
    <row r="141" spans="1:15">
      <c r="A141" s="187">
        <v>131</v>
      </c>
      <c r="B141" s="187"/>
      <c r="C141" s="187"/>
      <c r="D141" s="190"/>
      <c r="E141" s="159"/>
      <c r="F141" s="159"/>
      <c r="G141" s="160"/>
      <c r="H141" s="160"/>
      <c r="I141" s="160"/>
      <c r="J141" s="160"/>
      <c r="K141" s="189"/>
      <c r="L141" s="159"/>
      <c r="M141" s="213"/>
      <c r="N141" s="189"/>
      <c r="O141" s="231"/>
    </row>
    <row r="142" spans="1:15">
      <c r="A142" s="187">
        <v>132</v>
      </c>
      <c r="B142" s="187"/>
      <c r="C142" s="187"/>
      <c r="D142" s="190"/>
      <c r="E142" s="159"/>
      <c r="F142" s="159"/>
      <c r="G142" s="160"/>
      <c r="H142" s="160"/>
      <c r="I142" s="160"/>
      <c r="J142" s="160"/>
      <c r="K142" s="189"/>
      <c r="L142" s="159"/>
      <c r="M142" s="213"/>
      <c r="N142" s="189"/>
      <c r="O142" s="231"/>
    </row>
    <row r="143" spans="1:15">
      <c r="A143" s="187">
        <v>133</v>
      </c>
      <c r="B143" s="187"/>
      <c r="C143" s="187"/>
      <c r="D143" s="190"/>
      <c r="E143" s="159"/>
      <c r="F143" s="159"/>
      <c r="G143" s="160"/>
      <c r="H143" s="160"/>
      <c r="I143" s="160"/>
      <c r="J143" s="160"/>
      <c r="K143" s="189"/>
      <c r="L143" s="159"/>
      <c r="M143" s="213"/>
      <c r="N143" s="189"/>
      <c r="O143" s="231"/>
    </row>
    <row r="144" spans="1:15">
      <c r="A144" s="187"/>
      <c r="B144" s="187"/>
      <c r="C144" s="187"/>
      <c r="D144" s="190"/>
      <c r="E144" s="159"/>
      <c r="F144" s="159"/>
      <c r="G144" s="160"/>
      <c r="H144" s="160"/>
      <c r="I144" s="160"/>
      <c r="J144" s="160"/>
      <c r="K144" s="189"/>
      <c r="L144" s="159"/>
      <c r="M144" s="213"/>
      <c r="N144" s="189"/>
      <c r="O144" s="231"/>
    </row>
    <row r="145" spans="1:15">
      <c r="A145" s="187"/>
      <c r="B145" s="187"/>
      <c r="C145" s="187"/>
      <c r="D145" s="190"/>
      <c r="E145" s="159"/>
      <c r="F145" s="159"/>
      <c r="G145" s="160"/>
      <c r="H145" s="160"/>
      <c r="I145" s="160"/>
      <c r="J145" s="160"/>
      <c r="K145" s="189"/>
      <c r="L145" s="159"/>
      <c r="M145" s="213"/>
      <c r="N145" s="189"/>
      <c r="O145" s="231"/>
    </row>
    <row r="146" spans="1:15">
      <c r="A146" s="187"/>
      <c r="B146" s="187"/>
      <c r="C146" s="187"/>
      <c r="D146" s="190"/>
      <c r="E146" s="159"/>
      <c r="F146" s="159"/>
      <c r="G146" s="160"/>
      <c r="H146" s="160"/>
      <c r="I146" s="160"/>
      <c r="J146" s="160"/>
      <c r="K146" s="189"/>
      <c r="L146" s="159"/>
      <c r="M146" s="213"/>
      <c r="N146" s="189"/>
      <c r="O146" s="231"/>
    </row>
    <row r="147" spans="1:15">
      <c r="A147" s="187"/>
      <c r="B147" s="187"/>
      <c r="C147" s="187"/>
      <c r="D147" s="190"/>
      <c r="E147" s="159"/>
      <c r="F147" s="159"/>
      <c r="G147" s="160"/>
      <c r="H147" s="160"/>
      <c r="I147" s="160"/>
      <c r="J147" s="160"/>
      <c r="K147" s="189"/>
      <c r="L147" s="159"/>
      <c r="M147" s="213"/>
      <c r="N147" s="189"/>
      <c r="O147" s="231"/>
    </row>
    <row r="148" spans="1:15">
      <c r="A148" s="187"/>
      <c r="B148" s="187"/>
      <c r="C148" s="187"/>
      <c r="D148" s="190"/>
      <c r="E148" s="159"/>
      <c r="F148" s="159"/>
      <c r="G148" s="160"/>
      <c r="H148" s="160"/>
      <c r="I148" s="160"/>
      <c r="J148" s="160"/>
      <c r="K148" s="189"/>
      <c r="L148" s="159"/>
      <c r="M148" s="213"/>
      <c r="N148" s="189"/>
      <c r="O148" s="231"/>
    </row>
    <row r="149" spans="1:15">
      <c r="A149" s="163"/>
      <c r="B149" s="187"/>
      <c r="C149" s="187"/>
      <c r="D149" s="190"/>
      <c r="E149" s="159"/>
      <c r="F149" s="159"/>
      <c r="G149" s="160"/>
      <c r="H149" s="160"/>
      <c r="I149" s="160"/>
      <c r="J149" s="163"/>
      <c r="K149" s="164"/>
      <c r="L149" s="159"/>
      <c r="M149" s="163"/>
      <c r="N149" s="163"/>
      <c r="O149" s="163"/>
    </row>
    <row r="150" spans="1:15">
      <c r="A150" s="163"/>
      <c r="B150" s="187"/>
      <c r="C150" s="187"/>
      <c r="D150" s="190"/>
      <c r="E150" s="165"/>
      <c r="F150" s="165"/>
      <c r="G150" s="160"/>
      <c r="H150" s="163"/>
      <c r="I150" s="160"/>
      <c r="J150" s="163"/>
      <c r="K150" s="164"/>
      <c r="L150" s="159"/>
      <c r="M150" s="163"/>
      <c r="N150" s="163"/>
      <c r="O150" s="163"/>
    </row>
    <row r="151" spans="1:15">
      <c r="A151" s="163"/>
      <c r="B151" s="187"/>
      <c r="C151" s="187"/>
      <c r="D151" s="190"/>
      <c r="E151" s="165"/>
      <c r="F151" s="165"/>
      <c r="G151" s="163"/>
      <c r="H151" s="163"/>
      <c r="I151" s="163"/>
      <c r="J151" s="163"/>
      <c r="K151" s="164"/>
      <c r="L151" s="165"/>
      <c r="M151" s="163"/>
      <c r="N151" s="163"/>
      <c r="O151" s="163"/>
    </row>
    <row r="152" spans="1:15">
      <c r="A152" s="163"/>
      <c r="B152" s="187"/>
      <c r="C152" s="187"/>
      <c r="D152" s="190"/>
      <c r="E152" s="165"/>
      <c r="F152" s="165"/>
      <c r="G152" s="163"/>
      <c r="H152" s="163"/>
      <c r="I152" s="163"/>
      <c r="J152" s="163"/>
      <c r="K152" s="164"/>
      <c r="L152" s="165"/>
      <c r="M152" s="163"/>
      <c r="N152" s="163"/>
      <c r="O152" s="163"/>
    </row>
    <row r="153" spans="1:15">
      <c r="A153" s="163"/>
      <c r="B153" s="187"/>
      <c r="C153" s="187"/>
      <c r="D153" s="190"/>
      <c r="E153" s="165"/>
      <c r="F153" s="165"/>
      <c r="G153" s="163"/>
      <c r="H153" s="163"/>
      <c r="I153" s="163"/>
      <c r="J153" s="163"/>
      <c r="K153" s="164"/>
      <c r="L153" s="165"/>
      <c r="M153" s="163"/>
      <c r="N153" s="163"/>
      <c r="O153" s="163"/>
    </row>
    <row r="154" spans="1:15">
      <c r="A154" s="163"/>
      <c r="B154" s="187"/>
      <c r="C154" s="187"/>
      <c r="D154" s="190"/>
      <c r="E154" s="165"/>
      <c r="F154" s="165"/>
      <c r="G154" s="163"/>
      <c r="H154" s="163"/>
      <c r="I154" s="163"/>
      <c r="J154" s="163"/>
      <c r="K154" s="164"/>
      <c r="L154" s="165"/>
      <c r="M154" s="163"/>
      <c r="N154" s="163"/>
      <c r="O154" s="163"/>
    </row>
    <row r="155" spans="1:15">
      <c r="A155" s="163"/>
      <c r="B155" s="187"/>
      <c r="C155" s="187"/>
      <c r="D155" s="190"/>
      <c r="E155" s="165"/>
      <c r="F155" s="165"/>
      <c r="G155" s="163"/>
      <c r="H155" s="163"/>
      <c r="I155" s="163"/>
      <c r="J155" s="163"/>
      <c r="K155" s="164"/>
      <c r="L155" s="165"/>
      <c r="M155" s="163"/>
      <c r="N155" s="163"/>
      <c r="O155" s="163"/>
    </row>
    <row r="156" spans="1:15">
      <c r="A156" s="163"/>
      <c r="B156" s="187"/>
      <c r="C156" s="187"/>
      <c r="D156" s="190"/>
      <c r="E156" s="165"/>
      <c r="F156" s="165"/>
      <c r="G156" s="163"/>
      <c r="H156" s="163"/>
      <c r="I156" s="163"/>
      <c r="J156" s="163"/>
      <c r="K156" s="164"/>
      <c r="L156" s="165"/>
      <c r="M156" s="163"/>
      <c r="N156" s="163"/>
      <c r="O156" s="163"/>
    </row>
    <row r="157" spans="1:15">
      <c r="A157" s="163"/>
      <c r="B157" s="187"/>
      <c r="C157" s="187"/>
      <c r="D157" s="190"/>
      <c r="E157" s="165"/>
      <c r="F157" s="165"/>
      <c r="G157" s="163"/>
      <c r="H157" s="163"/>
      <c r="I157" s="163"/>
      <c r="J157" s="163"/>
      <c r="K157" s="164"/>
      <c r="L157" s="165"/>
      <c r="M157" s="163"/>
      <c r="N157" s="163"/>
      <c r="O157" s="163"/>
    </row>
    <row r="158" spans="1:15">
      <c r="A158" s="163"/>
      <c r="B158" s="187"/>
      <c r="C158" s="187"/>
      <c r="D158" s="190"/>
      <c r="E158" s="165"/>
      <c r="F158" s="165"/>
      <c r="G158" s="163"/>
      <c r="H158" s="163"/>
      <c r="I158" s="163"/>
      <c r="J158" s="163"/>
      <c r="K158" s="164"/>
      <c r="L158" s="165"/>
      <c r="M158" s="163"/>
      <c r="N158" s="163"/>
      <c r="O158" s="163"/>
    </row>
    <row r="159" spans="1:15">
      <c r="A159" s="163"/>
      <c r="B159" s="187"/>
      <c r="C159" s="187"/>
      <c r="D159" s="190"/>
      <c r="E159" s="165"/>
      <c r="F159" s="165"/>
      <c r="G159" s="163"/>
      <c r="H159" s="163"/>
      <c r="I159" s="163"/>
      <c r="J159" s="163"/>
      <c r="K159" s="164"/>
      <c r="L159" s="165"/>
      <c r="M159" s="163"/>
      <c r="N159" s="163"/>
      <c r="O159" s="163"/>
    </row>
    <row r="160" spans="1:15">
      <c r="A160" s="163"/>
      <c r="B160" s="187"/>
      <c r="C160" s="187"/>
      <c r="D160" s="190"/>
      <c r="E160" s="165"/>
      <c r="F160" s="165"/>
      <c r="G160" s="163"/>
      <c r="H160" s="163"/>
      <c r="I160" s="163"/>
      <c r="J160" s="163"/>
      <c r="K160" s="164"/>
      <c r="L160" s="165"/>
      <c r="M160" s="163"/>
      <c r="N160" s="163"/>
      <c r="O160" s="163"/>
    </row>
    <row r="161" spans="1:15">
      <c r="A161" s="163"/>
      <c r="B161" s="187"/>
      <c r="C161" s="187"/>
      <c r="D161" s="190"/>
      <c r="E161" s="165"/>
      <c r="F161" s="165"/>
      <c r="G161" s="163"/>
      <c r="H161" s="163"/>
      <c r="I161" s="163"/>
      <c r="J161" s="163"/>
      <c r="K161" s="164"/>
      <c r="L161" s="165"/>
      <c r="M161" s="163"/>
      <c r="N161" s="163"/>
      <c r="O161" s="163"/>
    </row>
    <row r="162" spans="1:15">
      <c r="A162" s="163"/>
      <c r="B162" s="187"/>
      <c r="C162" s="187"/>
      <c r="D162" s="190"/>
      <c r="E162" s="165"/>
      <c r="F162" s="165"/>
      <c r="G162" s="163"/>
      <c r="H162" s="163"/>
      <c r="I162" s="163"/>
      <c r="J162" s="163"/>
      <c r="K162" s="164"/>
      <c r="L162" s="165"/>
      <c r="M162" s="163"/>
      <c r="N162" s="163"/>
      <c r="O162" s="163"/>
    </row>
    <row r="163" spans="1:15">
      <c r="A163" s="163"/>
      <c r="B163" s="187"/>
      <c r="C163" s="187"/>
      <c r="D163" s="190"/>
      <c r="E163" s="165"/>
      <c r="F163" s="165"/>
      <c r="G163" s="163"/>
      <c r="H163" s="163"/>
      <c r="I163" s="163"/>
      <c r="J163" s="163"/>
      <c r="K163" s="164"/>
      <c r="L163" s="165"/>
      <c r="M163" s="163"/>
      <c r="N163" s="163"/>
      <c r="O163" s="163"/>
    </row>
    <row r="164" spans="1:15">
      <c r="A164" s="163"/>
      <c r="B164" s="187"/>
      <c r="C164" s="187"/>
      <c r="D164" s="190"/>
      <c r="E164" s="165"/>
      <c r="F164" s="165"/>
      <c r="G164" s="163"/>
      <c r="H164" s="163"/>
      <c r="I164" s="163"/>
      <c r="J164" s="163"/>
      <c r="K164" s="164"/>
      <c r="L164" s="165"/>
      <c r="M164" s="163"/>
      <c r="N164" s="163"/>
      <c r="O164" s="163"/>
    </row>
    <row r="165" spans="1:15">
      <c r="A165" s="163"/>
      <c r="B165" s="187"/>
      <c r="C165" s="187"/>
      <c r="D165" s="190"/>
      <c r="E165" s="165"/>
      <c r="F165" s="165"/>
      <c r="G165" s="163"/>
      <c r="H165" s="163"/>
      <c r="I165" s="163"/>
      <c r="J165" s="163"/>
      <c r="K165" s="164"/>
      <c r="L165" s="165"/>
      <c r="M165" s="163"/>
      <c r="N165" s="163"/>
      <c r="O165" s="163"/>
    </row>
    <row r="166" spans="1:15">
      <c r="A166" s="163"/>
      <c r="B166" s="187"/>
      <c r="C166" s="187"/>
      <c r="D166" s="190"/>
      <c r="E166" s="165"/>
      <c r="F166" s="165"/>
      <c r="G166" s="163"/>
      <c r="H166" s="163"/>
      <c r="I166" s="163"/>
      <c r="J166" s="163"/>
      <c r="K166" s="164"/>
      <c r="L166" s="165"/>
      <c r="M166" s="163"/>
      <c r="N166" s="163"/>
      <c r="O166" s="163"/>
    </row>
    <row r="167" spans="1:15">
      <c r="A167" s="163"/>
      <c r="B167" s="187"/>
      <c r="C167" s="187"/>
      <c r="D167" s="190"/>
      <c r="E167" s="165"/>
      <c r="F167" s="165"/>
      <c r="G167" s="163"/>
      <c r="H167" s="163"/>
      <c r="I167" s="163"/>
      <c r="J167" s="163"/>
      <c r="K167" s="164"/>
      <c r="L167" s="165"/>
      <c r="M167" s="163"/>
      <c r="N167" s="163"/>
      <c r="O167" s="163"/>
    </row>
    <row r="168" spans="1:15">
      <c r="A168" s="163"/>
      <c r="B168" s="187"/>
      <c r="C168" s="187"/>
      <c r="D168" s="190"/>
      <c r="E168" s="165"/>
      <c r="F168" s="165"/>
      <c r="G168" s="163"/>
      <c r="H168" s="163"/>
      <c r="I168" s="163"/>
      <c r="J168" s="163"/>
      <c r="K168" s="164"/>
      <c r="L168" s="165"/>
      <c r="M168" s="163"/>
      <c r="N168" s="163"/>
      <c r="O168" s="163"/>
    </row>
    <row r="169" spans="1:15">
      <c r="A169" s="163"/>
      <c r="B169" s="187"/>
      <c r="C169" s="187"/>
      <c r="D169" s="190"/>
      <c r="E169" s="165"/>
      <c r="F169" s="165"/>
      <c r="G169" s="163"/>
      <c r="H169" s="163"/>
      <c r="I169" s="163"/>
      <c r="J169" s="163"/>
      <c r="K169" s="164"/>
      <c r="L169" s="165"/>
      <c r="M169" s="163"/>
      <c r="N169" s="163"/>
      <c r="O169" s="163"/>
    </row>
    <row r="170" spans="1:15">
      <c r="A170" s="163"/>
      <c r="B170" s="187"/>
      <c r="C170" s="187"/>
      <c r="D170" s="190"/>
      <c r="E170" s="165"/>
      <c r="F170" s="165"/>
      <c r="G170" s="163"/>
      <c r="H170" s="163"/>
      <c r="I170" s="163"/>
      <c r="J170" s="163"/>
      <c r="K170" s="164"/>
      <c r="L170" s="165"/>
      <c r="M170" s="163"/>
      <c r="N170" s="163"/>
      <c r="O170" s="163"/>
    </row>
    <row r="171" spans="1:15">
      <c r="A171" s="163"/>
      <c r="B171" s="187"/>
      <c r="C171" s="187"/>
      <c r="D171" s="190"/>
      <c r="E171" s="165"/>
      <c r="F171" s="165"/>
      <c r="G171" s="163"/>
      <c r="H171" s="163"/>
      <c r="I171" s="163"/>
      <c r="J171" s="163"/>
      <c r="K171" s="164"/>
      <c r="L171" s="165"/>
      <c r="M171" s="163"/>
      <c r="N171" s="163"/>
      <c r="O171" s="163"/>
    </row>
    <row r="172" spans="1:15">
      <c r="A172" s="163"/>
      <c r="B172" s="187"/>
      <c r="C172" s="187"/>
      <c r="D172" s="190"/>
      <c r="E172" s="165"/>
      <c r="F172" s="165"/>
      <c r="G172" s="163"/>
      <c r="H172" s="163"/>
      <c r="I172" s="163"/>
      <c r="J172" s="163"/>
      <c r="K172" s="164"/>
      <c r="L172" s="165"/>
      <c r="M172" s="163"/>
      <c r="N172" s="163"/>
      <c r="O172" s="163"/>
    </row>
    <row r="173" spans="1:15">
      <c r="A173" s="163"/>
      <c r="B173" s="187"/>
      <c r="C173" s="187"/>
      <c r="D173" s="190"/>
      <c r="E173" s="165"/>
      <c r="F173" s="165"/>
      <c r="G173" s="163"/>
      <c r="H173" s="163"/>
      <c r="I173" s="163"/>
      <c r="J173" s="163"/>
      <c r="K173" s="164"/>
      <c r="L173" s="165"/>
      <c r="M173" s="163"/>
      <c r="N173" s="163"/>
      <c r="O173" s="163"/>
    </row>
    <row r="174" spans="1:15">
      <c r="A174" s="163"/>
      <c r="B174" s="187"/>
      <c r="C174" s="187"/>
      <c r="D174" s="190"/>
      <c r="E174" s="165"/>
      <c r="F174" s="165"/>
      <c r="G174" s="163"/>
      <c r="H174" s="163"/>
      <c r="I174" s="163"/>
      <c r="J174" s="163"/>
      <c r="K174" s="164"/>
      <c r="L174" s="165"/>
      <c r="M174" s="163"/>
      <c r="N174" s="163"/>
      <c r="O174" s="163"/>
    </row>
    <row r="175" spans="1:15">
      <c r="A175" s="163"/>
      <c r="B175" s="187"/>
      <c r="C175" s="187"/>
      <c r="D175" s="190"/>
      <c r="E175" s="165"/>
      <c r="F175" s="165"/>
      <c r="G175" s="163"/>
      <c r="H175" s="163"/>
      <c r="I175" s="163"/>
      <c r="J175" s="163"/>
      <c r="K175" s="164"/>
      <c r="L175" s="165"/>
      <c r="M175" s="163"/>
      <c r="N175" s="163"/>
      <c r="O175" s="163"/>
    </row>
    <row r="176" spans="1:15">
      <c r="A176" s="163"/>
      <c r="B176" s="187"/>
      <c r="C176" s="187"/>
      <c r="D176" s="190"/>
      <c r="E176" s="165"/>
      <c r="F176" s="165"/>
      <c r="G176" s="163"/>
      <c r="H176" s="163"/>
      <c r="I176" s="163"/>
      <c r="J176" s="163"/>
      <c r="K176" s="164"/>
      <c r="L176" s="165"/>
      <c r="M176" s="163"/>
      <c r="N176" s="163"/>
      <c r="O176" s="163"/>
    </row>
    <row r="177" spans="1:15">
      <c r="A177" s="163"/>
      <c r="B177" s="187"/>
      <c r="C177" s="187"/>
      <c r="D177" s="190"/>
      <c r="E177" s="165"/>
      <c r="F177" s="165"/>
      <c r="G177" s="163"/>
      <c r="H177" s="163"/>
      <c r="I177" s="163"/>
      <c r="J177" s="163"/>
      <c r="K177" s="164"/>
      <c r="L177" s="165"/>
      <c r="M177" s="163"/>
      <c r="N177" s="163"/>
      <c r="O177" s="163"/>
    </row>
    <row r="178" spans="1:15">
      <c r="A178" s="163"/>
      <c r="B178" s="187"/>
      <c r="C178" s="187"/>
      <c r="D178" s="190"/>
      <c r="E178" s="165"/>
      <c r="F178" s="165"/>
      <c r="G178" s="163"/>
      <c r="H178" s="163"/>
      <c r="I178" s="163"/>
      <c r="J178" s="163"/>
      <c r="K178" s="164"/>
      <c r="L178" s="165"/>
      <c r="M178" s="163"/>
      <c r="N178" s="163"/>
      <c r="O178" s="163"/>
    </row>
    <row r="179" spans="1:15">
      <c r="A179" s="163"/>
      <c r="B179" s="187"/>
      <c r="C179" s="187"/>
      <c r="D179" s="190"/>
      <c r="E179" s="165"/>
      <c r="F179" s="165"/>
      <c r="G179" s="163"/>
      <c r="H179" s="163"/>
      <c r="I179" s="163"/>
      <c r="J179" s="163"/>
      <c r="K179" s="164"/>
      <c r="L179" s="165"/>
      <c r="M179" s="163"/>
      <c r="N179" s="163"/>
      <c r="O179" s="163"/>
    </row>
    <row r="180" spans="1:15">
      <c r="A180" s="163"/>
      <c r="B180" s="187"/>
      <c r="C180" s="187"/>
      <c r="D180" s="190"/>
      <c r="E180" s="165"/>
      <c r="F180" s="165"/>
      <c r="G180" s="163"/>
      <c r="H180" s="163"/>
      <c r="I180" s="163"/>
      <c r="J180" s="163"/>
      <c r="K180" s="164"/>
      <c r="L180" s="165"/>
      <c r="M180" s="163"/>
      <c r="N180" s="163"/>
      <c r="O180" s="163"/>
    </row>
    <row r="181" spans="1:15">
      <c r="A181" s="163"/>
      <c r="B181" s="187"/>
      <c r="C181" s="187"/>
      <c r="D181" s="190"/>
      <c r="E181" s="165"/>
      <c r="F181" s="165"/>
      <c r="G181" s="163"/>
      <c r="H181" s="163"/>
      <c r="I181" s="163"/>
      <c r="J181" s="163"/>
      <c r="K181" s="164"/>
      <c r="L181" s="165"/>
      <c r="M181" s="163"/>
      <c r="N181" s="163"/>
      <c r="O181" s="163"/>
    </row>
    <row r="182" spans="1:15">
      <c r="A182" s="163"/>
      <c r="B182" s="187"/>
      <c r="C182" s="187"/>
      <c r="D182" s="190"/>
      <c r="E182" s="165"/>
      <c r="F182" s="165"/>
      <c r="G182" s="163"/>
      <c r="H182" s="163"/>
      <c r="I182" s="163"/>
      <c r="J182" s="163"/>
      <c r="K182" s="164"/>
      <c r="L182" s="165"/>
      <c r="M182" s="163"/>
      <c r="N182" s="163"/>
      <c r="O182" s="163"/>
    </row>
    <row r="183" spans="1:15">
      <c r="A183" s="163"/>
      <c r="B183" s="187"/>
      <c r="C183" s="187"/>
      <c r="D183" s="190"/>
      <c r="E183" s="164"/>
      <c r="F183" s="164"/>
      <c r="G183" s="163"/>
      <c r="H183" s="163"/>
      <c r="I183" s="163"/>
      <c r="J183" s="163"/>
      <c r="K183" s="164"/>
      <c r="L183" s="164"/>
      <c r="M183" s="163"/>
      <c r="N183" s="163"/>
      <c r="O183" s="163"/>
    </row>
    <row r="184" spans="1:15">
      <c r="A184" s="163"/>
      <c r="B184" s="187"/>
      <c r="C184" s="187"/>
      <c r="D184" s="190"/>
      <c r="E184" s="165"/>
      <c r="F184" s="165"/>
      <c r="G184" s="163"/>
      <c r="H184" s="163"/>
      <c r="I184" s="163"/>
      <c r="J184" s="163"/>
      <c r="K184" s="164"/>
      <c r="L184" s="165"/>
      <c r="M184" s="163"/>
      <c r="N184" s="163"/>
      <c r="O184" s="163"/>
    </row>
    <row r="185" spans="1:15">
      <c r="A185" s="163"/>
      <c r="B185" s="187"/>
      <c r="C185" s="187"/>
      <c r="D185" s="190"/>
      <c r="E185" s="165"/>
      <c r="F185" s="165"/>
      <c r="G185" s="163"/>
      <c r="H185" s="163"/>
      <c r="I185" s="163"/>
      <c r="J185" s="163"/>
      <c r="K185" s="164"/>
      <c r="L185" s="165"/>
      <c r="M185" s="163"/>
      <c r="N185" s="163"/>
      <c r="O185" s="163"/>
    </row>
    <row r="186" spans="1:15">
      <c r="A186" s="163"/>
      <c r="B186" s="187"/>
      <c r="C186" s="187"/>
      <c r="D186" s="190"/>
      <c r="E186" s="165"/>
      <c r="F186" s="165"/>
      <c r="G186" s="163"/>
      <c r="H186" s="163"/>
      <c r="I186" s="163"/>
      <c r="J186" s="163"/>
      <c r="K186" s="164"/>
      <c r="L186" s="165"/>
      <c r="M186" s="163"/>
      <c r="N186" s="163"/>
      <c r="O186" s="163"/>
    </row>
    <row r="187" spans="1:15">
      <c r="A187" s="163"/>
      <c r="B187" s="187"/>
      <c r="C187" s="187"/>
      <c r="D187" s="190"/>
      <c r="E187" s="165"/>
      <c r="F187" s="165"/>
      <c r="G187" s="163"/>
      <c r="H187" s="163"/>
      <c r="I187" s="163"/>
      <c r="J187" s="163"/>
      <c r="K187" s="164"/>
      <c r="L187" s="165"/>
      <c r="M187" s="163"/>
      <c r="N187" s="163"/>
      <c r="O187" s="163"/>
    </row>
    <row r="188" spans="1:15">
      <c r="A188" s="163"/>
      <c r="B188" s="187"/>
      <c r="C188" s="187"/>
      <c r="D188" s="190"/>
      <c r="E188" s="165"/>
      <c r="F188" s="165"/>
      <c r="G188" s="163"/>
      <c r="H188" s="163"/>
      <c r="I188" s="163"/>
      <c r="J188" s="163"/>
      <c r="K188" s="164"/>
      <c r="L188" s="165"/>
      <c r="M188" s="163"/>
      <c r="N188" s="163"/>
      <c r="O188" s="163"/>
    </row>
    <row r="189" spans="1:15">
      <c r="A189" s="163"/>
      <c r="B189" s="187"/>
      <c r="C189" s="187"/>
      <c r="D189" s="190"/>
      <c r="E189" s="165"/>
      <c r="F189" s="165"/>
      <c r="G189" s="163"/>
      <c r="H189" s="163"/>
      <c r="I189" s="163"/>
      <c r="J189" s="163"/>
      <c r="K189" s="164"/>
      <c r="L189" s="165"/>
      <c r="M189" s="163"/>
      <c r="N189" s="163"/>
      <c r="O189" s="163"/>
    </row>
    <row r="190" spans="1:15">
      <c r="A190" s="163"/>
      <c r="B190" s="187"/>
      <c r="C190" s="187"/>
      <c r="D190" s="190"/>
      <c r="E190" s="165"/>
      <c r="F190" s="165"/>
      <c r="G190" s="163"/>
      <c r="H190" s="163"/>
      <c r="I190" s="163"/>
      <c r="J190" s="163"/>
      <c r="K190" s="164"/>
      <c r="L190" s="165"/>
      <c r="M190" s="163"/>
      <c r="N190" s="163"/>
      <c r="O190" s="163"/>
    </row>
    <row r="191" spans="1:15">
      <c r="A191" s="163"/>
      <c r="B191" s="187"/>
      <c r="C191" s="187"/>
      <c r="D191" s="190"/>
      <c r="E191" s="165"/>
      <c r="F191" s="165"/>
      <c r="G191" s="163"/>
      <c r="H191" s="163"/>
      <c r="I191" s="163"/>
      <c r="J191" s="163"/>
      <c r="K191" s="164"/>
      <c r="L191" s="165"/>
      <c r="M191" s="163"/>
      <c r="N191" s="163"/>
      <c r="O191" s="163"/>
    </row>
    <row r="192" spans="1:15">
      <c r="A192" s="163"/>
      <c r="B192" s="187"/>
      <c r="C192" s="187"/>
      <c r="D192" s="190"/>
      <c r="E192" s="165"/>
      <c r="F192" s="165"/>
      <c r="G192" s="163"/>
      <c r="H192" s="163"/>
      <c r="I192" s="163"/>
      <c r="J192" s="163"/>
      <c r="K192" s="164"/>
      <c r="L192" s="165"/>
      <c r="M192" s="163"/>
      <c r="N192" s="163"/>
      <c r="O192" s="163"/>
    </row>
    <row r="193" spans="1:15">
      <c r="A193" s="163"/>
      <c r="B193" s="187"/>
      <c r="C193" s="187"/>
      <c r="D193" s="190"/>
      <c r="E193" s="165"/>
      <c r="F193" s="165"/>
      <c r="G193" s="163"/>
      <c r="H193" s="163"/>
      <c r="I193" s="163"/>
      <c r="J193" s="163"/>
      <c r="K193" s="164"/>
      <c r="L193" s="165"/>
      <c r="M193" s="163"/>
      <c r="N193" s="163"/>
      <c r="O193" s="163"/>
    </row>
    <row r="194" spans="1:15">
      <c r="A194" s="163"/>
      <c r="B194" s="187"/>
      <c r="C194" s="187"/>
      <c r="D194" s="190"/>
      <c r="E194" s="165"/>
      <c r="F194" s="165"/>
      <c r="G194" s="163"/>
      <c r="H194" s="163"/>
      <c r="I194" s="163"/>
      <c r="J194" s="163"/>
      <c r="K194" s="164"/>
      <c r="L194" s="165"/>
      <c r="M194" s="163"/>
      <c r="N194" s="163"/>
      <c r="O194" s="163"/>
    </row>
    <row r="195" spans="1:15">
      <c r="A195" s="163"/>
      <c r="B195" s="187"/>
      <c r="C195" s="187"/>
      <c r="D195" s="190"/>
      <c r="E195" s="165"/>
      <c r="F195" s="165"/>
      <c r="G195" s="163"/>
      <c r="H195" s="163"/>
      <c r="I195" s="163"/>
      <c r="J195" s="163"/>
      <c r="K195" s="164"/>
      <c r="L195" s="165"/>
      <c r="M195" s="163"/>
      <c r="N195" s="163"/>
      <c r="O195" s="163"/>
    </row>
    <row r="196" spans="1:15">
      <c r="A196" s="163"/>
      <c r="B196" s="187"/>
      <c r="C196" s="187"/>
      <c r="D196" s="190"/>
      <c r="E196" s="165"/>
      <c r="F196" s="165"/>
      <c r="G196" s="163"/>
      <c r="H196" s="163"/>
      <c r="I196" s="163"/>
      <c r="J196" s="163"/>
      <c r="K196" s="164"/>
      <c r="L196" s="165"/>
      <c r="M196" s="163"/>
      <c r="N196" s="163"/>
      <c r="O196" s="163"/>
    </row>
    <row r="197" spans="1:15">
      <c r="A197" s="163"/>
      <c r="B197" s="187"/>
      <c r="C197" s="187"/>
      <c r="D197" s="190"/>
      <c r="E197" s="165"/>
      <c r="F197" s="165"/>
      <c r="G197" s="163"/>
      <c r="H197" s="163"/>
      <c r="I197" s="163"/>
      <c r="J197" s="163"/>
      <c r="K197" s="164"/>
      <c r="L197" s="165"/>
      <c r="M197" s="163"/>
      <c r="N197" s="163"/>
      <c r="O197" s="163"/>
    </row>
    <row r="198" spans="1:15">
      <c r="A198" s="163"/>
      <c r="B198" s="187"/>
      <c r="C198" s="187"/>
      <c r="D198" s="190"/>
      <c r="E198" s="165"/>
      <c r="F198" s="165"/>
      <c r="G198" s="163"/>
      <c r="H198" s="163"/>
      <c r="I198" s="163"/>
      <c r="J198" s="163"/>
      <c r="K198" s="164"/>
      <c r="L198" s="165"/>
      <c r="M198" s="163"/>
      <c r="N198" s="163"/>
      <c r="O198" s="163"/>
    </row>
    <row r="199" spans="1:15">
      <c r="A199" s="163"/>
      <c r="B199" s="187"/>
      <c r="C199" s="187"/>
      <c r="D199" s="190"/>
      <c r="E199" s="165"/>
      <c r="F199" s="165"/>
      <c r="G199" s="163"/>
      <c r="H199" s="163"/>
      <c r="I199" s="163"/>
      <c r="J199" s="163"/>
      <c r="K199" s="164"/>
      <c r="L199" s="165"/>
      <c r="M199" s="163"/>
      <c r="N199" s="163"/>
      <c r="O199" s="163"/>
    </row>
    <row r="200" spans="1:15">
      <c r="A200" s="163"/>
      <c r="B200" s="187"/>
      <c r="C200" s="187"/>
      <c r="D200" s="190"/>
      <c r="E200" s="165"/>
      <c r="F200" s="165"/>
      <c r="G200" s="163"/>
      <c r="H200" s="163"/>
      <c r="I200" s="163"/>
      <c r="J200" s="163"/>
      <c r="K200" s="164"/>
      <c r="L200" s="165"/>
      <c r="M200" s="163"/>
      <c r="N200" s="163"/>
      <c r="O200" s="163"/>
    </row>
    <row r="201" spans="1:15">
      <c r="A201" s="163"/>
      <c r="B201" s="187"/>
      <c r="C201" s="187"/>
      <c r="D201" s="190"/>
      <c r="E201" s="165"/>
      <c r="F201" s="165"/>
      <c r="G201" s="163"/>
      <c r="H201" s="163"/>
      <c r="I201" s="163"/>
      <c r="J201" s="163"/>
      <c r="K201" s="164"/>
      <c r="L201" s="165"/>
      <c r="M201" s="163"/>
      <c r="N201" s="163"/>
      <c r="O201" s="163"/>
    </row>
    <row r="202" spans="1:15">
      <c r="A202" s="163"/>
      <c r="B202" s="187"/>
      <c r="C202" s="187"/>
      <c r="D202" s="190"/>
      <c r="E202" s="164"/>
      <c r="F202" s="164"/>
      <c r="G202" s="163"/>
      <c r="H202" s="163"/>
      <c r="I202" s="163"/>
      <c r="J202" s="163"/>
      <c r="K202" s="164"/>
      <c r="L202" s="164"/>
      <c r="M202" s="163"/>
      <c r="N202" s="163"/>
      <c r="O202" s="163"/>
    </row>
    <row r="203" spans="1:15">
      <c r="A203" s="163"/>
      <c r="B203" s="187"/>
      <c r="C203" s="187"/>
      <c r="D203" s="190"/>
      <c r="E203" s="165"/>
      <c r="F203" s="165"/>
      <c r="G203" s="163"/>
      <c r="H203" s="163"/>
      <c r="I203" s="163"/>
      <c r="J203" s="163"/>
      <c r="K203" s="164"/>
      <c r="L203" s="165"/>
      <c r="M203" s="163"/>
      <c r="N203" s="163"/>
      <c r="O203" s="163"/>
    </row>
    <row r="204" spans="1:15">
      <c r="A204" s="163"/>
      <c r="B204" s="187"/>
      <c r="C204" s="187"/>
      <c r="D204" s="190"/>
      <c r="E204" s="165"/>
      <c r="F204" s="165"/>
      <c r="G204" s="163"/>
      <c r="H204" s="163"/>
      <c r="I204" s="163"/>
      <c r="J204" s="163"/>
      <c r="K204" s="164"/>
      <c r="L204" s="165"/>
      <c r="M204" s="163"/>
      <c r="N204" s="163"/>
      <c r="O204" s="163"/>
    </row>
    <row r="205" spans="1:15">
      <c r="A205" s="163"/>
      <c r="B205" s="187"/>
      <c r="C205" s="187"/>
      <c r="D205" s="190"/>
      <c r="E205" s="165"/>
      <c r="F205" s="165"/>
      <c r="G205" s="163"/>
      <c r="H205" s="163"/>
      <c r="I205" s="163"/>
      <c r="J205" s="163"/>
      <c r="K205" s="164"/>
      <c r="L205" s="165"/>
      <c r="M205" s="163"/>
      <c r="N205" s="163"/>
      <c r="O205" s="163"/>
    </row>
    <row r="206" spans="1:15">
      <c r="A206" s="163"/>
      <c r="B206" s="187"/>
      <c r="C206" s="187"/>
      <c r="D206" s="190"/>
      <c r="E206" s="165"/>
      <c r="F206" s="165"/>
      <c r="G206" s="163"/>
      <c r="H206" s="163"/>
      <c r="I206" s="163"/>
      <c r="J206" s="163"/>
      <c r="K206" s="164"/>
      <c r="L206" s="165"/>
      <c r="M206" s="163"/>
      <c r="N206" s="163"/>
      <c r="O206" s="163"/>
    </row>
    <row r="207" spans="1:15">
      <c r="A207" s="163"/>
      <c r="B207" s="187"/>
      <c r="C207" s="187"/>
      <c r="D207" s="190"/>
      <c r="E207" s="165"/>
      <c r="F207" s="165"/>
      <c r="G207" s="163"/>
      <c r="H207" s="163"/>
      <c r="I207" s="163"/>
      <c r="J207" s="163"/>
      <c r="K207" s="164"/>
      <c r="L207" s="165"/>
      <c r="M207" s="163"/>
      <c r="N207" s="163"/>
      <c r="O207" s="163"/>
    </row>
    <row r="208" spans="1:15">
      <c r="A208" s="163"/>
      <c r="B208" s="187"/>
      <c r="C208" s="187"/>
      <c r="D208" s="190"/>
      <c r="E208" s="165"/>
      <c r="F208" s="165"/>
      <c r="G208" s="163"/>
      <c r="H208" s="163"/>
      <c r="I208" s="163"/>
      <c r="J208" s="163"/>
      <c r="K208" s="164"/>
      <c r="L208" s="165"/>
      <c r="M208" s="163"/>
      <c r="N208" s="163"/>
      <c r="O208" s="163"/>
    </row>
    <row r="209" spans="1:15">
      <c r="A209" s="163"/>
      <c r="B209" s="187"/>
      <c r="C209" s="187"/>
      <c r="D209" s="190"/>
      <c r="E209" s="165"/>
      <c r="F209" s="165"/>
      <c r="G209" s="163"/>
      <c r="H209" s="163"/>
      <c r="I209" s="163"/>
      <c r="J209" s="163"/>
      <c r="K209" s="164"/>
      <c r="L209" s="165"/>
      <c r="M209" s="163"/>
      <c r="N209" s="163"/>
      <c r="O209" s="163"/>
    </row>
    <row r="210" spans="1:15">
      <c r="A210" s="163"/>
      <c r="B210" s="187"/>
      <c r="C210" s="187"/>
      <c r="D210" s="190"/>
      <c r="E210" s="165"/>
      <c r="F210" s="165"/>
      <c r="G210" s="163"/>
      <c r="H210" s="163"/>
      <c r="I210" s="163"/>
      <c r="J210" s="163"/>
      <c r="K210" s="164"/>
      <c r="L210" s="165"/>
      <c r="M210" s="163"/>
      <c r="N210" s="163"/>
      <c r="O210" s="163"/>
    </row>
    <row r="211" spans="1:15">
      <c r="A211" s="163"/>
      <c r="B211" s="187"/>
      <c r="C211" s="187"/>
      <c r="D211" s="190"/>
      <c r="E211" s="165"/>
      <c r="F211" s="165"/>
      <c r="G211" s="163"/>
      <c r="H211" s="163"/>
      <c r="I211" s="163"/>
      <c r="J211" s="163"/>
      <c r="K211" s="164"/>
      <c r="L211" s="165"/>
      <c r="M211" s="163"/>
      <c r="N211" s="163"/>
      <c r="O211" s="163"/>
    </row>
    <row r="212" spans="1:15">
      <c r="A212" s="163"/>
      <c r="B212" s="187"/>
      <c r="C212" s="187"/>
      <c r="D212" s="190"/>
      <c r="E212" s="165"/>
      <c r="F212" s="165"/>
      <c r="G212" s="163"/>
      <c r="H212" s="163"/>
      <c r="I212" s="163"/>
      <c r="J212" s="163"/>
      <c r="K212" s="164"/>
      <c r="L212" s="165"/>
      <c r="M212" s="163"/>
      <c r="N212" s="163"/>
      <c r="O212" s="163"/>
    </row>
    <row r="213" spans="1:15">
      <c r="A213" s="163"/>
      <c r="B213" s="187"/>
      <c r="C213" s="187"/>
      <c r="D213" s="190"/>
      <c r="E213" s="165"/>
      <c r="F213" s="165"/>
      <c r="G213" s="163"/>
      <c r="H213" s="163"/>
      <c r="I213" s="163"/>
      <c r="J213" s="163"/>
      <c r="K213" s="164"/>
      <c r="L213" s="165"/>
      <c r="M213" s="163"/>
      <c r="N213" s="163"/>
      <c r="O213" s="163"/>
    </row>
    <row r="214" spans="1:15">
      <c r="A214" s="163"/>
      <c r="B214" s="187"/>
      <c r="C214" s="187"/>
      <c r="D214" s="190"/>
      <c r="E214" s="165"/>
      <c r="F214" s="165"/>
      <c r="G214" s="163"/>
      <c r="H214" s="163"/>
      <c r="I214" s="163"/>
      <c r="J214" s="163"/>
      <c r="K214" s="164"/>
      <c r="L214" s="165"/>
      <c r="M214" s="163"/>
      <c r="N214" s="163"/>
      <c r="O214" s="163"/>
    </row>
    <row r="215" spans="1:15">
      <c r="A215" s="163"/>
      <c r="B215" s="187"/>
      <c r="C215" s="187"/>
      <c r="D215" s="190"/>
      <c r="E215" s="165"/>
      <c r="F215" s="165"/>
      <c r="G215" s="163"/>
      <c r="H215" s="163"/>
      <c r="I215" s="163"/>
      <c r="J215" s="163"/>
      <c r="K215" s="164"/>
      <c r="L215" s="165"/>
      <c r="M215" s="163"/>
      <c r="N215" s="163"/>
      <c r="O215" s="163"/>
    </row>
    <row r="216" spans="1:15">
      <c r="A216" s="163"/>
      <c r="B216" s="187"/>
      <c r="C216" s="187"/>
      <c r="D216" s="190"/>
      <c r="E216" s="165"/>
      <c r="F216" s="165"/>
      <c r="G216" s="163"/>
      <c r="H216" s="163"/>
      <c r="I216" s="163"/>
      <c r="J216" s="163"/>
      <c r="K216" s="164"/>
      <c r="L216" s="165"/>
      <c r="M216" s="163"/>
      <c r="N216" s="163"/>
      <c r="O216" s="163"/>
    </row>
    <row r="217" spans="1:15">
      <c r="A217" s="163"/>
      <c r="B217" s="187"/>
      <c r="C217" s="187"/>
      <c r="D217" s="190"/>
      <c r="E217" s="165"/>
      <c r="F217" s="165"/>
      <c r="G217" s="163"/>
      <c r="H217" s="163"/>
      <c r="I217" s="163"/>
      <c r="J217" s="163"/>
      <c r="K217" s="164"/>
      <c r="L217" s="165"/>
      <c r="M217" s="163"/>
      <c r="N217" s="163"/>
      <c r="O217" s="163"/>
    </row>
    <row r="218" spans="1:15">
      <c r="A218" s="163"/>
      <c r="B218" s="187"/>
      <c r="C218" s="187"/>
      <c r="D218" s="190"/>
      <c r="E218" s="165"/>
      <c r="F218" s="165"/>
      <c r="G218" s="163"/>
      <c r="H218" s="163"/>
      <c r="I218" s="163"/>
      <c r="J218" s="163"/>
      <c r="K218" s="164"/>
      <c r="L218" s="165"/>
      <c r="M218" s="163"/>
      <c r="N218" s="163"/>
      <c r="O218" s="163"/>
    </row>
    <row r="219" spans="1:15">
      <c r="A219" s="163"/>
      <c r="B219" s="187"/>
      <c r="C219" s="187"/>
      <c r="D219" s="190"/>
      <c r="E219" s="165"/>
      <c r="F219" s="165"/>
      <c r="G219" s="163"/>
      <c r="H219" s="163"/>
      <c r="I219" s="163"/>
      <c r="J219" s="163"/>
      <c r="K219" s="164"/>
      <c r="L219" s="165"/>
      <c r="M219" s="163"/>
      <c r="N219" s="163"/>
      <c r="O219" s="163"/>
    </row>
    <row r="220" spans="1:15">
      <c r="A220" s="163"/>
      <c r="B220" s="187"/>
      <c r="C220" s="187"/>
      <c r="D220" s="190"/>
      <c r="E220" s="165"/>
      <c r="F220" s="165"/>
      <c r="G220" s="163"/>
      <c r="H220" s="163"/>
      <c r="I220" s="163"/>
      <c r="J220" s="163"/>
      <c r="K220" s="164"/>
      <c r="L220" s="165"/>
      <c r="M220" s="163"/>
      <c r="N220" s="163"/>
      <c r="O220" s="163"/>
    </row>
    <row r="221" spans="1:15">
      <c r="A221" s="163"/>
      <c r="B221" s="187"/>
      <c r="C221" s="187"/>
      <c r="D221" s="190"/>
      <c r="E221" s="165"/>
      <c r="F221" s="165"/>
      <c r="G221" s="163"/>
      <c r="H221" s="163"/>
      <c r="I221" s="163"/>
      <c r="J221" s="163"/>
      <c r="K221" s="164"/>
      <c r="L221" s="165"/>
      <c r="M221" s="163"/>
      <c r="N221" s="163"/>
      <c r="O221" s="163"/>
    </row>
    <row r="222" spans="1:15">
      <c r="A222" s="163"/>
      <c r="B222" s="187"/>
      <c r="C222" s="187"/>
      <c r="D222" s="190"/>
      <c r="E222" s="165"/>
      <c r="F222" s="165"/>
      <c r="G222" s="163"/>
      <c r="H222" s="163"/>
      <c r="I222" s="163"/>
      <c r="J222" s="163"/>
      <c r="K222" s="164"/>
      <c r="L222" s="165"/>
      <c r="M222" s="163"/>
      <c r="N222" s="163"/>
      <c r="O222" s="163"/>
    </row>
    <row r="223" spans="1:15">
      <c r="A223" s="163"/>
      <c r="B223" s="187"/>
      <c r="C223" s="187"/>
      <c r="D223" s="190"/>
      <c r="E223" s="165"/>
      <c r="F223" s="165"/>
      <c r="G223" s="163"/>
      <c r="H223" s="163"/>
      <c r="I223" s="163"/>
      <c r="J223" s="163"/>
      <c r="K223" s="164"/>
      <c r="L223" s="165"/>
      <c r="M223" s="163"/>
      <c r="N223" s="163"/>
      <c r="O223" s="163"/>
    </row>
    <row r="224" spans="1:15">
      <c r="A224" s="163"/>
      <c r="B224" s="187"/>
      <c r="C224" s="187"/>
      <c r="D224" s="190"/>
      <c r="E224" s="165"/>
      <c r="F224" s="165"/>
      <c r="G224" s="163"/>
      <c r="H224" s="163"/>
      <c r="I224" s="163"/>
      <c r="J224" s="163"/>
      <c r="K224" s="164"/>
      <c r="L224" s="165"/>
      <c r="M224" s="163"/>
      <c r="N224" s="163"/>
      <c r="O224" s="163"/>
    </row>
    <row r="225" spans="1:15">
      <c r="A225" s="163"/>
      <c r="B225" s="187"/>
      <c r="C225" s="187"/>
      <c r="D225" s="190"/>
      <c r="E225" s="165"/>
      <c r="F225" s="165"/>
      <c r="G225" s="163"/>
      <c r="H225" s="163"/>
      <c r="I225" s="163"/>
      <c r="J225" s="163"/>
      <c r="K225" s="164"/>
      <c r="L225" s="165"/>
      <c r="M225" s="163"/>
      <c r="N225" s="163"/>
      <c r="O225" s="163"/>
    </row>
    <row r="226" spans="1:15">
      <c r="A226" s="163"/>
      <c r="B226" s="187"/>
      <c r="C226" s="187"/>
      <c r="D226" s="190"/>
      <c r="E226" s="165"/>
      <c r="F226" s="165"/>
      <c r="G226" s="163"/>
      <c r="H226" s="163"/>
      <c r="I226" s="163"/>
      <c r="J226" s="163"/>
      <c r="K226" s="164"/>
      <c r="L226" s="165"/>
      <c r="M226" s="163"/>
      <c r="N226" s="163"/>
      <c r="O226" s="163"/>
    </row>
    <row r="227" spans="1:15">
      <c r="A227" s="163"/>
      <c r="B227" s="187"/>
      <c r="C227" s="187"/>
      <c r="D227" s="190"/>
      <c r="E227" s="165"/>
      <c r="F227" s="165"/>
      <c r="G227" s="163"/>
      <c r="H227" s="163"/>
      <c r="I227" s="163"/>
      <c r="J227" s="163"/>
      <c r="K227" s="164"/>
      <c r="L227" s="165"/>
      <c r="M227" s="163"/>
      <c r="N227" s="163"/>
      <c r="O227" s="163"/>
    </row>
    <row r="228" spans="1:15">
      <c r="A228" s="163"/>
      <c r="B228" s="187"/>
      <c r="C228" s="187"/>
      <c r="D228" s="190"/>
      <c r="E228" s="165"/>
      <c r="F228" s="165"/>
      <c r="G228" s="163"/>
      <c r="H228" s="163"/>
      <c r="I228" s="163"/>
      <c r="J228" s="163"/>
      <c r="K228" s="164"/>
      <c r="L228" s="165"/>
      <c r="M228" s="163"/>
      <c r="N228" s="163"/>
      <c r="O228" s="163"/>
    </row>
    <row r="229" spans="1:15">
      <c r="A229" s="163"/>
      <c r="B229" s="187"/>
      <c r="C229" s="187"/>
      <c r="D229" s="190"/>
      <c r="E229" s="165"/>
      <c r="F229" s="165"/>
      <c r="G229" s="163"/>
      <c r="H229" s="163"/>
      <c r="I229" s="163"/>
      <c r="J229" s="163"/>
      <c r="K229" s="164"/>
      <c r="L229" s="165"/>
      <c r="M229" s="163"/>
      <c r="N229" s="163"/>
      <c r="O229" s="163"/>
    </row>
    <row r="230" spans="1:15">
      <c r="A230" s="163"/>
      <c r="B230" s="187"/>
      <c r="C230" s="187"/>
      <c r="D230" s="190"/>
      <c r="E230" s="165"/>
      <c r="F230" s="165"/>
      <c r="G230" s="163"/>
      <c r="H230" s="163"/>
      <c r="I230" s="163"/>
      <c r="J230" s="163"/>
      <c r="K230" s="164"/>
      <c r="L230" s="165"/>
      <c r="M230" s="163"/>
      <c r="N230" s="163"/>
      <c r="O230" s="163"/>
    </row>
    <row r="231" spans="1:15">
      <c r="A231" s="163"/>
      <c r="B231" s="187"/>
      <c r="C231" s="187"/>
      <c r="D231" s="190"/>
      <c r="E231" s="165"/>
      <c r="F231" s="165"/>
      <c r="G231" s="163"/>
      <c r="H231" s="163"/>
      <c r="I231" s="163"/>
      <c r="J231" s="163"/>
      <c r="K231" s="164"/>
      <c r="L231" s="165"/>
      <c r="M231" s="163"/>
      <c r="N231" s="163"/>
      <c r="O231" s="163"/>
    </row>
    <row r="232" spans="1:15">
      <c r="A232" s="163"/>
      <c r="B232" s="187"/>
      <c r="C232" s="187"/>
      <c r="D232" s="190"/>
      <c r="E232" s="165"/>
      <c r="F232" s="165"/>
      <c r="G232" s="163"/>
      <c r="H232" s="163"/>
      <c r="I232" s="163"/>
      <c r="J232" s="163"/>
      <c r="K232" s="164"/>
      <c r="L232" s="165"/>
      <c r="M232" s="163"/>
      <c r="N232" s="163"/>
      <c r="O232" s="163"/>
    </row>
    <row r="233" spans="1:15">
      <c r="A233" s="163"/>
      <c r="B233" s="187"/>
      <c r="C233" s="187"/>
      <c r="D233" s="190"/>
      <c r="E233" s="165"/>
      <c r="F233" s="165"/>
      <c r="G233" s="163"/>
      <c r="H233" s="163"/>
      <c r="I233" s="163"/>
      <c r="J233" s="163"/>
      <c r="K233" s="164"/>
      <c r="L233" s="165"/>
      <c r="M233" s="163"/>
      <c r="N233" s="163"/>
      <c r="O233" s="163"/>
    </row>
    <row r="234" spans="1:15">
      <c r="A234" s="163"/>
      <c r="B234" s="187"/>
      <c r="C234" s="187"/>
      <c r="D234" s="190"/>
      <c r="E234" s="165"/>
      <c r="F234" s="165"/>
      <c r="G234" s="163"/>
      <c r="H234" s="163"/>
      <c r="I234" s="163"/>
      <c r="J234" s="163"/>
      <c r="K234" s="164"/>
      <c r="L234" s="165"/>
      <c r="M234" s="163"/>
      <c r="N234" s="163"/>
      <c r="O234" s="163"/>
    </row>
    <row r="235" spans="1:15">
      <c r="A235" s="163"/>
      <c r="B235" s="187"/>
      <c r="C235" s="187"/>
      <c r="D235" s="190"/>
      <c r="E235" s="165"/>
      <c r="F235" s="165"/>
      <c r="G235" s="163"/>
      <c r="H235" s="163"/>
      <c r="I235" s="163"/>
      <c r="J235" s="163"/>
      <c r="K235" s="164"/>
      <c r="L235" s="165"/>
      <c r="M235" s="163"/>
      <c r="N235" s="163"/>
      <c r="O235" s="163"/>
    </row>
    <row r="236" spans="1:15">
      <c r="A236" s="163"/>
      <c r="B236" s="187"/>
      <c r="C236" s="187"/>
      <c r="D236" s="190"/>
      <c r="E236" s="165"/>
      <c r="F236" s="165"/>
      <c r="G236" s="163"/>
      <c r="H236" s="163"/>
      <c r="I236" s="163"/>
      <c r="J236" s="163"/>
      <c r="K236" s="164"/>
      <c r="L236" s="165"/>
      <c r="M236" s="163"/>
      <c r="N236" s="163"/>
      <c r="O236" s="163"/>
    </row>
    <row r="237" spans="1:15">
      <c r="A237" s="163"/>
      <c r="B237" s="187"/>
      <c r="C237" s="187"/>
      <c r="D237" s="190"/>
      <c r="E237" s="165"/>
      <c r="F237" s="165"/>
      <c r="G237" s="163"/>
      <c r="H237" s="163"/>
      <c r="I237" s="163"/>
      <c r="J237" s="163"/>
      <c r="K237" s="164"/>
      <c r="L237" s="165"/>
      <c r="M237" s="163"/>
      <c r="N237" s="163"/>
      <c r="O237" s="163"/>
    </row>
    <row r="238" spans="1:15">
      <c r="A238" s="163"/>
      <c r="B238" s="187"/>
      <c r="C238" s="187"/>
      <c r="D238" s="190"/>
      <c r="E238" s="165"/>
      <c r="F238" s="165"/>
      <c r="G238" s="163"/>
      <c r="H238" s="163"/>
      <c r="I238" s="163"/>
      <c r="J238" s="163"/>
      <c r="K238" s="164"/>
      <c r="L238" s="165"/>
      <c r="M238" s="163"/>
      <c r="N238" s="163"/>
      <c r="O238" s="163"/>
    </row>
    <row r="239" spans="1:15">
      <c r="A239" s="163"/>
      <c r="B239" s="187"/>
      <c r="C239" s="187"/>
      <c r="D239" s="190"/>
      <c r="E239" s="165"/>
      <c r="F239" s="165"/>
      <c r="G239" s="163"/>
      <c r="H239" s="163"/>
      <c r="I239" s="163"/>
      <c r="J239" s="163"/>
      <c r="K239" s="164"/>
      <c r="L239" s="165"/>
      <c r="M239" s="163"/>
      <c r="N239" s="163"/>
      <c r="O239" s="163"/>
    </row>
    <row r="240" spans="1:15">
      <c r="A240" s="163"/>
      <c r="B240" s="187"/>
      <c r="C240" s="187"/>
      <c r="D240" s="190"/>
      <c r="E240" s="165"/>
      <c r="F240" s="165"/>
      <c r="G240" s="163"/>
      <c r="H240" s="163"/>
      <c r="I240" s="163"/>
      <c r="J240" s="163"/>
      <c r="K240" s="164"/>
      <c r="L240" s="165"/>
      <c r="M240" s="163"/>
      <c r="N240" s="163"/>
      <c r="O240" s="163"/>
    </row>
    <row r="241" spans="1:15">
      <c r="A241" s="163"/>
      <c r="B241" s="187"/>
      <c r="C241" s="187"/>
      <c r="D241" s="190"/>
      <c r="E241" s="165"/>
      <c r="F241" s="165"/>
      <c r="G241" s="163"/>
      <c r="H241" s="163"/>
      <c r="I241" s="163"/>
      <c r="J241" s="163"/>
      <c r="K241" s="164"/>
      <c r="L241" s="165"/>
      <c r="M241" s="163"/>
      <c r="N241" s="163"/>
      <c r="O241" s="163"/>
    </row>
    <row r="242" spans="1:15">
      <c r="A242" s="163"/>
      <c r="B242" s="187"/>
      <c r="C242" s="187"/>
      <c r="D242" s="190"/>
      <c r="E242" s="165"/>
      <c r="F242" s="165"/>
      <c r="G242" s="163"/>
      <c r="H242" s="163"/>
      <c r="I242" s="163"/>
      <c r="J242" s="163"/>
      <c r="K242" s="164"/>
      <c r="L242" s="165"/>
      <c r="M242" s="163"/>
      <c r="N242" s="163"/>
      <c r="O242" s="163"/>
    </row>
    <row r="243" spans="1:15">
      <c r="A243" s="163"/>
      <c r="B243" s="187"/>
      <c r="C243" s="187"/>
      <c r="D243" s="190"/>
      <c r="E243" s="165"/>
      <c r="F243" s="165"/>
      <c r="G243" s="163"/>
      <c r="H243" s="163"/>
      <c r="I243" s="163"/>
      <c r="J243" s="163"/>
      <c r="K243" s="164"/>
      <c r="L243" s="165"/>
      <c r="M243" s="163"/>
      <c r="N243" s="163"/>
      <c r="O243" s="163"/>
    </row>
    <row r="244" spans="1:15">
      <c r="A244" s="163"/>
      <c r="B244" s="187"/>
      <c r="C244" s="187"/>
      <c r="D244" s="190"/>
      <c r="E244" s="165"/>
      <c r="F244" s="165"/>
      <c r="G244" s="163"/>
      <c r="H244" s="163"/>
      <c r="I244" s="163"/>
      <c r="J244" s="163"/>
      <c r="K244" s="164"/>
      <c r="L244" s="165"/>
      <c r="M244" s="163"/>
      <c r="N244" s="163"/>
      <c r="O244" s="163"/>
    </row>
    <row r="245" spans="1:15">
      <c r="A245" s="163"/>
      <c r="B245" s="187"/>
      <c r="C245" s="187"/>
      <c r="D245" s="190"/>
      <c r="E245" s="165"/>
      <c r="F245" s="165"/>
      <c r="G245" s="163"/>
      <c r="H245" s="163"/>
      <c r="I245" s="163"/>
      <c r="J245" s="163"/>
      <c r="K245" s="164"/>
      <c r="L245" s="165"/>
      <c r="M245" s="163"/>
      <c r="N245" s="163"/>
      <c r="O245" s="163"/>
    </row>
    <row r="246" spans="1:15">
      <c r="A246" s="163"/>
      <c r="B246" s="187"/>
      <c r="C246" s="187"/>
      <c r="D246" s="190"/>
      <c r="E246" s="165"/>
      <c r="F246" s="165"/>
      <c r="G246" s="163"/>
      <c r="H246" s="163"/>
      <c r="I246" s="163"/>
      <c r="J246" s="163"/>
      <c r="K246" s="164"/>
      <c r="L246" s="165"/>
      <c r="M246" s="163"/>
      <c r="N246" s="163"/>
      <c r="O246" s="163"/>
    </row>
    <row r="247" spans="1:15">
      <c r="A247" s="163"/>
      <c r="B247" s="187"/>
      <c r="C247" s="187"/>
      <c r="D247" s="190"/>
      <c r="E247" s="165"/>
      <c r="F247" s="165"/>
      <c r="G247" s="163"/>
      <c r="H247" s="163"/>
      <c r="I247" s="163"/>
      <c r="J247" s="163"/>
      <c r="K247" s="164"/>
      <c r="L247" s="165"/>
      <c r="M247" s="163"/>
      <c r="N247" s="163"/>
      <c r="O247" s="163"/>
    </row>
    <row r="248" spans="1:15">
      <c r="A248" s="163"/>
      <c r="B248" s="187"/>
      <c r="C248" s="187"/>
      <c r="D248" s="190"/>
      <c r="E248" s="165"/>
      <c r="F248" s="165"/>
      <c r="G248" s="163"/>
      <c r="H248" s="163"/>
      <c r="I248" s="163"/>
      <c r="J248" s="163"/>
      <c r="K248" s="164"/>
      <c r="L248" s="165"/>
      <c r="M248" s="163"/>
      <c r="N248" s="163"/>
      <c r="O248" s="163"/>
    </row>
    <row r="249" spans="1:15">
      <c r="A249" s="163"/>
      <c r="B249" s="187"/>
      <c r="C249" s="187"/>
      <c r="D249" s="190"/>
      <c r="E249" s="165"/>
      <c r="F249" s="165"/>
      <c r="G249" s="163"/>
      <c r="H249" s="163"/>
      <c r="I249" s="163"/>
      <c r="J249" s="163"/>
      <c r="K249" s="164"/>
      <c r="L249" s="165"/>
      <c r="M249" s="163"/>
      <c r="N249" s="163"/>
      <c r="O249" s="163"/>
    </row>
    <row r="250" spans="1:15">
      <c r="A250" s="163"/>
      <c r="B250" s="187"/>
      <c r="C250" s="187"/>
      <c r="D250" s="190"/>
      <c r="E250" s="165"/>
      <c r="F250" s="165"/>
      <c r="G250" s="163"/>
      <c r="H250" s="163"/>
      <c r="I250" s="163"/>
      <c r="J250" s="163"/>
      <c r="K250" s="164"/>
      <c r="L250" s="165"/>
      <c r="M250" s="163"/>
      <c r="N250" s="163"/>
      <c r="O250" s="163"/>
    </row>
    <row r="251" spans="1:15">
      <c r="A251" s="163"/>
      <c r="B251" s="187"/>
      <c r="C251" s="187"/>
      <c r="D251" s="190"/>
      <c r="E251" s="165"/>
      <c r="F251" s="165"/>
      <c r="G251" s="163"/>
      <c r="H251" s="163"/>
      <c r="I251" s="163"/>
      <c r="J251" s="163"/>
      <c r="K251" s="164"/>
      <c r="L251" s="165"/>
      <c r="M251" s="163"/>
      <c r="N251" s="163"/>
      <c r="O251" s="163"/>
    </row>
    <row r="252" spans="1:15">
      <c r="A252" s="163"/>
      <c r="B252" s="187"/>
      <c r="C252" s="187"/>
      <c r="D252" s="190"/>
      <c r="E252" s="165"/>
      <c r="F252" s="165"/>
      <c r="G252" s="163"/>
      <c r="H252" s="163"/>
      <c r="I252" s="163"/>
      <c r="J252" s="163"/>
      <c r="K252" s="164"/>
      <c r="L252" s="165"/>
      <c r="M252" s="163"/>
      <c r="N252" s="163"/>
      <c r="O252" s="163"/>
    </row>
    <row r="253" spans="1:15">
      <c r="A253" s="163"/>
      <c r="B253" s="187"/>
      <c r="C253" s="187"/>
      <c r="D253" s="190"/>
      <c r="E253" s="165"/>
      <c r="F253" s="165"/>
      <c r="G253" s="163"/>
      <c r="H253" s="163"/>
      <c r="I253" s="163"/>
      <c r="J253" s="163"/>
      <c r="K253" s="164"/>
      <c r="L253" s="165"/>
      <c r="M253" s="163"/>
      <c r="N253" s="163"/>
      <c r="O253" s="163"/>
    </row>
    <row r="254" spans="1:15">
      <c r="A254" s="163"/>
      <c r="B254" s="187"/>
      <c r="C254" s="187"/>
      <c r="D254" s="190"/>
      <c r="E254" s="165"/>
      <c r="F254" s="165"/>
      <c r="G254" s="163"/>
      <c r="H254" s="163"/>
      <c r="I254" s="163"/>
      <c r="J254" s="163"/>
      <c r="K254" s="164"/>
      <c r="L254" s="165"/>
      <c r="M254" s="163"/>
      <c r="N254" s="163"/>
      <c r="O254" s="163"/>
    </row>
    <row r="255" spans="1:15">
      <c r="A255" s="163"/>
      <c r="B255" s="187"/>
      <c r="C255" s="187"/>
      <c r="D255" s="190"/>
      <c r="E255" s="165"/>
      <c r="F255" s="165"/>
      <c r="G255" s="163"/>
      <c r="H255" s="163"/>
      <c r="I255" s="163"/>
      <c r="J255" s="163"/>
      <c r="K255" s="164"/>
      <c r="L255" s="165"/>
      <c r="M255" s="163"/>
      <c r="N255" s="163"/>
      <c r="O255" s="163"/>
    </row>
    <row r="256" spans="1:15">
      <c r="A256" s="163"/>
      <c r="B256" s="187"/>
      <c r="C256" s="187"/>
      <c r="D256" s="190"/>
      <c r="E256" s="165"/>
      <c r="F256" s="165"/>
      <c r="G256" s="163"/>
      <c r="H256" s="163"/>
      <c r="I256" s="163"/>
      <c r="J256" s="163"/>
      <c r="K256" s="164"/>
      <c r="L256" s="165"/>
      <c r="M256" s="163"/>
      <c r="N256" s="163"/>
      <c r="O256" s="163"/>
    </row>
    <row r="257" spans="1:15">
      <c r="A257" s="163"/>
      <c r="B257" s="187"/>
      <c r="C257" s="187"/>
      <c r="D257" s="190"/>
      <c r="E257" s="165"/>
      <c r="F257" s="165"/>
      <c r="G257" s="163"/>
      <c r="H257" s="163"/>
      <c r="I257" s="163"/>
      <c r="J257" s="163"/>
      <c r="K257" s="164"/>
      <c r="L257" s="165"/>
      <c r="M257" s="163"/>
      <c r="N257" s="163"/>
      <c r="O257" s="163"/>
    </row>
    <row r="258" spans="1:15">
      <c r="A258" s="163"/>
      <c r="B258" s="187"/>
      <c r="C258" s="187"/>
      <c r="D258" s="190"/>
      <c r="E258" s="165"/>
      <c r="F258" s="165"/>
      <c r="G258" s="163"/>
      <c r="H258" s="163"/>
      <c r="I258" s="163"/>
      <c r="J258" s="163"/>
      <c r="K258" s="164"/>
      <c r="L258" s="165"/>
      <c r="M258" s="163"/>
      <c r="N258" s="163"/>
      <c r="O258" s="163"/>
    </row>
    <row r="259" spans="1:15">
      <c r="A259" s="163"/>
      <c r="B259" s="187"/>
      <c r="C259" s="187"/>
      <c r="D259" s="190"/>
      <c r="E259" s="165"/>
      <c r="F259" s="165"/>
      <c r="G259" s="163"/>
      <c r="H259" s="163"/>
      <c r="I259" s="163"/>
      <c r="J259" s="163"/>
      <c r="K259" s="164"/>
      <c r="L259" s="165"/>
      <c r="M259" s="163"/>
      <c r="N259" s="163"/>
      <c r="O259" s="163"/>
    </row>
    <row r="260" spans="1:15">
      <c r="A260" s="163"/>
      <c r="B260" s="187"/>
      <c r="C260" s="187"/>
      <c r="D260" s="190"/>
      <c r="E260" s="165"/>
      <c r="F260" s="165"/>
      <c r="G260" s="163"/>
      <c r="H260" s="163"/>
      <c r="I260" s="163"/>
      <c r="J260" s="163"/>
      <c r="K260" s="164"/>
      <c r="L260" s="165"/>
      <c r="M260" s="163"/>
      <c r="N260" s="163"/>
      <c r="O260" s="163"/>
    </row>
    <row r="261" spans="1:15">
      <c r="A261" s="163"/>
      <c r="B261" s="187"/>
      <c r="C261" s="187"/>
      <c r="D261" s="190"/>
      <c r="E261" s="165"/>
      <c r="F261" s="165"/>
      <c r="G261" s="163"/>
      <c r="H261" s="163"/>
      <c r="I261" s="163"/>
      <c r="J261" s="163"/>
      <c r="K261" s="164"/>
      <c r="L261" s="165"/>
      <c r="M261" s="163"/>
      <c r="N261" s="163"/>
      <c r="O261" s="163"/>
    </row>
    <row r="262" spans="1:15">
      <c r="A262" s="163"/>
      <c r="B262" s="187"/>
      <c r="C262" s="187"/>
      <c r="D262" s="190"/>
      <c r="E262" s="165"/>
      <c r="F262" s="165"/>
      <c r="G262" s="163"/>
      <c r="H262" s="163"/>
      <c r="I262" s="163"/>
      <c r="J262" s="163"/>
      <c r="K262" s="164"/>
      <c r="L262" s="165"/>
      <c r="M262" s="163"/>
      <c r="N262" s="163"/>
      <c r="O262" s="163"/>
    </row>
    <row r="263" spans="1:15">
      <c r="A263" s="163"/>
      <c r="B263" s="187"/>
      <c r="C263" s="187"/>
      <c r="D263" s="190"/>
      <c r="E263" s="165"/>
      <c r="F263" s="165"/>
      <c r="G263" s="163"/>
      <c r="H263" s="163"/>
      <c r="I263" s="163"/>
      <c r="J263" s="163"/>
      <c r="K263" s="164"/>
      <c r="L263" s="165"/>
      <c r="M263" s="163"/>
      <c r="N263" s="163"/>
      <c r="O263" s="163"/>
    </row>
    <row r="264" spans="1:15">
      <c r="A264" s="163"/>
      <c r="B264" s="187"/>
      <c r="C264" s="187"/>
      <c r="D264" s="190"/>
      <c r="E264" s="165"/>
      <c r="F264" s="165"/>
      <c r="G264" s="163"/>
      <c r="H264" s="163"/>
      <c r="I264" s="163"/>
      <c r="J264" s="163"/>
      <c r="K264" s="164"/>
      <c r="L264" s="165"/>
      <c r="M264" s="163"/>
      <c r="N264" s="163"/>
      <c r="O264" s="163"/>
    </row>
    <row r="265" spans="1:15">
      <c r="A265" s="163"/>
      <c r="B265" s="187"/>
      <c r="C265" s="187"/>
      <c r="D265" s="190"/>
      <c r="E265" s="165"/>
      <c r="F265" s="165"/>
      <c r="G265" s="163"/>
      <c r="H265" s="163"/>
      <c r="I265" s="163"/>
      <c r="J265" s="163"/>
      <c r="K265" s="164"/>
      <c r="L265" s="165"/>
      <c r="M265" s="163"/>
      <c r="N265" s="163"/>
      <c r="O265" s="163"/>
    </row>
    <row r="266" spans="1:15">
      <c r="A266" s="163"/>
      <c r="B266" s="187"/>
      <c r="C266" s="187"/>
      <c r="D266" s="190"/>
      <c r="E266" s="165"/>
      <c r="F266" s="165"/>
      <c r="G266" s="163"/>
      <c r="H266" s="163"/>
      <c r="I266" s="163"/>
      <c r="J266" s="163"/>
      <c r="K266" s="164"/>
      <c r="L266" s="165"/>
      <c r="M266" s="163"/>
      <c r="N266" s="163"/>
      <c r="O266" s="163"/>
    </row>
    <row r="267" spans="1:15">
      <c r="A267" s="163"/>
      <c r="B267" s="187"/>
      <c r="C267" s="187"/>
      <c r="D267" s="190"/>
      <c r="E267" s="165"/>
      <c r="F267" s="165"/>
      <c r="G267" s="163"/>
      <c r="H267" s="163"/>
      <c r="I267" s="163"/>
      <c r="J267" s="163"/>
      <c r="K267" s="164"/>
      <c r="L267" s="165"/>
      <c r="M267" s="163"/>
      <c r="N267" s="163"/>
      <c r="O267" s="163"/>
    </row>
    <row r="268" spans="1:15">
      <c r="A268" s="163"/>
      <c r="B268" s="187"/>
      <c r="C268" s="187"/>
      <c r="D268" s="190"/>
      <c r="E268" s="165"/>
      <c r="F268" s="165"/>
      <c r="G268" s="163"/>
      <c r="H268" s="163"/>
      <c r="I268" s="163"/>
      <c r="J268" s="163"/>
      <c r="K268" s="164"/>
      <c r="L268" s="165"/>
      <c r="M268" s="163"/>
      <c r="N268" s="163"/>
      <c r="O268" s="163"/>
    </row>
    <row r="269" spans="1:15">
      <c r="A269" s="163"/>
      <c r="B269" s="187"/>
      <c r="C269" s="187"/>
      <c r="D269" s="190"/>
      <c r="E269" s="165"/>
      <c r="F269" s="165"/>
      <c r="G269" s="163"/>
      <c r="H269" s="163"/>
      <c r="I269" s="163"/>
      <c r="J269" s="163"/>
      <c r="K269" s="164"/>
      <c r="L269" s="165"/>
      <c r="M269" s="163"/>
      <c r="N269" s="163"/>
      <c r="O269" s="163"/>
    </row>
    <row r="270" spans="1:15">
      <c r="A270" s="163"/>
      <c r="B270" s="187"/>
      <c r="C270" s="187"/>
      <c r="D270" s="190"/>
      <c r="E270" s="165"/>
      <c r="F270" s="165"/>
      <c r="G270" s="163"/>
      <c r="H270" s="163"/>
      <c r="I270" s="163"/>
      <c r="J270" s="163"/>
      <c r="K270" s="164"/>
      <c r="L270" s="165"/>
      <c r="M270" s="163"/>
      <c r="N270" s="163"/>
      <c r="O270" s="163"/>
    </row>
    <row r="271" spans="1:15">
      <c r="A271" s="163"/>
      <c r="B271" s="187"/>
      <c r="C271" s="187"/>
      <c r="D271" s="190"/>
      <c r="E271" s="165"/>
      <c r="F271" s="165"/>
      <c r="G271" s="163"/>
      <c r="H271" s="163"/>
      <c r="I271" s="163"/>
      <c r="J271" s="163"/>
      <c r="K271" s="164"/>
      <c r="L271" s="165"/>
      <c r="M271" s="163"/>
      <c r="N271" s="163"/>
      <c r="O271" s="163"/>
    </row>
    <row r="272" spans="1:15">
      <c r="A272" s="163"/>
      <c r="B272" s="187"/>
      <c r="C272" s="187"/>
      <c r="D272" s="190"/>
      <c r="E272" s="165"/>
      <c r="F272" s="165"/>
      <c r="G272" s="163"/>
      <c r="H272" s="163"/>
      <c r="I272" s="163"/>
      <c r="J272" s="163"/>
      <c r="K272" s="164"/>
      <c r="L272" s="165"/>
      <c r="M272" s="163"/>
      <c r="N272" s="163"/>
      <c r="O272" s="163"/>
    </row>
    <row r="273" spans="1:15">
      <c r="A273" s="163"/>
      <c r="B273" s="187"/>
      <c r="C273" s="187"/>
      <c r="D273" s="190"/>
      <c r="E273" s="165"/>
      <c r="F273" s="165"/>
      <c r="G273" s="163"/>
      <c r="H273" s="163"/>
      <c r="I273" s="163"/>
      <c r="J273" s="163"/>
      <c r="K273" s="164"/>
      <c r="L273" s="165"/>
      <c r="M273" s="163"/>
      <c r="N273" s="163"/>
      <c r="O273" s="163"/>
    </row>
    <row r="274" spans="1:15">
      <c r="A274" s="163"/>
      <c r="B274" s="187"/>
      <c r="C274" s="187"/>
      <c r="D274" s="190"/>
      <c r="E274" s="165"/>
      <c r="F274" s="165"/>
      <c r="G274" s="163"/>
      <c r="H274" s="163"/>
      <c r="I274" s="163"/>
      <c r="J274" s="163"/>
      <c r="K274" s="164"/>
      <c r="L274" s="165"/>
      <c r="M274" s="163"/>
      <c r="N274" s="163"/>
      <c r="O274" s="163"/>
    </row>
    <row r="275" spans="1:15">
      <c r="A275" s="163"/>
      <c r="B275" s="187"/>
      <c r="C275" s="187"/>
      <c r="D275" s="190"/>
      <c r="E275" s="165"/>
      <c r="F275" s="165"/>
      <c r="G275" s="163"/>
      <c r="H275" s="163"/>
      <c r="I275" s="163"/>
      <c r="J275" s="163"/>
      <c r="K275" s="164"/>
      <c r="L275" s="165"/>
      <c r="M275" s="163"/>
      <c r="N275" s="163"/>
      <c r="O275" s="163"/>
    </row>
    <row r="276" spans="1:15">
      <c r="A276" s="163"/>
      <c r="B276" s="187"/>
      <c r="C276" s="187"/>
      <c r="D276" s="190"/>
      <c r="E276" s="165"/>
      <c r="F276" s="165"/>
      <c r="G276" s="163"/>
      <c r="H276" s="163"/>
      <c r="I276" s="163"/>
      <c r="J276" s="163"/>
      <c r="K276" s="164"/>
      <c r="L276" s="165"/>
      <c r="M276" s="163"/>
      <c r="N276" s="163"/>
      <c r="O276" s="163"/>
    </row>
    <row r="277" spans="1:15">
      <c r="A277" s="163"/>
      <c r="B277" s="187"/>
      <c r="C277" s="187"/>
      <c r="D277" s="190"/>
      <c r="E277" s="165"/>
      <c r="F277" s="165"/>
      <c r="G277" s="163"/>
      <c r="H277" s="163"/>
      <c r="I277" s="163"/>
      <c r="J277" s="163"/>
      <c r="K277" s="164"/>
      <c r="L277" s="165"/>
      <c r="M277" s="163"/>
      <c r="N277" s="163"/>
      <c r="O277" s="163"/>
    </row>
    <row r="278" spans="1:15">
      <c r="A278" s="163"/>
      <c r="B278" s="187"/>
      <c r="C278" s="187"/>
      <c r="D278" s="190"/>
      <c r="E278" s="165"/>
      <c r="F278" s="165"/>
      <c r="G278" s="163"/>
      <c r="H278" s="163"/>
      <c r="I278" s="163"/>
      <c r="J278" s="163"/>
      <c r="K278" s="164"/>
      <c r="L278" s="165"/>
      <c r="M278" s="163"/>
      <c r="N278" s="163"/>
      <c r="O278" s="163"/>
    </row>
    <row r="279" spans="1:15">
      <c r="A279" s="163"/>
      <c r="B279" s="187"/>
      <c r="C279" s="187"/>
      <c r="D279" s="190"/>
      <c r="E279" s="165"/>
      <c r="F279" s="165"/>
      <c r="G279" s="163"/>
      <c r="H279" s="163"/>
      <c r="I279" s="163"/>
      <c r="J279" s="163"/>
      <c r="K279" s="164"/>
      <c r="L279" s="165"/>
      <c r="M279" s="163"/>
      <c r="N279" s="163"/>
      <c r="O279" s="163"/>
    </row>
    <row r="280" spans="1:15">
      <c r="A280" s="163"/>
      <c r="B280" s="187"/>
      <c r="C280" s="187"/>
      <c r="D280" s="190"/>
      <c r="E280" s="165"/>
      <c r="F280" s="165"/>
      <c r="G280" s="163"/>
      <c r="H280" s="163"/>
      <c r="I280" s="163"/>
      <c r="J280" s="163"/>
      <c r="K280" s="164"/>
      <c r="L280" s="165"/>
      <c r="M280" s="163"/>
      <c r="N280" s="163"/>
      <c r="O280" s="163"/>
    </row>
    <row r="281" spans="1:15">
      <c r="A281" s="163"/>
      <c r="B281" s="187"/>
      <c r="C281" s="187"/>
      <c r="D281" s="190"/>
      <c r="E281" s="165"/>
      <c r="F281" s="165"/>
      <c r="G281" s="163"/>
      <c r="H281" s="163"/>
      <c r="I281" s="163"/>
      <c r="J281" s="163"/>
      <c r="K281" s="164"/>
      <c r="L281" s="165"/>
      <c r="M281" s="163"/>
      <c r="N281" s="163"/>
      <c r="O281" s="163"/>
    </row>
    <row r="282" spans="1:15">
      <c r="A282" s="163"/>
      <c r="B282" s="187"/>
      <c r="C282" s="187"/>
      <c r="D282" s="190"/>
      <c r="E282" s="165"/>
      <c r="F282" s="165"/>
      <c r="G282" s="163"/>
      <c r="H282" s="163"/>
      <c r="I282" s="163"/>
      <c r="J282" s="163"/>
      <c r="K282" s="164"/>
      <c r="L282" s="165"/>
      <c r="M282" s="163"/>
      <c r="N282" s="163"/>
      <c r="O282" s="163"/>
    </row>
    <row r="283" spans="1:15">
      <c r="A283" s="163"/>
      <c r="B283" s="187"/>
      <c r="C283" s="187"/>
      <c r="D283" s="190"/>
      <c r="E283" s="165"/>
      <c r="F283" s="165"/>
      <c r="G283" s="163"/>
      <c r="H283" s="163"/>
      <c r="I283" s="163"/>
      <c r="J283" s="163"/>
      <c r="K283" s="164"/>
      <c r="L283" s="165"/>
      <c r="M283" s="163"/>
      <c r="N283" s="163"/>
      <c r="O283" s="163"/>
    </row>
    <row r="284" spans="1:15">
      <c r="A284" s="163"/>
      <c r="B284" s="187"/>
      <c r="C284" s="187"/>
      <c r="D284" s="190"/>
      <c r="E284" s="165"/>
      <c r="F284" s="165"/>
      <c r="G284" s="163"/>
      <c r="H284" s="163"/>
      <c r="I284" s="163"/>
      <c r="J284" s="163"/>
      <c r="K284" s="164"/>
      <c r="L284" s="165"/>
      <c r="M284" s="163"/>
      <c r="N284" s="163"/>
      <c r="O284" s="163"/>
    </row>
    <row r="285" spans="1:15">
      <c r="A285" s="163"/>
      <c r="B285" s="187"/>
      <c r="C285" s="187"/>
      <c r="D285" s="190"/>
      <c r="E285" s="165"/>
      <c r="F285" s="165"/>
      <c r="G285" s="163"/>
      <c r="H285" s="163"/>
      <c r="I285" s="163"/>
      <c r="J285" s="163"/>
      <c r="K285" s="164"/>
      <c r="L285" s="165"/>
      <c r="M285" s="163"/>
      <c r="N285" s="163"/>
      <c r="O285" s="163"/>
    </row>
    <row r="286" spans="1:15">
      <c r="A286" s="163"/>
      <c r="B286" s="187"/>
      <c r="C286" s="187"/>
      <c r="D286" s="190"/>
      <c r="E286" s="165"/>
      <c r="F286" s="165"/>
      <c r="G286" s="163"/>
      <c r="H286" s="163"/>
      <c r="I286" s="163"/>
      <c r="J286" s="163"/>
      <c r="K286" s="164"/>
      <c r="L286" s="165"/>
      <c r="M286" s="163"/>
      <c r="N286" s="163"/>
      <c r="O286" s="163"/>
    </row>
    <row r="287" spans="1:15">
      <c r="A287" s="163"/>
      <c r="B287" s="187"/>
      <c r="C287" s="187"/>
      <c r="D287" s="190"/>
      <c r="E287" s="165"/>
      <c r="F287" s="165"/>
      <c r="G287" s="163"/>
      <c r="H287" s="163"/>
      <c r="I287" s="163"/>
      <c r="J287" s="163"/>
      <c r="K287" s="164"/>
      <c r="L287" s="165"/>
      <c r="M287" s="163"/>
      <c r="N287" s="163"/>
      <c r="O287" s="163"/>
    </row>
    <row r="288" spans="1:15">
      <c r="A288" s="163"/>
      <c r="B288" s="187"/>
      <c r="C288" s="187"/>
      <c r="D288" s="190"/>
      <c r="E288" s="165"/>
      <c r="F288" s="165"/>
      <c r="G288" s="163"/>
      <c r="H288" s="163"/>
      <c r="I288" s="163"/>
      <c r="J288" s="163"/>
      <c r="K288" s="164"/>
      <c r="L288" s="165"/>
      <c r="M288" s="163"/>
      <c r="N288" s="163"/>
      <c r="O288" s="163"/>
    </row>
    <row r="289" spans="1:15">
      <c r="A289" s="163"/>
      <c r="B289" s="187"/>
      <c r="C289" s="187"/>
      <c r="D289" s="190"/>
      <c r="E289" s="165"/>
      <c r="F289" s="165"/>
      <c r="G289" s="163"/>
      <c r="H289" s="163"/>
      <c r="I289" s="163"/>
      <c r="J289" s="163"/>
      <c r="K289" s="164"/>
      <c r="L289" s="165"/>
      <c r="M289" s="163"/>
      <c r="N289" s="163"/>
      <c r="O289" s="163"/>
    </row>
    <row r="290" spans="1:15">
      <c r="A290" s="163"/>
      <c r="B290" s="187"/>
      <c r="C290" s="187"/>
      <c r="D290" s="190"/>
      <c r="E290" s="165"/>
      <c r="F290" s="165"/>
      <c r="G290" s="163"/>
      <c r="H290" s="163"/>
      <c r="I290" s="163"/>
      <c r="J290" s="163"/>
      <c r="K290" s="164"/>
      <c r="L290" s="165"/>
      <c r="M290" s="163"/>
      <c r="N290" s="163"/>
      <c r="O290" s="163"/>
    </row>
    <row r="291" spans="1:15">
      <c r="A291" s="163"/>
      <c r="B291" s="187"/>
      <c r="C291" s="187"/>
      <c r="D291" s="190"/>
      <c r="E291" s="165"/>
      <c r="F291" s="165"/>
      <c r="G291" s="163"/>
      <c r="H291" s="163"/>
      <c r="I291" s="163"/>
      <c r="J291" s="163"/>
      <c r="K291" s="164"/>
      <c r="L291" s="165"/>
      <c r="M291" s="163"/>
      <c r="N291" s="163"/>
      <c r="O291" s="163"/>
    </row>
    <row r="292" spans="1:15">
      <c r="A292" s="163"/>
      <c r="B292" s="187"/>
      <c r="C292" s="187"/>
      <c r="D292" s="190"/>
      <c r="E292" s="164"/>
      <c r="F292" s="164"/>
      <c r="G292" s="163"/>
      <c r="H292" s="163"/>
      <c r="I292" s="163"/>
      <c r="J292" s="163"/>
      <c r="K292" s="164"/>
      <c r="L292" s="164"/>
      <c r="M292" s="163"/>
      <c r="N292" s="163"/>
      <c r="O292" s="163"/>
    </row>
    <row r="293" spans="1:15">
      <c r="A293" s="163"/>
      <c r="B293" s="187"/>
      <c r="C293" s="187"/>
      <c r="D293" s="190"/>
      <c r="E293" s="165"/>
      <c r="F293" s="165"/>
      <c r="G293" s="163"/>
      <c r="H293" s="163"/>
      <c r="I293" s="163"/>
      <c r="J293" s="163"/>
      <c r="K293" s="164"/>
      <c r="L293" s="165"/>
      <c r="M293" s="163"/>
      <c r="N293" s="163"/>
      <c r="O293" s="163"/>
    </row>
    <row r="294" spans="1:15">
      <c r="A294" s="163"/>
      <c r="B294" s="187"/>
      <c r="C294" s="187"/>
      <c r="D294" s="190"/>
      <c r="E294" s="165"/>
      <c r="F294" s="165"/>
      <c r="G294" s="163"/>
      <c r="H294" s="163"/>
      <c r="I294" s="163"/>
      <c r="J294" s="163"/>
      <c r="K294" s="164"/>
      <c r="L294" s="165"/>
      <c r="M294" s="163"/>
      <c r="N294" s="163"/>
      <c r="O294" s="163"/>
    </row>
    <row r="295" spans="1:15">
      <c r="A295" s="163"/>
      <c r="B295" s="187"/>
      <c r="C295" s="187"/>
      <c r="D295" s="190"/>
      <c r="E295" s="165"/>
      <c r="F295" s="165"/>
      <c r="G295" s="163"/>
      <c r="H295" s="163"/>
      <c r="I295" s="163"/>
      <c r="J295" s="163"/>
      <c r="K295" s="164"/>
      <c r="L295" s="165"/>
      <c r="M295" s="163"/>
      <c r="N295" s="163"/>
      <c r="O295" s="163"/>
    </row>
    <row r="296" spans="1:15">
      <c r="A296" s="163"/>
      <c r="B296" s="187"/>
      <c r="C296" s="187"/>
      <c r="D296" s="190"/>
      <c r="E296" s="165"/>
      <c r="F296" s="165"/>
      <c r="G296" s="163"/>
      <c r="H296" s="163"/>
      <c r="I296" s="163"/>
      <c r="J296" s="163"/>
      <c r="K296" s="164"/>
      <c r="L296" s="165"/>
      <c r="M296" s="163"/>
      <c r="N296" s="163"/>
      <c r="O296" s="163"/>
    </row>
    <row r="297" spans="1:15">
      <c r="A297" s="163"/>
      <c r="B297" s="187"/>
      <c r="C297" s="187"/>
      <c r="D297" s="190"/>
      <c r="E297" s="165"/>
      <c r="F297" s="165"/>
      <c r="G297" s="163"/>
      <c r="H297" s="163"/>
      <c r="I297" s="163"/>
      <c r="J297" s="163"/>
      <c r="K297" s="164"/>
      <c r="L297" s="165"/>
      <c r="M297" s="163"/>
      <c r="N297" s="163"/>
      <c r="O297" s="163"/>
    </row>
    <row r="298" spans="1:15">
      <c r="A298" s="163"/>
      <c r="B298" s="187"/>
      <c r="C298" s="187"/>
      <c r="D298" s="190"/>
      <c r="E298" s="165"/>
      <c r="F298" s="165"/>
      <c r="G298" s="163"/>
      <c r="H298" s="163"/>
      <c r="I298" s="163"/>
      <c r="J298" s="163"/>
      <c r="K298" s="164"/>
      <c r="L298" s="165"/>
      <c r="M298" s="163"/>
      <c r="N298" s="163"/>
      <c r="O298" s="163"/>
    </row>
    <row r="299" spans="1:15">
      <c r="A299" s="163"/>
      <c r="B299" s="187"/>
      <c r="C299" s="187"/>
      <c r="D299" s="190"/>
      <c r="E299" s="165"/>
      <c r="F299" s="165"/>
      <c r="G299" s="163"/>
      <c r="H299" s="163"/>
      <c r="I299" s="163"/>
      <c r="J299" s="163"/>
      <c r="K299" s="164"/>
      <c r="L299" s="164"/>
      <c r="M299" s="163"/>
      <c r="N299" s="163"/>
      <c r="O299" s="163"/>
    </row>
    <row r="300" spans="1:15">
      <c r="A300" s="163"/>
      <c r="B300" s="187"/>
      <c r="C300" s="187"/>
      <c r="D300" s="190"/>
      <c r="E300" s="165"/>
      <c r="F300" s="165"/>
      <c r="G300" s="163"/>
      <c r="H300" s="163"/>
      <c r="I300" s="163"/>
      <c r="J300" s="163"/>
      <c r="K300" s="164"/>
      <c r="L300" s="165"/>
      <c r="M300" s="163"/>
      <c r="N300" s="163"/>
      <c r="O300" s="163"/>
    </row>
    <row r="301" spans="1:15">
      <c r="A301" s="163"/>
      <c r="B301" s="187"/>
      <c r="C301" s="187"/>
      <c r="D301" s="190"/>
      <c r="E301" s="165"/>
      <c r="F301" s="165"/>
      <c r="G301" s="163"/>
      <c r="H301" s="163"/>
      <c r="I301" s="163"/>
      <c r="J301" s="163"/>
      <c r="K301" s="164"/>
      <c r="L301" s="165"/>
      <c r="M301" s="163"/>
      <c r="N301" s="163"/>
      <c r="O301" s="163"/>
    </row>
    <row r="302" spans="1:15">
      <c r="A302" s="163"/>
      <c r="B302" s="187"/>
      <c r="C302" s="187"/>
      <c r="D302" s="190"/>
      <c r="E302" s="165"/>
      <c r="F302" s="165"/>
      <c r="G302" s="163"/>
      <c r="H302" s="163"/>
      <c r="I302" s="163"/>
      <c r="J302" s="163"/>
      <c r="K302" s="164"/>
      <c r="L302" s="165"/>
      <c r="M302" s="163"/>
      <c r="N302" s="163"/>
      <c r="O302" s="163"/>
    </row>
    <row r="303" spans="1:15">
      <c r="A303" s="163"/>
      <c r="B303" s="187"/>
      <c r="C303" s="187"/>
      <c r="D303" s="190"/>
      <c r="E303" s="165"/>
      <c r="F303" s="165"/>
      <c r="G303" s="163"/>
      <c r="H303" s="163"/>
      <c r="I303" s="163"/>
      <c r="J303" s="163"/>
      <c r="K303" s="164"/>
      <c r="L303" s="165"/>
      <c r="M303" s="163"/>
      <c r="N303" s="163"/>
      <c r="O303" s="163"/>
    </row>
    <row r="304" spans="1:15">
      <c r="A304" s="163"/>
      <c r="B304" s="187"/>
      <c r="C304" s="187"/>
      <c r="D304" s="190"/>
      <c r="E304" s="165"/>
      <c r="F304" s="165"/>
      <c r="G304" s="163"/>
      <c r="H304" s="163"/>
      <c r="I304" s="163"/>
      <c r="J304" s="163"/>
      <c r="K304" s="164"/>
      <c r="L304" s="165"/>
      <c r="M304" s="163"/>
      <c r="N304" s="163"/>
      <c r="O304" s="163"/>
    </row>
    <row r="305" spans="1:15">
      <c r="A305" s="163"/>
      <c r="B305" s="187"/>
      <c r="C305" s="187"/>
      <c r="D305" s="190"/>
      <c r="E305" s="165"/>
      <c r="F305" s="165"/>
      <c r="G305" s="163"/>
      <c r="H305" s="163"/>
      <c r="I305" s="163"/>
      <c r="J305" s="163"/>
      <c r="K305" s="164"/>
      <c r="L305" s="165"/>
      <c r="M305" s="163"/>
      <c r="N305" s="163"/>
      <c r="O305" s="163"/>
    </row>
    <row r="306" spans="1:15">
      <c r="A306" s="163"/>
      <c r="B306" s="187"/>
      <c r="C306" s="187"/>
      <c r="D306" s="190"/>
      <c r="E306" s="165"/>
      <c r="F306" s="165"/>
      <c r="G306" s="163"/>
      <c r="H306" s="163"/>
      <c r="I306" s="163"/>
      <c r="J306" s="163"/>
      <c r="K306" s="164"/>
      <c r="L306" s="165"/>
      <c r="M306" s="163"/>
      <c r="N306" s="163"/>
      <c r="O306" s="163"/>
    </row>
    <row r="307" spans="1:15">
      <c r="A307" s="163"/>
      <c r="B307" s="187"/>
      <c r="C307" s="187"/>
      <c r="D307" s="190"/>
      <c r="E307" s="165"/>
      <c r="F307" s="165"/>
      <c r="G307" s="163"/>
      <c r="H307" s="163"/>
      <c r="I307" s="163"/>
      <c r="J307" s="163"/>
      <c r="K307" s="164"/>
      <c r="L307" s="165"/>
      <c r="M307" s="163"/>
      <c r="N307" s="163"/>
      <c r="O307" s="163"/>
    </row>
    <row r="308" spans="1:15">
      <c r="A308" s="163"/>
      <c r="B308" s="187"/>
      <c r="C308" s="187"/>
      <c r="D308" s="190"/>
      <c r="E308" s="165"/>
      <c r="F308" s="165"/>
      <c r="G308" s="163"/>
      <c r="H308" s="163"/>
      <c r="I308" s="163"/>
      <c r="J308" s="163"/>
      <c r="K308" s="164"/>
      <c r="L308" s="165"/>
      <c r="M308" s="163"/>
      <c r="N308" s="163"/>
      <c r="O308" s="163"/>
    </row>
    <row r="309" spans="1:15">
      <c r="A309" s="163"/>
      <c r="B309" s="187"/>
      <c r="C309" s="187"/>
      <c r="D309" s="190"/>
      <c r="E309" s="165"/>
      <c r="F309" s="165"/>
      <c r="G309" s="163"/>
      <c r="H309" s="163"/>
      <c r="I309" s="163"/>
      <c r="J309" s="163"/>
      <c r="K309" s="164"/>
      <c r="L309" s="165"/>
      <c r="M309" s="163"/>
      <c r="N309" s="163"/>
      <c r="O309" s="163"/>
    </row>
    <row r="310" spans="1:15">
      <c r="A310" s="163"/>
      <c r="B310" s="187"/>
      <c r="C310" s="187"/>
      <c r="D310" s="190"/>
      <c r="E310" s="165"/>
      <c r="F310" s="165"/>
      <c r="G310" s="163"/>
      <c r="H310" s="163"/>
      <c r="I310" s="163"/>
      <c r="J310" s="163"/>
      <c r="K310" s="164"/>
      <c r="L310" s="165"/>
      <c r="M310" s="163"/>
      <c r="N310" s="163"/>
      <c r="O310" s="163"/>
    </row>
    <row r="311" spans="1:15">
      <c r="A311" s="163"/>
      <c r="B311" s="187"/>
      <c r="C311" s="187"/>
      <c r="D311" s="190"/>
      <c r="E311" s="165"/>
      <c r="F311" s="165"/>
      <c r="G311" s="163"/>
      <c r="H311" s="163"/>
      <c r="I311" s="163"/>
      <c r="J311" s="163"/>
      <c r="K311" s="164"/>
      <c r="L311" s="165"/>
      <c r="M311" s="163"/>
      <c r="N311" s="163"/>
      <c r="O311" s="163"/>
    </row>
    <row r="312" spans="1:15">
      <c r="A312" s="163"/>
      <c r="B312" s="187"/>
      <c r="C312" s="187"/>
      <c r="D312" s="190"/>
      <c r="E312" s="165"/>
      <c r="F312" s="165"/>
      <c r="G312" s="163"/>
      <c r="H312" s="163"/>
      <c r="I312" s="163"/>
      <c r="J312" s="163"/>
      <c r="K312" s="164"/>
      <c r="L312" s="165"/>
      <c r="M312" s="163"/>
      <c r="N312" s="163"/>
      <c r="O312" s="163"/>
    </row>
    <row r="313" spans="1:15">
      <c r="A313" s="163"/>
      <c r="B313" s="187"/>
      <c r="C313" s="187"/>
      <c r="D313" s="190"/>
      <c r="E313" s="165"/>
      <c r="F313" s="165"/>
      <c r="G313" s="163"/>
      <c r="H313" s="163"/>
      <c r="I313" s="163"/>
      <c r="J313" s="163"/>
      <c r="K313" s="164"/>
      <c r="L313" s="165"/>
      <c r="M313" s="163"/>
      <c r="N313" s="163"/>
      <c r="O313" s="163"/>
    </row>
    <row r="314" spans="1:15">
      <c r="A314" s="163"/>
      <c r="B314" s="187"/>
      <c r="C314" s="187"/>
      <c r="D314" s="190"/>
      <c r="E314" s="165"/>
      <c r="F314" s="165"/>
      <c r="G314" s="163"/>
      <c r="H314" s="163"/>
      <c r="I314" s="163"/>
      <c r="J314" s="163"/>
      <c r="K314" s="164"/>
      <c r="L314" s="165"/>
      <c r="M314" s="163"/>
      <c r="N314" s="163"/>
      <c r="O314" s="163"/>
    </row>
    <row r="315" spans="1:15">
      <c r="A315" s="163"/>
      <c r="B315" s="187"/>
      <c r="C315" s="187"/>
      <c r="D315" s="190"/>
      <c r="E315" s="165"/>
      <c r="F315" s="165"/>
      <c r="G315" s="163"/>
      <c r="H315" s="163"/>
      <c r="I315" s="163"/>
      <c r="J315" s="163"/>
      <c r="K315" s="164"/>
      <c r="L315" s="165"/>
      <c r="M315" s="163"/>
      <c r="N315" s="163"/>
      <c r="O315" s="163"/>
    </row>
    <row r="316" spans="1:15">
      <c r="A316" s="163"/>
      <c r="B316" s="187"/>
      <c r="C316" s="187"/>
      <c r="D316" s="190"/>
      <c r="E316" s="165"/>
      <c r="F316" s="165"/>
      <c r="G316" s="163"/>
      <c r="H316" s="163"/>
      <c r="I316" s="163"/>
      <c r="J316" s="163"/>
      <c r="K316" s="164"/>
      <c r="L316" s="165"/>
      <c r="M316" s="163"/>
      <c r="N316" s="163"/>
      <c r="O316" s="163"/>
    </row>
    <row r="317" spans="1:15">
      <c r="A317" s="163"/>
      <c r="B317" s="187"/>
      <c r="C317" s="187"/>
      <c r="D317" s="190"/>
      <c r="E317" s="165"/>
      <c r="F317" s="165"/>
      <c r="G317" s="163"/>
      <c r="H317" s="163"/>
      <c r="I317" s="163"/>
      <c r="J317" s="163"/>
      <c r="K317" s="164"/>
      <c r="L317" s="165"/>
      <c r="M317" s="163"/>
      <c r="N317" s="163"/>
      <c r="O317" s="163"/>
    </row>
    <row r="318" spans="1:15">
      <c r="A318" s="163"/>
      <c r="B318" s="187"/>
      <c r="C318" s="187"/>
      <c r="D318" s="190"/>
      <c r="E318" s="165"/>
      <c r="F318" s="165"/>
      <c r="G318" s="163"/>
      <c r="H318" s="163"/>
      <c r="I318" s="163"/>
      <c r="J318" s="163"/>
      <c r="K318" s="164"/>
      <c r="L318" s="165"/>
      <c r="M318" s="163"/>
      <c r="N318" s="163"/>
      <c r="O318" s="163"/>
    </row>
    <row r="319" spans="1:15">
      <c r="A319" s="163"/>
      <c r="B319" s="187"/>
      <c r="C319" s="187"/>
      <c r="D319" s="190"/>
      <c r="E319" s="165"/>
      <c r="F319" s="165"/>
      <c r="G319" s="163"/>
      <c r="H319" s="163"/>
      <c r="I319" s="163"/>
      <c r="J319" s="163"/>
      <c r="K319" s="164"/>
      <c r="L319" s="165"/>
      <c r="M319" s="163"/>
      <c r="N319" s="163"/>
      <c r="O319" s="163"/>
    </row>
    <row r="320" spans="1:15">
      <c r="A320" s="163"/>
      <c r="B320" s="187"/>
      <c r="C320" s="187"/>
      <c r="D320" s="190"/>
      <c r="E320" s="165"/>
      <c r="F320" s="165"/>
      <c r="G320" s="163"/>
      <c r="H320" s="163"/>
      <c r="I320" s="163"/>
      <c r="J320" s="163"/>
      <c r="K320" s="164"/>
      <c r="L320" s="165"/>
      <c r="M320" s="163"/>
      <c r="N320" s="163"/>
      <c r="O320" s="163"/>
    </row>
    <row r="321" spans="1:15">
      <c r="A321" s="163"/>
      <c r="B321" s="187"/>
      <c r="C321" s="187"/>
      <c r="D321" s="190"/>
      <c r="E321" s="165"/>
      <c r="F321" s="165"/>
      <c r="G321" s="163"/>
      <c r="H321" s="163"/>
      <c r="I321" s="163"/>
      <c r="J321" s="163"/>
      <c r="K321" s="164"/>
      <c r="L321" s="165"/>
      <c r="M321" s="163"/>
      <c r="N321" s="163"/>
      <c r="O321" s="163"/>
    </row>
    <row r="322" spans="1:15">
      <c r="A322" s="163"/>
      <c r="B322" s="187"/>
      <c r="C322" s="187"/>
      <c r="D322" s="190"/>
      <c r="E322" s="165"/>
      <c r="F322" s="165"/>
      <c r="G322" s="163"/>
      <c r="H322" s="163"/>
      <c r="I322" s="163"/>
      <c r="J322" s="163"/>
      <c r="K322" s="164"/>
      <c r="L322" s="165"/>
      <c r="M322" s="163"/>
      <c r="N322" s="163"/>
      <c r="O322" s="163"/>
    </row>
    <row r="323" spans="1:15">
      <c r="A323" s="163"/>
      <c r="B323" s="187"/>
      <c r="C323" s="187"/>
      <c r="D323" s="190"/>
      <c r="E323" s="165"/>
      <c r="F323" s="165"/>
      <c r="G323" s="163"/>
      <c r="H323" s="163"/>
      <c r="I323" s="163"/>
      <c r="J323" s="163"/>
      <c r="K323" s="164"/>
      <c r="L323" s="165"/>
      <c r="M323" s="163"/>
      <c r="N323" s="163"/>
      <c r="O323" s="163"/>
    </row>
    <row r="324" spans="1:15">
      <c r="A324" s="163"/>
      <c r="B324" s="187"/>
      <c r="C324" s="187"/>
      <c r="D324" s="190"/>
      <c r="E324" s="165"/>
      <c r="F324" s="165"/>
      <c r="G324" s="163"/>
      <c r="H324" s="163"/>
      <c r="I324" s="163"/>
      <c r="J324" s="163"/>
      <c r="K324" s="164"/>
      <c r="L324" s="165"/>
      <c r="M324" s="163"/>
      <c r="N324" s="163"/>
      <c r="O324" s="163"/>
    </row>
    <row r="325" spans="1:15">
      <c r="A325" s="163"/>
      <c r="B325" s="187"/>
      <c r="C325" s="187"/>
      <c r="D325" s="190"/>
      <c r="E325" s="165"/>
      <c r="F325" s="165"/>
      <c r="G325" s="163"/>
      <c r="H325" s="163"/>
      <c r="I325" s="163"/>
      <c r="J325" s="163"/>
      <c r="K325" s="164"/>
      <c r="L325" s="164"/>
      <c r="M325" s="163"/>
      <c r="N325" s="163"/>
      <c r="O325" s="163"/>
    </row>
    <row r="326" spans="1:15">
      <c r="A326" s="163"/>
      <c r="B326" s="187"/>
      <c r="C326" s="187"/>
      <c r="D326" s="190"/>
      <c r="E326" s="165"/>
      <c r="F326" s="165"/>
      <c r="G326" s="163"/>
      <c r="H326" s="163"/>
      <c r="I326" s="163"/>
      <c r="J326" s="163"/>
      <c r="K326" s="164"/>
      <c r="L326" s="165"/>
      <c r="M326" s="163"/>
      <c r="N326" s="163"/>
      <c r="O326" s="163"/>
    </row>
    <row r="327" spans="1:15">
      <c r="A327" s="163"/>
      <c r="B327" s="187"/>
      <c r="C327" s="187"/>
      <c r="D327" s="190"/>
      <c r="E327" s="165"/>
      <c r="F327" s="165"/>
      <c r="G327" s="163"/>
      <c r="H327" s="163"/>
      <c r="I327" s="163"/>
      <c r="J327" s="163"/>
      <c r="K327" s="164"/>
      <c r="L327" s="165"/>
      <c r="M327" s="163"/>
      <c r="N327" s="163"/>
      <c r="O327" s="163"/>
    </row>
    <row r="328" spans="1:15">
      <c r="A328" s="163"/>
      <c r="B328" s="187"/>
      <c r="C328" s="187"/>
      <c r="D328" s="190"/>
      <c r="E328" s="165"/>
      <c r="F328" s="165"/>
      <c r="G328" s="163"/>
      <c r="H328" s="163"/>
      <c r="I328" s="163"/>
      <c r="J328" s="163"/>
      <c r="K328" s="164"/>
      <c r="L328" s="165"/>
      <c r="M328" s="163"/>
      <c r="N328" s="163"/>
      <c r="O328" s="163"/>
    </row>
    <row r="329" spans="1:15">
      <c r="A329" s="163"/>
      <c r="B329" s="187"/>
      <c r="C329" s="187"/>
      <c r="D329" s="190"/>
      <c r="E329" s="165"/>
      <c r="F329" s="165"/>
      <c r="G329" s="163"/>
      <c r="H329" s="163"/>
      <c r="I329" s="163"/>
      <c r="J329" s="163"/>
      <c r="K329" s="164"/>
      <c r="L329" s="165"/>
      <c r="M329" s="163"/>
      <c r="N329" s="163"/>
      <c r="O329" s="163"/>
    </row>
    <row r="330" spans="1:15">
      <c r="A330" s="163"/>
      <c r="B330" s="187"/>
      <c r="C330" s="187"/>
      <c r="D330" s="190"/>
      <c r="E330" s="165"/>
      <c r="F330" s="165"/>
      <c r="G330" s="163"/>
      <c r="H330" s="163"/>
      <c r="I330" s="163"/>
      <c r="J330" s="163"/>
      <c r="K330" s="164"/>
      <c r="L330" s="165"/>
      <c r="M330" s="163"/>
      <c r="N330" s="163"/>
      <c r="O330" s="163"/>
    </row>
    <row r="331" spans="1:15">
      <c r="A331" s="163"/>
      <c r="B331" s="187"/>
      <c r="C331" s="187"/>
      <c r="D331" s="190"/>
      <c r="E331" s="165"/>
      <c r="F331" s="165"/>
      <c r="G331" s="163"/>
      <c r="H331" s="163"/>
      <c r="I331" s="163"/>
      <c r="J331" s="163"/>
      <c r="K331" s="164"/>
      <c r="L331" s="165"/>
      <c r="M331" s="163"/>
      <c r="N331" s="163"/>
      <c r="O331" s="163"/>
    </row>
    <row r="332" spans="1:15">
      <c r="A332" s="163"/>
      <c r="B332" s="187"/>
      <c r="C332" s="187"/>
      <c r="D332" s="190"/>
      <c r="E332" s="165"/>
      <c r="F332" s="165"/>
      <c r="G332" s="163"/>
      <c r="H332" s="163"/>
      <c r="I332" s="163"/>
      <c r="J332" s="163"/>
      <c r="K332" s="164"/>
      <c r="L332" s="165"/>
      <c r="M332" s="163"/>
      <c r="N332" s="163"/>
      <c r="O332" s="163"/>
    </row>
    <row r="333" spans="1:15">
      <c r="A333" s="163"/>
      <c r="B333" s="187"/>
      <c r="C333" s="187"/>
      <c r="D333" s="190"/>
      <c r="E333" s="165"/>
      <c r="F333" s="165"/>
      <c r="G333" s="163"/>
      <c r="H333" s="163"/>
      <c r="I333" s="163"/>
      <c r="J333" s="163"/>
      <c r="K333" s="164"/>
      <c r="L333" s="165"/>
      <c r="M333" s="163"/>
      <c r="N333" s="163"/>
      <c r="O333" s="163"/>
    </row>
    <row r="334" spans="1:15">
      <c r="A334" s="163"/>
      <c r="B334" s="187"/>
      <c r="C334" s="187"/>
      <c r="D334" s="190"/>
      <c r="E334" s="165"/>
      <c r="F334" s="165"/>
      <c r="G334" s="163"/>
      <c r="H334" s="163"/>
      <c r="I334" s="163"/>
      <c r="J334" s="163"/>
      <c r="K334" s="164"/>
      <c r="L334" s="165"/>
      <c r="M334" s="163"/>
      <c r="N334" s="163"/>
      <c r="O334" s="163"/>
    </row>
    <row r="335" spans="1:15">
      <c r="A335" s="163"/>
      <c r="B335" s="187"/>
      <c r="C335" s="187"/>
      <c r="D335" s="190"/>
      <c r="E335" s="165"/>
      <c r="F335" s="165"/>
      <c r="G335" s="163"/>
      <c r="H335" s="163"/>
      <c r="I335" s="163"/>
      <c r="J335" s="163"/>
      <c r="K335" s="164"/>
      <c r="L335" s="165"/>
      <c r="M335" s="163"/>
      <c r="N335" s="163"/>
      <c r="O335" s="163"/>
    </row>
    <row r="336" spans="1:15">
      <c r="A336" s="163"/>
      <c r="B336" s="187"/>
      <c r="C336" s="187"/>
      <c r="D336" s="190"/>
      <c r="E336" s="165"/>
      <c r="F336" s="165"/>
      <c r="G336" s="163"/>
      <c r="H336" s="163"/>
      <c r="I336" s="163"/>
      <c r="J336" s="163"/>
      <c r="K336" s="164"/>
      <c r="L336" s="165"/>
      <c r="M336" s="163"/>
      <c r="N336" s="163"/>
      <c r="O336" s="163"/>
    </row>
    <row r="337" spans="1:15 16384:16384">
      <c r="A337" s="163"/>
      <c r="B337" s="187"/>
      <c r="C337" s="187"/>
      <c r="D337" s="190"/>
      <c r="E337" s="165"/>
      <c r="F337" s="165"/>
      <c r="G337" s="163"/>
      <c r="H337" s="163"/>
      <c r="I337" s="163"/>
      <c r="J337" s="163"/>
      <c r="K337" s="164"/>
      <c r="L337" s="165"/>
      <c r="M337" s="163"/>
      <c r="N337" s="163"/>
      <c r="O337" s="163"/>
    </row>
    <row r="338" spans="1:15 16384:16384">
      <c r="A338" s="163"/>
      <c r="B338" s="187"/>
      <c r="C338" s="187"/>
      <c r="D338" s="190"/>
      <c r="E338" s="165"/>
      <c r="F338" s="165"/>
      <c r="G338" s="163"/>
      <c r="H338" s="163"/>
      <c r="I338" s="163"/>
      <c r="J338" s="163"/>
      <c r="K338" s="164"/>
      <c r="L338" s="165"/>
      <c r="M338" s="163"/>
      <c r="N338" s="163"/>
      <c r="O338" s="163"/>
    </row>
    <row r="339" spans="1:15 16384:16384">
      <c r="A339" s="163"/>
      <c r="B339" s="187"/>
      <c r="C339" s="187"/>
      <c r="D339" s="190"/>
      <c r="E339" s="165"/>
      <c r="F339" s="165"/>
      <c r="G339" s="163"/>
      <c r="H339" s="163"/>
      <c r="I339" s="163"/>
      <c r="J339" s="163"/>
      <c r="K339" s="164"/>
      <c r="L339" s="165"/>
      <c r="M339" s="163"/>
      <c r="N339" s="163"/>
      <c r="O339" s="163"/>
    </row>
    <row r="340" spans="1:15 16384:16384">
      <c r="A340" s="163"/>
      <c r="B340" s="187"/>
      <c r="C340" s="187"/>
      <c r="D340" s="190"/>
      <c r="E340" s="165"/>
      <c r="F340" s="165"/>
      <c r="G340" s="163"/>
      <c r="H340" s="163"/>
      <c r="I340" s="163"/>
      <c r="J340" s="163"/>
      <c r="K340" s="164"/>
      <c r="L340" s="165"/>
      <c r="M340" s="163"/>
      <c r="N340" s="163"/>
      <c r="O340" s="163"/>
    </row>
    <row r="341" spans="1:15 16384:16384">
      <c r="A341" s="163"/>
      <c r="B341" s="187"/>
      <c r="C341" s="187"/>
      <c r="D341" s="190"/>
      <c r="E341" s="165"/>
      <c r="F341" s="165"/>
      <c r="G341" s="163"/>
      <c r="H341" s="163"/>
      <c r="I341" s="163"/>
      <c r="J341" s="163"/>
      <c r="K341" s="164"/>
      <c r="L341" s="165"/>
      <c r="M341" s="163"/>
      <c r="N341" s="163"/>
      <c r="O341" s="163"/>
    </row>
    <row r="342" spans="1:15 16384:16384">
      <c r="A342" s="163"/>
      <c r="B342" s="187"/>
      <c r="C342" s="187"/>
      <c r="D342" s="190"/>
      <c r="E342" s="165"/>
      <c r="F342" s="165"/>
      <c r="G342" s="163"/>
      <c r="H342" s="163"/>
      <c r="I342" s="163"/>
      <c r="J342" s="163"/>
      <c r="K342" s="164"/>
      <c r="L342" s="165"/>
      <c r="M342" s="163"/>
      <c r="N342" s="163"/>
      <c r="O342" s="163"/>
    </row>
    <row r="343" spans="1:15 16384:16384">
      <c r="A343" s="163"/>
      <c r="B343" s="187"/>
      <c r="C343" s="187"/>
      <c r="D343" s="190"/>
      <c r="E343" s="165"/>
      <c r="F343" s="165"/>
      <c r="G343" s="163"/>
      <c r="H343" s="163"/>
      <c r="I343" s="163"/>
      <c r="J343" s="163"/>
      <c r="K343" s="164"/>
      <c r="L343" s="165"/>
      <c r="M343" s="163"/>
      <c r="N343" s="163"/>
      <c r="O343" s="163"/>
    </row>
    <row r="344" spans="1:15 16384:16384">
      <c r="A344" s="163"/>
      <c r="B344" s="187"/>
      <c r="C344" s="187"/>
      <c r="D344" s="190"/>
      <c r="E344" s="165"/>
      <c r="F344" s="165"/>
      <c r="G344" s="163"/>
      <c r="H344" s="163"/>
      <c r="I344" s="163"/>
      <c r="J344" s="163"/>
      <c r="K344" s="164"/>
      <c r="L344" s="165"/>
      <c r="M344" s="163"/>
      <c r="N344" s="163"/>
      <c r="O344" s="163"/>
    </row>
    <row r="345" spans="1:15 16384:16384">
      <c r="A345" s="163"/>
      <c r="B345" s="187"/>
      <c r="C345" s="187"/>
      <c r="D345" s="190"/>
      <c r="E345" s="165"/>
      <c r="F345" s="165"/>
      <c r="G345" s="163"/>
      <c r="H345" s="163"/>
      <c r="I345" s="163"/>
      <c r="J345" s="163"/>
      <c r="K345" s="164"/>
      <c r="L345" s="165"/>
      <c r="M345" s="163"/>
      <c r="N345" s="163"/>
      <c r="O345" s="163"/>
      <c r="XFD345" s="165">
        <v>45519</v>
      </c>
    </row>
    <row r="346" spans="1:15 16384:16384">
      <c r="A346" s="163"/>
      <c r="B346" s="187"/>
      <c r="C346" s="187"/>
      <c r="D346" s="190"/>
      <c r="E346" s="165"/>
      <c r="F346" s="165"/>
      <c r="G346" s="163"/>
      <c r="H346" s="163"/>
      <c r="I346" s="163"/>
      <c r="J346" s="163"/>
      <c r="K346" s="164"/>
      <c r="L346" s="165"/>
      <c r="M346" s="163"/>
      <c r="N346" s="163"/>
      <c r="O346" s="163"/>
    </row>
    <row r="347" spans="1:15 16384:16384">
      <c r="A347" s="163"/>
      <c r="B347" s="187"/>
      <c r="C347" s="187"/>
      <c r="D347" s="190"/>
      <c r="E347" s="165"/>
      <c r="F347" s="165"/>
      <c r="G347" s="163"/>
      <c r="H347" s="163"/>
      <c r="I347" s="163"/>
      <c r="J347" s="163"/>
      <c r="K347" s="164"/>
      <c r="L347" s="165"/>
      <c r="M347" s="163"/>
      <c r="N347" s="163"/>
      <c r="O347" s="163"/>
    </row>
    <row r="348" spans="1:15 16384:16384">
      <c r="A348" s="163"/>
      <c r="B348" s="187"/>
      <c r="C348" s="187"/>
      <c r="D348" s="190"/>
      <c r="E348" s="165"/>
      <c r="F348" s="165"/>
      <c r="G348" s="163"/>
      <c r="H348" s="163"/>
      <c r="I348" s="163"/>
      <c r="J348" s="163"/>
      <c r="K348" s="164"/>
      <c r="L348" s="165"/>
      <c r="M348" s="163"/>
      <c r="N348" s="163"/>
      <c r="O348" s="163"/>
    </row>
    <row r="349" spans="1:15 16384:16384">
      <c r="A349" s="163"/>
      <c r="B349" s="187"/>
      <c r="C349" s="187"/>
      <c r="D349" s="190"/>
      <c r="E349" s="165"/>
      <c r="F349" s="165"/>
      <c r="G349" s="163"/>
      <c r="H349" s="163"/>
      <c r="I349" s="163"/>
      <c r="J349" s="163"/>
      <c r="K349" s="164"/>
      <c r="L349" s="165"/>
      <c r="M349" s="163"/>
      <c r="N349" s="163"/>
      <c r="O349" s="163"/>
    </row>
    <row r="350" spans="1:15 16384:16384">
      <c r="A350" s="163"/>
      <c r="B350" s="187"/>
      <c r="C350" s="187"/>
      <c r="D350" s="190"/>
      <c r="E350" s="165"/>
      <c r="F350" s="165"/>
      <c r="G350" s="163"/>
      <c r="H350" s="163"/>
      <c r="I350" s="163"/>
      <c r="J350" s="163"/>
      <c r="K350" s="164"/>
      <c r="L350" s="165"/>
      <c r="M350" s="163"/>
      <c r="N350" s="163"/>
      <c r="O350" s="163"/>
    </row>
    <row r="351" spans="1:15 16384:16384">
      <c r="A351" s="163"/>
      <c r="B351" s="187"/>
      <c r="C351" s="187"/>
      <c r="D351" s="190"/>
      <c r="E351" s="165"/>
      <c r="F351" s="165"/>
      <c r="G351" s="163"/>
      <c r="H351" s="163"/>
      <c r="I351" s="163"/>
      <c r="J351" s="163"/>
      <c r="K351" s="164"/>
      <c r="L351" s="165"/>
      <c r="M351" s="163"/>
      <c r="N351" s="163"/>
      <c r="O351" s="163"/>
    </row>
    <row r="352" spans="1:15 16384:16384">
      <c r="A352" s="163"/>
      <c r="B352" s="187"/>
      <c r="C352" s="187"/>
      <c r="D352" s="190"/>
      <c r="E352" s="165"/>
      <c r="F352" s="165"/>
      <c r="G352" s="163"/>
      <c r="H352" s="163"/>
      <c r="I352" s="163"/>
      <c r="J352" s="163"/>
      <c r="K352" s="164"/>
      <c r="L352" s="165"/>
      <c r="M352" s="163"/>
      <c r="N352" s="163"/>
      <c r="O352" s="163"/>
    </row>
    <row r="353" spans="1:15">
      <c r="A353" s="163"/>
      <c r="B353" s="187"/>
      <c r="C353" s="187"/>
      <c r="D353" s="190"/>
      <c r="E353" s="165"/>
      <c r="F353" s="165"/>
      <c r="G353" s="163"/>
      <c r="H353" s="163"/>
      <c r="I353" s="163"/>
      <c r="J353" s="163"/>
      <c r="K353" s="164"/>
      <c r="L353" s="165"/>
      <c r="M353" s="163"/>
      <c r="N353" s="163"/>
      <c r="O353" s="163"/>
    </row>
    <row r="354" spans="1:15">
      <c r="A354" s="163"/>
      <c r="B354" s="187"/>
      <c r="C354" s="187"/>
      <c r="D354" s="190"/>
      <c r="E354" s="165"/>
      <c r="F354" s="165"/>
      <c r="G354" s="163"/>
      <c r="H354" s="163"/>
      <c r="I354" s="163"/>
      <c r="J354" s="163"/>
      <c r="K354" s="164"/>
      <c r="L354" s="165"/>
      <c r="M354" s="163"/>
      <c r="N354" s="163"/>
      <c r="O354" s="163"/>
    </row>
    <row r="355" spans="1:15">
      <c r="A355" s="163"/>
      <c r="B355" s="187"/>
      <c r="C355" s="187"/>
      <c r="D355" s="190"/>
      <c r="E355" s="165"/>
      <c r="F355" s="165"/>
      <c r="G355" s="163"/>
      <c r="H355" s="163"/>
      <c r="I355" s="163"/>
      <c r="J355" s="163"/>
      <c r="K355" s="164"/>
      <c r="L355" s="165"/>
      <c r="M355" s="163"/>
      <c r="N355" s="163"/>
      <c r="O355" s="163"/>
    </row>
    <row r="356" spans="1:15">
      <c r="A356" s="163"/>
      <c r="B356" s="187"/>
      <c r="C356" s="187"/>
      <c r="D356" s="190"/>
      <c r="E356" s="165"/>
      <c r="F356" s="165"/>
      <c r="G356" s="163"/>
      <c r="H356" s="163"/>
      <c r="I356" s="163"/>
      <c r="J356" s="163"/>
      <c r="K356" s="164"/>
      <c r="L356" s="165"/>
      <c r="M356" s="163"/>
      <c r="N356" s="163"/>
      <c r="O356" s="163"/>
    </row>
    <row r="357" spans="1:15">
      <c r="A357" s="163"/>
      <c r="B357" s="187"/>
      <c r="C357" s="187"/>
      <c r="D357" s="190"/>
      <c r="E357" s="165"/>
      <c r="F357" s="165"/>
      <c r="G357" s="163"/>
      <c r="H357" s="163"/>
      <c r="I357" s="163"/>
      <c r="J357" s="163"/>
      <c r="K357" s="164"/>
      <c r="L357" s="165"/>
      <c r="M357" s="163"/>
      <c r="N357" s="163"/>
      <c r="O357" s="163"/>
    </row>
    <row r="358" spans="1:15">
      <c r="A358" s="163"/>
      <c r="B358" s="187"/>
      <c r="C358" s="187"/>
      <c r="D358" s="190"/>
      <c r="E358" s="165"/>
      <c r="F358" s="165"/>
      <c r="G358" s="163"/>
      <c r="H358" s="163"/>
      <c r="I358" s="163"/>
      <c r="J358" s="163"/>
      <c r="K358" s="164"/>
      <c r="L358" s="165"/>
      <c r="M358" s="163"/>
      <c r="N358" s="163"/>
      <c r="O358" s="163"/>
    </row>
    <row r="359" spans="1:15">
      <c r="A359" s="163"/>
      <c r="B359" s="187"/>
      <c r="C359" s="187"/>
      <c r="D359" s="190"/>
      <c r="E359" s="165"/>
      <c r="F359" s="165"/>
      <c r="G359" s="163"/>
      <c r="H359" s="163"/>
      <c r="I359" s="163"/>
      <c r="J359" s="163"/>
      <c r="K359" s="164"/>
      <c r="L359" s="165"/>
      <c r="M359" s="163"/>
      <c r="N359" s="163"/>
      <c r="O359" s="163"/>
    </row>
    <row r="360" spans="1:15">
      <c r="A360" s="163"/>
      <c r="B360" s="187"/>
      <c r="C360" s="187"/>
      <c r="D360" s="190"/>
      <c r="E360" s="165"/>
      <c r="F360" s="165"/>
      <c r="G360" s="163"/>
      <c r="H360" s="163"/>
      <c r="I360" s="163"/>
      <c r="J360" s="163"/>
      <c r="K360" s="164"/>
      <c r="L360" s="165"/>
      <c r="M360" s="163"/>
      <c r="N360" s="163"/>
      <c r="O360" s="163"/>
    </row>
    <row r="361" spans="1:15">
      <c r="A361" s="163"/>
      <c r="B361" s="187"/>
      <c r="C361" s="187"/>
      <c r="D361" s="190"/>
      <c r="E361" s="165"/>
      <c r="F361" s="165"/>
      <c r="G361" s="163"/>
      <c r="H361" s="163"/>
      <c r="I361" s="163"/>
      <c r="J361" s="163"/>
      <c r="K361" s="164"/>
      <c r="L361" s="165"/>
      <c r="M361" s="163"/>
      <c r="N361" s="163"/>
      <c r="O361" s="163"/>
    </row>
    <row r="362" spans="1:15">
      <c r="A362" s="163"/>
      <c r="B362" s="187"/>
      <c r="C362" s="187"/>
      <c r="D362" s="190"/>
      <c r="E362" s="165"/>
      <c r="F362" s="165"/>
      <c r="G362" s="163"/>
      <c r="H362" s="163"/>
      <c r="I362" s="163"/>
      <c r="J362" s="163"/>
      <c r="K362" s="164"/>
      <c r="L362" s="165"/>
      <c r="M362" s="163"/>
      <c r="N362" s="163"/>
      <c r="O362" s="163"/>
    </row>
    <row r="363" spans="1:15">
      <c r="A363" s="163"/>
      <c r="B363" s="187"/>
      <c r="C363" s="187"/>
      <c r="D363" s="190"/>
      <c r="E363" s="165"/>
      <c r="F363" s="165"/>
      <c r="G363" s="163"/>
      <c r="H363" s="163"/>
      <c r="I363" s="163"/>
      <c r="J363" s="163"/>
      <c r="K363" s="164"/>
      <c r="L363" s="165"/>
      <c r="M363" s="163"/>
      <c r="N363" s="163"/>
      <c r="O363" s="163"/>
    </row>
    <row r="364" spans="1:15">
      <c r="A364" s="163"/>
      <c r="B364" s="187"/>
      <c r="C364" s="187"/>
      <c r="D364" s="190"/>
      <c r="E364" s="165"/>
      <c r="F364" s="165"/>
      <c r="G364" s="163"/>
      <c r="H364" s="163"/>
      <c r="I364" s="163"/>
      <c r="J364" s="163"/>
      <c r="K364" s="164"/>
      <c r="L364" s="165"/>
      <c r="M364" s="163"/>
      <c r="N364" s="163"/>
      <c r="O364" s="163"/>
    </row>
    <row r="365" spans="1:15">
      <c r="A365" s="163"/>
      <c r="B365" s="187"/>
      <c r="C365" s="187"/>
      <c r="D365" s="190"/>
      <c r="E365" s="165"/>
      <c r="F365" s="165"/>
      <c r="G365" s="163"/>
      <c r="H365" s="163"/>
      <c r="I365" s="163"/>
      <c r="J365" s="163"/>
      <c r="K365" s="164"/>
      <c r="L365" s="165"/>
      <c r="M365" s="163"/>
      <c r="N365" s="163"/>
      <c r="O365" s="163"/>
    </row>
    <row r="366" spans="1:15">
      <c r="A366" s="163"/>
      <c r="B366" s="187"/>
      <c r="C366" s="187"/>
      <c r="D366" s="190"/>
      <c r="E366" s="165"/>
      <c r="F366" s="165"/>
      <c r="G366" s="163"/>
      <c r="H366" s="163"/>
      <c r="I366" s="163"/>
      <c r="J366" s="163"/>
      <c r="K366" s="164"/>
      <c r="L366" s="165"/>
      <c r="M366" s="163"/>
      <c r="N366" s="163"/>
      <c r="O366" s="163"/>
    </row>
    <row r="367" spans="1:15">
      <c r="A367" s="163"/>
      <c r="B367" s="187"/>
      <c r="C367" s="187"/>
      <c r="D367" s="190"/>
      <c r="E367" s="165"/>
      <c r="F367" s="165"/>
      <c r="G367" s="163"/>
      <c r="H367" s="163"/>
      <c r="I367" s="163"/>
      <c r="J367" s="163"/>
      <c r="K367" s="164"/>
      <c r="L367" s="165"/>
      <c r="M367" s="163"/>
      <c r="N367" s="163"/>
      <c r="O367" s="163"/>
    </row>
    <row r="368" spans="1:15">
      <c r="A368" s="163"/>
      <c r="B368" s="187"/>
      <c r="C368" s="187"/>
      <c r="D368" s="190"/>
      <c r="E368" s="165"/>
      <c r="F368" s="165"/>
      <c r="G368" s="163"/>
      <c r="H368" s="163"/>
      <c r="I368" s="163"/>
      <c r="J368" s="163"/>
      <c r="K368" s="164"/>
      <c r="L368" s="165"/>
      <c r="M368" s="163"/>
      <c r="N368" s="163"/>
      <c r="O368" s="163"/>
    </row>
    <row r="369" spans="1:15">
      <c r="A369" s="163"/>
      <c r="B369" s="187"/>
      <c r="C369" s="187"/>
      <c r="D369" s="190"/>
      <c r="E369" s="165"/>
      <c r="F369" s="165"/>
      <c r="G369" s="163"/>
      <c r="H369" s="163"/>
      <c r="I369" s="163"/>
      <c r="J369" s="163"/>
      <c r="K369" s="164"/>
      <c r="L369" s="165"/>
      <c r="M369" s="163"/>
      <c r="N369" s="163"/>
      <c r="O369" s="163"/>
    </row>
    <row r="370" spans="1:15">
      <c r="A370" s="163"/>
      <c r="B370" s="187"/>
      <c r="C370" s="187"/>
      <c r="D370" s="190"/>
      <c r="E370" s="165"/>
      <c r="F370" s="165"/>
      <c r="G370" s="163"/>
      <c r="H370" s="163"/>
      <c r="I370" s="163"/>
      <c r="J370" s="163"/>
      <c r="K370" s="164"/>
      <c r="L370" s="165"/>
      <c r="M370" s="163"/>
      <c r="N370" s="163"/>
      <c r="O370" s="163"/>
    </row>
    <row r="371" spans="1:15">
      <c r="A371" s="163"/>
      <c r="B371" s="187"/>
      <c r="C371" s="187"/>
      <c r="D371" s="190"/>
      <c r="E371" s="165"/>
      <c r="F371" s="165"/>
      <c r="G371" s="163"/>
      <c r="H371" s="163"/>
      <c r="I371" s="163"/>
      <c r="J371" s="163"/>
      <c r="K371" s="164"/>
      <c r="L371" s="165"/>
      <c r="M371" s="163"/>
      <c r="N371" s="163"/>
      <c r="O371" s="163"/>
    </row>
    <row r="372" spans="1:15">
      <c r="A372" s="163"/>
      <c r="B372" s="187"/>
      <c r="C372" s="187"/>
      <c r="D372" s="190"/>
      <c r="E372" s="165"/>
      <c r="F372" s="165"/>
      <c r="G372" s="163"/>
      <c r="H372" s="163"/>
      <c r="I372" s="163"/>
      <c r="J372" s="163"/>
      <c r="K372" s="164"/>
      <c r="L372" s="165"/>
      <c r="M372" s="163"/>
      <c r="N372" s="163"/>
      <c r="O372" s="163"/>
    </row>
    <row r="373" spans="1:15">
      <c r="A373" s="163"/>
      <c r="B373" s="187"/>
      <c r="C373" s="187"/>
      <c r="D373" s="190"/>
      <c r="E373" s="165"/>
      <c r="F373" s="165"/>
      <c r="G373" s="163"/>
      <c r="H373" s="163"/>
      <c r="I373" s="163"/>
      <c r="J373" s="163"/>
      <c r="K373" s="164"/>
      <c r="L373" s="165"/>
      <c r="M373" s="163"/>
      <c r="N373" s="163"/>
      <c r="O373" s="163"/>
    </row>
    <row r="374" spans="1:15">
      <c r="A374" s="163"/>
      <c r="B374" s="187"/>
      <c r="C374" s="187"/>
      <c r="D374" s="190"/>
      <c r="E374" s="165"/>
      <c r="F374" s="165"/>
      <c r="G374" s="163"/>
      <c r="H374" s="163"/>
      <c r="I374" s="163"/>
      <c r="J374" s="163"/>
      <c r="K374" s="164"/>
      <c r="L374" s="165"/>
      <c r="M374" s="163"/>
      <c r="N374" s="163"/>
      <c r="O374" s="163"/>
    </row>
    <row r="375" spans="1:15">
      <c r="A375" s="163"/>
      <c r="B375" s="187"/>
      <c r="C375" s="187"/>
      <c r="D375" s="190"/>
      <c r="E375" s="165"/>
      <c r="F375" s="165"/>
      <c r="G375" s="163"/>
      <c r="H375" s="163"/>
      <c r="I375" s="163"/>
      <c r="J375" s="163"/>
      <c r="K375" s="164"/>
      <c r="L375" s="165"/>
      <c r="M375" s="163"/>
      <c r="N375" s="163"/>
      <c r="O375" s="163"/>
    </row>
    <row r="376" spans="1:15">
      <c r="A376" s="163"/>
      <c r="B376" s="187"/>
      <c r="C376" s="187"/>
      <c r="D376" s="190"/>
      <c r="E376" s="165"/>
      <c r="F376" s="165"/>
      <c r="G376" s="163"/>
      <c r="H376" s="163"/>
      <c r="I376" s="163"/>
      <c r="J376" s="163"/>
      <c r="K376" s="164"/>
      <c r="L376" s="165"/>
      <c r="M376" s="163"/>
      <c r="N376" s="163"/>
      <c r="O376" s="163"/>
    </row>
    <row r="377" spans="1:15">
      <c r="A377" s="163"/>
      <c r="B377" s="187"/>
      <c r="C377" s="187"/>
      <c r="D377" s="190"/>
      <c r="E377" s="165"/>
      <c r="F377" s="165"/>
      <c r="G377" s="163"/>
      <c r="H377" s="163"/>
      <c r="I377" s="163"/>
      <c r="J377" s="163"/>
      <c r="K377" s="164"/>
      <c r="L377" s="165"/>
      <c r="M377" s="163"/>
      <c r="N377" s="163"/>
      <c r="O377" s="163"/>
    </row>
    <row r="378" spans="1:15">
      <c r="A378" s="163"/>
      <c r="B378" s="187"/>
      <c r="C378" s="187"/>
      <c r="D378" s="190"/>
      <c r="E378" s="165"/>
      <c r="F378" s="165"/>
      <c r="G378" s="163"/>
      <c r="H378" s="163"/>
      <c r="I378" s="163"/>
      <c r="J378" s="163"/>
      <c r="K378" s="164"/>
      <c r="L378" s="165"/>
      <c r="M378" s="163"/>
      <c r="N378" s="163"/>
      <c r="O378" s="163"/>
    </row>
    <row r="379" spans="1:15">
      <c r="A379" s="163"/>
      <c r="B379" s="187"/>
      <c r="C379" s="187"/>
      <c r="D379" s="190"/>
      <c r="E379" s="165"/>
      <c r="F379" s="165"/>
      <c r="G379" s="163"/>
      <c r="H379" s="163"/>
      <c r="I379" s="163"/>
      <c r="J379" s="163"/>
      <c r="K379" s="164"/>
      <c r="L379" s="165"/>
      <c r="M379" s="163"/>
      <c r="N379" s="163"/>
      <c r="O379" s="163"/>
    </row>
    <row r="380" spans="1:15">
      <c r="A380" s="163"/>
      <c r="B380" s="187"/>
      <c r="C380" s="187"/>
      <c r="D380" s="190"/>
      <c r="E380" s="165"/>
      <c r="F380" s="165"/>
      <c r="G380" s="163"/>
      <c r="H380" s="163"/>
      <c r="I380" s="163"/>
      <c r="J380" s="163"/>
      <c r="K380" s="164"/>
      <c r="L380" s="165"/>
      <c r="M380" s="163"/>
      <c r="N380" s="163"/>
      <c r="O380" s="163"/>
    </row>
    <row r="381" spans="1:15">
      <c r="A381" s="163"/>
      <c r="B381" s="187"/>
      <c r="C381" s="187"/>
      <c r="D381" s="190"/>
      <c r="E381" s="165"/>
      <c r="F381" s="165"/>
      <c r="G381" s="163"/>
      <c r="H381" s="163"/>
      <c r="I381" s="163"/>
      <c r="J381" s="163"/>
      <c r="K381" s="164"/>
      <c r="L381" s="165"/>
      <c r="M381" s="163"/>
      <c r="N381" s="163"/>
      <c r="O381" s="163"/>
    </row>
    <row r="382" spans="1:15">
      <c r="A382" s="163"/>
      <c r="B382" s="187"/>
      <c r="C382" s="187"/>
      <c r="D382" s="190"/>
      <c r="E382" s="165"/>
      <c r="F382" s="165"/>
      <c r="G382" s="163"/>
      <c r="H382" s="163"/>
      <c r="I382" s="163"/>
      <c r="J382" s="163"/>
      <c r="K382" s="164"/>
      <c r="L382" s="165"/>
      <c r="M382" s="163"/>
      <c r="N382" s="163"/>
      <c r="O382" s="163"/>
    </row>
    <row r="383" spans="1:15">
      <c r="A383" s="163"/>
      <c r="B383" s="187"/>
      <c r="C383" s="187"/>
      <c r="D383" s="190"/>
      <c r="E383" s="165"/>
      <c r="F383" s="165"/>
      <c r="G383" s="163"/>
      <c r="H383" s="163"/>
      <c r="I383" s="163"/>
      <c r="J383" s="163"/>
      <c r="K383" s="164"/>
      <c r="L383" s="165"/>
      <c r="M383" s="163"/>
      <c r="N383" s="163"/>
      <c r="O383" s="163"/>
    </row>
    <row r="384" spans="1:15">
      <c r="A384" s="163"/>
      <c r="B384" s="187"/>
      <c r="C384" s="187"/>
      <c r="D384" s="190"/>
      <c r="E384" s="165"/>
      <c r="F384" s="165"/>
      <c r="G384" s="163"/>
      <c r="H384" s="163"/>
      <c r="I384" s="163"/>
      <c r="J384" s="163"/>
      <c r="K384" s="164"/>
      <c r="L384" s="165"/>
      <c r="M384" s="163"/>
      <c r="N384" s="163"/>
      <c r="O384" s="163"/>
    </row>
    <row r="385" spans="1:15">
      <c r="A385" s="163"/>
      <c r="B385" s="187"/>
      <c r="C385" s="187"/>
      <c r="D385" s="190"/>
      <c r="E385" s="165"/>
      <c r="F385" s="165"/>
      <c r="G385" s="163"/>
      <c r="H385" s="163"/>
      <c r="I385" s="163"/>
      <c r="J385" s="163"/>
      <c r="K385" s="164"/>
      <c r="L385" s="165"/>
      <c r="M385" s="163"/>
      <c r="N385" s="163"/>
      <c r="O385" s="163"/>
    </row>
    <row r="386" spans="1:15">
      <c r="A386" s="163"/>
      <c r="B386" s="187"/>
      <c r="C386" s="187"/>
      <c r="D386" s="190"/>
      <c r="E386" s="165"/>
      <c r="F386" s="165"/>
      <c r="G386" s="163"/>
      <c r="H386" s="163"/>
      <c r="I386" s="163"/>
      <c r="J386" s="163"/>
      <c r="K386" s="164"/>
      <c r="L386" s="165"/>
      <c r="M386" s="163"/>
      <c r="N386" s="163"/>
      <c r="O386" s="163"/>
    </row>
    <row r="387" spans="1:15">
      <c r="A387" s="163"/>
      <c r="B387" s="187"/>
      <c r="C387" s="187"/>
      <c r="D387" s="190"/>
      <c r="E387" s="165"/>
      <c r="F387" s="165"/>
      <c r="G387" s="163"/>
      <c r="H387" s="163"/>
      <c r="I387" s="163"/>
      <c r="J387" s="163"/>
      <c r="K387" s="164"/>
      <c r="L387" s="165"/>
      <c r="M387" s="163"/>
      <c r="N387" s="163"/>
      <c r="O387" s="163"/>
    </row>
    <row r="388" spans="1:15">
      <c r="A388" s="163"/>
      <c r="B388" s="187"/>
      <c r="C388" s="187"/>
      <c r="D388" s="190"/>
      <c r="E388" s="165"/>
      <c r="F388" s="165"/>
      <c r="G388" s="163"/>
      <c r="H388" s="163"/>
      <c r="I388" s="163"/>
      <c r="J388" s="163"/>
      <c r="K388" s="164"/>
      <c r="L388" s="165"/>
      <c r="M388" s="163"/>
      <c r="N388" s="163"/>
      <c r="O388" s="163"/>
    </row>
    <row r="389" spans="1:15">
      <c r="A389" s="163"/>
      <c r="B389" s="187"/>
      <c r="C389" s="187"/>
      <c r="D389" s="190"/>
      <c r="E389" s="165"/>
      <c r="F389" s="165"/>
      <c r="G389" s="163"/>
      <c r="H389" s="163"/>
      <c r="I389" s="163"/>
      <c r="J389" s="163"/>
      <c r="K389" s="164"/>
      <c r="L389" s="165"/>
      <c r="M389" s="163"/>
      <c r="N389" s="163"/>
      <c r="O389" s="163"/>
    </row>
    <row r="390" spans="1:15">
      <c r="A390" s="163"/>
      <c r="B390" s="187"/>
      <c r="C390" s="187"/>
      <c r="D390" s="190"/>
      <c r="E390" s="165"/>
      <c r="F390" s="165"/>
      <c r="G390" s="163"/>
      <c r="H390" s="163"/>
      <c r="I390" s="163"/>
      <c r="J390" s="163"/>
      <c r="K390" s="164"/>
      <c r="L390" s="165"/>
      <c r="M390" s="163"/>
      <c r="N390" s="163"/>
      <c r="O390" s="163"/>
    </row>
    <row r="391" spans="1:15">
      <c r="A391" s="163"/>
      <c r="B391" s="187"/>
      <c r="C391" s="187"/>
      <c r="D391" s="190"/>
      <c r="E391" s="165"/>
      <c r="F391" s="165"/>
      <c r="G391" s="163"/>
      <c r="H391" s="163"/>
      <c r="I391" s="163"/>
      <c r="J391" s="163"/>
      <c r="K391" s="164"/>
      <c r="L391" s="165"/>
      <c r="M391" s="163"/>
      <c r="N391" s="163"/>
      <c r="O391" s="163"/>
    </row>
    <row r="392" spans="1:15">
      <c r="A392" s="163"/>
      <c r="B392" s="187"/>
      <c r="C392" s="187"/>
      <c r="D392" s="190"/>
      <c r="E392" s="165"/>
      <c r="F392" s="165"/>
      <c r="G392" s="163"/>
      <c r="H392" s="163"/>
      <c r="I392" s="163"/>
      <c r="J392" s="163"/>
      <c r="K392" s="164"/>
      <c r="L392" s="165"/>
      <c r="M392" s="163"/>
      <c r="N392" s="163"/>
      <c r="O392" s="163"/>
    </row>
    <row r="393" spans="1:15">
      <c r="A393" s="163"/>
      <c r="B393" s="187"/>
      <c r="C393" s="187"/>
      <c r="D393" s="190"/>
      <c r="E393" s="164"/>
      <c r="F393" s="164"/>
      <c r="G393" s="163"/>
      <c r="H393" s="163"/>
      <c r="I393" s="163"/>
      <c r="J393" s="163"/>
      <c r="K393" s="164"/>
      <c r="L393" s="164"/>
      <c r="M393" s="163"/>
      <c r="N393" s="163"/>
      <c r="O393" s="163"/>
    </row>
    <row r="394" spans="1:15">
      <c r="A394" s="163"/>
      <c r="B394" s="187"/>
      <c r="C394" s="187"/>
      <c r="D394" s="190"/>
      <c r="E394" s="165"/>
      <c r="F394" s="165"/>
      <c r="G394" s="163"/>
      <c r="H394" s="163"/>
      <c r="I394" s="163"/>
      <c r="J394" s="163"/>
      <c r="K394" s="164"/>
      <c r="L394" s="165"/>
      <c r="M394" s="163"/>
      <c r="N394" s="163"/>
      <c r="O394" s="163"/>
    </row>
    <row r="395" spans="1:15">
      <c r="A395" s="163"/>
      <c r="B395" s="187"/>
      <c r="C395" s="187"/>
      <c r="D395" s="190"/>
      <c r="E395" s="165"/>
      <c r="F395" s="165"/>
      <c r="G395" s="163"/>
      <c r="H395" s="163"/>
      <c r="I395" s="163"/>
      <c r="J395" s="163"/>
      <c r="K395" s="164"/>
      <c r="L395" s="165"/>
      <c r="M395" s="163"/>
      <c r="N395" s="163"/>
      <c r="O395" s="163"/>
    </row>
    <row r="396" spans="1:15">
      <c r="A396" s="163"/>
      <c r="B396" s="187"/>
      <c r="C396" s="187"/>
      <c r="D396" s="190"/>
      <c r="E396" s="165"/>
      <c r="F396" s="165"/>
      <c r="G396" s="163"/>
      <c r="H396" s="163"/>
      <c r="I396" s="163"/>
      <c r="J396" s="163"/>
      <c r="K396" s="164"/>
      <c r="L396" s="165"/>
      <c r="M396" s="163"/>
      <c r="N396" s="163"/>
      <c r="O396" s="163"/>
    </row>
    <row r="397" spans="1:15">
      <c r="A397" s="163"/>
      <c r="B397" s="187"/>
      <c r="C397" s="187"/>
      <c r="D397" s="190"/>
      <c r="E397" s="165"/>
      <c r="F397" s="165"/>
      <c r="G397" s="163"/>
      <c r="H397" s="163"/>
      <c r="I397" s="163"/>
      <c r="J397" s="163"/>
      <c r="K397" s="164"/>
      <c r="L397" s="165"/>
      <c r="M397" s="163"/>
      <c r="N397" s="163"/>
      <c r="O397" s="163"/>
    </row>
    <row r="398" spans="1:15">
      <c r="A398" s="163"/>
      <c r="B398" s="187"/>
      <c r="C398" s="187"/>
      <c r="D398" s="190"/>
      <c r="E398" s="165"/>
      <c r="F398" s="165"/>
      <c r="G398" s="163"/>
      <c r="H398" s="163"/>
      <c r="I398" s="163"/>
      <c r="J398" s="163"/>
      <c r="K398" s="164"/>
      <c r="L398" s="165"/>
      <c r="M398" s="163"/>
      <c r="N398" s="163"/>
      <c r="O398" s="163"/>
    </row>
    <row r="399" spans="1:15">
      <c r="A399" s="163"/>
      <c r="B399" s="187"/>
      <c r="C399" s="187"/>
      <c r="D399" s="190"/>
      <c r="E399" s="165"/>
      <c r="F399" s="165"/>
      <c r="G399" s="163"/>
      <c r="H399" s="163"/>
      <c r="I399" s="163"/>
      <c r="J399" s="163"/>
      <c r="K399" s="164"/>
      <c r="L399" s="165"/>
      <c r="M399" s="163"/>
      <c r="N399" s="163"/>
      <c r="O399" s="163"/>
    </row>
    <row r="400" spans="1:15">
      <c r="A400" s="163"/>
      <c r="B400" s="187"/>
      <c r="C400" s="187"/>
      <c r="D400" s="190"/>
      <c r="E400" s="165"/>
      <c r="F400" s="165"/>
      <c r="G400" s="163"/>
      <c r="H400" s="163"/>
      <c r="I400" s="163"/>
      <c r="J400" s="163"/>
      <c r="K400" s="164"/>
      <c r="L400" s="165"/>
      <c r="M400" s="163"/>
      <c r="N400" s="163"/>
      <c r="O400" s="163"/>
    </row>
    <row r="401" spans="1:15">
      <c r="A401" s="163"/>
      <c r="B401" s="187"/>
      <c r="C401" s="187"/>
      <c r="D401" s="190"/>
      <c r="E401" s="165"/>
      <c r="F401" s="165"/>
      <c r="G401" s="163"/>
      <c r="H401" s="163"/>
      <c r="I401" s="163"/>
      <c r="J401" s="163"/>
      <c r="K401" s="164"/>
      <c r="L401" s="165"/>
      <c r="M401" s="163"/>
      <c r="N401" s="163"/>
      <c r="O401" s="163"/>
    </row>
    <row r="402" spans="1:15">
      <c r="A402" s="163"/>
      <c r="B402" s="187"/>
      <c r="C402" s="187"/>
      <c r="D402" s="190"/>
      <c r="E402" s="165"/>
      <c r="F402" s="165"/>
      <c r="G402" s="163"/>
      <c r="H402" s="163"/>
      <c r="I402" s="163"/>
      <c r="J402" s="163"/>
      <c r="K402" s="164"/>
      <c r="L402" s="165"/>
      <c r="M402" s="163"/>
      <c r="N402" s="163"/>
      <c r="O402" s="163"/>
    </row>
    <row r="403" spans="1:15">
      <c r="A403" s="163"/>
      <c r="B403" s="187"/>
      <c r="C403" s="187"/>
      <c r="D403" s="190"/>
      <c r="E403" s="165"/>
      <c r="F403" s="165"/>
      <c r="G403" s="163"/>
      <c r="H403" s="163"/>
      <c r="I403" s="163"/>
      <c r="J403" s="163"/>
      <c r="K403" s="164"/>
      <c r="L403" s="165"/>
      <c r="M403" s="163"/>
      <c r="N403" s="163"/>
      <c r="O403" s="163"/>
    </row>
    <row r="404" spans="1:15">
      <c r="A404" s="163"/>
      <c r="B404" s="187"/>
      <c r="C404" s="187"/>
      <c r="D404" s="190"/>
      <c r="E404" s="165"/>
      <c r="F404" s="165"/>
      <c r="G404" s="163"/>
      <c r="H404" s="163"/>
      <c r="I404" s="163"/>
      <c r="J404" s="163"/>
      <c r="K404" s="164"/>
      <c r="L404" s="165"/>
      <c r="M404" s="163"/>
      <c r="N404" s="163"/>
      <c r="O404" s="163"/>
    </row>
    <row r="405" spans="1:15">
      <c r="A405" s="163"/>
      <c r="B405" s="187"/>
      <c r="C405" s="187"/>
      <c r="D405" s="190"/>
      <c r="E405" s="165"/>
      <c r="F405" s="165"/>
      <c r="G405" s="163"/>
      <c r="H405" s="163"/>
      <c r="I405" s="163"/>
      <c r="J405" s="163"/>
      <c r="K405" s="164"/>
      <c r="L405" s="165"/>
      <c r="M405" s="163"/>
      <c r="N405" s="163"/>
      <c r="O405" s="163"/>
    </row>
    <row r="406" spans="1:15">
      <c r="A406" s="163"/>
      <c r="B406" s="187"/>
      <c r="C406" s="187"/>
      <c r="D406" s="190"/>
      <c r="E406" s="165"/>
      <c r="F406" s="165"/>
      <c r="G406" s="163"/>
      <c r="H406" s="163"/>
      <c r="I406" s="163"/>
      <c r="J406" s="163"/>
      <c r="K406" s="164"/>
      <c r="L406" s="165"/>
      <c r="M406" s="163"/>
      <c r="N406" s="163"/>
      <c r="O406" s="163"/>
    </row>
    <row r="407" spans="1:15">
      <c r="A407" s="163"/>
      <c r="B407" s="187"/>
      <c r="C407" s="187"/>
      <c r="D407" s="190"/>
      <c r="E407" s="165"/>
      <c r="F407" s="165"/>
      <c r="G407" s="163"/>
      <c r="H407" s="163"/>
      <c r="I407" s="163"/>
      <c r="J407" s="163"/>
      <c r="K407" s="164"/>
      <c r="L407" s="165"/>
      <c r="M407" s="163"/>
      <c r="N407" s="163"/>
      <c r="O407" s="163"/>
    </row>
    <row r="408" spans="1:15">
      <c r="A408" s="163"/>
      <c r="B408" s="187"/>
      <c r="C408" s="187"/>
      <c r="D408" s="190"/>
      <c r="E408" s="165"/>
      <c r="F408" s="165"/>
      <c r="G408" s="163"/>
      <c r="H408" s="163"/>
      <c r="I408" s="163"/>
      <c r="J408" s="163"/>
      <c r="K408" s="164"/>
      <c r="L408" s="165"/>
      <c r="M408" s="163"/>
      <c r="N408" s="163"/>
      <c r="O408" s="163"/>
    </row>
    <row r="409" spans="1:15">
      <c r="A409" s="163"/>
      <c r="B409" s="187"/>
      <c r="C409" s="187"/>
      <c r="D409" s="190"/>
      <c r="E409" s="165"/>
      <c r="F409" s="165"/>
      <c r="G409" s="163"/>
      <c r="H409" s="163"/>
      <c r="I409" s="163"/>
      <c r="J409" s="163"/>
      <c r="K409" s="164"/>
      <c r="L409" s="165"/>
      <c r="M409" s="163"/>
      <c r="N409" s="163"/>
      <c r="O409" s="163"/>
    </row>
    <row r="410" spans="1:15">
      <c r="A410" s="163"/>
      <c r="B410" s="187"/>
      <c r="C410" s="187"/>
      <c r="D410" s="190"/>
      <c r="E410" s="165"/>
      <c r="F410" s="165"/>
      <c r="G410" s="163"/>
      <c r="H410" s="163"/>
      <c r="I410" s="163"/>
      <c r="J410" s="163"/>
      <c r="K410" s="164"/>
      <c r="L410" s="165"/>
      <c r="M410" s="163"/>
      <c r="N410" s="163"/>
      <c r="O410" s="163"/>
    </row>
    <row r="411" spans="1:15">
      <c r="A411" s="163"/>
      <c r="B411" s="187"/>
      <c r="C411" s="187"/>
      <c r="D411" s="190"/>
      <c r="E411" s="165"/>
      <c r="F411" s="165"/>
      <c r="G411" s="163"/>
      <c r="H411" s="163"/>
      <c r="I411" s="163"/>
      <c r="J411" s="163"/>
      <c r="K411" s="164"/>
      <c r="L411" s="165"/>
      <c r="M411" s="163"/>
      <c r="N411" s="163"/>
      <c r="O411" s="163"/>
    </row>
    <row r="412" spans="1:15">
      <c r="A412" s="163"/>
      <c r="B412" s="187"/>
      <c r="C412" s="187"/>
      <c r="D412" s="190"/>
      <c r="E412" s="165"/>
      <c r="F412" s="165"/>
      <c r="G412" s="163"/>
      <c r="H412" s="163"/>
      <c r="I412" s="163"/>
      <c r="J412" s="163"/>
      <c r="K412" s="164"/>
      <c r="L412" s="165"/>
      <c r="M412" s="163"/>
      <c r="N412" s="163"/>
      <c r="O412" s="163"/>
    </row>
    <row r="413" spans="1:15">
      <c r="A413" s="163"/>
      <c r="B413" s="187"/>
      <c r="C413" s="187"/>
      <c r="D413" s="190"/>
      <c r="E413" s="165"/>
      <c r="F413" s="165"/>
      <c r="G413" s="163"/>
      <c r="H413" s="163"/>
      <c r="I413" s="163"/>
      <c r="J413" s="163"/>
      <c r="K413" s="164"/>
      <c r="L413" s="165"/>
      <c r="M413" s="163"/>
      <c r="N413" s="163"/>
      <c r="O413" s="163"/>
    </row>
    <row r="414" spans="1:15">
      <c r="A414" s="163"/>
      <c r="B414" s="187"/>
      <c r="C414" s="187"/>
      <c r="D414" s="190"/>
      <c r="E414" s="165"/>
      <c r="F414" s="165"/>
      <c r="G414" s="163"/>
      <c r="H414" s="163"/>
      <c r="I414" s="163"/>
      <c r="J414" s="163"/>
      <c r="K414" s="164"/>
      <c r="L414" s="165"/>
      <c r="M414" s="163"/>
      <c r="N414" s="163"/>
      <c r="O414" s="163"/>
    </row>
    <row r="415" spans="1:15">
      <c r="A415" s="163"/>
      <c r="B415" s="187"/>
      <c r="C415" s="187"/>
      <c r="D415" s="190"/>
      <c r="E415" s="165"/>
      <c r="F415" s="165"/>
      <c r="G415" s="163"/>
      <c r="H415" s="163"/>
      <c r="I415" s="163"/>
      <c r="J415" s="163"/>
      <c r="K415" s="164"/>
      <c r="L415" s="165"/>
      <c r="M415" s="163"/>
      <c r="N415" s="163"/>
      <c r="O415" s="163"/>
    </row>
    <row r="416" spans="1:15">
      <c r="A416" s="163"/>
      <c r="B416" s="187"/>
      <c r="C416" s="187"/>
      <c r="D416" s="190"/>
      <c r="E416" s="165"/>
      <c r="F416" s="165"/>
      <c r="G416" s="163"/>
      <c r="H416" s="163"/>
      <c r="I416" s="163"/>
      <c r="J416" s="163"/>
      <c r="K416" s="164"/>
      <c r="L416" s="165"/>
      <c r="M416" s="163"/>
      <c r="N416" s="163"/>
      <c r="O416" s="163"/>
    </row>
    <row r="417" spans="1:15">
      <c r="A417" s="163"/>
      <c r="B417" s="187"/>
      <c r="C417" s="187"/>
      <c r="D417" s="190"/>
      <c r="E417" s="165"/>
      <c r="F417" s="165"/>
      <c r="G417" s="163"/>
      <c r="H417" s="163"/>
      <c r="I417" s="163"/>
      <c r="J417" s="163"/>
      <c r="K417" s="164"/>
      <c r="L417" s="165"/>
      <c r="M417" s="163"/>
      <c r="N417" s="163"/>
      <c r="O417" s="163"/>
    </row>
    <row r="418" spans="1:15">
      <c r="A418" s="163"/>
      <c r="B418" s="187"/>
      <c r="C418" s="187"/>
      <c r="D418" s="190"/>
      <c r="E418" s="165"/>
      <c r="F418" s="165"/>
      <c r="G418" s="163"/>
      <c r="H418" s="163"/>
      <c r="I418" s="163"/>
      <c r="J418" s="163"/>
      <c r="K418" s="164"/>
      <c r="L418" s="165"/>
      <c r="M418" s="163"/>
      <c r="N418" s="163"/>
      <c r="O418" s="163"/>
    </row>
    <row r="419" spans="1:15">
      <c r="A419" s="163"/>
      <c r="B419" s="187"/>
      <c r="C419" s="187"/>
      <c r="D419" s="190"/>
      <c r="E419" s="164"/>
      <c r="F419" s="165"/>
      <c r="G419" s="163"/>
      <c r="H419" s="163"/>
      <c r="I419" s="163"/>
      <c r="J419" s="163"/>
      <c r="K419" s="164"/>
      <c r="L419" s="165"/>
      <c r="M419" s="163"/>
      <c r="N419" s="163"/>
      <c r="O419" s="163"/>
    </row>
    <row r="420" spans="1:15">
      <c r="A420" s="163"/>
      <c r="B420" s="187"/>
      <c r="C420" s="187"/>
      <c r="D420" s="190"/>
      <c r="E420" s="165"/>
      <c r="F420" s="165"/>
      <c r="G420" s="163"/>
      <c r="H420" s="163"/>
      <c r="I420" s="163"/>
      <c r="J420" s="163"/>
      <c r="K420" s="164"/>
      <c r="L420" s="165"/>
      <c r="M420" s="163"/>
      <c r="N420" s="163"/>
      <c r="O420" s="163"/>
    </row>
    <row r="421" spans="1:15">
      <c r="A421" s="163"/>
      <c r="B421" s="187"/>
      <c r="C421" s="187"/>
      <c r="D421" s="190"/>
      <c r="E421" s="165"/>
      <c r="F421" s="165"/>
      <c r="G421" s="163"/>
      <c r="H421" s="163"/>
      <c r="I421" s="163"/>
      <c r="J421" s="163"/>
      <c r="K421" s="164"/>
      <c r="L421" s="165"/>
      <c r="M421" s="163"/>
      <c r="N421" s="163"/>
      <c r="O421" s="163"/>
    </row>
    <row r="422" spans="1:15">
      <c r="A422" s="163"/>
      <c r="B422" s="187"/>
      <c r="C422" s="187"/>
      <c r="D422" s="190"/>
      <c r="E422" s="165"/>
      <c r="F422" s="165"/>
      <c r="G422" s="163"/>
      <c r="H422" s="163"/>
      <c r="I422" s="163"/>
      <c r="J422" s="163"/>
      <c r="K422" s="164"/>
      <c r="L422" s="165"/>
      <c r="M422" s="163"/>
      <c r="N422" s="163"/>
      <c r="O422" s="163"/>
    </row>
    <row r="423" spans="1:15">
      <c r="A423" s="163"/>
      <c r="B423" s="187"/>
      <c r="C423" s="187"/>
      <c r="D423" s="190"/>
      <c r="E423" s="165"/>
      <c r="F423" s="165"/>
      <c r="G423" s="163"/>
      <c r="H423" s="163"/>
      <c r="I423" s="163"/>
      <c r="J423" s="163"/>
      <c r="K423" s="164"/>
      <c r="L423" s="165"/>
      <c r="M423" s="163"/>
      <c r="N423" s="163"/>
      <c r="O423" s="163"/>
    </row>
    <row r="424" spans="1:15">
      <c r="A424" s="163"/>
      <c r="B424" s="187"/>
      <c r="C424" s="187"/>
      <c r="D424" s="190"/>
      <c r="E424" s="165"/>
      <c r="F424" s="165"/>
      <c r="G424" s="163"/>
      <c r="H424" s="163"/>
      <c r="I424" s="163"/>
      <c r="J424" s="163"/>
      <c r="K424" s="164"/>
      <c r="L424" s="165"/>
      <c r="M424" s="163"/>
      <c r="N424" s="163"/>
      <c r="O424" s="163"/>
    </row>
    <row r="425" spans="1:15">
      <c r="A425" s="163"/>
      <c r="B425" s="187"/>
      <c r="C425" s="187"/>
      <c r="D425" s="190"/>
      <c r="E425" s="165"/>
      <c r="F425" s="165"/>
      <c r="G425" s="163"/>
      <c r="H425" s="163"/>
      <c r="I425" s="163"/>
      <c r="J425" s="163"/>
      <c r="K425" s="164"/>
      <c r="L425" s="165"/>
      <c r="M425" s="163"/>
      <c r="N425" s="163"/>
      <c r="O425" s="163"/>
    </row>
    <row r="426" spans="1:15">
      <c r="A426" s="163"/>
      <c r="B426" s="187"/>
      <c r="C426" s="187"/>
      <c r="D426" s="190"/>
      <c r="E426" s="165"/>
      <c r="F426" s="165"/>
      <c r="G426" s="163"/>
      <c r="H426" s="163"/>
      <c r="I426" s="163"/>
      <c r="J426" s="163"/>
      <c r="K426" s="164"/>
      <c r="L426" s="165"/>
      <c r="M426" s="163"/>
      <c r="N426" s="163"/>
      <c r="O426" s="163"/>
    </row>
    <row r="427" spans="1:15">
      <c r="A427" s="163"/>
      <c r="B427" s="187"/>
      <c r="C427" s="187"/>
      <c r="D427" s="190"/>
      <c r="E427" s="165"/>
      <c r="F427" s="165"/>
      <c r="G427" s="163"/>
      <c r="H427" s="163"/>
      <c r="I427" s="163"/>
      <c r="J427" s="163"/>
      <c r="K427" s="164"/>
      <c r="L427" s="165"/>
      <c r="M427" s="163"/>
      <c r="N427" s="163"/>
      <c r="O427" s="163"/>
    </row>
    <row r="428" spans="1:15">
      <c r="A428" s="163"/>
      <c r="B428" s="187"/>
      <c r="C428" s="187"/>
      <c r="D428" s="190"/>
      <c r="E428" s="165"/>
      <c r="F428" s="165"/>
      <c r="G428" s="163"/>
      <c r="H428" s="163"/>
      <c r="I428" s="163"/>
      <c r="J428" s="163"/>
      <c r="K428" s="164"/>
      <c r="L428" s="165"/>
      <c r="M428" s="163"/>
      <c r="N428" s="163"/>
      <c r="O428" s="163"/>
    </row>
    <row r="429" spans="1:15">
      <c r="A429" s="163"/>
      <c r="B429" s="187"/>
      <c r="C429" s="187"/>
      <c r="D429" s="190"/>
      <c r="E429" s="165"/>
      <c r="F429" s="165"/>
      <c r="G429" s="163"/>
      <c r="H429" s="163"/>
      <c r="I429" s="163"/>
      <c r="J429" s="163"/>
      <c r="K429" s="164"/>
      <c r="L429" s="165"/>
      <c r="M429" s="163"/>
      <c r="N429" s="163"/>
      <c r="O429" s="163"/>
    </row>
    <row r="430" spans="1:15">
      <c r="A430" s="163"/>
      <c r="B430" s="187"/>
      <c r="C430" s="187"/>
      <c r="D430" s="190"/>
      <c r="E430" s="165"/>
      <c r="F430" s="165"/>
      <c r="G430" s="163"/>
      <c r="H430" s="163"/>
      <c r="I430" s="163"/>
      <c r="J430" s="163"/>
      <c r="K430" s="164"/>
      <c r="L430" s="165"/>
      <c r="M430" s="163"/>
      <c r="N430" s="163"/>
      <c r="O430" s="163"/>
    </row>
    <row r="431" spans="1:15">
      <c r="A431" s="163"/>
      <c r="B431" s="187"/>
      <c r="C431" s="187"/>
      <c r="D431" s="190"/>
      <c r="E431" s="165"/>
      <c r="F431" s="165"/>
      <c r="G431" s="163"/>
      <c r="H431" s="163"/>
      <c r="I431" s="163"/>
      <c r="J431" s="163"/>
      <c r="K431" s="164"/>
      <c r="L431" s="165"/>
      <c r="M431" s="163"/>
      <c r="N431" s="163"/>
      <c r="O431" s="163"/>
    </row>
    <row r="432" spans="1:15">
      <c r="A432" s="163"/>
      <c r="B432" s="187"/>
      <c r="C432" s="187"/>
      <c r="D432" s="190"/>
      <c r="E432" s="165"/>
      <c r="F432" s="165"/>
      <c r="G432" s="163"/>
      <c r="H432" s="163"/>
      <c r="I432" s="163"/>
      <c r="J432" s="163"/>
      <c r="K432" s="164"/>
      <c r="L432" s="165"/>
      <c r="M432" s="163"/>
      <c r="N432" s="163"/>
      <c r="O432" s="163"/>
    </row>
    <row r="433" spans="1:15">
      <c r="A433" s="163"/>
      <c r="B433" s="187"/>
      <c r="C433" s="187"/>
      <c r="D433" s="190"/>
      <c r="E433" s="165"/>
      <c r="F433" s="165"/>
      <c r="G433" s="163"/>
      <c r="H433" s="163"/>
      <c r="I433" s="163"/>
      <c r="J433" s="163"/>
      <c r="K433" s="164"/>
      <c r="L433" s="165"/>
      <c r="M433" s="163"/>
      <c r="N433" s="163"/>
      <c r="O433" s="163"/>
    </row>
    <row r="434" spans="1:15">
      <c r="A434" s="163"/>
      <c r="B434" s="187"/>
      <c r="C434" s="187"/>
      <c r="D434" s="190"/>
      <c r="E434" s="165"/>
      <c r="F434" s="165"/>
      <c r="G434" s="163"/>
      <c r="H434" s="163"/>
      <c r="I434" s="163"/>
      <c r="J434" s="163"/>
      <c r="K434" s="164"/>
      <c r="L434" s="165"/>
      <c r="M434" s="163"/>
      <c r="N434" s="163"/>
      <c r="O434" s="163"/>
    </row>
    <row r="435" spans="1:15">
      <c r="A435" s="163"/>
      <c r="B435" s="187"/>
      <c r="C435" s="187"/>
      <c r="D435" s="190"/>
      <c r="E435" s="165"/>
      <c r="F435" s="165"/>
      <c r="G435" s="163"/>
      <c r="H435" s="163"/>
      <c r="I435" s="163"/>
      <c r="J435" s="163"/>
      <c r="K435" s="164"/>
      <c r="L435" s="165"/>
      <c r="M435" s="163"/>
      <c r="N435" s="163"/>
      <c r="O435" s="163"/>
    </row>
    <row r="436" spans="1:15">
      <c r="A436" s="163"/>
      <c r="B436" s="187"/>
      <c r="C436" s="187"/>
      <c r="D436" s="190"/>
      <c r="E436" s="164"/>
      <c r="F436" s="164"/>
      <c r="G436" s="163"/>
      <c r="H436" s="163"/>
      <c r="I436" s="163"/>
      <c r="J436" s="163"/>
      <c r="K436" s="164"/>
      <c r="L436" s="164"/>
      <c r="M436" s="163"/>
      <c r="N436" s="163"/>
      <c r="O436" s="163"/>
    </row>
    <row r="437" spans="1:15">
      <c r="A437" s="163"/>
      <c r="B437" s="187"/>
      <c r="C437" s="187"/>
      <c r="D437" s="190"/>
      <c r="E437" s="165"/>
      <c r="F437" s="165"/>
      <c r="G437" s="163"/>
      <c r="H437" s="163"/>
      <c r="I437" s="163"/>
      <c r="J437" s="163"/>
      <c r="K437" s="164"/>
      <c r="L437" s="165"/>
      <c r="M437" s="163"/>
      <c r="N437" s="163"/>
      <c r="O437" s="163"/>
    </row>
    <row r="438" spans="1:15">
      <c r="A438" s="163"/>
      <c r="B438" s="187"/>
      <c r="C438" s="187"/>
      <c r="D438" s="190"/>
      <c r="E438" s="165"/>
      <c r="F438" s="165"/>
      <c r="G438" s="163"/>
      <c r="H438" s="163"/>
      <c r="I438" s="163"/>
      <c r="J438" s="163"/>
      <c r="K438" s="164"/>
      <c r="L438" s="165"/>
      <c r="M438" s="163"/>
      <c r="N438" s="163"/>
      <c r="O438" s="163"/>
    </row>
    <row r="439" spans="1:15">
      <c r="A439" s="163"/>
      <c r="B439" s="187"/>
      <c r="C439" s="187"/>
      <c r="D439" s="190"/>
      <c r="E439" s="165"/>
      <c r="F439" s="165"/>
      <c r="G439" s="163"/>
      <c r="H439" s="163"/>
      <c r="I439" s="163"/>
      <c r="J439" s="163"/>
      <c r="K439" s="164"/>
      <c r="L439" s="165"/>
      <c r="M439" s="163"/>
      <c r="N439" s="163"/>
      <c r="O439" s="163"/>
    </row>
    <row r="440" spans="1:15">
      <c r="A440" s="163"/>
      <c r="B440" s="187"/>
      <c r="C440" s="187"/>
      <c r="D440" s="190"/>
      <c r="E440" s="165"/>
      <c r="F440" s="165"/>
      <c r="G440" s="163"/>
      <c r="H440" s="163"/>
      <c r="I440" s="163"/>
      <c r="J440" s="163"/>
      <c r="K440" s="164"/>
      <c r="L440" s="165"/>
      <c r="M440" s="163"/>
      <c r="N440" s="163"/>
      <c r="O440" s="163"/>
    </row>
    <row r="441" spans="1:15">
      <c r="A441" s="163"/>
      <c r="B441" s="187"/>
      <c r="C441" s="187"/>
      <c r="D441" s="190"/>
      <c r="E441" s="165"/>
      <c r="F441" s="165"/>
      <c r="G441" s="163"/>
      <c r="H441" s="163"/>
      <c r="I441" s="163"/>
      <c r="J441" s="163"/>
      <c r="K441" s="164"/>
      <c r="L441" s="165"/>
      <c r="M441" s="163"/>
      <c r="N441" s="163"/>
      <c r="O441" s="163"/>
    </row>
    <row r="442" spans="1:15">
      <c r="A442" s="163"/>
      <c r="B442" s="187"/>
      <c r="C442" s="187"/>
      <c r="D442" s="190"/>
      <c r="E442" s="165"/>
      <c r="F442" s="165"/>
      <c r="G442" s="163"/>
      <c r="H442" s="163"/>
      <c r="I442" s="163"/>
      <c r="J442" s="163"/>
      <c r="K442" s="164"/>
      <c r="L442" s="165"/>
      <c r="M442" s="163"/>
      <c r="N442" s="163"/>
      <c r="O442" s="163"/>
    </row>
    <row r="443" spans="1:15">
      <c r="A443" s="163"/>
      <c r="B443" s="187"/>
      <c r="C443" s="187"/>
      <c r="D443" s="190"/>
      <c r="E443" s="165"/>
      <c r="F443" s="165"/>
      <c r="G443" s="163"/>
      <c r="H443" s="163"/>
      <c r="I443" s="163"/>
      <c r="J443" s="163"/>
      <c r="K443" s="164"/>
      <c r="L443" s="165"/>
      <c r="M443" s="163"/>
      <c r="N443" s="163"/>
      <c r="O443" s="163"/>
    </row>
    <row r="444" spans="1:15">
      <c r="A444" s="163"/>
      <c r="B444" s="187"/>
      <c r="C444" s="187"/>
      <c r="D444" s="190"/>
      <c r="E444" s="165"/>
      <c r="F444" s="165"/>
      <c r="G444" s="163"/>
      <c r="H444" s="163"/>
      <c r="I444" s="163"/>
      <c r="J444" s="163"/>
      <c r="K444" s="164"/>
      <c r="L444" s="165"/>
      <c r="M444" s="163"/>
      <c r="N444" s="163"/>
      <c r="O444" s="163"/>
    </row>
    <row r="445" spans="1:15">
      <c r="A445" s="163"/>
      <c r="B445" s="187"/>
      <c r="C445" s="187"/>
      <c r="D445" s="190"/>
      <c r="E445" s="165"/>
      <c r="F445" s="165"/>
      <c r="G445" s="163"/>
      <c r="H445" s="163"/>
      <c r="I445" s="163"/>
      <c r="J445" s="163"/>
      <c r="K445" s="164"/>
      <c r="L445" s="165"/>
      <c r="M445" s="163"/>
      <c r="N445" s="163"/>
      <c r="O445" s="163"/>
    </row>
    <row r="446" spans="1:15">
      <c r="A446" s="163"/>
      <c r="B446" s="187"/>
      <c r="C446" s="187"/>
      <c r="D446" s="190"/>
      <c r="E446" s="165"/>
      <c r="F446" s="165"/>
      <c r="G446" s="163"/>
      <c r="H446" s="163"/>
      <c r="I446" s="163"/>
      <c r="J446" s="163"/>
      <c r="K446" s="164"/>
      <c r="L446" s="165"/>
      <c r="M446" s="163"/>
      <c r="N446" s="163"/>
      <c r="O446" s="163"/>
    </row>
    <row r="447" spans="1:15">
      <c r="A447" s="163"/>
      <c r="B447" s="187"/>
      <c r="C447" s="187"/>
      <c r="D447" s="190"/>
      <c r="E447" s="165"/>
      <c r="F447" s="165"/>
      <c r="G447" s="163"/>
      <c r="H447" s="163"/>
      <c r="I447" s="163"/>
      <c r="J447" s="163"/>
      <c r="K447" s="164"/>
      <c r="L447" s="165"/>
      <c r="M447" s="163"/>
      <c r="N447" s="163"/>
      <c r="O447" s="163"/>
    </row>
    <row r="448" spans="1:15">
      <c r="A448" s="163"/>
      <c r="B448" s="187"/>
      <c r="C448" s="187"/>
      <c r="D448" s="190"/>
      <c r="E448" s="165"/>
      <c r="F448" s="165"/>
      <c r="G448" s="163"/>
      <c r="H448" s="163"/>
      <c r="I448" s="163"/>
      <c r="J448" s="163"/>
      <c r="K448" s="164"/>
      <c r="L448" s="165"/>
      <c r="M448" s="163"/>
      <c r="N448" s="163"/>
      <c r="O448" s="163"/>
    </row>
    <row r="449" spans="1:15">
      <c r="A449" s="163"/>
      <c r="B449" s="187"/>
      <c r="C449" s="187"/>
      <c r="D449" s="190"/>
      <c r="E449" s="165"/>
      <c r="F449" s="165"/>
      <c r="G449" s="163"/>
      <c r="H449" s="163"/>
      <c r="I449" s="163"/>
      <c r="J449" s="163"/>
      <c r="K449" s="164"/>
      <c r="L449" s="165"/>
      <c r="M449" s="163"/>
      <c r="N449" s="163"/>
      <c r="O449" s="163"/>
    </row>
    <row r="450" spans="1:15">
      <c r="A450" s="163"/>
      <c r="B450" s="187"/>
      <c r="C450" s="187"/>
      <c r="D450" s="190"/>
      <c r="E450" s="164"/>
      <c r="F450" s="165"/>
      <c r="G450" s="163"/>
      <c r="H450" s="163"/>
      <c r="I450" s="163"/>
      <c r="J450" s="163"/>
      <c r="K450" s="164"/>
      <c r="L450" s="165"/>
      <c r="M450" s="163"/>
      <c r="N450" s="163"/>
      <c r="O450" s="163"/>
    </row>
    <row r="451" spans="1:15">
      <c r="A451" s="163"/>
      <c r="B451" s="187"/>
      <c r="C451" s="187"/>
      <c r="D451" s="190"/>
      <c r="E451" s="164"/>
      <c r="F451" s="165"/>
      <c r="G451" s="163"/>
      <c r="H451" s="163"/>
      <c r="I451" s="163"/>
      <c r="J451" s="163"/>
      <c r="K451" s="164"/>
      <c r="L451" s="165"/>
      <c r="M451" s="163"/>
      <c r="N451" s="163"/>
      <c r="O451" s="163"/>
    </row>
    <row r="452" spans="1:15">
      <c r="A452" s="163"/>
      <c r="B452" s="187"/>
      <c r="C452" s="187"/>
      <c r="D452" s="190"/>
      <c r="E452" s="165"/>
      <c r="F452" s="165"/>
      <c r="G452" s="163"/>
      <c r="H452" s="163"/>
      <c r="I452" s="163"/>
      <c r="J452" s="163"/>
      <c r="K452" s="164"/>
      <c r="L452" s="165"/>
      <c r="M452" s="163"/>
      <c r="N452" s="163"/>
      <c r="O452" s="163"/>
    </row>
    <row r="453" spans="1:15">
      <c r="A453" s="163"/>
      <c r="B453" s="187"/>
      <c r="C453" s="187"/>
      <c r="D453" s="190"/>
      <c r="E453" s="165"/>
      <c r="F453" s="165"/>
      <c r="G453" s="163"/>
      <c r="H453" s="163"/>
      <c r="I453" s="163"/>
      <c r="J453" s="163"/>
      <c r="K453" s="164"/>
      <c r="L453" s="165"/>
      <c r="M453" s="163"/>
      <c r="N453" s="163"/>
      <c r="O453" s="163"/>
    </row>
    <row r="454" spans="1:15">
      <c r="A454" s="163"/>
      <c r="B454" s="187"/>
      <c r="C454" s="187"/>
      <c r="D454" s="190"/>
      <c r="E454" s="165"/>
      <c r="F454" s="165"/>
      <c r="G454" s="163"/>
      <c r="H454" s="163"/>
      <c r="I454" s="163"/>
      <c r="J454" s="163"/>
      <c r="K454" s="164"/>
      <c r="L454" s="165"/>
      <c r="M454" s="163"/>
      <c r="N454" s="163"/>
      <c r="O454" s="163"/>
    </row>
    <row r="455" spans="1:15">
      <c r="A455" s="163"/>
      <c r="B455" s="187"/>
      <c r="C455" s="187"/>
      <c r="D455" s="190"/>
      <c r="E455" s="165"/>
      <c r="F455" s="165"/>
      <c r="G455" s="163"/>
      <c r="H455" s="163"/>
      <c r="I455" s="163"/>
      <c r="J455" s="163"/>
      <c r="K455" s="164"/>
      <c r="L455" s="165"/>
      <c r="M455" s="163"/>
      <c r="N455" s="163"/>
      <c r="O455" s="163"/>
    </row>
    <row r="456" spans="1:15">
      <c r="A456" s="163"/>
      <c r="B456" s="187"/>
      <c r="C456" s="187"/>
      <c r="D456" s="190"/>
      <c r="E456" s="165"/>
      <c r="F456" s="165"/>
      <c r="G456" s="163"/>
      <c r="H456" s="163"/>
      <c r="I456" s="163"/>
      <c r="J456" s="163"/>
      <c r="K456" s="164"/>
      <c r="L456" s="165"/>
      <c r="M456" s="163"/>
      <c r="N456" s="163"/>
      <c r="O456" s="163"/>
    </row>
    <row r="457" spans="1:15">
      <c r="A457" s="163"/>
      <c r="B457" s="187"/>
      <c r="C457" s="187"/>
      <c r="D457" s="190"/>
      <c r="E457" s="165"/>
      <c r="F457" s="165"/>
      <c r="G457" s="163"/>
      <c r="H457" s="163"/>
      <c r="I457" s="163"/>
      <c r="J457" s="163"/>
      <c r="K457" s="164"/>
      <c r="L457" s="165"/>
      <c r="M457" s="163"/>
      <c r="N457" s="163"/>
      <c r="O457" s="163"/>
    </row>
    <row r="458" spans="1:15">
      <c r="A458" s="163"/>
      <c r="B458" s="187"/>
      <c r="C458" s="187"/>
      <c r="D458" s="190"/>
      <c r="E458" s="165"/>
      <c r="F458" s="165"/>
      <c r="G458" s="163"/>
      <c r="H458" s="163"/>
      <c r="I458" s="163"/>
      <c r="J458" s="163"/>
      <c r="K458" s="164"/>
      <c r="L458" s="165"/>
      <c r="M458" s="163"/>
      <c r="N458" s="163"/>
      <c r="O458" s="163"/>
    </row>
    <row r="459" spans="1:15">
      <c r="A459" s="163"/>
      <c r="B459" s="187"/>
      <c r="C459" s="187"/>
      <c r="D459" s="190"/>
      <c r="E459" s="165"/>
      <c r="F459" s="165"/>
      <c r="G459" s="163"/>
      <c r="H459" s="163"/>
      <c r="I459" s="163"/>
      <c r="J459" s="163"/>
      <c r="K459" s="164"/>
      <c r="L459" s="165"/>
      <c r="M459" s="163"/>
      <c r="N459" s="163"/>
      <c r="O459" s="163"/>
    </row>
    <row r="460" spans="1:15">
      <c r="A460" s="163"/>
      <c r="B460" s="187"/>
      <c r="C460" s="187"/>
      <c r="D460" s="190"/>
      <c r="E460" s="165"/>
      <c r="F460" s="165"/>
      <c r="G460" s="163"/>
      <c r="H460" s="163"/>
      <c r="I460" s="163"/>
      <c r="J460" s="163"/>
      <c r="K460" s="164"/>
      <c r="L460" s="165"/>
      <c r="M460" s="163"/>
      <c r="N460" s="163"/>
      <c r="O460" s="163"/>
    </row>
    <row r="461" spans="1:15">
      <c r="A461" s="163"/>
      <c r="B461" s="187"/>
      <c r="C461" s="187"/>
      <c r="D461" s="190"/>
      <c r="E461" s="165"/>
      <c r="F461" s="165"/>
      <c r="G461" s="163"/>
      <c r="H461" s="163"/>
      <c r="I461" s="163"/>
      <c r="J461" s="163"/>
      <c r="K461" s="164"/>
      <c r="L461" s="165"/>
      <c r="M461" s="163"/>
      <c r="N461" s="163"/>
      <c r="O461" s="163"/>
    </row>
    <row r="462" spans="1:15">
      <c r="A462" s="163"/>
      <c r="B462" s="187"/>
      <c r="C462" s="187"/>
      <c r="D462" s="190"/>
      <c r="E462" s="165"/>
      <c r="F462" s="165"/>
      <c r="G462" s="163"/>
      <c r="H462" s="163"/>
      <c r="I462" s="163"/>
      <c r="J462" s="163"/>
      <c r="K462" s="164"/>
      <c r="L462" s="165"/>
      <c r="M462" s="163"/>
      <c r="N462" s="163"/>
      <c r="O462" s="163"/>
    </row>
    <row r="463" spans="1:15">
      <c r="A463" s="163"/>
      <c r="B463" s="187"/>
      <c r="C463" s="187"/>
      <c r="D463" s="190"/>
      <c r="E463" s="165"/>
      <c r="F463" s="165"/>
      <c r="G463" s="163"/>
      <c r="H463" s="163"/>
      <c r="I463" s="163"/>
      <c r="J463" s="163"/>
      <c r="K463" s="164"/>
      <c r="L463" s="165"/>
      <c r="M463" s="163"/>
      <c r="N463" s="163"/>
      <c r="O463" s="163"/>
    </row>
    <row r="464" spans="1:15">
      <c r="A464" s="163"/>
      <c r="B464" s="187"/>
      <c r="C464" s="187"/>
      <c r="D464" s="190"/>
      <c r="E464" s="165"/>
      <c r="F464" s="165"/>
      <c r="G464" s="163"/>
      <c r="H464" s="163"/>
      <c r="I464" s="163"/>
      <c r="J464" s="163"/>
      <c r="K464" s="164"/>
      <c r="L464" s="165"/>
      <c r="M464" s="163"/>
      <c r="N464" s="163"/>
      <c r="O464" s="163"/>
    </row>
    <row r="465" spans="1:15">
      <c r="A465" s="163"/>
      <c r="B465" s="187"/>
      <c r="C465" s="187"/>
      <c r="D465" s="190"/>
      <c r="E465" s="165"/>
      <c r="F465" s="165"/>
      <c r="G465" s="163"/>
      <c r="H465" s="163"/>
      <c r="I465" s="163"/>
      <c r="J465" s="163"/>
      <c r="K465" s="164"/>
      <c r="L465" s="165"/>
      <c r="M465" s="163"/>
      <c r="N465" s="163"/>
      <c r="O465" s="163"/>
    </row>
    <row r="466" spans="1:15">
      <c r="A466" s="163"/>
      <c r="B466" s="187"/>
      <c r="C466" s="187"/>
      <c r="D466" s="190"/>
      <c r="E466" s="165"/>
      <c r="F466" s="165"/>
      <c r="G466" s="163"/>
      <c r="H466" s="163"/>
      <c r="I466" s="163"/>
      <c r="J466" s="163"/>
      <c r="K466" s="164"/>
      <c r="L466" s="165"/>
      <c r="M466" s="163"/>
      <c r="N466" s="163"/>
      <c r="O466" s="163"/>
    </row>
    <row r="467" spans="1:15">
      <c r="A467" s="163"/>
      <c r="B467" s="187"/>
      <c r="C467" s="187"/>
      <c r="D467" s="190"/>
      <c r="E467" s="165"/>
      <c r="F467" s="165"/>
      <c r="G467" s="163"/>
      <c r="H467" s="163"/>
      <c r="I467" s="163"/>
      <c r="J467" s="163"/>
      <c r="K467" s="164"/>
      <c r="L467" s="165"/>
      <c r="M467" s="163"/>
      <c r="N467" s="163"/>
      <c r="O467" s="163"/>
    </row>
    <row r="468" spans="1:15">
      <c r="A468" s="163"/>
      <c r="B468" s="187"/>
      <c r="C468" s="187"/>
      <c r="D468" s="190"/>
      <c r="E468" s="165"/>
      <c r="F468" s="165"/>
      <c r="G468" s="163"/>
      <c r="H468" s="163"/>
      <c r="I468" s="163"/>
      <c r="J468" s="163"/>
      <c r="K468" s="164"/>
      <c r="L468" s="165"/>
      <c r="M468" s="163"/>
      <c r="N468" s="163"/>
      <c r="O468" s="163"/>
    </row>
    <row r="469" spans="1:15">
      <c r="A469" s="163"/>
      <c r="B469" s="187"/>
      <c r="C469" s="187"/>
      <c r="D469" s="190"/>
      <c r="E469" s="165"/>
      <c r="F469" s="165"/>
      <c r="G469" s="163"/>
      <c r="H469" s="163"/>
      <c r="I469" s="163"/>
      <c r="J469" s="163"/>
      <c r="K469" s="164"/>
      <c r="L469" s="165"/>
      <c r="M469" s="163"/>
      <c r="N469" s="163"/>
      <c r="O469" s="163"/>
    </row>
    <row r="470" spans="1:15">
      <c r="A470" s="163"/>
      <c r="B470" s="187"/>
      <c r="C470" s="187"/>
      <c r="D470" s="190"/>
      <c r="E470" s="165"/>
      <c r="F470" s="165"/>
      <c r="G470" s="163"/>
      <c r="H470" s="163"/>
      <c r="I470" s="163"/>
      <c r="J470" s="163"/>
      <c r="K470" s="164"/>
      <c r="L470" s="165"/>
      <c r="M470" s="163"/>
      <c r="N470" s="163"/>
      <c r="O470" s="163"/>
    </row>
    <row r="471" spans="1:15">
      <c r="A471" s="163"/>
      <c r="B471" s="187"/>
      <c r="C471" s="187"/>
      <c r="D471" s="190"/>
      <c r="E471" s="165"/>
      <c r="F471" s="165"/>
      <c r="G471" s="163"/>
      <c r="H471" s="163"/>
      <c r="I471" s="163"/>
      <c r="J471" s="163"/>
      <c r="K471" s="164"/>
      <c r="L471" s="165"/>
      <c r="M471" s="163"/>
      <c r="N471" s="163"/>
      <c r="O471" s="163"/>
    </row>
    <row r="472" spans="1:15">
      <c r="A472" s="163"/>
      <c r="B472" s="187"/>
      <c r="C472" s="187"/>
      <c r="D472" s="190"/>
      <c r="E472" s="165"/>
      <c r="F472" s="165"/>
      <c r="G472" s="163"/>
      <c r="H472" s="163"/>
      <c r="I472" s="163"/>
      <c r="J472" s="163"/>
      <c r="K472" s="164"/>
      <c r="L472" s="165"/>
      <c r="M472" s="163"/>
      <c r="N472" s="163"/>
      <c r="O472" s="163"/>
    </row>
    <row r="473" spans="1:15">
      <c r="A473" s="163"/>
      <c r="B473" s="187"/>
      <c r="C473" s="187"/>
      <c r="D473" s="190"/>
      <c r="E473" s="165"/>
      <c r="F473" s="165"/>
      <c r="G473" s="163"/>
      <c r="H473" s="163"/>
      <c r="I473" s="163"/>
      <c r="J473" s="163"/>
      <c r="K473" s="164"/>
      <c r="L473" s="165"/>
      <c r="M473" s="163"/>
      <c r="N473" s="163"/>
      <c r="O473" s="163"/>
    </row>
    <row r="474" spans="1:15">
      <c r="A474" s="163"/>
      <c r="B474" s="187"/>
      <c r="C474" s="187"/>
      <c r="D474" s="190"/>
      <c r="E474" s="165"/>
      <c r="F474" s="165"/>
      <c r="G474" s="163"/>
      <c r="H474" s="163"/>
      <c r="I474" s="163"/>
      <c r="J474" s="163"/>
      <c r="K474" s="164"/>
      <c r="L474" s="165"/>
      <c r="M474" s="163"/>
      <c r="N474" s="163"/>
      <c r="O474" s="163"/>
    </row>
    <row r="475" spans="1:15">
      <c r="A475" s="163"/>
      <c r="B475" s="187"/>
      <c r="C475" s="187"/>
      <c r="D475" s="190"/>
      <c r="E475" s="165"/>
      <c r="F475" s="165"/>
      <c r="G475" s="163"/>
      <c r="H475" s="163"/>
      <c r="I475" s="163"/>
      <c r="J475" s="163"/>
      <c r="K475" s="164"/>
      <c r="L475" s="165"/>
      <c r="M475" s="163"/>
      <c r="N475" s="163"/>
      <c r="O475" s="163"/>
    </row>
    <row r="476" spans="1:15">
      <c r="A476" s="163"/>
      <c r="B476" s="187"/>
      <c r="C476" s="187"/>
      <c r="D476" s="190"/>
      <c r="E476" s="165"/>
      <c r="F476" s="165"/>
      <c r="G476" s="163"/>
      <c r="H476" s="163"/>
      <c r="I476" s="163"/>
      <c r="J476" s="163"/>
      <c r="K476" s="164"/>
      <c r="L476" s="165"/>
      <c r="M476" s="163"/>
      <c r="N476" s="163"/>
      <c r="O476" s="163"/>
    </row>
    <row r="477" spans="1:15">
      <c r="A477" s="163"/>
      <c r="B477" s="187"/>
      <c r="C477" s="187"/>
      <c r="D477" s="190"/>
      <c r="E477" s="165"/>
      <c r="F477" s="165"/>
      <c r="G477" s="163"/>
      <c r="H477" s="163"/>
      <c r="I477" s="163"/>
      <c r="J477" s="163"/>
      <c r="K477" s="164"/>
      <c r="L477" s="165"/>
      <c r="M477" s="163"/>
      <c r="N477" s="163"/>
      <c r="O477" s="163"/>
    </row>
    <row r="478" spans="1:15">
      <c r="A478" s="163"/>
      <c r="B478" s="187"/>
      <c r="C478" s="187"/>
      <c r="D478" s="190"/>
      <c r="E478" s="165"/>
      <c r="F478" s="165"/>
      <c r="G478" s="163"/>
      <c r="H478" s="163"/>
      <c r="I478" s="163"/>
      <c r="J478" s="163"/>
      <c r="K478" s="164"/>
      <c r="L478" s="165"/>
      <c r="M478" s="163"/>
      <c r="N478" s="163"/>
      <c r="O478" s="163"/>
    </row>
    <row r="479" spans="1:15">
      <c r="A479" s="163"/>
      <c r="B479" s="187"/>
      <c r="C479" s="187"/>
      <c r="D479" s="190"/>
      <c r="E479" s="165"/>
      <c r="F479" s="165"/>
      <c r="G479" s="163"/>
      <c r="H479" s="163"/>
      <c r="I479" s="163"/>
      <c r="J479" s="163"/>
      <c r="K479" s="164"/>
      <c r="L479" s="165"/>
      <c r="M479" s="163"/>
      <c r="N479" s="163"/>
      <c r="O479" s="163"/>
    </row>
    <row r="480" spans="1:15">
      <c r="A480" s="163"/>
      <c r="B480" s="187"/>
      <c r="C480" s="187"/>
      <c r="D480" s="190"/>
      <c r="E480" s="165"/>
      <c r="F480" s="165"/>
      <c r="G480" s="163"/>
      <c r="H480" s="163"/>
      <c r="I480" s="163"/>
      <c r="J480" s="163"/>
      <c r="K480" s="164"/>
      <c r="L480" s="165"/>
      <c r="M480" s="163"/>
      <c r="N480" s="163"/>
      <c r="O480" s="163"/>
    </row>
    <row r="481" spans="1:15">
      <c r="A481" s="163"/>
      <c r="B481" s="187"/>
      <c r="C481" s="187"/>
      <c r="D481" s="190"/>
      <c r="E481" s="165"/>
      <c r="F481" s="165"/>
      <c r="G481" s="163"/>
      <c r="H481" s="163"/>
      <c r="I481" s="163"/>
      <c r="J481" s="163"/>
      <c r="K481" s="164"/>
      <c r="L481" s="165"/>
      <c r="M481" s="163"/>
      <c r="N481" s="163"/>
      <c r="O481" s="163"/>
    </row>
    <row r="482" spans="1:15">
      <c r="A482" s="163"/>
      <c r="B482" s="187"/>
      <c r="C482" s="187"/>
      <c r="D482" s="190"/>
      <c r="E482" s="165"/>
      <c r="F482" s="165"/>
      <c r="G482" s="163"/>
      <c r="H482" s="163"/>
      <c r="I482" s="163"/>
      <c r="J482" s="163"/>
      <c r="K482" s="164"/>
      <c r="L482" s="165"/>
      <c r="M482" s="163"/>
      <c r="N482" s="163"/>
      <c r="O482" s="163"/>
    </row>
    <row r="483" spans="1:15">
      <c r="A483" s="163"/>
      <c r="B483" s="187"/>
      <c r="C483" s="187"/>
      <c r="D483" s="190"/>
      <c r="E483" s="165"/>
      <c r="F483" s="165"/>
      <c r="G483" s="163"/>
      <c r="H483" s="163"/>
      <c r="I483" s="163"/>
      <c r="J483" s="163"/>
      <c r="K483" s="164"/>
      <c r="L483" s="165"/>
      <c r="M483" s="163"/>
      <c r="N483" s="163"/>
      <c r="O483" s="163"/>
    </row>
    <row r="484" spans="1:15">
      <c r="A484" s="163"/>
      <c r="B484" s="187"/>
      <c r="C484" s="187"/>
      <c r="D484" s="190"/>
      <c r="E484" s="165"/>
      <c r="F484" s="165"/>
      <c r="G484" s="163"/>
      <c r="H484" s="163"/>
      <c r="I484" s="163"/>
      <c r="J484" s="163"/>
      <c r="K484" s="164"/>
      <c r="L484" s="165"/>
      <c r="M484" s="163"/>
      <c r="N484" s="163"/>
      <c r="O484" s="163"/>
    </row>
    <row r="485" spans="1:15">
      <c r="A485" s="163"/>
      <c r="B485" s="187"/>
      <c r="C485" s="187"/>
      <c r="D485" s="190"/>
      <c r="E485" s="165"/>
      <c r="F485" s="165"/>
      <c r="G485" s="163"/>
      <c r="H485" s="163"/>
      <c r="I485" s="163"/>
      <c r="J485" s="163"/>
      <c r="K485" s="164"/>
      <c r="L485" s="165"/>
      <c r="M485" s="163"/>
      <c r="N485" s="163"/>
      <c r="O485" s="163"/>
    </row>
    <row r="486" spans="1:15">
      <c r="A486" s="163"/>
      <c r="B486" s="187"/>
      <c r="C486" s="187"/>
      <c r="D486" s="190"/>
      <c r="E486" s="165"/>
      <c r="F486" s="165"/>
      <c r="G486" s="163"/>
      <c r="H486" s="163"/>
      <c r="I486" s="163"/>
      <c r="J486" s="163"/>
      <c r="K486" s="164"/>
      <c r="L486" s="165"/>
      <c r="M486" s="163"/>
      <c r="N486" s="163"/>
      <c r="O486" s="163"/>
    </row>
    <row r="487" spans="1:15">
      <c r="A487" s="163"/>
      <c r="B487" s="187"/>
      <c r="C487" s="187"/>
      <c r="D487" s="190"/>
      <c r="E487" s="165"/>
      <c r="F487" s="165"/>
      <c r="G487" s="163"/>
      <c r="H487" s="163"/>
      <c r="I487" s="163"/>
      <c r="J487" s="163"/>
      <c r="K487" s="164"/>
      <c r="L487" s="165"/>
      <c r="M487" s="163"/>
      <c r="N487" s="163"/>
      <c r="O487" s="163"/>
    </row>
    <row r="488" spans="1:15">
      <c r="A488" s="163"/>
      <c r="B488" s="187"/>
      <c r="C488" s="187"/>
      <c r="D488" s="190"/>
      <c r="E488" s="165"/>
      <c r="F488" s="165"/>
      <c r="G488" s="163"/>
      <c r="H488" s="163"/>
      <c r="I488" s="163"/>
      <c r="J488" s="163"/>
      <c r="K488" s="164"/>
      <c r="L488" s="165"/>
      <c r="M488" s="163"/>
      <c r="N488" s="163"/>
      <c r="O488" s="163"/>
    </row>
    <row r="489" spans="1:15">
      <c r="A489" s="163"/>
      <c r="B489" s="187"/>
      <c r="C489" s="187"/>
      <c r="D489" s="190"/>
      <c r="E489" s="165"/>
      <c r="F489" s="165"/>
      <c r="G489" s="163"/>
      <c r="H489" s="163"/>
      <c r="I489" s="163"/>
      <c r="J489" s="163"/>
      <c r="K489" s="164"/>
      <c r="L489" s="165"/>
      <c r="M489" s="163"/>
      <c r="N489" s="163"/>
      <c r="O489" s="163"/>
    </row>
    <row r="490" spans="1:15">
      <c r="A490" s="163"/>
      <c r="B490" s="187"/>
      <c r="C490" s="187"/>
      <c r="D490" s="190"/>
      <c r="E490" s="165"/>
      <c r="F490" s="165"/>
      <c r="G490" s="163"/>
      <c r="H490" s="163"/>
      <c r="I490" s="163"/>
      <c r="J490" s="163"/>
      <c r="K490" s="164"/>
      <c r="L490" s="165"/>
      <c r="M490" s="163"/>
      <c r="N490" s="163"/>
      <c r="O490" s="163"/>
    </row>
    <row r="491" spans="1:15">
      <c r="A491" s="163"/>
      <c r="B491" s="187"/>
      <c r="C491" s="187"/>
      <c r="D491" s="190"/>
      <c r="E491" s="165"/>
      <c r="F491" s="165"/>
      <c r="G491" s="163"/>
      <c r="H491" s="163"/>
      <c r="I491" s="163"/>
      <c r="J491" s="163"/>
      <c r="K491" s="164"/>
      <c r="L491" s="165"/>
      <c r="M491" s="163"/>
      <c r="N491" s="163"/>
      <c r="O491" s="163"/>
    </row>
    <row r="492" spans="1:15">
      <c r="A492" s="163"/>
      <c r="B492" s="187"/>
      <c r="C492" s="163"/>
      <c r="D492" s="190"/>
      <c r="E492" s="165"/>
      <c r="F492" s="165"/>
      <c r="G492" s="163"/>
      <c r="H492" s="163"/>
      <c r="I492" s="163"/>
      <c r="J492" s="163"/>
      <c r="K492" s="164"/>
      <c r="L492" s="165"/>
      <c r="M492" s="163"/>
      <c r="N492" s="163"/>
      <c r="O492" s="163"/>
    </row>
    <row r="493" spans="1:15">
      <c r="A493" s="163"/>
      <c r="B493" s="187"/>
      <c r="C493" s="163"/>
      <c r="D493" s="190"/>
      <c r="E493" s="165"/>
      <c r="F493" s="165"/>
      <c r="G493" s="163"/>
      <c r="H493" s="163"/>
      <c r="I493" s="163"/>
      <c r="J493" s="163"/>
      <c r="K493" s="164"/>
      <c r="L493" s="165"/>
      <c r="M493" s="163"/>
      <c r="N493" s="163"/>
      <c r="O493" s="163"/>
    </row>
    <row r="494" spans="1:15">
      <c r="A494" s="163"/>
      <c r="B494" s="187"/>
      <c r="C494" s="163"/>
      <c r="D494" s="190"/>
      <c r="E494" s="165"/>
      <c r="F494" s="165"/>
      <c r="G494" s="163"/>
      <c r="H494" s="163"/>
      <c r="I494" s="163"/>
      <c r="J494" s="163"/>
      <c r="K494" s="164"/>
      <c r="L494" s="165"/>
      <c r="M494" s="163"/>
      <c r="N494" s="163"/>
      <c r="O494" s="163"/>
    </row>
    <row r="495" spans="1:15">
      <c r="A495" s="163"/>
      <c r="B495" s="187"/>
      <c r="C495" s="163"/>
      <c r="D495" s="190"/>
      <c r="E495" s="165"/>
      <c r="F495" s="165"/>
      <c r="G495" s="163"/>
      <c r="H495" s="163"/>
      <c r="I495" s="163"/>
      <c r="J495" s="163"/>
      <c r="K495" s="164"/>
      <c r="L495" s="165"/>
      <c r="M495" s="163"/>
      <c r="N495" s="163"/>
      <c r="O495" s="163"/>
    </row>
    <row r="496" spans="1:15">
      <c r="A496" s="163"/>
      <c r="B496" s="187"/>
      <c r="C496" s="163"/>
      <c r="D496" s="190"/>
      <c r="E496" s="165"/>
      <c r="F496" s="165"/>
      <c r="G496" s="163"/>
      <c r="H496" s="163"/>
      <c r="I496" s="163"/>
      <c r="J496" s="163"/>
      <c r="K496" s="164"/>
      <c r="L496" s="165"/>
      <c r="M496" s="163"/>
      <c r="N496" s="163"/>
      <c r="O496" s="163"/>
    </row>
    <row r="497" spans="1:15">
      <c r="A497" s="163"/>
      <c r="B497" s="187"/>
      <c r="C497" s="163"/>
      <c r="D497" s="190"/>
      <c r="E497" s="165"/>
      <c r="F497" s="165"/>
      <c r="G497" s="163"/>
      <c r="H497" s="163"/>
      <c r="I497" s="163"/>
      <c r="J497" s="163"/>
      <c r="K497" s="164"/>
      <c r="L497" s="165"/>
      <c r="M497" s="163"/>
      <c r="N497" s="163"/>
      <c r="O497" s="163"/>
    </row>
    <row r="498" spans="1:15">
      <c r="A498" s="163"/>
      <c r="B498" s="187"/>
      <c r="C498" s="163"/>
      <c r="D498" s="190"/>
      <c r="E498" s="165"/>
      <c r="F498" s="165"/>
      <c r="G498" s="163"/>
      <c r="H498" s="163"/>
      <c r="I498" s="163"/>
      <c r="J498" s="163"/>
      <c r="K498" s="164"/>
      <c r="L498" s="165"/>
      <c r="M498" s="163"/>
      <c r="N498" s="163"/>
      <c r="O498" s="163"/>
    </row>
    <row r="499" spans="1:15">
      <c r="A499" s="163"/>
      <c r="B499" s="187"/>
      <c r="C499" s="163"/>
      <c r="D499" s="190"/>
      <c r="E499" s="165"/>
      <c r="F499" s="165"/>
      <c r="G499" s="163"/>
      <c r="H499" s="163"/>
      <c r="I499" s="163"/>
      <c r="J499" s="163"/>
      <c r="K499" s="164"/>
      <c r="L499" s="165"/>
      <c r="M499" s="163"/>
      <c r="N499" s="163"/>
      <c r="O499" s="163"/>
    </row>
    <row r="500" spans="1:15">
      <c r="A500" s="163"/>
      <c r="B500" s="187"/>
      <c r="C500" s="163"/>
      <c r="D500" s="190"/>
      <c r="E500" s="165"/>
      <c r="F500" s="165"/>
      <c r="G500" s="163"/>
      <c r="H500" s="163"/>
      <c r="I500" s="163"/>
      <c r="J500" s="163"/>
      <c r="K500" s="164"/>
      <c r="L500" s="165"/>
      <c r="M500" s="163"/>
      <c r="N500" s="163"/>
      <c r="O500" s="163"/>
    </row>
    <row r="501" spans="1:15">
      <c r="A501" s="163"/>
      <c r="B501" s="187"/>
      <c r="C501" s="163"/>
      <c r="D501" s="190"/>
      <c r="E501" s="164"/>
      <c r="F501" s="164"/>
      <c r="G501" s="163"/>
      <c r="H501" s="163"/>
      <c r="I501" s="163"/>
      <c r="J501" s="163"/>
      <c r="K501" s="164"/>
      <c r="L501" s="164"/>
      <c r="M501" s="163"/>
      <c r="N501" s="163"/>
      <c r="O501" s="163"/>
    </row>
    <row r="502" spans="1:15">
      <c r="A502" s="163"/>
      <c r="B502" s="187"/>
      <c r="C502" s="163"/>
      <c r="D502" s="190"/>
      <c r="E502" s="165"/>
      <c r="F502" s="165"/>
      <c r="G502" s="163"/>
      <c r="H502" s="163"/>
      <c r="I502" s="163"/>
      <c r="J502" s="163"/>
      <c r="K502" s="164"/>
      <c r="L502" s="165"/>
      <c r="M502" s="163"/>
      <c r="N502" s="163"/>
      <c r="O502" s="163"/>
    </row>
    <row r="503" spans="1:15">
      <c r="A503" s="163"/>
      <c r="B503" s="187"/>
      <c r="C503" s="163"/>
      <c r="D503" s="190"/>
      <c r="E503" s="165"/>
      <c r="F503" s="165"/>
      <c r="G503" s="163"/>
      <c r="H503" s="163"/>
      <c r="I503" s="163"/>
      <c r="J503" s="163"/>
      <c r="K503" s="164"/>
      <c r="L503" s="165"/>
      <c r="M503" s="163"/>
      <c r="N503" s="163"/>
      <c r="O503" s="163"/>
    </row>
    <row r="504" spans="1:15">
      <c r="A504" s="163"/>
      <c r="B504" s="187"/>
      <c r="C504" s="163"/>
      <c r="D504" s="190"/>
      <c r="E504" s="165"/>
      <c r="F504" s="165"/>
      <c r="G504" s="163"/>
      <c r="H504" s="163"/>
      <c r="I504" s="163"/>
      <c r="J504" s="163"/>
      <c r="K504" s="164"/>
      <c r="L504" s="165"/>
      <c r="M504" s="163"/>
      <c r="N504" s="163"/>
      <c r="O504" s="163"/>
    </row>
    <row r="505" spans="1:15">
      <c r="A505" s="163"/>
      <c r="B505" s="187"/>
      <c r="C505" s="163"/>
      <c r="D505" s="190"/>
      <c r="E505" s="165"/>
      <c r="F505" s="165"/>
      <c r="G505" s="183"/>
      <c r="H505" s="163"/>
      <c r="I505" s="163"/>
      <c r="J505" s="163"/>
      <c r="K505" s="164"/>
      <c r="L505" s="165"/>
      <c r="M505" s="163"/>
      <c r="N505" s="163"/>
      <c r="O505" s="163"/>
    </row>
    <row r="506" spans="1:15">
      <c r="A506" s="163"/>
      <c r="B506" s="187"/>
      <c r="C506" s="163"/>
      <c r="D506" s="190"/>
      <c r="E506" s="165"/>
      <c r="F506" s="165"/>
      <c r="G506" s="163"/>
      <c r="H506" s="163"/>
      <c r="I506" s="163"/>
      <c r="J506" s="163"/>
      <c r="K506" s="164"/>
      <c r="L506" s="165"/>
      <c r="M506" s="163"/>
      <c r="N506" s="163"/>
      <c r="O506" s="163"/>
    </row>
    <row r="507" spans="1:15">
      <c r="A507" s="163"/>
      <c r="B507" s="187"/>
      <c r="C507" s="163"/>
      <c r="D507" s="190"/>
      <c r="E507" s="165"/>
      <c r="F507" s="165"/>
      <c r="G507" s="163"/>
      <c r="H507" s="163"/>
      <c r="I507" s="163"/>
      <c r="J507" s="163"/>
      <c r="K507" s="164"/>
      <c r="L507" s="165"/>
      <c r="M507" s="163"/>
      <c r="N507" s="163"/>
      <c r="O507" s="163"/>
    </row>
    <row r="508" spans="1:15">
      <c r="A508" s="163"/>
      <c r="B508" s="187"/>
      <c r="C508" s="183"/>
      <c r="D508" s="190"/>
      <c r="E508" s="165"/>
      <c r="F508" s="165"/>
      <c r="G508" s="163"/>
      <c r="H508" s="163"/>
      <c r="I508" s="163"/>
      <c r="J508" s="163"/>
      <c r="K508" s="164"/>
      <c r="L508" s="165"/>
      <c r="M508" s="163"/>
      <c r="N508" s="163"/>
      <c r="O508" s="163"/>
    </row>
    <row r="509" spans="1:15">
      <c r="A509" s="163"/>
      <c r="B509" s="187"/>
      <c r="C509" s="163"/>
      <c r="D509" s="190"/>
      <c r="E509" s="165"/>
      <c r="F509" s="165"/>
      <c r="G509" s="163"/>
      <c r="H509" s="163"/>
      <c r="I509" s="163"/>
      <c r="J509" s="163"/>
      <c r="K509" s="164"/>
      <c r="L509" s="165"/>
      <c r="M509" s="163"/>
      <c r="N509" s="163"/>
      <c r="O509" s="163"/>
    </row>
    <row r="510" spans="1:15">
      <c r="A510" s="163"/>
      <c r="B510" s="187"/>
      <c r="C510" s="163"/>
      <c r="D510" s="190"/>
      <c r="E510" s="164"/>
      <c r="F510" s="164"/>
      <c r="G510" s="163"/>
      <c r="H510" s="163"/>
      <c r="I510" s="163"/>
      <c r="J510" s="163"/>
      <c r="K510" s="164"/>
      <c r="L510" s="164"/>
      <c r="M510" s="163"/>
      <c r="N510" s="163"/>
      <c r="O510" s="163"/>
    </row>
    <row r="511" spans="1:15">
      <c r="A511" s="163"/>
      <c r="B511" s="187"/>
      <c r="C511" s="163"/>
      <c r="D511" s="190"/>
      <c r="E511" s="165"/>
      <c r="F511" s="165"/>
      <c r="G511" s="163"/>
      <c r="H511" s="163"/>
      <c r="I511" s="163"/>
      <c r="J511" s="163"/>
      <c r="K511" s="164"/>
      <c r="L511" s="165"/>
      <c r="M511" s="163"/>
      <c r="N511" s="163"/>
      <c r="O511" s="163"/>
    </row>
    <row r="512" spans="1:15">
      <c r="A512" s="163"/>
      <c r="B512" s="187"/>
      <c r="C512" s="163"/>
      <c r="D512" s="190"/>
      <c r="E512" s="165"/>
      <c r="F512" s="165"/>
      <c r="G512" s="163"/>
      <c r="H512" s="163"/>
      <c r="I512" s="163"/>
      <c r="J512" s="163"/>
      <c r="K512" s="164"/>
      <c r="L512" s="165"/>
      <c r="M512" s="163"/>
      <c r="N512" s="163"/>
      <c r="O512" s="163"/>
    </row>
    <row r="513" spans="1:15">
      <c r="A513" s="163"/>
      <c r="B513" s="187"/>
      <c r="C513" s="163"/>
      <c r="D513" s="190"/>
      <c r="E513" s="165"/>
      <c r="F513" s="165"/>
      <c r="G513" s="163"/>
      <c r="H513" s="163"/>
      <c r="I513" s="163"/>
      <c r="J513" s="163"/>
      <c r="K513" s="164"/>
      <c r="L513" s="165"/>
      <c r="M513" s="163"/>
      <c r="N513" s="163"/>
      <c r="O513" s="163"/>
    </row>
    <row r="514" spans="1:15">
      <c r="A514" s="163"/>
      <c r="B514" s="187"/>
      <c r="C514" s="163"/>
      <c r="D514" s="190"/>
      <c r="E514" s="165"/>
      <c r="F514" s="165"/>
      <c r="G514" s="163"/>
      <c r="H514" s="163"/>
      <c r="I514" s="163"/>
      <c r="J514" s="163"/>
      <c r="K514" s="164"/>
      <c r="L514" s="165"/>
      <c r="M514" s="163"/>
      <c r="N514" s="163"/>
      <c r="O514" s="163"/>
    </row>
    <row r="515" spans="1:15">
      <c r="A515" s="163"/>
      <c r="B515" s="187"/>
      <c r="C515" s="163"/>
      <c r="D515" s="190"/>
      <c r="E515" s="165"/>
      <c r="F515" s="165"/>
      <c r="G515" s="163"/>
      <c r="H515" s="163"/>
      <c r="I515" s="163"/>
      <c r="J515" s="163"/>
      <c r="K515" s="164"/>
      <c r="L515" s="293"/>
      <c r="M515" s="163"/>
      <c r="N515" s="163"/>
      <c r="O515" s="163"/>
    </row>
    <row r="516" spans="1:15">
      <c r="A516" s="163"/>
      <c r="B516" s="187"/>
      <c r="C516" s="163"/>
      <c r="D516" s="190"/>
      <c r="E516" s="165"/>
      <c r="F516" s="165"/>
      <c r="G516" s="163"/>
      <c r="H516" s="163"/>
      <c r="I516" s="163"/>
      <c r="J516" s="163"/>
      <c r="K516" s="164"/>
      <c r="L516" s="165"/>
      <c r="M516" s="163"/>
      <c r="N516" s="163"/>
      <c r="O516" s="163"/>
    </row>
    <row r="517" spans="1:15">
      <c r="A517" s="163"/>
      <c r="B517" s="187"/>
      <c r="C517" s="163"/>
      <c r="D517" s="190"/>
      <c r="E517" s="165"/>
      <c r="F517" s="165"/>
      <c r="G517" s="163"/>
      <c r="H517" s="163"/>
      <c r="I517" s="163"/>
      <c r="J517" s="163"/>
      <c r="K517" s="164"/>
      <c r="L517" s="165"/>
      <c r="M517" s="163"/>
      <c r="N517" s="163"/>
      <c r="O517" s="163"/>
    </row>
    <row r="518" spans="1:15">
      <c r="A518" s="163"/>
      <c r="B518" s="187"/>
      <c r="C518" s="163"/>
      <c r="D518" s="190"/>
      <c r="E518" s="165"/>
      <c r="F518" s="165"/>
      <c r="G518" s="163"/>
      <c r="H518" s="163"/>
      <c r="I518" s="163"/>
      <c r="J518" s="163"/>
      <c r="K518" s="164"/>
      <c r="L518" s="165"/>
      <c r="M518" s="163"/>
      <c r="N518" s="163"/>
      <c r="O518" s="163"/>
    </row>
    <row r="519" spans="1:15">
      <c r="A519" s="163"/>
      <c r="B519" s="187"/>
      <c r="C519" s="163"/>
      <c r="D519" s="190"/>
      <c r="E519" s="165"/>
      <c r="F519" s="165"/>
      <c r="G519" s="163"/>
      <c r="H519" s="163"/>
      <c r="I519" s="163"/>
      <c r="J519" s="163"/>
      <c r="K519" s="164"/>
      <c r="L519" s="165"/>
      <c r="M519" s="163"/>
      <c r="N519" s="163"/>
      <c r="O519" s="163"/>
    </row>
    <row r="520" spans="1:15">
      <c r="A520" s="163"/>
      <c r="B520" s="187"/>
      <c r="C520" s="163"/>
      <c r="D520" s="190"/>
      <c r="E520" s="165"/>
      <c r="F520" s="165"/>
      <c r="G520" s="163"/>
      <c r="H520" s="163"/>
      <c r="I520" s="163"/>
      <c r="J520" s="163"/>
      <c r="K520" s="164"/>
      <c r="L520" s="165"/>
      <c r="M520" s="163"/>
      <c r="N520" s="163"/>
      <c r="O520" s="163"/>
    </row>
    <row r="521" spans="1:15">
      <c r="A521" s="163"/>
      <c r="B521" s="187"/>
      <c r="C521" s="163"/>
      <c r="D521" s="190"/>
      <c r="E521" s="165"/>
      <c r="F521" s="165"/>
      <c r="G521" s="163"/>
      <c r="H521" s="163"/>
      <c r="I521" s="163"/>
      <c r="J521" s="163"/>
      <c r="K521" s="164"/>
      <c r="L521" s="165"/>
      <c r="M521" s="163"/>
      <c r="N521" s="163"/>
      <c r="O521" s="163"/>
    </row>
    <row r="522" spans="1:15">
      <c r="A522" s="163"/>
      <c r="B522" s="187"/>
      <c r="C522" s="163"/>
      <c r="D522" s="190"/>
      <c r="E522" s="165"/>
      <c r="F522" s="165"/>
      <c r="G522" s="163"/>
      <c r="H522" s="163"/>
      <c r="I522" s="163"/>
      <c r="J522" s="163"/>
      <c r="K522" s="164"/>
      <c r="L522" s="165"/>
      <c r="M522" s="163"/>
      <c r="N522" s="163"/>
      <c r="O522" s="163"/>
    </row>
    <row r="523" spans="1:15">
      <c r="A523" s="163"/>
      <c r="B523" s="187"/>
      <c r="C523" s="163"/>
      <c r="D523" s="190"/>
      <c r="E523" s="165"/>
      <c r="F523" s="165"/>
      <c r="G523" s="163"/>
      <c r="H523" s="163"/>
      <c r="I523" s="163"/>
      <c r="J523" s="163"/>
      <c r="K523" s="164"/>
      <c r="L523" s="165"/>
      <c r="M523" s="163"/>
      <c r="N523" s="163"/>
      <c r="O523" s="163"/>
    </row>
    <row r="524" spans="1:15">
      <c r="A524" s="163"/>
      <c r="B524" s="187"/>
      <c r="C524" s="163"/>
      <c r="D524" s="190"/>
      <c r="E524" s="165"/>
      <c r="F524" s="165"/>
      <c r="G524" s="163"/>
      <c r="H524" s="163"/>
      <c r="I524" s="163"/>
      <c r="J524" s="163"/>
      <c r="K524" s="164"/>
      <c r="L524" s="165"/>
      <c r="M524" s="163"/>
      <c r="N524" s="163"/>
      <c r="O524" s="163"/>
    </row>
    <row r="525" spans="1:15">
      <c r="A525" s="163"/>
      <c r="B525" s="187"/>
      <c r="C525" s="163"/>
      <c r="D525" s="190"/>
      <c r="E525" s="165"/>
      <c r="F525" s="165"/>
      <c r="G525" s="163"/>
      <c r="H525" s="163"/>
      <c r="I525" s="163"/>
      <c r="J525" s="163"/>
      <c r="K525" s="164"/>
      <c r="L525" s="165"/>
      <c r="M525" s="163"/>
      <c r="N525" s="163"/>
      <c r="O525" s="163"/>
    </row>
    <row r="526" spans="1:15">
      <c r="A526" s="163"/>
      <c r="B526" s="187"/>
      <c r="C526" s="163"/>
      <c r="D526" s="190"/>
      <c r="E526" s="165"/>
      <c r="F526" s="165"/>
      <c r="G526" s="163"/>
      <c r="H526" s="163"/>
      <c r="I526" s="163"/>
      <c r="J526" s="163"/>
      <c r="K526" s="164"/>
      <c r="L526" s="165"/>
      <c r="M526" s="163"/>
      <c r="N526" s="163"/>
      <c r="O526" s="163"/>
    </row>
    <row r="527" spans="1:15">
      <c r="A527" s="163"/>
      <c r="B527" s="187"/>
      <c r="C527" s="163"/>
      <c r="D527" s="190"/>
      <c r="E527" s="165"/>
      <c r="F527" s="165"/>
      <c r="G527" s="163"/>
      <c r="H527" s="163"/>
      <c r="I527" s="163"/>
      <c r="J527" s="163"/>
      <c r="K527" s="164"/>
      <c r="L527" s="165"/>
      <c r="M527" s="163"/>
      <c r="N527" s="163"/>
      <c r="O527" s="163"/>
    </row>
    <row r="528" spans="1:15">
      <c r="A528" s="163"/>
      <c r="B528" s="187"/>
      <c r="C528" s="163"/>
      <c r="D528" s="190"/>
      <c r="E528" s="165"/>
      <c r="F528" s="165"/>
      <c r="G528" s="163"/>
      <c r="H528" s="163"/>
      <c r="I528" s="163"/>
      <c r="J528" s="163"/>
      <c r="K528" s="164"/>
      <c r="L528" s="165"/>
      <c r="M528" s="163"/>
      <c r="N528" s="163"/>
      <c r="O528" s="163"/>
    </row>
    <row r="529" spans="1:15">
      <c r="A529" s="163"/>
      <c r="B529" s="187"/>
      <c r="C529" s="163"/>
      <c r="D529" s="190"/>
      <c r="E529" s="165"/>
      <c r="F529" s="165"/>
      <c r="G529" s="163"/>
      <c r="H529" s="163"/>
      <c r="I529" s="163"/>
      <c r="J529" s="163"/>
      <c r="K529" s="164"/>
      <c r="L529" s="165"/>
      <c r="M529" s="163"/>
      <c r="N529" s="163"/>
      <c r="O529" s="163"/>
    </row>
    <row r="530" spans="1:15">
      <c r="A530" s="163"/>
      <c r="B530" s="187"/>
      <c r="C530" s="163"/>
      <c r="D530" s="190"/>
      <c r="E530" s="165"/>
      <c r="F530" s="165"/>
      <c r="G530" s="163"/>
      <c r="H530" s="163"/>
      <c r="I530" s="163"/>
      <c r="J530" s="163"/>
      <c r="K530" s="164"/>
      <c r="L530" s="165"/>
      <c r="M530" s="163"/>
      <c r="N530" s="163"/>
      <c r="O530" s="163"/>
    </row>
    <row r="531" spans="1:15">
      <c r="A531" s="163"/>
      <c r="B531" s="187"/>
      <c r="C531" s="163"/>
      <c r="D531" s="190"/>
      <c r="E531" s="165"/>
      <c r="F531" s="165"/>
      <c r="G531" s="163"/>
      <c r="H531" s="163"/>
      <c r="I531" s="163"/>
      <c r="J531" s="163"/>
      <c r="K531" s="164"/>
      <c r="L531" s="165"/>
      <c r="M531" s="163"/>
      <c r="N531" s="163"/>
      <c r="O531" s="163"/>
    </row>
    <row r="532" spans="1:15">
      <c r="A532" s="163"/>
      <c r="B532" s="187"/>
      <c r="C532" s="163"/>
      <c r="D532" s="190"/>
      <c r="E532" s="165"/>
      <c r="F532" s="165"/>
      <c r="G532" s="163"/>
      <c r="H532" s="163"/>
      <c r="I532" s="163"/>
      <c r="J532" s="163"/>
      <c r="K532" s="164"/>
      <c r="L532" s="165"/>
      <c r="M532" s="163"/>
      <c r="N532" s="163"/>
      <c r="O532" s="163"/>
    </row>
    <row r="533" spans="1:15">
      <c r="A533" s="163"/>
      <c r="B533" s="187"/>
      <c r="C533" s="163"/>
      <c r="D533" s="190"/>
      <c r="E533" s="165"/>
      <c r="F533" s="165"/>
      <c r="G533" s="163"/>
      <c r="H533" s="163"/>
      <c r="I533" s="163"/>
      <c r="J533" s="163"/>
      <c r="K533" s="164"/>
      <c r="L533" s="165"/>
      <c r="M533" s="163"/>
      <c r="N533" s="163"/>
      <c r="O533" s="163"/>
    </row>
    <row r="534" spans="1:15">
      <c r="A534" s="163"/>
      <c r="B534" s="187"/>
      <c r="C534" s="163"/>
      <c r="D534" s="190"/>
      <c r="E534" s="165"/>
      <c r="F534" s="165"/>
      <c r="G534" s="163"/>
      <c r="H534" s="163"/>
      <c r="I534" s="163"/>
      <c r="J534" s="163"/>
      <c r="K534" s="164"/>
      <c r="L534" s="165"/>
      <c r="M534" s="163"/>
      <c r="N534" s="163"/>
      <c r="O534" s="163"/>
    </row>
    <row r="535" spans="1:15">
      <c r="A535" s="163"/>
      <c r="B535" s="187"/>
      <c r="C535" s="163"/>
      <c r="D535" s="190"/>
      <c r="E535" s="165"/>
      <c r="F535" s="165"/>
      <c r="G535" s="163"/>
      <c r="H535" s="163"/>
      <c r="I535" s="163"/>
      <c r="J535" s="163"/>
      <c r="K535" s="164"/>
      <c r="L535" s="165"/>
      <c r="M535" s="163"/>
      <c r="N535" s="163"/>
      <c r="O535" s="163"/>
    </row>
    <row r="536" spans="1:15">
      <c r="A536" s="163"/>
      <c r="B536" s="187"/>
      <c r="C536" s="163"/>
      <c r="D536" s="190"/>
      <c r="E536" s="165"/>
      <c r="F536" s="165"/>
      <c r="G536" s="163"/>
      <c r="H536" s="163"/>
      <c r="I536" s="163"/>
      <c r="J536" s="163"/>
      <c r="K536" s="164"/>
      <c r="L536" s="165"/>
      <c r="M536" s="163"/>
      <c r="N536" s="163"/>
      <c r="O536" s="163"/>
    </row>
    <row r="537" spans="1:15">
      <c r="A537" s="163"/>
      <c r="B537" s="187"/>
      <c r="C537" s="163"/>
      <c r="D537" s="190"/>
      <c r="E537" s="165"/>
      <c r="F537" s="165"/>
      <c r="G537" s="163"/>
      <c r="H537" s="163"/>
      <c r="I537" s="163"/>
      <c r="J537" s="163"/>
      <c r="K537" s="164"/>
      <c r="L537" s="165"/>
      <c r="M537" s="163"/>
      <c r="N537" s="163"/>
      <c r="O537" s="163"/>
    </row>
    <row r="538" spans="1:15">
      <c r="A538" s="163"/>
      <c r="B538" s="187"/>
      <c r="C538" s="163"/>
      <c r="D538" s="190"/>
      <c r="E538" s="165"/>
      <c r="F538" s="165"/>
      <c r="G538" s="163"/>
      <c r="H538" s="163"/>
      <c r="I538" s="163"/>
      <c r="J538" s="163"/>
      <c r="K538" s="164"/>
      <c r="L538" s="165"/>
      <c r="M538" s="163"/>
      <c r="N538" s="163"/>
      <c r="O538" s="163"/>
    </row>
    <row r="539" spans="1:15">
      <c r="A539" s="163"/>
      <c r="B539" s="187"/>
      <c r="C539" s="163"/>
      <c r="D539" s="190"/>
      <c r="E539" s="165"/>
      <c r="F539" s="165"/>
      <c r="G539" s="163"/>
      <c r="H539" s="163"/>
      <c r="I539" s="163"/>
      <c r="J539" s="163"/>
      <c r="K539" s="164"/>
      <c r="L539" s="165"/>
      <c r="M539" s="163"/>
      <c r="N539" s="163"/>
      <c r="O539" s="163"/>
    </row>
    <row r="540" spans="1:15">
      <c r="A540" s="163"/>
      <c r="B540" s="187"/>
      <c r="C540" s="163"/>
      <c r="D540" s="190"/>
      <c r="E540" s="165"/>
      <c r="F540" s="165"/>
      <c r="G540" s="163"/>
      <c r="H540" s="163"/>
      <c r="I540" s="163"/>
      <c r="J540" s="163"/>
      <c r="K540" s="164"/>
      <c r="L540" s="165"/>
      <c r="M540" s="163"/>
      <c r="N540" s="163"/>
      <c r="O540" s="163"/>
    </row>
    <row r="541" spans="1:15">
      <c r="A541" s="163"/>
      <c r="B541" s="187"/>
      <c r="C541" s="163"/>
      <c r="D541" s="190"/>
      <c r="E541" s="165"/>
      <c r="F541" s="165"/>
      <c r="G541" s="163"/>
      <c r="H541" s="163"/>
      <c r="I541" s="163"/>
      <c r="J541" s="163"/>
      <c r="K541" s="164"/>
      <c r="L541" s="165"/>
      <c r="M541" s="163"/>
      <c r="N541" s="163"/>
      <c r="O541" s="163"/>
    </row>
    <row r="542" spans="1:15">
      <c r="A542" s="163"/>
      <c r="B542" s="187"/>
      <c r="C542" s="163"/>
      <c r="D542" s="190"/>
      <c r="E542" s="165"/>
      <c r="F542" s="165"/>
      <c r="G542" s="163"/>
      <c r="H542" s="163"/>
      <c r="I542" s="163"/>
      <c r="J542" s="163"/>
      <c r="K542" s="164"/>
      <c r="L542" s="165"/>
      <c r="M542" s="163"/>
      <c r="N542" s="163"/>
      <c r="O542" s="163"/>
    </row>
    <row r="543" spans="1:15">
      <c r="A543" s="163"/>
      <c r="B543" s="187"/>
      <c r="C543" s="163"/>
      <c r="D543" s="190"/>
      <c r="E543" s="165"/>
      <c r="F543" s="165"/>
      <c r="G543" s="163"/>
      <c r="H543" s="163"/>
      <c r="I543" s="163"/>
      <c r="J543" s="163"/>
      <c r="K543" s="164"/>
      <c r="L543" s="165"/>
      <c r="M543" s="163"/>
      <c r="N543" s="163"/>
      <c r="O543" s="163"/>
    </row>
    <row r="544" spans="1:15">
      <c r="A544" s="163"/>
      <c r="B544" s="187"/>
      <c r="C544" s="163"/>
      <c r="D544" s="190"/>
      <c r="E544" s="165"/>
      <c r="F544" s="165"/>
      <c r="G544" s="163"/>
      <c r="H544" s="163"/>
      <c r="I544" s="163"/>
      <c r="J544" s="163"/>
      <c r="K544" s="164"/>
      <c r="L544" s="165"/>
      <c r="M544" s="163"/>
      <c r="N544" s="163"/>
      <c r="O544" s="163"/>
    </row>
    <row r="545" spans="1:15">
      <c r="A545" s="163"/>
      <c r="B545" s="187"/>
      <c r="C545" s="163"/>
      <c r="D545" s="190"/>
      <c r="E545" s="165"/>
      <c r="F545" s="165"/>
      <c r="G545" s="163"/>
      <c r="H545" s="163"/>
      <c r="I545" s="163"/>
      <c r="J545" s="163"/>
      <c r="K545" s="164"/>
      <c r="L545" s="165"/>
      <c r="M545" s="163"/>
      <c r="N545" s="163"/>
      <c r="O545" s="163"/>
    </row>
    <row r="546" spans="1:15">
      <c r="A546" s="163"/>
      <c r="B546" s="187"/>
      <c r="C546" s="163"/>
      <c r="D546" s="190"/>
      <c r="E546" s="165"/>
      <c r="F546" s="165"/>
      <c r="G546" s="163"/>
      <c r="H546" s="163"/>
      <c r="I546" s="163"/>
      <c r="J546" s="163"/>
      <c r="K546" s="164"/>
      <c r="L546" s="165"/>
      <c r="M546" s="163"/>
      <c r="N546" s="163"/>
      <c r="O546" s="163"/>
    </row>
    <row r="547" spans="1:15">
      <c r="A547" s="163"/>
      <c r="B547" s="187"/>
      <c r="C547" s="163"/>
      <c r="D547" s="190"/>
      <c r="E547" s="165"/>
      <c r="F547" s="165"/>
      <c r="G547" s="163"/>
      <c r="H547" s="163"/>
      <c r="I547" s="163"/>
      <c r="J547" s="163"/>
      <c r="K547" s="164"/>
      <c r="L547" s="165"/>
      <c r="M547" s="163"/>
      <c r="N547" s="163"/>
      <c r="O547" s="163"/>
    </row>
    <row r="548" spans="1:15">
      <c r="A548" s="163"/>
      <c r="B548" s="187"/>
      <c r="C548" s="163"/>
      <c r="D548" s="190"/>
      <c r="E548" s="165"/>
      <c r="F548" s="165"/>
      <c r="G548" s="163"/>
      <c r="H548" s="163"/>
      <c r="I548" s="163"/>
      <c r="J548" s="163"/>
      <c r="K548" s="164"/>
      <c r="L548" s="165"/>
      <c r="M548" s="163"/>
      <c r="N548" s="163"/>
      <c r="O548" s="163"/>
    </row>
    <row r="549" spans="1:15">
      <c r="A549" s="163"/>
      <c r="B549" s="187"/>
      <c r="C549" s="163"/>
      <c r="D549" s="190"/>
      <c r="E549" s="165"/>
      <c r="F549" s="165"/>
      <c r="G549" s="163"/>
      <c r="H549" s="163"/>
      <c r="I549" s="163"/>
      <c r="J549" s="163"/>
      <c r="K549" s="164"/>
      <c r="L549" s="165"/>
      <c r="M549" s="163"/>
      <c r="N549" s="163"/>
      <c r="O549" s="163"/>
    </row>
    <row r="550" spans="1:15">
      <c r="A550" s="163"/>
      <c r="B550" s="187"/>
      <c r="C550" s="163"/>
      <c r="D550" s="190"/>
      <c r="E550" s="165"/>
      <c r="F550" s="165"/>
      <c r="G550" s="163"/>
      <c r="H550" s="163"/>
      <c r="I550" s="163"/>
      <c r="J550" s="163"/>
      <c r="K550" s="164"/>
      <c r="L550" s="165"/>
      <c r="M550" s="163"/>
      <c r="N550" s="163"/>
      <c r="O550" s="163"/>
    </row>
    <row r="551" spans="1:15">
      <c r="A551" s="163"/>
      <c r="B551" s="187"/>
      <c r="C551" s="163"/>
      <c r="D551" s="190"/>
      <c r="E551" s="165"/>
      <c r="F551" s="165"/>
      <c r="G551" s="163"/>
      <c r="H551" s="163"/>
      <c r="I551" s="163"/>
      <c r="J551" s="163"/>
      <c r="K551" s="164"/>
      <c r="L551" s="165"/>
      <c r="M551" s="163"/>
      <c r="N551" s="163"/>
      <c r="O551" s="163"/>
    </row>
    <row r="552" spans="1:15">
      <c r="A552" s="163"/>
      <c r="B552" s="187"/>
      <c r="C552" s="163"/>
      <c r="D552" s="190"/>
      <c r="E552" s="165"/>
      <c r="F552" s="165"/>
      <c r="G552" s="163"/>
      <c r="H552" s="163"/>
      <c r="I552" s="163"/>
      <c r="J552" s="163"/>
      <c r="K552" s="164"/>
      <c r="L552" s="165"/>
      <c r="M552" s="163"/>
      <c r="N552" s="163"/>
      <c r="O552" s="163"/>
    </row>
    <row r="553" spans="1:15">
      <c r="A553" s="163"/>
      <c r="B553" s="187"/>
      <c r="C553" s="163"/>
      <c r="D553" s="190"/>
      <c r="E553" s="165"/>
      <c r="F553" s="165"/>
      <c r="G553" s="163"/>
      <c r="H553" s="163"/>
      <c r="I553" s="163"/>
      <c r="J553" s="163"/>
      <c r="K553" s="164"/>
      <c r="L553" s="165"/>
      <c r="M553" s="163"/>
      <c r="N553" s="163"/>
      <c r="O553" s="163"/>
    </row>
    <row r="554" spans="1:15">
      <c r="A554" s="163"/>
      <c r="B554" s="187"/>
      <c r="C554" s="163"/>
      <c r="D554" s="190"/>
      <c r="E554" s="165"/>
      <c r="F554" s="165"/>
      <c r="G554" s="163"/>
      <c r="H554" s="163"/>
      <c r="I554" s="163"/>
      <c r="J554" s="163"/>
      <c r="K554" s="164"/>
      <c r="L554" s="165"/>
      <c r="M554" s="163"/>
      <c r="N554" s="163"/>
      <c r="O554" s="163"/>
    </row>
    <row r="555" spans="1:15">
      <c r="A555" s="163"/>
      <c r="B555" s="187"/>
      <c r="C555" s="163"/>
      <c r="D555" s="190"/>
      <c r="E555" s="165"/>
      <c r="F555" s="165"/>
      <c r="G555" s="163"/>
      <c r="H555" s="163"/>
      <c r="I555" s="163"/>
      <c r="J555" s="163"/>
      <c r="K555" s="164"/>
      <c r="L555" s="165"/>
      <c r="M555" s="163"/>
      <c r="N555" s="163"/>
      <c r="O555" s="163"/>
    </row>
    <row r="556" spans="1:15">
      <c r="A556" s="163"/>
      <c r="B556" s="187"/>
      <c r="C556" s="163"/>
      <c r="D556" s="190"/>
      <c r="E556" s="165"/>
      <c r="F556" s="165"/>
      <c r="G556" s="163"/>
      <c r="H556" s="163"/>
      <c r="I556" s="163"/>
      <c r="J556" s="163"/>
      <c r="K556" s="164"/>
      <c r="L556" s="165"/>
      <c r="M556" s="163"/>
      <c r="N556" s="163"/>
      <c r="O556" s="163"/>
    </row>
    <row r="557" spans="1:15">
      <c r="A557" s="163"/>
      <c r="B557" s="187"/>
      <c r="C557" s="163"/>
      <c r="D557" s="190"/>
      <c r="E557" s="165"/>
      <c r="F557" s="165"/>
      <c r="G557" s="163"/>
      <c r="H557" s="163"/>
      <c r="I557" s="163"/>
      <c r="J557" s="163"/>
      <c r="K557" s="164"/>
      <c r="L557" s="165"/>
      <c r="M557" s="163"/>
      <c r="N557" s="163"/>
      <c r="O557" s="163"/>
    </row>
    <row r="558" spans="1:15">
      <c r="A558" s="163"/>
      <c r="B558" s="187"/>
      <c r="C558" s="163"/>
      <c r="D558" s="190"/>
      <c r="E558" s="165"/>
      <c r="F558" s="165"/>
      <c r="G558" s="163"/>
      <c r="H558" s="163"/>
      <c r="I558" s="163"/>
      <c r="J558" s="163"/>
      <c r="K558" s="164"/>
      <c r="L558" s="165"/>
      <c r="M558" s="163"/>
      <c r="N558" s="163"/>
      <c r="O558" s="163"/>
    </row>
    <row r="559" spans="1:15">
      <c r="A559" s="163"/>
      <c r="B559" s="187"/>
      <c r="C559" s="163"/>
      <c r="D559" s="190"/>
      <c r="E559" s="164"/>
      <c r="F559" s="164"/>
      <c r="G559" s="163"/>
      <c r="H559" s="163"/>
      <c r="I559" s="163"/>
      <c r="J559" s="163"/>
      <c r="K559" s="164"/>
      <c r="L559" s="164"/>
      <c r="M559" s="163"/>
      <c r="N559" s="163"/>
      <c r="O559" s="163"/>
    </row>
    <row r="560" spans="1:15">
      <c r="A560" s="163"/>
      <c r="B560" s="187"/>
      <c r="C560" s="163"/>
      <c r="D560" s="190"/>
      <c r="E560" s="165"/>
      <c r="F560" s="165"/>
      <c r="G560" s="163"/>
      <c r="H560" s="163"/>
      <c r="I560" s="163"/>
      <c r="J560" s="163"/>
      <c r="K560" s="164"/>
      <c r="L560" s="165"/>
      <c r="M560" s="163"/>
      <c r="N560" s="163"/>
      <c r="O560" s="163"/>
    </row>
    <row r="561" spans="1:15">
      <c r="A561" s="163"/>
      <c r="B561" s="187"/>
      <c r="C561" s="163"/>
      <c r="D561" s="190"/>
      <c r="E561" s="165"/>
      <c r="F561" s="165"/>
      <c r="G561" s="163"/>
      <c r="H561" s="163"/>
      <c r="I561" s="163"/>
      <c r="J561" s="163"/>
      <c r="K561" s="164"/>
      <c r="L561" s="165"/>
      <c r="M561" s="163"/>
      <c r="N561" s="163"/>
      <c r="O561" s="163"/>
    </row>
    <row r="562" spans="1:15">
      <c r="A562" s="163"/>
      <c r="B562" s="187"/>
      <c r="C562" s="163"/>
      <c r="D562" s="190"/>
      <c r="E562" s="165"/>
      <c r="F562" s="165"/>
      <c r="G562" s="163"/>
      <c r="H562" s="163"/>
      <c r="I562" s="163"/>
      <c r="J562" s="163"/>
      <c r="K562" s="164"/>
      <c r="L562" s="165"/>
      <c r="M562" s="163"/>
      <c r="N562" s="163"/>
      <c r="O562" s="163"/>
    </row>
    <row r="563" spans="1:15">
      <c r="A563" s="163"/>
      <c r="B563" s="187"/>
      <c r="C563" s="163"/>
      <c r="D563" s="190"/>
      <c r="E563" s="165"/>
      <c r="F563" s="165"/>
      <c r="G563" s="163"/>
      <c r="H563" s="163"/>
      <c r="I563" s="163"/>
      <c r="J563" s="163"/>
      <c r="K563" s="164"/>
      <c r="L563" s="165"/>
      <c r="M563" s="163"/>
      <c r="N563" s="163"/>
      <c r="O563" s="163"/>
    </row>
    <row r="564" spans="1:15">
      <c r="A564" s="163"/>
      <c r="B564" s="187"/>
      <c r="C564" s="163"/>
      <c r="D564" s="190"/>
      <c r="E564" s="165"/>
      <c r="F564" s="165"/>
      <c r="G564" s="163"/>
      <c r="H564" s="163"/>
      <c r="I564" s="163"/>
      <c r="J564" s="163"/>
      <c r="K564" s="164"/>
      <c r="L564" s="165"/>
      <c r="M564" s="163"/>
      <c r="N564" s="163"/>
      <c r="O564" s="163"/>
    </row>
    <row r="565" spans="1:15">
      <c r="A565" s="163"/>
      <c r="B565" s="187"/>
      <c r="C565" s="163"/>
      <c r="D565" s="190"/>
      <c r="E565" s="165"/>
      <c r="F565" s="165"/>
      <c r="G565" s="163"/>
      <c r="H565" s="163"/>
      <c r="I565" s="163"/>
      <c r="J565" s="163"/>
      <c r="K565" s="164"/>
      <c r="L565" s="165"/>
      <c r="M565" s="163"/>
      <c r="N565" s="163"/>
      <c r="O565" s="163"/>
    </row>
    <row r="566" spans="1:15">
      <c r="A566" s="163"/>
      <c r="B566" s="187"/>
      <c r="C566" s="163"/>
      <c r="D566" s="190"/>
      <c r="E566" s="165"/>
      <c r="F566" s="165"/>
      <c r="G566" s="163"/>
      <c r="H566" s="163"/>
      <c r="I566" s="163"/>
      <c r="J566" s="163"/>
      <c r="K566" s="164"/>
      <c r="L566" s="165"/>
      <c r="M566" s="163"/>
      <c r="N566" s="163"/>
      <c r="O566" s="163"/>
    </row>
    <row r="567" spans="1:15">
      <c r="A567" s="163"/>
      <c r="B567" s="187"/>
      <c r="C567" s="163"/>
      <c r="D567" s="190"/>
      <c r="E567" s="165"/>
      <c r="F567" s="165"/>
      <c r="G567" s="163"/>
      <c r="H567" s="163"/>
      <c r="I567" s="163"/>
      <c r="J567" s="163"/>
      <c r="K567" s="164"/>
      <c r="L567" s="165"/>
      <c r="M567" s="163"/>
      <c r="N567" s="163"/>
      <c r="O567" s="163"/>
    </row>
    <row r="568" spans="1:15">
      <c r="A568" s="163"/>
      <c r="B568" s="187"/>
      <c r="C568" s="163"/>
      <c r="D568" s="190"/>
      <c r="E568" s="165"/>
      <c r="F568" s="165"/>
      <c r="G568" s="163"/>
      <c r="H568" s="163"/>
      <c r="I568" s="163"/>
      <c r="J568" s="163"/>
      <c r="K568" s="164"/>
      <c r="L568" s="165"/>
      <c r="M568" s="163"/>
      <c r="N568" s="163"/>
      <c r="O568" s="163"/>
    </row>
    <row r="569" spans="1:15">
      <c r="A569" s="163"/>
      <c r="B569" s="187"/>
      <c r="C569" s="163"/>
      <c r="D569" s="190"/>
      <c r="E569" s="165"/>
      <c r="F569" s="165"/>
      <c r="G569" s="163"/>
      <c r="H569" s="163"/>
      <c r="I569" s="163"/>
      <c r="J569" s="163"/>
      <c r="K569" s="164"/>
      <c r="L569" s="165"/>
      <c r="M569" s="163"/>
      <c r="N569" s="163"/>
      <c r="O569" s="163"/>
    </row>
    <row r="570" spans="1:15">
      <c r="A570" s="163"/>
      <c r="B570" s="187"/>
      <c r="C570" s="163"/>
      <c r="D570" s="190"/>
      <c r="E570" s="165"/>
      <c r="F570" s="165"/>
      <c r="G570" s="163"/>
      <c r="H570" s="163"/>
      <c r="I570" s="163"/>
      <c r="J570" s="163"/>
      <c r="K570" s="164"/>
      <c r="L570" s="165"/>
      <c r="M570" s="163"/>
      <c r="N570" s="163"/>
      <c r="O570" s="163"/>
    </row>
    <row r="571" spans="1:15">
      <c r="A571" s="163"/>
      <c r="B571" s="187"/>
      <c r="C571" s="163"/>
      <c r="D571" s="190"/>
      <c r="E571" s="165"/>
      <c r="F571" s="165"/>
      <c r="G571" s="163"/>
      <c r="H571" s="163"/>
      <c r="I571" s="163"/>
      <c r="J571" s="163"/>
      <c r="K571" s="164"/>
      <c r="L571" s="165"/>
      <c r="M571" s="163"/>
      <c r="N571" s="163"/>
      <c r="O571" s="163"/>
    </row>
    <row r="572" spans="1:15">
      <c r="A572" s="163"/>
      <c r="B572" s="187"/>
      <c r="C572" s="163"/>
      <c r="D572" s="190"/>
      <c r="E572" s="165"/>
      <c r="F572" s="165"/>
      <c r="G572" s="163"/>
      <c r="H572" s="163"/>
      <c r="I572" s="163"/>
      <c r="J572" s="163"/>
      <c r="K572" s="164"/>
      <c r="L572" s="165"/>
      <c r="M572" s="163"/>
      <c r="N572" s="163"/>
      <c r="O572" s="163"/>
    </row>
    <row r="573" spans="1:15">
      <c r="A573" s="163"/>
      <c r="B573" s="187"/>
      <c r="C573" s="163"/>
      <c r="D573" s="190"/>
      <c r="E573" s="165"/>
      <c r="F573" s="165"/>
      <c r="G573" s="163"/>
      <c r="H573" s="163"/>
      <c r="I573" s="163"/>
      <c r="J573" s="163"/>
      <c r="K573" s="164"/>
      <c r="L573" s="165"/>
      <c r="M573" s="163"/>
      <c r="N573" s="163"/>
      <c r="O573" s="163"/>
    </row>
    <row r="574" spans="1:15">
      <c r="A574" s="163"/>
      <c r="B574" s="187"/>
      <c r="C574" s="163"/>
      <c r="D574" s="190"/>
      <c r="E574" s="165"/>
      <c r="F574" s="165"/>
      <c r="G574" s="163"/>
      <c r="H574" s="163"/>
      <c r="I574" s="163"/>
      <c r="J574" s="163"/>
      <c r="K574" s="164"/>
      <c r="L574" s="165"/>
      <c r="M574" s="163"/>
      <c r="N574" s="163"/>
      <c r="O574" s="163"/>
    </row>
    <row r="575" spans="1:15">
      <c r="A575" s="163"/>
      <c r="B575" s="187"/>
      <c r="C575" s="163"/>
      <c r="D575" s="190"/>
      <c r="E575" s="165"/>
      <c r="F575" s="165"/>
      <c r="G575" s="163"/>
      <c r="H575" s="163"/>
      <c r="I575" s="163"/>
      <c r="J575" s="163"/>
      <c r="K575" s="164"/>
      <c r="L575" s="165"/>
      <c r="M575" s="163"/>
      <c r="N575" s="163"/>
      <c r="O575" s="163"/>
    </row>
    <row r="576" spans="1:15" ht="16.5" customHeight="1">
      <c r="A576" s="163"/>
      <c r="B576" s="187"/>
      <c r="C576" s="163"/>
      <c r="D576" s="190"/>
      <c r="E576" s="165"/>
      <c r="F576" s="165"/>
      <c r="G576" s="163"/>
      <c r="H576" s="163"/>
      <c r="I576" s="163"/>
      <c r="J576" s="163"/>
      <c r="K576" s="164"/>
      <c r="L576" s="165"/>
      <c r="M576" s="163"/>
      <c r="N576" s="163"/>
      <c r="O576" s="163"/>
    </row>
    <row r="577" spans="1:15">
      <c r="A577" s="163"/>
      <c r="B577" s="187"/>
      <c r="C577" s="163"/>
      <c r="D577" s="190"/>
      <c r="E577" s="165"/>
      <c r="F577" s="165"/>
      <c r="G577" s="163"/>
      <c r="H577" s="163"/>
      <c r="I577" s="163"/>
      <c r="J577" s="163"/>
      <c r="K577" s="164"/>
      <c r="L577" s="165"/>
      <c r="M577" s="163"/>
      <c r="N577" s="163"/>
      <c r="O577" s="163"/>
    </row>
    <row r="578" spans="1:15">
      <c r="A578" s="163"/>
      <c r="B578" s="187"/>
      <c r="C578" s="163"/>
      <c r="D578" s="190"/>
      <c r="E578" s="165"/>
      <c r="F578" s="165"/>
      <c r="G578" s="163"/>
      <c r="H578" s="163"/>
      <c r="I578" s="163"/>
      <c r="J578" s="163"/>
      <c r="K578" s="164"/>
      <c r="L578" s="165"/>
      <c r="M578" s="163"/>
      <c r="N578" s="163"/>
      <c r="O578" s="163"/>
    </row>
    <row r="579" spans="1:15">
      <c r="A579" s="163"/>
      <c r="B579" s="187"/>
      <c r="C579" s="163"/>
      <c r="D579" s="190"/>
      <c r="E579" s="165"/>
      <c r="F579" s="165"/>
      <c r="G579" s="163"/>
      <c r="H579" s="163"/>
      <c r="I579" s="163"/>
      <c r="J579" s="163"/>
      <c r="K579" s="164"/>
      <c r="L579" s="165"/>
      <c r="M579" s="163"/>
      <c r="N579" s="163"/>
      <c r="O579" s="163"/>
    </row>
    <row r="580" spans="1:15">
      <c r="A580" s="163"/>
      <c r="B580" s="187"/>
      <c r="C580" s="163"/>
      <c r="D580" s="190"/>
      <c r="E580" s="165"/>
      <c r="F580" s="165"/>
      <c r="G580" s="163"/>
      <c r="H580" s="163"/>
      <c r="I580" s="163"/>
      <c r="J580" s="163"/>
      <c r="K580" s="164"/>
      <c r="L580" s="165"/>
      <c r="M580" s="163"/>
      <c r="N580" s="163"/>
      <c r="O580" s="163"/>
    </row>
    <row r="581" spans="1:15">
      <c r="A581" s="163"/>
      <c r="B581" s="187"/>
      <c r="C581" s="163"/>
      <c r="D581" s="190"/>
      <c r="E581" s="165"/>
      <c r="F581" s="165"/>
      <c r="G581" s="163"/>
      <c r="H581" s="163"/>
      <c r="I581" s="163"/>
      <c r="J581" s="163"/>
      <c r="K581" s="164"/>
      <c r="L581" s="165"/>
      <c r="M581" s="163"/>
      <c r="N581" s="163"/>
      <c r="O581" s="163"/>
    </row>
    <row r="582" spans="1:15">
      <c r="A582" s="163"/>
      <c r="B582" s="187"/>
      <c r="C582" s="163"/>
      <c r="D582" s="190"/>
      <c r="E582" s="165"/>
      <c r="F582" s="165"/>
      <c r="G582" s="163"/>
      <c r="H582" s="163"/>
      <c r="I582" s="163"/>
      <c r="J582" s="163"/>
      <c r="K582" s="164"/>
      <c r="L582" s="165"/>
      <c r="M582" s="163"/>
      <c r="N582" s="163"/>
      <c r="O582" s="163"/>
    </row>
    <row r="583" spans="1:15">
      <c r="A583" s="163"/>
      <c r="B583" s="187"/>
      <c r="C583" s="163"/>
      <c r="D583" s="190"/>
      <c r="E583" s="165"/>
      <c r="F583" s="165"/>
      <c r="G583" s="163"/>
      <c r="H583" s="163"/>
      <c r="I583" s="163"/>
      <c r="J583" s="163"/>
      <c r="K583" s="164"/>
      <c r="L583" s="165"/>
      <c r="M583" s="163"/>
      <c r="N583" s="163"/>
      <c r="O583" s="163"/>
    </row>
    <row r="584" spans="1:15">
      <c r="A584" s="163"/>
      <c r="B584" s="187"/>
      <c r="C584" s="163"/>
      <c r="D584" s="190"/>
      <c r="E584" s="165"/>
      <c r="F584" s="165"/>
      <c r="G584" s="163"/>
      <c r="H584" s="163"/>
      <c r="I584" s="163"/>
      <c r="J584" s="163"/>
      <c r="K584" s="164"/>
      <c r="L584" s="165"/>
      <c r="M584" s="163"/>
      <c r="N584" s="163"/>
      <c r="O584" s="163"/>
    </row>
    <row r="585" spans="1:15">
      <c r="A585" s="163"/>
      <c r="B585" s="187"/>
      <c r="C585" s="163"/>
      <c r="D585" s="190"/>
      <c r="E585" s="165"/>
      <c r="F585" s="165"/>
      <c r="G585" s="163"/>
      <c r="H585" s="163"/>
      <c r="I585" s="163"/>
      <c r="J585" s="163"/>
      <c r="K585" s="164"/>
      <c r="L585" s="165"/>
      <c r="M585" s="163"/>
      <c r="N585" s="163"/>
      <c r="O585" s="163"/>
    </row>
    <row r="586" spans="1:15">
      <c r="A586" s="163"/>
      <c r="B586" s="187"/>
      <c r="C586" s="163"/>
      <c r="D586" s="190"/>
      <c r="E586" s="165"/>
      <c r="F586" s="165"/>
      <c r="G586" s="163"/>
      <c r="H586" s="163"/>
      <c r="I586" s="163"/>
      <c r="J586" s="163"/>
      <c r="K586" s="164"/>
      <c r="L586" s="165"/>
      <c r="M586" s="163"/>
      <c r="N586" s="163"/>
      <c r="O586" s="163"/>
    </row>
    <row r="587" spans="1:15">
      <c r="A587" s="163"/>
      <c r="B587" s="187"/>
      <c r="C587" s="163"/>
      <c r="D587" s="190"/>
      <c r="E587" s="165"/>
      <c r="F587" s="165"/>
      <c r="G587" s="163"/>
      <c r="H587" s="163"/>
      <c r="I587" s="163"/>
      <c r="J587" s="163"/>
      <c r="K587" s="164"/>
      <c r="L587" s="165"/>
      <c r="M587" s="163"/>
      <c r="N587" s="163"/>
      <c r="O587" s="163"/>
    </row>
    <row r="588" spans="1:15">
      <c r="A588" s="163"/>
      <c r="B588" s="187"/>
      <c r="C588" s="163"/>
      <c r="D588" s="190"/>
      <c r="E588" s="165"/>
      <c r="F588" s="165"/>
      <c r="G588" s="163"/>
      <c r="H588" s="163"/>
      <c r="I588" s="163"/>
      <c r="J588" s="163"/>
      <c r="K588" s="164"/>
      <c r="L588" s="165"/>
      <c r="M588" s="163"/>
      <c r="N588" s="163"/>
      <c r="O588" s="163"/>
    </row>
    <row r="589" spans="1:15">
      <c r="A589" s="163"/>
      <c r="B589" s="187"/>
      <c r="C589" s="163"/>
      <c r="D589" s="190"/>
      <c r="E589" s="165"/>
      <c r="F589" s="165"/>
      <c r="G589" s="163"/>
      <c r="H589" s="163"/>
      <c r="I589" s="163"/>
      <c r="J589" s="163"/>
      <c r="K589" s="164"/>
      <c r="L589" s="165"/>
      <c r="M589" s="163"/>
      <c r="N589" s="163"/>
      <c r="O589" s="163"/>
    </row>
    <row r="590" spans="1:15">
      <c r="A590" s="163"/>
      <c r="B590" s="187"/>
      <c r="C590" s="163"/>
      <c r="D590" s="190"/>
      <c r="E590" s="164"/>
      <c r="F590" s="164"/>
      <c r="G590" s="163"/>
      <c r="H590" s="163"/>
      <c r="I590" s="163"/>
      <c r="J590" s="163"/>
      <c r="K590" s="164"/>
      <c r="L590" s="164"/>
      <c r="M590" s="163"/>
      <c r="N590" s="163"/>
      <c r="O590" s="163"/>
    </row>
    <row r="591" spans="1:15">
      <c r="A591" s="163"/>
      <c r="B591" s="187"/>
      <c r="C591" s="163"/>
      <c r="D591" s="190"/>
      <c r="E591" s="165"/>
      <c r="F591" s="165"/>
      <c r="G591" s="163"/>
      <c r="H591" s="163"/>
      <c r="I591" s="163"/>
      <c r="J591" s="163"/>
      <c r="K591" s="164"/>
      <c r="L591" s="165"/>
      <c r="M591" s="163"/>
      <c r="N591" s="163"/>
      <c r="O591" s="163"/>
    </row>
    <row r="592" spans="1:15">
      <c r="A592" s="163"/>
      <c r="B592" s="187"/>
      <c r="C592" s="163"/>
      <c r="D592" s="190"/>
      <c r="E592" s="165"/>
      <c r="F592" s="165"/>
      <c r="G592" s="163"/>
      <c r="H592" s="163"/>
      <c r="I592" s="163"/>
      <c r="J592" s="163"/>
      <c r="K592" s="164"/>
      <c r="L592" s="165"/>
      <c r="M592" s="163"/>
      <c r="N592" s="163"/>
      <c r="O592" s="163"/>
    </row>
    <row r="593" spans="1:15">
      <c r="A593" s="163"/>
      <c r="B593" s="187"/>
      <c r="C593" s="163"/>
      <c r="D593" s="190"/>
      <c r="E593" s="165"/>
      <c r="F593" s="165"/>
      <c r="G593" s="163"/>
      <c r="H593" s="163"/>
      <c r="I593" s="163"/>
      <c r="J593" s="163"/>
      <c r="K593" s="164"/>
      <c r="L593" s="165"/>
      <c r="M593" s="163"/>
      <c r="N593" s="163"/>
      <c r="O593" s="163"/>
    </row>
    <row r="594" spans="1:15">
      <c r="A594" s="163"/>
      <c r="B594" s="187"/>
      <c r="C594" s="163"/>
      <c r="D594" s="190"/>
      <c r="E594" s="165"/>
      <c r="F594" s="165"/>
      <c r="G594" s="163"/>
      <c r="H594" s="163"/>
      <c r="I594" s="163"/>
      <c r="J594" s="163"/>
      <c r="K594" s="164"/>
      <c r="L594" s="165"/>
      <c r="M594" s="163"/>
      <c r="N594" s="163"/>
      <c r="O594" s="163"/>
    </row>
    <row r="595" spans="1:15">
      <c r="A595" s="163"/>
      <c r="B595" s="187"/>
      <c r="C595" s="163"/>
      <c r="D595" s="190"/>
      <c r="E595" s="165"/>
      <c r="F595" s="165"/>
      <c r="G595" s="163"/>
      <c r="H595" s="163"/>
      <c r="I595" s="163"/>
      <c r="J595" s="163"/>
      <c r="K595" s="164"/>
      <c r="L595" s="165"/>
      <c r="M595" s="163"/>
      <c r="N595" s="163"/>
      <c r="O595" s="163"/>
    </row>
    <row r="596" spans="1:15">
      <c r="A596" s="163"/>
      <c r="B596" s="187"/>
      <c r="C596" s="163"/>
      <c r="D596" s="190"/>
      <c r="E596" s="165"/>
      <c r="F596" s="165"/>
      <c r="G596" s="163"/>
      <c r="H596" s="163"/>
      <c r="I596" s="163"/>
      <c r="J596" s="163"/>
      <c r="K596" s="164"/>
      <c r="L596" s="165"/>
      <c r="M596" s="163"/>
      <c r="N596" s="163"/>
      <c r="O596" s="163"/>
    </row>
    <row r="597" spans="1:15">
      <c r="A597" s="163"/>
      <c r="B597" s="187"/>
      <c r="C597" s="163"/>
      <c r="D597" s="190"/>
      <c r="E597" s="165"/>
      <c r="F597" s="165"/>
      <c r="G597" s="163"/>
      <c r="H597" s="163"/>
      <c r="I597" s="163"/>
      <c r="J597" s="163"/>
      <c r="K597" s="164"/>
      <c r="L597" s="170"/>
      <c r="M597" s="163"/>
      <c r="N597" s="163"/>
      <c r="O597" s="163"/>
    </row>
    <row r="598" spans="1:15">
      <c r="A598" s="163"/>
      <c r="B598" s="187"/>
      <c r="C598" s="163"/>
      <c r="D598" s="190"/>
      <c r="E598" s="165"/>
      <c r="F598" s="165"/>
      <c r="G598" s="163"/>
      <c r="H598" s="163"/>
      <c r="I598" s="163"/>
      <c r="J598" s="163"/>
      <c r="K598" s="164"/>
      <c r="L598" s="170"/>
      <c r="M598" s="163"/>
      <c r="N598" s="163"/>
      <c r="O598" s="163"/>
    </row>
    <row r="599" spans="1:15">
      <c r="A599" s="163"/>
      <c r="B599" s="187"/>
      <c r="C599" s="181"/>
      <c r="D599" s="190"/>
      <c r="E599" s="170"/>
      <c r="F599" s="170"/>
      <c r="G599" s="181"/>
      <c r="H599" s="225"/>
      <c r="I599" s="181"/>
      <c r="J599" s="181"/>
      <c r="K599" s="173"/>
      <c r="L599" s="170"/>
      <c r="M599" s="163"/>
      <c r="N599" s="163"/>
      <c r="O599" s="163"/>
    </row>
    <row r="600" spans="1:15">
      <c r="A600" s="163"/>
      <c r="B600" s="187"/>
      <c r="C600" s="163"/>
      <c r="D600" s="190"/>
      <c r="E600" s="165"/>
      <c r="F600" s="165"/>
      <c r="G600" s="163"/>
      <c r="H600" s="163"/>
      <c r="I600" s="163"/>
      <c r="J600" s="163"/>
      <c r="K600" s="164"/>
      <c r="L600" s="170"/>
      <c r="M600" s="163"/>
      <c r="N600" s="163"/>
      <c r="O600" s="163"/>
    </row>
    <row r="601" spans="1:15">
      <c r="A601" s="163"/>
      <c r="B601" s="187"/>
      <c r="C601" s="163"/>
      <c r="D601" s="190"/>
      <c r="E601" s="165"/>
      <c r="F601" s="165"/>
      <c r="G601" s="163"/>
      <c r="H601" s="163"/>
      <c r="I601" s="163"/>
      <c r="J601" s="163"/>
      <c r="K601" s="164"/>
      <c r="L601" s="170"/>
      <c r="M601" s="163"/>
      <c r="N601" s="163"/>
      <c r="O601" s="163"/>
    </row>
    <row r="602" spans="1:15">
      <c r="A602" s="163"/>
      <c r="B602" s="187"/>
      <c r="C602" s="163"/>
      <c r="D602" s="190"/>
      <c r="E602" s="165"/>
      <c r="F602" s="165"/>
      <c r="G602" s="163"/>
      <c r="H602" s="163"/>
      <c r="I602" s="163"/>
      <c r="J602" s="163"/>
      <c r="K602" s="164"/>
      <c r="L602" s="170"/>
      <c r="M602" s="163"/>
      <c r="N602" s="163"/>
      <c r="O602" s="163"/>
    </row>
    <row r="603" spans="1:15">
      <c r="A603" s="163"/>
      <c r="B603" s="187"/>
      <c r="C603" s="163"/>
      <c r="D603" s="190"/>
      <c r="E603" s="165"/>
      <c r="F603" s="165"/>
      <c r="G603" s="163"/>
      <c r="H603" s="163"/>
      <c r="I603" s="163"/>
      <c r="J603" s="163"/>
      <c r="K603" s="164"/>
      <c r="L603" s="170"/>
      <c r="M603" s="163"/>
      <c r="N603" s="163"/>
      <c r="O603" s="163"/>
    </row>
    <row r="604" spans="1:15">
      <c r="A604" s="163"/>
      <c r="B604" s="187"/>
      <c r="C604" s="163"/>
      <c r="D604" s="190"/>
      <c r="E604" s="165"/>
      <c r="F604" s="165"/>
      <c r="G604" s="163"/>
      <c r="H604" s="163"/>
      <c r="I604" s="163"/>
      <c r="J604" s="163"/>
      <c r="K604" s="164"/>
      <c r="L604" s="170"/>
      <c r="M604" s="163"/>
      <c r="N604" s="163"/>
      <c r="O604" s="163"/>
    </row>
    <row r="605" spans="1:15">
      <c r="A605" s="163"/>
      <c r="B605" s="187"/>
      <c r="C605" s="163"/>
      <c r="D605" s="190"/>
      <c r="E605" s="165"/>
      <c r="F605" s="165"/>
      <c r="G605" s="163"/>
      <c r="H605" s="163"/>
      <c r="I605" s="163"/>
      <c r="J605" s="163"/>
      <c r="K605" s="164"/>
      <c r="L605" s="170"/>
      <c r="M605" s="163"/>
      <c r="N605" s="163"/>
      <c r="O605" s="163"/>
    </row>
    <row r="606" spans="1:15">
      <c r="A606" s="163"/>
      <c r="B606" s="187"/>
      <c r="C606" s="163"/>
      <c r="D606" s="190"/>
      <c r="E606" s="165"/>
      <c r="F606" s="165"/>
      <c r="G606" s="163"/>
      <c r="H606" s="163"/>
      <c r="I606" s="163"/>
      <c r="J606" s="163"/>
      <c r="K606" s="164"/>
      <c r="L606" s="170"/>
      <c r="M606" s="163"/>
      <c r="N606" s="163"/>
      <c r="O606" s="163"/>
    </row>
    <row r="607" spans="1:15">
      <c r="A607" s="163"/>
      <c r="B607" s="187"/>
      <c r="C607" s="163"/>
      <c r="D607" s="190"/>
      <c r="E607" s="165"/>
      <c r="F607" s="165"/>
      <c r="G607" s="163"/>
      <c r="H607" s="163"/>
      <c r="I607" s="163"/>
      <c r="J607" s="163"/>
      <c r="K607" s="164"/>
      <c r="L607" s="165"/>
      <c r="M607" s="163"/>
      <c r="N607" s="163"/>
      <c r="O607" s="163"/>
    </row>
    <row r="608" spans="1:15">
      <c r="A608" s="163"/>
      <c r="B608" s="187"/>
      <c r="C608" s="163"/>
      <c r="D608" s="190"/>
      <c r="E608" s="165"/>
      <c r="F608" s="165"/>
      <c r="G608" s="163"/>
      <c r="H608" s="163"/>
      <c r="I608" s="163"/>
      <c r="J608" s="163"/>
      <c r="K608" s="164"/>
      <c r="L608" s="165"/>
      <c r="M608" s="163"/>
      <c r="N608" s="163"/>
      <c r="O608" s="163"/>
    </row>
    <row r="609" spans="1:15">
      <c r="A609" s="163"/>
      <c r="B609" s="187"/>
      <c r="C609" s="163"/>
      <c r="D609" s="190"/>
      <c r="E609" s="165"/>
      <c r="F609" s="165"/>
      <c r="G609" s="163"/>
      <c r="H609" s="163"/>
      <c r="I609" s="163"/>
      <c r="J609" s="163"/>
      <c r="K609" s="164"/>
      <c r="L609" s="165"/>
      <c r="M609" s="163"/>
      <c r="N609" s="163"/>
      <c r="O609" s="163"/>
    </row>
    <row r="610" spans="1:15">
      <c r="A610" s="163"/>
      <c r="B610" s="187"/>
      <c r="C610" s="163"/>
      <c r="D610" s="190"/>
      <c r="E610" s="165"/>
      <c r="F610" s="165"/>
      <c r="G610" s="163"/>
      <c r="H610" s="163"/>
      <c r="I610" s="163"/>
      <c r="J610" s="163"/>
      <c r="K610" s="164"/>
      <c r="L610" s="165"/>
      <c r="M610" s="163"/>
      <c r="N610" s="163"/>
      <c r="O610" s="163"/>
    </row>
    <row r="611" spans="1:15">
      <c r="A611" s="163"/>
      <c r="B611" s="187"/>
      <c r="C611" s="163"/>
      <c r="D611" s="190"/>
      <c r="E611" s="165"/>
      <c r="F611" s="165"/>
      <c r="G611" s="163"/>
      <c r="H611" s="163"/>
      <c r="I611" s="163"/>
      <c r="J611" s="163"/>
      <c r="K611" s="164"/>
      <c r="L611" s="165"/>
      <c r="M611" s="163"/>
      <c r="N611" s="163"/>
      <c r="O611" s="163"/>
    </row>
    <row r="612" spans="1:15">
      <c r="A612" s="163"/>
      <c r="B612" s="187"/>
      <c r="C612" s="163"/>
      <c r="D612" s="190"/>
      <c r="E612" s="165"/>
      <c r="F612" s="165"/>
      <c r="G612" s="163"/>
      <c r="H612" s="163"/>
      <c r="I612" s="163"/>
      <c r="J612" s="163"/>
      <c r="K612" s="164"/>
      <c r="L612" s="165"/>
      <c r="M612" s="163"/>
      <c r="N612" s="163"/>
      <c r="O612" s="163"/>
    </row>
    <row r="613" spans="1:15">
      <c r="A613" s="163"/>
      <c r="B613" s="187"/>
      <c r="C613" s="187"/>
      <c r="D613" s="190"/>
      <c r="E613" s="165"/>
      <c r="F613" s="165"/>
      <c r="G613" s="163"/>
      <c r="H613" s="163"/>
      <c r="I613" s="163"/>
      <c r="J613" s="163"/>
      <c r="K613" s="164"/>
      <c r="L613" s="165"/>
      <c r="M613" s="163"/>
      <c r="N613" s="163"/>
      <c r="O613" s="163"/>
    </row>
    <row r="614" spans="1:15">
      <c r="A614" s="163"/>
      <c r="B614" s="187"/>
      <c r="C614" s="187"/>
      <c r="D614" s="190"/>
      <c r="E614" s="165"/>
      <c r="F614" s="165"/>
      <c r="G614" s="163"/>
      <c r="H614" s="163"/>
      <c r="I614" s="163"/>
      <c r="J614" s="163"/>
      <c r="K614" s="164"/>
      <c r="L614" s="165"/>
      <c r="M614" s="163"/>
      <c r="N614" s="163"/>
      <c r="O614" s="163"/>
    </row>
    <row r="615" spans="1:15">
      <c r="A615" s="163"/>
      <c r="B615" s="187"/>
      <c r="C615" s="187"/>
      <c r="D615" s="190"/>
      <c r="E615" s="165"/>
      <c r="F615" s="165"/>
      <c r="G615" s="163"/>
      <c r="H615" s="163"/>
      <c r="I615" s="163"/>
      <c r="J615" s="163"/>
      <c r="K615" s="164"/>
      <c r="L615" s="165"/>
      <c r="M615" s="163"/>
      <c r="N615" s="163"/>
      <c r="O615" s="163"/>
    </row>
    <row r="616" spans="1:15">
      <c r="A616" s="163"/>
      <c r="B616" s="187"/>
      <c r="C616" s="187"/>
      <c r="D616" s="190"/>
      <c r="E616" s="165"/>
      <c r="F616" s="165"/>
      <c r="G616" s="163"/>
      <c r="H616" s="163"/>
      <c r="I616" s="163"/>
      <c r="J616" s="163"/>
      <c r="K616" s="164"/>
      <c r="L616" s="165"/>
      <c r="M616" s="163"/>
      <c r="N616" s="163"/>
      <c r="O616" s="163"/>
    </row>
    <row r="617" spans="1:15">
      <c r="A617" s="163"/>
      <c r="B617" s="187"/>
      <c r="C617" s="187"/>
      <c r="D617" s="190"/>
      <c r="E617" s="165"/>
      <c r="F617" s="165"/>
      <c r="G617" s="163"/>
      <c r="H617" s="163"/>
      <c r="I617" s="163"/>
      <c r="J617" s="163"/>
      <c r="K617" s="164"/>
      <c r="L617" s="165"/>
      <c r="M617" s="163"/>
      <c r="N617" s="163"/>
      <c r="O617" s="163"/>
    </row>
    <row r="618" spans="1:15">
      <c r="A618" s="163"/>
      <c r="B618" s="187"/>
      <c r="C618" s="187"/>
      <c r="D618" s="190"/>
      <c r="E618" s="165"/>
      <c r="F618" s="165"/>
      <c r="G618" s="163"/>
      <c r="H618" s="163"/>
      <c r="I618" s="163"/>
      <c r="J618" s="163"/>
      <c r="K618" s="164"/>
      <c r="L618" s="293"/>
      <c r="M618" s="163"/>
      <c r="N618" s="163"/>
      <c r="O618" s="163"/>
    </row>
    <row r="619" spans="1:15">
      <c r="A619" s="163"/>
      <c r="B619" s="187"/>
      <c r="C619" s="187"/>
      <c r="D619" s="190"/>
      <c r="E619" s="165"/>
      <c r="F619" s="165"/>
      <c r="G619" s="163"/>
      <c r="H619" s="163"/>
      <c r="I619" s="163"/>
      <c r="J619" s="163"/>
      <c r="K619" s="164"/>
      <c r="L619" s="165"/>
      <c r="M619" s="163"/>
      <c r="N619" s="163"/>
      <c r="O619" s="163"/>
    </row>
    <row r="620" spans="1:15">
      <c r="A620" s="163"/>
      <c r="B620" s="187"/>
      <c r="C620" s="187"/>
      <c r="D620" s="190"/>
      <c r="E620" s="165"/>
      <c r="F620" s="165"/>
      <c r="G620" s="163"/>
      <c r="H620" s="163"/>
      <c r="I620" s="163"/>
      <c r="J620" s="163"/>
      <c r="K620" s="164"/>
      <c r="L620" s="165"/>
      <c r="M620" s="163"/>
      <c r="N620" s="163"/>
      <c r="O620" s="163"/>
    </row>
    <row r="621" spans="1:15">
      <c r="A621" s="163"/>
      <c r="B621" s="187"/>
      <c r="C621" s="187"/>
      <c r="D621" s="190"/>
      <c r="E621" s="165"/>
      <c r="F621" s="165"/>
      <c r="G621" s="163"/>
      <c r="H621" s="163"/>
      <c r="I621" s="163"/>
      <c r="J621" s="163"/>
      <c r="K621" s="164"/>
      <c r="L621" s="165"/>
      <c r="M621" s="163"/>
      <c r="N621" s="163"/>
      <c r="O621" s="163"/>
    </row>
    <row r="622" spans="1:15">
      <c r="A622" s="163"/>
      <c r="B622" s="190"/>
      <c r="C622" s="190"/>
      <c r="D622" s="190"/>
      <c r="E622" s="165"/>
      <c r="F622" s="165"/>
      <c r="G622" s="163"/>
      <c r="H622" s="163"/>
      <c r="I622" s="163"/>
      <c r="J622" s="163"/>
      <c r="K622" s="164"/>
      <c r="L622" s="165"/>
      <c r="M622" s="163"/>
      <c r="N622" s="163"/>
      <c r="O622" s="163"/>
    </row>
    <row r="623" spans="1:15">
      <c r="A623" s="163"/>
      <c r="B623" s="187"/>
      <c r="C623" s="187"/>
      <c r="D623" s="190"/>
      <c r="E623" s="165"/>
      <c r="F623" s="165"/>
      <c r="G623" s="163"/>
      <c r="H623" s="163"/>
      <c r="I623" s="163"/>
      <c r="J623" s="163"/>
      <c r="K623" s="164"/>
      <c r="L623" s="165"/>
      <c r="M623" s="163"/>
      <c r="N623" s="163"/>
      <c r="O623" s="163"/>
    </row>
    <row r="624" spans="1:15">
      <c r="A624" s="163"/>
      <c r="B624" s="187"/>
      <c r="C624" s="187"/>
      <c r="D624" s="190"/>
      <c r="E624" s="165"/>
      <c r="F624" s="165"/>
      <c r="G624" s="163"/>
      <c r="H624" s="163"/>
      <c r="I624" s="163"/>
      <c r="J624" s="163"/>
      <c r="K624" s="164"/>
      <c r="L624" s="165"/>
      <c r="M624" s="163"/>
      <c r="N624" s="163"/>
      <c r="O624" s="163"/>
    </row>
    <row r="625" spans="1:15">
      <c r="A625" s="163"/>
      <c r="B625" s="187"/>
      <c r="C625" s="187"/>
      <c r="D625" s="190"/>
      <c r="E625" s="165"/>
      <c r="F625" s="165"/>
      <c r="G625" s="163"/>
      <c r="H625" s="163"/>
      <c r="I625" s="163"/>
      <c r="J625" s="163"/>
      <c r="K625" s="164"/>
      <c r="L625" s="165"/>
      <c r="M625" s="163"/>
      <c r="N625" s="163"/>
      <c r="O625" s="163"/>
    </row>
    <row r="626" spans="1:15">
      <c r="A626" s="163"/>
      <c r="B626" s="187"/>
      <c r="C626" s="187"/>
      <c r="D626" s="190"/>
      <c r="E626" s="165"/>
      <c r="F626" s="165"/>
      <c r="G626" s="163"/>
      <c r="H626" s="163"/>
      <c r="I626" s="163"/>
      <c r="J626" s="163"/>
      <c r="K626" s="164"/>
      <c r="L626" s="165"/>
      <c r="M626" s="163"/>
      <c r="N626" s="163"/>
      <c r="O626" s="163"/>
    </row>
    <row r="627" spans="1:15">
      <c r="A627" s="163"/>
      <c r="B627" s="187"/>
      <c r="C627" s="187"/>
      <c r="D627" s="190"/>
      <c r="E627" s="165"/>
      <c r="F627" s="165"/>
      <c r="G627" s="163"/>
      <c r="H627" s="163"/>
      <c r="I627" s="163"/>
      <c r="J627" s="163"/>
      <c r="K627" s="164"/>
      <c r="L627" s="165"/>
      <c r="M627" s="163"/>
      <c r="N627" s="163"/>
      <c r="O627" s="163"/>
    </row>
    <row r="628" spans="1:15">
      <c r="A628" s="163"/>
      <c r="B628" s="187"/>
      <c r="C628" s="187"/>
      <c r="D628" s="190"/>
      <c r="E628" s="165"/>
      <c r="F628" s="165"/>
      <c r="G628" s="163"/>
      <c r="H628" s="163"/>
      <c r="I628" s="163"/>
      <c r="J628" s="163"/>
      <c r="K628" s="164"/>
      <c r="L628" s="165"/>
      <c r="M628" s="163"/>
      <c r="N628" s="163"/>
      <c r="O628" s="163"/>
    </row>
    <row r="629" spans="1:15">
      <c r="A629" s="163"/>
      <c r="B629" s="187"/>
      <c r="C629" s="187"/>
      <c r="D629" s="190"/>
      <c r="E629" s="165"/>
      <c r="F629" s="165"/>
      <c r="G629" s="163"/>
      <c r="H629" s="163"/>
      <c r="I629" s="163"/>
      <c r="J629" s="163"/>
      <c r="K629" s="164"/>
      <c r="L629" s="165"/>
      <c r="M629" s="163"/>
      <c r="N629" s="163"/>
      <c r="O629" s="163"/>
    </row>
    <row r="630" spans="1:15">
      <c r="A630" s="163"/>
      <c r="B630" s="187"/>
      <c r="C630" s="187"/>
      <c r="D630" s="190"/>
      <c r="E630" s="165"/>
      <c r="F630" s="165"/>
      <c r="G630" s="163"/>
      <c r="H630" s="163"/>
      <c r="I630" s="163"/>
      <c r="J630" s="163"/>
      <c r="K630" s="164"/>
      <c r="L630" s="165"/>
      <c r="M630" s="163"/>
      <c r="N630" s="163"/>
      <c r="O630" s="163"/>
    </row>
    <row r="631" spans="1:15">
      <c r="A631" s="163"/>
      <c r="B631" s="187"/>
      <c r="C631" s="187"/>
      <c r="D631" s="190"/>
      <c r="E631" s="165"/>
      <c r="F631" s="165"/>
      <c r="G631" s="163"/>
      <c r="H631" s="163"/>
      <c r="I631" s="163"/>
      <c r="J631" s="163"/>
      <c r="K631" s="164"/>
      <c r="L631" s="165"/>
      <c r="M631" s="163"/>
      <c r="N631" s="163"/>
      <c r="O631" s="163"/>
    </row>
    <row r="632" spans="1:15">
      <c r="A632" s="163"/>
      <c r="B632" s="187"/>
      <c r="C632" s="187"/>
      <c r="D632" s="190"/>
      <c r="E632" s="165"/>
      <c r="F632" s="165"/>
      <c r="G632" s="163"/>
      <c r="H632" s="163"/>
      <c r="I632" s="163"/>
      <c r="J632" s="163"/>
      <c r="K632" s="164"/>
      <c r="L632" s="170"/>
      <c r="M632" s="163"/>
      <c r="N632" s="163"/>
      <c r="O632" s="163"/>
    </row>
    <row r="633" spans="1:15">
      <c r="A633" s="163"/>
      <c r="B633" s="187"/>
      <c r="C633" s="187"/>
      <c r="D633" s="190"/>
      <c r="E633" s="165"/>
      <c r="F633" s="165"/>
      <c r="G633" s="163"/>
      <c r="H633" s="163"/>
      <c r="I633" s="163"/>
      <c r="J633" s="163"/>
      <c r="K633" s="164"/>
      <c r="L633" s="165"/>
      <c r="M633" s="163"/>
      <c r="N633" s="163"/>
      <c r="O633" s="163"/>
    </row>
    <row r="634" spans="1:15">
      <c r="A634" s="163"/>
      <c r="B634" s="187"/>
      <c r="C634" s="187"/>
      <c r="D634" s="190"/>
      <c r="E634" s="165"/>
      <c r="F634" s="165"/>
      <c r="G634" s="163"/>
      <c r="H634" s="163"/>
      <c r="I634" s="163"/>
      <c r="J634" s="163"/>
      <c r="K634" s="164"/>
      <c r="L634" s="165"/>
      <c r="M634" s="163"/>
      <c r="N634" s="163"/>
      <c r="O634" s="163"/>
    </row>
    <row r="635" spans="1:15">
      <c r="A635" s="163"/>
      <c r="B635" s="187"/>
      <c r="C635" s="187"/>
      <c r="D635" s="190"/>
      <c r="E635" s="165"/>
      <c r="F635" s="165"/>
      <c r="G635" s="163"/>
      <c r="H635" s="163"/>
      <c r="I635" s="163"/>
      <c r="J635" s="163"/>
      <c r="K635" s="164"/>
      <c r="L635" s="165"/>
      <c r="M635" s="163"/>
      <c r="N635" s="163"/>
      <c r="O635" s="163"/>
    </row>
    <row r="636" spans="1:15">
      <c r="A636" s="163"/>
      <c r="B636" s="187"/>
      <c r="C636" s="187"/>
      <c r="D636" s="190"/>
      <c r="E636" s="165"/>
      <c r="F636" s="165"/>
      <c r="G636" s="163"/>
      <c r="H636" s="163"/>
      <c r="I636" s="163"/>
      <c r="J636" s="163"/>
      <c r="K636" s="164"/>
      <c r="L636" s="165"/>
      <c r="M636" s="163"/>
      <c r="N636" s="163"/>
      <c r="O636" s="163"/>
    </row>
    <row r="637" spans="1:15">
      <c r="A637" s="163"/>
      <c r="B637" s="187"/>
      <c r="C637" s="187"/>
      <c r="D637" s="190"/>
      <c r="E637" s="165"/>
      <c r="F637" s="165"/>
      <c r="G637" s="163"/>
      <c r="H637" s="163"/>
      <c r="I637" s="163"/>
      <c r="J637" s="163"/>
      <c r="K637" s="164"/>
      <c r="L637" s="165"/>
      <c r="M637" s="163"/>
      <c r="N637" s="163"/>
      <c r="O637" s="163"/>
    </row>
    <row r="638" spans="1:15">
      <c r="A638" s="163"/>
      <c r="B638" s="187"/>
      <c r="C638" s="187"/>
      <c r="D638" s="190"/>
      <c r="E638" s="165"/>
      <c r="F638" s="165"/>
      <c r="G638" s="163"/>
      <c r="H638" s="163"/>
      <c r="I638" s="163"/>
      <c r="J638" s="163"/>
      <c r="K638" s="164"/>
      <c r="L638" s="165"/>
      <c r="M638" s="163"/>
      <c r="N638" s="163"/>
      <c r="O638" s="163"/>
    </row>
    <row r="639" spans="1:15">
      <c r="A639" s="163"/>
      <c r="B639" s="187"/>
      <c r="C639" s="187"/>
      <c r="D639" s="190"/>
      <c r="E639" s="165"/>
      <c r="F639" s="165"/>
      <c r="G639" s="163"/>
      <c r="H639" s="163"/>
      <c r="I639" s="163"/>
      <c r="J639" s="163"/>
      <c r="K639" s="164"/>
      <c r="L639" s="165"/>
      <c r="M639" s="163"/>
      <c r="N639" s="163"/>
      <c r="O639" s="163"/>
    </row>
    <row r="640" spans="1:15">
      <c r="A640" s="163"/>
      <c r="B640" s="187"/>
      <c r="C640" s="187"/>
      <c r="D640" s="190"/>
      <c r="E640" s="165"/>
      <c r="F640" s="165"/>
      <c r="G640" s="163"/>
      <c r="H640" s="163"/>
      <c r="I640" s="163"/>
      <c r="J640" s="163"/>
      <c r="K640" s="164"/>
      <c r="L640" s="165"/>
      <c r="M640" s="163"/>
      <c r="N640" s="163"/>
      <c r="O640" s="163"/>
    </row>
    <row r="641" spans="1:15">
      <c r="A641" s="163"/>
      <c r="B641" s="187"/>
      <c r="C641" s="187"/>
      <c r="D641" s="190"/>
      <c r="E641" s="165"/>
      <c r="F641" s="165"/>
      <c r="G641" s="163"/>
      <c r="H641" s="163"/>
      <c r="I641" s="163"/>
      <c r="J641" s="163"/>
      <c r="K641" s="164"/>
      <c r="L641" s="165"/>
      <c r="M641" s="163"/>
      <c r="N641" s="163"/>
      <c r="O641" s="163"/>
    </row>
    <row r="642" spans="1:15">
      <c r="A642" s="163"/>
      <c r="B642" s="187"/>
      <c r="C642" s="187"/>
      <c r="D642" s="190"/>
      <c r="E642" s="165"/>
      <c r="F642" s="165"/>
      <c r="G642" s="163"/>
      <c r="H642" s="163"/>
      <c r="I642" s="163"/>
      <c r="J642" s="163"/>
      <c r="K642" s="164"/>
      <c r="L642" s="165"/>
      <c r="M642" s="163"/>
      <c r="N642" s="163"/>
      <c r="O642" s="163"/>
    </row>
    <row r="643" spans="1:15">
      <c r="A643" s="163"/>
      <c r="B643" s="187"/>
      <c r="C643" s="187"/>
      <c r="D643" s="190"/>
      <c r="E643" s="165"/>
      <c r="F643" s="165"/>
      <c r="G643" s="163"/>
      <c r="H643" s="163"/>
      <c r="I643" s="163"/>
      <c r="J643" s="163"/>
      <c r="K643" s="164"/>
      <c r="L643" s="165"/>
      <c r="M643" s="163"/>
      <c r="N643" s="163"/>
      <c r="O643" s="163"/>
    </row>
    <row r="644" spans="1:15">
      <c r="A644" s="163"/>
      <c r="B644" s="187"/>
      <c r="C644" s="187"/>
      <c r="D644" s="190"/>
      <c r="E644" s="165"/>
      <c r="F644" s="165"/>
      <c r="G644" s="163"/>
      <c r="H644" s="163"/>
      <c r="I644" s="163"/>
      <c r="J644" s="163"/>
      <c r="K644" s="164"/>
      <c r="L644" s="165"/>
      <c r="M644" s="163"/>
      <c r="N644" s="163"/>
      <c r="O644" s="163"/>
    </row>
    <row r="645" spans="1:15">
      <c r="A645" s="163"/>
      <c r="B645" s="187"/>
      <c r="C645" s="187"/>
      <c r="D645" s="190"/>
      <c r="E645" s="165"/>
      <c r="F645" s="165"/>
      <c r="G645" s="163"/>
      <c r="H645" s="163"/>
      <c r="I645" s="163"/>
      <c r="J645" s="163"/>
      <c r="K645" s="164"/>
      <c r="L645" s="165"/>
      <c r="M645" s="163"/>
      <c r="N645" s="163"/>
      <c r="O645" s="163"/>
    </row>
    <row r="646" spans="1:15">
      <c r="A646" s="163"/>
      <c r="B646" s="187"/>
      <c r="C646" s="187"/>
      <c r="D646" s="190"/>
      <c r="E646" s="165"/>
      <c r="F646" s="165"/>
      <c r="G646" s="163"/>
      <c r="H646" s="163"/>
      <c r="I646" s="163"/>
      <c r="J646" s="163"/>
      <c r="K646" s="164"/>
      <c r="L646" s="165"/>
      <c r="M646" s="163"/>
      <c r="N646" s="163"/>
      <c r="O646" s="163"/>
    </row>
    <row r="647" spans="1:15">
      <c r="A647" s="163"/>
      <c r="B647" s="187"/>
      <c r="C647" s="187"/>
      <c r="D647" s="190"/>
      <c r="E647" s="165"/>
      <c r="F647" s="165"/>
      <c r="G647" s="163"/>
      <c r="H647" s="163"/>
      <c r="I647" s="163"/>
      <c r="J647" s="163"/>
      <c r="K647" s="164"/>
      <c r="L647" s="165"/>
      <c r="M647" s="163"/>
      <c r="N647" s="163"/>
      <c r="O647" s="163"/>
    </row>
    <row r="648" spans="1:15">
      <c r="A648" s="163"/>
      <c r="B648" s="187"/>
      <c r="C648" s="187"/>
      <c r="D648" s="190"/>
      <c r="E648" s="165"/>
      <c r="F648" s="165"/>
      <c r="G648" s="163"/>
      <c r="H648" s="163"/>
      <c r="I648" s="163"/>
      <c r="J648" s="163"/>
      <c r="K648" s="164"/>
      <c r="L648" s="165"/>
      <c r="M648" s="163"/>
      <c r="N648" s="163"/>
      <c r="O648" s="163"/>
    </row>
    <row r="649" spans="1:15">
      <c r="A649" s="163"/>
      <c r="B649" s="187"/>
      <c r="C649" s="187"/>
      <c r="D649" s="190"/>
      <c r="E649" s="165"/>
      <c r="F649" s="165"/>
      <c r="G649" s="163"/>
      <c r="H649" s="163"/>
      <c r="I649" s="163"/>
      <c r="J649" s="163"/>
      <c r="K649" s="164"/>
      <c r="L649" s="165"/>
      <c r="M649" s="163"/>
      <c r="N649" s="163"/>
      <c r="O649" s="163"/>
    </row>
    <row r="650" spans="1:15">
      <c r="A650" s="163"/>
      <c r="B650" s="187"/>
      <c r="C650" s="187"/>
      <c r="D650" s="190"/>
      <c r="E650" s="165"/>
      <c r="F650" s="165"/>
      <c r="G650" s="163"/>
      <c r="H650" s="163"/>
      <c r="I650" s="163"/>
      <c r="J650" s="163"/>
      <c r="K650" s="164"/>
      <c r="L650" s="165"/>
      <c r="M650" s="163"/>
      <c r="N650" s="163"/>
      <c r="O650" s="163"/>
    </row>
    <row r="651" spans="1:15">
      <c r="A651" s="163"/>
      <c r="B651" s="187"/>
      <c r="C651" s="187"/>
      <c r="D651" s="190"/>
      <c r="E651" s="165"/>
      <c r="F651" s="165"/>
      <c r="G651" s="163"/>
      <c r="H651" s="163"/>
      <c r="I651" s="163"/>
      <c r="J651" s="163"/>
      <c r="K651" s="164"/>
      <c r="L651" s="165"/>
      <c r="M651" s="163"/>
      <c r="N651" s="163"/>
      <c r="O651" s="163"/>
    </row>
    <row r="652" spans="1:15">
      <c r="A652" s="163"/>
      <c r="B652" s="187"/>
      <c r="C652" s="187"/>
      <c r="D652" s="190"/>
      <c r="E652" s="165"/>
      <c r="F652" s="165"/>
      <c r="G652" s="163"/>
      <c r="H652" s="163"/>
      <c r="I652" s="163"/>
      <c r="J652" s="163"/>
      <c r="K652" s="164"/>
      <c r="L652" s="165"/>
      <c r="M652" s="163"/>
      <c r="N652" s="163"/>
      <c r="O652" s="163"/>
    </row>
    <row r="653" spans="1:15">
      <c r="A653" s="163"/>
      <c r="B653" s="187"/>
      <c r="C653" s="187"/>
      <c r="D653" s="190"/>
      <c r="E653" s="165"/>
      <c r="F653" s="165"/>
      <c r="G653" s="163"/>
      <c r="H653" s="163"/>
      <c r="I653" s="163"/>
      <c r="J653" s="163"/>
      <c r="K653" s="164"/>
      <c r="L653" s="165"/>
      <c r="M653" s="163"/>
      <c r="N653" s="163"/>
      <c r="O653" s="163"/>
    </row>
    <row r="654" spans="1:15">
      <c r="A654" s="163"/>
      <c r="B654" s="187"/>
      <c r="C654" s="187"/>
      <c r="D654" s="190"/>
      <c r="E654" s="165"/>
      <c r="F654" s="165"/>
      <c r="G654" s="163"/>
      <c r="H654" s="163"/>
      <c r="I654" s="163"/>
      <c r="J654" s="163"/>
      <c r="K654" s="164"/>
      <c r="L654" s="165"/>
      <c r="M654" s="163"/>
      <c r="N654" s="163"/>
      <c r="O654" s="163"/>
    </row>
    <row r="655" spans="1:15">
      <c r="A655" s="163"/>
      <c r="B655" s="187"/>
      <c r="C655" s="187"/>
      <c r="D655" s="190"/>
      <c r="E655" s="165"/>
      <c r="F655" s="165"/>
      <c r="G655" s="163"/>
      <c r="H655" s="163"/>
      <c r="I655" s="163"/>
      <c r="J655" s="163"/>
      <c r="K655" s="164"/>
      <c r="L655" s="165"/>
      <c r="M655" s="163"/>
      <c r="N655" s="163"/>
      <c r="O655" s="163"/>
    </row>
    <row r="656" spans="1:15">
      <c r="A656" s="163"/>
      <c r="B656" s="187"/>
      <c r="C656" s="187"/>
      <c r="D656" s="190"/>
      <c r="E656" s="165"/>
      <c r="F656" s="165"/>
      <c r="G656" s="163"/>
      <c r="H656" s="163"/>
      <c r="I656" s="163"/>
      <c r="J656" s="163"/>
      <c r="K656" s="164"/>
      <c r="L656" s="165"/>
      <c r="M656" s="163"/>
      <c r="N656" s="163"/>
      <c r="O656" s="163"/>
    </row>
    <row r="657" spans="1:15">
      <c r="A657" s="163"/>
      <c r="B657" s="187"/>
      <c r="C657" s="187"/>
      <c r="D657" s="190"/>
      <c r="E657" s="165"/>
      <c r="F657" s="165"/>
      <c r="G657" s="163"/>
      <c r="H657" s="163"/>
      <c r="I657" s="163"/>
      <c r="J657" s="163"/>
      <c r="K657" s="164"/>
      <c r="L657" s="165"/>
      <c r="M657" s="163"/>
      <c r="N657" s="163"/>
      <c r="O657" s="163"/>
    </row>
    <row r="658" spans="1:15">
      <c r="A658" s="163"/>
      <c r="B658" s="187"/>
      <c r="C658" s="187"/>
      <c r="D658" s="190"/>
      <c r="E658" s="165"/>
      <c r="F658" s="165"/>
      <c r="G658" s="163"/>
      <c r="H658" s="163"/>
      <c r="I658" s="163"/>
      <c r="J658" s="163"/>
      <c r="K658" s="164"/>
      <c r="L658" s="165"/>
      <c r="M658" s="163"/>
      <c r="N658" s="163"/>
      <c r="O658" s="163"/>
    </row>
    <row r="659" spans="1:15">
      <c r="A659" s="163"/>
      <c r="B659" s="187"/>
      <c r="C659" s="187"/>
      <c r="D659" s="190"/>
      <c r="E659" s="165"/>
      <c r="F659" s="165"/>
      <c r="G659" s="163"/>
      <c r="H659" s="163"/>
      <c r="I659" s="163"/>
      <c r="J659" s="163"/>
      <c r="K659" s="164"/>
      <c r="L659" s="165"/>
      <c r="M659" s="163"/>
      <c r="N659" s="163"/>
      <c r="O659" s="163"/>
    </row>
    <row r="660" spans="1:15">
      <c r="A660" s="163"/>
      <c r="B660" s="187"/>
      <c r="C660" s="187"/>
      <c r="D660" s="190"/>
      <c r="E660" s="165"/>
      <c r="F660" s="165"/>
      <c r="G660" s="163"/>
      <c r="H660" s="163"/>
      <c r="I660" s="163"/>
      <c r="J660" s="163"/>
      <c r="K660" s="164"/>
      <c r="L660" s="165"/>
      <c r="M660" s="163"/>
      <c r="N660" s="163"/>
      <c r="O660" s="163"/>
    </row>
    <row r="661" spans="1:15">
      <c r="A661" s="163"/>
      <c r="B661" s="187"/>
      <c r="C661" s="187"/>
      <c r="D661" s="190"/>
      <c r="E661" s="165"/>
      <c r="F661" s="165"/>
      <c r="G661" s="163"/>
      <c r="H661" s="163"/>
      <c r="I661" s="163"/>
      <c r="J661" s="163"/>
      <c r="K661" s="164"/>
      <c r="L661" s="165"/>
      <c r="M661" s="163"/>
      <c r="N661" s="163"/>
      <c r="O661" s="163"/>
    </row>
    <row r="662" spans="1:15">
      <c r="A662" s="163"/>
      <c r="B662" s="187"/>
      <c r="C662" s="187"/>
      <c r="D662" s="190"/>
      <c r="E662" s="165"/>
      <c r="F662" s="165"/>
      <c r="G662" s="163"/>
      <c r="H662" s="163"/>
      <c r="I662" s="163"/>
      <c r="J662" s="163"/>
      <c r="K662" s="164"/>
      <c r="L662" s="165"/>
      <c r="M662" s="163"/>
      <c r="N662" s="163"/>
      <c r="O662" s="163"/>
    </row>
    <row r="663" spans="1:15">
      <c r="A663" s="163"/>
      <c r="B663" s="187"/>
      <c r="C663" s="187"/>
      <c r="D663" s="190"/>
      <c r="E663" s="165"/>
      <c r="F663" s="165"/>
      <c r="G663" s="163"/>
      <c r="H663" s="163"/>
      <c r="I663" s="163"/>
      <c r="J663" s="163"/>
      <c r="K663" s="164"/>
      <c r="L663" s="165"/>
      <c r="M663" s="163"/>
      <c r="N663" s="163"/>
      <c r="O663" s="163"/>
    </row>
    <row r="664" spans="1:15">
      <c r="A664" s="163"/>
      <c r="B664" s="187"/>
      <c r="C664" s="187"/>
      <c r="D664" s="190"/>
      <c r="E664" s="165"/>
      <c r="F664" s="165"/>
      <c r="G664" s="163"/>
      <c r="H664" s="163"/>
      <c r="I664" s="163"/>
      <c r="J664" s="163"/>
      <c r="K664" s="164"/>
      <c r="L664" s="165"/>
      <c r="M664" s="163"/>
      <c r="N664" s="163"/>
      <c r="O664" s="163"/>
    </row>
    <row r="665" spans="1:15">
      <c r="A665" s="163"/>
      <c r="B665" s="187"/>
      <c r="C665" s="187"/>
      <c r="D665" s="190"/>
      <c r="E665" s="165"/>
      <c r="F665" s="165"/>
      <c r="G665" s="163"/>
      <c r="H665" s="163"/>
      <c r="I665" s="163"/>
      <c r="J665" s="163"/>
      <c r="K665" s="164"/>
      <c r="L665" s="165"/>
      <c r="M665" s="163"/>
      <c r="N665" s="163"/>
      <c r="O665" s="163"/>
    </row>
    <row r="666" spans="1:15">
      <c r="A666" s="163"/>
      <c r="B666" s="187"/>
      <c r="C666" s="187"/>
      <c r="D666" s="190"/>
      <c r="E666" s="165"/>
      <c r="F666" s="165"/>
      <c r="G666" s="163"/>
      <c r="H666" s="163"/>
      <c r="I666" s="163"/>
      <c r="J666" s="163"/>
      <c r="K666" s="164"/>
      <c r="L666" s="165"/>
      <c r="M666" s="163"/>
      <c r="N666" s="163"/>
      <c r="O666" s="163"/>
    </row>
    <row r="667" spans="1:15">
      <c r="A667" s="163"/>
      <c r="B667" s="187"/>
      <c r="C667" s="187"/>
      <c r="D667" s="190"/>
      <c r="E667" s="165"/>
      <c r="F667" s="165"/>
      <c r="G667" s="163"/>
      <c r="H667" s="163"/>
      <c r="I667" s="163"/>
      <c r="J667" s="163"/>
      <c r="K667" s="164"/>
      <c r="L667" s="165"/>
      <c r="M667" s="163"/>
      <c r="N667" s="163"/>
      <c r="O667" s="163"/>
    </row>
    <row r="668" spans="1:15">
      <c r="A668" s="163"/>
      <c r="B668" s="187"/>
      <c r="C668" s="187"/>
      <c r="D668" s="190"/>
      <c r="E668" s="165"/>
      <c r="F668" s="165"/>
      <c r="G668" s="163"/>
      <c r="H668" s="163"/>
      <c r="I668" s="163"/>
      <c r="J668" s="163"/>
      <c r="K668" s="164"/>
      <c r="L668" s="165"/>
      <c r="M668" s="163"/>
      <c r="N668" s="163"/>
      <c r="O668" s="163"/>
    </row>
    <row r="669" spans="1:15">
      <c r="A669" s="163"/>
      <c r="B669" s="187"/>
      <c r="C669" s="187"/>
      <c r="D669" s="190"/>
      <c r="E669" s="165"/>
      <c r="F669" s="165"/>
      <c r="G669" s="163"/>
      <c r="H669" s="163"/>
      <c r="I669" s="163"/>
      <c r="J669" s="163"/>
      <c r="K669" s="164"/>
      <c r="L669" s="165"/>
      <c r="M669" s="163"/>
      <c r="N669" s="163"/>
      <c r="O669" s="163"/>
    </row>
    <row r="670" spans="1:15">
      <c r="A670" s="163"/>
      <c r="B670" s="187"/>
      <c r="C670" s="187"/>
      <c r="D670" s="190"/>
      <c r="E670" s="165"/>
      <c r="F670" s="165"/>
      <c r="G670" s="163"/>
      <c r="H670" s="163"/>
      <c r="I670" s="163"/>
      <c r="J670" s="163"/>
      <c r="K670" s="164"/>
      <c r="L670" s="165"/>
      <c r="M670" s="163"/>
      <c r="N670" s="163"/>
      <c r="O670" s="163"/>
    </row>
    <row r="671" spans="1:15">
      <c r="A671" s="163"/>
      <c r="B671" s="187"/>
      <c r="C671" s="187"/>
      <c r="D671" s="190"/>
      <c r="E671" s="165"/>
      <c r="F671" s="165"/>
      <c r="G671" s="163"/>
      <c r="H671" s="163"/>
      <c r="I671" s="163"/>
      <c r="J671" s="163"/>
      <c r="K671" s="164"/>
      <c r="L671" s="165"/>
      <c r="M671" s="163"/>
      <c r="N671" s="163"/>
      <c r="O671" s="163"/>
    </row>
    <row r="672" spans="1:15">
      <c r="A672" s="163"/>
      <c r="B672" s="187"/>
      <c r="C672" s="187"/>
      <c r="D672" s="190"/>
      <c r="E672" s="165"/>
      <c r="F672" s="165"/>
      <c r="G672" s="163"/>
      <c r="H672" s="163"/>
      <c r="I672" s="163"/>
      <c r="J672" s="163"/>
      <c r="K672" s="164"/>
      <c r="L672" s="165"/>
      <c r="M672" s="163"/>
      <c r="N672" s="163"/>
      <c r="O672" s="163"/>
    </row>
    <row r="673" spans="1:15">
      <c r="A673" s="163"/>
      <c r="B673" s="187"/>
      <c r="C673" s="187"/>
      <c r="D673" s="190"/>
      <c r="E673" s="165"/>
      <c r="F673" s="165"/>
      <c r="G673" s="163"/>
      <c r="H673" s="163"/>
      <c r="I673" s="163"/>
      <c r="J673" s="163"/>
      <c r="K673" s="164"/>
      <c r="L673" s="165"/>
      <c r="M673" s="163"/>
      <c r="N673" s="163"/>
      <c r="O673" s="163"/>
    </row>
    <row r="674" spans="1:15">
      <c r="A674" s="163"/>
      <c r="B674" s="187"/>
      <c r="C674" s="187"/>
      <c r="D674" s="190"/>
      <c r="E674" s="165"/>
      <c r="F674" s="165"/>
      <c r="G674" s="163"/>
      <c r="H674" s="163"/>
      <c r="I674" s="163"/>
      <c r="J674" s="163"/>
      <c r="K674" s="164"/>
      <c r="L674" s="165"/>
      <c r="M674" s="163"/>
      <c r="N674" s="163"/>
      <c r="O674" s="163"/>
    </row>
    <row r="675" spans="1:15">
      <c r="A675" s="163"/>
      <c r="B675" s="187"/>
      <c r="C675" s="187"/>
      <c r="D675" s="190"/>
      <c r="E675" s="165"/>
      <c r="F675" s="165"/>
      <c r="G675" s="163"/>
      <c r="H675" s="163"/>
      <c r="I675" s="163"/>
      <c r="J675" s="163"/>
      <c r="K675" s="164"/>
      <c r="L675" s="165"/>
      <c r="M675" s="163"/>
      <c r="N675" s="163"/>
      <c r="O675" s="163"/>
    </row>
    <row r="676" spans="1:15">
      <c r="A676" s="163"/>
      <c r="B676" s="187"/>
      <c r="C676" s="187"/>
      <c r="D676" s="190"/>
      <c r="E676" s="165"/>
      <c r="F676" s="165"/>
      <c r="G676" s="163"/>
      <c r="H676" s="163"/>
      <c r="I676" s="163"/>
      <c r="J676" s="163"/>
      <c r="K676" s="164"/>
      <c r="L676" s="165"/>
      <c r="M676" s="163"/>
      <c r="N676" s="163"/>
      <c r="O676" s="163"/>
    </row>
    <row r="677" spans="1:15">
      <c r="A677" s="163"/>
      <c r="B677" s="187"/>
      <c r="C677" s="187"/>
      <c r="D677" s="190"/>
      <c r="E677" s="165"/>
      <c r="F677" s="165"/>
      <c r="G677" s="163"/>
      <c r="H677" s="163"/>
      <c r="I677" s="163"/>
      <c r="J677" s="163"/>
      <c r="K677" s="164"/>
      <c r="L677" s="165"/>
      <c r="M677" s="163"/>
      <c r="N677" s="163"/>
      <c r="O677" s="163"/>
    </row>
    <row r="678" spans="1:15">
      <c r="A678" s="163"/>
      <c r="B678" s="187"/>
      <c r="C678" s="187"/>
      <c r="D678" s="190"/>
      <c r="E678" s="165"/>
      <c r="F678" s="165"/>
      <c r="G678" s="163"/>
      <c r="H678" s="163"/>
      <c r="I678" s="163"/>
      <c r="J678" s="163"/>
      <c r="K678" s="164"/>
      <c r="L678" s="165"/>
      <c r="M678" s="163"/>
      <c r="N678" s="163"/>
      <c r="O678" s="163"/>
    </row>
    <row r="679" spans="1:15">
      <c r="A679" s="163"/>
      <c r="B679" s="187"/>
      <c r="C679" s="187"/>
      <c r="D679" s="190"/>
      <c r="E679" s="165"/>
      <c r="F679" s="165"/>
      <c r="G679" s="163"/>
      <c r="H679" s="163"/>
      <c r="I679" s="163"/>
      <c r="J679" s="163"/>
      <c r="K679" s="164"/>
      <c r="L679" s="165"/>
      <c r="M679" s="163"/>
      <c r="N679" s="163"/>
      <c r="O679" s="163"/>
    </row>
    <row r="680" spans="1:15">
      <c r="A680" s="163"/>
      <c r="B680" s="187"/>
      <c r="C680" s="187"/>
      <c r="D680" s="190"/>
      <c r="E680" s="165"/>
      <c r="F680" s="165"/>
      <c r="G680" s="163"/>
      <c r="H680" s="163"/>
      <c r="I680" s="163"/>
      <c r="J680" s="163"/>
      <c r="K680" s="164"/>
      <c r="L680" s="165"/>
      <c r="M680" s="163"/>
      <c r="N680" s="163"/>
      <c r="O680" s="163"/>
    </row>
    <row r="681" spans="1:15">
      <c r="A681" s="163"/>
      <c r="B681" s="187"/>
      <c r="C681" s="187"/>
      <c r="D681" s="190"/>
      <c r="E681" s="165"/>
      <c r="F681" s="165"/>
      <c r="G681" s="163"/>
      <c r="H681" s="163"/>
      <c r="I681" s="163"/>
      <c r="J681" s="163"/>
      <c r="K681" s="164"/>
      <c r="L681" s="165"/>
      <c r="M681" s="163"/>
      <c r="N681" s="163"/>
      <c r="O681" s="163"/>
    </row>
    <row r="682" spans="1:15">
      <c r="A682" s="163"/>
      <c r="B682" s="187"/>
      <c r="C682" s="187"/>
      <c r="D682" s="190"/>
      <c r="E682" s="165"/>
      <c r="F682" s="165"/>
      <c r="G682" s="163"/>
      <c r="H682" s="163"/>
      <c r="I682" s="163"/>
      <c r="J682" s="163"/>
      <c r="K682" s="164"/>
      <c r="L682" s="165"/>
      <c r="M682" s="163"/>
      <c r="N682" s="163"/>
      <c r="O682" s="163"/>
    </row>
    <row r="683" spans="1:15">
      <c r="A683" s="163"/>
      <c r="B683" s="187"/>
      <c r="C683" s="187"/>
      <c r="D683" s="190"/>
      <c r="E683" s="165"/>
      <c r="F683" s="165"/>
      <c r="G683" s="163"/>
      <c r="H683" s="163"/>
      <c r="I683" s="163"/>
      <c r="J683" s="163"/>
      <c r="K683" s="164"/>
      <c r="L683" s="165"/>
      <c r="M683" s="163"/>
      <c r="N683" s="163"/>
      <c r="O683" s="163"/>
    </row>
    <row r="684" spans="1:15">
      <c r="A684" s="163"/>
      <c r="B684" s="187"/>
      <c r="C684" s="187"/>
      <c r="D684" s="190"/>
      <c r="E684" s="165"/>
      <c r="F684" s="165"/>
      <c r="G684" s="163"/>
      <c r="H684" s="163"/>
      <c r="I684" s="163"/>
      <c r="J684" s="163"/>
      <c r="K684" s="164"/>
      <c r="L684" s="165"/>
      <c r="M684" s="163"/>
      <c r="N684" s="163"/>
      <c r="O684" s="163"/>
    </row>
    <row r="685" spans="1:15">
      <c r="A685" s="163"/>
      <c r="B685" s="187"/>
      <c r="C685" s="187"/>
      <c r="D685" s="190"/>
      <c r="E685" s="165"/>
      <c r="F685" s="165"/>
      <c r="G685" s="163"/>
      <c r="H685" s="163"/>
      <c r="I685" s="163"/>
      <c r="J685" s="163"/>
      <c r="K685" s="164"/>
      <c r="L685" s="165"/>
      <c r="M685" s="163"/>
      <c r="N685" s="163"/>
      <c r="O685" s="163"/>
    </row>
    <row r="686" spans="1:15">
      <c r="A686" s="163"/>
      <c r="B686" s="187"/>
      <c r="C686" s="187"/>
      <c r="D686" s="190"/>
      <c r="E686" s="165"/>
      <c r="F686" s="165"/>
      <c r="G686" s="163"/>
      <c r="H686" s="163"/>
      <c r="I686" s="163"/>
      <c r="J686" s="163"/>
      <c r="K686" s="164"/>
      <c r="L686" s="165"/>
      <c r="M686" s="163"/>
      <c r="N686" s="163"/>
      <c r="O686" s="163"/>
    </row>
    <row r="687" spans="1:15">
      <c r="A687" s="163"/>
      <c r="B687" s="187"/>
      <c r="C687" s="187"/>
      <c r="D687" s="190"/>
      <c r="E687" s="165"/>
      <c r="F687" s="165"/>
      <c r="G687" s="163"/>
      <c r="H687" s="163"/>
      <c r="I687" s="163"/>
      <c r="J687" s="163"/>
      <c r="K687" s="164"/>
      <c r="L687" s="165"/>
      <c r="M687" s="163"/>
      <c r="N687" s="163"/>
      <c r="O687" s="163"/>
    </row>
    <row r="688" spans="1:15">
      <c r="A688" s="163"/>
      <c r="B688" s="187"/>
      <c r="C688" s="187"/>
      <c r="D688" s="190"/>
      <c r="E688" s="165"/>
      <c r="F688" s="165"/>
      <c r="G688" s="163"/>
      <c r="H688" s="163"/>
      <c r="I688" s="163"/>
      <c r="J688" s="163"/>
      <c r="K688" s="164"/>
      <c r="L688" s="165"/>
      <c r="M688" s="163"/>
      <c r="N688" s="163"/>
      <c r="O688" s="163"/>
    </row>
    <row r="689" spans="1:15">
      <c r="A689" s="163"/>
      <c r="B689" s="187"/>
      <c r="C689" s="187"/>
      <c r="D689" s="190"/>
      <c r="E689" s="165"/>
      <c r="F689" s="165"/>
      <c r="G689" s="163"/>
      <c r="H689" s="163"/>
      <c r="I689" s="163"/>
      <c r="J689" s="163"/>
      <c r="K689" s="164"/>
      <c r="L689" s="165"/>
      <c r="M689" s="163"/>
      <c r="N689" s="163"/>
      <c r="O689" s="163"/>
    </row>
    <row r="690" spans="1:15">
      <c r="A690" s="163"/>
      <c r="B690" s="187"/>
      <c r="C690" s="187"/>
      <c r="D690" s="190"/>
      <c r="E690" s="165"/>
      <c r="F690" s="165"/>
      <c r="G690" s="163"/>
      <c r="H690" s="163"/>
      <c r="I690" s="163"/>
      <c r="J690" s="163"/>
      <c r="K690" s="164"/>
      <c r="L690" s="165"/>
      <c r="M690" s="163"/>
      <c r="N690" s="163"/>
      <c r="O690" s="163"/>
    </row>
    <row r="691" spans="1:15">
      <c r="A691" s="163"/>
      <c r="B691" s="187"/>
      <c r="C691" s="187"/>
      <c r="D691" s="190"/>
      <c r="E691" s="165"/>
      <c r="F691" s="165"/>
      <c r="G691" s="163"/>
      <c r="H691" s="163"/>
      <c r="I691" s="163"/>
      <c r="J691" s="163"/>
      <c r="K691" s="164"/>
      <c r="L691" s="165"/>
      <c r="M691" s="163"/>
      <c r="N691" s="163"/>
      <c r="O691" s="163"/>
    </row>
    <row r="692" spans="1:15">
      <c r="A692" s="163"/>
      <c r="B692" s="187"/>
      <c r="C692" s="187"/>
      <c r="D692" s="190"/>
      <c r="E692" s="165"/>
      <c r="F692" s="165"/>
      <c r="G692" s="163"/>
      <c r="H692" s="163"/>
      <c r="I692" s="163"/>
      <c r="J692" s="163"/>
      <c r="K692" s="164"/>
      <c r="L692" s="165"/>
      <c r="M692" s="163"/>
      <c r="N692" s="163"/>
      <c r="O692" s="163"/>
    </row>
    <row r="693" spans="1:15">
      <c r="A693" s="163"/>
      <c r="B693" s="187"/>
      <c r="C693" s="187"/>
      <c r="D693" s="190"/>
      <c r="E693" s="165"/>
      <c r="F693" s="165"/>
      <c r="G693" s="163"/>
      <c r="H693" s="163"/>
      <c r="I693" s="163"/>
      <c r="J693" s="163"/>
      <c r="K693" s="164"/>
      <c r="L693" s="165"/>
      <c r="M693" s="163"/>
      <c r="N693" s="163"/>
      <c r="O693" s="163"/>
    </row>
    <row r="694" spans="1:15">
      <c r="A694" s="163"/>
      <c r="B694" s="187"/>
      <c r="C694" s="187"/>
      <c r="D694" s="190"/>
      <c r="E694" s="165"/>
      <c r="F694" s="165"/>
      <c r="G694" s="163"/>
      <c r="H694" s="163"/>
      <c r="I694" s="163"/>
      <c r="J694" s="163"/>
      <c r="K694" s="164"/>
      <c r="L694" s="165"/>
      <c r="M694" s="163"/>
      <c r="N694" s="163"/>
      <c r="O694" s="163"/>
    </row>
    <row r="695" spans="1:15">
      <c r="A695" s="163"/>
      <c r="B695" s="187"/>
      <c r="C695" s="187"/>
      <c r="D695" s="190"/>
      <c r="E695" s="165"/>
      <c r="F695" s="165"/>
      <c r="G695" s="163"/>
      <c r="H695" s="163"/>
      <c r="I695" s="163"/>
      <c r="J695" s="163"/>
      <c r="K695" s="164"/>
      <c r="L695" s="165"/>
      <c r="M695" s="163"/>
      <c r="N695" s="163"/>
      <c r="O695" s="163"/>
    </row>
    <row r="696" spans="1:15">
      <c r="A696" s="163"/>
      <c r="B696" s="187"/>
      <c r="C696" s="187"/>
      <c r="D696" s="190"/>
      <c r="E696" s="165"/>
      <c r="F696" s="165"/>
      <c r="G696" s="163"/>
      <c r="H696" s="163"/>
      <c r="I696" s="163"/>
      <c r="J696" s="163"/>
      <c r="K696" s="164"/>
      <c r="L696" s="165"/>
      <c r="M696" s="163"/>
      <c r="N696" s="163"/>
      <c r="O696" s="163"/>
    </row>
    <row r="697" spans="1:15">
      <c r="A697" s="163"/>
      <c r="B697" s="187"/>
      <c r="C697" s="187"/>
      <c r="D697" s="190"/>
      <c r="E697" s="165"/>
      <c r="F697" s="165"/>
      <c r="G697" s="163"/>
      <c r="H697" s="163"/>
      <c r="I697" s="163"/>
      <c r="J697" s="163"/>
      <c r="K697" s="164"/>
      <c r="L697" s="165"/>
      <c r="M697" s="163"/>
      <c r="N697" s="163"/>
      <c r="O697" s="163"/>
    </row>
    <row r="698" spans="1:15">
      <c r="A698" s="163"/>
      <c r="B698" s="187"/>
      <c r="C698" s="187"/>
      <c r="D698" s="190"/>
      <c r="E698" s="165"/>
      <c r="F698" s="165"/>
      <c r="G698" s="163"/>
      <c r="H698" s="163"/>
      <c r="I698" s="163"/>
      <c r="J698" s="163"/>
      <c r="K698" s="164"/>
      <c r="L698" s="165"/>
      <c r="M698" s="163"/>
      <c r="N698" s="163"/>
      <c r="O698" s="163"/>
    </row>
    <row r="699" spans="1:15">
      <c r="A699" s="163"/>
      <c r="B699" s="187"/>
      <c r="C699" s="187"/>
      <c r="D699" s="190"/>
      <c r="E699" s="165"/>
      <c r="F699" s="165"/>
      <c r="G699" s="163"/>
      <c r="H699" s="163"/>
      <c r="I699" s="163"/>
      <c r="J699" s="163"/>
      <c r="K699" s="164"/>
      <c r="L699" s="165"/>
      <c r="M699" s="163"/>
      <c r="N699" s="163"/>
      <c r="O699" s="163"/>
    </row>
    <row r="700" spans="1:15">
      <c r="A700" s="163"/>
      <c r="B700" s="187"/>
      <c r="C700" s="187"/>
      <c r="D700" s="190"/>
      <c r="E700" s="165"/>
      <c r="F700" s="165"/>
      <c r="G700" s="163"/>
      <c r="H700" s="163"/>
      <c r="I700" s="163"/>
      <c r="J700" s="163"/>
      <c r="K700" s="164"/>
      <c r="L700" s="165"/>
      <c r="M700" s="163"/>
      <c r="N700" s="163"/>
      <c r="O700" s="163"/>
    </row>
    <row r="701" spans="1:15">
      <c r="A701" s="163"/>
      <c r="B701" s="187"/>
      <c r="C701" s="187"/>
      <c r="D701" s="190"/>
      <c r="E701" s="165"/>
      <c r="F701" s="165"/>
      <c r="G701" s="163"/>
      <c r="H701" s="163"/>
      <c r="I701" s="163"/>
      <c r="J701" s="163"/>
      <c r="K701" s="164"/>
      <c r="L701" s="165"/>
      <c r="M701" s="163"/>
      <c r="N701" s="163"/>
      <c r="O701" s="163"/>
    </row>
    <row r="702" spans="1:15">
      <c r="A702" s="163"/>
      <c r="B702" s="187"/>
      <c r="C702" s="187"/>
      <c r="D702" s="190"/>
      <c r="E702" s="165"/>
      <c r="F702" s="165"/>
      <c r="G702" s="163"/>
      <c r="H702" s="163"/>
      <c r="I702" s="163"/>
      <c r="J702" s="163"/>
      <c r="K702" s="164"/>
      <c r="L702" s="165"/>
      <c r="M702" s="163"/>
      <c r="N702" s="163"/>
      <c r="O702" s="163"/>
    </row>
    <row r="703" spans="1:15">
      <c r="A703" s="163"/>
      <c r="B703" s="187"/>
      <c r="C703" s="187"/>
      <c r="D703" s="190"/>
      <c r="E703" s="165"/>
      <c r="F703" s="165"/>
      <c r="G703" s="163"/>
      <c r="H703" s="163"/>
      <c r="I703" s="163"/>
      <c r="J703" s="163"/>
      <c r="K703" s="164"/>
      <c r="L703" s="165"/>
      <c r="M703" s="163"/>
      <c r="N703" s="163"/>
      <c r="O703" s="163"/>
    </row>
    <row r="704" spans="1:15">
      <c r="A704" s="163"/>
      <c r="B704" s="187"/>
      <c r="C704" s="187"/>
      <c r="D704" s="190"/>
      <c r="E704" s="165"/>
      <c r="F704" s="165"/>
      <c r="G704" s="163"/>
      <c r="H704" s="163"/>
      <c r="I704" s="163"/>
      <c r="J704" s="163"/>
      <c r="K704" s="164"/>
      <c r="L704" s="165"/>
      <c r="M704" s="163"/>
      <c r="N704" s="163"/>
      <c r="O704" s="163"/>
    </row>
    <row r="705" spans="1:15">
      <c r="A705" s="163"/>
      <c r="B705" s="187"/>
      <c r="C705" s="187"/>
      <c r="D705" s="190"/>
      <c r="E705" s="165"/>
      <c r="F705" s="165"/>
      <c r="G705" s="163"/>
      <c r="H705" s="163"/>
      <c r="I705" s="163"/>
      <c r="J705" s="163"/>
      <c r="K705" s="164"/>
      <c r="L705" s="165"/>
      <c r="M705" s="163"/>
      <c r="N705" s="163"/>
      <c r="O705" s="163"/>
    </row>
    <row r="706" spans="1:15">
      <c r="A706" s="163"/>
      <c r="B706" s="187"/>
      <c r="C706" s="187"/>
      <c r="D706" s="190"/>
      <c r="E706" s="165"/>
      <c r="F706" s="165"/>
      <c r="G706" s="163"/>
      <c r="H706" s="163"/>
      <c r="I706" s="163"/>
      <c r="J706" s="163"/>
      <c r="K706" s="164"/>
      <c r="L706" s="164"/>
      <c r="M706" s="163"/>
      <c r="N706" s="163"/>
      <c r="O706" s="163"/>
    </row>
    <row r="707" spans="1:15">
      <c r="A707" s="163"/>
      <c r="B707" s="187"/>
      <c r="C707" s="187"/>
      <c r="D707" s="190"/>
      <c r="E707" s="164"/>
      <c r="F707" s="164"/>
      <c r="G707" s="163"/>
      <c r="H707" s="163"/>
      <c r="I707" s="163"/>
      <c r="J707" s="163"/>
      <c r="K707" s="164"/>
      <c r="L707" s="164"/>
      <c r="M707" s="163"/>
      <c r="N707" s="163"/>
      <c r="O707" s="163"/>
    </row>
    <row r="708" spans="1:15">
      <c r="A708" s="163"/>
      <c r="B708" s="187"/>
      <c r="C708" s="187"/>
      <c r="D708" s="190"/>
      <c r="E708" s="165"/>
      <c r="F708" s="165"/>
      <c r="G708" s="163"/>
      <c r="H708" s="163"/>
      <c r="I708" s="163"/>
      <c r="J708" s="163"/>
      <c r="K708" s="164"/>
      <c r="L708" s="165"/>
      <c r="M708" s="163"/>
      <c r="N708" s="163"/>
      <c r="O708" s="163"/>
    </row>
    <row r="709" spans="1:15">
      <c r="A709" s="163"/>
      <c r="B709" s="187"/>
      <c r="C709" s="187"/>
      <c r="D709" s="190"/>
      <c r="E709" s="165"/>
      <c r="F709" s="165"/>
      <c r="G709" s="163"/>
      <c r="H709" s="163"/>
      <c r="I709" s="163"/>
      <c r="J709" s="163"/>
      <c r="K709" s="164"/>
      <c r="L709" s="165"/>
      <c r="M709" s="163"/>
      <c r="N709" s="163"/>
      <c r="O709" s="163"/>
    </row>
    <row r="710" spans="1:15">
      <c r="A710" s="163"/>
      <c r="B710" s="187"/>
      <c r="C710" s="187"/>
      <c r="D710" s="190"/>
      <c r="E710" s="165"/>
      <c r="F710" s="165"/>
      <c r="G710" s="163"/>
      <c r="H710" s="163"/>
      <c r="I710" s="163"/>
      <c r="J710" s="163"/>
      <c r="K710" s="164"/>
      <c r="L710" s="165"/>
      <c r="M710" s="163"/>
      <c r="N710" s="163"/>
      <c r="O710" s="163"/>
    </row>
    <row r="711" spans="1:15">
      <c r="A711" s="163"/>
      <c r="B711" s="187"/>
      <c r="C711" s="187"/>
      <c r="D711" s="190"/>
      <c r="E711" s="164"/>
      <c r="F711" s="164"/>
      <c r="G711" s="163"/>
      <c r="H711" s="163"/>
      <c r="I711" s="163"/>
      <c r="J711" s="163"/>
      <c r="K711" s="164"/>
      <c r="L711" s="164"/>
      <c r="M711" s="163"/>
      <c r="N711" s="163"/>
      <c r="O711" s="163"/>
    </row>
    <row r="712" spans="1:15">
      <c r="A712" s="163"/>
      <c r="B712" s="187"/>
      <c r="C712" s="187"/>
      <c r="D712" s="190"/>
      <c r="E712" s="165"/>
      <c r="F712" s="165"/>
      <c r="G712" s="163"/>
      <c r="H712" s="163"/>
      <c r="I712" s="163"/>
      <c r="J712" s="163"/>
      <c r="K712" s="164"/>
      <c r="L712" s="165"/>
      <c r="M712" s="163"/>
      <c r="N712" s="163"/>
      <c r="O712" s="163"/>
    </row>
    <row r="713" spans="1:15">
      <c r="A713" s="163"/>
      <c r="B713" s="187"/>
      <c r="C713" s="187"/>
      <c r="D713" s="190"/>
      <c r="E713" s="165"/>
      <c r="F713" s="165"/>
      <c r="G713" s="163"/>
      <c r="H713" s="163"/>
      <c r="I713" s="163"/>
      <c r="J713" s="163"/>
      <c r="K713" s="164"/>
      <c r="L713" s="165"/>
      <c r="M713" s="163"/>
      <c r="N713" s="163"/>
      <c r="O713" s="163"/>
    </row>
    <row r="714" spans="1:15">
      <c r="A714" s="163"/>
      <c r="B714" s="187"/>
      <c r="C714" s="187"/>
      <c r="D714" s="190"/>
      <c r="E714" s="165"/>
      <c r="F714" s="165"/>
      <c r="G714" s="163"/>
      <c r="H714" s="163"/>
      <c r="I714" s="163"/>
      <c r="J714" s="163"/>
      <c r="K714" s="164"/>
      <c r="L714" s="165"/>
      <c r="M714" s="163"/>
      <c r="N714" s="163"/>
      <c r="O714" s="163"/>
    </row>
    <row r="715" spans="1:15">
      <c r="A715" s="163"/>
      <c r="B715" s="187"/>
      <c r="C715" s="187"/>
      <c r="D715" s="190"/>
      <c r="E715" s="165"/>
      <c r="F715" s="165"/>
      <c r="G715" s="163"/>
      <c r="H715" s="163"/>
      <c r="I715" s="163"/>
      <c r="J715" s="163"/>
      <c r="K715" s="164"/>
      <c r="L715" s="165"/>
      <c r="M715" s="163"/>
      <c r="N715" s="163"/>
      <c r="O715" s="163"/>
    </row>
    <row r="716" spans="1:15">
      <c r="A716" s="163"/>
      <c r="B716" s="187"/>
      <c r="C716" s="187"/>
      <c r="D716" s="190"/>
      <c r="E716" s="165"/>
      <c r="F716" s="165"/>
      <c r="G716" s="163"/>
      <c r="H716" s="163"/>
      <c r="I716" s="163"/>
      <c r="J716" s="163"/>
      <c r="K716" s="164"/>
      <c r="L716" s="165"/>
      <c r="M716" s="163"/>
      <c r="N716" s="163"/>
      <c r="O716" s="163"/>
    </row>
    <row r="717" spans="1:15">
      <c r="A717" s="163"/>
      <c r="B717" s="187"/>
      <c r="C717" s="187"/>
      <c r="D717" s="190"/>
      <c r="E717" s="165"/>
      <c r="F717" s="165"/>
      <c r="G717" s="163"/>
      <c r="H717" s="163"/>
      <c r="I717" s="163"/>
      <c r="J717" s="163"/>
      <c r="K717" s="164"/>
      <c r="L717" s="165"/>
      <c r="M717" s="163"/>
      <c r="N717" s="163"/>
      <c r="O717" s="163"/>
    </row>
    <row r="718" spans="1:15">
      <c r="A718" s="163"/>
      <c r="B718" s="187"/>
      <c r="C718" s="187"/>
      <c r="D718" s="190"/>
      <c r="E718" s="165"/>
      <c r="F718" s="165"/>
      <c r="G718" s="163"/>
      <c r="H718" s="163"/>
      <c r="I718" s="163"/>
      <c r="J718" s="163"/>
      <c r="K718" s="164"/>
      <c r="L718" s="165"/>
      <c r="M718" s="163"/>
      <c r="N718" s="163"/>
      <c r="O718" s="163"/>
    </row>
    <row r="719" spans="1:15">
      <c r="A719" s="163"/>
      <c r="B719" s="187"/>
      <c r="C719" s="187"/>
      <c r="D719" s="190"/>
      <c r="E719" s="165"/>
      <c r="F719" s="165"/>
      <c r="G719" s="163"/>
      <c r="H719" s="163"/>
      <c r="I719" s="163"/>
      <c r="J719" s="163"/>
      <c r="K719" s="164"/>
      <c r="L719" s="165"/>
      <c r="M719" s="163"/>
      <c r="N719" s="163"/>
      <c r="O719" s="163"/>
    </row>
    <row r="720" spans="1:15">
      <c r="A720" s="163"/>
      <c r="B720" s="187"/>
      <c r="C720" s="187"/>
      <c r="D720" s="190"/>
      <c r="E720" s="165"/>
      <c r="F720" s="165"/>
      <c r="G720" s="163"/>
      <c r="H720" s="163"/>
      <c r="I720" s="163"/>
      <c r="J720" s="163"/>
      <c r="K720" s="164"/>
      <c r="L720" s="165"/>
      <c r="M720" s="163"/>
      <c r="N720" s="163"/>
      <c r="O720" s="163"/>
    </row>
    <row r="721" spans="1:15">
      <c r="A721" s="163"/>
      <c r="B721" s="187"/>
      <c r="C721" s="187"/>
      <c r="D721" s="190"/>
      <c r="E721" s="165"/>
      <c r="F721" s="165"/>
      <c r="G721" s="163"/>
      <c r="H721" s="163"/>
      <c r="I721" s="163"/>
      <c r="J721" s="163"/>
      <c r="K721" s="164"/>
      <c r="L721" s="165"/>
      <c r="M721" s="163"/>
      <c r="N721" s="163"/>
      <c r="O721" s="163"/>
    </row>
    <row r="722" spans="1:15">
      <c r="A722" s="163"/>
      <c r="B722" s="187"/>
      <c r="C722" s="187"/>
      <c r="D722" s="190"/>
      <c r="E722" s="165"/>
      <c r="F722" s="165"/>
      <c r="G722" s="163"/>
      <c r="H722" s="163"/>
      <c r="I722" s="163"/>
      <c r="J722" s="163"/>
      <c r="K722" s="164"/>
      <c r="L722" s="165"/>
      <c r="M722" s="163"/>
      <c r="N722" s="163"/>
      <c r="O722" s="163"/>
    </row>
    <row r="723" spans="1:15">
      <c r="A723" s="163"/>
      <c r="B723" s="187"/>
      <c r="C723" s="187"/>
      <c r="D723" s="190"/>
      <c r="E723" s="165"/>
      <c r="F723" s="165"/>
      <c r="G723" s="163"/>
      <c r="H723" s="163"/>
      <c r="I723" s="163"/>
      <c r="J723" s="163"/>
      <c r="K723" s="164"/>
      <c r="L723" s="165"/>
      <c r="M723" s="163"/>
      <c r="N723" s="163"/>
      <c r="O723" s="163"/>
    </row>
    <row r="724" spans="1:15">
      <c r="A724" s="163"/>
      <c r="B724" s="187"/>
      <c r="C724" s="187"/>
      <c r="D724" s="190"/>
      <c r="E724" s="165"/>
      <c r="F724" s="165"/>
      <c r="G724" s="163"/>
      <c r="H724" s="163"/>
      <c r="I724" s="163"/>
      <c r="J724" s="163"/>
      <c r="K724" s="164"/>
      <c r="L724" s="165"/>
      <c r="M724" s="163"/>
      <c r="N724" s="163"/>
      <c r="O724" s="163"/>
    </row>
    <row r="725" spans="1:15">
      <c r="A725" s="163"/>
      <c r="B725" s="187"/>
      <c r="C725" s="187"/>
      <c r="D725" s="190"/>
      <c r="E725" s="165"/>
      <c r="F725" s="165"/>
      <c r="G725" s="163"/>
      <c r="H725" s="163"/>
      <c r="I725" s="163"/>
      <c r="J725" s="163"/>
      <c r="K725" s="164"/>
      <c r="L725" s="165"/>
      <c r="M725" s="163"/>
      <c r="N725" s="163"/>
      <c r="O725" s="163"/>
    </row>
    <row r="726" spans="1:15">
      <c r="A726" s="163"/>
      <c r="B726" s="187"/>
      <c r="C726" s="187"/>
      <c r="D726" s="190"/>
      <c r="E726" s="165"/>
      <c r="F726" s="165"/>
      <c r="G726" s="163"/>
      <c r="H726" s="163"/>
      <c r="I726" s="163"/>
      <c r="J726" s="163"/>
      <c r="K726" s="164"/>
      <c r="L726" s="165"/>
      <c r="M726" s="163"/>
      <c r="N726" s="163"/>
      <c r="O726" s="163"/>
    </row>
    <row r="727" spans="1:15">
      <c r="A727" s="163"/>
      <c r="B727" s="187"/>
      <c r="C727" s="187"/>
      <c r="D727" s="190"/>
      <c r="E727" s="165"/>
      <c r="F727" s="165"/>
      <c r="G727" s="163"/>
      <c r="H727" s="163"/>
      <c r="I727" s="163"/>
      <c r="J727" s="163"/>
      <c r="K727" s="164"/>
      <c r="L727" s="165"/>
      <c r="M727" s="163"/>
      <c r="N727" s="163"/>
      <c r="O727" s="163"/>
    </row>
    <row r="728" spans="1:15">
      <c r="A728" s="163"/>
      <c r="B728" s="187"/>
      <c r="C728" s="187"/>
      <c r="D728" s="190"/>
      <c r="E728" s="165"/>
      <c r="F728" s="165"/>
      <c r="G728" s="163"/>
      <c r="H728" s="163"/>
      <c r="I728" s="163"/>
      <c r="J728" s="163"/>
      <c r="K728" s="164"/>
      <c r="L728" s="165"/>
      <c r="M728" s="163"/>
      <c r="N728" s="163"/>
      <c r="O728" s="163"/>
    </row>
    <row r="729" spans="1:15">
      <c r="A729" s="163"/>
      <c r="B729" s="187"/>
      <c r="C729" s="187"/>
      <c r="D729" s="190"/>
      <c r="E729" s="165"/>
      <c r="F729" s="165"/>
      <c r="G729" s="163"/>
      <c r="H729" s="163"/>
      <c r="I729" s="163"/>
      <c r="J729" s="163"/>
      <c r="K729" s="164"/>
      <c r="L729" s="165"/>
      <c r="M729" s="163"/>
      <c r="N729" s="163"/>
      <c r="O729" s="163"/>
    </row>
    <row r="730" spans="1:15">
      <c r="A730" s="163"/>
      <c r="B730" s="187"/>
      <c r="C730" s="187"/>
      <c r="D730" s="190"/>
      <c r="E730" s="165"/>
      <c r="F730" s="165"/>
      <c r="G730" s="163"/>
      <c r="H730" s="163"/>
      <c r="I730" s="163"/>
      <c r="J730" s="163"/>
      <c r="K730" s="164"/>
      <c r="L730" s="165"/>
      <c r="M730" s="163"/>
      <c r="N730" s="163"/>
      <c r="O730" s="163"/>
    </row>
    <row r="731" spans="1:15">
      <c r="A731" s="163"/>
      <c r="B731" s="187"/>
      <c r="C731" s="187"/>
      <c r="D731" s="190"/>
      <c r="E731" s="165"/>
      <c r="F731" s="165"/>
      <c r="G731" s="163"/>
      <c r="H731" s="163"/>
      <c r="I731" s="163"/>
      <c r="J731" s="163"/>
      <c r="K731" s="164"/>
      <c r="L731" s="165"/>
      <c r="M731" s="163"/>
      <c r="N731" s="163"/>
      <c r="O731" s="163"/>
    </row>
    <row r="732" spans="1:15">
      <c r="A732" s="163"/>
      <c r="B732" s="187"/>
      <c r="C732" s="187"/>
      <c r="D732" s="190"/>
      <c r="E732" s="165"/>
      <c r="F732" s="165"/>
      <c r="G732" s="163"/>
      <c r="H732" s="163"/>
      <c r="I732" s="163"/>
      <c r="J732" s="163"/>
      <c r="K732" s="164"/>
      <c r="L732" s="165"/>
      <c r="M732" s="163"/>
      <c r="N732" s="163"/>
      <c r="O732" s="163"/>
    </row>
    <row r="733" spans="1:15">
      <c r="A733" s="163"/>
      <c r="B733" s="187"/>
      <c r="C733" s="187"/>
      <c r="D733" s="190"/>
      <c r="E733" s="165"/>
      <c r="F733" s="165"/>
      <c r="G733" s="163"/>
      <c r="H733" s="163"/>
      <c r="I733" s="163"/>
      <c r="J733" s="163"/>
      <c r="K733" s="164"/>
      <c r="L733" s="165"/>
      <c r="M733" s="163"/>
      <c r="N733" s="163"/>
      <c r="O733" s="163"/>
    </row>
    <row r="734" spans="1:15">
      <c r="A734" s="163"/>
      <c r="B734" s="187"/>
      <c r="C734" s="187"/>
      <c r="D734" s="190"/>
      <c r="E734" s="165"/>
      <c r="F734" s="165"/>
      <c r="G734" s="163"/>
      <c r="H734" s="163"/>
      <c r="I734" s="163"/>
      <c r="J734" s="163"/>
      <c r="K734" s="164"/>
      <c r="L734" s="165"/>
      <c r="M734" s="163"/>
      <c r="N734" s="163"/>
      <c r="O734" s="163"/>
    </row>
    <row r="735" spans="1:15">
      <c r="A735" s="163"/>
      <c r="B735" s="187"/>
      <c r="C735" s="187"/>
      <c r="D735" s="190"/>
      <c r="E735" s="165"/>
      <c r="F735" s="165"/>
      <c r="G735" s="163"/>
      <c r="H735" s="163"/>
      <c r="I735" s="163"/>
      <c r="J735" s="163"/>
      <c r="K735" s="164"/>
      <c r="L735" s="165"/>
      <c r="M735" s="163"/>
      <c r="N735" s="163"/>
      <c r="O735" s="163"/>
    </row>
    <row r="736" spans="1:15">
      <c r="A736" s="163"/>
      <c r="B736" s="187"/>
      <c r="C736" s="187"/>
      <c r="D736" s="190"/>
      <c r="E736" s="165"/>
      <c r="F736" s="165"/>
      <c r="G736" s="163"/>
      <c r="H736" s="163"/>
      <c r="I736" s="163"/>
      <c r="J736" s="163"/>
      <c r="K736" s="164"/>
      <c r="L736" s="165"/>
      <c r="M736" s="163"/>
      <c r="N736" s="163"/>
      <c r="O736" s="163"/>
    </row>
    <row r="737" spans="1:15">
      <c r="A737" s="163"/>
      <c r="B737" s="187"/>
      <c r="C737" s="187"/>
      <c r="D737" s="190"/>
      <c r="E737" s="165"/>
      <c r="F737" s="165"/>
      <c r="G737" s="163"/>
      <c r="H737" s="163"/>
      <c r="I737" s="163"/>
      <c r="J737" s="163"/>
      <c r="K737" s="164"/>
      <c r="L737" s="165"/>
      <c r="M737" s="163"/>
      <c r="N737" s="163"/>
      <c r="O737" s="163"/>
    </row>
    <row r="738" spans="1:15">
      <c r="A738" s="163"/>
      <c r="B738" s="187"/>
      <c r="C738" s="187"/>
      <c r="D738" s="190"/>
      <c r="E738" s="165"/>
      <c r="F738" s="165"/>
      <c r="G738" s="163"/>
      <c r="H738" s="163"/>
      <c r="I738" s="163"/>
      <c r="J738" s="163"/>
      <c r="K738" s="164"/>
      <c r="L738" s="165"/>
      <c r="M738" s="163"/>
      <c r="N738" s="163"/>
      <c r="O738" s="163"/>
    </row>
    <row r="739" spans="1:15">
      <c r="A739" s="163"/>
      <c r="B739" s="187"/>
      <c r="C739" s="187"/>
      <c r="D739" s="190"/>
      <c r="E739" s="165"/>
      <c r="F739" s="165"/>
      <c r="G739" s="163"/>
      <c r="H739" s="163"/>
      <c r="I739" s="163"/>
      <c r="J739" s="163"/>
      <c r="K739" s="164"/>
      <c r="L739" s="165"/>
      <c r="M739" s="163"/>
      <c r="N739" s="163"/>
      <c r="O739" s="163"/>
    </row>
    <row r="740" spans="1:15">
      <c r="A740" s="163"/>
      <c r="B740" s="187"/>
      <c r="C740" s="187"/>
      <c r="D740" s="190"/>
      <c r="E740" s="165"/>
      <c r="F740" s="165"/>
      <c r="G740" s="163"/>
      <c r="H740" s="163"/>
      <c r="I740" s="163"/>
      <c r="J740" s="163"/>
      <c r="K740" s="164"/>
      <c r="L740" s="165"/>
      <c r="M740" s="163"/>
      <c r="N740" s="163"/>
      <c r="O740" s="163"/>
    </row>
    <row r="741" spans="1:15">
      <c r="A741" s="163"/>
      <c r="B741" s="187"/>
      <c r="C741" s="187"/>
      <c r="D741" s="190"/>
      <c r="E741" s="165"/>
      <c r="F741" s="165"/>
      <c r="G741" s="163"/>
      <c r="H741" s="163"/>
      <c r="I741" s="163"/>
      <c r="J741" s="163"/>
      <c r="K741" s="164"/>
      <c r="L741" s="165"/>
      <c r="M741" s="163"/>
      <c r="N741" s="163"/>
      <c r="O741" s="163"/>
    </row>
    <row r="742" spans="1:15">
      <c r="A742" s="163"/>
      <c r="B742" s="187"/>
      <c r="C742" s="187"/>
      <c r="D742" s="190"/>
      <c r="E742" s="165"/>
      <c r="F742" s="165"/>
      <c r="G742" s="163"/>
      <c r="H742" s="163"/>
      <c r="I742" s="163"/>
      <c r="J742" s="163"/>
      <c r="K742" s="164"/>
      <c r="L742" s="165"/>
      <c r="M742" s="163"/>
      <c r="N742" s="163"/>
      <c r="O742" s="163"/>
    </row>
    <row r="743" spans="1:15">
      <c r="A743" s="163"/>
      <c r="B743" s="187"/>
      <c r="C743" s="187"/>
      <c r="D743" s="190"/>
      <c r="E743" s="165"/>
      <c r="F743" s="165"/>
      <c r="G743" s="163"/>
      <c r="H743" s="163"/>
      <c r="I743" s="163"/>
      <c r="J743" s="163"/>
      <c r="K743" s="164"/>
      <c r="L743" s="165"/>
      <c r="M743" s="163"/>
      <c r="N743" s="163"/>
      <c r="O743" s="163"/>
    </row>
    <row r="744" spans="1:15">
      <c r="A744" s="163"/>
      <c r="B744" s="187"/>
      <c r="C744" s="187"/>
      <c r="D744" s="190"/>
      <c r="E744" s="165"/>
      <c r="F744" s="165"/>
      <c r="G744" s="163"/>
      <c r="H744" s="163"/>
      <c r="I744" s="163"/>
      <c r="J744" s="163"/>
      <c r="K744" s="164"/>
      <c r="L744" s="165"/>
      <c r="M744" s="163"/>
      <c r="N744" s="163"/>
      <c r="O744" s="163"/>
    </row>
    <row r="745" spans="1:15">
      <c r="A745" s="163"/>
      <c r="B745" s="187"/>
      <c r="C745" s="187"/>
      <c r="D745" s="190"/>
      <c r="E745" s="165"/>
      <c r="F745" s="165"/>
      <c r="G745" s="163"/>
      <c r="H745" s="163"/>
      <c r="I745" s="163"/>
      <c r="J745" s="163"/>
      <c r="K745" s="164"/>
      <c r="L745" s="165"/>
      <c r="M745" s="163"/>
      <c r="N745" s="163"/>
      <c r="O745" s="163"/>
    </row>
    <row r="746" spans="1:15">
      <c r="A746" s="163"/>
      <c r="B746" s="187"/>
      <c r="C746" s="187"/>
      <c r="D746" s="190"/>
      <c r="E746" s="165"/>
      <c r="F746" s="165"/>
      <c r="G746" s="163"/>
      <c r="H746" s="163"/>
      <c r="I746" s="163"/>
      <c r="J746" s="163"/>
      <c r="K746" s="164"/>
      <c r="L746" s="165"/>
      <c r="M746" s="163"/>
      <c r="N746" s="163"/>
      <c r="O746" s="163"/>
    </row>
    <row r="747" spans="1:15">
      <c r="A747" s="163"/>
      <c r="B747" s="187"/>
      <c r="C747" s="187"/>
      <c r="D747" s="190"/>
      <c r="E747" s="165"/>
      <c r="F747" s="165"/>
      <c r="G747" s="163"/>
      <c r="H747" s="163"/>
      <c r="I747" s="163"/>
      <c r="J747" s="163"/>
      <c r="K747" s="164"/>
      <c r="L747" s="165"/>
      <c r="M747" s="163"/>
      <c r="N747" s="163"/>
      <c r="O747" s="163"/>
    </row>
    <row r="748" spans="1:15">
      <c r="A748" s="163"/>
      <c r="B748" s="187"/>
      <c r="C748" s="187"/>
      <c r="D748" s="190"/>
      <c r="E748" s="165"/>
      <c r="F748" s="165"/>
      <c r="G748" s="163"/>
      <c r="H748" s="163"/>
      <c r="I748" s="163"/>
      <c r="J748" s="163"/>
      <c r="K748" s="164"/>
      <c r="L748" s="165"/>
      <c r="M748" s="163"/>
      <c r="N748" s="163"/>
      <c r="O748" s="163"/>
    </row>
    <row r="749" spans="1:15">
      <c r="A749" s="163"/>
      <c r="B749" s="187"/>
      <c r="C749" s="187"/>
      <c r="D749" s="190"/>
      <c r="E749" s="165"/>
      <c r="F749" s="165"/>
      <c r="G749" s="163"/>
      <c r="H749" s="163"/>
      <c r="I749" s="163"/>
      <c r="J749" s="163"/>
      <c r="K749" s="164"/>
      <c r="L749" s="165"/>
      <c r="M749" s="163"/>
      <c r="N749" s="163"/>
      <c r="O749" s="163"/>
    </row>
    <row r="750" spans="1:15">
      <c r="A750" s="163"/>
      <c r="B750" s="187"/>
      <c r="C750" s="163"/>
      <c r="D750" s="190"/>
      <c r="E750" s="165"/>
      <c r="F750" s="165"/>
      <c r="G750" s="163"/>
      <c r="H750" s="163"/>
      <c r="I750" s="163"/>
      <c r="J750" s="163"/>
      <c r="K750" s="164"/>
      <c r="L750" s="165"/>
      <c r="M750" s="163"/>
      <c r="N750" s="163"/>
      <c r="O750" s="163"/>
    </row>
    <row r="751" spans="1:15">
      <c r="A751" s="163"/>
      <c r="B751" s="187"/>
      <c r="C751" s="163"/>
      <c r="D751" s="190"/>
      <c r="E751" s="165"/>
      <c r="F751" s="165"/>
      <c r="G751" s="163"/>
      <c r="H751" s="163"/>
      <c r="I751" s="163"/>
      <c r="J751" s="163"/>
      <c r="K751" s="164"/>
      <c r="L751" s="165"/>
      <c r="M751" s="163"/>
      <c r="N751" s="163"/>
      <c r="O751" s="163"/>
    </row>
    <row r="752" spans="1:15">
      <c r="A752" s="163"/>
      <c r="B752" s="187"/>
      <c r="C752" s="163"/>
      <c r="D752" s="190"/>
      <c r="E752" s="165"/>
      <c r="F752" s="165"/>
      <c r="G752" s="163"/>
      <c r="H752" s="163"/>
      <c r="I752" s="163"/>
      <c r="J752" s="163"/>
      <c r="K752" s="164"/>
      <c r="L752" s="165"/>
      <c r="M752" s="163"/>
      <c r="N752" s="163"/>
      <c r="O752" s="163"/>
    </row>
    <row r="753" spans="1:15">
      <c r="A753" s="163"/>
      <c r="B753" s="187"/>
      <c r="C753" s="163"/>
      <c r="D753" s="190"/>
      <c r="E753" s="165"/>
      <c r="F753" s="165"/>
      <c r="G753" s="163"/>
      <c r="H753" s="163"/>
      <c r="I753" s="163"/>
      <c r="J753" s="163"/>
      <c r="K753" s="164"/>
      <c r="L753" s="165"/>
      <c r="M753" s="163"/>
      <c r="N753" s="163"/>
      <c r="O753" s="163"/>
    </row>
    <row r="754" spans="1:15">
      <c r="A754" s="163"/>
      <c r="B754" s="187"/>
      <c r="C754" s="163"/>
      <c r="D754" s="190"/>
      <c r="E754" s="165"/>
      <c r="F754" s="165"/>
      <c r="G754" s="163"/>
      <c r="H754" s="163"/>
      <c r="I754" s="163"/>
      <c r="J754" s="163"/>
      <c r="K754" s="164"/>
      <c r="L754" s="165"/>
      <c r="M754" s="163"/>
      <c r="N754" s="163"/>
      <c r="O754" s="163"/>
    </row>
    <row r="755" spans="1:15">
      <c r="A755" s="163"/>
      <c r="B755" s="187"/>
      <c r="C755" s="163"/>
      <c r="D755" s="190"/>
      <c r="E755" s="165"/>
      <c r="F755" s="165"/>
      <c r="G755" s="163"/>
      <c r="H755" s="163"/>
      <c r="I755" s="163"/>
      <c r="J755" s="163"/>
      <c r="K755" s="164"/>
      <c r="L755" s="165"/>
      <c r="M755" s="163"/>
      <c r="N755" s="163"/>
      <c r="O755" s="163"/>
    </row>
    <row r="756" spans="1:15">
      <c r="A756" s="163"/>
      <c r="B756" s="187"/>
      <c r="C756" s="163"/>
      <c r="D756" s="190"/>
      <c r="E756" s="165"/>
      <c r="F756" s="165"/>
      <c r="G756" s="163"/>
      <c r="H756" s="163"/>
      <c r="I756" s="163"/>
      <c r="J756" s="163"/>
      <c r="K756" s="164"/>
      <c r="L756" s="165"/>
      <c r="M756" s="163"/>
      <c r="N756" s="163"/>
      <c r="O756" s="163"/>
    </row>
    <row r="757" spans="1:15">
      <c r="A757" s="163"/>
      <c r="B757" s="187"/>
      <c r="C757" s="163"/>
      <c r="D757" s="190"/>
      <c r="E757" s="165"/>
      <c r="F757" s="165"/>
      <c r="G757" s="163"/>
      <c r="H757" s="163"/>
      <c r="I757" s="163"/>
      <c r="J757" s="163"/>
      <c r="K757" s="164"/>
      <c r="L757" s="165"/>
      <c r="M757" s="163"/>
      <c r="N757" s="163"/>
      <c r="O757" s="163"/>
    </row>
    <row r="758" spans="1:15">
      <c r="A758" s="163"/>
      <c r="B758" s="187"/>
      <c r="C758" s="163"/>
      <c r="D758" s="190"/>
      <c r="E758" s="165"/>
      <c r="F758" s="165"/>
      <c r="G758" s="163"/>
      <c r="H758" s="163"/>
      <c r="I758" s="163"/>
      <c r="J758" s="163"/>
      <c r="K758" s="164"/>
      <c r="L758" s="165"/>
      <c r="M758" s="163"/>
      <c r="N758" s="163"/>
      <c r="O758" s="163"/>
    </row>
    <row r="759" spans="1:15">
      <c r="A759" s="163"/>
      <c r="B759" s="187"/>
      <c r="C759" s="163"/>
      <c r="D759" s="190"/>
      <c r="E759" s="165"/>
      <c r="F759" s="165"/>
      <c r="G759" s="163"/>
      <c r="H759" s="163"/>
      <c r="I759" s="163"/>
      <c r="J759" s="163"/>
      <c r="K759" s="164"/>
      <c r="L759" s="165"/>
      <c r="M759" s="163"/>
      <c r="N759" s="163"/>
      <c r="O759" s="163"/>
    </row>
    <row r="760" spans="1:15">
      <c r="A760" s="163"/>
      <c r="B760" s="187"/>
      <c r="C760" s="163"/>
      <c r="D760" s="190"/>
      <c r="E760" s="165"/>
      <c r="F760" s="165"/>
      <c r="G760" s="163"/>
      <c r="H760" s="163"/>
      <c r="I760" s="163"/>
      <c r="J760" s="163"/>
      <c r="K760" s="164"/>
      <c r="L760" s="165"/>
      <c r="M760" s="163"/>
      <c r="N760" s="163"/>
      <c r="O760" s="163"/>
    </row>
    <row r="761" spans="1:15">
      <c r="A761" s="163"/>
      <c r="B761" s="187"/>
      <c r="C761" s="163"/>
      <c r="D761" s="190"/>
      <c r="E761" s="165"/>
      <c r="F761" s="165"/>
      <c r="G761" s="163"/>
      <c r="H761" s="163"/>
      <c r="I761" s="163"/>
      <c r="J761" s="163"/>
      <c r="K761" s="164"/>
      <c r="L761" s="165"/>
      <c r="M761" s="163"/>
      <c r="N761" s="163"/>
      <c r="O761" s="163"/>
    </row>
    <row r="762" spans="1:15">
      <c r="A762" s="163"/>
      <c r="B762" s="187"/>
      <c r="C762" s="163"/>
      <c r="D762" s="190"/>
      <c r="E762" s="165"/>
      <c r="F762" s="165"/>
      <c r="G762" s="163"/>
      <c r="H762" s="163"/>
      <c r="I762" s="163"/>
      <c r="J762" s="163"/>
      <c r="K762" s="164"/>
      <c r="L762" s="165"/>
      <c r="M762" s="163"/>
      <c r="N762" s="163"/>
      <c r="O762" s="163"/>
    </row>
    <row r="763" spans="1:15">
      <c r="A763" s="163"/>
      <c r="B763" s="187"/>
      <c r="C763" s="163"/>
      <c r="D763" s="190"/>
      <c r="E763" s="165"/>
      <c r="F763" s="165"/>
      <c r="G763" s="163"/>
      <c r="H763" s="163"/>
      <c r="I763" s="163"/>
      <c r="J763" s="163"/>
      <c r="K763" s="164"/>
      <c r="L763" s="165"/>
      <c r="M763" s="163"/>
      <c r="N763" s="163"/>
      <c r="O763" s="163"/>
    </row>
    <row r="764" spans="1:15">
      <c r="A764" s="163"/>
      <c r="B764" s="187"/>
      <c r="C764" s="163"/>
      <c r="D764" s="190"/>
      <c r="E764" s="165"/>
      <c r="F764" s="165"/>
      <c r="G764" s="163"/>
      <c r="H764" s="163"/>
      <c r="I764" s="163"/>
      <c r="J764" s="163"/>
      <c r="K764" s="164"/>
      <c r="L764" s="165"/>
      <c r="M764" s="163"/>
      <c r="N764" s="163"/>
      <c r="O764" s="163"/>
    </row>
    <row r="765" spans="1:15">
      <c r="A765" s="163"/>
      <c r="B765" s="187"/>
      <c r="C765" s="163"/>
      <c r="D765" s="190"/>
      <c r="E765" s="165"/>
      <c r="F765" s="165"/>
      <c r="G765" s="163"/>
      <c r="H765" s="163"/>
      <c r="I765" s="163"/>
      <c r="J765" s="163"/>
      <c r="K765" s="164"/>
      <c r="L765" s="165"/>
      <c r="M765" s="163"/>
      <c r="N765" s="163"/>
      <c r="O765" s="163"/>
    </row>
    <row r="766" spans="1:15">
      <c r="A766" s="163"/>
      <c r="B766" s="187"/>
      <c r="C766" s="163"/>
      <c r="D766" s="190"/>
      <c r="E766" s="165"/>
      <c r="F766" s="165"/>
      <c r="G766" s="163"/>
      <c r="H766" s="163"/>
      <c r="I766" s="163"/>
      <c r="J766" s="163"/>
      <c r="K766" s="164"/>
      <c r="L766" s="165"/>
      <c r="M766" s="163"/>
      <c r="N766" s="163"/>
      <c r="O766" s="163"/>
    </row>
    <row r="767" spans="1:15">
      <c r="A767" s="163"/>
      <c r="B767" s="187"/>
      <c r="C767" s="163"/>
      <c r="D767" s="190"/>
      <c r="E767" s="165"/>
      <c r="F767" s="165"/>
      <c r="G767" s="163"/>
      <c r="H767" s="163"/>
      <c r="I767" s="163"/>
      <c r="J767" s="163"/>
      <c r="K767" s="164"/>
      <c r="L767" s="165"/>
      <c r="M767" s="163"/>
      <c r="N767" s="163"/>
      <c r="O767" s="163"/>
    </row>
    <row r="768" spans="1:15">
      <c r="A768" s="163"/>
      <c r="B768" s="187"/>
      <c r="C768" s="163"/>
      <c r="D768" s="190"/>
      <c r="E768" s="165"/>
      <c r="F768" s="165"/>
      <c r="G768" s="163"/>
      <c r="H768" s="163"/>
      <c r="I768" s="163"/>
      <c r="J768" s="163"/>
      <c r="K768" s="164"/>
      <c r="L768" s="165"/>
      <c r="M768" s="163"/>
      <c r="N768" s="163"/>
      <c r="O768" s="163"/>
    </row>
    <row r="769" spans="1:15">
      <c r="A769" s="163"/>
      <c r="B769" s="187"/>
      <c r="C769" s="163"/>
      <c r="D769" s="190"/>
      <c r="E769" s="165"/>
      <c r="F769" s="165"/>
      <c r="G769" s="163"/>
      <c r="H769" s="163"/>
      <c r="I769" s="163"/>
      <c r="J769" s="163"/>
      <c r="K769" s="164"/>
      <c r="L769" s="165"/>
      <c r="M769" s="163"/>
      <c r="N769" s="163"/>
      <c r="O769" s="163"/>
    </row>
    <row r="770" spans="1:15">
      <c r="A770" s="163"/>
      <c r="B770" s="187"/>
      <c r="C770" s="163"/>
      <c r="D770" s="190"/>
      <c r="E770" s="165"/>
      <c r="F770" s="165"/>
      <c r="G770" s="163"/>
      <c r="H770" s="163"/>
      <c r="I770" s="163"/>
      <c r="J770" s="163"/>
      <c r="K770" s="164"/>
      <c r="L770" s="165"/>
      <c r="M770" s="163"/>
      <c r="N770" s="163"/>
      <c r="O770" s="163"/>
    </row>
    <row r="771" spans="1:15">
      <c r="A771" s="163"/>
      <c r="B771" s="187"/>
      <c r="C771" s="163"/>
      <c r="D771" s="190"/>
      <c r="E771" s="165"/>
      <c r="F771" s="165"/>
      <c r="G771" s="163"/>
      <c r="H771" s="163"/>
      <c r="I771" s="163"/>
      <c r="J771" s="163"/>
      <c r="K771" s="164"/>
      <c r="L771" s="165"/>
      <c r="M771" s="163"/>
      <c r="N771" s="163"/>
      <c r="O771" s="163"/>
    </row>
    <row r="772" spans="1:15">
      <c r="A772" s="163"/>
      <c r="B772" s="187"/>
      <c r="C772" s="163"/>
      <c r="D772" s="190"/>
      <c r="E772" s="165"/>
      <c r="F772" s="165"/>
      <c r="G772" s="163"/>
      <c r="H772" s="163"/>
      <c r="I772" s="163"/>
      <c r="J772" s="163"/>
      <c r="K772" s="164"/>
      <c r="L772" s="165"/>
      <c r="M772" s="163"/>
      <c r="N772" s="163"/>
      <c r="O772" s="163"/>
    </row>
    <row r="773" spans="1:15">
      <c r="A773" s="163"/>
      <c r="B773" s="187"/>
      <c r="C773" s="163"/>
      <c r="D773" s="190"/>
      <c r="E773" s="165"/>
      <c r="F773" s="165"/>
      <c r="G773" s="163"/>
      <c r="H773" s="163"/>
      <c r="I773" s="163"/>
      <c r="J773" s="163"/>
      <c r="K773" s="164"/>
      <c r="L773" s="165"/>
      <c r="M773" s="163"/>
      <c r="N773" s="163"/>
      <c r="O773" s="163"/>
    </row>
    <row r="774" spans="1:15">
      <c r="A774" s="163"/>
      <c r="B774" s="187"/>
      <c r="C774" s="163"/>
      <c r="D774" s="190"/>
      <c r="E774" s="165"/>
      <c r="F774" s="165"/>
      <c r="G774" s="163"/>
      <c r="H774" s="163"/>
      <c r="I774" s="163"/>
      <c r="J774" s="163"/>
      <c r="K774" s="164"/>
      <c r="L774" s="165"/>
      <c r="M774" s="163"/>
      <c r="N774" s="163"/>
      <c r="O774" s="163"/>
    </row>
    <row r="775" spans="1:15">
      <c r="A775" s="163"/>
      <c r="B775" s="187"/>
      <c r="C775" s="163"/>
      <c r="D775" s="190"/>
      <c r="E775" s="165"/>
      <c r="F775" s="165"/>
      <c r="G775" s="163"/>
      <c r="H775" s="163"/>
      <c r="I775" s="163"/>
      <c r="J775" s="163"/>
      <c r="K775" s="164"/>
      <c r="L775" s="165"/>
      <c r="M775" s="163"/>
      <c r="N775" s="163"/>
      <c r="O775" s="163"/>
    </row>
    <row r="776" spans="1:15">
      <c r="A776" s="163"/>
      <c r="B776" s="187"/>
      <c r="C776" s="163"/>
      <c r="D776" s="190"/>
      <c r="E776" s="165"/>
      <c r="F776" s="165"/>
      <c r="G776" s="163"/>
      <c r="H776" s="163"/>
      <c r="I776" s="163"/>
      <c r="J776" s="163"/>
      <c r="K776" s="164"/>
      <c r="L776" s="165"/>
      <c r="M776" s="163"/>
      <c r="N776" s="163"/>
      <c r="O776" s="163"/>
    </row>
    <row r="777" spans="1:15">
      <c r="A777" s="163"/>
      <c r="B777" s="187"/>
      <c r="C777" s="163"/>
      <c r="D777" s="190"/>
      <c r="E777" s="165"/>
      <c r="F777" s="165"/>
      <c r="G777" s="163"/>
      <c r="H777" s="163"/>
      <c r="I777" s="163"/>
      <c r="J777" s="163"/>
      <c r="K777" s="164"/>
      <c r="L777" s="165"/>
      <c r="M777" s="163"/>
      <c r="N777" s="163"/>
      <c r="O777" s="163"/>
    </row>
    <row r="778" spans="1:15">
      <c r="A778" s="163"/>
      <c r="B778" s="187"/>
      <c r="C778" s="163"/>
      <c r="D778" s="190"/>
      <c r="E778" s="165"/>
      <c r="F778" s="165"/>
      <c r="G778" s="163"/>
      <c r="H778" s="163"/>
      <c r="I778" s="163"/>
      <c r="J778" s="163"/>
      <c r="K778" s="164"/>
      <c r="L778" s="165"/>
      <c r="M778" s="163"/>
      <c r="N778" s="163"/>
      <c r="O778" s="163"/>
    </row>
    <row r="779" spans="1:15">
      <c r="A779" s="163"/>
      <c r="B779" s="187"/>
      <c r="C779" s="163"/>
      <c r="D779" s="190"/>
      <c r="E779" s="165"/>
      <c r="F779" s="165"/>
      <c r="G779" s="163"/>
      <c r="H779" s="163"/>
      <c r="I779" s="163"/>
      <c r="J779" s="163"/>
      <c r="K779" s="164"/>
      <c r="L779" s="165"/>
      <c r="M779" s="163"/>
      <c r="N779" s="163"/>
      <c r="O779" s="163"/>
    </row>
    <row r="780" spans="1:15">
      <c r="A780" s="163"/>
      <c r="B780" s="187"/>
      <c r="C780" s="163"/>
      <c r="D780" s="190"/>
      <c r="E780" s="165"/>
      <c r="F780" s="165"/>
      <c r="G780" s="163"/>
      <c r="H780" s="163"/>
      <c r="I780" s="163"/>
      <c r="J780" s="163"/>
      <c r="K780" s="164"/>
      <c r="L780" s="165"/>
      <c r="M780" s="163"/>
      <c r="N780" s="163"/>
      <c r="O780" s="163"/>
    </row>
    <row r="781" spans="1:15">
      <c r="A781" s="163"/>
      <c r="B781" s="187"/>
      <c r="C781" s="163"/>
      <c r="D781" s="190"/>
      <c r="E781" s="165"/>
      <c r="F781" s="165"/>
      <c r="G781" s="163"/>
      <c r="H781" s="163"/>
      <c r="I781" s="163"/>
      <c r="J781" s="163"/>
      <c r="K781" s="164"/>
      <c r="L781" s="165"/>
      <c r="M781" s="163"/>
      <c r="N781" s="163"/>
      <c r="O781" s="163"/>
    </row>
    <row r="782" spans="1:15">
      <c r="A782" s="163"/>
      <c r="B782" s="187"/>
      <c r="C782" s="163"/>
      <c r="D782" s="190"/>
      <c r="E782" s="165"/>
      <c r="F782" s="165"/>
      <c r="G782" s="163"/>
      <c r="H782" s="163"/>
      <c r="I782" s="163"/>
      <c r="J782" s="163"/>
      <c r="K782" s="164"/>
      <c r="L782" s="165"/>
      <c r="M782" s="163"/>
      <c r="N782" s="163"/>
      <c r="O782" s="163"/>
    </row>
    <row r="783" spans="1:15">
      <c r="A783" s="163"/>
      <c r="B783" s="187"/>
      <c r="C783" s="163"/>
      <c r="D783" s="190"/>
      <c r="E783" s="165"/>
      <c r="F783" s="165"/>
      <c r="G783" s="163"/>
      <c r="H783" s="163"/>
      <c r="I783" s="163"/>
      <c r="J783" s="163"/>
      <c r="K783" s="164"/>
      <c r="L783" s="165"/>
      <c r="M783" s="163"/>
      <c r="N783" s="163"/>
      <c r="O783" s="163"/>
    </row>
    <row r="784" spans="1:15">
      <c r="A784" s="163"/>
      <c r="B784" s="187"/>
      <c r="C784" s="163"/>
      <c r="D784" s="190"/>
      <c r="E784" s="165"/>
      <c r="F784" s="165"/>
      <c r="G784" s="163"/>
      <c r="H784" s="163"/>
      <c r="I784" s="163"/>
      <c r="J784" s="163"/>
      <c r="K784" s="164"/>
      <c r="L784" s="165"/>
      <c r="M784" s="163"/>
      <c r="N784" s="163"/>
      <c r="O784" s="163"/>
    </row>
    <row r="785" spans="1:15">
      <c r="A785" s="163"/>
      <c r="B785" s="187"/>
      <c r="C785" s="163"/>
      <c r="D785" s="190"/>
      <c r="E785" s="165"/>
      <c r="F785" s="165"/>
      <c r="G785" s="163"/>
      <c r="H785" s="163"/>
      <c r="I785" s="163"/>
      <c r="J785" s="163"/>
      <c r="K785" s="164"/>
      <c r="L785" s="165"/>
      <c r="M785" s="163"/>
      <c r="N785" s="163"/>
      <c r="O785" s="163"/>
    </row>
    <row r="786" spans="1:15">
      <c r="A786" s="163"/>
      <c r="B786" s="187"/>
      <c r="C786" s="163"/>
      <c r="D786" s="190"/>
      <c r="E786" s="165"/>
      <c r="F786" s="165"/>
      <c r="G786" s="163"/>
      <c r="H786" s="163"/>
      <c r="I786" s="163"/>
      <c r="J786" s="163"/>
      <c r="K786" s="164"/>
      <c r="L786" s="165"/>
      <c r="M786" s="163"/>
      <c r="N786" s="163"/>
      <c r="O786" s="163"/>
    </row>
    <row r="787" spans="1:15">
      <c r="A787" s="163"/>
      <c r="B787" s="187"/>
      <c r="C787" s="163"/>
      <c r="D787" s="190"/>
      <c r="E787" s="165"/>
      <c r="F787" s="165"/>
      <c r="G787" s="163"/>
      <c r="H787" s="163"/>
      <c r="I787" s="300"/>
      <c r="J787" s="163"/>
      <c r="K787" s="164"/>
      <c r="L787" s="165"/>
      <c r="M787" s="163"/>
      <c r="N787" s="163"/>
      <c r="O787" s="163"/>
    </row>
    <row r="788" spans="1:15">
      <c r="A788" s="163"/>
      <c r="B788" s="163"/>
      <c r="C788" s="163"/>
      <c r="D788" s="190"/>
      <c r="E788" s="165"/>
      <c r="F788" s="165"/>
      <c r="G788" s="163"/>
      <c r="H788" s="163"/>
      <c r="I788" s="300"/>
      <c r="J788" s="163"/>
      <c r="K788" s="164"/>
      <c r="L788" s="165"/>
      <c r="M788" s="163"/>
      <c r="N788" s="163"/>
      <c r="O788" s="163"/>
    </row>
    <row r="789" spans="1:15">
      <c r="A789" s="163"/>
      <c r="B789" s="163"/>
      <c r="C789" s="163"/>
      <c r="D789" s="190"/>
      <c r="E789" s="165"/>
      <c r="F789" s="165"/>
      <c r="G789" s="163"/>
      <c r="H789" s="163"/>
      <c r="I789" s="163"/>
      <c r="J789" s="163"/>
      <c r="K789" s="164"/>
      <c r="L789" s="165"/>
      <c r="M789" s="163"/>
      <c r="N789" s="163"/>
      <c r="O789" s="163"/>
    </row>
    <row r="790" spans="1:15">
      <c r="A790" s="163"/>
      <c r="B790" s="163"/>
      <c r="C790" s="163"/>
      <c r="D790" s="190"/>
      <c r="E790" s="165"/>
      <c r="F790" s="165"/>
      <c r="G790" s="163"/>
      <c r="H790" s="163"/>
      <c r="I790" s="163"/>
      <c r="J790" s="163"/>
      <c r="K790" s="164"/>
      <c r="L790" s="293"/>
      <c r="M790" s="163"/>
      <c r="N790" s="163"/>
      <c r="O790" s="163"/>
    </row>
    <row r="791" spans="1:15">
      <c r="A791" s="163"/>
      <c r="B791" s="163"/>
      <c r="C791" s="163"/>
      <c r="D791" s="190"/>
      <c r="E791" s="165"/>
      <c r="F791" s="165"/>
      <c r="G791" s="163"/>
      <c r="H791" s="163"/>
      <c r="I791" s="163"/>
      <c r="J791" s="163"/>
      <c r="K791" s="164"/>
      <c r="L791" s="165"/>
      <c r="M791" s="163"/>
      <c r="N791" s="163"/>
      <c r="O791" s="163"/>
    </row>
    <row r="792" spans="1:15">
      <c r="A792" s="163"/>
      <c r="B792" s="163"/>
      <c r="C792" s="163"/>
      <c r="D792" s="190"/>
      <c r="E792" s="165"/>
      <c r="F792" s="165"/>
      <c r="G792" s="163"/>
      <c r="H792" s="163"/>
      <c r="I792" s="163"/>
      <c r="J792" s="163"/>
      <c r="K792" s="164"/>
      <c r="L792" s="164"/>
      <c r="M792" s="163"/>
      <c r="N792" s="163"/>
      <c r="O792" s="163"/>
    </row>
    <row r="793" spans="1:15">
      <c r="A793" s="163"/>
      <c r="B793" s="163"/>
      <c r="C793" s="163"/>
      <c r="D793" s="190"/>
      <c r="E793" s="165"/>
      <c r="F793" s="165"/>
      <c r="G793" s="163"/>
      <c r="H793" s="163"/>
      <c r="I793" s="163"/>
      <c r="J793" s="163"/>
      <c r="K793" s="164"/>
      <c r="L793" s="293"/>
      <c r="M793" s="163"/>
      <c r="N793" s="163"/>
      <c r="O793" s="163"/>
    </row>
    <row r="794" spans="1:15">
      <c r="A794" s="163"/>
      <c r="B794" s="163"/>
      <c r="C794" s="163"/>
      <c r="D794" s="190"/>
      <c r="E794" s="164"/>
      <c r="F794" s="164"/>
      <c r="G794" s="163"/>
      <c r="H794" s="163"/>
      <c r="I794" s="163"/>
      <c r="J794" s="163"/>
      <c r="K794" s="164"/>
      <c r="L794" s="164"/>
      <c r="M794" s="163"/>
      <c r="N794" s="163"/>
      <c r="O794" s="163"/>
    </row>
    <row r="795" spans="1:15">
      <c r="A795" s="163"/>
      <c r="B795" s="163"/>
      <c r="C795" s="163"/>
      <c r="D795" s="190"/>
      <c r="E795" s="164"/>
      <c r="F795" s="164"/>
      <c r="G795" s="163"/>
      <c r="H795" s="163"/>
      <c r="I795" s="163"/>
      <c r="J795" s="163"/>
      <c r="K795" s="164"/>
      <c r="L795" s="164"/>
      <c r="M795" s="163"/>
      <c r="N795" s="163"/>
      <c r="O795" s="163"/>
    </row>
    <row r="796" spans="1:15">
      <c r="A796" s="163"/>
      <c r="B796" s="163"/>
      <c r="C796" s="163"/>
      <c r="D796" s="190"/>
      <c r="E796" s="164"/>
      <c r="F796" s="164"/>
      <c r="G796" s="163"/>
      <c r="H796" s="163"/>
      <c r="I796" s="163"/>
      <c r="J796" s="163"/>
      <c r="K796" s="164"/>
      <c r="L796" s="293"/>
      <c r="M796" s="163"/>
      <c r="N796" s="163"/>
      <c r="O796" s="163"/>
    </row>
    <row r="797" spans="1:15">
      <c r="A797" s="163"/>
      <c r="B797" s="163"/>
      <c r="C797" s="163"/>
      <c r="D797" s="190"/>
      <c r="E797" s="164"/>
      <c r="F797" s="164"/>
      <c r="G797" s="163"/>
      <c r="H797" s="163"/>
      <c r="I797" s="163"/>
      <c r="J797" s="163"/>
      <c r="K797" s="164"/>
      <c r="L797" s="293"/>
      <c r="M797" s="163"/>
      <c r="N797" s="163"/>
      <c r="O797" s="163"/>
    </row>
    <row r="798" spans="1:15">
      <c r="A798" s="163"/>
      <c r="B798" s="163"/>
      <c r="C798" s="163"/>
      <c r="D798" s="190"/>
      <c r="E798" s="164"/>
      <c r="F798" s="164"/>
      <c r="G798" s="163"/>
      <c r="H798" s="163"/>
      <c r="I798" s="163"/>
      <c r="J798" s="163"/>
      <c r="K798" s="164"/>
      <c r="L798" s="293"/>
      <c r="M798" s="163"/>
      <c r="N798" s="163"/>
      <c r="O798" s="163"/>
    </row>
    <row r="799" spans="1:15">
      <c r="A799" s="163"/>
      <c r="B799" s="163"/>
      <c r="C799" s="163"/>
      <c r="D799" s="190"/>
      <c r="E799" s="165"/>
      <c r="F799" s="165"/>
      <c r="G799" s="163"/>
      <c r="H799" s="163"/>
      <c r="I799" s="163"/>
      <c r="J799" s="163"/>
      <c r="K799" s="164"/>
      <c r="L799" s="164"/>
      <c r="M799" s="163"/>
      <c r="N799" s="163"/>
      <c r="O799" s="163"/>
    </row>
    <row r="800" spans="1:15">
      <c r="A800" s="163"/>
      <c r="B800" s="163"/>
      <c r="C800" s="163"/>
      <c r="D800" s="190"/>
      <c r="E800" s="165"/>
      <c r="F800" s="165"/>
      <c r="G800" s="163"/>
      <c r="H800" s="163"/>
      <c r="I800" s="163"/>
      <c r="J800" s="163"/>
      <c r="K800" s="164"/>
      <c r="L800" s="164"/>
      <c r="M800" s="163"/>
      <c r="N800" s="163"/>
      <c r="O800" s="163"/>
    </row>
    <row r="801" spans="1:15">
      <c r="A801" s="163"/>
      <c r="B801" s="163"/>
      <c r="C801" s="163"/>
      <c r="D801" s="190"/>
      <c r="E801" s="165"/>
      <c r="F801" s="165"/>
      <c r="G801" s="163"/>
      <c r="H801" s="163"/>
      <c r="I801" s="163"/>
      <c r="J801" s="163"/>
      <c r="K801" s="164"/>
      <c r="L801" s="164"/>
      <c r="M801" s="163"/>
      <c r="N801" s="163"/>
      <c r="O801" s="163"/>
    </row>
    <row r="802" spans="1:15">
      <c r="A802" s="163"/>
      <c r="B802" s="163"/>
      <c r="C802" s="163"/>
      <c r="D802" s="190"/>
      <c r="E802" s="165"/>
      <c r="F802" s="165"/>
      <c r="G802" s="163"/>
      <c r="H802" s="163"/>
      <c r="I802" s="163"/>
      <c r="J802" s="163"/>
      <c r="K802" s="164"/>
      <c r="L802" s="164"/>
      <c r="M802" s="163"/>
      <c r="N802" s="163"/>
      <c r="O802" s="163"/>
    </row>
    <row r="803" spans="1:15">
      <c r="A803" s="163"/>
      <c r="B803" s="163"/>
      <c r="C803" s="163"/>
      <c r="D803" s="190"/>
      <c r="E803" s="165"/>
      <c r="F803" s="165"/>
      <c r="G803" s="163"/>
      <c r="H803" s="163"/>
      <c r="I803" s="163"/>
      <c r="J803" s="163"/>
      <c r="K803" s="164"/>
      <c r="L803" s="164"/>
      <c r="M803" s="163"/>
      <c r="N803" s="163"/>
      <c r="O803" s="163"/>
    </row>
    <row r="804" spans="1:15">
      <c r="A804" s="163"/>
      <c r="B804" s="163"/>
      <c r="C804" s="163"/>
      <c r="D804" s="190"/>
      <c r="E804" s="165"/>
      <c r="F804" s="165"/>
      <c r="G804" s="163"/>
      <c r="H804" s="163"/>
      <c r="I804" s="163"/>
      <c r="J804" s="163"/>
      <c r="K804" s="164"/>
      <c r="L804" s="164"/>
      <c r="M804" s="163"/>
      <c r="N804" s="163"/>
      <c r="O804" s="163"/>
    </row>
    <row r="805" spans="1:15">
      <c r="A805" s="163"/>
      <c r="B805" s="163"/>
      <c r="C805" s="163"/>
      <c r="D805" s="190"/>
      <c r="E805" s="164"/>
      <c r="F805" s="164"/>
      <c r="G805" s="163"/>
      <c r="H805" s="163"/>
      <c r="I805" s="163"/>
      <c r="J805" s="163"/>
      <c r="K805" s="164"/>
      <c r="L805" s="164"/>
      <c r="M805" s="163"/>
      <c r="N805" s="163"/>
      <c r="O805" s="163"/>
    </row>
    <row r="806" spans="1:15">
      <c r="A806" s="163"/>
      <c r="B806" s="163"/>
      <c r="C806" s="163"/>
      <c r="D806" s="190" t="s">
        <v>4039</v>
      </c>
      <c r="E806" s="164"/>
      <c r="F806" s="164"/>
      <c r="G806" s="163"/>
      <c r="H806" s="163"/>
      <c r="I806" s="163"/>
      <c r="J806" s="163"/>
      <c r="K806" s="164"/>
      <c r="L806" s="164"/>
      <c r="M806" s="163"/>
      <c r="N806" s="163"/>
      <c r="O806" s="163"/>
    </row>
    <row r="807" spans="1:15">
      <c r="A807" s="163"/>
      <c r="B807" s="163"/>
      <c r="C807" s="163"/>
      <c r="D807" s="190" t="s">
        <v>4040</v>
      </c>
      <c r="E807" s="164"/>
      <c r="F807" s="164"/>
      <c r="G807" s="163"/>
      <c r="H807" s="163"/>
      <c r="I807" s="163"/>
      <c r="J807" s="163"/>
      <c r="K807" s="164"/>
      <c r="L807" s="164"/>
      <c r="M807" s="163"/>
      <c r="N807" s="163"/>
      <c r="O807" s="163"/>
    </row>
    <row r="808" spans="1:15">
      <c r="A808" s="163"/>
      <c r="B808" s="163"/>
      <c r="C808" s="163"/>
      <c r="D808" s="190"/>
      <c r="E808" s="165"/>
      <c r="F808" s="165"/>
      <c r="G808" s="163"/>
      <c r="H808" s="163"/>
      <c r="I808" s="163"/>
      <c r="J808" s="163"/>
      <c r="K808" s="164"/>
      <c r="L808" s="164"/>
      <c r="M808" s="163"/>
      <c r="N808" s="163"/>
      <c r="O808" s="163"/>
    </row>
    <row r="809" spans="1:15">
      <c r="A809" s="163"/>
      <c r="B809" s="163"/>
      <c r="C809" s="163"/>
      <c r="D809" s="190"/>
      <c r="E809" s="165"/>
      <c r="F809" s="165"/>
      <c r="G809" s="163"/>
      <c r="H809" s="163"/>
      <c r="I809" s="163"/>
      <c r="J809" s="163"/>
      <c r="K809" s="164"/>
      <c r="L809" s="164"/>
      <c r="M809" s="163"/>
      <c r="N809" s="163"/>
      <c r="O809" s="163"/>
    </row>
    <row r="810" spans="1:15">
      <c r="A810" s="163"/>
      <c r="B810" s="163"/>
      <c r="C810" s="163"/>
      <c r="D810" s="190"/>
      <c r="E810" s="165"/>
      <c r="F810" s="165"/>
      <c r="G810" s="163"/>
      <c r="H810" s="163"/>
      <c r="I810" s="163"/>
      <c r="J810" s="163"/>
      <c r="K810" s="164"/>
      <c r="L810" s="164"/>
      <c r="M810" s="163"/>
      <c r="N810" s="163"/>
      <c r="O810" s="163"/>
    </row>
    <row r="811" spans="1:15">
      <c r="A811" s="163"/>
      <c r="B811" s="163"/>
      <c r="C811" s="163"/>
      <c r="D811" s="190"/>
      <c r="E811" s="165"/>
      <c r="F811" s="165"/>
      <c r="G811" s="163"/>
      <c r="H811" s="163"/>
      <c r="I811" s="163"/>
      <c r="J811" s="163"/>
      <c r="K811" s="164"/>
      <c r="L811" s="164"/>
      <c r="M811" s="163"/>
      <c r="N811" s="163"/>
      <c r="O811" s="163"/>
    </row>
    <row r="812" spans="1:15">
      <c r="A812" s="163"/>
      <c r="B812" s="163"/>
      <c r="C812" s="163"/>
      <c r="D812" s="190"/>
      <c r="E812" s="165"/>
      <c r="F812" s="165"/>
      <c r="G812" s="163"/>
      <c r="H812" s="163"/>
      <c r="I812" s="163"/>
      <c r="J812" s="163"/>
      <c r="K812" s="164"/>
      <c r="L812" s="164"/>
      <c r="M812" s="163"/>
      <c r="N812" s="163"/>
      <c r="O812" s="163"/>
    </row>
    <row r="813" spans="1:15">
      <c r="A813" s="163"/>
      <c r="B813" s="163"/>
      <c r="C813" s="163"/>
      <c r="D813" s="190"/>
      <c r="E813" s="165"/>
      <c r="F813" s="165"/>
      <c r="G813" s="163"/>
      <c r="H813" s="163"/>
      <c r="I813" s="163"/>
      <c r="J813" s="163"/>
      <c r="K813" s="164"/>
      <c r="L813" s="164"/>
      <c r="M813" s="163"/>
      <c r="N813" s="163"/>
      <c r="O813" s="163"/>
    </row>
    <row r="814" spans="1:15">
      <c r="A814" s="163"/>
      <c r="B814" s="163"/>
      <c r="C814" s="163"/>
      <c r="D814" s="190"/>
      <c r="E814" s="165"/>
      <c r="F814" s="165"/>
      <c r="G814" s="163"/>
      <c r="H814" s="163"/>
      <c r="I814" s="163"/>
      <c r="J814" s="163"/>
      <c r="K814" s="164"/>
      <c r="L814" s="164"/>
      <c r="M814" s="163"/>
      <c r="N814" s="163"/>
      <c r="O814" s="163"/>
    </row>
    <row r="815" spans="1:15">
      <c r="A815" s="163"/>
      <c r="B815" s="163"/>
      <c r="C815" s="163"/>
      <c r="D815" s="190"/>
      <c r="E815" s="165"/>
      <c r="F815" s="165"/>
      <c r="G815" s="163"/>
      <c r="H815" s="163"/>
      <c r="I815" s="163"/>
      <c r="J815" s="163"/>
      <c r="K815" s="164"/>
      <c r="L815" s="164"/>
      <c r="M815" s="163"/>
      <c r="N815" s="163"/>
      <c r="O815" s="163"/>
    </row>
    <row r="816" spans="1:15">
      <c r="A816" s="163"/>
      <c r="B816" s="163"/>
      <c r="C816" s="163"/>
      <c r="D816" s="190"/>
      <c r="E816" s="165"/>
      <c r="F816" s="165"/>
      <c r="G816" s="163"/>
      <c r="H816" s="163"/>
      <c r="I816" s="163"/>
      <c r="J816" s="163"/>
      <c r="K816" s="164"/>
      <c r="L816" s="164"/>
      <c r="M816" s="163"/>
      <c r="N816" s="163"/>
      <c r="O816" s="163"/>
    </row>
    <row r="817" spans="1:15">
      <c r="A817" s="163"/>
      <c r="B817" s="163"/>
      <c r="C817" s="163"/>
      <c r="D817" s="190" t="s">
        <v>4050</v>
      </c>
      <c r="E817" s="164"/>
      <c r="F817" s="164"/>
      <c r="G817" s="163"/>
      <c r="H817" s="163"/>
      <c r="I817" s="163"/>
      <c r="J817" s="163"/>
      <c r="K817" s="164"/>
      <c r="L817" s="164"/>
      <c r="M817" s="163"/>
      <c r="N817" s="163"/>
      <c r="O817" s="163"/>
    </row>
    <row r="818" spans="1:15">
      <c r="A818" s="163"/>
      <c r="B818" s="163"/>
      <c r="C818" s="163"/>
      <c r="D818" s="190" t="s">
        <v>4051</v>
      </c>
      <c r="E818" s="164"/>
      <c r="F818" s="164"/>
      <c r="G818" s="163"/>
      <c r="H818" s="163"/>
      <c r="I818" s="163"/>
      <c r="J818" s="163"/>
      <c r="K818" s="164"/>
      <c r="L818" s="164"/>
      <c r="M818" s="163"/>
      <c r="N818" s="163"/>
      <c r="O818" s="163"/>
    </row>
    <row r="819" spans="1:15">
      <c r="A819" s="163"/>
      <c r="B819" s="163"/>
      <c r="C819" s="163"/>
      <c r="D819" s="190" t="s">
        <v>4052</v>
      </c>
      <c r="E819" s="164"/>
      <c r="F819" s="164"/>
      <c r="G819" s="163"/>
      <c r="H819" s="163"/>
      <c r="I819" s="163"/>
      <c r="J819" s="163"/>
      <c r="K819" s="164"/>
      <c r="L819" s="164"/>
      <c r="M819" s="163"/>
      <c r="N819" s="163"/>
      <c r="O819" s="163"/>
    </row>
    <row r="820" spans="1:15">
      <c r="A820" s="163"/>
      <c r="B820" s="163"/>
      <c r="C820" s="163"/>
      <c r="D820" s="190" t="s">
        <v>4053</v>
      </c>
      <c r="E820" s="164"/>
      <c r="F820" s="164"/>
      <c r="G820" s="163"/>
      <c r="H820" s="163"/>
      <c r="I820" s="163"/>
      <c r="J820" s="163"/>
      <c r="K820" s="164"/>
      <c r="L820" s="164"/>
      <c r="M820" s="163"/>
      <c r="N820" s="163"/>
      <c r="O820" s="163"/>
    </row>
    <row r="821" spans="1:15">
      <c r="A821" s="163"/>
      <c r="B821" s="163"/>
      <c r="C821" s="163"/>
      <c r="D821" s="190" t="s">
        <v>4054</v>
      </c>
      <c r="E821" s="164"/>
      <c r="F821" s="164"/>
      <c r="G821" s="163"/>
      <c r="H821" s="163"/>
      <c r="I821" s="163"/>
      <c r="J821" s="163"/>
      <c r="K821" s="164"/>
      <c r="L821" s="164"/>
      <c r="M821" s="163"/>
      <c r="N821" s="163"/>
      <c r="O821" s="163"/>
    </row>
    <row r="822" spans="1:15">
      <c r="A822" s="163"/>
      <c r="B822" s="163"/>
      <c r="C822" s="163"/>
      <c r="D822" s="190" t="s">
        <v>4055</v>
      </c>
      <c r="E822" s="164"/>
      <c r="F822" s="164"/>
      <c r="G822" s="163"/>
      <c r="H822" s="163"/>
      <c r="I822" s="163"/>
      <c r="J822" s="163"/>
      <c r="K822" s="164"/>
      <c r="L822" s="164"/>
      <c r="M822" s="163"/>
      <c r="N822" s="163"/>
      <c r="O822" s="163"/>
    </row>
    <row r="823" spans="1:15">
      <c r="A823" s="163"/>
      <c r="B823" s="163"/>
      <c r="C823" s="163"/>
      <c r="D823" s="190" t="s">
        <v>4056</v>
      </c>
      <c r="E823" s="164"/>
      <c r="F823" s="164"/>
      <c r="G823" s="163"/>
      <c r="H823" s="163"/>
      <c r="I823" s="163"/>
      <c r="J823" s="163"/>
      <c r="K823" s="164"/>
      <c r="L823" s="164"/>
      <c r="M823" s="163"/>
      <c r="N823" s="163"/>
      <c r="O823" s="163"/>
    </row>
    <row r="824" spans="1:15">
      <c r="A824" s="163"/>
      <c r="B824" s="163"/>
      <c r="C824" s="163"/>
      <c r="D824" s="190" t="s">
        <v>4057</v>
      </c>
      <c r="E824" s="164"/>
      <c r="F824" s="164"/>
      <c r="G824" s="163"/>
      <c r="H824" s="163"/>
      <c r="I824" s="163"/>
      <c r="J824" s="163"/>
      <c r="K824" s="164"/>
      <c r="L824" s="164"/>
      <c r="M824" s="163"/>
      <c r="N824" s="163"/>
      <c r="O824" s="163"/>
    </row>
    <row r="825" spans="1:15">
      <c r="A825" s="163"/>
      <c r="B825" s="163"/>
      <c r="C825" s="163"/>
      <c r="D825" s="190" t="s">
        <v>4058</v>
      </c>
      <c r="E825" s="164"/>
      <c r="F825" s="164"/>
      <c r="G825" s="163"/>
      <c r="H825" s="163"/>
      <c r="I825" s="163"/>
      <c r="J825" s="163"/>
      <c r="K825" s="164"/>
      <c r="L825" s="164"/>
      <c r="M825" s="163"/>
      <c r="N825" s="163"/>
      <c r="O825" s="163"/>
    </row>
    <row r="826" spans="1:15">
      <c r="A826" s="163"/>
      <c r="B826" s="163"/>
      <c r="C826" s="163"/>
      <c r="D826" s="190" t="s">
        <v>4059</v>
      </c>
      <c r="E826" s="164"/>
      <c r="F826" s="164"/>
      <c r="G826" s="163"/>
      <c r="H826" s="163"/>
      <c r="I826" s="163"/>
      <c r="J826" s="163"/>
      <c r="K826" s="164"/>
      <c r="L826" s="164"/>
      <c r="M826" s="163"/>
      <c r="N826" s="163"/>
      <c r="O826" s="163"/>
    </row>
    <row r="827" spans="1:15">
      <c r="A827" s="163"/>
      <c r="B827" s="163"/>
      <c r="C827" s="163"/>
      <c r="D827" s="190" t="s">
        <v>4060</v>
      </c>
      <c r="E827" s="164"/>
      <c r="F827" s="164"/>
      <c r="G827" s="163"/>
      <c r="H827" s="163"/>
      <c r="I827" s="163"/>
      <c r="J827" s="163"/>
      <c r="K827" s="164"/>
      <c r="L827" s="164"/>
      <c r="M827" s="163"/>
      <c r="N827" s="163"/>
      <c r="O827" s="163"/>
    </row>
    <row r="828" spans="1:15">
      <c r="A828" s="163"/>
      <c r="B828" s="163"/>
      <c r="C828" s="163"/>
      <c r="D828" s="190" t="s">
        <v>4061</v>
      </c>
      <c r="E828" s="164"/>
      <c r="F828" s="164"/>
      <c r="G828" s="163"/>
      <c r="H828" s="163"/>
      <c r="I828" s="163"/>
      <c r="J828" s="163"/>
      <c r="K828" s="164"/>
      <c r="L828" s="164"/>
      <c r="M828" s="163"/>
      <c r="N828" s="163"/>
      <c r="O828" s="163"/>
    </row>
    <row r="829" spans="1:15">
      <c r="A829" s="163"/>
      <c r="B829" s="163"/>
      <c r="C829" s="163"/>
      <c r="D829" s="190" t="s">
        <v>4062</v>
      </c>
      <c r="E829" s="164"/>
      <c r="F829" s="164"/>
      <c r="G829" s="163"/>
      <c r="H829" s="163"/>
      <c r="I829" s="163"/>
      <c r="J829" s="163"/>
      <c r="K829" s="164"/>
      <c r="L829" s="164"/>
      <c r="M829" s="163"/>
      <c r="N829" s="163"/>
      <c r="O829" s="163"/>
    </row>
    <row r="830" spans="1:15">
      <c r="A830" s="163"/>
      <c r="B830" s="163"/>
      <c r="C830" s="163"/>
      <c r="D830" s="190" t="s">
        <v>4063</v>
      </c>
      <c r="E830" s="164"/>
      <c r="F830" s="164"/>
      <c r="G830" s="163"/>
      <c r="H830" s="163"/>
      <c r="I830" s="163"/>
      <c r="J830" s="163"/>
      <c r="K830" s="164"/>
      <c r="L830" s="164"/>
      <c r="M830" s="163"/>
      <c r="N830" s="163"/>
      <c r="O830" s="163"/>
    </row>
    <row r="831" spans="1:15">
      <c r="A831" s="163"/>
      <c r="B831" s="163"/>
      <c r="C831" s="163"/>
      <c r="D831" s="190" t="s">
        <v>4064</v>
      </c>
      <c r="E831" s="164"/>
      <c r="F831" s="164"/>
      <c r="G831" s="163"/>
      <c r="H831" s="163"/>
      <c r="I831" s="163"/>
      <c r="J831" s="163"/>
      <c r="K831" s="164"/>
      <c r="L831" s="164"/>
      <c r="M831" s="163"/>
      <c r="N831" s="163"/>
      <c r="O831" s="163"/>
    </row>
    <row r="832" spans="1:15">
      <c r="A832" s="163"/>
      <c r="B832" s="163"/>
      <c r="C832" s="163"/>
      <c r="D832" s="190" t="s">
        <v>4065</v>
      </c>
      <c r="E832" s="164"/>
      <c r="F832" s="164"/>
      <c r="G832" s="163"/>
      <c r="H832" s="163"/>
      <c r="I832" s="163"/>
      <c r="J832" s="163"/>
      <c r="K832" s="164"/>
      <c r="L832" s="164"/>
      <c r="M832" s="163"/>
      <c r="N832" s="163"/>
      <c r="O832" s="163"/>
    </row>
    <row r="833" spans="1:15">
      <c r="A833" s="163"/>
      <c r="B833" s="163"/>
      <c r="C833" s="163"/>
      <c r="D833" s="190" t="s">
        <v>4066</v>
      </c>
      <c r="E833" s="164"/>
      <c r="F833" s="164"/>
      <c r="G833" s="163"/>
      <c r="H833" s="163"/>
      <c r="I833" s="163"/>
      <c r="J833" s="163"/>
      <c r="K833" s="164"/>
      <c r="L833" s="164"/>
      <c r="M833" s="163"/>
      <c r="N833" s="163"/>
      <c r="O833" s="163"/>
    </row>
    <row r="834" spans="1:15">
      <c r="A834" s="163"/>
      <c r="B834" s="163"/>
      <c r="C834" s="163"/>
      <c r="D834" s="190" t="s">
        <v>4067</v>
      </c>
      <c r="E834" s="164"/>
      <c r="F834" s="164"/>
      <c r="G834" s="163"/>
      <c r="H834" s="163"/>
      <c r="I834" s="163"/>
      <c r="J834" s="163"/>
      <c r="K834" s="164"/>
      <c r="L834" s="164"/>
      <c r="M834" s="163"/>
      <c r="N834" s="163"/>
      <c r="O834" s="163"/>
    </row>
    <row r="835" spans="1:15">
      <c r="A835" s="163"/>
      <c r="B835" s="163"/>
      <c r="C835" s="163"/>
      <c r="D835" s="190" t="s">
        <v>4794</v>
      </c>
      <c r="E835" s="164"/>
      <c r="F835" s="164"/>
      <c r="G835" s="163"/>
      <c r="H835" s="163"/>
      <c r="I835" s="163"/>
      <c r="J835" s="163"/>
      <c r="K835" s="164"/>
      <c r="L835" s="164"/>
      <c r="M835" s="163"/>
      <c r="N835" s="163"/>
      <c r="O835" s="163"/>
    </row>
    <row r="836" spans="1:15">
      <c r="A836" s="163"/>
      <c r="B836" s="163"/>
      <c r="C836" s="163"/>
      <c r="D836" s="190" t="s">
        <v>4795</v>
      </c>
      <c r="E836" s="164"/>
      <c r="F836" s="164"/>
      <c r="G836" s="163"/>
      <c r="H836" s="163"/>
      <c r="I836" s="163"/>
      <c r="J836" s="163"/>
      <c r="K836" s="164"/>
      <c r="L836" s="164"/>
      <c r="M836" s="163"/>
      <c r="N836" s="163"/>
      <c r="O836" s="163"/>
    </row>
    <row r="837" spans="1:15">
      <c r="A837" s="163"/>
      <c r="B837" s="163"/>
      <c r="C837" s="163"/>
      <c r="D837" s="190" t="s">
        <v>4796</v>
      </c>
      <c r="E837" s="164"/>
      <c r="F837" s="164"/>
      <c r="G837" s="163"/>
      <c r="H837" s="163"/>
      <c r="I837" s="163"/>
      <c r="J837" s="163"/>
      <c r="K837" s="164"/>
      <c r="L837" s="164"/>
      <c r="M837" s="163"/>
      <c r="N837" s="163"/>
      <c r="O837" s="163"/>
    </row>
    <row r="838" spans="1:15">
      <c r="A838" s="163"/>
      <c r="B838" s="163"/>
      <c r="C838" s="163"/>
      <c r="D838" s="190" t="s">
        <v>4797</v>
      </c>
      <c r="E838" s="164"/>
      <c r="F838" s="164"/>
      <c r="G838" s="163"/>
      <c r="H838" s="163"/>
      <c r="I838" s="163"/>
      <c r="J838" s="163"/>
      <c r="K838" s="164"/>
      <c r="L838" s="164"/>
      <c r="M838" s="163"/>
      <c r="N838" s="163"/>
      <c r="O838" s="163"/>
    </row>
    <row r="839" spans="1:15">
      <c r="A839" s="163"/>
      <c r="B839" s="163"/>
      <c r="C839" s="163"/>
      <c r="D839" s="190" t="s">
        <v>4798</v>
      </c>
      <c r="E839" s="164"/>
      <c r="F839" s="164"/>
      <c r="G839" s="163"/>
      <c r="H839" s="163"/>
      <c r="I839" s="163"/>
      <c r="J839" s="163"/>
      <c r="K839" s="164"/>
      <c r="L839" s="164"/>
      <c r="M839" s="163"/>
      <c r="N839" s="163"/>
      <c r="O839" s="163"/>
    </row>
    <row r="840" spans="1:15">
      <c r="A840" s="163"/>
      <c r="B840" s="163"/>
      <c r="C840" s="163"/>
      <c r="D840" s="190" t="s">
        <v>4799</v>
      </c>
      <c r="E840" s="164"/>
      <c r="F840" s="164"/>
      <c r="G840" s="163"/>
      <c r="H840" s="163"/>
      <c r="I840" s="163"/>
      <c r="J840" s="163"/>
      <c r="K840" s="164"/>
      <c r="L840" s="164"/>
      <c r="M840" s="163"/>
      <c r="N840" s="163"/>
      <c r="O840" s="163"/>
    </row>
    <row r="841" spans="1:15">
      <c r="A841" s="163"/>
      <c r="B841" s="163"/>
      <c r="C841" s="163"/>
      <c r="D841" s="190" t="s">
        <v>4800</v>
      </c>
      <c r="E841" s="164"/>
      <c r="F841" s="164"/>
      <c r="G841" s="163"/>
      <c r="H841" s="163"/>
      <c r="I841" s="163"/>
      <c r="J841" s="163"/>
      <c r="K841" s="164"/>
      <c r="L841" s="164"/>
      <c r="M841" s="163"/>
      <c r="N841" s="163"/>
      <c r="O841" s="163"/>
    </row>
    <row r="842" spans="1:15">
      <c r="A842" s="163"/>
      <c r="B842" s="163"/>
      <c r="C842" s="163"/>
      <c r="D842" s="190" t="s">
        <v>4801</v>
      </c>
      <c r="E842" s="164"/>
      <c r="F842" s="164"/>
      <c r="G842" s="163"/>
      <c r="H842" s="163"/>
      <c r="I842" s="163"/>
      <c r="J842" s="163"/>
      <c r="K842" s="164"/>
      <c r="L842" s="164"/>
      <c r="M842" s="163"/>
      <c r="N842" s="163"/>
      <c r="O842" s="163"/>
    </row>
    <row r="843" spans="1:15">
      <c r="A843" s="163"/>
      <c r="B843" s="163"/>
      <c r="C843" s="163"/>
      <c r="D843" s="190" t="s">
        <v>4802</v>
      </c>
      <c r="E843" s="164"/>
      <c r="F843" s="164"/>
      <c r="G843" s="163"/>
      <c r="H843" s="163"/>
      <c r="I843" s="163"/>
      <c r="J843" s="163"/>
      <c r="K843" s="164"/>
      <c r="L843" s="164"/>
      <c r="M843" s="163"/>
      <c r="N843" s="163"/>
      <c r="O843" s="163"/>
    </row>
    <row r="844" spans="1:15">
      <c r="A844" s="163"/>
      <c r="B844" s="163"/>
      <c r="C844" s="163"/>
      <c r="D844" s="190" t="s">
        <v>4803</v>
      </c>
      <c r="E844" s="164"/>
      <c r="F844" s="164"/>
      <c r="G844" s="163"/>
      <c r="H844" s="163"/>
      <c r="I844" s="163"/>
      <c r="J844" s="163"/>
      <c r="K844" s="164"/>
      <c r="L844" s="164"/>
      <c r="M844" s="163"/>
      <c r="N844" s="163"/>
      <c r="O844" s="163"/>
    </row>
    <row r="845" spans="1:15">
      <c r="A845" s="163"/>
      <c r="B845" s="163"/>
      <c r="C845" s="163"/>
      <c r="D845" s="190" t="s">
        <v>4804</v>
      </c>
      <c r="E845" s="164"/>
      <c r="F845" s="164"/>
      <c r="G845" s="163"/>
      <c r="H845" s="163"/>
      <c r="I845" s="163"/>
      <c r="J845" s="163"/>
      <c r="K845" s="164"/>
      <c r="L845" s="164"/>
      <c r="M845" s="163"/>
      <c r="N845" s="163"/>
      <c r="O845" s="163"/>
    </row>
    <row r="846" spans="1:15">
      <c r="A846" s="163"/>
      <c r="B846" s="163"/>
      <c r="C846" s="163"/>
      <c r="D846" s="190" t="s">
        <v>4805</v>
      </c>
      <c r="E846" s="164"/>
      <c r="F846" s="164"/>
      <c r="G846" s="163"/>
      <c r="H846" s="163"/>
      <c r="I846" s="163"/>
      <c r="J846" s="163"/>
      <c r="K846" s="164"/>
      <c r="L846" s="164"/>
      <c r="M846" s="163"/>
      <c r="N846" s="163"/>
      <c r="O846" s="163"/>
    </row>
    <row r="847" spans="1:15">
      <c r="A847" s="163"/>
      <c r="B847" s="163"/>
      <c r="C847" s="163"/>
      <c r="D847" s="190" t="s">
        <v>4806</v>
      </c>
      <c r="E847" s="164"/>
      <c r="F847" s="164"/>
      <c r="G847" s="163"/>
      <c r="H847" s="163"/>
      <c r="I847" s="163"/>
      <c r="J847" s="163"/>
      <c r="K847" s="164"/>
      <c r="L847" s="164"/>
      <c r="M847" s="163"/>
      <c r="N847" s="163"/>
      <c r="O847" s="163"/>
    </row>
    <row r="848" spans="1:15">
      <c r="A848" s="163"/>
      <c r="B848" s="163"/>
      <c r="C848" s="163"/>
      <c r="D848" s="190" t="s">
        <v>4807</v>
      </c>
      <c r="E848" s="164"/>
      <c r="F848" s="164"/>
      <c r="G848" s="163"/>
      <c r="H848" s="163"/>
      <c r="I848" s="163"/>
      <c r="J848" s="163"/>
      <c r="K848" s="164"/>
      <c r="L848" s="164"/>
      <c r="M848" s="163"/>
      <c r="N848" s="163"/>
      <c r="O848" s="163"/>
    </row>
    <row r="849" spans="1:15">
      <c r="A849" s="163"/>
      <c r="B849" s="163"/>
      <c r="C849" s="163"/>
      <c r="D849" s="190" t="s">
        <v>4808</v>
      </c>
      <c r="E849" s="164"/>
      <c r="F849" s="164"/>
      <c r="G849" s="163"/>
      <c r="H849" s="163"/>
      <c r="I849" s="163"/>
      <c r="J849" s="163"/>
      <c r="K849" s="164"/>
      <c r="L849" s="164"/>
      <c r="M849" s="163"/>
      <c r="N849" s="163"/>
      <c r="O849" s="163"/>
    </row>
    <row r="850" spans="1:15">
      <c r="A850" s="163"/>
      <c r="B850" s="163"/>
      <c r="C850" s="163"/>
      <c r="D850" s="190" t="s">
        <v>4809</v>
      </c>
      <c r="E850" s="164"/>
      <c r="F850" s="164"/>
      <c r="G850" s="163"/>
      <c r="H850" s="163"/>
      <c r="I850" s="163"/>
      <c r="J850" s="163"/>
      <c r="K850" s="164"/>
      <c r="L850" s="164"/>
      <c r="M850" s="163"/>
      <c r="N850" s="163"/>
      <c r="O850" s="163"/>
    </row>
    <row r="851" spans="1:15">
      <c r="A851" s="163"/>
      <c r="B851" s="163"/>
      <c r="C851" s="163"/>
      <c r="D851" s="190" t="s">
        <v>4810</v>
      </c>
      <c r="E851" s="164"/>
      <c r="F851" s="164"/>
      <c r="G851" s="163"/>
      <c r="H851" s="163"/>
      <c r="I851" s="163"/>
      <c r="J851" s="163"/>
      <c r="K851" s="164"/>
      <c r="L851" s="164"/>
      <c r="M851" s="163"/>
      <c r="N851" s="163"/>
      <c r="O851" s="163"/>
    </row>
    <row r="852" spans="1:15">
      <c r="A852" s="163"/>
      <c r="B852" s="163"/>
      <c r="C852" s="163"/>
      <c r="D852" s="190" t="s">
        <v>4811</v>
      </c>
      <c r="E852" s="164"/>
      <c r="F852" s="164"/>
      <c r="G852" s="163"/>
      <c r="H852" s="163"/>
      <c r="I852" s="163"/>
      <c r="J852" s="163"/>
      <c r="K852" s="164"/>
      <c r="L852" s="164"/>
      <c r="M852" s="163"/>
      <c r="N852" s="163"/>
      <c r="O852" s="163"/>
    </row>
    <row r="853" spans="1:15">
      <c r="A853" s="163"/>
      <c r="B853" s="163"/>
      <c r="C853" s="163"/>
      <c r="D853" s="190" t="s">
        <v>4812</v>
      </c>
      <c r="E853" s="164"/>
      <c r="F853" s="164"/>
      <c r="G853" s="163"/>
      <c r="H853" s="163"/>
      <c r="I853" s="163"/>
      <c r="J853" s="163"/>
      <c r="K853" s="164"/>
      <c r="L853" s="164"/>
      <c r="M853" s="163"/>
      <c r="N853" s="163"/>
      <c r="O853" s="163"/>
    </row>
    <row r="854" spans="1:15">
      <c r="A854" s="163"/>
      <c r="B854" s="163"/>
      <c r="C854" s="163"/>
      <c r="D854" s="190" t="s">
        <v>4813</v>
      </c>
      <c r="E854" s="164"/>
      <c r="F854" s="164"/>
      <c r="G854" s="163"/>
      <c r="H854" s="163"/>
      <c r="I854" s="163"/>
      <c r="J854" s="163"/>
      <c r="K854" s="164"/>
      <c r="L854" s="164"/>
      <c r="M854" s="163"/>
      <c r="N854" s="163"/>
      <c r="O854" s="163"/>
    </row>
    <row r="855" spans="1:15">
      <c r="A855" s="163"/>
      <c r="B855" s="163"/>
      <c r="C855" s="163"/>
      <c r="D855" s="190" t="s">
        <v>4814</v>
      </c>
      <c r="E855" s="164"/>
      <c r="F855" s="164"/>
      <c r="G855" s="163"/>
      <c r="H855" s="163"/>
      <c r="I855" s="163"/>
      <c r="J855" s="163"/>
      <c r="K855" s="164"/>
      <c r="L855" s="164"/>
      <c r="M855" s="163"/>
      <c r="N855" s="163"/>
      <c r="O855" s="163"/>
    </row>
    <row r="856" spans="1:15">
      <c r="A856" s="163"/>
      <c r="B856" s="163"/>
      <c r="C856" s="163"/>
      <c r="D856" s="190" t="s">
        <v>4815</v>
      </c>
      <c r="E856" s="164"/>
      <c r="F856" s="164"/>
      <c r="G856" s="163"/>
      <c r="H856" s="163"/>
      <c r="I856" s="163"/>
      <c r="J856" s="163"/>
      <c r="K856" s="164"/>
      <c r="L856" s="164"/>
      <c r="M856" s="163"/>
      <c r="N856" s="163"/>
      <c r="O856" s="163"/>
    </row>
    <row r="857" spans="1:15">
      <c r="A857" s="163"/>
      <c r="B857" s="163"/>
      <c r="C857" s="163"/>
      <c r="D857" s="190" t="s">
        <v>4816</v>
      </c>
      <c r="E857" s="164"/>
      <c r="F857" s="164"/>
      <c r="G857" s="163"/>
      <c r="H857" s="163"/>
      <c r="I857" s="163"/>
      <c r="J857" s="163"/>
      <c r="K857" s="164"/>
      <c r="L857" s="164"/>
      <c r="M857" s="163"/>
      <c r="N857" s="163"/>
      <c r="O857" s="163"/>
    </row>
    <row r="858" spans="1:15">
      <c r="A858" s="163"/>
      <c r="B858" s="163"/>
      <c r="C858" s="163"/>
      <c r="D858" s="190" t="s">
        <v>4817</v>
      </c>
      <c r="E858" s="164"/>
      <c r="F858" s="164"/>
      <c r="G858" s="163"/>
      <c r="H858" s="163"/>
      <c r="I858" s="163"/>
      <c r="J858" s="163"/>
      <c r="K858" s="164"/>
      <c r="L858" s="164"/>
      <c r="M858" s="163"/>
      <c r="N858" s="163"/>
      <c r="O858" s="163"/>
    </row>
    <row r="859" spans="1:15">
      <c r="A859" s="163"/>
      <c r="B859" s="163"/>
      <c r="C859" s="163"/>
      <c r="D859" s="190" t="s">
        <v>5100</v>
      </c>
      <c r="E859" s="164"/>
      <c r="F859" s="164"/>
      <c r="G859" s="163"/>
      <c r="H859" s="163"/>
      <c r="I859" s="163"/>
      <c r="J859" s="163"/>
      <c r="K859" s="164"/>
      <c r="L859" s="164"/>
      <c r="M859" s="163"/>
      <c r="N859" s="163"/>
      <c r="O859" s="163"/>
    </row>
    <row r="860" spans="1:15">
      <c r="A860" s="163"/>
      <c r="B860" s="163"/>
      <c r="C860" s="163"/>
      <c r="D860" s="190" t="s">
        <v>5101</v>
      </c>
      <c r="E860" s="164"/>
      <c r="F860" s="164"/>
      <c r="G860" s="163"/>
      <c r="H860" s="163"/>
      <c r="I860" s="163"/>
      <c r="J860" s="163"/>
      <c r="K860" s="164"/>
      <c r="L860" s="164"/>
      <c r="M860" s="163"/>
      <c r="N860" s="163"/>
      <c r="O860" s="163"/>
    </row>
    <row r="861" spans="1:15">
      <c r="A861" s="163"/>
      <c r="B861" s="163"/>
      <c r="C861" s="163"/>
      <c r="D861" s="190" t="s">
        <v>5102</v>
      </c>
      <c r="E861" s="164"/>
      <c r="F861" s="164"/>
      <c r="G861" s="163"/>
      <c r="H861" s="163"/>
      <c r="I861" s="163"/>
      <c r="J861" s="163"/>
      <c r="K861" s="164"/>
      <c r="L861" s="164"/>
      <c r="M861" s="163"/>
      <c r="N861" s="163"/>
      <c r="O861" s="163"/>
    </row>
    <row r="862" spans="1:15">
      <c r="A862" s="163"/>
      <c r="B862" s="163"/>
      <c r="C862" s="163"/>
      <c r="D862" s="190" t="s">
        <v>5103</v>
      </c>
      <c r="E862" s="164"/>
      <c r="F862" s="164"/>
      <c r="G862" s="163"/>
      <c r="H862" s="163"/>
      <c r="I862" s="163"/>
      <c r="J862" s="163"/>
      <c r="K862" s="164"/>
      <c r="L862" s="164"/>
      <c r="M862" s="163"/>
      <c r="N862" s="163"/>
      <c r="O862" s="163"/>
    </row>
    <row r="863" spans="1:15">
      <c r="A863" s="163"/>
      <c r="B863" s="163"/>
      <c r="C863" s="163"/>
      <c r="D863" s="190" t="s">
        <v>5104</v>
      </c>
      <c r="E863" s="164"/>
      <c r="F863" s="164"/>
      <c r="G863" s="163"/>
      <c r="H863" s="163"/>
      <c r="I863" s="163"/>
      <c r="J863" s="163"/>
      <c r="K863" s="164"/>
      <c r="L863" s="164"/>
      <c r="M863" s="163"/>
      <c r="N863" s="163"/>
      <c r="O863" s="163"/>
    </row>
    <row r="864" spans="1:15">
      <c r="A864" s="163"/>
      <c r="B864" s="163"/>
      <c r="C864" s="163"/>
      <c r="D864" s="190" t="s">
        <v>5105</v>
      </c>
      <c r="E864" s="164"/>
      <c r="F864" s="164"/>
      <c r="G864" s="163"/>
      <c r="H864" s="163"/>
      <c r="I864" s="163"/>
      <c r="J864" s="163"/>
      <c r="K864" s="164"/>
      <c r="L864" s="164"/>
      <c r="M864" s="163"/>
      <c r="N864" s="163"/>
      <c r="O864" s="163"/>
    </row>
    <row r="865" spans="1:15">
      <c r="A865" s="163"/>
      <c r="B865" s="163"/>
      <c r="C865" s="163"/>
      <c r="D865" s="163"/>
      <c r="E865" s="164"/>
      <c r="F865" s="164"/>
      <c r="G865" s="163"/>
      <c r="H865" s="163"/>
      <c r="I865" s="163"/>
      <c r="J865" s="163"/>
      <c r="K865" s="164"/>
      <c r="L865" s="164"/>
      <c r="M865" s="163"/>
      <c r="N865" s="163"/>
      <c r="O865" s="163"/>
    </row>
    <row r="866" spans="1:15">
      <c r="A866" s="163"/>
      <c r="B866" s="163"/>
      <c r="C866" s="163"/>
      <c r="D866" s="163"/>
      <c r="E866" s="164"/>
      <c r="F866" s="164"/>
      <c r="G866" s="163"/>
      <c r="H866" s="163"/>
      <c r="I866" s="163"/>
      <c r="J866" s="163"/>
      <c r="K866" s="164"/>
      <c r="L866" s="164"/>
      <c r="M866" s="163"/>
      <c r="N866" s="163"/>
      <c r="O866" s="163"/>
    </row>
    <row r="867" spans="1:15">
      <c r="A867" s="163"/>
      <c r="B867" s="163"/>
      <c r="C867" s="163"/>
      <c r="D867" s="163"/>
      <c r="E867" s="164"/>
      <c r="F867" s="164"/>
      <c r="G867" s="163"/>
      <c r="H867" s="163"/>
      <c r="I867" s="163"/>
      <c r="J867" s="163"/>
      <c r="K867" s="164"/>
      <c r="L867" s="164"/>
      <c r="M867" s="163"/>
      <c r="N867" s="163"/>
      <c r="O867" s="163"/>
    </row>
    <row r="868" spans="1:15">
      <c r="A868" s="163"/>
      <c r="B868" s="163"/>
      <c r="C868" s="163"/>
      <c r="D868" s="163"/>
      <c r="E868" s="164"/>
      <c r="F868" s="164"/>
      <c r="G868" s="163"/>
      <c r="H868" s="163"/>
      <c r="I868" s="163"/>
      <c r="J868" s="163"/>
      <c r="K868" s="164"/>
      <c r="L868" s="164"/>
      <c r="M868" s="163"/>
      <c r="N868" s="163"/>
      <c r="O868" s="163"/>
    </row>
    <row r="869" spans="1:15">
      <c r="A869" s="163"/>
      <c r="B869" s="163"/>
      <c r="C869" s="163"/>
      <c r="D869" s="163"/>
      <c r="E869" s="164"/>
      <c r="F869" s="164"/>
      <c r="G869" s="163"/>
      <c r="H869" s="163"/>
      <c r="I869" s="163"/>
      <c r="J869" s="163"/>
      <c r="K869" s="164"/>
      <c r="L869" s="164"/>
      <c r="M869" s="163"/>
      <c r="N869" s="163"/>
      <c r="O869" s="163"/>
    </row>
    <row r="870" spans="1:15">
      <c r="A870" s="163"/>
      <c r="B870" s="163"/>
      <c r="C870" s="163"/>
      <c r="D870" s="163"/>
      <c r="E870" s="164"/>
      <c r="F870" s="164"/>
      <c r="G870" s="163"/>
      <c r="H870" s="163"/>
      <c r="I870" s="163"/>
      <c r="J870" s="163"/>
      <c r="K870" s="164"/>
      <c r="L870" s="164"/>
      <c r="M870" s="163"/>
      <c r="N870" s="163"/>
      <c r="O870" s="163"/>
    </row>
    <row r="871" spans="1:15">
      <c r="A871" s="163"/>
      <c r="B871" s="163"/>
      <c r="C871" s="163"/>
      <c r="D871" s="163"/>
      <c r="E871" s="164"/>
      <c r="F871" s="164"/>
      <c r="G871" s="163"/>
      <c r="H871" s="163"/>
      <c r="I871" s="163"/>
      <c r="J871" s="163"/>
      <c r="K871" s="164"/>
      <c r="L871" s="164"/>
      <c r="M871" s="163"/>
      <c r="N871" s="163"/>
      <c r="O871" s="163"/>
    </row>
    <row r="872" spans="1:15">
      <c r="A872" s="163"/>
      <c r="B872" s="163"/>
      <c r="C872" s="163"/>
      <c r="D872" s="163"/>
      <c r="E872" s="164"/>
      <c r="F872" s="164"/>
      <c r="G872" s="163"/>
      <c r="H872" s="163"/>
      <c r="I872" s="163"/>
      <c r="J872" s="163"/>
      <c r="K872" s="164"/>
      <c r="L872" s="164"/>
      <c r="M872" s="163"/>
      <c r="N872" s="163"/>
      <c r="O872" s="163"/>
    </row>
    <row r="873" spans="1:15">
      <c r="A873" s="163"/>
      <c r="B873" s="163"/>
      <c r="C873" s="163"/>
      <c r="D873" s="163"/>
      <c r="E873" s="164"/>
      <c r="F873" s="164"/>
      <c r="G873" s="163"/>
      <c r="H873" s="163"/>
      <c r="I873" s="163"/>
      <c r="J873" s="163"/>
      <c r="K873" s="164"/>
      <c r="L873" s="164"/>
      <c r="M873" s="163"/>
      <c r="N873" s="163"/>
      <c r="O873" s="163"/>
    </row>
    <row r="874" spans="1:15">
      <c r="A874" s="163"/>
      <c r="B874" s="163"/>
      <c r="C874" s="163"/>
      <c r="D874" s="163"/>
      <c r="E874" s="164"/>
      <c r="F874" s="164"/>
      <c r="G874" s="163"/>
      <c r="H874" s="163"/>
      <c r="I874" s="163"/>
      <c r="J874" s="163"/>
      <c r="K874" s="164"/>
      <c r="L874" s="164"/>
      <c r="M874" s="163"/>
      <c r="N874" s="163"/>
      <c r="O874" s="163"/>
    </row>
    <row r="875" spans="1:15">
      <c r="A875" s="163"/>
      <c r="B875" s="163"/>
      <c r="C875" s="163"/>
      <c r="D875" s="163"/>
      <c r="E875" s="164"/>
      <c r="F875" s="164"/>
      <c r="G875" s="163"/>
      <c r="H875" s="163"/>
      <c r="I875" s="163"/>
      <c r="J875" s="163"/>
      <c r="K875" s="164"/>
      <c r="L875" s="164"/>
      <c r="M875" s="163"/>
      <c r="N875" s="163"/>
      <c r="O875" s="163"/>
    </row>
    <row r="876" spans="1:15">
      <c r="A876" s="163"/>
      <c r="B876" s="163"/>
      <c r="C876" s="163"/>
      <c r="D876" s="163"/>
      <c r="E876" s="164"/>
      <c r="F876" s="164"/>
      <c r="G876" s="163"/>
      <c r="H876" s="163"/>
      <c r="I876" s="163"/>
      <c r="J876" s="163"/>
      <c r="K876" s="164"/>
      <c r="L876" s="164"/>
      <c r="M876" s="163"/>
      <c r="N876" s="163"/>
      <c r="O876" s="163"/>
    </row>
    <row r="877" spans="1:15">
      <c r="A877" s="163"/>
      <c r="B877" s="163"/>
      <c r="C877" s="163"/>
      <c r="D877" s="163"/>
      <c r="E877" s="164"/>
      <c r="F877" s="164"/>
      <c r="G877" s="163"/>
      <c r="H877" s="163"/>
      <c r="I877" s="163"/>
      <c r="J877" s="163"/>
      <c r="K877" s="164"/>
      <c r="L877" s="164"/>
      <c r="M877" s="163"/>
      <c r="N877" s="163"/>
      <c r="O877" s="163"/>
    </row>
    <row r="878" spans="1:15">
      <c r="A878" s="163"/>
      <c r="B878" s="163"/>
      <c r="C878" s="163"/>
      <c r="D878" s="163"/>
      <c r="E878" s="164"/>
      <c r="F878" s="164"/>
      <c r="G878" s="163"/>
      <c r="H878" s="163"/>
      <c r="I878" s="163"/>
      <c r="J878" s="163"/>
      <c r="K878" s="164"/>
      <c r="L878" s="164"/>
      <c r="M878" s="163"/>
      <c r="N878" s="163"/>
      <c r="O878" s="163"/>
    </row>
    <row r="879" spans="1:15">
      <c r="A879" s="163"/>
      <c r="B879" s="163"/>
      <c r="C879" s="163"/>
      <c r="D879" s="163"/>
      <c r="E879" s="164"/>
      <c r="F879" s="164"/>
      <c r="G879" s="163"/>
      <c r="H879" s="163"/>
      <c r="I879" s="163"/>
      <c r="J879" s="163"/>
      <c r="K879" s="164"/>
      <c r="L879" s="164"/>
      <c r="M879" s="163"/>
      <c r="N879" s="163"/>
      <c r="O879" s="163"/>
    </row>
    <row r="880" spans="1:15">
      <c r="A880" s="163"/>
      <c r="B880" s="163"/>
      <c r="C880" s="163"/>
      <c r="D880" s="163"/>
      <c r="E880" s="164"/>
      <c r="F880" s="164"/>
      <c r="G880" s="163"/>
      <c r="H880" s="163"/>
      <c r="I880" s="163"/>
      <c r="J880" s="163"/>
      <c r="K880" s="164"/>
      <c r="L880" s="164"/>
      <c r="M880" s="163"/>
      <c r="N880" s="163"/>
      <c r="O880" s="163"/>
    </row>
    <row r="881" spans="1:15">
      <c r="A881" s="163"/>
      <c r="B881" s="163"/>
      <c r="C881" s="163"/>
      <c r="D881" s="163"/>
      <c r="E881" s="164"/>
      <c r="F881" s="164"/>
      <c r="G881" s="163"/>
      <c r="H881" s="163"/>
      <c r="I881" s="163"/>
      <c r="J881" s="163"/>
      <c r="K881" s="164"/>
      <c r="L881" s="164"/>
      <c r="M881" s="163"/>
      <c r="N881" s="163"/>
      <c r="O881" s="163"/>
    </row>
  </sheetData>
  <mergeCells count="13">
    <mergeCell ref="J2:L2"/>
    <mergeCell ref="M2:N2"/>
    <mergeCell ref="J3:K3"/>
    <mergeCell ref="M3:N3"/>
    <mergeCell ref="J4:K4"/>
    <mergeCell ref="M4:N4"/>
    <mergeCell ref="J8:N8"/>
    <mergeCell ref="J5:K5"/>
    <mergeCell ref="M5:N5"/>
    <mergeCell ref="J6:K6"/>
    <mergeCell ref="M6:N6"/>
    <mergeCell ref="J7:K7"/>
    <mergeCell ref="M7:N7"/>
  </mergeCells>
  <conditionalFormatting sqref="F1:F10 F44 F46:F48 F77:F78">
    <cfRule type="timePeriod" dxfId="24" priority="21" timePeriod="yesterday">
      <formula>FLOOR(F1,1)=TODAY()-1</formula>
    </cfRule>
  </conditionalFormatting>
  <conditionalFormatting sqref="F17:F27">
    <cfRule type="timePeriod" dxfId="23" priority="13" timePeriod="yesterday">
      <formula>FLOOR(F17,1)=TODAY()-1</formula>
    </cfRule>
  </conditionalFormatting>
  <conditionalFormatting sqref="F31:F42">
    <cfRule type="timePeriod" dxfId="22" priority="15" timePeriod="yesterday">
      <formula>FLOOR(F31,1)=TODAY()-1</formula>
    </cfRule>
  </conditionalFormatting>
  <conditionalFormatting sqref="F51:F59">
    <cfRule type="timePeriod" dxfId="21" priority="9" timePeriod="yesterday">
      <formula>FLOOR(F51,1)=TODAY()-1</formula>
    </cfRule>
  </conditionalFormatting>
  <conditionalFormatting sqref="F64:F70">
    <cfRule type="timePeriod" dxfId="20" priority="3" timePeriod="yesterday">
      <formula>FLOOR(F64,1)=TODAY()-1</formula>
    </cfRule>
  </conditionalFormatting>
  <conditionalFormatting sqref="F72:F75">
    <cfRule type="timePeriod" dxfId="19" priority="1" timePeriod="yesterday">
      <formula>FLOOR(F72,1)=TODAY()-1</formula>
    </cfRule>
  </conditionalFormatting>
  <conditionalFormatting sqref="F81:F82 F84 F87:F89 F100 F103 F119:F120 F134 F141:F147">
    <cfRule type="timePeriod" dxfId="18" priority="22" timePeriod="yesterday">
      <formula>FLOOR(F81,1)=TODAY()-1</formula>
    </cfRule>
  </conditionalFormatting>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XFD881"/>
  <sheetViews>
    <sheetView topLeftCell="A22" workbookViewId="0">
      <selection activeCell="A32" sqref="A32"/>
    </sheetView>
  </sheetViews>
  <sheetFormatPr defaultRowHeight="15"/>
  <cols>
    <col min="1" max="1" width="9.140625" customWidth="1"/>
    <col min="2" max="2" width="19.7109375" hidden="1" customWidth="1"/>
    <col min="3" max="4" width="19.7109375" customWidth="1"/>
    <col min="5" max="6" width="19.7109375" style="1" customWidth="1"/>
    <col min="7" max="7" width="26.42578125" customWidth="1"/>
    <col min="8" max="8" width="84.140625" customWidth="1"/>
    <col min="9" max="9" width="16.5703125" customWidth="1"/>
    <col min="10" max="10" width="10.85546875" customWidth="1"/>
    <col min="11" max="12" width="19.7109375" style="1" customWidth="1"/>
    <col min="13" max="15" width="19.7109375" customWidth="1"/>
  </cols>
  <sheetData>
    <row r="1" spans="1:15" ht="18.75" thickBot="1">
      <c r="A1" s="134"/>
      <c r="B1" s="78"/>
      <c r="C1" s="134" t="s">
        <v>162</v>
      </c>
      <c r="D1" s="63"/>
      <c r="E1" s="65"/>
      <c r="F1" s="65"/>
      <c r="G1" s="65"/>
      <c r="H1" s="63"/>
      <c r="I1" s="63"/>
      <c r="J1" s="63"/>
      <c r="K1" s="65"/>
      <c r="L1" s="65"/>
      <c r="M1" s="63"/>
      <c r="N1" s="63"/>
      <c r="O1" s="63"/>
    </row>
    <row r="2" spans="1:15" ht="18.75" thickBot="1">
      <c r="A2" s="134"/>
      <c r="B2" s="78"/>
      <c r="C2" s="134"/>
      <c r="D2" s="63"/>
      <c r="E2" s="65"/>
      <c r="F2" s="65"/>
      <c r="G2" s="63"/>
      <c r="H2" s="63"/>
      <c r="I2" s="63"/>
      <c r="J2" s="361" t="s">
        <v>166</v>
      </c>
      <c r="K2" s="362"/>
      <c r="L2" s="363"/>
      <c r="M2" s="364"/>
      <c r="N2" s="364"/>
      <c r="O2" s="63"/>
    </row>
    <row r="3" spans="1:15" ht="18">
      <c r="A3" s="134"/>
      <c r="B3" s="134"/>
      <c r="C3" s="134"/>
      <c r="D3" s="134" t="s">
        <v>455</v>
      </c>
      <c r="E3" s="249"/>
      <c r="F3" s="249"/>
      <c r="G3" s="141"/>
      <c r="H3" s="134"/>
      <c r="I3" s="134"/>
      <c r="J3" s="365" t="s">
        <v>171</v>
      </c>
      <c r="K3" s="366"/>
      <c r="L3" s="138">
        <f>COUNTIFS(K:K,"A")</f>
        <v>19</v>
      </c>
      <c r="M3" s="367"/>
      <c r="N3" s="367"/>
      <c r="O3" s="63"/>
    </row>
    <row r="4" spans="1:15" ht="18">
      <c r="A4" s="134"/>
      <c r="B4" s="134"/>
      <c r="C4" s="134"/>
      <c r="D4" s="134"/>
      <c r="E4" s="249"/>
      <c r="F4" s="249"/>
      <c r="G4" s="134"/>
      <c r="H4" s="134"/>
      <c r="I4" s="134"/>
      <c r="J4" s="368" t="s">
        <v>172</v>
      </c>
      <c r="K4" s="369"/>
      <c r="L4" s="139">
        <f>COUNTIFS(K:K, "B")</f>
        <v>0</v>
      </c>
      <c r="M4" s="367"/>
      <c r="N4" s="367"/>
      <c r="O4" s="63"/>
    </row>
    <row r="5" spans="1:15" ht="15.75" thickBot="1">
      <c r="A5" s="72"/>
      <c r="B5" s="78"/>
      <c r="C5" s="63"/>
      <c r="D5" s="63"/>
      <c r="E5" s="65"/>
      <c r="F5" s="65"/>
      <c r="G5" s="63"/>
      <c r="H5" s="63"/>
      <c r="I5" s="63"/>
      <c r="J5" s="371" t="s">
        <v>173</v>
      </c>
      <c r="K5" s="372"/>
      <c r="L5" s="140">
        <f>COUNTIFS(K:K, "R")</f>
        <v>0</v>
      </c>
      <c r="M5" s="367"/>
      <c r="N5" s="367"/>
      <c r="O5" s="107"/>
    </row>
    <row r="6" spans="1:15" ht="15.75" thickBot="1">
      <c r="A6" s="72"/>
      <c r="B6" s="78"/>
      <c r="C6" s="63"/>
      <c r="D6" s="63"/>
      <c r="E6" s="65"/>
      <c r="F6" s="65"/>
      <c r="G6" s="63"/>
      <c r="H6" s="63"/>
      <c r="I6" s="63"/>
      <c r="J6" s="371" t="s">
        <v>454</v>
      </c>
      <c r="K6" s="372"/>
      <c r="L6" s="140">
        <f>COUNTIFS(K:K, "OP")</f>
        <v>4</v>
      </c>
      <c r="M6" s="367"/>
      <c r="N6" s="367"/>
      <c r="O6" s="107"/>
    </row>
    <row r="7" spans="1:15" ht="15.75" thickBot="1">
      <c r="A7" s="72"/>
      <c r="B7" s="78"/>
      <c r="C7" s="63"/>
      <c r="D7" s="63"/>
      <c r="E7" s="65"/>
      <c r="F7" s="65"/>
      <c r="G7" s="63"/>
      <c r="H7" s="63"/>
      <c r="I7" s="63"/>
      <c r="J7" s="371" t="s">
        <v>320</v>
      </c>
      <c r="K7" s="372"/>
      <c r="L7" s="140">
        <f>SUM(L3:L6)</f>
        <v>23</v>
      </c>
      <c r="M7" s="367"/>
      <c r="N7" s="367"/>
      <c r="O7" s="107"/>
    </row>
    <row r="8" spans="1:15" ht="15.75" thickBot="1">
      <c r="A8" s="72"/>
      <c r="B8" s="78"/>
      <c r="C8" s="63"/>
      <c r="D8" s="63"/>
      <c r="E8" s="65"/>
      <c r="F8" s="65"/>
      <c r="G8" s="63"/>
      <c r="H8" s="63"/>
      <c r="I8" s="63"/>
      <c r="J8" s="370"/>
      <c r="K8" s="370"/>
      <c r="L8" s="370"/>
      <c r="M8" s="370"/>
      <c r="N8" s="370"/>
      <c r="O8" s="63"/>
    </row>
    <row r="9" spans="1:15" ht="28.5" thickBot="1">
      <c r="A9" s="108" t="s">
        <v>2</v>
      </c>
      <c r="B9" s="109" t="s">
        <v>148</v>
      </c>
      <c r="C9" s="110" t="s">
        <v>1</v>
      </c>
      <c r="D9" s="110" t="s">
        <v>168</v>
      </c>
      <c r="E9" s="110" t="s">
        <v>297</v>
      </c>
      <c r="F9" s="110" t="s">
        <v>4295</v>
      </c>
      <c r="G9" s="110" t="s">
        <v>0</v>
      </c>
      <c r="H9" s="110" t="s">
        <v>167</v>
      </c>
      <c r="I9" s="110" t="s">
        <v>813</v>
      </c>
      <c r="J9" s="110" t="s">
        <v>28</v>
      </c>
      <c r="K9" s="110" t="s">
        <v>165</v>
      </c>
      <c r="L9" s="110" t="s">
        <v>550</v>
      </c>
      <c r="M9" s="149" t="s">
        <v>176</v>
      </c>
      <c r="N9" s="112" t="s">
        <v>175</v>
      </c>
      <c r="O9" s="112" t="s">
        <v>164</v>
      </c>
    </row>
    <row r="10" spans="1:15" ht="28.5">
      <c r="A10" s="195"/>
      <c r="B10" s="196" t="s">
        <v>741</v>
      </c>
      <c r="C10" s="197"/>
      <c r="D10" s="196"/>
      <c r="E10" s="256"/>
      <c r="F10" s="256"/>
      <c r="G10" s="196"/>
      <c r="H10" s="201"/>
      <c r="I10" s="230"/>
      <c r="J10" s="197"/>
      <c r="K10" s="256"/>
      <c r="L10" s="256"/>
      <c r="M10" s="198"/>
      <c r="N10" s="199"/>
      <c r="O10" s="200"/>
    </row>
    <row r="11" spans="1:15">
      <c r="A11" s="187">
        <v>1</v>
      </c>
      <c r="B11" s="188"/>
      <c r="C11" s="214"/>
      <c r="D11" s="189">
        <v>1</v>
      </c>
      <c r="E11" s="159">
        <v>45905</v>
      </c>
      <c r="F11" s="159">
        <v>45905</v>
      </c>
      <c r="G11" s="160" t="s">
        <v>12890</v>
      </c>
      <c r="H11" s="160" t="s">
        <v>12891</v>
      </c>
      <c r="I11" s="160" t="s">
        <v>12051</v>
      </c>
      <c r="J11" s="160"/>
      <c r="K11" s="189" t="s">
        <v>195</v>
      </c>
      <c r="L11" s="159">
        <v>45908</v>
      </c>
      <c r="M11" s="213"/>
      <c r="N11" s="189"/>
      <c r="O11" s="231"/>
    </row>
    <row r="12" spans="1:15">
      <c r="A12" s="187">
        <v>2</v>
      </c>
      <c r="B12" s="188"/>
      <c r="C12" s="214" t="s">
        <v>11746</v>
      </c>
      <c r="D12" s="189">
        <v>2</v>
      </c>
      <c r="E12" s="159">
        <v>45905</v>
      </c>
      <c r="F12" s="159">
        <v>45905</v>
      </c>
      <c r="G12" s="160" t="s">
        <v>12890</v>
      </c>
      <c r="H12" s="160" t="s">
        <v>12892</v>
      </c>
      <c r="I12" s="160" t="s">
        <v>12052</v>
      </c>
      <c r="J12" s="160" t="s">
        <v>11746</v>
      </c>
      <c r="K12" s="189" t="s">
        <v>195</v>
      </c>
      <c r="L12" s="159">
        <v>45908</v>
      </c>
      <c r="M12" s="213"/>
      <c r="N12" s="189"/>
      <c r="O12" s="231"/>
    </row>
    <row r="13" spans="1:15">
      <c r="A13" s="187">
        <v>3</v>
      </c>
      <c r="B13" s="188"/>
      <c r="C13" s="214"/>
      <c r="D13" s="189">
        <v>3</v>
      </c>
      <c r="E13" s="159">
        <v>45905</v>
      </c>
      <c r="F13" s="159">
        <v>45905</v>
      </c>
      <c r="G13" s="160" t="s">
        <v>12890</v>
      </c>
      <c r="H13" s="160" t="s">
        <v>12893</v>
      </c>
      <c r="I13" s="160" t="s">
        <v>12053</v>
      </c>
      <c r="J13" s="160"/>
      <c r="K13" s="189" t="s">
        <v>195</v>
      </c>
      <c r="L13" s="159">
        <v>45908</v>
      </c>
      <c r="M13" s="213"/>
      <c r="N13" s="189"/>
      <c r="O13" s="231"/>
    </row>
    <row r="14" spans="1:15">
      <c r="A14" s="187">
        <v>4</v>
      </c>
      <c r="B14" s="188"/>
      <c r="C14" s="214"/>
      <c r="D14" s="189">
        <v>4</v>
      </c>
      <c r="E14" s="159">
        <v>45905</v>
      </c>
      <c r="F14" s="159">
        <v>45905</v>
      </c>
      <c r="G14" s="160" t="s">
        <v>12890</v>
      </c>
      <c r="H14" s="160" t="s">
        <v>12894</v>
      </c>
      <c r="I14" s="160" t="s">
        <v>12054</v>
      </c>
      <c r="J14" s="160"/>
      <c r="K14" s="189" t="s">
        <v>195</v>
      </c>
      <c r="L14" s="159">
        <v>45908</v>
      </c>
      <c r="M14" s="213"/>
      <c r="N14" s="189"/>
      <c r="O14" s="231"/>
    </row>
    <row r="15" spans="1:15">
      <c r="A15" s="187">
        <v>5</v>
      </c>
      <c r="B15" s="188"/>
      <c r="C15" s="214"/>
      <c r="D15" s="189">
        <v>5</v>
      </c>
      <c r="E15" s="159">
        <v>45905</v>
      </c>
      <c r="F15" s="159">
        <v>45905</v>
      </c>
      <c r="G15" s="160" t="s">
        <v>12890</v>
      </c>
      <c r="H15" s="160" t="s">
        <v>12895</v>
      </c>
      <c r="I15" s="160" t="s">
        <v>12055</v>
      </c>
      <c r="J15" s="160"/>
      <c r="K15" s="189" t="s">
        <v>195</v>
      </c>
      <c r="L15" s="159">
        <v>45908</v>
      </c>
      <c r="M15" s="213"/>
      <c r="N15" s="189"/>
      <c r="O15" s="231"/>
    </row>
    <row r="16" spans="1:15">
      <c r="A16" s="187">
        <v>6</v>
      </c>
      <c r="B16" s="188"/>
      <c r="C16" s="214"/>
      <c r="D16" s="189">
        <v>6</v>
      </c>
      <c r="E16" s="159">
        <v>45905</v>
      </c>
      <c r="F16" s="159">
        <v>45905</v>
      </c>
      <c r="G16" s="160" t="s">
        <v>12890</v>
      </c>
      <c r="H16" s="160" t="s">
        <v>12896</v>
      </c>
      <c r="I16" s="160" t="s">
        <v>12056</v>
      </c>
      <c r="J16" s="160"/>
      <c r="K16" s="189" t="s">
        <v>195</v>
      </c>
      <c r="L16" s="159">
        <v>45908</v>
      </c>
      <c r="M16" s="213"/>
      <c r="N16" s="189"/>
      <c r="O16" s="231"/>
    </row>
    <row r="17" spans="1:15">
      <c r="A17" s="187">
        <v>7</v>
      </c>
      <c r="B17" s="188"/>
      <c r="C17" s="214"/>
      <c r="D17" s="189">
        <v>7</v>
      </c>
      <c r="E17" s="159">
        <v>45905</v>
      </c>
      <c r="F17" s="159">
        <v>45905</v>
      </c>
      <c r="G17" s="160" t="s">
        <v>12890</v>
      </c>
      <c r="H17" s="160" t="s">
        <v>12897</v>
      </c>
      <c r="I17" s="160" t="s">
        <v>12057</v>
      </c>
      <c r="J17" s="160"/>
      <c r="K17" s="189" t="s">
        <v>195</v>
      </c>
      <c r="L17" s="159">
        <v>45908</v>
      </c>
      <c r="M17" s="213"/>
      <c r="N17" s="189"/>
      <c r="O17" s="231"/>
    </row>
    <row r="18" spans="1:15">
      <c r="A18" s="187">
        <v>8</v>
      </c>
      <c r="B18" s="188"/>
      <c r="C18" s="214"/>
      <c r="D18" s="189">
        <v>8</v>
      </c>
      <c r="E18" s="159">
        <v>45905</v>
      </c>
      <c r="F18" s="159">
        <v>45905</v>
      </c>
      <c r="G18" s="160" t="s">
        <v>12890</v>
      </c>
      <c r="H18" s="160" t="s">
        <v>12898</v>
      </c>
      <c r="I18" s="160" t="s">
        <v>12058</v>
      </c>
      <c r="J18" s="160"/>
      <c r="K18" s="189" t="s">
        <v>195</v>
      </c>
      <c r="L18" s="159">
        <v>45908</v>
      </c>
      <c r="M18" s="213"/>
      <c r="N18" s="189"/>
      <c r="O18" s="231"/>
    </row>
    <row r="19" spans="1:15">
      <c r="A19" s="187">
        <v>9</v>
      </c>
      <c r="B19" s="188"/>
      <c r="C19" s="214"/>
      <c r="D19" s="189">
        <v>9</v>
      </c>
      <c r="E19" s="159">
        <v>45908</v>
      </c>
      <c r="F19" s="159">
        <v>45908</v>
      </c>
      <c r="G19" s="160" t="s">
        <v>12914</v>
      </c>
      <c r="H19" s="160" t="s">
        <v>12915</v>
      </c>
      <c r="I19" s="160"/>
      <c r="J19" s="160"/>
      <c r="K19" s="189" t="s">
        <v>459</v>
      </c>
      <c r="L19" s="159"/>
      <c r="M19" s="213"/>
      <c r="N19" s="189"/>
      <c r="O19" s="231"/>
    </row>
    <row r="20" spans="1:15">
      <c r="A20" s="187">
        <v>10</v>
      </c>
      <c r="B20" s="188"/>
      <c r="C20" s="214"/>
      <c r="D20" s="189">
        <v>10</v>
      </c>
      <c r="E20" s="159">
        <v>45916</v>
      </c>
      <c r="F20" s="159">
        <v>45916</v>
      </c>
      <c r="G20" s="160" t="s">
        <v>13084</v>
      </c>
      <c r="H20" s="160" t="s">
        <v>13085</v>
      </c>
      <c r="I20" s="160"/>
      <c r="J20" s="160"/>
      <c r="K20" s="189" t="s">
        <v>195</v>
      </c>
      <c r="L20" s="159">
        <v>45920</v>
      </c>
      <c r="M20" s="213"/>
      <c r="N20" s="189"/>
      <c r="O20" s="231"/>
    </row>
    <row r="21" spans="1:15">
      <c r="A21" s="187">
        <v>11</v>
      </c>
      <c r="B21" s="188"/>
      <c r="C21" s="214"/>
      <c r="D21" s="189">
        <v>11</v>
      </c>
      <c r="E21" s="159">
        <v>45916</v>
      </c>
      <c r="F21" s="159">
        <v>45916</v>
      </c>
      <c r="G21" s="160" t="s">
        <v>12914</v>
      </c>
      <c r="H21" s="160" t="s">
        <v>13086</v>
      </c>
      <c r="I21" s="160"/>
      <c r="J21" s="160"/>
      <c r="K21" s="189" t="s">
        <v>195</v>
      </c>
      <c r="L21" s="159">
        <v>45920</v>
      </c>
      <c r="M21" s="213"/>
      <c r="N21" s="189"/>
      <c r="O21" s="231"/>
    </row>
    <row r="22" spans="1:15">
      <c r="A22" s="187">
        <v>12</v>
      </c>
      <c r="B22" s="188"/>
      <c r="C22" s="214"/>
      <c r="D22" s="189">
        <v>12</v>
      </c>
      <c r="E22" s="159">
        <v>45917</v>
      </c>
      <c r="F22" s="159">
        <v>45917</v>
      </c>
      <c r="G22" s="160" t="s">
        <v>12914</v>
      </c>
      <c r="H22" s="160" t="s">
        <v>13111</v>
      </c>
      <c r="I22" s="160" t="s">
        <v>13112</v>
      </c>
      <c r="J22" s="160"/>
      <c r="K22" s="189" t="s">
        <v>195</v>
      </c>
      <c r="L22" s="159">
        <v>45920</v>
      </c>
      <c r="M22" s="213"/>
      <c r="N22" s="189"/>
      <c r="O22" s="231"/>
    </row>
    <row r="23" spans="1:15">
      <c r="A23" s="187">
        <v>13</v>
      </c>
      <c r="B23" s="188"/>
      <c r="C23" s="214"/>
      <c r="D23" s="189">
        <v>13</v>
      </c>
      <c r="E23" s="159">
        <v>45917</v>
      </c>
      <c r="F23" s="159">
        <v>45917</v>
      </c>
      <c r="G23" s="160" t="s">
        <v>13113</v>
      </c>
      <c r="H23" s="160" t="s">
        <v>13114</v>
      </c>
      <c r="I23" s="160" t="s">
        <v>3641</v>
      </c>
      <c r="J23" s="160"/>
      <c r="K23" s="189" t="s">
        <v>195</v>
      </c>
      <c r="L23" s="159">
        <v>45920</v>
      </c>
      <c r="M23" s="213"/>
      <c r="N23" s="189"/>
      <c r="O23" s="231"/>
    </row>
    <row r="24" spans="1:15">
      <c r="A24" s="187">
        <v>14</v>
      </c>
      <c r="B24" s="188"/>
      <c r="C24" s="214"/>
      <c r="D24" s="189">
        <v>14</v>
      </c>
      <c r="E24" s="159">
        <v>45937</v>
      </c>
      <c r="F24" s="159">
        <v>45937</v>
      </c>
      <c r="G24" s="160" t="s">
        <v>14861</v>
      </c>
      <c r="H24" s="160" t="s">
        <v>14862</v>
      </c>
      <c r="I24" s="160" t="s">
        <v>14863</v>
      </c>
      <c r="J24" s="160"/>
      <c r="K24" s="189" t="s">
        <v>195</v>
      </c>
      <c r="L24" s="159">
        <v>45939</v>
      </c>
      <c r="M24" s="213"/>
      <c r="N24" s="189"/>
      <c r="O24" s="231"/>
    </row>
    <row r="25" spans="1:15">
      <c r="A25" s="187">
        <v>15</v>
      </c>
      <c r="B25" s="188"/>
      <c r="C25" s="214"/>
      <c r="D25" s="189">
        <v>15</v>
      </c>
      <c r="E25" s="159">
        <v>45944</v>
      </c>
      <c r="F25" s="159">
        <v>45944</v>
      </c>
      <c r="G25" s="160" t="s">
        <v>13113</v>
      </c>
      <c r="H25" s="160" t="s">
        <v>14989</v>
      </c>
      <c r="I25" s="160" t="s">
        <v>14990</v>
      </c>
      <c r="J25" s="160"/>
      <c r="K25" s="189" t="s">
        <v>459</v>
      </c>
      <c r="L25" s="159"/>
      <c r="M25" s="213"/>
      <c r="N25" s="189"/>
      <c r="O25" s="231"/>
    </row>
    <row r="26" spans="1:15">
      <c r="A26" s="187">
        <v>16</v>
      </c>
      <c r="B26" s="188"/>
      <c r="C26" s="214"/>
      <c r="D26" s="189">
        <v>16</v>
      </c>
      <c r="E26" s="159">
        <v>45944</v>
      </c>
      <c r="F26" s="159">
        <v>45944</v>
      </c>
      <c r="G26" s="160" t="s">
        <v>14991</v>
      </c>
      <c r="H26" s="160" t="s">
        <v>14992</v>
      </c>
      <c r="I26" s="160" t="s">
        <v>14995</v>
      </c>
      <c r="J26" s="160"/>
      <c r="K26" s="189" t="s">
        <v>459</v>
      </c>
      <c r="L26" s="159"/>
      <c r="M26" s="159"/>
      <c r="N26" s="189"/>
      <c r="O26" s="231"/>
    </row>
    <row r="27" spans="1:15">
      <c r="A27" s="187">
        <v>17</v>
      </c>
      <c r="B27" s="188"/>
      <c r="C27" s="214"/>
      <c r="D27" s="189">
        <v>17</v>
      </c>
      <c r="E27" s="159">
        <v>45944</v>
      </c>
      <c r="F27" s="159">
        <v>45944</v>
      </c>
      <c r="G27" s="160" t="s">
        <v>14993</v>
      </c>
      <c r="H27" s="160" t="s">
        <v>14994</v>
      </c>
      <c r="I27" s="160" t="s">
        <v>14995</v>
      </c>
      <c r="J27" s="160"/>
      <c r="K27" s="189" t="s">
        <v>459</v>
      </c>
      <c r="L27" s="159"/>
      <c r="M27" s="159"/>
      <c r="N27" s="189"/>
      <c r="O27" s="231"/>
    </row>
    <row r="28" spans="1:15">
      <c r="A28" s="187">
        <v>18</v>
      </c>
      <c r="B28" s="188"/>
      <c r="C28" s="214"/>
      <c r="D28" s="189">
        <v>18</v>
      </c>
      <c r="E28" s="159">
        <v>45976</v>
      </c>
      <c r="F28" s="159">
        <v>45976</v>
      </c>
      <c r="G28" s="160"/>
      <c r="H28" s="160"/>
      <c r="I28" s="160"/>
      <c r="J28" s="160"/>
      <c r="K28" s="189"/>
      <c r="L28" s="159"/>
      <c r="M28" s="159"/>
      <c r="N28" s="189"/>
      <c r="O28" s="231"/>
    </row>
    <row r="29" spans="1:15">
      <c r="A29" s="187">
        <v>19</v>
      </c>
      <c r="B29" s="188"/>
      <c r="C29" s="214"/>
      <c r="D29" s="189">
        <v>19</v>
      </c>
      <c r="E29" s="159">
        <v>45976</v>
      </c>
      <c r="F29" s="159">
        <v>45976</v>
      </c>
      <c r="G29" s="160" t="s">
        <v>15537</v>
      </c>
      <c r="H29" s="160" t="s">
        <v>15538</v>
      </c>
      <c r="I29" s="160" t="s">
        <v>15539</v>
      </c>
      <c r="J29" s="160"/>
      <c r="K29" s="189" t="s">
        <v>195</v>
      </c>
      <c r="L29" s="159">
        <v>45979</v>
      </c>
      <c r="M29" s="159"/>
      <c r="N29" s="189"/>
      <c r="O29" s="231"/>
    </row>
    <row r="30" spans="1:15">
      <c r="A30" s="187">
        <v>20</v>
      </c>
      <c r="B30" s="188"/>
      <c r="C30" s="214"/>
      <c r="D30" s="189">
        <v>20</v>
      </c>
      <c r="E30" s="159">
        <v>45976</v>
      </c>
      <c r="F30" s="159">
        <v>45976</v>
      </c>
      <c r="G30" s="160" t="s">
        <v>15540</v>
      </c>
      <c r="H30" s="160" t="s">
        <v>15541</v>
      </c>
      <c r="I30" s="160" t="s">
        <v>15542</v>
      </c>
      <c r="J30" s="160"/>
      <c r="K30" s="189" t="s">
        <v>195</v>
      </c>
      <c r="L30" s="159">
        <v>45979</v>
      </c>
      <c r="M30" s="159"/>
      <c r="N30" s="189"/>
      <c r="O30" s="231"/>
    </row>
    <row r="31" spans="1:15">
      <c r="A31" s="187">
        <v>21</v>
      </c>
      <c r="B31" s="188"/>
      <c r="C31" s="214"/>
      <c r="D31" s="189">
        <v>21</v>
      </c>
      <c r="E31" s="159">
        <v>45982</v>
      </c>
      <c r="F31" s="159">
        <v>45982</v>
      </c>
      <c r="G31" s="160" t="s">
        <v>12914</v>
      </c>
      <c r="H31" s="160" t="s">
        <v>15562</v>
      </c>
      <c r="I31" s="160" t="s">
        <v>15542</v>
      </c>
      <c r="J31" s="192"/>
      <c r="K31" s="189" t="s">
        <v>195</v>
      </c>
      <c r="L31" s="159">
        <v>45985</v>
      </c>
      <c r="M31" s="213"/>
      <c r="N31" s="189"/>
      <c r="O31" s="231"/>
    </row>
    <row r="32" spans="1:15">
      <c r="A32" s="187" t="s">
        <v>11746</v>
      </c>
      <c r="B32" s="188"/>
      <c r="C32" s="214"/>
      <c r="D32" s="189">
        <v>22</v>
      </c>
      <c r="E32" s="159">
        <v>45996</v>
      </c>
      <c r="F32" s="159">
        <v>45996</v>
      </c>
      <c r="G32" s="160" t="s">
        <v>14993</v>
      </c>
      <c r="H32" s="160" t="s">
        <v>15706</v>
      </c>
      <c r="I32" s="160" t="s">
        <v>15707</v>
      </c>
      <c r="J32" s="160"/>
      <c r="K32" s="189" t="s">
        <v>195</v>
      </c>
      <c r="L32" s="159">
        <v>46004</v>
      </c>
      <c r="M32" s="213"/>
      <c r="N32" s="189"/>
      <c r="O32" s="231"/>
    </row>
    <row r="33" spans="1:15">
      <c r="A33" s="187">
        <v>23</v>
      </c>
      <c r="B33" s="188"/>
      <c r="C33" s="214"/>
      <c r="D33" s="189">
        <v>23</v>
      </c>
      <c r="E33" s="159">
        <v>45996</v>
      </c>
      <c r="F33" s="159">
        <v>45996</v>
      </c>
      <c r="G33" s="160" t="s">
        <v>15708</v>
      </c>
      <c r="H33" s="160" t="s">
        <v>15709</v>
      </c>
      <c r="I33" s="160" t="s">
        <v>15707</v>
      </c>
      <c r="J33" s="160"/>
      <c r="K33" s="189" t="s">
        <v>195</v>
      </c>
      <c r="L33" s="159">
        <v>46004</v>
      </c>
      <c r="M33" s="213"/>
      <c r="N33" s="189"/>
      <c r="O33" s="231"/>
    </row>
    <row r="34" spans="1:15">
      <c r="A34" s="187">
        <v>24</v>
      </c>
      <c r="B34" s="188"/>
      <c r="C34" s="214"/>
      <c r="D34" s="189" t="s">
        <v>597</v>
      </c>
      <c r="E34" s="159">
        <v>45996</v>
      </c>
      <c r="F34" s="159">
        <v>45996</v>
      </c>
      <c r="G34" s="160" t="s">
        <v>12914</v>
      </c>
      <c r="H34" s="160" t="s">
        <v>15710</v>
      </c>
      <c r="I34" s="160" t="s">
        <v>15542</v>
      </c>
      <c r="J34" s="160"/>
      <c r="K34" s="189" t="s">
        <v>195</v>
      </c>
      <c r="L34" s="159">
        <v>46004</v>
      </c>
      <c r="M34" s="213"/>
      <c r="N34" s="189"/>
      <c r="O34" s="231"/>
    </row>
    <row r="35" spans="1:15">
      <c r="A35" s="187">
        <v>25</v>
      </c>
      <c r="B35" s="188"/>
      <c r="C35" s="187"/>
      <c r="D35" s="189" t="s">
        <v>598</v>
      </c>
      <c r="E35" s="191"/>
      <c r="F35" s="191"/>
      <c r="G35" s="192"/>
      <c r="H35" s="160"/>
      <c r="I35" s="160"/>
      <c r="J35" s="160"/>
      <c r="K35" s="189"/>
      <c r="L35" s="159"/>
      <c r="M35" s="213"/>
      <c r="N35" s="189"/>
      <c r="O35" s="231"/>
    </row>
    <row r="36" spans="1:15">
      <c r="A36" s="187">
        <v>26</v>
      </c>
      <c r="B36" s="188"/>
      <c r="C36" s="187"/>
      <c r="D36" s="189" t="s">
        <v>599</v>
      </c>
      <c r="E36" s="191"/>
      <c r="F36" s="191"/>
      <c r="G36" s="192"/>
      <c r="H36" s="192"/>
      <c r="I36" s="192"/>
      <c r="J36" s="160"/>
      <c r="K36" s="189"/>
      <c r="L36" s="159"/>
      <c r="M36" s="213"/>
      <c r="N36" s="189"/>
      <c r="O36" s="231"/>
    </row>
    <row r="37" spans="1:15">
      <c r="A37" s="187">
        <v>27</v>
      </c>
      <c r="B37" s="188"/>
      <c r="C37" s="187"/>
      <c r="D37" s="189" t="s">
        <v>600</v>
      </c>
      <c r="E37" s="191"/>
      <c r="F37" s="191"/>
      <c r="G37" s="192"/>
      <c r="H37" s="192"/>
      <c r="I37" s="192"/>
      <c r="J37" s="160"/>
      <c r="K37" s="189"/>
      <c r="L37" s="159"/>
      <c r="M37" s="213"/>
      <c r="N37" s="189"/>
      <c r="O37" s="231"/>
    </row>
    <row r="38" spans="1:15">
      <c r="A38" s="187">
        <v>28</v>
      </c>
      <c r="B38" s="188"/>
      <c r="C38" s="187"/>
      <c r="D38" s="189" t="s">
        <v>601</v>
      </c>
      <c r="E38" s="191"/>
      <c r="F38" s="191"/>
      <c r="G38" s="192"/>
      <c r="H38" s="192"/>
      <c r="I38" s="192"/>
      <c r="J38" s="160"/>
      <c r="K38" s="189"/>
      <c r="L38" s="159"/>
      <c r="M38" s="213"/>
      <c r="N38" s="189"/>
      <c r="O38" s="231"/>
    </row>
    <row r="39" spans="1:15">
      <c r="A39" s="187">
        <v>29</v>
      </c>
      <c r="B39" s="188"/>
      <c r="C39" s="187"/>
      <c r="D39" s="189" t="s">
        <v>602</v>
      </c>
      <c r="E39" s="191"/>
      <c r="F39" s="191"/>
      <c r="G39" s="192"/>
      <c r="H39" s="193"/>
      <c r="I39" s="192"/>
      <c r="J39" s="160"/>
      <c r="K39" s="189"/>
      <c r="L39" s="159"/>
      <c r="M39" s="213"/>
      <c r="N39" s="189"/>
      <c r="O39" s="231"/>
    </row>
    <row r="40" spans="1:15">
      <c r="A40" s="187">
        <v>30</v>
      </c>
      <c r="B40" s="188"/>
      <c r="C40" s="187"/>
      <c r="D40" s="189" t="s">
        <v>603</v>
      </c>
      <c r="E40" s="191"/>
      <c r="F40" s="191"/>
      <c r="G40" s="192"/>
      <c r="H40" s="193"/>
      <c r="I40" s="192"/>
      <c r="J40" s="160"/>
      <c r="K40" s="190"/>
      <c r="L40" s="159"/>
      <c r="M40" s="213"/>
      <c r="N40" s="189"/>
      <c r="O40" s="231"/>
    </row>
    <row r="41" spans="1:15">
      <c r="A41" s="187">
        <v>31</v>
      </c>
      <c r="B41" s="188"/>
      <c r="C41" s="214"/>
      <c r="D41" s="189" t="s">
        <v>604</v>
      </c>
      <c r="E41" s="159"/>
      <c r="F41" s="159"/>
      <c r="G41" s="160"/>
      <c r="H41" s="160"/>
      <c r="I41" s="160"/>
      <c r="J41" s="160"/>
      <c r="K41" s="189"/>
      <c r="L41" s="159"/>
      <c r="M41" s="213"/>
      <c r="N41" s="189"/>
      <c r="O41" s="231"/>
    </row>
    <row r="42" spans="1:15">
      <c r="A42" s="187">
        <v>32</v>
      </c>
      <c r="B42" s="188"/>
      <c r="C42" s="214"/>
      <c r="D42" s="189" t="s">
        <v>605</v>
      </c>
      <c r="E42" s="159"/>
      <c r="F42" s="159"/>
      <c r="G42" s="160"/>
      <c r="H42" s="160"/>
      <c r="I42" s="160"/>
      <c r="J42" s="160"/>
      <c r="K42" s="189"/>
      <c r="L42" s="159"/>
      <c r="M42" s="213"/>
      <c r="N42" s="189"/>
      <c r="O42" s="231"/>
    </row>
    <row r="43" spans="1:15">
      <c r="A43" s="187">
        <v>33</v>
      </c>
      <c r="B43" s="188"/>
      <c r="C43" s="214"/>
      <c r="D43" s="189" t="s">
        <v>606</v>
      </c>
      <c r="E43" s="159"/>
      <c r="F43" s="159"/>
      <c r="G43" s="160"/>
      <c r="H43" s="160"/>
      <c r="I43" s="160"/>
      <c r="J43" s="160"/>
      <c r="K43" s="189"/>
      <c r="L43" s="159"/>
      <c r="M43" s="213"/>
      <c r="N43" s="189"/>
      <c r="O43" s="231"/>
    </row>
    <row r="44" spans="1:15">
      <c r="A44" s="187">
        <v>34</v>
      </c>
      <c r="B44" s="188"/>
      <c r="C44" s="214"/>
      <c r="D44" s="189" t="s">
        <v>607</v>
      </c>
      <c r="E44" s="159"/>
      <c r="F44" s="159"/>
      <c r="G44" s="160"/>
      <c r="H44" s="160"/>
      <c r="I44" s="160"/>
      <c r="J44" s="160"/>
      <c r="K44" s="189"/>
      <c r="L44" s="159"/>
      <c r="M44" s="213"/>
      <c r="N44" s="189"/>
      <c r="O44" s="231"/>
    </row>
    <row r="45" spans="1:15">
      <c r="A45" s="187">
        <v>35</v>
      </c>
      <c r="B45" s="188"/>
      <c r="C45" s="214"/>
      <c r="D45" s="189" t="s">
        <v>608</v>
      </c>
      <c r="E45" s="159"/>
      <c r="F45" s="159"/>
      <c r="G45" s="160"/>
      <c r="H45" s="160"/>
      <c r="I45" s="160"/>
      <c r="J45" s="160"/>
      <c r="K45" s="189"/>
      <c r="L45" s="159"/>
      <c r="M45" s="213"/>
      <c r="N45" s="189"/>
      <c r="O45" s="231"/>
    </row>
    <row r="46" spans="1:15">
      <c r="A46" s="187">
        <v>36</v>
      </c>
      <c r="B46" s="188"/>
      <c r="C46" s="187"/>
      <c r="D46" s="189" t="s">
        <v>609</v>
      </c>
      <c r="E46" s="191"/>
      <c r="F46" s="191"/>
      <c r="G46" s="192"/>
      <c r="H46" s="192"/>
      <c r="I46" s="160"/>
      <c r="J46" s="192"/>
      <c r="K46" s="190"/>
      <c r="L46" s="191"/>
      <c r="M46" s="213"/>
      <c r="N46" s="189"/>
      <c r="O46" s="231"/>
    </row>
    <row r="47" spans="1:15">
      <c r="A47" s="187">
        <v>37</v>
      </c>
      <c r="B47" s="188"/>
      <c r="C47" s="214"/>
      <c r="D47" s="189" t="s">
        <v>610</v>
      </c>
      <c r="E47" s="159"/>
      <c r="F47" s="159"/>
      <c r="G47" s="160"/>
      <c r="H47" s="160"/>
      <c r="I47" s="160"/>
      <c r="J47" s="160"/>
      <c r="K47" s="189"/>
      <c r="L47" s="159"/>
      <c r="M47" s="213"/>
      <c r="N47" s="189"/>
      <c r="O47" s="231"/>
    </row>
    <row r="48" spans="1:15">
      <c r="A48" s="187">
        <v>38</v>
      </c>
      <c r="B48" s="188"/>
      <c r="C48" s="187"/>
      <c r="D48" s="189" t="s">
        <v>611</v>
      </c>
      <c r="E48" s="191"/>
      <c r="F48" s="191"/>
      <c r="G48" s="192"/>
      <c r="H48" s="192"/>
      <c r="I48" s="192"/>
      <c r="J48" s="193"/>
      <c r="K48" s="190"/>
      <c r="L48" s="191"/>
      <c r="M48" s="213"/>
      <c r="N48" s="189"/>
      <c r="O48" s="231"/>
    </row>
    <row r="49" spans="1:15">
      <c r="A49" s="187">
        <v>39</v>
      </c>
      <c r="B49" s="188"/>
      <c r="C49" s="187"/>
      <c r="D49" s="189" t="s">
        <v>612</v>
      </c>
      <c r="E49" s="159"/>
      <c r="F49" s="159"/>
      <c r="G49" s="160"/>
      <c r="H49" s="160"/>
      <c r="I49" s="160"/>
      <c r="J49" s="160"/>
      <c r="K49" s="189"/>
      <c r="L49" s="159"/>
      <c r="M49" s="213"/>
      <c r="N49" s="189"/>
      <c r="O49" s="231"/>
    </row>
    <row r="50" spans="1:15">
      <c r="A50" s="187">
        <v>40</v>
      </c>
      <c r="B50" s="188"/>
      <c r="C50" s="214"/>
      <c r="D50" s="189" t="s">
        <v>613</v>
      </c>
      <c r="E50" s="159"/>
      <c r="F50" s="159"/>
      <c r="G50" s="160"/>
      <c r="H50" s="160"/>
      <c r="I50" s="192"/>
      <c r="J50" s="160"/>
      <c r="K50" s="189"/>
      <c r="L50" s="191"/>
      <c r="M50" s="213"/>
      <c r="N50" s="189"/>
      <c r="O50" s="231"/>
    </row>
    <row r="51" spans="1:15">
      <c r="A51" s="187">
        <v>41</v>
      </c>
      <c r="B51" s="188"/>
      <c r="C51" s="214"/>
      <c r="D51" s="190"/>
      <c r="E51" s="159"/>
      <c r="F51" s="159"/>
      <c r="G51" s="160"/>
      <c r="H51" s="160"/>
      <c r="I51" s="160"/>
      <c r="J51" s="160"/>
      <c r="K51" s="189"/>
      <c r="L51" s="159"/>
      <c r="M51" s="213"/>
      <c r="N51" s="189"/>
      <c r="O51" s="231"/>
    </row>
    <row r="52" spans="1:15">
      <c r="A52" s="187">
        <v>42</v>
      </c>
      <c r="B52" s="188"/>
      <c r="C52" s="214"/>
      <c r="D52" s="190"/>
      <c r="E52" s="159"/>
      <c r="F52" s="159"/>
      <c r="G52" s="160"/>
      <c r="H52" s="160"/>
      <c r="I52" s="160"/>
      <c r="J52" s="160"/>
      <c r="K52" s="189"/>
      <c r="L52" s="191"/>
      <c r="M52" s="213"/>
      <c r="N52" s="189"/>
      <c r="O52" s="231"/>
    </row>
    <row r="53" spans="1:15">
      <c r="A53" s="187">
        <v>43</v>
      </c>
      <c r="B53" s="188"/>
      <c r="C53" s="214"/>
      <c r="D53" s="190"/>
      <c r="E53" s="159"/>
      <c r="F53" s="159"/>
      <c r="G53" s="160"/>
      <c r="H53" s="160"/>
      <c r="I53" s="160"/>
      <c r="J53" s="160"/>
      <c r="K53" s="189"/>
      <c r="L53" s="159"/>
      <c r="M53" s="213"/>
      <c r="N53" s="189"/>
      <c r="O53" s="231"/>
    </row>
    <row r="54" spans="1:15">
      <c r="A54" s="187">
        <v>44</v>
      </c>
      <c r="B54" s="188"/>
      <c r="C54" s="214"/>
      <c r="D54" s="190"/>
      <c r="E54" s="159"/>
      <c r="F54" s="159"/>
      <c r="G54" s="160"/>
      <c r="H54" s="160"/>
      <c r="I54" s="160"/>
      <c r="J54" s="160"/>
      <c r="K54" s="189"/>
      <c r="L54" s="191"/>
      <c r="M54" s="213"/>
      <c r="N54" s="189"/>
      <c r="O54" s="231"/>
    </row>
    <row r="55" spans="1:15">
      <c r="A55" s="187">
        <v>45</v>
      </c>
      <c r="B55" s="188"/>
      <c r="C55" s="214"/>
      <c r="D55" s="190"/>
      <c r="E55" s="159"/>
      <c r="F55" s="159"/>
      <c r="G55" s="160"/>
      <c r="H55" s="160"/>
      <c r="I55" s="160"/>
      <c r="J55" s="160"/>
      <c r="K55" s="189"/>
      <c r="L55" s="191"/>
      <c r="M55" s="213"/>
      <c r="N55" s="189"/>
      <c r="O55" s="231"/>
    </row>
    <row r="56" spans="1:15">
      <c r="A56" s="187">
        <v>46</v>
      </c>
      <c r="B56" s="188"/>
      <c r="C56" s="214"/>
      <c r="D56" s="190"/>
      <c r="E56" s="159"/>
      <c r="F56" s="159"/>
      <c r="G56" s="160"/>
      <c r="H56" s="160"/>
      <c r="I56" s="160"/>
      <c r="J56" s="160"/>
      <c r="K56" s="189"/>
      <c r="L56" s="191"/>
      <c r="M56" s="213"/>
      <c r="N56" s="189"/>
      <c r="O56" s="231"/>
    </row>
    <row r="57" spans="1:15">
      <c r="A57" s="187">
        <v>47</v>
      </c>
      <c r="B57" s="188"/>
      <c r="C57" s="214"/>
      <c r="D57" s="190"/>
      <c r="E57" s="159"/>
      <c r="F57" s="159"/>
      <c r="G57" s="160"/>
      <c r="H57" s="160"/>
      <c r="I57" s="160"/>
      <c r="J57" s="160"/>
      <c r="K57" s="189"/>
      <c r="L57" s="191"/>
      <c r="M57" s="213"/>
      <c r="N57" s="189"/>
      <c r="O57" s="231"/>
    </row>
    <row r="58" spans="1:15">
      <c r="A58" s="187">
        <v>48</v>
      </c>
      <c r="B58" s="188"/>
      <c r="C58" s="214"/>
      <c r="D58" s="190"/>
      <c r="E58" s="159"/>
      <c r="F58" s="159"/>
      <c r="G58" s="160"/>
      <c r="H58" s="160"/>
      <c r="I58" s="160"/>
      <c r="J58" s="160"/>
      <c r="K58" s="189"/>
      <c r="L58" s="191"/>
      <c r="M58" s="213"/>
      <c r="N58" s="189"/>
      <c r="O58" s="231"/>
    </row>
    <row r="59" spans="1:15">
      <c r="A59" s="187">
        <v>49</v>
      </c>
      <c r="B59" s="188"/>
      <c r="C59" s="214"/>
      <c r="D59" s="190"/>
      <c r="E59" s="159"/>
      <c r="F59" s="159"/>
      <c r="G59" s="160"/>
      <c r="H59" s="160"/>
      <c r="I59" s="160"/>
      <c r="J59" s="160"/>
      <c r="K59" s="189"/>
      <c r="L59" s="159"/>
      <c r="M59" s="213"/>
      <c r="N59" s="189"/>
      <c r="O59" s="231"/>
    </row>
    <row r="60" spans="1:15">
      <c r="A60" s="187">
        <v>50</v>
      </c>
      <c r="B60" s="188"/>
      <c r="C60" s="214"/>
      <c r="D60" s="190"/>
      <c r="E60" s="159"/>
      <c r="F60" s="159"/>
      <c r="G60" s="160"/>
      <c r="H60" s="160"/>
      <c r="I60" s="160"/>
      <c r="J60" s="160"/>
      <c r="K60" s="189"/>
      <c r="L60" s="159"/>
      <c r="M60" s="213"/>
      <c r="N60" s="189"/>
      <c r="O60" s="231"/>
    </row>
    <row r="61" spans="1:15">
      <c r="A61" s="187">
        <v>51</v>
      </c>
      <c r="B61" s="188"/>
      <c r="C61" s="214"/>
      <c r="D61" s="190"/>
      <c r="E61" s="159"/>
      <c r="F61" s="159"/>
      <c r="G61" s="160"/>
      <c r="H61" s="160"/>
      <c r="I61" s="160"/>
      <c r="J61" s="160"/>
      <c r="K61" s="189"/>
      <c r="L61" s="159"/>
      <c r="M61" s="213"/>
      <c r="N61" s="189"/>
      <c r="O61" s="231"/>
    </row>
    <row r="62" spans="1:15">
      <c r="A62" s="187">
        <v>52</v>
      </c>
      <c r="B62" s="188"/>
      <c r="C62" s="214"/>
      <c r="D62" s="190"/>
      <c r="E62" s="159"/>
      <c r="F62" s="159"/>
      <c r="G62" s="160"/>
      <c r="H62" s="160"/>
      <c r="I62" s="160"/>
      <c r="J62" s="160"/>
      <c r="K62" s="189"/>
      <c r="L62" s="159"/>
      <c r="M62" s="213"/>
      <c r="N62" s="189"/>
      <c r="O62" s="231"/>
    </row>
    <row r="63" spans="1:15">
      <c r="A63" s="187">
        <v>53</v>
      </c>
      <c r="B63" s="188"/>
      <c r="C63" s="214"/>
      <c r="D63" s="190"/>
      <c r="E63" s="159"/>
      <c r="F63" s="159"/>
      <c r="G63" s="160"/>
      <c r="H63" s="160"/>
      <c r="I63" s="160"/>
      <c r="J63" s="160"/>
      <c r="K63" s="189"/>
      <c r="L63" s="159"/>
      <c r="M63" s="213"/>
      <c r="N63" s="189"/>
      <c r="O63" s="231"/>
    </row>
    <row r="64" spans="1:15">
      <c r="A64" s="187">
        <v>54</v>
      </c>
      <c r="B64" s="188"/>
      <c r="C64" s="214"/>
      <c r="D64" s="190"/>
      <c r="E64" s="159"/>
      <c r="F64" s="159"/>
      <c r="G64" s="160"/>
      <c r="H64" s="160"/>
      <c r="I64" s="160"/>
      <c r="J64" s="160"/>
      <c r="K64" s="189"/>
      <c r="L64" s="159"/>
      <c r="M64" s="213"/>
      <c r="N64" s="189"/>
      <c r="O64" s="231"/>
    </row>
    <row r="65" spans="1:15">
      <c r="A65" s="187">
        <v>55</v>
      </c>
      <c r="B65" s="188"/>
      <c r="C65" s="214"/>
      <c r="D65" s="190"/>
      <c r="E65" s="159"/>
      <c r="F65" s="159"/>
      <c r="G65" s="160"/>
      <c r="H65" s="160"/>
      <c r="I65" s="160"/>
      <c r="J65" s="160"/>
      <c r="K65" s="189"/>
      <c r="L65" s="159"/>
      <c r="M65" s="213"/>
      <c r="N65" s="189"/>
      <c r="O65" s="231"/>
    </row>
    <row r="66" spans="1:15">
      <c r="A66" s="187">
        <v>56</v>
      </c>
      <c r="B66" s="188"/>
      <c r="C66" s="214"/>
      <c r="D66" s="190"/>
      <c r="E66" s="159"/>
      <c r="F66" s="159"/>
      <c r="G66" s="160"/>
      <c r="H66" s="160"/>
      <c r="I66" s="160"/>
      <c r="J66" s="160"/>
      <c r="K66" s="189"/>
      <c r="L66" s="159"/>
      <c r="M66" s="213"/>
      <c r="N66" s="189"/>
      <c r="O66" s="231"/>
    </row>
    <row r="67" spans="1:15">
      <c r="A67" s="187">
        <v>57</v>
      </c>
      <c r="B67" s="188"/>
      <c r="C67" s="214"/>
      <c r="D67" s="190"/>
      <c r="E67" s="159"/>
      <c r="F67" s="159"/>
      <c r="G67" s="160"/>
      <c r="H67" s="160"/>
      <c r="I67" s="160"/>
      <c r="J67" s="160"/>
      <c r="K67" s="189"/>
      <c r="L67" s="159"/>
      <c r="M67" s="213"/>
      <c r="N67" s="189"/>
      <c r="O67" s="231"/>
    </row>
    <row r="68" spans="1:15">
      <c r="A68" s="187">
        <v>58</v>
      </c>
      <c r="B68" s="188"/>
      <c r="C68" s="214"/>
      <c r="D68" s="190"/>
      <c r="E68" s="159"/>
      <c r="F68" s="159"/>
      <c r="G68" s="160"/>
      <c r="H68" s="160"/>
      <c r="I68" s="160"/>
      <c r="J68" s="160"/>
      <c r="K68" s="189"/>
      <c r="L68" s="159"/>
      <c r="M68" s="213"/>
      <c r="N68" s="189"/>
      <c r="O68" s="231"/>
    </row>
    <row r="69" spans="1:15">
      <c r="A69" s="187">
        <v>59</v>
      </c>
      <c r="B69" s="188"/>
      <c r="C69" s="214"/>
      <c r="D69" s="190"/>
      <c r="E69" s="159"/>
      <c r="F69" s="159"/>
      <c r="G69" s="160"/>
      <c r="H69" s="160"/>
      <c r="I69" s="160"/>
      <c r="J69" s="160"/>
      <c r="K69" s="189"/>
      <c r="L69" s="159"/>
      <c r="M69" s="213"/>
      <c r="N69" s="189"/>
      <c r="O69" s="231"/>
    </row>
    <row r="70" spans="1:15">
      <c r="A70" s="187">
        <v>60</v>
      </c>
      <c r="B70" s="188"/>
      <c r="C70" s="214"/>
      <c r="D70" s="190"/>
      <c r="E70" s="159"/>
      <c r="F70" s="159"/>
      <c r="G70" s="160"/>
      <c r="H70" s="160"/>
      <c r="I70" s="160"/>
      <c r="J70" s="160"/>
      <c r="K70" s="189"/>
      <c r="L70" s="159"/>
      <c r="M70" s="213"/>
      <c r="N70" s="189"/>
      <c r="O70" s="231"/>
    </row>
    <row r="71" spans="1:15">
      <c r="A71" s="187">
        <v>61</v>
      </c>
      <c r="B71" s="188"/>
      <c r="C71" s="214"/>
      <c r="D71" s="190"/>
      <c r="E71" s="159"/>
      <c r="F71" s="159"/>
      <c r="G71" s="160"/>
      <c r="H71" s="160"/>
      <c r="I71" s="160"/>
      <c r="J71" s="160"/>
      <c r="K71" s="189"/>
      <c r="L71" s="159"/>
      <c r="M71" s="213"/>
      <c r="N71" s="189"/>
      <c r="O71" s="231"/>
    </row>
    <row r="72" spans="1:15">
      <c r="A72" s="187">
        <v>62</v>
      </c>
      <c r="B72" s="188"/>
      <c r="C72" s="214"/>
      <c r="D72" s="190"/>
      <c r="E72" s="159"/>
      <c r="F72" s="159"/>
      <c r="G72" s="160"/>
      <c r="H72" s="160"/>
      <c r="I72" s="160"/>
      <c r="J72" s="160"/>
      <c r="K72" s="189"/>
      <c r="L72" s="159"/>
      <c r="M72" s="213"/>
      <c r="N72" s="189"/>
      <c r="O72" s="231"/>
    </row>
    <row r="73" spans="1:15">
      <c r="A73" s="187">
        <v>63</v>
      </c>
      <c r="B73" s="188"/>
      <c r="C73" s="214"/>
      <c r="D73" s="190"/>
      <c r="E73" s="159"/>
      <c r="F73" s="159"/>
      <c r="G73" s="160"/>
      <c r="H73" s="160"/>
      <c r="I73" s="160"/>
      <c r="J73" s="160"/>
      <c r="K73" s="189"/>
      <c r="L73" s="159"/>
      <c r="M73" s="213"/>
      <c r="N73" s="189"/>
      <c r="O73" s="231"/>
    </row>
    <row r="74" spans="1:15">
      <c r="A74" s="187">
        <v>64</v>
      </c>
      <c r="B74" s="188"/>
      <c r="C74" s="214"/>
      <c r="D74" s="190"/>
      <c r="E74" s="159"/>
      <c r="F74" s="159"/>
      <c r="G74" s="160"/>
      <c r="H74" s="160"/>
      <c r="I74" s="160"/>
      <c r="J74" s="160"/>
      <c r="K74" s="189"/>
      <c r="L74" s="159"/>
      <c r="M74" s="213"/>
      <c r="N74" s="189"/>
      <c r="O74" s="231"/>
    </row>
    <row r="75" spans="1:15">
      <c r="A75" s="187">
        <v>65</v>
      </c>
      <c r="B75" s="188"/>
      <c r="C75" s="214"/>
      <c r="D75" s="190"/>
      <c r="E75" s="159"/>
      <c r="F75" s="159"/>
      <c r="G75" s="160"/>
      <c r="H75" s="160"/>
      <c r="I75" s="160"/>
      <c r="J75" s="160"/>
      <c r="K75" s="189"/>
      <c r="L75" s="159"/>
      <c r="M75" s="213"/>
      <c r="N75" s="189"/>
      <c r="O75" s="231"/>
    </row>
    <row r="76" spans="1:15">
      <c r="A76" s="187">
        <v>66</v>
      </c>
      <c r="B76" s="188"/>
      <c r="C76" s="214"/>
      <c r="D76" s="190"/>
      <c r="E76" s="159"/>
      <c r="F76" s="159"/>
      <c r="G76" s="160"/>
      <c r="H76" s="160"/>
      <c r="I76" s="160"/>
      <c r="J76" s="160"/>
      <c r="K76" s="189"/>
      <c r="L76" s="159"/>
      <c r="M76" s="213"/>
      <c r="N76" s="189"/>
      <c r="O76" s="231"/>
    </row>
    <row r="77" spans="1:15">
      <c r="A77" s="187">
        <v>67</v>
      </c>
      <c r="B77" s="188"/>
      <c r="C77" s="214"/>
      <c r="D77" s="190"/>
      <c r="E77" s="159"/>
      <c r="F77" s="159"/>
      <c r="G77" s="160"/>
      <c r="H77" s="160"/>
      <c r="I77" s="160"/>
      <c r="J77" s="160"/>
      <c r="K77" s="213"/>
      <c r="L77" s="159"/>
      <c r="M77" s="213"/>
      <c r="N77" s="189"/>
      <c r="O77" s="231"/>
    </row>
    <row r="78" spans="1:15">
      <c r="A78" s="187">
        <v>68</v>
      </c>
      <c r="B78" s="214"/>
      <c r="C78" s="214"/>
      <c r="D78" s="190"/>
      <c r="E78" s="159"/>
      <c r="F78" s="159"/>
      <c r="G78" s="160"/>
      <c r="H78" s="160"/>
      <c r="I78" s="160"/>
      <c r="J78" s="160"/>
      <c r="K78" s="189"/>
      <c r="L78" s="159"/>
      <c r="M78" s="213"/>
      <c r="N78" s="189"/>
      <c r="O78" s="231"/>
    </row>
    <row r="79" spans="1:15">
      <c r="A79" s="187">
        <v>69</v>
      </c>
      <c r="B79" s="187"/>
      <c r="C79" s="187"/>
      <c r="D79" s="190"/>
      <c r="E79" s="191"/>
      <c r="F79" s="191"/>
      <c r="G79" s="192"/>
      <c r="H79" s="192"/>
      <c r="I79" s="192"/>
      <c r="J79" s="192"/>
      <c r="K79" s="190"/>
      <c r="L79" s="159"/>
      <c r="M79" s="217"/>
      <c r="N79" s="190"/>
      <c r="O79" s="231"/>
    </row>
    <row r="80" spans="1:15">
      <c r="A80" s="187">
        <v>70</v>
      </c>
      <c r="B80" s="214"/>
      <c r="C80" s="214"/>
      <c r="D80" s="190"/>
      <c r="E80" s="191"/>
      <c r="F80" s="191"/>
      <c r="G80" s="160"/>
      <c r="H80" s="160"/>
      <c r="I80" s="192"/>
      <c r="J80" s="160"/>
      <c r="K80" s="189"/>
      <c r="L80" s="159"/>
      <c r="M80" s="213"/>
      <c r="N80" s="189"/>
      <c r="O80" s="231"/>
    </row>
    <row r="81" spans="1:15">
      <c r="A81" s="187">
        <v>71</v>
      </c>
      <c r="B81" s="214"/>
      <c r="C81" s="214"/>
      <c r="D81" s="190"/>
      <c r="E81" s="159"/>
      <c r="F81" s="159"/>
      <c r="G81" s="160"/>
      <c r="H81" s="160"/>
      <c r="I81" s="160"/>
      <c r="J81" s="160"/>
      <c r="K81" s="189"/>
      <c r="L81" s="159"/>
      <c r="M81" s="213"/>
      <c r="N81" s="189"/>
      <c r="O81" s="231"/>
    </row>
    <row r="82" spans="1:15">
      <c r="A82" s="187">
        <v>72</v>
      </c>
      <c r="B82" s="214"/>
      <c r="C82" s="214"/>
      <c r="D82" s="190"/>
      <c r="E82" s="159"/>
      <c r="F82" s="159"/>
      <c r="G82" s="160"/>
      <c r="H82" s="160"/>
      <c r="I82" s="160"/>
      <c r="J82" s="160"/>
      <c r="K82" s="189"/>
      <c r="L82" s="159"/>
      <c r="M82" s="213"/>
      <c r="N82" s="189"/>
      <c r="O82" s="231"/>
    </row>
    <row r="83" spans="1:15">
      <c r="A83" s="187">
        <v>73</v>
      </c>
      <c r="B83" s="187"/>
      <c r="C83" s="187"/>
      <c r="D83" s="190"/>
      <c r="E83" s="159"/>
      <c r="F83" s="159"/>
      <c r="G83" s="160"/>
      <c r="H83" s="160"/>
      <c r="I83" s="160"/>
      <c r="J83" s="160"/>
      <c r="K83" s="189"/>
      <c r="L83" s="232"/>
      <c r="M83" s="160"/>
      <c r="N83" s="160"/>
      <c r="O83" s="231"/>
    </row>
    <row r="84" spans="1:15">
      <c r="A84" s="187">
        <v>74</v>
      </c>
      <c r="B84" s="214"/>
      <c r="C84" s="214"/>
      <c r="D84" s="190"/>
      <c r="E84" s="159"/>
      <c r="F84" s="159"/>
      <c r="G84" s="160"/>
      <c r="H84" s="160"/>
      <c r="I84" s="160"/>
      <c r="J84" s="160"/>
      <c r="K84" s="189"/>
      <c r="L84" s="159"/>
      <c r="M84" s="213"/>
      <c r="N84" s="189"/>
      <c r="O84" s="231"/>
    </row>
    <row r="85" spans="1:15">
      <c r="A85" s="187">
        <v>75</v>
      </c>
      <c r="B85" s="214"/>
      <c r="C85" s="214"/>
      <c r="D85" s="190"/>
      <c r="E85" s="159"/>
      <c r="F85" s="159"/>
      <c r="G85" s="160"/>
      <c r="H85" s="160"/>
      <c r="I85" s="160"/>
      <c r="J85" s="160"/>
      <c r="K85" s="189"/>
      <c r="L85" s="159"/>
      <c r="M85" s="213"/>
      <c r="N85" s="189"/>
      <c r="O85" s="231"/>
    </row>
    <row r="86" spans="1:15">
      <c r="A86" s="187">
        <v>76</v>
      </c>
      <c r="B86" s="214"/>
      <c r="C86" s="214"/>
      <c r="D86" s="190"/>
      <c r="E86" s="159"/>
      <c r="F86" s="159"/>
      <c r="G86" s="160"/>
      <c r="H86" s="160"/>
      <c r="I86" s="160"/>
      <c r="J86" s="160"/>
      <c r="K86" s="189"/>
      <c r="L86" s="159"/>
      <c r="M86" s="213"/>
      <c r="N86" s="189"/>
      <c r="O86" s="231"/>
    </row>
    <row r="87" spans="1:15">
      <c r="A87" s="187">
        <v>77</v>
      </c>
      <c r="B87" s="214"/>
      <c r="C87" s="214"/>
      <c r="D87" s="190"/>
      <c r="E87" s="159"/>
      <c r="F87" s="159"/>
      <c r="G87" s="160"/>
      <c r="H87" s="160"/>
      <c r="I87" s="160"/>
      <c r="J87" s="160"/>
      <c r="K87" s="189"/>
      <c r="L87" s="159"/>
      <c r="M87" s="213"/>
      <c r="N87" s="189"/>
      <c r="O87" s="231"/>
    </row>
    <row r="88" spans="1:15">
      <c r="A88" s="187">
        <v>78</v>
      </c>
      <c r="B88" s="214"/>
      <c r="C88" s="214"/>
      <c r="D88" s="190"/>
      <c r="E88" s="159"/>
      <c r="F88" s="159"/>
      <c r="G88" s="160"/>
      <c r="H88" s="160"/>
      <c r="I88" s="160"/>
      <c r="J88" s="160"/>
      <c r="K88" s="189"/>
      <c r="L88" s="159"/>
      <c r="M88" s="213"/>
      <c r="N88" s="189"/>
      <c r="O88" s="231"/>
    </row>
    <row r="89" spans="1:15">
      <c r="A89" s="187">
        <v>79</v>
      </c>
      <c r="B89" s="214"/>
      <c r="C89" s="214"/>
      <c r="D89" s="190"/>
      <c r="E89" s="159"/>
      <c r="F89" s="159"/>
      <c r="G89" s="160"/>
      <c r="H89" s="160"/>
      <c r="I89" s="160"/>
      <c r="J89" s="160"/>
      <c r="K89" s="189"/>
      <c r="L89" s="159"/>
      <c r="M89" s="213"/>
      <c r="N89" s="189"/>
      <c r="O89" s="231"/>
    </row>
    <row r="90" spans="1:15">
      <c r="A90" s="187">
        <v>80</v>
      </c>
      <c r="B90" s="214"/>
      <c r="C90" s="214"/>
      <c r="D90" s="190"/>
      <c r="E90" s="159"/>
      <c r="F90" s="159"/>
      <c r="G90" s="160"/>
      <c r="H90" s="160"/>
      <c r="I90" s="160"/>
      <c r="J90" s="160"/>
      <c r="K90" s="189"/>
      <c r="L90" s="159"/>
      <c r="M90" s="213"/>
      <c r="N90" s="189"/>
      <c r="O90" s="231"/>
    </row>
    <row r="91" spans="1:15">
      <c r="A91" s="187">
        <v>81</v>
      </c>
      <c r="B91" s="214"/>
      <c r="C91" s="214"/>
      <c r="D91" s="190"/>
      <c r="E91" s="159"/>
      <c r="F91" s="159"/>
      <c r="G91" s="160"/>
      <c r="H91" s="160"/>
      <c r="I91" s="160"/>
      <c r="J91" s="160"/>
      <c r="K91" s="189"/>
      <c r="L91" s="159"/>
      <c r="M91" s="213"/>
      <c r="N91" s="189"/>
      <c r="O91" s="231"/>
    </row>
    <row r="92" spans="1:15">
      <c r="A92" s="187">
        <v>82</v>
      </c>
      <c r="B92" s="214"/>
      <c r="C92" s="214"/>
      <c r="D92" s="190"/>
      <c r="E92" s="159"/>
      <c r="F92" s="159"/>
      <c r="G92" s="160"/>
      <c r="H92" s="160"/>
      <c r="I92" s="160"/>
      <c r="J92" s="160"/>
      <c r="K92" s="189"/>
      <c r="L92" s="159"/>
      <c r="M92" s="213"/>
      <c r="N92" s="189"/>
      <c r="O92" s="231"/>
    </row>
    <row r="93" spans="1:15">
      <c r="A93" s="187">
        <v>83</v>
      </c>
      <c r="B93" s="214"/>
      <c r="C93" s="214"/>
      <c r="D93" s="190"/>
      <c r="E93" s="159"/>
      <c r="F93" s="159"/>
      <c r="G93" s="160"/>
      <c r="H93" s="160"/>
      <c r="I93" s="160"/>
      <c r="J93" s="160"/>
      <c r="K93" s="189"/>
      <c r="L93" s="159"/>
      <c r="M93" s="213"/>
      <c r="N93" s="189"/>
      <c r="O93" s="231"/>
    </row>
    <row r="94" spans="1:15">
      <c r="A94" s="187">
        <v>84</v>
      </c>
      <c r="B94" s="214"/>
      <c r="C94" s="214"/>
      <c r="D94" s="190"/>
      <c r="E94" s="159"/>
      <c r="F94" s="159"/>
      <c r="G94" s="160"/>
      <c r="H94" s="160"/>
      <c r="I94" s="160"/>
      <c r="J94" s="160"/>
      <c r="K94" s="189"/>
      <c r="L94" s="159"/>
      <c r="M94" s="213"/>
      <c r="N94" s="189"/>
      <c r="O94" s="231"/>
    </row>
    <row r="95" spans="1:15">
      <c r="A95" s="187">
        <v>85</v>
      </c>
      <c r="B95" s="214"/>
      <c r="C95" s="214"/>
      <c r="D95" s="190"/>
      <c r="E95" s="159"/>
      <c r="F95" s="159"/>
      <c r="G95" s="160"/>
      <c r="H95" s="160"/>
      <c r="I95" s="160"/>
      <c r="J95" s="160"/>
      <c r="K95" s="189"/>
      <c r="L95" s="159"/>
      <c r="M95" s="213"/>
      <c r="N95" s="189"/>
      <c r="O95" s="231"/>
    </row>
    <row r="96" spans="1:15">
      <c r="A96" s="187">
        <v>86</v>
      </c>
      <c r="B96" s="214"/>
      <c r="C96" s="214"/>
      <c r="D96" s="190"/>
      <c r="E96" s="159"/>
      <c r="F96" s="159"/>
      <c r="G96" s="160"/>
      <c r="H96" s="160"/>
      <c r="I96" s="160"/>
      <c r="J96" s="160"/>
      <c r="K96" s="189"/>
      <c r="L96" s="159"/>
      <c r="M96" s="213"/>
      <c r="N96" s="189"/>
      <c r="O96" s="231"/>
    </row>
    <row r="97" spans="1:15">
      <c r="A97" s="187">
        <v>87</v>
      </c>
      <c r="B97" s="214"/>
      <c r="C97" s="214"/>
      <c r="D97" s="190"/>
      <c r="E97" s="159"/>
      <c r="F97" s="159"/>
      <c r="G97" s="160"/>
      <c r="H97" s="160"/>
      <c r="I97" s="160"/>
      <c r="J97" s="160"/>
      <c r="K97" s="189"/>
      <c r="L97" s="159"/>
      <c r="M97" s="213"/>
      <c r="N97" s="189"/>
      <c r="O97" s="231"/>
    </row>
    <row r="98" spans="1:15">
      <c r="A98" s="187">
        <v>88</v>
      </c>
      <c r="B98" s="187"/>
      <c r="C98" s="187"/>
      <c r="D98" s="190"/>
      <c r="E98" s="191"/>
      <c r="F98" s="191"/>
      <c r="G98" s="192"/>
      <c r="H98" s="212"/>
      <c r="I98" s="212"/>
      <c r="J98" s="192"/>
      <c r="K98" s="190"/>
      <c r="L98" s="159"/>
      <c r="M98" s="213"/>
      <c r="N98" s="189"/>
      <c r="O98" s="231"/>
    </row>
    <row r="99" spans="1:15">
      <c r="A99" s="187">
        <v>89</v>
      </c>
      <c r="B99" s="214"/>
      <c r="C99" s="214"/>
      <c r="D99" s="190"/>
      <c r="E99" s="159"/>
      <c r="F99" s="159"/>
      <c r="G99" s="160"/>
      <c r="H99" s="160"/>
      <c r="I99" s="212"/>
      <c r="J99" s="160"/>
      <c r="K99" s="189"/>
      <c r="L99" s="159"/>
      <c r="M99" s="213"/>
      <c r="N99" s="189"/>
      <c r="O99" s="231"/>
    </row>
    <row r="100" spans="1:15">
      <c r="A100" s="187">
        <v>90</v>
      </c>
      <c r="B100" s="214"/>
      <c r="C100" s="214"/>
      <c r="D100" s="190"/>
      <c r="E100" s="159"/>
      <c r="F100" s="159"/>
      <c r="G100" s="160"/>
      <c r="H100" s="160"/>
      <c r="I100" s="160"/>
      <c r="J100" s="160"/>
      <c r="K100" s="189"/>
      <c r="L100" s="159"/>
      <c r="M100" s="213"/>
      <c r="N100" s="189"/>
      <c r="O100" s="231"/>
    </row>
    <row r="101" spans="1:15">
      <c r="A101" s="187">
        <v>91</v>
      </c>
      <c r="B101" s="214"/>
      <c r="C101" s="214"/>
      <c r="D101" s="190"/>
      <c r="E101" s="159"/>
      <c r="F101" s="159"/>
      <c r="G101" s="160"/>
      <c r="H101" s="160"/>
      <c r="I101" s="160"/>
      <c r="J101" s="160"/>
      <c r="K101" s="189"/>
      <c r="L101" s="159"/>
      <c r="M101" s="213"/>
      <c r="N101" s="189"/>
      <c r="O101" s="231"/>
    </row>
    <row r="102" spans="1:15">
      <c r="A102" s="187">
        <v>92</v>
      </c>
      <c r="B102" s="214"/>
      <c r="C102" s="214"/>
      <c r="D102" s="190"/>
      <c r="E102" s="159"/>
      <c r="F102" s="159"/>
      <c r="G102" s="160"/>
      <c r="H102" s="160"/>
      <c r="I102" s="160"/>
      <c r="J102" s="160"/>
      <c r="K102" s="189"/>
      <c r="L102" s="159"/>
      <c r="M102" s="213"/>
      <c r="N102" s="189"/>
      <c r="O102" s="231"/>
    </row>
    <row r="103" spans="1:15">
      <c r="A103" s="187">
        <v>93</v>
      </c>
      <c r="B103" s="187"/>
      <c r="C103" s="187"/>
      <c r="D103" s="190"/>
      <c r="E103" s="159"/>
      <c r="F103" s="159"/>
      <c r="G103" s="160"/>
      <c r="H103" s="160"/>
      <c r="I103" s="160"/>
      <c r="J103" s="160"/>
      <c r="K103" s="189"/>
      <c r="L103" s="159"/>
      <c r="M103" s="213"/>
      <c r="N103" s="189"/>
      <c r="O103" s="231"/>
    </row>
    <row r="104" spans="1:15">
      <c r="A104" s="187">
        <v>94</v>
      </c>
      <c r="B104" s="187"/>
      <c r="C104" s="187"/>
      <c r="D104" s="190"/>
      <c r="E104" s="159"/>
      <c r="F104" s="159"/>
      <c r="G104" s="160"/>
      <c r="H104" s="160"/>
      <c r="I104" s="160"/>
      <c r="J104" s="160"/>
      <c r="K104" s="189"/>
      <c r="L104" s="159"/>
      <c r="M104" s="213"/>
      <c r="N104" s="189"/>
      <c r="O104" s="231"/>
    </row>
    <row r="105" spans="1:15">
      <c r="A105" s="187">
        <v>95</v>
      </c>
      <c r="B105" s="187"/>
      <c r="C105" s="187"/>
      <c r="D105" s="190"/>
      <c r="E105" s="159"/>
      <c r="F105" s="159"/>
      <c r="G105" s="160"/>
      <c r="H105" s="160"/>
      <c r="I105" s="160"/>
      <c r="J105" s="160"/>
      <c r="K105" s="189"/>
      <c r="L105" s="159"/>
      <c r="M105" s="213"/>
      <c r="N105" s="189"/>
      <c r="O105" s="231"/>
    </row>
    <row r="106" spans="1:15">
      <c r="A106" s="187">
        <v>96</v>
      </c>
      <c r="B106" s="187"/>
      <c r="C106" s="187"/>
      <c r="D106" s="190"/>
      <c r="E106" s="159"/>
      <c r="F106" s="159"/>
      <c r="G106" s="160"/>
      <c r="H106" s="160"/>
      <c r="I106" s="160"/>
      <c r="J106" s="160"/>
      <c r="K106" s="189"/>
      <c r="L106" s="159"/>
      <c r="M106" s="213"/>
      <c r="N106" s="189"/>
      <c r="O106" s="231"/>
    </row>
    <row r="107" spans="1:15">
      <c r="A107" s="187">
        <v>97</v>
      </c>
      <c r="B107" s="187"/>
      <c r="C107" s="187"/>
      <c r="D107" s="190"/>
      <c r="E107" s="159"/>
      <c r="F107" s="159"/>
      <c r="G107" s="160"/>
      <c r="H107" s="160"/>
      <c r="I107" s="160"/>
      <c r="J107" s="160"/>
      <c r="K107" s="189"/>
      <c r="L107" s="159"/>
      <c r="M107" s="213"/>
      <c r="N107" s="189"/>
      <c r="O107" s="231"/>
    </row>
    <row r="108" spans="1:15">
      <c r="A108" s="187">
        <v>98</v>
      </c>
      <c r="B108" s="187"/>
      <c r="C108" s="187"/>
      <c r="D108" s="190"/>
      <c r="E108" s="159"/>
      <c r="F108" s="159"/>
      <c r="G108" s="160"/>
      <c r="H108" s="160"/>
      <c r="I108" s="160"/>
      <c r="J108" s="160"/>
      <c r="K108" s="189"/>
      <c r="L108" s="159"/>
      <c r="M108" s="213"/>
      <c r="N108" s="189"/>
      <c r="O108" s="231"/>
    </row>
    <row r="109" spans="1:15">
      <c r="A109" s="187">
        <v>99</v>
      </c>
      <c r="B109" s="187"/>
      <c r="C109" s="187"/>
      <c r="D109" s="190"/>
      <c r="E109" s="159"/>
      <c r="F109" s="159"/>
      <c r="G109" s="160"/>
      <c r="H109" s="160"/>
      <c r="I109" s="160"/>
      <c r="J109" s="160"/>
      <c r="K109" s="189"/>
      <c r="L109" s="159"/>
      <c r="M109" s="213"/>
      <c r="N109" s="189"/>
      <c r="O109" s="231"/>
    </row>
    <row r="110" spans="1:15">
      <c r="A110" s="187">
        <v>100</v>
      </c>
      <c r="B110" s="187"/>
      <c r="C110" s="187"/>
      <c r="D110" s="190"/>
      <c r="E110" s="159"/>
      <c r="F110" s="159"/>
      <c r="G110" s="160"/>
      <c r="H110" s="160"/>
      <c r="I110" s="160"/>
      <c r="J110" s="160"/>
      <c r="K110" s="189"/>
      <c r="L110" s="159"/>
      <c r="M110" s="213"/>
      <c r="N110" s="189"/>
      <c r="O110" s="231"/>
    </row>
    <row r="111" spans="1:15">
      <c r="A111" s="187">
        <v>101</v>
      </c>
      <c r="B111" s="187"/>
      <c r="C111" s="187"/>
      <c r="D111" s="190"/>
      <c r="E111" s="159"/>
      <c r="F111" s="159"/>
      <c r="G111" s="160"/>
      <c r="H111" s="160"/>
      <c r="I111" s="160"/>
      <c r="J111" s="160"/>
      <c r="K111" s="189"/>
      <c r="L111" s="159"/>
      <c r="M111" s="213"/>
      <c r="N111" s="189"/>
      <c r="O111" s="231"/>
    </row>
    <row r="112" spans="1:15">
      <c r="A112" s="187">
        <v>102</v>
      </c>
      <c r="B112" s="187"/>
      <c r="C112" s="187"/>
      <c r="D112" s="190"/>
      <c r="E112" s="159"/>
      <c r="F112" s="159"/>
      <c r="G112" s="160"/>
      <c r="H112" s="160"/>
      <c r="I112" s="160"/>
      <c r="J112" s="160"/>
      <c r="K112" s="189"/>
      <c r="L112" s="159"/>
      <c r="M112" s="213"/>
      <c r="N112" s="189"/>
      <c r="O112" s="231"/>
    </row>
    <row r="113" spans="1:15">
      <c r="A113" s="187">
        <v>103</v>
      </c>
      <c r="B113" s="187"/>
      <c r="C113" s="187"/>
      <c r="D113" s="190"/>
      <c r="E113" s="159"/>
      <c r="F113" s="159"/>
      <c r="G113" s="160"/>
      <c r="H113" s="160"/>
      <c r="I113" s="160"/>
      <c r="J113" s="160"/>
      <c r="K113" s="189"/>
      <c r="L113" s="159"/>
      <c r="M113" s="213"/>
      <c r="N113" s="189"/>
      <c r="O113" s="231"/>
    </row>
    <row r="114" spans="1:15">
      <c r="A114" s="187">
        <v>104</v>
      </c>
      <c r="B114" s="187"/>
      <c r="C114" s="187"/>
      <c r="D114" s="190"/>
      <c r="E114" s="159"/>
      <c r="F114" s="159"/>
      <c r="G114" s="160"/>
      <c r="H114" s="160"/>
      <c r="I114" s="160"/>
      <c r="J114" s="160"/>
      <c r="K114" s="189"/>
      <c r="L114" s="159"/>
      <c r="M114" s="213"/>
      <c r="N114" s="189"/>
      <c r="O114" s="231"/>
    </row>
    <row r="115" spans="1:15">
      <c r="A115" s="187">
        <v>105</v>
      </c>
      <c r="B115" s="187"/>
      <c r="C115" s="187"/>
      <c r="D115" s="190"/>
      <c r="E115" s="159"/>
      <c r="F115" s="159"/>
      <c r="G115" s="160"/>
      <c r="H115" s="160"/>
      <c r="I115" s="160"/>
      <c r="J115" s="160"/>
      <c r="K115" s="189"/>
      <c r="L115" s="159"/>
      <c r="M115" s="213"/>
      <c r="N115" s="189"/>
      <c r="O115" s="231"/>
    </row>
    <row r="116" spans="1:15">
      <c r="A116" s="187">
        <v>106</v>
      </c>
      <c r="B116" s="187"/>
      <c r="C116" s="187"/>
      <c r="D116" s="190"/>
      <c r="E116" s="159"/>
      <c r="F116" s="159"/>
      <c r="G116" s="160"/>
      <c r="H116" s="160"/>
      <c r="I116" s="160"/>
      <c r="J116" s="160"/>
      <c r="K116" s="189"/>
      <c r="L116" s="159"/>
      <c r="M116" s="213"/>
      <c r="N116" s="189"/>
      <c r="O116" s="231"/>
    </row>
    <row r="117" spans="1:15">
      <c r="A117" s="187">
        <v>107</v>
      </c>
      <c r="B117" s="187"/>
      <c r="C117" s="187"/>
      <c r="D117" s="190"/>
      <c r="E117" s="159"/>
      <c r="F117" s="159"/>
      <c r="G117" s="160"/>
      <c r="H117" s="160"/>
      <c r="I117" s="160"/>
      <c r="J117" s="160"/>
      <c r="K117" s="189"/>
      <c r="L117" s="159"/>
      <c r="M117" s="213"/>
      <c r="N117" s="189"/>
      <c r="O117" s="231"/>
    </row>
    <row r="118" spans="1:15">
      <c r="A118" s="187">
        <v>108</v>
      </c>
      <c r="B118" s="187"/>
      <c r="C118" s="187"/>
      <c r="D118" s="190"/>
      <c r="E118" s="159"/>
      <c r="F118" s="159"/>
      <c r="G118" s="160"/>
      <c r="H118" s="160"/>
      <c r="I118" s="160"/>
      <c r="J118" s="160"/>
      <c r="K118" s="189"/>
      <c r="L118" s="159"/>
      <c r="M118" s="213"/>
      <c r="N118" s="189"/>
      <c r="O118" s="231"/>
    </row>
    <row r="119" spans="1:15">
      <c r="A119" s="187">
        <v>109</v>
      </c>
      <c r="B119" s="187"/>
      <c r="C119" s="187"/>
      <c r="D119" s="190"/>
      <c r="E119" s="159"/>
      <c r="F119" s="159"/>
      <c r="G119" s="160"/>
      <c r="H119" s="160"/>
      <c r="I119" s="160"/>
      <c r="J119" s="160"/>
      <c r="K119" s="189"/>
      <c r="L119" s="159"/>
      <c r="M119" s="213"/>
      <c r="N119" s="189"/>
      <c r="O119" s="231"/>
    </row>
    <row r="120" spans="1:15">
      <c r="A120" s="187">
        <v>110</v>
      </c>
      <c r="B120" s="187"/>
      <c r="C120" s="187"/>
      <c r="D120" s="190"/>
      <c r="E120" s="159"/>
      <c r="F120" s="159"/>
      <c r="G120" s="160"/>
      <c r="H120" s="160"/>
      <c r="I120" s="160"/>
      <c r="J120" s="160"/>
      <c r="K120" s="189"/>
      <c r="L120" s="159"/>
      <c r="M120" s="213"/>
      <c r="N120" s="189"/>
      <c r="O120" s="231"/>
    </row>
    <row r="121" spans="1:15">
      <c r="A121" s="187">
        <v>111</v>
      </c>
      <c r="B121" s="187"/>
      <c r="C121" s="187"/>
      <c r="D121" s="190"/>
      <c r="E121" s="159"/>
      <c r="F121" s="159"/>
      <c r="G121" s="160"/>
      <c r="H121" s="160"/>
      <c r="I121" s="160"/>
      <c r="J121" s="160"/>
      <c r="K121" s="189"/>
      <c r="L121" s="159"/>
      <c r="M121" s="213"/>
      <c r="N121" s="189"/>
      <c r="O121" s="231"/>
    </row>
    <row r="122" spans="1:15">
      <c r="A122" s="187">
        <v>112</v>
      </c>
      <c r="B122" s="187"/>
      <c r="C122" s="187"/>
      <c r="D122" s="190"/>
      <c r="E122" s="159"/>
      <c r="F122" s="159"/>
      <c r="G122" s="160"/>
      <c r="H122" s="160"/>
      <c r="I122" s="160"/>
      <c r="J122" s="160"/>
      <c r="K122" s="189"/>
      <c r="L122" s="159"/>
      <c r="M122" s="213"/>
      <c r="N122" s="189"/>
      <c r="O122" s="231"/>
    </row>
    <row r="123" spans="1:15">
      <c r="A123" s="187">
        <v>113</v>
      </c>
      <c r="B123" s="187"/>
      <c r="C123" s="187"/>
      <c r="D123" s="190"/>
      <c r="E123" s="159"/>
      <c r="F123" s="159"/>
      <c r="G123" s="160"/>
      <c r="H123" s="160"/>
      <c r="I123" s="160"/>
      <c r="J123" s="160"/>
      <c r="K123" s="189"/>
      <c r="L123" s="159"/>
      <c r="M123" s="213"/>
      <c r="N123" s="189"/>
      <c r="O123" s="231"/>
    </row>
    <row r="124" spans="1:15">
      <c r="A124" s="187">
        <v>114</v>
      </c>
      <c r="B124" s="187"/>
      <c r="C124" s="187"/>
      <c r="D124" s="190"/>
      <c r="E124" s="159"/>
      <c r="F124" s="159"/>
      <c r="G124" s="160"/>
      <c r="H124" s="160"/>
      <c r="I124" s="160"/>
      <c r="J124" s="160"/>
      <c r="K124" s="189"/>
      <c r="L124" s="159"/>
      <c r="M124" s="213"/>
      <c r="N124" s="189"/>
      <c r="O124" s="231"/>
    </row>
    <row r="125" spans="1:15">
      <c r="A125" s="187">
        <v>115</v>
      </c>
      <c r="B125" s="187"/>
      <c r="C125" s="187"/>
      <c r="D125" s="190"/>
      <c r="E125" s="159"/>
      <c r="F125" s="159"/>
      <c r="G125" s="160"/>
      <c r="H125" s="160"/>
      <c r="I125" s="160"/>
      <c r="J125" s="160"/>
      <c r="K125" s="189"/>
      <c r="L125" s="159"/>
      <c r="M125" s="213"/>
      <c r="N125" s="189"/>
      <c r="O125" s="231"/>
    </row>
    <row r="126" spans="1:15">
      <c r="A126" s="187">
        <v>116</v>
      </c>
      <c r="B126" s="187"/>
      <c r="C126" s="187"/>
      <c r="D126" s="190"/>
      <c r="E126" s="159"/>
      <c r="F126" s="159"/>
      <c r="G126" s="160"/>
      <c r="H126" s="160"/>
      <c r="I126" s="160"/>
      <c r="J126" s="160"/>
      <c r="K126" s="189"/>
      <c r="L126" s="159"/>
      <c r="M126" s="213"/>
      <c r="N126" s="189"/>
      <c r="O126" s="231"/>
    </row>
    <row r="127" spans="1:15">
      <c r="A127" s="187">
        <v>117</v>
      </c>
      <c r="B127" s="187"/>
      <c r="C127" s="187"/>
      <c r="D127" s="190"/>
      <c r="E127" s="191"/>
      <c r="F127" s="191"/>
      <c r="G127" s="192"/>
      <c r="H127" s="192"/>
      <c r="I127" s="192"/>
      <c r="J127" s="192"/>
      <c r="K127" s="190"/>
      <c r="L127" s="159"/>
      <c r="M127" s="213"/>
      <c r="N127" s="189"/>
      <c r="O127" s="231"/>
    </row>
    <row r="128" spans="1:15">
      <c r="A128" s="187">
        <v>118</v>
      </c>
      <c r="B128" s="187"/>
      <c r="C128" s="187"/>
      <c r="D128" s="190"/>
      <c r="E128" s="191"/>
      <c r="F128" s="191"/>
      <c r="G128" s="160"/>
      <c r="H128" s="160"/>
      <c r="I128" s="192"/>
      <c r="J128" s="160"/>
      <c r="K128" s="189"/>
      <c r="L128" s="159"/>
      <c r="M128" s="213"/>
      <c r="N128" s="189"/>
      <c r="O128" s="231"/>
    </row>
    <row r="129" spans="1:15">
      <c r="A129" s="187">
        <v>119</v>
      </c>
      <c r="B129" s="187"/>
      <c r="C129" s="187"/>
      <c r="D129" s="190"/>
      <c r="E129" s="159"/>
      <c r="F129" s="159"/>
      <c r="G129" s="160"/>
      <c r="H129" s="160"/>
      <c r="I129" s="160"/>
      <c r="J129" s="160"/>
      <c r="K129" s="189"/>
      <c r="L129" s="159"/>
      <c r="M129" s="213"/>
      <c r="N129" s="189"/>
      <c r="O129" s="231"/>
    </row>
    <row r="130" spans="1:15">
      <c r="A130" s="187">
        <v>120</v>
      </c>
      <c r="B130" s="187"/>
      <c r="C130" s="187"/>
      <c r="D130" s="190"/>
      <c r="E130" s="159"/>
      <c r="F130" s="159"/>
      <c r="G130" s="160"/>
      <c r="H130" s="160"/>
      <c r="I130" s="160"/>
      <c r="J130" s="160"/>
      <c r="K130" s="189"/>
      <c r="L130" s="159"/>
      <c r="M130" s="213"/>
      <c r="N130" s="189"/>
      <c r="O130" s="231"/>
    </row>
    <row r="131" spans="1:15">
      <c r="A131" s="187">
        <v>121</v>
      </c>
      <c r="B131" s="187"/>
      <c r="C131" s="187"/>
      <c r="D131" s="190"/>
      <c r="E131" s="159"/>
      <c r="F131" s="159"/>
      <c r="G131" s="160"/>
      <c r="H131" s="160"/>
      <c r="I131" s="160"/>
      <c r="J131" s="160"/>
      <c r="K131" s="189"/>
      <c r="L131" s="159"/>
      <c r="M131" s="213"/>
      <c r="N131" s="189"/>
      <c r="O131" s="231"/>
    </row>
    <row r="132" spans="1:15">
      <c r="A132" s="187">
        <v>122</v>
      </c>
      <c r="B132" s="187"/>
      <c r="C132" s="187"/>
      <c r="D132" s="190"/>
      <c r="E132" s="159"/>
      <c r="F132" s="159"/>
      <c r="G132" s="160"/>
      <c r="H132" s="160"/>
      <c r="I132" s="160"/>
      <c r="J132" s="160"/>
      <c r="K132" s="189"/>
      <c r="L132" s="159"/>
      <c r="M132" s="213"/>
      <c r="N132" s="189"/>
      <c r="O132" s="231"/>
    </row>
    <row r="133" spans="1:15">
      <c r="A133" s="187">
        <v>123</v>
      </c>
      <c r="B133" s="187"/>
      <c r="C133" s="187"/>
      <c r="D133" s="190"/>
      <c r="E133" s="159"/>
      <c r="F133" s="159"/>
      <c r="G133" s="160"/>
      <c r="H133" s="160"/>
      <c r="I133" s="160"/>
      <c r="J133" s="160"/>
      <c r="K133" s="189"/>
      <c r="L133" s="159"/>
      <c r="M133" s="213"/>
      <c r="N133" s="189"/>
      <c r="O133" s="231"/>
    </row>
    <row r="134" spans="1:15">
      <c r="A134" s="187">
        <v>124</v>
      </c>
      <c r="B134" s="187"/>
      <c r="C134" s="187"/>
      <c r="D134" s="190"/>
      <c r="E134" s="159"/>
      <c r="F134" s="159"/>
      <c r="G134" s="160"/>
      <c r="H134" s="160"/>
      <c r="I134" s="160"/>
      <c r="J134" s="160"/>
      <c r="K134" s="189"/>
      <c r="L134" s="159"/>
      <c r="M134" s="213"/>
      <c r="N134" s="189"/>
      <c r="O134" s="231"/>
    </row>
    <row r="135" spans="1:15">
      <c r="A135" s="187">
        <v>125</v>
      </c>
      <c r="B135" s="187"/>
      <c r="C135" s="187"/>
      <c r="D135" s="190"/>
      <c r="E135" s="159"/>
      <c r="F135" s="159"/>
      <c r="G135" s="160"/>
      <c r="H135" s="160"/>
      <c r="I135" s="160"/>
      <c r="J135" s="160"/>
      <c r="K135" s="189"/>
      <c r="L135" s="159"/>
      <c r="M135" s="213"/>
      <c r="N135" s="189"/>
      <c r="O135" s="231"/>
    </row>
    <row r="136" spans="1:15">
      <c r="A136" s="187">
        <v>126</v>
      </c>
      <c r="B136" s="187"/>
      <c r="C136" s="187"/>
      <c r="D136" s="190"/>
      <c r="E136" s="159"/>
      <c r="F136" s="159"/>
      <c r="G136" s="160"/>
      <c r="H136" s="160"/>
      <c r="I136" s="160"/>
      <c r="J136" s="160"/>
      <c r="K136" s="189"/>
      <c r="L136" s="159"/>
      <c r="M136" s="213"/>
      <c r="N136" s="189"/>
      <c r="O136" s="231"/>
    </row>
    <row r="137" spans="1:15">
      <c r="A137" s="187">
        <v>127</v>
      </c>
      <c r="B137" s="214"/>
      <c r="C137" s="187"/>
      <c r="D137" s="190"/>
      <c r="E137" s="159"/>
      <c r="F137" s="159"/>
      <c r="G137" s="160"/>
      <c r="H137" s="160"/>
      <c r="I137" s="160"/>
      <c r="J137" s="160"/>
      <c r="K137" s="189"/>
      <c r="L137" s="159"/>
      <c r="M137" s="213"/>
      <c r="N137" s="189"/>
      <c r="O137" s="231"/>
    </row>
    <row r="138" spans="1:15">
      <c r="A138" s="187">
        <v>128</v>
      </c>
      <c r="B138" s="187"/>
      <c r="C138" s="187"/>
      <c r="D138" s="190"/>
      <c r="E138" s="159"/>
      <c r="F138" s="159"/>
      <c r="G138" s="160"/>
      <c r="H138" s="160"/>
      <c r="I138" s="160"/>
      <c r="J138" s="160"/>
      <c r="K138" s="189"/>
      <c r="L138" s="159"/>
      <c r="M138" s="213"/>
      <c r="N138" s="189"/>
      <c r="O138" s="231"/>
    </row>
    <row r="139" spans="1:15">
      <c r="A139" s="187">
        <v>129</v>
      </c>
      <c r="B139" s="187"/>
      <c r="C139" s="187"/>
      <c r="D139" s="190"/>
      <c r="E139" s="159"/>
      <c r="F139" s="159"/>
      <c r="G139" s="160"/>
      <c r="H139" s="160"/>
      <c r="I139" s="160"/>
      <c r="J139" s="160"/>
      <c r="K139" s="189"/>
      <c r="L139" s="159"/>
      <c r="M139" s="213"/>
      <c r="N139" s="189"/>
      <c r="O139" s="231"/>
    </row>
    <row r="140" spans="1:15">
      <c r="A140" s="187">
        <v>130</v>
      </c>
      <c r="B140" s="187"/>
      <c r="C140" s="187"/>
      <c r="D140" s="190"/>
      <c r="E140" s="159"/>
      <c r="F140" s="159"/>
      <c r="G140" s="160"/>
      <c r="H140" s="160"/>
      <c r="I140" s="160"/>
      <c r="J140" s="160"/>
      <c r="K140" s="189"/>
      <c r="L140" s="159"/>
      <c r="M140" s="213"/>
      <c r="N140" s="189"/>
      <c r="O140" s="231"/>
    </row>
    <row r="141" spans="1:15">
      <c r="A141" s="187">
        <v>131</v>
      </c>
      <c r="B141" s="187"/>
      <c r="C141" s="187"/>
      <c r="D141" s="190"/>
      <c r="E141" s="159"/>
      <c r="F141" s="159"/>
      <c r="G141" s="160"/>
      <c r="H141" s="160"/>
      <c r="I141" s="160"/>
      <c r="J141" s="160"/>
      <c r="K141" s="189"/>
      <c r="L141" s="159"/>
      <c r="M141" s="213"/>
      <c r="N141" s="189"/>
      <c r="O141" s="231"/>
    </row>
    <row r="142" spans="1:15">
      <c r="A142" s="187">
        <v>132</v>
      </c>
      <c r="B142" s="187"/>
      <c r="C142" s="187"/>
      <c r="D142" s="190"/>
      <c r="E142" s="159"/>
      <c r="F142" s="159"/>
      <c r="G142" s="160"/>
      <c r="H142" s="160"/>
      <c r="I142" s="160"/>
      <c r="J142" s="160"/>
      <c r="K142" s="189"/>
      <c r="L142" s="159"/>
      <c r="M142" s="213"/>
      <c r="N142" s="189"/>
      <c r="O142" s="231"/>
    </row>
    <row r="143" spans="1:15">
      <c r="A143" s="187">
        <v>133</v>
      </c>
      <c r="B143" s="187"/>
      <c r="C143" s="187"/>
      <c r="D143" s="190"/>
      <c r="E143" s="159"/>
      <c r="F143" s="159"/>
      <c r="G143" s="160"/>
      <c r="H143" s="160"/>
      <c r="I143" s="160"/>
      <c r="J143" s="160"/>
      <c r="K143" s="189"/>
      <c r="L143" s="159"/>
      <c r="M143" s="213"/>
      <c r="N143" s="189"/>
      <c r="O143" s="231"/>
    </row>
    <row r="144" spans="1:15">
      <c r="A144" s="187"/>
      <c r="B144" s="187"/>
      <c r="C144" s="187"/>
      <c r="D144" s="190"/>
      <c r="E144" s="159"/>
      <c r="F144" s="159"/>
      <c r="G144" s="160"/>
      <c r="H144" s="160"/>
      <c r="I144" s="160"/>
      <c r="J144" s="160"/>
      <c r="K144" s="189"/>
      <c r="L144" s="159"/>
      <c r="M144" s="213"/>
      <c r="N144" s="189"/>
      <c r="O144" s="231"/>
    </row>
    <row r="145" spans="1:15">
      <c r="A145" s="187"/>
      <c r="B145" s="187"/>
      <c r="C145" s="187"/>
      <c r="D145" s="190"/>
      <c r="E145" s="159"/>
      <c r="F145" s="159"/>
      <c r="G145" s="160"/>
      <c r="H145" s="160"/>
      <c r="I145" s="160"/>
      <c r="J145" s="160"/>
      <c r="K145" s="189"/>
      <c r="L145" s="159"/>
      <c r="M145" s="213"/>
      <c r="N145" s="189"/>
      <c r="O145" s="231"/>
    </row>
    <row r="146" spans="1:15">
      <c r="A146" s="187"/>
      <c r="B146" s="187"/>
      <c r="C146" s="187"/>
      <c r="D146" s="190"/>
      <c r="E146" s="159"/>
      <c r="F146" s="159"/>
      <c r="G146" s="160"/>
      <c r="H146" s="160"/>
      <c r="I146" s="160"/>
      <c r="J146" s="160"/>
      <c r="K146" s="189"/>
      <c r="L146" s="159"/>
      <c r="M146" s="213"/>
      <c r="N146" s="189"/>
      <c r="O146" s="231"/>
    </row>
    <row r="147" spans="1:15">
      <c r="A147" s="187"/>
      <c r="B147" s="187"/>
      <c r="C147" s="187"/>
      <c r="D147" s="190"/>
      <c r="E147" s="159"/>
      <c r="F147" s="159"/>
      <c r="G147" s="160"/>
      <c r="H147" s="160"/>
      <c r="I147" s="160"/>
      <c r="J147" s="160"/>
      <c r="K147" s="189"/>
      <c r="L147" s="159"/>
      <c r="M147" s="213"/>
      <c r="N147" s="189"/>
      <c r="O147" s="231"/>
    </row>
    <row r="148" spans="1:15">
      <c r="A148" s="187"/>
      <c r="B148" s="187"/>
      <c r="C148" s="187"/>
      <c r="D148" s="190"/>
      <c r="E148" s="159"/>
      <c r="F148" s="159"/>
      <c r="G148" s="160"/>
      <c r="H148" s="160"/>
      <c r="I148" s="160"/>
      <c r="J148" s="160"/>
      <c r="K148" s="189"/>
      <c r="L148" s="159"/>
      <c r="M148" s="213"/>
      <c r="N148" s="189"/>
      <c r="O148" s="231"/>
    </row>
    <row r="149" spans="1:15">
      <c r="A149" s="163"/>
      <c r="B149" s="187"/>
      <c r="C149" s="187"/>
      <c r="D149" s="190"/>
      <c r="E149" s="159"/>
      <c r="F149" s="159"/>
      <c r="G149" s="160"/>
      <c r="H149" s="160"/>
      <c r="I149" s="160"/>
      <c r="J149" s="163"/>
      <c r="K149" s="164"/>
      <c r="L149" s="159"/>
      <c r="M149" s="163"/>
      <c r="N149" s="163"/>
      <c r="O149" s="163"/>
    </row>
    <row r="150" spans="1:15">
      <c r="A150" s="163"/>
      <c r="B150" s="187"/>
      <c r="C150" s="187"/>
      <c r="D150" s="190"/>
      <c r="E150" s="165"/>
      <c r="F150" s="165"/>
      <c r="G150" s="160"/>
      <c r="H150" s="163"/>
      <c r="I150" s="160"/>
      <c r="J150" s="163"/>
      <c r="K150" s="164"/>
      <c r="L150" s="159"/>
      <c r="M150" s="163"/>
      <c r="N150" s="163"/>
      <c r="O150" s="163"/>
    </row>
    <row r="151" spans="1:15">
      <c r="A151" s="163"/>
      <c r="B151" s="187"/>
      <c r="C151" s="187"/>
      <c r="D151" s="190"/>
      <c r="E151" s="165"/>
      <c r="F151" s="165"/>
      <c r="G151" s="163"/>
      <c r="H151" s="163"/>
      <c r="I151" s="163"/>
      <c r="J151" s="163"/>
      <c r="K151" s="164"/>
      <c r="L151" s="165"/>
      <c r="M151" s="163"/>
      <c r="N151" s="163"/>
      <c r="O151" s="163"/>
    </row>
    <row r="152" spans="1:15">
      <c r="A152" s="163"/>
      <c r="B152" s="187"/>
      <c r="C152" s="187"/>
      <c r="D152" s="190"/>
      <c r="E152" s="165"/>
      <c r="F152" s="165"/>
      <c r="G152" s="163"/>
      <c r="H152" s="163"/>
      <c r="I152" s="163"/>
      <c r="J152" s="163"/>
      <c r="K152" s="164"/>
      <c r="L152" s="165"/>
      <c r="M152" s="163"/>
      <c r="N152" s="163"/>
      <c r="O152" s="163"/>
    </row>
    <row r="153" spans="1:15">
      <c r="A153" s="163"/>
      <c r="B153" s="187"/>
      <c r="C153" s="187"/>
      <c r="D153" s="190"/>
      <c r="E153" s="165"/>
      <c r="F153" s="165"/>
      <c r="G153" s="163"/>
      <c r="H153" s="163"/>
      <c r="I153" s="163"/>
      <c r="J153" s="163"/>
      <c r="K153" s="164"/>
      <c r="L153" s="165"/>
      <c r="M153" s="163"/>
      <c r="N153" s="163"/>
      <c r="O153" s="163"/>
    </row>
    <row r="154" spans="1:15">
      <c r="A154" s="163"/>
      <c r="B154" s="187"/>
      <c r="C154" s="187"/>
      <c r="D154" s="190"/>
      <c r="E154" s="165"/>
      <c r="F154" s="165"/>
      <c r="G154" s="163"/>
      <c r="H154" s="163"/>
      <c r="I154" s="163"/>
      <c r="J154" s="163"/>
      <c r="K154" s="164"/>
      <c r="L154" s="165"/>
      <c r="M154" s="163"/>
      <c r="N154" s="163"/>
      <c r="O154" s="163"/>
    </row>
    <row r="155" spans="1:15">
      <c r="A155" s="163"/>
      <c r="B155" s="187"/>
      <c r="C155" s="187"/>
      <c r="D155" s="190"/>
      <c r="E155" s="165"/>
      <c r="F155" s="165"/>
      <c r="G155" s="163"/>
      <c r="H155" s="163"/>
      <c r="I155" s="163"/>
      <c r="J155" s="163"/>
      <c r="K155" s="164"/>
      <c r="L155" s="165"/>
      <c r="M155" s="163"/>
      <c r="N155" s="163"/>
      <c r="O155" s="163"/>
    </row>
    <row r="156" spans="1:15">
      <c r="A156" s="163"/>
      <c r="B156" s="187"/>
      <c r="C156" s="187"/>
      <c r="D156" s="190"/>
      <c r="E156" s="165"/>
      <c r="F156" s="165"/>
      <c r="G156" s="163"/>
      <c r="H156" s="163"/>
      <c r="I156" s="163"/>
      <c r="J156" s="163"/>
      <c r="K156" s="164"/>
      <c r="L156" s="165"/>
      <c r="M156" s="163"/>
      <c r="N156" s="163"/>
      <c r="O156" s="163"/>
    </row>
    <row r="157" spans="1:15">
      <c r="A157" s="163"/>
      <c r="B157" s="187"/>
      <c r="C157" s="187"/>
      <c r="D157" s="190"/>
      <c r="E157" s="165"/>
      <c r="F157" s="165"/>
      <c r="G157" s="163"/>
      <c r="H157" s="163"/>
      <c r="I157" s="163"/>
      <c r="J157" s="163"/>
      <c r="K157" s="164"/>
      <c r="L157" s="165"/>
      <c r="M157" s="163"/>
      <c r="N157" s="163"/>
      <c r="O157" s="163"/>
    </row>
    <row r="158" spans="1:15">
      <c r="A158" s="163"/>
      <c r="B158" s="187"/>
      <c r="C158" s="187"/>
      <c r="D158" s="190"/>
      <c r="E158" s="165"/>
      <c r="F158" s="165"/>
      <c r="G158" s="163"/>
      <c r="H158" s="163"/>
      <c r="I158" s="163"/>
      <c r="J158" s="163"/>
      <c r="K158" s="164"/>
      <c r="L158" s="165"/>
      <c r="M158" s="163"/>
      <c r="N158" s="163"/>
      <c r="O158" s="163"/>
    </row>
    <row r="159" spans="1:15">
      <c r="A159" s="163"/>
      <c r="B159" s="187"/>
      <c r="C159" s="187"/>
      <c r="D159" s="190"/>
      <c r="E159" s="165"/>
      <c r="F159" s="165"/>
      <c r="G159" s="163"/>
      <c r="H159" s="163"/>
      <c r="I159" s="163"/>
      <c r="J159" s="163"/>
      <c r="K159" s="164"/>
      <c r="L159" s="165"/>
      <c r="M159" s="163"/>
      <c r="N159" s="163"/>
      <c r="O159" s="163"/>
    </row>
    <row r="160" spans="1:15">
      <c r="A160" s="163"/>
      <c r="B160" s="187"/>
      <c r="C160" s="187"/>
      <c r="D160" s="190"/>
      <c r="E160" s="165"/>
      <c r="F160" s="165"/>
      <c r="G160" s="163"/>
      <c r="H160" s="163"/>
      <c r="I160" s="163"/>
      <c r="J160" s="163"/>
      <c r="K160" s="164"/>
      <c r="L160" s="165"/>
      <c r="M160" s="163"/>
      <c r="N160" s="163"/>
      <c r="O160" s="163"/>
    </row>
    <row r="161" spans="1:15">
      <c r="A161" s="163"/>
      <c r="B161" s="187"/>
      <c r="C161" s="187"/>
      <c r="D161" s="190"/>
      <c r="E161" s="165"/>
      <c r="F161" s="165"/>
      <c r="G161" s="163"/>
      <c r="H161" s="163"/>
      <c r="I161" s="163"/>
      <c r="J161" s="163"/>
      <c r="K161" s="164"/>
      <c r="L161" s="165"/>
      <c r="M161" s="163"/>
      <c r="N161" s="163"/>
      <c r="O161" s="163"/>
    </row>
    <row r="162" spans="1:15">
      <c r="A162" s="163"/>
      <c r="B162" s="187"/>
      <c r="C162" s="187"/>
      <c r="D162" s="190"/>
      <c r="E162" s="165"/>
      <c r="F162" s="165"/>
      <c r="G162" s="163"/>
      <c r="H162" s="163"/>
      <c r="I162" s="163"/>
      <c r="J162" s="163"/>
      <c r="K162" s="164"/>
      <c r="L162" s="165"/>
      <c r="M162" s="163"/>
      <c r="N162" s="163"/>
      <c r="O162" s="163"/>
    </row>
    <row r="163" spans="1:15">
      <c r="A163" s="163"/>
      <c r="B163" s="187"/>
      <c r="C163" s="187"/>
      <c r="D163" s="190"/>
      <c r="E163" s="165"/>
      <c r="F163" s="165"/>
      <c r="G163" s="163"/>
      <c r="H163" s="163"/>
      <c r="I163" s="163"/>
      <c r="J163" s="163"/>
      <c r="K163" s="164"/>
      <c r="L163" s="165"/>
      <c r="M163" s="163"/>
      <c r="N163" s="163"/>
      <c r="O163" s="163"/>
    </row>
    <row r="164" spans="1:15">
      <c r="A164" s="163"/>
      <c r="B164" s="187"/>
      <c r="C164" s="187"/>
      <c r="D164" s="190"/>
      <c r="E164" s="165"/>
      <c r="F164" s="165"/>
      <c r="G164" s="163"/>
      <c r="H164" s="163"/>
      <c r="I164" s="163"/>
      <c r="J164" s="163"/>
      <c r="K164" s="164"/>
      <c r="L164" s="165"/>
      <c r="M164" s="163"/>
      <c r="N164" s="163"/>
      <c r="O164" s="163"/>
    </row>
    <row r="165" spans="1:15">
      <c r="A165" s="163"/>
      <c r="B165" s="187"/>
      <c r="C165" s="187"/>
      <c r="D165" s="190"/>
      <c r="E165" s="165"/>
      <c r="F165" s="165"/>
      <c r="G165" s="163"/>
      <c r="H165" s="163"/>
      <c r="I165" s="163"/>
      <c r="J165" s="163"/>
      <c r="K165" s="164"/>
      <c r="L165" s="165"/>
      <c r="M165" s="163"/>
      <c r="N165" s="163"/>
      <c r="O165" s="163"/>
    </row>
    <row r="166" spans="1:15">
      <c r="A166" s="163"/>
      <c r="B166" s="187"/>
      <c r="C166" s="187"/>
      <c r="D166" s="190"/>
      <c r="E166" s="165"/>
      <c r="F166" s="165"/>
      <c r="G166" s="163"/>
      <c r="H166" s="163"/>
      <c r="I166" s="163"/>
      <c r="J166" s="163"/>
      <c r="K166" s="164"/>
      <c r="L166" s="165"/>
      <c r="M166" s="163"/>
      <c r="N166" s="163"/>
      <c r="O166" s="163"/>
    </row>
    <row r="167" spans="1:15">
      <c r="A167" s="163"/>
      <c r="B167" s="187"/>
      <c r="C167" s="187"/>
      <c r="D167" s="190"/>
      <c r="E167" s="165"/>
      <c r="F167" s="165"/>
      <c r="G167" s="163"/>
      <c r="H167" s="163"/>
      <c r="I167" s="163"/>
      <c r="J167" s="163"/>
      <c r="K167" s="164"/>
      <c r="L167" s="165"/>
      <c r="M167" s="163"/>
      <c r="N167" s="163"/>
      <c r="O167" s="163"/>
    </row>
    <row r="168" spans="1:15">
      <c r="A168" s="163"/>
      <c r="B168" s="187"/>
      <c r="C168" s="187"/>
      <c r="D168" s="190"/>
      <c r="E168" s="165"/>
      <c r="F168" s="165"/>
      <c r="G168" s="163"/>
      <c r="H168" s="163"/>
      <c r="I168" s="163"/>
      <c r="J168" s="163"/>
      <c r="K168" s="164"/>
      <c r="L168" s="165"/>
      <c r="M168" s="163"/>
      <c r="N168" s="163"/>
      <c r="O168" s="163"/>
    </row>
    <row r="169" spans="1:15">
      <c r="A169" s="163"/>
      <c r="B169" s="187"/>
      <c r="C169" s="187"/>
      <c r="D169" s="190"/>
      <c r="E169" s="165"/>
      <c r="F169" s="165"/>
      <c r="G169" s="163"/>
      <c r="H169" s="163"/>
      <c r="I169" s="163"/>
      <c r="J169" s="163"/>
      <c r="K169" s="164"/>
      <c r="L169" s="165"/>
      <c r="M169" s="163"/>
      <c r="N169" s="163"/>
      <c r="O169" s="163"/>
    </row>
    <row r="170" spans="1:15">
      <c r="A170" s="163"/>
      <c r="B170" s="187"/>
      <c r="C170" s="187"/>
      <c r="D170" s="190"/>
      <c r="E170" s="165"/>
      <c r="F170" s="165"/>
      <c r="G170" s="163"/>
      <c r="H170" s="163"/>
      <c r="I170" s="163"/>
      <c r="J170" s="163"/>
      <c r="K170" s="164"/>
      <c r="L170" s="165"/>
      <c r="M170" s="163"/>
      <c r="N170" s="163"/>
      <c r="O170" s="163"/>
    </row>
    <row r="171" spans="1:15">
      <c r="A171" s="163"/>
      <c r="B171" s="187"/>
      <c r="C171" s="187"/>
      <c r="D171" s="190"/>
      <c r="E171" s="165"/>
      <c r="F171" s="165"/>
      <c r="G171" s="163"/>
      <c r="H171" s="163"/>
      <c r="I171" s="163"/>
      <c r="J171" s="163"/>
      <c r="K171" s="164"/>
      <c r="L171" s="165"/>
      <c r="M171" s="163"/>
      <c r="N171" s="163"/>
      <c r="O171" s="163"/>
    </row>
    <row r="172" spans="1:15">
      <c r="A172" s="163"/>
      <c r="B172" s="187"/>
      <c r="C172" s="187"/>
      <c r="D172" s="190"/>
      <c r="E172" s="165"/>
      <c r="F172" s="165"/>
      <c r="G172" s="163"/>
      <c r="H172" s="163"/>
      <c r="I172" s="163"/>
      <c r="J172" s="163"/>
      <c r="K172" s="164"/>
      <c r="L172" s="165"/>
      <c r="M172" s="163"/>
      <c r="N172" s="163"/>
      <c r="O172" s="163"/>
    </row>
    <row r="173" spans="1:15">
      <c r="A173" s="163"/>
      <c r="B173" s="187"/>
      <c r="C173" s="187"/>
      <c r="D173" s="190"/>
      <c r="E173" s="165"/>
      <c r="F173" s="165"/>
      <c r="G173" s="163"/>
      <c r="H173" s="163"/>
      <c r="I173" s="163"/>
      <c r="J173" s="163"/>
      <c r="K173" s="164"/>
      <c r="L173" s="165"/>
      <c r="M173" s="163"/>
      <c r="N173" s="163"/>
      <c r="O173" s="163"/>
    </row>
    <row r="174" spans="1:15">
      <c r="A174" s="163"/>
      <c r="B174" s="187"/>
      <c r="C174" s="187"/>
      <c r="D174" s="190"/>
      <c r="E174" s="165"/>
      <c r="F174" s="165"/>
      <c r="G174" s="163"/>
      <c r="H174" s="163"/>
      <c r="I174" s="163"/>
      <c r="J174" s="163"/>
      <c r="K174" s="164"/>
      <c r="L174" s="165"/>
      <c r="M174" s="163"/>
      <c r="N174" s="163"/>
      <c r="O174" s="163"/>
    </row>
    <row r="175" spans="1:15">
      <c r="A175" s="163"/>
      <c r="B175" s="187"/>
      <c r="C175" s="187"/>
      <c r="D175" s="190"/>
      <c r="E175" s="165"/>
      <c r="F175" s="165"/>
      <c r="G175" s="163"/>
      <c r="H175" s="163"/>
      <c r="I175" s="163"/>
      <c r="J175" s="163"/>
      <c r="K175" s="164"/>
      <c r="L175" s="165"/>
      <c r="M175" s="163"/>
      <c r="N175" s="163"/>
      <c r="O175" s="163"/>
    </row>
    <row r="176" spans="1:15">
      <c r="A176" s="163"/>
      <c r="B176" s="187"/>
      <c r="C176" s="187"/>
      <c r="D176" s="190"/>
      <c r="E176" s="165"/>
      <c r="F176" s="165"/>
      <c r="G176" s="163"/>
      <c r="H176" s="163"/>
      <c r="I176" s="163"/>
      <c r="J176" s="163"/>
      <c r="K176" s="164"/>
      <c r="L176" s="165"/>
      <c r="M176" s="163"/>
      <c r="N176" s="163"/>
      <c r="O176" s="163"/>
    </row>
    <row r="177" spans="1:15">
      <c r="A177" s="163"/>
      <c r="B177" s="187"/>
      <c r="C177" s="187"/>
      <c r="D177" s="190"/>
      <c r="E177" s="165"/>
      <c r="F177" s="165"/>
      <c r="G177" s="163"/>
      <c r="H177" s="163"/>
      <c r="I177" s="163"/>
      <c r="J177" s="163"/>
      <c r="K177" s="164"/>
      <c r="L177" s="165"/>
      <c r="M177" s="163"/>
      <c r="N177" s="163"/>
      <c r="O177" s="163"/>
    </row>
    <row r="178" spans="1:15">
      <c r="A178" s="163"/>
      <c r="B178" s="187"/>
      <c r="C178" s="187"/>
      <c r="D178" s="190"/>
      <c r="E178" s="165"/>
      <c r="F178" s="165"/>
      <c r="G178" s="163"/>
      <c r="H178" s="163"/>
      <c r="I178" s="163"/>
      <c r="J178" s="163"/>
      <c r="K178" s="164"/>
      <c r="L178" s="165"/>
      <c r="M178" s="163"/>
      <c r="N178" s="163"/>
      <c r="O178" s="163"/>
    </row>
    <row r="179" spans="1:15">
      <c r="A179" s="163"/>
      <c r="B179" s="187"/>
      <c r="C179" s="187"/>
      <c r="D179" s="190"/>
      <c r="E179" s="165"/>
      <c r="F179" s="165"/>
      <c r="G179" s="163"/>
      <c r="H179" s="163"/>
      <c r="I179" s="163"/>
      <c r="J179" s="163"/>
      <c r="K179" s="164"/>
      <c r="L179" s="165"/>
      <c r="M179" s="163"/>
      <c r="N179" s="163"/>
      <c r="O179" s="163"/>
    </row>
    <row r="180" spans="1:15">
      <c r="A180" s="163"/>
      <c r="B180" s="187"/>
      <c r="C180" s="187"/>
      <c r="D180" s="190"/>
      <c r="E180" s="165"/>
      <c r="F180" s="165"/>
      <c r="G180" s="163"/>
      <c r="H180" s="163"/>
      <c r="I180" s="163"/>
      <c r="J180" s="163"/>
      <c r="K180" s="164"/>
      <c r="L180" s="165"/>
      <c r="M180" s="163"/>
      <c r="N180" s="163"/>
      <c r="O180" s="163"/>
    </row>
    <row r="181" spans="1:15">
      <c r="A181" s="163"/>
      <c r="B181" s="187"/>
      <c r="C181" s="187"/>
      <c r="D181" s="190"/>
      <c r="E181" s="165"/>
      <c r="F181" s="165"/>
      <c r="G181" s="163"/>
      <c r="H181" s="163"/>
      <c r="I181" s="163"/>
      <c r="J181" s="163"/>
      <c r="K181" s="164"/>
      <c r="L181" s="165"/>
      <c r="M181" s="163"/>
      <c r="N181" s="163"/>
      <c r="O181" s="163"/>
    </row>
    <row r="182" spans="1:15">
      <c r="A182" s="163"/>
      <c r="B182" s="187"/>
      <c r="C182" s="187"/>
      <c r="D182" s="190"/>
      <c r="E182" s="165"/>
      <c r="F182" s="165"/>
      <c r="G182" s="163"/>
      <c r="H182" s="163"/>
      <c r="I182" s="163"/>
      <c r="J182" s="163"/>
      <c r="K182" s="164"/>
      <c r="L182" s="165"/>
      <c r="M182" s="163"/>
      <c r="N182" s="163"/>
      <c r="O182" s="163"/>
    </row>
    <row r="183" spans="1:15">
      <c r="A183" s="163"/>
      <c r="B183" s="187"/>
      <c r="C183" s="187"/>
      <c r="D183" s="190"/>
      <c r="E183" s="164"/>
      <c r="F183" s="164"/>
      <c r="G183" s="163"/>
      <c r="H183" s="163"/>
      <c r="I183" s="163"/>
      <c r="J183" s="163"/>
      <c r="K183" s="164"/>
      <c r="L183" s="164"/>
      <c r="M183" s="163"/>
      <c r="N183" s="163"/>
      <c r="O183" s="163"/>
    </row>
    <row r="184" spans="1:15">
      <c r="A184" s="163"/>
      <c r="B184" s="187"/>
      <c r="C184" s="187"/>
      <c r="D184" s="190"/>
      <c r="E184" s="165"/>
      <c r="F184" s="165"/>
      <c r="G184" s="163"/>
      <c r="H184" s="163"/>
      <c r="I184" s="163"/>
      <c r="J184" s="163"/>
      <c r="K184" s="164"/>
      <c r="L184" s="165"/>
      <c r="M184" s="163"/>
      <c r="N184" s="163"/>
      <c r="O184" s="163"/>
    </row>
    <row r="185" spans="1:15">
      <c r="A185" s="163"/>
      <c r="B185" s="187"/>
      <c r="C185" s="187"/>
      <c r="D185" s="190"/>
      <c r="E185" s="165"/>
      <c r="F185" s="165"/>
      <c r="G185" s="163"/>
      <c r="H185" s="163"/>
      <c r="I185" s="163"/>
      <c r="J185" s="163"/>
      <c r="K185" s="164"/>
      <c r="L185" s="165"/>
      <c r="M185" s="163"/>
      <c r="N185" s="163"/>
      <c r="O185" s="163"/>
    </row>
    <row r="186" spans="1:15">
      <c r="A186" s="163"/>
      <c r="B186" s="187"/>
      <c r="C186" s="187"/>
      <c r="D186" s="190"/>
      <c r="E186" s="165"/>
      <c r="F186" s="165"/>
      <c r="G186" s="163"/>
      <c r="H186" s="163"/>
      <c r="I186" s="163"/>
      <c r="J186" s="163"/>
      <c r="K186" s="164"/>
      <c r="L186" s="165"/>
      <c r="M186" s="163"/>
      <c r="N186" s="163"/>
      <c r="O186" s="163"/>
    </row>
    <row r="187" spans="1:15">
      <c r="A187" s="163"/>
      <c r="B187" s="187"/>
      <c r="C187" s="187"/>
      <c r="D187" s="190"/>
      <c r="E187" s="165"/>
      <c r="F187" s="165"/>
      <c r="G187" s="163"/>
      <c r="H187" s="163"/>
      <c r="I187" s="163"/>
      <c r="J187" s="163"/>
      <c r="K187" s="164"/>
      <c r="L187" s="165"/>
      <c r="M187" s="163"/>
      <c r="N187" s="163"/>
      <c r="O187" s="163"/>
    </row>
    <row r="188" spans="1:15">
      <c r="A188" s="163"/>
      <c r="B188" s="187"/>
      <c r="C188" s="187"/>
      <c r="D188" s="190"/>
      <c r="E188" s="165"/>
      <c r="F188" s="165"/>
      <c r="G188" s="163"/>
      <c r="H188" s="163"/>
      <c r="I188" s="163"/>
      <c r="J188" s="163"/>
      <c r="K188" s="164"/>
      <c r="L188" s="165"/>
      <c r="M188" s="163"/>
      <c r="N188" s="163"/>
      <c r="O188" s="163"/>
    </row>
    <row r="189" spans="1:15">
      <c r="A189" s="163"/>
      <c r="B189" s="187"/>
      <c r="C189" s="187"/>
      <c r="D189" s="190"/>
      <c r="E189" s="165"/>
      <c r="F189" s="165"/>
      <c r="G189" s="163"/>
      <c r="H189" s="163"/>
      <c r="I189" s="163"/>
      <c r="J189" s="163"/>
      <c r="K189" s="164"/>
      <c r="L189" s="165"/>
      <c r="M189" s="163"/>
      <c r="N189" s="163"/>
      <c r="O189" s="163"/>
    </row>
    <row r="190" spans="1:15">
      <c r="A190" s="163"/>
      <c r="B190" s="187"/>
      <c r="C190" s="187"/>
      <c r="D190" s="190"/>
      <c r="E190" s="165"/>
      <c r="F190" s="165"/>
      <c r="G190" s="163"/>
      <c r="H190" s="163"/>
      <c r="I190" s="163"/>
      <c r="J190" s="163"/>
      <c r="K190" s="164"/>
      <c r="L190" s="165"/>
      <c r="M190" s="163"/>
      <c r="N190" s="163"/>
      <c r="O190" s="163"/>
    </row>
    <row r="191" spans="1:15">
      <c r="A191" s="163"/>
      <c r="B191" s="187"/>
      <c r="C191" s="187"/>
      <c r="D191" s="190"/>
      <c r="E191" s="165"/>
      <c r="F191" s="165"/>
      <c r="G191" s="163"/>
      <c r="H191" s="163"/>
      <c r="I191" s="163"/>
      <c r="J191" s="163"/>
      <c r="K191" s="164"/>
      <c r="L191" s="165"/>
      <c r="M191" s="163"/>
      <c r="N191" s="163"/>
      <c r="O191" s="163"/>
    </row>
    <row r="192" spans="1:15">
      <c r="A192" s="163"/>
      <c r="B192" s="187"/>
      <c r="C192" s="187"/>
      <c r="D192" s="190"/>
      <c r="E192" s="165"/>
      <c r="F192" s="165"/>
      <c r="G192" s="163"/>
      <c r="H192" s="163"/>
      <c r="I192" s="163"/>
      <c r="J192" s="163"/>
      <c r="K192" s="164"/>
      <c r="L192" s="165"/>
      <c r="M192" s="163"/>
      <c r="N192" s="163"/>
      <c r="O192" s="163"/>
    </row>
    <row r="193" spans="1:15">
      <c r="A193" s="163"/>
      <c r="B193" s="187"/>
      <c r="C193" s="187"/>
      <c r="D193" s="190"/>
      <c r="E193" s="165"/>
      <c r="F193" s="165"/>
      <c r="G193" s="163"/>
      <c r="H193" s="163"/>
      <c r="I193" s="163"/>
      <c r="J193" s="163"/>
      <c r="K193" s="164"/>
      <c r="L193" s="165"/>
      <c r="M193" s="163"/>
      <c r="N193" s="163"/>
      <c r="O193" s="163"/>
    </row>
    <row r="194" spans="1:15">
      <c r="A194" s="163"/>
      <c r="B194" s="187"/>
      <c r="C194" s="187"/>
      <c r="D194" s="190"/>
      <c r="E194" s="165"/>
      <c r="F194" s="165"/>
      <c r="G194" s="163"/>
      <c r="H194" s="163"/>
      <c r="I194" s="163"/>
      <c r="J194" s="163"/>
      <c r="K194" s="164"/>
      <c r="L194" s="165"/>
      <c r="M194" s="163"/>
      <c r="N194" s="163"/>
      <c r="O194" s="163"/>
    </row>
    <row r="195" spans="1:15">
      <c r="A195" s="163"/>
      <c r="B195" s="187"/>
      <c r="C195" s="187"/>
      <c r="D195" s="190"/>
      <c r="E195" s="165"/>
      <c r="F195" s="165"/>
      <c r="G195" s="163"/>
      <c r="H195" s="163"/>
      <c r="I195" s="163"/>
      <c r="J195" s="163"/>
      <c r="K195" s="164"/>
      <c r="L195" s="165"/>
      <c r="M195" s="163"/>
      <c r="N195" s="163"/>
      <c r="O195" s="163"/>
    </row>
    <row r="196" spans="1:15">
      <c r="A196" s="163"/>
      <c r="B196" s="187"/>
      <c r="C196" s="187"/>
      <c r="D196" s="190"/>
      <c r="E196" s="165"/>
      <c r="F196" s="165"/>
      <c r="G196" s="163"/>
      <c r="H196" s="163"/>
      <c r="I196" s="163"/>
      <c r="J196" s="163"/>
      <c r="K196" s="164"/>
      <c r="L196" s="165"/>
      <c r="M196" s="163"/>
      <c r="N196" s="163"/>
      <c r="O196" s="163"/>
    </row>
    <row r="197" spans="1:15">
      <c r="A197" s="163"/>
      <c r="B197" s="187"/>
      <c r="C197" s="187"/>
      <c r="D197" s="190"/>
      <c r="E197" s="165"/>
      <c r="F197" s="165"/>
      <c r="G197" s="163"/>
      <c r="H197" s="163"/>
      <c r="I197" s="163"/>
      <c r="J197" s="163"/>
      <c r="K197" s="164"/>
      <c r="L197" s="165"/>
      <c r="M197" s="163"/>
      <c r="N197" s="163"/>
      <c r="O197" s="163"/>
    </row>
    <row r="198" spans="1:15">
      <c r="A198" s="163"/>
      <c r="B198" s="187"/>
      <c r="C198" s="187"/>
      <c r="D198" s="190"/>
      <c r="E198" s="165"/>
      <c r="F198" s="165"/>
      <c r="G198" s="163"/>
      <c r="H198" s="163"/>
      <c r="I198" s="163"/>
      <c r="J198" s="163"/>
      <c r="K198" s="164"/>
      <c r="L198" s="165"/>
      <c r="M198" s="163"/>
      <c r="N198" s="163"/>
      <c r="O198" s="163"/>
    </row>
    <row r="199" spans="1:15">
      <c r="A199" s="163"/>
      <c r="B199" s="187"/>
      <c r="C199" s="187"/>
      <c r="D199" s="190"/>
      <c r="E199" s="165"/>
      <c r="F199" s="165"/>
      <c r="G199" s="163"/>
      <c r="H199" s="163"/>
      <c r="I199" s="163"/>
      <c r="J199" s="163"/>
      <c r="K199" s="164"/>
      <c r="L199" s="165"/>
      <c r="M199" s="163"/>
      <c r="N199" s="163"/>
      <c r="O199" s="163"/>
    </row>
    <row r="200" spans="1:15">
      <c r="A200" s="163"/>
      <c r="B200" s="187"/>
      <c r="C200" s="187"/>
      <c r="D200" s="190"/>
      <c r="E200" s="165"/>
      <c r="F200" s="165"/>
      <c r="G200" s="163"/>
      <c r="H200" s="163"/>
      <c r="I200" s="163"/>
      <c r="J200" s="163"/>
      <c r="K200" s="164"/>
      <c r="L200" s="165"/>
      <c r="M200" s="163"/>
      <c r="N200" s="163"/>
      <c r="O200" s="163"/>
    </row>
    <row r="201" spans="1:15">
      <c r="A201" s="163"/>
      <c r="B201" s="187"/>
      <c r="C201" s="187"/>
      <c r="D201" s="190"/>
      <c r="E201" s="165"/>
      <c r="F201" s="165"/>
      <c r="G201" s="163"/>
      <c r="H201" s="163"/>
      <c r="I201" s="163"/>
      <c r="J201" s="163"/>
      <c r="K201" s="164"/>
      <c r="L201" s="165"/>
      <c r="M201" s="163"/>
      <c r="N201" s="163"/>
      <c r="O201" s="163"/>
    </row>
    <row r="202" spans="1:15">
      <c r="A202" s="163"/>
      <c r="B202" s="187"/>
      <c r="C202" s="187"/>
      <c r="D202" s="190"/>
      <c r="E202" s="164"/>
      <c r="F202" s="164"/>
      <c r="G202" s="163"/>
      <c r="H202" s="163"/>
      <c r="I202" s="163"/>
      <c r="J202" s="163"/>
      <c r="K202" s="164"/>
      <c r="L202" s="164"/>
      <c r="M202" s="163"/>
      <c r="N202" s="163"/>
      <c r="O202" s="163"/>
    </row>
    <row r="203" spans="1:15">
      <c r="A203" s="163"/>
      <c r="B203" s="187"/>
      <c r="C203" s="187"/>
      <c r="D203" s="190"/>
      <c r="E203" s="165"/>
      <c r="F203" s="165"/>
      <c r="G203" s="163"/>
      <c r="H203" s="163"/>
      <c r="I203" s="163"/>
      <c r="J203" s="163"/>
      <c r="K203" s="164"/>
      <c r="L203" s="165"/>
      <c r="M203" s="163"/>
      <c r="N203" s="163"/>
      <c r="O203" s="163"/>
    </row>
    <row r="204" spans="1:15">
      <c r="A204" s="163"/>
      <c r="B204" s="187"/>
      <c r="C204" s="187"/>
      <c r="D204" s="190"/>
      <c r="E204" s="165"/>
      <c r="F204" s="165"/>
      <c r="G204" s="163"/>
      <c r="H204" s="163"/>
      <c r="I204" s="163"/>
      <c r="J204" s="163"/>
      <c r="K204" s="164"/>
      <c r="L204" s="165"/>
      <c r="M204" s="163"/>
      <c r="N204" s="163"/>
      <c r="O204" s="163"/>
    </row>
    <row r="205" spans="1:15">
      <c r="A205" s="163"/>
      <c r="B205" s="187"/>
      <c r="C205" s="187"/>
      <c r="D205" s="190"/>
      <c r="E205" s="165"/>
      <c r="F205" s="165"/>
      <c r="G205" s="163"/>
      <c r="H205" s="163"/>
      <c r="I205" s="163"/>
      <c r="J205" s="163"/>
      <c r="K205" s="164"/>
      <c r="L205" s="165"/>
      <c r="M205" s="163"/>
      <c r="N205" s="163"/>
      <c r="O205" s="163"/>
    </row>
    <row r="206" spans="1:15">
      <c r="A206" s="163"/>
      <c r="B206" s="187"/>
      <c r="C206" s="187"/>
      <c r="D206" s="190"/>
      <c r="E206" s="165"/>
      <c r="F206" s="165"/>
      <c r="G206" s="163"/>
      <c r="H206" s="163"/>
      <c r="I206" s="163"/>
      <c r="J206" s="163"/>
      <c r="K206" s="164"/>
      <c r="L206" s="165"/>
      <c r="M206" s="163"/>
      <c r="N206" s="163"/>
      <c r="O206" s="163"/>
    </row>
    <row r="207" spans="1:15">
      <c r="A207" s="163"/>
      <c r="B207" s="187"/>
      <c r="C207" s="187"/>
      <c r="D207" s="190"/>
      <c r="E207" s="165"/>
      <c r="F207" s="165"/>
      <c r="G207" s="163"/>
      <c r="H207" s="163"/>
      <c r="I207" s="163"/>
      <c r="J207" s="163"/>
      <c r="K207" s="164"/>
      <c r="L207" s="165"/>
      <c r="M207" s="163"/>
      <c r="N207" s="163"/>
      <c r="O207" s="163"/>
    </row>
    <row r="208" spans="1:15">
      <c r="A208" s="163"/>
      <c r="B208" s="187"/>
      <c r="C208" s="187"/>
      <c r="D208" s="190"/>
      <c r="E208" s="165"/>
      <c r="F208" s="165"/>
      <c r="G208" s="163"/>
      <c r="H208" s="163"/>
      <c r="I208" s="163"/>
      <c r="J208" s="163"/>
      <c r="K208" s="164"/>
      <c r="L208" s="165"/>
      <c r="M208" s="163"/>
      <c r="N208" s="163"/>
      <c r="O208" s="163"/>
    </row>
    <row r="209" spans="1:15">
      <c r="A209" s="163"/>
      <c r="B209" s="187"/>
      <c r="C209" s="187"/>
      <c r="D209" s="190"/>
      <c r="E209" s="165"/>
      <c r="F209" s="165"/>
      <c r="G209" s="163"/>
      <c r="H209" s="163"/>
      <c r="I209" s="163"/>
      <c r="J209" s="163"/>
      <c r="K209" s="164"/>
      <c r="L209" s="165"/>
      <c r="M209" s="163"/>
      <c r="N209" s="163"/>
      <c r="O209" s="163"/>
    </row>
    <row r="210" spans="1:15">
      <c r="A210" s="163"/>
      <c r="B210" s="187"/>
      <c r="C210" s="187"/>
      <c r="D210" s="190"/>
      <c r="E210" s="165"/>
      <c r="F210" s="165"/>
      <c r="G210" s="163"/>
      <c r="H210" s="163"/>
      <c r="I210" s="163"/>
      <c r="J210" s="163"/>
      <c r="K210" s="164"/>
      <c r="L210" s="165"/>
      <c r="M210" s="163"/>
      <c r="N210" s="163"/>
      <c r="O210" s="163"/>
    </row>
    <row r="211" spans="1:15">
      <c r="A211" s="163"/>
      <c r="B211" s="187"/>
      <c r="C211" s="187"/>
      <c r="D211" s="190"/>
      <c r="E211" s="165"/>
      <c r="F211" s="165"/>
      <c r="G211" s="163"/>
      <c r="H211" s="163"/>
      <c r="I211" s="163"/>
      <c r="J211" s="163"/>
      <c r="K211" s="164"/>
      <c r="L211" s="165"/>
      <c r="M211" s="163"/>
      <c r="N211" s="163"/>
      <c r="O211" s="163"/>
    </row>
    <row r="212" spans="1:15">
      <c r="A212" s="163"/>
      <c r="B212" s="187"/>
      <c r="C212" s="187"/>
      <c r="D212" s="190"/>
      <c r="E212" s="165"/>
      <c r="F212" s="165"/>
      <c r="G212" s="163"/>
      <c r="H212" s="163"/>
      <c r="I212" s="163"/>
      <c r="J212" s="163"/>
      <c r="K212" s="164"/>
      <c r="L212" s="165"/>
      <c r="M212" s="163"/>
      <c r="N212" s="163"/>
      <c r="O212" s="163"/>
    </row>
    <row r="213" spans="1:15">
      <c r="A213" s="163"/>
      <c r="B213" s="187"/>
      <c r="C213" s="187"/>
      <c r="D213" s="190"/>
      <c r="E213" s="165"/>
      <c r="F213" s="165"/>
      <c r="G213" s="163"/>
      <c r="H213" s="163"/>
      <c r="I213" s="163"/>
      <c r="J213" s="163"/>
      <c r="K213" s="164"/>
      <c r="L213" s="165"/>
      <c r="M213" s="163"/>
      <c r="N213" s="163"/>
      <c r="O213" s="163"/>
    </row>
    <row r="214" spans="1:15">
      <c r="A214" s="163"/>
      <c r="B214" s="187"/>
      <c r="C214" s="187"/>
      <c r="D214" s="190"/>
      <c r="E214" s="165"/>
      <c r="F214" s="165"/>
      <c r="G214" s="163"/>
      <c r="H214" s="163"/>
      <c r="I214" s="163"/>
      <c r="J214" s="163"/>
      <c r="K214" s="164"/>
      <c r="L214" s="165"/>
      <c r="M214" s="163"/>
      <c r="N214" s="163"/>
      <c r="O214" s="163"/>
    </row>
    <row r="215" spans="1:15">
      <c r="A215" s="163"/>
      <c r="B215" s="187"/>
      <c r="C215" s="187"/>
      <c r="D215" s="190"/>
      <c r="E215" s="165"/>
      <c r="F215" s="165"/>
      <c r="G215" s="163"/>
      <c r="H215" s="163"/>
      <c r="I215" s="163"/>
      <c r="J215" s="163"/>
      <c r="K215" s="164"/>
      <c r="L215" s="165"/>
      <c r="M215" s="163"/>
      <c r="N215" s="163"/>
      <c r="O215" s="163"/>
    </row>
    <row r="216" spans="1:15">
      <c r="A216" s="163"/>
      <c r="B216" s="187"/>
      <c r="C216" s="187"/>
      <c r="D216" s="190"/>
      <c r="E216" s="165"/>
      <c r="F216" s="165"/>
      <c r="G216" s="163"/>
      <c r="H216" s="163"/>
      <c r="I216" s="163"/>
      <c r="J216" s="163"/>
      <c r="K216" s="164"/>
      <c r="L216" s="165"/>
      <c r="M216" s="163"/>
      <c r="N216" s="163"/>
      <c r="O216" s="163"/>
    </row>
    <row r="217" spans="1:15">
      <c r="A217" s="163"/>
      <c r="B217" s="187"/>
      <c r="C217" s="187"/>
      <c r="D217" s="190"/>
      <c r="E217" s="165"/>
      <c r="F217" s="165"/>
      <c r="G217" s="163"/>
      <c r="H217" s="163"/>
      <c r="I217" s="163"/>
      <c r="J217" s="163"/>
      <c r="K217" s="164"/>
      <c r="L217" s="165"/>
      <c r="M217" s="163"/>
      <c r="N217" s="163"/>
      <c r="O217" s="163"/>
    </row>
    <row r="218" spans="1:15">
      <c r="A218" s="163"/>
      <c r="B218" s="187"/>
      <c r="C218" s="187"/>
      <c r="D218" s="190"/>
      <c r="E218" s="165"/>
      <c r="F218" s="165"/>
      <c r="G218" s="163"/>
      <c r="H218" s="163"/>
      <c r="I218" s="163"/>
      <c r="J218" s="163"/>
      <c r="K218" s="164"/>
      <c r="L218" s="165"/>
      <c r="M218" s="163"/>
      <c r="N218" s="163"/>
      <c r="O218" s="163"/>
    </row>
    <row r="219" spans="1:15">
      <c r="A219" s="163"/>
      <c r="B219" s="187"/>
      <c r="C219" s="187"/>
      <c r="D219" s="190"/>
      <c r="E219" s="165"/>
      <c r="F219" s="165"/>
      <c r="G219" s="163"/>
      <c r="H219" s="163"/>
      <c r="I219" s="163"/>
      <c r="J219" s="163"/>
      <c r="K219" s="164"/>
      <c r="L219" s="165"/>
      <c r="M219" s="163"/>
      <c r="N219" s="163"/>
      <c r="O219" s="163"/>
    </row>
    <row r="220" spans="1:15">
      <c r="A220" s="163"/>
      <c r="B220" s="187"/>
      <c r="C220" s="187"/>
      <c r="D220" s="190"/>
      <c r="E220" s="165"/>
      <c r="F220" s="165"/>
      <c r="G220" s="163"/>
      <c r="H220" s="163"/>
      <c r="I220" s="163"/>
      <c r="J220" s="163"/>
      <c r="K220" s="164"/>
      <c r="L220" s="165"/>
      <c r="M220" s="163"/>
      <c r="N220" s="163"/>
      <c r="O220" s="163"/>
    </row>
    <row r="221" spans="1:15">
      <c r="A221" s="163"/>
      <c r="B221" s="187"/>
      <c r="C221" s="187"/>
      <c r="D221" s="190"/>
      <c r="E221" s="165"/>
      <c r="F221" s="165"/>
      <c r="G221" s="163"/>
      <c r="H221" s="163"/>
      <c r="I221" s="163"/>
      <c r="J221" s="163"/>
      <c r="K221" s="164"/>
      <c r="L221" s="165"/>
      <c r="M221" s="163"/>
      <c r="N221" s="163"/>
      <c r="O221" s="163"/>
    </row>
    <row r="222" spans="1:15">
      <c r="A222" s="163"/>
      <c r="B222" s="187"/>
      <c r="C222" s="187"/>
      <c r="D222" s="190"/>
      <c r="E222" s="165"/>
      <c r="F222" s="165"/>
      <c r="G222" s="163"/>
      <c r="H222" s="163"/>
      <c r="I222" s="163"/>
      <c r="J222" s="163"/>
      <c r="K222" s="164"/>
      <c r="L222" s="165"/>
      <c r="M222" s="163"/>
      <c r="N222" s="163"/>
      <c r="O222" s="163"/>
    </row>
    <row r="223" spans="1:15">
      <c r="A223" s="163"/>
      <c r="B223" s="187"/>
      <c r="C223" s="187"/>
      <c r="D223" s="190"/>
      <c r="E223" s="165"/>
      <c r="F223" s="165"/>
      <c r="G223" s="163"/>
      <c r="H223" s="163"/>
      <c r="I223" s="163"/>
      <c r="J223" s="163"/>
      <c r="K223" s="164"/>
      <c r="L223" s="165"/>
      <c r="M223" s="163"/>
      <c r="N223" s="163"/>
      <c r="O223" s="163"/>
    </row>
    <row r="224" spans="1:15">
      <c r="A224" s="163"/>
      <c r="B224" s="187"/>
      <c r="C224" s="187"/>
      <c r="D224" s="190"/>
      <c r="E224" s="165"/>
      <c r="F224" s="165"/>
      <c r="G224" s="163"/>
      <c r="H224" s="163"/>
      <c r="I224" s="163"/>
      <c r="J224" s="163"/>
      <c r="K224" s="164"/>
      <c r="L224" s="165"/>
      <c r="M224" s="163"/>
      <c r="N224" s="163"/>
      <c r="O224" s="163"/>
    </row>
    <row r="225" spans="1:15">
      <c r="A225" s="163"/>
      <c r="B225" s="187"/>
      <c r="C225" s="187"/>
      <c r="D225" s="190"/>
      <c r="E225" s="165"/>
      <c r="F225" s="165"/>
      <c r="G225" s="163"/>
      <c r="H225" s="163"/>
      <c r="I225" s="163"/>
      <c r="J225" s="163"/>
      <c r="K225" s="164"/>
      <c r="L225" s="165"/>
      <c r="M225" s="163"/>
      <c r="N225" s="163"/>
      <c r="O225" s="163"/>
    </row>
    <row r="226" spans="1:15">
      <c r="A226" s="163"/>
      <c r="B226" s="187"/>
      <c r="C226" s="187"/>
      <c r="D226" s="190"/>
      <c r="E226" s="165"/>
      <c r="F226" s="165"/>
      <c r="G226" s="163"/>
      <c r="H226" s="163"/>
      <c r="I226" s="163"/>
      <c r="J226" s="163"/>
      <c r="K226" s="164"/>
      <c r="L226" s="165"/>
      <c r="M226" s="163"/>
      <c r="N226" s="163"/>
      <c r="O226" s="163"/>
    </row>
    <row r="227" spans="1:15">
      <c r="A227" s="163"/>
      <c r="B227" s="187"/>
      <c r="C227" s="187"/>
      <c r="D227" s="190"/>
      <c r="E227" s="165"/>
      <c r="F227" s="165"/>
      <c r="G227" s="163"/>
      <c r="H227" s="163"/>
      <c r="I227" s="163"/>
      <c r="J227" s="163"/>
      <c r="K227" s="164"/>
      <c r="L227" s="165"/>
      <c r="M227" s="163"/>
      <c r="N227" s="163"/>
      <c r="O227" s="163"/>
    </row>
    <row r="228" spans="1:15">
      <c r="A228" s="163"/>
      <c r="B228" s="187"/>
      <c r="C228" s="187"/>
      <c r="D228" s="190"/>
      <c r="E228" s="165"/>
      <c r="F228" s="165"/>
      <c r="G228" s="163"/>
      <c r="H228" s="163"/>
      <c r="I228" s="163"/>
      <c r="J228" s="163"/>
      <c r="K228" s="164"/>
      <c r="L228" s="165"/>
      <c r="M228" s="163"/>
      <c r="N228" s="163"/>
      <c r="O228" s="163"/>
    </row>
    <row r="229" spans="1:15">
      <c r="A229" s="163"/>
      <c r="B229" s="187"/>
      <c r="C229" s="187"/>
      <c r="D229" s="190"/>
      <c r="E229" s="165"/>
      <c r="F229" s="165"/>
      <c r="G229" s="163"/>
      <c r="H229" s="163"/>
      <c r="I229" s="163"/>
      <c r="J229" s="163"/>
      <c r="K229" s="164"/>
      <c r="L229" s="165"/>
      <c r="M229" s="163"/>
      <c r="N229" s="163"/>
      <c r="O229" s="163"/>
    </row>
    <row r="230" spans="1:15">
      <c r="A230" s="163"/>
      <c r="B230" s="187"/>
      <c r="C230" s="187"/>
      <c r="D230" s="190"/>
      <c r="E230" s="165"/>
      <c r="F230" s="165"/>
      <c r="G230" s="163"/>
      <c r="H230" s="163"/>
      <c r="I230" s="163"/>
      <c r="J230" s="163"/>
      <c r="K230" s="164"/>
      <c r="L230" s="165"/>
      <c r="M230" s="163"/>
      <c r="N230" s="163"/>
      <c r="O230" s="163"/>
    </row>
    <row r="231" spans="1:15">
      <c r="A231" s="163"/>
      <c r="B231" s="187"/>
      <c r="C231" s="187"/>
      <c r="D231" s="190"/>
      <c r="E231" s="165"/>
      <c r="F231" s="165"/>
      <c r="G231" s="163"/>
      <c r="H231" s="163"/>
      <c r="I231" s="163"/>
      <c r="J231" s="163"/>
      <c r="K231" s="164"/>
      <c r="L231" s="165"/>
      <c r="M231" s="163"/>
      <c r="N231" s="163"/>
      <c r="O231" s="163"/>
    </row>
    <row r="232" spans="1:15">
      <c r="A232" s="163"/>
      <c r="B232" s="187"/>
      <c r="C232" s="187"/>
      <c r="D232" s="190"/>
      <c r="E232" s="165"/>
      <c r="F232" s="165"/>
      <c r="G232" s="163"/>
      <c r="H232" s="163"/>
      <c r="I232" s="163"/>
      <c r="J232" s="163"/>
      <c r="K232" s="164"/>
      <c r="L232" s="165"/>
      <c r="M232" s="163"/>
      <c r="N232" s="163"/>
      <c r="O232" s="163"/>
    </row>
    <row r="233" spans="1:15">
      <c r="A233" s="163"/>
      <c r="B233" s="187"/>
      <c r="C233" s="187"/>
      <c r="D233" s="190"/>
      <c r="E233" s="165"/>
      <c r="F233" s="165"/>
      <c r="G233" s="163"/>
      <c r="H233" s="163"/>
      <c r="I233" s="163"/>
      <c r="J233" s="163"/>
      <c r="K233" s="164"/>
      <c r="L233" s="165"/>
      <c r="M233" s="163"/>
      <c r="N233" s="163"/>
      <c r="O233" s="163"/>
    </row>
    <row r="234" spans="1:15">
      <c r="A234" s="163"/>
      <c r="B234" s="187"/>
      <c r="C234" s="187"/>
      <c r="D234" s="190"/>
      <c r="E234" s="165"/>
      <c r="F234" s="165"/>
      <c r="G234" s="163"/>
      <c r="H234" s="163"/>
      <c r="I234" s="163"/>
      <c r="J234" s="163"/>
      <c r="K234" s="164"/>
      <c r="L234" s="165"/>
      <c r="M234" s="163"/>
      <c r="N234" s="163"/>
      <c r="O234" s="163"/>
    </row>
    <row r="235" spans="1:15">
      <c r="A235" s="163"/>
      <c r="B235" s="187"/>
      <c r="C235" s="187"/>
      <c r="D235" s="190"/>
      <c r="E235" s="165"/>
      <c r="F235" s="165"/>
      <c r="G235" s="163"/>
      <c r="H235" s="163"/>
      <c r="I235" s="163"/>
      <c r="J235" s="163"/>
      <c r="K235" s="164"/>
      <c r="L235" s="165"/>
      <c r="M235" s="163"/>
      <c r="N235" s="163"/>
      <c r="O235" s="163"/>
    </row>
    <row r="236" spans="1:15">
      <c r="A236" s="163"/>
      <c r="B236" s="187"/>
      <c r="C236" s="187"/>
      <c r="D236" s="190"/>
      <c r="E236" s="165"/>
      <c r="F236" s="165"/>
      <c r="G236" s="163"/>
      <c r="H236" s="163"/>
      <c r="I236" s="163"/>
      <c r="J236" s="163"/>
      <c r="K236" s="164"/>
      <c r="L236" s="165"/>
      <c r="M236" s="163"/>
      <c r="N236" s="163"/>
      <c r="O236" s="163"/>
    </row>
    <row r="237" spans="1:15">
      <c r="A237" s="163"/>
      <c r="B237" s="187"/>
      <c r="C237" s="187"/>
      <c r="D237" s="190"/>
      <c r="E237" s="165"/>
      <c r="F237" s="165"/>
      <c r="G237" s="163"/>
      <c r="H237" s="163"/>
      <c r="I237" s="163"/>
      <c r="J237" s="163"/>
      <c r="K237" s="164"/>
      <c r="L237" s="165"/>
      <c r="M237" s="163"/>
      <c r="N237" s="163"/>
      <c r="O237" s="163"/>
    </row>
    <row r="238" spans="1:15">
      <c r="A238" s="163"/>
      <c r="B238" s="187"/>
      <c r="C238" s="187"/>
      <c r="D238" s="190"/>
      <c r="E238" s="165"/>
      <c r="F238" s="165"/>
      <c r="G238" s="163"/>
      <c r="H238" s="163"/>
      <c r="I238" s="163"/>
      <c r="J238" s="163"/>
      <c r="K238" s="164"/>
      <c r="L238" s="165"/>
      <c r="M238" s="163"/>
      <c r="N238" s="163"/>
      <c r="O238" s="163"/>
    </row>
    <row r="239" spans="1:15">
      <c r="A239" s="163"/>
      <c r="B239" s="187"/>
      <c r="C239" s="187"/>
      <c r="D239" s="190"/>
      <c r="E239" s="165"/>
      <c r="F239" s="165"/>
      <c r="G239" s="163"/>
      <c r="H239" s="163"/>
      <c r="I239" s="163"/>
      <c r="J239" s="163"/>
      <c r="K239" s="164"/>
      <c r="L239" s="165"/>
      <c r="M239" s="163"/>
      <c r="N239" s="163"/>
      <c r="O239" s="163"/>
    </row>
    <row r="240" spans="1:15">
      <c r="A240" s="163"/>
      <c r="B240" s="187"/>
      <c r="C240" s="187"/>
      <c r="D240" s="190"/>
      <c r="E240" s="165"/>
      <c r="F240" s="165"/>
      <c r="G240" s="163"/>
      <c r="H240" s="163"/>
      <c r="I240" s="163"/>
      <c r="J240" s="163"/>
      <c r="K240" s="164"/>
      <c r="L240" s="165"/>
      <c r="M240" s="163"/>
      <c r="N240" s="163"/>
      <c r="O240" s="163"/>
    </row>
    <row r="241" spans="1:15">
      <c r="A241" s="163"/>
      <c r="B241" s="187"/>
      <c r="C241" s="187"/>
      <c r="D241" s="190"/>
      <c r="E241" s="165"/>
      <c r="F241" s="165"/>
      <c r="G241" s="163"/>
      <c r="H241" s="163"/>
      <c r="I241" s="163"/>
      <c r="J241" s="163"/>
      <c r="K241" s="164"/>
      <c r="L241" s="165"/>
      <c r="M241" s="163"/>
      <c r="N241" s="163"/>
      <c r="O241" s="163"/>
    </row>
    <row r="242" spans="1:15">
      <c r="A242" s="163"/>
      <c r="B242" s="187"/>
      <c r="C242" s="187"/>
      <c r="D242" s="190"/>
      <c r="E242" s="165"/>
      <c r="F242" s="165"/>
      <c r="G242" s="163"/>
      <c r="H242" s="163"/>
      <c r="I242" s="163"/>
      <c r="J242" s="163"/>
      <c r="K242" s="164"/>
      <c r="L242" s="165"/>
      <c r="M242" s="163"/>
      <c r="N242" s="163"/>
      <c r="O242" s="163"/>
    </row>
    <row r="243" spans="1:15">
      <c r="A243" s="163"/>
      <c r="B243" s="187"/>
      <c r="C243" s="187"/>
      <c r="D243" s="190"/>
      <c r="E243" s="165"/>
      <c r="F243" s="165"/>
      <c r="G243" s="163"/>
      <c r="H243" s="163"/>
      <c r="I243" s="163"/>
      <c r="J243" s="163"/>
      <c r="K243" s="164"/>
      <c r="L243" s="165"/>
      <c r="M243" s="163"/>
      <c r="N243" s="163"/>
      <c r="O243" s="163"/>
    </row>
    <row r="244" spans="1:15">
      <c r="A244" s="163"/>
      <c r="B244" s="187"/>
      <c r="C244" s="187"/>
      <c r="D244" s="190"/>
      <c r="E244" s="165"/>
      <c r="F244" s="165"/>
      <c r="G244" s="163"/>
      <c r="H244" s="163"/>
      <c r="I244" s="163"/>
      <c r="J244" s="163"/>
      <c r="K244" s="164"/>
      <c r="L244" s="165"/>
      <c r="M244" s="163"/>
      <c r="N244" s="163"/>
      <c r="O244" s="163"/>
    </row>
    <row r="245" spans="1:15">
      <c r="A245" s="163"/>
      <c r="B245" s="187"/>
      <c r="C245" s="187"/>
      <c r="D245" s="190"/>
      <c r="E245" s="165"/>
      <c r="F245" s="165"/>
      <c r="G245" s="163"/>
      <c r="H245" s="163"/>
      <c r="I245" s="163"/>
      <c r="J245" s="163"/>
      <c r="K245" s="164"/>
      <c r="L245" s="165"/>
      <c r="M245" s="163"/>
      <c r="N245" s="163"/>
      <c r="O245" s="163"/>
    </row>
    <row r="246" spans="1:15">
      <c r="A246" s="163"/>
      <c r="B246" s="187"/>
      <c r="C246" s="187"/>
      <c r="D246" s="190"/>
      <c r="E246" s="165"/>
      <c r="F246" s="165"/>
      <c r="G246" s="163"/>
      <c r="H246" s="163"/>
      <c r="I246" s="163"/>
      <c r="J246" s="163"/>
      <c r="K246" s="164"/>
      <c r="L246" s="165"/>
      <c r="M246" s="163"/>
      <c r="N246" s="163"/>
      <c r="O246" s="163"/>
    </row>
    <row r="247" spans="1:15">
      <c r="A247" s="163"/>
      <c r="B247" s="187"/>
      <c r="C247" s="187"/>
      <c r="D247" s="190"/>
      <c r="E247" s="165"/>
      <c r="F247" s="165"/>
      <c r="G247" s="163"/>
      <c r="H247" s="163"/>
      <c r="I247" s="163"/>
      <c r="J247" s="163"/>
      <c r="K247" s="164"/>
      <c r="L247" s="165"/>
      <c r="M247" s="163"/>
      <c r="N247" s="163"/>
      <c r="O247" s="163"/>
    </row>
    <row r="248" spans="1:15">
      <c r="A248" s="163"/>
      <c r="B248" s="187"/>
      <c r="C248" s="187"/>
      <c r="D248" s="190"/>
      <c r="E248" s="165"/>
      <c r="F248" s="165"/>
      <c r="G248" s="163"/>
      <c r="H248" s="163"/>
      <c r="I248" s="163"/>
      <c r="J248" s="163"/>
      <c r="K248" s="164"/>
      <c r="L248" s="165"/>
      <c r="M248" s="163"/>
      <c r="N248" s="163"/>
      <c r="O248" s="163"/>
    </row>
    <row r="249" spans="1:15">
      <c r="A249" s="163"/>
      <c r="B249" s="187"/>
      <c r="C249" s="187"/>
      <c r="D249" s="190"/>
      <c r="E249" s="165"/>
      <c r="F249" s="165"/>
      <c r="G249" s="163"/>
      <c r="H249" s="163"/>
      <c r="I249" s="163"/>
      <c r="J249" s="163"/>
      <c r="K249" s="164"/>
      <c r="L249" s="165"/>
      <c r="M249" s="163"/>
      <c r="N249" s="163"/>
      <c r="O249" s="163"/>
    </row>
    <row r="250" spans="1:15">
      <c r="A250" s="163"/>
      <c r="B250" s="187"/>
      <c r="C250" s="187"/>
      <c r="D250" s="190"/>
      <c r="E250" s="165"/>
      <c r="F250" s="165"/>
      <c r="G250" s="163"/>
      <c r="H250" s="163"/>
      <c r="I250" s="163"/>
      <c r="J250" s="163"/>
      <c r="K250" s="164"/>
      <c r="L250" s="165"/>
      <c r="M250" s="163"/>
      <c r="N250" s="163"/>
      <c r="O250" s="163"/>
    </row>
    <row r="251" spans="1:15">
      <c r="A251" s="163"/>
      <c r="B251" s="187"/>
      <c r="C251" s="187"/>
      <c r="D251" s="190"/>
      <c r="E251" s="165"/>
      <c r="F251" s="165"/>
      <c r="G251" s="163"/>
      <c r="H251" s="163"/>
      <c r="I251" s="163"/>
      <c r="J251" s="163"/>
      <c r="K251" s="164"/>
      <c r="L251" s="165"/>
      <c r="M251" s="163"/>
      <c r="N251" s="163"/>
      <c r="O251" s="163"/>
    </row>
    <row r="252" spans="1:15">
      <c r="A252" s="163"/>
      <c r="B252" s="187"/>
      <c r="C252" s="187"/>
      <c r="D252" s="190"/>
      <c r="E252" s="165"/>
      <c r="F252" s="165"/>
      <c r="G252" s="163"/>
      <c r="H252" s="163"/>
      <c r="I252" s="163"/>
      <c r="J252" s="163"/>
      <c r="K252" s="164"/>
      <c r="L252" s="165"/>
      <c r="M252" s="163"/>
      <c r="N252" s="163"/>
      <c r="O252" s="163"/>
    </row>
    <row r="253" spans="1:15">
      <c r="A253" s="163"/>
      <c r="B253" s="187"/>
      <c r="C253" s="187"/>
      <c r="D253" s="190"/>
      <c r="E253" s="165"/>
      <c r="F253" s="165"/>
      <c r="G253" s="163"/>
      <c r="H253" s="163"/>
      <c r="I253" s="163"/>
      <c r="J253" s="163"/>
      <c r="K253" s="164"/>
      <c r="L253" s="165"/>
      <c r="M253" s="163"/>
      <c r="N253" s="163"/>
      <c r="O253" s="163"/>
    </row>
    <row r="254" spans="1:15">
      <c r="A254" s="163"/>
      <c r="B254" s="187"/>
      <c r="C254" s="187"/>
      <c r="D254" s="190"/>
      <c r="E254" s="165"/>
      <c r="F254" s="165"/>
      <c r="G254" s="163"/>
      <c r="H254" s="163"/>
      <c r="I254" s="163"/>
      <c r="J254" s="163"/>
      <c r="K254" s="164"/>
      <c r="L254" s="165"/>
      <c r="M254" s="163"/>
      <c r="N254" s="163"/>
      <c r="O254" s="163"/>
    </row>
    <row r="255" spans="1:15">
      <c r="A255" s="163"/>
      <c r="B255" s="187"/>
      <c r="C255" s="187"/>
      <c r="D255" s="190"/>
      <c r="E255" s="165"/>
      <c r="F255" s="165"/>
      <c r="G255" s="163"/>
      <c r="H255" s="163"/>
      <c r="I255" s="163"/>
      <c r="J255" s="163"/>
      <c r="K255" s="164"/>
      <c r="L255" s="165"/>
      <c r="M255" s="163"/>
      <c r="N255" s="163"/>
      <c r="O255" s="163"/>
    </row>
    <row r="256" spans="1:15">
      <c r="A256" s="163"/>
      <c r="B256" s="187"/>
      <c r="C256" s="187"/>
      <c r="D256" s="190"/>
      <c r="E256" s="165"/>
      <c r="F256" s="165"/>
      <c r="G256" s="163"/>
      <c r="H256" s="163"/>
      <c r="I256" s="163"/>
      <c r="J256" s="163"/>
      <c r="K256" s="164"/>
      <c r="L256" s="165"/>
      <c r="M256" s="163"/>
      <c r="N256" s="163"/>
      <c r="O256" s="163"/>
    </row>
    <row r="257" spans="1:15">
      <c r="A257" s="163"/>
      <c r="B257" s="187"/>
      <c r="C257" s="187"/>
      <c r="D257" s="190"/>
      <c r="E257" s="165"/>
      <c r="F257" s="165"/>
      <c r="G257" s="163"/>
      <c r="H257" s="163"/>
      <c r="I257" s="163"/>
      <c r="J257" s="163"/>
      <c r="K257" s="164"/>
      <c r="L257" s="165"/>
      <c r="M257" s="163"/>
      <c r="N257" s="163"/>
      <c r="O257" s="163"/>
    </row>
    <row r="258" spans="1:15">
      <c r="A258" s="163"/>
      <c r="B258" s="187"/>
      <c r="C258" s="187"/>
      <c r="D258" s="190"/>
      <c r="E258" s="165"/>
      <c r="F258" s="165"/>
      <c r="G258" s="163"/>
      <c r="H258" s="163"/>
      <c r="I258" s="163"/>
      <c r="J258" s="163"/>
      <c r="K258" s="164"/>
      <c r="L258" s="165"/>
      <c r="M258" s="163"/>
      <c r="N258" s="163"/>
      <c r="O258" s="163"/>
    </row>
    <row r="259" spans="1:15">
      <c r="A259" s="163"/>
      <c r="B259" s="187"/>
      <c r="C259" s="187"/>
      <c r="D259" s="190"/>
      <c r="E259" s="165"/>
      <c r="F259" s="165"/>
      <c r="G259" s="163"/>
      <c r="H259" s="163"/>
      <c r="I259" s="163"/>
      <c r="J259" s="163"/>
      <c r="K259" s="164"/>
      <c r="L259" s="165"/>
      <c r="M259" s="163"/>
      <c r="N259" s="163"/>
      <c r="O259" s="163"/>
    </row>
    <row r="260" spans="1:15">
      <c r="A260" s="163"/>
      <c r="B260" s="187"/>
      <c r="C260" s="187"/>
      <c r="D260" s="190"/>
      <c r="E260" s="165"/>
      <c r="F260" s="165"/>
      <c r="G260" s="163"/>
      <c r="H260" s="163"/>
      <c r="I260" s="163"/>
      <c r="J260" s="163"/>
      <c r="K260" s="164"/>
      <c r="L260" s="165"/>
      <c r="M260" s="163"/>
      <c r="N260" s="163"/>
      <c r="O260" s="163"/>
    </row>
    <row r="261" spans="1:15">
      <c r="A261" s="163"/>
      <c r="B261" s="187"/>
      <c r="C261" s="187"/>
      <c r="D261" s="190"/>
      <c r="E261" s="165"/>
      <c r="F261" s="165"/>
      <c r="G261" s="163"/>
      <c r="H261" s="163"/>
      <c r="I261" s="163"/>
      <c r="J261" s="163"/>
      <c r="K261" s="164"/>
      <c r="L261" s="165"/>
      <c r="M261" s="163"/>
      <c r="N261" s="163"/>
      <c r="O261" s="163"/>
    </row>
    <row r="262" spans="1:15">
      <c r="A262" s="163"/>
      <c r="B262" s="187"/>
      <c r="C262" s="187"/>
      <c r="D262" s="190"/>
      <c r="E262" s="165"/>
      <c r="F262" s="165"/>
      <c r="G262" s="163"/>
      <c r="H262" s="163"/>
      <c r="I262" s="163"/>
      <c r="J262" s="163"/>
      <c r="K262" s="164"/>
      <c r="L262" s="165"/>
      <c r="M262" s="163"/>
      <c r="N262" s="163"/>
      <c r="O262" s="163"/>
    </row>
    <row r="263" spans="1:15">
      <c r="A263" s="163"/>
      <c r="B263" s="187"/>
      <c r="C263" s="187"/>
      <c r="D263" s="190"/>
      <c r="E263" s="165"/>
      <c r="F263" s="165"/>
      <c r="G263" s="163"/>
      <c r="H263" s="163"/>
      <c r="I263" s="163"/>
      <c r="J263" s="163"/>
      <c r="K263" s="164"/>
      <c r="L263" s="165"/>
      <c r="M263" s="163"/>
      <c r="N263" s="163"/>
      <c r="O263" s="163"/>
    </row>
    <row r="264" spans="1:15">
      <c r="A264" s="163"/>
      <c r="B264" s="187"/>
      <c r="C264" s="187"/>
      <c r="D264" s="190"/>
      <c r="E264" s="165"/>
      <c r="F264" s="165"/>
      <c r="G264" s="163"/>
      <c r="H264" s="163"/>
      <c r="I264" s="163"/>
      <c r="J264" s="163"/>
      <c r="K264" s="164"/>
      <c r="L264" s="165"/>
      <c r="M264" s="163"/>
      <c r="N264" s="163"/>
      <c r="O264" s="163"/>
    </row>
    <row r="265" spans="1:15">
      <c r="A265" s="163"/>
      <c r="B265" s="187"/>
      <c r="C265" s="187"/>
      <c r="D265" s="190"/>
      <c r="E265" s="165"/>
      <c r="F265" s="165"/>
      <c r="G265" s="163"/>
      <c r="H265" s="163"/>
      <c r="I265" s="163"/>
      <c r="J265" s="163"/>
      <c r="K265" s="164"/>
      <c r="L265" s="165"/>
      <c r="M265" s="163"/>
      <c r="N265" s="163"/>
      <c r="O265" s="163"/>
    </row>
    <row r="266" spans="1:15">
      <c r="A266" s="163"/>
      <c r="B266" s="187"/>
      <c r="C266" s="187"/>
      <c r="D266" s="190"/>
      <c r="E266" s="165"/>
      <c r="F266" s="165"/>
      <c r="G266" s="163"/>
      <c r="H266" s="163"/>
      <c r="I266" s="163"/>
      <c r="J266" s="163"/>
      <c r="K266" s="164"/>
      <c r="L266" s="165"/>
      <c r="M266" s="163"/>
      <c r="N266" s="163"/>
      <c r="O266" s="163"/>
    </row>
    <row r="267" spans="1:15">
      <c r="A267" s="163"/>
      <c r="B267" s="187"/>
      <c r="C267" s="187"/>
      <c r="D267" s="190"/>
      <c r="E267" s="165"/>
      <c r="F267" s="165"/>
      <c r="G267" s="163"/>
      <c r="H267" s="163"/>
      <c r="I267" s="163"/>
      <c r="J267" s="163"/>
      <c r="K267" s="164"/>
      <c r="L267" s="165"/>
      <c r="M267" s="163"/>
      <c r="N267" s="163"/>
      <c r="O267" s="163"/>
    </row>
    <row r="268" spans="1:15">
      <c r="A268" s="163"/>
      <c r="B268" s="187"/>
      <c r="C268" s="187"/>
      <c r="D268" s="190"/>
      <c r="E268" s="165"/>
      <c r="F268" s="165"/>
      <c r="G268" s="163"/>
      <c r="H268" s="163"/>
      <c r="I268" s="163"/>
      <c r="J268" s="163"/>
      <c r="K268" s="164"/>
      <c r="L268" s="165"/>
      <c r="M268" s="163"/>
      <c r="N268" s="163"/>
      <c r="O268" s="163"/>
    </row>
    <row r="269" spans="1:15">
      <c r="A269" s="163"/>
      <c r="B269" s="187"/>
      <c r="C269" s="187"/>
      <c r="D269" s="190"/>
      <c r="E269" s="165"/>
      <c r="F269" s="165"/>
      <c r="G269" s="163"/>
      <c r="H269" s="163"/>
      <c r="I269" s="163"/>
      <c r="J269" s="163"/>
      <c r="K269" s="164"/>
      <c r="L269" s="165"/>
      <c r="M269" s="163"/>
      <c r="N269" s="163"/>
      <c r="O269" s="163"/>
    </row>
    <row r="270" spans="1:15">
      <c r="A270" s="163"/>
      <c r="B270" s="187"/>
      <c r="C270" s="187"/>
      <c r="D270" s="190"/>
      <c r="E270" s="165"/>
      <c r="F270" s="165"/>
      <c r="G270" s="163"/>
      <c r="H270" s="163"/>
      <c r="I270" s="163"/>
      <c r="J270" s="163"/>
      <c r="K270" s="164"/>
      <c r="L270" s="165"/>
      <c r="M270" s="163"/>
      <c r="N270" s="163"/>
      <c r="O270" s="163"/>
    </row>
    <row r="271" spans="1:15">
      <c r="A271" s="163"/>
      <c r="B271" s="187"/>
      <c r="C271" s="187"/>
      <c r="D271" s="190"/>
      <c r="E271" s="165"/>
      <c r="F271" s="165"/>
      <c r="G271" s="163"/>
      <c r="H271" s="163"/>
      <c r="I271" s="163"/>
      <c r="J271" s="163"/>
      <c r="K271" s="164"/>
      <c r="L271" s="165"/>
      <c r="M271" s="163"/>
      <c r="N271" s="163"/>
      <c r="O271" s="163"/>
    </row>
    <row r="272" spans="1:15">
      <c r="A272" s="163"/>
      <c r="B272" s="187"/>
      <c r="C272" s="187"/>
      <c r="D272" s="190"/>
      <c r="E272" s="165"/>
      <c r="F272" s="165"/>
      <c r="G272" s="163"/>
      <c r="H272" s="163"/>
      <c r="I272" s="163"/>
      <c r="J272" s="163"/>
      <c r="K272" s="164"/>
      <c r="L272" s="165"/>
      <c r="M272" s="163"/>
      <c r="N272" s="163"/>
      <c r="O272" s="163"/>
    </row>
    <row r="273" spans="1:15">
      <c r="A273" s="163"/>
      <c r="B273" s="187"/>
      <c r="C273" s="187"/>
      <c r="D273" s="190"/>
      <c r="E273" s="165"/>
      <c r="F273" s="165"/>
      <c r="G273" s="163"/>
      <c r="H273" s="163"/>
      <c r="I273" s="163"/>
      <c r="J273" s="163"/>
      <c r="K273" s="164"/>
      <c r="L273" s="165"/>
      <c r="M273" s="163"/>
      <c r="N273" s="163"/>
      <c r="O273" s="163"/>
    </row>
    <row r="274" spans="1:15">
      <c r="A274" s="163"/>
      <c r="B274" s="187"/>
      <c r="C274" s="187"/>
      <c r="D274" s="190"/>
      <c r="E274" s="165"/>
      <c r="F274" s="165"/>
      <c r="G274" s="163"/>
      <c r="H274" s="163"/>
      <c r="I274" s="163"/>
      <c r="J274" s="163"/>
      <c r="K274" s="164"/>
      <c r="L274" s="165"/>
      <c r="M274" s="163"/>
      <c r="N274" s="163"/>
      <c r="O274" s="163"/>
    </row>
    <row r="275" spans="1:15">
      <c r="A275" s="163"/>
      <c r="B275" s="187"/>
      <c r="C275" s="187"/>
      <c r="D275" s="190"/>
      <c r="E275" s="165"/>
      <c r="F275" s="165"/>
      <c r="G275" s="163"/>
      <c r="H275" s="163"/>
      <c r="I275" s="163"/>
      <c r="J275" s="163"/>
      <c r="K275" s="164"/>
      <c r="L275" s="165"/>
      <c r="M275" s="163"/>
      <c r="N275" s="163"/>
      <c r="O275" s="163"/>
    </row>
    <row r="276" spans="1:15">
      <c r="A276" s="163"/>
      <c r="B276" s="187"/>
      <c r="C276" s="187"/>
      <c r="D276" s="190"/>
      <c r="E276" s="165"/>
      <c r="F276" s="165"/>
      <c r="G276" s="163"/>
      <c r="H276" s="163"/>
      <c r="I276" s="163"/>
      <c r="J276" s="163"/>
      <c r="K276" s="164"/>
      <c r="L276" s="165"/>
      <c r="M276" s="163"/>
      <c r="N276" s="163"/>
      <c r="O276" s="163"/>
    </row>
    <row r="277" spans="1:15">
      <c r="A277" s="163"/>
      <c r="B277" s="187"/>
      <c r="C277" s="187"/>
      <c r="D277" s="190"/>
      <c r="E277" s="165"/>
      <c r="F277" s="165"/>
      <c r="G277" s="163"/>
      <c r="H277" s="163"/>
      <c r="I277" s="163"/>
      <c r="J277" s="163"/>
      <c r="K277" s="164"/>
      <c r="L277" s="165"/>
      <c r="M277" s="163"/>
      <c r="N277" s="163"/>
      <c r="O277" s="163"/>
    </row>
    <row r="278" spans="1:15">
      <c r="A278" s="163"/>
      <c r="B278" s="187"/>
      <c r="C278" s="187"/>
      <c r="D278" s="190"/>
      <c r="E278" s="165"/>
      <c r="F278" s="165"/>
      <c r="G278" s="163"/>
      <c r="H278" s="163"/>
      <c r="I278" s="163"/>
      <c r="J278" s="163"/>
      <c r="K278" s="164"/>
      <c r="L278" s="165"/>
      <c r="M278" s="163"/>
      <c r="N278" s="163"/>
      <c r="O278" s="163"/>
    </row>
    <row r="279" spans="1:15">
      <c r="A279" s="163"/>
      <c r="B279" s="187"/>
      <c r="C279" s="187"/>
      <c r="D279" s="190"/>
      <c r="E279" s="165"/>
      <c r="F279" s="165"/>
      <c r="G279" s="163"/>
      <c r="H279" s="163"/>
      <c r="I279" s="163"/>
      <c r="J279" s="163"/>
      <c r="K279" s="164"/>
      <c r="L279" s="165"/>
      <c r="M279" s="163"/>
      <c r="N279" s="163"/>
      <c r="O279" s="163"/>
    </row>
    <row r="280" spans="1:15">
      <c r="A280" s="163"/>
      <c r="B280" s="187"/>
      <c r="C280" s="187"/>
      <c r="D280" s="190"/>
      <c r="E280" s="165"/>
      <c r="F280" s="165"/>
      <c r="G280" s="163"/>
      <c r="H280" s="163"/>
      <c r="I280" s="163"/>
      <c r="J280" s="163"/>
      <c r="K280" s="164"/>
      <c r="L280" s="165"/>
      <c r="M280" s="163"/>
      <c r="N280" s="163"/>
      <c r="O280" s="163"/>
    </row>
    <row r="281" spans="1:15">
      <c r="A281" s="163"/>
      <c r="B281" s="187"/>
      <c r="C281" s="187"/>
      <c r="D281" s="190"/>
      <c r="E281" s="165"/>
      <c r="F281" s="165"/>
      <c r="G281" s="163"/>
      <c r="H281" s="163"/>
      <c r="I281" s="163"/>
      <c r="J281" s="163"/>
      <c r="K281" s="164"/>
      <c r="L281" s="165"/>
      <c r="M281" s="163"/>
      <c r="N281" s="163"/>
      <c r="O281" s="163"/>
    </row>
    <row r="282" spans="1:15">
      <c r="A282" s="163"/>
      <c r="B282" s="187"/>
      <c r="C282" s="187"/>
      <c r="D282" s="190"/>
      <c r="E282" s="165"/>
      <c r="F282" s="165"/>
      <c r="G282" s="163"/>
      <c r="H282" s="163"/>
      <c r="I282" s="163"/>
      <c r="J282" s="163"/>
      <c r="K282" s="164"/>
      <c r="L282" s="165"/>
      <c r="M282" s="163"/>
      <c r="N282" s="163"/>
      <c r="O282" s="163"/>
    </row>
    <row r="283" spans="1:15">
      <c r="A283" s="163"/>
      <c r="B283" s="187"/>
      <c r="C283" s="187"/>
      <c r="D283" s="190"/>
      <c r="E283" s="165"/>
      <c r="F283" s="165"/>
      <c r="G283" s="163"/>
      <c r="H283" s="163"/>
      <c r="I283" s="163"/>
      <c r="J283" s="163"/>
      <c r="K283" s="164"/>
      <c r="L283" s="165"/>
      <c r="M283" s="163"/>
      <c r="N283" s="163"/>
      <c r="O283" s="163"/>
    </row>
    <row r="284" spans="1:15">
      <c r="A284" s="163"/>
      <c r="B284" s="187"/>
      <c r="C284" s="187"/>
      <c r="D284" s="190"/>
      <c r="E284" s="165"/>
      <c r="F284" s="165"/>
      <c r="G284" s="163"/>
      <c r="H284" s="163"/>
      <c r="I284" s="163"/>
      <c r="J284" s="163"/>
      <c r="K284" s="164"/>
      <c r="L284" s="165"/>
      <c r="M284" s="163"/>
      <c r="N284" s="163"/>
      <c r="O284" s="163"/>
    </row>
    <row r="285" spans="1:15">
      <c r="A285" s="163"/>
      <c r="B285" s="187"/>
      <c r="C285" s="187"/>
      <c r="D285" s="190"/>
      <c r="E285" s="165"/>
      <c r="F285" s="165"/>
      <c r="G285" s="163"/>
      <c r="H285" s="163"/>
      <c r="I285" s="163"/>
      <c r="J285" s="163"/>
      <c r="K285" s="164"/>
      <c r="L285" s="165"/>
      <c r="M285" s="163"/>
      <c r="N285" s="163"/>
      <c r="O285" s="163"/>
    </row>
    <row r="286" spans="1:15">
      <c r="A286" s="163"/>
      <c r="B286" s="187"/>
      <c r="C286" s="187"/>
      <c r="D286" s="190"/>
      <c r="E286" s="165"/>
      <c r="F286" s="165"/>
      <c r="G286" s="163"/>
      <c r="H286" s="163"/>
      <c r="I286" s="163"/>
      <c r="J286" s="163"/>
      <c r="K286" s="164"/>
      <c r="L286" s="165"/>
      <c r="M286" s="163"/>
      <c r="N286" s="163"/>
      <c r="O286" s="163"/>
    </row>
    <row r="287" spans="1:15">
      <c r="A287" s="163"/>
      <c r="B287" s="187"/>
      <c r="C287" s="187"/>
      <c r="D287" s="190"/>
      <c r="E287" s="165"/>
      <c r="F287" s="165"/>
      <c r="G287" s="163"/>
      <c r="H287" s="163"/>
      <c r="I287" s="163"/>
      <c r="J287" s="163"/>
      <c r="K287" s="164"/>
      <c r="L287" s="165"/>
      <c r="M287" s="163"/>
      <c r="N287" s="163"/>
      <c r="O287" s="163"/>
    </row>
    <row r="288" spans="1:15">
      <c r="A288" s="163"/>
      <c r="B288" s="187"/>
      <c r="C288" s="187"/>
      <c r="D288" s="190"/>
      <c r="E288" s="165"/>
      <c r="F288" s="165"/>
      <c r="G288" s="163"/>
      <c r="H288" s="163"/>
      <c r="I288" s="163"/>
      <c r="J288" s="163"/>
      <c r="K288" s="164"/>
      <c r="L288" s="165"/>
      <c r="M288" s="163"/>
      <c r="N288" s="163"/>
      <c r="O288" s="163"/>
    </row>
    <row r="289" spans="1:15">
      <c r="A289" s="163"/>
      <c r="B289" s="187"/>
      <c r="C289" s="187"/>
      <c r="D289" s="190"/>
      <c r="E289" s="165"/>
      <c r="F289" s="165"/>
      <c r="G289" s="163"/>
      <c r="H289" s="163"/>
      <c r="I289" s="163"/>
      <c r="J289" s="163"/>
      <c r="K289" s="164"/>
      <c r="L289" s="165"/>
      <c r="M289" s="163"/>
      <c r="N289" s="163"/>
      <c r="O289" s="163"/>
    </row>
    <row r="290" spans="1:15">
      <c r="A290" s="163"/>
      <c r="B290" s="187"/>
      <c r="C290" s="187"/>
      <c r="D290" s="190"/>
      <c r="E290" s="165"/>
      <c r="F290" s="165"/>
      <c r="G290" s="163"/>
      <c r="H290" s="163"/>
      <c r="I290" s="163"/>
      <c r="J290" s="163"/>
      <c r="K290" s="164"/>
      <c r="L290" s="165"/>
      <c r="M290" s="163"/>
      <c r="N290" s="163"/>
      <c r="O290" s="163"/>
    </row>
    <row r="291" spans="1:15">
      <c r="A291" s="163"/>
      <c r="B291" s="187"/>
      <c r="C291" s="187"/>
      <c r="D291" s="190"/>
      <c r="E291" s="165"/>
      <c r="F291" s="165"/>
      <c r="G291" s="163"/>
      <c r="H291" s="163"/>
      <c r="I291" s="163"/>
      <c r="J291" s="163"/>
      <c r="K291" s="164"/>
      <c r="L291" s="165"/>
      <c r="M291" s="163"/>
      <c r="N291" s="163"/>
      <c r="O291" s="163"/>
    </row>
    <row r="292" spans="1:15">
      <c r="A292" s="163"/>
      <c r="B292" s="187"/>
      <c r="C292" s="187"/>
      <c r="D292" s="190"/>
      <c r="E292" s="164"/>
      <c r="F292" s="164"/>
      <c r="G292" s="163"/>
      <c r="H292" s="163"/>
      <c r="I292" s="163"/>
      <c r="J292" s="163"/>
      <c r="K292" s="164"/>
      <c r="L292" s="164"/>
      <c r="M292" s="163"/>
      <c r="N292" s="163"/>
      <c r="O292" s="163"/>
    </row>
    <row r="293" spans="1:15">
      <c r="A293" s="163"/>
      <c r="B293" s="187"/>
      <c r="C293" s="187"/>
      <c r="D293" s="190"/>
      <c r="E293" s="165"/>
      <c r="F293" s="165"/>
      <c r="G293" s="163"/>
      <c r="H293" s="163"/>
      <c r="I293" s="163"/>
      <c r="J293" s="163"/>
      <c r="K293" s="164"/>
      <c r="L293" s="165"/>
      <c r="M293" s="163"/>
      <c r="N293" s="163"/>
      <c r="O293" s="163"/>
    </row>
    <row r="294" spans="1:15">
      <c r="A294" s="163"/>
      <c r="B294" s="187"/>
      <c r="C294" s="187"/>
      <c r="D294" s="190"/>
      <c r="E294" s="165"/>
      <c r="F294" s="165"/>
      <c r="G294" s="163"/>
      <c r="H294" s="163"/>
      <c r="I294" s="163"/>
      <c r="J294" s="163"/>
      <c r="K294" s="164"/>
      <c r="L294" s="165"/>
      <c r="M294" s="163"/>
      <c r="N294" s="163"/>
      <c r="O294" s="163"/>
    </row>
    <row r="295" spans="1:15">
      <c r="A295" s="163"/>
      <c r="B295" s="187"/>
      <c r="C295" s="187"/>
      <c r="D295" s="190"/>
      <c r="E295" s="165"/>
      <c r="F295" s="165"/>
      <c r="G295" s="163"/>
      <c r="H295" s="163"/>
      <c r="I295" s="163"/>
      <c r="J295" s="163"/>
      <c r="K295" s="164"/>
      <c r="L295" s="165"/>
      <c r="M295" s="163"/>
      <c r="N295" s="163"/>
      <c r="O295" s="163"/>
    </row>
    <row r="296" spans="1:15">
      <c r="A296" s="163"/>
      <c r="B296" s="187"/>
      <c r="C296" s="187"/>
      <c r="D296" s="190"/>
      <c r="E296" s="165"/>
      <c r="F296" s="165"/>
      <c r="G296" s="163"/>
      <c r="H296" s="163"/>
      <c r="I296" s="163"/>
      <c r="J296" s="163"/>
      <c r="K296" s="164"/>
      <c r="L296" s="165"/>
      <c r="M296" s="163"/>
      <c r="N296" s="163"/>
      <c r="O296" s="163"/>
    </row>
    <row r="297" spans="1:15">
      <c r="A297" s="163"/>
      <c r="B297" s="187"/>
      <c r="C297" s="187"/>
      <c r="D297" s="190"/>
      <c r="E297" s="165"/>
      <c r="F297" s="165"/>
      <c r="G297" s="163"/>
      <c r="H297" s="163"/>
      <c r="I297" s="163"/>
      <c r="J297" s="163"/>
      <c r="K297" s="164"/>
      <c r="L297" s="165"/>
      <c r="M297" s="163"/>
      <c r="N297" s="163"/>
      <c r="O297" s="163"/>
    </row>
    <row r="298" spans="1:15">
      <c r="A298" s="163"/>
      <c r="B298" s="187"/>
      <c r="C298" s="187"/>
      <c r="D298" s="190"/>
      <c r="E298" s="165"/>
      <c r="F298" s="165"/>
      <c r="G298" s="163"/>
      <c r="H298" s="163"/>
      <c r="I298" s="163"/>
      <c r="J298" s="163"/>
      <c r="K298" s="164"/>
      <c r="L298" s="165"/>
      <c r="M298" s="163"/>
      <c r="N298" s="163"/>
      <c r="O298" s="163"/>
    </row>
    <row r="299" spans="1:15">
      <c r="A299" s="163"/>
      <c r="B299" s="187"/>
      <c r="C299" s="187"/>
      <c r="D299" s="190"/>
      <c r="E299" s="165"/>
      <c r="F299" s="165"/>
      <c r="G299" s="163"/>
      <c r="H299" s="163"/>
      <c r="I299" s="163"/>
      <c r="J299" s="163"/>
      <c r="K299" s="164"/>
      <c r="L299" s="164"/>
      <c r="M299" s="163"/>
      <c r="N299" s="163"/>
      <c r="O299" s="163"/>
    </row>
    <row r="300" spans="1:15">
      <c r="A300" s="163"/>
      <c r="B300" s="187"/>
      <c r="C300" s="187"/>
      <c r="D300" s="190"/>
      <c r="E300" s="165"/>
      <c r="F300" s="165"/>
      <c r="G300" s="163"/>
      <c r="H300" s="163"/>
      <c r="I300" s="163"/>
      <c r="J300" s="163"/>
      <c r="K300" s="164"/>
      <c r="L300" s="165"/>
      <c r="M300" s="163"/>
      <c r="N300" s="163"/>
      <c r="O300" s="163"/>
    </row>
    <row r="301" spans="1:15">
      <c r="A301" s="163"/>
      <c r="B301" s="187"/>
      <c r="C301" s="187"/>
      <c r="D301" s="190"/>
      <c r="E301" s="165"/>
      <c r="F301" s="165"/>
      <c r="G301" s="163"/>
      <c r="H301" s="163"/>
      <c r="I301" s="163"/>
      <c r="J301" s="163"/>
      <c r="K301" s="164"/>
      <c r="L301" s="165"/>
      <c r="M301" s="163"/>
      <c r="N301" s="163"/>
      <c r="O301" s="163"/>
    </row>
    <row r="302" spans="1:15">
      <c r="A302" s="163"/>
      <c r="B302" s="187"/>
      <c r="C302" s="187"/>
      <c r="D302" s="190"/>
      <c r="E302" s="165"/>
      <c r="F302" s="165"/>
      <c r="G302" s="163"/>
      <c r="H302" s="163"/>
      <c r="I302" s="163"/>
      <c r="J302" s="163"/>
      <c r="K302" s="164"/>
      <c r="L302" s="165"/>
      <c r="M302" s="163"/>
      <c r="N302" s="163"/>
      <c r="O302" s="163"/>
    </row>
    <row r="303" spans="1:15">
      <c r="A303" s="163"/>
      <c r="B303" s="187"/>
      <c r="C303" s="187"/>
      <c r="D303" s="190"/>
      <c r="E303" s="165"/>
      <c r="F303" s="165"/>
      <c r="G303" s="163"/>
      <c r="H303" s="163"/>
      <c r="I303" s="163"/>
      <c r="J303" s="163"/>
      <c r="K303" s="164"/>
      <c r="L303" s="165"/>
      <c r="M303" s="163"/>
      <c r="N303" s="163"/>
      <c r="O303" s="163"/>
    </row>
    <row r="304" spans="1:15">
      <c r="A304" s="163"/>
      <c r="B304" s="187"/>
      <c r="C304" s="187"/>
      <c r="D304" s="190"/>
      <c r="E304" s="165"/>
      <c r="F304" s="165"/>
      <c r="G304" s="163"/>
      <c r="H304" s="163"/>
      <c r="I304" s="163"/>
      <c r="J304" s="163"/>
      <c r="K304" s="164"/>
      <c r="L304" s="165"/>
      <c r="M304" s="163"/>
      <c r="N304" s="163"/>
      <c r="O304" s="163"/>
    </row>
    <row r="305" spans="1:15">
      <c r="A305" s="163"/>
      <c r="B305" s="187"/>
      <c r="C305" s="187"/>
      <c r="D305" s="190"/>
      <c r="E305" s="165"/>
      <c r="F305" s="165"/>
      <c r="G305" s="163"/>
      <c r="H305" s="163"/>
      <c r="I305" s="163"/>
      <c r="J305" s="163"/>
      <c r="K305" s="164"/>
      <c r="L305" s="165"/>
      <c r="M305" s="163"/>
      <c r="N305" s="163"/>
      <c r="O305" s="163"/>
    </row>
    <row r="306" spans="1:15">
      <c r="A306" s="163"/>
      <c r="B306" s="187"/>
      <c r="C306" s="187"/>
      <c r="D306" s="190"/>
      <c r="E306" s="165"/>
      <c r="F306" s="165"/>
      <c r="G306" s="163"/>
      <c r="H306" s="163"/>
      <c r="I306" s="163"/>
      <c r="J306" s="163"/>
      <c r="K306" s="164"/>
      <c r="L306" s="165"/>
      <c r="M306" s="163"/>
      <c r="N306" s="163"/>
      <c r="O306" s="163"/>
    </row>
    <row r="307" spans="1:15">
      <c r="A307" s="163"/>
      <c r="B307" s="187"/>
      <c r="C307" s="187"/>
      <c r="D307" s="190"/>
      <c r="E307" s="165"/>
      <c r="F307" s="165"/>
      <c r="G307" s="163"/>
      <c r="H307" s="163"/>
      <c r="I307" s="163"/>
      <c r="J307" s="163"/>
      <c r="K307" s="164"/>
      <c r="L307" s="165"/>
      <c r="M307" s="163"/>
      <c r="N307" s="163"/>
      <c r="O307" s="163"/>
    </row>
    <row r="308" spans="1:15">
      <c r="A308" s="163"/>
      <c r="B308" s="187"/>
      <c r="C308" s="187"/>
      <c r="D308" s="190"/>
      <c r="E308" s="165"/>
      <c r="F308" s="165"/>
      <c r="G308" s="163"/>
      <c r="H308" s="163"/>
      <c r="I308" s="163"/>
      <c r="J308" s="163"/>
      <c r="K308" s="164"/>
      <c r="L308" s="165"/>
      <c r="M308" s="163"/>
      <c r="N308" s="163"/>
      <c r="O308" s="163"/>
    </row>
    <row r="309" spans="1:15">
      <c r="A309" s="163"/>
      <c r="B309" s="187"/>
      <c r="C309" s="187"/>
      <c r="D309" s="190"/>
      <c r="E309" s="165"/>
      <c r="F309" s="165"/>
      <c r="G309" s="163"/>
      <c r="H309" s="163"/>
      <c r="I309" s="163"/>
      <c r="J309" s="163"/>
      <c r="K309" s="164"/>
      <c r="L309" s="165"/>
      <c r="M309" s="163"/>
      <c r="N309" s="163"/>
      <c r="O309" s="163"/>
    </row>
    <row r="310" spans="1:15">
      <c r="A310" s="163"/>
      <c r="B310" s="187"/>
      <c r="C310" s="187"/>
      <c r="D310" s="190"/>
      <c r="E310" s="165"/>
      <c r="F310" s="165"/>
      <c r="G310" s="163"/>
      <c r="H310" s="163"/>
      <c r="I310" s="163"/>
      <c r="J310" s="163"/>
      <c r="K310" s="164"/>
      <c r="L310" s="165"/>
      <c r="M310" s="163"/>
      <c r="N310" s="163"/>
      <c r="O310" s="163"/>
    </row>
    <row r="311" spans="1:15">
      <c r="A311" s="163"/>
      <c r="B311" s="187"/>
      <c r="C311" s="187"/>
      <c r="D311" s="190"/>
      <c r="E311" s="165"/>
      <c r="F311" s="165"/>
      <c r="G311" s="163"/>
      <c r="H311" s="163"/>
      <c r="I311" s="163"/>
      <c r="J311" s="163"/>
      <c r="K311" s="164"/>
      <c r="L311" s="165"/>
      <c r="M311" s="163"/>
      <c r="N311" s="163"/>
      <c r="O311" s="163"/>
    </row>
    <row r="312" spans="1:15">
      <c r="A312" s="163"/>
      <c r="B312" s="187"/>
      <c r="C312" s="187"/>
      <c r="D312" s="190"/>
      <c r="E312" s="165"/>
      <c r="F312" s="165"/>
      <c r="G312" s="163"/>
      <c r="H312" s="163"/>
      <c r="I312" s="163"/>
      <c r="J312" s="163"/>
      <c r="K312" s="164"/>
      <c r="L312" s="165"/>
      <c r="M312" s="163"/>
      <c r="N312" s="163"/>
      <c r="O312" s="163"/>
    </row>
    <row r="313" spans="1:15">
      <c r="A313" s="163"/>
      <c r="B313" s="187"/>
      <c r="C313" s="187"/>
      <c r="D313" s="190"/>
      <c r="E313" s="165"/>
      <c r="F313" s="165"/>
      <c r="G313" s="163"/>
      <c r="H313" s="163"/>
      <c r="I313" s="163"/>
      <c r="J313" s="163"/>
      <c r="K313" s="164"/>
      <c r="L313" s="165"/>
      <c r="M313" s="163"/>
      <c r="N313" s="163"/>
      <c r="O313" s="163"/>
    </row>
    <row r="314" spans="1:15">
      <c r="A314" s="163"/>
      <c r="B314" s="187"/>
      <c r="C314" s="187"/>
      <c r="D314" s="190"/>
      <c r="E314" s="165"/>
      <c r="F314" s="165"/>
      <c r="G314" s="163"/>
      <c r="H314" s="163"/>
      <c r="I314" s="163"/>
      <c r="J314" s="163"/>
      <c r="K314" s="164"/>
      <c r="L314" s="165"/>
      <c r="M314" s="163"/>
      <c r="N314" s="163"/>
      <c r="O314" s="163"/>
    </row>
    <row r="315" spans="1:15">
      <c r="A315" s="163"/>
      <c r="B315" s="187"/>
      <c r="C315" s="187"/>
      <c r="D315" s="190"/>
      <c r="E315" s="165"/>
      <c r="F315" s="165"/>
      <c r="G315" s="163"/>
      <c r="H315" s="163"/>
      <c r="I315" s="163"/>
      <c r="J315" s="163"/>
      <c r="K315" s="164"/>
      <c r="L315" s="165"/>
      <c r="M315" s="163"/>
      <c r="N315" s="163"/>
      <c r="O315" s="163"/>
    </row>
    <row r="316" spans="1:15">
      <c r="A316" s="163"/>
      <c r="B316" s="187"/>
      <c r="C316" s="187"/>
      <c r="D316" s="190"/>
      <c r="E316" s="165"/>
      <c r="F316" s="165"/>
      <c r="G316" s="163"/>
      <c r="H316" s="163"/>
      <c r="I316" s="163"/>
      <c r="J316" s="163"/>
      <c r="K316" s="164"/>
      <c r="L316" s="165"/>
      <c r="M316" s="163"/>
      <c r="N316" s="163"/>
      <c r="O316" s="163"/>
    </row>
    <row r="317" spans="1:15">
      <c r="A317" s="163"/>
      <c r="B317" s="187"/>
      <c r="C317" s="187"/>
      <c r="D317" s="190"/>
      <c r="E317" s="165"/>
      <c r="F317" s="165"/>
      <c r="G317" s="163"/>
      <c r="H317" s="163"/>
      <c r="I317" s="163"/>
      <c r="J317" s="163"/>
      <c r="K317" s="164"/>
      <c r="L317" s="165"/>
      <c r="M317" s="163"/>
      <c r="N317" s="163"/>
      <c r="O317" s="163"/>
    </row>
    <row r="318" spans="1:15">
      <c r="A318" s="163"/>
      <c r="B318" s="187"/>
      <c r="C318" s="187"/>
      <c r="D318" s="190"/>
      <c r="E318" s="165"/>
      <c r="F318" s="165"/>
      <c r="G318" s="163"/>
      <c r="H318" s="163"/>
      <c r="I318" s="163"/>
      <c r="J318" s="163"/>
      <c r="K318" s="164"/>
      <c r="L318" s="165"/>
      <c r="M318" s="163"/>
      <c r="N318" s="163"/>
      <c r="O318" s="163"/>
    </row>
    <row r="319" spans="1:15">
      <c r="A319" s="163"/>
      <c r="B319" s="187"/>
      <c r="C319" s="187"/>
      <c r="D319" s="190"/>
      <c r="E319" s="165"/>
      <c r="F319" s="165"/>
      <c r="G319" s="163"/>
      <c r="H319" s="163"/>
      <c r="I319" s="163"/>
      <c r="J319" s="163"/>
      <c r="K319" s="164"/>
      <c r="L319" s="165"/>
      <c r="M319" s="163"/>
      <c r="N319" s="163"/>
      <c r="O319" s="163"/>
    </row>
    <row r="320" spans="1:15">
      <c r="A320" s="163"/>
      <c r="B320" s="187"/>
      <c r="C320" s="187"/>
      <c r="D320" s="190"/>
      <c r="E320" s="165"/>
      <c r="F320" s="165"/>
      <c r="G320" s="163"/>
      <c r="H320" s="163"/>
      <c r="I320" s="163"/>
      <c r="J320" s="163"/>
      <c r="K320" s="164"/>
      <c r="L320" s="165"/>
      <c r="M320" s="163"/>
      <c r="N320" s="163"/>
      <c r="O320" s="163"/>
    </row>
    <row r="321" spans="1:15">
      <c r="A321" s="163"/>
      <c r="B321" s="187"/>
      <c r="C321" s="187"/>
      <c r="D321" s="190"/>
      <c r="E321" s="165"/>
      <c r="F321" s="165"/>
      <c r="G321" s="163"/>
      <c r="H321" s="163"/>
      <c r="I321" s="163"/>
      <c r="J321" s="163"/>
      <c r="K321" s="164"/>
      <c r="L321" s="165"/>
      <c r="M321" s="163"/>
      <c r="N321" s="163"/>
      <c r="O321" s="163"/>
    </row>
    <row r="322" spans="1:15">
      <c r="A322" s="163"/>
      <c r="B322" s="187"/>
      <c r="C322" s="187"/>
      <c r="D322" s="190"/>
      <c r="E322" s="165"/>
      <c r="F322" s="165"/>
      <c r="G322" s="163"/>
      <c r="H322" s="163"/>
      <c r="I322" s="163"/>
      <c r="J322" s="163"/>
      <c r="K322" s="164"/>
      <c r="L322" s="165"/>
      <c r="M322" s="163"/>
      <c r="N322" s="163"/>
      <c r="O322" s="163"/>
    </row>
    <row r="323" spans="1:15">
      <c r="A323" s="163"/>
      <c r="B323" s="187"/>
      <c r="C323" s="187"/>
      <c r="D323" s="190"/>
      <c r="E323" s="165"/>
      <c r="F323" s="165"/>
      <c r="G323" s="163"/>
      <c r="H323" s="163"/>
      <c r="I323" s="163"/>
      <c r="J323" s="163"/>
      <c r="K323" s="164"/>
      <c r="L323" s="165"/>
      <c r="M323" s="163"/>
      <c r="N323" s="163"/>
      <c r="O323" s="163"/>
    </row>
    <row r="324" spans="1:15">
      <c r="A324" s="163"/>
      <c r="B324" s="187"/>
      <c r="C324" s="187"/>
      <c r="D324" s="190"/>
      <c r="E324" s="165"/>
      <c r="F324" s="165"/>
      <c r="G324" s="163"/>
      <c r="H324" s="163"/>
      <c r="I324" s="163"/>
      <c r="J324" s="163"/>
      <c r="K324" s="164"/>
      <c r="L324" s="165"/>
      <c r="M324" s="163"/>
      <c r="N324" s="163"/>
      <c r="O324" s="163"/>
    </row>
    <row r="325" spans="1:15">
      <c r="A325" s="163"/>
      <c r="B325" s="187"/>
      <c r="C325" s="187"/>
      <c r="D325" s="190"/>
      <c r="E325" s="165"/>
      <c r="F325" s="165"/>
      <c r="G325" s="163"/>
      <c r="H325" s="163"/>
      <c r="I325" s="163"/>
      <c r="J325" s="163"/>
      <c r="K325" s="164"/>
      <c r="L325" s="164"/>
      <c r="M325" s="163"/>
      <c r="N325" s="163"/>
      <c r="O325" s="163"/>
    </row>
    <row r="326" spans="1:15">
      <c r="A326" s="163"/>
      <c r="B326" s="187"/>
      <c r="C326" s="187"/>
      <c r="D326" s="190"/>
      <c r="E326" s="165"/>
      <c r="F326" s="165"/>
      <c r="G326" s="163"/>
      <c r="H326" s="163"/>
      <c r="I326" s="163"/>
      <c r="J326" s="163"/>
      <c r="K326" s="164"/>
      <c r="L326" s="165"/>
      <c r="M326" s="163"/>
      <c r="N326" s="163"/>
      <c r="O326" s="163"/>
    </row>
    <row r="327" spans="1:15">
      <c r="A327" s="163"/>
      <c r="B327" s="187"/>
      <c r="C327" s="187"/>
      <c r="D327" s="190"/>
      <c r="E327" s="165"/>
      <c r="F327" s="165"/>
      <c r="G327" s="163"/>
      <c r="H327" s="163"/>
      <c r="I327" s="163"/>
      <c r="J327" s="163"/>
      <c r="K327" s="164"/>
      <c r="L327" s="165"/>
      <c r="M327" s="163"/>
      <c r="N327" s="163"/>
      <c r="O327" s="163"/>
    </row>
    <row r="328" spans="1:15">
      <c r="A328" s="163"/>
      <c r="B328" s="187"/>
      <c r="C328" s="187"/>
      <c r="D328" s="190"/>
      <c r="E328" s="165"/>
      <c r="F328" s="165"/>
      <c r="G328" s="163"/>
      <c r="H328" s="163"/>
      <c r="I328" s="163"/>
      <c r="J328" s="163"/>
      <c r="K328" s="164"/>
      <c r="L328" s="165"/>
      <c r="M328" s="163"/>
      <c r="N328" s="163"/>
      <c r="O328" s="163"/>
    </row>
    <row r="329" spans="1:15">
      <c r="A329" s="163"/>
      <c r="B329" s="187"/>
      <c r="C329" s="187"/>
      <c r="D329" s="190"/>
      <c r="E329" s="165"/>
      <c r="F329" s="165"/>
      <c r="G329" s="163"/>
      <c r="H329" s="163"/>
      <c r="I329" s="163"/>
      <c r="J329" s="163"/>
      <c r="K329" s="164"/>
      <c r="L329" s="165"/>
      <c r="M329" s="163"/>
      <c r="N329" s="163"/>
      <c r="O329" s="163"/>
    </row>
    <row r="330" spans="1:15">
      <c r="A330" s="163"/>
      <c r="B330" s="187"/>
      <c r="C330" s="187"/>
      <c r="D330" s="190"/>
      <c r="E330" s="165"/>
      <c r="F330" s="165"/>
      <c r="G330" s="163"/>
      <c r="H330" s="163"/>
      <c r="I330" s="163"/>
      <c r="J330" s="163"/>
      <c r="K330" s="164"/>
      <c r="L330" s="165"/>
      <c r="M330" s="163"/>
      <c r="N330" s="163"/>
      <c r="O330" s="163"/>
    </row>
    <row r="331" spans="1:15">
      <c r="A331" s="163"/>
      <c r="B331" s="187"/>
      <c r="C331" s="187"/>
      <c r="D331" s="190"/>
      <c r="E331" s="165"/>
      <c r="F331" s="165"/>
      <c r="G331" s="163"/>
      <c r="H331" s="163"/>
      <c r="I331" s="163"/>
      <c r="J331" s="163"/>
      <c r="K331" s="164"/>
      <c r="L331" s="165"/>
      <c r="M331" s="163"/>
      <c r="N331" s="163"/>
      <c r="O331" s="163"/>
    </row>
    <row r="332" spans="1:15">
      <c r="A332" s="163"/>
      <c r="B332" s="187"/>
      <c r="C332" s="187"/>
      <c r="D332" s="190"/>
      <c r="E332" s="165"/>
      <c r="F332" s="165"/>
      <c r="G332" s="163"/>
      <c r="H332" s="163"/>
      <c r="I332" s="163"/>
      <c r="J332" s="163"/>
      <c r="K332" s="164"/>
      <c r="L332" s="165"/>
      <c r="M332" s="163"/>
      <c r="N332" s="163"/>
      <c r="O332" s="163"/>
    </row>
    <row r="333" spans="1:15">
      <c r="A333" s="163"/>
      <c r="B333" s="187"/>
      <c r="C333" s="187"/>
      <c r="D333" s="190"/>
      <c r="E333" s="165"/>
      <c r="F333" s="165"/>
      <c r="G333" s="163"/>
      <c r="H333" s="163"/>
      <c r="I333" s="163"/>
      <c r="J333" s="163"/>
      <c r="K333" s="164"/>
      <c r="L333" s="165"/>
      <c r="M333" s="163"/>
      <c r="N333" s="163"/>
      <c r="O333" s="163"/>
    </row>
    <row r="334" spans="1:15">
      <c r="A334" s="163"/>
      <c r="B334" s="187"/>
      <c r="C334" s="187"/>
      <c r="D334" s="190"/>
      <c r="E334" s="165"/>
      <c r="F334" s="165"/>
      <c r="G334" s="163"/>
      <c r="H334" s="163"/>
      <c r="I334" s="163"/>
      <c r="J334" s="163"/>
      <c r="K334" s="164"/>
      <c r="L334" s="165"/>
      <c r="M334" s="163"/>
      <c r="N334" s="163"/>
      <c r="O334" s="163"/>
    </row>
    <row r="335" spans="1:15">
      <c r="A335" s="163"/>
      <c r="B335" s="187"/>
      <c r="C335" s="187"/>
      <c r="D335" s="190"/>
      <c r="E335" s="165"/>
      <c r="F335" s="165"/>
      <c r="G335" s="163"/>
      <c r="H335" s="163"/>
      <c r="I335" s="163"/>
      <c r="J335" s="163"/>
      <c r="K335" s="164"/>
      <c r="L335" s="165"/>
      <c r="M335" s="163"/>
      <c r="N335" s="163"/>
      <c r="O335" s="163"/>
    </row>
    <row r="336" spans="1:15">
      <c r="A336" s="163"/>
      <c r="B336" s="187"/>
      <c r="C336" s="187"/>
      <c r="D336" s="190"/>
      <c r="E336" s="165"/>
      <c r="F336" s="165"/>
      <c r="G336" s="163"/>
      <c r="H336" s="163"/>
      <c r="I336" s="163"/>
      <c r="J336" s="163"/>
      <c r="K336" s="164"/>
      <c r="L336" s="165"/>
      <c r="M336" s="163"/>
      <c r="N336" s="163"/>
      <c r="O336" s="163"/>
    </row>
    <row r="337" spans="1:15 16384:16384">
      <c r="A337" s="163"/>
      <c r="B337" s="187"/>
      <c r="C337" s="187"/>
      <c r="D337" s="190"/>
      <c r="E337" s="165"/>
      <c r="F337" s="165"/>
      <c r="G337" s="163"/>
      <c r="H337" s="163"/>
      <c r="I337" s="163"/>
      <c r="J337" s="163"/>
      <c r="K337" s="164"/>
      <c r="L337" s="165"/>
      <c r="M337" s="163"/>
      <c r="N337" s="163"/>
      <c r="O337" s="163"/>
    </row>
    <row r="338" spans="1:15 16384:16384">
      <c r="A338" s="163"/>
      <c r="B338" s="187"/>
      <c r="C338" s="187"/>
      <c r="D338" s="190"/>
      <c r="E338" s="165"/>
      <c r="F338" s="165"/>
      <c r="G338" s="163"/>
      <c r="H338" s="163"/>
      <c r="I338" s="163"/>
      <c r="J338" s="163"/>
      <c r="K338" s="164"/>
      <c r="L338" s="165"/>
      <c r="M338" s="163"/>
      <c r="N338" s="163"/>
      <c r="O338" s="163"/>
    </row>
    <row r="339" spans="1:15 16384:16384">
      <c r="A339" s="163"/>
      <c r="B339" s="187"/>
      <c r="C339" s="187"/>
      <c r="D339" s="190"/>
      <c r="E339" s="165"/>
      <c r="F339" s="165"/>
      <c r="G339" s="163"/>
      <c r="H339" s="163"/>
      <c r="I339" s="163"/>
      <c r="J339" s="163"/>
      <c r="K339" s="164"/>
      <c r="L339" s="165"/>
      <c r="M339" s="163"/>
      <c r="N339" s="163"/>
      <c r="O339" s="163"/>
    </row>
    <row r="340" spans="1:15 16384:16384">
      <c r="A340" s="163"/>
      <c r="B340" s="187"/>
      <c r="C340" s="187"/>
      <c r="D340" s="190"/>
      <c r="E340" s="165"/>
      <c r="F340" s="165"/>
      <c r="G340" s="163"/>
      <c r="H340" s="163"/>
      <c r="I340" s="163"/>
      <c r="J340" s="163"/>
      <c r="K340" s="164"/>
      <c r="L340" s="165"/>
      <c r="M340" s="163"/>
      <c r="N340" s="163"/>
      <c r="O340" s="163"/>
    </row>
    <row r="341" spans="1:15 16384:16384">
      <c r="A341" s="163"/>
      <c r="B341" s="187"/>
      <c r="C341" s="187"/>
      <c r="D341" s="190"/>
      <c r="E341" s="165"/>
      <c r="F341" s="165"/>
      <c r="G341" s="163"/>
      <c r="H341" s="163"/>
      <c r="I341" s="163"/>
      <c r="J341" s="163"/>
      <c r="K341" s="164"/>
      <c r="L341" s="165"/>
      <c r="M341" s="163"/>
      <c r="N341" s="163"/>
      <c r="O341" s="163"/>
    </row>
    <row r="342" spans="1:15 16384:16384">
      <c r="A342" s="163"/>
      <c r="B342" s="187"/>
      <c r="C342" s="187"/>
      <c r="D342" s="190"/>
      <c r="E342" s="165"/>
      <c r="F342" s="165"/>
      <c r="G342" s="163"/>
      <c r="H342" s="163"/>
      <c r="I342" s="163"/>
      <c r="J342" s="163"/>
      <c r="K342" s="164"/>
      <c r="L342" s="165"/>
      <c r="M342" s="163"/>
      <c r="N342" s="163"/>
      <c r="O342" s="163"/>
    </row>
    <row r="343" spans="1:15 16384:16384">
      <c r="A343" s="163"/>
      <c r="B343" s="187"/>
      <c r="C343" s="187"/>
      <c r="D343" s="190"/>
      <c r="E343" s="165"/>
      <c r="F343" s="165"/>
      <c r="G343" s="163"/>
      <c r="H343" s="163"/>
      <c r="I343" s="163"/>
      <c r="J343" s="163"/>
      <c r="K343" s="164"/>
      <c r="L343" s="165"/>
      <c r="M343" s="163"/>
      <c r="N343" s="163"/>
      <c r="O343" s="163"/>
    </row>
    <row r="344" spans="1:15 16384:16384">
      <c r="A344" s="163"/>
      <c r="B344" s="187"/>
      <c r="C344" s="187"/>
      <c r="D344" s="190"/>
      <c r="E344" s="165"/>
      <c r="F344" s="165"/>
      <c r="G344" s="163"/>
      <c r="H344" s="163"/>
      <c r="I344" s="163"/>
      <c r="J344" s="163"/>
      <c r="K344" s="164"/>
      <c r="L344" s="165"/>
      <c r="M344" s="163"/>
      <c r="N344" s="163"/>
      <c r="O344" s="163"/>
    </row>
    <row r="345" spans="1:15 16384:16384">
      <c r="A345" s="163"/>
      <c r="B345" s="187"/>
      <c r="C345" s="187"/>
      <c r="D345" s="190"/>
      <c r="E345" s="165"/>
      <c r="F345" s="165"/>
      <c r="G345" s="163"/>
      <c r="H345" s="163"/>
      <c r="I345" s="163"/>
      <c r="J345" s="163"/>
      <c r="K345" s="164"/>
      <c r="L345" s="165"/>
      <c r="M345" s="163"/>
      <c r="N345" s="163"/>
      <c r="O345" s="163"/>
      <c r="XFD345" s="165">
        <v>45519</v>
      </c>
    </row>
    <row r="346" spans="1:15 16384:16384">
      <c r="A346" s="163"/>
      <c r="B346" s="187"/>
      <c r="C346" s="187"/>
      <c r="D346" s="190"/>
      <c r="E346" s="165"/>
      <c r="F346" s="165"/>
      <c r="G346" s="163"/>
      <c r="H346" s="163"/>
      <c r="I346" s="163"/>
      <c r="J346" s="163"/>
      <c r="K346" s="164"/>
      <c r="L346" s="165"/>
      <c r="M346" s="163"/>
      <c r="N346" s="163"/>
      <c r="O346" s="163"/>
    </row>
    <row r="347" spans="1:15 16384:16384">
      <c r="A347" s="163"/>
      <c r="B347" s="187"/>
      <c r="C347" s="187"/>
      <c r="D347" s="190"/>
      <c r="E347" s="165"/>
      <c r="F347" s="165"/>
      <c r="G347" s="163"/>
      <c r="H347" s="163"/>
      <c r="I347" s="163"/>
      <c r="J347" s="163"/>
      <c r="K347" s="164"/>
      <c r="L347" s="165"/>
      <c r="M347" s="163"/>
      <c r="N347" s="163"/>
      <c r="O347" s="163"/>
    </row>
    <row r="348" spans="1:15 16384:16384">
      <c r="A348" s="163"/>
      <c r="B348" s="187"/>
      <c r="C348" s="187"/>
      <c r="D348" s="190"/>
      <c r="E348" s="165"/>
      <c r="F348" s="165"/>
      <c r="G348" s="163"/>
      <c r="H348" s="163"/>
      <c r="I348" s="163"/>
      <c r="J348" s="163"/>
      <c r="K348" s="164"/>
      <c r="L348" s="165"/>
      <c r="M348" s="163"/>
      <c r="N348" s="163"/>
      <c r="O348" s="163"/>
    </row>
    <row r="349" spans="1:15 16384:16384">
      <c r="A349" s="163"/>
      <c r="B349" s="187"/>
      <c r="C349" s="187"/>
      <c r="D349" s="190"/>
      <c r="E349" s="165"/>
      <c r="F349" s="165"/>
      <c r="G349" s="163"/>
      <c r="H349" s="163"/>
      <c r="I349" s="163"/>
      <c r="J349" s="163"/>
      <c r="K349" s="164"/>
      <c r="L349" s="165"/>
      <c r="M349" s="163"/>
      <c r="N349" s="163"/>
      <c r="O349" s="163"/>
    </row>
    <row r="350" spans="1:15 16384:16384">
      <c r="A350" s="163"/>
      <c r="B350" s="187"/>
      <c r="C350" s="187"/>
      <c r="D350" s="190"/>
      <c r="E350" s="165"/>
      <c r="F350" s="165"/>
      <c r="G350" s="163"/>
      <c r="H350" s="163"/>
      <c r="I350" s="163"/>
      <c r="J350" s="163"/>
      <c r="K350" s="164"/>
      <c r="L350" s="165"/>
      <c r="M350" s="163"/>
      <c r="N350" s="163"/>
      <c r="O350" s="163"/>
    </row>
    <row r="351" spans="1:15 16384:16384">
      <c r="A351" s="163"/>
      <c r="B351" s="187"/>
      <c r="C351" s="187"/>
      <c r="D351" s="190"/>
      <c r="E351" s="165"/>
      <c r="F351" s="165"/>
      <c r="G351" s="163"/>
      <c r="H351" s="163"/>
      <c r="I351" s="163"/>
      <c r="J351" s="163"/>
      <c r="K351" s="164"/>
      <c r="L351" s="165"/>
      <c r="M351" s="163"/>
      <c r="N351" s="163"/>
      <c r="O351" s="163"/>
    </row>
    <row r="352" spans="1:15 16384:16384">
      <c r="A352" s="163"/>
      <c r="B352" s="187"/>
      <c r="C352" s="187"/>
      <c r="D352" s="190"/>
      <c r="E352" s="165"/>
      <c r="F352" s="165"/>
      <c r="G352" s="163"/>
      <c r="H352" s="163"/>
      <c r="I352" s="163"/>
      <c r="J352" s="163"/>
      <c r="K352" s="164"/>
      <c r="L352" s="165"/>
      <c r="M352" s="163"/>
      <c r="N352" s="163"/>
      <c r="O352" s="163"/>
    </row>
    <row r="353" spans="1:15">
      <c r="A353" s="163"/>
      <c r="B353" s="187"/>
      <c r="C353" s="187"/>
      <c r="D353" s="190"/>
      <c r="E353" s="165"/>
      <c r="F353" s="165"/>
      <c r="G353" s="163"/>
      <c r="H353" s="163"/>
      <c r="I353" s="163"/>
      <c r="J353" s="163"/>
      <c r="K353" s="164"/>
      <c r="L353" s="165"/>
      <c r="M353" s="163"/>
      <c r="N353" s="163"/>
      <c r="O353" s="163"/>
    </row>
    <row r="354" spans="1:15">
      <c r="A354" s="163"/>
      <c r="B354" s="187"/>
      <c r="C354" s="187"/>
      <c r="D354" s="190"/>
      <c r="E354" s="165"/>
      <c r="F354" s="165"/>
      <c r="G354" s="163"/>
      <c r="H354" s="163"/>
      <c r="I354" s="163"/>
      <c r="J354" s="163"/>
      <c r="K354" s="164"/>
      <c r="L354" s="165"/>
      <c r="M354" s="163"/>
      <c r="N354" s="163"/>
      <c r="O354" s="163"/>
    </row>
    <row r="355" spans="1:15">
      <c r="A355" s="163"/>
      <c r="B355" s="187"/>
      <c r="C355" s="187"/>
      <c r="D355" s="190"/>
      <c r="E355" s="165"/>
      <c r="F355" s="165"/>
      <c r="G355" s="163"/>
      <c r="H355" s="163"/>
      <c r="I355" s="163"/>
      <c r="J355" s="163"/>
      <c r="K355" s="164"/>
      <c r="L355" s="165"/>
      <c r="M355" s="163"/>
      <c r="N355" s="163"/>
      <c r="O355" s="163"/>
    </row>
    <row r="356" spans="1:15">
      <c r="A356" s="163"/>
      <c r="B356" s="187"/>
      <c r="C356" s="187"/>
      <c r="D356" s="190"/>
      <c r="E356" s="165"/>
      <c r="F356" s="165"/>
      <c r="G356" s="163"/>
      <c r="H356" s="163"/>
      <c r="I356" s="163"/>
      <c r="J356" s="163"/>
      <c r="K356" s="164"/>
      <c r="L356" s="165"/>
      <c r="M356" s="163"/>
      <c r="N356" s="163"/>
      <c r="O356" s="163"/>
    </row>
    <row r="357" spans="1:15">
      <c r="A357" s="163"/>
      <c r="B357" s="187"/>
      <c r="C357" s="187"/>
      <c r="D357" s="190"/>
      <c r="E357" s="165"/>
      <c r="F357" s="165"/>
      <c r="G357" s="163"/>
      <c r="H357" s="163"/>
      <c r="I357" s="163"/>
      <c r="J357" s="163"/>
      <c r="K357" s="164"/>
      <c r="L357" s="165"/>
      <c r="M357" s="163"/>
      <c r="N357" s="163"/>
      <c r="O357" s="163"/>
    </row>
    <row r="358" spans="1:15">
      <c r="A358" s="163"/>
      <c r="B358" s="187"/>
      <c r="C358" s="187"/>
      <c r="D358" s="190"/>
      <c r="E358" s="165"/>
      <c r="F358" s="165"/>
      <c r="G358" s="163"/>
      <c r="H358" s="163"/>
      <c r="I358" s="163"/>
      <c r="J358" s="163"/>
      <c r="K358" s="164"/>
      <c r="L358" s="165"/>
      <c r="M358" s="163"/>
      <c r="N358" s="163"/>
      <c r="O358" s="163"/>
    </row>
    <row r="359" spans="1:15">
      <c r="A359" s="163"/>
      <c r="B359" s="187"/>
      <c r="C359" s="187"/>
      <c r="D359" s="190"/>
      <c r="E359" s="165"/>
      <c r="F359" s="165"/>
      <c r="G359" s="163"/>
      <c r="H359" s="163"/>
      <c r="I359" s="163"/>
      <c r="J359" s="163"/>
      <c r="K359" s="164"/>
      <c r="L359" s="165"/>
      <c r="M359" s="163"/>
      <c r="N359" s="163"/>
      <c r="O359" s="163"/>
    </row>
    <row r="360" spans="1:15">
      <c r="A360" s="163"/>
      <c r="B360" s="187"/>
      <c r="C360" s="187"/>
      <c r="D360" s="190"/>
      <c r="E360" s="165"/>
      <c r="F360" s="165"/>
      <c r="G360" s="163"/>
      <c r="H360" s="163"/>
      <c r="I360" s="163"/>
      <c r="J360" s="163"/>
      <c r="K360" s="164"/>
      <c r="L360" s="165"/>
      <c r="M360" s="163"/>
      <c r="N360" s="163"/>
      <c r="O360" s="163"/>
    </row>
    <row r="361" spans="1:15">
      <c r="A361" s="163"/>
      <c r="B361" s="187"/>
      <c r="C361" s="187"/>
      <c r="D361" s="190"/>
      <c r="E361" s="165"/>
      <c r="F361" s="165"/>
      <c r="G361" s="163"/>
      <c r="H361" s="163"/>
      <c r="I361" s="163"/>
      <c r="J361" s="163"/>
      <c r="K361" s="164"/>
      <c r="L361" s="165"/>
      <c r="M361" s="163"/>
      <c r="N361" s="163"/>
      <c r="O361" s="163"/>
    </row>
    <row r="362" spans="1:15">
      <c r="A362" s="163"/>
      <c r="B362" s="187"/>
      <c r="C362" s="187"/>
      <c r="D362" s="190"/>
      <c r="E362" s="165"/>
      <c r="F362" s="165"/>
      <c r="G362" s="163"/>
      <c r="H362" s="163"/>
      <c r="I362" s="163"/>
      <c r="J362" s="163"/>
      <c r="K362" s="164"/>
      <c r="L362" s="165"/>
      <c r="M362" s="163"/>
      <c r="N362" s="163"/>
      <c r="O362" s="163"/>
    </row>
    <row r="363" spans="1:15">
      <c r="A363" s="163"/>
      <c r="B363" s="187"/>
      <c r="C363" s="187"/>
      <c r="D363" s="190"/>
      <c r="E363" s="165"/>
      <c r="F363" s="165"/>
      <c r="G363" s="163"/>
      <c r="H363" s="163"/>
      <c r="I363" s="163"/>
      <c r="J363" s="163"/>
      <c r="K363" s="164"/>
      <c r="L363" s="165"/>
      <c r="M363" s="163"/>
      <c r="N363" s="163"/>
      <c r="O363" s="163"/>
    </row>
    <row r="364" spans="1:15">
      <c r="A364" s="163"/>
      <c r="B364" s="187"/>
      <c r="C364" s="187"/>
      <c r="D364" s="190"/>
      <c r="E364" s="165"/>
      <c r="F364" s="165"/>
      <c r="G364" s="163"/>
      <c r="H364" s="163"/>
      <c r="I364" s="163"/>
      <c r="J364" s="163"/>
      <c r="K364" s="164"/>
      <c r="L364" s="165"/>
      <c r="M364" s="163"/>
      <c r="N364" s="163"/>
      <c r="O364" s="163"/>
    </row>
    <row r="365" spans="1:15">
      <c r="A365" s="163"/>
      <c r="B365" s="187"/>
      <c r="C365" s="187"/>
      <c r="D365" s="190"/>
      <c r="E365" s="165"/>
      <c r="F365" s="165"/>
      <c r="G365" s="163"/>
      <c r="H365" s="163"/>
      <c r="I365" s="163"/>
      <c r="J365" s="163"/>
      <c r="K365" s="164"/>
      <c r="L365" s="165"/>
      <c r="M365" s="163"/>
      <c r="N365" s="163"/>
      <c r="O365" s="163"/>
    </row>
    <row r="366" spans="1:15">
      <c r="A366" s="163"/>
      <c r="B366" s="187"/>
      <c r="C366" s="187"/>
      <c r="D366" s="190"/>
      <c r="E366" s="165"/>
      <c r="F366" s="165"/>
      <c r="G366" s="163"/>
      <c r="H366" s="163"/>
      <c r="I366" s="163"/>
      <c r="J366" s="163"/>
      <c r="K366" s="164"/>
      <c r="L366" s="165"/>
      <c r="M366" s="163"/>
      <c r="N366" s="163"/>
      <c r="O366" s="163"/>
    </row>
    <row r="367" spans="1:15">
      <c r="A367" s="163"/>
      <c r="B367" s="187"/>
      <c r="C367" s="187"/>
      <c r="D367" s="190"/>
      <c r="E367" s="165"/>
      <c r="F367" s="165"/>
      <c r="G367" s="163"/>
      <c r="H367" s="163"/>
      <c r="I367" s="163"/>
      <c r="J367" s="163"/>
      <c r="K367" s="164"/>
      <c r="L367" s="165"/>
      <c r="M367" s="163"/>
      <c r="N367" s="163"/>
      <c r="O367" s="163"/>
    </row>
    <row r="368" spans="1:15">
      <c r="A368" s="163"/>
      <c r="B368" s="187"/>
      <c r="C368" s="187"/>
      <c r="D368" s="190"/>
      <c r="E368" s="165"/>
      <c r="F368" s="165"/>
      <c r="G368" s="163"/>
      <c r="H368" s="163"/>
      <c r="I368" s="163"/>
      <c r="J368" s="163"/>
      <c r="K368" s="164"/>
      <c r="L368" s="165"/>
      <c r="M368" s="163"/>
      <c r="N368" s="163"/>
      <c r="O368" s="163"/>
    </row>
    <row r="369" spans="1:15">
      <c r="A369" s="163"/>
      <c r="B369" s="187"/>
      <c r="C369" s="187"/>
      <c r="D369" s="190"/>
      <c r="E369" s="165"/>
      <c r="F369" s="165"/>
      <c r="G369" s="163"/>
      <c r="H369" s="163"/>
      <c r="I369" s="163"/>
      <c r="J369" s="163"/>
      <c r="K369" s="164"/>
      <c r="L369" s="165"/>
      <c r="M369" s="163"/>
      <c r="N369" s="163"/>
      <c r="O369" s="163"/>
    </row>
    <row r="370" spans="1:15">
      <c r="A370" s="163"/>
      <c r="B370" s="187"/>
      <c r="C370" s="187"/>
      <c r="D370" s="190"/>
      <c r="E370" s="165"/>
      <c r="F370" s="165"/>
      <c r="G370" s="163"/>
      <c r="H370" s="163"/>
      <c r="I370" s="163"/>
      <c r="J370" s="163"/>
      <c r="K370" s="164"/>
      <c r="L370" s="165"/>
      <c r="M370" s="163"/>
      <c r="N370" s="163"/>
      <c r="O370" s="163"/>
    </row>
    <row r="371" spans="1:15">
      <c r="A371" s="163"/>
      <c r="B371" s="187"/>
      <c r="C371" s="187"/>
      <c r="D371" s="190"/>
      <c r="E371" s="165"/>
      <c r="F371" s="165"/>
      <c r="G371" s="163"/>
      <c r="H371" s="163"/>
      <c r="I371" s="163"/>
      <c r="J371" s="163"/>
      <c r="K371" s="164"/>
      <c r="L371" s="165"/>
      <c r="M371" s="163"/>
      <c r="N371" s="163"/>
      <c r="O371" s="163"/>
    </row>
    <row r="372" spans="1:15">
      <c r="A372" s="163"/>
      <c r="B372" s="187"/>
      <c r="C372" s="187"/>
      <c r="D372" s="190"/>
      <c r="E372" s="165"/>
      <c r="F372" s="165"/>
      <c r="G372" s="163"/>
      <c r="H372" s="163"/>
      <c r="I372" s="163"/>
      <c r="J372" s="163"/>
      <c r="K372" s="164"/>
      <c r="L372" s="165"/>
      <c r="M372" s="163"/>
      <c r="N372" s="163"/>
      <c r="O372" s="163"/>
    </row>
    <row r="373" spans="1:15">
      <c r="A373" s="163"/>
      <c r="B373" s="187"/>
      <c r="C373" s="187"/>
      <c r="D373" s="190"/>
      <c r="E373" s="165"/>
      <c r="F373" s="165"/>
      <c r="G373" s="163"/>
      <c r="H373" s="163"/>
      <c r="I373" s="163"/>
      <c r="J373" s="163"/>
      <c r="K373" s="164"/>
      <c r="L373" s="165"/>
      <c r="M373" s="163"/>
      <c r="N373" s="163"/>
      <c r="O373" s="163"/>
    </row>
    <row r="374" spans="1:15">
      <c r="A374" s="163"/>
      <c r="B374" s="187"/>
      <c r="C374" s="187"/>
      <c r="D374" s="190"/>
      <c r="E374" s="165"/>
      <c r="F374" s="165"/>
      <c r="G374" s="163"/>
      <c r="H374" s="163"/>
      <c r="I374" s="163"/>
      <c r="J374" s="163"/>
      <c r="K374" s="164"/>
      <c r="L374" s="165"/>
      <c r="M374" s="163"/>
      <c r="N374" s="163"/>
      <c r="O374" s="163"/>
    </row>
    <row r="375" spans="1:15">
      <c r="A375" s="163"/>
      <c r="B375" s="187"/>
      <c r="C375" s="187"/>
      <c r="D375" s="190"/>
      <c r="E375" s="165"/>
      <c r="F375" s="165"/>
      <c r="G375" s="163"/>
      <c r="H375" s="163"/>
      <c r="I375" s="163"/>
      <c r="J375" s="163"/>
      <c r="K375" s="164"/>
      <c r="L375" s="165"/>
      <c r="M375" s="163"/>
      <c r="N375" s="163"/>
      <c r="O375" s="163"/>
    </row>
    <row r="376" spans="1:15">
      <c r="A376" s="163"/>
      <c r="B376" s="187"/>
      <c r="C376" s="187"/>
      <c r="D376" s="190"/>
      <c r="E376" s="165"/>
      <c r="F376" s="165"/>
      <c r="G376" s="163"/>
      <c r="H376" s="163"/>
      <c r="I376" s="163"/>
      <c r="J376" s="163"/>
      <c r="K376" s="164"/>
      <c r="L376" s="165"/>
      <c r="M376" s="163"/>
      <c r="N376" s="163"/>
      <c r="O376" s="163"/>
    </row>
    <row r="377" spans="1:15">
      <c r="A377" s="163"/>
      <c r="B377" s="187"/>
      <c r="C377" s="187"/>
      <c r="D377" s="190"/>
      <c r="E377" s="165"/>
      <c r="F377" s="165"/>
      <c r="G377" s="163"/>
      <c r="H377" s="163"/>
      <c r="I377" s="163"/>
      <c r="J377" s="163"/>
      <c r="K377" s="164"/>
      <c r="L377" s="165"/>
      <c r="M377" s="163"/>
      <c r="N377" s="163"/>
      <c r="O377" s="163"/>
    </row>
    <row r="378" spans="1:15">
      <c r="A378" s="163"/>
      <c r="B378" s="187"/>
      <c r="C378" s="187"/>
      <c r="D378" s="190"/>
      <c r="E378" s="165"/>
      <c r="F378" s="165"/>
      <c r="G378" s="163"/>
      <c r="H378" s="163"/>
      <c r="I378" s="163"/>
      <c r="J378" s="163"/>
      <c r="K378" s="164"/>
      <c r="L378" s="165"/>
      <c r="M378" s="163"/>
      <c r="N378" s="163"/>
      <c r="O378" s="163"/>
    </row>
    <row r="379" spans="1:15">
      <c r="A379" s="163"/>
      <c r="B379" s="187"/>
      <c r="C379" s="187"/>
      <c r="D379" s="190"/>
      <c r="E379" s="165"/>
      <c r="F379" s="165"/>
      <c r="G379" s="163"/>
      <c r="H379" s="163"/>
      <c r="I379" s="163"/>
      <c r="J379" s="163"/>
      <c r="K379" s="164"/>
      <c r="L379" s="165"/>
      <c r="M379" s="163"/>
      <c r="N379" s="163"/>
      <c r="O379" s="163"/>
    </row>
    <row r="380" spans="1:15">
      <c r="A380" s="163"/>
      <c r="B380" s="187"/>
      <c r="C380" s="187"/>
      <c r="D380" s="190"/>
      <c r="E380" s="165"/>
      <c r="F380" s="165"/>
      <c r="G380" s="163"/>
      <c r="H380" s="163"/>
      <c r="I380" s="163"/>
      <c r="J380" s="163"/>
      <c r="K380" s="164"/>
      <c r="L380" s="165"/>
      <c r="M380" s="163"/>
      <c r="N380" s="163"/>
      <c r="O380" s="163"/>
    </row>
    <row r="381" spans="1:15">
      <c r="A381" s="163"/>
      <c r="B381" s="187"/>
      <c r="C381" s="187"/>
      <c r="D381" s="190"/>
      <c r="E381" s="165"/>
      <c r="F381" s="165"/>
      <c r="G381" s="163"/>
      <c r="H381" s="163"/>
      <c r="I381" s="163"/>
      <c r="J381" s="163"/>
      <c r="K381" s="164"/>
      <c r="L381" s="165"/>
      <c r="M381" s="163"/>
      <c r="N381" s="163"/>
      <c r="O381" s="163"/>
    </row>
    <row r="382" spans="1:15">
      <c r="A382" s="163"/>
      <c r="B382" s="187"/>
      <c r="C382" s="187"/>
      <c r="D382" s="190"/>
      <c r="E382" s="165"/>
      <c r="F382" s="165"/>
      <c r="G382" s="163"/>
      <c r="H382" s="163"/>
      <c r="I382" s="163"/>
      <c r="J382" s="163"/>
      <c r="K382" s="164"/>
      <c r="L382" s="165"/>
      <c r="M382" s="163"/>
      <c r="N382" s="163"/>
      <c r="O382" s="163"/>
    </row>
    <row r="383" spans="1:15">
      <c r="A383" s="163"/>
      <c r="B383" s="187"/>
      <c r="C383" s="187"/>
      <c r="D383" s="190"/>
      <c r="E383" s="165"/>
      <c r="F383" s="165"/>
      <c r="G383" s="163"/>
      <c r="H383" s="163"/>
      <c r="I383" s="163"/>
      <c r="J383" s="163"/>
      <c r="K383" s="164"/>
      <c r="L383" s="165"/>
      <c r="M383" s="163"/>
      <c r="N383" s="163"/>
      <c r="O383" s="163"/>
    </row>
    <row r="384" spans="1:15">
      <c r="A384" s="163"/>
      <c r="B384" s="187"/>
      <c r="C384" s="187"/>
      <c r="D384" s="190"/>
      <c r="E384" s="165"/>
      <c r="F384" s="165"/>
      <c r="G384" s="163"/>
      <c r="H384" s="163"/>
      <c r="I384" s="163"/>
      <c r="J384" s="163"/>
      <c r="K384" s="164"/>
      <c r="L384" s="165"/>
      <c r="M384" s="163"/>
      <c r="N384" s="163"/>
      <c r="O384" s="163"/>
    </row>
    <row r="385" spans="1:15">
      <c r="A385" s="163"/>
      <c r="B385" s="187"/>
      <c r="C385" s="187"/>
      <c r="D385" s="190"/>
      <c r="E385" s="165"/>
      <c r="F385" s="165"/>
      <c r="G385" s="163"/>
      <c r="H385" s="163"/>
      <c r="I385" s="163"/>
      <c r="J385" s="163"/>
      <c r="K385" s="164"/>
      <c r="L385" s="165"/>
      <c r="M385" s="163"/>
      <c r="N385" s="163"/>
      <c r="O385" s="163"/>
    </row>
    <row r="386" spans="1:15">
      <c r="A386" s="163"/>
      <c r="B386" s="187"/>
      <c r="C386" s="187"/>
      <c r="D386" s="190"/>
      <c r="E386" s="165"/>
      <c r="F386" s="165"/>
      <c r="G386" s="163"/>
      <c r="H386" s="163"/>
      <c r="I386" s="163"/>
      <c r="J386" s="163"/>
      <c r="K386" s="164"/>
      <c r="L386" s="165"/>
      <c r="M386" s="163"/>
      <c r="N386" s="163"/>
      <c r="O386" s="163"/>
    </row>
    <row r="387" spans="1:15">
      <c r="A387" s="163"/>
      <c r="B387" s="187"/>
      <c r="C387" s="187"/>
      <c r="D387" s="190"/>
      <c r="E387" s="165"/>
      <c r="F387" s="165"/>
      <c r="G387" s="163"/>
      <c r="H387" s="163"/>
      <c r="I387" s="163"/>
      <c r="J387" s="163"/>
      <c r="K387" s="164"/>
      <c r="L387" s="165"/>
      <c r="M387" s="163"/>
      <c r="N387" s="163"/>
      <c r="O387" s="163"/>
    </row>
    <row r="388" spans="1:15">
      <c r="A388" s="163"/>
      <c r="B388" s="187"/>
      <c r="C388" s="187"/>
      <c r="D388" s="190"/>
      <c r="E388" s="165"/>
      <c r="F388" s="165"/>
      <c r="G388" s="163"/>
      <c r="H388" s="163"/>
      <c r="I388" s="163"/>
      <c r="J388" s="163"/>
      <c r="K388" s="164"/>
      <c r="L388" s="165"/>
      <c r="M388" s="163"/>
      <c r="N388" s="163"/>
      <c r="O388" s="163"/>
    </row>
    <row r="389" spans="1:15">
      <c r="A389" s="163"/>
      <c r="B389" s="187"/>
      <c r="C389" s="187"/>
      <c r="D389" s="190"/>
      <c r="E389" s="165"/>
      <c r="F389" s="165"/>
      <c r="G389" s="163"/>
      <c r="H389" s="163"/>
      <c r="I389" s="163"/>
      <c r="J389" s="163"/>
      <c r="K389" s="164"/>
      <c r="L389" s="165"/>
      <c r="M389" s="163"/>
      <c r="N389" s="163"/>
      <c r="O389" s="163"/>
    </row>
    <row r="390" spans="1:15">
      <c r="A390" s="163"/>
      <c r="B390" s="187"/>
      <c r="C390" s="187"/>
      <c r="D390" s="190"/>
      <c r="E390" s="165"/>
      <c r="F390" s="165"/>
      <c r="G390" s="163"/>
      <c r="H390" s="163"/>
      <c r="I390" s="163"/>
      <c r="J390" s="163"/>
      <c r="K390" s="164"/>
      <c r="L390" s="165"/>
      <c r="M390" s="163"/>
      <c r="N390" s="163"/>
      <c r="O390" s="163"/>
    </row>
    <row r="391" spans="1:15">
      <c r="A391" s="163"/>
      <c r="B391" s="187"/>
      <c r="C391" s="187"/>
      <c r="D391" s="190"/>
      <c r="E391" s="165"/>
      <c r="F391" s="165"/>
      <c r="G391" s="163"/>
      <c r="H391" s="163"/>
      <c r="I391" s="163"/>
      <c r="J391" s="163"/>
      <c r="K391" s="164"/>
      <c r="L391" s="165"/>
      <c r="M391" s="163"/>
      <c r="N391" s="163"/>
      <c r="O391" s="163"/>
    </row>
    <row r="392" spans="1:15">
      <c r="A392" s="163"/>
      <c r="B392" s="187"/>
      <c r="C392" s="187"/>
      <c r="D392" s="190"/>
      <c r="E392" s="165"/>
      <c r="F392" s="165"/>
      <c r="G392" s="163"/>
      <c r="H392" s="163"/>
      <c r="I392" s="163"/>
      <c r="J392" s="163"/>
      <c r="K392" s="164"/>
      <c r="L392" s="165"/>
      <c r="M392" s="163"/>
      <c r="N392" s="163"/>
      <c r="O392" s="163"/>
    </row>
    <row r="393" spans="1:15">
      <c r="A393" s="163"/>
      <c r="B393" s="187"/>
      <c r="C393" s="187"/>
      <c r="D393" s="190"/>
      <c r="E393" s="164"/>
      <c r="F393" s="164"/>
      <c r="G393" s="163"/>
      <c r="H393" s="163"/>
      <c r="I393" s="163"/>
      <c r="J393" s="163"/>
      <c r="K393" s="164"/>
      <c r="L393" s="164"/>
      <c r="M393" s="163"/>
      <c r="N393" s="163"/>
      <c r="O393" s="163"/>
    </row>
    <row r="394" spans="1:15">
      <c r="A394" s="163"/>
      <c r="B394" s="187"/>
      <c r="C394" s="187"/>
      <c r="D394" s="190"/>
      <c r="E394" s="165"/>
      <c r="F394" s="165"/>
      <c r="G394" s="163"/>
      <c r="H394" s="163"/>
      <c r="I394" s="163"/>
      <c r="J394" s="163"/>
      <c r="K394" s="164"/>
      <c r="L394" s="165"/>
      <c r="M394" s="163"/>
      <c r="N394" s="163"/>
      <c r="O394" s="163"/>
    </row>
    <row r="395" spans="1:15">
      <c r="A395" s="163"/>
      <c r="B395" s="187"/>
      <c r="C395" s="187"/>
      <c r="D395" s="190"/>
      <c r="E395" s="165"/>
      <c r="F395" s="165"/>
      <c r="G395" s="163"/>
      <c r="H395" s="163"/>
      <c r="I395" s="163"/>
      <c r="J395" s="163"/>
      <c r="K395" s="164"/>
      <c r="L395" s="165"/>
      <c r="M395" s="163"/>
      <c r="N395" s="163"/>
      <c r="O395" s="163"/>
    </row>
    <row r="396" spans="1:15">
      <c r="A396" s="163"/>
      <c r="B396" s="187"/>
      <c r="C396" s="187"/>
      <c r="D396" s="190"/>
      <c r="E396" s="165"/>
      <c r="F396" s="165"/>
      <c r="G396" s="163"/>
      <c r="H396" s="163"/>
      <c r="I396" s="163"/>
      <c r="J396" s="163"/>
      <c r="K396" s="164"/>
      <c r="L396" s="165"/>
      <c r="M396" s="163"/>
      <c r="N396" s="163"/>
      <c r="O396" s="163"/>
    </row>
    <row r="397" spans="1:15">
      <c r="A397" s="163"/>
      <c r="B397" s="187"/>
      <c r="C397" s="187"/>
      <c r="D397" s="190"/>
      <c r="E397" s="165"/>
      <c r="F397" s="165"/>
      <c r="G397" s="163"/>
      <c r="H397" s="163"/>
      <c r="I397" s="163"/>
      <c r="J397" s="163"/>
      <c r="K397" s="164"/>
      <c r="L397" s="165"/>
      <c r="M397" s="163"/>
      <c r="N397" s="163"/>
      <c r="O397" s="163"/>
    </row>
    <row r="398" spans="1:15">
      <c r="A398" s="163"/>
      <c r="B398" s="187"/>
      <c r="C398" s="187"/>
      <c r="D398" s="190"/>
      <c r="E398" s="165"/>
      <c r="F398" s="165"/>
      <c r="G398" s="163"/>
      <c r="H398" s="163"/>
      <c r="I398" s="163"/>
      <c r="J398" s="163"/>
      <c r="K398" s="164"/>
      <c r="L398" s="165"/>
      <c r="M398" s="163"/>
      <c r="N398" s="163"/>
      <c r="O398" s="163"/>
    </row>
    <row r="399" spans="1:15">
      <c r="A399" s="163"/>
      <c r="B399" s="187"/>
      <c r="C399" s="187"/>
      <c r="D399" s="190"/>
      <c r="E399" s="165"/>
      <c r="F399" s="165"/>
      <c r="G399" s="163"/>
      <c r="H399" s="163"/>
      <c r="I399" s="163"/>
      <c r="J399" s="163"/>
      <c r="K399" s="164"/>
      <c r="L399" s="165"/>
      <c r="M399" s="163"/>
      <c r="N399" s="163"/>
      <c r="O399" s="163"/>
    </row>
    <row r="400" spans="1:15">
      <c r="A400" s="163"/>
      <c r="B400" s="187"/>
      <c r="C400" s="187"/>
      <c r="D400" s="190"/>
      <c r="E400" s="165"/>
      <c r="F400" s="165"/>
      <c r="G400" s="163"/>
      <c r="H400" s="163"/>
      <c r="I400" s="163"/>
      <c r="J400" s="163"/>
      <c r="K400" s="164"/>
      <c r="L400" s="165"/>
      <c r="M400" s="163"/>
      <c r="N400" s="163"/>
      <c r="O400" s="163"/>
    </row>
    <row r="401" spans="1:15">
      <c r="A401" s="163"/>
      <c r="B401" s="187"/>
      <c r="C401" s="187"/>
      <c r="D401" s="190"/>
      <c r="E401" s="165"/>
      <c r="F401" s="165"/>
      <c r="G401" s="163"/>
      <c r="H401" s="163"/>
      <c r="I401" s="163"/>
      <c r="J401" s="163"/>
      <c r="K401" s="164"/>
      <c r="L401" s="165"/>
      <c r="M401" s="163"/>
      <c r="N401" s="163"/>
      <c r="O401" s="163"/>
    </row>
    <row r="402" spans="1:15">
      <c r="A402" s="163"/>
      <c r="B402" s="187"/>
      <c r="C402" s="187"/>
      <c r="D402" s="190"/>
      <c r="E402" s="165"/>
      <c r="F402" s="165"/>
      <c r="G402" s="163"/>
      <c r="H402" s="163"/>
      <c r="I402" s="163"/>
      <c r="J402" s="163"/>
      <c r="K402" s="164"/>
      <c r="L402" s="165"/>
      <c r="M402" s="163"/>
      <c r="N402" s="163"/>
      <c r="O402" s="163"/>
    </row>
    <row r="403" spans="1:15">
      <c r="A403" s="163"/>
      <c r="B403" s="187"/>
      <c r="C403" s="187"/>
      <c r="D403" s="190"/>
      <c r="E403" s="165"/>
      <c r="F403" s="165"/>
      <c r="G403" s="163"/>
      <c r="H403" s="163"/>
      <c r="I403" s="163"/>
      <c r="J403" s="163"/>
      <c r="K403" s="164"/>
      <c r="L403" s="165"/>
      <c r="M403" s="163"/>
      <c r="N403" s="163"/>
      <c r="O403" s="163"/>
    </row>
    <row r="404" spans="1:15">
      <c r="A404" s="163"/>
      <c r="B404" s="187"/>
      <c r="C404" s="187"/>
      <c r="D404" s="190"/>
      <c r="E404" s="165"/>
      <c r="F404" s="165"/>
      <c r="G404" s="163"/>
      <c r="H404" s="163"/>
      <c r="I404" s="163"/>
      <c r="J404" s="163"/>
      <c r="K404" s="164"/>
      <c r="L404" s="165"/>
      <c r="M404" s="163"/>
      <c r="N404" s="163"/>
      <c r="O404" s="163"/>
    </row>
    <row r="405" spans="1:15">
      <c r="A405" s="163"/>
      <c r="B405" s="187"/>
      <c r="C405" s="187"/>
      <c r="D405" s="190"/>
      <c r="E405" s="165"/>
      <c r="F405" s="165"/>
      <c r="G405" s="163"/>
      <c r="H405" s="163"/>
      <c r="I405" s="163"/>
      <c r="J405" s="163"/>
      <c r="K405" s="164"/>
      <c r="L405" s="165"/>
      <c r="M405" s="163"/>
      <c r="N405" s="163"/>
      <c r="O405" s="163"/>
    </row>
    <row r="406" spans="1:15">
      <c r="A406" s="163"/>
      <c r="B406" s="187"/>
      <c r="C406" s="187"/>
      <c r="D406" s="190"/>
      <c r="E406" s="165"/>
      <c r="F406" s="165"/>
      <c r="G406" s="163"/>
      <c r="H406" s="163"/>
      <c r="I406" s="163"/>
      <c r="J406" s="163"/>
      <c r="K406" s="164"/>
      <c r="L406" s="165"/>
      <c r="M406" s="163"/>
      <c r="N406" s="163"/>
      <c r="O406" s="163"/>
    </row>
    <row r="407" spans="1:15">
      <c r="A407" s="163"/>
      <c r="B407" s="187"/>
      <c r="C407" s="187"/>
      <c r="D407" s="190"/>
      <c r="E407" s="165"/>
      <c r="F407" s="165"/>
      <c r="G407" s="163"/>
      <c r="H407" s="163"/>
      <c r="I407" s="163"/>
      <c r="J407" s="163"/>
      <c r="K407" s="164"/>
      <c r="L407" s="165"/>
      <c r="M407" s="163"/>
      <c r="N407" s="163"/>
      <c r="O407" s="163"/>
    </row>
    <row r="408" spans="1:15">
      <c r="A408" s="163"/>
      <c r="B408" s="187"/>
      <c r="C408" s="187"/>
      <c r="D408" s="190"/>
      <c r="E408" s="165"/>
      <c r="F408" s="165"/>
      <c r="G408" s="163"/>
      <c r="H408" s="163"/>
      <c r="I408" s="163"/>
      <c r="J408" s="163"/>
      <c r="K408" s="164"/>
      <c r="L408" s="165"/>
      <c r="M408" s="163"/>
      <c r="N408" s="163"/>
      <c r="O408" s="163"/>
    </row>
    <row r="409" spans="1:15">
      <c r="A409" s="163"/>
      <c r="B409" s="187"/>
      <c r="C409" s="187"/>
      <c r="D409" s="190"/>
      <c r="E409" s="165"/>
      <c r="F409" s="165"/>
      <c r="G409" s="163"/>
      <c r="H409" s="163"/>
      <c r="I409" s="163"/>
      <c r="J409" s="163"/>
      <c r="K409" s="164"/>
      <c r="L409" s="165"/>
      <c r="M409" s="163"/>
      <c r="N409" s="163"/>
      <c r="O409" s="163"/>
    </row>
    <row r="410" spans="1:15">
      <c r="A410" s="163"/>
      <c r="B410" s="187"/>
      <c r="C410" s="187"/>
      <c r="D410" s="190"/>
      <c r="E410" s="165"/>
      <c r="F410" s="165"/>
      <c r="G410" s="163"/>
      <c r="H410" s="163"/>
      <c r="I410" s="163"/>
      <c r="J410" s="163"/>
      <c r="K410" s="164"/>
      <c r="L410" s="165"/>
      <c r="M410" s="163"/>
      <c r="N410" s="163"/>
      <c r="O410" s="163"/>
    </row>
    <row r="411" spans="1:15">
      <c r="A411" s="163"/>
      <c r="B411" s="187"/>
      <c r="C411" s="187"/>
      <c r="D411" s="190"/>
      <c r="E411" s="165"/>
      <c r="F411" s="165"/>
      <c r="G411" s="163"/>
      <c r="H411" s="163"/>
      <c r="I411" s="163"/>
      <c r="J411" s="163"/>
      <c r="K411" s="164"/>
      <c r="L411" s="165"/>
      <c r="M411" s="163"/>
      <c r="N411" s="163"/>
      <c r="O411" s="163"/>
    </row>
    <row r="412" spans="1:15">
      <c r="A412" s="163"/>
      <c r="B412" s="187"/>
      <c r="C412" s="187"/>
      <c r="D412" s="190"/>
      <c r="E412" s="165"/>
      <c r="F412" s="165"/>
      <c r="G412" s="163"/>
      <c r="H412" s="163"/>
      <c r="I412" s="163"/>
      <c r="J412" s="163"/>
      <c r="K412" s="164"/>
      <c r="L412" s="165"/>
      <c r="M412" s="163"/>
      <c r="N412" s="163"/>
      <c r="O412" s="163"/>
    </row>
    <row r="413" spans="1:15">
      <c r="A413" s="163"/>
      <c r="B413" s="187"/>
      <c r="C413" s="187"/>
      <c r="D413" s="190"/>
      <c r="E413" s="165"/>
      <c r="F413" s="165"/>
      <c r="G413" s="163"/>
      <c r="H413" s="163"/>
      <c r="I413" s="163"/>
      <c r="J413" s="163"/>
      <c r="K413" s="164"/>
      <c r="L413" s="165"/>
      <c r="M413" s="163"/>
      <c r="N413" s="163"/>
      <c r="O413" s="163"/>
    </row>
    <row r="414" spans="1:15">
      <c r="A414" s="163"/>
      <c r="B414" s="187"/>
      <c r="C414" s="187"/>
      <c r="D414" s="190"/>
      <c r="E414" s="165"/>
      <c r="F414" s="165"/>
      <c r="G414" s="163"/>
      <c r="H414" s="163"/>
      <c r="I414" s="163"/>
      <c r="J414" s="163"/>
      <c r="K414" s="164"/>
      <c r="L414" s="165"/>
      <c r="M414" s="163"/>
      <c r="N414" s="163"/>
      <c r="O414" s="163"/>
    </row>
    <row r="415" spans="1:15">
      <c r="A415" s="163"/>
      <c r="B415" s="187"/>
      <c r="C415" s="187"/>
      <c r="D415" s="190"/>
      <c r="E415" s="165"/>
      <c r="F415" s="165"/>
      <c r="G415" s="163"/>
      <c r="H415" s="163"/>
      <c r="I415" s="163"/>
      <c r="J415" s="163"/>
      <c r="K415" s="164"/>
      <c r="L415" s="165"/>
      <c r="M415" s="163"/>
      <c r="N415" s="163"/>
      <c r="O415" s="163"/>
    </row>
    <row r="416" spans="1:15">
      <c r="A416" s="163"/>
      <c r="B416" s="187"/>
      <c r="C416" s="187"/>
      <c r="D416" s="190"/>
      <c r="E416" s="165"/>
      <c r="F416" s="165"/>
      <c r="G416" s="163"/>
      <c r="H416" s="163"/>
      <c r="I416" s="163"/>
      <c r="J416" s="163"/>
      <c r="K416" s="164"/>
      <c r="L416" s="165"/>
      <c r="M416" s="163"/>
      <c r="N416" s="163"/>
      <c r="O416" s="163"/>
    </row>
    <row r="417" spans="1:15">
      <c r="A417" s="163"/>
      <c r="B417" s="187"/>
      <c r="C417" s="187"/>
      <c r="D417" s="190"/>
      <c r="E417" s="165"/>
      <c r="F417" s="165"/>
      <c r="G417" s="163"/>
      <c r="H417" s="163"/>
      <c r="I417" s="163"/>
      <c r="J417" s="163"/>
      <c r="K417" s="164"/>
      <c r="L417" s="165"/>
      <c r="M417" s="163"/>
      <c r="N417" s="163"/>
      <c r="O417" s="163"/>
    </row>
    <row r="418" spans="1:15">
      <c r="A418" s="163"/>
      <c r="B418" s="187"/>
      <c r="C418" s="187"/>
      <c r="D418" s="190"/>
      <c r="E418" s="165"/>
      <c r="F418" s="165"/>
      <c r="G418" s="163"/>
      <c r="H418" s="163"/>
      <c r="I418" s="163"/>
      <c r="J418" s="163"/>
      <c r="K418" s="164"/>
      <c r="L418" s="165"/>
      <c r="M418" s="163"/>
      <c r="N418" s="163"/>
      <c r="O418" s="163"/>
    </row>
    <row r="419" spans="1:15">
      <c r="A419" s="163"/>
      <c r="B419" s="187"/>
      <c r="C419" s="187"/>
      <c r="D419" s="190"/>
      <c r="E419" s="164"/>
      <c r="F419" s="165"/>
      <c r="G419" s="163"/>
      <c r="H419" s="163"/>
      <c r="I419" s="163"/>
      <c r="J419" s="163"/>
      <c r="K419" s="164"/>
      <c r="L419" s="165"/>
      <c r="M419" s="163"/>
      <c r="N419" s="163"/>
      <c r="O419" s="163"/>
    </row>
    <row r="420" spans="1:15">
      <c r="A420" s="163"/>
      <c r="B420" s="187"/>
      <c r="C420" s="187"/>
      <c r="D420" s="190"/>
      <c r="E420" s="165"/>
      <c r="F420" s="165"/>
      <c r="G420" s="163"/>
      <c r="H420" s="163"/>
      <c r="I420" s="163"/>
      <c r="J420" s="163"/>
      <c r="K420" s="164"/>
      <c r="L420" s="165"/>
      <c r="M420" s="163"/>
      <c r="N420" s="163"/>
      <c r="O420" s="163"/>
    </row>
    <row r="421" spans="1:15">
      <c r="A421" s="163"/>
      <c r="B421" s="187"/>
      <c r="C421" s="187"/>
      <c r="D421" s="190"/>
      <c r="E421" s="165"/>
      <c r="F421" s="165"/>
      <c r="G421" s="163"/>
      <c r="H421" s="163"/>
      <c r="I421" s="163"/>
      <c r="J421" s="163"/>
      <c r="K421" s="164"/>
      <c r="L421" s="165"/>
      <c r="M421" s="163"/>
      <c r="N421" s="163"/>
      <c r="O421" s="163"/>
    </row>
    <row r="422" spans="1:15">
      <c r="A422" s="163"/>
      <c r="B422" s="187"/>
      <c r="C422" s="187"/>
      <c r="D422" s="190"/>
      <c r="E422" s="165"/>
      <c r="F422" s="165"/>
      <c r="G422" s="163"/>
      <c r="H422" s="163"/>
      <c r="I422" s="163"/>
      <c r="J422" s="163"/>
      <c r="K422" s="164"/>
      <c r="L422" s="165"/>
      <c r="M422" s="163"/>
      <c r="N422" s="163"/>
      <c r="O422" s="163"/>
    </row>
    <row r="423" spans="1:15">
      <c r="A423" s="163"/>
      <c r="B423" s="187"/>
      <c r="C423" s="187"/>
      <c r="D423" s="190"/>
      <c r="E423" s="165"/>
      <c r="F423" s="165"/>
      <c r="G423" s="163"/>
      <c r="H423" s="163"/>
      <c r="I423" s="163"/>
      <c r="J423" s="163"/>
      <c r="K423" s="164"/>
      <c r="L423" s="165"/>
      <c r="M423" s="163"/>
      <c r="N423" s="163"/>
      <c r="O423" s="163"/>
    </row>
    <row r="424" spans="1:15">
      <c r="A424" s="163"/>
      <c r="B424" s="187"/>
      <c r="C424" s="187"/>
      <c r="D424" s="190"/>
      <c r="E424" s="165"/>
      <c r="F424" s="165"/>
      <c r="G424" s="163"/>
      <c r="H424" s="163"/>
      <c r="I424" s="163"/>
      <c r="J424" s="163"/>
      <c r="K424" s="164"/>
      <c r="L424" s="165"/>
      <c r="M424" s="163"/>
      <c r="N424" s="163"/>
      <c r="O424" s="163"/>
    </row>
    <row r="425" spans="1:15">
      <c r="A425" s="163"/>
      <c r="B425" s="187"/>
      <c r="C425" s="187"/>
      <c r="D425" s="190"/>
      <c r="E425" s="165"/>
      <c r="F425" s="165"/>
      <c r="G425" s="163"/>
      <c r="H425" s="163"/>
      <c r="I425" s="163"/>
      <c r="J425" s="163"/>
      <c r="K425" s="164"/>
      <c r="L425" s="165"/>
      <c r="M425" s="163"/>
      <c r="N425" s="163"/>
      <c r="O425" s="163"/>
    </row>
    <row r="426" spans="1:15">
      <c r="A426" s="163"/>
      <c r="B426" s="187"/>
      <c r="C426" s="187"/>
      <c r="D426" s="190"/>
      <c r="E426" s="165"/>
      <c r="F426" s="165"/>
      <c r="G426" s="163"/>
      <c r="H426" s="163"/>
      <c r="I426" s="163"/>
      <c r="J426" s="163"/>
      <c r="K426" s="164"/>
      <c r="L426" s="165"/>
      <c r="M426" s="163"/>
      <c r="N426" s="163"/>
      <c r="O426" s="163"/>
    </row>
    <row r="427" spans="1:15">
      <c r="A427" s="163"/>
      <c r="B427" s="187"/>
      <c r="C427" s="187"/>
      <c r="D427" s="190"/>
      <c r="E427" s="165"/>
      <c r="F427" s="165"/>
      <c r="G427" s="163"/>
      <c r="H427" s="163"/>
      <c r="I427" s="163"/>
      <c r="J427" s="163"/>
      <c r="K427" s="164"/>
      <c r="L427" s="165"/>
      <c r="M427" s="163"/>
      <c r="N427" s="163"/>
      <c r="O427" s="163"/>
    </row>
    <row r="428" spans="1:15">
      <c r="A428" s="163"/>
      <c r="B428" s="187"/>
      <c r="C428" s="187"/>
      <c r="D428" s="190"/>
      <c r="E428" s="165"/>
      <c r="F428" s="165"/>
      <c r="G428" s="163"/>
      <c r="H428" s="163"/>
      <c r="I428" s="163"/>
      <c r="J428" s="163"/>
      <c r="K428" s="164"/>
      <c r="L428" s="165"/>
      <c r="M428" s="163"/>
      <c r="N428" s="163"/>
      <c r="O428" s="163"/>
    </row>
    <row r="429" spans="1:15">
      <c r="A429" s="163"/>
      <c r="B429" s="187"/>
      <c r="C429" s="187"/>
      <c r="D429" s="190"/>
      <c r="E429" s="165"/>
      <c r="F429" s="165"/>
      <c r="G429" s="163"/>
      <c r="H429" s="163"/>
      <c r="I429" s="163"/>
      <c r="J429" s="163"/>
      <c r="K429" s="164"/>
      <c r="L429" s="165"/>
      <c r="M429" s="163"/>
      <c r="N429" s="163"/>
      <c r="O429" s="163"/>
    </row>
    <row r="430" spans="1:15">
      <c r="A430" s="163"/>
      <c r="B430" s="187"/>
      <c r="C430" s="187"/>
      <c r="D430" s="190"/>
      <c r="E430" s="165"/>
      <c r="F430" s="165"/>
      <c r="G430" s="163"/>
      <c r="H430" s="163"/>
      <c r="I430" s="163"/>
      <c r="J430" s="163"/>
      <c r="K430" s="164"/>
      <c r="L430" s="165"/>
      <c r="M430" s="163"/>
      <c r="N430" s="163"/>
      <c r="O430" s="163"/>
    </row>
    <row r="431" spans="1:15">
      <c r="A431" s="163"/>
      <c r="B431" s="187"/>
      <c r="C431" s="187"/>
      <c r="D431" s="190"/>
      <c r="E431" s="165"/>
      <c r="F431" s="165"/>
      <c r="G431" s="163"/>
      <c r="H431" s="163"/>
      <c r="I431" s="163"/>
      <c r="J431" s="163"/>
      <c r="K431" s="164"/>
      <c r="L431" s="165"/>
      <c r="M431" s="163"/>
      <c r="N431" s="163"/>
      <c r="O431" s="163"/>
    </row>
    <row r="432" spans="1:15">
      <c r="A432" s="163"/>
      <c r="B432" s="187"/>
      <c r="C432" s="187"/>
      <c r="D432" s="190"/>
      <c r="E432" s="165"/>
      <c r="F432" s="165"/>
      <c r="G432" s="163"/>
      <c r="H432" s="163"/>
      <c r="I432" s="163"/>
      <c r="J432" s="163"/>
      <c r="K432" s="164"/>
      <c r="L432" s="165"/>
      <c r="M432" s="163"/>
      <c r="N432" s="163"/>
      <c r="O432" s="163"/>
    </row>
    <row r="433" spans="1:15">
      <c r="A433" s="163"/>
      <c r="B433" s="187"/>
      <c r="C433" s="187"/>
      <c r="D433" s="190"/>
      <c r="E433" s="165"/>
      <c r="F433" s="165"/>
      <c r="G433" s="163"/>
      <c r="H433" s="163"/>
      <c r="I433" s="163"/>
      <c r="J433" s="163"/>
      <c r="K433" s="164"/>
      <c r="L433" s="165"/>
      <c r="M433" s="163"/>
      <c r="N433" s="163"/>
      <c r="O433" s="163"/>
    </row>
    <row r="434" spans="1:15">
      <c r="A434" s="163"/>
      <c r="B434" s="187"/>
      <c r="C434" s="187"/>
      <c r="D434" s="190"/>
      <c r="E434" s="165"/>
      <c r="F434" s="165"/>
      <c r="G434" s="163"/>
      <c r="H434" s="163"/>
      <c r="I434" s="163"/>
      <c r="J434" s="163"/>
      <c r="K434" s="164"/>
      <c r="L434" s="165"/>
      <c r="M434" s="163"/>
      <c r="N434" s="163"/>
      <c r="O434" s="163"/>
    </row>
    <row r="435" spans="1:15">
      <c r="A435" s="163"/>
      <c r="B435" s="187"/>
      <c r="C435" s="187"/>
      <c r="D435" s="190"/>
      <c r="E435" s="165"/>
      <c r="F435" s="165"/>
      <c r="G435" s="163"/>
      <c r="H435" s="163"/>
      <c r="I435" s="163"/>
      <c r="J435" s="163"/>
      <c r="K435" s="164"/>
      <c r="L435" s="165"/>
      <c r="M435" s="163"/>
      <c r="N435" s="163"/>
      <c r="O435" s="163"/>
    </row>
    <row r="436" spans="1:15">
      <c r="A436" s="163"/>
      <c r="B436" s="187"/>
      <c r="C436" s="187"/>
      <c r="D436" s="190"/>
      <c r="E436" s="164"/>
      <c r="F436" s="164"/>
      <c r="G436" s="163"/>
      <c r="H436" s="163"/>
      <c r="I436" s="163"/>
      <c r="J436" s="163"/>
      <c r="K436" s="164"/>
      <c r="L436" s="164"/>
      <c r="M436" s="163"/>
      <c r="N436" s="163"/>
      <c r="O436" s="163"/>
    </row>
    <row r="437" spans="1:15">
      <c r="A437" s="163"/>
      <c r="B437" s="187"/>
      <c r="C437" s="187"/>
      <c r="D437" s="190"/>
      <c r="E437" s="165"/>
      <c r="F437" s="165"/>
      <c r="G437" s="163"/>
      <c r="H437" s="163"/>
      <c r="I437" s="163"/>
      <c r="J437" s="163"/>
      <c r="K437" s="164"/>
      <c r="L437" s="165"/>
      <c r="M437" s="163"/>
      <c r="N437" s="163"/>
      <c r="O437" s="163"/>
    </row>
    <row r="438" spans="1:15">
      <c r="A438" s="163"/>
      <c r="B438" s="187"/>
      <c r="C438" s="187"/>
      <c r="D438" s="190"/>
      <c r="E438" s="165"/>
      <c r="F438" s="165"/>
      <c r="G438" s="163"/>
      <c r="H438" s="163"/>
      <c r="I438" s="163"/>
      <c r="J438" s="163"/>
      <c r="K438" s="164"/>
      <c r="L438" s="165"/>
      <c r="M438" s="163"/>
      <c r="N438" s="163"/>
      <c r="O438" s="163"/>
    </row>
    <row r="439" spans="1:15">
      <c r="A439" s="163"/>
      <c r="B439" s="187"/>
      <c r="C439" s="187"/>
      <c r="D439" s="190"/>
      <c r="E439" s="165"/>
      <c r="F439" s="165"/>
      <c r="G439" s="163"/>
      <c r="H439" s="163"/>
      <c r="I439" s="163"/>
      <c r="J439" s="163"/>
      <c r="K439" s="164"/>
      <c r="L439" s="165"/>
      <c r="M439" s="163"/>
      <c r="N439" s="163"/>
      <c r="O439" s="163"/>
    </row>
    <row r="440" spans="1:15">
      <c r="A440" s="163"/>
      <c r="B440" s="187"/>
      <c r="C440" s="187"/>
      <c r="D440" s="190"/>
      <c r="E440" s="165"/>
      <c r="F440" s="165"/>
      <c r="G440" s="163"/>
      <c r="H440" s="163"/>
      <c r="I440" s="163"/>
      <c r="J440" s="163"/>
      <c r="K440" s="164"/>
      <c r="L440" s="165"/>
      <c r="M440" s="163"/>
      <c r="N440" s="163"/>
      <c r="O440" s="163"/>
    </row>
    <row r="441" spans="1:15">
      <c r="A441" s="163"/>
      <c r="B441" s="187"/>
      <c r="C441" s="187"/>
      <c r="D441" s="190"/>
      <c r="E441" s="165"/>
      <c r="F441" s="165"/>
      <c r="G441" s="163"/>
      <c r="H441" s="163"/>
      <c r="I441" s="163"/>
      <c r="J441" s="163"/>
      <c r="K441" s="164"/>
      <c r="L441" s="165"/>
      <c r="M441" s="163"/>
      <c r="N441" s="163"/>
      <c r="O441" s="163"/>
    </row>
    <row r="442" spans="1:15">
      <c r="A442" s="163"/>
      <c r="B442" s="187"/>
      <c r="C442" s="187"/>
      <c r="D442" s="190"/>
      <c r="E442" s="165"/>
      <c r="F442" s="165"/>
      <c r="G442" s="163"/>
      <c r="H442" s="163"/>
      <c r="I442" s="163"/>
      <c r="J442" s="163"/>
      <c r="K442" s="164"/>
      <c r="L442" s="165"/>
      <c r="M442" s="163"/>
      <c r="N442" s="163"/>
      <c r="O442" s="163"/>
    </row>
    <row r="443" spans="1:15">
      <c r="A443" s="163"/>
      <c r="B443" s="187"/>
      <c r="C443" s="187"/>
      <c r="D443" s="190"/>
      <c r="E443" s="165"/>
      <c r="F443" s="165"/>
      <c r="G443" s="163"/>
      <c r="H443" s="163"/>
      <c r="I443" s="163"/>
      <c r="J443" s="163"/>
      <c r="K443" s="164"/>
      <c r="L443" s="165"/>
      <c r="M443" s="163"/>
      <c r="N443" s="163"/>
      <c r="O443" s="163"/>
    </row>
    <row r="444" spans="1:15">
      <c r="A444" s="163"/>
      <c r="B444" s="187"/>
      <c r="C444" s="187"/>
      <c r="D444" s="190"/>
      <c r="E444" s="165"/>
      <c r="F444" s="165"/>
      <c r="G444" s="163"/>
      <c r="H444" s="163"/>
      <c r="I444" s="163"/>
      <c r="J444" s="163"/>
      <c r="K444" s="164"/>
      <c r="L444" s="165"/>
      <c r="M444" s="163"/>
      <c r="N444" s="163"/>
      <c r="O444" s="163"/>
    </row>
    <row r="445" spans="1:15">
      <c r="A445" s="163"/>
      <c r="B445" s="187"/>
      <c r="C445" s="187"/>
      <c r="D445" s="190"/>
      <c r="E445" s="165"/>
      <c r="F445" s="165"/>
      <c r="G445" s="163"/>
      <c r="H445" s="163"/>
      <c r="I445" s="163"/>
      <c r="J445" s="163"/>
      <c r="K445" s="164"/>
      <c r="L445" s="165"/>
      <c r="M445" s="163"/>
      <c r="N445" s="163"/>
      <c r="O445" s="163"/>
    </row>
    <row r="446" spans="1:15">
      <c r="A446" s="163"/>
      <c r="B446" s="187"/>
      <c r="C446" s="187"/>
      <c r="D446" s="190"/>
      <c r="E446" s="165"/>
      <c r="F446" s="165"/>
      <c r="G446" s="163"/>
      <c r="H446" s="163"/>
      <c r="I446" s="163"/>
      <c r="J446" s="163"/>
      <c r="K446" s="164"/>
      <c r="L446" s="165"/>
      <c r="M446" s="163"/>
      <c r="N446" s="163"/>
      <c r="O446" s="163"/>
    </row>
    <row r="447" spans="1:15">
      <c r="A447" s="163"/>
      <c r="B447" s="187"/>
      <c r="C447" s="187"/>
      <c r="D447" s="190"/>
      <c r="E447" s="165"/>
      <c r="F447" s="165"/>
      <c r="G447" s="163"/>
      <c r="H447" s="163"/>
      <c r="I447" s="163"/>
      <c r="J447" s="163"/>
      <c r="K447" s="164"/>
      <c r="L447" s="165"/>
      <c r="M447" s="163"/>
      <c r="N447" s="163"/>
      <c r="O447" s="163"/>
    </row>
    <row r="448" spans="1:15">
      <c r="A448" s="163"/>
      <c r="B448" s="187"/>
      <c r="C448" s="187"/>
      <c r="D448" s="190"/>
      <c r="E448" s="165"/>
      <c r="F448" s="165"/>
      <c r="G448" s="163"/>
      <c r="H448" s="163"/>
      <c r="I448" s="163"/>
      <c r="J448" s="163"/>
      <c r="K448" s="164"/>
      <c r="L448" s="165"/>
      <c r="M448" s="163"/>
      <c r="N448" s="163"/>
      <c r="O448" s="163"/>
    </row>
    <row r="449" spans="1:15">
      <c r="A449" s="163"/>
      <c r="B449" s="187"/>
      <c r="C449" s="187"/>
      <c r="D449" s="190"/>
      <c r="E449" s="165"/>
      <c r="F449" s="165"/>
      <c r="G449" s="163"/>
      <c r="H449" s="163"/>
      <c r="I449" s="163"/>
      <c r="J449" s="163"/>
      <c r="K449" s="164"/>
      <c r="L449" s="165"/>
      <c r="M449" s="163"/>
      <c r="N449" s="163"/>
      <c r="O449" s="163"/>
    </row>
    <row r="450" spans="1:15">
      <c r="A450" s="163"/>
      <c r="B450" s="187"/>
      <c r="C450" s="187"/>
      <c r="D450" s="190"/>
      <c r="E450" s="164"/>
      <c r="F450" s="165"/>
      <c r="G450" s="163"/>
      <c r="H450" s="163"/>
      <c r="I450" s="163"/>
      <c r="J450" s="163"/>
      <c r="K450" s="164"/>
      <c r="L450" s="165"/>
      <c r="M450" s="163"/>
      <c r="N450" s="163"/>
      <c r="O450" s="163"/>
    </row>
    <row r="451" spans="1:15">
      <c r="A451" s="163"/>
      <c r="B451" s="187"/>
      <c r="C451" s="187"/>
      <c r="D451" s="190"/>
      <c r="E451" s="164"/>
      <c r="F451" s="165"/>
      <c r="G451" s="163"/>
      <c r="H451" s="163"/>
      <c r="I451" s="163"/>
      <c r="J451" s="163"/>
      <c r="K451" s="164"/>
      <c r="L451" s="165"/>
      <c r="M451" s="163"/>
      <c r="N451" s="163"/>
      <c r="O451" s="163"/>
    </row>
    <row r="452" spans="1:15">
      <c r="A452" s="163"/>
      <c r="B452" s="187"/>
      <c r="C452" s="187"/>
      <c r="D452" s="190"/>
      <c r="E452" s="165"/>
      <c r="F452" s="165"/>
      <c r="G452" s="163"/>
      <c r="H452" s="163"/>
      <c r="I452" s="163"/>
      <c r="J452" s="163"/>
      <c r="K452" s="164"/>
      <c r="L452" s="165"/>
      <c r="M452" s="163"/>
      <c r="N452" s="163"/>
      <c r="O452" s="163"/>
    </row>
    <row r="453" spans="1:15">
      <c r="A453" s="163"/>
      <c r="B453" s="187"/>
      <c r="C453" s="187"/>
      <c r="D453" s="190"/>
      <c r="E453" s="165"/>
      <c r="F453" s="165"/>
      <c r="G453" s="163"/>
      <c r="H453" s="163"/>
      <c r="I453" s="163"/>
      <c r="J453" s="163"/>
      <c r="K453" s="164"/>
      <c r="L453" s="165"/>
      <c r="M453" s="163"/>
      <c r="N453" s="163"/>
      <c r="O453" s="163"/>
    </row>
    <row r="454" spans="1:15">
      <c r="A454" s="163"/>
      <c r="B454" s="187"/>
      <c r="C454" s="187"/>
      <c r="D454" s="190"/>
      <c r="E454" s="165"/>
      <c r="F454" s="165"/>
      <c r="G454" s="163"/>
      <c r="H454" s="163"/>
      <c r="I454" s="163"/>
      <c r="J454" s="163"/>
      <c r="K454" s="164"/>
      <c r="L454" s="165"/>
      <c r="M454" s="163"/>
      <c r="N454" s="163"/>
      <c r="O454" s="163"/>
    </row>
    <row r="455" spans="1:15">
      <c r="A455" s="163"/>
      <c r="B455" s="187"/>
      <c r="C455" s="187"/>
      <c r="D455" s="190"/>
      <c r="E455" s="165"/>
      <c r="F455" s="165"/>
      <c r="G455" s="163"/>
      <c r="H455" s="163"/>
      <c r="I455" s="163"/>
      <c r="J455" s="163"/>
      <c r="K455" s="164"/>
      <c r="L455" s="165"/>
      <c r="M455" s="163"/>
      <c r="N455" s="163"/>
      <c r="O455" s="163"/>
    </row>
    <row r="456" spans="1:15">
      <c r="A456" s="163"/>
      <c r="B456" s="187"/>
      <c r="C456" s="187"/>
      <c r="D456" s="190"/>
      <c r="E456" s="165"/>
      <c r="F456" s="165"/>
      <c r="G456" s="163"/>
      <c r="H456" s="163"/>
      <c r="I456" s="163"/>
      <c r="J456" s="163"/>
      <c r="K456" s="164"/>
      <c r="L456" s="165"/>
      <c r="M456" s="163"/>
      <c r="N456" s="163"/>
      <c r="O456" s="163"/>
    </row>
    <row r="457" spans="1:15">
      <c r="A457" s="163"/>
      <c r="B457" s="187"/>
      <c r="C457" s="187"/>
      <c r="D457" s="190"/>
      <c r="E457" s="165"/>
      <c r="F457" s="165"/>
      <c r="G457" s="163"/>
      <c r="H457" s="163"/>
      <c r="I457" s="163"/>
      <c r="J457" s="163"/>
      <c r="K457" s="164"/>
      <c r="L457" s="165"/>
      <c r="M457" s="163"/>
      <c r="N457" s="163"/>
      <c r="O457" s="163"/>
    </row>
    <row r="458" spans="1:15">
      <c r="A458" s="163"/>
      <c r="B458" s="187"/>
      <c r="C458" s="187"/>
      <c r="D458" s="190"/>
      <c r="E458" s="165"/>
      <c r="F458" s="165"/>
      <c r="G458" s="163"/>
      <c r="H458" s="163"/>
      <c r="I458" s="163"/>
      <c r="J458" s="163"/>
      <c r="K458" s="164"/>
      <c r="L458" s="165"/>
      <c r="M458" s="163"/>
      <c r="N458" s="163"/>
      <c r="O458" s="163"/>
    </row>
    <row r="459" spans="1:15">
      <c r="A459" s="163"/>
      <c r="B459" s="187"/>
      <c r="C459" s="187"/>
      <c r="D459" s="190"/>
      <c r="E459" s="165"/>
      <c r="F459" s="165"/>
      <c r="G459" s="163"/>
      <c r="H459" s="163"/>
      <c r="I459" s="163"/>
      <c r="J459" s="163"/>
      <c r="K459" s="164"/>
      <c r="L459" s="165"/>
      <c r="M459" s="163"/>
      <c r="N459" s="163"/>
      <c r="O459" s="163"/>
    </row>
    <row r="460" spans="1:15">
      <c r="A460" s="163"/>
      <c r="B460" s="187"/>
      <c r="C460" s="187"/>
      <c r="D460" s="190"/>
      <c r="E460" s="165"/>
      <c r="F460" s="165"/>
      <c r="G460" s="163"/>
      <c r="H460" s="163"/>
      <c r="I460" s="163"/>
      <c r="J460" s="163"/>
      <c r="K460" s="164"/>
      <c r="L460" s="165"/>
      <c r="M460" s="163"/>
      <c r="N460" s="163"/>
      <c r="O460" s="163"/>
    </row>
    <row r="461" spans="1:15">
      <c r="A461" s="163"/>
      <c r="B461" s="187"/>
      <c r="C461" s="187"/>
      <c r="D461" s="190"/>
      <c r="E461" s="165"/>
      <c r="F461" s="165"/>
      <c r="G461" s="163"/>
      <c r="H461" s="163"/>
      <c r="I461" s="163"/>
      <c r="J461" s="163"/>
      <c r="K461" s="164"/>
      <c r="L461" s="165"/>
      <c r="M461" s="163"/>
      <c r="N461" s="163"/>
      <c r="O461" s="163"/>
    </row>
    <row r="462" spans="1:15">
      <c r="A462" s="163"/>
      <c r="B462" s="187"/>
      <c r="C462" s="187"/>
      <c r="D462" s="190"/>
      <c r="E462" s="165"/>
      <c r="F462" s="165"/>
      <c r="G462" s="163"/>
      <c r="H462" s="163"/>
      <c r="I462" s="163"/>
      <c r="J462" s="163"/>
      <c r="K462" s="164"/>
      <c r="L462" s="165"/>
      <c r="M462" s="163"/>
      <c r="N462" s="163"/>
      <c r="O462" s="163"/>
    </row>
    <row r="463" spans="1:15">
      <c r="A463" s="163"/>
      <c r="B463" s="187"/>
      <c r="C463" s="187"/>
      <c r="D463" s="190"/>
      <c r="E463" s="165"/>
      <c r="F463" s="165"/>
      <c r="G463" s="163"/>
      <c r="H463" s="163"/>
      <c r="I463" s="163"/>
      <c r="J463" s="163"/>
      <c r="K463" s="164"/>
      <c r="L463" s="165"/>
      <c r="M463" s="163"/>
      <c r="N463" s="163"/>
      <c r="O463" s="163"/>
    </row>
    <row r="464" spans="1:15">
      <c r="A464" s="163"/>
      <c r="B464" s="187"/>
      <c r="C464" s="187"/>
      <c r="D464" s="190"/>
      <c r="E464" s="165"/>
      <c r="F464" s="165"/>
      <c r="G464" s="163"/>
      <c r="H464" s="163"/>
      <c r="I464" s="163"/>
      <c r="J464" s="163"/>
      <c r="K464" s="164"/>
      <c r="L464" s="165"/>
      <c r="M464" s="163"/>
      <c r="N464" s="163"/>
      <c r="O464" s="163"/>
    </row>
    <row r="465" spans="1:15">
      <c r="A465" s="163"/>
      <c r="B465" s="187"/>
      <c r="C465" s="187"/>
      <c r="D465" s="190"/>
      <c r="E465" s="165"/>
      <c r="F465" s="165"/>
      <c r="G465" s="163"/>
      <c r="H465" s="163"/>
      <c r="I465" s="163"/>
      <c r="J465" s="163"/>
      <c r="K465" s="164"/>
      <c r="L465" s="165"/>
      <c r="M465" s="163"/>
      <c r="N465" s="163"/>
      <c r="O465" s="163"/>
    </row>
    <row r="466" spans="1:15">
      <c r="A466" s="163"/>
      <c r="B466" s="187"/>
      <c r="C466" s="187"/>
      <c r="D466" s="190"/>
      <c r="E466" s="165"/>
      <c r="F466" s="165"/>
      <c r="G466" s="163"/>
      <c r="H466" s="163"/>
      <c r="I466" s="163"/>
      <c r="J466" s="163"/>
      <c r="K466" s="164"/>
      <c r="L466" s="165"/>
      <c r="M466" s="163"/>
      <c r="N466" s="163"/>
      <c r="O466" s="163"/>
    </row>
    <row r="467" spans="1:15">
      <c r="A467" s="163"/>
      <c r="B467" s="187"/>
      <c r="C467" s="187"/>
      <c r="D467" s="190"/>
      <c r="E467" s="165"/>
      <c r="F467" s="165"/>
      <c r="G467" s="163"/>
      <c r="H467" s="163"/>
      <c r="I467" s="163"/>
      <c r="J467" s="163"/>
      <c r="K467" s="164"/>
      <c r="L467" s="165"/>
      <c r="M467" s="163"/>
      <c r="N467" s="163"/>
      <c r="O467" s="163"/>
    </row>
    <row r="468" spans="1:15">
      <c r="A468" s="163"/>
      <c r="B468" s="187"/>
      <c r="C468" s="187"/>
      <c r="D468" s="190"/>
      <c r="E468" s="165"/>
      <c r="F468" s="165"/>
      <c r="G468" s="163"/>
      <c r="H468" s="163"/>
      <c r="I468" s="163"/>
      <c r="J468" s="163"/>
      <c r="K468" s="164"/>
      <c r="L468" s="165"/>
      <c r="M468" s="163"/>
      <c r="N468" s="163"/>
      <c r="O468" s="163"/>
    </row>
    <row r="469" spans="1:15">
      <c r="A469" s="163"/>
      <c r="B469" s="187"/>
      <c r="C469" s="187"/>
      <c r="D469" s="190"/>
      <c r="E469" s="165"/>
      <c r="F469" s="165"/>
      <c r="G469" s="163"/>
      <c r="H469" s="163"/>
      <c r="I469" s="163"/>
      <c r="J469" s="163"/>
      <c r="K469" s="164"/>
      <c r="L469" s="165"/>
      <c r="M469" s="163"/>
      <c r="N469" s="163"/>
      <c r="O469" s="163"/>
    </row>
    <row r="470" spans="1:15">
      <c r="A470" s="163"/>
      <c r="B470" s="187"/>
      <c r="C470" s="187"/>
      <c r="D470" s="190"/>
      <c r="E470" s="165"/>
      <c r="F470" s="165"/>
      <c r="G470" s="163"/>
      <c r="H470" s="163"/>
      <c r="I470" s="163"/>
      <c r="J470" s="163"/>
      <c r="K470" s="164"/>
      <c r="L470" s="165"/>
      <c r="M470" s="163"/>
      <c r="N470" s="163"/>
      <c r="O470" s="163"/>
    </row>
    <row r="471" spans="1:15">
      <c r="A471" s="163"/>
      <c r="B471" s="187"/>
      <c r="C471" s="187"/>
      <c r="D471" s="190"/>
      <c r="E471" s="165"/>
      <c r="F471" s="165"/>
      <c r="G471" s="163"/>
      <c r="H471" s="163"/>
      <c r="I471" s="163"/>
      <c r="J471" s="163"/>
      <c r="K471" s="164"/>
      <c r="L471" s="165"/>
      <c r="M471" s="163"/>
      <c r="N471" s="163"/>
      <c r="O471" s="163"/>
    </row>
    <row r="472" spans="1:15">
      <c r="A472" s="163"/>
      <c r="B472" s="187"/>
      <c r="C472" s="187"/>
      <c r="D472" s="190"/>
      <c r="E472" s="165"/>
      <c r="F472" s="165"/>
      <c r="G472" s="163"/>
      <c r="H472" s="163"/>
      <c r="I472" s="163"/>
      <c r="J472" s="163"/>
      <c r="K472" s="164"/>
      <c r="L472" s="165"/>
      <c r="M472" s="163"/>
      <c r="N472" s="163"/>
      <c r="O472" s="163"/>
    </row>
    <row r="473" spans="1:15">
      <c r="A473" s="163"/>
      <c r="B473" s="187"/>
      <c r="C473" s="187"/>
      <c r="D473" s="190"/>
      <c r="E473" s="165"/>
      <c r="F473" s="165"/>
      <c r="G473" s="163"/>
      <c r="H473" s="163"/>
      <c r="I473" s="163"/>
      <c r="J473" s="163"/>
      <c r="K473" s="164"/>
      <c r="L473" s="165"/>
      <c r="M473" s="163"/>
      <c r="N473" s="163"/>
      <c r="O473" s="163"/>
    </row>
    <row r="474" spans="1:15">
      <c r="A474" s="163"/>
      <c r="B474" s="187"/>
      <c r="C474" s="187"/>
      <c r="D474" s="190"/>
      <c r="E474" s="165"/>
      <c r="F474" s="165"/>
      <c r="G474" s="163"/>
      <c r="H474" s="163"/>
      <c r="I474" s="163"/>
      <c r="J474" s="163"/>
      <c r="K474" s="164"/>
      <c r="L474" s="165"/>
      <c r="M474" s="163"/>
      <c r="N474" s="163"/>
      <c r="O474" s="163"/>
    </row>
    <row r="475" spans="1:15">
      <c r="A475" s="163"/>
      <c r="B475" s="187"/>
      <c r="C475" s="187"/>
      <c r="D475" s="190"/>
      <c r="E475" s="165"/>
      <c r="F475" s="165"/>
      <c r="G475" s="163"/>
      <c r="H475" s="163"/>
      <c r="I475" s="163"/>
      <c r="J475" s="163"/>
      <c r="K475" s="164"/>
      <c r="L475" s="165"/>
      <c r="M475" s="163"/>
      <c r="N475" s="163"/>
      <c r="O475" s="163"/>
    </row>
    <row r="476" spans="1:15">
      <c r="A476" s="163"/>
      <c r="B476" s="187"/>
      <c r="C476" s="187"/>
      <c r="D476" s="190"/>
      <c r="E476" s="165"/>
      <c r="F476" s="165"/>
      <c r="G476" s="163"/>
      <c r="H476" s="163"/>
      <c r="I476" s="163"/>
      <c r="J476" s="163"/>
      <c r="K476" s="164"/>
      <c r="L476" s="165"/>
      <c r="M476" s="163"/>
      <c r="N476" s="163"/>
      <c r="O476" s="163"/>
    </row>
    <row r="477" spans="1:15">
      <c r="A477" s="163"/>
      <c r="B477" s="187"/>
      <c r="C477" s="187"/>
      <c r="D477" s="190"/>
      <c r="E477" s="165"/>
      <c r="F477" s="165"/>
      <c r="G477" s="163"/>
      <c r="H477" s="163"/>
      <c r="I477" s="163"/>
      <c r="J477" s="163"/>
      <c r="K477" s="164"/>
      <c r="L477" s="165"/>
      <c r="M477" s="163"/>
      <c r="N477" s="163"/>
      <c r="O477" s="163"/>
    </row>
    <row r="478" spans="1:15">
      <c r="A478" s="163"/>
      <c r="B478" s="187"/>
      <c r="C478" s="187"/>
      <c r="D478" s="190"/>
      <c r="E478" s="165"/>
      <c r="F478" s="165"/>
      <c r="G478" s="163"/>
      <c r="H478" s="163"/>
      <c r="I478" s="163"/>
      <c r="J478" s="163"/>
      <c r="K478" s="164"/>
      <c r="L478" s="165"/>
      <c r="M478" s="163"/>
      <c r="N478" s="163"/>
      <c r="O478" s="163"/>
    </row>
    <row r="479" spans="1:15">
      <c r="A479" s="163"/>
      <c r="B479" s="187"/>
      <c r="C479" s="187"/>
      <c r="D479" s="190"/>
      <c r="E479" s="165"/>
      <c r="F479" s="165"/>
      <c r="G479" s="163"/>
      <c r="H479" s="163"/>
      <c r="I479" s="163"/>
      <c r="J479" s="163"/>
      <c r="K479" s="164"/>
      <c r="L479" s="165"/>
      <c r="M479" s="163"/>
      <c r="N479" s="163"/>
      <c r="O479" s="163"/>
    </row>
    <row r="480" spans="1:15">
      <c r="A480" s="163"/>
      <c r="B480" s="187"/>
      <c r="C480" s="187"/>
      <c r="D480" s="190"/>
      <c r="E480" s="165"/>
      <c r="F480" s="165"/>
      <c r="G480" s="163"/>
      <c r="H480" s="163"/>
      <c r="I480" s="163"/>
      <c r="J480" s="163"/>
      <c r="K480" s="164"/>
      <c r="L480" s="165"/>
      <c r="M480" s="163"/>
      <c r="N480" s="163"/>
      <c r="O480" s="163"/>
    </row>
    <row r="481" spans="1:15">
      <c r="A481" s="163"/>
      <c r="B481" s="187"/>
      <c r="C481" s="187"/>
      <c r="D481" s="190"/>
      <c r="E481" s="165"/>
      <c r="F481" s="165"/>
      <c r="G481" s="163"/>
      <c r="H481" s="163"/>
      <c r="I481" s="163"/>
      <c r="J481" s="163"/>
      <c r="K481" s="164"/>
      <c r="L481" s="165"/>
      <c r="M481" s="163"/>
      <c r="N481" s="163"/>
      <c r="O481" s="163"/>
    </row>
    <row r="482" spans="1:15">
      <c r="A482" s="163"/>
      <c r="B482" s="187"/>
      <c r="C482" s="187"/>
      <c r="D482" s="190"/>
      <c r="E482" s="165"/>
      <c r="F482" s="165"/>
      <c r="G482" s="163"/>
      <c r="H482" s="163"/>
      <c r="I482" s="163"/>
      <c r="J482" s="163"/>
      <c r="K482" s="164"/>
      <c r="L482" s="165"/>
      <c r="M482" s="163"/>
      <c r="N482" s="163"/>
      <c r="O482" s="163"/>
    </row>
    <row r="483" spans="1:15">
      <c r="A483" s="163"/>
      <c r="B483" s="187"/>
      <c r="C483" s="187"/>
      <c r="D483" s="190"/>
      <c r="E483" s="165"/>
      <c r="F483" s="165"/>
      <c r="G483" s="163"/>
      <c r="H483" s="163"/>
      <c r="I483" s="163"/>
      <c r="J483" s="163"/>
      <c r="K483" s="164"/>
      <c r="L483" s="165"/>
      <c r="M483" s="163"/>
      <c r="N483" s="163"/>
      <c r="O483" s="163"/>
    </row>
    <row r="484" spans="1:15">
      <c r="A484" s="163"/>
      <c r="B484" s="187"/>
      <c r="C484" s="187"/>
      <c r="D484" s="190"/>
      <c r="E484" s="165"/>
      <c r="F484" s="165"/>
      <c r="G484" s="163"/>
      <c r="H484" s="163"/>
      <c r="I484" s="163"/>
      <c r="J484" s="163"/>
      <c r="K484" s="164"/>
      <c r="L484" s="165"/>
      <c r="M484" s="163"/>
      <c r="N484" s="163"/>
      <c r="O484" s="163"/>
    </row>
    <row r="485" spans="1:15">
      <c r="A485" s="163"/>
      <c r="B485" s="187"/>
      <c r="C485" s="187"/>
      <c r="D485" s="190"/>
      <c r="E485" s="165"/>
      <c r="F485" s="165"/>
      <c r="G485" s="163"/>
      <c r="H485" s="163"/>
      <c r="I485" s="163"/>
      <c r="J485" s="163"/>
      <c r="K485" s="164"/>
      <c r="L485" s="165"/>
      <c r="M485" s="163"/>
      <c r="N485" s="163"/>
      <c r="O485" s="163"/>
    </row>
    <row r="486" spans="1:15">
      <c r="A486" s="163"/>
      <c r="B486" s="187"/>
      <c r="C486" s="187"/>
      <c r="D486" s="190"/>
      <c r="E486" s="165"/>
      <c r="F486" s="165"/>
      <c r="G486" s="163"/>
      <c r="H486" s="163"/>
      <c r="I486" s="163"/>
      <c r="J486" s="163"/>
      <c r="K486" s="164"/>
      <c r="L486" s="165"/>
      <c r="M486" s="163"/>
      <c r="N486" s="163"/>
      <c r="O486" s="163"/>
    </row>
    <row r="487" spans="1:15">
      <c r="A487" s="163"/>
      <c r="B487" s="187"/>
      <c r="C487" s="187"/>
      <c r="D487" s="190"/>
      <c r="E487" s="165"/>
      <c r="F487" s="165"/>
      <c r="G487" s="163"/>
      <c r="H487" s="163"/>
      <c r="I487" s="163"/>
      <c r="J487" s="163"/>
      <c r="K487" s="164"/>
      <c r="L487" s="165"/>
      <c r="M487" s="163"/>
      <c r="N487" s="163"/>
      <c r="O487" s="163"/>
    </row>
    <row r="488" spans="1:15">
      <c r="A488" s="163"/>
      <c r="B488" s="187"/>
      <c r="C488" s="187"/>
      <c r="D488" s="190"/>
      <c r="E488" s="165"/>
      <c r="F488" s="165"/>
      <c r="G488" s="163"/>
      <c r="H488" s="163"/>
      <c r="I488" s="163"/>
      <c r="J488" s="163"/>
      <c r="K488" s="164"/>
      <c r="L488" s="165"/>
      <c r="M488" s="163"/>
      <c r="N488" s="163"/>
      <c r="O488" s="163"/>
    </row>
    <row r="489" spans="1:15">
      <c r="A489" s="163"/>
      <c r="B489" s="187"/>
      <c r="C489" s="187"/>
      <c r="D489" s="190"/>
      <c r="E489" s="165"/>
      <c r="F489" s="165"/>
      <c r="G489" s="163"/>
      <c r="H489" s="163"/>
      <c r="I489" s="163"/>
      <c r="J489" s="163"/>
      <c r="K489" s="164"/>
      <c r="L489" s="165"/>
      <c r="M489" s="163"/>
      <c r="N489" s="163"/>
      <c r="O489" s="163"/>
    </row>
    <row r="490" spans="1:15">
      <c r="A490" s="163"/>
      <c r="B490" s="187"/>
      <c r="C490" s="187"/>
      <c r="D490" s="190"/>
      <c r="E490" s="165"/>
      <c r="F490" s="165"/>
      <c r="G490" s="163"/>
      <c r="H490" s="163"/>
      <c r="I490" s="163"/>
      <c r="J490" s="163"/>
      <c r="K490" s="164"/>
      <c r="L490" s="165"/>
      <c r="M490" s="163"/>
      <c r="N490" s="163"/>
      <c r="O490" s="163"/>
    </row>
    <row r="491" spans="1:15">
      <c r="A491" s="163"/>
      <c r="B491" s="187"/>
      <c r="C491" s="187"/>
      <c r="D491" s="190"/>
      <c r="E491" s="165"/>
      <c r="F491" s="165"/>
      <c r="G491" s="163"/>
      <c r="H491" s="163"/>
      <c r="I491" s="163"/>
      <c r="J491" s="163"/>
      <c r="K491" s="164"/>
      <c r="L491" s="165"/>
      <c r="M491" s="163"/>
      <c r="N491" s="163"/>
      <c r="O491" s="163"/>
    </row>
    <row r="492" spans="1:15">
      <c r="A492" s="163"/>
      <c r="B492" s="187"/>
      <c r="C492" s="163"/>
      <c r="D492" s="190"/>
      <c r="E492" s="165"/>
      <c r="F492" s="165"/>
      <c r="G492" s="163"/>
      <c r="H492" s="163"/>
      <c r="I492" s="163"/>
      <c r="J492" s="163"/>
      <c r="K492" s="164"/>
      <c r="L492" s="165"/>
      <c r="M492" s="163"/>
      <c r="N492" s="163"/>
      <c r="O492" s="163"/>
    </row>
    <row r="493" spans="1:15">
      <c r="A493" s="163"/>
      <c r="B493" s="187"/>
      <c r="C493" s="163"/>
      <c r="D493" s="190"/>
      <c r="E493" s="165"/>
      <c r="F493" s="165"/>
      <c r="G493" s="163"/>
      <c r="H493" s="163"/>
      <c r="I493" s="163"/>
      <c r="J493" s="163"/>
      <c r="K493" s="164"/>
      <c r="L493" s="165"/>
      <c r="M493" s="163"/>
      <c r="N493" s="163"/>
      <c r="O493" s="163"/>
    </row>
    <row r="494" spans="1:15">
      <c r="A494" s="163"/>
      <c r="B494" s="187"/>
      <c r="C494" s="163"/>
      <c r="D494" s="190"/>
      <c r="E494" s="165"/>
      <c r="F494" s="165"/>
      <c r="G494" s="163"/>
      <c r="H494" s="163"/>
      <c r="I494" s="163"/>
      <c r="J494" s="163"/>
      <c r="K494" s="164"/>
      <c r="L494" s="165"/>
      <c r="M494" s="163"/>
      <c r="N494" s="163"/>
      <c r="O494" s="163"/>
    </row>
    <row r="495" spans="1:15">
      <c r="A495" s="163"/>
      <c r="B495" s="187"/>
      <c r="C495" s="163"/>
      <c r="D495" s="190"/>
      <c r="E495" s="165"/>
      <c r="F495" s="165"/>
      <c r="G495" s="163"/>
      <c r="H495" s="163"/>
      <c r="I495" s="163"/>
      <c r="J495" s="163"/>
      <c r="K495" s="164"/>
      <c r="L495" s="165"/>
      <c r="M495" s="163"/>
      <c r="N495" s="163"/>
      <c r="O495" s="163"/>
    </row>
    <row r="496" spans="1:15">
      <c r="A496" s="163"/>
      <c r="B496" s="187"/>
      <c r="C496" s="163"/>
      <c r="D496" s="190"/>
      <c r="E496" s="165"/>
      <c r="F496" s="165"/>
      <c r="G496" s="163"/>
      <c r="H496" s="163"/>
      <c r="I496" s="163"/>
      <c r="J496" s="163"/>
      <c r="K496" s="164"/>
      <c r="L496" s="165"/>
      <c r="M496" s="163"/>
      <c r="N496" s="163"/>
      <c r="O496" s="163"/>
    </row>
    <row r="497" spans="1:15">
      <c r="A497" s="163"/>
      <c r="B497" s="187"/>
      <c r="C497" s="163"/>
      <c r="D497" s="190"/>
      <c r="E497" s="165"/>
      <c r="F497" s="165"/>
      <c r="G497" s="163"/>
      <c r="H497" s="163"/>
      <c r="I497" s="163"/>
      <c r="J497" s="163"/>
      <c r="K497" s="164"/>
      <c r="L497" s="165"/>
      <c r="M497" s="163"/>
      <c r="N497" s="163"/>
      <c r="O497" s="163"/>
    </row>
    <row r="498" spans="1:15">
      <c r="A498" s="163"/>
      <c r="B498" s="187"/>
      <c r="C498" s="163"/>
      <c r="D498" s="190"/>
      <c r="E498" s="165"/>
      <c r="F498" s="165"/>
      <c r="G498" s="163"/>
      <c r="H498" s="163"/>
      <c r="I498" s="163"/>
      <c r="J498" s="163"/>
      <c r="K498" s="164"/>
      <c r="L498" s="165"/>
      <c r="M498" s="163"/>
      <c r="N498" s="163"/>
      <c r="O498" s="163"/>
    </row>
    <row r="499" spans="1:15">
      <c r="A499" s="163"/>
      <c r="B499" s="187"/>
      <c r="C499" s="163"/>
      <c r="D499" s="190"/>
      <c r="E499" s="165"/>
      <c r="F499" s="165"/>
      <c r="G499" s="163"/>
      <c r="H499" s="163"/>
      <c r="I499" s="163"/>
      <c r="J499" s="163"/>
      <c r="K499" s="164"/>
      <c r="L499" s="165"/>
      <c r="M499" s="163"/>
      <c r="N499" s="163"/>
      <c r="O499" s="163"/>
    </row>
    <row r="500" spans="1:15">
      <c r="A500" s="163"/>
      <c r="B500" s="187"/>
      <c r="C500" s="163"/>
      <c r="D500" s="190"/>
      <c r="E500" s="165"/>
      <c r="F500" s="165"/>
      <c r="G500" s="163"/>
      <c r="H500" s="163"/>
      <c r="I500" s="163"/>
      <c r="J500" s="163"/>
      <c r="K500" s="164"/>
      <c r="L500" s="165"/>
      <c r="M500" s="163"/>
      <c r="N500" s="163"/>
      <c r="O500" s="163"/>
    </row>
    <row r="501" spans="1:15">
      <c r="A501" s="163"/>
      <c r="B501" s="187"/>
      <c r="C501" s="163"/>
      <c r="D501" s="190"/>
      <c r="E501" s="164"/>
      <c r="F501" s="164"/>
      <c r="G501" s="163"/>
      <c r="H501" s="163"/>
      <c r="I501" s="163"/>
      <c r="J501" s="163"/>
      <c r="K501" s="164"/>
      <c r="L501" s="164"/>
      <c r="M501" s="163"/>
      <c r="N501" s="163"/>
      <c r="O501" s="163"/>
    </row>
    <row r="502" spans="1:15">
      <c r="A502" s="163"/>
      <c r="B502" s="187"/>
      <c r="C502" s="163"/>
      <c r="D502" s="190"/>
      <c r="E502" s="165"/>
      <c r="F502" s="165"/>
      <c r="G502" s="163"/>
      <c r="H502" s="163"/>
      <c r="I502" s="163"/>
      <c r="J502" s="163"/>
      <c r="K502" s="164"/>
      <c r="L502" s="165"/>
      <c r="M502" s="163"/>
      <c r="N502" s="163"/>
      <c r="O502" s="163"/>
    </row>
    <row r="503" spans="1:15">
      <c r="A503" s="163"/>
      <c r="B503" s="187"/>
      <c r="C503" s="163"/>
      <c r="D503" s="190"/>
      <c r="E503" s="165"/>
      <c r="F503" s="165"/>
      <c r="G503" s="163"/>
      <c r="H503" s="163"/>
      <c r="I503" s="163"/>
      <c r="J503" s="163"/>
      <c r="K503" s="164"/>
      <c r="L503" s="165"/>
      <c r="M503" s="163"/>
      <c r="N503" s="163"/>
      <c r="O503" s="163"/>
    </row>
    <row r="504" spans="1:15">
      <c r="A504" s="163"/>
      <c r="B504" s="187"/>
      <c r="C504" s="163"/>
      <c r="D504" s="190"/>
      <c r="E504" s="165"/>
      <c r="F504" s="165"/>
      <c r="G504" s="163"/>
      <c r="H504" s="163"/>
      <c r="I504" s="163"/>
      <c r="J504" s="163"/>
      <c r="K504" s="164"/>
      <c r="L504" s="165"/>
      <c r="M504" s="163"/>
      <c r="N504" s="163"/>
      <c r="O504" s="163"/>
    </row>
    <row r="505" spans="1:15">
      <c r="A505" s="163"/>
      <c r="B505" s="187"/>
      <c r="C505" s="163"/>
      <c r="D505" s="190"/>
      <c r="E505" s="165"/>
      <c r="F505" s="165"/>
      <c r="G505" s="183"/>
      <c r="H505" s="163"/>
      <c r="I505" s="163"/>
      <c r="J505" s="163"/>
      <c r="K505" s="164"/>
      <c r="L505" s="165"/>
      <c r="M505" s="163"/>
      <c r="N505" s="163"/>
      <c r="O505" s="163"/>
    </row>
    <row r="506" spans="1:15">
      <c r="A506" s="163"/>
      <c r="B506" s="187"/>
      <c r="C506" s="163"/>
      <c r="D506" s="190"/>
      <c r="E506" s="165"/>
      <c r="F506" s="165"/>
      <c r="G506" s="163"/>
      <c r="H506" s="163"/>
      <c r="I506" s="163"/>
      <c r="J506" s="163"/>
      <c r="K506" s="164"/>
      <c r="L506" s="165"/>
      <c r="M506" s="163"/>
      <c r="N506" s="163"/>
      <c r="O506" s="163"/>
    </row>
    <row r="507" spans="1:15">
      <c r="A507" s="163"/>
      <c r="B507" s="187"/>
      <c r="C507" s="163"/>
      <c r="D507" s="190"/>
      <c r="E507" s="165"/>
      <c r="F507" s="165"/>
      <c r="G507" s="163"/>
      <c r="H507" s="163"/>
      <c r="I507" s="163"/>
      <c r="J507" s="163"/>
      <c r="K507" s="164"/>
      <c r="L507" s="165"/>
      <c r="M507" s="163"/>
      <c r="N507" s="163"/>
      <c r="O507" s="163"/>
    </row>
    <row r="508" spans="1:15">
      <c r="A508" s="163"/>
      <c r="B508" s="187"/>
      <c r="C508" s="183"/>
      <c r="D508" s="190"/>
      <c r="E508" s="165"/>
      <c r="F508" s="165"/>
      <c r="G508" s="163"/>
      <c r="H508" s="163"/>
      <c r="I508" s="163"/>
      <c r="J508" s="163"/>
      <c r="K508" s="164"/>
      <c r="L508" s="165"/>
      <c r="M508" s="163"/>
      <c r="N508" s="163"/>
      <c r="O508" s="163"/>
    </row>
    <row r="509" spans="1:15">
      <c r="A509" s="163"/>
      <c r="B509" s="187"/>
      <c r="C509" s="163"/>
      <c r="D509" s="190"/>
      <c r="E509" s="165"/>
      <c r="F509" s="165"/>
      <c r="G509" s="163"/>
      <c r="H509" s="163"/>
      <c r="I509" s="163"/>
      <c r="J509" s="163"/>
      <c r="K509" s="164"/>
      <c r="L509" s="165"/>
      <c r="M509" s="163"/>
      <c r="N509" s="163"/>
      <c r="O509" s="163"/>
    </row>
    <row r="510" spans="1:15">
      <c r="A510" s="163"/>
      <c r="B510" s="187"/>
      <c r="C510" s="163"/>
      <c r="D510" s="190"/>
      <c r="E510" s="164"/>
      <c r="F510" s="164"/>
      <c r="G510" s="163"/>
      <c r="H510" s="163"/>
      <c r="I510" s="163"/>
      <c r="J510" s="163"/>
      <c r="K510" s="164"/>
      <c r="L510" s="164"/>
      <c r="M510" s="163"/>
      <c r="N510" s="163"/>
      <c r="O510" s="163"/>
    </row>
    <row r="511" spans="1:15">
      <c r="A511" s="163"/>
      <c r="B511" s="187"/>
      <c r="C511" s="163"/>
      <c r="D511" s="190"/>
      <c r="E511" s="165"/>
      <c r="F511" s="165"/>
      <c r="G511" s="163"/>
      <c r="H511" s="163"/>
      <c r="I511" s="163"/>
      <c r="J511" s="163"/>
      <c r="K511" s="164"/>
      <c r="L511" s="165"/>
      <c r="M511" s="163"/>
      <c r="N511" s="163"/>
      <c r="O511" s="163"/>
    </row>
    <row r="512" spans="1:15">
      <c r="A512" s="163"/>
      <c r="B512" s="187"/>
      <c r="C512" s="163"/>
      <c r="D512" s="190"/>
      <c r="E512" s="165"/>
      <c r="F512" s="165"/>
      <c r="G512" s="163"/>
      <c r="H512" s="163"/>
      <c r="I512" s="163"/>
      <c r="J512" s="163"/>
      <c r="K512" s="164"/>
      <c r="L512" s="165"/>
      <c r="M512" s="163"/>
      <c r="N512" s="163"/>
      <c r="O512" s="163"/>
    </row>
    <row r="513" spans="1:15">
      <c r="A513" s="163"/>
      <c r="B513" s="187"/>
      <c r="C513" s="163"/>
      <c r="D513" s="190"/>
      <c r="E513" s="165"/>
      <c r="F513" s="165"/>
      <c r="G513" s="163"/>
      <c r="H513" s="163"/>
      <c r="I513" s="163"/>
      <c r="J513" s="163"/>
      <c r="K513" s="164"/>
      <c r="L513" s="165"/>
      <c r="M513" s="163"/>
      <c r="N513" s="163"/>
      <c r="O513" s="163"/>
    </row>
    <row r="514" spans="1:15">
      <c r="A514" s="163"/>
      <c r="B514" s="187"/>
      <c r="C514" s="163"/>
      <c r="D514" s="190"/>
      <c r="E514" s="165"/>
      <c r="F514" s="165"/>
      <c r="G514" s="163"/>
      <c r="H514" s="163"/>
      <c r="I514" s="163"/>
      <c r="J514" s="163"/>
      <c r="K514" s="164"/>
      <c r="L514" s="165"/>
      <c r="M514" s="163"/>
      <c r="N514" s="163"/>
      <c r="O514" s="163"/>
    </row>
    <row r="515" spans="1:15">
      <c r="A515" s="163"/>
      <c r="B515" s="187"/>
      <c r="C515" s="163"/>
      <c r="D515" s="190"/>
      <c r="E515" s="165"/>
      <c r="F515" s="165"/>
      <c r="G515" s="163"/>
      <c r="H515" s="163"/>
      <c r="I515" s="163"/>
      <c r="J515" s="163"/>
      <c r="K515" s="164"/>
      <c r="L515" s="293"/>
      <c r="M515" s="163"/>
      <c r="N515" s="163"/>
      <c r="O515" s="163"/>
    </row>
    <row r="516" spans="1:15">
      <c r="A516" s="163"/>
      <c r="B516" s="187"/>
      <c r="C516" s="163"/>
      <c r="D516" s="190"/>
      <c r="E516" s="165"/>
      <c r="F516" s="165"/>
      <c r="G516" s="163"/>
      <c r="H516" s="163"/>
      <c r="I516" s="163"/>
      <c r="J516" s="163"/>
      <c r="K516" s="164"/>
      <c r="L516" s="165"/>
      <c r="M516" s="163"/>
      <c r="N516" s="163"/>
      <c r="O516" s="163"/>
    </row>
    <row r="517" spans="1:15">
      <c r="A517" s="163"/>
      <c r="B517" s="187"/>
      <c r="C517" s="163"/>
      <c r="D517" s="190"/>
      <c r="E517" s="165"/>
      <c r="F517" s="165"/>
      <c r="G517" s="163"/>
      <c r="H517" s="163"/>
      <c r="I517" s="163"/>
      <c r="J517" s="163"/>
      <c r="K517" s="164"/>
      <c r="L517" s="165"/>
      <c r="M517" s="163"/>
      <c r="N517" s="163"/>
      <c r="O517" s="163"/>
    </row>
    <row r="518" spans="1:15">
      <c r="A518" s="163"/>
      <c r="B518" s="187"/>
      <c r="C518" s="163"/>
      <c r="D518" s="190"/>
      <c r="E518" s="165"/>
      <c r="F518" s="165"/>
      <c r="G518" s="163"/>
      <c r="H518" s="163"/>
      <c r="I518" s="163"/>
      <c r="J518" s="163"/>
      <c r="K518" s="164"/>
      <c r="L518" s="165"/>
      <c r="M518" s="163"/>
      <c r="N518" s="163"/>
      <c r="O518" s="163"/>
    </row>
    <row r="519" spans="1:15">
      <c r="A519" s="163"/>
      <c r="B519" s="187"/>
      <c r="C519" s="163"/>
      <c r="D519" s="190"/>
      <c r="E519" s="165"/>
      <c r="F519" s="165"/>
      <c r="G519" s="163"/>
      <c r="H519" s="163"/>
      <c r="I519" s="163"/>
      <c r="J519" s="163"/>
      <c r="K519" s="164"/>
      <c r="L519" s="165"/>
      <c r="M519" s="163"/>
      <c r="N519" s="163"/>
      <c r="O519" s="163"/>
    </row>
    <row r="520" spans="1:15">
      <c r="A520" s="163"/>
      <c r="B520" s="187"/>
      <c r="C520" s="163"/>
      <c r="D520" s="190"/>
      <c r="E520" s="165"/>
      <c r="F520" s="165"/>
      <c r="G520" s="163"/>
      <c r="H520" s="163"/>
      <c r="I520" s="163"/>
      <c r="J520" s="163"/>
      <c r="K520" s="164"/>
      <c r="L520" s="165"/>
      <c r="M520" s="163"/>
      <c r="N520" s="163"/>
      <c r="O520" s="163"/>
    </row>
    <row r="521" spans="1:15">
      <c r="A521" s="163"/>
      <c r="B521" s="187"/>
      <c r="C521" s="163"/>
      <c r="D521" s="190"/>
      <c r="E521" s="165"/>
      <c r="F521" s="165"/>
      <c r="G521" s="163"/>
      <c r="H521" s="163"/>
      <c r="I521" s="163"/>
      <c r="J521" s="163"/>
      <c r="K521" s="164"/>
      <c r="L521" s="165"/>
      <c r="M521" s="163"/>
      <c r="N521" s="163"/>
      <c r="O521" s="163"/>
    </row>
    <row r="522" spans="1:15">
      <c r="A522" s="163"/>
      <c r="B522" s="187"/>
      <c r="C522" s="163"/>
      <c r="D522" s="190"/>
      <c r="E522" s="165"/>
      <c r="F522" s="165"/>
      <c r="G522" s="163"/>
      <c r="H522" s="163"/>
      <c r="I522" s="163"/>
      <c r="J522" s="163"/>
      <c r="K522" s="164"/>
      <c r="L522" s="165"/>
      <c r="M522" s="163"/>
      <c r="N522" s="163"/>
      <c r="O522" s="163"/>
    </row>
    <row r="523" spans="1:15">
      <c r="A523" s="163"/>
      <c r="B523" s="187"/>
      <c r="C523" s="163"/>
      <c r="D523" s="190"/>
      <c r="E523" s="165"/>
      <c r="F523" s="165"/>
      <c r="G523" s="163"/>
      <c r="H523" s="163"/>
      <c r="I523" s="163"/>
      <c r="J523" s="163"/>
      <c r="K523" s="164"/>
      <c r="L523" s="165"/>
      <c r="M523" s="163"/>
      <c r="N523" s="163"/>
      <c r="O523" s="163"/>
    </row>
    <row r="524" spans="1:15">
      <c r="A524" s="163"/>
      <c r="B524" s="187"/>
      <c r="C524" s="163"/>
      <c r="D524" s="190"/>
      <c r="E524" s="165"/>
      <c r="F524" s="165"/>
      <c r="G524" s="163"/>
      <c r="H524" s="163"/>
      <c r="I524" s="163"/>
      <c r="J524" s="163"/>
      <c r="K524" s="164"/>
      <c r="L524" s="165"/>
      <c r="M524" s="163"/>
      <c r="N524" s="163"/>
      <c r="O524" s="163"/>
    </row>
    <row r="525" spans="1:15">
      <c r="A525" s="163"/>
      <c r="B525" s="187"/>
      <c r="C525" s="163"/>
      <c r="D525" s="190"/>
      <c r="E525" s="165"/>
      <c r="F525" s="165"/>
      <c r="G525" s="163"/>
      <c r="H525" s="163"/>
      <c r="I525" s="163"/>
      <c r="J525" s="163"/>
      <c r="K525" s="164"/>
      <c r="L525" s="165"/>
      <c r="M525" s="163"/>
      <c r="N525" s="163"/>
      <c r="O525" s="163"/>
    </row>
    <row r="526" spans="1:15">
      <c r="A526" s="163"/>
      <c r="B526" s="187"/>
      <c r="C526" s="163"/>
      <c r="D526" s="190"/>
      <c r="E526" s="165"/>
      <c r="F526" s="165"/>
      <c r="G526" s="163"/>
      <c r="H526" s="163"/>
      <c r="I526" s="163"/>
      <c r="J526" s="163"/>
      <c r="K526" s="164"/>
      <c r="L526" s="165"/>
      <c r="M526" s="163"/>
      <c r="N526" s="163"/>
      <c r="O526" s="163"/>
    </row>
    <row r="527" spans="1:15">
      <c r="A527" s="163"/>
      <c r="B527" s="187"/>
      <c r="C527" s="163"/>
      <c r="D527" s="190"/>
      <c r="E527" s="165"/>
      <c r="F527" s="165"/>
      <c r="G527" s="163"/>
      <c r="H527" s="163"/>
      <c r="I527" s="163"/>
      <c r="J527" s="163"/>
      <c r="K527" s="164"/>
      <c r="L527" s="165"/>
      <c r="M527" s="163"/>
      <c r="N527" s="163"/>
      <c r="O527" s="163"/>
    </row>
    <row r="528" spans="1:15">
      <c r="A528" s="163"/>
      <c r="B528" s="187"/>
      <c r="C528" s="163"/>
      <c r="D528" s="190"/>
      <c r="E528" s="165"/>
      <c r="F528" s="165"/>
      <c r="G528" s="163"/>
      <c r="H528" s="163"/>
      <c r="I528" s="163"/>
      <c r="J528" s="163"/>
      <c r="K528" s="164"/>
      <c r="L528" s="165"/>
      <c r="M528" s="163"/>
      <c r="N528" s="163"/>
      <c r="O528" s="163"/>
    </row>
    <row r="529" spans="1:15">
      <c r="A529" s="163"/>
      <c r="B529" s="187"/>
      <c r="C529" s="163"/>
      <c r="D529" s="190"/>
      <c r="E529" s="165"/>
      <c r="F529" s="165"/>
      <c r="G529" s="163"/>
      <c r="H529" s="163"/>
      <c r="I529" s="163"/>
      <c r="J529" s="163"/>
      <c r="K529" s="164"/>
      <c r="L529" s="165"/>
      <c r="M529" s="163"/>
      <c r="N529" s="163"/>
      <c r="O529" s="163"/>
    </row>
    <row r="530" spans="1:15">
      <c r="A530" s="163"/>
      <c r="B530" s="187"/>
      <c r="C530" s="163"/>
      <c r="D530" s="190"/>
      <c r="E530" s="165"/>
      <c r="F530" s="165"/>
      <c r="G530" s="163"/>
      <c r="H530" s="163"/>
      <c r="I530" s="163"/>
      <c r="J530" s="163"/>
      <c r="K530" s="164"/>
      <c r="L530" s="165"/>
      <c r="M530" s="163"/>
      <c r="N530" s="163"/>
      <c r="O530" s="163"/>
    </row>
    <row r="531" spans="1:15">
      <c r="A531" s="163"/>
      <c r="B531" s="187"/>
      <c r="C531" s="163"/>
      <c r="D531" s="190"/>
      <c r="E531" s="165"/>
      <c r="F531" s="165"/>
      <c r="G531" s="163"/>
      <c r="H531" s="163"/>
      <c r="I531" s="163"/>
      <c r="J531" s="163"/>
      <c r="K531" s="164"/>
      <c r="L531" s="165"/>
      <c r="M531" s="163"/>
      <c r="N531" s="163"/>
      <c r="O531" s="163"/>
    </row>
    <row r="532" spans="1:15">
      <c r="A532" s="163"/>
      <c r="B532" s="187"/>
      <c r="C532" s="163"/>
      <c r="D532" s="190"/>
      <c r="E532" s="165"/>
      <c r="F532" s="165"/>
      <c r="G532" s="163"/>
      <c r="H532" s="163"/>
      <c r="I532" s="163"/>
      <c r="J532" s="163"/>
      <c r="K532" s="164"/>
      <c r="L532" s="165"/>
      <c r="M532" s="163"/>
      <c r="N532" s="163"/>
      <c r="O532" s="163"/>
    </row>
    <row r="533" spans="1:15">
      <c r="A533" s="163"/>
      <c r="B533" s="187"/>
      <c r="C533" s="163"/>
      <c r="D533" s="190"/>
      <c r="E533" s="165"/>
      <c r="F533" s="165"/>
      <c r="G533" s="163"/>
      <c r="H533" s="163"/>
      <c r="I533" s="163"/>
      <c r="J533" s="163"/>
      <c r="K533" s="164"/>
      <c r="L533" s="165"/>
      <c r="M533" s="163"/>
      <c r="N533" s="163"/>
      <c r="O533" s="163"/>
    </row>
    <row r="534" spans="1:15">
      <c r="A534" s="163"/>
      <c r="B534" s="187"/>
      <c r="C534" s="163"/>
      <c r="D534" s="190"/>
      <c r="E534" s="165"/>
      <c r="F534" s="165"/>
      <c r="G534" s="163"/>
      <c r="H534" s="163"/>
      <c r="I534" s="163"/>
      <c r="J534" s="163"/>
      <c r="K534" s="164"/>
      <c r="L534" s="165"/>
      <c r="M534" s="163"/>
      <c r="N534" s="163"/>
      <c r="O534" s="163"/>
    </row>
    <row r="535" spans="1:15">
      <c r="A535" s="163"/>
      <c r="B535" s="187"/>
      <c r="C535" s="163"/>
      <c r="D535" s="190"/>
      <c r="E535" s="165"/>
      <c r="F535" s="165"/>
      <c r="G535" s="163"/>
      <c r="H535" s="163"/>
      <c r="I535" s="163"/>
      <c r="J535" s="163"/>
      <c r="K535" s="164"/>
      <c r="L535" s="165"/>
      <c r="M535" s="163"/>
      <c r="N535" s="163"/>
      <c r="O535" s="163"/>
    </row>
    <row r="536" spans="1:15">
      <c r="A536" s="163"/>
      <c r="B536" s="187"/>
      <c r="C536" s="163"/>
      <c r="D536" s="190"/>
      <c r="E536" s="165"/>
      <c r="F536" s="165"/>
      <c r="G536" s="163"/>
      <c r="H536" s="163"/>
      <c r="I536" s="163"/>
      <c r="J536" s="163"/>
      <c r="K536" s="164"/>
      <c r="L536" s="165"/>
      <c r="M536" s="163"/>
      <c r="N536" s="163"/>
      <c r="O536" s="163"/>
    </row>
    <row r="537" spans="1:15">
      <c r="A537" s="163"/>
      <c r="B537" s="187"/>
      <c r="C537" s="163"/>
      <c r="D537" s="190"/>
      <c r="E537" s="165"/>
      <c r="F537" s="165"/>
      <c r="G537" s="163"/>
      <c r="H537" s="163"/>
      <c r="I537" s="163"/>
      <c r="J537" s="163"/>
      <c r="K537" s="164"/>
      <c r="L537" s="165"/>
      <c r="M537" s="163"/>
      <c r="N537" s="163"/>
      <c r="O537" s="163"/>
    </row>
    <row r="538" spans="1:15">
      <c r="A538" s="163"/>
      <c r="B538" s="187"/>
      <c r="C538" s="163"/>
      <c r="D538" s="190"/>
      <c r="E538" s="165"/>
      <c r="F538" s="165"/>
      <c r="G538" s="163"/>
      <c r="H538" s="163"/>
      <c r="I538" s="163"/>
      <c r="J538" s="163"/>
      <c r="K538" s="164"/>
      <c r="L538" s="165"/>
      <c r="M538" s="163"/>
      <c r="N538" s="163"/>
      <c r="O538" s="163"/>
    </row>
    <row r="539" spans="1:15">
      <c r="A539" s="163"/>
      <c r="B539" s="187"/>
      <c r="C539" s="163"/>
      <c r="D539" s="190"/>
      <c r="E539" s="165"/>
      <c r="F539" s="165"/>
      <c r="G539" s="163"/>
      <c r="H539" s="163"/>
      <c r="I539" s="163"/>
      <c r="J539" s="163"/>
      <c r="K539" s="164"/>
      <c r="L539" s="165"/>
      <c r="M539" s="163"/>
      <c r="N539" s="163"/>
      <c r="O539" s="163"/>
    </row>
    <row r="540" spans="1:15">
      <c r="A540" s="163"/>
      <c r="B540" s="187"/>
      <c r="C540" s="163"/>
      <c r="D540" s="190"/>
      <c r="E540" s="165"/>
      <c r="F540" s="165"/>
      <c r="G540" s="163"/>
      <c r="H540" s="163"/>
      <c r="I540" s="163"/>
      <c r="J540" s="163"/>
      <c r="K540" s="164"/>
      <c r="L540" s="165"/>
      <c r="M540" s="163"/>
      <c r="N540" s="163"/>
      <c r="O540" s="163"/>
    </row>
    <row r="541" spans="1:15">
      <c r="A541" s="163"/>
      <c r="B541" s="187"/>
      <c r="C541" s="163"/>
      <c r="D541" s="190"/>
      <c r="E541" s="165"/>
      <c r="F541" s="165"/>
      <c r="G541" s="163"/>
      <c r="H541" s="163"/>
      <c r="I541" s="163"/>
      <c r="J541" s="163"/>
      <c r="K541" s="164"/>
      <c r="L541" s="165"/>
      <c r="M541" s="163"/>
      <c r="N541" s="163"/>
      <c r="O541" s="163"/>
    </row>
    <row r="542" spans="1:15">
      <c r="A542" s="163"/>
      <c r="B542" s="187"/>
      <c r="C542" s="163"/>
      <c r="D542" s="190"/>
      <c r="E542" s="165"/>
      <c r="F542" s="165"/>
      <c r="G542" s="163"/>
      <c r="H542" s="163"/>
      <c r="I542" s="163"/>
      <c r="J542" s="163"/>
      <c r="K542" s="164"/>
      <c r="L542" s="165"/>
      <c r="M542" s="163"/>
      <c r="N542" s="163"/>
      <c r="O542" s="163"/>
    </row>
    <row r="543" spans="1:15">
      <c r="A543" s="163"/>
      <c r="B543" s="187"/>
      <c r="C543" s="163"/>
      <c r="D543" s="190"/>
      <c r="E543" s="165"/>
      <c r="F543" s="165"/>
      <c r="G543" s="163"/>
      <c r="H543" s="163"/>
      <c r="I543" s="163"/>
      <c r="J543" s="163"/>
      <c r="K543" s="164"/>
      <c r="L543" s="165"/>
      <c r="M543" s="163"/>
      <c r="N543" s="163"/>
      <c r="O543" s="163"/>
    </row>
    <row r="544" spans="1:15">
      <c r="A544" s="163"/>
      <c r="B544" s="187"/>
      <c r="C544" s="163"/>
      <c r="D544" s="190"/>
      <c r="E544" s="165"/>
      <c r="F544" s="165"/>
      <c r="G544" s="163"/>
      <c r="H544" s="163"/>
      <c r="I544" s="163"/>
      <c r="J544" s="163"/>
      <c r="K544" s="164"/>
      <c r="L544" s="165"/>
      <c r="M544" s="163"/>
      <c r="N544" s="163"/>
      <c r="O544" s="163"/>
    </row>
    <row r="545" spans="1:15">
      <c r="A545" s="163"/>
      <c r="B545" s="187"/>
      <c r="C545" s="163"/>
      <c r="D545" s="190"/>
      <c r="E545" s="165"/>
      <c r="F545" s="165"/>
      <c r="G545" s="163"/>
      <c r="H545" s="163"/>
      <c r="I545" s="163"/>
      <c r="J545" s="163"/>
      <c r="K545" s="164"/>
      <c r="L545" s="165"/>
      <c r="M545" s="163"/>
      <c r="N545" s="163"/>
      <c r="O545" s="163"/>
    </row>
    <row r="546" spans="1:15">
      <c r="A546" s="163"/>
      <c r="B546" s="187"/>
      <c r="C546" s="163"/>
      <c r="D546" s="190"/>
      <c r="E546" s="165"/>
      <c r="F546" s="165"/>
      <c r="G546" s="163"/>
      <c r="H546" s="163"/>
      <c r="I546" s="163"/>
      <c r="J546" s="163"/>
      <c r="K546" s="164"/>
      <c r="L546" s="165"/>
      <c r="M546" s="163"/>
      <c r="N546" s="163"/>
      <c r="O546" s="163"/>
    </row>
    <row r="547" spans="1:15">
      <c r="A547" s="163"/>
      <c r="B547" s="187"/>
      <c r="C547" s="163"/>
      <c r="D547" s="190"/>
      <c r="E547" s="165"/>
      <c r="F547" s="165"/>
      <c r="G547" s="163"/>
      <c r="H547" s="163"/>
      <c r="I547" s="163"/>
      <c r="J547" s="163"/>
      <c r="K547" s="164"/>
      <c r="L547" s="165"/>
      <c r="M547" s="163"/>
      <c r="N547" s="163"/>
      <c r="O547" s="163"/>
    </row>
    <row r="548" spans="1:15">
      <c r="A548" s="163"/>
      <c r="B548" s="187"/>
      <c r="C548" s="163"/>
      <c r="D548" s="190"/>
      <c r="E548" s="165"/>
      <c r="F548" s="165"/>
      <c r="G548" s="163"/>
      <c r="H548" s="163"/>
      <c r="I548" s="163"/>
      <c r="J548" s="163"/>
      <c r="K548" s="164"/>
      <c r="L548" s="165"/>
      <c r="M548" s="163"/>
      <c r="N548" s="163"/>
      <c r="O548" s="163"/>
    </row>
    <row r="549" spans="1:15">
      <c r="A549" s="163"/>
      <c r="B549" s="187"/>
      <c r="C549" s="163"/>
      <c r="D549" s="190"/>
      <c r="E549" s="165"/>
      <c r="F549" s="165"/>
      <c r="G549" s="163"/>
      <c r="H549" s="163"/>
      <c r="I549" s="163"/>
      <c r="J549" s="163"/>
      <c r="K549" s="164"/>
      <c r="L549" s="165"/>
      <c r="M549" s="163"/>
      <c r="N549" s="163"/>
      <c r="O549" s="163"/>
    </row>
    <row r="550" spans="1:15">
      <c r="A550" s="163"/>
      <c r="B550" s="187"/>
      <c r="C550" s="163"/>
      <c r="D550" s="190"/>
      <c r="E550" s="165"/>
      <c r="F550" s="165"/>
      <c r="G550" s="163"/>
      <c r="H550" s="163"/>
      <c r="I550" s="163"/>
      <c r="J550" s="163"/>
      <c r="K550" s="164"/>
      <c r="L550" s="165"/>
      <c r="M550" s="163"/>
      <c r="N550" s="163"/>
      <c r="O550" s="163"/>
    </row>
    <row r="551" spans="1:15">
      <c r="A551" s="163"/>
      <c r="B551" s="187"/>
      <c r="C551" s="163"/>
      <c r="D551" s="190"/>
      <c r="E551" s="165"/>
      <c r="F551" s="165"/>
      <c r="G551" s="163"/>
      <c r="H551" s="163"/>
      <c r="I551" s="163"/>
      <c r="J551" s="163"/>
      <c r="K551" s="164"/>
      <c r="L551" s="165"/>
      <c r="M551" s="163"/>
      <c r="N551" s="163"/>
      <c r="O551" s="163"/>
    </row>
    <row r="552" spans="1:15">
      <c r="A552" s="163"/>
      <c r="B552" s="187"/>
      <c r="C552" s="163"/>
      <c r="D552" s="190"/>
      <c r="E552" s="165"/>
      <c r="F552" s="165"/>
      <c r="G552" s="163"/>
      <c r="H552" s="163"/>
      <c r="I552" s="163"/>
      <c r="J552" s="163"/>
      <c r="K552" s="164"/>
      <c r="L552" s="165"/>
      <c r="M552" s="163"/>
      <c r="N552" s="163"/>
      <c r="O552" s="163"/>
    </row>
    <row r="553" spans="1:15">
      <c r="A553" s="163"/>
      <c r="B553" s="187"/>
      <c r="C553" s="163"/>
      <c r="D553" s="190"/>
      <c r="E553" s="165"/>
      <c r="F553" s="165"/>
      <c r="G553" s="163"/>
      <c r="H553" s="163"/>
      <c r="I553" s="163"/>
      <c r="J553" s="163"/>
      <c r="K553" s="164"/>
      <c r="L553" s="165"/>
      <c r="M553" s="163"/>
      <c r="N553" s="163"/>
      <c r="O553" s="163"/>
    </row>
    <row r="554" spans="1:15">
      <c r="A554" s="163"/>
      <c r="B554" s="187"/>
      <c r="C554" s="163"/>
      <c r="D554" s="190"/>
      <c r="E554" s="165"/>
      <c r="F554" s="165"/>
      <c r="G554" s="163"/>
      <c r="H554" s="163"/>
      <c r="I554" s="163"/>
      <c r="J554" s="163"/>
      <c r="K554" s="164"/>
      <c r="L554" s="165"/>
      <c r="M554" s="163"/>
      <c r="N554" s="163"/>
      <c r="O554" s="163"/>
    </row>
    <row r="555" spans="1:15">
      <c r="A555" s="163"/>
      <c r="B555" s="187"/>
      <c r="C555" s="163"/>
      <c r="D555" s="190"/>
      <c r="E555" s="165"/>
      <c r="F555" s="165"/>
      <c r="G555" s="163"/>
      <c r="H555" s="163"/>
      <c r="I555" s="163"/>
      <c r="J555" s="163"/>
      <c r="K555" s="164"/>
      <c r="L555" s="165"/>
      <c r="M555" s="163"/>
      <c r="N555" s="163"/>
      <c r="O555" s="163"/>
    </row>
    <row r="556" spans="1:15">
      <c r="A556" s="163"/>
      <c r="B556" s="187"/>
      <c r="C556" s="163"/>
      <c r="D556" s="190"/>
      <c r="E556" s="165"/>
      <c r="F556" s="165"/>
      <c r="G556" s="163"/>
      <c r="H556" s="163"/>
      <c r="I556" s="163"/>
      <c r="J556" s="163"/>
      <c r="K556" s="164"/>
      <c r="L556" s="165"/>
      <c r="M556" s="163"/>
      <c r="N556" s="163"/>
      <c r="O556" s="163"/>
    </row>
    <row r="557" spans="1:15">
      <c r="A557" s="163"/>
      <c r="B557" s="187"/>
      <c r="C557" s="163"/>
      <c r="D557" s="190"/>
      <c r="E557" s="165"/>
      <c r="F557" s="165"/>
      <c r="G557" s="163"/>
      <c r="H557" s="163"/>
      <c r="I557" s="163"/>
      <c r="J557" s="163"/>
      <c r="K557" s="164"/>
      <c r="L557" s="165"/>
      <c r="M557" s="163"/>
      <c r="N557" s="163"/>
      <c r="O557" s="163"/>
    </row>
    <row r="558" spans="1:15">
      <c r="A558" s="163"/>
      <c r="B558" s="187"/>
      <c r="C558" s="163"/>
      <c r="D558" s="190"/>
      <c r="E558" s="165"/>
      <c r="F558" s="165"/>
      <c r="G558" s="163"/>
      <c r="H558" s="163"/>
      <c r="I558" s="163"/>
      <c r="J558" s="163"/>
      <c r="K558" s="164"/>
      <c r="L558" s="165"/>
      <c r="M558" s="163"/>
      <c r="N558" s="163"/>
      <c r="O558" s="163"/>
    </row>
    <row r="559" spans="1:15">
      <c r="A559" s="163"/>
      <c r="B559" s="187"/>
      <c r="C559" s="163"/>
      <c r="D559" s="190"/>
      <c r="E559" s="164"/>
      <c r="F559" s="164"/>
      <c r="G559" s="163"/>
      <c r="H559" s="163"/>
      <c r="I559" s="163"/>
      <c r="J559" s="163"/>
      <c r="K559" s="164"/>
      <c r="L559" s="164"/>
      <c r="M559" s="163"/>
      <c r="N559" s="163"/>
      <c r="O559" s="163"/>
    </row>
    <row r="560" spans="1:15">
      <c r="A560" s="163"/>
      <c r="B560" s="187"/>
      <c r="C560" s="163"/>
      <c r="D560" s="190"/>
      <c r="E560" s="165"/>
      <c r="F560" s="165"/>
      <c r="G560" s="163"/>
      <c r="H560" s="163"/>
      <c r="I560" s="163"/>
      <c r="J560" s="163"/>
      <c r="K560" s="164"/>
      <c r="L560" s="165"/>
      <c r="M560" s="163"/>
      <c r="N560" s="163"/>
      <c r="O560" s="163"/>
    </row>
    <row r="561" spans="1:15">
      <c r="A561" s="163"/>
      <c r="B561" s="187"/>
      <c r="C561" s="163"/>
      <c r="D561" s="190"/>
      <c r="E561" s="165"/>
      <c r="F561" s="165"/>
      <c r="G561" s="163"/>
      <c r="H561" s="163"/>
      <c r="I561" s="163"/>
      <c r="J561" s="163"/>
      <c r="K561" s="164"/>
      <c r="L561" s="165"/>
      <c r="M561" s="163"/>
      <c r="N561" s="163"/>
      <c r="O561" s="163"/>
    </row>
    <row r="562" spans="1:15">
      <c r="A562" s="163"/>
      <c r="B562" s="187"/>
      <c r="C562" s="163"/>
      <c r="D562" s="190"/>
      <c r="E562" s="165"/>
      <c r="F562" s="165"/>
      <c r="G562" s="163"/>
      <c r="H562" s="163"/>
      <c r="I562" s="163"/>
      <c r="J562" s="163"/>
      <c r="K562" s="164"/>
      <c r="L562" s="165"/>
      <c r="M562" s="163"/>
      <c r="N562" s="163"/>
      <c r="O562" s="163"/>
    </row>
    <row r="563" spans="1:15">
      <c r="A563" s="163"/>
      <c r="B563" s="187"/>
      <c r="C563" s="163"/>
      <c r="D563" s="190"/>
      <c r="E563" s="165"/>
      <c r="F563" s="165"/>
      <c r="G563" s="163"/>
      <c r="H563" s="163"/>
      <c r="I563" s="163"/>
      <c r="J563" s="163"/>
      <c r="K563" s="164"/>
      <c r="L563" s="165"/>
      <c r="M563" s="163"/>
      <c r="N563" s="163"/>
      <c r="O563" s="163"/>
    </row>
    <row r="564" spans="1:15">
      <c r="A564" s="163"/>
      <c r="B564" s="187"/>
      <c r="C564" s="163"/>
      <c r="D564" s="190"/>
      <c r="E564" s="165"/>
      <c r="F564" s="165"/>
      <c r="G564" s="163"/>
      <c r="H564" s="163"/>
      <c r="I564" s="163"/>
      <c r="J564" s="163"/>
      <c r="K564" s="164"/>
      <c r="L564" s="165"/>
      <c r="M564" s="163"/>
      <c r="N564" s="163"/>
      <c r="O564" s="163"/>
    </row>
    <row r="565" spans="1:15">
      <c r="A565" s="163"/>
      <c r="B565" s="187"/>
      <c r="C565" s="163"/>
      <c r="D565" s="190"/>
      <c r="E565" s="165"/>
      <c r="F565" s="165"/>
      <c r="G565" s="163"/>
      <c r="H565" s="163"/>
      <c r="I565" s="163"/>
      <c r="J565" s="163"/>
      <c r="K565" s="164"/>
      <c r="L565" s="165"/>
      <c r="M565" s="163"/>
      <c r="N565" s="163"/>
      <c r="O565" s="163"/>
    </row>
    <row r="566" spans="1:15">
      <c r="A566" s="163"/>
      <c r="B566" s="187"/>
      <c r="C566" s="163"/>
      <c r="D566" s="190"/>
      <c r="E566" s="165"/>
      <c r="F566" s="165"/>
      <c r="G566" s="163"/>
      <c r="H566" s="163"/>
      <c r="I566" s="163"/>
      <c r="J566" s="163"/>
      <c r="K566" s="164"/>
      <c r="L566" s="165"/>
      <c r="M566" s="163"/>
      <c r="N566" s="163"/>
      <c r="O566" s="163"/>
    </row>
    <row r="567" spans="1:15">
      <c r="A567" s="163"/>
      <c r="B567" s="187"/>
      <c r="C567" s="163"/>
      <c r="D567" s="190"/>
      <c r="E567" s="165"/>
      <c r="F567" s="165"/>
      <c r="G567" s="163"/>
      <c r="H567" s="163"/>
      <c r="I567" s="163"/>
      <c r="J567" s="163"/>
      <c r="K567" s="164"/>
      <c r="L567" s="165"/>
      <c r="M567" s="163"/>
      <c r="N567" s="163"/>
      <c r="O567" s="163"/>
    </row>
    <row r="568" spans="1:15">
      <c r="A568" s="163"/>
      <c r="B568" s="187"/>
      <c r="C568" s="163"/>
      <c r="D568" s="190"/>
      <c r="E568" s="165"/>
      <c r="F568" s="165"/>
      <c r="G568" s="163"/>
      <c r="H568" s="163"/>
      <c r="I568" s="163"/>
      <c r="J568" s="163"/>
      <c r="K568" s="164"/>
      <c r="L568" s="165"/>
      <c r="M568" s="163"/>
      <c r="N568" s="163"/>
      <c r="O568" s="163"/>
    </row>
    <row r="569" spans="1:15">
      <c r="A569" s="163"/>
      <c r="B569" s="187"/>
      <c r="C569" s="163"/>
      <c r="D569" s="190"/>
      <c r="E569" s="165"/>
      <c r="F569" s="165"/>
      <c r="G569" s="163"/>
      <c r="H569" s="163"/>
      <c r="I569" s="163"/>
      <c r="J569" s="163"/>
      <c r="K569" s="164"/>
      <c r="L569" s="165"/>
      <c r="M569" s="163"/>
      <c r="N569" s="163"/>
      <c r="O569" s="163"/>
    </row>
    <row r="570" spans="1:15">
      <c r="A570" s="163"/>
      <c r="B570" s="187"/>
      <c r="C570" s="163"/>
      <c r="D570" s="190"/>
      <c r="E570" s="165"/>
      <c r="F570" s="165"/>
      <c r="G570" s="163"/>
      <c r="H570" s="163"/>
      <c r="I570" s="163"/>
      <c r="J570" s="163"/>
      <c r="K570" s="164"/>
      <c r="L570" s="165"/>
      <c r="M570" s="163"/>
      <c r="N570" s="163"/>
      <c r="O570" s="163"/>
    </row>
    <row r="571" spans="1:15">
      <c r="A571" s="163"/>
      <c r="B571" s="187"/>
      <c r="C571" s="163"/>
      <c r="D571" s="190"/>
      <c r="E571" s="165"/>
      <c r="F571" s="165"/>
      <c r="G571" s="163"/>
      <c r="H571" s="163"/>
      <c r="I571" s="163"/>
      <c r="J571" s="163"/>
      <c r="K571" s="164"/>
      <c r="L571" s="165"/>
      <c r="M571" s="163"/>
      <c r="N571" s="163"/>
      <c r="O571" s="163"/>
    </row>
    <row r="572" spans="1:15">
      <c r="A572" s="163"/>
      <c r="B572" s="187"/>
      <c r="C572" s="163"/>
      <c r="D572" s="190"/>
      <c r="E572" s="165"/>
      <c r="F572" s="165"/>
      <c r="G572" s="163"/>
      <c r="H572" s="163"/>
      <c r="I572" s="163"/>
      <c r="J572" s="163"/>
      <c r="K572" s="164"/>
      <c r="L572" s="165"/>
      <c r="M572" s="163"/>
      <c r="N572" s="163"/>
      <c r="O572" s="163"/>
    </row>
    <row r="573" spans="1:15">
      <c r="A573" s="163"/>
      <c r="B573" s="187"/>
      <c r="C573" s="163"/>
      <c r="D573" s="190"/>
      <c r="E573" s="165"/>
      <c r="F573" s="165"/>
      <c r="G573" s="163"/>
      <c r="H573" s="163"/>
      <c r="I573" s="163"/>
      <c r="J573" s="163"/>
      <c r="K573" s="164"/>
      <c r="L573" s="165"/>
      <c r="M573" s="163"/>
      <c r="N573" s="163"/>
      <c r="O573" s="163"/>
    </row>
    <row r="574" spans="1:15">
      <c r="A574" s="163"/>
      <c r="B574" s="187"/>
      <c r="C574" s="163"/>
      <c r="D574" s="190"/>
      <c r="E574" s="165"/>
      <c r="F574" s="165"/>
      <c r="G574" s="163"/>
      <c r="H574" s="163"/>
      <c r="I574" s="163"/>
      <c r="J574" s="163"/>
      <c r="K574" s="164"/>
      <c r="L574" s="165"/>
      <c r="M574" s="163"/>
      <c r="N574" s="163"/>
      <c r="O574" s="163"/>
    </row>
    <row r="575" spans="1:15">
      <c r="A575" s="163"/>
      <c r="B575" s="187"/>
      <c r="C575" s="163"/>
      <c r="D575" s="190"/>
      <c r="E575" s="165"/>
      <c r="F575" s="165"/>
      <c r="G575" s="163"/>
      <c r="H575" s="163"/>
      <c r="I575" s="163"/>
      <c r="J575" s="163"/>
      <c r="K575" s="164"/>
      <c r="L575" s="165"/>
      <c r="M575" s="163"/>
      <c r="N575" s="163"/>
      <c r="O575" s="163"/>
    </row>
    <row r="576" spans="1:15">
      <c r="A576" s="163"/>
      <c r="B576" s="187"/>
      <c r="C576" s="163"/>
      <c r="D576" s="190"/>
      <c r="E576" s="165"/>
      <c r="F576" s="165"/>
      <c r="G576" s="163"/>
      <c r="H576" s="163"/>
      <c r="I576" s="163"/>
      <c r="J576" s="163"/>
      <c r="K576" s="164"/>
      <c r="L576" s="165"/>
      <c r="M576" s="163"/>
      <c r="N576" s="163"/>
      <c r="O576" s="163"/>
    </row>
    <row r="577" spans="1:15">
      <c r="A577" s="163"/>
      <c r="B577" s="187"/>
      <c r="C577" s="163"/>
      <c r="D577" s="190"/>
      <c r="E577" s="165"/>
      <c r="F577" s="165"/>
      <c r="G577" s="163"/>
      <c r="H577" s="163"/>
      <c r="I577" s="163"/>
      <c r="J577" s="163"/>
      <c r="K577" s="164"/>
      <c r="L577" s="165"/>
      <c r="M577" s="163"/>
      <c r="N577" s="163"/>
      <c r="O577" s="163"/>
    </row>
    <row r="578" spans="1:15">
      <c r="A578" s="163"/>
      <c r="B578" s="187"/>
      <c r="C578" s="163"/>
      <c r="D578" s="190"/>
      <c r="E578" s="165"/>
      <c r="F578" s="165"/>
      <c r="G578" s="163"/>
      <c r="H578" s="163"/>
      <c r="I578" s="163"/>
      <c r="J578" s="163"/>
      <c r="K578" s="164"/>
      <c r="L578" s="165"/>
      <c r="M578" s="163"/>
      <c r="N578" s="163"/>
      <c r="O578" s="163"/>
    </row>
    <row r="579" spans="1:15">
      <c r="A579" s="163"/>
      <c r="B579" s="187"/>
      <c r="C579" s="163"/>
      <c r="D579" s="190"/>
      <c r="E579" s="165"/>
      <c r="F579" s="165"/>
      <c r="G579" s="163"/>
      <c r="H579" s="163"/>
      <c r="I579" s="163"/>
      <c r="J579" s="163"/>
      <c r="K579" s="164"/>
      <c r="L579" s="165"/>
      <c r="M579" s="163"/>
      <c r="N579" s="163"/>
      <c r="O579" s="163"/>
    </row>
    <row r="580" spans="1:15">
      <c r="A580" s="163"/>
      <c r="B580" s="187"/>
      <c r="C580" s="163"/>
      <c r="D580" s="190"/>
      <c r="E580" s="165"/>
      <c r="F580" s="165"/>
      <c r="G580" s="163"/>
      <c r="H580" s="163"/>
      <c r="I580" s="163"/>
      <c r="J580" s="163"/>
      <c r="K580" s="164"/>
      <c r="L580" s="165"/>
      <c r="M580" s="163"/>
      <c r="N580" s="163"/>
      <c r="O580" s="163"/>
    </row>
    <row r="581" spans="1:15">
      <c r="A581" s="163"/>
      <c r="B581" s="187"/>
      <c r="C581" s="163"/>
      <c r="D581" s="190"/>
      <c r="E581" s="165"/>
      <c r="F581" s="165"/>
      <c r="G581" s="163"/>
      <c r="H581" s="163"/>
      <c r="I581" s="163"/>
      <c r="J581" s="163"/>
      <c r="K581" s="164"/>
      <c r="L581" s="165"/>
      <c r="M581" s="163"/>
      <c r="N581" s="163"/>
      <c r="O581" s="163"/>
    </row>
    <row r="582" spans="1:15">
      <c r="A582" s="163"/>
      <c r="B582" s="187"/>
      <c r="C582" s="163"/>
      <c r="D582" s="190"/>
      <c r="E582" s="165"/>
      <c r="F582" s="165"/>
      <c r="G582" s="163"/>
      <c r="H582" s="163"/>
      <c r="I582" s="163"/>
      <c r="J582" s="163"/>
      <c r="K582" s="164"/>
      <c r="L582" s="165"/>
      <c r="M582" s="163"/>
      <c r="N582" s="163"/>
      <c r="O582" s="163"/>
    </row>
    <row r="583" spans="1:15">
      <c r="A583" s="163"/>
      <c r="B583" s="187"/>
      <c r="C583" s="163"/>
      <c r="D583" s="190"/>
      <c r="E583" s="165"/>
      <c r="F583" s="165"/>
      <c r="G583" s="163"/>
      <c r="H583" s="163"/>
      <c r="I583" s="163"/>
      <c r="J583" s="163"/>
      <c r="K583" s="164"/>
      <c r="L583" s="165"/>
      <c r="M583" s="163"/>
      <c r="N583" s="163"/>
      <c r="O583" s="163"/>
    </row>
    <row r="584" spans="1:15">
      <c r="A584" s="163"/>
      <c r="B584" s="187"/>
      <c r="C584" s="163"/>
      <c r="D584" s="190"/>
      <c r="E584" s="165"/>
      <c r="F584" s="165"/>
      <c r="G584" s="163"/>
      <c r="H584" s="163"/>
      <c r="I584" s="163"/>
      <c r="J584" s="163"/>
      <c r="K584" s="164"/>
      <c r="L584" s="165"/>
      <c r="M584" s="163"/>
      <c r="N584" s="163"/>
      <c r="O584" s="163"/>
    </row>
    <row r="585" spans="1:15">
      <c r="A585" s="163"/>
      <c r="B585" s="187"/>
      <c r="C585" s="163"/>
      <c r="D585" s="190"/>
      <c r="E585" s="165"/>
      <c r="F585" s="165"/>
      <c r="G585" s="163"/>
      <c r="H585" s="163"/>
      <c r="I585" s="163"/>
      <c r="J585" s="163"/>
      <c r="K585" s="164"/>
      <c r="L585" s="165"/>
      <c r="M585" s="163"/>
      <c r="N585" s="163"/>
      <c r="O585" s="163"/>
    </row>
    <row r="586" spans="1:15">
      <c r="A586" s="163"/>
      <c r="B586" s="187"/>
      <c r="C586" s="163"/>
      <c r="D586" s="190"/>
      <c r="E586" s="165"/>
      <c r="F586" s="165"/>
      <c r="G586" s="163"/>
      <c r="H586" s="163"/>
      <c r="I586" s="163"/>
      <c r="J586" s="163"/>
      <c r="K586" s="164"/>
      <c r="L586" s="165"/>
      <c r="M586" s="163"/>
      <c r="N586" s="163"/>
      <c r="O586" s="163"/>
    </row>
    <row r="587" spans="1:15">
      <c r="A587" s="163"/>
      <c r="B587" s="187"/>
      <c r="C587" s="163"/>
      <c r="D587" s="190"/>
      <c r="E587" s="165"/>
      <c r="F587" s="165"/>
      <c r="G587" s="163"/>
      <c r="H587" s="163"/>
      <c r="I587" s="163"/>
      <c r="J587" s="163"/>
      <c r="K587" s="164"/>
      <c r="L587" s="165"/>
      <c r="M587" s="163"/>
      <c r="N587" s="163"/>
      <c r="O587" s="163"/>
    </row>
    <row r="588" spans="1:15">
      <c r="A588" s="163"/>
      <c r="B588" s="187"/>
      <c r="C588" s="163"/>
      <c r="D588" s="190"/>
      <c r="E588" s="165"/>
      <c r="F588" s="165"/>
      <c r="G588" s="163"/>
      <c r="H588" s="163"/>
      <c r="I588" s="163"/>
      <c r="J588" s="163"/>
      <c r="K588" s="164"/>
      <c r="L588" s="165"/>
      <c r="M588" s="163"/>
      <c r="N588" s="163"/>
      <c r="O588" s="163"/>
    </row>
    <row r="589" spans="1:15">
      <c r="A589" s="163"/>
      <c r="B589" s="187"/>
      <c r="C589" s="163"/>
      <c r="D589" s="190"/>
      <c r="E589" s="165"/>
      <c r="F589" s="165"/>
      <c r="G589" s="163"/>
      <c r="H589" s="163"/>
      <c r="I589" s="163"/>
      <c r="J589" s="163"/>
      <c r="K589" s="164"/>
      <c r="L589" s="165"/>
      <c r="M589" s="163"/>
      <c r="N589" s="163"/>
      <c r="O589" s="163"/>
    </row>
    <row r="590" spans="1:15">
      <c r="A590" s="163"/>
      <c r="B590" s="187"/>
      <c r="C590" s="163"/>
      <c r="D590" s="190"/>
      <c r="E590" s="164"/>
      <c r="F590" s="164"/>
      <c r="G590" s="163"/>
      <c r="H590" s="163"/>
      <c r="I590" s="163"/>
      <c r="J590" s="163"/>
      <c r="K590" s="164"/>
      <c r="L590" s="164"/>
      <c r="M590" s="163"/>
      <c r="N590" s="163"/>
      <c r="O590" s="163"/>
    </row>
    <row r="591" spans="1:15">
      <c r="A591" s="163"/>
      <c r="B591" s="187"/>
      <c r="C591" s="163"/>
      <c r="D591" s="190"/>
      <c r="E591" s="165"/>
      <c r="F591" s="165"/>
      <c r="G591" s="163"/>
      <c r="H591" s="163"/>
      <c r="I591" s="163"/>
      <c r="J591" s="163"/>
      <c r="K591" s="164"/>
      <c r="L591" s="165"/>
      <c r="M591" s="163"/>
      <c r="N591" s="163"/>
      <c r="O591" s="163"/>
    </row>
    <row r="592" spans="1:15">
      <c r="A592" s="163"/>
      <c r="B592" s="187"/>
      <c r="C592" s="163"/>
      <c r="D592" s="190"/>
      <c r="E592" s="165"/>
      <c r="F592" s="165"/>
      <c r="G592" s="163"/>
      <c r="H592" s="163"/>
      <c r="I592" s="163"/>
      <c r="J592" s="163"/>
      <c r="K592" s="164"/>
      <c r="L592" s="165"/>
      <c r="M592" s="163"/>
      <c r="N592" s="163"/>
      <c r="O592" s="163"/>
    </row>
    <row r="593" spans="1:15">
      <c r="A593" s="163"/>
      <c r="B593" s="187"/>
      <c r="C593" s="163"/>
      <c r="D593" s="190"/>
      <c r="E593" s="165"/>
      <c r="F593" s="165"/>
      <c r="G593" s="163"/>
      <c r="H593" s="163"/>
      <c r="I593" s="163"/>
      <c r="J593" s="163"/>
      <c r="K593" s="164"/>
      <c r="L593" s="165"/>
      <c r="M593" s="163"/>
      <c r="N593" s="163"/>
      <c r="O593" s="163"/>
    </row>
    <row r="594" spans="1:15">
      <c r="A594" s="163"/>
      <c r="B594" s="187"/>
      <c r="C594" s="163"/>
      <c r="D594" s="190"/>
      <c r="E594" s="165"/>
      <c r="F594" s="165"/>
      <c r="G594" s="163"/>
      <c r="H594" s="163"/>
      <c r="I594" s="163"/>
      <c r="J594" s="163"/>
      <c r="K594" s="164"/>
      <c r="L594" s="165"/>
      <c r="M594" s="163"/>
      <c r="N594" s="163"/>
      <c r="O594" s="163"/>
    </row>
    <row r="595" spans="1:15">
      <c r="A595" s="163"/>
      <c r="B595" s="187"/>
      <c r="C595" s="163"/>
      <c r="D595" s="190"/>
      <c r="E595" s="165"/>
      <c r="F595" s="165"/>
      <c r="G595" s="163"/>
      <c r="H595" s="163"/>
      <c r="I595" s="163"/>
      <c r="J595" s="163"/>
      <c r="K595" s="164"/>
      <c r="L595" s="165"/>
      <c r="M595" s="163"/>
      <c r="N595" s="163"/>
      <c r="O595" s="163"/>
    </row>
    <row r="596" spans="1:15">
      <c r="A596" s="163"/>
      <c r="B596" s="187"/>
      <c r="C596" s="163"/>
      <c r="D596" s="190"/>
      <c r="E596" s="165"/>
      <c r="F596" s="165"/>
      <c r="G596" s="163"/>
      <c r="H596" s="163"/>
      <c r="I596" s="163"/>
      <c r="J596" s="163"/>
      <c r="K596" s="164"/>
      <c r="L596" s="165"/>
      <c r="M596" s="163"/>
      <c r="N596" s="163"/>
      <c r="O596" s="163"/>
    </row>
    <row r="597" spans="1:15">
      <c r="A597" s="163"/>
      <c r="B597" s="187"/>
      <c r="C597" s="163"/>
      <c r="D597" s="190"/>
      <c r="E597" s="165"/>
      <c r="F597" s="165"/>
      <c r="G597" s="163"/>
      <c r="H597" s="163"/>
      <c r="I597" s="163"/>
      <c r="J597" s="163"/>
      <c r="K597" s="164"/>
      <c r="L597" s="170"/>
      <c r="M597" s="163"/>
      <c r="N597" s="163"/>
      <c r="O597" s="163"/>
    </row>
    <row r="598" spans="1:15">
      <c r="A598" s="163"/>
      <c r="B598" s="187"/>
      <c r="C598" s="163"/>
      <c r="D598" s="190"/>
      <c r="E598" s="165"/>
      <c r="F598" s="165"/>
      <c r="G598" s="163"/>
      <c r="H598" s="163"/>
      <c r="I598" s="163"/>
      <c r="J598" s="163"/>
      <c r="K598" s="164"/>
      <c r="L598" s="170"/>
      <c r="M598" s="163"/>
      <c r="N598" s="163"/>
      <c r="O598" s="163"/>
    </row>
    <row r="599" spans="1:15">
      <c r="A599" s="163"/>
      <c r="B599" s="187"/>
      <c r="C599" s="181"/>
      <c r="D599" s="190"/>
      <c r="E599" s="170"/>
      <c r="F599" s="170"/>
      <c r="G599" s="181"/>
      <c r="H599" s="225"/>
      <c r="I599" s="181"/>
      <c r="J599" s="181"/>
      <c r="K599" s="173"/>
      <c r="L599" s="170"/>
      <c r="M599" s="163"/>
      <c r="N599" s="163"/>
      <c r="O599" s="163"/>
    </row>
    <row r="600" spans="1:15">
      <c r="A600" s="163"/>
      <c r="B600" s="187"/>
      <c r="C600" s="163"/>
      <c r="D600" s="190"/>
      <c r="E600" s="165"/>
      <c r="F600" s="165"/>
      <c r="G600" s="163"/>
      <c r="H600" s="163"/>
      <c r="I600" s="163"/>
      <c r="J600" s="163"/>
      <c r="K600" s="164"/>
      <c r="L600" s="170"/>
      <c r="M600" s="163"/>
      <c r="N600" s="163"/>
      <c r="O600" s="163"/>
    </row>
    <row r="601" spans="1:15">
      <c r="A601" s="163"/>
      <c r="B601" s="187"/>
      <c r="C601" s="163"/>
      <c r="D601" s="190"/>
      <c r="E601" s="165"/>
      <c r="F601" s="165"/>
      <c r="G601" s="163"/>
      <c r="H601" s="163"/>
      <c r="I601" s="163"/>
      <c r="J601" s="163"/>
      <c r="K601" s="164"/>
      <c r="L601" s="170"/>
      <c r="M601" s="163"/>
      <c r="N601" s="163"/>
      <c r="O601" s="163"/>
    </row>
    <row r="602" spans="1:15">
      <c r="A602" s="163"/>
      <c r="B602" s="187"/>
      <c r="C602" s="163"/>
      <c r="D602" s="190"/>
      <c r="E602" s="165"/>
      <c r="F602" s="165"/>
      <c r="G602" s="163"/>
      <c r="H602" s="163"/>
      <c r="I602" s="163"/>
      <c r="J602" s="163"/>
      <c r="K602" s="164"/>
      <c r="L602" s="170"/>
      <c r="M602" s="163"/>
      <c r="N602" s="163"/>
      <c r="O602" s="163"/>
    </row>
    <row r="603" spans="1:15">
      <c r="A603" s="163"/>
      <c r="B603" s="187"/>
      <c r="C603" s="163"/>
      <c r="D603" s="190"/>
      <c r="E603" s="165"/>
      <c r="F603" s="165"/>
      <c r="G603" s="163"/>
      <c r="H603" s="163"/>
      <c r="I603" s="163"/>
      <c r="J603" s="163"/>
      <c r="K603" s="164"/>
      <c r="L603" s="170"/>
      <c r="M603" s="163"/>
      <c r="N603" s="163"/>
      <c r="O603" s="163"/>
    </row>
    <row r="604" spans="1:15">
      <c r="A604" s="163"/>
      <c r="B604" s="187"/>
      <c r="C604" s="163"/>
      <c r="D604" s="190"/>
      <c r="E604" s="165"/>
      <c r="F604" s="165"/>
      <c r="G604" s="163"/>
      <c r="H604" s="163"/>
      <c r="I604" s="163"/>
      <c r="J604" s="163"/>
      <c r="K604" s="164"/>
      <c r="L604" s="170"/>
      <c r="M604" s="163"/>
      <c r="N604" s="163"/>
      <c r="O604" s="163"/>
    </row>
    <row r="605" spans="1:15">
      <c r="A605" s="163"/>
      <c r="B605" s="187"/>
      <c r="C605" s="163"/>
      <c r="D605" s="190"/>
      <c r="E605" s="165"/>
      <c r="F605" s="165"/>
      <c r="G605" s="163"/>
      <c r="H605" s="163"/>
      <c r="I605" s="163"/>
      <c r="J605" s="163"/>
      <c r="K605" s="164"/>
      <c r="L605" s="170"/>
      <c r="M605" s="163"/>
      <c r="N605" s="163"/>
      <c r="O605" s="163"/>
    </row>
    <row r="606" spans="1:15">
      <c r="A606" s="163"/>
      <c r="B606" s="187"/>
      <c r="C606" s="163"/>
      <c r="D606" s="190"/>
      <c r="E606" s="165"/>
      <c r="F606" s="165"/>
      <c r="G606" s="163"/>
      <c r="H606" s="163"/>
      <c r="I606" s="163"/>
      <c r="J606" s="163"/>
      <c r="K606" s="164"/>
      <c r="L606" s="170"/>
      <c r="M606" s="163"/>
      <c r="N606" s="163"/>
      <c r="O606" s="163"/>
    </row>
    <row r="607" spans="1:15">
      <c r="A607" s="163"/>
      <c r="B607" s="187"/>
      <c r="C607" s="163"/>
      <c r="D607" s="190"/>
      <c r="E607" s="165"/>
      <c r="F607" s="165"/>
      <c r="G607" s="163"/>
      <c r="H607" s="163"/>
      <c r="I607" s="163"/>
      <c r="J607" s="163"/>
      <c r="K607" s="164"/>
      <c r="L607" s="165"/>
      <c r="M607" s="163"/>
      <c r="N607" s="163"/>
      <c r="O607" s="163"/>
    </row>
    <row r="608" spans="1:15">
      <c r="A608" s="163"/>
      <c r="B608" s="187"/>
      <c r="C608" s="163"/>
      <c r="D608" s="190"/>
      <c r="E608" s="165"/>
      <c r="F608" s="165"/>
      <c r="G608" s="163"/>
      <c r="H608" s="163"/>
      <c r="I608" s="163"/>
      <c r="J608" s="163"/>
      <c r="K608" s="164"/>
      <c r="L608" s="165"/>
      <c r="M608" s="163"/>
      <c r="N608" s="163"/>
      <c r="O608" s="163"/>
    </row>
    <row r="609" spans="1:15">
      <c r="A609" s="163"/>
      <c r="B609" s="187"/>
      <c r="C609" s="163"/>
      <c r="D609" s="190"/>
      <c r="E609" s="165"/>
      <c r="F609" s="165"/>
      <c r="G609" s="163"/>
      <c r="H609" s="163"/>
      <c r="I609" s="163"/>
      <c r="J609" s="163"/>
      <c r="K609" s="164"/>
      <c r="L609" s="165"/>
      <c r="M609" s="163"/>
      <c r="N609" s="163"/>
      <c r="O609" s="163"/>
    </row>
    <row r="610" spans="1:15">
      <c r="A610" s="163"/>
      <c r="B610" s="187"/>
      <c r="C610" s="163"/>
      <c r="D610" s="190"/>
      <c r="E610" s="165"/>
      <c r="F610" s="165"/>
      <c r="G610" s="163"/>
      <c r="H610" s="163"/>
      <c r="I610" s="163"/>
      <c r="J610" s="163"/>
      <c r="K610" s="164"/>
      <c r="L610" s="165"/>
      <c r="M610" s="163"/>
      <c r="N610" s="163"/>
      <c r="O610" s="163"/>
    </row>
    <row r="611" spans="1:15">
      <c r="A611" s="163"/>
      <c r="B611" s="187"/>
      <c r="C611" s="163"/>
      <c r="D611" s="190"/>
      <c r="E611" s="165"/>
      <c r="F611" s="165"/>
      <c r="G611" s="163"/>
      <c r="H611" s="163"/>
      <c r="I611" s="163"/>
      <c r="J611" s="163"/>
      <c r="K611" s="164"/>
      <c r="L611" s="165"/>
      <c r="M611" s="163"/>
      <c r="N611" s="163"/>
      <c r="O611" s="163"/>
    </row>
    <row r="612" spans="1:15">
      <c r="A612" s="163"/>
      <c r="B612" s="187"/>
      <c r="C612" s="163"/>
      <c r="D612" s="190"/>
      <c r="E612" s="165"/>
      <c r="F612" s="165"/>
      <c r="G612" s="163"/>
      <c r="H612" s="163"/>
      <c r="I612" s="163"/>
      <c r="J612" s="163"/>
      <c r="K612" s="164"/>
      <c r="L612" s="165"/>
      <c r="M612" s="163"/>
      <c r="N612" s="163"/>
      <c r="O612" s="163"/>
    </row>
    <row r="613" spans="1:15">
      <c r="A613" s="163"/>
      <c r="B613" s="187"/>
      <c r="C613" s="187"/>
      <c r="D613" s="190"/>
      <c r="E613" s="165"/>
      <c r="F613" s="165"/>
      <c r="G613" s="163"/>
      <c r="H613" s="163"/>
      <c r="I613" s="163"/>
      <c r="J613" s="163"/>
      <c r="K613" s="164"/>
      <c r="L613" s="165"/>
      <c r="M613" s="163"/>
      <c r="N613" s="163"/>
      <c r="O613" s="163"/>
    </row>
    <row r="614" spans="1:15">
      <c r="A614" s="163"/>
      <c r="B614" s="187"/>
      <c r="C614" s="187"/>
      <c r="D614" s="190"/>
      <c r="E614" s="165"/>
      <c r="F614" s="165"/>
      <c r="G614" s="163"/>
      <c r="H614" s="163"/>
      <c r="I614" s="163"/>
      <c r="J614" s="163"/>
      <c r="K614" s="164"/>
      <c r="L614" s="165"/>
      <c r="M614" s="163"/>
      <c r="N614" s="163"/>
      <c r="O614" s="163"/>
    </row>
    <row r="615" spans="1:15">
      <c r="A615" s="163"/>
      <c r="B615" s="187"/>
      <c r="C615" s="187"/>
      <c r="D615" s="190"/>
      <c r="E615" s="165"/>
      <c r="F615" s="165"/>
      <c r="G615" s="163"/>
      <c r="H615" s="163"/>
      <c r="I615" s="163"/>
      <c r="J615" s="163"/>
      <c r="K615" s="164"/>
      <c r="L615" s="165"/>
      <c r="M615" s="163"/>
      <c r="N615" s="163"/>
      <c r="O615" s="163"/>
    </row>
    <row r="616" spans="1:15">
      <c r="A616" s="163"/>
      <c r="B616" s="187"/>
      <c r="C616" s="187"/>
      <c r="D616" s="190"/>
      <c r="E616" s="165"/>
      <c r="F616" s="165"/>
      <c r="G616" s="163"/>
      <c r="H616" s="163"/>
      <c r="I616" s="163"/>
      <c r="J616" s="163"/>
      <c r="K616" s="164"/>
      <c r="L616" s="165"/>
      <c r="M616" s="163"/>
      <c r="N616" s="163"/>
      <c r="O616" s="163"/>
    </row>
    <row r="617" spans="1:15">
      <c r="A617" s="163"/>
      <c r="B617" s="187"/>
      <c r="C617" s="187"/>
      <c r="D617" s="190"/>
      <c r="E617" s="165"/>
      <c r="F617" s="165"/>
      <c r="G617" s="163"/>
      <c r="H617" s="163"/>
      <c r="I617" s="163"/>
      <c r="J617" s="163"/>
      <c r="K617" s="164"/>
      <c r="L617" s="165"/>
      <c r="M617" s="163"/>
      <c r="N617" s="163"/>
      <c r="O617" s="163"/>
    </row>
    <row r="618" spans="1:15">
      <c r="A618" s="163"/>
      <c r="B618" s="187"/>
      <c r="C618" s="187"/>
      <c r="D618" s="190"/>
      <c r="E618" s="165"/>
      <c r="F618" s="165"/>
      <c r="G618" s="163"/>
      <c r="H618" s="163"/>
      <c r="I618" s="163"/>
      <c r="J618" s="163"/>
      <c r="K618" s="164"/>
      <c r="L618" s="293"/>
      <c r="M618" s="163"/>
      <c r="N618" s="163"/>
      <c r="O618" s="163"/>
    </row>
    <row r="619" spans="1:15">
      <c r="A619" s="163"/>
      <c r="B619" s="187"/>
      <c r="C619" s="187"/>
      <c r="D619" s="190"/>
      <c r="E619" s="165"/>
      <c r="F619" s="165"/>
      <c r="G619" s="163"/>
      <c r="H619" s="163"/>
      <c r="I619" s="163"/>
      <c r="J619" s="163"/>
      <c r="K619" s="164"/>
      <c r="L619" s="165"/>
      <c r="M619" s="163"/>
      <c r="N619" s="163"/>
      <c r="O619" s="163"/>
    </row>
    <row r="620" spans="1:15">
      <c r="A620" s="163"/>
      <c r="B620" s="187"/>
      <c r="C620" s="187"/>
      <c r="D620" s="190"/>
      <c r="E620" s="165"/>
      <c r="F620" s="165"/>
      <c r="G620" s="163"/>
      <c r="H620" s="163"/>
      <c r="I620" s="163"/>
      <c r="J620" s="163"/>
      <c r="K620" s="164"/>
      <c r="L620" s="165"/>
      <c r="M620" s="163"/>
      <c r="N620" s="163"/>
      <c r="O620" s="163"/>
    </row>
    <row r="621" spans="1:15">
      <c r="A621" s="163"/>
      <c r="B621" s="187"/>
      <c r="C621" s="187"/>
      <c r="D621" s="190"/>
      <c r="E621" s="165"/>
      <c r="F621" s="165"/>
      <c r="G621" s="163"/>
      <c r="H621" s="163"/>
      <c r="I621" s="163"/>
      <c r="J621" s="163"/>
      <c r="K621" s="164"/>
      <c r="L621" s="165"/>
      <c r="M621" s="163"/>
      <c r="N621" s="163"/>
      <c r="O621" s="163"/>
    </row>
    <row r="622" spans="1:15">
      <c r="A622" s="163"/>
      <c r="B622" s="190"/>
      <c r="C622" s="190"/>
      <c r="D622" s="190"/>
      <c r="E622" s="165"/>
      <c r="F622" s="165"/>
      <c r="G622" s="163"/>
      <c r="H622" s="163"/>
      <c r="I622" s="163"/>
      <c r="J622" s="163"/>
      <c r="K622" s="164"/>
      <c r="L622" s="165"/>
      <c r="M622" s="163"/>
      <c r="N622" s="163"/>
      <c r="O622" s="163"/>
    </row>
    <row r="623" spans="1:15">
      <c r="A623" s="163"/>
      <c r="B623" s="187"/>
      <c r="C623" s="187"/>
      <c r="D623" s="190"/>
      <c r="E623" s="165"/>
      <c r="F623" s="165"/>
      <c r="G623" s="163"/>
      <c r="H623" s="163"/>
      <c r="I623" s="163"/>
      <c r="J623" s="163"/>
      <c r="K623" s="164"/>
      <c r="L623" s="165"/>
      <c r="M623" s="163"/>
      <c r="N623" s="163"/>
      <c r="O623" s="163"/>
    </row>
    <row r="624" spans="1:15">
      <c r="A624" s="163"/>
      <c r="B624" s="187"/>
      <c r="C624" s="187"/>
      <c r="D624" s="190"/>
      <c r="E624" s="165"/>
      <c r="F624" s="165"/>
      <c r="G624" s="163"/>
      <c r="H624" s="163"/>
      <c r="I624" s="163"/>
      <c r="J624" s="163"/>
      <c r="K624" s="164"/>
      <c r="L624" s="165"/>
      <c r="M624" s="163"/>
      <c r="N624" s="163"/>
      <c r="O624" s="163"/>
    </row>
    <row r="625" spans="1:15">
      <c r="A625" s="163"/>
      <c r="B625" s="187"/>
      <c r="C625" s="187"/>
      <c r="D625" s="190"/>
      <c r="E625" s="165"/>
      <c r="F625" s="165"/>
      <c r="G625" s="163"/>
      <c r="H625" s="163"/>
      <c r="I625" s="163"/>
      <c r="J625" s="163"/>
      <c r="K625" s="164"/>
      <c r="L625" s="165"/>
      <c r="M625" s="163"/>
      <c r="N625" s="163"/>
      <c r="O625" s="163"/>
    </row>
    <row r="626" spans="1:15">
      <c r="A626" s="163"/>
      <c r="B626" s="187"/>
      <c r="C626" s="187"/>
      <c r="D626" s="190"/>
      <c r="E626" s="165"/>
      <c r="F626" s="165"/>
      <c r="G626" s="163"/>
      <c r="H626" s="163"/>
      <c r="I626" s="163"/>
      <c r="J626" s="163"/>
      <c r="K626" s="164"/>
      <c r="L626" s="165"/>
      <c r="M626" s="163"/>
      <c r="N626" s="163"/>
      <c r="O626" s="163"/>
    </row>
    <row r="627" spans="1:15">
      <c r="A627" s="163"/>
      <c r="B627" s="187"/>
      <c r="C627" s="187"/>
      <c r="D627" s="190"/>
      <c r="E627" s="165"/>
      <c r="F627" s="165"/>
      <c r="G627" s="163"/>
      <c r="H627" s="163"/>
      <c r="I627" s="163"/>
      <c r="J627" s="163"/>
      <c r="K627" s="164"/>
      <c r="L627" s="165"/>
      <c r="M627" s="163"/>
      <c r="N627" s="163"/>
      <c r="O627" s="163"/>
    </row>
    <row r="628" spans="1:15">
      <c r="A628" s="163"/>
      <c r="B628" s="187"/>
      <c r="C628" s="187"/>
      <c r="D628" s="190"/>
      <c r="E628" s="165"/>
      <c r="F628" s="165"/>
      <c r="G628" s="163"/>
      <c r="H628" s="163"/>
      <c r="I628" s="163"/>
      <c r="J628" s="163"/>
      <c r="K628" s="164"/>
      <c r="L628" s="165"/>
      <c r="M628" s="163"/>
      <c r="N628" s="163"/>
      <c r="O628" s="163"/>
    </row>
    <row r="629" spans="1:15">
      <c r="A629" s="163"/>
      <c r="B629" s="187"/>
      <c r="C629" s="187"/>
      <c r="D629" s="190"/>
      <c r="E629" s="165"/>
      <c r="F629" s="165"/>
      <c r="G629" s="163"/>
      <c r="H629" s="163"/>
      <c r="I629" s="163"/>
      <c r="J629" s="163"/>
      <c r="K629" s="164"/>
      <c r="L629" s="165"/>
      <c r="M629" s="163"/>
      <c r="N629" s="163"/>
      <c r="O629" s="163"/>
    </row>
    <row r="630" spans="1:15">
      <c r="A630" s="163"/>
      <c r="B630" s="187"/>
      <c r="C630" s="187"/>
      <c r="D630" s="190"/>
      <c r="E630" s="165"/>
      <c r="F630" s="165"/>
      <c r="G630" s="163"/>
      <c r="H630" s="163"/>
      <c r="I630" s="163"/>
      <c r="J630" s="163"/>
      <c r="K630" s="164"/>
      <c r="L630" s="165"/>
      <c r="M630" s="163"/>
      <c r="N630" s="163"/>
      <c r="O630" s="163"/>
    </row>
    <row r="631" spans="1:15">
      <c r="A631" s="163"/>
      <c r="B631" s="187"/>
      <c r="C631" s="187"/>
      <c r="D631" s="190"/>
      <c r="E631" s="165"/>
      <c r="F631" s="165"/>
      <c r="G631" s="163"/>
      <c r="H631" s="163"/>
      <c r="I631" s="163"/>
      <c r="J631" s="163"/>
      <c r="K631" s="164"/>
      <c r="L631" s="165"/>
      <c r="M631" s="163"/>
      <c r="N631" s="163"/>
      <c r="O631" s="163"/>
    </row>
    <row r="632" spans="1:15">
      <c r="A632" s="163"/>
      <c r="B632" s="187"/>
      <c r="C632" s="187"/>
      <c r="D632" s="190"/>
      <c r="E632" s="165"/>
      <c r="F632" s="165"/>
      <c r="G632" s="163"/>
      <c r="H632" s="163"/>
      <c r="I632" s="163"/>
      <c r="J632" s="163"/>
      <c r="K632" s="164"/>
      <c r="L632" s="170"/>
      <c r="M632" s="163"/>
      <c r="N632" s="163"/>
      <c r="O632" s="163"/>
    </row>
    <row r="633" spans="1:15">
      <c r="A633" s="163"/>
      <c r="B633" s="187"/>
      <c r="C633" s="187"/>
      <c r="D633" s="190"/>
      <c r="E633" s="165"/>
      <c r="F633" s="165"/>
      <c r="G633" s="163"/>
      <c r="H633" s="163"/>
      <c r="I633" s="163"/>
      <c r="J633" s="163"/>
      <c r="K633" s="164"/>
      <c r="L633" s="165"/>
      <c r="M633" s="163"/>
      <c r="N633" s="163"/>
      <c r="O633" s="163"/>
    </row>
    <row r="634" spans="1:15">
      <c r="A634" s="163"/>
      <c r="B634" s="187"/>
      <c r="C634" s="187"/>
      <c r="D634" s="190"/>
      <c r="E634" s="165"/>
      <c r="F634" s="165"/>
      <c r="G634" s="163"/>
      <c r="H634" s="163"/>
      <c r="I634" s="163"/>
      <c r="J634" s="163"/>
      <c r="K634" s="164"/>
      <c r="L634" s="165"/>
      <c r="M634" s="163"/>
      <c r="N634" s="163"/>
      <c r="O634" s="163"/>
    </row>
    <row r="635" spans="1:15">
      <c r="A635" s="163"/>
      <c r="B635" s="187"/>
      <c r="C635" s="187"/>
      <c r="D635" s="190"/>
      <c r="E635" s="165"/>
      <c r="F635" s="165"/>
      <c r="G635" s="163"/>
      <c r="H635" s="163"/>
      <c r="I635" s="163"/>
      <c r="J635" s="163"/>
      <c r="K635" s="164"/>
      <c r="L635" s="165"/>
      <c r="M635" s="163"/>
      <c r="N635" s="163"/>
      <c r="O635" s="163"/>
    </row>
    <row r="636" spans="1:15">
      <c r="A636" s="163"/>
      <c r="B636" s="187"/>
      <c r="C636" s="187"/>
      <c r="D636" s="190"/>
      <c r="E636" s="165"/>
      <c r="F636" s="165"/>
      <c r="G636" s="163"/>
      <c r="H636" s="163"/>
      <c r="I636" s="163"/>
      <c r="J636" s="163"/>
      <c r="K636" s="164"/>
      <c r="L636" s="165"/>
      <c r="M636" s="163"/>
      <c r="N636" s="163"/>
      <c r="O636" s="163"/>
    </row>
    <row r="637" spans="1:15">
      <c r="A637" s="163"/>
      <c r="B637" s="187"/>
      <c r="C637" s="187"/>
      <c r="D637" s="190"/>
      <c r="E637" s="165"/>
      <c r="F637" s="165"/>
      <c r="G637" s="163"/>
      <c r="H637" s="163"/>
      <c r="I637" s="163"/>
      <c r="J637" s="163"/>
      <c r="K637" s="164"/>
      <c r="L637" s="165"/>
      <c r="M637" s="163"/>
      <c r="N637" s="163"/>
      <c r="O637" s="163"/>
    </row>
    <row r="638" spans="1:15">
      <c r="A638" s="163"/>
      <c r="B638" s="187"/>
      <c r="C638" s="187"/>
      <c r="D638" s="190"/>
      <c r="E638" s="165"/>
      <c r="F638" s="165"/>
      <c r="G638" s="163"/>
      <c r="H638" s="163"/>
      <c r="I638" s="163"/>
      <c r="J638" s="163"/>
      <c r="K638" s="164"/>
      <c r="L638" s="165"/>
      <c r="M638" s="163"/>
      <c r="N638" s="163"/>
      <c r="O638" s="163"/>
    </row>
    <row r="639" spans="1:15">
      <c r="A639" s="163"/>
      <c r="B639" s="187"/>
      <c r="C639" s="187"/>
      <c r="D639" s="190"/>
      <c r="E639" s="165"/>
      <c r="F639" s="165"/>
      <c r="G639" s="163"/>
      <c r="H639" s="163"/>
      <c r="I639" s="163"/>
      <c r="J639" s="163"/>
      <c r="K639" s="164"/>
      <c r="L639" s="165"/>
      <c r="M639" s="163"/>
      <c r="N639" s="163"/>
      <c r="O639" s="163"/>
    </row>
    <row r="640" spans="1:15">
      <c r="A640" s="163"/>
      <c r="B640" s="187"/>
      <c r="C640" s="187"/>
      <c r="D640" s="190"/>
      <c r="E640" s="165"/>
      <c r="F640" s="165"/>
      <c r="G640" s="163"/>
      <c r="H640" s="163"/>
      <c r="I640" s="163"/>
      <c r="J640" s="163"/>
      <c r="K640" s="164"/>
      <c r="L640" s="165"/>
      <c r="M640" s="163"/>
      <c r="N640" s="163"/>
      <c r="O640" s="163"/>
    </row>
    <row r="641" spans="1:15">
      <c r="A641" s="163"/>
      <c r="B641" s="187"/>
      <c r="C641" s="187"/>
      <c r="D641" s="190"/>
      <c r="E641" s="165"/>
      <c r="F641" s="165"/>
      <c r="G641" s="163"/>
      <c r="H641" s="163"/>
      <c r="I641" s="163"/>
      <c r="J641" s="163"/>
      <c r="K641" s="164"/>
      <c r="L641" s="165"/>
      <c r="M641" s="163"/>
      <c r="N641" s="163"/>
      <c r="O641" s="163"/>
    </row>
    <row r="642" spans="1:15">
      <c r="A642" s="163"/>
      <c r="B642" s="187"/>
      <c r="C642" s="187"/>
      <c r="D642" s="190"/>
      <c r="E642" s="165"/>
      <c r="F642" s="165"/>
      <c r="G642" s="163"/>
      <c r="H642" s="163"/>
      <c r="I642" s="163"/>
      <c r="J642" s="163"/>
      <c r="K642" s="164"/>
      <c r="L642" s="165"/>
      <c r="M642" s="163"/>
      <c r="N642" s="163"/>
      <c r="O642" s="163"/>
    </row>
    <row r="643" spans="1:15">
      <c r="A643" s="163"/>
      <c r="B643" s="187"/>
      <c r="C643" s="187"/>
      <c r="D643" s="190"/>
      <c r="E643" s="165"/>
      <c r="F643" s="165"/>
      <c r="G643" s="163"/>
      <c r="H643" s="163"/>
      <c r="I643" s="163"/>
      <c r="J643" s="163"/>
      <c r="K643" s="164"/>
      <c r="L643" s="165"/>
      <c r="M643" s="163"/>
      <c r="N643" s="163"/>
      <c r="O643" s="163"/>
    </row>
    <row r="644" spans="1:15">
      <c r="A644" s="163"/>
      <c r="B644" s="187"/>
      <c r="C644" s="187"/>
      <c r="D644" s="190"/>
      <c r="E644" s="165"/>
      <c r="F644" s="165"/>
      <c r="G644" s="163"/>
      <c r="H644" s="163"/>
      <c r="I644" s="163"/>
      <c r="J644" s="163"/>
      <c r="K644" s="164"/>
      <c r="L644" s="165"/>
      <c r="M644" s="163"/>
      <c r="N644" s="163"/>
      <c r="O644" s="163"/>
    </row>
    <row r="645" spans="1:15">
      <c r="A645" s="163"/>
      <c r="B645" s="187"/>
      <c r="C645" s="187"/>
      <c r="D645" s="190"/>
      <c r="E645" s="165"/>
      <c r="F645" s="165"/>
      <c r="G645" s="163"/>
      <c r="H645" s="163"/>
      <c r="I645" s="163"/>
      <c r="J645" s="163"/>
      <c r="K645" s="164"/>
      <c r="L645" s="165"/>
      <c r="M645" s="163"/>
      <c r="N645" s="163"/>
      <c r="O645" s="163"/>
    </row>
    <row r="646" spans="1:15">
      <c r="A646" s="163"/>
      <c r="B646" s="187"/>
      <c r="C646" s="187"/>
      <c r="D646" s="190"/>
      <c r="E646" s="165"/>
      <c r="F646" s="165"/>
      <c r="G646" s="163"/>
      <c r="H646" s="163"/>
      <c r="I646" s="163"/>
      <c r="J646" s="163"/>
      <c r="K646" s="164"/>
      <c r="L646" s="165"/>
      <c r="M646" s="163"/>
      <c r="N646" s="163"/>
      <c r="O646" s="163"/>
    </row>
    <row r="647" spans="1:15">
      <c r="A647" s="163"/>
      <c r="B647" s="187"/>
      <c r="C647" s="187"/>
      <c r="D647" s="190"/>
      <c r="E647" s="165"/>
      <c r="F647" s="165"/>
      <c r="G647" s="163"/>
      <c r="H647" s="163"/>
      <c r="I647" s="163"/>
      <c r="J647" s="163"/>
      <c r="K647" s="164"/>
      <c r="L647" s="165"/>
      <c r="M647" s="163"/>
      <c r="N647" s="163"/>
      <c r="O647" s="163"/>
    </row>
    <row r="648" spans="1:15">
      <c r="A648" s="163"/>
      <c r="B648" s="187"/>
      <c r="C648" s="187"/>
      <c r="D648" s="190"/>
      <c r="E648" s="165"/>
      <c r="F648" s="165"/>
      <c r="G648" s="163"/>
      <c r="H648" s="163"/>
      <c r="I648" s="163"/>
      <c r="J648" s="163"/>
      <c r="K648" s="164"/>
      <c r="L648" s="165"/>
      <c r="M648" s="163"/>
      <c r="N648" s="163"/>
      <c r="O648" s="163"/>
    </row>
    <row r="649" spans="1:15">
      <c r="A649" s="163"/>
      <c r="B649" s="187"/>
      <c r="C649" s="187"/>
      <c r="D649" s="190"/>
      <c r="E649" s="165"/>
      <c r="F649" s="165"/>
      <c r="G649" s="163"/>
      <c r="H649" s="163"/>
      <c r="I649" s="163"/>
      <c r="J649" s="163"/>
      <c r="K649" s="164"/>
      <c r="L649" s="165"/>
      <c r="M649" s="163"/>
      <c r="N649" s="163"/>
      <c r="O649" s="163"/>
    </row>
    <row r="650" spans="1:15">
      <c r="A650" s="163"/>
      <c r="B650" s="187"/>
      <c r="C650" s="187"/>
      <c r="D650" s="190"/>
      <c r="E650" s="165"/>
      <c r="F650" s="165"/>
      <c r="G650" s="163"/>
      <c r="H650" s="163"/>
      <c r="I650" s="163"/>
      <c r="J650" s="163"/>
      <c r="K650" s="164"/>
      <c r="L650" s="165"/>
      <c r="M650" s="163"/>
      <c r="N650" s="163"/>
      <c r="O650" s="163"/>
    </row>
    <row r="651" spans="1:15">
      <c r="A651" s="163"/>
      <c r="B651" s="187"/>
      <c r="C651" s="187"/>
      <c r="D651" s="190"/>
      <c r="E651" s="165"/>
      <c r="F651" s="165"/>
      <c r="G651" s="163"/>
      <c r="H651" s="163"/>
      <c r="I651" s="163"/>
      <c r="J651" s="163"/>
      <c r="K651" s="164"/>
      <c r="L651" s="165"/>
      <c r="M651" s="163"/>
      <c r="N651" s="163"/>
      <c r="O651" s="163"/>
    </row>
    <row r="652" spans="1:15">
      <c r="A652" s="163"/>
      <c r="B652" s="187"/>
      <c r="C652" s="187"/>
      <c r="D652" s="190"/>
      <c r="E652" s="165"/>
      <c r="F652" s="165"/>
      <c r="G652" s="163"/>
      <c r="H652" s="163"/>
      <c r="I652" s="163"/>
      <c r="J652" s="163"/>
      <c r="K652" s="164"/>
      <c r="L652" s="165"/>
      <c r="M652" s="163"/>
      <c r="N652" s="163"/>
      <c r="O652" s="163"/>
    </row>
    <row r="653" spans="1:15">
      <c r="A653" s="163"/>
      <c r="B653" s="187"/>
      <c r="C653" s="187"/>
      <c r="D653" s="190"/>
      <c r="E653" s="165"/>
      <c r="F653" s="165"/>
      <c r="G653" s="163"/>
      <c r="H653" s="163"/>
      <c r="I653" s="163"/>
      <c r="J653" s="163"/>
      <c r="K653" s="164"/>
      <c r="L653" s="165"/>
      <c r="M653" s="163"/>
      <c r="N653" s="163"/>
      <c r="O653" s="163"/>
    </row>
    <row r="654" spans="1:15">
      <c r="A654" s="163"/>
      <c r="B654" s="187"/>
      <c r="C654" s="187"/>
      <c r="D654" s="190"/>
      <c r="E654" s="165"/>
      <c r="F654" s="165"/>
      <c r="G654" s="163"/>
      <c r="H654" s="163"/>
      <c r="I654" s="163"/>
      <c r="J654" s="163"/>
      <c r="K654" s="164"/>
      <c r="L654" s="165"/>
      <c r="M654" s="163"/>
      <c r="N654" s="163"/>
      <c r="O654" s="163"/>
    </row>
    <row r="655" spans="1:15">
      <c r="A655" s="163"/>
      <c r="B655" s="187"/>
      <c r="C655" s="187"/>
      <c r="D655" s="190"/>
      <c r="E655" s="165"/>
      <c r="F655" s="165"/>
      <c r="G655" s="163"/>
      <c r="H655" s="163"/>
      <c r="I655" s="163"/>
      <c r="J655" s="163"/>
      <c r="K655" s="164"/>
      <c r="L655" s="165"/>
      <c r="M655" s="163"/>
      <c r="N655" s="163"/>
      <c r="O655" s="163"/>
    </row>
    <row r="656" spans="1:15">
      <c r="A656" s="163"/>
      <c r="B656" s="187"/>
      <c r="C656" s="187"/>
      <c r="D656" s="190"/>
      <c r="E656" s="165"/>
      <c r="F656" s="165"/>
      <c r="G656" s="163"/>
      <c r="H656" s="163"/>
      <c r="I656" s="163"/>
      <c r="J656" s="163"/>
      <c r="K656" s="164"/>
      <c r="L656" s="165"/>
      <c r="M656" s="163"/>
      <c r="N656" s="163"/>
      <c r="O656" s="163"/>
    </row>
    <row r="657" spans="1:15">
      <c r="A657" s="163"/>
      <c r="B657" s="187"/>
      <c r="C657" s="187"/>
      <c r="D657" s="190"/>
      <c r="E657" s="165"/>
      <c r="F657" s="165"/>
      <c r="G657" s="163"/>
      <c r="H657" s="163"/>
      <c r="I657" s="163"/>
      <c r="J657" s="163"/>
      <c r="K657" s="164"/>
      <c r="L657" s="165"/>
      <c r="M657" s="163"/>
      <c r="N657" s="163"/>
      <c r="O657" s="163"/>
    </row>
    <row r="658" spans="1:15">
      <c r="A658" s="163"/>
      <c r="B658" s="187"/>
      <c r="C658" s="187"/>
      <c r="D658" s="190"/>
      <c r="E658" s="165"/>
      <c r="F658" s="165"/>
      <c r="G658" s="163"/>
      <c r="H658" s="163"/>
      <c r="I658" s="163"/>
      <c r="J658" s="163"/>
      <c r="K658" s="164"/>
      <c r="L658" s="165"/>
      <c r="M658" s="163"/>
      <c r="N658" s="163"/>
      <c r="O658" s="163"/>
    </row>
    <row r="659" spans="1:15">
      <c r="A659" s="163"/>
      <c r="B659" s="187"/>
      <c r="C659" s="187"/>
      <c r="D659" s="190"/>
      <c r="E659" s="165"/>
      <c r="F659" s="165"/>
      <c r="G659" s="163"/>
      <c r="H659" s="163"/>
      <c r="I659" s="163"/>
      <c r="J659" s="163"/>
      <c r="K659" s="164"/>
      <c r="L659" s="165"/>
      <c r="M659" s="163"/>
      <c r="N659" s="163"/>
      <c r="O659" s="163"/>
    </row>
    <row r="660" spans="1:15">
      <c r="A660" s="163"/>
      <c r="B660" s="187"/>
      <c r="C660" s="187"/>
      <c r="D660" s="190"/>
      <c r="E660" s="165"/>
      <c r="F660" s="165"/>
      <c r="G660" s="163"/>
      <c r="H660" s="163"/>
      <c r="I660" s="163"/>
      <c r="J660" s="163"/>
      <c r="K660" s="164"/>
      <c r="L660" s="165"/>
      <c r="M660" s="163"/>
      <c r="N660" s="163"/>
      <c r="O660" s="163"/>
    </row>
    <row r="661" spans="1:15">
      <c r="A661" s="163"/>
      <c r="B661" s="187"/>
      <c r="C661" s="187"/>
      <c r="D661" s="190"/>
      <c r="E661" s="165"/>
      <c r="F661" s="165"/>
      <c r="G661" s="163"/>
      <c r="H661" s="163"/>
      <c r="I661" s="163"/>
      <c r="J661" s="163"/>
      <c r="K661" s="164"/>
      <c r="L661" s="165"/>
      <c r="M661" s="163"/>
      <c r="N661" s="163"/>
      <c r="O661" s="163"/>
    </row>
    <row r="662" spans="1:15">
      <c r="A662" s="163"/>
      <c r="B662" s="187"/>
      <c r="C662" s="187"/>
      <c r="D662" s="190"/>
      <c r="E662" s="165"/>
      <c r="F662" s="165"/>
      <c r="G662" s="163"/>
      <c r="H662" s="163"/>
      <c r="I662" s="163"/>
      <c r="J662" s="163"/>
      <c r="K662" s="164"/>
      <c r="L662" s="165"/>
      <c r="M662" s="163"/>
      <c r="N662" s="163"/>
      <c r="O662" s="163"/>
    </row>
    <row r="663" spans="1:15">
      <c r="A663" s="163"/>
      <c r="B663" s="187"/>
      <c r="C663" s="187"/>
      <c r="D663" s="190"/>
      <c r="E663" s="165"/>
      <c r="F663" s="165"/>
      <c r="G663" s="163"/>
      <c r="H663" s="163"/>
      <c r="I663" s="163"/>
      <c r="J663" s="163"/>
      <c r="K663" s="164"/>
      <c r="L663" s="165"/>
      <c r="M663" s="163"/>
      <c r="N663" s="163"/>
      <c r="O663" s="163"/>
    </row>
    <row r="664" spans="1:15">
      <c r="A664" s="163"/>
      <c r="B664" s="187"/>
      <c r="C664" s="187"/>
      <c r="D664" s="190"/>
      <c r="E664" s="165"/>
      <c r="F664" s="165"/>
      <c r="G664" s="163"/>
      <c r="H664" s="163"/>
      <c r="I664" s="163"/>
      <c r="J664" s="163"/>
      <c r="K664" s="164"/>
      <c r="L664" s="165"/>
      <c r="M664" s="163"/>
      <c r="N664" s="163"/>
      <c r="O664" s="163"/>
    </row>
    <row r="665" spans="1:15">
      <c r="A665" s="163"/>
      <c r="B665" s="187"/>
      <c r="C665" s="187"/>
      <c r="D665" s="190"/>
      <c r="E665" s="165"/>
      <c r="F665" s="165"/>
      <c r="G665" s="163"/>
      <c r="H665" s="163"/>
      <c r="I665" s="163"/>
      <c r="J665" s="163"/>
      <c r="K665" s="164"/>
      <c r="L665" s="165"/>
      <c r="M665" s="163"/>
      <c r="N665" s="163"/>
      <c r="O665" s="163"/>
    </row>
    <row r="666" spans="1:15">
      <c r="A666" s="163"/>
      <c r="B666" s="187"/>
      <c r="C666" s="187"/>
      <c r="D666" s="190"/>
      <c r="E666" s="165"/>
      <c r="F666" s="165"/>
      <c r="G666" s="163"/>
      <c r="H666" s="163"/>
      <c r="I666" s="163"/>
      <c r="J666" s="163"/>
      <c r="K666" s="164"/>
      <c r="L666" s="165"/>
      <c r="M666" s="163"/>
      <c r="N666" s="163"/>
      <c r="O666" s="163"/>
    </row>
    <row r="667" spans="1:15">
      <c r="A667" s="163"/>
      <c r="B667" s="187"/>
      <c r="C667" s="187"/>
      <c r="D667" s="190"/>
      <c r="E667" s="165"/>
      <c r="F667" s="165"/>
      <c r="G667" s="163"/>
      <c r="H667" s="163"/>
      <c r="I667" s="163"/>
      <c r="J667" s="163"/>
      <c r="K667" s="164"/>
      <c r="L667" s="165"/>
      <c r="M667" s="163"/>
      <c r="N667" s="163"/>
      <c r="O667" s="163"/>
    </row>
    <row r="668" spans="1:15">
      <c r="A668" s="163"/>
      <c r="B668" s="187"/>
      <c r="C668" s="187"/>
      <c r="D668" s="190"/>
      <c r="E668" s="165"/>
      <c r="F668" s="165"/>
      <c r="G668" s="163"/>
      <c r="H668" s="163"/>
      <c r="I668" s="163"/>
      <c r="J668" s="163"/>
      <c r="K668" s="164"/>
      <c r="L668" s="165"/>
      <c r="M668" s="163"/>
      <c r="N668" s="163"/>
      <c r="O668" s="163"/>
    </row>
    <row r="669" spans="1:15">
      <c r="A669" s="163"/>
      <c r="B669" s="187"/>
      <c r="C669" s="187"/>
      <c r="D669" s="190"/>
      <c r="E669" s="165"/>
      <c r="F669" s="165"/>
      <c r="G669" s="163"/>
      <c r="H669" s="163"/>
      <c r="I669" s="163"/>
      <c r="J669" s="163"/>
      <c r="K669" s="164"/>
      <c r="L669" s="165"/>
      <c r="M669" s="163"/>
      <c r="N669" s="163"/>
      <c r="O669" s="163"/>
    </row>
    <row r="670" spans="1:15">
      <c r="A670" s="163"/>
      <c r="B670" s="187"/>
      <c r="C670" s="187"/>
      <c r="D670" s="190"/>
      <c r="E670" s="165"/>
      <c r="F670" s="165"/>
      <c r="G670" s="163"/>
      <c r="H670" s="163"/>
      <c r="I670" s="163"/>
      <c r="J670" s="163"/>
      <c r="K670" s="164"/>
      <c r="L670" s="165"/>
      <c r="M670" s="163"/>
      <c r="N670" s="163"/>
      <c r="O670" s="163"/>
    </row>
    <row r="671" spans="1:15">
      <c r="A671" s="163"/>
      <c r="B671" s="187"/>
      <c r="C671" s="187"/>
      <c r="D671" s="190"/>
      <c r="E671" s="165"/>
      <c r="F671" s="165"/>
      <c r="G671" s="163"/>
      <c r="H671" s="163"/>
      <c r="I671" s="163"/>
      <c r="J671" s="163"/>
      <c r="K671" s="164"/>
      <c r="L671" s="165"/>
      <c r="M671" s="163"/>
      <c r="N671" s="163"/>
      <c r="O671" s="163"/>
    </row>
    <row r="672" spans="1:15">
      <c r="A672" s="163"/>
      <c r="B672" s="187"/>
      <c r="C672" s="187"/>
      <c r="D672" s="190"/>
      <c r="E672" s="165"/>
      <c r="F672" s="165"/>
      <c r="G672" s="163"/>
      <c r="H672" s="163"/>
      <c r="I672" s="163"/>
      <c r="J672" s="163"/>
      <c r="K672" s="164"/>
      <c r="L672" s="165"/>
      <c r="M672" s="163"/>
      <c r="N672" s="163"/>
      <c r="O672" s="163"/>
    </row>
    <row r="673" spans="1:15">
      <c r="A673" s="163"/>
      <c r="B673" s="187"/>
      <c r="C673" s="187"/>
      <c r="D673" s="190"/>
      <c r="E673" s="165"/>
      <c r="F673" s="165"/>
      <c r="G673" s="163"/>
      <c r="H673" s="163"/>
      <c r="I673" s="163"/>
      <c r="J673" s="163"/>
      <c r="K673" s="164"/>
      <c r="L673" s="165"/>
      <c r="M673" s="163"/>
      <c r="N673" s="163"/>
      <c r="O673" s="163"/>
    </row>
    <row r="674" spans="1:15">
      <c r="A674" s="163"/>
      <c r="B674" s="187"/>
      <c r="C674" s="187"/>
      <c r="D674" s="190"/>
      <c r="E674" s="165"/>
      <c r="F674" s="165"/>
      <c r="G674" s="163"/>
      <c r="H674" s="163"/>
      <c r="I674" s="163"/>
      <c r="J674" s="163"/>
      <c r="K674" s="164"/>
      <c r="L674" s="165"/>
      <c r="M674" s="163"/>
      <c r="N674" s="163"/>
      <c r="O674" s="163"/>
    </row>
    <row r="675" spans="1:15">
      <c r="A675" s="163"/>
      <c r="B675" s="187"/>
      <c r="C675" s="187"/>
      <c r="D675" s="190"/>
      <c r="E675" s="165"/>
      <c r="F675" s="165"/>
      <c r="G675" s="163"/>
      <c r="H675" s="163"/>
      <c r="I675" s="163"/>
      <c r="J675" s="163"/>
      <c r="K675" s="164"/>
      <c r="L675" s="165"/>
      <c r="M675" s="163"/>
      <c r="N675" s="163"/>
      <c r="O675" s="163"/>
    </row>
    <row r="676" spans="1:15">
      <c r="A676" s="163"/>
      <c r="B676" s="187"/>
      <c r="C676" s="187"/>
      <c r="D676" s="190"/>
      <c r="E676" s="165"/>
      <c r="F676" s="165"/>
      <c r="G676" s="163"/>
      <c r="H676" s="163"/>
      <c r="I676" s="163"/>
      <c r="J676" s="163"/>
      <c r="K676" s="164"/>
      <c r="L676" s="165"/>
      <c r="M676" s="163"/>
      <c r="N676" s="163"/>
      <c r="O676" s="163"/>
    </row>
    <row r="677" spans="1:15">
      <c r="A677" s="163"/>
      <c r="B677" s="187"/>
      <c r="C677" s="187"/>
      <c r="D677" s="190"/>
      <c r="E677" s="165"/>
      <c r="F677" s="165"/>
      <c r="G677" s="163"/>
      <c r="H677" s="163"/>
      <c r="I677" s="163"/>
      <c r="J677" s="163"/>
      <c r="K677" s="164"/>
      <c r="L677" s="165"/>
      <c r="M677" s="163"/>
      <c r="N677" s="163"/>
      <c r="O677" s="163"/>
    </row>
    <row r="678" spans="1:15">
      <c r="A678" s="163"/>
      <c r="B678" s="187"/>
      <c r="C678" s="187"/>
      <c r="D678" s="190"/>
      <c r="E678" s="165"/>
      <c r="F678" s="165"/>
      <c r="G678" s="163"/>
      <c r="H678" s="163"/>
      <c r="I678" s="163"/>
      <c r="J678" s="163"/>
      <c r="K678" s="164"/>
      <c r="L678" s="165"/>
      <c r="M678" s="163"/>
      <c r="N678" s="163"/>
      <c r="O678" s="163"/>
    </row>
    <row r="679" spans="1:15">
      <c r="A679" s="163"/>
      <c r="B679" s="187"/>
      <c r="C679" s="187"/>
      <c r="D679" s="190"/>
      <c r="E679" s="165"/>
      <c r="F679" s="165"/>
      <c r="G679" s="163"/>
      <c r="H679" s="163"/>
      <c r="I679" s="163"/>
      <c r="J679" s="163"/>
      <c r="K679" s="164"/>
      <c r="L679" s="165"/>
      <c r="M679" s="163"/>
      <c r="N679" s="163"/>
      <c r="O679" s="163"/>
    </row>
    <row r="680" spans="1:15">
      <c r="A680" s="163"/>
      <c r="B680" s="187"/>
      <c r="C680" s="187"/>
      <c r="D680" s="190"/>
      <c r="E680" s="165"/>
      <c r="F680" s="165"/>
      <c r="G680" s="163"/>
      <c r="H680" s="163"/>
      <c r="I680" s="163"/>
      <c r="J680" s="163"/>
      <c r="K680" s="164"/>
      <c r="L680" s="165"/>
      <c r="M680" s="163"/>
      <c r="N680" s="163"/>
      <c r="O680" s="163"/>
    </row>
    <row r="681" spans="1:15">
      <c r="A681" s="163"/>
      <c r="B681" s="187"/>
      <c r="C681" s="187"/>
      <c r="D681" s="190"/>
      <c r="E681" s="165"/>
      <c r="F681" s="165"/>
      <c r="G681" s="163"/>
      <c r="H681" s="163"/>
      <c r="I681" s="163"/>
      <c r="J681" s="163"/>
      <c r="K681" s="164"/>
      <c r="L681" s="165"/>
      <c r="M681" s="163"/>
      <c r="N681" s="163"/>
      <c r="O681" s="163"/>
    </row>
    <row r="682" spans="1:15">
      <c r="A682" s="163"/>
      <c r="B682" s="187"/>
      <c r="C682" s="187"/>
      <c r="D682" s="190"/>
      <c r="E682" s="165"/>
      <c r="F682" s="165"/>
      <c r="G682" s="163"/>
      <c r="H682" s="163"/>
      <c r="I682" s="163"/>
      <c r="J682" s="163"/>
      <c r="K682" s="164"/>
      <c r="L682" s="165"/>
      <c r="M682" s="163"/>
      <c r="N682" s="163"/>
      <c r="O682" s="163"/>
    </row>
    <row r="683" spans="1:15">
      <c r="A683" s="163"/>
      <c r="B683" s="187"/>
      <c r="C683" s="187"/>
      <c r="D683" s="190"/>
      <c r="E683" s="165"/>
      <c r="F683" s="165"/>
      <c r="G683" s="163"/>
      <c r="H683" s="163"/>
      <c r="I683" s="163"/>
      <c r="J683" s="163"/>
      <c r="K683" s="164"/>
      <c r="L683" s="165"/>
      <c r="M683" s="163"/>
      <c r="N683" s="163"/>
      <c r="O683" s="163"/>
    </row>
    <row r="684" spans="1:15">
      <c r="A684" s="163"/>
      <c r="B684" s="187"/>
      <c r="C684" s="187"/>
      <c r="D684" s="190"/>
      <c r="E684" s="165"/>
      <c r="F684" s="165"/>
      <c r="G684" s="163"/>
      <c r="H684" s="163"/>
      <c r="I684" s="163"/>
      <c r="J684" s="163"/>
      <c r="K684" s="164"/>
      <c r="L684" s="165"/>
      <c r="M684" s="163"/>
      <c r="N684" s="163"/>
      <c r="O684" s="163"/>
    </row>
    <row r="685" spans="1:15">
      <c r="A685" s="163"/>
      <c r="B685" s="187"/>
      <c r="C685" s="187"/>
      <c r="D685" s="190"/>
      <c r="E685" s="165"/>
      <c r="F685" s="165"/>
      <c r="G685" s="163"/>
      <c r="H685" s="163"/>
      <c r="I685" s="163"/>
      <c r="J685" s="163"/>
      <c r="K685" s="164"/>
      <c r="L685" s="165"/>
      <c r="M685" s="163"/>
      <c r="N685" s="163"/>
      <c r="O685" s="163"/>
    </row>
    <row r="686" spans="1:15">
      <c r="A686" s="163"/>
      <c r="B686" s="187"/>
      <c r="C686" s="187"/>
      <c r="D686" s="190"/>
      <c r="E686" s="165"/>
      <c r="F686" s="165"/>
      <c r="G686" s="163"/>
      <c r="H686" s="163"/>
      <c r="I686" s="163"/>
      <c r="J686" s="163"/>
      <c r="K686" s="164"/>
      <c r="L686" s="165"/>
      <c r="M686" s="163"/>
      <c r="N686" s="163"/>
      <c r="O686" s="163"/>
    </row>
    <row r="687" spans="1:15">
      <c r="A687" s="163"/>
      <c r="B687" s="187"/>
      <c r="C687" s="187"/>
      <c r="D687" s="190"/>
      <c r="E687" s="165"/>
      <c r="F687" s="165"/>
      <c r="G687" s="163"/>
      <c r="H687" s="163"/>
      <c r="I687" s="163"/>
      <c r="J687" s="163"/>
      <c r="K687" s="164"/>
      <c r="L687" s="165"/>
      <c r="M687" s="163"/>
      <c r="N687" s="163"/>
      <c r="O687" s="163"/>
    </row>
    <row r="688" spans="1:15">
      <c r="A688" s="163"/>
      <c r="B688" s="187"/>
      <c r="C688" s="187"/>
      <c r="D688" s="190"/>
      <c r="E688" s="165"/>
      <c r="F688" s="165"/>
      <c r="G688" s="163"/>
      <c r="H688" s="163"/>
      <c r="I688" s="163"/>
      <c r="J688" s="163"/>
      <c r="K688" s="164"/>
      <c r="L688" s="165"/>
      <c r="M688" s="163"/>
      <c r="N688" s="163"/>
      <c r="O688" s="163"/>
    </row>
    <row r="689" spans="1:15">
      <c r="A689" s="163"/>
      <c r="B689" s="187"/>
      <c r="C689" s="187"/>
      <c r="D689" s="190"/>
      <c r="E689" s="165"/>
      <c r="F689" s="165"/>
      <c r="G689" s="163"/>
      <c r="H689" s="163"/>
      <c r="I689" s="163"/>
      <c r="J689" s="163"/>
      <c r="K689" s="164"/>
      <c r="L689" s="165"/>
      <c r="M689" s="163"/>
      <c r="N689" s="163"/>
      <c r="O689" s="163"/>
    </row>
    <row r="690" spans="1:15">
      <c r="A690" s="163"/>
      <c r="B690" s="187"/>
      <c r="C690" s="187"/>
      <c r="D690" s="190"/>
      <c r="E690" s="165"/>
      <c r="F690" s="165"/>
      <c r="G690" s="163"/>
      <c r="H690" s="163"/>
      <c r="I690" s="163"/>
      <c r="J690" s="163"/>
      <c r="K690" s="164"/>
      <c r="L690" s="165"/>
      <c r="M690" s="163"/>
      <c r="N690" s="163"/>
      <c r="O690" s="163"/>
    </row>
    <row r="691" spans="1:15">
      <c r="A691" s="163"/>
      <c r="B691" s="187"/>
      <c r="C691" s="187"/>
      <c r="D691" s="190"/>
      <c r="E691" s="165"/>
      <c r="F691" s="165"/>
      <c r="G691" s="163"/>
      <c r="H691" s="163"/>
      <c r="I691" s="163"/>
      <c r="J691" s="163"/>
      <c r="K691" s="164"/>
      <c r="L691" s="165"/>
      <c r="M691" s="163"/>
      <c r="N691" s="163"/>
      <c r="O691" s="163"/>
    </row>
    <row r="692" spans="1:15">
      <c r="A692" s="163"/>
      <c r="B692" s="187"/>
      <c r="C692" s="187"/>
      <c r="D692" s="190"/>
      <c r="E692" s="165"/>
      <c r="F692" s="165"/>
      <c r="G692" s="163"/>
      <c r="H692" s="163"/>
      <c r="I692" s="163"/>
      <c r="J692" s="163"/>
      <c r="K692" s="164"/>
      <c r="L692" s="165"/>
      <c r="M692" s="163"/>
      <c r="N692" s="163"/>
      <c r="O692" s="163"/>
    </row>
    <row r="693" spans="1:15">
      <c r="A693" s="163"/>
      <c r="B693" s="187"/>
      <c r="C693" s="187"/>
      <c r="D693" s="190"/>
      <c r="E693" s="165"/>
      <c r="F693" s="165"/>
      <c r="G693" s="163"/>
      <c r="H693" s="163"/>
      <c r="I693" s="163"/>
      <c r="J693" s="163"/>
      <c r="K693" s="164"/>
      <c r="L693" s="165"/>
      <c r="M693" s="163"/>
      <c r="N693" s="163"/>
      <c r="O693" s="163"/>
    </row>
    <row r="694" spans="1:15">
      <c r="A694" s="163"/>
      <c r="B694" s="187"/>
      <c r="C694" s="187"/>
      <c r="D694" s="190"/>
      <c r="E694" s="165"/>
      <c r="F694" s="165"/>
      <c r="G694" s="163"/>
      <c r="H694" s="163"/>
      <c r="I694" s="163"/>
      <c r="J694" s="163"/>
      <c r="K694" s="164"/>
      <c r="L694" s="165"/>
      <c r="M694" s="163"/>
      <c r="N694" s="163"/>
      <c r="O694" s="163"/>
    </row>
    <row r="695" spans="1:15">
      <c r="A695" s="163"/>
      <c r="B695" s="187"/>
      <c r="C695" s="187"/>
      <c r="D695" s="190"/>
      <c r="E695" s="165"/>
      <c r="F695" s="165"/>
      <c r="G695" s="163"/>
      <c r="H695" s="163"/>
      <c r="I695" s="163"/>
      <c r="J695" s="163"/>
      <c r="K695" s="164"/>
      <c r="L695" s="165"/>
      <c r="M695" s="163"/>
      <c r="N695" s="163"/>
      <c r="O695" s="163"/>
    </row>
    <row r="696" spans="1:15">
      <c r="A696" s="163"/>
      <c r="B696" s="187"/>
      <c r="C696" s="187"/>
      <c r="D696" s="190"/>
      <c r="E696" s="165"/>
      <c r="F696" s="165"/>
      <c r="G696" s="163"/>
      <c r="H696" s="163"/>
      <c r="I696" s="163"/>
      <c r="J696" s="163"/>
      <c r="K696" s="164"/>
      <c r="L696" s="165"/>
      <c r="M696" s="163"/>
      <c r="N696" s="163"/>
      <c r="O696" s="163"/>
    </row>
    <row r="697" spans="1:15">
      <c r="A697" s="163"/>
      <c r="B697" s="187"/>
      <c r="C697" s="187"/>
      <c r="D697" s="190"/>
      <c r="E697" s="165"/>
      <c r="F697" s="165"/>
      <c r="G697" s="163"/>
      <c r="H697" s="163"/>
      <c r="I697" s="163"/>
      <c r="J697" s="163"/>
      <c r="K697" s="164"/>
      <c r="L697" s="165"/>
      <c r="M697" s="163"/>
      <c r="N697" s="163"/>
      <c r="O697" s="163"/>
    </row>
    <row r="698" spans="1:15">
      <c r="A698" s="163"/>
      <c r="B698" s="187"/>
      <c r="C698" s="187"/>
      <c r="D698" s="190"/>
      <c r="E698" s="165"/>
      <c r="F698" s="165"/>
      <c r="G698" s="163"/>
      <c r="H698" s="163"/>
      <c r="I698" s="163"/>
      <c r="J698" s="163"/>
      <c r="K698" s="164"/>
      <c r="L698" s="165"/>
      <c r="M698" s="163"/>
      <c r="N698" s="163"/>
      <c r="O698" s="163"/>
    </row>
    <row r="699" spans="1:15">
      <c r="A699" s="163"/>
      <c r="B699" s="187"/>
      <c r="C699" s="187"/>
      <c r="D699" s="190"/>
      <c r="E699" s="165"/>
      <c r="F699" s="165"/>
      <c r="G699" s="163"/>
      <c r="H699" s="163"/>
      <c r="I699" s="163"/>
      <c r="J699" s="163"/>
      <c r="K699" s="164"/>
      <c r="L699" s="165"/>
      <c r="M699" s="163"/>
      <c r="N699" s="163"/>
      <c r="O699" s="163"/>
    </row>
    <row r="700" spans="1:15">
      <c r="A700" s="163"/>
      <c r="B700" s="187"/>
      <c r="C700" s="187"/>
      <c r="D700" s="190"/>
      <c r="E700" s="165"/>
      <c r="F700" s="165"/>
      <c r="G700" s="163"/>
      <c r="H700" s="163"/>
      <c r="I700" s="163"/>
      <c r="J700" s="163"/>
      <c r="K700" s="164"/>
      <c r="L700" s="165"/>
      <c r="M700" s="163"/>
      <c r="N700" s="163"/>
      <c r="O700" s="163"/>
    </row>
    <row r="701" spans="1:15">
      <c r="A701" s="163"/>
      <c r="B701" s="187"/>
      <c r="C701" s="187"/>
      <c r="D701" s="190"/>
      <c r="E701" s="165"/>
      <c r="F701" s="165"/>
      <c r="G701" s="163"/>
      <c r="H701" s="163"/>
      <c r="I701" s="163"/>
      <c r="J701" s="163"/>
      <c r="K701" s="164"/>
      <c r="L701" s="165"/>
      <c r="M701" s="163"/>
      <c r="N701" s="163"/>
      <c r="O701" s="163"/>
    </row>
    <row r="702" spans="1:15">
      <c r="A702" s="163"/>
      <c r="B702" s="187"/>
      <c r="C702" s="187"/>
      <c r="D702" s="190"/>
      <c r="E702" s="165"/>
      <c r="F702" s="165"/>
      <c r="G702" s="163"/>
      <c r="H702" s="163"/>
      <c r="I702" s="163"/>
      <c r="J702" s="163"/>
      <c r="K702" s="164"/>
      <c r="L702" s="165"/>
      <c r="M702" s="163"/>
      <c r="N702" s="163"/>
      <c r="O702" s="163"/>
    </row>
    <row r="703" spans="1:15">
      <c r="A703" s="163"/>
      <c r="B703" s="187"/>
      <c r="C703" s="187"/>
      <c r="D703" s="190"/>
      <c r="E703" s="165"/>
      <c r="F703" s="165"/>
      <c r="G703" s="163"/>
      <c r="H703" s="163"/>
      <c r="I703" s="163"/>
      <c r="J703" s="163"/>
      <c r="K703" s="164"/>
      <c r="L703" s="165"/>
      <c r="M703" s="163"/>
      <c r="N703" s="163"/>
      <c r="O703" s="163"/>
    </row>
    <row r="704" spans="1:15">
      <c r="A704" s="163"/>
      <c r="B704" s="187"/>
      <c r="C704" s="187"/>
      <c r="D704" s="190"/>
      <c r="E704" s="165"/>
      <c r="F704" s="165"/>
      <c r="G704" s="163"/>
      <c r="H704" s="163"/>
      <c r="I704" s="163"/>
      <c r="J704" s="163"/>
      <c r="K704" s="164"/>
      <c r="L704" s="165"/>
      <c r="M704" s="163"/>
      <c r="N704" s="163"/>
      <c r="O704" s="163"/>
    </row>
    <row r="705" spans="1:15">
      <c r="A705" s="163"/>
      <c r="B705" s="187"/>
      <c r="C705" s="187"/>
      <c r="D705" s="190"/>
      <c r="E705" s="165"/>
      <c r="F705" s="165"/>
      <c r="G705" s="163"/>
      <c r="H705" s="163"/>
      <c r="I705" s="163"/>
      <c r="J705" s="163"/>
      <c r="K705" s="164"/>
      <c r="L705" s="165"/>
      <c r="M705" s="163"/>
      <c r="N705" s="163"/>
      <c r="O705" s="163"/>
    </row>
    <row r="706" spans="1:15">
      <c r="A706" s="163"/>
      <c r="B706" s="187"/>
      <c r="C706" s="187"/>
      <c r="D706" s="190"/>
      <c r="E706" s="165"/>
      <c r="F706" s="165"/>
      <c r="G706" s="163"/>
      <c r="H706" s="163"/>
      <c r="I706" s="163"/>
      <c r="J706" s="163"/>
      <c r="K706" s="164"/>
      <c r="L706" s="164"/>
      <c r="M706" s="163"/>
      <c r="N706" s="163"/>
      <c r="O706" s="163"/>
    </row>
    <row r="707" spans="1:15">
      <c r="A707" s="163"/>
      <c r="B707" s="187"/>
      <c r="C707" s="187"/>
      <c r="D707" s="190"/>
      <c r="E707" s="164"/>
      <c r="F707" s="164"/>
      <c r="G707" s="163"/>
      <c r="H707" s="163"/>
      <c r="I707" s="163"/>
      <c r="J707" s="163"/>
      <c r="K707" s="164"/>
      <c r="L707" s="164"/>
      <c r="M707" s="163"/>
      <c r="N707" s="163"/>
      <c r="O707" s="163"/>
    </row>
    <row r="708" spans="1:15">
      <c r="A708" s="163"/>
      <c r="B708" s="187"/>
      <c r="C708" s="187"/>
      <c r="D708" s="190"/>
      <c r="E708" s="165"/>
      <c r="F708" s="165"/>
      <c r="G708" s="163"/>
      <c r="H708" s="163"/>
      <c r="I708" s="163"/>
      <c r="J708" s="163"/>
      <c r="K708" s="164"/>
      <c r="L708" s="165"/>
      <c r="M708" s="163"/>
      <c r="N708" s="163"/>
      <c r="O708" s="163"/>
    </row>
    <row r="709" spans="1:15">
      <c r="A709" s="163"/>
      <c r="B709" s="187"/>
      <c r="C709" s="187"/>
      <c r="D709" s="190"/>
      <c r="E709" s="165"/>
      <c r="F709" s="165"/>
      <c r="G709" s="163"/>
      <c r="H709" s="163"/>
      <c r="I709" s="163"/>
      <c r="J709" s="163"/>
      <c r="K709" s="164"/>
      <c r="L709" s="165"/>
      <c r="M709" s="163"/>
      <c r="N709" s="163"/>
      <c r="O709" s="163"/>
    </row>
    <row r="710" spans="1:15">
      <c r="A710" s="163"/>
      <c r="B710" s="187"/>
      <c r="C710" s="187"/>
      <c r="D710" s="190"/>
      <c r="E710" s="165"/>
      <c r="F710" s="165"/>
      <c r="G710" s="163"/>
      <c r="H710" s="163"/>
      <c r="I710" s="163"/>
      <c r="J710" s="163"/>
      <c r="K710" s="164"/>
      <c r="L710" s="165"/>
      <c r="M710" s="163"/>
      <c r="N710" s="163"/>
      <c r="O710" s="163"/>
    </row>
    <row r="711" spans="1:15">
      <c r="A711" s="163"/>
      <c r="B711" s="187"/>
      <c r="C711" s="187"/>
      <c r="D711" s="190"/>
      <c r="E711" s="164"/>
      <c r="F711" s="164"/>
      <c r="G711" s="163"/>
      <c r="H711" s="163"/>
      <c r="I711" s="163"/>
      <c r="J711" s="163"/>
      <c r="K711" s="164"/>
      <c r="L711" s="164"/>
      <c r="M711" s="163"/>
      <c r="N711" s="163"/>
      <c r="O711" s="163"/>
    </row>
    <row r="712" spans="1:15">
      <c r="A712" s="163"/>
      <c r="B712" s="187"/>
      <c r="C712" s="187"/>
      <c r="D712" s="190"/>
      <c r="E712" s="165"/>
      <c r="F712" s="165"/>
      <c r="G712" s="163"/>
      <c r="H712" s="163"/>
      <c r="I712" s="163"/>
      <c r="J712" s="163"/>
      <c r="K712" s="164"/>
      <c r="L712" s="165"/>
      <c r="M712" s="163"/>
      <c r="N712" s="163"/>
      <c r="O712" s="163"/>
    </row>
    <row r="713" spans="1:15">
      <c r="A713" s="163"/>
      <c r="B713" s="187"/>
      <c r="C713" s="187"/>
      <c r="D713" s="190"/>
      <c r="E713" s="165"/>
      <c r="F713" s="165"/>
      <c r="G713" s="163"/>
      <c r="H713" s="163"/>
      <c r="I713" s="163"/>
      <c r="J713" s="163"/>
      <c r="K713" s="164"/>
      <c r="L713" s="165"/>
      <c r="M713" s="163"/>
      <c r="N713" s="163"/>
      <c r="O713" s="163"/>
    </row>
    <row r="714" spans="1:15">
      <c r="A714" s="163"/>
      <c r="B714" s="187"/>
      <c r="C714" s="187"/>
      <c r="D714" s="190"/>
      <c r="E714" s="165"/>
      <c r="F714" s="165"/>
      <c r="G714" s="163"/>
      <c r="H714" s="163"/>
      <c r="I714" s="163"/>
      <c r="J714" s="163"/>
      <c r="K714" s="164"/>
      <c r="L714" s="165"/>
      <c r="M714" s="163"/>
      <c r="N714" s="163"/>
      <c r="O714" s="163"/>
    </row>
    <row r="715" spans="1:15">
      <c r="A715" s="163"/>
      <c r="B715" s="187"/>
      <c r="C715" s="187"/>
      <c r="D715" s="190"/>
      <c r="E715" s="165"/>
      <c r="F715" s="165"/>
      <c r="G715" s="163"/>
      <c r="H715" s="163"/>
      <c r="I715" s="163"/>
      <c r="J715" s="163"/>
      <c r="K715" s="164"/>
      <c r="L715" s="165"/>
      <c r="M715" s="163"/>
      <c r="N715" s="163"/>
      <c r="O715" s="163"/>
    </row>
    <row r="716" spans="1:15">
      <c r="A716" s="163"/>
      <c r="B716" s="187"/>
      <c r="C716" s="187"/>
      <c r="D716" s="190"/>
      <c r="E716" s="165"/>
      <c r="F716" s="165"/>
      <c r="G716" s="163"/>
      <c r="H716" s="163"/>
      <c r="I716" s="163"/>
      <c r="J716" s="163"/>
      <c r="K716" s="164"/>
      <c r="L716" s="165"/>
      <c r="M716" s="163"/>
      <c r="N716" s="163"/>
      <c r="O716" s="163"/>
    </row>
    <row r="717" spans="1:15">
      <c r="A717" s="163"/>
      <c r="B717" s="187"/>
      <c r="C717" s="187"/>
      <c r="D717" s="190"/>
      <c r="E717" s="165"/>
      <c r="F717" s="165"/>
      <c r="G717" s="163"/>
      <c r="H717" s="163"/>
      <c r="I717" s="163"/>
      <c r="J717" s="163"/>
      <c r="K717" s="164"/>
      <c r="L717" s="165"/>
      <c r="M717" s="163"/>
      <c r="N717" s="163"/>
      <c r="O717" s="163"/>
    </row>
    <row r="718" spans="1:15">
      <c r="A718" s="163"/>
      <c r="B718" s="187"/>
      <c r="C718" s="187"/>
      <c r="D718" s="190"/>
      <c r="E718" s="165"/>
      <c r="F718" s="165"/>
      <c r="G718" s="163"/>
      <c r="H718" s="163"/>
      <c r="I718" s="163"/>
      <c r="J718" s="163"/>
      <c r="K718" s="164"/>
      <c r="L718" s="165"/>
      <c r="M718" s="163"/>
      <c r="N718" s="163"/>
      <c r="O718" s="163"/>
    </row>
    <row r="719" spans="1:15">
      <c r="A719" s="163"/>
      <c r="B719" s="187"/>
      <c r="C719" s="187"/>
      <c r="D719" s="190"/>
      <c r="E719" s="165"/>
      <c r="F719" s="165"/>
      <c r="G719" s="163"/>
      <c r="H719" s="163"/>
      <c r="I719" s="163"/>
      <c r="J719" s="163"/>
      <c r="K719" s="164"/>
      <c r="L719" s="165"/>
      <c r="M719" s="163"/>
      <c r="N719" s="163"/>
      <c r="O719" s="163"/>
    </row>
    <row r="720" spans="1:15">
      <c r="A720" s="163"/>
      <c r="B720" s="187"/>
      <c r="C720" s="187"/>
      <c r="D720" s="190"/>
      <c r="E720" s="165"/>
      <c r="F720" s="165"/>
      <c r="G720" s="163"/>
      <c r="H720" s="163"/>
      <c r="I720" s="163"/>
      <c r="J720" s="163"/>
      <c r="K720" s="164"/>
      <c r="L720" s="165"/>
      <c r="M720" s="163"/>
      <c r="N720" s="163"/>
      <c r="O720" s="163"/>
    </row>
    <row r="721" spans="1:15">
      <c r="A721" s="163"/>
      <c r="B721" s="187"/>
      <c r="C721" s="187"/>
      <c r="D721" s="190"/>
      <c r="E721" s="165"/>
      <c r="F721" s="165"/>
      <c r="G721" s="163"/>
      <c r="H721" s="163"/>
      <c r="I721" s="163"/>
      <c r="J721" s="163"/>
      <c r="K721" s="164"/>
      <c r="L721" s="165"/>
      <c r="M721" s="163"/>
      <c r="N721" s="163"/>
      <c r="O721" s="163"/>
    </row>
    <row r="722" spans="1:15">
      <c r="A722" s="163"/>
      <c r="B722" s="187"/>
      <c r="C722" s="187"/>
      <c r="D722" s="190"/>
      <c r="E722" s="165"/>
      <c r="F722" s="165"/>
      <c r="G722" s="163"/>
      <c r="H722" s="163"/>
      <c r="I722" s="163"/>
      <c r="J722" s="163"/>
      <c r="K722" s="164"/>
      <c r="L722" s="165"/>
      <c r="M722" s="163"/>
      <c r="N722" s="163"/>
      <c r="O722" s="163"/>
    </row>
    <row r="723" spans="1:15">
      <c r="A723" s="163"/>
      <c r="B723" s="187"/>
      <c r="C723" s="187"/>
      <c r="D723" s="190"/>
      <c r="E723" s="165"/>
      <c r="F723" s="165"/>
      <c r="G723" s="163"/>
      <c r="H723" s="163"/>
      <c r="I723" s="163"/>
      <c r="J723" s="163"/>
      <c r="K723" s="164"/>
      <c r="L723" s="165"/>
      <c r="M723" s="163"/>
      <c r="N723" s="163"/>
      <c r="O723" s="163"/>
    </row>
    <row r="724" spans="1:15">
      <c r="A724" s="163"/>
      <c r="B724" s="187"/>
      <c r="C724" s="187"/>
      <c r="D724" s="190"/>
      <c r="E724" s="165"/>
      <c r="F724" s="165"/>
      <c r="G724" s="163"/>
      <c r="H724" s="163"/>
      <c r="I724" s="163"/>
      <c r="J724" s="163"/>
      <c r="K724" s="164"/>
      <c r="L724" s="165"/>
      <c r="M724" s="163"/>
      <c r="N724" s="163"/>
      <c r="O724" s="163"/>
    </row>
    <row r="725" spans="1:15">
      <c r="A725" s="163"/>
      <c r="B725" s="187"/>
      <c r="C725" s="187"/>
      <c r="D725" s="190"/>
      <c r="E725" s="165"/>
      <c r="F725" s="165"/>
      <c r="G725" s="163"/>
      <c r="H725" s="163"/>
      <c r="I725" s="163"/>
      <c r="J725" s="163"/>
      <c r="K725" s="164"/>
      <c r="L725" s="165"/>
      <c r="M725" s="163"/>
      <c r="N725" s="163"/>
      <c r="O725" s="163"/>
    </row>
    <row r="726" spans="1:15">
      <c r="A726" s="163"/>
      <c r="B726" s="187"/>
      <c r="C726" s="187"/>
      <c r="D726" s="190"/>
      <c r="E726" s="165"/>
      <c r="F726" s="165"/>
      <c r="G726" s="163"/>
      <c r="H726" s="163"/>
      <c r="I726" s="163"/>
      <c r="J726" s="163"/>
      <c r="K726" s="164"/>
      <c r="L726" s="165"/>
      <c r="M726" s="163"/>
      <c r="N726" s="163"/>
      <c r="O726" s="163"/>
    </row>
    <row r="727" spans="1:15">
      <c r="A727" s="163"/>
      <c r="B727" s="187"/>
      <c r="C727" s="187"/>
      <c r="D727" s="190"/>
      <c r="E727" s="165"/>
      <c r="F727" s="165"/>
      <c r="G727" s="163"/>
      <c r="H727" s="163"/>
      <c r="I727" s="163"/>
      <c r="J727" s="163"/>
      <c r="K727" s="164"/>
      <c r="L727" s="165"/>
      <c r="M727" s="163"/>
      <c r="N727" s="163"/>
      <c r="O727" s="163"/>
    </row>
    <row r="728" spans="1:15">
      <c r="A728" s="163"/>
      <c r="B728" s="187"/>
      <c r="C728" s="187"/>
      <c r="D728" s="190"/>
      <c r="E728" s="165"/>
      <c r="F728" s="165"/>
      <c r="G728" s="163"/>
      <c r="H728" s="163"/>
      <c r="I728" s="163"/>
      <c r="J728" s="163"/>
      <c r="K728" s="164"/>
      <c r="L728" s="165"/>
      <c r="M728" s="163"/>
      <c r="N728" s="163"/>
      <c r="O728" s="163"/>
    </row>
    <row r="729" spans="1:15">
      <c r="A729" s="163"/>
      <c r="B729" s="187"/>
      <c r="C729" s="187"/>
      <c r="D729" s="190"/>
      <c r="E729" s="165"/>
      <c r="F729" s="165"/>
      <c r="G729" s="163"/>
      <c r="H729" s="163"/>
      <c r="I729" s="163"/>
      <c r="J729" s="163"/>
      <c r="K729" s="164"/>
      <c r="L729" s="165"/>
      <c r="M729" s="163"/>
      <c r="N729" s="163"/>
      <c r="O729" s="163"/>
    </row>
    <row r="730" spans="1:15">
      <c r="A730" s="163"/>
      <c r="B730" s="187"/>
      <c r="C730" s="187"/>
      <c r="D730" s="190"/>
      <c r="E730" s="165"/>
      <c r="F730" s="165"/>
      <c r="G730" s="163"/>
      <c r="H730" s="163"/>
      <c r="I730" s="163"/>
      <c r="J730" s="163"/>
      <c r="K730" s="164"/>
      <c r="L730" s="165"/>
      <c r="M730" s="163"/>
      <c r="N730" s="163"/>
      <c r="O730" s="163"/>
    </row>
    <row r="731" spans="1:15">
      <c r="A731" s="163"/>
      <c r="B731" s="187"/>
      <c r="C731" s="187"/>
      <c r="D731" s="190"/>
      <c r="E731" s="165"/>
      <c r="F731" s="165"/>
      <c r="G731" s="163"/>
      <c r="H731" s="163"/>
      <c r="I731" s="163"/>
      <c r="J731" s="163"/>
      <c r="K731" s="164"/>
      <c r="L731" s="165"/>
      <c r="M731" s="163"/>
      <c r="N731" s="163"/>
      <c r="O731" s="163"/>
    </row>
    <row r="732" spans="1:15">
      <c r="A732" s="163"/>
      <c r="B732" s="187"/>
      <c r="C732" s="187"/>
      <c r="D732" s="190"/>
      <c r="E732" s="165"/>
      <c r="F732" s="165"/>
      <c r="G732" s="163"/>
      <c r="H732" s="163"/>
      <c r="I732" s="163"/>
      <c r="J732" s="163"/>
      <c r="K732" s="164"/>
      <c r="L732" s="165"/>
      <c r="M732" s="163"/>
      <c r="N732" s="163"/>
      <c r="O732" s="163"/>
    </row>
    <row r="733" spans="1:15">
      <c r="A733" s="163"/>
      <c r="B733" s="187"/>
      <c r="C733" s="187"/>
      <c r="D733" s="190"/>
      <c r="E733" s="165"/>
      <c r="F733" s="165"/>
      <c r="G733" s="163"/>
      <c r="H733" s="163"/>
      <c r="I733" s="163"/>
      <c r="J733" s="163"/>
      <c r="K733" s="164"/>
      <c r="L733" s="165"/>
      <c r="M733" s="163"/>
      <c r="N733" s="163"/>
      <c r="O733" s="163"/>
    </row>
    <row r="734" spans="1:15">
      <c r="A734" s="163"/>
      <c r="B734" s="187"/>
      <c r="C734" s="187"/>
      <c r="D734" s="190"/>
      <c r="E734" s="165"/>
      <c r="F734" s="165"/>
      <c r="G734" s="163"/>
      <c r="H734" s="163"/>
      <c r="I734" s="163"/>
      <c r="J734" s="163"/>
      <c r="K734" s="164"/>
      <c r="L734" s="165"/>
      <c r="M734" s="163"/>
      <c r="N734" s="163"/>
      <c r="O734" s="163"/>
    </row>
    <row r="735" spans="1:15">
      <c r="A735" s="163"/>
      <c r="B735" s="187"/>
      <c r="C735" s="187"/>
      <c r="D735" s="190"/>
      <c r="E735" s="165"/>
      <c r="F735" s="165"/>
      <c r="G735" s="163"/>
      <c r="H735" s="163"/>
      <c r="I735" s="163"/>
      <c r="J735" s="163"/>
      <c r="K735" s="164"/>
      <c r="L735" s="165"/>
      <c r="M735" s="163"/>
      <c r="N735" s="163"/>
      <c r="O735" s="163"/>
    </row>
    <row r="736" spans="1:15">
      <c r="A736" s="163"/>
      <c r="B736" s="187"/>
      <c r="C736" s="187"/>
      <c r="D736" s="190"/>
      <c r="E736" s="165"/>
      <c r="F736" s="165"/>
      <c r="G736" s="163"/>
      <c r="H736" s="163"/>
      <c r="I736" s="163"/>
      <c r="J736" s="163"/>
      <c r="K736" s="164"/>
      <c r="L736" s="165"/>
      <c r="M736" s="163"/>
      <c r="N736" s="163"/>
      <c r="O736" s="163"/>
    </row>
    <row r="737" spans="1:15">
      <c r="A737" s="163"/>
      <c r="B737" s="187"/>
      <c r="C737" s="187"/>
      <c r="D737" s="190"/>
      <c r="E737" s="165"/>
      <c r="F737" s="165"/>
      <c r="G737" s="163"/>
      <c r="H737" s="163"/>
      <c r="I737" s="163"/>
      <c r="J737" s="163"/>
      <c r="K737" s="164"/>
      <c r="L737" s="165"/>
      <c r="M737" s="163"/>
      <c r="N737" s="163"/>
      <c r="O737" s="163"/>
    </row>
    <row r="738" spans="1:15">
      <c r="A738" s="163"/>
      <c r="B738" s="187"/>
      <c r="C738" s="187"/>
      <c r="D738" s="190"/>
      <c r="E738" s="165"/>
      <c r="F738" s="165"/>
      <c r="G738" s="163"/>
      <c r="H738" s="163"/>
      <c r="I738" s="163"/>
      <c r="J738" s="163"/>
      <c r="K738" s="164"/>
      <c r="L738" s="165"/>
      <c r="M738" s="163"/>
      <c r="N738" s="163"/>
      <c r="O738" s="163"/>
    </row>
    <row r="739" spans="1:15">
      <c r="A739" s="163"/>
      <c r="B739" s="187"/>
      <c r="C739" s="187"/>
      <c r="D739" s="190"/>
      <c r="E739" s="165"/>
      <c r="F739" s="165"/>
      <c r="G739" s="163"/>
      <c r="H739" s="163"/>
      <c r="I739" s="163"/>
      <c r="J739" s="163"/>
      <c r="K739" s="164"/>
      <c r="L739" s="165"/>
      <c r="M739" s="163"/>
      <c r="N739" s="163"/>
      <c r="O739" s="163"/>
    </row>
    <row r="740" spans="1:15">
      <c r="A740" s="163"/>
      <c r="B740" s="187"/>
      <c r="C740" s="187"/>
      <c r="D740" s="190"/>
      <c r="E740" s="165"/>
      <c r="F740" s="165"/>
      <c r="G740" s="163"/>
      <c r="H740" s="163"/>
      <c r="I740" s="163"/>
      <c r="J740" s="163"/>
      <c r="K740" s="164"/>
      <c r="L740" s="165"/>
      <c r="M740" s="163"/>
      <c r="N740" s="163"/>
      <c r="O740" s="163"/>
    </row>
    <row r="741" spans="1:15">
      <c r="A741" s="163"/>
      <c r="B741" s="187"/>
      <c r="C741" s="187"/>
      <c r="D741" s="190"/>
      <c r="E741" s="165"/>
      <c r="F741" s="165"/>
      <c r="G741" s="163"/>
      <c r="H741" s="163"/>
      <c r="I741" s="163"/>
      <c r="J741" s="163"/>
      <c r="K741" s="164"/>
      <c r="L741" s="165"/>
      <c r="M741" s="163"/>
      <c r="N741" s="163"/>
      <c r="O741" s="163"/>
    </row>
    <row r="742" spans="1:15">
      <c r="A742" s="163"/>
      <c r="B742" s="187"/>
      <c r="C742" s="187"/>
      <c r="D742" s="190"/>
      <c r="E742" s="165"/>
      <c r="F742" s="165"/>
      <c r="G742" s="163"/>
      <c r="H742" s="163"/>
      <c r="I742" s="163"/>
      <c r="J742" s="163"/>
      <c r="K742" s="164"/>
      <c r="L742" s="165"/>
      <c r="M742" s="163"/>
      <c r="N742" s="163"/>
      <c r="O742" s="163"/>
    </row>
    <row r="743" spans="1:15">
      <c r="A743" s="163"/>
      <c r="B743" s="187"/>
      <c r="C743" s="187"/>
      <c r="D743" s="190"/>
      <c r="E743" s="165"/>
      <c r="F743" s="165"/>
      <c r="G743" s="163"/>
      <c r="H743" s="163"/>
      <c r="I743" s="163"/>
      <c r="J743" s="163"/>
      <c r="K743" s="164"/>
      <c r="L743" s="165"/>
      <c r="M743" s="163"/>
      <c r="N743" s="163"/>
      <c r="O743" s="163"/>
    </row>
    <row r="744" spans="1:15">
      <c r="A744" s="163"/>
      <c r="B744" s="187"/>
      <c r="C744" s="187"/>
      <c r="D744" s="190"/>
      <c r="E744" s="165"/>
      <c r="F744" s="165"/>
      <c r="G744" s="163"/>
      <c r="H744" s="163"/>
      <c r="I744" s="163"/>
      <c r="J744" s="163"/>
      <c r="K744" s="164"/>
      <c r="L744" s="165"/>
      <c r="M744" s="163"/>
      <c r="N744" s="163"/>
      <c r="O744" s="163"/>
    </row>
    <row r="745" spans="1:15">
      <c r="A745" s="163"/>
      <c r="B745" s="187"/>
      <c r="C745" s="187"/>
      <c r="D745" s="190"/>
      <c r="E745" s="165"/>
      <c r="F745" s="165"/>
      <c r="G745" s="163"/>
      <c r="H745" s="163"/>
      <c r="I745" s="163"/>
      <c r="J745" s="163"/>
      <c r="K745" s="164"/>
      <c r="L745" s="165"/>
      <c r="M745" s="163"/>
      <c r="N745" s="163"/>
      <c r="O745" s="163"/>
    </row>
    <row r="746" spans="1:15">
      <c r="A746" s="163"/>
      <c r="B746" s="187"/>
      <c r="C746" s="187"/>
      <c r="D746" s="190"/>
      <c r="E746" s="165"/>
      <c r="F746" s="165"/>
      <c r="G746" s="163"/>
      <c r="H746" s="163"/>
      <c r="I746" s="163"/>
      <c r="J746" s="163"/>
      <c r="K746" s="164"/>
      <c r="L746" s="165"/>
      <c r="M746" s="163"/>
      <c r="N746" s="163"/>
      <c r="O746" s="163"/>
    </row>
    <row r="747" spans="1:15">
      <c r="A747" s="163"/>
      <c r="B747" s="187"/>
      <c r="C747" s="187"/>
      <c r="D747" s="190"/>
      <c r="E747" s="165"/>
      <c r="F747" s="165"/>
      <c r="G747" s="163"/>
      <c r="H747" s="163"/>
      <c r="I747" s="163"/>
      <c r="J747" s="163"/>
      <c r="K747" s="164"/>
      <c r="L747" s="165"/>
      <c r="M747" s="163"/>
      <c r="N747" s="163"/>
      <c r="O747" s="163"/>
    </row>
    <row r="748" spans="1:15">
      <c r="A748" s="163"/>
      <c r="B748" s="187"/>
      <c r="C748" s="187"/>
      <c r="D748" s="190"/>
      <c r="E748" s="165"/>
      <c r="F748" s="165"/>
      <c r="G748" s="163"/>
      <c r="H748" s="163"/>
      <c r="I748" s="163"/>
      <c r="J748" s="163"/>
      <c r="K748" s="164"/>
      <c r="L748" s="165"/>
      <c r="M748" s="163"/>
      <c r="N748" s="163"/>
      <c r="O748" s="163"/>
    </row>
    <row r="749" spans="1:15">
      <c r="A749" s="163"/>
      <c r="B749" s="187"/>
      <c r="C749" s="187"/>
      <c r="D749" s="190"/>
      <c r="E749" s="165"/>
      <c r="F749" s="165"/>
      <c r="G749" s="163"/>
      <c r="H749" s="163"/>
      <c r="I749" s="163"/>
      <c r="J749" s="163"/>
      <c r="K749" s="164"/>
      <c r="L749" s="165"/>
      <c r="M749" s="163"/>
      <c r="N749" s="163"/>
      <c r="O749" s="163"/>
    </row>
    <row r="750" spans="1:15">
      <c r="A750" s="163"/>
      <c r="B750" s="187"/>
      <c r="C750" s="163"/>
      <c r="D750" s="190"/>
      <c r="E750" s="165"/>
      <c r="F750" s="165"/>
      <c r="G750" s="163"/>
      <c r="H750" s="163"/>
      <c r="I750" s="163"/>
      <c r="J750" s="163"/>
      <c r="K750" s="164"/>
      <c r="L750" s="165"/>
      <c r="M750" s="163"/>
      <c r="N750" s="163"/>
      <c r="O750" s="163"/>
    </row>
    <row r="751" spans="1:15">
      <c r="A751" s="163"/>
      <c r="B751" s="187"/>
      <c r="C751" s="163"/>
      <c r="D751" s="190"/>
      <c r="E751" s="165"/>
      <c r="F751" s="165"/>
      <c r="G751" s="163"/>
      <c r="H751" s="163"/>
      <c r="I751" s="163"/>
      <c r="J751" s="163"/>
      <c r="K751" s="164"/>
      <c r="L751" s="165"/>
      <c r="M751" s="163"/>
      <c r="N751" s="163"/>
      <c r="O751" s="163"/>
    </row>
    <row r="752" spans="1:15">
      <c r="A752" s="163"/>
      <c r="B752" s="187"/>
      <c r="C752" s="163"/>
      <c r="D752" s="190"/>
      <c r="E752" s="165"/>
      <c r="F752" s="165"/>
      <c r="G752" s="163"/>
      <c r="H752" s="163"/>
      <c r="I752" s="163"/>
      <c r="J752" s="163"/>
      <c r="K752" s="164"/>
      <c r="L752" s="165"/>
      <c r="M752" s="163"/>
      <c r="N752" s="163"/>
      <c r="O752" s="163"/>
    </row>
    <row r="753" spans="1:15">
      <c r="A753" s="163"/>
      <c r="B753" s="187"/>
      <c r="C753" s="163"/>
      <c r="D753" s="190"/>
      <c r="E753" s="165"/>
      <c r="F753" s="165"/>
      <c r="G753" s="163"/>
      <c r="H753" s="163"/>
      <c r="I753" s="163"/>
      <c r="J753" s="163"/>
      <c r="K753" s="164"/>
      <c r="L753" s="165"/>
      <c r="M753" s="163"/>
      <c r="N753" s="163"/>
      <c r="O753" s="163"/>
    </row>
    <row r="754" spans="1:15">
      <c r="A754" s="163"/>
      <c r="B754" s="187"/>
      <c r="C754" s="163"/>
      <c r="D754" s="190"/>
      <c r="E754" s="165"/>
      <c r="F754" s="165"/>
      <c r="G754" s="163"/>
      <c r="H754" s="163"/>
      <c r="I754" s="163"/>
      <c r="J754" s="163"/>
      <c r="K754" s="164"/>
      <c r="L754" s="165"/>
      <c r="M754" s="163"/>
      <c r="N754" s="163"/>
      <c r="O754" s="163"/>
    </row>
    <row r="755" spans="1:15">
      <c r="A755" s="163"/>
      <c r="B755" s="187"/>
      <c r="C755" s="163"/>
      <c r="D755" s="190"/>
      <c r="E755" s="165"/>
      <c r="F755" s="165"/>
      <c r="G755" s="163"/>
      <c r="H755" s="163"/>
      <c r="I755" s="163"/>
      <c r="J755" s="163"/>
      <c r="K755" s="164"/>
      <c r="L755" s="165"/>
      <c r="M755" s="163"/>
      <c r="N755" s="163"/>
      <c r="O755" s="163"/>
    </row>
    <row r="756" spans="1:15">
      <c r="A756" s="163"/>
      <c r="B756" s="187"/>
      <c r="C756" s="163"/>
      <c r="D756" s="190"/>
      <c r="E756" s="165"/>
      <c r="F756" s="165"/>
      <c r="G756" s="163"/>
      <c r="H756" s="163"/>
      <c r="I756" s="163"/>
      <c r="J756" s="163"/>
      <c r="K756" s="164"/>
      <c r="L756" s="165"/>
      <c r="M756" s="163"/>
      <c r="N756" s="163"/>
      <c r="O756" s="163"/>
    </row>
    <row r="757" spans="1:15">
      <c r="A757" s="163"/>
      <c r="B757" s="187"/>
      <c r="C757" s="163"/>
      <c r="D757" s="190"/>
      <c r="E757" s="165"/>
      <c r="F757" s="165"/>
      <c r="G757" s="163"/>
      <c r="H757" s="163"/>
      <c r="I757" s="163"/>
      <c r="J757" s="163"/>
      <c r="K757" s="164"/>
      <c r="L757" s="165"/>
      <c r="M757" s="163"/>
      <c r="N757" s="163"/>
      <c r="O757" s="163"/>
    </row>
    <row r="758" spans="1:15">
      <c r="A758" s="163"/>
      <c r="B758" s="187"/>
      <c r="C758" s="163"/>
      <c r="D758" s="190"/>
      <c r="E758" s="165"/>
      <c r="F758" s="165"/>
      <c r="G758" s="163"/>
      <c r="H758" s="163"/>
      <c r="I758" s="163"/>
      <c r="J758" s="163"/>
      <c r="K758" s="164"/>
      <c r="L758" s="165"/>
      <c r="M758" s="163"/>
      <c r="N758" s="163"/>
      <c r="O758" s="163"/>
    </row>
    <row r="759" spans="1:15">
      <c r="A759" s="163"/>
      <c r="B759" s="187"/>
      <c r="C759" s="163"/>
      <c r="D759" s="190"/>
      <c r="E759" s="165"/>
      <c r="F759" s="165"/>
      <c r="G759" s="163"/>
      <c r="H759" s="163"/>
      <c r="I759" s="163"/>
      <c r="J759" s="163"/>
      <c r="K759" s="164"/>
      <c r="L759" s="165"/>
      <c r="M759" s="163"/>
      <c r="N759" s="163"/>
      <c r="O759" s="163"/>
    </row>
    <row r="760" spans="1:15">
      <c r="A760" s="163"/>
      <c r="B760" s="187"/>
      <c r="C760" s="163"/>
      <c r="D760" s="190"/>
      <c r="E760" s="165"/>
      <c r="F760" s="165"/>
      <c r="G760" s="163"/>
      <c r="H760" s="163"/>
      <c r="I760" s="163"/>
      <c r="J760" s="163"/>
      <c r="K760" s="164"/>
      <c r="L760" s="165"/>
      <c r="M760" s="163"/>
      <c r="N760" s="163"/>
      <c r="O760" s="163"/>
    </row>
    <row r="761" spans="1:15">
      <c r="A761" s="163"/>
      <c r="B761" s="187"/>
      <c r="C761" s="163"/>
      <c r="D761" s="190"/>
      <c r="E761" s="165"/>
      <c r="F761" s="165"/>
      <c r="G761" s="163"/>
      <c r="H761" s="163"/>
      <c r="I761" s="163"/>
      <c r="J761" s="163"/>
      <c r="K761" s="164"/>
      <c r="L761" s="165"/>
      <c r="M761" s="163"/>
      <c r="N761" s="163"/>
      <c r="O761" s="163"/>
    </row>
    <row r="762" spans="1:15">
      <c r="A762" s="163"/>
      <c r="B762" s="187"/>
      <c r="C762" s="163"/>
      <c r="D762" s="190"/>
      <c r="E762" s="165"/>
      <c r="F762" s="165"/>
      <c r="G762" s="163"/>
      <c r="H762" s="163"/>
      <c r="I762" s="163"/>
      <c r="J762" s="163"/>
      <c r="K762" s="164"/>
      <c r="L762" s="165"/>
      <c r="M762" s="163"/>
      <c r="N762" s="163"/>
      <c r="O762" s="163"/>
    </row>
    <row r="763" spans="1:15">
      <c r="A763" s="163"/>
      <c r="B763" s="187"/>
      <c r="C763" s="163"/>
      <c r="D763" s="190"/>
      <c r="E763" s="165"/>
      <c r="F763" s="165"/>
      <c r="G763" s="163"/>
      <c r="H763" s="163"/>
      <c r="I763" s="163"/>
      <c r="J763" s="163"/>
      <c r="K763" s="164"/>
      <c r="L763" s="165"/>
      <c r="M763" s="163"/>
      <c r="N763" s="163"/>
      <c r="O763" s="163"/>
    </row>
    <row r="764" spans="1:15">
      <c r="A764" s="163"/>
      <c r="B764" s="187"/>
      <c r="C764" s="163"/>
      <c r="D764" s="190"/>
      <c r="E764" s="165"/>
      <c r="F764" s="165"/>
      <c r="G764" s="163"/>
      <c r="H764" s="163"/>
      <c r="I764" s="163"/>
      <c r="J764" s="163"/>
      <c r="K764" s="164"/>
      <c r="L764" s="165"/>
      <c r="M764" s="163"/>
      <c r="N764" s="163"/>
      <c r="O764" s="163"/>
    </row>
    <row r="765" spans="1:15">
      <c r="A765" s="163"/>
      <c r="B765" s="187"/>
      <c r="C765" s="163"/>
      <c r="D765" s="190"/>
      <c r="E765" s="165"/>
      <c r="F765" s="165"/>
      <c r="G765" s="163"/>
      <c r="H765" s="163"/>
      <c r="I765" s="163"/>
      <c r="J765" s="163"/>
      <c r="K765" s="164"/>
      <c r="L765" s="165"/>
      <c r="M765" s="163"/>
      <c r="N765" s="163"/>
      <c r="O765" s="163"/>
    </row>
    <row r="766" spans="1:15">
      <c r="A766" s="163"/>
      <c r="B766" s="187"/>
      <c r="C766" s="163"/>
      <c r="D766" s="190"/>
      <c r="E766" s="165"/>
      <c r="F766" s="165"/>
      <c r="G766" s="163"/>
      <c r="H766" s="163"/>
      <c r="I766" s="163"/>
      <c r="J766" s="163"/>
      <c r="K766" s="164"/>
      <c r="L766" s="165"/>
      <c r="M766" s="163"/>
      <c r="N766" s="163"/>
      <c r="O766" s="163"/>
    </row>
    <row r="767" spans="1:15">
      <c r="A767" s="163"/>
      <c r="B767" s="187"/>
      <c r="C767" s="163"/>
      <c r="D767" s="190"/>
      <c r="E767" s="165"/>
      <c r="F767" s="165"/>
      <c r="G767" s="163"/>
      <c r="H767" s="163"/>
      <c r="I767" s="163"/>
      <c r="J767" s="163"/>
      <c r="K767" s="164"/>
      <c r="L767" s="165"/>
      <c r="M767" s="163"/>
      <c r="N767" s="163"/>
      <c r="O767" s="163"/>
    </row>
    <row r="768" spans="1:15">
      <c r="A768" s="163"/>
      <c r="B768" s="187"/>
      <c r="C768" s="163"/>
      <c r="D768" s="190"/>
      <c r="E768" s="165"/>
      <c r="F768" s="165"/>
      <c r="G768" s="163"/>
      <c r="H768" s="163"/>
      <c r="I768" s="163"/>
      <c r="J768" s="163"/>
      <c r="K768" s="164"/>
      <c r="L768" s="165"/>
      <c r="M768" s="163"/>
      <c r="N768" s="163"/>
      <c r="O768" s="163"/>
    </row>
    <row r="769" spans="1:15">
      <c r="A769" s="163"/>
      <c r="B769" s="187"/>
      <c r="C769" s="163"/>
      <c r="D769" s="190"/>
      <c r="E769" s="165"/>
      <c r="F769" s="165"/>
      <c r="G769" s="163"/>
      <c r="H769" s="163"/>
      <c r="I769" s="163"/>
      <c r="J769" s="163"/>
      <c r="K769" s="164"/>
      <c r="L769" s="165"/>
      <c r="M769" s="163"/>
      <c r="N769" s="163"/>
      <c r="O769" s="163"/>
    </row>
    <row r="770" spans="1:15">
      <c r="A770" s="163"/>
      <c r="B770" s="187"/>
      <c r="C770" s="163"/>
      <c r="D770" s="190"/>
      <c r="E770" s="165"/>
      <c r="F770" s="165"/>
      <c r="G770" s="163"/>
      <c r="H770" s="163"/>
      <c r="I770" s="163"/>
      <c r="J770" s="163"/>
      <c r="K770" s="164"/>
      <c r="L770" s="165"/>
      <c r="M770" s="163"/>
      <c r="N770" s="163"/>
      <c r="O770" s="163"/>
    </row>
    <row r="771" spans="1:15">
      <c r="A771" s="163"/>
      <c r="B771" s="187"/>
      <c r="C771" s="163"/>
      <c r="D771" s="190"/>
      <c r="E771" s="165"/>
      <c r="F771" s="165"/>
      <c r="G771" s="163"/>
      <c r="H771" s="163"/>
      <c r="I771" s="163"/>
      <c r="J771" s="163"/>
      <c r="K771" s="164"/>
      <c r="L771" s="165"/>
      <c r="M771" s="163"/>
      <c r="N771" s="163"/>
      <c r="O771" s="163"/>
    </row>
    <row r="772" spans="1:15">
      <c r="A772" s="163"/>
      <c r="B772" s="187"/>
      <c r="C772" s="163"/>
      <c r="D772" s="190"/>
      <c r="E772" s="165"/>
      <c r="F772" s="165"/>
      <c r="G772" s="163"/>
      <c r="H772" s="163"/>
      <c r="I772" s="163"/>
      <c r="J772" s="163"/>
      <c r="K772" s="164"/>
      <c r="L772" s="165"/>
      <c r="M772" s="163"/>
      <c r="N772" s="163"/>
      <c r="O772" s="163"/>
    </row>
    <row r="773" spans="1:15">
      <c r="A773" s="163"/>
      <c r="B773" s="187"/>
      <c r="C773" s="163"/>
      <c r="D773" s="190"/>
      <c r="E773" s="165"/>
      <c r="F773" s="165"/>
      <c r="G773" s="163"/>
      <c r="H773" s="163"/>
      <c r="I773" s="163"/>
      <c r="J773" s="163"/>
      <c r="K773" s="164"/>
      <c r="L773" s="165"/>
      <c r="M773" s="163"/>
      <c r="N773" s="163"/>
      <c r="O773" s="163"/>
    </row>
    <row r="774" spans="1:15">
      <c r="A774" s="163"/>
      <c r="B774" s="187"/>
      <c r="C774" s="163"/>
      <c r="D774" s="190"/>
      <c r="E774" s="165"/>
      <c r="F774" s="165"/>
      <c r="G774" s="163"/>
      <c r="H774" s="163"/>
      <c r="I774" s="163"/>
      <c r="J774" s="163"/>
      <c r="K774" s="164"/>
      <c r="L774" s="165"/>
      <c r="M774" s="163"/>
      <c r="N774" s="163"/>
      <c r="O774" s="163"/>
    </row>
    <row r="775" spans="1:15">
      <c r="A775" s="163"/>
      <c r="B775" s="187"/>
      <c r="C775" s="163"/>
      <c r="D775" s="190"/>
      <c r="E775" s="165"/>
      <c r="F775" s="165"/>
      <c r="G775" s="163"/>
      <c r="H775" s="163"/>
      <c r="I775" s="163"/>
      <c r="J775" s="163"/>
      <c r="K775" s="164"/>
      <c r="L775" s="165"/>
      <c r="M775" s="163"/>
      <c r="N775" s="163"/>
      <c r="O775" s="163"/>
    </row>
    <row r="776" spans="1:15">
      <c r="A776" s="163"/>
      <c r="B776" s="187"/>
      <c r="C776" s="163"/>
      <c r="D776" s="190"/>
      <c r="E776" s="165"/>
      <c r="F776" s="165"/>
      <c r="G776" s="163"/>
      <c r="H776" s="163"/>
      <c r="I776" s="163"/>
      <c r="J776" s="163"/>
      <c r="K776" s="164"/>
      <c r="L776" s="165"/>
      <c r="M776" s="163"/>
      <c r="N776" s="163"/>
      <c r="O776" s="163"/>
    </row>
    <row r="777" spans="1:15">
      <c r="A777" s="163"/>
      <c r="B777" s="187"/>
      <c r="C777" s="163"/>
      <c r="D777" s="190"/>
      <c r="E777" s="165"/>
      <c r="F777" s="165"/>
      <c r="G777" s="163"/>
      <c r="H777" s="163"/>
      <c r="I777" s="163"/>
      <c r="J777" s="163"/>
      <c r="K777" s="164"/>
      <c r="L777" s="165"/>
      <c r="M777" s="163"/>
      <c r="N777" s="163"/>
      <c r="O777" s="163"/>
    </row>
    <row r="778" spans="1:15">
      <c r="A778" s="163"/>
      <c r="B778" s="187"/>
      <c r="C778" s="163"/>
      <c r="D778" s="190"/>
      <c r="E778" s="165"/>
      <c r="F778" s="165"/>
      <c r="G778" s="163"/>
      <c r="H778" s="163"/>
      <c r="I778" s="163"/>
      <c r="J778" s="163"/>
      <c r="K778" s="164"/>
      <c r="L778" s="165"/>
      <c r="M778" s="163"/>
      <c r="N778" s="163"/>
      <c r="O778" s="163"/>
    </row>
    <row r="779" spans="1:15">
      <c r="A779" s="163"/>
      <c r="B779" s="187"/>
      <c r="C779" s="163"/>
      <c r="D779" s="190"/>
      <c r="E779" s="165"/>
      <c r="F779" s="165"/>
      <c r="G779" s="163"/>
      <c r="H779" s="163"/>
      <c r="I779" s="163"/>
      <c r="J779" s="163"/>
      <c r="K779" s="164"/>
      <c r="L779" s="165"/>
      <c r="M779" s="163"/>
      <c r="N779" s="163"/>
      <c r="O779" s="163"/>
    </row>
    <row r="780" spans="1:15">
      <c r="A780" s="163"/>
      <c r="B780" s="187"/>
      <c r="C780" s="163"/>
      <c r="D780" s="190"/>
      <c r="E780" s="165"/>
      <c r="F780" s="165"/>
      <c r="G780" s="163"/>
      <c r="H780" s="163"/>
      <c r="I780" s="163"/>
      <c r="J780" s="163"/>
      <c r="K780" s="164"/>
      <c r="L780" s="165"/>
      <c r="M780" s="163"/>
      <c r="N780" s="163"/>
      <c r="O780" s="163"/>
    </row>
    <row r="781" spans="1:15">
      <c r="A781" s="163"/>
      <c r="B781" s="187"/>
      <c r="C781" s="163"/>
      <c r="D781" s="190"/>
      <c r="E781" s="165"/>
      <c r="F781" s="165"/>
      <c r="G781" s="163"/>
      <c r="H781" s="163"/>
      <c r="I781" s="163"/>
      <c r="J781" s="163"/>
      <c r="K781" s="164"/>
      <c r="L781" s="165"/>
      <c r="M781" s="163"/>
      <c r="N781" s="163"/>
      <c r="O781" s="163"/>
    </row>
    <row r="782" spans="1:15">
      <c r="A782" s="163"/>
      <c r="B782" s="187"/>
      <c r="C782" s="163"/>
      <c r="D782" s="190"/>
      <c r="E782" s="165"/>
      <c r="F782" s="165"/>
      <c r="G782" s="163"/>
      <c r="H782" s="163"/>
      <c r="I782" s="163"/>
      <c r="J782" s="163"/>
      <c r="K782" s="164"/>
      <c r="L782" s="165"/>
      <c r="M782" s="163"/>
      <c r="N782" s="163"/>
      <c r="O782" s="163"/>
    </row>
    <row r="783" spans="1:15">
      <c r="A783" s="163"/>
      <c r="B783" s="187"/>
      <c r="C783" s="163"/>
      <c r="D783" s="190"/>
      <c r="E783" s="165"/>
      <c r="F783" s="165"/>
      <c r="G783" s="163"/>
      <c r="H783" s="163"/>
      <c r="I783" s="163"/>
      <c r="J783" s="163"/>
      <c r="K783" s="164"/>
      <c r="L783" s="165"/>
      <c r="M783" s="163"/>
      <c r="N783" s="163"/>
      <c r="O783" s="163"/>
    </row>
    <row r="784" spans="1:15">
      <c r="A784" s="163"/>
      <c r="B784" s="187"/>
      <c r="C784" s="163"/>
      <c r="D784" s="190"/>
      <c r="E784" s="165"/>
      <c r="F784" s="165"/>
      <c r="G784" s="163"/>
      <c r="H784" s="163"/>
      <c r="I784" s="163"/>
      <c r="J784" s="163"/>
      <c r="K784" s="164"/>
      <c r="L784" s="165"/>
      <c r="M784" s="163"/>
      <c r="N784" s="163"/>
      <c r="O784" s="163"/>
    </row>
    <row r="785" spans="1:15">
      <c r="A785" s="163"/>
      <c r="B785" s="187"/>
      <c r="C785" s="163"/>
      <c r="D785" s="190"/>
      <c r="E785" s="165"/>
      <c r="F785" s="165"/>
      <c r="G785" s="163"/>
      <c r="H785" s="163"/>
      <c r="I785" s="163"/>
      <c r="J785" s="163"/>
      <c r="K785" s="164"/>
      <c r="L785" s="165"/>
      <c r="M785" s="163"/>
      <c r="N785" s="163"/>
      <c r="O785" s="163"/>
    </row>
    <row r="786" spans="1:15">
      <c r="A786" s="163"/>
      <c r="B786" s="187"/>
      <c r="C786" s="163"/>
      <c r="D786" s="190"/>
      <c r="E786" s="165"/>
      <c r="F786" s="165"/>
      <c r="G786" s="163"/>
      <c r="H786" s="163"/>
      <c r="I786" s="163"/>
      <c r="J786" s="163"/>
      <c r="K786" s="164"/>
      <c r="L786" s="165"/>
      <c r="M786" s="163"/>
      <c r="N786" s="163"/>
      <c r="O786" s="163"/>
    </row>
    <row r="787" spans="1:15">
      <c r="A787" s="163"/>
      <c r="B787" s="187"/>
      <c r="C787" s="163"/>
      <c r="D787" s="190"/>
      <c r="E787" s="165"/>
      <c r="F787" s="165"/>
      <c r="G787" s="163"/>
      <c r="H787" s="163"/>
      <c r="I787" s="300"/>
      <c r="J787" s="163"/>
      <c r="K787" s="164"/>
      <c r="L787" s="165"/>
      <c r="M787" s="163"/>
      <c r="N787" s="163"/>
      <c r="O787" s="163"/>
    </row>
    <row r="788" spans="1:15">
      <c r="A788" s="163"/>
      <c r="B788" s="163"/>
      <c r="C788" s="163"/>
      <c r="D788" s="190"/>
      <c r="E788" s="165"/>
      <c r="F788" s="165"/>
      <c r="G788" s="163"/>
      <c r="H788" s="163"/>
      <c r="I788" s="300"/>
      <c r="J788" s="163"/>
      <c r="K788" s="164"/>
      <c r="L788" s="165"/>
      <c r="M788" s="163"/>
      <c r="N788" s="163"/>
      <c r="O788" s="163"/>
    </row>
    <row r="789" spans="1:15">
      <c r="A789" s="163"/>
      <c r="B789" s="163"/>
      <c r="C789" s="163"/>
      <c r="D789" s="190"/>
      <c r="E789" s="165"/>
      <c r="F789" s="165"/>
      <c r="G789" s="163"/>
      <c r="H789" s="163"/>
      <c r="I789" s="163"/>
      <c r="J789" s="163"/>
      <c r="K789" s="164"/>
      <c r="L789" s="165"/>
      <c r="M789" s="163"/>
      <c r="N789" s="163"/>
      <c r="O789" s="163"/>
    </row>
    <row r="790" spans="1:15">
      <c r="A790" s="163"/>
      <c r="B790" s="163"/>
      <c r="C790" s="163"/>
      <c r="D790" s="190"/>
      <c r="E790" s="165"/>
      <c r="F790" s="165"/>
      <c r="G790" s="163"/>
      <c r="H790" s="163"/>
      <c r="I790" s="163"/>
      <c r="J790" s="163"/>
      <c r="K790" s="164"/>
      <c r="L790" s="293"/>
      <c r="M790" s="163"/>
      <c r="N790" s="163"/>
      <c r="O790" s="163"/>
    </row>
    <row r="791" spans="1:15">
      <c r="A791" s="163"/>
      <c r="B791" s="163"/>
      <c r="C791" s="163"/>
      <c r="D791" s="190"/>
      <c r="E791" s="165"/>
      <c r="F791" s="165"/>
      <c r="G791" s="163"/>
      <c r="H791" s="163"/>
      <c r="I791" s="163"/>
      <c r="J791" s="163"/>
      <c r="K791" s="164"/>
      <c r="L791" s="165"/>
      <c r="M791" s="163"/>
      <c r="N791" s="163"/>
      <c r="O791" s="163"/>
    </row>
    <row r="792" spans="1:15">
      <c r="A792" s="163"/>
      <c r="B792" s="163"/>
      <c r="C792" s="163"/>
      <c r="D792" s="190"/>
      <c r="E792" s="165"/>
      <c r="F792" s="165"/>
      <c r="G792" s="163"/>
      <c r="H792" s="163"/>
      <c r="I792" s="163"/>
      <c r="J792" s="163"/>
      <c r="K792" s="164"/>
      <c r="L792" s="164"/>
      <c r="M792" s="163"/>
      <c r="N792" s="163"/>
      <c r="O792" s="163"/>
    </row>
    <row r="793" spans="1:15">
      <c r="A793" s="163"/>
      <c r="B793" s="163"/>
      <c r="C793" s="163"/>
      <c r="D793" s="190"/>
      <c r="E793" s="165"/>
      <c r="F793" s="165"/>
      <c r="G793" s="163"/>
      <c r="H793" s="163"/>
      <c r="I793" s="163"/>
      <c r="J793" s="163"/>
      <c r="K793" s="164"/>
      <c r="L793" s="293"/>
      <c r="M793" s="163"/>
      <c r="N793" s="163"/>
      <c r="O793" s="163"/>
    </row>
    <row r="794" spans="1:15">
      <c r="A794" s="163"/>
      <c r="B794" s="163"/>
      <c r="C794" s="163"/>
      <c r="D794" s="190"/>
      <c r="E794" s="164"/>
      <c r="F794" s="164"/>
      <c r="G794" s="163"/>
      <c r="H794" s="163"/>
      <c r="I794" s="163"/>
      <c r="J794" s="163"/>
      <c r="K794" s="164"/>
      <c r="L794" s="164"/>
      <c r="M794" s="163"/>
      <c r="N794" s="163"/>
      <c r="O794" s="163"/>
    </row>
    <row r="795" spans="1:15">
      <c r="A795" s="163"/>
      <c r="B795" s="163"/>
      <c r="C795" s="163"/>
      <c r="D795" s="190"/>
      <c r="E795" s="164"/>
      <c r="F795" s="164"/>
      <c r="G795" s="163"/>
      <c r="H795" s="163"/>
      <c r="I795" s="163"/>
      <c r="J795" s="163"/>
      <c r="K795" s="164"/>
      <c r="L795" s="164"/>
      <c r="M795" s="163"/>
      <c r="N795" s="163"/>
      <c r="O795" s="163"/>
    </row>
    <row r="796" spans="1:15">
      <c r="A796" s="163"/>
      <c r="B796" s="163"/>
      <c r="C796" s="163"/>
      <c r="D796" s="190"/>
      <c r="E796" s="164"/>
      <c r="F796" s="164"/>
      <c r="G796" s="163"/>
      <c r="H796" s="163"/>
      <c r="I796" s="163"/>
      <c r="J796" s="163"/>
      <c r="K796" s="164"/>
      <c r="L796" s="293"/>
      <c r="M796" s="163"/>
      <c r="N796" s="163"/>
      <c r="O796" s="163"/>
    </row>
    <row r="797" spans="1:15">
      <c r="A797" s="163"/>
      <c r="B797" s="163"/>
      <c r="C797" s="163"/>
      <c r="D797" s="190"/>
      <c r="E797" s="164"/>
      <c r="F797" s="164"/>
      <c r="G797" s="163"/>
      <c r="H797" s="163"/>
      <c r="I797" s="163"/>
      <c r="J797" s="163"/>
      <c r="K797" s="164"/>
      <c r="L797" s="293"/>
      <c r="M797" s="163"/>
      <c r="N797" s="163"/>
      <c r="O797" s="163"/>
    </row>
    <row r="798" spans="1:15">
      <c r="A798" s="163"/>
      <c r="B798" s="163"/>
      <c r="C798" s="163"/>
      <c r="D798" s="190"/>
      <c r="E798" s="164"/>
      <c r="F798" s="164"/>
      <c r="G798" s="163"/>
      <c r="H798" s="163"/>
      <c r="I798" s="163"/>
      <c r="J798" s="163"/>
      <c r="K798" s="164"/>
      <c r="L798" s="293"/>
      <c r="M798" s="163"/>
      <c r="N798" s="163"/>
      <c r="O798" s="163"/>
    </row>
    <row r="799" spans="1:15">
      <c r="A799" s="163"/>
      <c r="B799" s="163"/>
      <c r="C799" s="163"/>
      <c r="D799" s="190"/>
      <c r="E799" s="165"/>
      <c r="F799" s="165"/>
      <c r="G799" s="163"/>
      <c r="H799" s="163"/>
      <c r="I799" s="163"/>
      <c r="J799" s="163"/>
      <c r="K799" s="164"/>
      <c r="L799" s="164"/>
      <c r="M799" s="163"/>
      <c r="N799" s="163"/>
      <c r="O799" s="163"/>
    </row>
    <row r="800" spans="1:15">
      <c r="A800" s="163"/>
      <c r="B800" s="163"/>
      <c r="C800" s="163"/>
      <c r="D800" s="190"/>
      <c r="E800" s="165"/>
      <c r="F800" s="165"/>
      <c r="G800" s="163"/>
      <c r="H800" s="163"/>
      <c r="I800" s="163"/>
      <c r="J800" s="163"/>
      <c r="K800" s="164"/>
      <c r="L800" s="164"/>
      <c r="M800" s="163"/>
      <c r="N800" s="163"/>
      <c r="O800" s="163"/>
    </row>
    <row r="801" spans="1:15">
      <c r="A801" s="163"/>
      <c r="B801" s="163"/>
      <c r="C801" s="163"/>
      <c r="D801" s="190"/>
      <c r="E801" s="165"/>
      <c r="F801" s="165"/>
      <c r="G801" s="163"/>
      <c r="H801" s="163"/>
      <c r="I801" s="163"/>
      <c r="J801" s="163"/>
      <c r="K801" s="164"/>
      <c r="L801" s="164"/>
      <c r="M801" s="163"/>
      <c r="N801" s="163"/>
      <c r="O801" s="163"/>
    </row>
    <row r="802" spans="1:15">
      <c r="A802" s="163"/>
      <c r="B802" s="163"/>
      <c r="C802" s="163"/>
      <c r="D802" s="190"/>
      <c r="E802" s="165"/>
      <c r="F802" s="165"/>
      <c r="G802" s="163"/>
      <c r="H802" s="163"/>
      <c r="I802" s="163"/>
      <c r="J802" s="163"/>
      <c r="K802" s="164"/>
      <c r="L802" s="164"/>
      <c r="M802" s="163"/>
      <c r="N802" s="163"/>
      <c r="O802" s="163"/>
    </row>
    <row r="803" spans="1:15">
      <c r="A803" s="163"/>
      <c r="B803" s="163"/>
      <c r="C803" s="163"/>
      <c r="D803" s="190"/>
      <c r="E803" s="165"/>
      <c r="F803" s="165"/>
      <c r="G803" s="163"/>
      <c r="H803" s="163"/>
      <c r="I803" s="163"/>
      <c r="J803" s="163"/>
      <c r="K803" s="164"/>
      <c r="L803" s="164"/>
      <c r="M803" s="163"/>
      <c r="N803" s="163"/>
      <c r="O803" s="163"/>
    </row>
    <row r="804" spans="1:15">
      <c r="A804" s="163"/>
      <c r="B804" s="163"/>
      <c r="C804" s="163"/>
      <c r="D804" s="190"/>
      <c r="E804" s="165"/>
      <c r="F804" s="165"/>
      <c r="G804" s="163"/>
      <c r="H804" s="163"/>
      <c r="I804" s="163"/>
      <c r="J804" s="163"/>
      <c r="K804" s="164"/>
      <c r="L804" s="164"/>
      <c r="M804" s="163"/>
      <c r="N804" s="163"/>
      <c r="O804" s="163"/>
    </row>
    <row r="805" spans="1:15">
      <c r="A805" s="163"/>
      <c r="B805" s="163"/>
      <c r="C805" s="163"/>
      <c r="D805" s="190"/>
      <c r="E805" s="164"/>
      <c r="F805" s="164"/>
      <c r="G805" s="163"/>
      <c r="H805" s="163"/>
      <c r="I805" s="163"/>
      <c r="J805" s="163"/>
      <c r="K805" s="164"/>
      <c r="L805" s="164"/>
      <c r="M805" s="163"/>
      <c r="N805" s="163"/>
      <c r="O805" s="163"/>
    </row>
    <row r="806" spans="1:15">
      <c r="A806" s="163"/>
      <c r="B806" s="163"/>
      <c r="C806" s="163"/>
      <c r="D806" s="190" t="s">
        <v>4039</v>
      </c>
      <c r="E806" s="164"/>
      <c r="F806" s="164"/>
      <c r="G806" s="163"/>
      <c r="H806" s="163"/>
      <c r="I806" s="163"/>
      <c r="J806" s="163"/>
      <c r="K806" s="164"/>
      <c r="L806" s="164"/>
      <c r="M806" s="163"/>
      <c r="N806" s="163"/>
      <c r="O806" s="163"/>
    </row>
    <row r="807" spans="1:15">
      <c r="A807" s="163"/>
      <c r="B807" s="163"/>
      <c r="C807" s="163"/>
      <c r="D807" s="190" t="s">
        <v>4040</v>
      </c>
      <c r="E807" s="164"/>
      <c r="F807" s="164"/>
      <c r="G807" s="163"/>
      <c r="H807" s="163"/>
      <c r="I807" s="163"/>
      <c r="J807" s="163"/>
      <c r="K807" s="164"/>
      <c r="L807" s="164"/>
      <c r="M807" s="163"/>
      <c r="N807" s="163"/>
      <c r="O807" s="163"/>
    </row>
    <row r="808" spans="1:15">
      <c r="A808" s="163"/>
      <c r="B808" s="163"/>
      <c r="C808" s="163"/>
      <c r="D808" s="190"/>
      <c r="E808" s="165"/>
      <c r="F808" s="165"/>
      <c r="G808" s="163"/>
      <c r="H808" s="163"/>
      <c r="I808" s="163"/>
      <c r="J808" s="163"/>
      <c r="K808" s="164"/>
      <c r="L808" s="164"/>
      <c r="M808" s="163"/>
      <c r="N808" s="163"/>
      <c r="O808" s="163"/>
    </row>
    <row r="809" spans="1:15">
      <c r="A809" s="163"/>
      <c r="B809" s="163"/>
      <c r="C809" s="163"/>
      <c r="D809" s="190"/>
      <c r="E809" s="165"/>
      <c r="F809" s="165"/>
      <c r="G809" s="163"/>
      <c r="H809" s="163"/>
      <c r="I809" s="163"/>
      <c r="J809" s="163"/>
      <c r="K809" s="164"/>
      <c r="L809" s="164"/>
      <c r="M809" s="163"/>
      <c r="N809" s="163"/>
      <c r="O809" s="163"/>
    </row>
    <row r="810" spans="1:15">
      <c r="A810" s="163"/>
      <c r="B810" s="163"/>
      <c r="C810" s="163"/>
      <c r="D810" s="190"/>
      <c r="E810" s="165"/>
      <c r="F810" s="165"/>
      <c r="G810" s="163"/>
      <c r="H810" s="163"/>
      <c r="I810" s="163"/>
      <c r="J810" s="163"/>
      <c r="K810" s="164"/>
      <c r="L810" s="164"/>
      <c r="M810" s="163"/>
      <c r="N810" s="163"/>
      <c r="O810" s="163"/>
    </row>
    <row r="811" spans="1:15">
      <c r="A811" s="163"/>
      <c r="B811" s="163"/>
      <c r="C811" s="163"/>
      <c r="D811" s="190"/>
      <c r="E811" s="165"/>
      <c r="F811" s="165"/>
      <c r="G811" s="163"/>
      <c r="H811" s="163"/>
      <c r="I811" s="163"/>
      <c r="J811" s="163"/>
      <c r="K811" s="164"/>
      <c r="L811" s="164"/>
      <c r="M811" s="163"/>
      <c r="N811" s="163"/>
      <c r="O811" s="163"/>
    </row>
    <row r="812" spans="1:15">
      <c r="A812" s="163"/>
      <c r="B812" s="163"/>
      <c r="C812" s="163"/>
      <c r="D812" s="190"/>
      <c r="E812" s="165"/>
      <c r="F812" s="165"/>
      <c r="G812" s="163"/>
      <c r="H812" s="163"/>
      <c r="I812" s="163"/>
      <c r="J812" s="163"/>
      <c r="K812" s="164"/>
      <c r="L812" s="164"/>
      <c r="M812" s="163"/>
      <c r="N812" s="163"/>
      <c r="O812" s="163"/>
    </row>
    <row r="813" spans="1:15">
      <c r="A813" s="163"/>
      <c r="B813" s="163"/>
      <c r="C813" s="163"/>
      <c r="D813" s="190"/>
      <c r="E813" s="165"/>
      <c r="F813" s="165"/>
      <c r="G813" s="163"/>
      <c r="H813" s="163"/>
      <c r="I813" s="163"/>
      <c r="J813" s="163"/>
      <c r="K813" s="164"/>
      <c r="L813" s="164"/>
      <c r="M813" s="163"/>
      <c r="N813" s="163"/>
      <c r="O813" s="163"/>
    </row>
    <row r="814" spans="1:15">
      <c r="A814" s="163"/>
      <c r="B814" s="163"/>
      <c r="C814" s="163"/>
      <c r="D814" s="190"/>
      <c r="E814" s="165"/>
      <c r="F814" s="165"/>
      <c r="G814" s="163"/>
      <c r="H814" s="163"/>
      <c r="I814" s="163"/>
      <c r="J814" s="163"/>
      <c r="K814" s="164"/>
      <c r="L814" s="164"/>
      <c r="M814" s="163"/>
      <c r="N814" s="163"/>
      <c r="O814" s="163"/>
    </row>
    <row r="815" spans="1:15">
      <c r="A815" s="163"/>
      <c r="B815" s="163"/>
      <c r="C815" s="163"/>
      <c r="D815" s="190"/>
      <c r="E815" s="165"/>
      <c r="F815" s="165"/>
      <c r="G815" s="163"/>
      <c r="H815" s="163"/>
      <c r="I815" s="163"/>
      <c r="J815" s="163"/>
      <c r="K815" s="164"/>
      <c r="L815" s="164"/>
      <c r="M815" s="163"/>
      <c r="N815" s="163"/>
      <c r="O815" s="163"/>
    </row>
    <row r="816" spans="1:15">
      <c r="A816" s="163"/>
      <c r="B816" s="163"/>
      <c r="C816" s="163"/>
      <c r="D816" s="190"/>
      <c r="E816" s="165"/>
      <c r="F816" s="165"/>
      <c r="G816" s="163"/>
      <c r="H816" s="163"/>
      <c r="I816" s="163"/>
      <c r="J816" s="163"/>
      <c r="K816" s="164"/>
      <c r="L816" s="164"/>
      <c r="M816" s="163"/>
      <c r="N816" s="163"/>
      <c r="O816" s="163"/>
    </row>
    <row r="817" spans="1:15">
      <c r="A817" s="163"/>
      <c r="B817" s="163"/>
      <c r="C817" s="163"/>
      <c r="D817" s="190" t="s">
        <v>4050</v>
      </c>
      <c r="E817" s="164"/>
      <c r="F817" s="164"/>
      <c r="G817" s="163"/>
      <c r="H817" s="163"/>
      <c r="I817" s="163"/>
      <c r="J817" s="163"/>
      <c r="K817" s="164"/>
      <c r="L817" s="164"/>
      <c r="M817" s="163"/>
      <c r="N817" s="163"/>
      <c r="O817" s="163"/>
    </row>
    <row r="818" spans="1:15">
      <c r="A818" s="163"/>
      <c r="B818" s="163"/>
      <c r="C818" s="163"/>
      <c r="D818" s="190" t="s">
        <v>4051</v>
      </c>
      <c r="E818" s="164"/>
      <c r="F818" s="164"/>
      <c r="G818" s="163"/>
      <c r="H818" s="163"/>
      <c r="I818" s="163"/>
      <c r="J818" s="163"/>
      <c r="K818" s="164"/>
      <c r="L818" s="164"/>
      <c r="M818" s="163"/>
      <c r="N818" s="163"/>
      <c r="O818" s="163"/>
    </row>
    <row r="819" spans="1:15">
      <c r="A819" s="163"/>
      <c r="B819" s="163"/>
      <c r="C819" s="163"/>
      <c r="D819" s="190" t="s">
        <v>4052</v>
      </c>
      <c r="E819" s="164"/>
      <c r="F819" s="164"/>
      <c r="G819" s="163"/>
      <c r="H819" s="163"/>
      <c r="I819" s="163"/>
      <c r="J819" s="163"/>
      <c r="K819" s="164"/>
      <c r="L819" s="164"/>
      <c r="M819" s="163"/>
      <c r="N819" s="163"/>
      <c r="O819" s="163"/>
    </row>
    <row r="820" spans="1:15">
      <c r="A820" s="163"/>
      <c r="B820" s="163"/>
      <c r="C820" s="163"/>
      <c r="D820" s="190" t="s">
        <v>4053</v>
      </c>
      <c r="E820" s="164"/>
      <c r="F820" s="164"/>
      <c r="G820" s="163"/>
      <c r="H820" s="163"/>
      <c r="I820" s="163"/>
      <c r="J820" s="163"/>
      <c r="K820" s="164"/>
      <c r="L820" s="164"/>
      <c r="M820" s="163"/>
      <c r="N820" s="163"/>
      <c r="O820" s="163"/>
    </row>
    <row r="821" spans="1:15">
      <c r="A821" s="163"/>
      <c r="B821" s="163"/>
      <c r="C821" s="163"/>
      <c r="D821" s="190" t="s">
        <v>4054</v>
      </c>
      <c r="E821" s="164"/>
      <c r="F821" s="164"/>
      <c r="G821" s="163"/>
      <c r="H821" s="163"/>
      <c r="I821" s="163"/>
      <c r="J821" s="163"/>
      <c r="K821" s="164"/>
      <c r="L821" s="164"/>
      <c r="M821" s="163"/>
      <c r="N821" s="163"/>
      <c r="O821" s="163"/>
    </row>
    <row r="822" spans="1:15">
      <c r="A822" s="163"/>
      <c r="B822" s="163"/>
      <c r="C822" s="163"/>
      <c r="D822" s="190" t="s">
        <v>4055</v>
      </c>
      <c r="E822" s="164"/>
      <c r="F822" s="164"/>
      <c r="G822" s="163"/>
      <c r="H822" s="163"/>
      <c r="I822" s="163"/>
      <c r="J822" s="163"/>
      <c r="K822" s="164"/>
      <c r="L822" s="164"/>
      <c r="M822" s="163"/>
      <c r="N822" s="163"/>
      <c r="O822" s="163"/>
    </row>
    <row r="823" spans="1:15">
      <c r="A823" s="163"/>
      <c r="B823" s="163"/>
      <c r="C823" s="163"/>
      <c r="D823" s="190" t="s">
        <v>4056</v>
      </c>
      <c r="E823" s="164"/>
      <c r="F823" s="164"/>
      <c r="G823" s="163"/>
      <c r="H823" s="163"/>
      <c r="I823" s="163"/>
      <c r="J823" s="163"/>
      <c r="K823" s="164"/>
      <c r="L823" s="164"/>
      <c r="M823" s="163"/>
      <c r="N823" s="163"/>
      <c r="O823" s="163"/>
    </row>
    <row r="824" spans="1:15">
      <c r="A824" s="163"/>
      <c r="B824" s="163"/>
      <c r="C824" s="163"/>
      <c r="D824" s="190" t="s">
        <v>4057</v>
      </c>
      <c r="E824" s="164"/>
      <c r="F824" s="164"/>
      <c r="G824" s="163"/>
      <c r="H824" s="163"/>
      <c r="I824" s="163"/>
      <c r="J824" s="163"/>
      <c r="K824" s="164"/>
      <c r="L824" s="164"/>
      <c r="M824" s="163"/>
      <c r="N824" s="163"/>
      <c r="O824" s="163"/>
    </row>
    <row r="825" spans="1:15">
      <c r="A825" s="163"/>
      <c r="B825" s="163"/>
      <c r="C825" s="163"/>
      <c r="D825" s="190" t="s">
        <v>4058</v>
      </c>
      <c r="E825" s="164"/>
      <c r="F825" s="164"/>
      <c r="G825" s="163"/>
      <c r="H825" s="163"/>
      <c r="I825" s="163"/>
      <c r="J825" s="163"/>
      <c r="K825" s="164"/>
      <c r="L825" s="164"/>
      <c r="M825" s="163"/>
      <c r="N825" s="163"/>
      <c r="O825" s="163"/>
    </row>
    <row r="826" spans="1:15">
      <c r="A826" s="163"/>
      <c r="B826" s="163"/>
      <c r="C826" s="163"/>
      <c r="D826" s="190" t="s">
        <v>4059</v>
      </c>
      <c r="E826" s="164"/>
      <c r="F826" s="164"/>
      <c r="G826" s="163"/>
      <c r="H826" s="163"/>
      <c r="I826" s="163"/>
      <c r="J826" s="163"/>
      <c r="K826" s="164"/>
      <c r="L826" s="164"/>
      <c r="M826" s="163"/>
      <c r="N826" s="163"/>
      <c r="O826" s="163"/>
    </row>
    <row r="827" spans="1:15">
      <c r="A827" s="163"/>
      <c r="B827" s="163"/>
      <c r="C827" s="163"/>
      <c r="D827" s="190" t="s">
        <v>4060</v>
      </c>
      <c r="E827" s="164"/>
      <c r="F827" s="164"/>
      <c r="G827" s="163"/>
      <c r="H827" s="163"/>
      <c r="I827" s="163"/>
      <c r="J827" s="163"/>
      <c r="K827" s="164"/>
      <c r="L827" s="164"/>
      <c r="M827" s="163"/>
      <c r="N827" s="163"/>
      <c r="O827" s="163"/>
    </row>
    <row r="828" spans="1:15">
      <c r="A828" s="163"/>
      <c r="B828" s="163"/>
      <c r="C828" s="163"/>
      <c r="D828" s="190" t="s">
        <v>4061</v>
      </c>
      <c r="E828" s="164"/>
      <c r="F828" s="164"/>
      <c r="G828" s="163"/>
      <c r="H828" s="163"/>
      <c r="I828" s="163"/>
      <c r="J828" s="163"/>
      <c r="K828" s="164"/>
      <c r="L828" s="164"/>
      <c r="M828" s="163"/>
      <c r="N828" s="163"/>
      <c r="O828" s="163"/>
    </row>
    <row r="829" spans="1:15">
      <c r="A829" s="163"/>
      <c r="B829" s="163"/>
      <c r="C829" s="163"/>
      <c r="D829" s="190" t="s">
        <v>4062</v>
      </c>
      <c r="E829" s="164"/>
      <c r="F829" s="164"/>
      <c r="G829" s="163"/>
      <c r="H829" s="163"/>
      <c r="I829" s="163"/>
      <c r="J829" s="163"/>
      <c r="K829" s="164"/>
      <c r="L829" s="164"/>
      <c r="M829" s="163"/>
      <c r="N829" s="163"/>
      <c r="O829" s="163"/>
    </row>
    <row r="830" spans="1:15">
      <c r="A830" s="163"/>
      <c r="B830" s="163"/>
      <c r="C830" s="163"/>
      <c r="D830" s="190" t="s">
        <v>4063</v>
      </c>
      <c r="E830" s="164"/>
      <c r="F830" s="164"/>
      <c r="G830" s="163"/>
      <c r="H830" s="163"/>
      <c r="I830" s="163"/>
      <c r="J830" s="163"/>
      <c r="K830" s="164"/>
      <c r="L830" s="164"/>
      <c r="M830" s="163"/>
      <c r="N830" s="163"/>
      <c r="O830" s="163"/>
    </row>
    <row r="831" spans="1:15">
      <c r="A831" s="163"/>
      <c r="B831" s="163"/>
      <c r="C831" s="163"/>
      <c r="D831" s="190" t="s">
        <v>4064</v>
      </c>
      <c r="E831" s="164"/>
      <c r="F831" s="164"/>
      <c r="G831" s="163"/>
      <c r="H831" s="163"/>
      <c r="I831" s="163"/>
      <c r="J831" s="163"/>
      <c r="K831" s="164"/>
      <c r="L831" s="164"/>
      <c r="M831" s="163"/>
      <c r="N831" s="163"/>
      <c r="O831" s="163"/>
    </row>
    <row r="832" spans="1:15">
      <c r="A832" s="163"/>
      <c r="B832" s="163"/>
      <c r="C832" s="163"/>
      <c r="D832" s="190" t="s">
        <v>4065</v>
      </c>
      <c r="E832" s="164"/>
      <c r="F832" s="164"/>
      <c r="G832" s="163"/>
      <c r="H832" s="163"/>
      <c r="I832" s="163"/>
      <c r="J832" s="163"/>
      <c r="K832" s="164"/>
      <c r="L832" s="164"/>
      <c r="M832" s="163"/>
      <c r="N832" s="163"/>
      <c r="O832" s="163"/>
    </row>
    <row r="833" spans="1:15">
      <c r="A833" s="163"/>
      <c r="B833" s="163"/>
      <c r="C833" s="163"/>
      <c r="D833" s="190" t="s">
        <v>4066</v>
      </c>
      <c r="E833" s="164"/>
      <c r="F833" s="164"/>
      <c r="G833" s="163"/>
      <c r="H833" s="163"/>
      <c r="I833" s="163"/>
      <c r="J833" s="163"/>
      <c r="K833" s="164"/>
      <c r="L833" s="164"/>
      <c r="M833" s="163"/>
      <c r="N833" s="163"/>
      <c r="O833" s="163"/>
    </row>
    <row r="834" spans="1:15">
      <c r="A834" s="163"/>
      <c r="B834" s="163"/>
      <c r="C834" s="163"/>
      <c r="D834" s="190" t="s">
        <v>4067</v>
      </c>
      <c r="E834" s="164"/>
      <c r="F834" s="164"/>
      <c r="G834" s="163"/>
      <c r="H834" s="163"/>
      <c r="I834" s="163"/>
      <c r="J834" s="163"/>
      <c r="K834" s="164"/>
      <c r="L834" s="164"/>
      <c r="M834" s="163"/>
      <c r="N834" s="163"/>
      <c r="O834" s="163"/>
    </row>
    <row r="835" spans="1:15">
      <c r="A835" s="163"/>
      <c r="B835" s="163"/>
      <c r="C835" s="163"/>
      <c r="D835" s="190" t="s">
        <v>4794</v>
      </c>
      <c r="E835" s="164"/>
      <c r="F835" s="164"/>
      <c r="G835" s="163"/>
      <c r="H835" s="163"/>
      <c r="I835" s="163"/>
      <c r="J835" s="163"/>
      <c r="K835" s="164"/>
      <c r="L835" s="164"/>
      <c r="M835" s="163"/>
      <c r="N835" s="163"/>
      <c r="O835" s="163"/>
    </row>
    <row r="836" spans="1:15">
      <c r="A836" s="163"/>
      <c r="B836" s="163"/>
      <c r="C836" s="163"/>
      <c r="D836" s="190" t="s">
        <v>4795</v>
      </c>
      <c r="E836" s="164"/>
      <c r="F836" s="164"/>
      <c r="G836" s="163"/>
      <c r="H836" s="163"/>
      <c r="I836" s="163"/>
      <c r="J836" s="163"/>
      <c r="K836" s="164"/>
      <c r="L836" s="164"/>
      <c r="M836" s="163"/>
      <c r="N836" s="163"/>
      <c r="O836" s="163"/>
    </row>
    <row r="837" spans="1:15">
      <c r="A837" s="163"/>
      <c r="B837" s="163"/>
      <c r="C837" s="163"/>
      <c r="D837" s="190" t="s">
        <v>4796</v>
      </c>
      <c r="E837" s="164"/>
      <c r="F837" s="164"/>
      <c r="G837" s="163"/>
      <c r="H837" s="163"/>
      <c r="I837" s="163"/>
      <c r="J837" s="163"/>
      <c r="K837" s="164"/>
      <c r="L837" s="164"/>
      <c r="M837" s="163"/>
      <c r="N837" s="163"/>
      <c r="O837" s="163"/>
    </row>
    <row r="838" spans="1:15">
      <c r="A838" s="163"/>
      <c r="B838" s="163"/>
      <c r="C838" s="163"/>
      <c r="D838" s="190" t="s">
        <v>4797</v>
      </c>
      <c r="E838" s="164"/>
      <c r="F838" s="164"/>
      <c r="G838" s="163"/>
      <c r="H838" s="163"/>
      <c r="I838" s="163"/>
      <c r="J838" s="163"/>
      <c r="K838" s="164"/>
      <c r="L838" s="164"/>
      <c r="M838" s="163"/>
      <c r="N838" s="163"/>
      <c r="O838" s="163"/>
    </row>
    <row r="839" spans="1:15">
      <c r="A839" s="163"/>
      <c r="B839" s="163"/>
      <c r="C839" s="163"/>
      <c r="D839" s="190" t="s">
        <v>4798</v>
      </c>
      <c r="E839" s="164"/>
      <c r="F839" s="164"/>
      <c r="G839" s="163"/>
      <c r="H839" s="163"/>
      <c r="I839" s="163"/>
      <c r="J839" s="163"/>
      <c r="K839" s="164"/>
      <c r="L839" s="164"/>
      <c r="M839" s="163"/>
      <c r="N839" s="163"/>
      <c r="O839" s="163"/>
    </row>
    <row r="840" spans="1:15">
      <c r="A840" s="163"/>
      <c r="B840" s="163"/>
      <c r="C840" s="163"/>
      <c r="D840" s="190" t="s">
        <v>4799</v>
      </c>
      <c r="E840" s="164"/>
      <c r="F840" s="164"/>
      <c r="G840" s="163"/>
      <c r="H840" s="163"/>
      <c r="I840" s="163"/>
      <c r="J840" s="163"/>
      <c r="K840" s="164"/>
      <c r="L840" s="164"/>
      <c r="M840" s="163"/>
      <c r="N840" s="163"/>
      <c r="O840" s="163"/>
    </row>
    <row r="841" spans="1:15">
      <c r="A841" s="163"/>
      <c r="B841" s="163"/>
      <c r="C841" s="163"/>
      <c r="D841" s="190" t="s">
        <v>4800</v>
      </c>
      <c r="E841" s="164"/>
      <c r="F841" s="164"/>
      <c r="G841" s="163"/>
      <c r="H841" s="163"/>
      <c r="I841" s="163"/>
      <c r="J841" s="163"/>
      <c r="K841" s="164"/>
      <c r="L841" s="164"/>
      <c r="M841" s="163"/>
      <c r="N841" s="163"/>
      <c r="O841" s="163"/>
    </row>
    <row r="842" spans="1:15">
      <c r="A842" s="163"/>
      <c r="B842" s="163"/>
      <c r="C842" s="163"/>
      <c r="D842" s="190" t="s">
        <v>4801</v>
      </c>
      <c r="E842" s="164"/>
      <c r="F842" s="164"/>
      <c r="G842" s="163"/>
      <c r="H842" s="163"/>
      <c r="I842" s="163"/>
      <c r="J842" s="163"/>
      <c r="K842" s="164"/>
      <c r="L842" s="164"/>
      <c r="M842" s="163"/>
      <c r="N842" s="163"/>
      <c r="O842" s="163"/>
    </row>
    <row r="843" spans="1:15">
      <c r="A843" s="163"/>
      <c r="B843" s="163"/>
      <c r="C843" s="163"/>
      <c r="D843" s="190" t="s">
        <v>4802</v>
      </c>
      <c r="E843" s="164"/>
      <c r="F843" s="164"/>
      <c r="G843" s="163"/>
      <c r="H843" s="163"/>
      <c r="I843" s="163"/>
      <c r="J843" s="163"/>
      <c r="K843" s="164"/>
      <c r="L843" s="164"/>
      <c r="M843" s="163"/>
      <c r="N843" s="163"/>
      <c r="O843" s="163"/>
    </row>
    <row r="844" spans="1:15">
      <c r="A844" s="163"/>
      <c r="B844" s="163"/>
      <c r="C844" s="163"/>
      <c r="D844" s="190" t="s">
        <v>4803</v>
      </c>
      <c r="E844" s="164"/>
      <c r="F844" s="164"/>
      <c r="G844" s="163"/>
      <c r="H844" s="163"/>
      <c r="I844" s="163"/>
      <c r="J844" s="163"/>
      <c r="K844" s="164"/>
      <c r="L844" s="164"/>
      <c r="M844" s="163"/>
      <c r="N844" s="163"/>
      <c r="O844" s="163"/>
    </row>
    <row r="845" spans="1:15">
      <c r="A845" s="163"/>
      <c r="B845" s="163"/>
      <c r="C845" s="163"/>
      <c r="D845" s="190" t="s">
        <v>4804</v>
      </c>
      <c r="E845" s="164"/>
      <c r="F845" s="164"/>
      <c r="G845" s="163"/>
      <c r="H845" s="163"/>
      <c r="I845" s="163"/>
      <c r="J845" s="163"/>
      <c r="K845" s="164"/>
      <c r="L845" s="164"/>
      <c r="M845" s="163"/>
      <c r="N845" s="163"/>
      <c r="O845" s="163"/>
    </row>
    <row r="846" spans="1:15">
      <c r="A846" s="163"/>
      <c r="B846" s="163"/>
      <c r="C846" s="163"/>
      <c r="D846" s="190" t="s">
        <v>4805</v>
      </c>
      <c r="E846" s="164"/>
      <c r="F846" s="164"/>
      <c r="G846" s="163"/>
      <c r="H846" s="163"/>
      <c r="I846" s="163"/>
      <c r="J846" s="163"/>
      <c r="K846" s="164"/>
      <c r="L846" s="164"/>
      <c r="M846" s="163"/>
      <c r="N846" s="163"/>
      <c r="O846" s="163"/>
    </row>
    <row r="847" spans="1:15">
      <c r="A847" s="163"/>
      <c r="B847" s="163"/>
      <c r="C847" s="163"/>
      <c r="D847" s="190" t="s">
        <v>4806</v>
      </c>
      <c r="E847" s="164"/>
      <c r="F847" s="164"/>
      <c r="G847" s="163"/>
      <c r="H847" s="163"/>
      <c r="I847" s="163"/>
      <c r="J847" s="163"/>
      <c r="K847" s="164"/>
      <c r="L847" s="164"/>
      <c r="M847" s="163"/>
      <c r="N847" s="163"/>
      <c r="O847" s="163"/>
    </row>
    <row r="848" spans="1:15">
      <c r="A848" s="163"/>
      <c r="B848" s="163"/>
      <c r="C848" s="163"/>
      <c r="D848" s="190" t="s">
        <v>4807</v>
      </c>
      <c r="E848" s="164"/>
      <c r="F848" s="164"/>
      <c r="G848" s="163"/>
      <c r="H848" s="163"/>
      <c r="I848" s="163"/>
      <c r="J848" s="163"/>
      <c r="K848" s="164"/>
      <c r="L848" s="164"/>
      <c r="M848" s="163"/>
      <c r="N848" s="163"/>
      <c r="O848" s="163"/>
    </row>
    <row r="849" spans="1:15">
      <c r="A849" s="163"/>
      <c r="B849" s="163"/>
      <c r="C849" s="163"/>
      <c r="D849" s="190" t="s">
        <v>4808</v>
      </c>
      <c r="E849" s="164"/>
      <c r="F849" s="164"/>
      <c r="G849" s="163"/>
      <c r="H849" s="163"/>
      <c r="I849" s="163"/>
      <c r="J849" s="163"/>
      <c r="K849" s="164"/>
      <c r="L849" s="164"/>
      <c r="M849" s="163"/>
      <c r="N849" s="163"/>
      <c r="O849" s="163"/>
    </row>
    <row r="850" spans="1:15">
      <c r="A850" s="163"/>
      <c r="B850" s="163"/>
      <c r="C850" s="163"/>
      <c r="D850" s="190" t="s">
        <v>4809</v>
      </c>
      <c r="E850" s="164"/>
      <c r="F850" s="164"/>
      <c r="G850" s="163"/>
      <c r="H850" s="163"/>
      <c r="I850" s="163"/>
      <c r="J850" s="163"/>
      <c r="K850" s="164"/>
      <c r="L850" s="164"/>
      <c r="M850" s="163"/>
      <c r="N850" s="163"/>
      <c r="O850" s="163"/>
    </row>
    <row r="851" spans="1:15">
      <c r="A851" s="163"/>
      <c r="B851" s="163"/>
      <c r="C851" s="163"/>
      <c r="D851" s="190" t="s">
        <v>4810</v>
      </c>
      <c r="E851" s="164"/>
      <c r="F851" s="164"/>
      <c r="G851" s="163"/>
      <c r="H851" s="163"/>
      <c r="I851" s="163"/>
      <c r="J851" s="163"/>
      <c r="K851" s="164"/>
      <c r="L851" s="164"/>
      <c r="M851" s="163"/>
      <c r="N851" s="163"/>
      <c r="O851" s="163"/>
    </row>
    <row r="852" spans="1:15">
      <c r="A852" s="163"/>
      <c r="B852" s="163"/>
      <c r="C852" s="163"/>
      <c r="D852" s="190" t="s">
        <v>4811</v>
      </c>
      <c r="E852" s="164"/>
      <c r="F852" s="164"/>
      <c r="G852" s="163"/>
      <c r="H852" s="163"/>
      <c r="I852" s="163"/>
      <c r="J852" s="163"/>
      <c r="K852" s="164"/>
      <c r="L852" s="164"/>
      <c r="M852" s="163"/>
      <c r="N852" s="163"/>
      <c r="O852" s="163"/>
    </row>
    <row r="853" spans="1:15">
      <c r="A853" s="163"/>
      <c r="B853" s="163"/>
      <c r="C853" s="163"/>
      <c r="D853" s="190" t="s">
        <v>4812</v>
      </c>
      <c r="E853" s="164"/>
      <c r="F853" s="164"/>
      <c r="G853" s="163"/>
      <c r="H853" s="163"/>
      <c r="I853" s="163"/>
      <c r="J853" s="163"/>
      <c r="K853" s="164"/>
      <c r="L853" s="164"/>
      <c r="M853" s="163"/>
      <c r="N853" s="163"/>
      <c r="O853" s="163"/>
    </row>
    <row r="854" spans="1:15">
      <c r="A854" s="163"/>
      <c r="B854" s="163"/>
      <c r="C854" s="163"/>
      <c r="D854" s="190" t="s">
        <v>4813</v>
      </c>
      <c r="E854" s="164"/>
      <c r="F854" s="164"/>
      <c r="G854" s="163"/>
      <c r="H854" s="163"/>
      <c r="I854" s="163"/>
      <c r="J854" s="163"/>
      <c r="K854" s="164"/>
      <c r="L854" s="164"/>
      <c r="M854" s="163"/>
      <c r="N854" s="163"/>
      <c r="O854" s="163"/>
    </row>
    <row r="855" spans="1:15">
      <c r="A855" s="163"/>
      <c r="B855" s="163"/>
      <c r="C855" s="163"/>
      <c r="D855" s="190" t="s">
        <v>4814</v>
      </c>
      <c r="E855" s="164"/>
      <c r="F855" s="164"/>
      <c r="G855" s="163"/>
      <c r="H855" s="163"/>
      <c r="I855" s="163"/>
      <c r="J855" s="163"/>
      <c r="K855" s="164"/>
      <c r="L855" s="164"/>
      <c r="M855" s="163"/>
      <c r="N855" s="163"/>
      <c r="O855" s="163"/>
    </row>
    <row r="856" spans="1:15">
      <c r="A856" s="163"/>
      <c r="B856" s="163"/>
      <c r="C856" s="163"/>
      <c r="D856" s="190" t="s">
        <v>4815</v>
      </c>
      <c r="E856" s="164"/>
      <c r="F856" s="164"/>
      <c r="G856" s="163"/>
      <c r="H856" s="163"/>
      <c r="I856" s="163"/>
      <c r="J856" s="163"/>
      <c r="K856" s="164"/>
      <c r="L856" s="164"/>
      <c r="M856" s="163"/>
      <c r="N856" s="163"/>
      <c r="O856" s="163"/>
    </row>
    <row r="857" spans="1:15">
      <c r="A857" s="163"/>
      <c r="B857" s="163"/>
      <c r="C857" s="163"/>
      <c r="D857" s="190" t="s">
        <v>4816</v>
      </c>
      <c r="E857" s="164"/>
      <c r="F857" s="164"/>
      <c r="G857" s="163"/>
      <c r="H857" s="163"/>
      <c r="I857" s="163"/>
      <c r="J857" s="163"/>
      <c r="K857" s="164"/>
      <c r="L857" s="164"/>
      <c r="M857" s="163"/>
      <c r="N857" s="163"/>
      <c r="O857" s="163"/>
    </row>
    <row r="858" spans="1:15">
      <c r="A858" s="163"/>
      <c r="B858" s="163"/>
      <c r="C858" s="163"/>
      <c r="D858" s="190" t="s">
        <v>4817</v>
      </c>
      <c r="E858" s="164"/>
      <c r="F858" s="164"/>
      <c r="G858" s="163"/>
      <c r="H858" s="163"/>
      <c r="I858" s="163"/>
      <c r="J858" s="163"/>
      <c r="K858" s="164"/>
      <c r="L858" s="164"/>
      <c r="M858" s="163"/>
      <c r="N858" s="163"/>
      <c r="O858" s="163"/>
    </row>
    <row r="859" spans="1:15">
      <c r="A859" s="163"/>
      <c r="B859" s="163"/>
      <c r="C859" s="163"/>
      <c r="D859" s="190" t="s">
        <v>5100</v>
      </c>
      <c r="E859" s="164"/>
      <c r="F859" s="164"/>
      <c r="G859" s="163"/>
      <c r="H859" s="163"/>
      <c r="I859" s="163"/>
      <c r="J859" s="163"/>
      <c r="K859" s="164"/>
      <c r="L859" s="164"/>
      <c r="M859" s="163"/>
      <c r="N859" s="163"/>
      <c r="O859" s="163"/>
    </row>
    <row r="860" spans="1:15">
      <c r="A860" s="163"/>
      <c r="B860" s="163"/>
      <c r="C860" s="163"/>
      <c r="D860" s="190" t="s">
        <v>5101</v>
      </c>
      <c r="E860" s="164"/>
      <c r="F860" s="164"/>
      <c r="G860" s="163"/>
      <c r="H860" s="163"/>
      <c r="I860" s="163"/>
      <c r="J860" s="163"/>
      <c r="K860" s="164"/>
      <c r="L860" s="164"/>
      <c r="M860" s="163"/>
      <c r="N860" s="163"/>
      <c r="O860" s="163"/>
    </row>
    <row r="861" spans="1:15">
      <c r="A861" s="163"/>
      <c r="B861" s="163"/>
      <c r="C861" s="163"/>
      <c r="D861" s="190" t="s">
        <v>5102</v>
      </c>
      <c r="E861" s="164"/>
      <c r="F861" s="164"/>
      <c r="G861" s="163"/>
      <c r="H861" s="163"/>
      <c r="I861" s="163"/>
      <c r="J861" s="163"/>
      <c r="K861" s="164"/>
      <c r="L861" s="164"/>
      <c r="M861" s="163"/>
      <c r="N861" s="163"/>
      <c r="O861" s="163"/>
    </row>
    <row r="862" spans="1:15">
      <c r="A862" s="163"/>
      <c r="B862" s="163"/>
      <c r="C862" s="163"/>
      <c r="D862" s="190" t="s">
        <v>5103</v>
      </c>
      <c r="E862" s="164"/>
      <c r="F862" s="164"/>
      <c r="G862" s="163"/>
      <c r="H862" s="163"/>
      <c r="I862" s="163"/>
      <c r="J862" s="163"/>
      <c r="K862" s="164"/>
      <c r="L862" s="164"/>
      <c r="M862" s="163"/>
      <c r="N862" s="163"/>
      <c r="O862" s="163"/>
    </row>
    <row r="863" spans="1:15">
      <c r="A863" s="163"/>
      <c r="B863" s="163"/>
      <c r="C863" s="163"/>
      <c r="D863" s="190" t="s">
        <v>5104</v>
      </c>
      <c r="E863" s="164"/>
      <c r="F863" s="164"/>
      <c r="G863" s="163"/>
      <c r="H863" s="163"/>
      <c r="I863" s="163"/>
      <c r="J863" s="163"/>
      <c r="K863" s="164"/>
      <c r="L863" s="164"/>
      <c r="M863" s="163"/>
      <c r="N863" s="163"/>
      <c r="O863" s="163"/>
    </row>
    <row r="864" spans="1:15">
      <c r="A864" s="163"/>
      <c r="B864" s="163"/>
      <c r="C864" s="163"/>
      <c r="D864" s="190" t="s">
        <v>5105</v>
      </c>
      <c r="E864" s="164"/>
      <c r="F864" s="164"/>
      <c r="G864" s="163"/>
      <c r="H864" s="163"/>
      <c r="I864" s="163"/>
      <c r="J864" s="163"/>
      <c r="K864" s="164"/>
      <c r="L864" s="164"/>
      <c r="M864" s="163"/>
      <c r="N864" s="163"/>
      <c r="O864" s="163"/>
    </row>
    <row r="865" spans="1:15">
      <c r="A865" s="163"/>
      <c r="B865" s="163"/>
      <c r="C865" s="163"/>
      <c r="D865" s="163"/>
      <c r="E865" s="164"/>
      <c r="F865" s="164"/>
      <c r="G865" s="163"/>
      <c r="H865" s="163"/>
      <c r="I865" s="163"/>
      <c r="J865" s="163"/>
      <c r="K865" s="164"/>
      <c r="L865" s="164"/>
      <c r="M865" s="163"/>
      <c r="N865" s="163"/>
      <c r="O865" s="163"/>
    </row>
    <row r="866" spans="1:15">
      <c r="A866" s="163"/>
      <c r="B866" s="163"/>
      <c r="C866" s="163"/>
      <c r="D866" s="163"/>
      <c r="E866" s="164"/>
      <c r="F866" s="164"/>
      <c r="G866" s="163"/>
      <c r="H866" s="163"/>
      <c r="I866" s="163"/>
      <c r="J866" s="163"/>
      <c r="K866" s="164"/>
      <c r="L866" s="164"/>
      <c r="M866" s="163"/>
      <c r="N866" s="163"/>
      <c r="O866" s="163"/>
    </row>
    <row r="867" spans="1:15">
      <c r="A867" s="163"/>
      <c r="B867" s="163"/>
      <c r="C867" s="163"/>
      <c r="D867" s="163"/>
      <c r="E867" s="164"/>
      <c r="F867" s="164"/>
      <c r="G867" s="163"/>
      <c r="H867" s="163"/>
      <c r="I867" s="163"/>
      <c r="J867" s="163"/>
      <c r="K867" s="164"/>
      <c r="L867" s="164"/>
      <c r="M867" s="163"/>
      <c r="N867" s="163"/>
      <c r="O867" s="163"/>
    </row>
    <row r="868" spans="1:15">
      <c r="A868" s="163"/>
      <c r="B868" s="163"/>
      <c r="C868" s="163"/>
      <c r="D868" s="163"/>
      <c r="E868" s="164"/>
      <c r="F868" s="164"/>
      <c r="G868" s="163"/>
      <c r="H868" s="163"/>
      <c r="I868" s="163"/>
      <c r="J868" s="163"/>
      <c r="K868" s="164"/>
      <c r="L868" s="164"/>
      <c r="M868" s="163"/>
      <c r="N868" s="163"/>
      <c r="O868" s="163"/>
    </row>
    <row r="869" spans="1:15">
      <c r="A869" s="163"/>
      <c r="B869" s="163"/>
      <c r="C869" s="163"/>
      <c r="D869" s="163"/>
      <c r="E869" s="164"/>
      <c r="F869" s="164"/>
      <c r="G869" s="163"/>
      <c r="H869" s="163"/>
      <c r="I869" s="163"/>
      <c r="J869" s="163"/>
      <c r="K869" s="164"/>
      <c r="L869" s="164"/>
      <c r="M869" s="163"/>
      <c r="N869" s="163"/>
      <c r="O869" s="163"/>
    </row>
    <row r="870" spans="1:15">
      <c r="A870" s="163"/>
      <c r="B870" s="163"/>
      <c r="C870" s="163"/>
      <c r="D870" s="163"/>
      <c r="E870" s="164"/>
      <c r="F870" s="164"/>
      <c r="G870" s="163"/>
      <c r="H870" s="163"/>
      <c r="I870" s="163"/>
      <c r="J870" s="163"/>
      <c r="K870" s="164"/>
      <c r="L870" s="164"/>
      <c r="M870" s="163"/>
      <c r="N870" s="163"/>
      <c r="O870" s="163"/>
    </row>
    <row r="871" spans="1:15">
      <c r="A871" s="163"/>
      <c r="B871" s="163"/>
      <c r="C871" s="163"/>
      <c r="D871" s="163"/>
      <c r="E871" s="164"/>
      <c r="F871" s="164"/>
      <c r="G871" s="163"/>
      <c r="H871" s="163"/>
      <c r="I871" s="163"/>
      <c r="J871" s="163"/>
      <c r="K871" s="164"/>
      <c r="L871" s="164"/>
      <c r="M871" s="163"/>
      <c r="N871" s="163"/>
      <c r="O871" s="163"/>
    </row>
    <row r="872" spans="1:15">
      <c r="A872" s="163"/>
      <c r="B872" s="163"/>
      <c r="C872" s="163"/>
      <c r="D872" s="163"/>
      <c r="E872" s="164"/>
      <c r="F872" s="164"/>
      <c r="G872" s="163"/>
      <c r="H872" s="163"/>
      <c r="I872" s="163"/>
      <c r="J872" s="163"/>
      <c r="K872" s="164"/>
      <c r="L872" s="164"/>
      <c r="M872" s="163"/>
      <c r="N872" s="163"/>
      <c r="O872" s="163"/>
    </row>
    <row r="873" spans="1:15">
      <c r="A873" s="163"/>
      <c r="B873" s="163"/>
      <c r="C873" s="163"/>
      <c r="D873" s="163"/>
      <c r="E873" s="164"/>
      <c r="F873" s="164"/>
      <c r="G873" s="163"/>
      <c r="H873" s="163"/>
      <c r="I873" s="163"/>
      <c r="J873" s="163"/>
      <c r="K873" s="164"/>
      <c r="L873" s="164"/>
      <c r="M873" s="163"/>
      <c r="N873" s="163"/>
      <c r="O873" s="163"/>
    </row>
    <row r="874" spans="1:15">
      <c r="A874" s="163"/>
      <c r="B874" s="163"/>
      <c r="C874" s="163"/>
      <c r="D874" s="163"/>
      <c r="E874" s="164"/>
      <c r="F874" s="164"/>
      <c r="G874" s="163"/>
      <c r="H874" s="163"/>
      <c r="I874" s="163"/>
      <c r="J874" s="163"/>
      <c r="K874" s="164"/>
      <c r="L874" s="164"/>
      <c r="M874" s="163"/>
      <c r="N874" s="163"/>
      <c r="O874" s="163"/>
    </row>
    <row r="875" spans="1:15">
      <c r="A875" s="163"/>
      <c r="B875" s="163"/>
      <c r="C875" s="163"/>
      <c r="D875" s="163"/>
      <c r="E875" s="164"/>
      <c r="F875" s="164"/>
      <c r="G875" s="163"/>
      <c r="H875" s="163"/>
      <c r="I875" s="163"/>
      <c r="J875" s="163"/>
      <c r="K875" s="164"/>
      <c r="L875" s="164"/>
      <c r="M875" s="163"/>
      <c r="N875" s="163"/>
      <c r="O875" s="163"/>
    </row>
    <row r="876" spans="1:15">
      <c r="A876" s="163"/>
      <c r="B876" s="163"/>
      <c r="C876" s="163"/>
      <c r="D876" s="163"/>
      <c r="E876" s="164"/>
      <c r="F876" s="164"/>
      <c r="G876" s="163"/>
      <c r="H876" s="163"/>
      <c r="I876" s="163"/>
      <c r="J876" s="163"/>
      <c r="K876" s="164"/>
      <c r="L876" s="164"/>
      <c r="M876" s="163"/>
      <c r="N876" s="163"/>
      <c r="O876" s="163"/>
    </row>
    <row r="877" spans="1:15">
      <c r="A877" s="163"/>
      <c r="B877" s="163"/>
      <c r="C877" s="163"/>
      <c r="D877" s="163"/>
      <c r="E877" s="164"/>
      <c r="F877" s="164"/>
      <c r="G877" s="163"/>
      <c r="H877" s="163"/>
      <c r="I877" s="163"/>
      <c r="J877" s="163"/>
      <c r="K877" s="164"/>
      <c r="L877" s="164"/>
      <c r="M877" s="163"/>
      <c r="N877" s="163"/>
      <c r="O877" s="163"/>
    </row>
    <row r="878" spans="1:15">
      <c r="A878" s="163"/>
      <c r="B878" s="163"/>
      <c r="C878" s="163"/>
      <c r="D878" s="163"/>
      <c r="E878" s="164"/>
      <c r="F878" s="164"/>
      <c r="G878" s="163"/>
      <c r="H878" s="163"/>
      <c r="I878" s="163"/>
      <c r="J878" s="163"/>
      <c r="K878" s="164"/>
      <c r="L878" s="164"/>
      <c r="M878" s="163"/>
      <c r="N878" s="163"/>
      <c r="O878" s="163"/>
    </row>
    <row r="879" spans="1:15">
      <c r="A879" s="163"/>
      <c r="B879" s="163"/>
      <c r="C879" s="163"/>
      <c r="D879" s="163"/>
      <c r="E879" s="164"/>
      <c r="F879" s="164"/>
      <c r="G879" s="163"/>
      <c r="H879" s="163"/>
      <c r="I879" s="163"/>
      <c r="J879" s="163"/>
      <c r="K879" s="164"/>
      <c r="L879" s="164"/>
      <c r="M879" s="163"/>
      <c r="N879" s="163"/>
      <c r="O879" s="163"/>
    </row>
    <row r="880" spans="1:15">
      <c r="A880" s="163"/>
      <c r="B880" s="163"/>
      <c r="C880" s="163"/>
      <c r="D880" s="163"/>
      <c r="E880" s="164"/>
      <c r="F880" s="164"/>
      <c r="G880" s="163"/>
      <c r="H880" s="163"/>
      <c r="I880" s="163"/>
      <c r="J880" s="163"/>
      <c r="K880" s="164"/>
      <c r="L880" s="164"/>
      <c r="M880" s="163"/>
      <c r="N880" s="163"/>
      <c r="O880" s="163"/>
    </row>
    <row r="881" spans="1:15">
      <c r="A881" s="163"/>
      <c r="B881" s="163"/>
      <c r="C881" s="163"/>
      <c r="D881" s="163"/>
      <c r="E881" s="164"/>
      <c r="F881" s="164"/>
      <c r="G881" s="163"/>
      <c r="H881" s="163"/>
      <c r="I881" s="163"/>
      <c r="J881" s="163"/>
      <c r="K881" s="164"/>
      <c r="L881" s="164"/>
      <c r="M881" s="163"/>
      <c r="N881" s="163"/>
      <c r="O881" s="163"/>
    </row>
  </sheetData>
  <mergeCells count="13">
    <mergeCell ref="J8:N8"/>
    <mergeCell ref="J5:K5"/>
    <mergeCell ref="M5:N5"/>
    <mergeCell ref="J6:K6"/>
    <mergeCell ref="M6:N6"/>
    <mergeCell ref="J7:K7"/>
    <mergeCell ref="M7:N7"/>
    <mergeCell ref="J2:L2"/>
    <mergeCell ref="M2:N2"/>
    <mergeCell ref="J3:K3"/>
    <mergeCell ref="M3:N3"/>
    <mergeCell ref="J4:K4"/>
    <mergeCell ref="M4:N4"/>
  </mergeCells>
  <conditionalFormatting sqref="F1:F10 F44 F46:F48 F77:F78">
    <cfRule type="timePeriod" dxfId="17" priority="17" timePeriod="yesterday">
      <formula>FLOOR(F1,1)=TODAY()-1</formula>
    </cfRule>
  </conditionalFormatting>
  <conditionalFormatting sqref="F35:F42">
    <cfRule type="timePeriod" dxfId="16" priority="13" timePeriod="yesterday">
      <formula>FLOOR(F35,1)=TODAY()-1</formula>
    </cfRule>
  </conditionalFormatting>
  <conditionalFormatting sqref="F51:F59">
    <cfRule type="timePeriod" dxfId="15" priority="9" timePeriod="yesterday">
      <formula>FLOOR(F51,1)=TODAY()-1</formula>
    </cfRule>
  </conditionalFormatting>
  <conditionalFormatting sqref="F64:F70">
    <cfRule type="timePeriod" dxfId="14" priority="3" timePeriod="yesterday">
      <formula>FLOOR(F64,1)=TODAY()-1</formula>
    </cfRule>
  </conditionalFormatting>
  <conditionalFormatting sqref="F72:F75">
    <cfRule type="timePeriod" dxfId="13" priority="1" timePeriod="yesterday">
      <formula>FLOOR(F72,1)=TODAY()-1</formula>
    </cfRule>
  </conditionalFormatting>
  <conditionalFormatting sqref="F81:F82 F84 F87:F89 F100 F103 F119:F120 F134 F141:F147">
    <cfRule type="timePeriod" dxfId="12" priority="18" timePeriod="yesterday">
      <formula>FLOOR(F81,1)=TODAY()-1</formula>
    </cfRule>
  </conditionalFormatting>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106"/>
  <sheetViews>
    <sheetView zoomScaleNormal="100" workbookViewId="0">
      <selection activeCell="G21" sqref="G21"/>
    </sheetView>
  </sheetViews>
  <sheetFormatPr defaultRowHeight="15"/>
  <cols>
    <col min="1" max="1" width="11.42578125" bestFit="1" customWidth="1"/>
    <col min="2" max="3" width="11.85546875" bestFit="1" customWidth="1"/>
    <col min="4" max="4" width="25.28515625" bestFit="1" customWidth="1"/>
    <col min="5" max="5" width="74.5703125" bestFit="1" customWidth="1"/>
    <col min="7" max="7" width="24.5703125" bestFit="1" customWidth="1"/>
    <col min="8" max="8" width="13.28515625" customWidth="1"/>
    <col min="9" max="9" width="9.85546875" bestFit="1" customWidth="1"/>
  </cols>
  <sheetData>
    <row r="1" spans="1:9" ht="45.75" customHeight="1">
      <c r="A1" s="439" t="s">
        <v>12900</v>
      </c>
      <c r="B1" s="440"/>
      <c r="C1" s="440"/>
      <c r="D1" s="440"/>
      <c r="E1" s="440"/>
      <c r="F1" s="440"/>
      <c r="G1" s="440"/>
      <c r="H1" s="440"/>
      <c r="I1" s="440"/>
    </row>
    <row r="2" spans="1:9">
      <c r="A2" s="190" t="s">
        <v>8276</v>
      </c>
      <c r="B2" s="165">
        <v>45899</v>
      </c>
      <c r="C2" s="165">
        <v>45899</v>
      </c>
      <c r="D2" s="163" t="s">
        <v>11176</v>
      </c>
      <c r="E2" s="163" t="s">
        <v>12817</v>
      </c>
      <c r="F2" s="163"/>
      <c r="G2" s="163" t="s">
        <v>12818</v>
      </c>
      <c r="H2" s="164" t="s">
        <v>197</v>
      </c>
      <c r="I2" s="165">
        <v>45905</v>
      </c>
    </row>
    <row r="3" spans="1:9">
      <c r="A3" s="190" t="s">
        <v>12987</v>
      </c>
      <c r="B3" s="165">
        <v>45913</v>
      </c>
      <c r="C3" s="165">
        <v>45913</v>
      </c>
      <c r="D3" s="163" t="s">
        <v>11176</v>
      </c>
      <c r="E3" s="163" t="s">
        <v>12454</v>
      </c>
      <c r="F3" s="163"/>
      <c r="G3" s="163" t="s">
        <v>12362</v>
      </c>
      <c r="H3" s="164" t="s">
        <v>459</v>
      </c>
      <c r="I3" s="165" t="s">
        <v>11746</v>
      </c>
    </row>
    <row r="4" spans="1:9">
      <c r="A4" s="190" t="s">
        <v>12985</v>
      </c>
      <c r="B4" s="165">
        <v>45913</v>
      </c>
      <c r="C4" s="165">
        <v>45913</v>
      </c>
      <c r="D4" s="163" t="s">
        <v>11176</v>
      </c>
      <c r="E4" s="163" t="s">
        <v>12454</v>
      </c>
      <c r="F4" s="163"/>
      <c r="G4" s="163" t="s">
        <v>12819</v>
      </c>
      <c r="H4" s="164" t="s">
        <v>459</v>
      </c>
      <c r="I4" s="165" t="s">
        <v>11746</v>
      </c>
    </row>
    <row r="5" spans="1:9">
      <c r="A5" s="190" t="s">
        <v>12984</v>
      </c>
      <c r="B5" s="165">
        <v>45913</v>
      </c>
      <c r="C5" s="165">
        <v>45913</v>
      </c>
      <c r="D5" s="163" t="s">
        <v>11176</v>
      </c>
      <c r="E5" s="163" t="s">
        <v>12456</v>
      </c>
      <c r="F5" s="163"/>
      <c r="G5" s="163" t="s">
        <v>12820</v>
      </c>
      <c r="H5" s="164" t="s">
        <v>459</v>
      </c>
      <c r="I5" s="165" t="s">
        <v>11746</v>
      </c>
    </row>
    <row r="6" spans="1:9">
      <c r="A6" s="190" t="s">
        <v>8281</v>
      </c>
      <c r="B6" s="165">
        <v>45899</v>
      </c>
      <c r="C6" s="165">
        <v>45899</v>
      </c>
      <c r="D6" s="163" t="s">
        <v>11176</v>
      </c>
      <c r="E6" s="163" t="s">
        <v>12456</v>
      </c>
      <c r="F6" s="163"/>
      <c r="G6" s="163" t="s">
        <v>12821</v>
      </c>
      <c r="H6" s="164" t="s">
        <v>195</v>
      </c>
      <c r="I6" s="165">
        <v>45910</v>
      </c>
    </row>
    <row r="7" spans="1:9">
      <c r="A7" s="190" t="s">
        <v>8282</v>
      </c>
      <c r="B7" s="165">
        <v>45899</v>
      </c>
      <c r="C7" s="165">
        <v>45899</v>
      </c>
      <c r="D7" s="163" t="s">
        <v>11176</v>
      </c>
      <c r="E7" s="163" t="s">
        <v>12456</v>
      </c>
      <c r="F7" s="163"/>
      <c r="G7" s="163" t="s">
        <v>480</v>
      </c>
      <c r="H7" s="164" t="s">
        <v>197</v>
      </c>
      <c r="I7" s="165">
        <v>45909</v>
      </c>
    </row>
    <row r="8" spans="1:9">
      <c r="A8" s="190" t="s">
        <v>8284</v>
      </c>
      <c r="B8" s="165">
        <v>45903</v>
      </c>
      <c r="C8" s="165">
        <v>45903</v>
      </c>
      <c r="D8" s="163" t="s">
        <v>11176</v>
      </c>
      <c r="E8" s="163" t="s">
        <v>12454</v>
      </c>
      <c r="F8" s="163"/>
      <c r="G8" s="163" t="s">
        <v>12860</v>
      </c>
      <c r="H8" s="164" t="s">
        <v>459</v>
      </c>
      <c r="I8" s="164"/>
    </row>
    <row r="9" spans="1:9">
      <c r="A9" s="190" t="s">
        <v>8285</v>
      </c>
      <c r="B9" s="165">
        <v>45903</v>
      </c>
      <c r="C9" s="165">
        <v>45903</v>
      </c>
      <c r="D9" s="163" t="s">
        <v>11176</v>
      </c>
      <c r="E9" s="163" t="s">
        <v>12454</v>
      </c>
      <c r="F9" s="163"/>
      <c r="G9" s="163" t="s">
        <v>12861</v>
      </c>
      <c r="H9" s="164" t="s">
        <v>459</v>
      </c>
      <c r="I9" s="164"/>
    </row>
    <row r="10" spans="1:9">
      <c r="A10" s="190" t="s">
        <v>8287</v>
      </c>
      <c r="B10" s="165">
        <v>45904</v>
      </c>
      <c r="C10" s="165">
        <v>45904</v>
      </c>
      <c r="D10" s="163" t="s">
        <v>12123</v>
      </c>
      <c r="E10" s="163" t="s">
        <v>12363</v>
      </c>
      <c r="F10" s="163"/>
      <c r="G10" s="163" t="s">
        <v>12864</v>
      </c>
      <c r="H10" s="164" t="s">
        <v>195</v>
      </c>
      <c r="I10" s="165">
        <v>45910</v>
      </c>
    </row>
    <row r="11" spans="1:9">
      <c r="A11" s="190" t="s">
        <v>8288</v>
      </c>
      <c r="B11" s="165">
        <v>45904</v>
      </c>
      <c r="C11" s="165">
        <v>45904</v>
      </c>
      <c r="D11" s="163" t="s">
        <v>12123</v>
      </c>
      <c r="E11" s="163" t="s">
        <v>12363</v>
      </c>
      <c r="F11" s="163"/>
      <c r="G11" s="163" t="s">
        <v>12864</v>
      </c>
      <c r="H11" s="164" t="s">
        <v>197</v>
      </c>
      <c r="I11" s="165">
        <v>45911</v>
      </c>
    </row>
    <row r="12" spans="1:9">
      <c r="A12" s="190" t="s">
        <v>8289</v>
      </c>
      <c r="B12" s="165">
        <v>45904</v>
      </c>
      <c r="C12" s="165">
        <v>45904</v>
      </c>
      <c r="D12" s="163" t="s">
        <v>12123</v>
      </c>
      <c r="E12" s="163" t="s">
        <v>12363</v>
      </c>
      <c r="F12" s="163"/>
      <c r="G12" s="163" t="s">
        <v>12871</v>
      </c>
      <c r="H12" s="164" t="s">
        <v>298</v>
      </c>
      <c r="I12" s="165">
        <v>45912</v>
      </c>
    </row>
    <row r="13" spans="1:9">
      <c r="A13" s="190" t="s">
        <v>8290</v>
      </c>
      <c r="B13" s="165">
        <v>45904</v>
      </c>
      <c r="C13" s="165">
        <v>45904</v>
      </c>
      <c r="D13" s="163" t="s">
        <v>12123</v>
      </c>
      <c r="E13" s="163" t="s">
        <v>12363</v>
      </c>
      <c r="F13" s="163"/>
      <c r="G13" s="163" t="s">
        <v>12457</v>
      </c>
      <c r="H13" s="164" t="s">
        <v>197</v>
      </c>
      <c r="I13" s="165">
        <v>45912</v>
      </c>
    </row>
    <row r="14" spans="1:9">
      <c r="A14" s="190" t="s">
        <v>8291</v>
      </c>
      <c r="B14" s="165">
        <v>45904</v>
      </c>
      <c r="C14" s="165">
        <v>45904</v>
      </c>
      <c r="D14" s="163" t="s">
        <v>12123</v>
      </c>
      <c r="E14" s="163" t="s">
        <v>12363</v>
      </c>
      <c r="F14" s="163"/>
      <c r="G14" s="163" t="s">
        <v>12872</v>
      </c>
      <c r="H14" s="164" t="s">
        <v>197</v>
      </c>
      <c r="I14" s="165">
        <v>45912</v>
      </c>
    </row>
    <row r="15" spans="1:9">
      <c r="A15" s="190" t="s">
        <v>8292</v>
      </c>
      <c r="B15" s="165">
        <v>45904</v>
      </c>
      <c r="C15" s="165">
        <v>45904</v>
      </c>
      <c r="D15" s="163" t="s">
        <v>12123</v>
      </c>
      <c r="E15" s="163" t="s">
        <v>12363</v>
      </c>
      <c r="F15" s="163"/>
      <c r="G15" s="163" t="s">
        <v>12872</v>
      </c>
      <c r="H15" s="164" t="s">
        <v>298</v>
      </c>
      <c r="I15" s="165">
        <v>45912</v>
      </c>
    </row>
    <row r="16" spans="1:9">
      <c r="A16" s="190" t="s">
        <v>8295</v>
      </c>
      <c r="B16" s="165">
        <v>45905</v>
      </c>
      <c r="C16" s="165">
        <v>45905</v>
      </c>
      <c r="D16" s="163" t="s">
        <v>5406</v>
      </c>
      <c r="E16" s="163" t="s">
        <v>12875</v>
      </c>
      <c r="F16" s="163"/>
      <c r="G16" s="163" t="s">
        <v>416</v>
      </c>
      <c r="H16" s="164" t="s">
        <v>195</v>
      </c>
      <c r="I16" s="165">
        <v>45912</v>
      </c>
    </row>
    <row r="17" spans="1:9">
      <c r="A17" s="190" t="s">
        <v>11049</v>
      </c>
      <c r="B17" s="165">
        <v>45905</v>
      </c>
      <c r="C17" s="165">
        <v>45905</v>
      </c>
      <c r="D17" s="163" t="s">
        <v>5406</v>
      </c>
      <c r="E17" s="163" t="s">
        <v>12875</v>
      </c>
      <c r="F17" s="163"/>
      <c r="G17" s="163" t="s">
        <v>416</v>
      </c>
      <c r="H17" s="164" t="s">
        <v>195</v>
      </c>
      <c r="I17" s="165">
        <v>45913</v>
      </c>
    </row>
    <row r="18" spans="1:9">
      <c r="A18" s="190" t="s">
        <v>11050</v>
      </c>
      <c r="B18" s="165">
        <v>45905</v>
      </c>
      <c r="C18" s="165">
        <v>45905</v>
      </c>
      <c r="D18" s="163" t="s">
        <v>5406</v>
      </c>
      <c r="E18" s="163" t="s">
        <v>12876</v>
      </c>
      <c r="F18" s="163"/>
      <c r="G18" s="163" t="s">
        <v>416</v>
      </c>
      <c r="H18" s="164" t="s">
        <v>197</v>
      </c>
      <c r="I18" s="165">
        <v>45916</v>
      </c>
    </row>
    <row r="19" spans="1:9">
      <c r="A19" s="190" t="s">
        <v>11051</v>
      </c>
      <c r="B19" s="165">
        <v>45905</v>
      </c>
      <c r="C19" s="165">
        <v>45905</v>
      </c>
      <c r="D19" s="163" t="s">
        <v>5406</v>
      </c>
      <c r="E19" s="163" t="s">
        <v>12876</v>
      </c>
      <c r="F19" s="163"/>
      <c r="G19" s="163" t="s">
        <v>416</v>
      </c>
      <c r="H19" s="164" t="s">
        <v>195</v>
      </c>
      <c r="I19" s="165">
        <v>45913</v>
      </c>
    </row>
    <row r="20" spans="1:9">
      <c r="A20" s="190" t="s">
        <v>11052</v>
      </c>
      <c r="B20" s="165">
        <v>45905</v>
      </c>
      <c r="C20" s="165">
        <v>45905</v>
      </c>
      <c r="D20" s="163" t="s">
        <v>12877</v>
      </c>
      <c r="E20" s="163" t="s">
        <v>12878</v>
      </c>
      <c r="F20" s="163"/>
      <c r="G20" s="163" t="s">
        <v>416</v>
      </c>
      <c r="H20" s="164" t="s">
        <v>195</v>
      </c>
      <c r="I20" s="165">
        <v>45913</v>
      </c>
    </row>
    <row r="21" spans="1:9">
      <c r="A21" s="190" t="s">
        <v>11053</v>
      </c>
      <c r="B21" s="165">
        <v>45905</v>
      </c>
      <c r="C21" s="165">
        <v>45905</v>
      </c>
      <c r="D21" s="163" t="s">
        <v>12877</v>
      </c>
      <c r="E21" s="163" t="s">
        <v>12878</v>
      </c>
      <c r="F21" s="163"/>
      <c r="G21" s="163" t="s">
        <v>416</v>
      </c>
      <c r="H21" s="164" t="s">
        <v>195</v>
      </c>
      <c r="I21" s="165">
        <v>45914</v>
      </c>
    </row>
    <row r="22" spans="1:9">
      <c r="A22" s="190" t="s">
        <v>11054</v>
      </c>
      <c r="B22" s="165">
        <v>45905</v>
      </c>
      <c r="C22" s="165">
        <v>45905</v>
      </c>
      <c r="D22" s="163" t="s">
        <v>12877</v>
      </c>
      <c r="E22" s="163" t="s">
        <v>12878</v>
      </c>
      <c r="F22" s="163"/>
      <c r="G22" s="163" t="s">
        <v>416</v>
      </c>
      <c r="H22" s="164" t="s">
        <v>195</v>
      </c>
      <c r="I22" s="165">
        <v>45912</v>
      </c>
    </row>
    <row r="23" spans="1:9">
      <c r="A23" s="190" t="s">
        <v>11055</v>
      </c>
      <c r="B23" s="165">
        <v>45908</v>
      </c>
      <c r="C23" s="165">
        <v>45908</v>
      </c>
      <c r="D23" s="163" t="s">
        <v>12877</v>
      </c>
      <c r="E23" s="163" t="s">
        <v>12878</v>
      </c>
      <c r="F23" s="163"/>
      <c r="G23" s="163" t="s">
        <v>416</v>
      </c>
      <c r="H23" s="164" t="s">
        <v>195</v>
      </c>
      <c r="I23" s="165">
        <v>45913</v>
      </c>
    </row>
    <row r="24" spans="1:9">
      <c r="A24" s="190" t="s">
        <v>11056</v>
      </c>
      <c r="B24" s="165">
        <v>45908</v>
      </c>
      <c r="C24" s="165">
        <v>45908</v>
      </c>
      <c r="D24" s="163" t="s">
        <v>12877</v>
      </c>
      <c r="E24" s="163" t="s">
        <v>12878</v>
      </c>
      <c r="F24" s="163"/>
      <c r="G24" s="163" t="s">
        <v>416</v>
      </c>
      <c r="H24" s="164" t="s">
        <v>195</v>
      </c>
      <c r="I24" s="165">
        <v>45910</v>
      </c>
    </row>
    <row r="25" spans="1:9">
      <c r="A25" s="190" t="s">
        <v>11179</v>
      </c>
      <c r="B25" s="165">
        <v>45908</v>
      </c>
      <c r="C25" s="165">
        <v>45908</v>
      </c>
      <c r="D25" s="163" t="s">
        <v>12877</v>
      </c>
      <c r="E25" s="163" t="s">
        <v>12878</v>
      </c>
      <c r="F25" s="163"/>
      <c r="G25" s="163" t="s">
        <v>416</v>
      </c>
      <c r="H25" s="164" t="s">
        <v>195</v>
      </c>
      <c r="I25" s="165">
        <v>45913</v>
      </c>
    </row>
    <row r="26" spans="1:9">
      <c r="A26" s="190" t="s">
        <v>12924</v>
      </c>
      <c r="B26" s="165">
        <v>45909</v>
      </c>
      <c r="C26" s="165">
        <v>45909</v>
      </c>
      <c r="D26" s="163" t="s">
        <v>12044</v>
      </c>
      <c r="E26" s="163" t="s">
        <v>12385</v>
      </c>
      <c r="F26" s="163"/>
      <c r="G26" s="163" t="s">
        <v>9626</v>
      </c>
      <c r="H26" s="164" t="s">
        <v>195</v>
      </c>
      <c r="I26" s="165">
        <v>45910</v>
      </c>
    </row>
    <row r="27" spans="1:9">
      <c r="A27" s="190" t="s">
        <v>11181</v>
      </c>
      <c r="B27" s="165">
        <v>45911</v>
      </c>
      <c r="C27" s="165">
        <v>45911</v>
      </c>
      <c r="D27" s="163" t="s">
        <v>12953</v>
      </c>
      <c r="E27" s="163" t="s">
        <v>12954</v>
      </c>
      <c r="F27" s="163"/>
      <c r="G27" s="163" t="s">
        <v>12098</v>
      </c>
      <c r="H27" s="164" t="s">
        <v>195</v>
      </c>
      <c r="I27" s="165">
        <v>45913</v>
      </c>
    </row>
    <row r="28" spans="1:9">
      <c r="A28" s="190" t="s">
        <v>11182</v>
      </c>
      <c r="B28" s="165">
        <v>45911</v>
      </c>
      <c r="C28" s="165">
        <v>45911</v>
      </c>
      <c r="D28" s="163" t="s">
        <v>12044</v>
      </c>
      <c r="E28" s="163" t="s">
        <v>12385</v>
      </c>
      <c r="F28" s="163"/>
      <c r="G28" s="163" t="s">
        <v>12955</v>
      </c>
      <c r="H28" s="164" t="s">
        <v>195</v>
      </c>
      <c r="I28" s="165">
        <v>45913</v>
      </c>
    </row>
    <row r="29" spans="1:9">
      <c r="A29" s="190" t="s">
        <v>11183</v>
      </c>
      <c r="B29" s="165">
        <v>45911</v>
      </c>
      <c r="C29" s="165">
        <v>45911</v>
      </c>
      <c r="D29" s="163" t="s">
        <v>12123</v>
      </c>
      <c r="E29" s="163" t="s">
        <v>12363</v>
      </c>
      <c r="F29" s="163"/>
      <c r="G29" s="163" t="s">
        <v>12966</v>
      </c>
      <c r="H29" s="164" t="s">
        <v>195</v>
      </c>
      <c r="I29" s="165">
        <v>45913</v>
      </c>
    </row>
    <row r="30" spans="1:9">
      <c r="A30" s="190" t="s">
        <v>11184</v>
      </c>
      <c r="B30" s="165">
        <v>45911</v>
      </c>
      <c r="C30" s="165">
        <v>45911</v>
      </c>
      <c r="D30" s="163" t="s">
        <v>12123</v>
      </c>
      <c r="E30" s="163" t="s">
        <v>12363</v>
      </c>
      <c r="F30" s="163"/>
      <c r="G30" s="163" t="s">
        <v>12965</v>
      </c>
      <c r="H30" s="164" t="s">
        <v>197</v>
      </c>
      <c r="I30" s="165">
        <v>45913</v>
      </c>
    </row>
    <row r="31" spans="1:9">
      <c r="A31" s="190" t="s">
        <v>11185</v>
      </c>
      <c r="B31" s="165">
        <v>45911</v>
      </c>
      <c r="C31" s="165">
        <v>45911</v>
      </c>
      <c r="D31" s="163" t="s">
        <v>12123</v>
      </c>
      <c r="E31" s="163" t="s">
        <v>12363</v>
      </c>
      <c r="F31" s="163"/>
      <c r="G31" s="163" t="s">
        <v>12966</v>
      </c>
      <c r="H31" s="164" t="s">
        <v>298</v>
      </c>
      <c r="I31" s="165">
        <v>45912</v>
      </c>
    </row>
    <row r="32" spans="1:9">
      <c r="A32" s="190" t="s">
        <v>12990</v>
      </c>
      <c r="B32" s="165">
        <v>45913</v>
      </c>
      <c r="C32" s="165">
        <v>45913</v>
      </c>
      <c r="D32" s="163" t="s">
        <v>11176</v>
      </c>
      <c r="E32" s="163" t="s">
        <v>12456</v>
      </c>
      <c r="F32" s="163"/>
      <c r="G32" s="163" t="s">
        <v>12967</v>
      </c>
      <c r="H32" s="164" t="s">
        <v>298</v>
      </c>
      <c r="I32" s="165">
        <v>45915</v>
      </c>
    </row>
    <row r="33" spans="1:9">
      <c r="A33" s="190" t="s">
        <v>12991</v>
      </c>
      <c r="B33" s="165">
        <v>45913</v>
      </c>
      <c r="C33" s="165">
        <v>45913</v>
      </c>
      <c r="D33" s="163" t="s">
        <v>11176</v>
      </c>
      <c r="E33" s="163" t="s">
        <v>12456</v>
      </c>
      <c r="F33" s="163"/>
      <c r="G33" s="163" t="s">
        <v>12968</v>
      </c>
      <c r="H33" s="164" t="s">
        <v>298</v>
      </c>
      <c r="I33" s="165">
        <v>45915</v>
      </c>
    </row>
    <row r="34" spans="1:9">
      <c r="A34" s="190" t="s">
        <v>12994</v>
      </c>
      <c r="B34" s="165">
        <v>45913</v>
      </c>
      <c r="C34" s="165">
        <v>45913</v>
      </c>
      <c r="D34" s="163" t="s">
        <v>11176</v>
      </c>
      <c r="E34" s="163" t="s">
        <v>12456</v>
      </c>
      <c r="F34" s="163"/>
      <c r="G34" s="163" t="s">
        <v>12970</v>
      </c>
      <c r="H34" s="164" t="s">
        <v>298</v>
      </c>
      <c r="I34" s="165">
        <v>45915</v>
      </c>
    </row>
    <row r="35" spans="1:9">
      <c r="A35" s="190" t="s">
        <v>12993</v>
      </c>
      <c r="B35" s="165">
        <v>45912</v>
      </c>
      <c r="C35" s="165">
        <v>45912</v>
      </c>
      <c r="D35" s="163" t="s">
        <v>11176</v>
      </c>
      <c r="E35" s="163" t="s">
        <v>12976</v>
      </c>
      <c r="F35" s="163"/>
      <c r="G35" s="163" t="s">
        <v>12982</v>
      </c>
      <c r="H35" s="164" t="s">
        <v>298</v>
      </c>
      <c r="I35" s="165">
        <v>45913</v>
      </c>
    </row>
    <row r="36" spans="1:9">
      <c r="A36" s="190" t="s">
        <v>11191</v>
      </c>
      <c r="B36" s="165">
        <v>45912</v>
      </c>
      <c r="C36" s="165">
        <v>45912</v>
      </c>
      <c r="D36" s="163" t="s">
        <v>11176</v>
      </c>
      <c r="E36" s="163" t="s">
        <v>12976</v>
      </c>
      <c r="F36" s="163"/>
      <c r="G36" s="300">
        <v>105108</v>
      </c>
      <c r="H36" s="164" t="s">
        <v>298</v>
      </c>
      <c r="I36" s="165">
        <v>45915</v>
      </c>
    </row>
    <row r="37" spans="1:9">
      <c r="A37" s="190" t="s">
        <v>11192</v>
      </c>
      <c r="B37" s="165">
        <v>45912</v>
      </c>
      <c r="C37" s="165">
        <v>45912</v>
      </c>
      <c r="D37" s="163" t="s">
        <v>11176</v>
      </c>
      <c r="E37" s="163" t="s">
        <v>12976</v>
      </c>
      <c r="F37" s="163"/>
      <c r="G37" s="163" t="s">
        <v>12977</v>
      </c>
      <c r="H37" s="164" t="s">
        <v>298</v>
      </c>
      <c r="I37" s="165">
        <v>45915</v>
      </c>
    </row>
    <row r="38" spans="1:9">
      <c r="A38" s="190" t="s">
        <v>11193</v>
      </c>
      <c r="B38" s="165">
        <v>45912</v>
      </c>
      <c r="C38" s="165">
        <v>45912</v>
      </c>
      <c r="D38" s="163" t="s">
        <v>11176</v>
      </c>
      <c r="E38" s="163" t="s">
        <v>12976</v>
      </c>
      <c r="F38" s="163"/>
      <c r="G38" s="163" t="s">
        <v>12978</v>
      </c>
      <c r="H38" s="164" t="s">
        <v>298</v>
      </c>
      <c r="I38" s="165">
        <v>45915</v>
      </c>
    </row>
    <row r="39" spans="1:9">
      <c r="A39" s="190" t="s">
        <v>11194</v>
      </c>
      <c r="B39" s="165">
        <v>45912</v>
      </c>
      <c r="C39" s="165">
        <v>45912</v>
      </c>
      <c r="D39" s="163" t="s">
        <v>11176</v>
      </c>
      <c r="E39" s="163" t="s">
        <v>12976</v>
      </c>
      <c r="F39" s="163"/>
      <c r="G39" s="163" t="s">
        <v>12979</v>
      </c>
      <c r="H39" s="164" t="s">
        <v>197</v>
      </c>
      <c r="I39" s="165">
        <v>45915</v>
      </c>
    </row>
    <row r="40" spans="1:9">
      <c r="A40" s="190" t="s">
        <v>11195</v>
      </c>
      <c r="B40" s="165">
        <v>45912</v>
      </c>
      <c r="C40" s="165">
        <v>45912</v>
      </c>
      <c r="D40" s="163" t="s">
        <v>11176</v>
      </c>
      <c r="E40" s="163" t="s">
        <v>12976</v>
      </c>
      <c r="F40" s="163"/>
      <c r="G40" s="163" t="s">
        <v>12980</v>
      </c>
      <c r="H40" s="164" t="s">
        <v>298</v>
      </c>
      <c r="I40" s="165">
        <v>45915</v>
      </c>
    </row>
    <row r="41" spans="1:9">
      <c r="A41" s="190" t="s">
        <v>11196</v>
      </c>
      <c r="B41" s="165">
        <v>45912</v>
      </c>
      <c r="C41" s="165">
        <v>45912</v>
      </c>
      <c r="D41" s="163" t="s">
        <v>11176</v>
      </c>
      <c r="E41" s="163" t="s">
        <v>12976</v>
      </c>
      <c r="F41" s="163"/>
      <c r="G41" s="163" t="s">
        <v>12981</v>
      </c>
      <c r="H41" s="164" t="s">
        <v>298</v>
      </c>
      <c r="I41" s="165">
        <v>45915</v>
      </c>
    </row>
    <row r="42" spans="1:9">
      <c r="A42" s="190" t="s">
        <v>11197</v>
      </c>
      <c r="B42" s="165">
        <v>45912</v>
      </c>
      <c r="C42" s="165">
        <v>45912</v>
      </c>
      <c r="D42" s="163" t="s">
        <v>11176</v>
      </c>
      <c r="E42" s="163" t="s">
        <v>12976</v>
      </c>
      <c r="F42" s="163"/>
      <c r="G42" s="163">
        <v>113</v>
      </c>
      <c r="H42" s="164" t="s">
        <v>298</v>
      </c>
      <c r="I42" s="165">
        <v>45915</v>
      </c>
    </row>
    <row r="43" spans="1:9">
      <c r="A43" s="190" t="s">
        <v>11198</v>
      </c>
      <c r="B43" s="165">
        <v>45913</v>
      </c>
      <c r="C43" s="165">
        <v>45913</v>
      </c>
      <c r="D43" s="163" t="s">
        <v>11176</v>
      </c>
      <c r="E43" s="163" t="s">
        <v>12817</v>
      </c>
      <c r="F43" s="163"/>
      <c r="G43" s="163">
        <v>212</v>
      </c>
      <c r="H43" s="164" t="s">
        <v>459</v>
      </c>
      <c r="I43" s="164"/>
    </row>
    <row r="44" spans="1:9">
      <c r="A44" s="190" t="s">
        <v>11199</v>
      </c>
      <c r="B44" s="165">
        <v>45913</v>
      </c>
      <c r="C44" s="165">
        <v>45913</v>
      </c>
      <c r="D44" s="163" t="s">
        <v>11176</v>
      </c>
      <c r="E44" s="163" t="s">
        <v>12986</v>
      </c>
      <c r="F44" s="163"/>
      <c r="G44" s="163">
        <v>212</v>
      </c>
      <c r="H44" s="164" t="s">
        <v>459</v>
      </c>
      <c r="I44" s="164"/>
    </row>
    <row r="45" spans="1:9">
      <c r="A45" s="190" t="s">
        <v>11200</v>
      </c>
      <c r="B45" s="165">
        <v>45913</v>
      </c>
      <c r="C45" s="165">
        <v>45913</v>
      </c>
      <c r="D45" s="163" t="s">
        <v>11176</v>
      </c>
      <c r="E45" s="163" t="s">
        <v>12986</v>
      </c>
      <c r="F45" s="163"/>
      <c r="G45" s="163">
        <v>202</v>
      </c>
      <c r="H45" s="164" t="s">
        <v>459</v>
      </c>
      <c r="I45" s="164"/>
    </row>
    <row r="46" spans="1:9">
      <c r="A46" s="190" t="s">
        <v>7489</v>
      </c>
      <c r="B46" s="165">
        <v>45904</v>
      </c>
      <c r="C46" s="165">
        <v>45904</v>
      </c>
      <c r="D46" s="163" t="s">
        <v>12361</v>
      </c>
      <c r="E46" s="163" t="s">
        <v>12363</v>
      </c>
      <c r="F46" s="163"/>
      <c r="G46" s="163" t="s">
        <v>12362</v>
      </c>
      <c r="H46" s="164" t="s">
        <v>298</v>
      </c>
      <c r="I46" s="165">
        <v>45910</v>
      </c>
    </row>
    <row r="47" spans="1:9">
      <c r="A47" s="190" t="s">
        <v>7490</v>
      </c>
      <c r="B47" s="165">
        <v>45904</v>
      </c>
      <c r="C47" s="165">
        <v>45904</v>
      </c>
      <c r="D47" s="163" t="s">
        <v>12361</v>
      </c>
      <c r="E47" s="163" t="s">
        <v>12363</v>
      </c>
      <c r="F47" s="163"/>
      <c r="G47" s="163" t="s">
        <v>12364</v>
      </c>
      <c r="H47" s="164" t="s">
        <v>298</v>
      </c>
      <c r="I47" s="165">
        <v>45914</v>
      </c>
    </row>
    <row r="48" spans="1:9">
      <c r="A48" s="190" t="s">
        <v>8252</v>
      </c>
      <c r="B48" s="165">
        <v>45904</v>
      </c>
      <c r="C48" s="165">
        <v>45904</v>
      </c>
      <c r="D48" s="163" t="s">
        <v>12361</v>
      </c>
      <c r="E48" s="163" t="s">
        <v>12363</v>
      </c>
      <c r="F48" s="163"/>
      <c r="G48" s="163" t="s">
        <v>12365</v>
      </c>
      <c r="H48" s="164" t="s">
        <v>298</v>
      </c>
      <c r="I48" s="165">
        <v>45910</v>
      </c>
    </row>
    <row r="49" spans="1:9">
      <c r="A49" s="190" t="s">
        <v>8253</v>
      </c>
      <c r="B49" s="165">
        <v>45904</v>
      </c>
      <c r="C49" s="165">
        <v>45904</v>
      </c>
      <c r="D49" s="163" t="s">
        <v>12361</v>
      </c>
      <c r="E49" s="163" t="s">
        <v>12363</v>
      </c>
      <c r="F49" s="163"/>
      <c r="G49" s="163" t="s">
        <v>12366</v>
      </c>
      <c r="H49" s="164" t="s">
        <v>197</v>
      </c>
      <c r="I49" s="165">
        <v>45910</v>
      </c>
    </row>
    <row r="50" spans="1:9" ht="36">
      <c r="A50" s="441" t="s">
        <v>12899</v>
      </c>
      <c r="B50" s="441"/>
      <c r="C50" s="441"/>
      <c r="D50" s="441"/>
      <c r="E50" s="441"/>
      <c r="F50" s="441"/>
      <c r="G50" s="441"/>
      <c r="H50" s="441"/>
      <c r="I50" s="441"/>
    </row>
    <row r="51" spans="1:9">
      <c r="A51" s="189" t="s">
        <v>12866</v>
      </c>
      <c r="B51" s="165">
        <v>45904</v>
      </c>
      <c r="C51" s="165">
        <v>45904</v>
      </c>
      <c r="D51" s="163" t="s">
        <v>6842</v>
      </c>
      <c r="E51" s="163" t="s">
        <v>12852</v>
      </c>
      <c r="F51" s="163"/>
      <c r="G51" s="163" t="s">
        <v>12853</v>
      </c>
      <c r="H51" s="164" t="s">
        <v>195</v>
      </c>
      <c r="I51" s="183">
        <v>45912</v>
      </c>
    </row>
    <row r="52" spans="1:9">
      <c r="A52" s="189" t="s">
        <v>12789</v>
      </c>
      <c r="B52" s="165">
        <v>45904</v>
      </c>
      <c r="C52" s="165">
        <v>45904</v>
      </c>
      <c r="D52" s="163" t="s">
        <v>7135</v>
      </c>
      <c r="E52" s="163" t="s">
        <v>10826</v>
      </c>
      <c r="F52" s="163"/>
      <c r="G52" s="163" t="s">
        <v>12865</v>
      </c>
      <c r="H52" s="164" t="s">
        <v>298</v>
      </c>
      <c r="I52" s="183">
        <v>45915</v>
      </c>
    </row>
    <row r="53" spans="1:9">
      <c r="A53" s="189" t="s">
        <v>12790</v>
      </c>
      <c r="B53" s="165">
        <v>45904</v>
      </c>
      <c r="C53" s="165">
        <v>45904</v>
      </c>
      <c r="D53" s="163" t="s">
        <v>6842</v>
      </c>
      <c r="E53" s="163" t="s">
        <v>12867</v>
      </c>
      <c r="F53" s="163"/>
      <c r="G53" s="163" t="s">
        <v>12868</v>
      </c>
      <c r="H53" s="164" t="s">
        <v>195</v>
      </c>
      <c r="I53" s="183">
        <v>45908</v>
      </c>
    </row>
    <row r="54" spans="1:9">
      <c r="A54" s="189" t="s">
        <v>12791</v>
      </c>
      <c r="B54" s="165">
        <v>45905</v>
      </c>
      <c r="C54" s="165">
        <v>45905</v>
      </c>
      <c r="D54" s="163" t="s">
        <v>7135</v>
      </c>
      <c r="E54" s="163" t="s">
        <v>12874</v>
      </c>
      <c r="F54" s="163"/>
      <c r="G54" s="163" t="s">
        <v>7369</v>
      </c>
      <c r="H54" s="164" t="s">
        <v>197</v>
      </c>
      <c r="I54" s="183">
        <v>45907</v>
      </c>
    </row>
    <row r="55" spans="1:9">
      <c r="A55" s="215" t="s">
        <v>12933</v>
      </c>
      <c r="B55" s="222">
        <v>45910</v>
      </c>
      <c r="C55" s="222">
        <v>45910</v>
      </c>
      <c r="D55" s="221" t="s">
        <v>7135</v>
      </c>
      <c r="E55" s="221" t="s">
        <v>12881</v>
      </c>
      <c r="F55" s="221"/>
      <c r="G55" s="221" t="s">
        <v>11721</v>
      </c>
      <c r="H55" s="229" t="s">
        <v>298</v>
      </c>
      <c r="I55" s="183">
        <v>45913</v>
      </c>
    </row>
    <row r="56" spans="1:9">
      <c r="A56" s="189" t="s">
        <v>12939</v>
      </c>
      <c r="B56" s="165">
        <v>45910</v>
      </c>
      <c r="C56" s="165">
        <v>45910</v>
      </c>
      <c r="D56" s="163" t="s">
        <v>7135</v>
      </c>
      <c r="E56" s="163" t="s">
        <v>12882</v>
      </c>
      <c r="F56" s="163"/>
      <c r="G56" s="163" t="s">
        <v>5256</v>
      </c>
      <c r="H56" s="164" t="s">
        <v>298</v>
      </c>
      <c r="I56" s="183">
        <v>45913</v>
      </c>
    </row>
    <row r="57" spans="1:9">
      <c r="A57" s="189" t="s">
        <v>12935</v>
      </c>
      <c r="B57" s="165">
        <v>45910</v>
      </c>
      <c r="C57" s="165">
        <v>45910</v>
      </c>
      <c r="D57" s="163" t="s">
        <v>7135</v>
      </c>
      <c r="E57" s="163" t="s">
        <v>12882</v>
      </c>
      <c r="F57" s="163"/>
      <c r="G57" s="163" t="s">
        <v>12774</v>
      </c>
      <c r="H57" s="164" t="s">
        <v>197</v>
      </c>
      <c r="I57" s="183">
        <v>45913</v>
      </c>
    </row>
    <row r="58" spans="1:9">
      <c r="A58" s="189" t="s">
        <v>12936</v>
      </c>
      <c r="B58" s="165">
        <v>45910</v>
      </c>
      <c r="C58" s="165">
        <v>45910</v>
      </c>
      <c r="D58" s="163" t="s">
        <v>7135</v>
      </c>
      <c r="E58" s="163" t="s">
        <v>12881</v>
      </c>
      <c r="F58" s="163"/>
      <c r="G58" s="163" t="s">
        <v>12883</v>
      </c>
      <c r="H58" s="164" t="s">
        <v>298</v>
      </c>
      <c r="I58" s="183">
        <v>45916</v>
      </c>
    </row>
    <row r="59" spans="1:9">
      <c r="A59" s="189" t="s">
        <v>12796</v>
      </c>
      <c r="B59" s="165">
        <v>45905</v>
      </c>
      <c r="C59" s="165">
        <v>45905</v>
      </c>
      <c r="D59" s="163" t="s">
        <v>7135</v>
      </c>
      <c r="E59" s="163" t="s">
        <v>12882</v>
      </c>
      <c r="F59" s="163"/>
      <c r="G59" s="163" t="s">
        <v>12774</v>
      </c>
      <c r="H59" s="164" t="s">
        <v>195</v>
      </c>
      <c r="I59" s="183">
        <v>45910</v>
      </c>
    </row>
    <row r="60" spans="1:9">
      <c r="A60" s="189" t="s">
        <v>12797</v>
      </c>
      <c r="B60" s="165">
        <v>45905</v>
      </c>
      <c r="C60" s="165">
        <v>45905</v>
      </c>
      <c r="D60" s="163" t="s">
        <v>7135</v>
      </c>
      <c r="E60" s="163" t="s">
        <v>12882</v>
      </c>
      <c r="F60" s="163"/>
      <c r="G60" s="163" t="s">
        <v>12884</v>
      </c>
      <c r="H60" s="164" t="s">
        <v>195</v>
      </c>
      <c r="I60" s="183">
        <v>45915</v>
      </c>
    </row>
    <row r="61" spans="1:9">
      <c r="A61" s="189" t="s">
        <v>12798</v>
      </c>
      <c r="B61" s="165">
        <v>45905</v>
      </c>
      <c r="C61" s="165">
        <v>45905</v>
      </c>
      <c r="D61" s="163" t="s">
        <v>7135</v>
      </c>
      <c r="E61" s="163" t="s">
        <v>12882</v>
      </c>
      <c r="F61" s="163"/>
      <c r="G61" s="163" t="s">
        <v>12885</v>
      </c>
      <c r="H61" s="164" t="s">
        <v>195</v>
      </c>
      <c r="I61" s="183">
        <v>45915</v>
      </c>
    </row>
    <row r="62" spans="1:9">
      <c r="A62" s="189" t="s">
        <v>12799</v>
      </c>
      <c r="B62" s="165">
        <v>45908</v>
      </c>
      <c r="C62" s="165">
        <v>45908</v>
      </c>
      <c r="D62" s="163" t="s">
        <v>7135</v>
      </c>
      <c r="E62" s="163" t="s">
        <v>12903</v>
      </c>
      <c r="F62" s="163"/>
      <c r="G62" s="163" t="s">
        <v>12904</v>
      </c>
      <c r="H62" s="164" t="s">
        <v>197</v>
      </c>
      <c r="I62" s="183">
        <v>45912</v>
      </c>
    </row>
    <row r="63" spans="1:9">
      <c r="A63" s="189" t="s">
        <v>12800</v>
      </c>
      <c r="B63" s="165">
        <v>45908</v>
      </c>
      <c r="C63" s="165">
        <v>45908</v>
      </c>
      <c r="D63" s="163" t="s">
        <v>7135</v>
      </c>
      <c r="E63" s="163" t="s">
        <v>12903</v>
      </c>
      <c r="F63" s="163"/>
      <c r="G63" s="163" t="s">
        <v>12906</v>
      </c>
      <c r="H63" s="164" t="s">
        <v>195</v>
      </c>
      <c r="I63" s="183">
        <v>45911</v>
      </c>
    </row>
    <row r="64" spans="1:9">
      <c r="A64" s="189" t="s">
        <v>12801</v>
      </c>
      <c r="B64" s="165">
        <v>45909</v>
      </c>
      <c r="C64" s="165">
        <v>45909</v>
      </c>
      <c r="D64" s="163" t="s">
        <v>6842</v>
      </c>
      <c r="E64" s="163" t="s">
        <v>12851</v>
      </c>
      <c r="F64" s="163"/>
      <c r="G64" s="163" t="s">
        <v>12916</v>
      </c>
      <c r="H64" s="164" t="s">
        <v>195</v>
      </c>
      <c r="I64" s="183">
        <v>45911</v>
      </c>
    </row>
    <row r="65" spans="1:9">
      <c r="A65" s="189" t="s">
        <v>12802</v>
      </c>
      <c r="B65" s="165">
        <v>45909</v>
      </c>
      <c r="C65" s="165">
        <v>45909</v>
      </c>
      <c r="D65" s="163" t="s">
        <v>6842</v>
      </c>
      <c r="E65" s="163" t="s">
        <v>11848</v>
      </c>
      <c r="F65" s="163"/>
      <c r="G65" s="163" t="s">
        <v>12868</v>
      </c>
      <c r="H65" s="164" t="s">
        <v>195</v>
      </c>
      <c r="I65" s="183">
        <v>45915</v>
      </c>
    </row>
    <row r="66" spans="1:9">
      <c r="A66" s="189" t="s">
        <v>12803</v>
      </c>
      <c r="B66" s="165">
        <v>45909</v>
      </c>
      <c r="C66" s="165">
        <v>45909</v>
      </c>
      <c r="D66" s="163" t="s">
        <v>6842</v>
      </c>
      <c r="E66" s="163" t="s">
        <v>11848</v>
      </c>
      <c r="F66" s="163"/>
      <c r="G66" s="163" t="s">
        <v>12460</v>
      </c>
      <c r="H66" s="164" t="s">
        <v>195</v>
      </c>
      <c r="I66" s="183">
        <v>45911</v>
      </c>
    </row>
    <row r="67" spans="1:9">
      <c r="A67" s="189" t="s">
        <v>12804</v>
      </c>
      <c r="B67" s="165">
        <v>45909</v>
      </c>
      <c r="C67" s="165">
        <v>45909</v>
      </c>
      <c r="D67" s="163" t="s">
        <v>6842</v>
      </c>
      <c r="E67" s="163" t="s">
        <v>11848</v>
      </c>
      <c r="F67" s="163"/>
      <c r="G67" s="163" t="s">
        <v>10242</v>
      </c>
      <c r="H67" s="164" t="s">
        <v>459</v>
      </c>
      <c r="I67" s="163"/>
    </row>
    <row r="68" spans="1:9">
      <c r="A68" s="189" t="s">
        <v>12805</v>
      </c>
      <c r="B68" s="165">
        <v>45910</v>
      </c>
      <c r="C68" s="165">
        <v>45910</v>
      </c>
      <c r="D68" s="163" t="s">
        <v>6842</v>
      </c>
      <c r="E68" s="163" t="s">
        <v>12851</v>
      </c>
      <c r="F68" s="163"/>
      <c r="G68" s="163" t="s">
        <v>12932</v>
      </c>
      <c r="H68" s="164" t="s">
        <v>195</v>
      </c>
      <c r="I68" s="183">
        <v>45910</v>
      </c>
    </row>
    <row r="69" spans="1:9">
      <c r="A69" s="189" t="s">
        <v>12806</v>
      </c>
      <c r="B69" s="165">
        <v>45910</v>
      </c>
      <c r="C69" s="165">
        <v>45910</v>
      </c>
      <c r="D69" s="163" t="s">
        <v>6842</v>
      </c>
      <c r="E69" s="163" t="s">
        <v>12851</v>
      </c>
      <c r="F69" s="163"/>
      <c r="G69" s="163" t="s">
        <v>12952</v>
      </c>
      <c r="H69" s="164" t="s">
        <v>298</v>
      </c>
      <c r="I69" s="165">
        <v>45913</v>
      </c>
    </row>
    <row r="70" spans="1:9">
      <c r="A70" s="189" t="s">
        <v>12808</v>
      </c>
      <c r="B70" s="165">
        <v>45911</v>
      </c>
      <c r="C70" s="165">
        <v>45911</v>
      </c>
      <c r="D70" s="163" t="s">
        <v>12484</v>
      </c>
      <c r="E70" s="163" t="s">
        <v>12958</v>
      </c>
      <c r="F70" s="163"/>
      <c r="G70" s="163"/>
      <c r="H70" s="164" t="s">
        <v>197</v>
      </c>
      <c r="I70" s="165">
        <v>45911</v>
      </c>
    </row>
    <row r="71" spans="1:9">
      <c r="A71" s="189" t="s">
        <v>12809</v>
      </c>
      <c r="B71" s="165">
        <v>45911</v>
      </c>
      <c r="C71" s="165">
        <v>45911</v>
      </c>
      <c r="D71" s="163" t="s">
        <v>6842</v>
      </c>
      <c r="E71" s="163" t="s">
        <v>11848</v>
      </c>
      <c r="F71" s="163"/>
      <c r="G71" s="163" t="s">
        <v>12957</v>
      </c>
      <c r="H71" s="164" t="s">
        <v>298</v>
      </c>
      <c r="I71" s="165">
        <v>45913</v>
      </c>
    </row>
    <row r="72" spans="1:9">
      <c r="A72" s="189" t="s">
        <v>12810</v>
      </c>
      <c r="B72" s="165">
        <v>45912</v>
      </c>
      <c r="C72" s="165">
        <v>45912</v>
      </c>
      <c r="D72" s="316" t="s">
        <v>6842</v>
      </c>
      <c r="E72" s="163" t="s">
        <v>11848</v>
      </c>
      <c r="G72" s="163" t="s">
        <v>12983</v>
      </c>
      <c r="H72" s="164" t="s">
        <v>298</v>
      </c>
      <c r="I72" s="165">
        <v>45913</v>
      </c>
    </row>
    <row r="73" spans="1:9" ht="31.5">
      <c r="A73" s="442" t="s">
        <v>12995</v>
      </c>
      <c r="B73" s="442"/>
      <c r="C73" s="442"/>
      <c r="D73" s="442"/>
      <c r="E73" s="442"/>
      <c r="F73" s="442"/>
      <c r="G73" s="442"/>
      <c r="H73" s="442"/>
      <c r="I73" s="442"/>
    </row>
    <row r="74" spans="1:9">
      <c r="A74" s="189" t="s">
        <v>12413</v>
      </c>
      <c r="B74" s="165">
        <v>45909</v>
      </c>
      <c r="C74" s="165">
        <v>45909</v>
      </c>
      <c r="D74" s="163" t="s">
        <v>5406</v>
      </c>
      <c r="E74" s="163" t="s">
        <v>12930</v>
      </c>
      <c r="F74" s="163"/>
      <c r="G74" s="163" t="s">
        <v>12928</v>
      </c>
      <c r="H74" s="164" t="s">
        <v>195</v>
      </c>
      <c r="I74" s="165">
        <v>45911</v>
      </c>
    </row>
    <row r="75" spans="1:9">
      <c r="A75" s="189" t="s">
        <v>12414</v>
      </c>
      <c r="B75" s="165">
        <v>45909</v>
      </c>
      <c r="C75" s="165">
        <v>45909</v>
      </c>
      <c r="D75" s="163" t="s">
        <v>5406</v>
      </c>
      <c r="E75" s="163" t="s">
        <v>12930</v>
      </c>
      <c r="F75" s="163"/>
      <c r="G75" s="163" t="s">
        <v>12929</v>
      </c>
      <c r="H75" s="164" t="s">
        <v>195</v>
      </c>
      <c r="I75" s="165">
        <v>45912</v>
      </c>
    </row>
    <row r="76" spans="1:9">
      <c r="A76" s="189" t="s">
        <v>12415</v>
      </c>
      <c r="B76" s="165">
        <v>45909</v>
      </c>
      <c r="C76" s="165">
        <v>45909</v>
      </c>
      <c r="D76" s="163" t="s">
        <v>5406</v>
      </c>
      <c r="E76" s="163" t="s">
        <v>12930</v>
      </c>
      <c r="F76" s="163"/>
      <c r="G76" s="163"/>
      <c r="H76" s="164" t="s">
        <v>195</v>
      </c>
      <c r="I76" s="165">
        <v>45911</v>
      </c>
    </row>
    <row r="77" spans="1:9">
      <c r="A77" s="189" t="s">
        <v>12416</v>
      </c>
      <c r="B77" s="165">
        <v>45910</v>
      </c>
      <c r="C77" s="165">
        <v>45910</v>
      </c>
      <c r="D77" s="163" t="s">
        <v>5369</v>
      </c>
      <c r="E77" s="163" t="s">
        <v>12937</v>
      </c>
      <c r="F77" s="163"/>
      <c r="G77" s="163" t="s">
        <v>12938</v>
      </c>
      <c r="H77" s="164" t="s">
        <v>195</v>
      </c>
      <c r="I77" s="165">
        <v>45911</v>
      </c>
    </row>
    <row r="78" spans="1:9">
      <c r="A78" s="189" t="s">
        <v>12417</v>
      </c>
      <c r="B78" s="165">
        <v>45910</v>
      </c>
      <c r="C78" s="165">
        <v>45910</v>
      </c>
      <c r="D78" s="163" t="s">
        <v>6842</v>
      </c>
      <c r="E78" s="163" t="s">
        <v>11848</v>
      </c>
      <c r="F78" s="163"/>
      <c r="G78" s="163" t="s">
        <v>12142</v>
      </c>
      <c r="H78" s="164" t="s">
        <v>195</v>
      </c>
      <c r="I78" s="165">
        <v>45912</v>
      </c>
    </row>
    <row r="79" spans="1:9">
      <c r="A79" s="189" t="s">
        <v>12418</v>
      </c>
      <c r="B79" s="165">
        <v>45910</v>
      </c>
      <c r="C79" s="165">
        <v>45910</v>
      </c>
      <c r="D79" s="163" t="s">
        <v>5406</v>
      </c>
      <c r="E79" s="163" t="s">
        <v>12930</v>
      </c>
      <c r="F79" s="163"/>
      <c r="G79" s="163" t="s">
        <v>12928</v>
      </c>
      <c r="H79" s="164" t="s">
        <v>195</v>
      </c>
      <c r="I79" s="165">
        <v>45916</v>
      </c>
    </row>
    <row r="80" spans="1:9">
      <c r="A80" s="189" t="s">
        <v>12419</v>
      </c>
      <c r="B80" s="165">
        <v>45910</v>
      </c>
      <c r="C80" s="165">
        <v>45910</v>
      </c>
      <c r="D80" s="163" t="s">
        <v>5406</v>
      </c>
      <c r="E80" s="163" t="s">
        <v>12930</v>
      </c>
      <c r="F80" s="163"/>
      <c r="G80" s="163" t="s">
        <v>12928</v>
      </c>
      <c r="H80" s="164" t="s">
        <v>195</v>
      </c>
      <c r="I80" s="165">
        <v>45916</v>
      </c>
    </row>
    <row r="81" spans="1:9">
      <c r="A81" s="189" t="s">
        <v>12420</v>
      </c>
      <c r="B81" s="165">
        <v>45911</v>
      </c>
      <c r="C81" s="165">
        <v>45911</v>
      </c>
      <c r="D81" s="163" t="s">
        <v>6842</v>
      </c>
      <c r="E81" s="163" t="s">
        <v>11848</v>
      </c>
      <c r="F81" s="163"/>
      <c r="G81" s="163" t="s">
        <v>12142</v>
      </c>
      <c r="H81" s="164" t="s">
        <v>195</v>
      </c>
      <c r="I81" s="165">
        <v>45915</v>
      </c>
    </row>
    <row r="82" spans="1:9" ht="36">
      <c r="A82" s="443" t="s">
        <v>12901</v>
      </c>
      <c r="B82" s="443"/>
      <c r="C82" s="443"/>
      <c r="D82" s="443"/>
      <c r="E82" s="443"/>
      <c r="F82" s="443"/>
      <c r="G82" s="443"/>
      <c r="H82" s="443"/>
      <c r="I82" s="443"/>
    </row>
    <row r="83" spans="1:9">
      <c r="A83" s="189" t="s">
        <v>1325</v>
      </c>
      <c r="B83" s="319">
        <v>45904</v>
      </c>
      <c r="C83" s="319">
        <v>45904</v>
      </c>
      <c r="D83" s="163" t="s">
        <v>7135</v>
      </c>
      <c r="E83" s="163" t="s">
        <v>12873</v>
      </c>
      <c r="F83" s="163"/>
      <c r="G83" s="300">
        <v>101113</v>
      </c>
      <c r="H83" s="164" t="s">
        <v>195</v>
      </c>
      <c r="I83" s="165">
        <v>45913</v>
      </c>
    </row>
    <row r="84" spans="1:9">
      <c r="A84" s="189" t="s">
        <v>1326</v>
      </c>
      <c r="B84" s="319">
        <v>45904</v>
      </c>
      <c r="C84" s="319">
        <v>45904</v>
      </c>
      <c r="D84" s="163" t="s">
        <v>7135</v>
      </c>
      <c r="E84" s="163" t="s">
        <v>12873</v>
      </c>
      <c r="F84" s="163"/>
      <c r="G84" s="300">
        <v>201213</v>
      </c>
      <c r="H84" s="164" t="s">
        <v>197</v>
      </c>
      <c r="I84" s="165">
        <v>45912</v>
      </c>
    </row>
    <row r="85" spans="1:9">
      <c r="A85" s="189" t="s">
        <v>1327</v>
      </c>
      <c r="B85" s="319">
        <v>45904</v>
      </c>
      <c r="C85" s="319">
        <v>45904</v>
      </c>
      <c r="D85" s="163" t="s">
        <v>7135</v>
      </c>
      <c r="E85" s="163" t="s">
        <v>12873</v>
      </c>
      <c r="F85" s="163"/>
      <c r="G85" s="300">
        <v>301313</v>
      </c>
      <c r="H85" s="164" t="s">
        <v>195</v>
      </c>
      <c r="I85" s="165">
        <v>45912</v>
      </c>
    </row>
    <row r="86" spans="1:9">
      <c r="A86" s="189" t="s">
        <v>1328</v>
      </c>
      <c r="B86" s="319">
        <v>45904</v>
      </c>
      <c r="C86" s="319">
        <v>45904</v>
      </c>
      <c r="D86" s="163" t="s">
        <v>7135</v>
      </c>
      <c r="E86" s="163" t="s">
        <v>12873</v>
      </c>
      <c r="F86" s="163"/>
      <c r="G86" s="300">
        <v>401413</v>
      </c>
      <c r="H86" s="164" t="s">
        <v>298</v>
      </c>
      <c r="I86" s="165">
        <v>45916</v>
      </c>
    </row>
    <row r="87" spans="1:9">
      <c r="A87" s="189" t="s">
        <v>1345</v>
      </c>
      <c r="B87" s="319">
        <v>45909</v>
      </c>
      <c r="C87" s="319">
        <v>45909</v>
      </c>
      <c r="D87" s="163" t="s">
        <v>12925</v>
      </c>
      <c r="E87" s="163" t="s">
        <v>12926</v>
      </c>
      <c r="F87" s="163"/>
      <c r="G87" s="163">
        <v>1011</v>
      </c>
      <c r="H87" s="164" t="s">
        <v>195</v>
      </c>
      <c r="I87" s="165">
        <v>45913</v>
      </c>
    </row>
    <row r="88" spans="1:9">
      <c r="A88" s="189" t="s">
        <v>1346</v>
      </c>
      <c r="B88" s="319">
        <v>45909</v>
      </c>
      <c r="C88" s="319">
        <v>45909</v>
      </c>
      <c r="D88" s="163" t="s">
        <v>7135</v>
      </c>
      <c r="E88" s="163" t="s">
        <v>12931</v>
      </c>
      <c r="F88" s="163"/>
      <c r="G88" s="163"/>
      <c r="H88" s="164" t="s">
        <v>195</v>
      </c>
      <c r="I88" s="165">
        <v>45912</v>
      </c>
    </row>
    <row r="89" spans="1:9">
      <c r="A89" s="189" t="s">
        <v>1347</v>
      </c>
      <c r="B89" s="319">
        <v>45910</v>
      </c>
      <c r="C89" s="319">
        <v>45910</v>
      </c>
      <c r="D89" s="163" t="s">
        <v>7135</v>
      </c>
      <c r="E89" s="163" t="s">
        <v>12437</v>
      </c>
      <c r="F89" s="163"/>
      <c r="G89" s="163" t="s">
        <v>11580</v>
      </c>
      <c r="H89" s="164" t="s">
        <v>197</v>
      </c>
      <c r="I89" s="165">
        <v>45912</v>
      </c>
    </row>
    <row r="90" spans="1:9">
      <c r="A90" s="189" t="s">
        <v>1348</v>
      </c>
      <c r="B90" s="319">
        <v>45910</v>
      </c>
      <c r="C90" s="319">
        <v>45910</v>
      </c>
      <c r="D90" s="163" t="s">
        <v>7135</v>
      </c>
      <c r="E90" s="163" t="s">
        <v>12948</v>
      </c>
      <c r="F90" s="163"/>
      <c r="G90" s="163" t="s">
        <v>11580</v>
      </c>
      <c r="H90" s="164" t="s">
        <v>197</v>
      </c>
      <c r="I90" s="165">
        <v>45912</v>
      </c>
    </row>
    <row r="91" spans="1:9">
      <c r="A91" s="189" t="s">
        <v>1351</v>
      </c>
      <c r="B91" s="319">
        <v>45910</v>
      </c>
      <c r="C91" s="319">
        <v>45910</v>
      </c>
      <c r="D91" s="163" t="s">
        <v>7135</v>
      </c>
      <c r="E91" s="163" t="s">
        <v>12948</v>
      </c>
      <c r="F91" s="163"/>
      <c r="G91" s="163" t="s">
        <v>12949</v>
      </c>
      <c r="H91" s="164" t="s">
        <v>298</v>
      </c>
      <c r="I91" s="165">
        <v>45916</v>
      </c>
    </row>
    <row r="92" spans="1:9" ht="36">
      <c r="A92" s="441" t="s">
        <v>12902</v>
      </c>
      <c r="B92" s="441"/>
      <c r="C92" s="441"/>
      <c r="D92" s="441"/>
      <c r="E92" s="441"/>
      <c r="F92" s="441"/>
      <c r="G92" s="441"/>
      <c r="H92" s="441"/>
    </row>
    <row r="93" spans="1:9">
      <c r="A93" s="189" t="s">
        <v>598</v>
      </c>
      <c r="B93" s="159">
        <v>45898</v>
      </c>
      <c r="C93" s="159">
        <v>45898</v>
      </c>
      <c r="D93" s="192" t="s">
        <v>9875</v>
      </c>
      <c r="E93" s="160" t="s">
        <v>12816</v>
      </c>
      <c r="F93" s="160"/>
      <c r="G93" s="160">
        <v>11</v>
      </c>
      <c r="H93" s="190" t="s">
        <v>298</v>
      </c>
      <c r="I93" s="159">
        <v>45915</v>
      </c>
    </row>
    <row r="94" spans="1:9">
      <c r="A94" s="189" t="s">
        <v>599</v>
      </c>
      <c r="B94" s="159">
        <v>45898</v>
      </c>
      <c r="C94" s="159">
        <v>45898</v>
      </c>
      <c r="D94" s="192" t="s">
        <v>9875</v>
      </c>
      <c r="E94" s="160" t="s">
        <v>12816</v>
      </c>
      <c r="F94" s="192"/>
      <c r="G94" s="160">
        <v>15</v>
      </c>
      <c r="H94" s="190" t="s">
        <v>298</v>
      </c>
      <c r="I94" s="159">
        <v>45915</v>
      </c>
    </row>
    <row r="95" spans="1:9">
      <c r="A95" s="189" t="s">
        <v>600</v>
      </c>
      <c r="B95" s="159">
        <v>45898</v>
      </c>
      <c r="C95" s="159">
        <v>45898</v>
      </c>
      <c r="D95" s="192" t="s">
        <v>9875</v>
      </c>
      <c r="E95" s="160" t="s">
        <v>12816</v>
      </c>
      <c r="F95" s="192"/>
      <c r="G95" s="160">
        <v>14</v>
      </c>
      <c r="H95" s="190" t="s">
        <v>298</v>
      </c>
      <c r="I95" s="159">
        <v>45915</v>
      </c>
    </row>
    <row r="96" spans="1:9">
      <c r="A96" s="189" t="s">
        <v>601</v>
      </c>
      <c r="B96" s="159">
        <v>45898</v>
      </c>
      <c r="C96" s="159">
        <v>45898</v>
      </c>
      <c r="D96" s="192" t="s">
        <v>9875</v>
      </c>
      <c r="E96" s="160" t="s">
        <v>12816</v>
      </c>
      <c r="F96" s="192"/>
      <c r="G96" s="160">
        <v>15</v>
      </c>
      <c r="H96" s="190" t="s">
        <v>298</v>
      </c>
      <c r="I96" s="159">
        <v>45915</v>
      </c>
    </row>
    <row r="97" spans="1:9">
      <c r="A97" s="189" t="s">
        <v>602</v>
      </c>
      <c r="B97" s="159">
        <v>45898</v>
      </c>
      <c r="C97" s="159">
        <v>45898</v>
      </c>
      <c r="D97" s="192" t="s">
        <v>9875</v>
      </c>
      <c r="E97" s="160" t="s">
        <v>12816</v>
      </c>
      <c r="F97" s="192"/>
      <c r="G97" s="160">
        <v>16</v>
      </c>
      <c r="H97" s="190" t="s">
        <v>298</v>
      </c>
      <c r="I97" s="159">
        <v>45915</v>
      </c>
    </row>
    <row r="98" spans="1:9">
      <c r="A98" s="189" t="s">
        <v>603</v>
      </c>
      <c r="B98" s="159">
        <v>45898</v>
      </c>
      <c r="C98" s="159">
        <v>45898</v>
      </c>
      <c r="D98" s="192" t="s">
        <v>9875</v>
      </c>
      <c r="E98" s="160" t="s">
        <v>12816</v>
      </c>
      <c r="F98" s="192"/>
      <c r="G98" s="160">
        <v>12</v>
      </c>
      <c r="H98" s="190" t="s">
        <v>298</v>
      </c>
      <c r="I98" s="159">
        <v>45915</v>
      </c>
    </row>
    <row r="99" spans="1:9" ht="36">
      <c r="A99" s="438" t="s">
        <v>13076</v>
      </c>
      <c r="B99" s="438"/>
      <c r="C99" s="438"/>
      <c r="D99" s="438"/>
      <c r="E99" s="438"/>
      <c r="F99" s="438"/>
      <c r="G99" s="438"/>
      <c r="H99" s="438"/>
      <c r="I99" s="438"/>
    </row>
    <row r="100" spans="1:9">
      <c r="A100" s="190" t="s">
        <v>642</v>
      </c>
      <c r="B100" s="159">
        <v>45905</v>
      </c>
      <c r="C100" s="159">
        <v>45905</v>
      </c>
      <c r="D100" s="160" t="s">
        <v>11176</v>
      </c>
      <c r="E100" s="192" t="s">
        <v>12886</v>
      </c>
      <c r="F100" s="192"/>
      <c r="G100" s="192">
        <v>302</v>
      </c>
      <c r="H100" s="189" t="s">
        <v>197</v>
      </c>
      <c r="I100" s="159">
        <v>45915</v>
      </c>
    </row>
    <row r="101" spans="1:9">
      <c r="A101" s="190" t="s">
        <v>643</v>
      </c>
      <c r="B101" s="159">
        <v>45905</v>
      </c>
      <c r="C101" s="159">
        <v>45905</v>
      </c>
      <c r="D101" s="160" t="s">
        <v>7135</v>
      </c>
      <c r="E101" s="160" t="s">
        <v>12887</v>
      </c>
      <c r="F101" s="192"/>
      <c r="G101" s="160" t="s">
        <v>12888</v>
      </c>
      <c r="H101" s="189" t="s">
        <v>195</v>
      </c>
      <c r="I101" s="159">
        <v>45912</v>
      </c>
    </row>
    <row r="102" spans="1:9">
      <c r="A102" s="190" t="s">
        <v>644</v>
      </c>
      <c r="B102" s="159">
        <v>45905</v>
      </c>
      <c r="C102" s="159">
        <v>45905</v>
      </c>
      <c r="D102" s="160" t="s">
        <v>5369</v>
      </c>
      <c r="E102" s="160" t="s">
        <v>12889</v>
      </c>
      <c r="F102" s="160"/>
      <c r="G102" s="160" t="s">
        <v>12462</v>
      </c>
      <c r="H102" s="189" t="s">
        <v>195</v>
      </c>
      <c r="I102" s="159">
        <v>45911</v>
      </c>
    </row>
    <row r="103" spans="1:9">
      <c r="A103" s="190" t="s">
        <v>645</v>
      </c>
      <c r="B103" s="159">
        <v>45905</v>
      </c>
      <c r="C103" s="159">
        <v>45905</v>
      </c>
      <c r="D103" s="160" t="s">
        <v>5369</v>
      </c>
      <c r="E103" s="160" t="s">
        <v>12889</v>
      </c>
      <c r="F103" s="160"/>
      <c r="G103" s="160" t="s">
        <v>12888</v>
      </c>
      <c r="H103" s="189" t="s">
        <v>195</v>
      </c>
      <c r="I103" s="159">
        <v>45916</v>
      </c>
    </row>
    <row r="104" spans="1:9" ht="28.5">
      <c r="A104" s="437" t="s">
        <v>13087</v>
      </c>
      <c r="B104" s="437"/>
      <c r="C104" s="437"/>
      <c r="D104" s="437"/>
      <c r="E104" s="437"/>
      <c r="F104" s="437"/>
      <c r="G104" s="437"/>
      <c r="H104" s="437"/>
      <c r="I104" s="437"/>
    </row>
    <row r="105" spans="1:9">
      <c r="A105" s="189" t="s">
        <v>12840</v>
      </c>
      <c r="B105" s="159">
        <v>45902</v>
      </c>
      <c r="C105" s="159">
        <v>45902</v>
      </c>
      <c r="D105" s="160" t="s">
        <v>10037</v>
      </c>
      <c r="E105" s="160" t="s">
        <v>12450</v>
      </c>
      <c r="F105" s="160"/>
      <c r="G105" s="160" t="s">
        <v>11147</v>
      </c>
      <c r="H105" s="189" t="s">
        <v>195</v>
      </c>
      <c r="I105" s="159">
        <v>45911</v>
      </c>
    </row>
    <row r="106" spans="1:9">
      <c r="A106" s="189" t="s">
        <v>12841</v>
      </c>
      <c r="B106" s="159">
        <v>45902</v>
      </c>
      <c r="C106" s="159">
        <v>45902</v>
      </c>
      <c r="D106" s="160" t="s">
        <v>10037</v>
      </c>
      <c r="E106" s="160" t="s">
        <v>12450</v>
      </c>
      <c r="F106" s="160"/>
      <c r="G106" s="160" t="s">
        <v>12757</v>
      </c>
      <c r="H106" s="189" t="s">
        <v>195</v>
      </c>
      <c r="I106" s="159">
        <v>45912</v>
      </c>
    </row>
  </sheetData>
  <mergeCells count="7">
    <mergeCell ref="A104:I104"/>
    <mergeCell ref="A99:I99"/>
    <mergeCell ref="A1:I1"/>
    <mergeCell ref="A50:I50"/>
    <mergeCell ref="A73:I73"/>
    <mergeCell ref="A82:I82"/>
    <mergeCell ref="A92:H92"/>
  </mergeCells>
  <conditionalFormatting sqref="C106">
    <cfRule type="timePeriod" dxfId="11" priority="2" timePeriod="yesterday">
      <formula>FLOOR(C106,1)=TODAY()-1</formula>
    </cfRule>
  </conditionalFormatting>
  <pageMargins left="0.7" right="0.7" top="0.75" bottom="0.75" header="0.3" footer="0.3"/>
  <pageSetup paperSize="9" scale="47"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XFB881"/>
  <sheetViews>
    <sheetView topLeftCell="B1" workbookViewId="0">
      <selection activeCell="G16" sqref="G16"/>
    </sheetView>
  </sheetViews>
  <sheetFormatPr defaultRowHeight="15"/>
  <cols>
    <col min="1" max="1" width="19.7109375" hidden="1" customWidth="1"/>
    <col min="2" max="2" width="19.7109375" customWidth="1"/>
    <col min="3" max="4" width="19.7109375" style="1" customWidth="1"/>
    <col min="5" max="5" width="26.42578125" customWidth="1"/>
    <col min="6" max="6" width="54.7109375" customWidth="1"/>
    <col min="7" max="7" width="16.5703125" customWidth="1"/>
    <col min="8" max="8" width="15" bestFit="1" customWidth="1"/>
    <col min="9" max="9" width="8.85546875" style="1" customWidth="1"/>
    <col min="10" max="10" width="16.42578125" style="1" customWidth="1"/>
    <col min="11" max="13" width="19.7109375" customWidth="1"/>
  </cols>
  <sheetData>
    <row r="1" spans="1:13" ht="15.75" thickBot="1">
      <c r="A1" s="78"/>
      <c r="B1" s="63"/>
      <c r="C1" s="65"/>
      <c r="D1" s="65"/>
      <c r="E1" s="65"/>
      <c r="F1" s="63"/>
      <c r="G1" s="63"/>
      <c r="H1" s="63"/>
      <c r="I1" s="65"/>
      <c r="J1" s="65"/>
      <c r="K1" s="63"/>
      <c r="L1" s="63"/>
      <c r="M1" s="63"/>
    </row>
    <row r="2" spans="1:13" ht="15.75" thickBot="1">
      <c r="A2" s="78"/>
      <c r="B2" s="63"/>
      <c r="C2" s="65"/>
      <c r="D2" s="65"/>
      <c r="E2" s="63"/>
      <c r="F2" s="63"/>
      <c r="G2" s="63"/>
      <c r="H2" s="361" t="s">
        <v>166</v>
      </c>
      <c r="I2" s="362"/>
      <c r="J2" s="363"/>
      <c r="K2" s="364"/>
      <c r="L2" s="364"/>
      <c r="M2" s="63"/>
    </row>
    <row r="3" spans="1:13" ht="18">
      <c r="A3" s="134"/>
      <c r="B3" s="134"/>
      <c r="C3" s="249"/>
      <c r="D3" s="249"/>
      <c r="E3" s="141"/>
      <c r="F3" s="134"/>
      <c r="G3" s="134"/>
      <c r="H3" s="365" t="s">
        <v>171</v>
      </c>
      <c r="I3" s="366"/>
      <c r="J3" s="138">
        <f>COUNTIFS(I:I,"A")</f>
        <v>0</v>
      </c>
      <c r="K3" s="367"/>
      <c r="L3" s="367"/>
      <c r="M3" s="63"/>
    </row>
    <row r="4" spans="1:13" ht="18">
      <c r="A4" s="134"/>
      <c r="B4" s="134"/>
      <c r="C4" s="249"/>
      <c r="D4" s="249"/>
      <c r="E4" s="134"/>
      <c r="F4" s="134"/>
      <c r="G4" s="134"/>
      <c r="H4" s="368" t="s">
        <v>172</v>
      </c>
      <c r="I4" s="369"/>
      <c r="J4" s="139">
        <f>COUNTIFS(I:I, "B")</f>
        <v>1</v>
      </c>
      <c r="K4" s="367"/>
      <c r="L4" s="367"/>
      <c r="M4" s="63"/>
    </row>
    <row r="5" spans="1:13" ht="24" thickBot="1">
      <c r="A5" s="78"/>
      <c r="B5" s="450" t="s">
        <v>14943</v>
      </c>
      <c r="C5" s="450"/>
      <c r="D5" s="450"/>
      <c r="E5" s="450"/>
      <c r="F5" s="450"/>
      <c r="G5" s="63"/>
      <c r="H5" s="371" t="s">
        <v>173</v>
      </c>
      <c r="I5" s="372"/>
      <c r="J5" s="140">
        <f>COUNTIFS(I:I, "R")</f>
        <v>0</v>
      </c>
      <c r="K5" s="367"/>
      <c r="L5" s="367"/>
      <c r="M5" s="107"/>
    </row>
    <row r="6" spans="1:13" ht="15.75" thickBot="1">
      <c r="A6" s="78"/>
      <c r="B6" s="63"/>
      <c r="C6" s="65"/>
      <c r="D6" s="65"/>
      <c r="E6" s="63"/>
      <c r="F6" s="63"/>
      <c r="G6" s="63"/>
      <c r="H6" s="371" t="s">
        <v>454</v>
      </c>
      <c r="I6" s="372"/>
      <c r="J6" s="140">
        <f>COUNTIFS(I:I, "OP")</f>
        <v>2</v>
      </c>
      <c r="K6" s="367"/>
      <c r="L6" s="367"/>
      <c r="M6" s="107"/>
    </row>
    <row r="7" spans="1:13" ht="15.75" thickBot="1">
      <c r="A7" s="78"/>
      <c r="B7" s="63"/>
      <c r="C7" s="65"/>
      <c r="D7" s="65"/>
      <c r="E7" s="63"/>
      <c r="F7" s="63"/>
      <c r="G7" s="63"/>
      <c r="H7" s="371" t="s">
        <v>320</v>
      </c>
      <c r="I7" s="372"/>
      <c r="J7" s="140">
        <f>SUM(J3:J6)</f>
        <v>3</v>
      </c>
      <c r="K7" s="367"/>
      <c r="L7" s="367"/>
      <c r="M7" s="107"/>
    </row>
    <row r="8" spans="1:13" ht="15.75" thickBot="1">
      <c r="A8" s="78"/>
      <c r="B8" s="63"/>
      <c r="C8" s="65"/>
      <c r="D8" s="65"/>
      <c r="E8" s="63"/>
      <c r="F8" s="63"/>
      <c r="G8" s="63"/>
      <c r="H8" s="370"/>
      <c r="I8" s="370"/>
      <c r="J8" s="370"/>
      <c r="K8" s="370"/>
      <c r="L8" s="370"/>
      <c r="M8" s="63"/>
    </row>
    <row r="9" spans="1:13" ht="28.5" thickBot="1">
      <c r="A9" s="109" t="s">
        <v>148</v>
      </c>
      <c r="B9" s="110" t="s">
        <v>168</v>
      </c>
      <c r="C9" s="110" t="s">
        <v>297</v>
      </c>
      <c r="D9" s="110" t="s">
        <v>4295</v>
      </c>
      <c r="E9" s="110" t="s">
        <v>0</v>
      </c>
      <c r="F9" s="110" t="s">
        <v>167</v>
      </c>
      <c r="G9" s="110" t="s">
        <v>813</v>
      </c>
      <c r="H9" s="110" t="s">
        <v>28</v>
      </c>
      <c r="I9" s="110" t="s">
        <v>165</v>
      </c>
      <c r="J9" s="110" t="s">
        <v>550</v>
      </c>
      <c r="K9" s="149" t="s">
        <v>176</v>
      </c>
      <c r="L9" s="112" t="s">
        <v>175</v>
      </c>
      <c r="M9" s="112" t="s">
        <v>164</v>
      </c>
    </row>
    <row r="10" spans="1:13" ht="28.5">
      <c r="A10" s="196" t="s">
        <v>741</v>
      </c>
      <c r="B10" s="196"/>
      <c r="C10" s="256"/>
      <c r="D10" s="256"/>
      <c r="E10" s="196"/>
      <c r="F10" s="201"/>
      <c r="G10" s="230"/>
      <c r="H10" s="197"/>
      <c r="I10" s="256"/>
      <c r="J10" s="256"/>
      <c r="K10" s="198"/>
      <c r="L10" s="199"/>
      <c r="M10" s="200"/>
    </row>
    <row r="11" spans="1:13">
      <c r="A11" s="188"/>
      <c r="B11" s="444" t="s">
        <v>12900</v>
      </c>
      <c r="C11" s="445"/>
      <c r="D11" s="445"/>
      <c r="E11" s="445"/>
      <c r="F11" s="445"/>
      <c r="G11" s="445"/>
      <c r="H11" s="445"/>
      <c r="I11" s="445"/>
      <c r="J11" s="445"/>
      <c r="K11" s="445"/>
      <c r="L11" s="445"/>
      <c r="M11" s="446"/>
    </row>
    <row r="12" spans="1:13">
      <c r="A12" s="188"/>
      <c r="B12" s="447"/>
      <c r="C12" s="448"/>
      <c r="D12" s="448"/>
      <c r="E12" s="448"/>
      <c r="F12" s="448"/>
      <c r="G12" s="448"/>
      <c r="H12" s="448"/>
      <c r="I12" s="448"/>
      <c r="J12" s="448"/>
      <c r="K12" s="448"/>
      <c r="L12" s="448"/>
      <c r="M12" s="449"/>
    </row>
    <row r="13" spans="1:13">
      <c r="A13" s="188"/>
      <c r="B13" s="190" t="s">
        <v>14274</v>
      </c>
      <c r="C13" s="165">
        <v>45947</v>
      </c>
      <c r="D13" s="165">
        <v>45947</v>
      </c>
      <c r="E13" s="163" t="s">
        <v>12123</v>
      </c>
      <c r="F13" s="163" t="s">
        <v>15012</v>
      </c>
      <c r="G13" s="163"/>
      <c r="H13" s="163">
        <v>601</v>
      </c>
      <c r="I13" s="164" t="s">
        <v>459</v>
      </c>
      <c r="J13" s="164" t="s">
        <v>15018</v>
      </c>
      <c r="K13" s="163" t="s">
        <v>11746</v>
      </c>
      <c r="L13" s="189"/>
      <c r="M13" s="231"/>
    </row>
    <row r="14" spans="1:13">
      <c r="A14" s="188"/>
      <c r="B14" s="190" t="s">
        <v>14275</v>
      </c>
      <c r="C14" s="165">
        <v>45947</v>
      </c>
      <c r="D14" s="165">
        <v>45947</v>
      </c>
      <c r="E14" s="163" t="s">
        <v>12123</v>
      </c>
      <c r="F14" s="163" t="s">
        <v>15014</v>
      </c>
      <c r="G14" s="163"/>
      <c r="H14" s="163">
        <v>602</v>
      </c>
      <c r="I14" s="164" t="s">
        <v>459</v>
      </c>
      <c r="J14" s="164" t="s">
        <v>15018</v>
      </c>
      <c r="K14" s="213"/>
      <c r="L14" s="189"/>
      <c r="M14" s="231"/>
    </row>
    <row r="15" spans="1:13">
      <c r="A15" s="188"/>
      <c r="B15" s="189"/>
      <c r="C15" s="159"/>
      <c r="D15" s="159"/>
      <c r="E15" s="160"/>
      <c r="F15" s="160"/>
      <c r="G15" s="160"/>
      <c r="H15" s="160"/>
      <c r="I15" s="189"/>
      <c r="J15" s="159"/>
      <c r="K15" s="213"/>
      <c r="L15" s="189"/>
      <c r="M15" s="231"/>
    </row>
    <row r="16" spans="1:13">
      <c r="A16" s="188"/>
      <c r="B16" s="190" t="s">
        <v>14408</v>
      </c>
      <c r="C16" s="159">
        <v>45992</v>
      </c>
      <c r="D16" s="159">
        <v>45993</v>
      </c>
      <c r="E16" s="163" t="s">
        <v>12123</v>
      </c>
      <c r="F16" s="163" t="s">
        <v>15012</v>
      </c>
      <c r="G16" s="160"/>
      <c r="H16" s="160">
        <v>608</v>
      </c>
      <c r="I16" s="189" t="s">
        <v>197</v>
      </c>
      <c r="J16" s="164" t="s">
        <v>15018</v>
      </c>
      <c r="K16" s="213"/>
      <c r="L16" s="189"/>
      <c r="M16" s="231"/>
    </row>
    <row r="17" spans="1:13">
      <c r="A17" s="188"/>
      <c r="B17" s="189"/>
      <c r="C17" s="191"/>
      <c r="D17" s="191"/>
      <c r="E17" s="192"/>
      <c r="F17" s="160"/>
      <c r="G17" s="160"/>
      <c r="H17" s="160"/>
      <c r="I17" s="189"/>
      <c r="J17" s="159"/>
      <c r="K17" s="213"/>
      <c r="L17" s="189"/>
      <c r="M17" s="231"/>
    </row>
    <row r="18" spans="1:13">
      <c r="A18" s="188"/>
      <c r="B18" s="189"/>
      <c r="C18" s="191"/>
      <c r="D18" s="191"/>
      <c r="E18" s="192"/>
      <c r="F18" s="192"/>
      <c r="G18" s="192"/>
      <c r="H18" s="160"/>
      <c r="I18" s="189"/>
      <c r="J18" s="159"/>
      <c r="K18" s="213"/>
      <c r="L18" s="189"/>
      <c r="M18" s="231"/>
    </row>
    <row r="19" spans="1:13">
      <c r="A19" s="188"/>
      <c r="B19" s="189"/>
      <c r="C19" s="191"/>
      <c r="D19" s="191"/>
      <c r="E19" s="192"/>
      <c r="F19" s="192"/>
      <c r="G19" s="192"/>
      <c r="H19" s="160"/>
      <c r="I19" s="189"/>
      <c r="J19" s="159"/>
      <c r="K19" s="213"/>
      <c r="L19" s="189"/>
      <c r="M19" s="231"/>
    </row>
    <row r="20" spans="1:13">
      <c r="A20" s="188"/>
      <c r="B20" s="189"/>
      <c r="C20" s="191"/>
      <c r="D20" s="191"/>
      <c r="E20" s="192"/>
      <c r="F20" s="192"/>
      <c r="G20" s="192"/>
      <c r="H20" s="160"/>
      <c r="I20" s="189"/>
      <c r="J20" s="159"/>
      <c r="K20" s="213"/>
      <c r="L20" s="189"/>
      <c r="M20" s="231"/>
    </row>
    <row r="21" spans="1:13">
      <c r="A21" s="188"/>
      <c r="B21" s="189"/>
      <c r="C21" s="191"/>
      <c r="D21" s="191"/>
      <c r="E21" s="192"/>
      <c r="F21" s="193"/>
      <c r="G21" s="192"/>
      <c r="H21" s="160"/>
      <c r="I21" s="189"/>
      <c r="J21" s="159"/>
      <c r="K21" s="213"/>
      <c r="L21" s="189"/>
      <c r="M21" s="231"/>
    </row>
    <row r="22" spans="1:13">
      <c r="A22" s="188"/>
      <c r="B22" s="189"/>
      <c r="C22" s="191"/>
      <c r="D22" s="191"/>
      <c r="E22" s="192"/>
      <c r="F22" s="193"/>
      <c r="G22" s="192"/>
      <c r="H22" s="160"/>
      <c r="I22" s="190"/>
      <c r="J22" s="159"/>
      <c r="K22" s="213"/>
      <c r="L22" s="189"/>
      <c r="M22" s="231"/>
    </row>
    <row r="23" spans="1:13">
      <c r="A23" s="188"/>
      <c r="B23" s="189"/>
      <c r="C23" s="159"/>
      <c r="D23" s="159"/>
      <c r="E23" s="160"/>
      <c r="F23" s="160"/>
      <c r="G23" s="160"/>
      <c r="H23" s="160"/>
      <c r="I23" s="189"/>
      <c r="J23" s="159"/>
      <c r="K23" s="213"/>
      <c r="L23" s="189"/>
      <c r="M23" s="231"/>
    </row>
    <row r="24" spans="1:13">
      <c r="A24" s="188"/>
      <c r="B24" s="189"/>
      <c r="C24" s="159"/>
      <c r="D24" s="159"/>
      <c r="E24" s="160"/>
      <c r="F24" s="160"/>
      <c r="G24" s="160"/>
      <c r="H24" s="160"/>
      <c r="I24" s="189"/>
      <c r="J24" s="159"/>
      <c r="K24" s="213"/>
      <c r="L24" s="189"/>
      <c r="M24" s="231"/>
    </row>
    <row r="25" spans="1:13">
      <c r="A25" s="188"/>
      <c r="B25" s="189"/>
      <c r="C25" s="159"/>
      <c r="D25" s="159"/>
      <c r="E25" s="160"/>
      <c r="F25" s="160"/>
      <c r="G25" s="160"/>
      <c r="H25" s="160"/>
      <c r="I25" s="189"/>
      <c r="J25" s="159"/>
      <c r="K25" s="213"/>
      <c r="L25" s="189"/>
      <c r="M25" s="231"/>
    </row>
    <row r="26" spans="1:13">
      <c r="A26" s="188"/>
      <c r="B26" s="189"/>
      <c r="C26" s="159"/>
      <c r="D26" s="159"/>
      <c r="E26" s="160"/>
      <c r="F26" s="160"/>
      <c r="G26" s="160"/>
      <c r="H26" s="160"/>
      <c r="I26" s="189"/>
      <c r="J26" s="159"/>
      <c r="K26" s="213"/>
      <c r="L26" s="189"/>
      <c r="M26" s="231"/>
    </row>
    <row r="27" spans="1:13">
      <c r="A27" s="188"/>
      <c r="B27" s="189"/>
      <c r="C27" s="159"/>
      <c r="D27" s="159"/>
      <c r="E27" s="160"/>
      <c r="F27" s="160"/>
      <c r="G27" s="160"/>
      <c r="H27" s="160"/>
      <c r="I27" s="189"/>
      <c r="J27" s="159"/>
      <c r="K27" s="213"/>
      <c r="L27" s="189"/>
      <c r="M27" s="231"/>
    </row>
    <row r="28" spans="1:13">
      <c r="A28" s="188"/>
      <c r="B28" s="189"/>
      <c r="C28" s="191"/>
      <c r="D28" s="191"/>
      <c r="E28" s="192"/>
      <c r="F28" s="192"/>
      <c r="G28" s="160"/>
      <c r="H28" s="192"/>
      <c r="I28" s="190"/>
      <c r="J28" s="191"/>
      <c r="K28" s="213"/>
      <c r="L28" s="189"/>
      <c r="M28" s="231"/>
    </row>
    <row r="29" spans="1:13">
      <c r="A29" s="188"/>
      <c r="B29" s="189"/>
      <c r="C29" s="159"/>
      <c r="D29" s="159"/>
      <c r="E29" s="160"/>
      <c r="F29" s="160"/>
      <c r="G29" s="160"/>
      <c r="H29" s="160"/>
      <c r="I29" s="189"/>
      <c r="J29" s="159"/>
      <c r="K29" s="213"/>
      <c r="L29" s="189"/>
      <c r="M29" s="231"/>
    </row>
    <row r="30" spans="1:13">
      <c r="A30" s="188"/>
      <c r="B30" s="189"/>
      <c r="C30" s="191"/>
      <c r="D30" s="191"/>
      <c r="E30" s="192"/>
      <c r="F30" s="192"/>
      <c r="G30" s="192"/>
      <c r="H30" s="193"/>
      <c r="I30" s="190"/>
      <c r="J30" s="191"/>
      <c r="K30" s="213"/>
      <c r="L30" s="189"/>
      <c r="M30" s="231"/>
    </row>
    <row r="31" spans="1:13">
      <c r="A31" s="188"/>
      <c r="B31" s="189"/>
      <c r="C31" s="159"/>
      <c r="D31" s="159"/>
      <c r="E31" s="160"/>
      <c r="F31" s="160"/>
      <c r="G31" s="160"/>
      <c r="H31" s="160"/>
      <c r="I31" s="189"/>
      <c r="J31" s="159"/>
      <c r="K31" s="213"/>
      <c r="L31" s="189"/>
      <c r="M31" s="231"/>
    </row>
    <row r="32" spans="1:13">
      <c r="A32" s="188"/>
      <c r="B32" s="189"/>
      <c r="C32" s="159"/>
      <c r="D32" s="159"/>
      <c r="E32" s="160"/>
      <c r="F32" s="160"/>
      <c r="G32" s="192"/>
      <c r="H32" s="160"/>
      <c r="I32" s="189"/>
      <c r="J32" s="191"/>
      <c r="K32" s="213"/>
      <c r="L32" s="189"/>
      <c r="M32" s="231"/>
    </row>
    <row r="33" spans="1:13">
      <c r="A33" s="188"/>
      <c r="B33" s="190"/>
      <c r="C33" s="159"/>
      <c r="D33" s="159"/>
      <c r="E33" s="160"/>
      <c r="F33" s="160"/>
      <c r="G33" s="160"/>
      <c r="H33" s="160"/>
      <c r="I33" s="189"/>
      <c r="J33" s="159"/>
      <c r="K33" s="213"/>
      <c r="L33" s="189"/>
      <c r="M33" s="231"/>
    </row>
    <row r="34" spans="1:13">
      <c r="A34" s="188"/>
      <c r="B34" s="190"/>
      <c r="C34" s="159"/>
      <c r="D34" s="159"/>
      <c r="E34" s="160"/>
      <c r="F34" s="160"/>
      <c r="G34" s="160"/>
      <c r="H34" s="160"/>
      <c r="I34" s="189"/>
      <c r="J34" s="191"/>
      <c r="K34" s="213"/>
      <c r="L34" s="189"/>
      <c r="M34" s="231"/>
    </row>
    <row r="35" spans="1:13">
      <c r="A35" s="188"/>
      <c r="B35" s="190"/>
      <c r="C35" s="159"/>
      <c r="D35" s="159"/>
      <c r="E35" s="160"/>
      <c r="F35" s="160"/>
      <c r="G35" s="160"/>
      <c r="H35" s="160"/>
      <c r="I35" s="189"/>
      <c r="J35" s="159"/>
      <c r="K35" s="213"/>
      <c r="L35" s="189"/>
      <c r="M35" s="231"/>
    </row>
    <row r="36" spans="1:13">
      <c r="A36" s="188"/>
      <c r="B36" s="190"/>
      <c r="C36" s="159"/>
      <c r="D36" s="159"/>
      <c r="E36" s="160"/>
      <c r="F36" s="160"/>
      <c r="G36" s="160"/>
      <c r="H36" s="160"/>
      <c r="I36" s="189"/>
      <c r="J36" s="191"/>
      <c r="K36" s="213"/>
      <c r="L36" s="189"/>
      <c r="M36" s="231"/>
    </row>
    <row r="37" spans="1:13">
      <c r="A37" s="188"/>
      <c r="B37" s="190"/>
      <c r="C37" s="159"/>
      <c r="D37" s="159"/>
      <c r="E37" s="160"/>
      <c r="F37" s="160"/>
      <c r="G37" s="160"/>
      <c r="H37" s="160"/>
      <c r="I37" s="189"/>
      <c r="J37" s="191"/>
      <c r="K37" s="213"/>
      <c r="L37" s="189"/>
      <c r="M37" s="231"/>
    </row>
    <row r="38" spans="1:13">
      <c r="A38" s="188"/>
      <c r="B38" s="190"/>
      <c r="C38" s="159"/>
      <c r="D38" s="159"/>
      <c r="E38" s="160"/>
      <c r="F38" s="160"/>
      <c r="G38" s="160"/>
      <c r="H38" s="160"/>
      <c r="I38" s="189"/>
      <c r="J38" s="191"/>
      <c r="K38" s="213"/>
      <c r="L38" s="189"/>
      <c r="M38" s="231"/>
    </row>
    <row r="39" spans="1:13">
      <c r="A39" s="188"/>
      <c r="B39" s="190"/>
      <c r="C39" s="159"/>
      <c r="D39" s="159"/>
      <c r="E39" s="160"/>
      <c r="F39" s="160"/>
      <c r="G39" s="160"/>
      <c r="H39" s="160"/>
      <c r="I39" s="189"/>
      <c r="J39" s="191"/>
      <c r="K39" s="213"/>
      <c r="L39" s="189"/>
      <c r="M39" s="231"/>
    </row>
    <row r="40" spans="1:13">
      <c r="A40" s="188"/>
      <c r="B40" s="190"/>
      <c r="C40" s="159"/>
      <c r="D40" s="159"/>
      <c r="E40" s="160"/>
      <c r="F40" s="160"/>
      <c r="G40" s="160"/>
      <c r="H40" s="160"/>
      <c r="I40" s="189"/>
      <c r="J40" s="191"/>
      <c r="K40" s="213"/>
      <c r="L40" s="189"/>
      <c r="M40" s="231"/>
    </row>
    <row r="41" spans="1:13">
      <c r="A41" s="188"/>
      <c r="B41" s="190"/>
      <c r="C41" s="159"/>
      <c r="D41" s="159"/>
      <c r="E41" s="160"/>
      <c r="F41" s="160"/>
      <c r="G41" s="160"/>
      <c r="H41" s="160"/>
      <c r="I41" s="189"/>
      <c r="J41" s="159"/>
      <c r="K41" s="213"/>
      <c r="L41" s="189"/>
      <c r="M41" s="231"/>
    </row>
    <row r="42" spans="1:13">
      <c r="A42" s="188"/>
      <c r="B42" s="190"/>
      <c r="C42" s="159"/>
      <c r="D42" s="159"/>
      <c r="E42" s="160"/>
      <c r="F42" s="160"/>
      <c r="G42" s="160"/>
      <c r="H42" s="160"/>
      <c r="I42" s="189"/>
      <c r="J42" s="159"/>
      <c r="K42" s="213"/>
      <c r="L42" s="189"/>
      <c r="M42" s="231"/>
    </row>
    <row r="43" spans="1:13">
      <c r="A43" s="188"/>
      <c r="B43" s="190"/>
      <c r="C43" s="159"/>
      <c r="D43" s="159"/>
      <c r="E43" s="160"/>
      <c r="F43" s="160"/>
      <c r="G43" s="160"/>
      <c r="H43" s="160"/>
      <c r="I43" s="189"/>
      <c r="J43" s="159"/>
      <c r="K43" s="213"/>
      <c r="L43" s="189"/>
      <c r="M43" s="231"/>
    </row>
    <row r="44" spans="1:13">
      <c r="A44" s="188"/>
      <c r="B44" s="190"/>
      <c r="C44" s="159"/>
      <c r="D44" s="159"/>
      <c r="E44" s="160"/>
      <c r="F44" s="160"/>
      <c r="G44" s="160"/>
      <c r="H44" s="160"/>
      <c r="I44" s="189"/>
      <c r="J44" s="159"/>
      <c r="K44" s="213"/>
      <c r="L44" s="189"/>
      <c r="M44" s="231"/>
    </row>
    <row r="45" spans="1:13">
      <c r="A45" s="188"/>
      <c r="B45" s="190"/>
      <c r="C45" s="159"/>
      <c r="D45" s="159"/>
      <c r="E45" s="160"/>
      <c r="F45" s="160"/>
      <c r="G45" s="160"/>
      <c r="H45" s="160"/>
      <c r="I45" s="189"/>
      <c r="J45" s="159"/>
      <c r="K45" s="213"/>
      <c r="L45" s="189"/>
      <c r="M45" s="231"/>
    </row>
    <row r="46" spans="1:13">
      <c r="A46" s="188"/>
      <c r="B46" s="190"/>
      <c r="C46" s="159"/>
      <c r="D46" s="159"/>
      <c r="E46" s="160"/>
      <c r="F46" s="160"/>
      <c r="G46" s="160"/>
      <c r="H46" s="160"/>
      <c r="I46" s="189"/>
      <c r="J46" s="159"/>
      <c r="K46" s="213"/>
      <c r="L46" s="189"/>
      <c r="M46" s="231"/>
    </row>
    <row r="47" spans="1:13">
      <c r="A47" s="188"/>
      <c r="B47" s="190"/>
      <c r="C47" s="159"/>
      <c r="D47" s="159"/>
      <c r="E47" s="160"/>
      <c r="F47" s="160"/>
      <c r="G47" s="160"/>
      <c r="H47" s="160"/>
      <c r="I47" s="189"/>
      <c r="J47" s="159"/>
      <c r="K47" s="213"/>
      <c r="L47" s="189"/>
      <c r="M47" s="231"/>
    </row>
    <row r="48" spans="1:13">
      <c r="A48" s="188"/>
      <c r="B48" s="190"/>
      <c r="C48" s="159"/>
      <c r="D48" s="159"/>
      <c r="E48" s="160"/>
      <c r="F48" s="160"/>
      <c r="G48" s="160"/>
      <c r="H48" s="160"/>
      <c r="I48" s="189"/>
      <c r="J48" s="159"/>
      <c r="K48" s="213"/>
      <c r="L48" s="189"/>
      <c r="M48" s="231"/>
    </row>
    <row r="49" spans="1:13">
      <c r="A49" s="188"/>
      <c r="B49" s="190"/>
      <c r="C49" s="159"/>
      <c r="D49" s="159"/>
      <c r="E49" s="160"/>
      <c r="F49" s="160"/>
      <c r="G49" s="160"/>
      <c r="H49" s="160"/>
      <c r="I49" s="189"/>
      <c r="J49" s="159"/>
      <c r="K49" s="213"/>
      <c r="L49" s="189"/>
      <c r="M49" s="231"/>
    </row>
    <row r="50" spans="1:13">
      <c r="A50" s="188"/>
      <c r="B50" s="190"/>
      <c r="C50" s="159"/>
      <c r="D50" s="159"/>
      <c r="E50" s="160"/>
      <c r="F50" s="160"/>
      <c r="G50" s="160"/>
      <c r="H50" s="160"/>
      <c r="I50" s="189"/>
      <c r="J50" s="159"/>
      <c r="K50" s="213"/>
      <c r="L50" s="189"/>
      <c r="M50" s="231"/>
    </row>
    <row r="51" spans="1:13">
      <c r="A51" s="188"/>
      <c r="B51" s="190"/>
      <c r="C51" s="159"/>
      <c r="D51" s="159"/>
      <c r="E51" s="160"/>
      <c r="F51" s="160"/>
      <c r="G51" s="160"/>
      <c r="H51" s="160"/>
      <c r="I51" s="189"/>
      <c r="J51" s="159"/>
      <c r="K51" s="213"/>
      <c r="L51" s="189"/>
      <c r="M51" s="231"/>
    </row>
    <row r="52" spans="1:13">
      <c r="A52" s="188"/>
      <c r="B52" s="190"/>
      <c r="C52" s="159"/>
      <c r="D52" s="159"/>
      <c r="E52" s="160"/>
      <c r="F52" s="160"/>
      <c r="G52" s="160"/>
      <c r="H52" s="160"/>
      <c r="I52" s="189"/>
      <c r="J52" s="159"/>
      <c r="K52" s="213"/>
      <c r="L52" s="189"/>
      <c r="M52" s="231"/>
    </row>
    <row r="53" spans="1:13">
      <c r="A53" s="188"/>
      <c r="B53" s="190"/>
      <c r="C53" s="159"/>
      <c r="D53" s="159"/>
      <c r="E53" s="160"/>
      <c r="F53" s="160"/>
      <c r="G53" s="160"/>
      <c r="H53" s="160"/>
      <c r="I53" s="189"/>
      <c r="J53" s="159"/>
      <c r="K53" s="213"/>
      <c r="L53" s="189"/>
      <c r="M53" s="231"/>
    </row>
    <row r="54" spans="1:13">
      <c r="A54" s="188"/>
      <c r="B54" s="190"/>
      <c r="C54" s="159"/>
      <c r="D54" s="159"/>
      <c r="E54" s="160"/>
      <c r="F54" s="160"/>
      <c r="G54" s="160"/>
      <c r="H54" s="160"/>
      <c r="I54" s="189"/>
      <c r="J54" s="159"/>
      <c r="K54" s="213"/>
      <c r="L54" s="189"/>
      <c r="M54" s="231"/>
    </row>
    <row r="55" spans="1:13">
      <c r="A55" s="188"/>
      <c r="B55" s="190"/>
      <c r="C55" s="159"/>
      <c r="D55" s="159"/>
      <c r="E55" s="160"/>
      <c r="F55" s="160"/>
      <c r="G55" s="160"/>
      <c r="H55" s="160"/>
      <c r="I55" s="189"/>
      <c r="J55" s="159"/>
      <c r="K55" s="213"/>
      <c r="L55" s="189"/>
      <c r="M55" s="231"/>
    </row>
    <row r="56" spans="1:13">
      <c r="A56" s="188"/>
      <c r="B56" s="190"/>
      <c r="C56" s="159"/>
      <c r="D56" s="159"/>
      <c r="E56" s="160"/>
      <c r="F56" s="160"/>
      <c r="G56" s="160"/>
      <c r="H56" s="160"/>
      <c r="I56" s="189"/>
      <c r="J56" s="159"/>
      <c r="K56" s="213"/>
      <c r="L56" s="189"/>
      <c r="M56" s="231"/>
    </row>
    <row r="57" spans="1:13">
      <c r="A57" s="188"/>
      <c r="B57" s="190"/>
      <c r="C57" s="159"/>
      <c r="D57" s="159"/>
      <c r="E57" s="160"/>
      <c r="F57" s="160"/>
      <c r="G57" s="160"/>
      <c r="H57" s="160"/>
      <c r="I57" s="189"/>
      <c r="J57" s="159"/>
      <c r="K57" s="213"/>
      <c r="L57" s="189"/>
      <c r="M57" s="231"/>
    </row>
    <row r="58" spans="1:13">
      <c r="A58" s="188"/>
      <c r="B58" s="190"/>
      <c r="C58" s="159"/>
      <c r="D58" s="159"/>
      <c r="E58" s="160"/>
      <c r="F58" s="160"/>
      <c r="G58" s="160"/>
      <c r="H58" s="160"/>
      <c r="I58" s="189"/>
      <c r="J58" s="159"/>
      <c r="K58" s="213"/>
      <c r="L58" s="189"/>
      <c r="M58" s="231"/>
    </row>
    <row r="59" spans="1:13">
      <c r="A59" s="188"/>
      <c r="B59" s="190"/>
      <c r="C59" s="159"/>
      <c r="D59" s="159"/>
      <c r="E59" s="160"/>
      <c r="F59" s="160"/>
      <c r="G59" s="160"/>
      <c r="H59" s="160"/>
      <c r="I59" s="213"/>
      <c r="J59" s="159"/>
      <c r="K59" s="213"/>
      <c r="L59" s="189"/>
      <c r="M59" s="231"/>
    </row>
    <row r="60" spans="1:13">
      <c r="A60" s="188"/>
      <c r="B60" s="190"/>
      <c r="C60" s="159"/>
      <c r="D60" s="159"/>
      <c r="E60" s="160"/>
      <c r="F60" s="160"/>
      <c r="G60" s="160"/>
      <c r="H60" s="160"/>
      <c r="I60" s="189"/>
      <c r="J60" s="159"/>
      <c r="K60" s="213"/>
      <c r="L60" s="189"/>
      <c r="M60" s="231"/>
    </row>
    <row r="61" spans="1:13">
      <c r="A61" s="188"/>
      <c r="B61" s="190"/>
      <c r="C61" s="191"/>
      <c r="D61" s="191"/>
      <c r="E61" s="192"/>
      <c r="F61" s="192"/>
      <c r="G61" s="192"/>
      <c r="H61" s="192"/>
      <c r="I61" s="190"/>
      <c r="J61" s="159"/>
      <c r="K61" s="217"/>
      <c r="L61" s="190"/>
      <c r="M61" s="231"/>
    </row>
    <row r="62" spans="1:13">
      <c r="A62" s="188"/>
      <c r="B62" s="190"/>
      <c r="C62" s="191"/>
      <c r="D62" s="191"/>
      <c r="E62" s="160"/>
      <c r="F62" s="160"/>
      <c r="G62" s="192"/>
      <c r="H62" s="160"/>
      <c r="I62" s="189"/>
      <c r="J62" s="159"/>
      <c r="K62" s="213"/>
      <c r="L62" s="189"/>
      <c r="M62" s="231"/>
    </row>
    <row r="63" spans="1:13">
      <c r="A63" s="188"/>
      <c r="B63" s="190"/>
      <c r="C63" s="159"/>
      <c r="D63" s="159"/>
      <c r="E63" s="160"/>
      <c r="F63" s="160"/>
      <c r="G63" s="160"/>
      <c r="H63" s="160"/>
      <c r="I63" s="189"/>
      <c r="J63" s="159"/>
      <c r="K63" s="213"/>
      <c r="L63" s="189"/>
      <c r="M63" s="231"/>
    </row>
    <row r="64" spans="1:13">
      <c r="A64" s="188"/>
      <c r="B64" s="190"/>
      <c r="C64" s="159"/>
      <c r="D64" s="159"/>
      <c r="E64" s="160"/>
      <c r="F64" s="160"/>
      <c r="G64" s="160"/>
      <c r="H64" s="160"/>
      <c r="I64" s="189"/>
      <c r="J64" s="159"/>
      <c r="K64" s="213"/>
      <c r="L64" s="189"/>
      <c r="M64" s="231"/>
    </row>
    <row r="65" spans="1:13">
      <c r="A65" s="188"/>
      <c r="B65" s="190"/>
      <c r="C65" s="159"/>
      <c r="D65" s="159"/>
      <c r="E65" s="160"/>
      <c r="F65" s="160"/>
      <c r="G65" s="160"/>
      <c r="H65" s="160"/>
      <c r="I65" s="189"/>
      <c r="J65" s="232"/>
      <c r="K65" s="160"/>
      <c r="L65" s="160"/>
      <c r="M65" s="231"/>
    </row>
    <row r="66" spans="1:13">
      <c r="A66" s="188"/>
      <c r="B66" s="190"/>
      <c r="C66" s="159"/>
      <c r="D66" s="159"/>
      <c r="E66" s="160"/>
      <c r="F66" s="160"/>
      <c r="G66" s="160"/>
      <c r="H66" s="160"/>
      <c r="I66" s="189"/>
      <c r="J66" s="159"/>
      <c r="K66" s="213"/>
      <c r="L66" s="189"/>
      <c r="M66" s="231"/>
    </row>
    <row r="67" spans="1:13">
      <c r="A67" s="188"/>
      <c r="B67" s="190"/>
      <c r="C67" s="159"/>
      <c r="D67" s="159"/>
      <c r="E67" s="160"/>
      <c r="F67" s="160"/>
      <c r="G67" s="160"/>
      <c r="H67" s="160"/>
      <c r="I67" s="189"/>
      <c r="J67" s="159"/>
      <c r="K67" s="213"/>
      <c r="L67" s="189"/>
      <c r="M67" s="231"/>
    </row>
    <row r="68" spans="1:13">
      <c r="A68" s="188"/>
      <c r="B68" s="190"/>
      <c r="C68" s="159"/>
      <c r="D68" s="159"/>
      <c r="E68" s="160"/>
      <c r="F68" s="160"/>
      <c r="G68" s="160"/>
      <c r="H68" s="160"/>
      <c r="I68" s="189"/>
      <c r="J68" s="159"/>
      <c r="K68" s="213"/>
      <c r="L68" s="189"/>
      <c r="M68" s="231"/>
    </row>
    <row r="69" spans="1:13">
      <c r="A69" s="188"/>
      <c r="B69" s="190"/>
      <c r="C69" s="159"/>
      <c r="D69" s="159"/>
      <c r="E69" s="160"/>
      <c r="F69" s="160"/>
      <c r="G69" s="160"/>
      <c r="H69" s="160"/>
      <c r="I69" s="189"/>
      <c r="J69" s="159"/>
      <c r="K69" s="213"/>
      <c r="L69" s="189"/>
      <c r="M69" s="231"/>
    </row>
    <row r="70" spans="1:13">
      <c r="A70" s="188"/>
      <c r="B70" s="190"/>
      <c r="C70" s="159"/>
      <c r="D70" s="159"/>
      <c r="E70" s="160"/>
      <c r="F70" s="160"/>
      <c r="G70" s="160"/>
      <c r="H70" s="160"/>
      <c r="I70" s="189"/>
      <c r="J70" s="159"/>
      <c r="K70" s="213"/>
      <c r="L70" s="189"/>
      <c r="M70" s="231"/>
    </row>
    <row r="71" spans="1:13">
      <c r="A71" s="188"/>
      <c r="B71" s="190"/>
      <c r="C71" s="159"/>
      <c r="D71" s="159"/>
      <c r="E71" s="160"/>
      <c r="F71" s="160"/>
      <c r="G71" s="160"/>
      <c r="H71" s="160"/>
      <c r="I71" s="189"/>
      <c r="J71" s="159"/>
      <c r="K71" s="213"/>
      <c r="L71" s="189"/>
      <c r="M71" s="231"/>
    </row>
    <row r="72" spans="1:13">
      <c r="A72" s="188"/>
      <c r="B72" s="190"/>
      <c r="C72" s="159"/>
      <c r="D72" s="159"/>
      <c r="E72" s="160"/>
      <c r="F72" s="160"/>
      <c r="G72" s="160"/>
      <c r="H72" s="160"/>
      <c r="I72" s="189"/>
      <c r="J72" s="159"/>
      <c r="K72" s="213"/>
      <c r="L72" s="189"/>
      <c r="M72" s="231"/>
    </row>
    <row r="73" spans="1:13">
      <c r="A73" s="188"/>
      <c r="B73" s="190"/>
      <c r="C73" s="159"/>
      <c r="D73" s="159"/>
      <c r="E73" s="160"/>
      <c r="F73" s="160"/>
      <c r="G73" s="160"/>
      <c r="H73" s="160"/>
      <c r="I73" s="189"/>
      <c r="J73" s="159"/>
      <c r="K73" s="213"/>
      <c r="L73" s="189"/>
      <c r="M73" s="231"/>
    </row>
    <row r="74" spans="1:13">
      <c r="A74" s="188"/>
      <c r="B74" s="190"/>
      <c r="C74" s="159"/>
      <c r="D74" s="159"/>
      <c r="E74" s="160"/>
      <c r="F74" s="160"/>
      <c r="G74" s="160"/>
      <c r="H74" s="160"/>
      <c r="I74" s="189"/>
      <c r="J74" s="159"/>
      <c r="K74" s="213"/>
      <c r="L74" s="189"/>
      <c r="M74" s="231"/>
    </row>
    <row r="75" spans="1:13">
      <c r="A75" s="188"/>
      <c r="B75" s="190"/>
      <c r="C75" s="159"/>
      <c r="D75" s="159"/>
      <c r="E75" s="160"/>
      <c r="F75" s="160"/>
      <c r="G75" s="160"/>
      <c r="H75" s="160"/>
      <c r="I75" s="189"/>
      <c r="J75" s="159"/>
      <c r="K75" s="213"/>
      <c r="L75" s="189"/>
      <c r="M75" s="231"/>
    </row>
    <row r="76" spans="1:13">
      <c r="A76" s="188"/>
      <c r="B76" s="190"/>
      <c r="C76" s="159"/>
      <c r="D76" s="159"/>
      <c r="E76" s="160"/>
      <c r="F76" s="160"/>
      <c r="G76" s="160"/>
      <c r="H76" s="160"/>
      <c r="I76" s="189"/>
      <c r="J76" s="159"/>
      <c r="K76" s="213"/>
      <c r="L76" s="189"/>
      <c r="M76" s="231"/>
    </row>
    <row r="77" spans="1:13">
      <c r="A77" s="188"/>
      <c r="B77" s="190"/>
      <c r="C77" s="159"/>
      <c r="D77" s="159"/>
      <c r="E77" s="160"/>
      <c r="F77" s="160"/>
      <c r="G77" s="160"/>
      <c r="H77" s="160"/>
      <c r="I77" s="189"/>
      <c r="J77" s="159"/>
      <c r="K77" s="213"/>
      <c r="L77" s="189"/>
      <c r="M77" s="231"/>
    </row>
    <row r="78" spans="1:13">
      <c r="A78" s="214"/>
      <c r="B78" s="190"/>
      <c r="C78" s="159"/>
      <c r="D78" s="159"/>
      <c r="E78" s="160"/>
      <c r="F78" s="160"/>
      <c r="G78" s="160"/>
      <c r="H78" s="160"/>
      <c r="I78" s="189"/>
      <c r="J78" s="159"/>
      <c r="K78" s="213"/>
      <c r="L78" s="189"/>
      <c r="M78" s="231"/>
    </row>
    <row r="79" spans="1:13">
      <c r="A79" s="187"/>
      <c r="B79" s="190"/>
      <c r="C79" s="159"/>
      <c r="D79" s="159"/>
      <c r="E79" s="160"/>
      <c r="F79" s="160"/>
      <c r="G79" s="160"/>
      <c r="H79" s="160"/>
      <c r="I79" s="189"/>
      <c r="J79" s="159"/>
      <c r="K79" s="213"/>
      <c r="L79" s="189"/>
      <c r="M79" s="231"/>
    </row>
    <row r="80" spans="1:13">
      <c r="A80" s="214"/>
      <c r="B80" s="190"/>
      <c r="C80" s="191"/>
      <c r="D80" s="191"/>
      <c r="E80" s="192"/>
      <c r="F80" s="212"/>
      <c r="G80" s="212"/>
      <c r="H80" s="192"/>
      <c r="I80" s="190"/>
      <c r="J80" s="159"/>
      <c r="K80" s="213"/>
      <c r="L80" s="189"/>
      <c r="M80" s="231"/>
    </row>
    <row r="81" spans="1:13">
      <c r="A81" s="214"/>
      <c r="B81" s="190"/>
      <c r="C81" s="159"/>
      <c r="D81" s="159"/>
      <c r="E81" s="160"/>
      <c r="F81" s="160"/>
      <c r="G81" s="212"/>
      <c r="H81" s="160"/>
      <c r="I81" s="189"/>
      <c r="J81" s="159"/>
      <c r="K81" s="213"/>
      <c r="L81" s="189"/>
      <c r="M81" s="231"/>
    </row>
    <row r="82" spans="1:13">
      <c r="A82" s="214"/>
      <c r="B82" s="190"/>
      <c r="C82" s="159"/>
      <c r="D82" s="159"/>
      <c r="E82" s="160"/>
      <c r="F82" s="160"/>
      <c r="G82" s="160"/>
      <c r="H82" s="160"/>
      <c r="I82" s="189"/>
      <c r="J82" s="159"/>
      <c r="K82" s="213"/>
      <c r="L82" s="189"/>
      <c r="M82" s="231"/>
    </row>
    <row r="83" spans="1:13">
      <c r="A83" s="187"/>
      <c r="B83" s="190"/>
      <c r="C83" s="159"/>
      <c r="D83" s="159"/>
      <c r="E83" s="160"/>
      <c r="F83" s="160"/>
      <c r="G83" s="160"/>
      <c r="H83" s="160"/>
      <c r="I83" s="189"/>
      <c r="J83" s="159"/>
      <c r="K83" s="213"/>
      <c r="L83" s="189"/>
      <c r="M83" s="231"/>
    </row>
    <row r="84" spans="1:13">
      <c r="A84" s="214"/>
      <c r="B84" s="190"/>
      <c r="C84" s="159"/>
      <c r="D84" s="159"/>
      <c r="E84" s="160"/>
      <c r="F84" s="160"/>
      <c r="G84" s="160"/>
      <c r="H84" s="160"/>
      <c r="I84" s="189"/>
      <c r="J84" s="159"/>
      <c r="K84" s="213"/>
      <c r="L84" s="189"/>
      <c r="M84" s="231"/>
    </row>
    <row r="85" spans="1:13">
      <c r="A85" s="214"/>
      <c r="B85" s="190"/>
      <c r="C85" s="159"/>
      <c r="D85" s="159"/>
      <c r="E85" s="160"/>
      <c r="F85" s="160"/>
      <c r="G85" s="160"/>
      <c r="H85" s="160"/>
      <c r="I85" s="189"/>
      <c r="J85" s="159"/>
      <c r="K85" s="213"/>
      <c r="L85" s="189"/>
      <c r="M85" s="231"/>
    </row>
    <row r="86" spans="1:13">
      <c r="A86" s="214"/>
      <c r="B86" s="190"/>
      <c r="C86" s="159"/>
      <c r="D86" s="159"/>
      <c r="E86" s="160"/>
      <c r="F86" s="160"/>
      <c r="G86" s="160"/>
      <c r="H86" s="160"/>
      <c r="I86" s="189"/>
      <c r="J86" s="159"/>
      <c r="K86" s="213"/>
      <c r="L86" s="189"/>
      <c r="M86" s="231"/>
    </row>
    <row r="87" spans="1:13">
      <c r="A87" s="214"/>
      <c r="B87" s="190"/>
      <c r="C87" s="159"/>
      <c r="D87" s="159"/>
      <c r="E87" s="160"/>
      <c r="F87" s="160"/>
      <c r="G87" s="160"/>
      <c r="H87" s="160"/>
      <c r="I87" s="189"/>
      <c r="J87" s="159"/>
      <c r="K87" s="213"/>
      <c r="L87" s="189"/>
      <c r="M87" s="231"/>
    </row>
    <row r="88" spans="1:13">
      <c r="A88" s="214"/>
      <c r="B88" s="190"/>
      <c r="C88" s="159"/>
      <c r="D88" s="159"/>
      <c r="E88" s="160"/>
      <c r="F88" s="160"/>
      <c r="G88" s="160"/>
      <c r="H88" s="160"/>
      <c r="I88" s="189"/>
      <c r="J88" s="159"/>
      <c r="K88" s="213"/>
      <c r="L88" s="189"/>
      <c r="M88" s="231"/>
    </row>
    <row r="89" spans="1:13">
      <c r="A89" s="214"/>
      <c r="B89" s="190"/>
      <c r="C89" s="159"/>
      <c r="D89" s="159"/>
      <c r="E89" s="160"/>
      <c r="F89" s="160"/>
      <c r="G89" s="160"/>
      <c r="H89" s="160"/>
      <c r="I89" s="189"/>
      <c r="J89" s="159"/>
      <c r="K89" s="213"/>
      <c r="L89" s="189"/>
      <c r="M89" s="231"/>
    </row>
    <row r="90" spans="1:13">
      <c r="A90" s="214"/>
      <c r="B90" s="190"/>
      <c r="C90" s="159"/>
      <c r="D90" s="159"/>
      <c r="E90" s="160"/>
      <c r="F90" s="160"/>
      <c r="G90" s="160"/>
      <c r="H90" s="160"/>
      <c r="I90" s="189"/>
      <c r="J90" s="159"/>
      <c r="K90" s="213"/>
      <c r="L90" s="189"/>
      <c r="M90" s="231"/>
    </row>
    <row r="91" spans="1:13">
      <c r="A91" s="214"/>
      <c r="B91" s="190"/>
      <c r="C91" s="159"/>
      <c r="D91" s="159"/>
      <c r="E91" s="160"/>
      <c r="F91" s="160"/>
      <c r="G91" s="160"/>
      <c r="H91" s="160"/>
      <c r="I91" s="189"/>
      <c r="J91" s="159"/>
      <c r="K91" s="213"/>
      <c r="L91" s="189"/>
      <c r="M91" s="231"/>
    </row>
    <row r="92" spans="1:13">
      <c r="A92" s="214"/>
      <c r="B92" s="190"/>
      <c r="C92" s="159"/>
      <c r="D92" s="159"/>
      <c r="E92" s="160"/>
      <c r="F92" s="160"/>
      <c r="G92" s="160"/>
      <c r="H92" s="160"/>
      <c r="I92" s="189"/>
      <c r="J92" s="159"/>
      <c r="K92" s="213"/>
      <c r="L92" s="189"/>
      <c r="M92" s="231"/>
    </row>
    <row r="93" spans="1:13">
      <c r="A93" s="214"/>
      <c r="B93" s="190"/>
      <c r="C93" s="159"/>
      <c r="D93" s="159"/>
      <c r="E93" s="160"/>
      <c r="F93" s="160"/>
      <c r="G93" s="160"/>
      <c r="H93" s="160"/>
      <c r="I93" s="189"/>
      <c r="J93" s="159"/>
      <c r="K93" s="213"/>
      <c r="L93" s="189"/>
      <c r="M93" s="231"/>
    </row>
    <row r="94" spans="1:13">
      <c r="A94" s="214"/>
      <c r="B94" s="190"/>
      <c r="C94" s="159"/>
      <c r="D94" s="159"/>
      <c r="E94" s="160"/>
      <c r="F94" s="160"/>
      <c r="G94" s="160"/>
      <c r="H94" s="160"/>
      <c r="I94" s="189"/>
      <c r="J94" s="159"/>
      <c r="K94" s="213"/>
      <c r="L94" s="189"/>
      <c r="M94" s="231"/>
    </row>
    <row r="95" spans="1:13">
      <c r="A95" s="214"/>
      <c r="B95" s="190"/>
      <c r="C95" s="159"/>
      <c r="D95" s="159"/>
      <c r="E95" s="160"/>
      <c r="F95" s="160"/>
      <c r="G95" s="160"/>
      <c r="H95" s="160"/>
      <c r="I95" s="189"/>
      <c r="J95" s="159"/>
      <c r="K95" s="213"/>
      <c r="L95" s="189"/>
      <c r="M95" s="231"/>
    </row>
    <row r="96" spans="1:13">
      <c r="A96" s="214"/>
      <c r="B96" s="190"/>
      <c r="C96" s="159"/>
      <c r="D96" s="159"/>
      <c r="E96" s="160"/>
      <c r="F96" s="160"/>
      <c r="G96" s="160"/>
      <c r="H96" s="160"/>
      <c r="I96" s="189"/>
      <c r="J96" s="159"/>
      <c r="K96" s="213"/>
      <c r="L96" s="189"/>
      <c r="M96" s="231"/>
    </row>
    <row r="97" spans="1:13">
      <c r="A97" s="214"/>
      <c r="B97" s="190"/>
      <c r="C97" s="159"/>
      <c r="D97" s="159"/>
      <c r="E97" s="160"/>
      <c r="F97" s="160"/>
      <c r="G97" s="160"/>
      <c r="H97" s="160"/>
      <c r="I97" s="189"/>
      <c r="J97" s="159"/>
      <c r="K97" s="213"/>
      <c r="L97" s="189"/>
      <c r="M97" s="231"/>
    </row>
    <row r="98" spans="1:13">
      <c r="A98" s="187"/>
      <c r="B98" s="190"/>
      <c r="C98" s="159"/>
      <c r="D98" s="159"/>
      <c r="E98" s="160"/>
      <c r="F98" s="160"/>
      <c r="G98" s="160"/>
      <c r="H98" s="160"/>
      <c r="I98" s="189"/>
      <c r="J98" s="159"/>
      <c r="K98" s="213"/>
      <c r="L98" s="189"/>
      <c r="M98" s="231"/>
    </row>
    <row r="99" spans="1:13">
      <c r="A99" s="214"/>
      <c r="B99" s="190"/>
      <c r="C99" s="159"/>
      <c r="D99" s="159"/>
      <c r="E99" s="160"/>
      <c r="F99" s="160"/>
      <c r="G99" s="160"/>
      <c r="H99" s="160"/>
      <c r="I99" s="189"/>
      <c r="J99" s="159"/>
      <c r="K99" s="213"/>
      <c r="L99" s="189"/>
      <c r="M99" s="231"/>
    </row>
    <row r="100" spans="1:13">
      <c r="A100" s="214"/>
      <c r="B100" s="190"/>
      <c r="C100" s="159"/>
      <c r="D100" s="159"/>
      <c r="E100" s="160"/>
      <c r="F100" s="160"/>
      <c r="G100" s="160"/>
      <c r="H100" s="160"/>
      <c r="I100" s="189"/>
      <c r="J100" s="159"/>
      <c r="K100" s="213"/>
      <c r="L100" s="189"/>
      <c r="M100" s="231"/>
    </row>
    <row r="101" spans="1:13">
      <c r="A101" s="214"/>
      <c r="B101" s="190"/>
      <c r="C101" s="159"/>
      <c r="D101" s="159"/>
      <c r="E101" s="160"/>
      <c r="F101" s="160"/>
      <c r="G101" s="160"/>
      <c r="H101" s="160"/>
      <c r="I101" s="189"/>
      <c r="J101" s="159"/>
      <c r="K101" s="213"/>
      <c r="L101" s="189"/>
      <c r="M101" s="231"/>
    </row>
    <row r="102" spans="1:13">
      <c r="A102" s="214"/>
      <c r="B102" s="190"/>
      <c r="C102" s="159"/>
      <c r="D102" s="159"/>
      <c r="E102" s="160"/>
      <c r="F102" s="160"/>
      <c r="G102" s="160"/>
      <c r="H102" s="160"/>
      <c r="I102" s="189"/>
      <c r="J102" s="159"/>
      <c r="K102" s="213"/>
      <c r="L102" s="189"/>
      <c r="M102" s="231"/>
    </row>
    <row r="103" spans="1:13">
      <c r="A103" s="187"/>
      <c r="B103" s="190"/>
      <c r="C103" s="159"/>
      <c r="D103" s="159"/>
      <c r="E103" s="160"/>
      <c r="F103" s="160"/>
      <c r="G103" s="160"/>
      <c r="H103" s="160"/>
      <c r="I103" s="189"/>
      <c r="J103" s="159"/>
      <c r="K103" s="213"/>
      <c r="L103" s="189"/>
      <c r="M103" s="231"/>
    </row>
    <row r="104" spans="1:13">
      <c r="A104" s="187"/>
      <c r="B104" s="190"/>
      <c r="C104" s="159"/>
      <c r="D104" s="159"/>
      <c r="E104" s="160"/>
      <c r="F104" s="160"/>
      <c r="G104" s="160"/>
      <c r="H104" s="160"/>
      <c r="I104" s="189"/>
      <c r="J104" s="159"/>
      <c r="K104" s="213"/>
      <c r="L104" s="189"/>
      <c r="M104" s="231"/>
    </row>
    <row r="105" spans="1:13">
      <c r="A105" s="187"/>
      <c r="B105" s="190"/>
      <c r="C105" s="159"/>
      <c r="D105" s="159"/>
      <c r="E105" s="160"/>
      <c r="F105" s="160"/>
      <c r="G105" s="160"/>
      <c r="H105" s="160"/>
      <c r="I105" s="189"/>
      <c r="J105" s="159"/>
      <c r="K105" s="213"/>
      <c r="L105" s="189"/>
      <c r="M105" s="231"/>
    </row>
    <row r="106" spans="1:13">
      <c r="A106" s="187"/>
      <c r="B106" s="190"/>
      <c r="C106" s="159"/>
      <c r="D106" s="159"/>
      <c r="E106" s="160"/>
      <c r="F106" s="160"/>
      <c r="G106" s="160"/>
      <c r="H106" s="160"/>
      <c r="I106" s="189"/>
      <c r="J106" s="159"/>
      <c r="K106" s="213"/>
      <c r="L106" s="189"/>
      <c r="M106" s="231"/>
    </row>
    <row r="107" spans="1:13">
      <c r="A107" s="187"/>
      <c r="B107" s="190"/>
      <c r="C107" s="159"/>
      <c r="D107" s="159"/>
      <c r="E107" s="160"/>
      <c r="F107" s="160"/>
      <c r="G107" s="160"/>
      <c r="H107" s="160"/>
      <c r="I107" s="189"/>
      <c r="J107" s="159"/>
      <c r="K107" s="213"/>
      <c r="L107" s="189"/>
      <c r="M107" s="231"/>
    </row>
    <row r="108" spans="1:13">
      <c r="A108" s="187"/>
      <c r="B108" s="190"/>
      <c r="C108" s="159"/>
      <c r="D108" s="159"/>
      <c r="E108" s="160"/>
      <c r="F108" s="160"/>
      <c r="G108" s="160"/>
      <c r="H108" s="160"/>
      <c r="I108" s="189"/>
      <c r="J108" s="159"/>
      <c r="K108" s="213"/>
      <c r="L108" s="189"/>
      <c r="M108" s="231"/>
    </row>
    <row r="109" spans="1:13">
      <c r="A109" s="187"/>
      <c r="B109" s="190"/>
      <c r="C109" s="191"/>
      <c r="D109" s="191"/>
      <c r="E109" s="192"/>
      <c r="F109" s="192"/>
      <c r="G109" s="192"/>
      <c r="H109" s="192"/>
      <c r="I109" s="190"/>
      <c r="J109" s="159"/>
      <c r="K109" s="213"/>
      <c r="L109" s="189"/>
      <c r="M109" s="231"/>
    </row>
    <row r="110" spans="1:13">
      <c r="A110" s="187"/>
      <c r="B110" s="190"/>
      <c r="C110" s="191"/>
      <c r="D110" s="191"/>
      <c r="E110" s="160"/>
      <c r="F110" s="160"/>
      <c r="G110" s="192"/>
      <c r="H110" s="160"/>
      <c r="I110" s="189"/>
      <c r="J110" s="159"/>
      <c r="K110" s="213"/>
      <c r="L110" s="189"/>
      <c r="M110" s="231"/>
    </row>
    <row r="111" spans="1:13">
      <c r="A111" s="187"/>
      <c r="B111" s="190"/>
      <c r="C111" s="159"/>
      <c r="D111" s="159"/>
      <c r="E111" s="160"/>
      <c r="F111" s="160"/>
      <c r="G111" s="160"/>
      <c r="H111" s="160"/>
      <c r="I111" s="189"/>
      <c r="J111" s="159"/>
      <c r="K111" s="213"/>
      <c r="L111" s="189"/>
      <c r="M111" s="231"/>
    </row>
    <row r="112" spans="1:13">
      <c r="A112" s="187"/>
      <c r="B112" s="190"/>
      <c r="C112" s="159"/>
      <c r="D112" s="159"/>
      <c r="E112" s="160"/>
      <c r="F112" s="160"/>
      <c r="G112" s="160"/>
      <c r="H112" s="160"/>
      <c r="I112" s="189"/>
      <c r="J112" s="159"/>
      <c r="K112" s="213"/>
      <c r="L112" s="189"/>
      <c r="M112" s="231"/>
    </row>
    <row r="113" spans="1:13">
      <c r="A113" s="187"/>
      <c r="B113" s="190"/>
      <c r="C113" s="159"/>
      <c r="D113" s="159"/>
      <c r="E113" s="160"/>
      <c r="F113" s="160"/>
      <c r="G113" s="160"/>
      <c r="H113" s="160"/>
      <c r="I113" s="189"/>
      <c r="J113" s="159"/>
      <c r="K113" s="213"/>
      <c r="L113" s="189"/>
      <c r="M113" s="231"/>
    </row>
    <row r="114" spans="1:13">
      <c r="A114" s="187"/>
      <c r="B114" s="190"/>
      <c r="C114" s="159"/>
      <c r="D114" s="159"/>
      <c r="E114" s="160"/>
      <c r="F114" s="160"/>
      <c r="G114" s="160"/>
      <c r="H114" s="160"/>
      <c r="I114" s="189"/>
      <c r="J114" s="159"/>
      <c r="K114" s="213"/>
      <c r="L114" s="189"/>
      <c r="M114" s="231"/>
    </row>
    <row r="115" spans="1:13">
      <c r="A115" s="187"/>
      <c r="B115" s="190"/>
      <c r="C115" s="159"/>
      <c r="D115" s="159"/>
      <c r="E115" s="160"/>
      <c r="F115" s="160"/>
      <c r="G115" s="160"/>
      <c r="H115" s="160"/>
      <c r="I115" s="189"/>
      <c r="J115" s="159"/>
      <c r="K115" s="213"/>
      <c r="L115" s="189"/>
      <c r="M115" s="231"/>
    </row>
    <row r="116" spans="1:13">
      <c r="A116" s="187"/>
      <c r="B116" s="190"/>
      <c r="C116" s="159"/>
      <c r="D116" s="159"/>
      <c r="E116" s="160"/>
      <c r="F116" s="160"/>
      <c r="G116" s="160"/>
      <c r="H116" s="160"/>
      <c r="I116" s="189"/>
      <c r="J116" s="159"/>
      <c r="K116" s="213"/>
      <c r="L116" s="189"/>
      <c r="M116" s="231"/>
    </row>
    <row r="117" spans="1:13">
      <c r="A117" s="187"/>
      <c r="B117" s="190"/>
      <c r="C117" s="159"/>
      <c r="D117" s="159"/>
      <c r="E117" s="160"/>
      <c r="F117" s="160"/>
      <c r="G117" s="160"/>
      <c r="H117" s="160"/>
      <c r="I117" s="189"/>
      <c r="J117" s="159"/>
      <c r="K117" s="213"/>
      <c r="L117" s="189"/>
      <c r="M117" s="231"/>
    </row>
    <row r="118" spans="1:13">
      <c r="A118" s="187"/>
      <c r="B118" s="190"/>
      <c r="C118" s="159"/>
      <c r="D118" s="159"/>
      <c r="E118" s="160"/>
      <c r="F118" s="160"/>
      <c r="G118" s="160"/>
      <c r="H118" s="160"/>
      <c r="I118" s="189"/>
      <c r="J118" s="159"/>
      <c r="K118" s="213"/>
      <c r="L118" s="189"/>
      <c r="M118" s="231"/>
    </row>
    <row r="119" spans="1:13">
      <c r="A119" s="187"/>
      <c r="B119" s="190"/>
      <c r="C119" s="159"/>
      <c r="D119" s="159"/>
      <c r="E119" s="160"/>
      <c r="F119" s="160"/>
      <c r="G119" s="160"/>
      <c r="H119" s="160"/>
      <c r="I119" s="189"/>
      <c r="J119" s="159"/>
      <c r="K119" s="213"/>
      <c r="L119" s="189"/>
      <c r="M119" s="231"/>
    </row>
    <row r="120" spans="1:13">
      <c r="A120" s="187"/>
      <c r="B120" s="190"/>
      <c r="C120" s="159"/>
      <c r="D120" s="159"/>
      <c r="E120" s="160"/>
      <c r="F120" s="160"/>
      <c r="G120" s="160"/>
      <c r="H120" s="160"/>
      <c r="I120" s="189"/>
      <c r="J120" s="159"/>
      <c r="K120" s="213"/>
      <c r="L120" s="189"/>
      <c r="M120" s="231"/>
    </row>
    <row r="121" spans="1:13">
      <c r="A121" s="187"/>
      <c r="B121" s="190"/>
      <c r="C121" s="159"/>
      <c r="D121" s="159"/>
      <c r="E121" s="160"/>
      <c r="F121" s="160"/>
      <c r="G121" s="160"/>
      <c r="H121" s="160"/>
      <c r="I121" s="189"/>
      <c r="J121" s="159"/>
      <c r="K121" s="213"/>
      <c r="L121" s="189"/>
      <c r="M121" s="231"/>
    </row>
    <row r="122" spans="1:13">
      <c r="A122" s="187"/>
      <c r="B122" s="190"/>
      <c r="C122" s="159"/>
      <c r="D122" s="159"/>
      <c r="E122" s="160"/>
      <c r="F122" s="160"/>
      <c r="G122" s="160"/>
      <c r="H122" s="160"/>
      <c r="I122" s="189"/>
      <c r="J122" s="159"/>
      <c r="K122" s="213"/>
      <c r="L122" s="189"/>
      <c r="M122" s="231"/>
    </row>
    <row r="123" spans="1:13">
      <c r="A123" s="187"/>
      <c r="B123" s="190"/>
      <c r="C123" s="159"/>
      <c r="D123" s="159"/>
      <c r="E123" s="160"/>
      <c r="F123" s="160"/>
      <c r="G123" s="160"/>
      <c r="H123" s="160"/>
      <c r="I123" s="189"/>
      <c r="J123" s="159"/>
      <c r="K123" s="213"/>
      <c r="L123" s="189"/>
      <c r="M123" s="231"/>
    </row>
    <row r="124" spans="1:13">
      <c r="A124" s="187"/>
      <c r="B124" s="190"/>
      <c r="C124" s="159"/>
      <c r="D124" s="159"/>
      <c r="E124" s="160"/>
      <c r="F124" s="160"/>
      <c r="G124" s="160"/>
      <c r="H124" s="160"/>
      <c r="I124" s="189"/>
      <c r="J124" s="159"/>
      <c r="K124" s="213"/>
      <c r="L124" s="189"/>
      <c r="M124" s="231"/>
    </row>
    <row r="125" spans="1:13">
      <c r="A125" s="187"/>
      <c r="B125" s="190"/>
      <c r="C125" s="159"/>
      <c r="D125" s="159"/>
      <c r="E125" s="160"/>
      <c r="F125" s="160"/>
      <c r="G125" s="160"/>
      <c r="H125" s="160"/>
      <c r="I125" s="189"/>
      <c r="J125" s="159"/>
      <c r="K125" s="213"/>
      <c r="L125" s="189"/>
      <c r="M125" s="231"/>
    </row>
    <row r="126" spans="1:13">
      <c r="A126" s="187"/>
      <c r="B126" s="190"/>
      <c r="C126" s="159"/>
      <c r="D126" s="159"/>
      <c r="E126" s="160"/>
      <c r="F126" s="160"/>
      <c r="G126" s="160"/>
      <c r="H126" s="160"/>
      <c r="I126" s="189"/>
      <c r="J126" s="159"/>
      <c r="K126" s="213"/>
      <c r="L126" s="189"/>
      <c r="M126" s="231"/>
    </row>
    <row r="127" spans="1:13">
      <c r="A127" s="187"/>
      <c r="B127" s="190"/>
      <c r="C127" s="159"/>
      <c r="D127" s="159"/>
      <c r="E127" s="160"/>
      <c r="F127" s="160"/>
      <c r="G127" s="160"/>
      <c r="H127" s="160"/>
      <c r="I127" s="189"/>
      <c r="J127" s="159"/>
      <c r="K127" s="213"/>
      <c r="L127" s="189"/>
      <c r="M127" s="231"/>
    </row>
    <row r="128" spans="1:13">
      <c r="A128" s="187"/>
      <c r="B128" s="190"/>
      <c r="C128" s="159"/>
      <c r="D128" s="159"/>
      <c r="E128" s="160"/>
      <c r="F128" s="160"/>
      <c r="G128" s="160"/>
      <c r="H128" s="160"/>
      <c r="I128" s="189"/>
      <c r="J128" s="159"/>
      <c r="K128" s="213"/>
      <c r="L128" s="189"/>
      <c r="M128" s="231"/>
    </row>
    <row r="129" spans="1:13">
      <c r="A129" s="187"/>
      <c r="B129" s="190"/>
      <c r="C129" s="159"/>
      <c r="D129" s="159"/>
      <c r="E129" s="160"/>
      <c r="F129" s="160"/>
      <c r="G129" s="160"/>
      <c r="H129" s="160"/>
      <c r="I129" s="189"/>
      <c r="J129" s="159"/>
      <c r="K129" s="213"/>
      <c r="L129" s="189"/>
      <c r="M129" s="231"/>
    </row>
    <row r="130" spans="1:13">
      <c r="A130" s="187"/>
      <c r="B130" s="190"/>
      <c r="C130" s="159"/>
      <c r="D130" s="159"/>
      <c r="E130" s="160"/>
      <c r="F130" s="160"/>
      <c r="G130" s="160"/>
      <c r="H130" s="160"/>
      <c r="I130" s="189"/>
      <c r="J130" s="159"/>
      <c r="K130" s="213"/>
      <c r="L130" s="189"/>
      <c r="M130" s="231"/>
    </row>
    <row r="131" spans="1:13">
      <c r="A131" s="187"/>
      <c r="B131" s="190"/>
      <c r="C131" s="159"/>
      <c r="D131" s="159"/>
      <c r="E131" s="160"/>
      <c r="F131" s="160"/>
      <c r="G131" s="160"/>
      <c r="H131" s="163"/>
      <c r="I131" s="164"/>
      <c r="J131" s="159"/>
      <c r="K131" s="163"/>
      <c r="L131" s="163"/>
      <c r="M131" s="163"/>
    </row>
    <row r="132" spans="1:13">
      <c r="A132" s="187"/>
      <c r="B132" s="190"/>
      <c r="C132" s="165"/>
      <c r="D132" s="165"/>
      <c r="E132" s="160"/>
      <c r="F132" s="163"/>
      <c r="G132" s="160"/>
      <c r="H132" s="163"/>
      <c r="I132" s="164"/>
      <c r="J132" s="159"/>
      <c r="K132" s="163"/>
      <c r="L132" s="163"/>
      <c r="M132" s="163"/>
    </row>
    <row r="133" spans="1:13">
      <c r="A133" s="187"/>
      <c r="B133" s="190"/>
      <c r="C133" s="165"/>
      <c r="D133" s="165"/>
      <c r="E133" s="163"/>
      <c r="F133" s="163"/>
      <c r="G133" s="163"/>
      <c r="H133" s="163"/>
      <c r="I133" s="164"/>
      <c r="J133" s="165"/>
      <c r="K133" s="163"/>
      <c r="L133" s="163"/>
      <c r="M133" s="163"/>
    </row>
    <row r="134" spans="1:13">
      <c r="A134" s="187"/>
      <c r="B134" s="190"/>
      <c r="C134" s="165"/>
      <c r="D134" s="165"/>
      <c r="E134" s="163"/>
      <c r="F134" s="163"/>
      <c r="G134" s="163"/>
      <c r="H134" s="163"/>
      <c r="I134" s="164"/>
      <c r="J134" s="165"/>
      <c r="K134" s="163"/>
      <c r="L134" s="163"/>
      <c r="M134" s="163"/>
    </row>
    <row r="135" spans="1:13">
      <c r="A135" s="187"/>
      <c r="B135" s="190"/>
      <c r="C135" s="165"/>
      <c r="D135" s="165"/>
      <c r="E135" s="163"/>
      <c r="F135" s="163"/>
      <c r="G135" s="163"/>
      <c r="H135" s="163"/>
      <c r="I135" s="164"/>
      <c r="J135" s="165"/>
      <c r="K135" s="163"/>
      <c r="L135" s="163"/>
      <c r="M135" s="163"/>
    </row>
    <row r="136" spans="1:13">
      <c r="A136" s="187"/>
      <c r="B136" s="190"/>
      <c r="C136" s="165"/>
      <c r="D136" s="165"/>
      <c r="E136" s="163"/>
      <c r="F136" s="163"/>
      <c r="G136" s="163"/>
      <c r="H136" s="163"/>
      <c r="I136" s="164"/>
      <c r="J136" s="165"/>
      <c r="K136" s="163"/>
      <c r="L136" s="163"/>
      <c r="M136" s="163"/>
    </row>
    <row r="137" spans="1:13">
      <c r="A137" s="214"/>
      <c r="B137" s="190"/>
      <c r="C137" s="165"/>
      <c r="D137" s="165"/>
      <c r="E137" s="163"/>
      <c r="F137" s="163"/>
      <c r="G137" s="163"/>
      <c r="H137" s="163"/>
      <c r="I137" s="164"/>
      <c r="J137" s="165"/>
      <c r="K137" s="163"/>
      <c r="L137" s="163"/>
      <c r="M137" s="163"/>
    </row>
    <row r="138" spans="1:13">
      <c r="A138" s="187"/>
      <c r="B138" s="190"/>
      <c r="C138" s="165"/>
      <c r="D138" s="165"/>
      <c r="E138" s="163"/>
      <c r="F138" s="163"/>
      <c r="G138" s="163"/>
      <c r="H138" s="163"/>
      <c r="I138" s="164"/>
      <c r="J138" s="165"/>
      <c r="K138" s="163"/>
      <c r="L138" s="163"/>
      <c r="M138" s="163"/>
    </row>
    <row r="139" spans="1:13">
      <c r="A139" s="187"/>
      <c r="B139" s="190"/>
      <c r="C139" s="165"/>
      <c r="D139" s="165"/>
      <c r="E139" s="163"/>
      <c r="F139" s="163"/>
      <c r="G139" s="163"/>
      <c r="H139" s="163"/>
      <c r="I139" s="164"/>
      <c r="J139" s="165"/>
      <c r="K139" s="163"/>
      <c r="L139" s="163"/>
      <c r="M139" s="163"/>
    </row>
    <row r="140" spans="1:13">
      <c r="A140" s="187"/>
      <c r="B140" s="190"/>
      <c r="C140" s="165"/>
      <c r="D140" s="165"/>
      <c r="E140" s="163"/>
      <c r="F140" s="163"/>
      <c r="G140" s="163"/>
      <c r="H140" s="163"/>
      <c r="I140" s="164"/>
      <c r="J140" s="165"/>
      <c r="K140" s="163"/>
      <c r="L140" s="163"/>
      <c r="M140" s="163"/>
    </row>
    <row r="141" spans="1:13">
      <c r="A141" s="187"/>
      <c r="B141" s="190"/>
      <c r="C141" s="165"/>
      <c r="D141" s="165"/>
      <c r="E141" s="163"/>
      <c r="F141" s="163"/>
      <c r="G141" s="163"/>
      <c r="H141" s="163"/>
      <c r="I141" s="164"/>
      <c r="J141" s="165"/>
      <c r="K141" s="163"/>
      <c r="L141" s="163"/>
      <c r="M141" s="163"/>
    </row>
    <row r="142" spans="1:13">
      <c r="A142" s="187"/>
      <c r="B142" s="190"/>
      <c r="C142" s="165"/>
      <c r="D142" s="165"/>
      <c r="E142" s="163"/>
      <c r="F142" s="163"/>
      <c r="G142" s="163"/>
      <c r="H142" s="163"/>
      <c r="I142" s="164"/>
      <c r="J142" s="165"/>
      <c r="K142" s="163"/>
      <c r="L142" s="163"/>
      <c r="M142" s="163"/>
    </row>
    <row r="143" spans="1:13">
      <c r="A143" s="187"/>
      <c r="B143" s="190"/>
      <c r="C143" s="165"/>
      <c r="D143" s="165"/>
      <c r="E143" s="163"/>
      <c r="F143" s="163"/>
      <c r="G143" s="163"/>
      <c r="H143" s="163"/>
      <c r="I143" s="164"/>
      <c r="J143" s="165"/>
      <c r="K143" s="163"/>
      <c r="L143" s="163"/>
      <c r="M143" s="163"/>
    </row>
    <row r="144" spans="1:13">
      <c r="A144" s="187"/>
      <c r="B144" s="190"/>
      <c r="C144" s="165"/>
      <c r="D144" s="165"/>
      <c r="E144" s="163"/>
      <c r="F144" s="163"/>
      <c r="G144" s="163"/>
      <c r="H144" s="163"/>
      <c r="I144" s="164"/>
      <c r="J144" s="165"/>
      <c r="K144" s="163"/>
      <c r="L144" s="163"/>
      <c r="M144" s="163"/>
    </row>
    <row r="145" spans="1:13">
      <c r="A145" s="187"/>
      <c r="B145" s="190"/>
      <c r="C145" s="165"/>
      <c r="D145" s="165"/>
      <c r="E145" s="163"/>
      <c r="F145" s="163"/>
      <c r="G145" s="163"/>
      <c r="H145" s="163"/>
      <c r="I145" s="164"/>
      <c r="J145" s="165"/>
      <c r="K145" s="163"/>
      <c r="L145" s="163"/>
      <c r="M145" s="163"/>
    </row>
    <row r="146" spans="1:13">
      <c r="A146" s="187"/>
      <c r="B146" s="190"/>
      <c r="C146" s="165"/>
      <c r="D146" s="165"/>
      <c r="E146" s="163"/>
      <c r="F146" s="163"/>
      <c r="G146" s="163"/>
      <c r="H146" s="163"/>
      <c r="I146" s="164"/>
      <c r="J146" s="165"/>
      <c r="K146" s="163"/>
      <c r="L146" s="163"/>
      <c r="M146" s="163"/>
    </row>
    <row r="147" spans="1:13">
      <c r="A147" s="187"/>
      <c r="B147" s="190"/>
      <c r="C147" s="165"/>
      <c r="D147" s="165"/>
      <c r="E147" s="163"/>
      <c r="F147" s="163"/>
      <c r="G147" s="163"/>
      <c r="H147" s="163"/>
      <c r="I147" s="164"/>
      <c r="J147" s="165"/>
      <c r="K147" s="163"/>
      <c r="L147" s="163"/>
      <c r="M147" s="163"/>
    </row>
    <row r="148" spans="1:13">
      <c r="A148" s="187"/>
      <c r="B148" s="190"/>
      <c r="C148" s="165"/>
      <c r="D148" s="165"/>
      <c r="E148" s="163"/>
      <c r="F148" s="163"/>
      <c r="G148" s="163"/>
      <c r="H148" s="163"/>
      <c r="I148" s="164"/>
      <c r="J148" s="165"/>
      <c r="K148" s="163"/>
      <c r="L148" s="163"/>
      <c r="M148" s="163"/>
    </row>
    <row r="149" spans="1:13">
      <c r="A149" s="187"/>
      <c r="B149" s="190"/>
      <c r="C149" s="165"/>
      <c r="D149" s="165"/>
      <c r="E149" s="163"/>
      <c r="F149" s="163"/>
      <c r="G149" s="163"/>
      <c r="H149" s="163"/>
      <c r="I149" s="164"/>
      <c r="J149" s="165"/>
      <c r="K149" s="163"/>
      <c r="L149" s="163"/>
      <c r="M149" s="163"/>
    </row>
    <row r="150" spans="1:13">
      <c r="A150" s="187"/>
      <c r="B150" s="190"/>
      <c r="C150" s="165"/>
      <c r="D150" s="165"/>
      <c r="E150" s="163"/>
      <c r="F150" s="163"/>
      <c r="G150" s="163"/>
      <c r="H150" s="163"/>
      <c r="I150" s="164"/>
      <c r="J150" s="165"/>
      <c r="K150" s="163"/>
      <c r="L150" s="163"/>
      <c r="M150" s="163"/>
    </row>
    <row r="151" spans="1:13">
      <c r="A151" s="187"/>
      <c r="B151" s="190"/>
      <c r="C151" s="165"/>
      <c r="D151" s="165"/>
      <c r="E151" s="163"/>
      <c r="F151" s="163"/>
      <c r="G151" s="163"/>
      <c r="H151" s="163"/>
      <c r="I151" s="164"/>
      <c r="J151" s="165"/>
      <c r="K151" s="163"/>
      <c r="L151" s="163"/>
      <c r="M151" s="163"/>
    </row>
    <row r="152" spans="1:13">
      <c r="A152" s="187"/>
      <c r="B152" s="190"/>
      <c r="C152" s="165"/>
      <c r="D152" s="165"/>
      <c r="E152" s="163"/>
      <c r="F152" s="163"/>
      <c r="G152" s="163"/>
      <c r="H152" s="163"/>
      <c r="I152" s="164"/>
      <c r="J152" s="165"/>
      <c r="K152" s="163"/>
      <c r="L152" s="163"/>
      <c r="M152" s="163"/>
    </row>
    <row r="153" spans="1:13">
      <c r="A153" s="187"/>
      <c r="B153" s="190"/>
      <c r="C153" s="165"/>
      <c r="D153" s="165"/>
      <c r="E153" s="163"/>
      <c r="F153" s="163"/>
      <c r="G153" s="163"/>
      <c r="H153" s="163"/>
      <c r="I153" s="164"/>
      <c r="J153" s="165"/>
      <c r="K153" s="163"/>
      <c r="L153" s="163"/>
      <c r="M153" s="163"/>
    </row>
    <row r="154" spans="1:13">
      <c r="A154" s="187"/>
      <c r="B154" s="190"/>
      <c r="C154" s="165"/>
      <c r="D154" s="165"/>
      <c r="E154" s="163"/>
      <c r="F154" s="163"/>
      <c r="G154" s="163"/>
      <c r="H154" s="163"/>
      <c r="I154" s="164"/>
      <c r="J154" s="165"/>
      <c r="K154" s="163"/>
      <c r="L154" s="163"/>
      <c r="M154" s="163"/>
    </row>
    <row r="155" spans="1:13">
      <c r="A155" s="187"/>
      <c r="B155" s="190"/>
      <c r="C155" s="165"/>
      <c r="D155" s="165"/>
      <c r="E155" s="163"/>
      <c r="F155" s="163"/>
      <c r="G155" s="163"/>
      <c r="H155" s="163"/>
      <c r="I155" s="164"/>
      <c r="J155" s="165"/>
      <c r="K155" s="163"/>
      <c r="L155" s="163"/>
      <c r="M155" s="163"/>
    </row>
    <row r="156" spans="1:13">
      <c r="A156" s="187"/>
      <c r="B156" s="190"/>
      <c r="C156" s="165"/>
      <c r="D156" s="165"/>
      <c r="E156" s="163"/>
      <c r="F156" s="163"/>
      <c r="G156" s="163"/>
      <c r="H156" s="163"/>
      <c r="I156" s="164"/>
      <c r="J156" s="165"/>
      <c r="K156" s="163"/>
      <c r="L156" s="163"/>
      <c r="M156" s="163"/>
    </row>
    <row r="157" spans="1:13">
      <c r="A157" s="187"/>
      <c r="B157" s="190"/>
      <c r="C157" s="165"/>
      <c r="D157" s="165"/>
      <c r="E157" s="163"/>
      <c r="F157" s="163"/>
      <c r="G157" s="163"/>
      <c r="H157" s="163"/>
      <c r="I157" s="164"/>
      <c r="J157" s="165"/>
      <c r="K157" s="163"/>
      <c r="L157" s="163"/>
      <c r="M157" s="163"/>
    </row>
    <row r="158" spans="1:13">
      <c r="A158" s="187"/>
      <c r="B158" s="190"/>
      <c r="C158" s="165"/>
      <c r="D158" s="165"/>
      <c r="E158" s="163"/>
      <c r="F158" s="163"/>
      <c r="G158" s="163"/>
      <c r="H158" s="163"/>
      <c r="I158" s="164"/>
      <c r="J158" s="165"/>
      <c r="K158" s="163"/>
      <c r="L158" s="163"/>
      <c r="M158" s="163"/>
    </row>
    <row r="159" spans="1:13">
      <c r="A159" s="187"/>
      <c r="B159" s="190"/>
      <c r="C159" s="165"/>
      <c r="D159" s="165"/>
      <c r="E159" s="163"/>
      <c r="F159" s="163"/>
      <c r="G159" s="163"/>
      <c r="H159" s="163"/>
      <c r="I159" s="164"/>
      <c r="J159" s="165"/>
      <c r="K159" s="163"/>
      <c r="L159" s="163"/>
      <c r="M159" s="163"/>
    </row>
    <row r="160" spans="1:13">
      <c r="A160" s="187"/>
      <c r="B160" s="190"/>
      <c r="C160" s="165"/>
      <c r="D160" s="165"/>
      <c r="E160" s="163"/>
      <c r="F160" s="163"/>
      <c r="G160" s="163"/>
      <c r="H160" s="163"/>
      <c r="I160" s="164"/>
      <c r="J160" s="165"/>
      <c r="K160" s="163"/>
      <c r="L160" s="163"/>
      <c r="M160" s="163"/>
    </row>
    <row r="161" spans="1:13">
      <c r="A161" s="187"/>
      <c r="B161" s="190"/>
      <c r="C161" s="165"/>
      <c r="D161" s="165"/>
      <c r="E161" s="163"/>
      <c r="F161" s="163"/>
      <c r="G161" s="163"/>
      <c r="H161" s="163"/>
      <c r="I161" s="164"/>
      <c r="J161" s="165"/>
      <c r="K161" s="163"/>
      <c r="L161" s="163"/>
      <c r="M161" s="163"/>
    </row>
    <row r="162" spans="1:13">
      <c r="A162" s="187"/>
      <c r="B162" s="190"/>
      <c r="C162" s="165"/>
      <c r="D162" s="165"/>
      <c r="E162" s="163"/>
      <c r="F162" s="163"/>
      <c r="G162" s="163"/>
      <c r="H162" s="163"/>
      <c r="I162" s="164"/>
      <c r="J162" s="165"/>
      <c r="K162" s="163"/>
      <c r="L162" s="163"/>
      <c r="M162" s="163"/>
    </row>
    <row r="163" spans="1:13">
      <c r="A163" s="187"/>
      <c r="B163" s="190"/>
      <c r="C163" s="165"/>
      <c r="D163" s="165"/>
      <c r="E163" s="163"/>
      <c r="F163" s="163"/>
      <c r="G163" s="163"/>
      <c r="H163" s="163"/>
      <c r="I163" s="164"/>
      <c r="J163" s="165"/>
      <c r="K163" s="163"/>
      <c r="L163" s="163"/>
      <c r="M163" s="163"/>
    </row>
    <row r="164" spans="1:13">
      <c r="A164" s="187"/>
      <c r="B164" s="190"/>
      <c r="C164" s="165"/>
      <c r="D164" s="165"/>
      <c r="E164" s="163"/>
      <c r="F164" s="163"/>
      <c r="G164" s="163"/>
      <c r="H164" s="163"/>
      <c r="I164" s="164"/>
      <c r="J164" s="165"/>
      <c r="K164" s="163"/>
      <c r="L164" s="163"/>
      <c r="M164" s="163"/>
    </row>
    <row r="165" spans="1:13">
      <c r="A165" s="187"/>
      <c r="B165" s="190"/>
      <c r="C165" s="164"/>
      <c r="D165" s="164"/>
      <c r="E165" s="163"/>
      <c r="F165" s="163"/>
      <c r="G165" s="163"/>
      <c r="H165" s="163"/>
      <c r="I165" s="164"/>
      <c r="J165" s="164"/>
      <c r="K165" s="163"/>
      <c r="L165" s="163"/>
      <c r="M165" s="163"/>
    </row>
    <row r="166" spans="1:13">
      <c r="A166" s="187"/>
      <c r="B166" s="190"/>
      <c r="C166" s="165"/>
      <c r="D166" s="165"/>
      <c r="E166" s="163"/>
      <c r="F166" s="163"/>
      <c r="G166" s="163"/>
      <c r="H166" s="163"/>
      <c r="I166" s="164"/>
      <c r="J166" s="165"/>
      <c r="K166" s="163"/>
      <c r="L166" s="163"/>
      <c r="M166" s="163"/>
    </row>
    <row r="167" spans="1:13">
      <c r="A167" s="187"/>
      <c r="B167" s="190"/>
      <c r="C167" s="165"/>
      <c r="D167" s="165"/>
      <c r="E167" s="163"/>
      <c r="F167" s="163"/>
      <c r="G167" s="163"/>
      <c r="H167" s="163"/>
      <c r="I167" s="164"/>
      <c r="J167" s="165"/>
      <c r="K167" s="163"/>
      <c r="L167" s="163"/>
      <c r="M167" s="163"/>
    </row>
    <row r="168" spans="1:13">
      <c r="A168" s="187"/>
      <c r="B168" s="190"/>
      <c r="C168" s="165"/>
      <c r="D168" s="165"/>
      <c r="E168" s="163"/>
      <c r="F168" s="163"/>
      <c r="G168" s="163"/>
      <c r="H168" s="163"/>
      <c r="I168" s="164"/>
      <c r="J168" s="165"/>
      <c r="K168" s="163"/>
      <c r="L168" s="163"/>
      <c r="M168" s="163"/>
    </row>
    <row r="169" spans="1:13">
      <c r="A169" s="187"/>
      <c r="B169" s="190"/>
      <c r="C169" s="165"/>
      <c r="D169" s="165"/>
      <c r="E169" s="163"/>
      <c r="F169" s="163"/>
      <c r="G169" s="163"/>
      <c r="H169" s="163"/>
      <c r="I169" s="164"/>
      <c r="J169" s="165"/>
      <c r="K169" s="163"/>
      <c r="L169" s="163"/>
      <c r="M169" s="163"/>
    </row>
    <row r="170" spans="1:13">
      <c r="A170" s="187"/>
      <c r="B170" s="190"/>
      <c r="C170" s="165"/>
      <c r="D170" s="165"/>
      <c r="E170" s="163"/>
      <c r="F170" s="163"/>
      <c r="G170" s="163"/>
      <c r="H170" s="163"/>
      <c r="I170" s="164"/>
      <c r="J170" s="165"/>
      <c r="K170" s="163"/>
      <c r="L170" s="163"/>
      <c r="M170" s="163"/>
    </row>
    <row r="171" spans="1:13">
      <c r="A171" s="187"/>
      <c r="B171" s="190"/>
      <c r="C171" s="165"/>
      <c r="D171" s="165"/>
      <c r="E171" s="163"/>
      <c r="F171" s="163"/>
      <c r="G171" s="163"/>
      <c r="H171" s="163"/>
      <c r="I171" s="164"/>
      <c r="J171" s="165"/>
      <c r="K171" s="163"/>
      <c r="L171" s="163"/>
      <c r="M171" s="163"/>
    </row>
    <row r="172" spans="1:13">
      <c r="A172" s="187"/>
      <c r="B172" s="190"/>
      <c r="C172" s="165"/>
      <c r="D172" s="165"/>
      <c r="E172" s="163"/>
      <c r="F172" s="163"/>
      <c r="G172" s="163"/>
      <c r="H172" s="163"/>
      <c r="I172" s="164"/>
      <c r="J172" s="165"/>
      <c r="K172" s="163"/>
      <c r="L172" s="163"/>
      <c r="M172" s="163"/>
    </row>
    <row r="173" spans="1:13">
      <c r="A173" s="187"/>
      <c r="B173" s="190"/>
      <c r="C173" s="165"/>
      <c r="D173" s="165"/>
      <c r="E173" s="163"/>
      <c r="F173" s="163"/>
      <c r="G173" s="163"/>
      <c r="H173" s="163"/>
      <c r="I173" s="164"/>
      <c r="J173" s="165"/>
      <c r="K173" s="163"/>
      <c r="L173" s="163"/>
      <c r="M173" s="163"/>
    </row>
    <row r="174" spans="1:13">
      <c r="A174" s="187"/>
      <c r="B174" s="190"/>
      <c r="C174" s="165"/>
      <c r="D174" s="165"/>
      <c r="E174" s="163"/>
      <c r="F174" s="163"/>
      <c r="G174" s="163"/>
      <c r="H174" s="163"/>
      <c r="I174" s="164"/>
      <c r="J174" s="165"/>
      <c r="K174" s="163"/>
      <c r="L174" s="163"/>
      <c r="M174" s="163"/>
    </row>
    <row r="175" spans="1:13">
      <c r="A175" s="187"/>
      <c r="B175" s="190"/>
      <c r="C175" s="165"/>
      <c r="D175" s="165"/>
      <c r="E175" s="163"/>
      <c r="F175" s="163"/>
      <c r="G175" s="163"/>
      <c r="H175" s="163"/>
      <c r="I175" s="164"/>
      <c r="J175" s="165"/>
      <c r="K175" s="163"/>
      <c r="L175" s="163"/>
      <c r="M175" s="163"/>
    </row>
    <row r="176" spans="1:13">
      <c r="A176" s="187"/>
      <c r="B176" s="190"/>
      <c r="C176" s="165"/>
      <c r="D176" s="165"/>
      <c r="E176" s="163"/>
      <c r="F176" s="163"/>
      <c r="G176" s="163"/>
      <c r="H176" s="163"/>
      <c r="I176" s="164"/>
      <c r="J176" s="165"/>
      <c r="K176" s="163"/>
      <c r="L176" s="163"/>
      <c r="M176" s="163"/>
    </row>
    <row r="177" spans="1:13">
      <c r="A177" s="187"/>
      <c r="B177" s="190"/>
      <c r="C177" s="165"/>
      <c r="D177" s="165"/>
      <c r="E177" s="163"/>
      <c r="F177" s="163"/>
      <c r="G177" s="163"/>
      <c r="H177" s="163"/>
      <c r="I177" s="164"/>
      <c r="J177" s="165"/>
      <c r="K177" s="163"/>
      <c r="L177" s="163"/>
      <c r="M177" s="163"/>
    </row>
    <row r="178" spans="1:13">
      <c r="A178" s="187"/>
      <c r="B178" s="190"/>
      <c r="C178" s="165"/>
      <c r="D178" s="165"/>
      <c r="E178" s="163"/>
      <c r="F178" s="163"/>
      <c r="G178" s="163"/>
      <c r="H178" s="163"/>
      <c r="I178" s="164"/>
      <c r="J178" s="165"/>
      <c r="K178" s="163"/>
      <c r="L178" s="163"/>
      <c r="M178" s="163"/>
    </row>
    <row r="179" spans="1:13">
      <c r="A179" s="187"/>
      <c r="B179" s="190"/>
      <c r="C179" s="165"/>
      <c r="D179" s="165"/>
      <c r="E179" s="163"/>
      <c r="F179" s="163"/>
      <c r="G179" s="163"/>
      <c r="H179" s="163"/>
      <c r="I179" s="164"/>
      <c r="J179" s="165"/>
      <c r="K179" s="163"/>
      <c r="L179" s="163"/>
      <c r="M179" s="163"/>
    </row>
    <row r="180" spans="1:13">
      <c r="A180" s="187"/>
      <c r="B180" s="190"/>
      <c r="C180" s="165"/>
      <c r="D180" s="165"/>
      <c r="E180" s="163"/>
      <c r="F180" s="163"/>
      <c r="G180" s="163"/>
      <c r="H180" s="163"/>
      <c r="I180" s="164"/>
      <c r="J180" s="165"/>
      <c r="K180" s="163"/>
      <c r="L180" s="163"/>
      <c r="M180" s="163"/>
    </row>
    <row r="181" spans="1:13">
      <c r="A181" s="187"/>
      <c r="B181" s="190"/>
      <c r="C181" s="165"/>
      <c r="D181" s="165"/>
      <c r="E181" s="163"/>
      <c r="F181" s="163"/>
      <c r="G181" s="163"/>
      <c r="H181" s="163"/>
      <c r="I181" s="164"/>
      <c r="J181" s="165"/>
      <c r="K181" s="163"/>
      <c r="L181" s="163"/>
      <c r="M181" s="163"/>
    </row>
    <row r="182" spans="1:13">
      <c r="A182" s="187"/>
      <c r="B182" s="190"/>
      <c r="C182" s="165"/>
      <c r="D182" s="165"/>
      <c r="E182" s="163"/>
      <c r="F182" s="163"/>
      <c r="G182" s="163"/>
      <c r="H182" s="163"/>
      <c r="I182" s="164"/>
      <c r="J182" s="165"/>
      <c r="K182" s="163"/>
      <c r="L182" s="163"/>
      <c r="M182" s="163"/>
    </row>
    <row r="183" spans="1:13">
      <c r="A183" s="187"/>
      <c r="B183" s="190"/>
      <c r="C183" s="165"/>
      <c r="D183" s="165"/>
      <c r="E183" s="163"/>
      <c r="F183" s="163"/>
      <c r="G183" s="163"/>
      <c r="H183" s="163"/>
      <c r="I183" s="164"/>
      <c r="J183" s="165"/>
      <c r="K183" s="163"/>
      <c r="L183" s="163"/>
      <c r="M183" s="163"/>
    </row>
    <row r="184" spans="1:13">
      <c r="A184" s="187"/>
      <c r="B184" s="190"/>
      <c r="C184" s="164"/>
      <c r="D184" s="164"/>
      <c r="E184" s="163"/>
      <c r="F184" s="163"/>
      <c r="G184" s="163"/>
      <c r="H184" s="163"/>
      <c r="I184" s="164"/>
      <c r="J184" s="164"/>
      <c r="K184" s="163"/>
      <c r="L184" s="163"/>
      <c r="M184" s="163"/>
    </row>
    <row r="185" spans="1:13">
      <c r="A185" s="187"/>
      <c r="B185" s="190"/>
      <c r="C185" s="165"/>
      <c r="D185" s="165"/>
      <c r="E185" s="163"/>
      <c r="F185" s="163"/>
      <c r="G185" s="163"/>
      <c r="H185" s="163"/>
      <c r="I185" s="164"/>
      <c r="J185" s="165"/>
      <c r="K185" s="163"/>
      <c r="L185" s="163"/>
      <c r="M185" s="163"/>
    </row>
    <row r="186" spans="1:13">
      <c r="A186" s="187"/>
      <c r="B186" s="190"/>
      <c r="C186" s="165"/>
      <c r="D186" s="165"/>
      <c r="E186" s="163"/>
      <c r="F186" s="163"/>
      <c r="G186" s="163"/>
      <c r="H186" s="163"/>
      <c r="I186" s="164"/>
      <c r="J186" s="165"/>
      <c r="K186" s="163"/>
      <c r="L186" s="163"/>
      <c r="M186" s="163"/>
    </row>
    <row r="187" spans="1:13">
      <c r="A187" s="187"/>
      <c r="B187" s="190"/>
      <c r="C187" s="165"/>
      <c r="D187" s="165"/>
      <c r="E187" s="163"/>
      <c r="F187" s="163"/>
      <c r="G187" s="163"/>
      <c r="H187" s="163"/>
      <c r="I187" s="164"/>
      <c r="J187" s="165"/>
      <c r="K187" s="163"/>
      <c r="L187" s="163"/>
      <c r="M187" s="163"/>
    </row>
    <row r="188" spans="1:13">
      <c r="A188" s="187"/>
      <c r="B188" s="190"/>
      <c r="C188" s="165"/>
      <c r="D188" s="165"/>
      <c r="E188" s="163"/>
      <c r="F188" s="163"/>
      <c r="G188" s="163"/>
      <c r="H188" s="163"/>
      <c r="I188" s="164"/>
      <c r="J188" s="165"/>
      <c r="K188" s="163"/>
      <c r="L188" s="163"/>
      <c r="M188" s="163"/>
    </row>
    <row r="189" spans="1:13">
      <c r="A189" s="187"/>
      <c r="B189" s="190"/>
      <c r="C189" s="165"/>
      <c r="D189" s="165"/>
      <c r="E189" s="163"/>
      <c r="F189" s="163"/>
      <c r="G189" s="163"/>
      <c r="H189" s="163"/>
      <c r="I189" s="164"/>
      <c r="J189" s="165"/>
      <c r="K189" s="163"/>
      <c r="L189" s="163"/>
      <c r="M189" s="163"/>
    </row>
    <row r="190" spans="1:13">
      <c r="A190" s="187"/>
      <c r="B190" s="190"/>
      <c r="C190" s="165"/>
      <c r="D190" s="165"/>
      <c r="E190" s="163"/>
      <c r="F190" s="163"/>
      <c r="G190" s="163"/>
      <c r="H190" s="163"/>
      <c r="I190" s="164"/>
      <c r="J190" s="165"/>
      <c r="K190" s="163"/>
      <c r="L190" s="163"/>
      <c r="M190" s="163"/>
    </row>
    <row r="191" spans="1:13">
      <c r="A191" s="187"/>
      <c r="B191" s="190"/>
      <c r="C191" s="165"/>
      <c r="D191" s="165"/>
      <c r="E191" s="163"/>
      <c r="F191" s="163"/>
      <c r="G191" s="163"/>
      <c r="H191" s="163"/>
      <c r="I191" s="164"/>
      <c r="J191" s="165"/>
      <c r="K191" s="163"/>
      <c r="L191" s="163"/>
      <c r="M191" s="163"/>
    </row>
    <row r="192" spans="1:13">
      <c r="A192" s="187"/>
      <c r="B192" s="190"/>
      <c r="C192" s="165"/>
      <c r="D192" s="165"/>
      <c r="E192" s="163"/>
      <c r="F192" s="163"/>
      <c r="G192" s="163"/>
      <c r="H192" s="163"/>
      <c r="I192" s="164"/>
      <c r="J192" s="165"/>
      <c r="K192" s="163"/>
      <c r="L192" s="163"/>
      <c r="M192" s="163"/>
    </row>
    <row r="193" spans="1:13">
      <c r="A193" s="187"/>
      <c r="B193" s="190"/>
      <c r="C193" s="165"/>
      <c r="D193" s="165"/>
      <c r="E193" s="163"/>
      <c r="F193" s="163"/>
      <c r="G193" s="163"/>
      <c r="H193" s="163"/>
      <c r="I193" s="164"/>
      <c r="J193" s="165"/>
      <c r="K193" s="163"/>
      <c r="L193" s="163"/>
      <c r="M193" s="163"/>
    </row>
    <row r="194" spans="1:13">
      <c r="A194" s="187"/>
      <c r="B194" s="190"/>
      <c r="C194" s="165"/>
      <c r="D194" s="165"/>
      <c r="E194" s="163"/>
      <c r="F194" s="163"/>
      <c r="G194" s="163"/>
      <c r="H194" s="163"/>
      <c r="I194" s="164"/>
      <c r="J194" s="165"/>
      <c r="K194" s="163"/>
      <c r="L194" s="163"/>
      <c r="M194" s="163"/>
    </row>
    <row r="195" spans="1:13">
      <c r="A195" s="187"/>
      <c r="B195" s="190"/>
      <c r="C195" s="165"/>
      <c r="D195" s="165"/>
      <c r="E195" s="163"/>
      <c r="F195" s="163"/>
      <c r="G195" s="163"/>
      <c r="H195" s="163"/>
      <c r="I195" s="164"/>
      <c r="J195" s="165"/>
      <c r="K195" s="163"/>
      <c r="L195" s="163"/>
      <c r="M195" s="163"/>
    </row>
    <row r="196" spans="1:13">
      <c r="A196" s="187"/>
      <c r="B196" s="190"/>
      <c r="C196" s="165"/>
      <c r="D196" s="165"/>
      <c r="E196" s="163"/>
      <c r="F196" s="163"/>
      <c r="G196" s="163"/>
      <c r="H196" s="163"/>
      <c r="I196" s="164"/>
      <c r="J196" s="165"/>
      <c r="K196" s="163"/>
      <c r="L196" s="163"/>
      <c r="M196" s="163"/>
    </row>
    <row r="197" spans="1:13">
      <c r="A197" s="187"/>
      <c r="B197" s="190"/>
      <c r="C197" s="165"/>
      <c r="D197" s="165"/>
      <c r="E197" s="163"/>
      <c r="F197" s="163"/>
      <c r="G197" s="163"/>
      <c r="H197" s="163"/>
      <c r="I197" s="164"/>
      <c r="J197" s="165"/>
      <c r="K197" s="163"/>
      <c r="L197" s="163"/>
      <c r="M197" s="163"/>
    </row>
    <row r="198" spans="1:13">
      <c r="A198" s="187"/>
      <c r="B198" s="190"/>
      <c r="C198" s="165"/>
      <c r="D198" s="165"/>
      <c r="E198" s="163"/>
      <c r="F198" s="163"/>
      <c r="G198" s="163"/>
      <c r="H198" s="163"/>
      <c r="I198" s="164"/>
      <c r="J198" s="165"/>
      <c r="K198" s="163"/>
      <c r="L198" s="163"/>
      <c r="M198" s="163"/>
    </row>
    <row r="199" spans="1:13">
      <c r="A199" s="187"/>
      <c r="B199" s="190"/>
      <c r="C199" s="165"/>
      <c r="D199" s="165"/>
      <c r="E199" s="163"/>
      <c r="F199" s="163"/>
      <c r="G199" s="163"/>
      <c r="H199" s="163"/>
      <c r="I199" s="164"/>
      <c r="J199" s="165"/>
      <c r="K199" s="163"/>
      <c r="L199" s="163"/>
      <c r="M199" s="163"/>
    </row>
    <row r="200" spans="1:13">
      <c r="A200" s="187"/>
      <c r="B200" s="190"/>
      <c r="C200" s="165"/>
      <c r="D200" s="165"/>
      <c r="E200" s="163"/>
      <c r="F200" s="163"/>
      <c r="G200" s="163"/>
      <c r="H200" s="163"/>
      <c r="I200" s="164"/>
      <c r="J200" s="165"/>
      <c r="K200" s="163"/>
      <c r="L200" s="163"/>
      <c r="M200" s="163"/>
    </row>
    <row r="201" spans="1:13">
      <c r="A201" s="187"/>
      <c r="B201" s="190"/>
      <c r="C201" s="165"/>
      <c r="D201" s="165"/>
      <c r="E201" s="163"/>
      <c r="F201" s="163"/>
      <c r="G201" s="163"/>
      <c r="H201" s="163"/>
      <c r="I201" s="164"/>
      <c r="J201" s="165"/>
      <c r="K201" s="163"/>
      <c r="L201" s="163"/>
      <c r="M201" s="163"/>
    </row>
    <row r="202" spans="1:13">
      <c r="A202" s="187"/>
      <c r="B202" s="190"/>
      <c r="C202" s="165"/>
      <c r="D202" s="165"/>
      <c r="E202" s="163"/>
      <c r="F202" s="163"/>
      <c r="G202" s="163"/>
      <c r="H202" s="163"/>
      <c r="I202" s="164"/>
      <c r="J202" s="165"/>
      <c r="K202" s="163"/>
      <c r="L202" s="163"/>
      <c r="M202" s="163"/>
    </row>
    <row r="203" spans="1:13">
      <c r="A203" s="187"/>
      <c r="B203" s="190"/>
      <c r="C203" s="165"/>
      <c r="D203" s="165"/>
      <c r="E203" s="163"/>
      <c r="F203" s="163"/>
      <c r="G203" s="163"/>
      <c r="H203" s="163"/>
      <c r="I203" s="164"/>
      <c r="J203" s="165"/>
      <c r="K203" s="163"/>
      <c r="L203" s="163"/>
      <c r="M203" s="163"/>
    </row>
    <row r="204" spans="1:13">
      <c r="A204" s="187"/>
      <c r="B204" s="190"/>
      <c r="C204" s="165"/>
      <c r="D204" s="165"/>
      <c r="E204" s="163"/>
      <c r="F204" s="163"/>
      <c r="G204" s="163"/>
      <c r="H204" s="163"/>
      <c r="I204" s="164"/>
      <c r="J204" s="165"/>
      <c r="K204" s="163"/>
      <c r="L204" s="163"/>
      <c r="M204" s="163"/>
    </row>
    <row r="205" spans="1:13">
      <c r="A205" s="187"/>
      <c r="B205" s="190"/>
      <c r="C205" s="165"/>
      <c r="D205" s="165"/>
      <c r="E205" s="163"/>
      <c r="F205" s="163"/>
      <c r="G205" s="163"/>
      <c r="H205" s="163"/>
      <c r="I205" s="164"/>
      <c r="J205" s="165"/>
      <c r="K205" s="163"/>
      <c r="L205" s="163"/>
      <c r="M205" s="163"/>
    </row>
    <row r="206" spans="1:13">
      <c r="A206" s="187"/>
      <c r="B206" s="190"/>
      <c r="C206" s="165"/>
      <c r="D206" s="165"/>
      <c r="E206" s="163"/>
      <c r="F206" s="163"/>
      <c r="G206" s="163"/>
      <c r="H206" s="163"/>
      <c r="I206" s="164"/>
      <c r="J206" s="165"/>
      <c r="K206" s="163"/>
      <c r="L206" s="163"/>
      <c r="M206" s="163"/>
    </row>
    <row r="207" spans="1:13">
      <c r="A207" s="187"/>
      <c r="B207" s="190"/>
      <c r="C207" s="165"/>
      <c r="D207" s="165"/>
      <c r="E207" s="163"/>
      <c r="F207" s="163"/>
      <c r="G207" s="163"/>
      <c r="H207" s="163"/>
      <c r="I207" s="164"/>
      <c r="J207" s="165"/>
      <c r="K207" s="163"/>
      <c r="L207" s="163"/>
      <c r="M207" s="163"/>
    </row>
    <row r="208" spans="1:13">
      <c r="A208" s="187"/>
      <c r="B208" s="190"/>
      <c r="C208" s="165"/>
      <c r="D208" s="165"/>
      <c r="E208" s="163"/>
      <c r="F208" s="163"/>
      <c r="G208" s="163"/>
      <c r="H208" s="163"/>
      <c r="I208" s="164"/>
      <c r="J208" s="165"/>
      <c r="K208" s="163"/>
      <c r="L208" s="163"/>
      <c r="M208" s="163"/>
    </row>
    <row r="209" spans="1:13">
      <c r="A209" s="187"/>
      <c r="B209" s="190"/>
      <c r="C209" s="165"/>
      <c r="D209" s="165"/>
      <c r="E209" s="163"/>
      <c r="F209" s="163"/>
      <c r="G209" s="163"/>
      <c r="H209" s="163"/>
      <c r="I209" s="164"/>
      <c r="J209" s="165"/>
      <c r="K209" s="163"/>
      <c r="L209" s="163"/>
      <c r="M209" s="163"/>
    </row>
    <row r="210" spans="1:13">
      <c r="A210" s="187"/>
      <c r="B210" s="190"/>
      <c r="C210" s="165"/>
      <c r="D210" s="165"/>
      <c r="E210" s="163"/>
      <c r="F210" s="163"/>
      <c r="G210" s="163"/>
      <c r="H210" s="163"/>
      <c r="I210" s="164"/>
      <c r="J210" s="165"/>
      <c r="K210" s="163"/>
      <c r="L210" s="163"/>
      <c r="M210" s="163"/>
    </row>
    <row r="211" spans="1:13">
      <c r="A211" s="187"/>
      <c r="B211" s="190"/>
      <c r="C211" s="165"/>
      <c r="D211" s="165"/>
      <c r="E211" s="163"/>
      <c r="F211" s="163"/>
      <c r="G211" s="163"/>
      <c r="H211" s="163"/>
      <c r="I211" s="164"/>
      <c r="J211" s="165"/>
      <c r="K211" s="163"/>
      <c r="L211" s="163"/>
      <c r="M211" s="163"/>
    </row>
    <row r="212" spans="1:13">
      <c r="A212" s="187"/>
      <c r="B212" s="190"/>
      <c r="C212" s="165"/>
      <c r="D212" s="165"/>
      <c r="E212" s="163"/>
      <c r="F212" s="163"/>
      <c r="G212" s="163"/>
      <c r="H212" s="163"/>
      <c r="I212" s="164"/>
      <c r="J212" s="165"/>
      <c r="K212" s="163"/>
      <c r="L212" s="163"/>
      <c r="M212" s="163"/>
    </row>
    <row r="213" spans="1:13">
      <c r="A213" s="187"/>
      <c r="B213" s="190"/>
      <c r="C213" s="165"/>
      <c r="D213" s="165"/>
      <c r="E213" s="163"/>
      <c r="F213" s="163"/>
      <c r="G213" s="163"/>
      <c r="H213" s="163"/>
      <c r="I213" s="164"/>
      <c r="J213" s="165"/>
      <c r="K213" s="163"/>
      <c r="L213" s="163"/>
      <c r="M213" s="163"/>
    </row>
    <row r="214" spans="1:13">
      <c r="A214" s="187"/>
      <c r="B214" s="190"/>
      <c r="C214" s="165"/>
      <c r="D214" s="165"/>
      <c r="E214" s="163"/>
      <c r="F214" s="163"/>
      <c r="G214" s="163"/>
      <c r="H214" s="163"/>
      <c r="I214" s="164"/>
      <c r="J214" s="165"/>
      <c r="K214" s="163"/>
      <c r="L214" s="163"/>
      <c r="M214" s="163"/>
    </row>
    <row r="215" spans="1:13">
      <c r="A215" s="187"/>
      <c r="B215" s="190"/>
      <c r="C215" s="165"/>
      <c r="D215" s="165"/>
      <c r="E215" s="163"/>
      <c r="F215" s="163"/>
      <c r="G215" s="163"/>
      <c r="H215" s="163"/>
      <c r="I215" s="164"/>
      <c r="J215" s="165"/>
      <c r="K215" s="163"/>
      <c r="L215" s="163"/>
      <c r="M215" s="163"/>
    </row>
    <row r="216" spans="1:13">
      <c r="A216" s="187"/>
      <c r="B216" s="190"/>
      <c r="C216" s="165"/>
      <c r="D216" s="165"/>
      <c r="E216" s="163"/>
      <c r="F216" s="163"/>
      <c r="G216" s="163"/>
      <c r="H216" s="163"/>
      <c r="I216" s="164"/>
      <c r="J216" s="165"/>
      <c r="K216" s="163"/>
      <c r="L216" s="163"/>
      <c r="M216" s="163"/>
    </row>
    <row r="217" spans="1:13">
      <c r="A217" s="187"/>
      <c r="B217" s="190"/>
      <c r="C217" s="165"/>
      <c r="D217" s="165"/>
      <c r="E217" s="163"/>
      <c r="F217" s="163"/>
      <c r="G217" s="163"/>
      <c r="H217" s="163"/>
      <c r="I217" s="164"/>
      <c r="J217" s="165"/>
      <c r="K217" s="163"/>
      <c r="L217" s="163"/>
      <c r="M217" s="163"/>
    </row>
    <row r="218" spans="1:13">
      <c r="A218" s="187"/>
      <c r="B218" s="190"/>
      <c r="C218" s="165"/>
      <c r="D218" s="165"/>
      <c r="E218" s="163"/>
      <c r="F218" s="163"/>
      <c r="G218" s="163"/>
      <c r="H218" s="163"/>
      <c r="I218" s="164"/>
      <c r="J218" s="165"/>
      <c r="K218" s="163"/>
      <c r="L218" s="163"/>
      <c r="M218" s="163"/>
    </row>
    <row r="219" spans="1:13">
      <c r="A219" s="187"/>
      <c r="B219" s="190"/>
      <c r="C219" s="165"/>
      <c r="D219" s="165"/>
      <c r="E219" s="163"/>
      <c r="F219" s="163"/>
      <c r="G219" s="163"/>
      <c r="H219" s="163"/>
      <c r="I219" s="164"/>
      <c r="J219" s="165"/>
      <c r="K219" s="163"/>
      <c r="L219" s="163"/>
      <c r="M219" s="163"/>
    </row>
    <row r="220" spans="1:13">
      <c r="A220" s="187"/>
      <c r="B220" s="190"/>
      <c r="C220" s="165"/>
      <c r="D220" s="165"/>
      <c r="E220" s="163"/>
      <c r="F220" s="163"/>
      <c r="G220" s="163"/>
      <c r="H220" s="163"/>
      <c r="I220" s="164"/>
      <c r="J220" s="165"/>
      <c r="K220" s="163"/>
      <c r="L220" s="163"/>
      <c r="M220" s="163"/>
    </row>
    <row r="221" spans="1:13">
      <c r="A221" s="187"/>
      <c r="B221" s="190"/>
      <c r="C221" s="165"/>
      <c r="D221" s="165"/>
      <c r="E221" s="163"/>
      <c r="F221" s="163"/>
      <c r="G221" s="163"/>
      <c r="H221" s="163"/>
      <c r="I221" s="164"/>
      <c r="J221" s="165"/>
      <c r="K221" s="163"/>
      <c r="L221" s="163"/>
      <c r="M221" s="163"/>
    </row>
    <row r="222" spans="1:13">
      <c r="A222" s="187"/>
      <c r="B222" s="190"/>
      <c r="C222" s="165"/>
      <c r="D222" s="165"/>
      <c r="E222" s="163"/>
      <c r="F222" s="163"/>
      <c r="G222" s="163"/>
      <c r="H222" s="163"/>
      <c r="I222" s="164"/>
      <c r="J222" s="165"/>
      <c r="K222" s="163"/>
      <c r="L222" s="163"/>
      <c r="M222" s="163"/>
    </row>
    <row r="223" spans="1:13">
      <c r="A223" s="187"/>
      <c r="B223" s="190"/>
      <c r="C223" s="165"/>
      <c r="D223" s="165"/>
      <c r="E223" s="163"/>
      <c r="F223" s="163"/>
      <c r="G223" s="163"/>
      <c r="H223" s="163"/>
      <c r="I223" s="164"/>
      <c r="J223" s="165"/>
      <c r="K223" s="163"/>
      <c r="L223" s="163"/>
      <c r="M223" s="163"/>
    </row>
    <row r="224" spans="1:13">
      <c r="A224" s="187"/>
      <c r="B224" s="190"/>
      <c r="C224" s="165"/>
      <c r="D224" s="165"/>
      <c r="E224" s="163"/>
      <c r="F224" s="163"/>
      <c r="G224" s="163"/>
      <c r="H224" s="163"/>
      <c r="I224" s="164"/>
      <c r="J224" s="165"/>
      <c r="K224" s="163"/>
      <c r="L224" s="163"/>
      <c r="M224" s="163"/>
    </row>
    <row r="225" spans="1:13">
      <c r="A225" s="187"/>
      <c r="B225" s="190"/>
      <c r="C225" s="165"/>
      <c r="D225" s="165"/>
      <c r="E225" s="163"/>
      <c r="F225" s="163"/>
      <c r="G225" s="163"/>
      <c r="H225" s="163"/>
      <c r="I225" s="164"/>
      <c r="J225" s="165"/>
      <c r="K225" s="163"/>
      <c r="L225" s="163"/>
      <c r="M225" s="163"/>
    </row>
    <row r="226" spans="1:13">
      <c r="A226" s="187"/>
      <c r="B226" s="190"/>
      <c r="C226" s="165"/>
      <c r="D226" s="165"/>
      <c r="E226" s="163"/>
      <c r="F226" s="163"/>
      <c r="G226" s="163"/>
      <c r="H226" s="163"/>
      <c r="I226" s="164"/>
      <c r="J226" s="165"/>
      <c r="K226" s="163"/>
      <c r="L226" s="163"/>
      <c r="M226" s="163"/>
    </row>
    <row r="227" spans="1:13">
      <c r="A227" s="187"/>
      <c r="B227" s="190"/>
      <c r="C227" s="165"/>
      <c r="D227" s="165"/>
      <c r="E227" s="163"/>
      <c r="F227" s="163"/>
      <c r="G227" s="163"/>
      <c r="H227" s="163"/>
      <c r="I227" s="164"/>
      <c r="J227" s="165"/>
      <c r="K227" s="163"/>
      <c r="L227" s="163"/>
      <c r="M227" s="163"/>
    </row>
    <row r="228" spans="1:13">
      <c r="A228" s="187"/>
      <c r="B228" s="190"/>
      <c r="C228" s="165"/>
      <c r="D228" s="165"/>
      <c r="E228" s="163"/>
      <c r="F228" s="163"/>
      <c r="G228" s="163"/>
      <c r="H228" s="163"/>
      <c r="I228" s="164"/>
      <c r="J228" s="165"/>
      <c r="K228" s="163"/>
      <c r="L228" s="163"/>
      <c r="M228" s="163"/>
    </row>
    <row r="229" spans="1:13">
      <c r="A229" s="187"/>
      <c r="B229" s="190"/>
      <c r="C229" s="165"/>
      <c r="D229" s="165"/>
      <c r="E229" s="163"/>
      <c r="F229" s="163"/>
      <c r="G229" s="163"/>
      <c r="H229" s="163"/>
      <c r="I229" s="164"/>
      <c r="J229" s="165"/>
      <c r="K229" s="163"/>
      <c r="L229" s="163"/>
      <c r="M229" s="163"/>
    </row>
    <row r="230" spans="1:13">
      <c r="A230" s="187"/>
      <c r="B230" s="190"/>
      <c r="C230" s="165"/>
      <c r="D230" s="165"/>
      <c r="E230" s="163"/>
      <c r="F230" s="163"/>
      <c r="G230" s="163"/>
      <c r="H230" s="163"/>
      <c r="I230" s="164"/>
      <c r="J230" s="165"/>
      <c r="K230" s="163"/>
      <c r="L230" s="163"/>
      <c r="M230" s="163"/>
    </row>
    <row r="231" spans="1:13">
      <c r="A231" s="187"/>
      <c r="B231" s="190"/>
      <c r="C231" s="165"/>
      <c r="D231" s="165"/>
      <c r="E231" s="163"/>
      <c r="F231" s="163"/>
      <c r="G231" s="163"/>
      <c r="H231" s="163"/>
      <c r="I231" s="164"/>
      <c r="J231" s="165"/>
      <c r="K231" s="163"/>
      <c r="L231" s="163"/>
      <c r="M231" s="163"/>
    </row>
    <row r="232" spans="1:13">
      <c r="A232" s="187"/>
      <c r="B232" s="190"/>
      <c r="C232" s="165"/>
      <c r="D232" s="165"/>
      <c r="E232" s="163"/>
      <c r="F232" s="163"/>
      <c r="G232" s="163"/>
      <c r="H232" s="163"/>
      <c r="I232" s="164"/>
      <c r="J232" s="165"/>
      <c r="K232" s="163"/>
      <c r="L232" s="163"/>
      <c r="M232" s="163"/>
    </row>
    <row r="233" spans="1:13">
      <c r="A233" s="187"/>
      <c r="B233" s="190"/>
      <c r="C233" s="165"/>
      <c r="D233" s="165"/>
      <c r="E233" s="163"/>
      <c r="F233" s="163"/>
      <c r="G233" s="163"/>
      <c r="H233" s="163"/>
      <c r="I233" s="164"/>
      <c r="J233" s="165"/>
      <c r="K233" s="163"/>
      <c r="L233" s="163"/>
      <c r="M233" s="163"/>
    </row>
    <row r="234" spans="1:13">
      <c r="A234" s="187"/>
      <c r="B234" s="190"/>
      <c r="C234" s="165"/>
      <c r="D234" s="165"/>
      <c r="E234" s="163"/>
      <c r="F234" s="163"/>
      <c r="G234" s="163"/>
      <c r="H234" s="163"/>
      <c r="I234" s="164"/>
      <c r="J234" s="165"/>
      <c r="K234" s="163"/>
      <c r="L234" s="163"/>
      <c r="M234" s="163"/>
    </row>
    <row r="235" spans="1:13">
      <c r="A235" s="187"/>
      <c r="B235" s="190"/>
      <c r="C235" s="165"/>
      <c r="D235" s="165"/>
      <c r="E235" s="163"/>
      <c r="F235" s="163"/>
      <c r="G235" s="163"/>
      <c r="H235" s="163"/>
      <c r="I235" s="164"/>
      <c r="J235" s="165"/>
      <c r="K235" s="163"/>
      <c r="L235" s="163"/>
      <c r="M235" s="163"/>
    </row>
    <row r="236" spans="1:13">
      <c r="A236" s="187"/>
      <c r="B236" s="190"/>
      <c r="C236" s="165"/>
      <c r="D236" s="165"/>
      <c r="E236" s="163"/>
      <c r="F236" s="163"/>
      <c r="G236" s="163"/>
      <c r="H236" s="163"/>
      <c r="I236" s="164"/>
      <c r="J236" s="165"/>
      <c r="K236" s="163"/>
      <c r="L236" s="163"/>
      <c r="M236" s="163"/>
    </row>
    <row r="237" spans="1:13">
      <c r="A237" s="187"/>
      <c r="B237" s="190"/>
      <c r="C237" s="165"/>
      <c r="D237" s="165"/>
      <c r="E237" s="163"/>
      <c r="F237" s="163"/>
      <c r="G237" s="163"/>
      <c r="H237" s="163"/>
      <c r="I237" s="164"/>
      <c r="J237" s="165"/>
      <c r="K237" s="163"/>
      <c r="L237" s="163"/>
      <c r="M237" s="163"/>
    </row>
    <row r="238" spans="1:13">
      <c r="A238" s="187"/>
      <c r="B238" s="190"/>
      <c r="C238" s="165"/>
      <c r="D238" s="165"/>
      <c r="E238" s="163"/>
      <c r="F238" s="163"/>
      <c r="G238" s="163"/>
      <c r="H238" s="163"/>
      <c r="I238" s="164"/>
      <c r="J238" s="165"/>
      <c r="K238" s="163"/>
      <c r="L238" s="163"/>
      <c r="M238" s="163"/>
    </row>
    <row r="239" spans="1:13">
      <c r="A239" s="187"/>
      <c r="B239" s="190"/>
      <c r="C239" s="165"/>
      <c r="D239" s="165"/>
      <c r="E239" s="163"/>
      <c r="F239" s="163"/>
      <c r="G239" s="163"/>
      <c r="H239" s="163"/>
      <c r="I239" s="164"/>
      <c r="J239" s="165"/>
      <c r="K239" s="163"/>
      <c r="L239" s="163"/>
      <c r="M239" s="163"/>
    </row>
    <row r="240" spans="1:13">
      <c r="A240" s="187"/>
      <c r="B240" s="190"/>
      <c r="C240" s="165"/>
      <c r="D240" s="165"/>
      <c r="E240" s="163"/>
      <c r="F240" s="163"/>
      <c r="G240" s="163"/>
      <c r="H240" s="163"/>
      <c r="I240" s="164"/>
      <c r="J240" s="165"/>
      <c r="K240" s="163"/>
      <c r="L240" s="163"/>
      <c r="M240" s="163"/>
    </row>
    <row r="241" spans="1:13">
      <c r="A241" s="187"/>
      <c r="B241" s="190"/>
      <c r="C241" s="165"/>
      <c r="D241" s="165"/>
      <c r="E241" s="163"/>
      <c r="F241" s="163"/>
      <c r="G241" s="163"/>
      <c r="H241" s="163"/>
      <c r="I241" s="164"/>
      <c r="J241" s="165"/>
      <c r="K241" s="163"/>
      <c r="L241" s="163"/>
      <c r="M241" s="163"/>
    </row>
    <row r="242" spans="1:13">
      <c r="A242" s="187"/>
      <c r="B242" s="190"/>
      <c r="C242" s="165"/>
      <c r="D242" s="165"/>
      <c r="E242" s="163"/>
      <c r="F242" s="163"/>
      <c r="G242" s="163"/>
      <c r="H242" s="163"/>
      <c r="I242" s="164"/>
      <c r="J242" s="165"/>
      <c r="K242" s="163"/>
      <c r="L242" s="163"/>
      <c r="M242" s="163"/>
    </row>
    <row r="243" spans="1:13">
      <c r="A243" s="187"/>
      <c r="B243" s="190"/>
      <c r="C243" s="165"/>
      <c r="D243" s="165"/>
      <c r="E243" s="163"/>
      <c r="F243" s="163"/>
      <c r="G243" s="163"/>
      <c r="H243" s="163"/>
      <c r="I243" s="164"/>
      <c r="J243" s="165"/>
      <c r="K243" s="163"/>
      <c r="L243" s="163"/>
      <c r="M243" s="163"/>
    </row>
    <row r="244" spans="1:13">
      <c r="A244" s="187"/>
      <c r="B244" s="190"/>
      <c r="C244" s="165"/>
      <c r="D244" s="165"/>
      <c r="E244" s="163"/>
      <c r="F244" s="163"/>
      <c r="G244" s="163"/>
      <c r="H244" s="163"/>
      <c r="I244" s="164"/>
      <c r="J244" s="165"/>
      <c r="K244" s="163"/>
      <c r="L244" s="163"/>
      <c r="M244" s="163"/>
    </row>
    <row r="245" spans="1:13">
      <c r="A245" s="187"/>
      <c r="B245" s="190"/>
      <c r="C245" s="165"/>
      <c r="D245" s="165"/>
      <c r="E245" s="163"/>
      <c r="F245" s="163"/>
      <c r="G245" s="163"/>
      <c r="H245" s="163"/>
      <c r="I245" s="164"/>
      <c r="J245" s="165"/>
      <c r="K245" s="163"/>
      <c r="L245" s="163"/>
      <c r="M245" s="163"/>
    </row>
    <row r="246" spans="1:13">
      <c r="A246" s="187"/>
      <c r="B246" s="190"/>
      <c r="C246" s="165"/>
      <c r="D246" s="165"/>
      <c r="E246" s="163"/>
      <c r="F246" s="163"/>
      <c r="G246" s="163"/>
      <c r="H246" s="163"/>
      <c r="I246" s="164"/>
      <c r="J246" s="165"/>
      <c r="K246" s="163"/>
      <c r="L246" s="163"/>
      <c r="M246" s="163"/>
    </row>
    <row r="247" spans="1:13">
      <c r="A247" s="187"/>
      <c r="B247" s="190"/>
      <c r="C247" s="165"/>
      <c r="D247" s="165"/>
      <c r="E247" s="163"/>
      <c r="F247" s="163"/>
      <c r="G247" s="163"/>
      <c r="H247" s="163"/>
      <c r="I247" s="164"/>
      <c r="J247" s="165"/>
      <c r="K247" s="163"/>
      <c r="L247" s="163"/>
      <c r="M247" s="163"/>
    </row>
    <row r="248" spans="1:13">
      <c r="A248" s="187"/>
      <c r="B248" s="190"/>
      <c r="C248" s="165"/>
      <c r="D248" s="165"/>
      <c r="E248" s="163"/>
      <c r="F248" s="163"/>
      <c r="G248" s="163"/>
      <c r="H248" s="163"/>
      <c r="I248" s="164"/>
      <c r="J248" s="165"/>
      <c r="K248" s="163"/>
      <c r="L248" s="163"/>
      <c r="M248" s="163"/>
    </row>
    <row r="249" spans="1:13">
      <c r="A249" s="187"/>
      <c r="B249" s="190"/>
      <c r="C249" s="165"/>
      <c r="D249" s="165"/>
      <c r="E249" s="163"/>
      <c r="F249" s="163"/>
      <c r="G249" s="163"/>
      <c r="H249" s="163"/>
      <c r="I249" s="164"/>
      <c r="J249" s="165"/>
      <c r="K249" s="163"/>
      <c r="L249" s="163"/>
      <c r="M249" s="163"/>
    </row>
    <row r="250" spans="1:13">
      <c r="A250" s="187"/>
      <c r="B250" s="190"/>
      <c r="C250" s="165"/>
      <c r="D250" s="165"/>
      <c r="E250" s="163"/>
      <c r="F250" s="163"/>
      <c r="G250" s="163"/>
      <c r="H250" s="163"/>
      <c r="I250" s="164"/>
      <c r="J250" s="165"/>
      <c r="K250" s="163"/>
      <c r="L250" s="163"/>
      <c r="M250" s="163"/>
    </row>
    <row r="251" spans="1:13">
      <c r="A251" s="187"/>
      <c r="B251" s="190"/>
      <c r="C251" s="165"/>
      <c r="D251" s="165"/>
      <c r="E251" s="163"/>
      <c r="F251" s="163"/>
      <c r="G251" s="163"/>
      <c r="H251" s="163"/>
      <c r="I251" s="164"/>
      <c r="J251" s="165"/>
      <c r="K251" s="163"/>
      <c r="L251" s="163"/>
      <c r="M251" s="163"/>
    </row>
    <row r="252" spans="1:13">
      <c r="A252" s="187"/>
      <c r="B252" s="190"/>
      <c r="C252" s="165"/>
      <c r="D252" s="165"/>
      <c r="E252" s="163"/>
      <c r="F252" s="163"/>
      <c r="G252" s="163"/>
      <c r="H252" s="163"/>
      <c r="I252" s="164"/>
      <c r="J252" s="165"/>
      <c r="K252" s="163"/>
      <c r="L252" s="163"/>
      <c r="M252" s="163"/>
    </row>
    <row r="253" spans="1:13">
      <c r="A253" s="187"/>
      <c r="B253" s="190"/>
      <c r="C253" s="165"/>
      <c r="D253" s="165"/>
      <c r="E253" s="163"/>
      <c r="F253" s="163"/>
      <c r="G253" s="163"/>
      <c r="H253" s="163"/>
      <c r="I253" s="164"/>
      <c r="J253" s="165"/>
      <c r="K253" s="163"/>
      <c r="L253" s="163"/>
      <c r="M253" s="163"/>
    </row>
    <row r="254" spans="1:13">
      <c r="A254" s="187"/>
      <c r="B254" s="190"/>
      <c r="C254" s="165"/>
      <c r="D254" s="165"/>
      <c r="E254" s="163"/>
      <c r="F254" s="163"/>
      <c r="G254" s="163"/>
      <c r="H254" s="163"/>
      <c r="I254" s="164"/>
      <c r="J254" s="165"/>
      <c r="K254" s="163"/>
      <c r="L254" s="163"/>
      <c r="M254" s="163"/>
    </row>
    <row r="255" spans="1:13">
      <c r="A255" s="187"/>
      <c r="B255" s="190"/>
      <c r="C255" s="165"/>
      <c r="D255" s="165"/>
      <c r="E255" s="163"/>
      <c r="F255" s="163"/>
      <c r="G255" s="163"/>
      <c r="H255" s="163"/>
      <c r="I255" s="164"/>
      <c r="J255" s="165"/>
      <c r="K255" s="163"/>
      <c r="L255" s="163"/>
      <c r="M255" s="163"/>
    </row>
    <row r="256" spans="1:13">
      <c r="A256" s="187"/>
      <c r="B256" s="190"/>
      <c r="C256" s="165"/>
      <c r="D256" s="165"/>
      <c r="E256" s="163"/>
      <c r="F256" s="163"/>
      <c r="G256" s="163"/>
      <c r="H256" s="163"/>
      <c r="I256" s="164"/>
      <c r="J256" s="165"/>
      <c r="K256" s="163"/>
      <c r="L256" s="163"/>
      <c r="M256" s="163"/>
    </row>
    <row r="257" spans="1:13">
      <c r="A257" s="187"/>
      <c r="B257" s="190"/>
      <c r="C257" s="165"/>
      <c r="D257" s="165"/>
      <c r="E257" s="163"/>
      <c r="F257" s="163"/>
      <c r="G257" s="163"/>
      <c r="H257" s="163"/>
      <c r="I257" s="164"/>
      <c r="J257" s="165"/>
      <c r="K257" s="163"/>
      <c r="L257" s="163"/>
      <c r="M257" s="163"/>
    </row>
    <row r="258" spans="1:13">
      <c r="A258" s="187"/>
      <c r="B258" s="190"/>
      <c r="C258" s="165"/>
      <c r="D258" s="165"/>
      <c r="E258" s="163"/>
      <c r="F258" s="163"/>
      <c r="G258" s="163"/>
      <c r="H258" s="163"/>
      <c r="I258" s="164"/>
      <c r="J258" s="165"/>
      <c r="K258" s="163"/>
      <c r="L258" s="163"/>
      <c r="M258" s="163"/>
    </row>
    <row r="259" spans="1:13">
      <c r="A259" s="187"/>
      <c r="B259" s="190"/>
      <c r="C259" s="165"/>
      <c r="D259" s="165"/>
      <c r="E259" s="163"/>
      <c r="F259" s="163"/>
      <c r="G259" s="163"/>
      <c r="H259" s="163"/>
      <c r="I259" s="164"/>
      <c r="J259" s="165"/>
      <c r="K259" s="163"/>
      <c r="L259" s="163"/>
      <c r="M259" s="163"/>
    </row>
    <row r="260" spans="1:13">
      <c r="A260" s="187"/>
      <c r="B260" s="190"/>
      <c r="C260" s="165"/>
      <c r="D260" s="165"/>
      <c r="E260" s="163"/>
      <c r="F260" s="163"/>
      <c r="G260" s="163"/>
      <c r="H260" s="163"/>
      <c r="I260" s="164"/>
      <c r="J260" s="165"/>
      <c r="K260" s="163"/>
      <c r="L260" s="163"/>
      <c r="M260" s="163"/>
    </row>
    <row r="261" spans="1:13">
      <c r="A261" s="187"/>
      <c r="B261" s="190"/>
      <c r="C261" s="165"/>
      <c r="D261" s="165"/>
      <c r="E261" s="163"/>
      <c r="F261" s="163"/>
      <c r="G261" s="163"/>
      <c r="H261" s="163"/>
      <c r="I261" s="164"/>
      <c r="J261" s="165"/>
      <c r="K261" s="163"/>
      <c r="L261" s="163"/>
      <c r="M261" s="163"/>
    </row>
    <row r="262" spans="1:13">
      <c r="A262" s="187"/>
      <c r="B262" s="190"/>
      <c r="C262" s="165"/>
      <c r="D262" s="165"/>
      <c r="E262" s="163"/>
      <c r="F262" s="163"/>
      <c r="G262" s="163"/>
      <c r="H262" s="163"/>
      <c r="I262" s="164"/>
      <c r="J262" s="165"/>
      <c r="K262" s="163"/>
      <c r="L262" s="163"/>
      <c r="M262" s="163"/>
    </row>
    <row r="263" spans="1:13">
      <c r="A263" s="187"/>
      <c r="B263" s="190"/>
      <c r="C263" s="165"/>
      <c r="D263" s="165"/>
      <c r="E263" s="163"/>
      <c r="F263" s="163"/>
      <c r="G263" s="163"/>
      <c r="H263" s="163"/>
      <c r="I263" s="164"/>
      <c r="J263" s="165"/>
      <c r="K263" s="163"/>
      <c r="L263" s="163"/>
      <c r="M263" s="163"/>
    </row>
    <row r="264" spans="1:13">
      <c r="A264" s="187"/>
      <c r="B264" s="190"/>
      <c r="C264" s="165"/>
      <c r="D264" s="165"/>
      <c r="E264" s="163"/>
      <c r="F264" s="163"/>
      <c r="G264" s="163"/>
      <c r="H264" s="163"/>
      <c r="I264" s="164"/>
      <c r="J264" s="165"/>
      <c r="K264" s="163"/>
      <c r="L264" s="163"/>
      <c r="M264" s="163"/>
    </row>
    <row r="265" spans="1:13">
      <c r="A265" s="187"/>
      <c r="B265" s="190"/>
      <c r="C265" s="165"/>
      <c r="D265" s="165"/>
      <c r="E265" s="163"/>
      <c r="F265" s="163"/>
      <c r="G265" s="163"/>
      <c r="H265" s="163"/>
      <c r="I265" s="164"/>
      <c r="J265" s="165"/>
      <c r="K265" s="163"/>
      <c r="L265" s="163"/>
      <c r="M265" s="163"/>
    </row>
    <row r="266" spans="1:13">
      <c r="A266" s="187"/>
      <c r="B266" s="190"/>
      <c r="C266" s="165"/>
      <c r="D266" s="165"/>
      <c r="E266" s="163"/>
      <c r="F266" s="163"/>
      <c r="G266" s="163"/>
      <c r="H266" s="163"/>
      <c r="I266" s="164"/>
      <c r="J266" s="165"/>
      <c r="K266" s="163"/>
      <c r="L266" s="163"/>
      <c r="M266" s="163"/>
    </row>
    <row r="267" spans="1:13">
      <c r="A267" s="187"/>
      <c r="B267" s="190"/>
      <c r="C267" s="165"/>
      <c r="D267" s="165"/>
      <c r="E267" s="163"/>
      <c r="F267" s="163"/>
      <c r="G267" s="163"/>
      <c r="H267" s="163"/>
      <c r="I267" s="164"/>
      <c r="J267" s="165"/>
      <c r="K267" s="163"/>
      <c r="L267" s="163"/>
      <c r="M267" s="163"/>
    </row>
    <row r="268" spans="1:13">
      <c r="A268" s="187"/>
      <c r="B268" s="190"/>
      <c r="C268" s="165"/>
      <c r="D268" s="165"/>
      <c r="E268" s="163"/>
      <c r="F268" s="163"/>
      <c r="G268" s="163"/>
      <c r="H268" s="163"/>
      <c r="I268" s="164"/>
      <c r="J268" s="165"/>
      <c r="K268" s="163"/>
      <c r="L268" s="163"/>
      <c r="M268" s="163"/>
    </row>
    <row r="269" spans="1:13">
      <c r="A269" s="187"/>
      <c r="B269" s="190"/>
      <c r="C269" s="165"/>
      <c r="D269" s="165"/>
      <c r="E269" s="163"/>
      <c r="F269" s="163"/>
      <c r="G269" s="163"/>
      <c r="H269" s="163"/>
      <c r="I269" s="164"/>
      <c r="J269" s="165"/>
      <c r="K269" s="163"/>
      <c r="L269" s="163"/>
      <c r="M269" s="163"/>
    </row>
    <row r="270" spans="1:13">
      <c r="A270" s="187"/>
      <c r="B270" s="190"/>
      <c r="C270" s="165"/>
      <c r="D270" s="165"/>
      <c r="E270" s="163"/>
      <c r="F270" s="163"/>
      <c r="G270" s="163"/>
      <c r="H270" s="163"/>
      <c r="I270" s="164"/>
      <c r="J270" s="165"/>
      <c r="K270" s="163"/>
      <c r="L270" s="163"/>
      <c r="M270" s="163"/>
    </row>
    <row r="271" spans="1:13">
      <c r="A271" s="187"/>
      <c r="B271" s="190"/>
      <c r="C271" s="165"/>
      <c r="D271" s="165"/>
      <c r="E271" s="163"/>
      <c r="F271" s="163"/>
      <c r="G271" s="163"/>
      <c r="H271" s="163"/>
      <c r="I271" s="164"/>
      <c r="J271" s="165"/>
      <c r="K271" s="163"/>
      <c r="L271" s="163"/>
      <c r="M271" s="163"/>
    </row>
    <row r="272" spans="1:13">
      <c r="A272" s="187"/>
      <c r="B272" s="190"/>
      <c r="C272" s="165"/>
      <c r="D272" s="165"/>
      <c r="E272" s="163"/>
      <c r="F272" s="163"/>
      <c r="G272" s="163"/>
      <c r="H272" s="163"/>
      <c r="I272" s="164"/>
      <c r="J272" s="165"/>
      <c r="K272" s="163"/>
      <c r="L272" s="163"/>
      <c r="M272" s="163"/>
    </row>
    <row r="273" spans="1:13">
      <c r="A273" s="187"/>
      <c r="B273" s="190"/>
      <c r="C273" s="165"/>
      <c r="D273" s="165"/>
      <c r="E273" s="163"/>
      <c r="F273" s="163"/>
      <c r="G273" s="163"/>
      <c r="H273" s="163"/>
      <c r="I273" s="164"/>
      <c r="J273" s="165"/>
      <c r="K273" s="163"/>
      <c r="L273" s="163"/>
      <c r="M273" s="163"/>
    </row>
    <row r="274" spans="1:13">
      <c r="A274" s="187"/>
      <c r="B274" s="190"/>
      <c r="C274" s="164"/>
      <c r="D274" s="164"/>
      <c r="E274" s="163"/>
      <c r="F274" s="163"/>
      <c r="G274" s="163"/>
      <c r="H274" s="163"/>
      <c r="I274" s="164"/>
      <c r="J274" s="164"/>
      <c r="K274" s="163"/>
      <c r="L274" s="163"/>
      <c r="M274" s="163"/>
    </row>
    <row r="275" spans="1:13">
      <c r="A275" s="187"/>
      <c r="B275" s="190"/>
      <c r="C275" s="165"/>
      <c r="D275" s="165"/>
      <c r="E275" s="163"/>
      <c r="F275" s="163"/>
      <c r="G275" s="163"/>
      <c r="H275" s="163"/>
      <c r="I275" s="164"/>
      <c r="J275" s="165"/>
      <c r="K275" s="163"/>
      <c r="L275" s="163"/>
      <c r="M275" s="163"/>
    </row>
    <row r="276" spans="1:13">
      <c r="A276" s="187"/>
      <c r="B276" s="190"/>
      <c r="C276" s="165"/>
      <c r="D276" s="165"/>
      <c r="E276" s="163"/>
      <c r="F276" s="163"/>
      <c r="G276" s="163"/>
      <c r="H276" s="163"/>
      <c r="I276" s="164"/>
      <c r="J276" s="165"/>
      <c r="K276" s="163"/>
      <c r="L276" s="163"/>
      <c r="M276" s="163"/>
    </row>
    <row r="277" spans="1:13">
      <c r="A277" s="187"/>
      <c r="B277" s="190"/>
      <c r="C277" s="165"/>
      <c r="D277" s="165"/>
      <c r="E277" s="163"/>
      <c r="F277" s="163"/>
      <c r="G277" s="163"/>
      <c r="H277" s="163"/>
      <c r="I277" s="164"/>
      <c r="J277" s="165"/>
      <c r="K277" s="163"/>
      <c r="L277" s="163"/>
      <c r="M277" s="163"/>
    </row>
    <row r="278" spans="1:13">
      <c r="A278" s="187"/>
      <c r="B278" s="190"/>
      <c r="C278" s="165"/>
      <c r="D278" s="165"/>
      <c r="E278" s="163"/>
      <c r="F278" s="163"/>
      <c r="G278" s="163"/>
      <c r="H278" s="163"/>
      <c r="I278" s="164"/>
      <c r="J278" s="165"/>
      <c r="K278" s="163"/>
      <c r="L278" s="163"/>
      <c r="M278" s="163"/>
    </row>
    <row r="279" spans="1:13">
      <c r="A279" s="187"/>
      <c r="B279" s="190"/>
      <c r="C279" s="165"/>
      <c r="D279" s="165"/>
      <c r="E279" s="163"/>
      <c r="F279" s="163"/>
      <c r="G279" s="163"/>
      <c r="H279" s="163"/>
      <c r="I279" s="164"/>
      <c r="J279" s="165"/>
      <c r="K279" s="163"/>
      <c r="L279" s="163"/>
      <c r="M279" s="163"/>
    </row>
    <row r="280" spans="1:13">
      <c r="A280" s="187"/>
      <c r="B280" s="190"/>
      <c r="C280" s="165"/>
      <c r="D280" s="165"/>
      <c r="E280" s="163"/>
      <c r="F280" s="163"/>
      <c r="G280" s="163"/>
      <c r="H280" s="163"/>
      <c r="I280" s="164"/>
      <c r="J280" s="165"/>
      <c r="K280" s="163"/>
      <c r="L280" s="163"/>
      <c r="M280" s="163"/>
    </row>
    <row r="281" spans="1:13">
      <c r="A281" s="187"/>
      <c r="B281" s="190"/>
      <c r="C281" s="165"/>
      <c r="D281" s="165"/>
      <c r="E281" s="163"/>
      <c r="F281" s="163"/>
      <c r="G281" s="163"/>
      <c r="H281" s="163"/>
      <c r="I281" s="164"/>
      <c r="J281" s="164"/>
      <c r="K281" s="163"/>
      <c r="L281" s="163"/>
      <c r="M281" s="163"/>
    </row>
    <row r="282" spans="1:13">
      <c r="A282" s="187"/>
      <c r="B282" s="190"/>
      <c r="C282" s="165"/>
      <c r="D282" s="165"/>
      <c r="E282" s="163"/>
      <c r="F282" s="163"/>
      <c r="G282" s="163"/>
      <c r="H282" s="163"/>
      <c r="I282" s="164"/>
      <c r="J282" s="165"/>
      <c r="K282" s="163"/>
      <c r="L282" s="163"/>
      <c r="M282" s="163"/>
    </row>
    <row r="283" spans="1:13">
      <c r="A283" s="187"/>
      <c r="B283" s="190"/>
      <c r="C283" s="165"/>
      <c r="D283" s="165"/>
      <c r="E283" s="163"/>
      <c r="F283" s="163"/>
      <c r="G283" s="163"/>
      <c r="H283" s="163"/>
      <c r="I283" s="164"/>
      <c r="J283" s="165"/>
      <c r="K283" s="163"/>
      <c r="L283" s="163"/>
      <c r="M283" s="163"/>
    </row>
    <row r="284" spans="1:13">
      <c r="A284" s="187"/>
      <c r="B284" s="190"/>
      <c r="C284" s="165"/>
      <c r="D284" s="165"/>
      <c r="E284" s="163"/>
      <c r="F284" s="163"/>
      <c r="G284" s="163"/>
      <c r="H284" s="163"/>
      <c r="I284" s="164"/>
      <c r="J284" s="165"/>
      <c r="K284" s="163"/>
      <c r="L284" s="163"/>
      <c r="M284" s="163"/>
    </row>
    <row r="285" spans="1:13">
      <c r="A285" s="187"/>
      <c r="B285" s="190"/>
      <c r="C285" s="165"/>
      <c r="D285" s="165"/>
      <c r="E285" s="163"/>
      <c r="F285" s="163"/>
      <c r="G285" s="163"/>
      <c r="H285" s="163"/>
      <c r="I285" s="164"/>
      <c r="J285" s="165"/>
      <c r="K285" s="163"/>
      <c r="L285" s="163"/>
      <c r="M285" s="163"/>
    </row>
    <row r="286" spans="1:13">
      <c r="A286" s="187"/>
      <c r="B286" s="190"/>
      <c r="C286" s="165"/>
      <c r="D286" s="165"/>
      <c r="E286" s="163"/>
      <c r="F286" s="163"/>
      <c r="G286" s="163"/>
      <c r="H286" s="163"/>
      <c r="I286" s="164"/>
      <c r="J286" s="165"/>
      <c r="K286" s="163"/>
      <c r="L286" s="163"/>
      <c r="M286" s="163"/>
    </row>
    <row r="287" spans="1:13">
      <c r="A287" s="187"/>
      <c r="B287" s="190"/>
      <c r="C287" s="165"/>
      <c r="D287" s="165"/>
      <c r="E287" s="163"/>
      <c r="F287" s="163"/>
      <c r="G287" s="163"/>
      <c r="H287" s="163"/>
      <c r="I287" s="164"/>
      <c r="J287" s="165"/>
      <c r="K287" s="163"/>
      <c r="L287" s="163"/>
      <c r="M287" s="163"/>
    </row>
    <row r="288" spans="1:13">
      <c r="A288" s="187"/>
      <c r="B288" s="190"/>
      <c r="C288" s="165"/>
      <c r="D288" s="165"/>
      <c r="E288" s="163"/>
      <c r="F288" s="163"/>
      <c r="G288" s="163"/>
      <c r="H288" s="163"/>
      <c r="I288" s="164"/>
      <c r="J288" s="165"/>
      <c r="K288" s="163"/>
      <c r="L288" s="163"/>
      <c r="M288" s="163"/>
    </row>
    <row r="289" spans="1:13">
      <c r="A289" s="187"/>
      <c r="B289" s="190"/>
      <c r="C289" s="165"/>
      <c r="D289" s="165"/>
      <c r="E289" s="163"/>
      <c r="F289" s="163"/>
      <c r="G289" s="163"/>
      <c r="H289" s="163"/>
      <c r="I289" s="164"/>
      <c r="J289" s="165"/>
      <c r="K289" s="163"/>
      <c r="L289" s="163"/>
      <c r="M289" s="163"/>
    </row>
    <row r="290" spans="1:13">
      <c r="A290" s="187"/>
      <c r="B290" s="190"/>
      <c r="C290" s="165"/>
      <c r="D290" s="165"/>
      <c r="E290" s="163"/>
      <c r="F290" s="163"/>
      <c r="G290" s="163"/>
      <c r="H290" s="163"/>
      <c r="I290" s="164"/>
      <c r="J290" s="165"/>
      <c r="K290" s="163"/>
      <c r="L290" s="163"/>
      <c r="M290" s="163"/>
    </row>
    <row r="291" spans="1:13">
      <c r="A291" s="187"/>
      <c r="B291" s="190"/>
      <c r="C291" s="165"/>
      <c r="D291" s="165"/>
      <c r="E291" s="163"/>
      <c r="F291" s="163"/>
      <c r="G291" s="163"/>
      <c r="H291" s="163"/>
      <c r="I291" s="164"/>
      <c r="J291" s="165"/>
      <c r="K291" s="163"/>
      <c r="L291" s="163"/>
      <c r="M291" s="163"/>
    </row>
    <row r="292" spans="1:13">
      <c r="A292" s="187"/>
      <c r="B292" s="190"/>
      <c r="C292" s="165"/>
      <c r="D292" s="165"/>
      <c r="E292" s="163"/>
      <c r="F292" s="163"/>
      <c r="G292" s="163"/>
      <c r="H292" s="163"/>
      <c r="I292" s="164"/>
      <c r="J292" s="165"/>
      <c r="K292" s="163"/>
      <c r="L292" s="163"/>
      <c r="M292" s="163"/>
    </row>
    <row r="293" spans="1:13">
      <c r="A293" s="187"/>
      <c r="B293" s="190"/>
      <c r="C293" s="165"/>
      <c r="D293" s="165"/>
      <c r="E293" s="163"/>
      <c r="F293" s="163"/>
      <c r="G293" s="163"/>
      <c r="H293" s="163"/>
      <c r="I293" s="164"/>
      <c r="J293" s="165"/>
      <c r="K293" s="163"/>
      <c r="L293" s="163"/>
      <c r="M293" s="163"/>
    </row>
    <row r="294" spans="1:13">
      <c r="A294" s="187"/>
      <c r="B294" s="190"/>
      <c r="C294" s="165"/>
      <c r="D294" s="165"/>
      <c r="E294" s="163"/>
      <c r="F294" s="163"/>
      <c r="G294" s="163"/>
      <c r="H294" s="163"/>
      <c r="I294" s="164"/>
      <c r="J294" s="165"/>
      <c r="K294" s="163"/>
      <c r="L294" s="163"/>
      <c r="M294" s="163"/>
    </row>
    <row r="295" spans="1:13">
      <c r="A295" s="187"/>
      <c r="B295" s="190"/>
      <c r="C295" s="165"/>
      <c r="D295" s="165"/>
      <c r="E295" s="163"/>
      <c r="F295" s="163"/>
      <c r="G295" s="163"/>
      <c r="H295" s="163"/>
      <c r="I295" s="164"/>
      <c r="J295" s="165"/>
      <c r="K295" s="163"/>
      <c r="L295" s="163"/>
      <c r="M295" s="163"/>
    </row>
    <row r="296" spans="1:13">
      <c r="A296" s="187"/>
      <c r="B296" s="190"/>
      <c r="C296" s="165"/>
      <c r="D296" s="165"/>
      <c r="E296" s="163"/>
      <c r="F296" s="163"/>
      <c r="G296" s="163"/>
      <c r="H296" s="163"/>
      <c r="I296" s="164"/>
      <c r="J296" s="165"/>
      <c r="K296" s="163"/>
      <c r="L296" s="163"/>
      <c r="M296" s="163"/>
    </row>
    <row r="297" spans="1:13">
      <c r="A297" s="187"/>
      <c r="B297" s="190"/>
      <c r="C297" s="165"/>
      <c r="D297" s="165"/>
      <c r="E297" s="163"/>
      <c r="F297" s="163"/>
      <c r="G297" s="163"/>
      <c r="H297" s="163"/>
      <c r="I297" s="164"/>
      <c r="J297" s="165"/>
      <c r="K297" s="163"/>
      <c r="L297" s="163"/>
      <c r="M297" s="163"/>
    </row>
    <row r="298" spans="1:13">
      <c r="A298" s="187"/>
      <c r="B298" s="190"/>
      <c r="C298" s="165"/>
      <c r="D298" s="165"/>
      <c r="E298" s="163"/>
      <c r="F298" s="163"/>
      <c r="G298" s="163"/>
      <c r="H298" s="163"/>
      <c r="I298" s="164"/>
      <c r="J298" s="165"/>
      <c r="K298" s="163"/>
      <c r="L298" s="163"/>
      <c r="M298" s="163"/>
    </row>
    <row r="299" spans="1:13">
      <c r="A299" s="187"/>
      <c r="B299" s="190"/>
      <c r="C299" s="165"/>
      <c r="D299" s="165"/>
      <c r="E299" s="163"/>
      <c r="F299" s="163"/>
      <c r="G299" s="163"/>
      <c r="H299" s="163"/>
      <c r="I299" s="164"/>
      <c r="J299" s="165"/>
      <c r="K299" s="163"/>
      <c r="L299" s="163"/>
      <c r="M299" s="163"/>
    </row>
    <row r="300" spans="1:13">
      <c r="A300" s="187"/>
      <c r="B300" s="190"/>
      <c r="C300" s="165"/>
      <c r="D300" s="165"/>
      <c r="E300" s="163"/>
      <c r="F300" s="163"/>
      <c r="G300" s="163"/>
      <c r="H300" s="163"/>
      <c r="I300" s="164"/>
      <c r="J300" s="165"/>
      <c r="K300" s="163"/>
      <c r="L300" s="163"/>
      <c r="M300" s="163"/>
    </row>
    <row r="301" spans="1:13">
      <c r="A301" s="187"/>
      <c r="B301" s="190"/>
      <c r="C301" s="165"/>
      <c r="D301" s="165"/>
      <c r="E301" s="163"/>
      <c r="F301" s="163"/>
      <c r="G301" s="163"/>
      <c r="H301" s="163"/>
      <c r="I301" s="164"/>
      <c r="J301" s="165"/>
      <c r="K301" s="163"/>
      <c r="L301" s="163"/>
      <c r="M301" s="163"/>
    </row>
    <row r="302" spans="1:13">
      <c r="A302" s="187"/>
      <c r="B302" s="190"/>
      <c r="C302" s="165"/>
      <c r="D302" s="165"/>
      <c r="E302" s="163"/>
      <c r="F302" s="163"/>
      <c r="G302" s="163"/>
      <c r="H302" s="163"/>
      <c r="I302" s="164"/>
      <c r="J302" s="165"/>
      <c r="K302" s="163"/>
      <c r="L302" s="163"/>
      <c r="M302" s="163"/>
    </row>
    <row r="303" spans="1:13">
      <c r="A303" s="187"/>
      <c r="B303" s="190"/>
      <c r="C303" s="165"/>
      <c r="D303" s="165"/>
      <c r="E303" s="163"/>
      <c r="F303" s="163"/>
      <c r="G303" s="163"/>
      <c r="H303" s="163"/>
      <c r="I303" s="164"/>
      <c r="J303" s="165"/>
      <c r="K303" s="163"/>
      <c r="L303" s="163"/>
      <c r="M303" s="163"/>
    </row>
    <row r="304" spans="1:13">
      <c r="A304" s="187"/>
      <c r="B304" s="190"/>
      <c r="C304" s="165"/>
      <c r="D304" s="165"/>
      <c r="E304" s="163"/>
      <c r="F304" s="163"/>
      <c r="G304" s="163"/>
      <c r="H304" s="163"/>
      <c r="I304" s="164"/>
      <c r="J304" s="165"/>
      <c r="K304" s="163"/>
      <c r="L304" s="163"/>
      <c r="M304" s="163"/>
    </row>
    <row r="305" spans="1:13">
      <c r="A305" s="187"/>
      <c r="B305" s="190"/>
      <c r="C305" s="165"/>
      <c r="D305" s="165"/>
      <c r="E305" s="163"/>
      <c r="F305" s="163"/>
      <c r="G305" s="163"/>
      <c r="H305" s="163"/>
      <c r="I305" s="164"/>
      <c r="J305" s="165"/>
      <c r="K305" s="163"/>
      <c r="L305" s="163"/>
      <c r="M305" s="163"/>
    </row>
    <row r="306" spans="1:13">
      <c r="A306" s="187"/>
      <c r="B306" s="190"/>
      <c r="C306" s="165"/>
      <c r="D306" s="165"/>
      <c r="E306" s="163"/>
      <c r="F306" s="163"/>
      <c r="G306" s="163"/>
      <c r="H306" s="163"/>
      <c r="I306" s="164"/>
      <c r="J306" s="165"/>
      <c r="K306" s="163"/>
      <c r="L306" s="163"/>
      <c r="M306" s="163"/>
    </row>
    <row r="307" spans="1:13">
      <c r="A307" s="187"/>
      <c r="B307" s="190"/>
      <c r="C307" s="165"/>
      <c r="D307" s="165"/>
      <c r="E307" s="163"/>
      <c r="F307" s="163"/>
      <c r="G307" s="163"/>
      <c r="H307" s="163"/>
      <c r="I307" s="164"/>
      <c r="J307" s="164"/>
      <c r="K307" s="163"/>
      <c r="L307" s="163"/>
      <c r="M307" s="163"/>
    </row>
    <row r="308" spans="1:13">
      <c r="A308" s="187"/>
      <c r="B308" s="190"/>
      <c r="C308" s="165"/>
      <c r="D308" s="165"/>
      <c r="E308" s="163"/>
      <c r="F308" s="163"/>
      <c r="G308" s="163"/>
      <c r="H308" s="163"/>
      <c r="I308" s="164"/>
      <c r="J308" s="165"/>
      <c r="K308" s="163"/>
      <c r="L308" s="163"/>
      <c r="M308" s="163"/>
    </row>
    <row r="309" spans="1:13">
      <c r="A309" s="187"/>
      <c r="B309" s="190"/>
      <c r="C309" s="165"/>
      <c r="D309" s="165"/>
      <c r="E309" s="163"/>
      <c r="F309" s="163"/>
      <c r="G309" s="163"/>
      <c r="H309" s="163"/>
      <c r="I309" s="164"/>
      <c r="J309" s="165"/>
      <c r="K309" s="163"/>
      <c r="L309" s="163"/>
      <c r="M309" s="163"/>
    </row>
    <row r="310" spans="1:13">
      <c r="A310" s="187"/>
      <c r="B310" s="190"/>
      <c r="C310" s="165"/>
      <c r="D310" s="165"/>
      <c r="E310" s="163"/>
      <c r="F310" s="163"/>
      <c r="G310" s="163"/>
      <c r="H310" s="163"/>
      <c r="I310" s="164"/>
      <c r="J310" s="165"/>
      <c r="K310" s="163"/>
      <c r="L310" s="163"/>
      <c r="M310" s="163"/>
    </row>
    <row r="311" spans="1:13">
      <c r="A311" s="187"/>
      <c r="B311" s="190"/>
      <c r="C311" s="165"/>
      <c r="D311" s="165"/>
      <c r="E311" s="163"/>
      <c r="F311" s="163"/>
      <c r="G311" s="163"/>
      <c r="H311" s="163"/>
      <c r="I311" s="164"/>
      <c r="J311" s="165"/>
      <c r="K311" s="163"/>
      <c r="L311" s="163"/>
      <c r="M311" s="163"/>
    </row>
    <row r="312" spans="1:13">
      <c r="A312" s="187"/>
      <c r="B312" s="190"/>
      <c r="C312" s="165"/>
      <c r="D312" s="165"/>
      <c r="E312" s="163"/>
      <c r="F312" s="163"/>
      <c r="G312" s="163"/>
      <c r="H312" s="163"/>
      <c r="I312" s="164"/>
      <c r="J312" s="165"/>
      <c r="K312" s="163"/>
      <c r="L312" s="163"/>
      <c r="M312" s="163"/>
    </row>
    <row r="313" spans="1:13">
      <c r="A313" s="187"/>
      <c r="B313" s="190"/>
      <c r="C313" s="165"/>
      <c r="D313" s="165"/>
      <c r="E313" s="163"/>
      <c r="F313" s="163"/>
      <c r="G313" s="163"/>
      <c r="H313" s="163"/>
      <c r="I313" s="164"/>
      <c r="J313" s="165"/>
      <c r="K313" s="163"/>
      <c r="L313" s="163"/>
      <c r="M313" s="163"/>
    </row>
    <row r="314" spans="1:13">
      <c r="A314" s="187"/>
      <c r="B314" s="190"/>
      <c r="C314" s="165"/>
      <c r="D314" s="165"/>
      <c r="E314" s="163"/>
      <c r="F314" s="163"/>
      <c r="G314" s="163"/>
      <c r="H314" s="163"/>
      <c r="I314" s="164"/>
      <c r="J314" s="165"/>
      <c r="K314" s="163"/>
      <c r="L314" s="163"/>
      <c r="M314" s="163"/>
    </row>
    <row r="315" spans="1:13">
      <c r="A315" s="187"/>
      <c r="B315" s="190"/>
      <c r="C315" s="165"/>
      <c r="D315" s="165"/>
      <c r="E315" s="163"/>
      <c r="F315" s="163"/>
      <c r="G315" s="163"/>
      <c r="H315" s="163"/>
      <c r="I315" s="164"/>
      <c r="J315" s="165"/>
      <c r="K315" s="163"/>
      <c r="L315" s="163"/>
      <c r="M315" s="163"/>
    </row>
    <row r="316" spans="1:13">
      <c r="A316" s="187"/>
      <c r="B316" s="190"/>
      <c r="C316" s="165"/>
      <c r="D316" s="165"/>
      <c r="E316" s="163"/>
      <c r="F316" s="163"/>
      <c r="G316" s="163"/>
      <c r="H316" s="163"/>
      <c r="I316" s="164"/>
      <c r="J316" s="165"/>
      <c r="K316" s="163"/>
      <c r="L316" s="163"/>
      <c r="M316" s="163"/>
    </row>
    <row r="317" spans="1:13">
      <c r="A317" s="187"/>
      <c r="B317" s="190"/>
      <c r="C317" s="165"/>
      <c r="D317" s="165"/>
      <c r="E317" s="163"/>
      <c r="F317" s="163"/>
      <c r="G317" s="163"/>
      <c r="H317" s="163"/>
      <c r="I317" s="164"/>
      <c r="J317" s="165"/>
      <c r="K317" s="163"/>
      <c r="L317" s="163"/>
      <c r="M317" s="163"/>
    </row>
    <row r="318" spans="1:13">
      <c r="A318" s="187"/>
      <c r="B318" s="190"/>
      <c r="C318" s="165"/>
      <c r="D318" s="165"/>
      <c r="E318" s="163"/>
      <c r="F318" s="163"/>
      <c r="G318" s="163"/>
      <c r="H318" s="163"/>
      <c r="I318" s="164"/>
      <c r="J318" s="165"/>
      <c r="K318" s="163"/>
      <c r="L318" s="163"/>
      <c r="M318" s="163"/>
    </row>
    <row r="319" spans="1:13">
      <c r="A319" s="187"/>
      <c r="B319" s="190"/>
      <c r="C319" s="165"/>
      <c r="D319" s="165"/>
      <c r="E319" s="163"/>
      <c r="F319" s="163"/>
      <c r="G319" s="163"/>
      <c r="H319" s="163"/>
      <c r="I319" s="164"/>
      <c r="J319" s="165"/>
      <c r="K319" s="163"/>
      <c r="L319" s="163"/>
      <c r="M319" s="163"/>
    </row>
    <row r="320" spans="1:13">
      <c r="A320" s="187"/>
      <c r="B320" s="190"/>
      <c r="C320" s="165"/>
      <c r="D320" s="165"/>
      <c r="E320" s="163"/>
      <c r="F320" s="163"/>
      <c r="G320" s="163"/>
      <c r="H320" s="163"/>
      <c r="I320" s="164"/>
      <c r="J320" s="165"/>
      <c r="K320" s="163"/>
      <c r="L320" s="163"/>
      <c r="M320" s="163"/>
    </row>
    <row r="321" spans="1:13">
      <c r="A321" s="187"/>
      <c r="B321" s="190"/>
      <c r="C321" s="165"/>
      <c r="D321" s="165"/>
      <c r="E321" s="163"/>
      <c r="F321" s="163"/>
      <c r="G321" s="163"/>
      <c r="H321" s="163"/>
      <c r="I321" s="164"/>
      <c r="J321" s="165"/>
      <c r="K321" s="163"/>
      <c r="L321" s="163"/>
      <c r="M321" s="163"/>
    </row>
    <row r="322" spans="1:13">
      <c r="A322" s="187"/>
      <c r="B322" s="190"/>
      <c r="C322" s="165"/>
      <c r="D322" s="165"/>
      <c r="E322" s="163"/>
      <c r="F322" s="163"/>
      <c r="G322" s="163"/>
      <c r="H322" s="163"/>
      <c r="I322" s="164"/>
      <c r="J322" s="165"/>
      <c r="K322" s="163"/>
      <c r="L322" s="163"/>
      <c r="M322" s="163"/>
    </row>
    <row r="323" spans="1:13">
      <c r="A323" s="187"/>
      <c r="B323" s="190"/>
      <c r="C323" s="165"/>
      <c r="D323" s="165"/>
      <c r="E323" s="163"/>
      <c r="F323" s="163"/>
      <c r="G323" s="163"/>
      <c r="H323" s="163"/>
      <c r="I323" s="164"/>
      <c r="J323" s="165"/>
      <c r="K323" s="163"/>
      <c r="L323" s="163"/>
      <c r="M323" s="163"/>
    </row>
    <row r="324" spans="1:13">
      <c r="A324" s="187"/>
      <c r="B324" s="190"/>
      <c r="C324" s="165"/>
      <c r="D324" s="165"/>
      <c r="E324" s="163"/>
      <c r="F324" s="163"/>
      <c r="G324" s="163"/>
      <c r="H324" s="163"/>
      <c r="I324" s="164"/>
      <c r="J324" s="165"/>
      <c r="K324" s="163"/>
      <c r="L324" s="163"/>
      <c r="M324" s="163"/>
    </row>
    <row r="325" spans="1:13">
      <c r="A325" s="187"/>
      <c r="B325" s="190"/>
      <c r="C325" s="165"/>
      <c r="D325" s="165"/>
      <c r="E325" s="163"/>
      <c r="F325" s="163"/>
      <c r="G325" s="163"/>
      <c r="H325" s="163"/>
      <c r="I325" s="164"/>
      <c r="J325" s="165"/>
      <c r="K325" s="163"/>
      <c r="L325" s="163"/>
      <c r="M325" s="163"/>
    </row>
    <row r="326" spans="1:13">
      <c r="A326" s="187"/>
      <c r="B326" s="190"/>
      <c r="C326" s="165"/>
      <c r="D326" s="165"/>
      <c r="E326" s="163"/>
      <c r="F326" s="163"/>
      <c r="G326" s="163"/>
      <c r="H326" s="163"/>
      <c r="I326" s="164"/>
      <c r="J326" s="165"/>
      <c r="K326" s="163"/>
      <c r="L326" s="163"/>
      <c r="M326" s="163"/>
    </row>
    <row r="327" spans="1:13">
      <c r="A327" s="187"/>
      <c r="B327" s="190"/>
      <c r="C327" s="165"/>
      <c r="D327" s="165"/>
      <c r="E327" s="163"/>
      <c r="F327" s="163"/>
      <c r="G327" s="163"/>
      <c r="H327" s="163"/>
      <c r="I327" s="164"/>
      <c r="J327" s="165"/>
      <c r="K327" s="163"/>
      <c r="L327" s="163"/>
      <c r="M327" s="163"/>
    </row>
    <row r="328" spans="1:13">
      <c r="A328" s="187"/>
      <c r="B328" s="190"/>
      <c r="C328" s="165"/>
      <c r="D328" s="165"/>
      <c r="E328" s="163"/>
      <c r="F328" s="163"/>
      <c r="G328" s="163"/>
      <c r="H328" s="163"/>
      <c r="I328" s="164"/>
      <c r="J328" s="165"/>
      <c r="K328" s="163"/>
      <c r="L328" s="163"/>
      <c r="M328" s="163"/>
    </row>
    <row r="329" spans="1:13">
      <c r="A329" s="187"/>
      <c r="B329" s="190"/>
      <c r="C329" s="165"/>
      <c r="D329" s="165"/>
      <c r="E329" s="163"/>
      <c r="F329" s="163"/>
      <c r="G329" s="163"/>
      <c r="H329" s="163"/>
      <c r="I329" s="164"/>
      <c r="J329" s="165"/>
      <c r="K329" s="163"/>
      <c r="L329" s="163"/>
      <c r="M329" s="163"/>
    </row>
    <row r="330" spans="1:13">
      <c r="A330" s="187"/>
      <c r="B330" s="190"/>
      <c r="C330" s="165"/>
      <c r="D330" s="165"/>
      <c r="E330" s="163"/>
      <c r="F330" s="163"/>
      <c r="G330" s="163"/>
      <c r="H330" s="163"/>
      <c r="I330" s="164"/>
      <c r="J330" s="165"/>
      <c r="K330" s="163"/>
      <c r="L330" s="163"/>
      <c r="M330" s="163"/>
    </row>
    <row r="331" spans="1:13">
      <c r="A331" s="187"/>
      <c r="B331" s="190"/>
      <c r="C331" s="165"/>
      <c r="D331" s="165"/>
      <c r="E331" s="163"/>
      <c r="F331" s="163"/>
      <c r="G331" s="163"/>
      <c r="H331" s="163"/>
      <c r="I331" s="164"/>
      <c r="J331" s="165"/>
      <c r="K331" s="163"/>
      <c r="L331" s="163"/>
      <c r="M331" s="163"/>
    </row>
    <row r="332" spans="1:13">
      <c r="A332" s="187"/>
      <c r="B332" s="190"/>
      <c r="C332" s="165"/>
      <c r="D332" s="165"/>
      <c r="E332" s="163"/>
      <c r="F332" s="163"/>
      <c r="G332" s="163"/>
      <c r="H332" s="163"/>
      <c r="I332" s="164"/>
      <c r="J332" s="165"/>
      <c r="K332" s="163"/>
      <c r="L332" s="163"/>
      <c r="M332" s="163"/>
    </row>
    <row r="333" spans="1:13">
      <c r="A333" s="187"/>
      <c r="B333" s="190"/>
      <c r="C333" s="165"/>
      <c r="D333" s="165"/>
      <c r="E333" s="163"/>
      <c r="F333" s="163"/>
      <c r="G333" s="163"/>
      <c r="H333" s="163"/>
      <c r="I333" s="164"/>
      <c r="J333" s="165"/>
      <c r="K333" s="163"/>
      <c r="L333" s="163"/>
      <c r="M333" s="163"/>
    </row>
    <row r="334" spans="1:13">
      <c r="A334" s="187"/>
      <c r="B334" s="190"/>
      <c r="C334" s="165"/>
      <c r="D334" s="165"/>
      <c r="E334" s="163"/>
      <c r="F334" s="163"/>
      <c r="G334" s="163"/>
      <c r="H334" s="163"/>
      <c r="I334" s="164"/>
      <c r="J334" s="165"/>
      <c r="K334" s="163"/>
      <c r="L334" s="163"/>
      <c r="M334" s="163"/>
    </row>
    <row r="335" spans="1:13">
      <c r="A335" s="187"/>
      <c r="B335" s="190"/>
      <c r="C335" s="165"/>
      <c r="D335" s="165"/>
      <c r="E335" s="163"/>
      <c r="F335" s="163"/>
      <c r="G335" s="163"/>
      <c r="H335" s="163"/>
      <c r="I335" s="164"/>
      <c r="J335" s="165"/>
      <c r="K335" s="163"/>
      <c r="L335" s="163"/>
      <c r="M335" s="163"/>
    </row>
    <row r="336" spans="1:13">
      <c r="A336" s="187"/>
      <c r="B336" s="190"/>
      <c r="C336" s="165"/>
      <c r="D336" s="165"/>
      <c r="E336" s="163"/>
      <c r="F336" s="163"/>
      <c r="G336" s="163"/>
      <c r="H336" s="163"/>
      <c r="I336" s="164"/>
      <c r="J336" s="165"/>
      <c r="K336" s="163"/>
      <c r="L336" s="163"/>
      <c r="M336" s="163"/>
    </row>
    <row r="337" spans="1:13 16382:16382">
      <c r="A337" s="187"/>
      <c r="B337" s="190"/>
      <c r="C337" s="165"/>
      <c r="D337" s="165"/>
      <c r="E337" s="163"/>
      <c r="F337" s="163"/>
      <c r="G337" s="163"/>
      <c r="H337" s="163"/>
      <c r="I337" s="164"/>
      <c r="J337" s="165"/>
      <c r="K337" s="163"/>
      <c r="L337" s="163"/>
      <c r="M337" s="163"/>
    </row>
    <row r="338" spans="1:13 16382:16382">
      <c r="A338" s="187"/>
      <c r="B338" s="190"/>
      <c r="C338" s="165"/>
      <c r="D338" s="165"/>
      <c r="E338" s="163"/>
      <c r="F338" s="163"/>
      <c r="G338" s="163"/>
      <c r="H338" s="163"/>
      <c r="I338" s="164"/>
      <c r="J338" s="165"/>
      <c r="K338" s="163"/>
      <c r="L338" s="163"/>
      <c r="M338" s="163"/>
    </row>
    <row r="339" spans="1:13 16382:16382">
      <c r="A339" s="187"/>
      <c r="B339" s="190"/>
      <c r="C339" s="165"/>
      <c r="D339" s="165"/>
      <c r="E339" s="163"/>
      <c r="F339" s="163"/>
      <c r="G339" s="163"/>
      <c r="H339" s="163"/>
      <c r="I339" s="164"/>
      <c r="J339" s="165"/>
      <c r="K339" s="163"/>
      <c r="L339" s="163"/>
      <c r="M339" s="163"/>
    </row>
    <row r="340" spans="1:13 16382:16382">
      <c r="A340" s="187"/>
      <c r="B340" s="190"/>
      <c r="C340" s="165"/>
      <c r="D340" s="165"/>
      <c r="E340" s="163"/>
      <c r="F340" s="163"/>
      <c r="G340" s="163"/>
      <c r="H340" s="163"/>
      <c r="I340" s="164"/>
      <c r="J340" s="165"/>
      <c r="K340" s="163"/>
      <c r="L340" s="163"/>
      <c r="M340" s="163"/>
    </row>
    <row r="341" spans="1:13 16382:16382">
      <c r="A341" s="187"/>
      <c r="B341" s="190"/>
      <c r="C341" s="165"/>
      <c r="D341" s="165"/>
      <c r="E341" s="163"/>
      <c r="F341" s="163"/>
      <c r="G341" s="163"/>
      <c r="H341" s="163"/>
      <c r="I341" s="164"/>
      <c r="J341" s="165"/>
      <c r="K341" s="163"/>
      <c r="L341" s="163"/>
      <c r="M341" s="163"/>
    </row>
    <row r="342" spans="1:13 16382:16382">
      <c r="A342" s="187"/>
      <c r="B342" s="190"/>
      <c r="C342" s="165"/>
      <c r="D342" s="165"/>
      <c r="E342" s="163"/>
      <c r="F342" s="163"/>
      <c r="G342" s="163"/>
      <c r="H342" s="163"/>
      <c r="I342" s="164"/>
      <c r="J342" s="165"/>
      <c r="K342" s="163"/>
      <c r="L342" s="163"/>
      <c r="M342" s="163"/>
    </row>
    <row r="343" spans="1:13 16382:16382">
      <c r="A343" s="187"/>
      <c r="B343" s="190"/>
      <c r="C343" s="165"/>
      <c r="D343" s="165"/>
      <c r="E343" s="163"/>
      <c r="F343" s="163"/>
      <c r="G343" s="163"/>
      <c r="H343" s="163"/>
      <c r="I343" s="164"/>
      <c r="J343" s="165"/>
      <c r="K343" s="163"/>
      <c r="L343" s="163"/>
      <c r="M343" s="163"/>
    </row>
    <row r="344" spans="1:13 16382:16382">
      <c r="A344" s="187"/>
      <c r="B344" s="190"/>
      <c r="C344" s="165"/>
      <c r="D344" s="165"/>
      <c r="E344" s="163"/>
      <c r="F344" s="163"/>
      <c r="G344" s="163"/>
      <c r="H344" s="163"/>
      <c r="I344" s="164"/>
      <c r="J344" s="165"/>
      <c r="K344" s="163"/>
      <c r="L344" s="163"/>
      <c r="M344" s="163"/>
    </row>
    <row r="345" spans="1:13 16382:16382">
      <c r="A345" s="187"/>
      <c r="B345" s="190"/>
      <c r="C345" s="165"/>
      <c r="D345" s="165"/>
      <c r="E345" s="163"/>
      <c r="F345" s="163"/>
      <c r="G345" s="163"/>
      <c r="H345" s="163"/>
      <c r="I345" s="164"/>
      <c r="J345" s="165"/>
      <c r="K345" s="163"/>
      <c r="L345" s="163"/>
      <c r="M345" s="163"/>
      <c r="XFB345" s="165">
        <v>45519</v>
      </c>
    </row>
    <row r="346" spans="1:13 16382:16382">
      <c r="A346" s="187"/>
      <c r="B346" s="190"/>
      <c r="C346" s="165"/>
      <c r="D346" s="165"/>
      <c r="E346" s="163"/>
      <c r="F346" s="163"/>
      <c r="G346" s="163"/>
      <c r="H346" s="163"/>
      <c r="I346" s="164"/>
      <c r="J346" s="165"/>
      <c r="K346" s="163"/>
      <c r="L346" s="163"/>
      <c r="M346" s="163"/>
    </row>
    <row r="347" spans="1:13 16382:16382">
      <c r="A347" s="187"/>
      <c r="B347" s="190"/>
      <c r="C347" s="165"/>
      <c r="D347" s="165"/>
      <c r="E347" s="163"/>
      <c r="F347" s="163"/>
      <c r="G347" s="163"/>
      <c r="H347" s="163"/>
      <c r="I347" s="164"/>
      <c r="J347" s="165"/>
      <c r="K347" s="163"/>
      <c r="L347" s="163"/>
      <c r="M347" s="163"/>
    </row>
    <row r="348" spans="1:13 16382:16382">
      <c r="A348" s="187"/>
      <c r="B348" s="190"/>
      <c r="C348" s="165"/>
      <c r="D348" s="165"/>
      <c r="E348" s="163"/>
      <c r="F348" s="163"/>
      <c r="G348" s="163"/>
      <c r="H348" s="163"/>
      <c r="I348" s="164"/>
      <c r="J348" s="165"/>
      <c r="K348" s="163"/>
      <c r="L348" s="163"/>
      <c r="M348" s="163"/>
    </row>
    <row r="349" spans="1:13 16382:16382">
      <c r="A349" s="187"/>
      <c r="B349" s="190"/>
      <c r="C349" s="165"/>
      <c r="D349" s="165"/>
      <c r="E349" s="163"/>
      <c r="F349" s="163"/>
      <c r="G349" s="163"/>
      <c r="H349" s="163"/>
      <c r="I349" s="164"/>
      <c r="J349" s="165"/>
      <c r="K349" s="163"/>
      <c r="L349" s="163"/>
      <c r="M349" s="163"/>
    </row>
    <row r="350" spans="1:13 16382:16382">
      <c r="A350" s="187"/>
      <c r="B350" s="190"/>
      <c r="C350" s="165"/>
      <c r="D350" s="165"/>
      <c r="E350" s="163"/>
      <c r="F350" s="163"/>
      <c r="G350" s="163"/>
      <c r="H350" s="163"/>
      <c r="I350" s="164"/>
      <c r="J350" s="165"/>
      <c r="K350" s="163"/>
      <c r="L350" s="163"/>
      <c r="M350" s="163"/>
    </row>
    <row r="351" spans="1:13 16382:16382">
      <c r="A351" s="187"/>
      <c r="B351" s="190"/>
      <c r="C351" s="165"/>
      <c r="D351" s="165"/>
      <c r="E351" s="163"/>
      <c r="F351" s="163"/>
      <c r="G351" s="163"/>
      <c r="H351" s="163"/>
      <c r="I351" s="164"/>
      <c r="J351" s="165"/>
      <c r="K351" s="163"/>
      <c r="L351" s="163"/>
      <c r="M351" s="163"/>
    </row>
    <row r="352" spans="1:13 16382:16382">
      <c r="A352" s="187"/>
      <c r="B352" s="190"/>
      <c r="C352" s="165"/>
      <c r="D352" s="165"/>
      <c r="E352" s="163"/>
      <c r="F352" s="163"/>
      <c r="G352" s="163"/>
      <c r="H352" s="163"/>
      <c r="I352" s="164"/>
      <c r="J352" s="165"/>
      <c r="K352" s="163"/>
      <c r="L352" s="163"/>
      <c r="M352" s="163"/>
    </row>
    <row r="353" spans="1:13">
      <c r="A353" s="187"/>
      <c r="B353" s="190"/>
      <c r="C353" s="165"/>
      <c r="D353" s="165"/>
      <c r="E353" s="163"/>
      <c r="F353" s="163"/>
      <c r="G353" s="163"/>
      <c r="H353" s="163"/>
      <c r="I353" s="164"/>
      <c r="J353" s="165"/>
      <c r="K353" s="163"/>
      <c r="L353" s="163"/>
      <c r="M353" s="163"/>
    </row>
    <row r="354" spans="1:13">
      <c r="A354" s="187"/>
      <c r="B354" s="190"/>
      <c r="C354" s="165"/>
      <c r="D354" s="165"/>
      <c r="E354" s="163"/>
      <c r="F354" s="163"/>
      <c r="G354" s="163"/>
      <c r="H354" s="163"/>
      <c r="I354" s="164"/>
      <c r="J354" s="165"/>
      <c r="K354" s="163"/>
      <c r="L354" s="163"/>
      <c r="M354" s="163"/>
    </row>
    <row r="355" spans="1:13">
      <c r="A355" s="187"/>
      <c r="B355" s="190"/>
      <c r="C355" s="165"/>
      <c r="D355" s="165"/>
      <c r="E355" s="163"/>
      <c r="F355" s="163"/>
      <c r="G355" s="163"/>
      <c r="H355" s="163"/>
      <c r="I355" s="164"/>
      <c r="J355" s="165"/>
      <c r="K355" s="163"/>
      <c r="L355" s="163"/>
      <c r="M355" s="163"/>
    </row>
    <row r="356" spans="1:13">
      <c r="A356" s="187"/>
      <c r="B356" s="190"/>
      <c r="C356" s="165"/>
      <c r="D356" s="165"/>
      <c r="E356" s="163"/>
      <c r="F356" s="163"/>
      <c r="G356" s="163"/>
      <c r="H356" s="163"/>
      <c r="I356" s="164"/>
      <c r="J356" s="165"/>
      <c r="K356" s="163"/>
      <c r="L356" s="163"/>
      <c r="M356" s="163"/>
    </row>
    <row r="357" spans="1:13">
      <c r="A357" s="187"/>
      <c r="B357" s="190"/>
      <c r="C357" s="165"/>
      <c r="D357" s="165"/>
      <c r="E357" s="163"/>
      <c r="F357" s="163"/>
      <c r="G357" s="163"/>
      <c r="H357" s="163"/>
      <c r="I357" s="164"/>
      <c r="J357" s="165"/>
      <c r="K357" s="163"/>
      <c r="L357" s="163"/>
      <c r="M357" s="163"/>
    </row>
    <row r="358" spans="1:13">
      <c r="A358" s="187"/>
      <c r="B358" s="190"/>
      <c r="C358" s="165"/>
      <c r="D358" s="165"/>
      <c r="E358" s="163"/>
      <c r="F358" s="163"/>
      <c r="G358" s="163"/>
      <c r="H358" s="163"/>
      <c r="I358" s="164"/>
      <c r="J358" s="165"/>
      <c r="K358" s="163"/>
      <c r="L358" s="163"/>
      <c r="M358" s="163"/>
    </row>
    <row r="359" spans="1:13">
      <c r="A359" s="187"/>
      <c r="B359" s="190"/>
      <c r="C359" s="165"/>
      <c r="D359" s="165"/>
      <c r="E359" s="163"/>
      <c r="F359" s="163"/>
      <c r="G359" s="163"/>
      <c r="H359" s="163"/>
      <c r="I359" s="164"/>
      <c r="J359" s="165"/>
      <c r="K359" s="163"/>
      <c r="L359" s="163"/>
      <c r="M359" s="163"/>
    </row>
    <row r="360" spans="1:13">
      <c r="A360" s="187"/>
      <c r="B360" s="190"/>
      <c r="C360" s="165"/>
      <c r="D360" s="165"/>
      <c r="E360" s="163"/>
      <c r="F360" s="163"/>
      <c r="G360" s="163"/>
      <c r="H360" s="163"/>
      <c r="I360" s="164"/>
      <c r="J360" s="165"/>
      <c r="K360" s="163"/>
      <c r="L360" s="163"/>
      <c r="M360" s="163"/>
    </row>
    <row r="361" spans="1:13">
      <c r="A361" s="187"/>
      <c r="B361" s="190"/>
      <c r="C361" s="165"/>
      <c r="D361" s="165"/>
      <c r="E361" s="163"/>
      <c r="F361" s="163"/>
      <c r="G361" s="163"/>
      <c r="H361" s="163"/>
      <c r="I361" s="164"/>
      <c r="J361" s="165"/>
      <c r="K361" s="163"/>
      <c r="L361" s="163"/>
      <c r="M361" s="163"/>
    </row>
    <row r="362" spans="1:13">
      <c r="A362" s="187"/>
      <c r="B362" s="190"/>
      <c r="C362" s="165"/>
      <c r="D362" s="165"/>
      <c r="E362" s="163"/>
      <c r="F362" s="163"/>
      <c r="G362" s="163"/>
      <c r="H362" s="163"/>
      <c r="I362" s="164"/>
      <c r="J362" s="165"/>
      <c r="K362" s="163"/>
      <c r="L362" s="163"/>
      <c r="M362" s="163"/>
    </row>
    <row r="363" spans="1:13">
      <c r="A363" s="187"/>
      <c r="B363" s="190"/>
      <c r="C363" s="165"/>
      <c r="D363" s="165"/>
      <c r="E363" s="163"/>
      <c r="F363" s="163"/>
      <c r="G363" s="163"/>
      <c r="H363" s="163"/>
      <c r="I363" s="164"/>
      <c r="J363" s="165"/>
      <c r="K363" s="163"/>
      <c r="L363" s="163"/>
      <c r="M363" s="163"/>
    </row>
    <row r="364" spans="1:13">
      <c r="A364" s="187"/>
      <c r="B364" s="190"/>
      <c r="C364" s="165"/>
      <c r="D364" s="165"/>
      <c r="E364" s="163"/>
      <c r="F364" s="163"/>
      <c r="G364" s="163"/>
      <c r="H364" s="163"/>
      <c r="I364" s="164"/>
      <c r="J364" s="165"/>
      <c r="K364" s="163"/>
      <c r="L364" s="163"/>
      <c r="M364" s="163"/>
    </row>
    <row r="365" spans="1:13">
      <c r="A365" s="187"/>
      <c r="B365" s="190"/>
      <c r="C365" s="165"/>
      <c r="D365" s="165"/>
      <c r="E365" s="163"/>
      <c r="F365" s="163"/>
      <c r="G365" s="163"/>
      <c r="H365" s="163"/>
      <c r="I365" s="164"/>
      <c r="J365" s="165"/>
      <c r="K365" s="163"/>
      <c r="L365" s="163"/>
      <c r="M365" s="163"/>
    </row>
    <row r="366" spans="1:13">
      <c r="A366" s="187"/>
      <c r="B366" s="190"/>
      <c r="C366" s="165"/>
      <c r="D366" s="165"/>
      <c r="E366" s="163"/>
      <c r="F366" s="163"/>
      <c r="G366" s="163"/>
      <c r="H366" s="163"/>
      <c r="I366" s="164"/>
      <c r="J366" s="165"/>
      <c r="K366" s="163"/>
      <c r="L366" s="163"/>
      <c r="M366" s="163"/>
    </row>
    <row r="367" spans="1:13">
      <c r="A367" s="187"/>
      <c r="B367" s="190"/>
      <c r="C367" s="165"/>
      <c r="D367" s="165"/>
      <c r="E367" s="163"/>
      <c r="F367" s="163"/>
      <c r="G367" s="163"/>
      <c r="H367" s="163"/>
      <c r="I367" s="164"/>
      <c r="J367" s="165"/>
      <c r="K367" s="163"/>
      <c r="L367" s="163"/>
      <c r="M367" s="163"/>
    </row>
    <row r="368" spans="1:13">
      <c r="A368" s="187"/>
      <c r="B368" s="190"/>
      <c r="C368" s="165"/>
      <c r="D368" s="165"/>
      <c r="E368" s="163"/>
      <c r="F368" s="163"/>
      <c r="G368" s="163"/>
      <c r="H368" s="163"/>
      <c r="I368" s="164"/>
      <c r="J368" s="165"/>
      <c r="K368" s="163"/>
      <c r="L368" s="163"/>
      <c r="M368" s="163"/>
    </row>
    <row r="369" spans="1:13">
      <c r="A369" s="187"/>
      <c r="B369" s="190"/>
      <c r="C369" s="165"/>
      <c r="D369" s="165"/>
      <c r="E369" s="163"/>
      <c r="F369" s="163"/>
      <c r="G369" s="163"/>
      <c r="H369" s="163"/>
      <c r="I369" s="164"/>
      <c r="J369" s="165"/>
      <c r="K369" s="163"/>
      <c r="L369" s="163"/>
      <c r="M369" s="163"/>
    </row>
    <row r="370" spans="1:13">
      <c r="A370" s="187"/>
      <c r="B370" s="190"/>
      <c r="C370" s="165"/>
      <c r="D370" s="165"/>
      <c r="E370" s="163"/>
      <c r="F370" s="163"/>
      <c r="G370" s="163"/>
      <c r="H370" s="163"/>
      <c r="I370" s="164"/>
      <c r="J370" s="165"/>
      <c r="K370" s="163"/>
      <c r="L370" s="163"/>
      <c r="M370" s="163"/>
    </row>
    <row r="371" spans="1:13">
      <c r="A371" s="187"/>
      <c r="B371" s="190"/>
      <c r="C371" s="165"/>
      <c r="D371" s="165"/>
      <c r="E371" s="163"/>
      <c r="F371" s="163"/>
      <c r="G371" s="163"/>
      <c r="H371" s="163"/>
      <c r="I371" s="164"/>
      <c r="J371" s="165"/>
      <c r="K371" s="163"/>
      <c r="L371" s="163"/>
      <c r="M371" s="163"/>
    </row>
    <row r="372" spans="1:13">
      <c r="A372" s="187"/>
      <c r="B372" s="190"/>
      <c r="C372" s="165"/>
      <c r="D372" s="165"/>
      <c r="E372" s="163"/>
      <c r="F372" s="163"/>
      <c r="G372" s="163"/>
      <c r="H372" s="163"/>
      <c r="I372" s="164"/>
      <c r="J372" s="165"/>
      <c r="K372" s="163"/>
      <c r="L372" s="163"/>
      <c r="M372" s="163"/>
    </row>
    <row r="373" spans="1:13">
      <c r="A373" s="187"/>
      <c r="B373" s="190"/>
      <c r="C373" s="165"/>
      <c r="D373" s="165"/>
      <c r="E373" s="163"/>
      <c r="F373" s="163"/>
      <c r="G373" s="163"/>
      <c r="H373" s="163"/>
      <c r="I373" s="164"/>
      <c r="J373" s="165"/>
      <c r="K373" s="163"/>
      <c r="L373" s="163"/>
      <c r="M373" s="163"/>
    </row>
    <row r="374" spans="1:13">
      <c r="A374" s="187"/>
      <c r="B374" s="190"/>
      <c r="C374" s="165"/>
      <c r="D374" s="165"/>
      <c r="E374" s="163"/>
      <c r="F374" s="163"/>
      <c r="G374" s="163"/>
      <c r="H374" s="163"/>
      <c r="I374" s="164"/>
      <c r="J374" s="165"/>
      <c r="K374" s="163"/>
      <c r="L374" s="163"/>
      <c r="M374" s="163"/>
    </row>
    <row r="375" spans="1:13">
      <c r="A375" s="187"/>
      <c r="B375" s="190"/>
      <c r="C375" s="164"/>
      <c r="D375" s="164"/>
      <c r="E375" s="163"/>
      <c r="F375" s="163"/>
      <c r="G375" s="163"/>
      <c r="H375" s="163"/>
      <c r="I375" s="164"/>
      <c r="J375" s="164"/>
      <c r="K375" s="163"/>
      <c r="L375" s="163"/>
      <c r="M375" s="163"/>
    </row>
    <row r="376" spans="1:13">
      <c r="A376" s="187"/>
      <c r="B376" s="190"/>
      <c r="C376" s="165"/>
      <c r="D376" s="165"/>
      <c r="E376" s="163"/>
      <c r="F376" s="163"/>
      <c r="G376" s="163"/>
      <c r="H376" s="163"/>
      <c r="I376" s="164"/>
      <c r="J376" s="165"/>
      <c r="K376" s="163"/>
      <c r="L376" s="163"/>
      <c r="M376" s="163"/>
    </row>
    <row r="377" spans="1:13">
      <c r="A377" s="187"/>
      <c r="B377" s="190"/>
      <c r="C377" s="165"/>
      <c r="D377" s="165"/>
      <c r="E377" s="163"/>
      <c r="F377" s="163"/>
      <c r="G377" s="163"/>
      <c r="H377" s="163"/>
      <c r="I377" s="164"/>
      <c r="J377" s="165"/>
      <c r="K377" s="163"/>
      <c r="L377" s="163"/>
      <c r="M377" s="163"/>
    </row>
    <row r="378" spans="1:13">
      <c r="A378" s="187"/>
      <c r="B378" s="190"/>
      <c r="C378" s="165"/>
      <c r="D378" s="165"/>
      <c r="E378" s="163"/>
      <c r="F378" s="163"/>
      <c r="G378" s="163"/>
      <c r="H378" s="163"/>
      <c r="I378" s="164"/>
      <c r="J378" s="165"/>
      <c r="K378" s="163"/>
      <c r="L378" s="163"/>
      <c r="M378" s="163"/>
    </row>
    <row r="379" spans="1:13">
      <c r="A379" s="187"/>
      <c r="B379" s="190"/>
      <c r="C379" s="165"/>
      <c r="D379" s="165"/>
      <c r="E379" s="163"/>
      <c r="F379" s="163"/>
      <c r="G379" s="163"/>
      <c r="H379" s="163"/>
      <c r="I379" s="164"/>
      <c r="J379" s="165"/>
      <c r="K379" s="163"/>
      <c r="L379" s="163"/>
      <c r="M379" s="163"/>
    </row>
    <row r="380" spans="1:13">
      <c r="A380" s="187"/>
      <c r="B380" s="190"/>
      <c r="C380" s="165"/>
      <c r="D380" s="165"/>
      <c r="E380" s="163"/>
      <c r="F380" s="163"/>
      <c r="G380" s="163"/>
      <c r="H380" s="163"/>
      <c r="I380" s="164"/>
      <c r="J380" s="165"/>
      <c r="K380" s="163"/>
      <c r="L380" s="163"/>
      <c r="M380" s="163"/>
    </row>
    <row r="381" spans="1:13">
      <c r="A381" s="187"/>
      <c r="B381" s="190"/>
      <c r="C381" s="165"/>
      <c r="D381" s="165"/>
      <c r="E381" s="163"/>
      <c r="F381" s="163"/>
      <c r="G381" s="163"/>
      <c r="H381" s="163"/>
      <c r="I381" s="164"/>
      <c r="J381" s="165"/>
      <c r="K381" s="163"/>
      <c r="L381" s="163"/>
      <c r="M381" s="163"/>
    </row>
    <row r="382" spans="1:13">
      <c r="A382" s="187"/>
      <c r="B382" s="190"/>
      <c r="C382" s="165"/>
      <c r="D382" s="165"/>
      <c r="E382" s="163"/>
      <c r="F382" s="163"/>
      <c r="G382" s="163"/>
      <c r="H382" s="163"/>
      <c r="I382" s="164"/>
      <c r="J382" s="165"/>
      <c r="K382" s="163"/>
      <c r="L382" s="163"/>
      <c r="M382" s="163"/>
    </row>
    <row r="383" spans="1:13">
      <c r="A383" s="187"/>
      <c r="B383" s="190"/>
      <c r="C383" s="165"/>
      <c r="D383" s="165"/>
      <c r="E383" s="163"/>
      <c r="F383" s="163"/>
      <c r="G383" s="163"/>
      <c r="H383" s="163"/>
      <c r="I383" s="164"/>
      <c r="J383" s="165"/>
      <c r="K383" s="163"/>
      <c r="L383" s="163"/>
      <c r="M383" s="163"/>
    </row>
    <row r="384" spans="1:13">
      <c r="A384" s="187"/>
      <c r="B384" s="190"/>
      <c r="C384" s="165"/>
      <c r="D384" s="165"/>
      <c r="E384" s="163"/>
      <c r="F384" s="163"/>
      <c r="G384" s="163"/>
      <c r="H384" s="163"/>
      <c r="I384" s="164"/>
      <c r="J384" s="165"/>
      <c r="K384" s="163"/>
      <c r="L384" s="163"/>
      <c r="M384" s="163"/>
    </row>
    <row r="385" spans="1:13">
      <c r="A385" s="187"/>
      <c r="B385" s="190"/>
      <c r="C385" s="165"/>
      <c r="D385" s="165"/>
      <c r="E385" s="163"/>
      <c r="F385" s="163"/>
      <c r="G385" s="163"/>
      <c r="H385" s="163"/>
      <c r="I385" s="164"/>
      <c r="J385" s="165"/>
      <c r="K385" s="163"/>
      <c r="L385" s="163"/>
      <c r="M385" s="163"/>
    </row>
    <row r="386" spans="1:13">
      <c r="A386" s="187"/>
      <c r="B386" s="190"/>
      <c r="C386" s="165"/>
      <c r="D386" s="165"/>
      <c r="E386" s="163"/>
      <c r="F386" s="163"/>
      <c r="G386" s="163"/>
      <c r="H386" s="163"/>
      <c r="I386" s="164"/>
      <c r="J386" s="165"/>
      <c r="K386" s="163"/>
      <c r="L386" s="163"/>
      <c r="M386" s="163"/>
    </row>
    <row r="387" spans="1:13">
      <c r="A387" s="187"/>
      <c r="B387" s="190"/>
      <c r="C387" s="165"/>
      <c r="D387" s="165"/>
      <c r="E387" s="163"/>
      <c r="F387" s="163"/>
      <c r="G387" s="163"/>
      <c r="H387" s="163"/>
      <c r="I387" s="164"/>
      <c r="J387" s="165"/>
      <c r="K387" s="163"/>
      <c r="L387" s="163"/>
      <c r="M387" s="163"/>
    </row>
    <row r="388" spans="1:13">
      <c r="A388" s="187"/>
      <c r="B388" s="190"/>
      <c r="C388" s="165"/>
      <c r="D388" s="165"/>
      <c r="E388" s="163"/>
      <c r="F388" s="163"/>
      <c r="G388" s="163"/>
      <c r="H388" s="163"/>
      <c r="I388" s="164"/>
      <c r="J388" s="165"/>
      <c r="K388" s="163"/>
      <c r="L388" s="163"/>
      <c r="M388" s="163"/>
    </row>
    <row r="389" spans="1:13">
      <c r="A389" s="187"/>
      <c r="B389" s="190"/>
      <c r="C389" s="165"/>
      <c r="D389" s="165"/>
      <c r="E389" s="163"/>
      <c r="F389" s="163"/>
      <c r="G389" s="163"/>
      <c r="H389" s="163"/>
      <c r="I389" s="164"/>
      <c r="J389" s="165"/>
      <c r="K389" s="163"/>
      <c r="L389" s="163"/>
      <c r="M389" s="163"/>
    </row>
    <row r="390" spans="1:13">
      <c r="A390" s="187"/>
      <c r="B390" s="190"/>
      <c r="C390" s="165"/>
      <c r="D390" s="165"/>
      <c r="E390" s="163"/>
      <c r="F390" s="163"/>
      <c r="G390" s="163"/>
      <c r="H390" s="163"/>
      <c r="I390" s="164"/>
      <c r="J390" s="165"/>
      <c r="K390" s="163"/>
      <c r="L390" s="163"/>
      <c r="M390" s="163"/>
    </row>
    <row r="391" spans="1:13">
      <c r="A391" s="187"/>
      <c r="B391" s="190"/>
      <c r="C391" s="165"/>
      <c r="D391" s="165"/>
      <c r="E391" s="163"/>
      <c r="F391" s="163"/>
      <c r="G391" s="163"/>
      <c r="H391" s="163"/>
      <c r="I391" s="164"/>
      <c r="J391" s="165"/>
      <c r="K391" s="163"/>
      <c r="L391" s="163"/>
      <c r="M391" s="163"/>
    </row>
    <row r="392" spans="1:13">
      <c r="A392" s="187"/>
      <c r="B392" s="190"/>
      <c r="C392" s="165"/>
      <c r="D392" s="165"/>
      <c r="E392" s="163"/>
      <c r="F392" s="163"/>
      <c r="G392" s="163"/>
      <c r="H392" s="163"/>
      <c r="I392" s="164"/>
      <c r="J392" s="165"/>
      <c r="K392" s="163"/>
      <c r="L392" s="163"/>
      <c r="M392" s="163"/>
    </row>
    <row r="393" spans="1:13">
      <c r="A393" s="187"/>
      <c r="B393" s="190"/>
      <c r="C393" s="165"/>
      <c r="D393" s="165"/>
      <c r="E393" s="163"/>
      <c r="F393" s="163"/>
      <c r="G393" s="163"/>
      <c r="H393" s="163"/>
      <c r="I393" s="164"/>
      <c r="J393" s="165"/>
      <c r="K393" s="163"/>
      <c r="L393" s="163"/>
      <c r="M393" s="163"/>
    </row>
    <row r="394" spans="1:13">
      <c r="A394" s="187"/>
      <c r="B394" s="190"/>
      <c r="C394" s="165"/>
      <c r="D394" s="165"/>
      <c r="E394" s="163"/>
      <c r="F394" s="163"/>
      <c r="G394" s="163"/>
      <c r="H394" s="163"/>
      <c r="I394" s="164"/>
      <c r="J394" s="165"/>
      <c r="K394" s="163"/>
      <c r="L394" s="163"/>
      <c r="M394" s="163"/>
    </row>
    <row r="395" spans="1:13">
      <c r="A395" s="187"/>
      <c r="B395" s="190"/>
      <c r="C395" s="165"/>
      <c r="D395" s="165"/>
      <c r="E395" s="163"/>
      <c r="F395" s="163"/>
      <c r="G395" s="163"/>
      <c r="H395" s="163"/>
      <c r="I395" s="164"/>
      <c r="J395" s="165"/>
      <c r="K395" s="163"/>
      <c r="L395" s="163"/>
      <c r="M395" s="163"/>
    </row>
    <row r="396" spans="1:13">
      <c r="A396" s="187"/>
      <c r="B396" s="190"/>
      <c r="C396" s="165"/>
      <c r="D396" s="165"/>
      <c r="E396" s="163"/>
      <c r="F396" s="163"/>
      <c r="G396" s="163"/>
      <c r="H396" s="163"/>
      <c r="I396" s="164"/>
      <c r="J396" s="165"/>
      <c r="K396" s="163"/>
      <c r="L396" s="163"/>
      <c r="M396" s="163"/>
    </row>
    <row r="397" spans="1:13">
      <c r="A397" s="187"/>
      <c r="B397" s="190"/>
      <c r="C397" s="165"/>
      <c r="D397" s="165"/>
      <c r="E397" s="163"/>
      <c r="F397" s="163"/>
      <c r="G397" s="163"/>
      <c r="H397" s="163"/>
      <c r="I397" s="164"/>
      <c r="J397" s="165"/>
      <c r="K397" s="163"/>
      <c r="L397" s="163"/>
      <c r="M397" s="163"/>
    </row>
    <row r="398" spans="1:13">
      <c r="A398" s="187"/>
      <c r="B398" s="190"/>
      <c r="C398" s="165"/>
      <c r="D398" s="165"/>
      <c r="E398" s="163"/>
      <c r="F398" s="163"/>
      <c r="G398" s="163"/>
      <c r="H398" s="163"/>
      <c r="I398" s="164"/>
      <c r="J398" s="165"/>
      <c r="K398" s="163"/>
      <c r="L398" s="163"/>
      <c r="M398" s="163"/>
    </row>
    <row r="399" spans="1:13">
      <c r="A399" s="187"/>
      <c r="B399" s="190"/>
      <c r="C399" s="165"/>
      <c r="D399" s="165"/>
      <c r="E399" s="163"/>
      <c r="F399" s="163"/>
      <c r="G399" s="163"/>
      <c r="H399" s="163"/>
      <c r="I399" s="164"/>
      <c r="J399" s="165"/>
      <c r="K399" s="163"/>
      <c r="L399" s="163"/>
      <c r="M399" s="163"/>
    </row>
    <row r="400" spans="1:13">
      <c r="A400" s="187"/>
      <c r="B400" s="190"/>
      <c r="C400" s="165"/>
      <c r="D400" s="165"/>
      <c r="E400" s="163"/>
      <c r="F400" s="163"/>
      <c r="G400" s="163"/>
      <c r="H400" s="163"/>
      <c r="I400" s="164"/>
      <c r="J400" s="165"/>
      <c r="K400" s="163"/>
      <c r="L400" s="163"/>
      <c r="M400" s="163"/>
    </row>
    <row r="401" spans="1:13">
      <c r="A401" s="187"/>
      <c r="B401" s="190"/>
      <c r="C401" s="164"/>
      <c r="D401" s="165"/>
      <c r="E401" s="163"/>
      <c r="F401" s="163"/>
      <c r="G401" s="163"/>
      <c r="H401" s="163"/>
      <c r="I401" s="164"/>
      <c r="J401" s="165"/>
      <c r="K401" s="163"/>
      <c r="L401" s="163"/>
      <c r="M401" s="163"/>
    </row>
    <row r="402" spans="1:13">
      <c r="A402" s="187"/>
      <c r="B402" s="190"/>
      <c r="C402" s="165"/>
      <c r="D402" s="165"/>
      <c r="E402" s="163"/>
      <c r="F402" s="163"/>
      <c r="G402" s="163"/>
      <c r="H402" s="163"/>
      <c r="I402" s="164"/>
      <c r="J402" s="165"/>
      <c r="K402" s="163"/>
      <c r="L402" s="163"/>
      <c r="M402" s="163"/>
    </row>
    <row r="403" spans="1:13">
      <c r="A403" s="187"/>
      <c r="B403" s="190"/>
      <c r="C403" s="165"/>
      <c r="D403" s="165"/>
      <c r="E403" s="163"/>
      <c r="F403" s="163"/>
      <c r="G403" s="163"/>
      <c r="H403" s="163"/>
      <c r="I403" s="164"/>
      <c r="J403" s="165"/>
      <c r="K403" s="163"/>
      <c r="L403" s="163"/>
      <c r="M403" s="163"/>
    </row>
    <row r="404" spans="1:13">
      <c r="A404" s="187"/>
      <c r="B404" s="190"/>
      <c r="C404" s="165"/>
      <c r="D404" s="165"/>
      <c r="E404" s="163"/>
      <c r="F404" s="163"/>
      <c r="G404" s="163"/>
      <c r="H404" s="163"/>
      <c r="I404" s="164"/>
      <c r="J404" s="165"/>
      <c r="K404" s="163"/>
      <c r="L404" s="163"/>
      <c r="M404" s="163"/>
    </row>
    <row r="405" spans="1:13">
      <c r="A405" s="187"/>
      <c r="B405" s="190"/>
      <c r="C405" s="165"/>
      <c r="D405" s="165"/>
      <c r="E405" s="163"/>
      <c r="F405" s="163"/>
      <c r="G405" s="163"/>
      <c r="H405" s="163"/>
      <c r="I405" s="164"/>
      <c r="J405" s="165"/>
      <c r="K405" s="163"/>
      <c r="L405" s="163"/>
      <c r="M405" s="163"/>
    </row>
    <row r="406" spans="1:13">
      <c r="A406" s="187"/>
      <c r="B406" s="190"/>
      <c r="C406" s="165"/>
      <c r="D406" s="165"/>
      <c r="E406" s="163"/>
      <c r="F406" s="163"/>
      <c r="G406" s="163"/>
      <c r="H406" s="163"/>
      <c r="I406" s="164"/>
      <c r="J406" s="165"/>
      <c r="K406" s="163"/>
      <c r="L406" s="163"/>
      <c r="M406" s="163"/>
    </row>
    <row r="407" spans="1:13">
      <c r="A407" s="187"/>
      <c r="B407" s="190"/>
      <c r="C407" s="165"/>
      <c r="D407" s="165"/>
      <c r="E407" s="163"/>
      <c r="F407" s="163"/>
      <c r="G407" s="163"/>
      <c r="H407" s="163"/>
      <c r="I407" s="164"/>
      <c r="J407" s="165"/>
      <c r="K407" s="163"/>
      <c r="L407" s="163"/>
      <c r="M407" s="163"/>
    </row>
    <row r="408" spans="1:13">
      <c r="A408" s="187"/>
      <c r="B408" s="190"/>
      <c r="C408" s="165"/>
      <c r="D408" s="165"/>
      <c r="E408" s="163"/>
      <c r="F408" s="163"/>
      <c r="G408" s="163"/>
      <c r="H408" s="163"/>
      <c r="I408" s="164"/>
      <c r="J408" s="165"/>
      <c r="K408" s="163"/>
      <c r="L408" s="163"/>
      <c r="M408" s="163"/>
    </row>
    <row r="409" spans="1:13">
      <c r="A409" s="187"/>
      <c r="B409" s="190"/>
      <c r="C409" s="165"/>
      <c r="D409" s="165"/>
      <c r="E409" s="163"/>
      <c r="F409" s="163"/>
      <c r="G409" s="163"/>
      <c r="H409" s="163"/>
      <c r="I409" s="164"/>
      <c r="J409" s="165"/>
      <c r="K409" s="163"/>
      <c r="L409" s="163"/>
      <c r="M409" s="163"/>
    </row>
    <row r="410" spans="1:13">
      <c r="A410" s="187"/>
      <c r="B410" s="190"/>
      <c r="C410" s="165"/>
      <c r="D410" s="165"/>
      <c r="E410" s="163"/>
      <c r="F410" s="163"/>
      <c r="G410" s="163"/>
      <c r="H410" s="163"/>
      <c r="I410" s="164"/>
      <c r="J410" s="165"/>
      <c r="K410" s="163"/>
      <c r="L410" s="163"/>
      <c r="M410" s="163"/>
    </row>
    <row r="411" spans="1:13">
      <c r="A411" s="187"/>
      <c r="B411" s="190"/>
      <c r="C411" s="165"/>
      <c r="D411" s="165"/>
      <c r="E411" s="163"/>
      <c r="F411" s="163"/>
      <c r="G411" s="163"/>
      <c r="H411" s="163"/>
      <c r="I411" s="164"/>
      <c r="J411" s="165"/>
      <c r="K411" s="163"/>
      <c r="L411" s="163"/>
      <c r="M411" s="163"/>
    </row>
    <row r="412" spans="1:13">
      <c r="A412" s="187"/>
      <c r="B412" s="190"/>
      <c r="C412" s="165"/>
      <c r="D412" s="165"/>
      <c r="E412" s="163"/>
      <c r="F412" s="163"/>
      <c r="G412" s="163"/>
      <c r="H412" s="163"/>
      <c r="I412" s="164"/>
      <c r="J412" s="165"/>
      <c r="K412" s="163"/>
      <c r="L412" s="163"/>
      <c r="M412" s="163"/>
    </row>
    <row r="413" spans="1:13">
      <c r="A413" s="187"/>
      <c r="B413" s="190"/>
      <c r="C413" s="165"/>
      <c r="D413" s="165"/>
      <c r="E413" s="163"/>
      <c r="F413" s="163"/>
      <c r="G413" s="163"/>
      <c r="H413" s="163"/>
      <c r="I413" s="164"/>
      <c r="J413" s="165"/>
      <c r="K413" s="163"/>
      <c r="L413" s="163"/>
      <c r="M413" s="163"/>
    </row>
    <row r="414" spans="1:13">
      <c r="A414" s="187"/>
      <c r="B414" s="190"/>
      <c r="C414" s="165"/>
      <c r="D414" s="165"/>
      <c r="E414" s="163"/>
      <c r="F414" s="163"/>
      <c r="G414" s="163"/>
      <c r="H414" s="163"/>
      <c r="I414" s="164"/>
      <c r="J414" s="165"/>
      <c r="K414" s="163"/>
      <c r="L414" s="163"/>
      <c r="M414" s="163"/>
    </row>
    <row r="415" spans="1:13">
      <c r="A415" s="187"/>
      <c r="B415" s="190"/>
      <c r="C415" s="165"/>
      <c r="D415" s="165"/>
      <c r="E415" s="163"/>
      <c r="F415" s="163"/>
      <c r="G415" s="163"/>
      <c r="H415" s="163"/>
      <c r="I415" s="164"/>
      <c r="J415" s="165"/>
      <c r="K415" s="163"/>
      <c r="L415" s="163"/>
      <c r="M415" s="163"/>
    </row>
    <row r="416" spans="1:13">
      <c r="A416" s="187"/>
      <c r="B416" s="190"/>
      <c r="C416" s="165"/>
      <c r="D416" s="165"/>
      <c r="E416" s="163"/>
      <c r="F416" s="163"/>
      <c r="G416" s="163"/>
      <c r="H416" s="163"/>
      <c r="I416" s="164"/>
      <c r="J416" s="165"/>
      <c r="K416" s="163"/>
      <c r="L416" s="163"/>
      <c r="M416" s="163"/>
    </row>
    <row r="417" spans="1:13">
      <c r="A417" s="187"/>
      <c r="B417" s="190"/>
      <c r="C417" s="165"/>
      <c r="D417" s="165"/>
      <c r="E417" s="163"/>
      <c r="F417" s="163"/>
      <c r="G417" s="163"/>
      <c r="H417" s="163"/>
      <c r="I417" s="164"/>
      <c r="J417" s="165"/>
      <c r="K417" s="163"/>
      <c r="L417" s="163"/>
      <c r="M417" s="163"/>
    </row>
    <row r="418" spans="1:13">
      <c r="A418" s="187"/>
      <c r="B418" s="190"/>
      <c r="C418" s="164"/>
      <c r="D418" s="164"/>
      <c r="E418" s="163"/>
      <c r="F418" s="163"/>
      <c r="G418" s="163"/>
      <c r="H418" s="163"/>
      <c r="I418" s="164"/>
      <c r="J418" s="164"/>
      <c r="K418" s="163"/>
      <c r="L418" s="163"/>
      <c r="M418" s="163"/>
    </row>
    <row r="419" spans="1:13">
      <c r="A419" s="187"/>
      <c r="B419" s="190"/>
      <c r="C419" s="165"/>
      <c r="D419" s="165"/>
      <c r="E419" s="163"/>
      <c r="F419" s="163"/>
      <c r="G419" s="163"/>
      <c r="H419" s="163"/>
      <c r="I419" s="164"/>
      <c r="J419" s="165"/>
      <c r="K419" s="163"/>
      <c r="L419" s="163"/>
      <c r="M419" s="163"/>
    </row>
    <row r="420" spans="1:13">
      <c r="A420" s="187"/>
      <c r="B420" s="190"/>
      <c r="C420" s="165"/>
      <c r="D420" s="165"/>
      <c r="E420" s="163"/>
      <c r="F420" s="163"/>
      <c r="G420" s="163"/>
      <c r="H420" s="163"/>
      <c r="I420" s="164"/>
      <c r="J420" s="165"/>
      <c r="K420" s="163"/>
      <c r="L420" s="163"/>
      <c r="M420" s="163"/>
    </row>
    <row r="421" spans="1:13">
      <c r="A421" s="187"/>
      <c r="B421" s="190"/>
      <c r="C421" s="165"/>
      <c r="D421" s="165"/>
      <c r="E421" s="163"/>
      <c r="F421" s="163"/>
      <c r="G421" s="163"/>
      <c r="H421" s="163"/>
      <c r="I421" s="164"/>
      <c r="J421" s="165"/>
      <c r="K421" s="163"/>
      <c r="L421" s="163"/>
      <c r="M421" s="163"/>
    </row>
    <row r="422" spans="1:13">
      <c r="A422" s="187"/>
      <c r="B422" s="190"/>
      <c r="C422" s="165"/>
      <c r="D422" s="165"/>
      <c r="E422" s="163"/>
      <c r="F422" s="163"/>
      <c r="G422" s="163"/>
      <c r="H422" s="163"/>
      <c r="I422" s="164"/>
      <c r="J422" s="165"/>
      <c r="K422" s="163"/>
      <c r="L422" s="163"/>
      <c r="M422" s="163"/>
    </row>
    <row r="423" spans="1:13">
      <c r="A423" s="187"/>
      <c r="B423" s="190"/>
      <c r="C423" s="165"/>
      <c r="D423" s="165"/>
      <c r="E423" s="163"/>
      <c r="F423" s="163"/>
      <c r="G423" s="163"/>
      <c r="H423" s="163"/>
      <c r="I423" s="164"/>
      <c r="J423" s="165"/>
      <c r="K423" s="163"/>
      <c r="L423" s="163"/>
      <c r="M423" s="163"/>
    </row>
    <row r="424" spans="1:13">
      <c r="A424" s="187"/>
      <c r="B424" s="190"/>
      <c r="C424" s="165"/>
      <c r="D424" s="165"/>
      <c r="E424" s="163"/>
      <c r="F424" s="163"/>
      <c r="G424" s="163"/>
      <c r="H424" s="163"/>
      <c r="I424" s="164"/>
      <c r="J424" s="165"/>
      <c r="K424" s="163"/>
      <c r="L424" s="163"/>
      <c r="M424" s="163"/>
    </row>
    <row r="425" spans="1:13">
      <c r="A425" s="187"/>
      <c r="B425" s="190"/>
      <c r="C425" s="165"/>
      <c r="D425" s="165"/>
      <c r="E425" s="163"/>
      <c r="F425" s="163"/>
      <c r="G425" s="163"/>
      <c r="H425" s="163"/>
      <c r="I425" s="164"/>
      <c r="J425" s="165"/>
      <c r="K425" s="163"/>
      <c r="L425" s="163"/>
      <c r="M425" s="163"/>
    </row>
    <row r="426" spans="1:13">
      <c r="A426" s="187"/>
      <c r="B426" s="190"/>
      <c r="C426" s="165"/>
      <c r="D426" s="165"/>
      <c r="E426" s="163"/>
      <c r="F426" s="163"/>
      <c r="G426" s="163"/>
      <c r="H426" s="163"/>
      <c r="I426" s="164"/>
      <c r="J426" s="165"/>
      <c r="K426" s="163"/>
      <c r="L426" s="163"/>
      <c r="M426" s="163"/>
    </row>
    <row r="427" spans="1:13">
      <c r="A427" s="187"/>
      <c r="B427" s="190"/>
      <c r="C427" s="165"/>
      <c r="D427" s="165"/>
      <c r="E427" s="163"/>
      <c r="F427" s="163"/>
      <c r="G427" s="163"/>
      <c r="H427" s="163"/>
      <c r="I427" s="164"/>
      <c r="J427" s="165"/>
      <c r="K427" s="163"/>
      <c r="L427" s="163"/>
      <c r="M427" s="163"/>
    </row>
    <row r="428" spans="1:13">
      <c r="A428" s="187"/>
      <c r="B428" s="190"/>
      <c r="C428" s="165"/>
      <c r="D428" s="165"/>
      <c r="E428" s="163"/>
      <c r="F428" s="163"/>
      <c r="G428" s="163"/>
      <c r="H428" s="163"/>
      <c r="I428" s="164"/>
      <c r="J428" s="165"/>
      <c r="K428" s="163"/>
      <c r="L428" s="163"/>
      <c r="M428" s="163"/>
    </row>
    <row r="429" spans="1:13">
      <c r="A429" s="187"/>
      <c r="B429" s="190"/>
      <c r="C429" s="165"/>
      <c r="D429" s="165"/>
      <c r="E429" s="163"/>
      <c r="F429" s="163"/>
      <c r="G429" s="163"/>
      <c r="H429" s="163"/>
      <c r="I429" s="164"/>
      <c r="J429" s="165"/>
      <c r="K429" s="163"/>
      <c r="L429" s="163"/>
      <c r="M429" s="163"/>
    </row>
    <row r="430" spans="1:13">
      <c r="A430" s="187"/>
      <c r="B430" s="190"/>
      <c r="C430" s="165"/>
      <c r="D430" s="165"/>
      <c r="E430" s="163"/>
      <c r="F430" s="163"/>
      <c r="G430" s="163"/>
      <c r="H430" s="163"/>
      <c r="I430" s="164"/>
      <c r="J430" s="165"/>
      <c r="K430" s="163"/>
      <c r="L430" s="163"/>
      <c r="M430" s="163"/>
    </row>
    <row r="431" spans="1:13">
      <c r="A431" s="187"/>
      <c r="B431" s="190"/>
      <c r="C431" s="165"/>
      <c r="D431" s="165"/>
      <c r="E431" s="163"/>
      <c r="F431" s="163"/>
      <c r="G431" s="163"/>
      <c r="H431" s="163"/>
      <c r="I431" s="164"/>
      <c r="J431" s="165"/>
      <c r="K431" s="163"/>
      <c r="L431" s="163"/>
      <c r="M431" s="163"/>
    </row>
    <row r="432" spans="1:13">
      <c r="A432" s="187"/>
      <c r="B432" s="190"/>
      <c r="C432" s="164"/>
      <c r="D432" s="165"/>
      <c r="E432" s="163"/>
      <c r="F432" s="163"/>
      <c r="G432" s="163"/>
      <c r="H432" s="163"/>
      <c r="I432" s="164"/>
      <c r="J432" s="165"/>
      <c r="K432" s="163"/>
      <c r="L432" s="163"/>
      <c r="M432" s="163"/>
    </row>
    <row r="433" spans="1:13">
      <c r="A433" s="187"/>
      <c r="B433" s="190"/>
      <c r="C433" s="164"/>
      <c r="D433" s="165"/>
      <c r="E433" s="163"/>
      <c r="F433" s="163"/>
      <c r="G433" s="163"/>
      <c r="H433" s="163"/>
      <c r="I433" s="164"/>
      <c r="J433" s="165"/>
      <c r="K433" s="163"/>
      <c r="L433" s="163"/>
      <c r="M433" s="163"/>
    </row>
    <row r="434" spans="1:13">
      <c r="A434" s="187"/>
      <c r="B434" s="190"/>
      <c r="C434" s="165"/>
      <c r="D434" s="165"/>
      <c r="E434" s="163"/>
      <c r="F434" s="163"/>
      <c r="G434" s="163"/>
      <c r="H434" s="163"/>
      <c r="I434" s="164"/>
      <c r="J434" s="165"/>
      <c r="K434" s="163"/>
      <c r="L434" s="163"/>
      <c r="M434" s="163"/>
    </row>
    <row r="435" spans="1:13">
      <c r="A435" s="187"/>
      <c r="B435" s="190"/>
      <c r="C435" s="165"/>
      <c r="D435" s="165"/>
      <c r="E435" s="163"/>
      <c r="F435" s="163"/>
      <c r="G435" s="163"/>
      <c r="H435" s="163"/>
      <c r="I435" s="164"/>
      <c r="J435" s="165"/>
      <c r="K435" s="163"/>
      <c r="L435" s="163"/>
      <c r="M435" s="163"/>
    </row>
    <row r="436" spans="1:13">
      <c r="A436" s="187"/>
      <c r="B436" s="190"/>
      <c r="C436" s="165"/>
      <c r="D436" s="165"/>
      <c r="E436" s="163"/>
      <c r="F436" s="163"/>
      <c r="G436" s="163"/>
      <c r="H436" s="163"/>
      <c r="I436" s="164"/>
      <c r="J436" s="165"/>
      <c r="K436" s="163"/>
      <c r="L436" s="163"/>
      <c r="M436" s="163"/>
    </row>
    <row r="437" spans="1:13">
      <c r="A437" s="187"/>
      <c r="B437" s="190"/>
      <c r="C437" s="165"/>
      <c r="D437" s="165"/>
      <c r="E437" s="163"/>
      <c r="F437" s="163"/>
      <c r="G437" s="163"/>
      <c r="H437" s="163"/>
      <c r="I437" s="164"/>
      <c r="J437" s="165"/>
      <c r="K437" s="163"/>
      <c r="L437" s="163"/>
      <c r="M437" s="163"/>
    </row>
    <row r="438" spans="1:13">
      <c r="A438" s="187"/>
      <c r="B438" s="190"/>
      <c r="C438" s="165"/>
      <c r="D438" s="165"/>
      <c r="E438" s="163"/>
      <c r="F438" s="163"/>
      <c r="G438" s="163"/>
      <c r="H438" s="163"/>
      <c r="I438" s="164"/>
      <c r="J438" s="165"/>
      <c r="K438" s="163"/>
      <c r="L438" s="163"/>
      <c r="M438" s="163"/>
    </row>
    <row r="439" spans="1:13">
      <c r="A439" s="187"/>
      <c r="B439" s="190"/>
      <c r="C439" s="165"/>
      <c r="D439" s="165"/>
      <c r="E439" s="163"/>
      <c r="F439" s="163"/>
      <c r="G439" s="163"/>
      <c r="H439" s="163"/>
      <c r="I439" s="164"/>
      <c r="J439" s="165"/>
      <c r="K439" s="163"/>
      <c r="L439" s="163"/>
      <c r="M439" s="163"/>
    </row>
    <row r="440" spans="1:13">
      <c r="A440" s="187"/>
      <c r="B440" s="190"/>
      <c r="C440" s="165"/>
      <c r="D440" s="165"/>
      <c r="E440" s="163"/>
      <c r="F440" s="163"/>
      <c r="G440" s="163"/>
      <c r="H440" s="163"/>
      <c r="I440" s="164"/>
      <c r="J440" s="165"/>
      <c r="K440" s="163"/>
      <c r="L440" s="163"/>
      <c r="M440" s="163"/>
    </row>
    <row r="441" spans="1:13">
      <c r="A441" s="187"/>
      <c r="B441" s="190"/>
      <c r="C441" s="165"/>
      <c r="D441" s="165"/>
      <c r="E441" s="163"/>
      <c r="F441" s="163"/>
      <c r="G441" s="163"/>
      <c r="H441" s="163"/>
      <c r="I441" s="164"/>
      <c r="J441" s="165"/>
      <c r="K441" s="163"/>
      <c r="L441" s="163"/>
      <c r="M441" s="163"/>
    </row>
    <row r="442" spans="1:13">
      <c r="A442" s="187"/>
      <c r="B442" s="190"/>
      <c r="C442" s="165"/>
      <c r="D442" s="165"/>
      <c r="E442" s="163"/>
      <c r="F442" s="163"/>
      <c r="G442" s="163"/>
      <c r="H442" s="163"/>
      <c r="I442" s="164"/>
      <c r="J442" s="165"/>
      <c r="K442" s="163"/>
      <c r="L442" s="163"/>
      <c r="M442" s="163"/>
    </row>
    <row r="443" spans="1:13">
      <c r="A443" s="187"/>
      <c r="B443" s="190"/>
      <c r="C443" s="165"/>
      <c r="D443" s="165"/>
      <c r="E443" s="163"/>
      <c r="F443" s="163"/>
      <c r="G443" s="163"/>
      <c r="H443" s="163"/>
      <c r="I443" s="164"/>
      <c r="J443" s="165"/>
      <c r="K443" s="163"/>
      <c r="L443" s="163"/>
      <c r="M443" s="163"/>
    </row>
    <row r="444" spans="1:13">
      <c r="A444" s="187"/>
      <c r="B444" s="190"/>
      <c r="C444" s="165"/>
      <c r="D444" s="165"/>
      <c r="E444" s="163"/>
      <c r="F444" s="163"/>
      <c r="G444" s="163"/>
      <c r="H444" s="163"/>
      <c r="I444" s="164"/>
      <c r="J444" s="165"/>
      <c r="K444" s="163"/>
      <c r="L444" s="163"/>
      <c r="M444" s="163"/>
    </row>
    <row r="445" spans="1:13">
      <c r="A445" s="187"/>
      <c r="B445" s="190"/>
      <c r="C445" s="165"/>
      <c r="D445" s="165"/>
      <c r="E445" s="163"/>
      <c r="F445" s="163"/>
      <c r="G445" s="163"/>
      <c r="H445" s="163"/>
      <c r="I445" s="164"/>
      <c r="J445" s="165"/>
      <c r="K445" s="163"/>
      <c r="L445" s="163"/>
      <c r="M445" s="163"/>
    </row>
    <row r="446" spans="1:13">
      <c r="A446" s="187"/>
      <c r="B446" s="190"/>
      <c r="C446" s="165"/>
      <c r="D446" s="165"/>
      <c r="E446" s="163"/>
      <c r="F446" s="163"/>
      <c r="G446" s="163"/>
      <c r="H446" s="163"/>
      <c r="I446" s="164"/>
      <c r="J446" s="165"/>
      <c r="K446" s="163"/>
      <c r="L446" s="163"/>
      <c r="M446" s="163"/>
    </row>
    <row r="447" spans="1:13">
      <c r="A447" s="187"/>
      <c r="B447" s="190"/>
      <c r="C447" s="165"/>
      <c r="D447" s="165"/>
      <c r="E447" s="163"/>
      <c r="F447" s="163"/>
      <c r="G447" s="163"/>
      <c r="H447" s="163"/>
      <c r="I447" s="164"/>
      <c r="J447" s="165"/>
      <c r="K447" s="163"/>
      <c r="L447" s="163"/>
      <c r="M447" s="163"/>
    </row>
    <row r="448" spans="1:13">
      <c r="A448" s="187"/>
      <c r="B448" s="190"/>
      <c r="C448" s="165"/>
      <c r="D448" s="165"/>
      <c r="E448" s="163"/>
      <c r="F448" s="163"/>
      <c r="G448" s="163"/>
      <c r="H448" s="163"/>
      <c r="I448" s="164"/>
      <c r="J448" s="165"/>
      <c r="K448" s="163"/>
      <c r="L448" s="163"/>
      <c r="M448" s="163"/>
    </row>
    <row r="449" spans="1:13">
      <c r="A449" s="187"/>
      <c r="B449" s="190"/>
      <c r="C449" s="165"/>
      <c r="D449" s="165"/>
      <c r="E449" s="163"/>
      <c r="F449" s="163"/>
      <c r="G449" s="163"/>
      <c r="H449" s="163"/>
      <c r="I449" s="164"/>
      <c r="J449" s="165"/>
      <c r="K449" s="163"/>
      <c r="L449" s="163"/>
      <c r="M449" s="163"/>
    </row>
    <row r="450" spans="1:13">
      <c r="A450" s="187"/>
      <c r="B450" s="190"/>
      <c r="C450" s="165"/>
      <c r="D450" s="165"/>
      <c r="E450" s="163"/>
      <c r="F450" s="163"/>
      <c r="G450" s="163"/>
      <c r="H450" s="163"/>
      <c r="I450" s="164"/>
      <c r="J450" s="165"/>
      <c r="K450" s="163"/>
      <c r="L450" s="163"/>
      <c r="M450" s="163"/>
    </row>
    <row r="451" spans="1:13">
      <c r="A451" s="187"/>
      <c r="B451" s="190"/>
      <c r="C451" s="165"/>
      <c r="D451" s="165"/>
      <c r="E451" s="163"/>
      <c r="F451" s="163"/>
      <c r="G451" s="163"/>
      <c r="H451" s="163"/>
      <c r="I451" s="164"/>
      <c r="J451" s="165"/>
      <c r="K451" s="163"/>
      <c r="L451" s="163"/>
      <c r="M451" s="163"/>
    </row>
    <row r="452" spans="1:13">
      <c r="A452" s="187"/>
      <c r="B452" s="190"/>
      <c r="C452" s="165"/>
      <c r="D452" s="165"/>
      <c r="E452" s="163"/>
      <c r="F452" s="163"/>
      <c r="G452" s="163"/>
      <c r="H452" s="163"/>
      <c r="I452" s="164"/>
      <c r="J452" s="165"/>
      <c r="K452" s="163"/>
      <c r="L452" s="163"/>
      <c r="M452" s="163"/>
    </row>
    <row r="453" spans="1:13">
      <c r="A453" s="187"/>
      <c r="B453" s="190"/>
      <c r="C453" s="165"/>
      <c r="D453" s="165"/>
      <c r="E453" s="163"/>
      <c r="F453" s="163"/>
      <c r="G453" s="163"/>
      <c r="H453" s="163"/>
      <c r="I453" s="164"/>
      <c r="J453" s="165"/>
      <c r="K453" s="163"/>
      <c r="L453" s="163"/>
      <c r="M453" s="163"/>
    </row>
    <row r="454" spans="1:13">
      <c r="A454" s="187"/>
      <c r="B454" s="190"/>
      <c r="C454" s="165"/>
      <c r="D454" s="165"/>
      <c r="E454" s="163"/>
      <c r="F454" s="163"/>
      <c r="G454" s="163"/>
      <c r="H454" s="163"/>
      <c r="I454" s="164"/>
      <c r="J454" s="165"/>
      <c r="K454" s="163"/>
      <c r="L454" s="163"/>
      <c r="M454" s="163"/>
    </row>
    <row r="455" spans="1:13">
      <c r="A455" s="187"/>
      <c r="B455" s="190"/>
      <c r="C455" s="165"/>
      <c r="D455" s="165"/>
      <c r="E455" s="163"/>
      <c r="F455" s="163"/>
      <c r="G455" s="163"/>
      <c r="H455" s="163"/>
      <c r="I455" s="164"/>
      <c r="J455" s="165"/>
      <c r="K455" s="163"/>
      <c r="L455" s="163"/>
      <c r="M455" s="163"/>
    </row>
    <row r="456" spans="1:13">
      <c r="A456" s="187"/>
      <c r="B456" s="190"/>
      <c r="C456" s="165"/>
      <c r="D456" s="165"/>
      <c r="E456" s="163"/>
      <c r="F456" s="163"/>
      <c r="G456" s="163"/>
      <c r="H456" s="163"/>
      <c r="I456" s="164"/>
      <c r="J456" s="165"/>
      <c r="K456" s="163"/>
      <c r="L456" s="163"/>
      <c r="M456" s="163"/>
    </row>
    <row r="457" spans="1:13">
      <c r="A457" s="187"/>
      <c r="B457" s="190"/>
      <c r="C457" s="165"/>
      <c r="D457" s="165"/>
      <c r="E457" s="163"/>
      <c r="F457" s="163"/>
      <c r="G457" s="163"/>
      <c r="H457" s="163"/>
      <c r="I457" s="164"/>
      <c r="J457" s="165"/>
      <c r="K457" s="163"/>
      <c r="L457" s="163"/>
      <c r="M457" s="163"/>
    </row>
    <row r="458" spans="1:13">
      <c r="A458" s="187"/>
      <c r="B458" s="190"/>
      <c r="C458" s="165"/>
      <c r="D458" s="165"/>
      <c r="E458" s="163"/>
      <c r="F458" s="163"/>
      <c r="G458" s="163"/>
      <c r="H458" s="163"/>
      <c r="I458" s="164"/>
      <c r="J458" s="165"/>
      <c r="K458" s="163"/>
      <c r="L458" s="163"/>
      <c r="M458" s="163"/>
    </row>
    <row r="459" spans="1:13">
      <c r="A459" s="187"/>
      <c r="B459" s="190"/>
      <c r="C459" s="165"/>
      <c r="D459" s="165"/>
      <c r="E459" s="163"/>
      <c r="F459" s="163"/>
      <c r="G459" s="163"/>
      <c r="H459" s="163"/>
      <c r="I459" s="164"/>
      <c r="J459" s="165"/>
      <c r="K459" s="163"/>
      <c r="L459" s="163"/>
      <c r="M459" s="163"/>
    </row>
    <row r="460" spans="1:13">
      <c r="A460" s="187"/>
      <c r="B460" s="190"/>
      <c r="C460" s="165"/>
      <c r="D460" s="165"/>
      <c r="E460" s="163"/>
      <c r="F460" s="163"/>
      <c r="G460" s="163"/>
      <c r="H460" s="163"/>
      <c r="I460" s="164"/>
      <c r="J460" s="165"/>
      <c r="K460" s="163"/>
      <c r="L460" s="163"/>
      <c r="M460" s="163"/>
    </row>
    <row r="461" spans="1:13">
      <c r="A461" s="187"/>
      <c r="B461" s="190"/>
      <c r="C461" s="165"/>
      <c r="D461" s="165"/>
      <c r="E461" s="163"/>
      <c r="F461" s="163"/>
      <c r="G461" s="163"/>
      <c r="H461" s="163"/>
      <c r="I461" s="164"/>
      <c r="J461" s="165"/>
      <c r="K461" s="163"/>
      <c r="L461" s="163"/>
      <c r="M461" s="163"/>
    </row>
    <row r="462" spans="1:13">
      <c r="A462" s="187"/>
      <c r="B462" s="190"/>
      <c r="C462" s="165"/>
      <c r="D462" s="165"/>
      <c r="E462" s="163"/>
      <c r="F462" s="163"/>
      <c r="G462" s="163"/>
      <c r="H462" s="163"/>
      <c r="I462" s="164"/>
      <c r="J462" s="165"/>
      <c r="K462" s="163"/>
      <c r="L462" s="163"/>
      <c r="M462" s="163"/>
    </row>
    <row r="463" spans="1:13">
      <c r="A463" s="187"/>
      <c r="B463" s="190"/>
      <c r="C463" s="165"/>
      <c r="D463" s="165"/>
      <c r="E463" s="163"/>
      <c r="F463" s="163"/>
      <c r="G463" s="163"/>
      <c r="H463" s="163"/>
      <c r="I463" s="164"/>
      <c r="J463" s="165"/>
      <c r="K463" s="163"/>
      <c r="L463" s="163"/>
      <c r="M463" s="163"/>
    </row>
    <row r="464" spans="1:13">
      <c r="A464" s="187"/>
      <c r="B464" s="190"/>
      <c r="C464" s="165"/>
      <c r="D464" s="165"/>
      <c r="E464" s="163"/>
      <c r="F464" s="163"/>
      <c r="G464" s="163"/>
      <c r="H464" s="163"/>
      <c r="I464" s="164"/>
      <c r="J464" s="165"/>
      <c r="K464" s="163"/>
      <c r="L464" s="163"/>
      <c r="M464" s="163"/>
    </row>
    <row r="465" spans="1:13">
      <c r="A465" s="187"/>
      <c r="B465" s="190"/>
      <c r="C465" s="165"/>
      <c r="D465" s="165"/>
      <c r="E465" s="163"/>
      <c r="F465" s="163"/>
      <c r="G465" s="163"/>
      <c r="H465" s="163"/>
      <c r="I465" s="164"/>
      <c r="J465" s="165"/>
      <c r="K465" s="163"/>
      <c r="L465" s="163"/>
      <c r="M465" s="163"/>
    </row>
    <row r="466" spans="1:13">
      <c r="A466" s="187"/>
      <c r="B466" s="190"/>
      <c r="C466" s="165"/>
      <c r="D466" s="165"/>
      <c r="E466" s="163"/>
      <c r="F466" s="163"/>
      <c r="G466" s="163"/>
      <c r="H466" s="163"/>
      <c r="I466" s="164"/>
      <c r="J466" s="165"/>
      <c r="K466" s="163"/>
      <c r="L466" s="163"/>
      <c r="M466" s="163"/>
    </row>
    <row r="467" spans="1:13">
      <c r="A467" s="187"/>
      <c r="B467" s="190"/>
      <c r="C467" s="165"/>
      <c r="D467" s="165"/>
      <c r="E467" s="163"/>
      <c r="F467" s="163"/>
      <c r="G467" s="163"/>
      <c r="H467" s="163"/>
      <c r="I467" s="164"/>
      <c r="J467" s="165"/>
      <c r="K467" s="163"/>
      <c r="L467" s="163"/>
      <c r="M467" s="163"/>
    </row>
    <row r="468" spans="1:13">
      <c r="A468" s="187"/>
      <c r="B468" s="190"/>
      <c r="C468" s="165"/>
      <c r="D468" s="165"/>
      <c r="E468" s="163"/>
      <c r="F468" s="163"/>
      <c r="G468" s="163"/>
      <c r="H468" s="163"/>
      <c r="I468" s="164"/>
      <c r="J468" s="165"/>
      <c r="K468" s="163"/>
      <c r="L468" s="163"/>
      <c r="M468" s="163"/>
    </row>
    <row r="469" spans="1:13">
      <c r="A469" s="187"/>
      <c r="B469" s="190"/>
      <c r="C469" s="165"/>
      <c r="D469" s="165"/>
      <c r="E469" s="163"/>
      <c r="F469" s="163"/>
      <c r="G469" s="163"/>
      <c r="H469" s="163"/>
      <c r="I469" s="164"/>
      <c r="J469" s="165"/>
      <c r="K469" s="163"/>
      <c r="L469" s="163"/>
      <c r="M469" s="163"/>
    </row>
    <row r="470" spans="1:13">
      <c r="A470" s="187"/>
      <c r="B470" s="190"/>
      <c r="C470" s="165"/>
      <c r="D470" s="165"/>
      <c r="E470" s="163"/>
      <c r="F470" s="163"/>
      <c r="G470" s="163"/>
      <c r="H470" s="163"/>
      <c r="I470" s="164"/>
      <c r="J470" s="165"/>
      <c r="K470" s="163"/>
      <c r="L470" s="163"/>
      <c r="M470" s="163"/>
    </row>
    <row r="471" spans="1:13">
      <c r="A471" s="187"/>
      <c r="B471" s="190"/>
      <c r="C471" s="165"/>
      <c r="D471" s="165"/>
      <c r="E471" s="163"/>
      <c r="F471" s="163"/>
      <c r="G471" s="163"/>
      <c r="H471" s="163"/>
      <c r="I471" s="164"/>
      <c r="J471" s="165"/>
      <c r="K471" s="163"/>
      <c r="L471" s="163"/>
      <c r="M471" s="163"/>
    </row>
    <row r="472" spans="1:13">
      <c r="A472" s="187"/>
      <c r="B472" s="190"/>
      <c r="C472" s="165"/>
      <c r="D472" s="165"/>
      <c r="E472" s="163"/>
      <c r="F472" s="163"/>
      <c r="G472" s="163"/>
      <c r="H472" s="163"/>
      <c r="I472" s="164"/>
      <c r="J472" s="165"/>
      <c r="K472" s="163"/>
      <c r="L472" s="163"/>
      <c r="M472" s="163"/>
    </row>
    <row r="473" spans="1:13">
      <c r="A473" s="187"/>
      <c r="B473" s="190"/>
      <c r="C473" s="165"/>
      <c r="D473" s="165"/>
      <c r="E473" s="163"/>
      <c r="F473" s="163"/>
      <c r="G473" s="163"/>
      <c r="H473" s="163"/>
      <c r="I473" s="164"/>
      <c r="J473" s="165"/>
      <c r="K473" s="163"/>
      <c r="L473" s="163"/>
      <c r="M473" s="163"/>
    </row>
    <row r="474" spans="1:13">
      <c r="A474" s="187"/>
      <c r="B474" s="190"/>
      <c r="C474" s="165"/>
      <c r="D474" s="165"/>
      <c r="E474" s="163"/>
      <c r="F474" s="163"/>
      <c r="G474" s="163"/>
      <c r="H474" s="163"/>
      <c r="I474" s="164"/>
      <c r="J474" s="165"/>
      <c r="K474" s="163"/>
      <c r="L474" s="163"/>
      <c r="M474" s="163"/>
    </row>
    <row r="475" spans="1:13">
      <c r="A475" s="187"/>
      <c r="B475" s="190"/>
      <c r="C475" s="165"/>
      <c r="D475" s="165"/>
      <c r="E475" s="163"/>
      <c r="F475" s="163"/>
      <c r="G475" s="163"/>
      <c r="H475" s="163"/>
      <c r="I475" s="164"/>
      <c r="J475" s="165"/>
      <c r="K475" s="163"/>
      <c r="L475" s="163"/>
      <c r="M475" s="163"/>
    </row>
    <row r="476" spans="1:13">
      <c r="A476" s="187"/>
      <c r="B476" s="190"/>
      <c r="C476" s="165"/>
      <c r="D476" s="165"/>
      <c r="E476" s="163"/>
      <c r="F476" s="163"/>
      <c r="G476" s="163"/>
      <c r="H476" s="163"/>
      <c r="I476" s="164"/>
      <c r="J476" s="165"/>
      <c r="K476" s="163"/>
      <c r="L476" s="163"/>
      <c r="M476" s="163"/>
    </row>
    <row r="477" spans="1:13">
      <c r="A477" s="187"/>
      <c r="B477" s="190"/>
      <c r="C477" s="165"/>
      <c r="D477" s="165"/>
      <c r="E477" s="163"/>
      <c r="F477" s="163"/>
      <c r="G477" s="163"/>
      <c r="H477" s="163"/>
      <c r="I477" s="164"/>
      <c r="J477" s="165"/>
      <c r="K477" s="163"/>
      <c r="L477" s="163"/>
      <c r="M477" s="163"/>
    </row>
    <row r="478" spans="1:13">
      <c r="A478" s="187"/>
      <c r="B478" s="190"/>
      <c r="C478" s="165"/>
      <c r="D478" s="165"/>
      <c r="E478" s="163"/>
      <c r="F478" s="163"/>
      <c r="G478" s="163"/>
      <c r="H478" s="163"/>
      <c r="I478" s="164"/>
      <c r="J478" s="165"/>
      <c r="K478" s="163"/>
      <c r="L478" s="163"/>
      <c r="M478" s="163"/>
    </row>
    <row r="479" spans="1:13">
      <c r="A479" s="187"/>
      <c r="B479" s="190"/>
      <c r="C479" s="165"/>
      <c r="D479" s="165"/>
      <c r="E479" s="163"/>
      <c r="F479" s="163"/>
      <c r="G479" s="163"/>
      <c r="H479" s="163"/>
      <c r="I479" s="164"/>
      <c r="J479" s="165"/>
      <c r="K479" s="163"/>
      <c r="L479" s="163"/>
      <c r="M479" s="163"/>
    </row>
    <row r="480" spans="1:13">
      <c r="A480" s="187"/>
      <c r="B480" s="190"/>
      <c r="C480" s="165"/>
      <c r="D480" s="165"/>
      <c r="E480" s="163"/>
      <c r="F480" s="163"/>
      <c r="G480" s="163"/>
      <c r="H480" s="163"/>
      <c r="I480" s="164"/>
      <c r="J480" s="165"/>
      <c r="K480" s="163"/>
      <c r="L480" s="163"/>
      <c r="M480" s="163"/>
    </row>
    <row r="481" spans="1:13">
      <c r="A481" s="187"/>
      <c r="B481" s="190"/>
      <c r="C481" s="165"/>
      <c r="D481" s="165"/>
      <c r="E481" s="163"/>
      <c r="F481" s="163"/>
      <c r="G481" s="163"/>
      <c r="H481" s="163"/>
      <c r="I481" s="164"/>
      <c r="J481" s="165"/>
      <c r="K481" s="163"/>
      <c r="L481" s="163"/>
      <c r="M481" s="163"/>
    </row>
    <row r="482" spans="1:13">
      <c r="A482" s="187"/>
      <c r="B482" s="190"/>
      <c r="C482" s="165"/>
      <c r="D482" s="165"/>
      <c r="E482" s="163"/>
      <c r="F482" s="163"/>
      <c r="G482" s="163"/>
      <c r="H482" s="163"/>
      <c r="I482" s="164"/>
      <c r="J482" s="165"/>
      <c r="K482" s="163"/>
      <c r="L482" s="163"/>
      <c r="M482" s="163"/>
    </row>
    <row r="483" spans="1:13">
      <c r="A483" s="187"/>
      <c r="B483" s="190"/>
      <c r="C483" s="164"/>
      <c r="D483" s="164"/>
      <c r="E483" s="163"/>
      <c r="F483" s="163"/>
      <c r="G483" s="163"/>
      <c r="H483" s="163"/>
      <c r="I483" s="164"/>
      <c r="J483" s="164"/>
      <c r="K483" s="163"/>
      <c r="L483" s="163"/>
      <c r="M483" s="163"/>
    </row>
    <row r="484" spans="1:13">
      <c r="A484" s="187"/>
      <c r="B484" s="190"/>
      <c r="C484" s="165"/>
      <c r="D484" s="165"/>
      <c r="E484" s="163"/>
      <c r="F484" s="163"/>
      <c r="G484" s="163"/>
      <c r="H484" s="163"/>
      <c r="I484" s="164"/>
      <c r="J484" s="165"/>
      <c r="K484" s="163"/>
      <c r="L484" s="163"/>
      <c r="M484" s="163"/>
    </row>
    <row r="485" spans="1:13">
      <c r="A485" s="187"/>
      <c r="B485" s="190"/>
      <c r="C485" s="165"/>
      <c r="D485" s="165"/>
      <c r="E485" s="163"/>
      <c r="F485" s="163"/>
      <c r="G485" s="163"/>
      <c r="H485" s="163"/>
      <c r="I485" s="164"/>
      <c r="J485" s="165"/>
      <c r="K485" s="163"/>
      <c r="L485" s="163"/>
      <c r="M485" s="163"/>
    </row>
    <row r="486" spans="1:13">
      <c r="A486" s="187"/>
      <c r="B486" s="190"/>
      <c r="C486" s="165"/>
      <c r="D486" s="165"/>
      <c r="E486" s="163"/>
      <c r="F486" s="163"/>
      <c r="G486" s="163"/>
      <c r="H486" s="163"/>
      <c r="I486" s="164"/>
      <c r="J486" s="165"/>
      <c r="K486" s="163"/>
      <c r="L486" s="163"/>
      <c r="M486" s="163"/>
    </row>
    <row r="487" spans="1:13">
      <c r="A487" s="187"/>
      <c r="B487" s="190"/>
      <c r="C487" s="165"/>
      <c r="D487" s="165"/>
      <c r="E487" s="183"/>
      <c r="F487" s="163"/>
      <c r="G487" s="163"/>
      <c r="H487" s="163"/>
      <c r="I487" s="164"/>
      <c r="J487" s="165"/>
      <c r="K487" s="163"/>
      <c r="L487" s="163"/>
      <c r="M487" s="163"/>
    </row>
    <row r="488" spans="1:13">
      <c r="A488" s="187"/>
      <c r="B488" s="190"/>
      <c r="C488" s="165"/>
      <c r="D488" s="165"/>
      <c r="E488" s="163"/>
      <c r="F488" s="163"/>
      <c r="G488" s="163"/>
      <c r="H488" s="163"/>
      <c r="I488" s="164"/>
      <c r="J488" s="165"/>
      <c r="K488" s="163"/>
      <c r="L488" s="163"/>
      <c r="M488" s="163"/>
    </row>
    <row r="489" spans="1:13">
      <c r="A489" s="187"/>
      <c r="B489" s="190"/>
      <c r="C489" s="165"/>
      <c r="D489" s="165"/>
      <c r="E489" s="163"/>
      <c r="F489" s="163"/>
      <c r="G489" s="163"/>
      <c r="H489" s="163"/>
      <c r="I489" s="164"/>
      <c r="J489" s="165"/>
      <c r="K489" s="163"/>
      <c r="L489" s="163"/>
      <c r="M489" s="163"/>
    </row>
    <row r="490" spans="1:13">
      <c r="A490" s="187"/>
      <c r="B490" s="190"/>
      <c r="C490" s="165"/>
      <c r="D490" s="165"/>
      <c r="E490" s="163"/>
      <c r="F490" s="163"/>
      <c r="G490" s="163"/>
      <c r="H490" s="163"/>
      <c r="I490" s="164"/>
      <c r="J490" s="165"/>
      <c r="K490" s="163"/>
      <c r="L490" s="163"/>
      <c r="M490" s="163"/>
    </row>
    <row r="491" spans="1:13">
      <c r="A491" s="187"/>
      <c r="B491" s="190"/>
      <c r="C491" s="165"/>
      <c r="D491" s="165"/>
      <c r="E491" s="163"/>
      <c r="F491" s="163"/>
      <c r="G491" s="163"/>
      <c r="H491" s="163"/>
      <c r="I491" s="164"/>
      <c r="J491" s="165"/>
      <c r="K491" s="163"/>
      <c r="L491" s="163"/>
      <c r="M491" s="163"/>
    </row>
    <row r="492" spans="1:13">
      <c r="A492" s="187"/>
      <c r="B492" s="190"/>
      <c r="C492" s="164"/>
      <c r="D492" s="164"/>
      <c r="E492" s="163"/>
      <c r="F492" s="163"/>
      <c r="G492" s="163"/>
      <c r="H492" s="163"/>
      <c r="I492" s="164"/>
      <c r="J492" s="164"/>
      <c r="K492" s="163"/>
      <c r="L492" s="163"/>
      <c r="M492" s="163"/>
    </row>
    <row r="493" spans="1:13">
      <c r="A493" s="187"/>
      <c r="B493" s="190"/>
      <c r="C493" s="165"/>
      <c r="D493" s="165"/>
      <c r="E493" s="163"/>
      <c r="F493" s="163"/>
      <c r="G493" s="163"/>
      <c r="H493" s="163"/>
      <c r="I493" s="164"/>
      <c r="J493" s="165"/>
      <c r="K493" s="163"/>
      <c r="L493" s="163"/>
      <c r="M493" s="163"/>
    </row>
    <row r="494" spans="1:13">
      <c r="A494" s="187"/>
      <c r="B494" s="190"/>
      <c r="C494" s="165"/>
      <c r="D494" s="165"/>
      <c r="E494" s="163"/>
      <c r="F494" s="163"/>
      <c r="G494" s="163"/>
      <c r="H494" s="163"/>
      <c r="I494" s="164"/>
      <c r="J494" s="165"/>
      <c r="K494" s="163"/>
      <c r="L494" s="163"/>
      <c r="M494" s="163"/>
    </row>
    <row r="495" spans="1:13">
      <c r="A495" s="187"/>
      <c r="B495" s="190"/>
      <c r="C495" s="165"/>
      <c r="D495" s="165"/>
      <c r="E495" s="163"/>
      <c r="F495" s="163"/>
      <c r="G495" s="163"/>
      <c r="H495" s="163"/>
      <c r="I495" s="164"/>
      <c r="J495" s="165"/>
      <c r="K495" s="163"/>
      <c r="L495" s="163"/>
      <c r="M495" s="163"/>
    </row>
    <row r="496" spans="1:13">
      <c r="A496" s="187"/>
      <c r="B496" s="190"/>
      <c r="C496" s="165"/>
      <c r="D496" s="165"/>
      <c r="E496" s="163"/>
      <c r="F496" s="163"/>
      <c r="G496" s="163"/>
      <c r="H496" s="163"/>
      <c r="I496" s="164"/>
      <c r="J496" s="165"/>
      <c r="K496" s="163"/>
      <c r="L496" s="163"/>
      <c r="M496" s="163"/>
    </row>
    <row r="497" spans="1:13">
      <c r="A497" s="187"/>
      <c r="B497" s="190"/>
      <c r="C497" s="165"/>
      <c r="D497" s="165"/>
      <c r="E497" s="163"/>
      <c r="F497" s="163"/>
      <c r="G497" s="163"/>
      <c r="H497" s="163"/>
      <c r="I497" s="164"/>
      <c r="J497" s="293"/>
      <c r="K497" s="163"/>
      <c r="L497" s="163"/>
      <c r="M497" s="163"/>
    </row>
    <row r="498" spans="1:13">
      <c r="A498" s="187"/>
      <c r="B498" s="190"/>
      <c r="C498" s="165"/>
      <c r="D498" s="165"/>
      <c r="E498" s="163"/>
      <c r="F498" s="163"/>
      <c r="G498" s="163"/>
      <c r="H498" s="163"/>
      <c r="I498" s="164"/>
      <c r="J498" s="165"/>
      <c r="K498" s="163"/>
      <c r="L498" s="163"/>
      <c r="M498" s="163"/>
    </row>
    <row r="499" spans="1:13">
      <c r="A499" s="187"/>
      <c r="B499" s="190"/>
      <c r="C499" s="165"/>
      <c r="D499" s="165"/>
      <c r="E499" s="163"/>
      <c r="F499" s="163"/>
      <c r="G499" s="163"/>
      <c r="H499" s="163"/>
      <c r="I499" s="164"/>
      <c r="J499" s="165"/>
      <c r="K499" s="163"/>
      <c r="L499" s="163"/>
      <c r="M499" s="163"/>
    </row>
    <row r="500" spans="1:13">
      <c r="A500" s="187"/>
      <c r="B500" s="190"/>
      <c r="C500" s="165"/>
      <c r="D500" s="165"/>
      <c r="E500" s="163"/>
      <c r="F500" s="163"/>
      <c r="G500" s="163"/>
      <c r="H500" s="163"/>
      <c r="I500" s="164"/>
      <c r="J500" s="165"/>
      <c r="K500" s="163"/>
      <c r="L500" s="163"/>
      <c r="M500" s="163"/>
    </row>
    <row r="501" spans="1:13">
      <c r="A501" s="187"/>
      <c r="B501" s="190"/>
      <c r="C501" s="165"/>
      <c r="D501" s="165"/>
      <c r="E501" s="163"/>
      <c r="F501" s="163"/>
      <c r="G501" s="163"/>
      <c r="H501" s="163"/>
      <c r="I501" s="164"/>
      <c r="J501" s="165"/>
      <c r="K501" s="163"/>
      <c r="L501" s="163"/>
      <c r="M501" s="163"/>
    </row>
    <row r="502" spans="1:13">
      <c r="A502" s="187"/>
      <c r="B502" s="190"/>
      <c r="C502" s="165"/>
      <c r="D502" s="165"/>
      <c r="E502" s="163"/>
      <c r="F502" s="163"/>
      <c r="G502" s="163"/>
      <c r="H502" s="163"/>
      <c r="I502" s="164"/>
      <c r="J502" s="165"/>
      <c r="K502" s="163"/>
      <c r="L502" s="163"/>
      <c r="M502" s="163"/>
    </row>
    <row r="503" spans="1:13">
      <c r="A503" s="187"/>
      <c r="B503" s="190"/>
      <c r="C503" s="165"/>
      <c r="D503" s="165"/>
      <c r="E503" s="163"/>
      <c r="F503" s="163"/>
      <c r="G503" s="163"/>
      <c r="H503" s="163"/>
      <c r="I503" s="164"/>
      <c r="J503" s="165"/>
      <c r="K503" s="163"/>
      <c r="L503" s="163"/>
      <c r="M503" s="163"/>
    </row>
    <row r="504" spans="1:13">
      <c r="A504" s="187"/>
      <c r="B504" s="190"/>
      <c r="C504" s="165"/>
      <c r="D504" s="165"/>
      <c r="E504" s="163"/>
      <c r="F504" s="163"/>
      <c r="G504" s="163"/>
      <c r="H504" s="163"/>
      <c r="I504" s="164"/>
      <c r="J504" s="165"/>
      <c r="K504" s="163"/>
      <c r="L504" s="163"/>
      <c r="M504" s="163"/>
    </row>
    <row r="505" spans="1:13">
      <c r="A505" s="187"/>
      <c r="B505" s="190"/>
      <c r="C505" s="165"/>
      <c r="D505" s="165"/>
      <c r="E505" s="163"/>
      <c r="F505" s="163"/>
      <c r="G505" s="163"/>
      <c r="H505" s="163"/>
      <c r="I505" s="164"/>
      <c r="J505" s="165"/>
      <c r="K505" s="163"/>
      <c r="L505" s="163"/>
      <c r="M505" s="163"/>
    </row>
    <row r="506" spans="1:13">
      <c r="A506" s="187"/>
      <c r="B506" s="190"/>
      <c r="C506" s="165"/>
      <c r="D506" s="165"/>
      <c r="E506" s="163"/>
      <c r="F506" s="163"/>
      <c r="G506" s="163"/>
      <c r="H506" s="163"/>
      <c r="I506" s="164"/>
      <c r="J506" s="165"/>
      <c r="K506" s="163"/>
      <c r="L506" s="163"/>
      <c r="M506" s="163"/>
    </row>
    <row r="507" spans="1:13">
      <c r="A507" s="187"/>
      <c r="B507" s="190"/>
      <c r="C507" s="165"/>
      <c r="D507" s="165"/>
      <c r="E507" s="163"/>
      <c r="F507" s="163"/>
      <c r="G507" s="163"/>
      <c r="H507" s="163"/>
      <c r="I507" s="164"/>
      <c r="J507" s="165"/>
      <c r="K507" s="163"/>
      <c r="L507" s="163"/>
      <c r="M507" s="163"/>
    </row>
    <row r="508" spans="1:13">
      <c r="A508" s="187"/>
      <c r="B508" s="190"/>
      <c r="C508" s="165"/>
      <c r="D508" s="165"/>
      <c r="E508" s="163"/>
      <c r="F508" s="163"/>
      <c r="G508" s="163"/>
      <c r="H508" s="163"/>
      <c r="I508" s="164"/>
      <c r="J508" s="165"/>
      <c r="K508" s="163"/>
      <c r="L508" s="163"/>
      <c r="M508" s="163"/>
    </row>
    <row r="509" spans="1:13">
      <c r="A509" s="187"/>
      <c r="B509" s="190"/>
      <c r="C509" s="165"/>
      <c r="D509" s="165"/>
      <c r="E509" s="163"/>
      <c r="F509" s="163"/>
      <c r="G509" s="163"/>
      <c r="H509" s="163"/>
      <c r="I509" s="164"/>
      <c r="J509" s="165"/>
      <c r="K509" s="163"/>
      <c r="L509" s="163"/>
      <c r="M509" s="163"/>
    </row>
    <row r="510" spans="1:13">
      <c r="A510" s="187"/>
      <c r="B510" s="190"/>
      <c r="C510" s="165"/>
      <c r="D510" s="165"/>
      <c r="E510" s="163"/>
      <c r="F510" s="163"/>
      <c r="G510" s="163"/>
      <c r="H510" s="163"/>
      <c r="I510" s="164"/>
      <c r="J510" s="165"/>
      <c r="K510" s="163"/>
      <c r="L510" s="163"/>
      <c r="M510" s="163"/>
    </row>
    <row r="511" spans="1:13">
      <c r="A511" s="187"/>
      <c r="B511" s="190"/>
      <c r="C511" s="165"/>
      <c r="D511" s="165"/>
      <c r="E511" s="163"/>
      <c r="F511" s="163"/>
      <c r="G511" s="163"/>
      <c r="H511" s="163"/>
      <c r="I511" s="164"/>
      <c r="J511" s="165"/>
      <c r="K511" s="163"/>
      <c r="L511" s="163"/>
      <c r="M511" s="163"/>
    </row>
    <row r="512" spans="1:13">
      <c r="A512" s="187"/>
      <c r="B512" s="190"/>
      <c r="C512" s="165"/>
      <c r="D512" s="165"/>
      <c r="E512" s="163"/>
      <c r="F512" s="163"/>
      <c r="G512" s="163"/>
      <c r="H512" s="163"/>
      <c r="I512" s="164"/>
      <c r="J512" s="165"/>
      <c r="K512" s="163"/>
      <c r="L512" s="163"/>
      <c r="M512" s="163"/>
    </row>
    <row r="513" spans="1:13">
      <c r="A513" s="187"/>
      <c r="B513" s="190"/>
      <c r="C513" s="165"/>
      <c r="D513" s="165"/>
      <c r="E513" s="163"/>
      <c r="F513" s="163"/>
      <c r="G513" s="163"/>
      <c r="H513" s="163"/>
      <c r="I513" s="164"/>
      <c r="J513" s="165"/>
      <c r="K513" s="163"/>
      <c r="L513" s="163"/>
      <c r="M513" s="163"/>
    </row>
    <row r="514" spans="1:13">
      <c r="A514" s="187"/>
      <c r="B514" s="190"/>
      <c r="C514" s="165"/>
      <c r="D514" s="165"/>
      <c r="E514" s="163"/>
      <c r="F514" s="163"/>
      <c r="G514" s="163"/>
      <c r="H514" s="163"/>
      <c r="I514" s="164"/>
      <c r="J514" s="165"/>
      <c r="K514" s="163"/>
      <c r="L514" s="163"/>
      <c r="M514" s="163"/>
    </row>
    <row r="515" spans="1:13">
      <c r="A515" s="187"/>
      <c r="B515" s="190"/>
      <c r="C515" s="165"/>
      <c r="D515" s="165"/>
      <c r="E515" s="163"/>
      <c r="F515" s="163"/>
      <c r="G515" s="163"/>
      <c r="H515" s="163"/>
      <c r="I515" s="164"/>
      <c r="J515" s="165"/>
      <c r="K515" s="163"/>
      <c r="L515" s="163"/>
      <c r="M515" s="163"/>
    </row>
    <row r="516" spans="1:13">
      <c r="A516" s="187"/>
      <c r="B516" s="190"/>
      <c r="C516" s="165"/>
      <c r="D516" s="165"/>
      <c r="E516" s="163"/>
      <c r="F516" s="163"/>
      <c r="G516" s="163"/>
      <c r="H516" s="163"/>
      <c r="I516" s="164"/>
      <c r="J516" s="165"/>
      <c r="K516" s="163"/>
      <c r="L516" s="163"/>
      <c r="M516" s="163"/>
    </row>
    <row r="517" spans="1:13">
      <c r="A517" s="187"/>
      <c r="B517" s="190"/>
      <c r="C517" s="165"/>
      <c r="D517" s="165"/>
      <c r="E517" s="163"/>
      <c r="F517" s="163"/>
      <c r="G517" s="163"/>
      <c r="H517" s="163"/>
      <c r="I517" s="164"/>
      <c r="J517" s="165"/>
      <c r="K517" s="163"/>
      <c r="L517" s="163"/>
      <c r="M517" s="163"/>
    </row>
    <row r="518" spans="1:13">
      <c r="A518" s="187"/>
      <c r="B518" s="190"/>
      <c r="C518" s="165"/>
      <c r="D518" s="165"/>
      <c r="E518" s="163"/>
      <c r="F518" s="163"/>
      <c r="G518" s="163"/>
      <c r="H518" s="163"/>
      <c r="I518" s="164"/>
      <c r="J518" s="165"/>
      <c r="K518" s="163"/>
      <c r="L518" s="163"/>
      <c r="M518" s="163"/>
    </row>
    <row r="519" spans="1:13">
      <c r="A519" s="187"/>
      <c r="B519" s="190"/>
      <c r="C519" s="165"/>
      <c r="D519" s="165"/>
      <c r="E519" s="163"/>
      <c r="F519" s="163"/>
      <c r="G519" s="163"/>
      <c r="H519" s="163"/>
      <c r="I519" s="164"/>
      <c r="J519" s="165"/>
      <c r="K519" s="163"/>
      <c r="L519" s="163"/>
      <c r="M519" s="163"/>
    </row>
    <row r="520" spans="1:13">
      <c r="A520" s="187"/>
      <c r="B520" s="190"/>
      <c r="C520" s="165"/>
      <c r="D520" s="165"/>
      <c r="E520" s="163"/>
      <c r="F520" s="163"/>
      <c r="G520" s="163"/>
      <c r="H520" s="163"/>
      <c r="I520" s="164"/>
      <c r="J520" s="165"/>
      <c r="K520" s="163"/>
      <c r="L520" s="163"/>
      <c r="M520" s="163"/>
    </row>
    <row r="521" spans="1:13">
      <c r="A521" s="187"/>
      <c r="B521" s="190"/>
      <c r="C521" s="165"/>
      <c r="D521" s="165"/>
      <c r="E521" s="163"/>
      <c r="F521" s="163"/>
      <c r="G521" s="163"/>
      <c r="H521" s="163"/>
      <c r="I521" s="164"/>
      <c r="J521" s="165"/>
      <c r="K521" s="163"/>
      <c r="L521" s="163"/>
      <c r="M521" s="163"/>
    </row>
    <row r="522" spans="1:13">
      <c r="A522" s="187"/>
      <c r="B522" s="190"/>
      <c r="C522" s="165"/>
      <c r="D522" s="165"/>
      <c r="E522" s="163"/>
      <c r="F522" s="163"/>
      <c r="G522" s="163"/>
      <c r="H522" s="163"/>
      <c r="I522" s="164"/>
      <c r="J522" s="165"/>
      <c r="K522" s="163"/>
      <c r="L522" s="163"/>
      <c r="M522" s="163"/>
    </row>
    <row r="523" spans="1:13">
      <c r="A523" s="187"/>
      <c r="B523" s="190"/>
      <c r="C523" s="165"/>
      <c r="D523" s="165"/>
      <c r="E523" s="163"/>
      <c r="F523" s="163"/>
      <c r="G523" s="163"/>
      <c r="H523" s="163"/>
      <c r="I523" s="164"/>
      <c r="J523" s="165"/>
      <c r="K523" s="163"/>
      <c r="L523" s="163"/>
      <c r="M523" s="163"/>
    </row>
    <row r="524" spans="1:13">
      <c r="A524" s="187"/>
      <c r="B524" s="190"/>
      <c r="C524" s="165"/>
      <c r="D524" s="165"/>
      <c r="E524" s="163"/>
      <c r="F524" s="163"/>
      <c r="G524" s="163"/>
      <c r="H524" s="163"/>
      <c r="I524" s="164"/>
      <c r="J524" s="165"/>
      <c r="K524" s="163"/>
      <c r="L524" s="163"/>
      <c r="M524" s="163"/>
    </row>
    <row r="525" spans="1:13">
      <c r="A525" s="187"/>
      <c r="B525" s="190"/>
      <c r="C525" s="165"/>
      <c r="D525" s="165"/>
      <c r="E525" s="163"/>
      <c r="F525" s="163"/>
      <c r="G525" s="163"/>
      <c r="H525" s="163"/>
      <c r="I525" s="164"/>
      <c r="J525" s="165"/>
      <c r="K525" s="163"/>
      <c r="L525" s="163"/>
      <c r="M525" s="163"/>
    </row>
    <row r="526" spans="1:13">
      <c r="A526" s="187"/>
      <c r="B526" s="190"/>
      <c r="C526" s="165"/>
      <c r="D526" s="165"/>
      <c r="E526" s="163"/>
      <c r="F526" s="163"/>
      <c r="G526" s="163"/>
      <c r="H526" s="163"/>
      <c r="I526" s="164"/>
      <c r="J526" s="165"/>
      <c r="K526" s="163"/>
      <c r="L526" s="163"/>
      <c r="M526" s="163"/>
    </row>
    <row r="527" spans="1:13">
      <c r="A527" s="187"/>
      <c r="B527" s="190"/>
      <c r="C527" s="165"/>
      <c r="D527" s="165"/>
      <c r="E527" s="163"/>
      <c r="F527" s="163"/>
      <c r="G527" s="163"/>
      <c r="H527" s="163"/>
      <c r="I527" s="164"/>
      <c r="J527" s="165"/>
      <c r="K527" s="163"/>
      <c r="L527" s="163"/>
      <c r="M527" s="163"/>
    </row>
    <row r="528" spans="1:13">
      <c r="A528" s="187"/>
      <c r="B528" s="190"/>
      <c r="C528" s="165"/>
      <c r="D528" s="165"/>
      <c r="E528" s="163"/>
      <c r="F528" s="163"/>
      <c r="G528" s="163"/>
      <c r="H528" s="163"/>
      <c r="I528" s="164"/>
      <c r="J528" s="165"/>
      <c r="K528" s="163"/>
      <c r="L528" s="163"/>
      <c r="M528" s="163"/>
    </row>
    <row r="529" spans="1:13">
      <c r="A529" s="187"/>
      <c r="B529" s="190"/>
      <c r="C529" s="165"/>
      <c r="D529" s="165"/>
      <c r="E529" s="163"/>
      <c r="F529" s="163"/>
      <c r="G529" s="163"/>
      <c r="H529" s="163"/>
      <c r="I529" s="164"/>
      <c r="J529" s="165"/>
      <c r="K529" s="163"/>
      <c r="L529" s="163"/>
      <c r="M529" s="163"/>
    </row>
    <row r="530" spans="1:13">
      <c r="A530" s="187"/>
      <c r="B530" s="190"/>
      <c r="C530" s="165"/>
      <c r="D530" s="165"/>
      <c r="E530" s="163"/>
      <c r="F530" s="163"/>
      <c r="G530" s="163"/>
      <c r="H530" s="163"/>
      <c r="I530" s="164"/>
      <c r="J530" s="165"/>
      <c r="K530" s="163"/>
      <c r="L530" s="163"/>
      <c r="M530" s="163"/>
    </row>
    <row r="531" spans="1:13">
      <c r="A531" s="187"/>
      <c r="B531" s="190"/>
      <c r="C531" s="165"/>
      <c r="D531" s="165"/>
      <c r="E531" s="163"/>
      <c r="F531" s="163"/>
      <c r="G531" s="163"/>
      <c r="H531" s="163"/>
      <c r="I531" s="164"/>
      <c r="J531" s="165"/>
      <c r="K531" s="163"/>
      <c r="L531" s="163"/>
      <c r="M531" s="163"/>
    </row>
    <row r="532" spans="1:13">
      <c r="A532" s="187"/>
      <c r="B532" s="190"/>
      <c r="C532" s="165"/>
      <c r="D532" s="165"/>
      <c r="E532" s="163"/>
      <c r="F532" s="163"/>
      <c r="G532" s="163"/>
      <c r="H532" s="163"/>
      <c r="I532" s="164"/>
      <c r="J532" s="165"/>
      <c r="K532" s="163"/>
      <c r="L532" s="163"/>
      <c r="M532" s="163"/>
    </row>
    <row r="533" spans="1:13">
      <c r="A533" s="187"/>
      <c r="B533" s="190"/>
      <c r="C533" s="165"/>
      <c r="D533" s="165"/>
      <c r="E533" s="163"/>
      <c r="F533" s="163"/>
      <c r="G533" s="163"/>
      <c r="H533" s="163"/>
      <c r="I533" s="164"/>
      <c r="J533" s="165"/>
      <c r="K533" s="163"/>
      <c r="L533" s="163"/>
      <c r="M533" s="163"/>
    </row>
    <row r="534" spans="1:13">
      <c r="A534" s="187"/>
      <c r="B534" s="190"/>
      <c r="C534" s="165"/>
      <c r="D534" s="165"/>
      <c r="E534" s="163"/>
      <c r="F534" s="163"/>
      <c r="G534" s="163"/>
      <c r="H534" s="163"/>
      <c r="I534" s="164"/>
      <c r="J534" s="165"/>
      <c r="K534" s="163"/>
      <c r="L534" s="163"/>
      <c r="M534" s="163"/>
    </row>
    <row r="535" spans="1:13">
      <c r="A535" s="187"/>
      <c r="B535" s="190"/>
      <c r="C535" s="165"/>
      <c r="D535" s="165"/>
      <c r="E535" s="163"/>
      <c r="F535" s="163"/>
      <c r="G535" s="163"/>
      <c r="H535" s="163"/>
      <c r="I535" s="164"/>
      <c r="J535" s="165"/>
      <c r="K535" s="163"/>
      <c r="L535" s="163"/>
      <c r="M535" s="163"/>
    </row>
    <row r="536" spans="1:13">
      <c r="A536" s="187"/>
      <c r="B536" s="190"/>
      <c r="C536" s="165"/>
      <c r="D536" s="165"/>
      <c r="E536" s="163"/>
      <c r="F536" s="163"/>
      <c r="G536" s="163"/>
      <c r="H536" s="163"/>
      <c r="I536" s="164"/>
      <c r="J536" s="165"/>
      <c r="K536" s="163"/>
      <c r="L536" s="163"/>
      <c r="M536" s="163"/>
    </row>
    <row r="537" spans="1:13">
      <c r="A537" s="187"/>
      <c r="B537" s="190"/>
      <c r="C537" s="165"/>
      <c r="D537" s="165"/>
      <c r="E537" s="163"/>
      <c r="F537" s="163"/>
      <c r="G537" s="163"/>
      <c r="H537" s="163"/>
      <c r="I537" s="164"/>
      <c r="J537" s="165"/>
      <c r="K537" s="163"/>
      <c r="L537" s="163"/>
      <c r="M537" s="163"/>
    </row>
    <row r="538" spans="1:13">
      <c r="A538" s="187"/>
      <c r="B538" s="190"/>
      <c r="C538" s="165"/>
      <c r="D538" s="165"/>
      <c r="E538" s="163"/>
      <c r="F538" s="163"/>
      <c r="G538" s="163"/>
      <c r="H538" s="163"/>
      <c r="I538" s="164"/>
      <c r="J538" s="165"/>
      <c r="K538" s="163"/>
      <c r="L538" s="163"/>
      <c r="M538" s="163"/>
    </row>
    <row r="539" spans="1:13">
      <c r="A539" s="187"/>
      <c r="B539" s="190"/>
      <c r="C539" s="165"/>
      <c r="D539" s="165"/>
      <c r="E539" s="163"/>
      <c r="F539" s="163"/>
      <c r="G539" s="163"/>
      <c r="H539" s="163"/>
      <c r="I539" s="164"/>
      <c r="J539" s="165"/>
      <c r="K539" s="163"/>
      <c r="L539" s="163"/>
      <c r="M539" s="163"/>
    </row>
    <row r="540" spans="1:13">
      <c r="A540" s="187"/>
      <c r="B540" s="190"/>
      <c r="C540" s="165"/>
      <c r="D540" s="165"/>
      <c r="E540" s="163"/>
      <c r="F540" s="163"/>
      <c r="G540" s="163"/>
      <c r="H540" s="163"/>
      <c r="I540" s="164"/>
      <c r="J540" s="165"/>
      <c r="K540" s="163"/>
      <c r="L540" s="163"/>
      <c r="M540" s="163"/>
    </row>
    <row r="541" spans="1:13">
      <c r="A541" s="187"/>
      <c r="B541" s="190"/>
      <c r="C541" s="164"/>
      <c r="D541" s="164"/>
      <c r="E541" s="163"/>
      <c r="F541" s="163"/>
      <c r="G541" s="163"/>
      <c r="H541" s="163"/>
      <c r="I541" s="164"/>
      <c r="J541" s="164"/>
      <c r="K541" s="163"/>
      <c r="L541" s="163"/>
      <c r="M541" s="163"/>
    </row>
    <row r="542" spans="1:13">
      <c r="A542" s="187"/>
      <c r="B542" s="190"/>
      <c r="C542" s="165"/>
      <c r="D542" s="165"/>
      <c r="E542" s="163"/>
      <c r="F542" s="163"/>
      <c r="G542" s="163"/>
      <c r="H542" s="163"/>
      <c r="I542" s="164"/>
      <c r="J542" s="165"/>
      <c r="K542" s="163"/>
      <c r="L542" s="163"/>
      <c r="M542" s="163"/>
    </row>
    <row r="543" spans="1:13">
      <c r="A543" s="187"/>
      <c r="B543" s="190"/>
      <c r="C543" s="165"/>
      <c r="D543" s="165"/>
      <c r="E543" s="163"/>
      <c r="F543" s="163"/>
      <c r="G543" s="163"/>
      <c r="H543" s="163"/>
      <c r="I543" s="164"/>
      <c r="J543" s="165"/>
      <c r="K543" s="163"/>
      <c r="L543" s="163"/>
      <c r="M543" s="163"/>
    </row>
    <row r="544" spans="1:13">
      <c r="A544" s="187"/>
      <c r="B544" s="190"/>
      <c r="C544" s="165"/>
      <c r="D544" s="165"/>
      <c r="E544" s="163"/>
      <c r="F544" s="163"/>
      <c r="G544" s="163"/>
      <c r="H544" s="163"/>
      <c r="I544" s="164"/>
      <c r="J544" s="165"/>
      <c r="K544" s="163"/>
      <c r="L544" s="163"/>
      <c r="M544" s="163"/>
    </row>
    <row r="545" spans="1:13">
      <c r="A545" s="187"/>
      <c r="B545" s="190"/>
      <c r="C545" s="165"/>
      <c r="D545" s="165"/>
      <c r="E545" s="163"/>
      <c r="F545" s="163"/>
      <c r="G545" s="163"/>
      <c r="H545" s="163"/>
      <c r="I545" s="164"/>
      <c r="J545" s="165"/>
      <c r="K545" s="163"/>
      <c r="L545" s="163"/>
      <c r="M545" s="163"/>
    </row>
    <row r="546" spans="1:13">
      <c r="A546" s="187"/>
      <c r="B546" s="190"/>
      <c r="C546" s="165"/>
      <c r="D546" s="165"/>
      <c r="E546" s="163"/>
      <c r="F546" s="163"/>
      <c r="G546" s="163"/>
      <c r="H546" s="163"/>
      <c r="I546" s="164"/>
      <c r="J546" s="165"/>
      <c r="K546" s="163"/>
      <c r="L546" s="163"/>
      <c r="M546" s="163"/>
    </row>
    <row r="547" spans="1:13">
      <c r="A547" s="187"/>
      <c r="B547" s="190"/>
      <c r="C547" s="165"/>
      <c r="D547" s="165"/>
      <c r="E547" s="163"/>
      <c r="F547" s="163"/>
      <c r="G547" s="163"/>
      <c r="H547" s="163"/>
      <c r="I547" s="164"/>
      <c r="J547" s="165"/>
      <c r="K547" s="163"/>
      <c r="L547" s="163"/>
      <c r="M547" s="163"/>
    </row>
    <row r="548" spans="1:13">
      <c r="A548" s="187"/>
      <c r="B548" s="190"/>
      <c r="C548" s="165"/>
      <c r="D548" s="165"/>
      <c r="E548" s="163"/>
      <c r="F548" s="163"/>
      <c r="G548" s="163"/>
      <c r="H548" s="163"/>
      <c r="I548" s="164"/>
      <c r="J548" s="165"/>
      <c r="K548" s="163"/>
      <c r="L548" s="163"/>
      <c r="M548" s="163"/>
    </row>
    <row r="549" spans="1:13">
      <c r="A549" s="187"/>
      <c r="B549" s="190"/>
      <c r="C549" s="165"/>
      <c r="D549" s="165"/>
      <c r="E549" s="163"/>
      <c r="F549" s="163"/>
      <c r="G549" s="163"/>
      <c r="H549" s="163"/>
      <c r="I549" s="164"/>
      <c r="J549" s="165"/>
      <c r="K549" s="163"/>
      <c r="L549" s="163"/>
      <c r="M549" s="163"/>
    </row>
    <row r="550" spans="1:13">
      <c r="A550" s="187"/>
      <c r="B550" s="190"/>
      <c r="C550" s="165"/>
      <c r="D550" s="165"/>
      <c r="E550" s="163"/>
      <c r="F550" s="163"/>
      <c r="G550" s="163"/>
      <c r="H550" s="163"/>
      <c r="I550" s="164"/>
      <c r="J550" s="165"/>
      <c r="K550" s="163"/>
      <c r="L550" s="163"/>
      <c r="M550" s="163"/>
    </row>
    <row r="551" spans="1:13">
      <c r="A551" s="187"/>
      <c r="B551" s="190"/>
      <c r="C551" s="165"/>
      <c r="D551" s="165"/>
      <c r="E551" s="163"/>
      <c r="F551" s="163"/>
      <c r="G551" s="163"/>
      <c r="H551" s="163"/>
      <c r="I551" s="164"/>
      <c r="J551" s="165"/>
      <c r="K551" s="163"/>
      <c r="L551" s="163"/>
      <c r="M551" s="163"/>
    </row>
    <row r="552" spans="1:13">
      <c r="A552" s="187"/>
      <c r="B552" s="190"/>
      <c r="C552" s="165"/>
      <c r="D552" s="165"/>
      <c r="E552" s="163"/>
      <c r="F552" s="163"/>
      <c r="G552" s="163"/>
      <c r="H552" s="163"/>
      <c r="I552" s="164"/>
      <c r="J552" s="165"/>
      <c r="K552" s="163"/>
      <c r="L552" s="163"/>
      <c r="M552" s="163"/>
    </row>
    <row r="553" spans="1:13">
      <c r="A553" s="187"/>
      <c r="B553" s="190"/>
      <c r="C553" s="165"/>
      <c r="D553" s="165"/>
      <c r="E553" s="163"/>
      <c r="F553" s="163"/>
      <c r="G553" s="163"/>
      <c r="H553" s="163"/>
      <c r="I553" s="164"/>
      <c r="J553" s="165"/>
      <c r="K553" s="163"/>
      <c r="L553" s="163"/>
      <c r="M553" s="163"/>
    </row>
    <row r="554" spans="1:13">
      <c r="A554" s="187"/>
      <c r="B554" s="190"/>
      <c r="C554" s="165"/>
      <c r="D554" s="165"/>
      <c r="E554" s="163"/>
      <c r="F554" s="163"/>
      <c r="G554" s="163"/>
      <c r="H554" s="163"/>
      <c r="I554" s="164"/>
      <c r="J554" s="165"/>
      <c r="K554" s="163"/>
      <c r="L554" s="163"/>
      <c r="M554" s="163"/>
    </row>
    <row r="555" spans="1:13">
      <c r="A555" s="187"/>
      <c r="B555" s="190"/>
      <c r="C555" s="165"/>
      <c r="D555" s="165"/>
      <c r="E555" s="163"/>
      <c r="F555" s="163"/>
      <c r="G555" s="163"/>
      <c r="H555" s="163"/>
      <c r="I555" s="164"/>
      <c r="J555" s="165"/>
      <c r="K555" s="163"/>
      <c r="L555" s="163"/>
      <c r="M555" s="163"/>
    </row>
    <row r="556" spans="1:13">
      <c r="A556" s="187"/>
      <c r="B556" s="190"/>
      <c r="C556" s="165"/>
      <c r="D556" s="165"/>
      <c r="E556" s="163"/>
      <c r="F556" s="163"/>
      <c r="G556" s="163"/>
      <c r="H556" s="163"/>
      <c r="I556" s="164"/>
      <c r="J556" s="165"/>
      <c r="K556" s="163"/>
      <c r="L556" s="163"/>
      <c r="M556" s="163"/>
    </row>
    <row r="557" spans="1:13">
      <c r="A557" s="187"/>
      <c r="B557" s="190"/>
      <c r="C557" s="165"/>
      <c r="D557" s="165"/>
      <c r="E557" s="163"/>
      <c r="F557" s="163"/>
      <c r="G557" s="163"/>
      <c r="H557" s="163"/>
      <c r="I557" s="164"/>
      <c r="J557" s="165"/>
      <c r="K557" s="163"/>
      <c r="L557" s="163"/>
      <c r="M557" s="163"/>
    </row>
    <row r="558" spans="1:13">
      <c r="A558" s="187"/>
      <c r="B558" s="190"/>
      <c r="C558" s="165"/>
      <c r="D558" s="165"/>
      <c r="E558" s="163"/>
      <c r="F558" s="163"/>
      <c r="G558" s="163"/>
      <c r="H558" s="163"/>
      <c r="I558" s="164"/>
      <c r="J558" s="165"/>
      <c r="K558" s="163"/>
      <c r="L558" s="163"/>
      <c r="M558" s="163"/>
    </row>
    <row r="559" spans="1:13">
      <c r="A559" s="187"/>
      <c r="B559" s="190"/>
      <c r="C559" s="165"/>
      <c r="D559" s="165"/>
      <c r="E559" s="163"/>
      <c r="F559" s="163"/>
      <c r="G559" s="163"/>
      <c r="H559" s="163"/>
      <c r="I559" s="164"/>
      <c r="J559" s="165"/>
      <c r="K559" s="163"/>
      <c r="L559" s="163"/>
      <c r="M559" s="163"/>
    </row>
    <row r="560" spans="1:13">
      <c r="A560" s="187"/>
      <c r="B560" s="190"/>
      <c r="C560" s="165"/>
      <c r="D560" s="165"/>
      <c r="E560" s="163"/>
      <c r="F560" s="163"/>
      <c r="G560" s="163"/>
      <c r="H560" s="163"/>
      <c r="I560" s="164"/>
      <c r="J560" s="165"/>
      <c r="K560" s="163"/>
      <c r="L560" s="163"/>
      <c r="M560" s="163"/>
    </row>
    <row r="561" spans="1:13">
      <c r="A561" s="187"/>
      <c r="B561" s="190"/>
      <c r="C561" s="165"/>
      <c r="D561" s="165"/>
      <c r="E561" s="163"/>
      <c r="F561" s="163"/>
      <c r="G561" s="163"/>
      <c r="H561" s="163"/>
      <c r="I561" s="164"/>
      <c r="J561" s="165"/>
      <c r="K561" s="163"/>
      <c r="L561" s="163"/>
      <c r="M561" s="163"/>
    </row>
    <row r="562" spans="1:13">
      <c r="A562" s="187"/>
      <c r="B562" s="190"/>
      <c r="C562" s="165"/>
      <c r="D562" s="165"/>
      <c r="E562" s="163"/>
      <c r="F562" s="163"/>
      <c r="G562" s="163"/>
      <c r="H562" s="163"/>
      <c r="I562" s="164"/>
      <c r="J562" s="165"/>
      <c r="K562" s="163"/>
      <c r="L562" s="163"/>
      <c r="M562" s="163"/>
    </row>
    <row r="563" spans="1:13">
      <c r="A563" s="187"/>
      <c r="B563" s="190"/>
      <c r="C563" s="165"/>
      <c r="D563" s="165"/>
      <c r="E563" s="163"/>
      <c r="F563" s="163"/>
      <c r="G563" s="163"/>
      <c r="H563" s="163"/>
      <c r="I563" s="164"/>
      <c r="J563" s="165"/>
      <c r="K563" s="163"/>
      <c r="L563" s="163"/>
      <c r="M563" s="163"/>
    </row>
    <row r="564" spans="1:13">
      <c r="A564" s="187"/>
      <c r="B564" s="190"/>
      <c r="C564" s="165"/>
      <c r="D564" s="165"/>
      <c r="E564" s="163"/>
      <c r="F564" s="163"/>
      <c r="G564" s="163"/>
      <c r="H564" s="163"/>
      <c r="I564" s="164"/>
      <c r="J564" s="165"/>
      <c r="K564" s="163"/>
      <c r="L564" s="163"/>
      <c r="M564" s="163"/>
    </row>
    <row r="565" spans="1:13">
      <c r="A565" s="187"/>
      <c r="B565" s="190"/>
      <c r="C565" s="165"/>
      <c r="D565" s="165"/>
      <c r="E565" s="163"/>
      <c r="F565" s="163"/>
      <c r="G565" s="163"/>
      <c r="H565" s="163"/>
      <c r="I565" s="164"/>
      <c r="J565" s="165"/>
      <c r="K565" s="163"/>
      <c r="L565" s="163"/>
      <c r="M565" s="163"/>
    </row>
    <row r="566" spans="1:13">
      <c r="A566" s="187"/>
      <c r="B566" s="190"/>
      <c r="C566" s="165"/>
      <c r="D566" s="165"/>
      <c r="E566" s="163"/>
      <c r="F566" s="163"/>
      <c r="G566" s="163"/>
      <c r="H566" s="163"/>
      <c r="I566" s="164"/>
      <c r="J566" s="165"/>
      <c r="K566" s="163"/>
      <c r="L566" s="163"/>
      <c r="M566" s="163"/>
    </row>
    <row r="567" spans="1:13">
      <c r="A567" s="187"/>
      <c r="B567" s="190"/>
      <c r="C567" s="165"/>
      <c r="D567" s="165"/>
      <c r="E567" s="163"/>
      <c r="F567" s="163"/>
      <c r="G567" s="163"/>
      <c r="H567" s="163"/>
      <c r="I567" s="164"/>
      <c r="J567" s="165"/>
      <c r="K567" s="163"/>
      <c r="L567" s="163"/>
      <c r="M567" s="163"/>
    </row>
    <row r="568" spans="1:13">
      <c r="A568" s="187"/>
      <c r="B568" s="190"/>
      <c r="C568" s="165"/>
      <c r="D568" s="165"/>
      <c r="E568" s="163"/>
      <c r="F568" s="163"/>
      <c r="G568" s="163"/>
      <c r="H568" s="163"/>
      <c r="I568" s="164"/>
      <c r="J568" s="165"/>
      <c r="K568" s="163"/>
      <c r="L568" s="163"/>
      <c r="M568" s="163"/>
    </row>
    <row r="569" spans="1:13">
      <c r="A569" s="187"/>
      <c r="B569" s="190"/>
      <c r="C569" s="165"/>
      <c r="D569" s="165"/>
      <c r="E569" s="163"/>
      <c r="F569" s="163"/>
      <c r="G569" s="163"/>
      <c r="H569" s="163"/>
      <c r="I569" s="164"/>
      <c r="J569" s="165"/>
      <c r="K569" s="163"/>
      <c r="L569" s="163"/>
      <c r="M569" s="163"/>
    </row>
    <row r="570" spans="1:13">
      <c r="A570" s="187"/>
      <c r="B570" s="190"/>
      <c r="C570" s="165"/>
      <c r="D570" s="165"/>
      <c r="E570" s="163"/>
      <c r="F570" s="163"/>
      <c r="G570" s="163"/>
      <c r="H570" s="163"/>
      <c r="I570" s="164"/>
      <c r="J570" s="165"/>
      <c r="K570" s="163"/>
      <c r="L570" s="163"/>
      <c r="M570" s="163"/>
    </row>
    <row r="571" spans="1:13">
      <c r="A571" s="187"/>
      <c r="B571" s="190"/>
      <c r="C571" s="165"/>
      <c r="D571" s="165"/>
      <c r="E571" s="163"/>
      <c r="F571" s="163"/>
      <c r="G571" s="163"/>
      <c r="H571" s="163"/>
      <c r="I571" s="164"/>
      <c r="J571" s="165"/>
      <c r="K571" s="163"/>
      <c r="L571" s="163"/>
      <c r="M571" s="163"/>
    </row>
    <row r="572" spans="1:13">
      <c r="A572" s="187"/>
      <c r="B572" s="190"/>
      <c r="C572" s="164"/>
      <c r="D572" s="164"/>
      <c r="E572" s="163"/>
      <c r="F572" s="163"/>
      <c r="G572" s="163"/>
      <c r="H572" s="163"/>
      <c r="I572" s="164"/>
      <c r="J572" s="164"/>
      <c r="K572" s="163"/>
      <c r="L572" s="163"/>
      <c r="M572" s="163"/>
    </row>
    <row r="573" spans="1:13">
      <c r="A573" s="187"/>
      <c r="B573" s="190"/>
      <c r="C573" s="165"/>
      <c r="D573" s="165"/>
      <c r="E573" s="163"/>
      <c r="F573" s="163"/>
      <c r="G573" s="163"/>
      <c r="H573" s="163"/>
      <c r="I573" s="164"/>
      <c r="J573" s="165"/>
      <c r="K573" s="163"/>
      <c r="L573" s="163"/>
      <c r="M573" s="163"/>
    </row>
    <row r="574" spans="1:13">
      <c r="A574" s="187"/>
      <c r="B574" s="190"/>
      <c r="C574" s="165"/>
      <c r="D574" s="165"/>
      <c r="E574" s="163"/>
      <c r="F574" s="163"/>
      <c r="G574" s="163"/>
      <c r="H574" s="163"/>
      <c r="I574" s="164"/>
      <c r="J574" s="165"/>
      <c r="K574" s="163"/>
      <c r="L574" s="163"/>
      <c r="M574" s="163"/>
    </row>
    <row r="575" spans="1:13">
      <c r="A575" s="187"/>
      <c r="B575" s="190"/>
      <c r="C575" s="165"/>
      <c r="D575" s="165"/>
      <c r="E575" s="163"/>
      <c r="F575" s="163"/>
      <c r="G575" s="163"/>
      <c r="H575" s="163"/>
      <c r="I575" s="164"/>
      <c r="J575" s="165"/>
      <c r="K575" s="163"/>
      <c r="L575" s="163"/>
      <c r="M575" s="163"/>
    </row>
    <row r="576" spans="1:13">
      <c r="A576" s="187"/>
      <c r="B576" s="190"/>
      <c r="C576" s="165"/>
      <c r="D576" s="165"/>
      <c r="E576" s="163"/>
      <c r="F576" s="163"/>
      <c r="G576" s="163"/>
      <c r="H576" s="163"/>
      <c r="I576" s="164"/>
      <c r="J576" s="165"/>
      <c r="K576" s="163"/>
      <c r="L576" s="163"/>
      <c r="M576" s="163"/>
    </row>
    <row r="577" spans="1:13">
      <c r="A577" s="187"/>
      <c r="B577" s="190"/>
      <c r="C577" s="165"/>
      <c r="D577" s="165"/>
      <c r="E577" s="163"/>
      <c r="F577" s="163"/>
      <c r="G577" s="163"/>
      <c r="H577" s="163"/>
      <c r="I577" s="164"/>
      <c r="J577" s="165"/>
      <c r="K577" s="163"/>
      <c r="L577" s="163"/>
      <c r="M577" s="163"/>
    </row>
    <row r="578" spans="1:13">
      <c r="A578" s="187"/>
      <c r="B578" s="190"/>
      <c r="C578" s="165"/>
      <c r="D578" s="165"/>
      <c r="E578" s="163"/>
      <c r="F578" s="163"/>
      <c r="G578" s="163"/>
      <c r="H578" s="163"/>
      <c r="I578" s="164"/>
      <c r="J578" s="165"/>
      <c r="K578" s="163"/>
      <c r="L578" s="163"/>
      <c r="M578" s="163"/>
    </row>
    <row r="579" spans="1:13">
      <c r="A579" s="187"/>
      <c r="B579" s="190"/>
      <c r="C579" s="165"/>
      <c r="D579" s="165"/>
      <c r="E579" s="163"/>
      <c r="F579" s="163"/>
      <c r="G579" s="163"/>
      <c r="H579" s="163"/>
      <c r="I579" s="164"/>
      <c r="J579" s="170"/>
      <c r="K579" s="163"/>
      <c r="L579" s="163"/>
      <c r="M579" s="163"/>
    </row>
    <row r="580" spans="1:13">
      <c r="A580" s="187"/>
      <c r="B580" s="190"/>
      <c r="C580" s="165"/>
      <c r="D580" s="165"/>
      <c r="E580" s="163"/>
      <c r="F580" s="163"/>
      <c r="G580" s="163"/>
      <c r="H580" s="163"/>
      <c r="I580" s="164"/>
      <c r="J580" s="170"/>
      <c r="K580" s="163"/>
      <c r="L580" s="163"/>
      <c r="M580" s="163"/>
    </row>
    <row r="581" spans="1:13">
      <c r="A581" s="187"/>
      <c r="B581" s="190"/>
      <c r="C581" s="170"/>
      <c r="D581" s="170"/>
      <c r="E581" s="181"/>
      <c r="F581" s="225"/>
      <c r="G581" s="181"/>
      <c r="H581" s="181"/>
      <c r="I581" s="173"/>
      <c r="J581" s="170"/>
      <c r="K581" s="163"/>
      <c r="L581" s="163"/>
      <c r="M581" s="163"/>
    </row>
    <row r="582" spans="1:13">
      <c r="A582" s="187"/>
      <c r="B582" s="190"/>
      <c r="C582" s="165"/>
      <c r="D582" s="165"/>
      <c r="E582" s="163"/>
      <c r="F582" s="163"/>
      <c r="G582" s="163"/>
      <c r="H582" s="163"/>
      <c r="I582" s="164"/>
      <c r="J582" s="170"/>
      <c r="K582" s="163"/>
      <c r="L582" s="163"/>
      <c r="M582" s="163"/>
    </row>
    <row r="583" spans="1:13">
      <c r="A583" s="187"/>
      <c r="B583" s="190"/>
      <c r="C583" s="165"/>
      <c r="D583" s="165"/>
      <c r="E583" s="163"/>
      <c r="F583" s="163"/>
      <c r="G583" s="163"/>
      <c r="H583" s="163"/>
      <c r="I583" s="164"/>
      <c r="J583" s="170"/>
      <c r="K583" s="163"/>
      <c r="L583" s="163"/>
      <c r="M583" s="163"/>
    </row>
    <row r="584" spans="1:13">
      <c r="A584" s="187"/>
      <c r="B584" s="190"/>
      <c r="C584" s="165"/>
      <c r="D584" s="165"/>
      <c r="E584" s="163"/>
      <c r="F584" s="163"/>
      <c r="G584" s="163"/>
      <c r="H584" s="163"/>
      <c r="I584" s="164"/>
      <c r="J584" s="170"/>
      <c r="K584" s="163"/>
      <c r="L584" s="163"/>
      <c r="M584" s="163"/>
    </row>
    <row r="585" spans="1:13">
      <c r="A585" s="187"/>
      <c r="B585" s="190"/>
      <c r="C585" s="165"/>
      <c r="D585" s="165"/>
      <c r="E585" s="163"/>
      <c r="F585" s="163"/>
      <c r="G585" s="163"/>
      <c r="H585" s="163"/>
      <c r="I585" s="164"/>
      <c r="J585" s="170"/>
      <c r="K585" s="163"/>
      <c r="L585" s="163"/>
      <c r="M585" s="163"/>
    </row>
    <row r="586" spans="1:13">
      <c r="A586" s="187"/>
      <c r="B586" s="190"/>
      <c r="C586" s="165"/>
      <c r="D586" s="165"/>
      <c r="E586" s="163"/>
      <c r="F586" s="163"/>
      <c r="G586" s="163"/>
      <c r="H586" s="163"/>
      <c r="I586" s="164"/>
      <c r="J586" s="170"/>
      <c r="K586" s="163"/>
      <c r="L586" s="163"/>
      <c r="M586" s="163"/>
    </row>
    <row r="587" spans="1:13">
      <c r="A587" s="187"/>
      <c r="B587" s="190"/>
      <c r="C587" s="165"/>
      <c r="D587" s="165"/>
      <c r="E587" s="163"/>
      <c r="F587" s="163"/>
      <c r="G587" s="163"/>
      <c r="H587" s="163"/>
      <c r="I587" s="164"/>
      <c r="J587" s="170"/>
      <c r="K587" s="163"/>
      <c r="L587" s="163"/>
      <c r="M587" s="163"/>
    </row>
    <row r="588" spans="1:13">
      <c r="A588" s="187"/>
      <c r="B588" s="190"/>
      <c r="C588" s="165"/>
      <c r="D588" s="165"/>
      <c r="E588" s="163"/>
      <c r="F588" s="163"/>
      <c r="G588" s="163"/>
      <c r="H588" s="163"/>
      <c r="I588" s="164"/>
      <c r="J588" s="170"/>
      <c r="K588" s="163"/>
      <c r="L588" s="163"/>
      <c r="M588" s="163"/>
    </row>
    <row r="589" spans="1:13">
      <c r="A589" s="187"/>
      <c r="B589" s="190"/>
      <c r="C589" s="165"/>
      <c r="D589" s="165"/>
      <c r="E589" s="163"/>
      <c r="F589" s="163"/>
      <c r="G589" s="163"/>
      <c r="H589" s="163"/>
      <c r="I589" s="164"/>
      <c r="J589" s="165"/>
      <c r="K589" s="163"/>
      <c r="L589" s="163"/>
      <c r="M589" s="163"/>
    </row>
    <row r="590" spans="1:13">
      <c r="A590" s="187"/>
      <c r="B590" s="190"/>
      <c r="C590" s="165"/>
      <c r="D590" s="165"/>
      <c r="E590" s="163"/>
      <c r="F590" s="163"/>
      <c r="G590" s="163"/>
      <c r="H590" s="163"/>
      <c r="I590" s="164"/>
      <c r="J590" s="165"/>
      <c r="K590" s="163"/>
      <c r="L590" s="163"/>
      <c r="M590" s="163"/>
    </row>
    <row r="591" spans="1:13">
      <c r="A591" s="187"/>
      <c r="B591" s="190"/>
      <c r="C591" s="165"/>
      <c r="D591" s="165"/>
      <c r="E591" s="163"/>
      <c r="F591" s="163"/>
      <c r="G591" s="163"/>
      <c r="H591" s="163"/>
      <c r="I591" s="164"/>
      <c r="J591" s="165"/>
      <c r="K591" s="163"/>
      <c r="L591" s="163"/>
      <c r="M591" s="163"/>
    </row>
    <row r="592" spans="1:13">
      <c r="A592" s="187"/>
      <c r="B592" s="190"/>
      <c r="C592" s="165"/>
      <c r="D592" s="165"/>
      <c r="E592" s="163"/>
      <c r="F592" s="163"/>
      <c r="G592" s="163"/>
      <c r="H592" s="163"/>
      <c r="I592" s="164"/>
      <c r="J592" s="165"/>
      <c r="K592" s="163"/>
      <c r="L592" s="163"/>
      <c r="M592" s="163"/>
    </row>
    <row r="593" spans="1:13">
      <c r="A593" s="187"/>
      <c r="B593" s="190"/>
      <c r="C593" s="165"/>
      <c r="D593" s="165"/>
      <c r="E593" s="163"/>
      <c r="F593" s="163"/>
      <c r="G593" s="163"/>
      <c r="H593" s="163"/>
      <c r="I593" s="164"/>
      <c r="J593" s="165"/>
      <c r="K593" s="163"/>
      <c r="L593" s="163"/>
      <c r="M593" s="163"/>
    </row>
    <row r="594" spans="1:13">
      <c r="A594" s="187"/>
      <c r="B594" s="190"/>
      <c r="C594" s="165"/>
      <c r="D594" s="165"/>
      <c r="E594" s="163"/>
      <c r="F594" s="163"/>
      <c r="G594" s="163"/>
      <c r="H594" s="163"/>
      <c r="I594" s="164"/>
      <c r="J594" s="165"/>
      <c r="K594" s="163"/>
      <c r="L594" s="163"/>
      <c r="M594" s="163"/>
    </row>
    <row r="595" spans="1:13">
      <c r="A595" s="187"/>
      <c r="B595" s="190"/>
      <c r="C595" s="165"/>
      <c r="D595" s="165"/>
      <c r="E595" s="163"/>
      <c r="F595" s="163"/>
      <c r="G595" s="163"/>
      <c r="H595" s="163"/>
      <c r="I595" s="164"/>
      <c r="J595" s="165"/>
      <c r="K595" s="163"/>
      <c r="L595" s="163"/>
      <c r="M595" s="163"/>
    </row>
    <row r="596" spans="1:13">
      <c r="A596" s="187"/>
      <c r="B596" s="190"/>
      <c r="C596" s="165"/>
      <c r="D596" s="165"/>
      <c r="E596" s="163"/>
      <c r="F596" s="163"/>
      <c r="G596" s="163"/>
      <c r="H596" s="163"/>
      <c r="I596" s="164"/>
      <c r="J596" s="165"/>
      <c r="K596" s="163"/>
      <c r="L596" s="163"/>
      <c r="M596" s="163"/>
    </row>
    <row r="597" spans="1:13">
      <c r="A597" s="187"/>
      <c r="B597" s="190"/>
      <c r="C597" s="165"/>
      <c r="D597" s="165"/>
      <c r="E597" s="163"/>
      <c r="F597" s="163"/>
      <c r="G597" s="163"/>
      <c r="H597" s="163"/>
      <c r="I597" s="164"/>
      <c r="J597" s="165"/>
      <c r="K597" s="163"/>
      <c r="L597" s="163"/>
      <c r="M597" s="163"/>
    </row>
    <row r="598" spans="1:13">
      <c r="A598" s="187"/>
      <c r="B598" s="190"/>
      <c r="C598" s="165"/>
      <c r="D598" s="165"/>
      <c r="E598" s="163"/>
      <c r="F598" s="163"/>
      <c r="G598" s="163"/>
      <c r="H598" s="163"/>
      <c r="I598" s="164"/>
      <c r="J598" s="165"/>
      <c r="K598" s="163"/>
      <c r="L598" s="163"/>
      <c r="M598" s="163"/>
    </row>
    <row r="599" spans="1:13">
      <c r="A599" s="187"/>
      <c r="B599" s="190"/>
      <c r="C599" s="165"/>
      <c r="D599" s="165"/>
      <c r="E599" s="163"/>
      <c r="F599" s="163"/>
      <c r="G599" s="163"/>
      <c r="H599" s="163"/>
      <c r="I599" s="164"/>
      <c r="J599" s="165"/>
      <c r="K599" s="163"/>
      <c r="L599" s="163"/>
      <c r="M599" s="163"/>
    </row>
    <row r="600" spans="1:13">
      <c r="A600" s="187"/>
      <c r="B600" s="190"/>
      <c r="C600" s="165"/>
      <c r="D600" s="165"/>
      <c r="E600" s="163"/>
      <c r="F600" s="163"/>
      <c r="G600" s="163"/>
      <c r="H600" s="163"/>
      <c r="I600" s="164"/>
      <c r="J600" s="293"/>
      <c r="K600" s="163"/>
      <c r="L600" s="163"/>
      <c r="M600" s="163"/>
    </row>
    <row r="601" spans="1:13">
      <c r="A601" s="187"/>
      <c r="B601" s="190"/>
      <c r="C601" s="165"/>
      <c r="D601" s="165"/>
      <c r="E601" s="163"/>
      <c r="F601" s="163"/>
      <c r="G601" s="163"/>
      <c r="H601" s="163"/>
      <c r="I601" s="164"/>
      <c r="J601" s="165"/>
      <c r="K601" s="163"/>
      <c r="L601" s="163"/>
      <c r="M601" s="163"/>
    </row>
    <row r="602" spans="1:13">
      <c r="A602" s="187"/>
      <c r="B602" s="190"/>
      <c r="C602" s="165"/>
      <c r="D602" s="165"/>
      <c r="E602" s="163"/>
      <c r="F602" s="163"/>
      <c r="G602" s="163"/>
      <c r="H602" s="163"/>
      <c r="I602" s="164"/>
      <c r="J602" s="165"/>
      <c r="K602" s="163"/>
      <c r="L602" s="163"/>
      <c r="M602" s="163"/>
    </row>
    <row r="603" spans="1:13">
      <c r="A603" s="187"/>
      <c r="B603" s="190"/>
      <c r="C603" s="165"/>
      <c r="D603" s="165"/>
      <c r="E603" s="163"/>
      <c r="F603" s="163"/>
      <c r="G603" s="163"/>
      <c r="H603" s="163"/>
      <c r="I603" s="164"/>
      <c r="J603" s="165"/>
      <c r="K603" s="163"/>
      <c r="L603" s="163"/>
      <c r="M603" s="163"/>
    </row>
    <row r="604" spans="1:13">
      <c r="A604" s="187"/>
      <c r="B604" s="190"/>
      <c r="C604" s="165"/>
      <c r="D604" s="165"/>
      <c r="E604" s="163"/>
      <c r="F604" s="163"/>
      <c r="G604" s="163"/>
      <c r="H604" s="163"/>
      <c r="I604" s="164"/>
      <c r="J604" s="165"/>
      <c r="K604" s="163"/>
      <c r="L604" s="163"/>
      <c r="M604" s="163"/>
    </row>
    <row r="605" spans="1:13">
      <c r="A605" s="187"/>
      <c r="B605" s="190"/>
      <c r="C605" s="165"/>
      <c r="D605" s="165"/>
      <c r="E605" s="163"/>
      <c r="F605" s="163"/>
      <c r="G605" s="163"/>
      <c r="H605" s="163"/>
      <c r="I605" s="164"/>
      <c r="J605" s="165"/>
      <c r="K605" s="163"/>
      <c r="L605" s="163"/>
      <c r="M605" s="163"/>
    </row>
    <row r="606" spans="1:13">
      <c r="A606" s="187"/>
      <c r="B606" s="190"/>
      <c r="C606" s="165"/>
      <c r="D606" s="165"/>
      <c r="E606" s="163"/>
      <c r="F606" s="163"/>
      <c r="G606" s="163"/>
      <c r="H606" s="163"/>
      <c r="I606" s="164"/>
      <c r="J606" s="165"/>
      <c r="K606" s="163"/>
      <c r="L606" s="163"/>
      <c r="M606" s="163"/>
    </row>
    <row r="607" spans="1:13">
      <c r="A607" s="187"/>
      <c r="B607" s="190"/>
      <c r="C607" s="165"/>
      <c r="D607" s="165"/>
      <c r="E607" s="163"/>
      <c r="F607" s="163"/>
      <c r="G607" s="163"/>
      <c r="H607" s="163"/>
      <c r="I607" s="164"/>
      <c r="J607" s="165"/>
      <c r="K607" s="163"/>
      <c r="L607" s="163"/>
      <c r="M607" s="163"/>
    </row>
    <row r="608" spans="1:13">
      <c r="A608" s="187"/>
      <c r="B608" s="190"/>
      <c r="C608" s="165"/>
      <c r="D608" s="165"/>
      <c r="E608" s="163"/>
      <c r="F608" s="163"/>
      <c r="G608" s="163"/>
      <c r="H608" s="163"/>
      <c r="I608" s="164"/>
      <c r="J608" s="165"/>
      <c r="K608" s="163"/>
      <c r="L608" s="163"/>
      <c r="M608" s="163"/>
    </row>
    <row r="609" spans="1:13">
      <c r="A609" s="187"/>
      <c r="B609" s="190"/>
      <c r="C609" s="165"/>
      <c r="D609" s="165"/>
      <c r="E609" s="163"/>
      <c r="F609" s="163"/>
      <c r="G609" s="163"/>
      <c r="H609" s="163"/>
      <c r="I609" s="164"/>
      <c r="J609" s="165"/>
      <c r="K609" s="163"/>
      <c r="L609" s="163"/>
      <c r="M609" s="163"/>
    </row>
    <row r="610" spans="1:13">
      <c r="A610" s="187"/>
      <c r="B610" s="190"/>
      <c r="C610" s="165"/>
      <c r="D610" s="165"/>
      <c r="E610" s="163"/>
      <c r="F610" s="163"/>
      <c r="G610" s="163"/>
      <c r="H610" s="163"/>
      <c r="I610" s="164"/>
      <c r="J610" s="165"/>
      <c r="K610" s="163"/>
      <c r="L610" s="163"/>
      <c r="M610" s="163"/>
    </row>
    <row r="611" spans="1:13">
      <c r="A611" s="187"/>
      <c r="B611" s="190"/>
      <c r="C611" s="165"/>
      <c r="D611" s="165"/>
      <c r="E611" s="163"/>
      <c r="F611" s="163"/>
      <c r="G611" s="163"/>
      <c r="H611" s="163"/>
      <c r="I611" s="164"/>
      <c r="J611" s="165"/>
      <c r="K611" s="163"/>
      <c r="L611" s="163"/>
      <c r="M611" s="163"/>
    </row>
    <row r="612" spans="1:13">
      <c r="A612" s="187"/>
      <c r="B612" s="190"/>
      <c r="C612" s="165"/>
      <c r="D612" s="165"/>
      <c r="E612" s="163"/>
      <c r="F612" s="163"/>
      <c r="G612" s="163"/>
      <c r="H612" s="163"/>
      <c r="I612" s="164"/>
      <c r="J612" s="165"/>
      <c r="K612" s="163"/>
      <c r="L612" s="163"/>
      <c r="M612" s="163"/>
    </row>
    <row r="613" spans="1:13">
      <c r="A613" s="187"/>
      <c r="B613" s="190"/>
      <c r="C613" s="165"/>
      <c r="D613" s="165"/>
      <c r="E613" s="163"/>
      <c r="F613" s="163"/>
      <c r="G613" s="163"/>
      <c r="H613" s="163"/>
      <c r="I613" s="164"/>
      <c r="J613" s="165"/>
      <c r="K613" s="163"/>
      <c r="L613" s="163"/>
      <c r="M613" s="163"/>
    </row>
    <row r="614" spans="1:13">
      <c r="A614" s="187"/>
      <c r="B614" s="190"/>
      <c r="C614" s="165"/>
      <c r="D614" s="165"/>
      <c r="E614" s="163"/>
      <c r="F614" s="163"/>
      <c r="G614" s="163"/>
      <c r="H614" s="163"/>
      <c r="I614" s="164"/>
      <c r="J614" s="170"/>
      <c r="K614" s="163"/>
      <c r="L614" s="163"/>
      <c r="M614" s="163"/>
    </row>
    <row r="615" spans="1:13">
      <c r="A615" s="187"/>
      <c r="B615" s="190"/>
      <c r="C615" s="165"/>
      <c r="D615" s="165"/>
      <c r="E615" s="163"/>
      <c r="F615" s="163"/>
      <c r="G615" s="163"/>
      <c r="H615" s="163"/>
      <c r="I615" s="164"/>
      <c r="J615" s="165"/>
      <c r="K615" s="163"/>
      <c r="L615" s="163"/>
      <c r="M615" s="163"/>
    </row>
    <row r="616" spans="1:13">
      <c r="A616" s="187"/>
      <c r="B616" s="190"/>
      <c r="C616" s="165"/>
      <c r="D616" s="165"/>
      <c r="E616" s="163"/>
      <c r="F616" s="163"/>
      <c r="G616" s="163"/>
      <c r="H616" s="163"/>
      <c r="I616" s="164"/>
      <c r="J616" s="165"/>
      <c r="K616" s="163"/>
      <c r="L616" s="163"/>
      <c r="M616" s="163"/>
    </row>
    <row r="617" spans="1:13">
      <c r="A617" s="187"/>
      <c r="B617" s="190"/>
      <c r="C617" s="165"/>
      <c r="D617" s="165"/>
      <c r="E617" s="163"/>
      <c r="F617" s="163"/>
      <c r="G617" s="163"/>
      <c r="H617" s="163"/>
      <c r="I617" s="164"/>
      <c r="J617" s="165"/>
      <c r="K617" s="163"/>
      <c r="L617" s="163"/>
      <c r="M617" s="163"/>
    </row>
    <row r="618" spans="1:13">
      <c r="A618" s="187"/>
      <c r="B618" s="190"/>
      <c r="C618" s="165"/>
      <c r="D618" s="165"/>
      <c r="E618" s="163"/>
      <c r="F618" s="163"/>
      <c r="G618" s="163"/>
      <c r="H618" s="163"/>
      <c r="I618" s="164"/>
      <c r="J618" s="165"/>
      <c r="K618" s="163"/>
      <c r="L618" s="163"/>
      <c r="M618" s="163"/>
    </row>
    <row r="619" spans="1:13">
      <c r="A619" s="187"/>
      <c r="B619" s="190"/>
      <c r="C619" s="165"/>
      <c r="D619" s="165"/>
      <c r="E619" s="163"/>
      <c r="F619" s="163"/>
      <c r="G619" s="163"/>
      <c r="H619" s="163"/>
      <c r="I619" s="164"/>
      <c r="J619" s="165"/>
      <c r="K619" s="163"/>
      <c r="L619" s="163"/>
      <c r="M619" s="163"/>
    </row>
    <row r="620" spans="1:13">
      <c r="A620" s="187"/>
      <c r="B620" s="190"/>
      <c r="C620" s="165"/>
      <c r="D620" s="165"/>
      <c r="E620" s="163"/>
      <c r="F620" s="163"/>
      <c r="G620" s="163"/>
      <c r="H620" s="163"/>
      <c r="I620" s="164"/>
      <c r="J620" s="165"/>
      <c r="K620" s="163"/>
      <c r="L620" s="163"/>
      <c r="M620" s="163"/>
    </row>
    <row r="621" spans="1:13">
      <c r="A621" s="187"/>
      <c r="B621" s="190"/>
      <c r="C621" s="165"/>
      <c r="D621" s="165"/>
      <c r="E621" s="163"/>
      <c r="F621" s="163"/>
      <c r="G621" s="163"/>
      <c r="H621" s="163"/>
      <c r="I621" s="164"/>
      <c r="J621" s="165"/>
      <c r="K621" s="163"/>
      <c r="L621" s="163"/>
      <c r="M621" s="163"/>
    </row>
    <row r="622" spans="1:13">
      <c r="A622" s="190"/>
      <c r="B622" s="190"/>
      <c r="C622" s="165"/>
      <c r="D622" s="165"/>
      <c r="E622" s="163"/>
      <c r="F622" s="163"/>
      <c r="G622" s="163"/>
      <c r="H622" s="163"/>
      <c r="I622" s="164"/>
      <c r="J622" s="165"/>
      <c r="K622" s="163"/>
      <c r="L622" s="163"/>
      <c r="M622" s="163"/>
    </row>
    <row r="623" spans="1:13">
      <c r="A623" s="187"/>
      <c r="B623" s="190"/>
      <c r="C623" s="165"/>
      <c r="D623" s="165"/>
      <c r="E623" s="163"/>
      <c r="F623" s="163"/>
      <c r="G623" s="163"/>
      <c r="H623" s="163"/>
      <c r="I623" s="164"/>
      <c r="J623" s="165"/>
      <c r="K623" s="163"/>
      <c r="L623" s="163"/>
      <c r="M623" s="163"/>
    </row>
    <row r="624" spans="1:13">
      <c r="A624" s="187"/>
      <c r="B624" s="190"/>
      <c r="C624" s="165"/>
      <c r="D624" s="165"/>
      <c r="E624" s="163"/>
      <c r="F624" s="163"/>
      <c r="G624" s="163"/>
      <c r="H624" s="163"/>
      <c r="I624" s="164"/>
      <c r="J624" s="165"/>
      <c r="K624" s="163"/>
      <c r="L624" s="163"/>
      <c r="M624" s="163"/>
    </row>
    <row r="625" spans="1:13">
      <c r="A625" s="187"/>
      <c r="B625" s="190"/>
      <c r="C625" s="165"/>
      <c r="D625" s="165"/>
      <c r="E625" s="163"/>
      <c r="F625" s="163"/>
      <c r="G625" s="163"/>
      <c r="H625" s="163"/>
      <c r="I625" s="164"/>
      <c r="J625" s="165"/>
      <c r="K625" s="163"/>
      <c r="L625" s="163"/>
      <c r="M625" s="163"/>
    </row>
    <row r="626" spans="1:13">
      <c r="A626" s="187"/>
      <c r="B626" s="190"/>
      <c r="C626" s="165"/>
      <c r="D626" s="165"/>
      <c r="E626" s="163"/>
      <c r="F626" s="163"/>
      <c r="G626" s="163"/>
      <c r="H626" s="163"/>
      <c r="I626" s="164"/>
      <c r="J626" s="165"/>
      <c r="K626" s="163"/>
      <c r="L626" s="163"/>
      <c r="M626" s="163"/>
    </row>
    <row r="627" spans="1:13">
      <c r="A627" s="187"/>
      <c r="B627" s="190"/>
      <c r="C627" s="165"/>
      <c r="D627" s="165"/>
      <c r="E627" s="163"/>
      <c r="F627" s="163"/>
      <c r="G627" s="163"/>
      <c r="H627" s="163"/>
      <c r="I627" s="164"/>
      <c r="J627" s="165"/>
      <c r="K627" s="163"/>
      <c r="L627" s="163"/>
      <c r="M627" s="163"/>
    </row>
    <row r="628" spans="1:13">
      <c r="A628" s="187"/>
      <c r="B628" s="190"/>
      <c r="C628" s="165"/>
      <c r="D628" s="165"/>
      <c r="E628" s="163"/>
      <c r="F628" s="163"/>
      <c r="G628" s="163"/>
      <c r="H628" s="163"/>
      <c r="I628" s="164"/>
      <c r="J628" s="165"/>
      <c r="K628" s="163"/>
      <c r="L628" s="163"/>
      <c r="M628" s="163"/>
    </row>
    <row r="629" spans="1:13">
      <c r="A629" s="187"/>
      <c r="B629" s="190"/>
      <c r="C629" s="165"/>
      <c r="D629" s="165"/>
      <c r="E629" s="163"/>
      <c r="F629" s="163"/>
      <c r="G629" s="163"/>
      <c r="H629" s="163"/>
      <c r="I629" s="164"/>
      <c r="J629" s="165"/>
      <c r="K629" s="163"/>
      <c r="L629" s="163"/>
      <c r="M629" s="163"/>
    </row>
    <row r="630" spans="1:13">
      <c r="A630" s="187"/>
      <c r="B630" s="190"/>
      <c r="C630" s="165"/>
      <c r="D630" s="165"/>
      <c r="E630" s="163"/>
      <c r="F630" s="163"/>
      <c r="G630" s="163"/>
      <c r="H630" s="163"/>
      <c r="I630" s="164"/>
      <c r="J630" s="165"/>
      <c r="K630" s="163"/>
      <c r="L630" s="163"/>
      <c r="M630" s="163"/>
    </row>
    <row r="631" spans="1:13">
      <c r="A631" s="187"/>
      <c r="B631" s="190"/>
      <c r="C631" s="165"/>
      <c r="D631" s="165"/>
      <c r="E631" s="163"/>
      <c r="F631" s="163"/>
      <c r="G631" s="163"/>
      <c r="H631" s="163"/>
      <c r="I631" s="164"/>
      <c r="J631" s="165"/>
      <c r="K631" s="163"/>
      <c r="L631" s="163"/>
      <c r="M631" s="163"/>
    </row>
    <row r="632" spans="1:13">
      <c r="A632" s="187"/>
      <c r="B632" s="190"/>
      <c r="C632" s="165"/>
      <c r="D632" s="165"/>
      <c r="E632" s="163"/>
      <c r="F632" s="163"/>
      <c r="G632" s="163"/>
      <c r="H632" s="163"/>
      <c r="I632" s="164"/>
      <c r="J632" s="165"/>
      <c r="K632" s="163"/>
      <c r="L632" s="163"/>
      <c r="M632" s="163"/>
    </row>
    <row r="633" spans="1:13">
      <c r="A633" s="187"/>
      <c r="B633" s="190"/>
      <c r="C633" s="165"/>
      <c r="D633" s="165"/>
      <c r="E633" s="163"/>
      <c r="F633" s="163"/>
      <c r="G633" s="163"/>
      <c r="H633" s="163"/>
      <c r="I633" s="164"/>
      <c r="J633" s="165"/>
      <c r="K633" s="163"/>
      <c r="L633" s="163"/>
      <c r="M633" s="163"/>
    </row>
    <row r="634" spans="1:13">
      <c r="A634" s="187"/>
      <c r="B634" s="190"/>
      <c r="C634" s="165"/>
      <c r="D634" s="165"/>
      <c r="E634" s="163"/>
      <c r="F634" s="163"/>
      <c r="G634" s="163"/>
      <c r="H634" s="163"/>
      <c r="I634" s="164"/>
      <c r="J634" s="165"/>
      <c r="K634" s="163"/>
      <c r="L634" s="163"/>
      <c r="M634" s="163"/>
    </row>
    <row r="635" spans="1:13">
      <c r="A635" s="187"/>
      <c r="B635" s="190"/>
      <c r="C635" s="165"/>
      <c r="D635" s="165"/>
      <c r="E635" s="163"/>
      <c r="F635" s="163"/>
      <c r="G635" s="163"/>
      <c r="H635" s="163"/>
      <c r="I635" s="164"/>
      <c r="J635" s="165"/>
      <c r="K635" s="163"/>
      <c r="L635" s="163"/>
      <c r="M635" s="163"/>
    </row>
    <row r="636" spans="1:13">
      <c r="A636" s="187"/>
      <c r="B636" s="190"/>
      <c r="C636" s="165"/>
      <c r="D636" s="165"/>
      <c r="E636" s="163"/>
      <c r="F636" s="163"/>
      <c r="G636" s="163"/>
      <c r="H636" s="163"/>
      <c r="I636" s="164"/>
      <c r="J636" s="165"/>
      <c r="K636" s="163"/>
      <c r="L636" s="163"/>
      <c r="M636" s="163"/>
    </row>
    <row r="637" spans="1:13">
      <c r="A637" s="187"/>
      <c r="B637" s="190"/>
      <c r="C637" s="165"/>
      <c r="D637" s="165"/>
      <c r="E637" s="163"/>
      <c r="F637" s="163"/>
      <c r="G637" s="163"/>
      <c r="H637" s="163"/>
      <c r="I637" s="164"/>
      <c r="J637" s="165"/>
      <c r="K637" s="163"/>
      <c r="L637" s="163"/>
      <c r="M637" s="163"/>
    </row>
    <row r="638" spans="1:13">
      <c r="A638" s="187"/>
      <c r="B638" s="190"/>
      <c r="C638" s="165"/>
      <c r="D638" s="165"/>
      <c r="E638" s="163"/>
      <c r="F638" s="163"/>
      <c r="G638" s="163"/>
      <c r="H638" s="163"/>
      <c r="I638" s="164"/>
      <c r="J638" s="165"/>
      <c r="K638" s="163"/>
      <c r="L638" s="163"/>
      <c r="M638" s="163"/>
    </row>
    <row r="639" spans="1:13">
      <c r="A639" s="187"/>
      <c r="B639" s="190"/>
      <c r="C639" s="165"/>
      <c r="D639" s="165"/>
      <c r="E639" s="163"/>
      <c r="F639" s="163"/>
      <c r="G639" s="163"/>
      <c r="H639" s="163"/>
      <c r="I639" s="164"/>
      <c r="J639" s="165"/>
      <c r="K639" s="163"/>
      <c r="L639" s="163"/>
      <c r="M639" s="163"/>
    </row>
    <row r="640" spans="1:13">
      <c r="A640" s="187"/>
      <c r="B640" s="190"/>
      <c r="C640" s="165"/>
      <c r="D640" s="165"/>
      <c r="E640" s="163"/>
      <c r="F640" s="163"/>
      <c r="G640" s="163"/>
      <c r="H640" s="163"/>
      <c r="I640" s="164"/>
      <c r="J640" s="165"/>
      <c r="K640" s="163"/>
      <c r="L640" s="163"/>
      <c r="M640" s="163"/>
    </row>
    <row r="641" spans="1:13">
      <c r="A641" s="187"/>
      <c r="B641" s="190"/>
      <c r="C641" s="165"/>
      <c r="D641" s="165"/>
      <c r="E641" s="163"/>
      <c r="F641" s="163"/>
      <c r="G641" s="163"/>
      <c r="H641" s="163"/>
      <c r="I641" s="164"/>
      <c r="J641" s="165"/>
      <c r="K641" s="163"/>
      <c r="L641" s="163"/>
      <c r="M641" s="163"/>
    </row>
    <row r="642" spans="1:13">
      <c r="A642" s="187"/>
      <c r="B642" s="190"/>
      <c r="C642" s="165"/>
      <c r="D642" s="165"/>
      <c r="E642" s="163"/>
      <c r="F642" s="163"/>
      <c r="G642" s="163"/>
      <c r="H642" s="163"/>
      <c r="I642" s="164"/>
      <c r="J642" s="165"/>
      <c r="K642" s="163"/>
      <c r="L642" s="163"/>
      <c r="M642" s="163"/>
    </row>
    <row r="643" spans="1:13">
      <c r="A643" s="187"/>
      <c r="B643" s="190"/>
      <c r="C643" s="165"/>
      <c r="D643" s="165"/>
      <c r="E643" s="163"/>
      <c r="F643" s="163"/>
      <c r="G643" s="163"/>
      <c r="H643" s="163"/>
      <c r="I643" s="164"/>
      <c r="J643" s="165"/>
      <c r="K643" s="163"/>
      <c r="L643" s="163"/>
      <c r="M643" s="163"/>
    </row>
    <row r="644" spans="1:13">
      <c r="A644" s="187"/>
      <c r="B644" s="190"/>
      <c r="C644" s="165"/>
      <c r="D644" s="165"/>
      <c r="E644" s="163"/>
      <c r="F644" s="163"/>
      <c r="G644" s="163"/>
      <c r="H644" s="163"/>
      <c r="I644" s="164"/>
      <c r="J644" s="165"/>
      <c r="K644" s="163"/>
      <c r="L644" s="163"/>
      <c r="M644" s="163"/>
    </row>
    <row r="645" spans="1:13">
      <c r="A645" s="187"/>
      <c r="B645" s="190"/>
      <c r="C645" s="165"/>
      <c r="D645" s="165"/>
      <c r="E645" s="163"/>
      <c r="F645" s="163"/>
      <c r="G645" s="163"/>
      <c r="H645" s="163"/>
      <c r="I645" s="164"/>
      <c r="J645" s="165"/>
      <c r="K645" s="163"/>
      <c r="L645" s="163"/>
      <c r="M645" s="163"/>
    </row>
    <row r="646" spans="1:13">
      <c r="A646" s="187"/>
      <c r="B646" s="190"/>
      <c r="C646" s="165"/>
      <c r="D646" s="165"/>
      <c r="E646" s="163"/>
      <c r="F646" s="163"/>
      <c r="G646" s="163"/>
      <c r="H646" s="163"/>
      <c r="I646" s="164"/>
      <c r="J646" s="165"/>
      <c r="K646" s="163"/>
      <c r="L646" s="163"/>
      <c r="M646" s="163"/>
    </row>
    <row r="647" spans="1:13">
      <c r="A647" s="187"/>
      <c r="B647" s="190"/>
      <c r="C647" s="165"/>
      <c r="D647" s="165"/>
      <c r="E647" s="163"/>
      <c r="F647" s="163"/>
      <c r="G647" s="163"/>
      <c r="H647" s="163"/>
      <c r="I647" s="164"/>
      <c r="J647" s="165"/>
      <c r="K647" s="163"/>
      <c r="L647" s="163"/>
      <c r="M647" s="163"/>
    </row>
    <row r="648" spans="1:13">
      <c r="A648" s="187"/>
      <c r="B648" s="190"/>
      <c r="C648" s="165"/>
      <c r="D648" s="165"/>
      <c r="E648" s="163"/>
      <c r="F648" s="163"/>
      <c r="G648" s="163"/>
      <c r="H648" s="163"/>
      <c r="I648" s="164"/>
      <c r="J648" s="165"/>
      <c r="K648" s="163"/>
      <c r="L648" s="163"/>
      <c r="M648" s="163"/>
    </row>
    <row r="649" spans="1:13">
      <c r="A649" s="187"/>
      <c r="B649" s="190"/>
      <c r="C649" s="165"/>
      <c r="D649" s="165"/>
      <c r="E649" s="163"/>
      <c r="F649" s="163"/>
      <c r="G649" s="163"/>
      <c r="H649" s="163"/>
      <c r="I649" s="164"/>
      <c r="J649" s="165"/>
      <c r="K649" s="163"/>
      <c r="L649" s="163"/>
      <c r="M649" s="163"/>
    </row>
    <row r="650" spans="1:13">
      <c r="A650" s="187"/>
      <c r="B650" s="190"/>
      <c r="C650" s="165"/>
      <c r="D650" s="165"/>
      <c r="E650" s="163"/>
      <c r="F650" s="163"/>
      <c r="G650" s="163"/>
      <c r="H650" s="163"/>
      <c r="I650" s="164"/>
      <c r="J650" s="165"/>
      <c r="K650" s="163"/>
      <c r="L650" s="163"/>
      <c r="M650" s="163"/>
    </row>
    <row r="651" spans="1:13">
      <c r="A651" s="187"/>
      <c r="B651" s="190"/>
      <c r="C651" s="165"/>
      <c r="D651" s="165"/>
      <c r="E651" s="163"/>
      <c r="F651" s="163"/>
      <c r="G651" s="163"/>
      <c r="H651" s="163"/>
      <c r="I651" s="164"/>
      <c r="J651" s="165"/>
      <c r="K651" s="163"/>
      <c r="L651" s="163"/>
      <c r="M651" s="163"/>
    </row>
    <row r="652" spans="1:13">
      <c r="A652" s="187"/>
      <c r="B652" s="190"/>
      <c r="C652" s="165"/>
      <c r="D652" s="165"/>
      <c r="E652" s="163"/>
      <c r="F652" s="163"/>
      <c r="G652" s="163"/>
      <c r="H652" s="163"/>
      <c r="I652" s="164"/>
      <c r="J652" s="165"/>
      <c r="K652" s="163"/>
      <c r="L652" s="163"/>
      <c r="M652" s="163"/>
    </row>
    <row r="653" spans="1:13">
      <c r="A653" s="187"/>
      <c r="B653" s="190"/>
      <c r="C653" s="165"/>
      <c r="D653" s="165"/>
      <c r="E653" s="163"/>
      <c r="F653" s="163"/>
      <c r="G653" s="163"/>
      <c r="H653" s="163"/>
      <c r="I653" s="164"/>
      <c r="J653" s="165"/>
      <c r="K653" s="163"/>
      <c r="L653" s="163"/>
      <c r="M653" s="163"/>
    </row>
    <row r="654" spans="1:13">
      <c r="A654" s="187"/>
      <c r="B654" s="190"/>
      <c r="C654" s="165"/>
      <c r="D654" s="165"/>
      <c r="E654" s="163"/>
      <c r="F654" s="163"/>
      <c r="G654" s="163"/>
      <c r="H654" s="163"/>
      <c r="I654" s="164"/>
      <c r="J654" s="165"/>
      <c r="K654" s="163"/>
      <c r="L654" s="163"/>
      <c r="M654" s="163"/>
    </row>
    <row r="655" spans="1:13">
      <c r="A655" s="187"/>
      <c r="B655" s="190"/>
      <c r="C655" s="165"/>
      <c r="D655" s="165"/>
      <c r="E655" s="163"/>
      <c r="F655" s="163"/>
      <c r="G655" s="163"/>
      <c r="H655" s="163"/>
      <c r="I655" s="164"/>
      <c r="J655" s="165"/>
      <c r="K655" s="163"/>
      <c r="L655" s="163"/>
      <c r="M655" s="163"/>
    </row>
    <row r="656" spans="1:13">
      <c r="A656" s="187"/>
      <c r="B656" s="190"/>
      <c r="C656" s="165"/>
      <c r="D656" s="165"/>
      <c r="E656" s="163"/>
      <c r="F656" s="163"/>
      <c r="G656" s="163"/>
      <c r="H656" s="163"/>
      <c r="I656" s="164"/>
      <c r="J656" s="165"/>
      <c r="K656" s="163"/>
      <c r="L656" s="163"/>
      <c r="M656" s="163"/>
    </row>
    <row r="657" spans="1:13">
      <c r="A657" s="187"/>
      <c r="B657" s="190"/>
      <c r="C657" s="165"/>
      <c r="D657" s="165"/>
      <c r="E657" s="163"/>
      <c r="F657" s="163"/>
      <c r="G657" s="163"/>
      <c r="H657" s="163"/>
      <c r="I657" s="164"/>
      <c r="J657" s="165"/>
      <c r="K657" s="163"/>
      <c r="L657" s="163"/>
      <c r="M657" s="163"/>
    </row>
    <row r="658" spans="1:13">
      <c r="A658" s="187"/>
      <c r="B658" s="190"/>
      <c r="C658" s="165"/>
      <c r="D658" s="165"/>
      <c r="E658" s="163"/>
      <c r="F658" s="163"/>
      <c r="G658" s="163"/>
      <c r="H658" s="163"/>
      <c r="I658" s="164"/>
      <c r="J658" s="165"/>
      <c r="K658" s="163"/>
      <c r="L658" s="163"/>
      <c r="M658" s="163"/>
    </row>
    <row r="659" spans="1:13">
      <c r="A659" s="187"/>
      <c r="B659" s="190"/>
      <c r="C659" s="165"/>
      <c r="D659" s="165"/>
      <c r="E659" s="163"/>
      <c r="F659" s="163"/>
      <c r="G659" s="163"/>
      <c r="H659" s="163"/>
      <c r="I659" s="164"/>
      <c r="J659" s="165"/>
      <c r="K659" s="163"/>
      <c r="L659" s="163"/>
      <c r="M659" s="163"/>
    </row>
    <row r="660" spans="1:13">
      <c r="A660" s="187"/>
      <c r="B660" s="190"/>
      <c r="C660" s="165"/>
      <c r="D660" s="165"/>
      <c r="E660" s="163"/>
      <c r="F660" s="163"/>
      <c r="G660" s="163"/>
      <c r="H660" s="163"/>
      <c r="I660" s="164"/>
      <c r="J660" s="165"/>
      <c r="K660" s="163"/>
      <c r="L660" s="163"/>
      <c r="M660" s="163"/>
    </row>
    <row r="661" spans="1:13">
      <c r="A661" s="187"/>
      <c r="B661" s="190"/>
      <c r="C661" s="165"/>
      <c r="D661" s="165"/>
      <c r="E661" s="163"/>
      <c r="F661" s="163"/>
      <c r="G661" s="163"/>
      <c r="H661" s="163"/>
      <c r="I661" s="164"/>
      <c r="J661" s="165"/>
      <c r="K661" s="163"/>
      <c r="L661" s="163"/>
      <c r="M661" s="163"/>
    </row>
    <row r="662" spans="1:13">
      <c r="A662" s="187"/>
      <c r="B662" s="190"/>
      <c r="C662" s="165"/>
      <c r="D662" s="165"/>
      <c r="E662" s="163"/>
      <c r="F662" s="163"/>
      <c r="G662" s="163"/>
      <c r="H662" s="163"/>
      <c r="I662" s="164"/>
      <c r="J662" s="165"/>
      <c r="K662" s="163"/>
      <c r="L662" s="163"/>
      <c r="M662" s="163"/>
    </row>
    <row r="663" spans="1:13">
      <c r="A663" s="187"/>
      <c r="B663" s="190"/>
      <c r="C663" s="165"/>
      <c r="D663" s="165"/>
      <c r="E663" s="163"/>
      <c r="F663" s="163"/>
      <c r="G663" s="163"/>
      <c r="H663" s="163"/>
      <c r="I663" s="164"/>
      <c r="J663" s="165"/>
      <c r="K663" s="163"/>
      <c r="L663" s="163"/>
      <c r="M663" s="163"/>
    </row>
    <row r="664" spans="1:13">
      <c r="A664" s="187"/>
      <c r="B664" s="190"/>
      <c r="C664" s="165"/>
      <c r="D664" s="165"/>
      <c r="E664" s="163"/>
      <c r="F664" s="163"/>
      <c r="G664" s="163"/>
      <c r="H664" s="163"/>
      <c r="I664" s="164"/>
      <c r="J664" s="165"/>
      <c r="K664" s="163"/>
      <c r="L664" s="163"/>
      <c r="M664" s="163"/>
    </row>
    <row r="665" spans="1:13">
      <c r="A665" s="187"/>
      <c r="B665" s="190"/>
      <c r="C665" s="165"/>
      <c r="D665" s="165"/>
      <c r="E665" s="163"/>
      <c r="F665" s="163"/>
      <c r="G665" s="163"/>
      <c r="H665" s="163"/>
      <c r="I665" s="164"/>
      <c r="J665" s="165"/>
      <c r="K665" s="163"/>
      <c r="L665" s="163"/>
      <c r="M665" s="163"/>
    </row>
    <row r="666" spans="1:13">
      <c r="A666" s="187"/>
      <c r="B666" s="190"/>
      <c r="C666" s="165"/>
      <c r="D666" s="165"/>
      <c r="E666" s="163"/>
      <c r="F666" s="163"/>
      <c r="G666" s="163"/>
      <c r="H666" s="163"/>
      <c r="I666" s="164"/>
      <c r="J666" s="165"/>
      <c r="K666" s="163"/>
      <c r="L666" s="163"/>
      <c r="M666" s="163"/>
    </row>
    <row r="667" spans="1:13">
      <c r="A667" s="187"/>
      <c r="B667" s="190"/>
      <c r="C667" s="165"/>
      <c r="D667" s="165"/>
      <c r="E667" s="163"/>
      <c r="F667" s="163"/>
      <c r="G667" s="163"/>
      <c r="H667" s="163"/>
      <c r="I667" s="164"/>
      <c r="J667" s="165"/>
      <c r="K667" s="163"/>
      <c r="L667" s="163"/>
      <c r="M667" s="163"/>
    </row>
    <row r="668" spans="1:13">
      <c r="A668" s="187"/>
      <c r="B668" s="190"/>
      <c r="C668" s="165"/>
      <c r="D668" s="165"/>
      <c r="E668" s="163"/>
      <c r="F668" s="163"/>
      <c r="G668" s="163"/>
      <c r="H668" s="163"/>
      <c r="I668" s="164"/>
      <c r="J668" s="165"/>
      <c r="K668" s="163"/>
      <c r="L668" s="163"/>
      <c r="M668" s="163"/>
    </row>
    <row r="669" spans="1:13">
      <c r="A669" s="187"/>
      <c r="B669" s="190"/>
      <c r="C669" s="165"/>
      <c r="D669" s="165"/>
      <c r="E669" s="163"/>
      <c r="F669" s="163"/>
      <c r="G669" s="163"/>
      <c r="H669" s="163"/>
      <c r="I669" s="164"/>
      <c r="J669" s="165"/>
      <c r="K669" s="163"/>
      <c r="L669" s="163"/>
      <c r="M669" s="163"/>
    </row>
    <row r="670" spans="1:13">
      <c r="A670" s="187"/>
      <c r="B670" s="190"/>
      <c r="C670" s="165"/>
      <c r="D670" s="165"/>
      <c r="E670" s="163"/>
      <c r="F670" s="163"/>
      <c r="G670" s="163"/>
      <c r="H670" s="163"/>
      <c r="I670" s="164"/>
      <c r="J670" s="165"/>
      <c r="K670" s="163"/>
      <c r="L670" s="163"/>
      <c r="M670" s="163"/>
    </row>
    <row r="671" spans="1:13">
      <c r="A671" s="187"/>
      <c r="B671" s="190"/>
      <c r="C671" s="165"/>
      <c r="D671" s="165"/>
      <c r="E671" s="163"/>
      <c r="F671" s="163"/>
      <c r="G671" s="163"/>
      <c r="H671" s="163"/>
      <c r="I671" s="164"/>
      <c r="J671" s="165"/>
      <c r="K671" s="163"/>
      <c r="L671" s="163"/>
      <c r="M671" s="163"/>
    </row>
    <row r="672" spans="1:13">
      <c r="A672" s="187"/>
      <c r="B672" s="190"/>
      <c r="C672" s="165"/>
      <c r="D672" s="165"/>
      <c r="E672" s="163"/>
      <c r="F672" s="163"/>
      <c r="G672" s="163"/>
      <c r="H672" s="163"/>
      <c r="I672" s="164"/>
      <c r="J672" s="165"/>
      <c r="K672" s="163"/>
      <c r="L672" s="163"/>
      <c r="M672" s="163"/>
    </row>
    <row r="673" spans="1:13">
      <c r="A673" s="187"/>
      <c r="B673" s="190"/>
      <c r="C673" s="165"/>
      <c r="D673" s="165"/>
      <c r="E673" s="163"/>
      <c r="F673" s="163"/>
      <c r="G673" s="163"/>
      <c r="H673" s="163"/>
      <c r="I673" s="164"/>
      <c r="J673" s="165"/>
      <c r="K673" s="163"/>
      <c r="L673" s="163"/>
      <c r="M673" s="163"/>
    </row>
    <row r="674" spans="1:13">
      <c r="A674" s="187"/>
      <c r="B674" s="190"/>
      <c r="C674" s="165"/>
      <c r="D674" s="165"/>
      <c r="E674" s="163"/>
      <c r="F674" s="163"/>
      <c r="G674" s="163"/>
      <c r="H674" s="163"/>
      <c r="I674" s="164"/>
      <c r="J674" s="165"/>
      <c r="K674" s="163"/>
      <c r="L674" s="163"/>
      <c r="M674" s="163"/>
    </row>
    <row r="675" spans="1:13">
      <c r="A675" s="187"/>
      <c r="B675" s="190"/>
      <c r="C675" s="165"/>
      <c r="D675" s="165"/>
      <c r="E675" s="163"/>
      <c r="F675" s="163"/>
      <c r="G675" s="163"/>
      <c r="H675" s="163"/>
      <c r="I675" s="164"/>
      <c r="J675" s="165"/>
      <c r="K675" s="163"/>
      <c r="L675" s="163"/>
      <c r="M675" s="163"/>
    </row>
    <row r="676" spans="1:13">
      <c r="A676" s="187"/>
      <c r="B676" s="190"/>
      <c r="C676" s="165"/>
      <c r="D676" s="165"/>
      <c r="E676" s="163"/>
      <c r="F676" s="163"/>
      <c r="G676" s="163"/>
      <c r="H676" s="163"/>
      <c r="I676" s="164"/>
      <c r="J676" s="165"/>
      <c r="K676" s="163"/>
      <c r="L676" s="163"/>
      <c r="M676" s="163"/>
    </row>
    <row r="677" spans="1:13">
      <c r="A677" s="187"/>
      <c r="B677" s="190"/>
      <c r="C677" s="165"/>
      <c r="D677" s="165"/>
      <c r="E677" s="163"/>
      <c r="F677" s="163"/>
      <c r="G677" s="163"/>
      <c r="H677" s="163"/>
      <c r="I677" s="164"/>
      <c r="J677" s="165"/>
      <c r="K677" s="163"/>
      <c r="L677" s="163"/>
      <c r="M677" s="163"/>
    </row>
    <row r="678" spans="1:13">
      <c r="A678" s="187"/>
      <c r="B678" s="190"/>
      <c r="C678" s="165"/>
      <c r="D678" s="165"/>
      <c r="E678" s="163"/>
      <c r="F678" s="163"/>
      <c r="G678" s="163"/>
      <c r="H678" s="163"/>
      <c r="I678" s="164"/>
      <c r="J678" s="165"/>
      <c r="K678" s="163"/>
      <c r="L678" s="163"/>
      <c r="M678" s="163"/>
    </row>
    <row r="679" spans="1:13">
      <c r="A679" s="187"/>
      <c r="B679" s="190"/>
      <c r="C679" s="165"/>
      <c r="D679" s="165"/>
      <c r="E679" s="163"/>
      <c r="F679" s="163"/>
      <c r="G679" s="163"/>
      <c r="H679" s="163"/>
      <c r="I679" s="164"/>
      <c r="J679" s="165"/>
      <c r="K679" s="163"/>
      <c r="L679" s="163"/>
      <c r="M679" s="163"/>
    </row>
    <row r="680" spans="1:13">
      <c r="A680" s="187"/>
      <c r="B680" s="190"/>
      <c r="C680" s="165"/>
      <c r="D680" s="165"/>
      <c r="E680" s="163"/>
      <c r="F680" s="163"/>
      <c r="G680" s="163"/>
      <c r="H680" s="163"/>
      <c r="I680" s="164"/>
      <c r="J680" s="165"/>
      <c r="K680" s="163"/>
      <c r="L680" s="163"/>
      <c r="M680" s="163"/>
    </row>
    <row r="681" spans="1:13">
      <c r="A681" s="187"/>
      <c r="B681" s="190"/>
      <c r="C681" s="165"/>
      <c r="D681" s="165"/>
      <c r="E681" s="163"/>
      <c r="F681" s="163"/>
      <c r="G681" s="163"/>
      <c r="H681" s="163"/>
      <c r="I681" s="164"/>
      <c r="J681" s="165"/>
      <c r="K681" s="163"/>
      <c r="L681" s="163"/>
      <c r="M681" s="163"/>
    </row>
    <row r="682" spans="1:13">
      <c r="A682" s="187"/>
      <c r="B682" s="190"/>
      <c r="C682" s="165"/>
      <c r="D682" s="165"/>
      <c r="E682" s="163"/>
      <c r="F682" s="163"/>
      <c r="G682" s="163"/>
      <c r="H682" s="163"/>
      <c r="I682" s="164"/>
      <c r="J682" s="165"/>
      <c r="K682" s="163"/>
      <c r="L682" s="163"/>
      <c r="M682" s="163"/>
    </row>
    <row r="683" spans="1:13">
      <c r="A683" s="187"/>
      <c r="B683" s="190"/>
      <c r="C683" s="165"/>
      <c r="D683" s="165"/>
      <c r="E683" s="163"/>
      <c r="F683" s="163"/>
      <c r="G683" s="163"/>
      <c r="H683" s="163"/>
      <c r="I683" s="164"/>
      <c r="J683" s="165"/>
      <c r="K683" s="163"/>
      <c r="L683" s="163"/>
      <c r="M683" s="163"/>
    </row>
    <row r="684" spans="1:13">
      <c r="A684" s="187"/>
      <c r="B684" s="190"/>
      <c r="C684" s="165"/>
      <c r="D684" s="165"/>
      <c r="E684" s="163"/>
      <c r="F684" s="163"/>
      <c r="G684" s="163"/>
      <c r="H684" s="163"/>
      <c r="I684" s="164"/>
      <c r="J684" s="165"/>
      <c r="K684" s="163"/>
      <c r="L684" s="163"/>
      <c r="M684" s="163"/>
    </row>
    <row r="685" spans="1:13">
      <c r="A685" s="187"/>
      <c r="B685" s="190"/>
      <c r="C685" s="165"/>
      <c r="D685" s="165"/>
      <c r="E685" s="163"/>
      <c r="F685" s="163"/>
      <c r="G685" s="163"/>
      <c r="H685" s="163"/>
      <c r="I685" s="164"/>
      <c r="J685" s="165"/>
      <c r="K685" s="163"/>
      <c r="L685" s="163"/>
      <c r="M685" s="163"/>
    </row>
    <row r="686" spans="1:13">
      <c r="A686" s="187"/>
      <c r="B686" s="190"/>
      <c r="C686" s="165"/>
      <c r="D686" s="165"/>
      <c r="E686" s="163"/>
      <c r="F686" s="163"/>
      <c r="G686" s="163"/>
      <c r="H686" s="163"/>
      <c r="I686" s="164"/>
      <c r="J686" s="165"/>
      <c r="K686" s="163"/>
      <c r="L686" s="163"/>
      <c r="M686" s="163"/>
    </row>
    <row r="687" spans="1:13">
      <c r="A687" s="187"/>
      <c r="B687" s="190"/>
      <c r="C687" s="165"/>
      <c r="D687" s="165"/>
      <c r="E687" s="163"/>
      <c r="F687" s="163"/>
      <c r="G687" s="163"/>
      <c r="H687" s="163"/>
      <c r="I687" s="164"/>
      <c r="J687" s="165"/>
      <c r="K687" s="163"/>
      <c r="L687" s="163"/>
      <c r="M687" s="163"/>
    </row>
    <row r="688" spans="1:13">
      <c r="A688" s="187"/>
      <c r="B688" s="190"/>
      <c r="C688" s="165"/>
      <c r="D688" s="165"/>
      <c r="E688" s="163"/>
      <c r="F688" s="163"/>
      <c r="G688" s="163"/>
      <c r="H688" s="163"/>
      <c r="I688" s="164"/>
      <c r="J688" s="164"/>
      <c r="K688" s="163"/>
      <c r="L688" s="163"/>
      <c r="M688" s="163"/>
    </row>
    <row r="689" spans="1:13">
      <c r="A689" s="187"/>
      <c r="B689" s="190"/>
      <c r="C689" s="164"/>
      <c r="D689" s="164"/>
      <c r="E689" s="163"/>
      <c r="F689" s="163"/>
      <c r="G689" s="163"/>
      <c r="H689" s="163"/>
      <c r="I689" s="164"/>
      <c r="J689" s="164"/>
      <c r="K689" s="163"/>
      <c r="L689" s="163"/>
      <c r="M689" s="163"/>
    </row>
    <row r="690" spans="1:13">
      <c r="A690" s="187"/>
      <c r="B690" s="190"/>
      <c r="C690" s="165"/>
      <c r="D690" s="165"/>
      <c r="E690" s="163"/>
      <c r="F690" s="163"/>
      <c r="G690" s="163"/>
      <c r="H690" s="163"/>
      <c r="I690" s="164"/>
      <c r="J690" s="165"/>
      <c r="K690" s="163"/>
      <c r="L690" s="163"/>
      <c r="M690" s="163"/>
    </row>
    <row r="691" spans="1:13">
      <c r="A691" s="187"/>
      <c r="B691" s="190"/>
      <c r="C691" s="165"/>
      <c r="D691" s="165"/>
      <c r="E691" s="163"/>
      <c r="F691" s="163"/>
      <c r="G691" s="163"/>
      <c r="H691" s="163"/>
      <c r="I691" s="164"/>
      <c r="J691" s="165"/>
      <c r="K691" s="163"/>
      <c r="L691" s="163"/>
      <c r="M691" s="163"/>
    </row>
    <row r="692" spans="1:13">
      <c r="A692" s="187"/>
      <c r="B692" s="190"/>
      <c r="C692" s="165"/>
      <c r="D692" s="165"/>
      <c r="E692" s="163"/>
      <c r="F692" s="163"/>
      <c r="G692" s="163"/>
      <c r="H692" s="163"/>
      <c r="I692" s="164"/>
      <c r="J692" s="165"/>
      <c r="K692" s="163"/>
      <c r="L692" s="163"/>
      <c r="M692" s="163"/>
    </row>
    <row r="693" spans="1:13">
      <c r="A693" s="187"/>
      <c r="B693" s="190"/>
      <c r="C693" s="164"/>
      <c r="D693" s="164"/>
      <c r="E693" s="163"/>
      <c r="F693" s="163"/>
      <c r="G693" s="163"/>
      <c r="H693" s="163"/>
      <c r="I693" s="164"/>
      <c r="J693" s="164"/>
      <c r="K693" s="163"/>
      <c r="L693" s="163"/>
      <c r="M693" s="163"/>
    </row>
    <row r="694" spans="1:13">
      <c r="A694" s="187"/>
      <c r="B694" s="190"/>
      <c r="C694" s="165"/>
      <c r="D694" s="165"/>
      <c r="E694" s="163"/>
      <c r="F694" s="163"/>
      <c r="G694" s="163"/>
      <c r="H694" s="163"/>
      <c r="I694" s="164"/>
      <c r="J694" s="165"/>
      <c r="K694" s="163"/>
      <c r="L694" s="163"/>
      <c r="M694" s="163"/>
    </row>
    <row r="695" spans="1:13">
      <c r="A695" s="187"/>
      <c r="B695" s="190"/>
      <c r="C695" s="165"/>
      <c r="D695" s="165"/>
      <c r="E695" s="163"/>
      <c r="F695" s="163"/>
      <c r="G695" s="163"/>
      <c r="H695" s="163"/>
      <c r="I695" s="164"/>
      <c r="J695" s="165"/>
      <c r="K695" s="163"/>
      <c r="L695" s="163"/>
      <c r="M695" s="163"/>
    </row>
    <row r="696" spans="1:13">
      <c r="A696" s="187"/>
      <c r="B696" s="190"/>
      <c r="C696" s="165"/>
      <c r="D696" s="165"/>
      <c r="E696" s="163"/>
      <c r="F696" s="163"/>
      <c r="G696" s="163"/>
      <c r="H696" s="163"/>
      <c r="I696" s="164"/>
      <c r="J696" s="165"/>
      <c r="K696" s="163"/>
      <c r="L696" s="163"/>
      <c r="M696" s="163"/>
    </row>
    <row r="697" spans="1:13">
      <c r="A697" s="187"/>
      <c r="B697" s="190"/>
      <c r="C697" s="165"/>
      <c r="D697" s="165"/>
      <c r="E697" s="163"/>
      <c r="F697" s="163"/>
      <c r="G697" s="163"/>
      <c r="H697" s="163"/>
      <c r="I697" s="164"/>
      <c r="J697" s="165"/>
      <c r="K697" s="163"/>
      <c r="L697" s="163"/>
      <c r="M697" s="163"/>
    </row>
    <row r="698" spans="1:13">
      <c r="A698" s="187"/>
      <c r="B698" s="190"/>
      <c r="C698" s="165"/>
      <c r="D698" s="165"/>
      <c r="E698" s="163"/>
      <c r="F698" s="163"/>
      <c r="G698" s="163"/>
      <c r="H698" s="163"/>
      <c r="I698" s="164"/>
      <c r="J698" s="165"/>
      <c r="K698" s="163"/>
      <c r="L698" s="163"/>
      <c r="M698" s="163"/>
    </row>
    <row r="699" spans="1:13">
      <c r="A699" s="187"/>
      <c r="B699" s="190"/>
      <c r="C699" s="165"/>
      <c r="D699" s="165"/>
      <c r="E699" s="163"/>
      <c r="F699" s="163"/>
      <c r="G699" s="163"/>
      <c r="H699" s="163"/>
      <c r="I699" s="164"/>
      <c r="J699" s="165"/>
      <c r="K699" s="163"/>
      <c r="L699" s="163"/>
      <c r="M699" s="163"/>
    </row>
    <row r="700" spans="1:13">
      <c r="A700" s="187"/>
      <c r="B700" s="190"/>
      <c r="C700" s="165"/>
      <c r="D700" s="165"/>
      <c r="E700" s="163"/>
      <c r="F700" s="163"/>
      <c r="G700" s="163"/>
      <c r="H700" s="163"/>
      <c r="I700" s="164"/>
      <c r="J700" s="165"/>
      <c r="K700" s="163"/>
      <c r="L700" s="163"/>
      <c r="M700" s="163"/>
    </row>
    <row r="701" spans="1:13">
      <c r="A701" s="187"/>
      <c r="B701" s="190"/>
      <c r="C701" s="165"/>
      <c r="D701" s="165"/>
      <c r="E701" s="163"/>
      <c r="F701" s="163"/>
      <c r="G701" s="163"/>
      <c r="H701" s="163"/>
      <c r="I701" s="164"/>
      <c r="J701" s="165"/>
      <c r="K701" s="163"/>
      <c r="L701" s="163"/>
      <c r="M701" s="163"/>
    </row>
    <row r="702" spans="1:13">
      <c r="A702" s="187"/>
      <c r="B702" s="190"/>
      <c r="C702" s="165"/>
      <c r="D702" s="165"/>
      <c r="E702" s="163"/>
      <c r="F702" s="163"/>
      <c r="G702" s="163"/>
      <c r="H702" s="163"/>
      <c r="I702" s="164"/>
      <c r="J702" s="165"/>
      <c r="K702" s="163"/>
      <c r="L702" s="163"/>
      <c r="M702" s="163"/>
    </row>
    <row r="703" spans="1:13">
      <c r="A703" s="187"/>
      <c r="B703" s="190"/>
      <c r="C703" s="165"/>
      <c r="D703" s="165"/>
      <c r="E703" s="163"/>
      <c r="F703" s="163"/>
      <c r="G703" s="163"/>
      <c r="H703" s="163"/>
      <c r="I703" s="164"/>
      <c r="J703" s="165"/>
      <c r="K703" s="163"/>
      <c r="L703" s="163"/>
      <c r="M703" s="163"/>
    </row>
    <row r="704" spans="1:13">
      <c r="A704" s="187"/>
      <c r="B704" s="190"/>
      <c r="C704" s="165"/>
      <c r="D704" s="165"/>
      <c r="E704" s="163"/>
      <c r="F704" s="163"/>
      <c r="G704" s="163"/>
      <c r="H704" s="163"/>
      <c r="I704" s="164"/>
      <c r="J704" s="165"/>
      <c r="K704" s="163"/>
      <c r="L704" s="163"/>
      <c r="M704" s="163"/>
    </row>
    <row r="705" spans="1:13">
      <c r="A705" s="187"/>
      <c r="B705" s="190"/>
      <c r="C705" s="165"/>
      <c r="D705" s="165"/>
      <c r="E705" s="163"/>
      <c r="F705" s="163"/>
      <c r="G705" s="163"/>
      <c r="H705" s="163"/>
      <c r="I705" s="164"/>
      <c r="J705" s="165"/>
      <c r="K705" s="163"/>
      <c r="L705" s="163"/>
      <c r="M705" s="163"/>
    </row>
    <row r="706" spans="1:13">
      <c r="A706" s="187"/>
      <c r="B706" s="190"/>
      <c r="C706" s="165"/>
      <c r="D706" s="165"/>
      <c r="E706" s="163"/>
      <c r="F706" s="163"/>
      <c r="G706" s="163"/>
      <c r="H706" s="163"/>
      <c r="I706" s="164"/>
      <c r="J706" s="165"/>
      <c r="K706" s="163"/>
      <c r="L706" s="163"/>
      <c r="M706" s="163"/>
    </row>
    <row r="707" spans="1:13">
      <c r="A707" s="187"/>
      <c r="B707" s="190"/>
      <c r="C707" s="165"/>
      <c r="D707" s="165"/>
      <c r="E707" s="163"/>
      <c r="F707" s="163"/>
      <c r="G707" s="163"/>
      <c r="H707" s="163"/>
      <c r="I707" s="164"/>
      <c r="J707" s="165"/>
      <c r="K707" s="163"/>
      <c r="L707" s="163"/>
      <c r="M707" s="163"/>
    </row>
    <row r="708" spans="1:13">
      <c r="A708" s="187"/>
      <c r="B708" s="190"/>
      <c r="C708" s="165"/>
      <c r="D708" s="165"/>
      <c r="E708" s="163"/>
      <c r="F708" s="163"/>
      <c r="G708" s="163"/>
      <c r="H708" s="163"/>
      <c r="I708" s="164"/>
      <c r="J708" s="165"/>
      <c r="K708" s="163"/>
      <c r="L708" s="163"/>
      <c r="M708" s="163"/>
    </row>
    <row r="709" spans="1:13">
      <c r="A709" s="187"/>
      <c r="B709" s="190"/>
      <c r="C709" s="165"/>
      <c r="D709" s="165"/>
      <c r="E709" s="163"/>
      <c r="F709" s="163"/>
      <c r="G709" s="163"/>
      <c r="H709" s="163"/>
      <c r="I709" s="164"/>
      <c r="J709" s="165"/>
      <c r="K709" s="163"/>
      <c r="L709" s="163"/>
      <c r="M709" s="163"/>
    </row>
    <row r="710" spans="1:13">
      <c r="A710" s="187"/>
      <c r="B710" s="190"/>
      <c r="C710" s="165"/>
      <c r="D710" s="165"/>
      <c r="E710" s="163"/>
      <c r="F710" s="163"/>
      <c r="G710" s="163"/>
      <c r="H710" s="163"/>
      <c r="I710" s="164"/>
      <c r="J710" s="165"/>
      <c r="K710" s="163"/>
      <c r="L710" s="163"/>
      <c r="M710" s="163"/>
    </row>
    <row r="711" spans="1:13">
      <c r="A711" s="187"/>
      <c r="B711" s="190"/>
      <c r="C711" s="165"/>
      <c r="D711" s="165"/>
      <c r="E711" s="163"/>
      <c r="F711" s="163"/>
      <c r="G711" s="163"/>
      <c r="H711" s="163"/>
      <c r="I711" s="164"/>
      <c r="J711" s="165"/>
      <c r="K711" s="163"/>
      <c r="L711" s="163"/>
      <c r="M711" s="163"/>
    </row>
    <row r="712" spans="1:13">
      <c r="A712" s="187"/>
      <c r="B712" s="190"/>
      <c r="C712" s="165"/>
      <c r="D712" s="165"/>
      <c r="E712" s="163"/>
      <c r="F712" s="163"/>
      <c r="G712" s="163"/>
      <c r="H712" s="163"/>
      <c r="I712" s="164"/>
      <c r="J712" s="165"/>
      <c r="K712" s="163"/>
      <c r="L712" s="163"/>
      <c r="M712" s="163"/>
    </row>
    <row r="713" spans="1:13">
      <c r="A713" s="187"/>
      <c r="B713" s="190"/>
      <c r="C713" s="165"/>
      <c r="D713" s="165"/>
      <c r="E713" s="163"/>
      <c r="F713" s="163"/>
      <c r="G713" s="163"/>
      <c r="H713" s="163"/>
      <c r="I713" s="164"/>
      <c r="J713" s="165"/>
      <c r="K713" s="163"/>
      <c r="L713" s="163"/>
      <c r="M713" s="163"/>
    </row>
    <row r="714" spans="1:13">
      <c r="A714" s="187"/>
      <c r="B714" s="190"/>
      <c r="C714" s="165"/>
      <c r="D714" s="165"/>
      <c r="E714" s="163"/>
      <c r="F714" s="163"/>
      <c r="G714" s="163"/>
      <c r="H714" s="163"/>
      <c r="I714" s="164"/>
      <c r="J714" s="165"/>
      <c r="K714" s="163"/>
      <c r="L714" s="163"/>
      <c r="M714" s="163"/>
    </row>
    <row r="715" spans="1:13">
      <c r="A715" s="187"/>
      <c r="B715" s="190"/>
      <c r="C715" s="165"/>
      <c r="D715" s="165"/>
      <c r="E715" s="163"/>
      <c r="F715" s="163"/>
      <c r="G715" s="163"/>
      <c r="H715" s="163"/>
      <c r="I715" s="164"/>
      <c r="J715" s="165"/>
      <c r="K715" s="163"/>
      <c r="L715" s="163"/>
      <c r="M715" s="163"/>
    </row>
    <row r="716" spans="1:13">
      <c r="A716" s="187"/>
      <c r="B716" s="190"/>
      <c r="C716" s="165"/>
      <c r="D716" s="165"/>
      <c r="E716" s="163"/>
      <c r="F716" s="163"/>
      <c r="G716" s="163"/>
      <c r="H716" s="163"/>
      <c r="I716" s="164"/>
      <c r="J716" s="165"/>
      <c r="K716" s="163"/>
      <c r="L716" s="163"/>
      <c r="M716" s="163"/>
    </row>
    <row r="717" spans="1:13">
      <c r="A717" s="187"/>
      <c r="B717" s="190"/>
      <c r="C717" s="165"/>
      <c r="D717" s="165"/>
      <c r="E717" s="163"/>
      <c r="F717" s="163"/>
      <c r="G717" s="163"/>
      <c r="H717" s="163"/>
      <c r="I717" s="164"/>
      <c r="J717" s="165"/>
      <c r="K717" s="163"/>
      <c r="L717" s="163"/>
      <c r="M717" s="163"/>
    </row>
    <row r="718" spans="1:13">
      <c r="A718" s="187"/>
      <c r="B718" s="190"/>
      <c r="C718" s="165"/>
      <c r="D718" s="165"/>
      <c r="E718" s="163"/>
      <c r="F718" s="163"/>
      <c r="G718" s="163"/>
      <c r="H718" s="163"/>
      <c r="I718" s="164"/>
      <c r="J718" s="165"/>
      <c r="K718" s="163"/>
      <c r="L718" s="163"/>
      <c r="M718" s="163"/>
    </row>
    <row r="719" spans="1:13">
      <c r="A719" s="187"/>
      <c r="B719" s="190"/>
      <c r="C719" s="165"/>
      <c r="D719" s="165"/>
      <c r="E719" s="163"/>
      <c r="F719" s="163"/>
      <c r="G719" s="163"/>
      <c r="H719" s="163"/>
      <c r="I719" s="164"/>
      <c r="J719" s="165"/>
      <c r="K719" s="163"/>
      <c r="L719" s="163"/>
      <c r="M719" s="163"/>
    </row>
    <row r="720" spans="1:13">
      <c r="A720" s="187"/>
      <c r="B720" s="190"/>
      <c r="C720" s="165"/>
      <c r="D720" s="165"/>
      <c r="E720" s="163"/>
      <c r="F720" s="163"/>
      <c r="G720" s="163"/>
      <c r="H720" s="163"/>
      <c r="I720" s="164"/>
      <c r="J720" s="165"/>
      <c r="K720" s="163"/>
      <c r="L720" s="163"/>
      <c r="M720" s="163"/>
    </row>
    <row r="721" spans="1:13">
      <c r="A721" s="187"/>
      <c r="B721" s="190"/>
      <c r="C721" s="165"/>
      <c r="D721" s="165"/>
      <c r="E721" s="163"/>
      <c r="F721" s="163"/>
      <c r="G721" s="163"/>
      <c r="H721" s="163"/>
      <c r="I721" s="164"/>
      <c r="J721" s="165"/>
      <c r="K721" s="163"/>
      <c r="L721" s="163"/>
      <c r="M721" s="163"/>
    </row>
    <row r="722" spans="1:13">
      <c r="A722" s="187"/>
      <c r="B722" s="190"/>
      <c r="C722" s="165"/>
      <c r="D722" s="165"/>
      <c r="E722" s="163"/>
      <c r="F722" s="163"/>
      <c r="G722" s="163"/>
      <c r="H722" s="163"/>
      <c r="I722" s="164"/>
      <c r="J722" s="165"/>
      <c r="K722" s="163"/>
      <c r="L722" s="163"/>
      <c r="M722" s="163"/>
    </row>
    <row r="723" spans="1:13">
      <c r="A723" s="187"/>
      <c r="B723" s="190"/>
      <c r="C723" s="165"/>
      <c r="D723" s="165"/>
      <c r="E723" s="163"/>
      <c r="F723" s="163"/>
      <c r="G723" s="163"/>
      <c r="H723" s="163"/>
      <c r="I723" s="164"/>
      <c r="J723" s="165"/>
      <c r="K723" s="163"/>
      <c r="L723" s="163"/>
      <c r="M723" s="163"/>
    </row>
    <row r="724" spans="1:13">
      <c r="A724" s="187"/>
      <c r="B724" s="190"/>
      <c r="C724" s="165"/>
      <c r="D724" s="165"/>
      <c r="E724" s="163"/>
      <c r="F724" s="163"/>
      <c r="G724" s="163"/>
      <c r="H724" s="163"/>
      <c r="I724" s="164"/>
      <c r="J724" s="165"/>
      <c r="K724" s="163"/>
      <c r="L724" s="163"/>
      <c r="M724" s="163"/>
    </row>
    <row r="725" spans="1:13">
      <c r="A725" s="187"/>
      <c r="B725" s="190"/>
      <c r="C725" s="165"/>
      <c r="D725" s="165"/>
      <c r="E725" s="163"/>
      <c r="F725" s="163"/>
      <c r="G725" s="163"/>
      <c r="H725" s="163"/>
      <c r="I725" s="164"/>
      <c r="J725" s="165"/>
      <c r="K725" s="163"/>
      <c r="L725" s="163"/>
      <c r="M725" s="163"/>
    </row>
    <row r="726" spans="1:13">
      <c r="A726" s="187"/>
      <c r="B726" s="190"/>
      <c r="C726" s="165"/>
      <c r="D726" s="165"/>
      <c r="E726" s="163"/>
      <c r="F726" s="163"/>
      <c r="G726" s="163"/>
      <c r="H726" s="163"/>
      <c r="I726" s="164"/>
      <c r="J726" s="165"/>
      <c r="K726" s="163"/>
      <c r="L726" s="163"/>
      <c r="M726" s="163"/>
    </row>
    <row r="727" spans="1:13">
      <c r="A727" s="187"/>
      <c r="B727" s="190"/>
      <c r="C727" s="165"/>
      <c r="D727" s="165"/>
      <c r="E727" s="163"/>
      <c r="F727" s="163"/>
      <c r="G727" s="163"/>
      <c r="H727" s="163"/>
      <c r="I727" s="164"/>
      <c r="J727" s="165"/>
      <c r="K727" s="163"/>
      <c r="L727" s="163"/>
      <c r="M727" s="163"/>
    </row>
    <row r="728" spans="1:13">
      <c r="A728" s="187"/>
      <c r="B728" s="190"/>
      <c r="C728" s="165"/>
      <c r="D728" s="165"/>
      <c r="E728" s="163"/>
      <c r="F728" s="163"/>
      <c r="G728" s="163"/>
      <c r="H728" s="163"/>
      <c r="I728" s="164"/>
      <c r="J728" s="165"/>
      <c r="K728" s="163"/>
      <c r="L728" s="163"/>
      <c r="M728" s="163"/>
    </row>
    <row r="729" spans="1:13">
      <c r="A729" s="187"/>
      <c r="B729" s="190"/>
      <c r="C729" s="165"/>
      <c r="D729" s="165"/>
      <c r="E729" s="163"/>
      <c r="F729" s="163"/>
      <c r="G729" s="163"/>
      <c r="H729" s="163"/>
      <c r="I729" s="164"/>
      <c r="J729" s="165"/>
      <c r="K729" s="163"/>
      <c r="L729" s="163"/>
      <c r="M729" s="163"/>
    </row>
    <row r="730" spans="1:13">
      <c r="A730" s="187"/>
      <c r="B730" s="190"/>
      <c r="C730" s="165"/>
      <c r="D730" s="165"/>
      <c r="E730" s="163"/>
      <c r="F730" s="163"/>
      <c r="G730" s="163"/>
      <c r="H730" s="163"/>
      <c r="I730" s="164"/>
      <c r="J730" s="165"/>
      <c r="K730" s="163"/>
      <c r="L730" s="163"/>
      <c r="M730" s="163"/>
    </row>
    <row r="731" spans="1:13">
      <c r="A731" s="187"/>
      <c r="B731" s="190"/>
      <c r="C731" s="165"/>
      <c r="D731" s="165"/>
      <c r="E731" s="163"/>
      <c r="F731" s="163"/>
      <c r="G731" s="163"/>
      <c r="H731" s="163"/>
      <c r="I731" s="164"/>
      <c r="J731" s="165"/>
      <c r="K731" s="163"/>
      <c r="L731" s="163"/>
      <c r="M731" s="163"/>
    </row>
    <row r="732" spans="1:13">
      <c r="A732" s="187"/>
      <c r="B732" s="190"/>
      <c r="C732" s="165"/>
      <c r="D732" s="165"/>
      <c r="E732" s="163"/>
      <c r="F732" s="163"/>
      <c r="G732" s="163"/>
      <c r="H732" s="163"/>
      <c r="I732" s="164"/>
      <c r="J732" s="165"/>
      <c r="K732" s="163"/>
      <c r="L732" s="163"/>
      <c r="M732" s="163"/>
    </row>
    <row r="733" spans="1:13">
      <c r="A733" s="187"/>
      <c r="B733" s="190"/>
      <c r="C733" s="165"/>
      <c r="D733" s="165"/>
      <c r="E733" s="163"/>
      <c r="F733" s="163"/>
      <c r="G733" s="163"/>
      <c r="H733" s="163"/>
      <c r="I733" s="164"/>
      <c r="J733" s="165"/>
      <c r="K733" s="163"/>
      <c r="L733" s="163"/>
      <c r="M733" s="163"/>
    </row>
    <row r="734" spans="1:13">
      <c r="A734" s="187"/>
      <c r="B734" s="190"/>
      <c r="C734" s="165"/>
      <c r="D734" s="165"/>
      <c r="E734" s="163"/>
      <c r="F734" s="163"/>
      <c r="G734" s="163"/>
      <c r="H734" s="163"/>
      <c r="I734" s="164"/>
      <c r="J734" s="165"/>
      <c r="K734" s="163"/>
      <c r="L734" s="163"/>
      <c r="M734" s="163"/>
    </row>
    <row r="735" spans="1:13">
      <c r="A735" s="187"/>
      <c r="B735" s="190"/>
      <c r="C735" s="165"/>
      <c r="D735" s="165"/>
      <c r="E735" s="163"/>
      <c r="F735" s="163"/>
      <c r="G735" s="163"/>
      <c r="H735" s="163"/>
      <c r="I735" s="164"/>
      <c r="J735" s="165"/>
      <c r="K735" s="163"/>
      <c r="L735" s="163"/>
      <c r="M735" s="163"/>
    </row>
    <row r="736" spans="1:13">
      <c r="A736" s="187"/>
      <c r="B736" s="190"/>
      <c r="C736" s="165"/>
      <c r="D736" s="165"/>
      <c r="E736" s="163"/>
      <c r="F736" s="163"/>
      <c r="G736" s="163"/>
      <c r="H736" s="163"/>
      <c r="I736" s="164"/>
      <c r="J736" s="165"/>
      <c r="K736" s="163"/>
      <c r="L736" s="163"/>
      <c r="M736" s="163"/>
    </row>
    <row r="737" spans="1:13">
      <c r="A737" s="187"/>
      <c r="B737" s="190"/>
      <c r="C737" s="165"/>
      <c r="D737" s="165"/>
      <c r="E737" s="163"/>
      <c r="F737" s="163"/>
      <c r="G737" s="163"/>
      <c r="H737" s="163"/>
      <c r="I737" s="164"/>
      <c r="J737" s="165"/>
      <c r="K737" s="163"/>
      <c r="L737" s="163"/>
      <c r="M737" s="163"/>
    </row>
    <row r="738" spans="1:13">
      <c r="A738" s="187"/>
      <c r="B738" s="190"/>
      <c r="C738" s="165"/>
      <c r="D738" s="165"/>
      <c r="E738" s="163"/>
      <c r="F738" s="163"/>
      <c r="G738" s="163"/>
      <c r="H738" s="163"/>
      <c r="I738" s="164"/>
      <c r="J738" s="165"/>
      <c r="K738" s="163"/>
      <c r="L738" s="163"/>
      <c r="M738" s="163"/>
    </row>
    <row r="739" spans="1:13">
      <c r="A739" s="187"/>
      <c r="B739" s="190"/>
      <c r="C739" s="165"/>
      <c r="D739" s="165"/>
      <c r="E739" s="163"/>
      <c r="F739" s="163"/>
      <c r="G739" s="163"/>
      <c r="H739" s="163"/>
      <c r="I739" s="164"/>
      <c r="J739" s="165"/>
      <c r="K739" s="163"/>
      <c r="L739" s="163"/>
      <c r="M739" s="163"/>
    </row>
    <row r="740" spans="1:13">
      <c r="A740" s="187"/>
      <c r="B740" s="190"/>
      <c r="C740" s="165"/>
      <c r="D740" s="165"/>
      <c r="E740" s="163"/>
      <c r="F740" s="163"/>
      <c r="G740" s="163"/>
      <c r="H740" s="163"/>
      <c r="I740" s="164"/>
      <c r="J740" s="165"/>
      <c r="K740" s="163"/>
      <c r="L740" s="163"/>
      <c r="M740" s="163"/>
    </row>
    <row r="741" spans="1:13">
      <c r="A741" s="187"/>
      <c r="B741" s="190"/>
      <c r="C741" s="165"/>
      <c r="D741" s="165"/>
      <c r="E741" s="163"/>
      <c r="F741" s="163"/>
      <c r="G741" s="163"/>
      <c r="H741" s="163"/>
      <c r="I741" s="164"/>
      <c r="J741" s="165"/>
      <c r="K741" s="163"/>
      <c r="L741" s="163"/>
      <c r="M741" s="163"/>
    </row>
    <row r="742" spans="1:13">
      <c r="A742" s="187"/>
      <c r="B742" s="190"/>
      <c r="C742" s="165"/>
      <c r="D742" s="165"/>
      <c r="E742" s="163"/>
      <c r="F742" s="163"/>
      <c r="G742" s="163"/>
      <c r="H742" s="163"/>
      <c r="I742" s="164"/>
      <c r="J742" s="165"/>
      <c r="K742" s="163"/>
      <c r="L742" s="163"/>
      <c r="M742" s="163"/>
    </row>
    <row r="743" spans="1:13">
      <c r="A743" s="187"/>
      <c r="B743" s="190"/>
      <c r="C743" s="165"/>
      <c r="D743" s="165"/>
      <c r="E743" s="163"/>
      <c r="F743" s="163"/>
      <c r="G743" s="163"/>
      <c r="H743" s="163"/>
      <c r="I743" s="164"/>
      <c r="J743" s="165"/>
      <c r="K743" s="163"/>
      <c r="L743" s="163"/>
      <c r="M743" s="163"/>
    </row>
    <row r="744" spans="1:13">
      <c r="A744" s="187"/>
      <c r="B744" s="190"/>
      <c r="C744" s="165"/>
      <c r="D744" s="165"/>
      <c r="E744" s="163"/>
      <c r="F744" s="163"/>
      <c r="G744" s="163"/>
      <c r="H744" s="163"/>
      <c r="I744" s="164"/>
      <c r="J744" s="165"/>
      <c r="K744" s="163"/>
      <c r="L744" s="163"/>
      <c r="M744" s="163"/>
    </row>
    <row r="745" spans="1:13">
      <c r="A745" s="187"/>
      <c r="B745" s="190"/>
      <c r="C745" s="165"/>
      <c r="D745" s="165"/>
      <c r="E745" s="163"/>
      <c r="F745" s="163"/>
      <c r="G745" s="163"/>
      <c r="H745" s="163"/>
      <c r="I745" s="164"/>
      <c r="J745" s="165"/>
      <c r="K745" s="163"/>
      <c r="L745" s="163"/>
      <c r="M745" s="163"/>
    </row>
    <row r="746" spans="1:13">
      <c r="A746" s="187"/>
      <c r="B746" s="190"/>
      <c r="C746" s="165"/>
      <c r="D746" s="165"/>
      <c r="E746" s="163"/>
      <c r="F746" s="163"/>
      <c r="G746" s="163"/>
      <c r="H746" s="163"/>
      <c r="I746" s="164"/>
      <c r="J746" s="165"/>
      <c r="K746" s="163"/>
      <c r="L746" s="163"/>
      <c r="M746" s="163"/>
    </row>
    <row r="747" spans="1:13">
      <c r="A747" s="187"/>
      <c r="B747" s="190"/>
      <c r="C747" s="165"/>
      <c r="D747" s="165"/>
      <c r="E747" s="163"/>
      <c r="F747" s="163"/>
      <c r="G747" s="163"/>
      <c r="H747" s="163"/>
      <c r="I747" s="164"/>
      <c r="J747" s="165"/>
      <c r="K747" s="163"/>
      <c r="L747" s="163"/>
      <c r="M747" s="163"/>
    </row>
    <row r="748" spans="1:13">
      <c r="A748" s="187"/>
      <c r="B748" s="190"/>
      <c r="C748" s="165"/>
      <c r="D748" s="165"/>
      <c r="E748" s="163"/>
      <c r="F748" s="163"/>
      <c r="G748" s="163"/>
      <c r="H748" s="163"/>
      <c r="I748" s="164"/>
      <c r="J748" s="165"/>
      <c r="K748" s="163"/>
      <c r="L748" s="163"/>
      <c r="M748" s="163"/>
    </row>
    <row r="749" spans="1:13">
      <c r="A749" s="187"/>
      <c r="B749" s="190"/>
      <c r="C749" s="165"/>
      <c r="D749" s="165"/>
      <c r="E749" s="163"/>
      <c r="F749" s="163"/>
      <c r="G749" s="163"/>
      <c r="H749" s="163"/>
      <c r="I749" s="164"/>
      <c r="J749" s="165"/>
      <c r="K749" s="163"/>
      <c r="L749" s="163"/>
      <c r="M749" s="163"/>
    </row>
    <row r="750" spans="1:13">
      <c r="A750" s="187"/>
      <c r="B750" s="190"/>
      <c r="C750" s="165"/>
      <c r="D750" s="165"/>
      <c r="E750" s="163"/>
      <c r="F750" s="163"/>
      <c r="G750" s="163"/>
      <c r="H750" s="163"/>
      <c r="I750" s="164"/>
      <c r="J750" s="165"/>
      <c r="K750" s="163"/>
      <c r="L750" s="163"/>
      <c r="M750" s="163"/>
    </row>
    <row r="751" spans="1:13">
      <c r="A751" s="187"/>
      <c r="B751" s="190"/>
      <c r="C751" s="165"/>
      <c r="D751" s="165"/>
      <c r="E751" s="163"/>
      <c r="F751" s="163"/>
      <c r="G751" s="163"/>
      <c r="H751" s="163"/>
      <c r="I751" s="164"/>
      <c r="J751" s="165"/>
      <c r="K751" s="163"/>
      <c r="L751" s="163"/>
      <c r="M751" s="163"/>
    </row>
    <row r="752" spans="1:13">
      <c r="A752" s="187"/>
      <c r="B752" s="190"/>
      <c r="C752" s="165"/>
      <c r="D752" s="165"/>
      <c r="E752" s="163"/>
      <c r="F752" s="163"/>
      <c r="G752" s="163"/>
      <c r="H752" s="163"/>
      <c r="I752" s="164"/>
      <c r="J752" s="165"/>
      <c r="K752" s="163"/>
      <c r="L752" s="163"/>
      <c r="M752" s="163"/>
    </row>
    <row r="753" spans="1:13">
      <c r="A753" s="187"/>
      <c r="B753" s="190"/>
      <c r="C753" s="165"/>
      <c r="D753" s="165"/>
      <c r="E753" s="163"/>
      <c r="F753" s="163"/>
      <c r="G753" s="163"/>
      <c r="H753" s="163"/>
      <c r="I753" s="164"/>
      <c r="J753" s="165"/>
      <c r="K753" s="163"/>
      <c r="L753" s="163"/>
      <c r="M753" s="163"/>
    </row>
    <row r="754" spans="1:13">
      <c r="A754" s="187"/>
      <c r="B754" s="190"/>
      <c r="C754" s="165"/>
      <c r="D754" s="165"/>
      <c r="E754" s="163"/>
      <c r="F754" s="163"/>
      <c r="G754" s="163"/>
      <c r="H754" s="163"/>
      <c r="I754" s="164"/>
      <c r="J754" s="165"/>
      <c r="K754" s="163"/>
      <c r="L754" s="163"/>
      <c r="M754" s="163"/>
    </row>
    <row r="755" spans="1:13">
      <c r="A755" s="187"/>
      <c r="B755" s="190"/>
      <c r="C755" s="165"/>
      <c r="D755" s="165"/>
      <c r="E755" s="163"/>
      <c r="F755" s="163"/>
      <c r="G755" s="163"/>
      <c r="H755" s="163"/>
      <c r="I755" s="164"/>
      <c r="J755" s="165"/>
      <c r="K755" s="163"/>
      <c r="L755" s="163"/>
      <c r="M755" s="163"/>
    </row>
    <row r="756" spans="1:13">
      <c r="A756" s="187"/>
      <c r="B756" s="190"/>
      <c r="C756" s="165"/>
      <c r="D756" s="165"/>
      <c r="E756" s="163"/>
      <c r="F756" s="163"/>
      <c r="G756" s="163"/>
      <c r="H756" s="163"/>
      <c r="I756" s="164"/>
      <c r="J756" s="165"/>
      <c r="K756" s="163"/>
      <c r="L756" s="163"/>
      <c r="M756" s="163"/>
    </row>
    <row r="757" spans="1:13">
      <c r="A757" s="187"/>
      <c r="B757" s="190"/>
      <c r="C757" s="165"/>
      <c r="D757" s="165"/>
      <c r="E757" s="163"/>
      <c r="F757" s="163"/>
      <c r="G757" s="163"/>
      <c r="H757" s="163"/>
      <c r="I757" s="164"/>
      <c r="J757" s="165"/>
      <c r="K757" s="163"/>
      <c r="L757" s="163"/>
      <c r="M757" s="163"/>
    </row>
    <row r="758" spans="1:13">
      <c r="A758" s="187"/>
      <c r="B758" s="190"/>
      <c r="C758" s="165"/>
      <c r="D758" s="165"/>
      <c r="E758" s="163"/>
      <c r="F758" s="163"/>
      <c r="G758" s="163"/>
      <c r="H758" s="163"/>
      <c r="I758" s="164"/>
      <c r="J758" s="165"/>
      <c r="K758" s="163"/>
      <c r="L758" s="163"/>
      <c r="M758" s="163"/>
    </row>
    <row r="759" spans="1:13">
      <c r="A759" s="187"/>
      <c r="B759" s="190"/>
      <c r="C759" s="165"/>
      <c r="D759" s="165"/>
      <c r="E759" s="163"/>
      <c r="F759" s="163"/>
      <c r="G759" s="163"/>
      <c r="H759" s="163"/>
      <c r="I759" s="164"/>
      <c r="J759" s="165"/>
      <c r="K759" s="163"/>
      <c r="L759" s="163"/>
      <c r="M759" s="163"/>
    </row>
    <row r="760" spans="1:13">
      <c r="A760" s="187"/>
      <c r="B760" s="190"/>
      <c r="C760" s="165"/>
      <c r="D760" s="165"/>
      <c r="E760" s="163"/>
      <c r="F760" s="163"/>
      <c r="G760" s="163"/>
      <c r="H760" s="163"/>
      <c r="I760" s="164"/>
      <c r="J760" s="165"/>
      <c r="K760" s="163"/>
      <c r="L760" s="163"/>
      <c r="M760" s="163"/>
    </row>
    <row r="761" spans="1:13">
      <c r="A761" s="187"/>
      <c r="B761" s="190"/>
      <c r="C761" s="165"/>
      <c r="D761" s="165"/>
      <c r="E761" s="163"/>
      <c r="F761" s="163"/>
      <c r="G761" s="163"/>
      <c r="H761" s="163"/>
      <c r="I761" s="164"/>
      <c r="J761" s="165"/>
      <c r="K761" s="163"/>
      <c r="L761" s="163"/>
      <c r="M761" s="163"/>
    </row>
    <row r="762" spans="1:13">
      <c r="A762" s="187"/>
      <c r="B762" s="190"/>
      <c r="C762" s="165"/>
      <c r="D762" s="165"/>
      <c r="E762" s="163"/>
      <c r="F762" s="163"/>
      <c r="G762" s="163"/>
      <c r="H762" s="163"/>
      <c r="I762" s="164"/>
      <c r="J762" s="165"/>
      <c r="K762" s="163"/>
      <c r="L762" s="163"/>
      <c r="M762" s="163"/>
    </row>
    <row r="763" spans="1:13">
      <c r="A763" s="187"/>
      <c r="B763" s="190"/>
      <c r="C763" s="165"/>
      <c r="D763" s="165"/>
      <c r="E763" s="163"/>
      <c r="F763" s="163"/>
      <c r="G763" s="163"/>
      <c r="H763" s="163"/>
      <c r="I763" s="164"/>
      <c r="J763" s="165"/>
      <c r="K763" s="163"/>
      <c r="L763" s="163"/>
      <c r="M763" s="163"/>
    </row>
    <row r="764" spans="1:13">
      <c r="A764" s="187"/>
      <c r="B764" s="190"/>
      <c r="C764" s="165"/>
      <c r="D764" s="165"/>
      <c r="E764" s="163"/>
      <c r="F764" s="163"/>
      <c r="G764" s="163"/>
      <c r="H764" s="163"/>
      <c r="I764" s="164"/>
      <c r="J764" s="165"/>
      <c r="K764" s="163"/>
      <c r="L764" s="163"/>
      <c r="M764" s="163"/>
    </row>
    <row r="765" spans="1:13">
      <c r="A765" s="187"/>
      <c r="B765" s="190"/>
      <c r="C765" s="165"/>
      <c r="D765" s="165"/>
      <c r="E765" s="163"/>
      <c r="F765" s="163"/>
      <c r="G765" s="163"/>
      <c r="H765" s="163"/>
      <c r="I765" s="164"/>
      <c r="J765" s="165"/>
      <c r="K765" s="163"/>
      <c r="L765" s="163"/>
      <c r="M765" s="163"/>
    </row>
    <row r="766" spans="1:13">
      <c r="A766" s="187"/>
      <c r="B766" s="190"/>
      <c r="C766" s="165"/>
      <c r="D766" s="165"/>
      <c r="E766" s="163"/>
      <c r="F766" s="163"/>
      <c r="G766" s="163"/>
      <c r="H766" s="163"/>
      <c r="I766" s="164"/>
      <c r="J766" s="165"/>
      <c r="K766" s="163"/>
      <c r="L766" s="163"/>
      <c r="M766" s="163"/>
    </row>
    <row r="767" spans="1:13">
      <c r="A767" s="187"/>
      <c r="B767" s="190"/>
      <c r="C767" s="165"/>
      <c r="D767" s="165"/>
      <c r="E767" s="163"/>
      <c r="F767" s="163"/>
      <c r="G767" s="163"/>
      <c r="H767" s="163"/>
      <c r="I767" s="164"/>
      <c r="J767" s="165"/>
      <c r="K767" s="163"/>
      <c r="L767" s="163"/>
      <c r="M767" s="163"/>
    </row>
    <row r="768" spans="1:13">
      <c r="A768" s="187"/>
      <c r="B768" s="190"/>
      <c r="C768" s="165"/>
      <c r="D768" s="165"/>
      <c r="E768" s="163"/>
      <c r="F768" s="163"/>
      <c r="G768" s="163"/>
      <c r="H768" s="163"/>
      <c r="I768" s="164"/>
      <c r="J768" s="165"/>
      <c r="K768" s="163"/>
      <c r="L768" s="163"/>
      <c r="M768" s="163"/>
    </row>
    <row r="769" spans="1:13">
      <c r="A769" s="187"/>
      <c r="B769" s="190"/>
      <c r="C769" s="165"/>
      <c r="D769" s="165"/>
      <c r="E769" s="163"/>
      <c r="F769" s="163"/>
      <c r="G769" s="300"/>
      <c r="H769" s="163"/>
      <c r="I769" s="164"/>
      <c r="J769" s="165"/>
      <c r="K769" s="163"/>
      <c r="L769" s="163"/>
      <c r="M769" s="163"/>
    </row>
    <row r="770" spans="1:13">
      <c r="A770" s="187"/>
      <c r="B770" s="190"/>
      <c r="C770" s="165"/>
      <c r="D770" s="165"/>
      <c r="E770" s="163"/>
      <c r="F770" s="163"/>
      <c r="G770" s="300"/>
      <c r="H770" s="163"/>
      <c r="I770" s="164"/>
      <c r="J770" s="165"/>
      <c r="K770" s="163"/>
      <c r="L770" s="163"/>
      <c r="M770" s="163"/>
    </row>
    <row r="771" spans="1:13">
      <c r="A771" s="187"/>
      <c r="B771" s="190"/>
      <c r="C771" s="165"/>
      <c r="D771" s="165"/>
      <c r="E771" s="163"/>
      <c r="F771" s="163"/>
      <c r="G771" s="163"/>
      <c r="H771" s="163"/>
      <c r="I771" s="164"/>
      <c r="J771" s="165"/>
      <c r="K771" s="163"/>
      <c r="L771" s="163"/>
      <c r="M771" s="163"/>
    </row>
    <row r="772" spans="1:13">
      <c r="A772" s="187"/>
      <c r="B772" s="190"/>
      <c r="C772" s="165"/>
      <c r="D772" s="165"/>
      <c r="E772" s="163"/>
      <c r="F772" s="163"/>
      <c r="G772" s="163"/>
      <c r="H772" s="163"/>
      <c r="I772" s="164"/>
      <c r="J772" s="293"/>
      <c r="K772" s="163"/>
      <c r="L772" s="163"/>
      <c r="M772" s="163"/>
    </row>
    <row r="773" spans="1:13">
      <c r="A773" s="187"/>
      <c r="B773" s="190"/>
      <c r="C773" s="165"/>
      <c r="D773" s="165"/>
      <c r="E773" s="163"/>
      <c r="F773" s="163"/>
      <c r="G773" s="163"/>
      <c r="H773" s="163"/>
      <c r="I773" s="164"/>
      <c r="J773" s="165"/>
      <c r="K773" s="163"/>
      <c r="L773" s="163"/>
      <c r="M773" s="163"/>
    </row>
    <row r="774" spans="1:13">
      <c r="A774" s="187"/>
      <c r="B774" s="190"/>
      <c r="C774" s="165"/>
      <c r="D774" s="165"/>
      <c r="E774" s="163"/>
      <c r="F774" s="163"/>
      <c r="G774" s="163"/>
      <c r="H774" s="163"/>
      <c r="I774" s="164"/>
      <c r="J774" s="164"/>
      <c r="K774" s="163"/>
      <c r="L774" s="163"/>
      <c r="M774" s="163"/>
    </row>
    <row r="775" spans="1:13">
      <c r="A775" s="187"/>
      <c r="B775" s="190"/>
      <c r="C775" s="165"/>
      <c r="D775" s="165"/>
      <c r="E775" s="163"/>
      <c r="F775" s="163"/>
      <c r="G775" s="163"/>
      <c r="H775" s="163"/>
      <c r="I775" s="164"/>
      <c r="J775" s="293"/>
      <c r="K775" s="163"/>
      <c r="L775" s="163"/>
      <c r="M775" s="163"/>
    </row>
    <row r="776" spans="1:13">
      <c r="A776" s="187"/>
      <c r="B776" s="190"/>
      <c r="C776" s="164"/>
      <c r="D776" s="164"/>
      <c r="E776" s="163"/>
      <c r="F776" s="163"/>
      <c r="G776" s="163"/>
      <c r="H776" s="163"/>
      <c r="I776" s="164"/>
      <c r="J776" s="164"/>
      <c r="K776" s="163"/>
      <c r="L776" s="163"/>
      <c r="M776" s="163"/>
    </row>
    <row r="777" spans="1:13">
      <c r="A777" s="187"/>
      <c r="B777" s="190"/>
      <c r="C777" s="164"/>
      <c r="D777" s="164"/>
      <c r="E777" s="163"/>
      <c r="F777" s="163"/>
      <c r="G777" s="163"/>
      <c r="H777" s="163"/>
      <c r="I777" s="164"/>
      <c r="J777" s="164"/>
      <c r="K777" s="163"/>
      <c r="L777" s="163"/>
      <c r="M777" s="163"/>
    </row>
    <row r="778" spans="1:13">
      <c r="A778" s="187"/>
      <c r="B778" s="190"/>
      <c r="C778" s="164"/>
      <c r="D778" s="164"/>
      <c r="E778" s="163"/>
      <c r="F778" s="163"/>
      <c r="G778" s="163"/>
      <c r="H778" s="163"/>
      <c r="I778" s="164"/>
      <c r="J778" s="293"/>
      <c r="K778" s="163"/>
      <c r="L778" s="163"/>
      <c r="M778" s="163"/>
    </row>
    <row r="779" spans="1:13">
      <c r="A779" s="187"/>
      <c r="B779" s="190"/>
      <c r="C779" s="164"/>
      <c r="D779" s="164"/>
      <c r="E779" s="163"/>
      <c r="F779" s="163"/>
      <c r="G779" s="163"/>
      <c r="H779" s="163"/>
      <c r="I779" s="164"/>
      <c r="J779" s="293"/>
      <c r="K779" s="163"/>
      <c r="L779" s="163"/>
      <c r="M779" s="163"/>
    </row>
    <row r="780" spans="1:13">
      <c r="A780" s="187"/>
      <c r="B780" s="190"/>
      <c r="C780" s="164"/>
      <c r="D780" s="164"/>
      <c r="E780" s="163"/>
      <c r="F780" s="163"/>
      <c r="G780" s="163"/>
      <c r="H780" s="163"/>
      <c r="I780" s="164"/>
      <c r="J780" s="293"/>
      <c r="K780" s="163"/>
      <c r="L780" s="163"/>
      <c r="M780" s="163"/>
    </row>
    <row r="781" spans="1:13">
      <c r="A781" s="187"/>
      <c r="B781" s="190"/>
      <c r="C781" s="165"/>
      <c r="D781" s="165"/>
      <c r="E781" s="163"/>
      <c r="F781" s="163"/>
      <c r="G781" s="163"/>
      <c r="H781" s="163"/>
      <c r="I781" s="164"/>
      <c r="J781" s="164"/>
      <c r="K781" s="163"/>
      <c r="L781" s="163"/>
      <c r="M781" s="163"/>
    </row>
    <row r="782" spans="1:13">
      <c r="A782" s="187"/>
      <c r="B782" s="190"/>
      <c r="C782" s="165"/>
      <c r="D782" s="165"/>
      <c r="E782" s="163"/>
      <c r="F782" s="163"/>
      <c r="G782" s="163"/>
      <c r="H782" s="163"/>
      <c r="I782" s="164"/>
      <c r="J782" s="164"/>
      <c r="K782" s="163"/>
      <c r="L782" s="163"/>
      <c r="M782" s="163"/>
    </row>
    <row r="783" spans="1:13">
      <c r="A783" s="187"/>
      <c r="B783" s="190"/>
      <c r="C783" s="165"/>
      <c r="D783" s="165"/>
      <c r="E783" s="163"/>
      <c r="F783" s="163"/>
      <c r="G783" s="163"/>
      <c r="H783" s="163"/>
      <c r="I783" s="164"/>
      <c r="J783" s="164"/>
      <c r="K783" s="163"/>
      <c r="L783" s="163"/>
      <c r="M783" s="163"/>
    </row>
    <row r="784" spans="1:13">
      <c r="A784" s="187"/>
      <c r="B784" s="190"/>
      <c r="C784" s="165"/>
      <c r="D784" s="165"/>
      <c r="E784" s="163"/>
      <c r="F784" s="163"/>
      <c r="G784" s="163"/>
      <c r="H784" s="163"/>
      <c r="I784" s="164"/>
      <c r="J784" s="164"/>
      <c r="K784" s="163"/>
      <c r="L784" s="163"/>
      <c r="M784" s="163"/>
    </row>
    <row r="785" spans="1:13">
      <c r="A785" s="187"/>
      <c r="B785" s="190"/>
      <c r="C785" s="165"/>
      <c r="D785" s="165"/>
      <c r="E785" s="163"/>
      <c r="F785" s="163"/>
      <c r="G785" s="163"/>
      <c r="H785" s="163"/>
      <c r="I785" s="164"/>
      <c r="J785" s="164"/>
      <c r="K785" s="163"/>
      <c r="L785" s="163"/>
      <c r="M785" s="163"/>
    </row>
    <row r="786" spans="1:13">
      <c r="A786" s="187"/>
      <c r="B786" s="190"/>
      <c r="C786" s="165"/>
      <c r="D786" s="165"/>
      <c r="E786" s="163"/>
      <c r="F786" s="163"/>
      <c r="G786" s="163"/>
      <c r="H786" s="163"/>
      <c r="I786" s="164"/>
      <c r="J786" s="164"/>
      <c r="K786" s="163"/>
      <c r="L786" s="163"/>
      <c r="M786" s="163"/>
    </row>
    <row r="787" spans="1:13">
      <c r="A787" s="187"/>
      <c r="B787" s="190"/>
      <c r="C787" s="164"/>
      <c r="D787" s="164"/>
      <c r="E787" s="163"/>
      <c r="F787" s="163"/>
      <c r="G787" s="163"/>
      <c r="H787" s="163"/>
      <c r="I787" s="164"/>
      <c r="J787" s="164"/>
      <c r="K787" s="163"/>
      <c r="L787" s="163"/>
      <c r="M787" s="163"/>
    </row>
    <row r="788" spans="1:13">
      <c r="A788" s="163"/>
      <c r="B788" s="190" t="s">
        <v>4039</v>
      </c>
      <c r="C788" s="164"/>
      <c r="D788" s="164"/>
      <c r="E788" s="163"/>
      <c r="F788" s="163"/>
      <c r="G788" s="163"/>
      <c r="H788" s="163"/>
      <c r="I788" s="164"/>
      <c r="J788" s="164"/>
      <c r="K788" s="163"/>
      <c r="L788" s="163"/>
      <c r="M788" s="163"/>
    </row>
    <row r="789" spans="1:13">
      <c r="A789" s="163"/>
      <c r="B789" s="190" t="s">
        <v>4040</v>
      </c>
      <c r="C789" s="164"/>
      <c r="D789" s="164"/>
      <c r="E789" s="163"/>
      <c r="F789" s="163"/>
      <c r="G789" s="163"/>
      <c r="H789" s="163"/>
      <c r="I789" s="164"/>
      <c r="J789" s="164"/>
      <c r="K789" s="163"/>
      <c r="L789" s="163"/>
      <c r="M789" s="163"/>
    </row>
    <row r="790" spans="1:13">
      <c r="A790" s="163"/>
      <c r="B790" s="190"/>
      <c r="C790" s="165"/>
      <c r="D790" s="165"/>
      <c r="E790" s="163"/>
      <c r="F790" s="163"/>
      <c r="G790" s="163"/>
      <c r="H790" s="163"/>
      <c r="I790" s="164"/>
      <c r="J790" s="164"/>
      <c r="K790" s="163"/>
      <c r="L790" s="163"/>
      <c r="M790" s="163"/>
    </row>
    <row r="791" spans="1:13">
      <c r="A791" s="163"/>
      <c r="B791" s="190"/>
      <c r="C791" s="165"/>
      <c r="D791" s="165"/>
      <c r="E791" s="163"/>
      <c r="F791" s="163"/>
      <c r="G791" s="163"/>
      <c r="H791" s="163"/>
      <c r="I791" s="164"/>
      <c r="J791" s="164"/>
      <c r="K791" s="163"/>
      <c r="L791" s="163"/>
      <c r="M791" s="163"/>
    </row>
    <row r="792" spans="1:13">
      <c r="A792" s="163"/>
      <c r="B792" s="190"/>
      <c r="C792" s="165"/>
      <c r="D792" s="165"/>
      <c r="E792" s="163"/>
      <c r="F792" s="163"/>
      <c r="G792" s="163"/>
      <c r="H792" s="163"/>
      <c r="I792" s="164"/>
      <c r="J792" s="164"/>
      <c r="K792" s="163"/>
      <c r="L792" s="163"/>
      <c r="M792" s="163"/>
    </row>
    <row r="793" spans="1:13">
      <c r="A793" s="163"/>
      <c r="B793" s="190"/>
      <c r="C793" s="165"/>
      <c r="D793" s="165"/>
      <c r="E793" s="163"/>
      <c r="F793" s="163"/>
      <c r="G793" s="163"/>
      <c r="H793" s="163"/>
      <c r="I793" s="164"/>
      <c r="J793" s="164"/>
      <c r="K793" s="163"/>
      <c r="L793" s="163"/>
      <c r="M793" s="163"/>
    </row>
    <row r="794" spans="1:13">
      <c r="A794" s="163"/>
      <c r="B794" s="190"/>
      <c r="C794" s="165"/>
      <c r="D794" s="165"/>
      <c r="E794" s="163"/>
      <c r="F794" s="163"/>
      <c r="G794" s="163"/>
      <c r="H794" s="163"/>
      <c r="I794" s="164"/>
      <c r="J794" s="164"/>
      <c r="K794" s="163"/>
      <c r="L794" s="163"/>
      <c r="M794" s="163"/>
    </row>
    <row r="795" spans="1:13">
      <c r="A795" s="163"/>
      <c r="B795" s="190"/>
      <c r="C795" s="165"/>
      <c r="D795" s="165"/>
      <c r="E795" s="163"/>
      <c r="F795" s="163"/>
      <c r="G795" s="163"/>
      <c r="H795" s="163"/>
      <c r="I795" s="164"/>
      <c r="J795" s="164"/>
      <c r="K795" s="163"/>
      <c r="L795" s="163"/>
      <c r="M795" s="163"/>
    </row>
    <row r="796" spans="1:13">
      <c r="A796" s="163"/>
      <c r="B796" s="190"/>
      <c r="C796" s="165"/>
      <c r="D796" s="165"/>
      <c r="E796" s="163"/>
      <c r="F796" s="163"/>
      <c r="G796" s="163"/>
      <c r="H796" s="163"/>
      <c r="I796" s="164"/>
      <c r="J796" s="164"/>
      <c r="K796" s="163"/>
      <c r="L796" s="163"/>
      <c r="M796" s="163"/>
    </row>
    <row r="797" spans="1:13">
      <c r="A797" s="163"/>
      <c r="B797" s="190"/>
      <c r="C797" s="165"/>
      <c r="D797" s="165"/>
      <c r="E797" s="163"/>
      <c r="F797" s="163"/>
      <c r="G797" s="163"/>
      <c r="H797" s="163"/>
      <c r="I797" s="164"/>
      <c r="J797" s="164"/>
      <c r="K797" s="163"/>
      <c r="L797" s="163"/>
      <c r="M797" s="163"/>
    </row>
    <row r="798" spans="1:13">
      <c r="A798" s="163"/>
      <c r="B798" s="190"/>
      <c r="C798" s="165"/>
      <c r="D798" s="165"/>
      <c r="E798" s="163"/>
      <c r="F798" s="163"/>
      <c r="G798" s="163"/>
      <c r="H798" s="163"/>
      <c r="I798" s="164"/>
      <c r="J798" s="164"/>
      <c r="K798" s="163"/>
      <c r="L798" s="163"/>
      <c r="M798" s="163"/>
    </row>
    <row r="799" spans="1:13">
      <c r="A799" s="163"/>
      <c r="B799" s="190" t="s">
        <v>4050</v>
      </c>
      <c r="C799" s="164"/>
      <c r="D799" s="164"/>
      <c r="E799" s="163"/>
      <c r="F799" s="163"/>
      <c r="G799" s="163"/>
      <c r="H799" s="163"/>
      <c r="I799" s="164"/>
      <c r="J799" s="164"/>
      <c r="K799" s="163"/>
      <c r="L799" s="163"/>
      <c r="M799" s="163"/>
    </row>
    <row r="800" spans="1:13">
      <c r="A800" s="163"/>
      <c r="B800" s="190" t="s">
        <v>4051</v>
      </c>
      <c r="C800" s="164"/>
      <c r="D800" s="164"/>
      <c r="E800" s="163"/>
      <c r="F800" s="163"/>
      <c r="G800" s="163"/>
      <c r="H800" s="163"/>
      <c r="I800" s="164"/>
      <c r="J800" s="164"/>
      <c r="K800" s="163"/>
      <c r="L800" s="163"/>
      <c r="M800" s="163"/>
    </row>
    <row r="801" spans="1:13">
      <c r="A801" s="163"/>
      <c r="B801" s="190" t="s">
        <v>4052</v>
      </c>
      <c r="C801" s="164"/>
      <c r="D801" s="164"/>
      <c r="E801" s="163"/>
      <c r="F801" s="163"/>
      <c r="G801" s="163"/>
      <c r="H801" s="163"/>
      <c r="I801" s="164"/>
      <c r="J801" s="164"/>
      <c r="K801" s="163"/>
      <c r="L801" s="163"/>
      <c r="M801" s="163"/>
    </row>
    <row r="802" spans="1:13">
      <c r="A802" s="163"/>
      <c r="B802" s="190" t="s">
        <v>4053</v>
      </c>
      <c r="C802" s="164"/>
      <c r="D802" s="164"/>
      <c r="E802" s="163"/>
      <c r="F802" s="163"/>
      <c r="G802" s="163"/>
      <c r="H802" s="163"/>
      <c r="I802" s="164"/>
      <c r="J802" s="164"/>
      <c r="K802" s="163"/>
      <c r="L802" s="163"/>
      <c r="M802" s="163"/>
    </row>
    <row r="803" spans="1:13">
      <c r="A803" s="163"/>
      <c r="B803" s="190" t="s">
        <v>4054</v>
      </c>
      <c r="C803" s="164"/>
      <c r="D803" s="164"/>
      <c r="E803" s="163"/>
      <c r="F803" s="163"/>
      <c r="G803" s="163"/>
      <c r="H803" s="163"/>
      <c r="I803" s="164"/>
      <c r="J803" s="164"/>
      <c r="K803" s="163"/>
      <c r="L803" s="163"/>
      <c r="M803" s="163"/>
    </row>
    <row r="804" spans="1:13">
      <c r="A804" s="163"/>
      <c r="B804" s="190" t="s">
        <v>4055</v>
      </c>
      <c r="C804" s="164"/>
      <c r="D804" s="164"/>
      <c r="E804" s="163"/>
      <c r="F804" s="163"/>
      <c r="G804" s="163"/>
      <c r="H804" s="163"/>
      <c r="I804" s="164"/>
      <c r="J804" s="164"/>
      <c r="K804" s="163"/>
      <c r="L804" s="163"/>
      <c r="M804" s="163"/>
    </row>
    <row r="805" spans="1:13">
      <c r="A805" s="163"/>
      <c r="B805" s="190" t="s">
        <v>4056</v>
      </c>
      <c r="C805" s="164"/>
      <c r="D805" s="164"/>
      <c r="E805" s="163"/>
      <c r="F805" s="163"/>
      <c r="G805" s="163"/>
      <c r="H805" s="163"/>
      <c r="I805" s="164"/>
      <c r="J805" s="164"/>
      <c r="K805" s="163"/>
      <c r="L805" s="163"/>
      <c r="M805" s="163"/>
    </row>
    <row r="806" spans="1:13">
      <c r="A806" s="163"/>
      <c r="B806" s="190" t="s">
        <v>4057</v>
      </c>
      <c r="C806" s="164"/>
      <c r="D806" s="164"/>
      <c r="E806" s="163"/>
      <c r="F806" s="163"/>
      <c r="G806" s="163"/>
      <c r="H806" s="163"/>
      <c r="I806" s="164"/>
      <c r="J806" s="164"/>
      <c r="K806" s="163"/>
      <c r="L806" s="163"/>
      <c r="M806" s="163"/>
    </row>
    <row r="807" spans="1:13">
      <c r="A807" s="163"/>
      <c r="B807" s="190" t="s">
        <v>4058</v>
      </c>
      <c r="C807" s="164"/>
      <c r="D807" s="164"/>
      <c r="E807" s="163"/>
      <c r="F807" s="163"/>
      <c r="G807" s="163"/>
      <c r="H807" s="163"/>
      <c r="I807" s="164"/>
      <c r="J807" s="164"/>
      <c r="K807" s="163"/>
      <c r="L807" s="163"/>
      <c r="M807" s="163"/>
    </row>
    <row r="808" spans="1:13">
      <c r="A808" s="163"/>
      <c r="B808" s="190" t="s">
        <v>4059</v>
      </c>
      <c r="C808" s="164"/>
      <c r="D808" s="164"/>
      <c r="E808" s="163"/>
      <c r="F808" s="163"/>
      <c r="G808" s="163"/>
      <c r="H808" s="163"/>
      <c r="I808" s="164"/>
      <c r="J808" s="164"/>
      <c r="K808" s="163"/>
      <c r="L808" s="163"/>
      <c r="M808" s="163"/>
    </row>
    <row r="809" spans="1:13">
      <c r="A809" s="163"/>
      <c r="B809" s="190" t="s">
        <v>4060</v>
      </c>
      <c r="C809" s="164"/>
      <c r="D809" s="164"/>
      <c r="E809" s="163"/>
      <c r="F809" s="163"/>
      <c r="G809" s="163"/>
      <c r="H809" s="163"/>
      <c r="I809" s="164"/>
      <c r="J809" s="164"/>
      <c r="K809" s="163"/>
      <c r="L809" s="163"/>
      <c r="M809" s="163"/>
    </row>
    <row r="810" spans="1:13">
      <c r="A810" s="163"/>
      <c r="B810" s="190" t="s">
        <v>4061</v>
      </c>
      <c r="C810" s="164"/>
      <c r="D810" s="164"/>
      <c r="E810" s="163"/>
      <c r="F810" s="163"/>
      <c r="G810" s="163"/>
      <c r="H810" s="163"/>
      <c r="I810" s="164"/>
      <c r="J810" s="164"/>
      <c r="K810" s="163"/>
      <c r="L810" s="163"/>
      <c r="M810" s="163"/>
    </row>
    <row r="811" spans="1:13">
      <c r="A811" s="163"/>
      <c r="B811" s="190" t="s">
        <v>4062</v>
      </c>
      <c r="C811" s="164"/>
      <c r="D811" s="164"/>
      <c r="E811" s="163"/>
      <c r="F811" s="163"/>
      <c r="G811" s="163"/>
      <c r="H811" s="163"/>
      <c r="I811" s="164"/>
      <c r="J811" s="164"/>
      <c r="K811" s="163"/>
      <c r="L811" s="163"/>
      <c r="M811" s="163"/>
    </row>
    <row r="812" spans="1:13">
      <c r="A812" s="163"/>
      <c r="B812" s="190" t="s">
        <v>4063</v>
      </c>
      <c r="C812" s="164"/>
      <c r="D812" s="164"/>
      <c r="E812" s="163"/>
      <c r="F812" s="163"/>
      <c r="G812" s="163"/>
      <c r="H812" s="163"/>
      <c r="I812" s="164"/>
      <c r="J812" s="164"/>
      <c r="K812" s="163"/>
      <c r="L812" s="163"/>
      <c r="M812" s="163"/>
    </row>
    <row r="813" spans="1:13">
      <c r="A813" s="163"/>
      <c r="B813" s="190" t="s">
        <v>4064</v>
      </c>
      <c r="C813" s="164"/>
      <c r="D813" s="164"/>
      <c r="E813" s="163"/>
      <c r="F813" s="163"/>
      <c r="G813" s="163"/>
      <c r="H813" s="163"/>
      <c r="I813" s="164"/>
      <c r="J813" s="164"/>
      <c r="K813" s="163"/>
      <c r="L813" s="163"/>
      <c r="M813" s="163"/>
    </row>
    <row r="814" spans="1:13">
      <c r="A814" s="163"/>
      <c r="B814" s="190" t="s">
        <v>4065</v>
      </c>
      <c r="C814" s="164"/>
      <c r="D814" s="164"/>
      <c r="E814" s="163"/>
      <c r="F814" s="163"/>
      <c r="G814" s="163"/>
      <c r="H814" s="163"/>
      <c r="I814" s="164"/>
      <c r="J814" s="164"/>
      <c r="K814" s="163"/>
      <c r="L814" s="163"/>
      <c r="M814" s="163"/>
    </row>
    <row r="815" spans="1:13">
      <c r="A815" s="163"/>
      <c r="B815" s="190" t="s">
        <v>4066</v>
      </c>
      <c r="C815" s="164"/>
      <c r="D815" s="164"/>
      <c r="E815" s="163"/>
      <c r="F815" s="163"/>
      <c r="G815" s="163"/>
      <c r="H815" s="163"/>
      <c r="I815" s="164"/>
      <c r="J815" s="164"/>
      <c r="K815" s="163"/>
      <c r="L815" s="163"/>
      <c r="M815" s="163"/>
    </row>
    <row r="816" spans="1:13">
      <c r="A816" s="163"/>
      <c r="B816" s="190" t="s">
        <v>4067</v>
      </c>
      <c r="C816" s="164"/>
      <c r="D816" s="164"/>
      <c r="E816" s="163"/>
      <c r="F816" s="163"/>
      <c r="G816" s="163"/>
      <c r="H816" s="163"/>
      <c r="I816" s="164"/>
      <c r="J816" s="164"/>
      <c r="K816" s="163"/>
      <c r="L816" s="163"/>
      <c r="M816" s="163"/>
    </row>
    <row r="817" spans="1:13">
      <c r="A817" s="163"/>
      <c r="B817" s="190" t="s">
        <v>4794</v>
      </c>
      <c r="C817" s="164"/>
      <c r="D817" s="164"/>
      <c r="E817" s="163"/>
      <c r="F817" s="163"/>
      <c r="G817" s="163"/>
      <c r="H817" s="163"/>
      <c r="I817" s="164"/>
      <c r="J817" s="164"/>
      <c r="K817" s="163"/>
      <c r="L817" s="163"/>
      <c r="M817" s="163"/>
    </row>
    <row r="818" spans="1:13">
      <c r="A818" s="163"/>
      <c r="B818" s="190" t="s">
        <v>4795</v>
      </c>
      <c r="C818" s="164"/>
      <c r="D818" s="164"/>
      <c r="E818" s="163"/>
      <c r="F818" s="163"/>
      <c r="G818" s="163"/>
      <c r="H818" s="163"/>
      <c r="I818" s="164"/>
      <c r="J818" s="164"/>
      <c r="K818" s="163"/>
      <c r="L818" s="163"/>
      <c r="M818" s="163"/>
    </row>
    <row r="819" spans="1:13">
      <c r="A819" s="163"/>
      <c r="B819" s="190" t="s">
        <v>4796</v>
      </c>
      <c r="C819" s="164"/>
      <c r="D819" s="164"/>
      <c r="E819" s="163"/>
      <c r="F819" s="163"/>
      <c r="G819" s="163"/>
      <c r="H819" s="163"/>
      <c r="I819" s="164"/>
      <c r="J819" s="164"/>
      <c r="K819" s="163"/>
      <c r="L819" s="163"/>
      <c r="M819" s="163"/>
    </row>
    <row r="820" spans="1:13">
      <c r="A820" s="163"/>
      <c r="B820" s="190" t="s">
        <v>4797</v>
      </c>
      <c r="C820" s="164"/>
      <c r="D820" s="164"/>
      <c r="E820" s="163"/>
      <c r="F820" s="163"/>
      <c r="G820" s="163"/>
      <c r="H820" s="163"/>
      <c r="I820" s="164"/>
      <c r="J820" s="164"/>
      <c r="K820" s="163"/>
      <c r="L820" s="163"/>
      <c r="M820" s="163"/>
    </row>
    <row r="821" spans="1:13">
      <c r="A821" s="163"/>
      <c r="B821" s="190" t="s">
        <v>4798</v>
      </c>
      <c r="C821" s="164"/>
      <c r="D821" s="164"/>
      <c r="E821" s="163"/>
      <c r="F821" s="163"/>
      <c r="G821" s="163"/>
      <c r="H821" s="163"/>
      <c r="I821" s="164"/>
      <c r="J821" s="164"/>
      <c r="K821" s="163"/>
      <c r="L821" s="163"/>
      <c r="M821" s="163"/>
    </row>
    <row r="822" spans="1:13">
      <c r="A822" s="163"/>
      <c r="B822" s="190" t="s">
        <v>4799</v>
      </c>
      <c r="C822" s="164"/>
      <c r="D822" s="164"/>
      <c r="E822" s="163"/>
      <c r="F822" s="163"/>
      <c r="G822" s="163"/>
      <c r="H822" s="163"/>
      <c r="I822" s="164"/>
      <c r="J822" s="164"/>
      <c r="K822" s="163"/>
      <c r="L822" s="163"/>
      <c r="M822" s="163"/>
    </row>
    <row r="823" spans="1:13">
      <c r="A823" s="163"/>
      <c r="B823" s="190" t="s">
        <v>4800</v>
      </c>
      <c r="C823" s="164"/>
      <c r="D823" s="164"/>
      <c r="E823" s="163"/>
      <c r="F823" s="163"/>
      <c r="G823" s="163"/>
      <c r="H823" s="163"/>
      <c r="I823" s="164"/>
      <c r="J823" s="164"/>
      <c r="K823" s="163"/>
      <c r="L823" s="163"/>
      <c r="M823" s="163"/>
    </row>
    <row r="824" spans="1:13">
      <c r="A824" s="163"/>
      <c r="B824" s="190" t="s">
        <v>4801</v>
      </c>
      <c r="C824" s="164"/>
      <c r="D824" s="164"/>
      <c r="E824" s="163"/>
      <c r="F824" s="163"/>
      <c r="G824" s="163"/>
      <c r="H824" s="163"/>
      <c r="I824" s="164"/>
      <c r="J824" s="164"/>
      <c r="K824" s="163"/>
      <c r="L824" s="163"/>
      <c r="M824" s="163"/>
    </row>
    <row r="825" spans="1:13">
      <c r="A825" s="163"/>
      <c r="B825" s="190" t="s">
        <v>4802</v>
      </c>
      <c r="C825" s="164"/>
      <c r="D825" s="164"/>
      <c r="E825" s="163"/>
      <c r="F825" s="163"/>
      <c r="G825" s="163"/>
      <c r="H825" s="163"/>
      <c r="I825" s="164"/>
      <c r="J825" s="164"/>
      <c r="K825" s="163"/>
      <c r="L825" s="163"/>
      <c r="M825" s="163"/>
    </row>
    <row r="826" spans="1:13">
      <c r="A826" s="163"/>
      <c r="B826" s="190" t="s">
        <v>4803</v>
      </c>
      <c r="C826" s="164"/>
      <c r="D826" s="164"/>
      <c r="E826" s="163"/>
      <c r="F826" s="163"/>
      <c r="G826" s="163"/>
      <c r="H826" s="163"/>
      <c r="I826" s="164"/>
      <c r="J826" s="164"/>
      <c r="K826" s="163"/>
      <c r="L826" s="163"/>
      <c r="M826" s="163"/>
    </row>
    <row r="827" spans="1:13">
      <c r="A827" s="163"/>
      <c r="B827" s="190" t="s">
        <v>4804</v>
      </c>
      <c r="C827" s="164"/>
      <c r="D827" s="164"/>
      <c r="E827" s="163"/>
      <c r="F827" s="163"/>
      <c r="G827" s="163"/>
      <c r="H827" s="163"/>
      <c r="I827" s="164"/>
      <c r="J827" s="164"/>
      <c r="K827" s="163"/>
      <c r="L827" s="163"/>
      <c r="M827" s="163"/>
    </row>
    <row r="828" spans="1:13">
      <c r="A828" s="163"/>
      <c r="B828" s="190" t="s">
        <v>4805</v>
      </c>
      <c r="C828" s="164"/>
      <c r="D828" s="164"/>
      <c r="E828" s="163"/>
      <c r="F828" s="163"/>
      <c r="G828" s="163"/>
      <c r="H828" s="163"/>
      <c r="I828" s="164"/>
      <c r="J828" s="164"/>
      <c r="K828" s="163"/>
      <c r="L828" s="163"/>
      <c r="M828" s="163"/>
    </row>
    <row r="829" spans="1:13">
      <c r="A829" s="163"/>
      <c r="B829" s="190" t="s">
        <v>4806</v>
      </c>
      <c r="C829" s="164"/>
      <c r="D829" s="164"/>
      <c r="E829" s="163"/>
      <c r="F829" s="163"/>
      <c r="G829" s="163"/>
      <c r="H829" s="163"/>
      <c r="I829" s="164"/>
      <c r="J829" s="164"/>
      <c r="K829" s="163"/>
      <c r="L829" s="163"/>
      <c r="M829" s="163"/>
    </row>
    <row r="830" spans="1:13">
      <c r="A830" s="163"/>
      <c r="B830" s="190" t="s">
        <v>4807</v>
      </c>
      <c r="C830" s="164"/>
      <c r="D830" s="164"/>
      <c r="E830" s="163"/>
      <c r="F830" s="163"/>
      <c r="G830" s="163"/>
      <c r="H830" s="163"/>
      <c r="I830" s="164"/>
      <c r="J830" s="164"/>
      <c r="K830" s="163"/>
      <c r="L830" s="163"/>
      <c r="M830" s="163"/>
    </row>
    <row r="831" spans="1:13">
      <c r="A831" s="163"/>
      <c r="B831" s="190" t="s">
        <v>4808</v>
      </c>
      <c r="C831" s="164"/>
      <c r="D831" s="164"/>
      <c r="E831" s="163"/>
      <c r="F831" s="163"/>
      <c r="G831" s="163"/>
      <c r="H831" s="163"/>
      <c r="I831" s="164"/>
      <c r="J831" s="164"/>
      <c r="K831" s="163"/>
      <c r="L831" s="163"/>
      <c r="M831" s="163"/>
    </row>
    <row r="832" spans="1:13">
      <c r="A832" s="163"/>
      <c r="B832" s="190" t="s">
        <v>4809</v>
      </c>
      <c r="C832" s="164"/>
      <c r="D832" s="164"/>
      <c r="E832" s="163"/>
      <c r="F832" s="163"/>
      <c r="G832" s="163"/>
      <c r="H832" s="163"/>
      <c r="I832" s="164"/>
      <c r="J832" s="164"/>
      <c r="K832" s="163"/>
      <c r="L832" s="163"/>
      <c r="M832" s="163"/>
    </row>
    <row r="833" spans="1:13">
      <c r="A833" s="163"/>
      <c r="B833" s="190" t="s">
        <v>4810</v>
      </c>
      <c r="C833" s="164"/>
      <c r="D833" s="164"/>
      <c r="E833" s="163"/>
      <c r="F833" s="163"/>
      <c r="G833" s="163"/>
      <c r="H833" s="163"/>
      <c r="I833" s="164"/>
      <c r="J833" s="164"/>
      <c r="K833" s="163"/>
      <c r="L833" s="163"/>
      <c r="M833" s="163"/>
    </row>
    <row r="834" spans="1:13">
      <c r="A834" s="163"/>
      <c r="B834" s="190" t="s">
        <v>4811</v>
      </c>
      <c r="C834" s="164"/>
      <c r="D834" s="164"/>
      <c r="E834" s="163"/>
      <c r="F834" s="163"/>
      <c r="G834" s="163"/>
      <c r="H834" s="163"/>
      <c r="I834" s="164"/>
      <c r="J834" s="164"/>
      <c r="K834" s="163"/>
      <c r="L834" s="163"/>
      <c r="M834" s="163"/>
    </row>
    <row r="835" spans="1:13">
      <c r="A835" s="163"/>
      <c r="B835" s="190" t="s">
        <v>4812</v>
      </c>
      <c r="C835" s="164"/>
      <c r="D835" s="164"/>
      <c r="E835" s="163"/>
      <c r="F835" s="163"/>
      <c r="G835" s="163"/>
      <c r="H835" s="163"/>
      <c r="I835" s="164"/>
      <c r="J835" s="164"/>
      <c r="K835" s="163"/>
      <c r="L835" s="163"/>
      <c r="M835" s="163"/>
    </row>
    <row r="836" spans="1:13">
      <c r="A836" s="163"/>
      <c r="B836" s="190" t="s">
        <v>4813</v>
      </c>
      <c r="C836" s="164"/>
      <c r="D836" s="164"/>
      <c r="E836" s="163"/>
      <c r="F836" s="163"/>
      <c r="G836" s="163"/>
      <c r="H836" s="163"/>
      <c r="I836" s="164"/>
      <c r="J836" s="164"/>
      <c r="K836" s="163"/>
      <c r="L836" s="163"/>
      <c r="M836" s="163"/>
    </row>
    <row r="837" spans="1:13">
      <c r="A837" s="163"/>
      <c r="B837" s="190" t="s">
        <v>4814</v>
      </c>
      <c r="C837" s="164"/>
      <c r="D837" s="164"/>
      <c r="E837" s="163"/>
      <c r="F837" s="163"/>
      <c r="G837" s="163"/>
      <c r="H837" s="163"/>
      <c r="I837" s="164"/>
      <c r="J837" s="164"/>
      <c r="K837" s="163"/>
      <c r="L837" s="163"/>
      <c r="M837" s="163"/>
    </row>
    <row r="838" spans="1:13">
      <c r="A838" s="163"/>
      <c r="B838" s="190" t="s">
        <v>4815</v>
      </c>
      <c r="C838" s="164"/>
      <c r="D838" s="164"/>
      <c r="E838" s="163"/>
      <c r="F838" s="163"/>
      <c r="G838" s="163"/>
      <c r="H838" s="163"/>
      <c r="I838" s="164"/>
      <c r="J838" s="164"/>
      <c r="K838" s="163"/>
      <c r="L838" s="163"/>
      <c r="M838" s="163"/>
    </row>
    <row r="839" spans="1:13">
      <c r="A839" s="163"/>
      <c r="B839" s="190" t="s">
        <v>4816</v>
      </c>
      <c r="C839" s="164"/>
      <c r="D839" s="164"/>
      <c r="E839" s="163"/>
      <c r="F839" s="163"/>
      <c r="G839" s="163"/>
      <c r="H839" s="163"/>
      <c r="I839" s="164"/>
      <c r="J839" s="164"/>
      <c r="K839" s="163"/>
      <c r="L839" s="163"/>
      <c r="M839" s="163"/>
    </row>
    <row r="840" spans="1:13">
      <c r="A840" s="163"/>
      <c r="B840" s="190" t="s">
        <v>4817</v>
      </c>
      <c r="C840" s="164"/>
      <c r="D840" s="164"/>
      <c r="E840" s="163"/>
      <c r="F840" s="163"/>
      <c r="G840" s="163"/>
      <c r="H840" s="163"/>
      <c r="I840" s="164"/>
      <c r="J840" s="164"/>
      <c r="K840" s="163"/>
      <c r="L840" s="163"/>
      <c r="M840" s="163"/>
    </row>
    <row r="841" spans="1:13">
      <c r="A841" s="163"/>
      <c r="B841" s="190" t="s">
        <v>5100</v>
      </c>
      <c r="C841" s="164"/>
      <c r="D841" s="164"/>
      <c r="E841" s="163"/>
      <c r="F841" s="163"/>
      <c r="G841" s="163"/>
      <c r="H841" s="163"/>
      <c r="I841" s="164"/>
      <c r="J841" s="164"/>
      <c r="K841" s="163"/>
      <c r="L841" s="163"/>
      <c r="M841" s="163"/>
    </row>
    <row r="842" spans="1:13">
      <c r="A842" s="163"/>
      <c r="B842" s="190" t="s">
        <v>5101</v>
      </c>
      <c r="C842" s="164"/>
      <c r="D842" s="164"/>
      <c r="E842" s="163"/>
      <c r="F842" s="163"/>
      <c r="G842" s="163"/>
      <c r="H842" s="163"/>
      <c r="I842" s="164"/>
      <c r="J842" s="164"/>
      <c r="K842" s="163"/>
      <c r="L842" s="163"/>
      <c r="M842" s="163"/>
    </row>
    <row r="843" spans="1:13">
      <c r="A843" s="163"/>
      <c r="B843" s="190" t="s">
        <v>5102</v>
      </c>
      <c r="C843" s="164"/>
      <c r="D843" s="164"/>
      <c r="E843" s="163"/>
      <c r="F843" s="163"/>
      <c r="G843" s="163"/>
      <c r="H843" s="163"/>
      <c r="I843" s="164"/>
      <c r="J843" s="164"/>
      <c r="K843" s="163"/>
      <c r="L843" s="163"/>
      <c r="M843" s="163"/>
    </row>
    <row r="844" spans="1:13">
      <c r="A844" s="163"/>
      <c r="B844" s="190" t="s">
        <v>5103</v>
      </c>
      <c r="C844" s="164"/>
      <c r="D844" s="164"/>
      <c r="E844" s="163"/>
      <c r="F844" s="163"/>
      <c r="G844" s="163"/>
      <c r="H844" s="163"/>
      <c r="I844" s="164"/>
      <c r="J844" s="164"/>
      <c r="K844" s="163"/>
      <c r="L844" s="163"/>
      <c r="M844" s="163"/>
    </row>
    <row r="845" spans="1:13">
      <c r="A845" s="163"/>
      <c r="B845" s="190" t="s">
        <v>5104</v>
      </c>
      <c r="C845" s="164"/>
      <c r="D845" s="164"/>
      <c r="E845" s="163"/>
      <c r="F845" s="163"/>
      <c r="G845" s="163"/>
      <c r="H845" s="163"/>
      <c r="I845" s="164"/>
      <c r="J845" s="164"/>
      <c r="K845" s="163"/>
      <c r="L845" s="163"/>
      <c r="M845" s="163"/>
    </row>
    <row r="846" spans="1:13">
      <c r="A846" s="163"/>
      <c r="B846" s="190" t="s">
        <v>5105</v>
      </c>
      <c r="C846" s="164"/>
      <c r="D846" s="164"/>
      <c r="E846" s="163"/>
      <c r="F846" s="163"/>
      <c r="G846" s="163"/>
      <c r="H846" s="163"/>
      <c r="I846" s="164"/>
      <c r="J846" s="164"/>
      <c r="K846" s="163"/>
      <c r="L846" s="163"/>
      <c r="M846" s="163"/>
    </row>
    <row r="847" spans="1:13">
      <c r="A847" s="163"/>
      <c r="B847" s="163"/>
      <c r="C847" s="164"/>
      <c r="D847" s="164"/>
      <c r="E847" s="163"/>
      <c r="F847" s="163"/>
      <c r="G847" s="163"/>
      <c r="H847" s="163"/>
      <c r="I847" s="164"/>
      <c r="J847" s="164"/>
      <c r="K847" s="163"/>
      <c r="L847" s="163"/>
      <c r="M847" s="163"/>
    </row>
    <row r="848" spans="1:13">
      <c r="A848" s="163"/>
      <c r="B848" s="163"/>
      <c r="C848" s="164"/>
      <c r="D848" s="164"/>
      <c r="E848" s="163"/>
      <c r="F848" s="163"/>
      <c r="G848" s="163"/>
      <c r="H848" s="163"/>
      <c r="I848" s="164"/>
      <c r="J848" s="164"/>
      <c r="K848" s="163"/>
      <c r="L848" s="163"/>
      <c r="M848" s="163"/>
    </row>
    <row r="849" spans="1:13">
      <c r="A849" s="163"/>
      <c r="B849" s="163"/>
      <c r="C849" s="164"/>
      <c r="D849" s="164"/>
      <c r="E849" s="163"/>
      <c r="F849" s="163"/>
      <c r="G849" s="163"/>
      <c r="H849" s="163"/>
      <c r="I849" s="164"/>
      <c r="J849" s="164"/>
      <c r="K849" s="163"/>
      <c r="L849" s="163"/>
      <c r="M849" s="163"/>
    </row>
    <row r="850" spans="1:13">
      <c r="A850" s="163"/>
      <c r="B850" s="163"/>
      <c r="C850" s="164"/>
      <c r="D850" s="164"/>
      <c r="E850" s="163"/>
      <c r="F850" s="163"/>
      <c r="G850" s="163"/>
      <c r="H850" s="163"/>
      <c r="I850" s="164"/>
      <c r="J850" s="164"/>
      <c r="K850" s="163"/>
      <c r="L850" s="163"/>
      <c r="M850" s="163"/>
    </row>
    <row r="851" spans="1:13">
      <c r="A851" s="163"/>
      <c r="B851" s="163"/>
      <c r="C851" s="164"/>
      <c r="D851" s="164"/>
      <c r="E851" s="163"/>
      <c r="F851" s="163"/>
      <c r="G851" s="163"/>
      <c r="H851" s="163"/>
      <c r="I851" s="164"/>
      <c r="J851" s="164"/>
      <c r="K851" s="163"/>
      <c r="L851" s="163"/>
      <c r="M851" s="163"/>
    </row>
    <row r="852" spans="1:13">
      <c r="A852" s="163"/>
      <c r="B852" s="163"/>
      <c r="C852" s="164"/>
      <c r="D852" s="164"/>
      <c r="E852" s="163"/>
      <c r="F852" s="163"/>
      <c r="G852" s="163"/>
      <c r="H852" s="163"/>
      <c r="I852" s="164"/>
      <c r="J852" s="164"/>
      <c r="K852" s="163"/>
      <c r="L852" s="163"/>
      <c r="M852" s="163"/>
    </row>
    <row r="853" spans="1:13">
      <c r="A853" s="163"/>
      <c r="B853" s="163"/>
      <c r="C853" s="164"/>
      <c r="D853" s="164"/>
      <c r="E853" s="163"/>
      <c r="F853" s="163"/>
      <c r="G853" s="163"/>
      <c r="H853" s="163"/>
      <c r="I853" s="164"/>
      <c r="J853" s="164"/>
      <c r="K853" s="163"/>
      <c r="L853" s="163"/>
      <c r="M853" s="163"/>
    </row>
    <row r="854" spans="1:13">
      <c r="A854" s="163"/>
      <c r="B854" s="163"/>
      <c r="C854" s="164"/>
      <c r="D854" s="164"/>
      <c r="E854" s="163"/>
      <c r="F854" s="163"/>
      <c r="G854" s="163"/>
      <c r="H854" s="163"/>
      <c r="I854" s="164"/>
      <c r="J854" s="164"/>
      <c r="K854" s="163"/>
      <c r="L854" s="163"/>
      <c r="M854" s="163"/>
    </row>
    <row r="855" spans="1:13">
      <c r="A855" s="163"/>
      <c r="B855" s="163"/>
      <c r="C855" s="164"/>
      <c r="D855" s="164"/>
      <c r="E855" s="163"/>
      <c r="F855" s="163"/>
      <c r="G855" s="163"/>
      <c r="H855" s="163"/>
      <c r="I855" s="164"/>
      <c r="J855" s="164"/>
      <c r="K855" s="163"/>
      <c r="L855" s="163"/>
      <c r="M855" s="163"/>
    </row>
    <row r="856" spans="1:13">
      <c r="A856" s="163"/>
      <c r="B856" s="163"/>
      <c r="C856" s="164"/>
      <c r="D856" s="164"/>
      <c r="E856" s="163"/>
      <c r="F856" s="163"/>
      <c r="G856" s="163"/>
      <c r="H856" s="163"/>
      <c r="I856" s="164"/>
      <c r="J856" s="164"/>
      <c r="K856" s="163"/>
      <c r="L856" s="163"/>
      <c r="M856" s="163"/>
    </row>
    <row r="857" spans="1:13">
      <c r="A857" s="163"/>
      <c r="B857" s="163"/>
      <c r="C857" s="164"/>
      <c r="D857" s="164"/>
      <c r="E857" s="163"/>
      <c r="F857" s="163"/>
      <c r="G857" s="163"/>
      <c r="H857" s="163"/>
      <c r="I857" s="164"/>
      <c r="J857" s="164"/>
      <c r="K857" s="163"/>
      <c r="L857" s="163"/>
      <c r="M857" s="163"/>
    </row>
    <row r="858" spans="1:13">
      <c r="A858" s="163"/>
      <c r="B858" s="163"/>
      <c r="C858" s="164"/>
      <c r="D858" s="164"/>
      <c r="E858" s="163"/>
      <c r="F858" s="163"/>
      <c r="G858" s="163"/>
      <c r="H858" s="163"/>
      <c r="I858" s="164"/>
      <c r="J858" s="164"/>
      <c r="K858" s="163"/>
      <c r="L858" s="163"/>
      <c r="M858" s="163"/>
    </row>
    <row r="859" spans="1:13">
      <c r="A859" s="163"/>
      <c r="B859" s="163"/>
      <c r="C859" s="164"/>
      <c r="D859" s="164"/>
      <c r="E859" s="163"/>
      <c r="F859" s="163"/>
      <c r="G859" s="163"/>
      <c r="H859" s="163"/>
      <c r="I859" s="164"/>
      <c r="J859" s="164"/>
      <c r="K859" s="163"/>
      <c r="L859" s="163"/>
      <c r="M859" s="163"/>
    </row>
    <row r="860" spans="1:13">
      <c r="A860" s="163"/>
      <c r="B860" s="163"/>
      <c r="C860" s="164"/>
      <c r="D860" s="164"/>
      <c r="E860" s="163"/>
      <c r="F860" s="163"/>
      <c r="G860" s="163"/>
      <c r="H860" s="163"/>
      <c r="I860" s="164"/>
      <c r="J860" s="164"/>
      <c r="K860" s="163"/>
      <c r="L860" s="163"/>
      <c r="M860" s="163"/>
    </row>
    <row r="861" spans="1:13">
      <c r="A861" s="163"/>
      <c r="B861" s="163"/>
      <c r="C861" s="164"/>
      <c r="D861" s="164"/>
      <c r="E861" s="163"/>
      <c r="F861" s="163"/>
      <c r="G861" s="163"/>
      <c r="H861" s="163"/>
      <c r="I861" s="164"/>
      <c r="J861" s="164"/>
      <c r="K861" s="163"/>
      <c r="L861" s="163"/>
      <c r="M861" s="163"/>
    </row>
    <row r="862" spans="1:13">
      <c r="A862" s="163"/>
      <c r="B862" s="163"/>
      <c r="C862" s="164"/>
      <c r="D862" s="164"/>
      <c r="E862" s="163"/>
      <c r="F862" s="163"/>
      <c r="G862" s="163"/>
      <c r="H862" s="163"/>
      <c r="I862" s="164"/>
      <c r="J862" s="164"/>
      <c r="K862" s="163"/>
      <c r="L862" s="163"/>
      <c r="M862" s="163"/>
    </row>
    <row r="863" spans="1:13">
      <c r="A863" s="163"/>
      <c r="B863" s="163"/>
      <c r="C863" s="164"/>
      <c r="D863" s="164"/>
      <c r="E863" s="163"/>
      <c r="F863" s="163"/>
      <c r="G863" s="163"/>
      <c r="H863" s="163"/>
      <c r="I863" s="164"/>
      <c r="J863" s="164"/>
      <c r="K863" s="163"/>
      <c r="L863" s="163"/>
      <c r="M863" s="163"/>
    </row>
    <row r="864" spans="1:13">
      <c r="A864" s="163"/>
    </row>
    <row r="865" spans="1:1">
      <c r="A865" s="163"/>
    </row>
    <row r="866" spans="1:1">
      <c r="A866" s="163"/>
    </row>
    <row r="867" spans="1:1">
      <c r="A867" s="163"/>
    </row>
    <row r="868" spans="1:1">
      <c r="A868" s="163"/>
    </row>
    <row r="869" spans="1:1">
      <c r="A869" s="163"/>
    </row>
    <row r="870" spans="1:1">
      <c r="A870" s="163"/>
    </row>
    <row r="871" spans="1:1">
      <c r="A871" s="163"/>
    </row>
    <row r="872" spans="1:1">
      <c r="A872" s="163"/>
    </row>
    <row r="873" spans="1:1">
      <c r="A873" s="163"/>
    </row>
    <row r="874" spans="1:1">
      <c r="A874" s="163"/>
    </row>
    <row r="875" spans="1:1">
      <c r="A875" s="163"/>
    </row>
    <row r="876" spans="1:1">
      <c r="A876" s="163"/>
    </row>
    <row r="877" spans="1:1">
      <c r="A877" s="163"/>
    </row>
    <row r="878" spans="1:1">
      <c r="A878" s="163"/>
    </row>
    <row r="879" spans="1:1">
      <c r="A879" s="163"/>
    </row>
    <row r="880" spans="1:1">
      <c r="A880" s="163"/>
    </row>
    <row r="881" spans="1:1">
      <c r="A881" s="163"/>
    </row>
  </sheetData>
  <mergeCells count="15">
    <mergeCell ref="H8:L8"/>
    <mergeCell ref="B11:M12"/>
    <mergeCell ref="H5:I5"/>
    <mergeCell ref="K5:L5"/>
    <mergeCell ref="H6:I6"/>
    <mergeCell ref="K6:L6"/>
    <mergeCell ref="H7:I7"/>
    <mergeCell ref="K7:L7"/>
    <mergeCell ref="B5:F5"/>
    <mergeCell ref="H2:J2"/>
    <mergeCell ref="K2:L2"/>
    <mergeCell ref="H3:I3"/>
    <mergeCell ref="K3:L3"/>
    <mergeCell ref="H4:I4"/>
    <mergeCell ref="K4:L4"/>
  </mergeCells>
  <conditionalFormatting sqref="D1:D4 D6:D10 D26 D28:D30 D59:D60">
    <cfRule type="timePeriod" dxfId="10" priority="17" timePeriod="yesterday">
      <formula>FLOOR(D1,1)=TODAY()-1</formula>
    </cfRule>
  </conditionalFormatting>
  <conditionalFormatting sqref="D16:D24">
    <cfRule type="timePeriod" dxfId="9" priority="13" timePeriod="yesterday">
      <formula>FLOOR(D16,1)=TODAY()-1</formula>
    </cfRule>
  </conditionalFormatting>
  <conditionalFormatting sqref="D33:D41">
    <cfRule type="timePeriod" dxfId="8" priority="9" timePeriod="yesterday">
      <formula>FLOOR(D33,1)=TODAY()-1</formula>
    </cfRule>
  </conditionalFormatting>
  <conditionalFormatting sqref="D46:D52">
    <cfRule type="timePeriod" dxfId="7" priority="3" timePeriod="yesterday">
      <formula>FLOOR(D46,1)=TODAY()-1</formula>
    </cfRule>
  </conditionalFormatting>
  <conditionalFormatting sqref="D54:D57">
    <cfRule type="timePeriod" dxfId="6" priority="1" timePeriod="yesterday">
      <formula>FLOOR(D54,1)=TODAY()-1</formula>
    </cfRule>
  </conditionalFormatting>
  <conditionalFormatting sqref="D63:D64 D66 D69:D71 D82 D85 D101:D102 D116 D123:D129">
    <cfRule type="timePeriod" dxfId="5" priority="18" timePeriod="yesterday">
      <formula>FLOOR(D63,1)=TODAY()-1</formula>
    </cfRule>
  </conditionalFormatting>
  <pageMargins left="0.7" right="0.7" top="0.75" bottom="0.75" header="0.3" footer="0.3"/>
  <pageSetup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N94"/>
  <sheetViews>
    <sheetView workbookViewId="0">
      <selection activeCell="H37" sqref="H37"/>
    </sheetView>
  </sheetViews>
  <sheetFormatPr defaultRowHeight="15"/>
  <cols>
    <col min="1" max="1" width="3.28515625" bestFit="1" customWidth="1"/>
    <col min="2" max="2" width="15.140625" customWidth="1"/>
    <col min="3" max="3" width="14.28515625" customWidth="1"/>
    <col min="4" max="4" width="16.7109375" customWidth="1"/>
    <col min="5" max="5" width="14.85546875" customWidth="1"/>
    <col min="6" max="6" width="12.5703125" customWidth="1"/>
    <col min="7" max="7" width="14.85546875" customWidth="1"/>
    <col min="8" max="8" width="83.28515625" customWidth="1"/>
    <col min="9" max="9" width="9.85546875" customWidth="1"/>
    <col min="10" max="10" width="24.85546875" customWidth="1"/>
    <col min="11" max="11" width="10.42578125" customWidth="1"/>
    <col min="12" max="13" width="12.28515625" customWidth="1"/>
    <col min="14" max="14" width="8.28515625" bestFit="1" customWidth="1"/>
  </cols>
  <sheetData>
    <row r="1" spans="1:14" ht="18.75" thickBot="1">
      <c r="A1" s="134"/>
      <c r="B1" s="78"/>
      <c r="C1" s="134" t="s">
        <v>162</v>
      </c>
      <c r="D1" s="63"/>
      <c r="E1" s="63"/>
      <c r="F1" s="63"/>
      <c r="G1" s="65"/>
      <c r="H1" s="63"/>
      <c r="I1" s="63"/>
      <c r="J1" s="63"/>
      <c r="K1" s="65"/>
      <c r="L1" s="65"/>
      <c r="M1" s="63"/>
      <c r="N1" s="63"/>
    </row>
    <row r="2" spans="1:14" ht="18.75" thickBot="1">
      <c r="A2" s="134"/>
      <c r="B2" s="78"/>
      <c r="C2" s="134"/>
      <c r="D2" s="63"/>
      <c r="E2" s="63"/>
      <c r="F2" s="63"/>
      <c r="G2" s="63"/>
      <c r="H2" s="63"/>
      <c r="I2" s="63"/>
      <c r="J2" s="361" t="s">
        <v>166</v>
      </c>
      <c r="K2" s="362"/>
      <c r="L2" s="363"/>
      <c r="M2" s="364"/>
      <c r="N2" s="364"/>
    </row>
    <row r="3" spans="1:14" ht="18">
      <c r="A3" s="134"/>
      <c r="B3" s="134"/>
      <c r="C3" s="134"/>
      <c r="D3" s="134" t="s">
        <v>455</v>
      </c>
      <c r="E3" s="134"/>
      <c r="F3" s="134"/>
      <c r="G3" s="141"/>
      <c r="H3" s="134"/>
      <c r="I3" s="134"/>
      <c r="J3" s="365" t="s">
        <v>171</v>
      </c>
      <c r="K3" s="366"/>
      <c r="L3" s="138">
        <f>COUNTIFS(K:K,"A")</f>
        <v>1</v>
      </c>
      <c r="M3" s="367"/>
      <c r="N3" s="367"/>
    </row>
    <row r="4" spans="1:14" ht="18">
      <c r="A4" s="134"/>
      <c r="B4" s="134"/>
      <c r="C4" s="134"/>
      <c r="D4" s="134"/>
      <c r="E4" s="134"/>
      <c r="F4" s="134"/>
      <c r="G4" s="134"/>
      <c r="H4" s="134"/>
      <c r="I4" s="134"/>
      <c r="J4" s="368" t="s">
        <v>172</v>
      </c>
      <c r="K4" s="369"/>
      <c r="L4" s="139">
        <f>COUNTIFS(K:K, "B")</f>
        <v>3</v>
      </c>
      <c r="M4" s="367"/>
      <c r="N4" s="367"/>
    </row>
    <row r="5" spans="1:14" ht="15.75" thickBot="1">
      <c r="A5" s="72"/>
      <c r="B5" s="78"/>
      <c r="C5" s="63"/>
      <c r="D5" s="63"/>
      <c r="E5" s="63"/>
      <c r="F5" s="63"/>
      <c r="G5" s="63"/>
      <c r="H5" s="63"/>
      <c r="I5" s="63"/>
      <c r="J5" s="371" t="s">
        <v>173</v>
      </c>
      <c r="K5" s="372"/>
      <c r="L5" s="140">
        <f>COUNTIFS(K:K, "R")</f>
        <v>0</v>
      </c>
      <c r="M5" s="367"/>
      <c r="N5" s="367"/>
    </row>
    <row r="6" spans="1:14" ht="15.75" thickBot="1">
      <c r="A6" s="72"/>
      <c r="B6" s="78"/>
      <c r="C6" s="63"/>
      <c r="D6" s="63"/>
      <c r="E6" s="63"/>
      <c r="F6" s="63"/>
      <c r="G6" s="63"/>
      <c r="H6" s="63"/>
      <c r="I6" s="63"/>
      <c r="J6" s="371" t="s">
        <v>454</v>
      </c>
      <c r="K6" s="372"/>
      <c r="L6" s="140">
        <f>COUNTIFS(K:K, "OP")</f>
        <v>0</v>
      </c>
      <c r="M6" s="367"/>
      <c r="N6" s="367"/>
    </row>
    <row r="7" spans="1:14" ht="15.75" thickBot="1">
      <c r="A7" s="72"/>
      <c r="B7" s="78"/>
      <c r="C7" s="63"/>
      <c r="D7" s="63"/>
      <c r="E7" s="63"/>
      <c r="F7" s="63"/>
      <c r="G7" s="63"/>
      <c r="H7" s="63"/>
      <c r="I7" s="63"/>
      <c r="J7" s="371" t="s">
        <v>320</v>
      </c>
      <c r="K7" s="372"/>
      <c r="L7" s="140">
        <f>SUM(L3:L6)</f>
        <v>4</v>
      </c>
      <c r="M7" s="367"/>
      <c r="N7" s="367"/>
    </row>
    <row r="8" spans="1:14" ht="15.75" thickBot="1">
      <c r="A8" s="72"/>
      <c r="B8" s="78"/>
      <c r="C8" s="63"/>
      <c r="D8" s="63"/>
      <c r="E8" s="63"/>
      <c r="F8" s="63"/>
      <c r="G8" s="63"/>
      <c r="H8" s="63"/>
      <c r="I8" s="63"/>
      <c r="J8" s="370"/>
      <c r="K8" s="370"/>
      <c r="L8" s="370"/>
      <c r="M8" s="370"/>
      <c r="N8" s="370"/>
    </row>
    <row r="9" spans="1:14" ht="41.25" thickBot="1">
      <c r="A9" s="108" t="s">
        <v>2</v>
      </c>
      <c r="B9" s="109" t="s">
        <v>148</v>
      </c>
      <c r="C9" s="110" t="s">
        <v>1</v>
      </c>
      <c r="D9" s="110" t="s">
        <v>168</v>
      </c>
      <c r="E9" s="110" t="s">
        <v>297</v>
      </c>
      <c r="F9" s="110" t="s">
        <v>4295</v>
      </c>
      <c r="G9" s="110" t="s">
        <v>0</v>
      </c>
      <c r="H9" s="110" t="s">
        <v>167</v>
      </c>
      <c r="I9" s="110" t="s">
        <v>813</v>
      </c>
      <c r="J9" s="110" t="s">
        <v>28</v>
      </c>
      <c r="K9" s="110" t="s">
        <v>165</v>
      </c>
      <c r="L9" s="110" t="s">
        <v>550</v>
      </c>
      <c r="M9" s="149" t="s">
        <v>176</v>
      </c>
      <c r="N9" s="112" t="s">
        <v>175</v>
      </c>
    </row>
    <row r="10" spans="1:14" ht="28.5">
      <c r="A10" s="195"/>
      <c r="B10" s="196" t="s">
        <v>741</v>
      </c>
      <c r="C10" s="197"/>
      <c r="D10" s="196"/>
      <c r="E10" s="196"/>
      <c r="F10" s="196"/>
      <c r="G10" s="196"/>
      <c r="H10" s="201"/>
      <c r="I10" s="230"/>
      <c r="J10" s="197"/>
      <c r="K10" s="256"/>
      <c r="L10" s="256"/>
      <c r="M10" s="198"/>
      <c r="N10" s="199"/>
    </row>
    <row r="11" spans="1:14">
      <c r="A11" s="187">
        <v>1</v>
      </c>
      <c r="B11" s="188" t="s">
        <v>147</v>
      </c>
      <c r="C11" s="214" t="s">
        <v>2150</v>
      </c>
      <c r="D11" s="189" t="s">
        <v>574</v>
      </c>
      <c r="E11" s="159">
        <v>45777</v>
      </c>
      <c r="F11" s="159">
        <v>45777</v>
      </c>
      <c r="G11" s="160" t="s">
        <v>7135</v>
      </c>
      <c r="H11" s="160" t="s">
        <v>11045</v>
      </c>
      <c r="I11" s="160"/>
      <c r="J11" s="283">
        <v>307310312</v>
      </c>
      <c r="K11" s="189" t="s">
        <v>195</v>
      </c>
      <c r="L11" s="303">
        <v>45785</v>
      </c>
      <c r="M11" s="213"/>
      <c r="N11" s="189"/>
    </row>
    <row r="12" spans="1:14">
      <c r="A12" s="187">
        <v>2</v>
      </c>
      <c r="B12" s="188" t="s">
        <v>147</v>
      </c>
      <c r="C12" s="214" t="s">
        <v>15701</v>
      </c>
      <c r="D12" s="189" t="s">
        <v>15702</v>
      </c>
      <c r="E12" s="159">
        <v>46003</v>
      </c>
      <c r="F12" s="159">
        <v>46003</v>
      </c>
      <c r="G12" s="160" t="s">
        <v>15703</v>
      </c>
      <c r="H12" s="160" t="s">
        <v>15704</v>
      </c>
      <c r="I12" s="160"/>
      <c r="J12" s="283" t="s">
        <v>15705</v>
      </c>
      <c r="K12" s="189" t="s">
        <v>197</v>
      </c>
      <c r="L12" s="159">
        <v>46009</v>
      </c>
      <c r="M12" s="213"/>
      <c r="N12" s="189"/>
    </row>
    <row r="13" spans="1:14">
      <c r="A13" s="187"/>
      <c r="B13" s="188" t="s">
        <v>147</v>
      </c>
      <c r="C13" s="214" t="s">
        <v>15701</v>
      </c>
      <c r="D13" s="189" t="s">
        <v>15702</v>
      </c>
      <c r="E13" s="159">
        <v>46003</v>
      </c>
      <c r="F13" s="159">
        <v>46003</v>
      </c>
      <c r="G13" s="160" t="s">
        <v>15703</v>
      </c>
      <c r="H13" s="160" t="s">
        <v>15704</v>
      </c>
      <c r="I13" s="160"/>
      <c r="J13" s="283" t="s">
        <v>15705</v>
      </c>
      <c r="K13" s="189" t="s">
        <v>197</v>
      </c>
      <c r="L13" s="159">
        <v>46009</v>
      </c>
      <c r="M13" s="213"/>
      <c r="N13" s="189"/>
    </row>
    <row r="14" spans="1:14">
      <c r="A14" s="187">
        <v>3</v>
      </c>
      <c r="B14" s="188" t="s">
        <v>147</v>
      </c>
      <c r="C14" s="214" t="s">
        <v>15701</v>
      </c>
      <c r="D14" s="189" t="s">
        <v>15702</v>
      </c>
      <c r="E14" s="159">
        <v>46003</v>
      </c>
      <c r="F14" s="159">
        <v>46003</v>
      </c>
      <c r="G14" s="160" t="s">
        <v>15703</v>
      </c>
      <c r="H14" s="160" t="s">
        <v>15704</v>
      </c>
      <c r="I14" s="160"/>
      <c r="J14" s="283" t="s">
        <v>15705</v>
      </c>
      <c r="K14" s="189" t="s">
        <v>197</v>
      </c>
      <c r="L14" s="159">
        <v>46009</v>
      </c>
      <c r="M14" s="213"/>
      <c r="N14" s="189"/>
    </row>
    <row r="15" spans="1:14">
      <c r="A15" s="187"/>
      <c r="B15" s="188" t="s">
        <v>147</v>
      </c>
      <c r="C15" s="214"/>
      <c r="D15" s="189"/>
      <c r="E15" s="159"/>
      <c r="F15" s="159"/>
      <c r="G15" s="160"/>
      <c r="H15" s="160"/>
      <c r="I15" s="160"/>
      <c r="J15" s="283"/>
      <c r="K15" s="189"/>
      <c r="L15" s="159"/>
      <c r="M15" s="213"/>
      <c r="N15" s="189"/>
    </row>
    <row r="16" spans="1:14">
      <c r="A16" s="187">
        <v>4</v>
      </c>
      <c r="B16" s="188" t="s">
        <v>147</v>
      </c>
      <c r="C16" s="214"/>
      <c r="D16" s="189"/>
      <c r="E16" s="159"/>
      <c r="F16" s="159"/>
      <c r="G16" s="160"/>
      <c r="H16" s="160"/>
      <c r="I16" s="160"/>
      <c r="J16" s="160"/>
      <c r="K16" s="189"/>
      <c r="L16" s="159"/>
      <c r="M16" s="213"/>
      <c r="N16" s="189"/>
    </row>
    <row r="17" spans="1:14">
      <c r="A17" s="187">
        <v>5</v>
      </c>
      <c r="B17" s="188" t="s">
        <v>147</v>
      </c>
      <c r="C17" s="214"/>
      <c r="D17" s="189"/>
      <c r="E17" s="159"/>
      <c r="F17" s="159"/>
      <c r="G17" s="160"/>
      <c r="H17" s="160"/>
      <c r="I17" s="160"/>
      <c r="J17" s="160"/>
      <c r="K17" s="189"/>
      <c r="L17" s="159"/>
      <c r="M17" s="213"/>
      <c r="N17" s="189"/>
    </row>
    <row r="18" spans="1:14">
      <c r="A18" s="187">
        <v>6</v>
      </c>
      <c r="B18" s="188" t="s">
        <v>147</v>
      </c>
      <c r="C18" s="214"/>
      <c r="D18" s="189"/>
      <c r="E18" s="159"/>
      <c r="F18" s="159"/>
      <c r="G18" s="160"/>
      <c r="H18" s="160"/>
      <c r="I18" s="160"/>
      <c r="J18" s="283"/>
      <c r="K18" s="189"/>
      <c r="L18" s="159"/>
      <c r="M18" s="213"/>
      <c r="N18" s="189"/>
    </row>
    <row r="19" spans="1:14">
      <c r="A19" s="187">
        <v>7</v>
      </c>
      <c r="B19" s="188" t="s">
        <v>147</v>
      </c>
      <c r="C19" s="214"/>
      <c r="D19" s="189"/>
      <c r="E19" s="159"/>
      <c r="F19" s="159"/>
      <c r="G19" s="160"/>
      <c r="H19" s="160"/>
      <c r="I19" s="160"/>
      <c r="J19" s="160"/>
      <c r="K19" s="189"/>
      <c r="L19" s="159"/>
      <c r="M19" s="213"/>
      <c r="N19" s="189"/>
    </row>
    <row r="20" spans="1:14">
      <c r="A20" s="187">
        <v>8</v>
      </c>
      <c r="B20" s="188" t="s">
        <v>147</v>
      </c>
      <c r="C20" s="214"/>
      <c r="D20" s="189"/>
      <c r="E20" s="159"/>
      <c r="F20" s="159"/>
      <c r="G20" s="160"/>
      <c r="H20" s="160"/>
      <c r="I20" s="160"/>
      <c r="J20" s="160"/>
      <c r="K20" s="189"/>
      <c r="L20" s="159"/>
      <c r="M20" s="213"/>
      <c r="N20" s="189"/>
    </row>
    <row r="21" spans="1:14">
      <c r="A21" s="187">
        <v>9</v>
      </c>
      <c r="B21" s="188" t="s">
        <v>147</v>
      </c>
      <c r="C21" s="214"/>
      <c r="D21" s="189"/>
      <c r="E21" s="159"/>
      <c r="F21" s="159"/>
      <c r="G21" s="160"/>
      <c r="H21" s="160"/>
      <c r="I21" s="160"/>
      <c r="J21" s="160"/>
      <c r="K21" s="189"/>
      <c r="L21" s="159"/>
      <c r="M21" s="213"/>
      <c r="N21" s="189"/>
    </row>
    <row r="22" spans="1:14">
      <c r="A22" s="187">
        <v>10</v>
      </c>
      <c r="B22" s="188" t="s">
        <v>147</v>
      </c>
      <c r="C22" s="214"/>
      <c r="D22" s="189"/>
      <c r="E22" s="159"/>
      <c r="F22" s="159"/>
      <c r="G22" s="160"/>
      <c r="H22" s="160"/>
      <c r="I22" s="160"/>
      <c r="J22" s="160"/>
      <c r="K22" s="189"/>
      <c r="L22" s="159"/>
      <c r="M22" s="213"/>
      <c r="N22" s="189"/>
    </row>
    <row r="23" spans="1:14">
      <c r="A23" s="187">
        <v>11</v>
      </c>
      <c r="B23" s="188" t="s">
        <v>147</v>
      </c>
      <c r="C23" s="214"/>
      <c r="D23" s="189"/>
      <c r="E23" s="159"/>
      <c r="F23" s="159"/>
      <c r="G23" s="160"/>
      <c r="H23" s="160"/>
      <c r="I23" s="160"/>
      <c r="J23" s="283"/>
      <c r="K23" s="189"/>
      <c r="L23" s="159"/>
      <c r="M23" s="213"/>
      <c r="N23" s="189"/>
    </row>
    <row r="24" spans="1:14">
      <c r="A24" s="187">
        <v>12</v>
      </c>
      <c r="B24" s="188" t="s">
        <v>147</v>
      </c>
      <c r="C24" s="214"/>
      <c r="D24" s="189"/>
      <c r="E24" s="159"/>
      <c r="F24" s="159"/>
      <c r="G24" s="160"/>
      <c r="H24" s="160"/>
      <c r="I24" s="160"/>
      <c r="J24" s="160"/>
      <c r="K24" s="189"/>
      <c r="L24" s="159"/>
      <c r="M24" s="213"/>
      <c r="N24" s="189"/>
    </row>
    <row r="25" spans="1:14">
      <c r="A25" s="187">
        <v>13</v>
      </c>
      <c r="B25" s="188" t="s">
        <v>147</v>
      </c>
      <c r="C25" s="214"/>
      <c r="D25" s="189"/>
      <c r="E25" s="159"/>
      <c r="F25" s="159"/>
      <c r="G25" s="160"/>
      <c r="H25" s="160"/>
      <c r="I25" s="160"/>
      <c r="J25" s="160"/>
      <c r="K25" s="189"/>
      <c r="L25" s="159"/>
      <c r="M25" s="213"/>
      <c r="N25" s="189"/>
    </row>
    <row r="26" spans="1:14">
      <c r="A26" s="187">
        <v>14</v>
      </c>
      <c r="B26" s="188" t="s">
        <v>147</v>
      </c>
      <c r="C26" s="214"/>
      <c r="D26" s="189"/>
      <c r="E26" s="159"/>
      <c r="F26" s="159"/>
      <c r="G26" s="160"/>
      <c r="H26" s="160"/>
      <c r="I26" s="160"/>
      <c r="J26" s="160"/>
      <c r="K26" s="189"/>
      <c r="L26" s="159"/>
      <c r="M26" s="213"/>
      <c r="N26" s="189"/>
    </row>
    <row r="27" spans="1:14">
      <c r="A27" s="187">
        <v>15</v>
      </c>
      <c r="B27" s="188" t="s">
        <v>147</v>
      </c>
      <c r="C27" s="214"/>
      <c r="D27" s="189"/>
      <c r="E27" s="159"/>
      <c r="F27" s="159"/>
      <c r="G27" s="160"/>
      <c r="H27" s="160"/>
      <c r="I27" s="160"/>
      <c r="J27" s="160"/>
      <c r="K27" s="189"/>
      <c r="L27" s="159"/>
      <c r="M27" s="213"/>
      <c r="N27" s="189"/>
    </row>
    <row r="28" spans="1:14">
      <c r="A28" s="187">
        <v>16</v>
      </c>
      <c r="B28" s="188" t="s">
        <v>147</v>
      </c>
      <c r="C28" s="214"/>
      <c r="D28" s="189"/>
      <c r="E28" s="159"/>
      <c r="F28" s="159"/>
      <c r="G28" s="160"/>
      <c r="H28" s="160"/>
      <c r="I28" s="160"/>
      <c r="J28" s="160"/>
      <c r="K28" s="189"/>
      <c r="L28" s="159"/>
      <c r="M28" s="159"/>
      <c r="N28" s="189"/>
    </row>
    <row r="29" spans="1:14">
      <c r="A29" s="187">
        <v>17</v>
      </c>
      <c r="B29" s="188" t="s">
        <v>147</v>
      </c>
      <c r="C29" s="214"/>
      <c r="D29" s="189"/>
      <c r="E29" s="159"/>
      <c r="F29" s="159"/>
      <c r="G29" s="160"/>
      <c r="H29" s="160"/>
      <c r="I29" s="160"/>
      <c r="J29" s="160"/>
      <c r="K29" s="189"/>
      <c r="L29" s="159"/>
      <c r="M29" s="159"/>
      <c r="N29" s="189"/>
    </row>
    <row r="30" spans="1:14">
      <c r="A30" s="187">
        <v>18</v>
      </c>
      <c r="B30" s="188" t="s">
        <v>147</v>
      </c>
      <c r="C30" s="214"/>
      <c r="D30" s="189"/>
      <c r="E30" s="159"/>
      <c r="F30" s="159"/>
      <c r="G30" s="160"/>
      <c r="H30" s="160"/>
      <c r="I30" s="160"/>
      <c r="J30" s="160"/>
      <c r="K30" s="189"/>
      <c r="L30" s="159"/>
      <c r="M30" s="159"/>
      <c r="N30" s="189"/>
    </row>
    <row r="31" spans="1:14">
      <c r="A31" s="187">
        <v>19</v>
      </c>
      <c r="B31" s="188" t="s">
        <v>147</v>
      </c>
      <c r="C31" s="214"/>
      <c r="D31" s="189"/>
      <c r="E31" s="159"/>
      <c r="F31" s="159"/>
      <c r="G31" s="160"/>
      <c r="H31" s="160"/>
      <c r="I31" s="160"/>
      <c r="J31" s="160"/>
      <c r="K31" s="189"/>
      <c r="L31" s="159"/>
      <c r="M31" s="159"/>
      <c r="N31" s="189"/>
    </row>
    <row r="32" spans="1:14">
      <c r="A32" s="187">
        <v>20</v>
      </c>
      <c r="B32" s="188" t="s">
        <v>147</v>
      </c>
      <c r="C32" s="214"/>
      <c r="D32" s="189"/>
      <c r="E32" s="159"/>
      <c r="F32" s="159"/>
      <c r="G32" s="160"/>
      <c r="H32" s="160"/>
      <c r="I32" s="160"/>
      <c r="J32" s="160"/>
      <c r="K32" s="189"/>
      <c r="L32" s="159"/>
      <c r="M32" s="159"/>
      <c r="N32" s="189"/>
    </row>
    <row r="33" spans="1:14">
      <c r="A33" s="187">
        <v>21</v>
      </c>
      <c r="B33" s="188" t="s">
        <v>147</v>
      </c>
      <c r="C33" s="214"/>
      <c r="D33" s="190"/>
      <c r="E33" s="159"/>
      <c r="F33" s="159"/>
      <c r="G33" s="192"/>
      <c r="H33" s="193"/>
      <c r="I33" s="193"/>
      <c r="J33" s="192"/>
      <c r="K33" s="189"/>
      <c r="L33" s="159"/>
      <c r="M33" s="213"/>
      <c r="N33" s="189"/>
    </row>
    <row r="34" spans="1:14">
      <c r="A34" s="187">
        <v>22</v>
      </c>
      <c r="B34" s="188" t="s">
        <v>147</v>
      </c>
      <c r="C34" s="214"/>
      <c r="D34" s="190"/>
      <c r="E34" s="159"/>
      <c r="F34" s="159"/>
      <c r="G34" s="160"/>
      <c r="H34" s="160"/>
      <c r="I34" s="160"/>
      <c r="J34" s="160"/>
      <c r="K34" s="189"/>
      <c r="L34" s="159"/>
      <c r="M34" s="213"/>
      <c r="N34" s="189"/>
    </row>
    <row r="35" spans="1:14">
      <c r="A35" s="187">
        <v>23</v>
      </c>
      <c r="B35" s="188"/>
      <c r="C35" s="214"/>
      <c r="D35" s="190"/>
      <c r="E35" s="159"/>
      <c r="F35" s="159"/>
      <c r="G35" s="160"/>
      <c r="H35" s="160"/>
      <c r="I35" s="160"/>
      <c r="J35" s="160"/>
      <c r="K35" s="189"/>
      <c r="L35" s="159"/>
      <c r="M35" s="213"/>
      <c r="N35" s="189"/>
    </row>
    <row r="36" spans="1:14">
      <c r="A36" s="187">
        <v>24</v>
      </c>
      <c r="B36" s="188"/>
      <c r="C36" s="214"/>
      <c r="D36" s="190"/>
      <c r="E36" s="159"/>
      <c r="F36" s="159"/>
      <c r="G36" s="160"/>
      <c r="H36" s="160"/>
      <c r="I36" s="160"/>
      <c r="J36" s="160"/>
      <c r="K36" s="189"/>
      <c r="L36" s="159"/>
      <c r="M36" s="213"/>
      <c r="N36" s="189"/>
    </row>
    <row r="37" spans="1:14">
      <c r="A37" s="187">
        <v>25</v>
      </c>
      <c r="B37" s="188"/>
      <c r="C37" s="187"/>
      <c r="D37" s="190"/>
      <c r="E37" s="159"/>
      <c r="F37" s="159"/>
      <c r="G37" s="160"/>
      <c r="H37" s="160"/>
      <c r="I37" s="160"/>
      <c r="J37" s="160"/>
      <c r="K37" s="189"/>
      <c r="L37" s="159"/>
      <c r="M37" s="213"/>
      <c r="N37" s="189"/>
    </row>
    <row r="38" spans="1:14">
      <c r="A38" s="187">
        <v>26</v>
      </c>
      <c r="B38" s="188"/>
      <c r="C38" s="187"/>
      <c r="D38" s="190"/>
      <c r="E38" s="159"/>
      <c r="F38" s="159"/>
      <c r="G38" s="160"/>
      <c r="H38" s="160"/>
      <c r="I38" s="192"/>
      <c r="J38" s="160"/>
      <c r="K38" s="189"/>
      <c r="L38" s="159"/>
      <c r="M38" s="213"/>
      <c r="N38" s="189"/>
    </row>
    <row r="39" spans="1:14">
      <c r="A39" s="187">
        <v>27</v>
      </c>
      <c r="B39" s="188"/>
      <c r="C39" s="187"/>
      <c r="D39" s="190"/>
      <c r="E39" s="159"/>
      <c r="F39" s="159"/>
      <c r="G39" s="192"/>
      <c r="H39" s="192"/>
      <c r="I39" s="192"/>
      <c r="J39" s="160"/>
      <c r="K39" s="189"/>
      <c r="L39" s="159"/>
      <c r="M39" s="213"/>
      <c r="N39" s="189"/>
    </row>
    <row r="40" spans="1:14">
      <c r="A40" s="187">
        <v>28</v>
      </c>
      <c r="B40" s="188"/>
      <c r="C40" s="187"/>
      <c r="D40" s="190"/>
      <c r="E40" s="159"/>
      <c r="F40" s="159"/>
      <c r="G40" s="192"/>
      <c r="H40" s="192"/>
      <c r="I40" s="192"/>
      <c r="J40" s="160"/>
      <c r="K40" s="189"/>
      <c r="L40" s="159"/>
      <c r="M40" s="213"/>
      <c r="N40" s="189"/>
    </row>
    <row r="41" spans="1:14">
      <c r="A41" s="187">
        <v>29</v>
      </c>
      <c r="B41" s="188"/>
      <c r="C41" s="187"/>
      <c r="D41" s="190"/>
      <c r="E41" s="159"/>
      <c r="F41" s="159"/>
      <c r="G41" s="192"/>
      <c r="H41" s="193"/>
      <c r="I41" s="192"/>
      <c r="J41" s="160"/>
      <c r="K41" s="189"/>
      <c r="L41" s="159"/>
      <c r="M41" s="213"/>
      <c r="N41" s="189"/>
    </row>
    <row r="42" spans="1:14">
      <c r="A42" s="187">
        <v>30</v>
      </c>
      <c r="B42" s="188"/>
      <c r="C42" s="187"/>
      <c r="D42" s="190"/>
      <c r="E42" s="159"/>
      <c r="F42" s="159"/>
      <c r="G42" s="192"/>
      <c r="H42" s="160"/>
      <c r="I42" s="192"/>
      <c r="J42" s="160"/>
      <c r="K42" s="190"/>
      <c r="L42" s="159"/>
      <c r="M42" s="213"/>
      <c r="N42" s="189"/>
    </row>
    <row r="43" spans="1:14">
      <c r="A43" s="187">
        <v>31</v>
      </c>
      <c r="B43" s="188"/>
      <c r="C43" s="214"/>
      <c r="D43" s="190"/>
      <c r="E43" s="159"/>
      <c r="F43" s="159"/>
      <c r="G43" s="160"/>
      <c r="H43" s="160"/>
      <c r="I43" s="160"/>
      <c r="J43" s="160"/>
      <c r="K43" s="190"/>
      <c r="L43" s="159"/>
      <c r="M43" s="213"/>
      <c r="N43" s="189"/>
    </row>
    <row r="44" spans="1:14">
      <c r="A44" s="187">
        <v>32</v>
      </c>
      <c r="B44" s="188"/>
      <c r="C44" s="214"/>
      <c r="D44" s="190"/>
      <c r="E44" s="159"/>
      <c r="F44" s="159"/>
      <c r="G44" s="160"/>
      <c r="H44" s="160"/>
      <c r="I44" s="160"/>
      <c r="J44" s="160"/>
      <c r="K44" s="190"/>
      <c r="L44" s="159"/>
      <c r="M44" s="213"/>
      <c r="N44" s="189"/>
    </row>
    <row r="45" spans="1:14">
      <c r="A45" s="187">
        <v>33</v>
      </c>
      <c r="B45" s="188"/>
      <c r="C45" s="214"/>
      <c r="D45" s="190"/>
      <c r="E45" s="159"/>
      <c r="F45" s="159"/>
      <c r="G45" s="160"/>
      <c r="H45" s="160"/>
      <c r="I45" s="160"/>
      <c r="J45" s="160"/>
      <c r="K45" s="189"/>
      <c r="L45" s="159"/>
      <c r="M45" s="213"/>
      <c r="N45" s="189"/>
    </row>
    <row r="46" spans="1:14">
      <c r="A46" s="187">
        <v>34</v>
      </c>
      <c r="B46" s="188"/>
      <c r="C46" s="214"/>
      <c r="D46" s="190"/>
      <c r="E46" s="159"/>
      <c r="F46" s="159"/>
      <c r="G46" s="160"/>
      <c r="H46" s="160"/>
      <c r="I46" s="160"/>
      <c r="J46" s="160"/>
      <c r="K46" s="189"/>
      <c r="L46" s="159"/>
      <c r="M46" s="213"/>
      <c r="N46" s="189"/>
    </row>
    <row r="47" spans="1:14">
      <c r="A47" s="187">
        <v>35</v>
      </c>
      <c r="B47" s="188"/>
      <c r="C47" s="214"/>
      <c r="D47" s="190"/>
      <c r="E47" s="159"/>
      <c r="F47" s="159"/>
      <c r="G47" s="160"/>
      <c r="H47" s="160"/>
      <c r="I47" s="160"/>
      <c r="J47" s="160"/>
      <c r="K47" s="189"/>
      <c r="L47" s="159"/>
      <c r="M47" s="213"/>
      <c r="N47" s="189"/>
    </row>
    <row r="48" spans="1:14">
      <c r="A48" s="187">
        <v>36</v>
      </c>
      <c r="B48" s="188"/>
      <c r="C48" s="187"/>
      <c r="D48" s="190"/>
      <c r="E48" s="159"/>
      <c r="F48" s="159"/>
      <c r="G48" s="160"/>
      <c r="H48" s="160"/>
      <c r="I48" s="160"/>
      <c r="J48" s="192"/>
      <c r="K48" s="189"/>
      <c r="L48" s="159"/>
      <c r="M48" s="213"/>
      <c r="N48" s="189"/>
    </row>
    <row r="49" spans="1:14">
      <c r="A49" s="187">
        <v>37</v>
      </c>
      <c r="B49" s="188"/>
      <c r="C49" s="214"/>
      <c r="D49" s="190"/>
      <c r="E49" s="159"/>
      <c r="F49" s="159"/>
      <c r="G49" s="160"/>
      <c r="H49" s="160"/>
      <c r="I49" s="160"/>
      <c r="J49" s="160"/>
      <c r="K49" s="189"/>
      <c r="L49" s="159"/>
      <c r="M49" s="213"/>
      <c r="N49" s="189"/>
    </row>
    <row r="50" spans="1:14">
      <c r="A50" s="187"/>
      <c r="B50" s="188"/>
      <c r="C50" s="214"/>
      <c r="D50" s="190"/>
      <c r="E50" s="159"/>
      <c r="F50" s="159"/>
      <c r="G50" s="160"/>
      <c r="H50" s="160"/>
      <c r="I50" s="160"/>
      <c r="J50" s="160"/>
      <c r="K50" s="189"/>
      <c r="L50" s="159"/>
      <c r="M50" s="213"/>
      <c r="N50" s="189"/>
    </row>
    <row r="51" spans="1:14">
      <c r="A51" s="187">
        <v>38</v>
      </c>
      <c r="B51" s="188"/>
      <c r="C51" s="187"/>
      <c r="D51" s="190"/>
      <c r="E51" s="159"/>
      <c r="F51" s="159"/>
      <c r="G51" s="160"/>
      <c r="H51" s="160"/>
      <c r="I51" s="192"/>
      <c r="J51" s="160"/>
      <c r="K51" s="189"/>
      <c r="L51" s="159"/>
      <c r="M51" s="213"/>
      <c r="N51" s="189"/>
    </row>
    <row r="52" spans="1:14">
      <c r="A52" s="187"/>
      <c r="B52" s="188"/>
      <c r="C52" s="187"/>
      <c r="D52" s="190"/>
      <c r="E52" s="159"/>
      <c r="F52" s="159"/>
      <c r="G52" s="160"/>
      <c r="H52" s="160"/>
      <c r="I52" s="192"/>
      <c r="J52" s="160"/>
      <c r="K52" s="189"/>
      <c r="L52" s="159"/>
      <c r="M52" s="213"/>
      <c r="N52" s="189"/>
    </row>
    <row r="53" spans="1:14">
      <c r="A53" s="187">
        <v>39</v>
      </c>
      <c r="B53" s="188"/>
      <c r="C53" s="187"/>
      <c r="D53" s="190"/>
      <c r="E53" s="159"/>
      <c r="F53" s="159"/>
      <c r="G53" s="160"/>
      <c r="H53" s="160"/>
      <c r="I53" s="160"/>
      <c r="J53" s="160"/>
      <c r="K53" s="189"/>
      <c r="L53" s="159"/>
      <c r="M53" s="213"/>
      <c r="N53" s="189"/>
    </row>
    <row r="54" spans="1:14">
      <c r="A54" s="187"/>
      <c r="B54" s="188"/>
      <c r="C54" s="187"/>
      <c r="D54" s="190"/>
      <c r="E54" s="159"/>
      <c r="F54" s="159"/>
      <c r="G54" s="160"/>
      <c r="H54" s="160"/>
      <c r="I54" s="160"/>
      <c r="J54" s="160"/>
      <c r="K54" s="189"/>
      <c r="L54" s="159"/>
      <c r="M54" s="213"/>
      <c r="N54" s="189"/>
    </row>
    <row r="55" spans="1:14">
      <c r="A55" s="187">
        <v>40</v>
      </c>
      <c r="B55" s="188"/>
      <c r="C55" s="214"/>
      <c r="D55" s="190"/>
      <c r="E55" s="159"/>
      <c r="F55" s="159"/>
      <c r="G55" s="160"/>
      <c r="H55" s="160"/>
      <c r="I55" s="192"/>
      <c r="J55" s="160"/>
      <c r="K55" s="189"/>
      <c r="L55" s="159"/>
      <c r="M55" s="213"/>
      <c r="N55" s="189"/>
    </row>
    <row r="56" spans="1:14">
      <c r="A56" s="187"/>
      <c r="B56" s="188"/>
      <c r="C56" s="214"/>
      <c r="D56" s="190"/>
      <c r="E56" s="159"/>
      <c r="F56" s="159"/>
      <c r="G56" s="160"/>
      <c r="H56" s="160"/>
      <c r="I56" s="192"/>
      <c r="J56" s="160"/>
      <c r="K56" s="189"/>
      <c r="L56" s="159"/>
      <c r="M56" s="213"/>
      <c r="N56" s="189"/>
    </row>
    <row r="57" spans="1:14">
      <c r="A57" s="187">
        <v>41</v>
      </c>
      <c r="B57" s="188"/>
      <c r="C57" s="214"/>
      <c r="D57" s="190"/>
      <c r="E57" s="159"/>
      <c r="F57" s="159"/>
      <c r="G57" s="160"/>
      <c r="H57" s="160"/>
      <c r="I57" s="160"/>
      <c r="J57" s="160"/>
      <c r="K57" s="189"/>
      <c r="L57" s="159"/>
      <c r="M57" s="213"/>
      <c r="N57" s="189"/>
    </row>
    <row r="58" spans="1:14">
      <c r="A58" s="187"/>
      <c r="B58" s="188"/>
      <c r="C58" s="214"/>
      <c r="D58" s="190"/>
      <c r="E58" s="159"/>
      <c r="F58" s="159"/>
      <c r="G58" s="160"/>
      <c r="H58" s="160"/>
      <c r="I58" s="160"/>
      <c r="J58" s="160"/>
      <c r="K58" s="189"/>
      <c r="L58" s="159"/>
      <c r="M58" s="213"/>
      <c r="N58" s="189"/>
    </row>
    <row r="59" spans="1:14">
      <c r="A59" s="187">
        <v>42</v>
      </c>
      <c r="B59" s="188"/>
      <c r="C59" s="214"/>
      <c r="D59" s="190"/>
      <c r="E59" s="159"/>
      <c r="F59" s="159"/>
      <c r="G59" s="160"/>
      <c r="H59" s="160"/>
      <c r="I59" s="160"/>
      <c r="J59" s="160"/>
      <c r="K59" s="189"/>
      <c r="L59" s="159"/>
      <c r="M59" s="213"/>
      <c r="N59" s="189"/>
    </row>
    <row r="60" spans="1:14">
      <c r="A60" s="187"/>
      <c r="B60" s="188"/>
      <c r="C60" s="214"/>
      <c r="D60" s="190"/>
      <c r="E60" s="159"/>
      <c r="F60" s="159"/>
      <c r="G60" s="160"/>
      <c r="H60" s="160"/>
      <c r="I60" s="160"/>
      <c r="J60" s="160"/>
      <c r="K60" s="189"/>
      <c r="L60" s="159"/>
      <c r="M60" s="213"/>
      <c r="N60" s="189"/>
    </row>
    <row r="61" spans="1:14">
      <c r="A61" s="187">
        <v>43</v>
      </c>
      <c r="B61" s="188"/>
      <c r="C61" s="214"/>
      <c r="D61" s="190"/>
      <c r="E61" s="159"/>
      <c r="F61" s="159"/>
      <c r="G61" s="160"/>
      <c r="H61" s="160"/>
      <c r="I61" s="160"/>
      <c r="J61" s="160"/>
      <c r="K61" s="189"/>
      <c r="L61" s="159"/>
      <c r="M61" s="213"/>
      <c r="N61" s="189"/>
    </row>
    <row r="62" spans="1:14">
      <c r="A62" s="187"/>
      <c r="B62" s="188"/>
      <c r="C62" s="214"/>
      <c r="D62" s="190"/>
      <c r="E62" s="159"/>
      <c r="F62" s="159"/>
      <c r="G62" s="160"/>
      <c r="H62" s="160"/>
      <c r="I62" s="160"/>
      <c r="J62" s="160"/>
      <c r="K62" s="189"/>
      <c r="L62" s="159"/>
      <c r="M62" s="213"/>
      <c r="N62" s="189"/>
    </row>
    <row r="63" spans="1:14">
      <c r="A63" s="187">
        <v>44</v>
      </c>
      <c r="B63" s="188"/>
      <c r="C63" s="214"/>
      <c r="D63" s="190"/>
      <c r="E63" s="159"/>
      <c r="F63" s="159"/>
      <c r="G63" s="160"/>
      <c r="H63" s="160"/>
      <c r="I63" s="160"/>
      <c r="J63" s="160"/>
      <c r="K63" s="189"/>
      <c r="L63" s="159"/>
      <c r="M63" s="213"/>
      <c r="N63" s="189"/>
    </row>
    <row r="64" spans="1:14">
      <c r="A64" s="187"/>
      <c r="B64" s="188"/>
      <c r="C64" s="214"/>
      <c r="D64" s="190"/>
      <c r="E64" s="159"/>
      <c r="F64" s="159"/>
      <c r="G64" s="160"/>
      <c r="H64" s="160"/>
      <c r="I64" s="160"/>
      <c r="J64" s="160"/>
      <c r="K64" s="189"/>
      <c r="L64" s="159"/>
      <c r="M64" s="213"/>
      <c r="N64" s="189"/>
    </row>
    <row r="65" spans="1:14">
      <c r="A65" s="187">
        <v>45</v>
      </c>
      <c r="B65" s="188"/>
      <c r="C65" s="214"/>
      <c r="D65" s="190"/>
      <c r="E65" s="159"/>
      <c r="F65" s="159"/>
      <c r="G65" s="160"/>
      <c r="H65" s="160"/>
      <c r="I65" s="160"/>
      <c r="J65" s="160"/>
      <c r="K65" s="189"/>
      <c r="L65" s="159"/>
      <c r="M65" s="213"/>
      <c r="N65" s="189"/>
    </row>
    <row r="66" spans="1:14">
      <c r="A66" s="187"/>
      <c r="B66" s="188"/>
      <c r="C66" s="214"/>
      <c r="D66" s="190"/>
      <c r="E66" s="159"/>
      <c r="F66" s="159"/>
      <c r="G66" s="160"/>
      <c r="H66" s="160"/>
      <c r="I66" s="160"/>
      <c r="J66" s="160"/>
      <c r="K66" s="189"/>
      <c r="L66" s="159"/>
      <c r="M66" s="213"/>
      <c r="N66" s="189"/>
    </row>
    <row r="67" spans="1:14">
      <c r="A67" s="187">
        <v>46</v>
      </c>
      <c r="B67" s="188"/>
      <c r="C67" s="214"/>
      <c r="D67" s="190"/>
      <c r="E67" s="159"/>
      <c r="F67" s="159"/>
      <c r="G67" s="160"/>
      <c r="H67" s="160"/>
      <c r="I67" s="160"/>
      <c r="J67" s="160"/>
      <c r="K67" s="189"/>
      <c r="L67" s="159"/>
      <c r="M67" s="213"/>
      <c r="N67" s="189"/>
    </row>
    <row r="68" spans="1:14">
      <c r="A68" s="187"/>
      <c r="B68" s="188"/>
      <c r="C68" s="214"/>
      <c r="D68" s="190"/>
      <c r="E68" s="159"/>
      <c r="F68" s="159"/>
      <c r="G68" s="160"/>
      <c r="H68" s="160"/>
      <c r="I68" s="160"/>
      <c r="J68" s="160"/>
      <c r="K68" s="189"/>
      <c r="L68" s="159"/>
      <c r="M68" s="213"/>
      <c r="N68" s="189"/>
    </row>
    <row r="69" spans="1:14">
      <c r="A69" s="187">
        <v>47</v>
      </c>
      <c r="B69" s="188"/>
      <c r="C69" s="214"/>
      <c r="D69" s="190"/>
      <c r="E69" s="159"/>
      <c r="F69" s="159"/>
      <c r="G69" s="160"/>
      <c r="H69" s="160"/>
      <c r="I69" s="160"/>
      <c r="J69" s="160"/>
      <c r="K69" s="189"/>
      <c r="L69" s="159"/>
      <c r="M69" s="213"/>
      <c r="N69" s="189"/>
    </row>
    <row r="70" spans="1:14">
      <c r="A70" s="187"/>
      <c r="B70" s="188"/>
      <c r="C70" s="214"/>
      <c r="D70" s="190"/>
      <c r="E70" s="159"/>
      <c r="F70" s="159"/>
      <c r="G70" s="160"/>
      <c r="H70" s="160"/>
      <c r="I70" s="160"/>
      <c r="J70" s="160"/>
      <c r="K70" s="189"/>
      <c r="L70" s="159"/>
      <c r="M70" s="213"/>
      <c r="N70" s="189"/>
    </row>
    <row r="71" spans="1:14">
      <c r="A71" s="187">
        <v>48</v>
      </c>
      <c r="B71" s="188"/>
      <c r="C71" s="214"/>
      <c r="D71" s="190"/>
      <c r="E71" s="159"/>
      <c r="F71" s="159"/>
      <c r="G71" s="160"/>
      <c r="H71" s="160"/>
      <c r="I71" s="160"/>
      <c r="J71" s="160"/>
      <c r="K71" s="189"/>
      <c r="L71" s="159"/>
      <c r="M71" s="213"/>
      <c r="N71" s="189"/>
    </row>
    <row r="72" spans="1:14">
      <c r="A72" s="187"/>
      <c r="B72" s="188"/>
      <c r="C72" s="214"/>
      <c r="D72" s="190"/>
      <c r="E72" s="159"/>
      <c r="F72" s="159"/>
      <c r="G72" s="160"/>
      <c r="H72" s="160"/>
      <c r="I72" s="160"/>
      <c r="J72" s="160"/>
      <c r="K72" s="189"/>
      <c r="L72" s="159"/>
      <c r="M72" s="213"/>
      <c r="N72" s="189"/>
    </row>
    <row r="73" spans="1:14">
      <c r="A73" s="187">
        <v>49</v>
      </c>
      <c r="B73" s="188"/>
      <c r="C73" s="214"/>
      <c r="D73" s="190"/>
      <c r="E73" s="159"/>
      <c r="F73" s="159"/>
      <c r="G73" s="160"/>
      <c r="H73" s="160"/>
      <c r="I73" s="160"/>
      <c r="J73" s="160"/>
      <c r="K73" s="189"/>
      <c r="L73" s="159"/>
      <c r="M73" s="213"/>
      <c r="N73" s="189"/>
    </row>
    <row r="74" spans="1:14">
      <c r="A74" s="187"/>
      <c r="B74" s="188"/>
      <c r="C74" s="214"/>
      <c r="D74" s="190"/>
      <c r="E74" s="159"/>
      <c r="F74" s="159"/>
      <c r="G74" s="160"/>
      <c r="H74" s="160"/>
      <c r="I74" s="160"/>
      <c r="J74" s="160"/>
      <c r="K74" s="189"/>
      <c r="L74" s="159"/>
      <c r="M74" s="213"/>
      <c r="N74" s="189"/>
    </row>
    <row r="75" spans="1:14">
      <c r="A75" s="187">
        <v>50</v>
      </c>
      <c r="B75" s="188"/>
      <c r="C75" s="214"/>
      <c r="D75" s="190"/>
      <c r="E75" s="159"/>
      <c r="F75" s="159"/>
      <c r="G75" s="160"/>
      <c r="H75" s="160"/>
      <c r="I75" s="160"/>
      <c r="J75" s="160"/>
      <c r="K75" s="189"/>
      <c r="L75" s="159"/>
      <c r="M75" s="213"/>
      <c r="N75" s="189"/>
    </row>
    <row r="76" spans="1:14">
      <c r="A76" s="187"/>
      <c r="B76" s="188"/>
      <c r="C76" s="214"/>
      <c r="D76" s="190"/>
      <c r="E76" s="159"/>
      <c r="F76" s="159"/>
      <c r="G76" s="160"/>
      <c r="H76" s="160"/>
      <c r="I76" s="160"/>
      <c r="J76" s="160"/>
      <c r="K76" s="189"/>
      <c r="L76" s="159"/>
      <c r="M76" s="213"/>
      <c r="N76" s="189"/>
    </row>
    <row r="77" spans="1:14">
      <c r="A77" s="187">
        <v>51</v>
      </c>
      <c r="B77" s="188"/>
      <c r="C77" s="214"/>
      <c r="D77" s="190"/>
      <c r="E77" s="159"/>
      <c r="F77" s="159"/>
      <c r="G77" s="160"/>
      <c r="H77" s="160"/>
      <c r="I77" s="160"/>
      <c r="J77" s="160"/>
      <c r="K77" s="189"/>
      <c r="L77" s="159"/>
      <c r="M77" s="213"/>
      <c r="N77" s="189"/>
    </row>
    <row r="78" spans="1:14">
      <c r="A78" s="187"/>
      <c r="B78" s="188"/>
      <c r="C78" s="214"/>
      <c r="D78" s="190"/>
      <c r="E78" s="159"/>
      <c r="F78" s="159"/>
      <c r="G78" s="160"/>
      <c r="H78" s="160"/>
      <c r="I78" s="160"/>
      <c r="J78" s="160"/>
      <c r="K78" s="189"/>
      <c r="L78" s="159"/>
      <c r="M78" s="213"/>
      <c r="N78" s="189"/>
    </row>
    <row r="79" spans="1:14">
      <c r="A79" s="187">
        <v>52</v>
      </c>
      <c r="B79" s="188"/>
      <c r="C79" s="214"/>
      <c r="D79" s="190"/>
      <c r="E79" s="159"/>
      <c r="F79" s="159"/>
      <c r="G79" s="160"/>
      <c r="H79" s="160"/>
      <c r="I79" s="160"/>
      <c r="J79" s="160"/>
      <c r="K79" s="189"/>
      <c r="L79" s="159"/>
      <c r="M79" s="213"/>
      <c r="N79" s="189"/>
    </row>
    <row r="80" spans="1:14">
      <c r="A80" s="187"/>
      <c r="B80" s="188"/>
      <c r="C80" s="214"/>
      <c r="D80" s="190"/>
      <c r="E80" s="159"/>
      <c r="F80" s="159"/>
      <c r="G80" s="160"/>
      <c r="H80" s="160"/>
      <c r="I80" s="160"/>
      <c r="J80" s="160"/>
      <c r="K80" s="189"/>
      <c r="L80" s="159"/>
      <c r="M80" s="213"/>
      <c r="N80" s="189"/>
    </row>
    <row r="81" spans="1:14">
      <c r="A81" s="187">
        <v>53</v>
      </c>
      <c r="B81" s="188"/>
      <c r="C81" s="214"/>
      <c r="D81" s="190"/>
      <c r="E81" s="159"/>
      <c r="F81" s="159"/>
      <c r="G81" s="160"/>
      <c r="H81" s="160"/>
      <c r="I81" s="160"/>
      <c r="J81" s="160"/>
      <c r="K81" s="189"/>
      <c r="L81" s="159"/>
      <c r="M81" s="213"/>
      <c r="N81" s="189"/>
    </row>
    <row r="82" spans="1:14">
      <c r="A82" s="187"/>
      <c r="B82" s="188"/>
      <c r="C82" s="214"/>
      <c r="D82" s="190"/>
      <c r="E82" s="159"/>
      <c r="F82" s="159"/>
      <c r="G82" s="160"/>
      <c r="H82" s="160"/>
      <c r="I82" s="160"/>
      <c r="J82" s="160"/>
      <c r="K82" s="189"/>
      <c r="L82" s="159"/>
      <c r="M82" s="213"/>
      <c r="N82" s="189"/>
    </row>
    <row r="83" spans="1:14">
      <c r="A83" s="187">
        <v>54</v>
      </c>
      <c r="B83" s="188"/>
      <c r="C83" s="214"/>
      <c r="D83" s="190"/>
      <c r="E83" s="159"/>
      <c r="F83" s="159"/>
      <c r="G83" s="160"/>
      <c r="H83" s="160"/>
      <c r="I83" s="160"/>
      <c r="J83" s="160"/>
      <c r="K83" s="189"/>
      <c r="L83" s="159"/>
      <c r="M83" s="213"/>
      <c r="N83" s="189"/>
    </row>
    <row r="84" spans="1:14">
      <c r="A84" s="187"/>
      <c r="B84" s="188"/>
      <c r="C84" s="214"/>
      <c r="D84" s="190"/>
      <c r="E84" s="159"/>
      <c r="F84" s="159"/>
      <c r="G84" s="160"/>
      <c r="H84" s="160"/>
      <c r="I84" s="160"/>
      <c r="J84" s="160"/>
      <c r="K84" s="189"/>
      <c r="L84" s="159"/>
      <c r="M84" s="213"/>
      <c r="N84" s="189"/>
    </row>
    <row r="85" spans="1:14">
      <c r="A85" s="187">
        <v>55</v>
      </c>
      <c r="B85" s="188"/>
      <c r="C85" s="214"/>
      <c r="D85" s="190"/>
      <c r="E85" s="159"/>
      <c r="F85" s="159"/>
      <c r="G85" s="160"/>
      <c r="H85" s="160"/>
      <c r="I85" s="160"/>
      <c r="J85" s="160"/>
      <c r="K85" s="189"/>
      <c r="L85" s="159"/>
      <c r="M85" s="213"/>
      <c r="N85" s="189"/>
    </row>
    <row r="86" spans="1:14">
      <c r="A86" s="187"/>
      <c r="B86" s="188"/>
      <c r="C86" s="214"/>
      <c r="D86" s="190"/>
      <c r="E86" s="159"/>
      <c r="F86" s="159"/>
      <c r="G86" s="160"/>
      <c r="H86" s="160"/>
      <c r="I86" s="160"/>
      <c r="J86" s="160"/>
      <c r="K86" s="189"/>
      <c r="L86" s="159"/>
      <c r="M86" s="213"/>
      <c r="N86" s="189"/>
    </row>
    <row r="87" spans="1:14">
      <c r="A87" s="187">
        <v>56</v>
      </c>
      <c r="B87" s="188"/>
      <c r="C87" s="214"/>
      <c r="D87" s="190"/>
      <c r="E87" s="159"/>
      <c r="F87" s="159"/>
      <c r="G87" s="160"/>
      <c r="H87" s="160"/>
      <c r="I87" s="160"/>
      <c r="J87" s="160"/>
      <c r="K87" s="189"/>
      <c r="L87" s="159"/>
      <c r="M87" s="213"/>
      <c r="N87" s="189"/>
    </row>
    <row r="88" spans="1:14">
      <c r="A88" s="187"/>
      <c r="B88" s="188"/>
      <c r="C88" s="214"/>
      <c r="D88" s="190"/>
      <c r="E88" s="159"/>
      <c r="F88" s="159"/>
      <c r="G88" s="160"/>
      <c r="H88" s="160"/>
      <c r="I88" s="160"/>
      <c r="J88" s="160"/>
      <c r="K88" s="189"/>
      <c r="L88" s="159"/>
      <c r="M88" s="213"/>
      <c r="N88" s="189"/>
    </row>
    <row r="89" spans="1:14">
      <c r="A89" s="187">
        <v>57</v>
      </c>
      <c r="B89" s="188"/>
      <c r="C89" s="214"/>
      <c r="D89" s="190"/>
      <c r="E89" s="159"/>
      <c r="F89" s="159"/>
      <c r="G89" s="160"/>
      <c r="H89" s="160"/>
      <c r="I89" s="160"/>
      <c r="J89" s="160"/>
      <c r="K89" s="189"/>
      <c r="L89" s="159"/>
      <c r="M89" s="213"/>
      <c r="N89" s="189"/>
    </row>
    <row r="90" spans="1:14">
      <c r="A90" s="187"/>
      <c r="B90" s="188"/>
      <c r="C90" s="214"/>
      <c r="D90" s="190"/>
      <c r="E90" s="159"/>
      <c r="F90" s="159"/>
      <c r="G90" s="160"/>
      <c r="H90" s="160"/>
      <c r="I90" s="160"/>
      <c r="J90" s="160"/>
      <c r="K90" s="189"/>
      <c r="L90" s="159"/>
      <c r="M90" s="213"/>
      <c r="N90" s="189"/>
    </row>
    <row r="91" spans="1:14">
      <c r="A91" s="187">
        <v>58</v>
      </c>
      <c r="B91" s="188"/>
      <c r="C91" s="214"/>
      <c r="D91" s="190"/>
      <c r="E91" s="159"/>
      <c r="F91" s="159"/>
      <c r="G91" s="160"/>
      <c r="H91" s="160"/>
      <c r="I91" s="160"/>
      <c r="J91" s="160"/>
      <c r="K91" s="189"/>
      <c r="L91" s="159"/>
      <c r="M91" s="213"/>
      <c r="N91" s="189"/>
    </row>
    <row r="92" spans="1:14">
      <c r="A92" s="187"/>
      <c r="B92" s="188"/>
      <c r="C92" s="214"/>
      <c r="D92" s="190"/>
      <c r="E92" s="159"/>
      <c r="F92" s="159"/>
      <c r="G92" s="160"/>
      <c r="H92" s="160"/>
      <c r="I92" s="160"/>
      <c r="J92" s="160"/>
      <c r="K92" s="189"/>
      <c r="L92" s="159"/>
      <c r="M92" s="213"/>
      <c r="N92" s="189"/>
    </row>
    <row r="93" spans="1:14">
      <c r="A93" s="187">
        <v>59</v>
      </c>
      <c r="B93" s="188"/>
      <c r="C93" s="214"/>
      <c r="D93" s="190"/>
      <c r="E93" s="159"/>
      <c r="F93" s="159"/>
      <c r="G93" s="160"/>
      <c r="H93" s="160"/>
      <c r="I93" s="160"/>
      <c r="J93" s="160"/>
      <c r="K93" s="189"/>
      <c r="L93" s="159"/>
      <c r="M93" s="213"/>
      <c r="N93" s="189"/>
    </row>
    <row r="94" spans="1:14">
      <c r="A94" s="187"/>
      <c r="B94" s="188"/>
      <c r="C94" s="214"/>
      <c r="D94" s="190"/>
      <c r="E94" s="159"/>
      <c r="F94" s="159"/>
      <c r="G94" s="160"/>
      <c r="H94" s="160"/>
      <c r="I94" s="160"/>
      <c r="J94" s="160"/>
      <c r="K94" s="189"/>
      <c r="L94" s="159"/>
      <c r="M94" s="213"/>
      <c r="N94" s="189"/>
    </row>
  </sheetData>
  <mergeCells count="13">
    <mergeCell ref="J2:L2"/>
    <mergeCell ref="M2:N2"/>
    <mergeCell ref="J3:K3"/>
    <mergeCell ref="M3:N3"/>
    <mergeCell ref="J4:K4"/>
    <mergeCell ref="M4:N4"/>
    <mergeCell ref="J8:N8"/>
    <mergeCell ref="J5:K5"/>
    <mergeCell ref="M5:N5"/>
    <mergeCell ref="J6:K6"/>
    <mergeCell ref="M6:N6"/>
    <mergeCell ref="J7:K7"/>
    <mergeCell ref="M7:N7"/>
  </mergeCells>
  <conditionalFormatting sqref="F1:F10">
    <cfRule type="timePeriod" dxfId="4" priority="1" timePeriod="yesterday">
      <formula>FLOOR(F1,1)=TODAY()-1</formula>
    </cfRule>
  </conditionalFormatting>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O372"/>
  <sheetViews>
    <sheetView topLeftCell="C19" zoomScale="85" zoomScaleNormal="85" workbookViewId="0">
      <selection activeCell="L37" sqref="L37"/>
    </sheetView>
  </sheetViews>
  <sheetFormatPr defaultRowHeight="15"/>
  <cols>
    <col min="1" max="1" width="9.140625" customWidth="1"/>
    <col min="2" max="6" width="19.7109375" customWidth="1"/>
    <col min="7" max="7" width="25.5703125" bestFit="1" customWidth="1"/>
    <col min="8" max="8" width="99.28515625" customWidth="1"/>
    <col min="9" max="9" width="15.42578125" customWidth="1"/>
    <col min="10" max="10" width="40.85546875" customWidth="1"/>
    <col min="11" max="15" width="19.7109375" customWidth="1"/>
  </cols>
  <sheetData>
    <row r="1" spans="1:15" ht="18.75" thickBot="1">
      <c r="A1" s="134"/>
      <c r="B1" s="78"/>
      <c r="C1" s="134" t="s">
        <v>162</v>
      </c>
      <c r="D1" s="63"/>
      <c r="E1" s="63"/>
      <c r="F1" s="63"/>
      <c r="G1" s="65"/>
      <c r="H1" s="63"/>
      <c r="I1" s="63"/>
      <c r="J1" s="63"/>
      <c r="K1" s="65"/>
      <c r="L1" s="65"/>
      <c r="M1" s="63"/>
      <c r="N1" s="63"/>
      <c r="O1" s="63"/>
    </row>
    <row r="2" spans="1:15" ht="18.75" thickBot="1">
      <c r="A2" s="134"/>
      <c r="B2" s="78"/>
      <c r="C2" s="134"/>
      <c r="D2" s="63"/>
      <c r="E2" s="63"/>
      <c r="F2" s="63"/>
      <c r="G2" s="63"/>
      <c r="H2" s="63"/>
      <c r="I2" s="63"/>
      <c r="J2" s="361" t="s">
        <v>166</v>
      </c>
      <c r="K2" s="362"/>
      <c r="L2" s="363"/>
      <c r="M2" s="364"/>
      <c r="N2" s="364"/>
      <c r="O2" s="63"/>
    </row>
    <row r="3" spans="1:15" ht="18">
      <c r="A3" s="134"/>
      <c r="B3" s="134"/>
      <c r="C3" s="134"/>
      <c r="D3" s="134" t="s">
        <v>455</v>
      </c>
      <c r="E3" s="134"/>
      <c r="F3" s="134"/>
      <c r="G3" s="141"/>
      <c r="H3" s="134"/>
      <c r="I3" s="134"/>
      <c r="J3" s="365" t="s">
        <v>171</v>
      </c>
      <c r="K3" s="366"/>
      <c r="L3" s="138">
        <f>COUNTIFS(K:K,"A")</f>
        <v>13</v>
      </c>
      <c r="M3" s="367"/>
      <c r="N3" s="367"/>
      <c r="O3" s="63"/>
    </row>
    <row r="4" spans="1:15" ht="18">
      <c r="A4" s="134"/>
      <c r="B4" s="134"/>
      <c r="C4" s="134"/>
      <c r="D4" s="134"/>
      <c r="E4" s="134"/>
      <c r="F4" s="134"/>
      <c r="G4" s="134"/>
      <c r="H4" s="134"/>
      <c r="I4" s="134"/>
      <c r="J4" s="368" t="s">
        <v>172</v>
      </c>
      <c r="K4" s="369"/>
      <c r="L4" s="139">
        <f>COUNTIFS(K:K, "B")</f>
        <v>0</v>
      </c>
      <c r="M4" s="367"/>
      <c r="N4" s="367"/>
      <c r="O4" s="63"/>
    </row>
    <row r="5" spans="1:15" ht="15.75" thickBot="1">
      <c r="A5" s="72"/>
      <c r="B5" s="78"/>
      <c r="C5" s="63"/>
      <c r="D5" s="63"/>
      <c r="E5" s="63"/>
      <c r="F5" s="63"/>
      <c r="G5" s="63"/>
      <c r="H5" s="63"/>
      <c r="I5" s="63"/>
      <c r="J5" s="371" t="s">
        <v>173</v>
      </c>
      <c r="K5" s="372"/>
      <c r="L5" s="140">
        <f>COUNTIFS(K:K, "R")</f>
        <v>0</v>
      </c>
      <c r="M5" s="367"/>
      <c r="N5" s="367"/>
      <c r="O5" s="107"/>
    </row>
    <row r="6" spans="1:15" ht="15.75" thickBot="1">
      <c r="A6" s="72"/>
      <c r="B6" s="78"/>
      <c r="C6" s="63"/>
      <c r="D6" s="63"/>
      <c r="E6" s="63"/>
      <c r="F6" s="63"/>
      <c r="G6" s="63"/>
      <c r="H6" s="63"/>
      <c r="I6" s="63"/>
      <c r="J6" s="371" t="s">
        <v>454</v>
      </c>
      <c r="K6" s="372"/>
      <c r="L6" s="140">
        <f>COUNTIFS(K:K, "OP")</f>
        <v>0</v>
      </c>
      <c r="M6" s="367"/>
      <c r="N6" s="367"/>
      <c r="O6" s="107"/>
    </row>
    <row r="7" spans="1:15" ht="15.75" thickBot="1">
      <c r="A7" s="72"/>
      <c r="B7" s="78"/>
      <c r="C7" s="63"/>
      <c r="D7" s="63"/>
      <c r="E7" s="63"/>
      <c r="F7" s="63"/>
      <c r="G7" s="63"/>
      <c r="H7" s="63"/>
      <c r="I7" s="63"/>
      <c r="J7" s="371" t="s">
        <v>320</v>
      </c>
      <c r="K7" s="372"/>
      <c r="L7" s="140">
        <f>SUM(L3:L6)</f>
        <v>13</v>
      </c>
      <c r="M7" s="367"/>
      <c r="N7" s="367"/>
      <c r="O7" s="107"/>
    </row>
    <row r="8" spans="1:15" ht="15.75" thickBot="1">
      <c r="A8" s="72"/>
      <c r="B8" s="78"/>
      <c r="C8" s="63"/>
      <c r="D8" s="63"/>
      <c r="E8" s="63"/>
      <c r="F8" s="63"/>
      <c r="G8" s="63"/>
      <c r="H8" s="63"/>
      <c r="I8" s="63"/>
      <c r="J8" s="370"/>
      <c r="K8" s="370"/>
      <c r="L8" s="370"/>
      <c r="M8" s="370"/>
      <c r="N8" s="370"/>
      <c r="O8" s="63"/>
    </row>
    <row r="9" spans="1:15" ht="28.5" thickBot="1">
      <c r="A9" s="108" t="s">
        <v>2</v>
      </c>
      <c r="B9" s="109" t="s">
        <v>148</v>
      </c>
      <c r="C9" s="110" t="s">
        <v>1</v>
      </c>
      <c r="D9" s="110" t="s">
        <v>168</v>
      </c>
      <c r="E9" s="110" t="s">
        <v>297</v>
      </c>
      <c r="F9" s="110" t="s">
        <v>4295</v>
      </c>
      <c r="G9" s="110" t="s">
        <v>0</v>
      </c>
      <c r="H9" s="110" t="s">
        <v>167</v>
      </c>
      <c r="I9" s="110" t="s">
        <v>813</v>
      </c>
      <c r="J9" s="110" t="s">
        <v>28</v>
      </c>
      <c r="K9" s="110" t="s">
        <v>165</v>
      </c>
      <c r="L9" s="110" t="s">
        <v>550</v>
      </c>
      <c r="M9" s="149" t="s">
        <v>176</v>
      </c>
      <c r="N9" s="112" t="s">
        <v>175</v>
      </c>
      <c r="O9" s="112" t="s">
        <v>164</v>
      </c>
    </row>
    <row r="10" spans="1:15" ht="28.5">
      <c r="A10" s="195"/>
      <c r="B10" s="196" t="s">
        <v>741</v>
      </c>
      <c r="C10" s="197"/>
      <c r="D10" s="196"/>
      <c r="E10" s="196"/>
      <c r="F10" s="196"/>
      <c r="G10" s="196"/>
      <c r="H10" s="201"/>
      <c r="I10" s="230"/>
      <c r="J10" s="197"/>
      <c r="K10" s="256"/>
      <c r="L10" s="256"/>
      <c r="M10" s="198"/>
      <c r="N10" s="199"/>
      <c r="O10" s="200"/>
    </row>
    <row r="11" spans="1:15" ht="22.5" customHeight="1">
      <c r="A11" s="187">
        <v>1</v>
      </c>
      <c r="B11" s="188" t="s">
        <v>147</v>
      </c>
      <c r="C11" s="187" t="s">
        <v>4165</v>
      </c>
      <c r="D11" s="190" t="s">
        <v>15628</v>
      </c>
      <c r="E11" s="191"/>
      <c r="F11" s="191"/>
      <c r="G11" s="192"/>
      <c r="H11" s="212"/>
      <c r="I11" s="160"/>
      <c r="J11" s="160"/>
      <c r="K11" s="189"/>
      <c r="L11" s="159"/>
      <c r="M11" s="213"/>
      <c r="N11" s="189"/>
      <c r="O11" s="231"/>
    </row>
    <row r="12" spans="1:15">
      <c r="A12" s="187">
        <v>2</v>
      </c>
      <c r="B12" s="188" t="s">
        <v>147</v>
      </c>
      <c r="C12" s="187" t="s">
        <v>4165</v>
      </c>
      <c r="D12" s="190" t="s">
        <v>15629</v>
      </c>
      <c r="E12" s="159"/>
      <c r="F12" s="159"/>
      <c r="G12" s="160"/>
      <c r="H12" s="160"/>
      <c r="I12" s="160"/>
      <c r="J12" s="160"/>
      <c r="K12" s="189"/>
      <c r="L12" s="159"/>
      <c r="M12" s="213"/>
      <c r="N12" s="189"/>
      <c r="O12" s="231"/>
    </row>
    <row r="13" spans="1:15">
      <c r="A13" s="187">
        <v>3</v>
      </c>
      <c r="B13" s="188" t="s">
        <v>147</v>
      </c>
      <c r="C13" s="187" t="s">
        <v>4165</v>
      </c>
      <c r="D13" s="190" t="s">
        <v>15630</v>
      </c>
      <c r="E13" s="159"/>
      <c r="F13" s="159"/>
      <c r="G13" s="160"/>
      <c r="H13" s="160"/>
      <c r="I13" s="160"/>
      <c r="J13" s="160"/>
      <c r="K13" s="189"/>
      <c r="L13" s="159"/>
      <c r="M13" s="213"/>
      <c r="N13" s="189"/>
      <c r="O13" s="231"/>
    </row>
    <row r="14" spans="1:15">
      <c r="A14" s="187">
        <v>4</v>
      </c>
      <c r="B14" s="188" t="s">
        <v>147</v>
      </c>
      <c r="C14" s="187" t="s">
        <v>4165</v>
      </c>
      <c r="D14" s="190" t="s">
        <v>15631</v>
      </c>
      <c r="E14" s="159"/>
      <c r="F14" s="159"/>
      <c r="G14" s="160"/>
      <c r="H14" s="160"/>
      <c r="I14" s="160"/>
      <c r="J14" s="160"/>
      <c r="K14" s="189"/>
      <c r="L14" s="159"/>
      <c r="M14" s="213"/>
      <c r="N14" s="189"/>
      <c r="O14" s="231"/>
    </row>
    <row r="15" spans="1:15">
      <c r="A15" s="187"/>
      <c r="B15" s="188" t="s">
        <v>147</v>
      </c>
      <c r="C15" s="187" t="s">
        <v>4165</v>
      </c>
      <c r="D15" s="190" t="s">
        <v>15632</v>
      </c>
      <c r="E15" s="159"/>
      <c r="F15" s="159"/>
      <c r="G15" s="160"/>
      <c r="H15" s="160"/>
      <c r="I15" s="160"/>
      <c r="J15" s="160"/>
      <c r="K15" s="189"/>
      <c r="L15" s="159"/>
      <c r="M15" s="213"/>
      <c r="N15" s="189"/>
      <c r="O15" s="231"/>
    </row>
    <row r="16" spans="1:15">
      <c r="A16" s="187">
        <v>5</v>
      </c>
      <c r="B16" s="188" t="s">
        <v>147</v>
      </c>
      <c r="C16" s="187" t="s">
        <v>4165</v>
      </c>
      <c r="D16" s="190" t="s">
        <v>15633</v>
      </c>
      <c r="E16" s="159"/>
      <c r="F16" s="159"/>
      <c r="G16" s="160"/>
      <c r="H16" s="160"/>
      <c r="I16" s="160"/>
      <c r="J16" s="160"/>
      <c r="K16" s="189"/>
      <c r="L16" s="159"/>
      <c r="M16" s="213"/>
      <c r="N16" s="189"/>
      <c r="O16" s="231"/>
    </row>
    <row r="17" spans="1:15">
      <c r="A17" s="187">
        <v>6</v>
      </c>
      <c r="B17" s="188" t="s">
        <v>147</v>
      </c>
      <c r="C17" s="187" t="s">
        <v>4165</v>
      </c>
      <c r="D17" s="190" t="s">
        <v>15634</v>
      </c>
      <c r="E17" s="159"/>
      <c r="F17" s="159"/>
      <c r="G17" s="160"/>
      <c r="H17" s="160"/>
      <c r="I17" s="160"/>
      <c r="J17" s="160"/>
      <c r="K17" s="189"/>
      <c r="L17" s="159"/>
      <c r="M17" s="213"/>
      <c r="N17" s="189"/>
      <c r="O17" s="231"/>
    </row>
    <row r="18" spans="1:15">
      <c r="A18" s="187">
        <v>7</v>
      </c>
      <c r="B18" s="188" t="s">
        <v>147</v>
      </c>
      <c r="C18" s="187" t="s">
        <v>4165</v>
      </c>
      <c r="D18" s="190" t="s">
        <v>15635</v>
      </c>
      <c r="E18" s="159"/>
      <c r="F18" s="159"/>
      <c r="G18" s="160"/>
      <c r="H18" s="160"/>
      <c r="I18" s="160"/>
      <c r="J18" s="160"/>
      <c r="K18" s="189"/>
      <c r="L18" s="159"/>
      <c r="M18" s="213"/>
      <c r="N18" s="189"/>
      <c r="O18" s="231"/>
    </row>
    <row r="19" spans="1:15">
      <c r="A19" s="187">
        <v>8</v>
      </c>
      <c r="B19" s="188" t="s">
        <v>147</v>
      </c>
      <c r="C19" s="187" t="s">
        <v>4165</v>
      </c>
      <c r="D19" s="190" t="s">
        <v>15636</v>
      </c>
      <c r="E19" s="159"/>
      <c r="F19" s="159"/>
      <c r="G19" s="160"/>
      <c r="H19" s="160"/>
      <c r="I19" s="160"/>
      <c r="J19" s="160"/>
      <c r="K19" s="189"/>
      <c r="L19" s="159"/>
      <c r="M19" s="213"/>
      <c r="N19" s="189"/>
      <c r="O19" s="231"/>
    </row>
    <row r="20" spans="1:15">
      <c r="A20" s="187">
        <v>9</v>
      </c>
      <c r="B20" s="188" t="s">
        <v>147</v>
      </c>
      <c r="C20" s="187" t="s">
        <v>4165</v>
      </c>
      <c r="D20" s="190" t="s">
        <v>15637</v>
      </c>
      <c r="E20" s="159"/>
      <c r="F20" s="159"/>
      <c r="G20" s="160"/>
      <c r="H20" s="160"/>
      <c r="I20" s="160"/>
      <c r="J20" s="160"/>
      <c r="K20" s="189"/>
      <c r="L20" s="159"/>
      <c r="M20" s="213"/>
      <c r="N20" s="189"/>
      <c r="O20" s="231"/>
    </row>
    <row r="21" spans="1:15">
      <c r="A21" s="187">
        <v>10</v>
      </c>
      <c r="B21" s="188" t="s">
        <v>147</v>
      </c>
      <c r="C21" s="187" t="s">
        <v>4165</v>
      </c>
      <c r="D21" s="190" t="s">
        <v>15638</v>
      </c>
      <c r="E21" s="159"/>
      <c r="F21" s="159"/>
      <c r="G21" s="160"/>
      <c r="H21" s="160"/>
      <c r="I21" s="160"/>
      <c r="J21" s="160"/>
      <c r="K21" s="189"/>
      <c r="L21" s="159"/>
      <c r="M21" s="213"/>
      <c r="N21" s="189"/>
      <c r="O21" s="231"/>
    </row>
    <row r="22" spans="1:15">
      <c r="A22" s="187">
        <v>11</v>
      </c>
      <c r="B22" s="188" t="s">
        <v>147</v>
      </c>
      <c r="C22" s="187" t="s">
        <v>4165</v>
      </c>
      <c r="D22" s="190" t="s">
        <v>15639</v>
      </c>
      <c r="E22" s="159"/>
      <c r="F22" s="159"/>
      <c r="G22" s="160"/>
      <c r="H22" s="160"/>
      <c r="I22" s="160"/>
      <c r="J22" s="160"/>
      <c r="K22" s="189"/>
      <c r="L22" s="159"/>
      <c r="M22" s="213"/>
      <c r="N22" s="189"/>
      <c r="O22" s="231"/>
    </row>
    <row r="23" spans="1:15">
      <c r="A23" s="187">
        <v>12</v>
      </c>
      <c r="B23" s="188" t="s">
        <v>147</v>
      </c>
      <c r="C23" s="187" t="s">
        <v>4165</v>
      </c>
      <c r="D23" s="190" t="s">
        <v>15640</v>
      </c>
      <c r="E23" s="159"/>
      <c r="F23" s="159"/>
      <c r="G23" s="160"/>
      <c r="H23" s="160"/>
      <c r="I23" s="160"/>
      <c r="J23" s="160"/>
      <c r="K23" s="189"/>
      <c r="L23" s="159"/>
      <c r="M23" s="213"/>
      <c r="N23" s="189"/>
      <c r="O23" s="231"/>
    </row>
    <row r="24" spans="1:15">
      <c r="A24" s="187">
        <v>13</v>
      </c>
      <c r="B24" s="188" t="s">
        <v>147</v>
      </c>
      <c r="C24" s="187" t="s">
        <v>4165</v>
      </c>
      <c r="D24" s="190" t="s">
        <v>15641</v>
      </c>
      <c r="E24" s="159"/>
      <c r="F24" s="159"/>
      <c r="G24" s="160"/>
      <c r="H24" s="160"/>
      <c r="I24" s="160"/>
      <c r="J24" s="160"/>
      <c r="K24" s="189"/>
      <c r="L24" s="159"/>
      <c r="M24" s="213"/>
      <c r="N24" s="189"/>
      <c r="O24" s="231"/>
    </row>
    <row r="25" spans="1:15">
      <c r="A25" s="187">
        <v>14</v>
      </c>
      <c r="B25" s="188" t="s">
        <v>147</v>
      </c>
      <c r="C25" s="187" t="s">
        <v>4165</v>
      </c>
      <c r="D25" s="190" t="s">
        <v>15642</v>
      </c>
      <c r="E25" s="159"/>
      <c r="F25" s="159"/>
      <c r="G25" s="160"/>
      <c r="H25" s="160"/>
      <c r="I25" s="160"/>
      <c r="J25" s="160"/>
      <c r="K25" s="189"/>
      <c r="L25" s="159"/>
      <c r="M25" s="213"/>
      <c r="N25" s="189"/>
      <c r="O25" s="231"/>
    </row>
    <row r="26" spans="1:15">
      <c r="A26" s="187">
        <v>15</v>
      </c>
      <c r="B26" s="188" t="s">
        <v>147</v>
      </c>
      <c r="C26" s="187" t="s">
        <v>4165</v>
      </c>
      <c r="D26" s="190" t="s">
        <v>15643</v>
      </c>
      <c r="E26" s="159">
        <v>45990</v>
      </c>
      <c r="F26" s="159">
        <v>45990</v>
      </c>
      <c r="G26" s="160" t="s">
        <v>15659</v>
      </c>
      <c r="H26" s="160" t="s">
        <v>15660</v>
      </c>
      <c r="I26" s="160"/>
      <c r="J26" s="160"/>
      <c r="K26" s="189" t="s">
        <v>195</v>
      </c>
      <c r="L26" s="159">
        <v>45993</v>
      </c>
      <c r="M26" s="213"/>
      <c r="N26" s="189"/>
      <c r="O26" s="231"/>
    </row>
    <row r="27" spans="1:15">
      <c r="A27" s="187">
        <v>16</v>
      </c>
      <c r="B27" s="188" t="s">
        <v>147</v>
      </c>
      <c r="C27" s="187" t="s">
        <v>4165</v>
      </c>
      <c r="D27" s="190" t="s">
        <v>15644</v>
      </c>
      <c r="E27" s="159">
        <v>45990</v>
      </c>
      <c r="F27" s="159">
        <v>45990</v>
      </c>
      <c r="G27" s="160" t="s">
        <v>15655</v>
      </c>
      <c r="H27" s="160" t="s">
        <v>15661</v>
      </c>
      <c r="I27" s="160"/>
      <c r="J27" s="160"/>
      <c r="K27" s="189" t="s">
        <v>195</v>
      </c>
      <c r="L27" s="159">
        <v>45993</v>
      </c>
      <c r="M27" s="159"/>
      <c r="N27" s="189"/>
      <c r="O27" s="231"/>
    </row>
    <row r="28" spans="1:15">
      <c r="A28" s="187">
        <v>17</v>
      </c>
      <c r="B28" s="188" t="s">
        <v>147</v>
      </c>
      <c r="C28" s="187" t="s">
        <v>4165</v>
      </c>
      <c r="D28" s="190" t="s">
        <v>15645</v>
      </c>
      <c r="E28" s="159">
        <v>45992</v>
      </c>
      <c r="F28" s="159">
        <v>45996</v>
      </c>
      <c r="G28" s="160" t="s">
        <v>15659</v>
      </c>
      <c r="H28" s="160" t="s">
        <v>15660</v>
      </c>
      <c r="I28" s="160"/>
      <c r="J28" s="160"/>
      <c r="K28" s="189" t="s">
        <v>195</v>
      </c>
      <c r="L28" s="159">
        <v>45996</v>
      </c>
      <c r="M28" s="159"/>
      <c r="N28" s="189"/>
      <c r="O28" s="231"/>
    </row>
    <row r="29" spans="1:15">
      <c r="A29" s="187">
        <v>18</v>
      </c>
      <c r="B29" s="188" t="s">
        <v>147</v>
      </c>
      <c r="C29" s="187" t="s">
        <v>4165</v>
      </c>
      <c r="D29" s="190" t="s">
        <v>15646</v>
      </c>
      <c r="E29" s="159">
        <v>45992</v>
      </c>
      <c r="F29" s="159">
        <v>45993</v>
      </c>
      <c r="G29" s="160" t="s">
        <v>15655</v>
      </c>
      <c r="H29" s="160" t="s">
        <v>15657</v>
      </c>
      <c r="I29" s="160" t="s">
        <v>15658</v>
      </c>
      <c r="J29" s="160"/>
      <c r="K29" s="189" t="s">
        <v>195</v>
      </c>
      <c r="L29" s="159">
        <v>45993</v>
      </c>
      <c r="M29" s="159"/>
      <c r="N29" s="189"/>
      <c r="O29" s="231"/>
    </row>
    <row r="30" spans="1:15">
      <c r="A30" s="187">
        <v>19</v>
      </c>
      <c r="B30" s="188" t="s">
        <v>147</v>
      </c>
      <c r="C30" s="187" t="s">
        <v>4165</v>
      </c>
      <c r="D30" s="190" t="s">
        <v>15647</v>
      </c>
      <c r="E30" s="159">
        <v>45993</v>
      </c>
      <c r="F30" s="159">
        <v>45996</v>
      </c>
      <c r="G30" s="160" t="s">
        <v>15659</v>
      </c>
      <c r="H30" s="160" t="s">
        <v>15660</v>
      </c>
      <c r="I30" s="160"/>
      <c r="J30" s="160"/>
      <c r="K30" s="189" t="s">
        <v>195</v>
      </c>
      <c r="L30" s="159">
        <v>45996</v>
      </c>
      <c r="M30" s="159"/>
      <c r="N30" s="189"/>
      <c r="O30" s="231"/>
    </row>
    <row r="31" spans="1:15">
      <c r="A31" s="187">
        <v>20</v>
      </c>
      <c r="B31" s="188" t="s">
        <v>147</v>
      </c>
      <c r="C31" s="187" t="s">
        <v>4165</v>
      </c>
      <c r="D31" s="190" t="s">
        <v>15648</v>
      </c>
      <c r="E31" s="159">
        <v>45992</v>
      </c>
      <c r="F31" s="159">
        <v>45993</v>
      </c>
      <c r="G31" s="160" t="s">
        <v>15655</v>
      </c>
      <c r="H31" s="160" t="s">
        <v>15656</v>
      </c>
      <c r="I31" s="160"/>
      <c r="J31" s="160"/>
      <c r="K31" s="189" t="s">
        <v>195</v>
      </c>
      <c r="L31" s="159">
        <v>45993</v>
      </c>
      <c r="M31" s="159"/>
      <c r="N31" s="189"/>
      <c r="O31" s="159">
        <v>45993</v>
      </c>
    </row>
    <row r="32" spans="1:15" ht="17.25" customHeight="1">
      <c r="A32" s="187">
        <v>21</v>
      </c>
      <c r="B32" s="188" t="s">
        <v>147</v>
      </c>
      <c r="C32" s="187" t="s">
        <v>4165</v>
      </c>
      <c r="D32" s="190" t="s">
        <v>15649</v>
      </c>
      <c r="E32" s="159">
        <v>45995</v>
      </c>
      <c r="F32" s="159">
        <v>45996</v>
      </c>
      <c r="G32" s="192" t="s">
        <v>15659</v>
      </c>
      <c r="H32" s="160" t="s">
        <v>15662</v>
      </c>
      <c r="I32" s="160"/>
      <c r="J32" s="160"/>
      <c r="K32" s="190" t="s">
        <v>195</v>
      </c>
      <c r="L32" s="159">
        <v>45996</v>
      </c>
      <c r="M32" s="213"/>
      <c r="N32" s="189"/>
      <c r="O32" s="231"/>
    </row>
    <row r="33" spans="1:15">
      <c r="A33" s="187">
        <v>22</v>
      </c>
      <c r="B33" s="188" t="s">
        <v>147</v>
      </c>
      <c r="C33" s="187" t="s">
        <v>4165</v>
      </c>
      <c r="D33" s="190" t="s">
        <v>15650</v>
      </c>
      <c r="E33" s="159">
        <v>45995</v>
      </c>
      <c r="F33" s="159">
        <v>45996</v>
      </c>
      <c r="G33" s="160" t="s">
        <v>15655</v>
      </c>
      <c r="H33" s="160" t="s">
        <v>15663</v>
      </c>
      <c r="I33" s="160"/>
      <c r="J33" s="160"/>
      <c r="K33" s="189" t="s">
        <v>195</v>
      </c>
      <c r="L33" s="159">
        <v>45996</v>
      </c>
      <c r="M33" s="213"/>
      <c r="N33" s="189"/>
      <c r="O33" s="231"/>
    </row>
    <row r="34" spans="1:15">
      <c r="A34" s="187">
        <v>23</v>
      </c>
      <c r="B34" s="188" t="s">
        <v>147</v>
      </c>
      <c r="C34" s="187" t="s">
        <v>4165</v>
      </c>
      <c r="D34" s="190" t="s">
        <v>15651</v>
      </c>
      <c r="E34" s="159"/>
      <c r="F34" s="159"/>
      <c r="G34" s="160"/>
      <c r="H34" s="160"/>
      <c r="I34" s="160"/>
      <c r="J34" s="160"/>
      <c r="K34" s="189"/>
      <c r="L34" s="159"/>
      <c r="M34" s="213"/>
      <c r="N34" s="189"/>
      <c r="O34" s="231"/>
    </row>
    <row r="35" spans="1:15">
      <c r="A35" s="187">
        <v>24</v>
      </c>
      <c r="B35" s="188" t="s">
        <v>147</v>
      </c>
      <c r="C35" s="187" t="s">
        <v>4165</v>
      </c>
      <c r="D35" s="190" t="s">
        <v>15652</v>
      </c>
      <c r="E35" s="159">
        <v>45996</v>
      </c>
      <c r="F35" s="159">
        <v>45996</v>
      </c>
      <c r="G35" s="160" t="s">
        <v>15655</v>
      </c>
      <c r="H35" s="160" t="s">
        <v>15656</v>
      </c>
      <c r="I35" s="160"/>
      <c r="J35" s="160"/>
      <c r="K35" s="189" t="s">
        <v>195</v>
      </c>
      <c r="L35" s="159">
        <v>45996</v>
      </c>
      <c r="M35" s="213"/>
      <c r="N35" s="189"/>
      <c r="O35" s="231"/>
    </row>
    <row r="36" spans="1:15">
      <c r="A36" s="187">
        <v>25</v>
      </c>
      <c r="B36" s="188" t="s">
        <v>147</v>
      </c>
      <c r="C36" s="187" t="s">
        <v>4165</v>
      </c>
      <c r="D36" s="190" t="s">
        <v>15653</v>
      </c>
      <c r="E36" s="159">
        <v>45996</v>
      </c>
      <c r="F36" s="159">
        <v>45996</v>
      </c>
      <c r="G36" s="192" t="s">
        <v>15664</v>
      </c>
      <c r="H36" s="160" t="s">
        <v>15665</v>
      </c>
      <c r="I36" s="160"/>
      <c r="J36" s="160"/>
      <c r="K36" s="189" t="s">
        <v>195</v>
      </c>
      <c r="L36" s="159">
        <v>45996</v>
      </c>
      <c r="M36" s="213"/>
      <c r="N36" s="189"/>
      <c r="O36" s="231"/>
    </row>
    <row r="37" spans="1:15">
      <c r="A37" s="187">
        <v>26</v>
      </c>
      <c r="B37" s="188" t="s">
        <v>147</v>
      </c>
      <c r="C37" s="187" t="s">
        <v>4165</v>
      </c>
      <c r="D37" s="190" t="s">
        <v>15654</v>
      </c>
      <c r="E37" s="159">
        <v>46000</v>
      </c>
      <c r="F37" s="159">
        <v>46001</v>
      </c>
      <c r="G37" s="192" t="s">
        <v>15659</v>
      </c>
      <c r="H37" s="160" t="s">
        <v>15799</v>
      </c>
      <c r="I37" s="160" t="s">
        <v>15658</v>
      </c>
      <c r="J37" s="160"/>
      <c r="K37" s="189" t="s">
        <v>195</v>
      </c>
      <c r="L37" s="159">
        <v>46009</v>
      </c>
      <c r="M37" s="213"/>
      <c r="N37" s="189"/>
      <c r="O37" s="231"/>
    </row>
    <row r="38" spans="1:15">
      <c r="A38" s="187">
        <v>27</v>
      </c>
      <c r="B38" s="188" t="s">
        <v>147</v>
      </c>
      <c r="C38" s="187" t="s">
        <v>4165</v>
      </c>
      <c r="D38" s="190" t="s">
        <v>15683</v>
      </c>
      <c r="E38" s="159">
        <v>45999</v>
      </c>
      <c r="F38" s="159">
        <v>46000</v>
      </c>
      <c r="G38" s="160" t="s">
        <v>15655</v>
      </c>
      <c r="H38" s="160" t="s">
        <v>15656</v>
      </c>
      <c r="I38" s="160" t="s">
        <v>15658</v>
      </c>
      <c r="J38" s="160"/>
      <c r="K38" s="189" t="s">
        <v>195</v>
      </c>
      <c r="L38" s="159">
        <v>46000</v>
      </c>
      <c r="M38" s="213"/>
      <c r="N38" s="189"/>
      <c r="O38" s="231"/>
    </row>
    <row r="39" spans="1:15">
      <c r="A39" s="187">
        <v>28</v>
      </c>
      <c r="B39" s="188" t="s">
        <v>147</v>
      </c>
      <c r="C39" s="187" t="s">
        <v>4165</v>
      </c>
      <c r="D39" s="190" t="s">
        <v>15688</v>
      </c>
      <c r="E39" s="159">
        <v>46000</v>
      </c>
      <c r="F39" s="159">
        <v>46001</v>
      </c>
      <c r="G39" s="160" t="s">
        <v>15664</v>
      </c>
      <c r="H39" s="192" t="s">
        <v>15689</v>
      </c>
      <c r="I39" s="192"/>
      <c r="J39" s="160"/>
      <c r="K39" s="189" t="s">
        <v>195</v>
      </c>
      <c r="L39" s="159">
        <v>46001</v>
      </c>
      <c r="M39" s="213"/>
      <c r="N39" s="189"/>
      <c r="O39" s="231"/>
    </row>
    <row r="40" spans="1:15">
      <c r="A40" s="187">
        <v>31</v>
      </c>
      <c r="B40" s="188" t="s">
        <v>147</v>
      </c>
      <c r="C40" s="187" t="s">
        <v>4165</v>
      </c>
      <c r="D40" s="190" t="s">
        <v>15721</v>
      </c>
      <c r="E40" s="159">
        <v>46004</v>
      </c>
      <c r="F40" s="159">
        <v>46004</v>
      </c>
      <c r="G40" s="192" t="s">
        <v>15659</v>
      </c>
      <c r="H40" s="160" t="s">
        <v>15740</v>
      </c>
      <c r="I40" s="160" t="s">
        <v>741</v>
      </c>
      <c r="J40" s="160"/>
      <c r="K40" s="189"/>
      <c r="L40" s="159"/>
      <c r="M40" s="213"/>
      <c r="N40" s="189"/>
      <c r="O40" s="231"/>
    </row>
    <row r="41" spans="1:15">
      <c r="A41" s="187">
        <v>32</v>
      </c>
      <c r="B41" s="188" t="s">
        <v>147</v>
      </c>
      <c r="C41" s="187" t="s">
        <v>4165</v>
      </c>
      <c r="D41" s="190" t="s">
        <v>15722</v>
      </c>
      <c r="E41" s="159"/>
      <c r="F41" s="159"/>
      <c r="G41" s="160"/>
      <c r="H41" s="160"/>
      <c r="I41" s="160"/>
      <c r="J41" s="160"/>
      <c r="K41" s="189"/>
      <c r="L41" s="159"/>
      <c r="M41" s="213"/>
      <c r="N41" s="189"/>
      <c r="O41" s="231"/>
    </row>
    <row r="42" spans="1:15">
      <c r="A42" s="187">
        <v>33</v>
      </c>
      <c r="B42" s="188" t="s">
        <v>147</v>
      </c>
      <c r="C42" s="187" t="s">
        <v>4165</v>
      </c>
      <c r="D42" s="190" t="s">
        <v>15723</v>
      </c>
      <c r="E42" s="159"/>
      <c r="F42" s="159"/>
      <c r="G42" s="160"/>
      <c r="I42" s="160"/>
      <c r="J42" s="160"/>
      <c r="K42" s="189"/>
      <c r="L42" s="159"/>
      <c r="M42" s="213"/>
      <c r="N42" s="189"/>
      <c r="O42" s="231"/>
    </row>
    <row r="43" spans="1:15">
      <c r="A43" s="187">
        <v>34</v>
      </c>
      <c r="B43" s="188" t="s">
        <v>147</v>
      </c>
      <c r="C43" s="187" t="s">
        <v>4165</v>
      </c>
      <c r="D43" s="190" t="s">
        <v>15724</v>
      </c>
      <c r="E43" s="159"/>
      <c r="F43" s="159"/>
      <c r="G43" s="160"/>
      <c r="H43" s="160"/>
      <c r="I43" s="160"/>
      <c r="J43" s="160"/>
      <c r="K43" s="189"/>
      <c r="L43" s="159"/>
      <c r="M43" s="213"/>
      <c r="N43" s="189"/>
      <c r="O43" s="231"/>
    </row>
    <row r="44" spans="1:15">
      <c r="A44" s="187">
        <v>35</v>
      </c>
      <c r="B44" s="188" t="s">
        <v>147</v>
      </c>
      <c r="C44" s="187" t="s">
        <v>4165</v>
      </c>
      <c r="D44" s="190" t="s">
        <v>15725</v>
      </c>
      <c r="E44" s="159"/>
      <c r="F44" s="159"/>
      <c r="G44" s="160"/>
      <c r="H44" s="160"/>
      <c r="I44" s="160"/>
      <c r="J44" s="160"/>
      <c r="K44" s="189"/>
      <c r="L44" s="159"/>
      <c r="M44" s="213"/>
      <c r="N44" s="189"/>
      <c r="O44" s="231"/>
    </row>
    <row r="45" spans="1:15">
      <c r="A45" s="187">
        <v>36</v>
      </c>
      <c r="B45" s="188" t="s">
        <v>147</v>
      </c>
      <c r="C45" s="187" t="s">
        <v>4165</v>
      </c>
      <c r="D45" s="190" t="s">
        <v>15726</v>
      </c>
      <c r="E45" s="191"/>
      <c r="F45" s="191"/>
      <c r="G45" s="192"/>
      <c r="H45" s="192"/>
      <c r="I45" s="160"/>
      <c r="J45" s="192"/>
      <c r="K45" s="190"/>
      <c r="L45" s="159"/>
      <c r="M45" s="213"/>
      <c r="N45" s="189"/>
      <c r="O45" s="231"/>
    </row>
    <row r="46" spans="1:15">
      <c r="A46" s="187">
        <v>37</v>
      </c>
      <c r="B46" s="188" t="s">
        <v>147</v>
      </c>
      <c r="C46" s="187" t="s">
        <v>4165</v>
      </c>
      <c r="D46" s="190" t="s">
        <v>15727</v>
      </c>
      <c r="E46" s="191"/>
      <c r="F46" s="191"/>
      <c r="G46" s="160"/>
      <c r="H46" s="160"/>
      <c r="I46" s="160"/>
      <c r="J46" s="160"/>
      <c r="K46" s="189"/>
      <c r="L46" s="159"/>
      <c r="M46" s="213"/>
      <c r="N46" s="189"/>
      <c r="O46" s="231"/>
    </row>
    <row r="47" spans="1:15">
      <c r="A47" s="187">
        <v>38</v>
      </c>
      <c r="B47" s="188" t="s">
        <v>147</v>
      </c>
      <c r="C47" s="187" t="s">
        <v>4165</v>
      </c>
      <c r="D47" s="190" t="s">
        <v>15728</v>
      </c>
      <c r="E47" s="191"/>
      <c r="F47" s="191"/>
      <c r="G47" s="192"/>
      <c r="H47" s="192"/>
      <c r="I47" s="192"/>
      <c r="J47" s="193"/>
      <c r="K47" s="190"/>
      <c r="L47" s="159"/>
      <c r="M47" s="213"/>
      <c r="N47" s="189"/>
      <c r="O47" s="231"/>
    </row>
    <row r="48" spans="1:15">
      <c r="A48" s="187">
        <v>39</v>
      </c>
      <c r="B48" s="188" t="s">
        <v>147</v>
      </c>
      <c r="C48" s="187" t="s">
        <v>4165</v>
      </c>
      <c r="D48" s="190" t="s">
        <v>15729</v>
      </c>
      <c r="E48" s="159"/>
      <c r="F48" s="159"/>
      <c r="G48" s="160"/>
      <c r="H48" s="160"/>
      <c r="I48" s="160"/>
      <c r="J48" s="160"/>
      <c r="K48" s="189"/>
      <c r="L48" s="159"/>
      <c r="M48" s="213"/>
      <c r="N48" s="189"/>
      <c r="O48" s="231"/>
    </row>
    <row r="49" spans="1:15">
      <c r="A49" s="187">
        <v>40</v>
      </c>
      <c r="B49" s="188" t="s">
        <v>147</v>
      </c>
      <c r="C49" s="187" t="s">
        <v>4165</v>
      </c>
      <c r="D49" s="190" t="s">
        <v>15730</v>
      </c>
      <c r="E49" s="159"/>
      <c r="F49" s="159"/>
      <c r="G49" s="160"/>
      <c r="H49" s="160"/>
      <c r="I49" s="192"/>
      <c r="J49" s="160"/>
      <c r="K49" s="189"/>
      <c r="L49" s="159"/>
      <c r="M49" s="213"/>
      <c r="N49" s="189"/>
      <c r="O49" s="231"/>
    </row>
    <row r="50" spans="1:15">
      <c r="A50" s="187">
        <v>41</v>
      </c>
      <c r="B50" s="188" t="s">
        <v>147</v>
      </c>
      <c r="C50" s="187" t="s">
        <v>4165</v>
      </c>
      <c r="D50" s="190" t="s">
        <v>15731</v>
      </c>
      <c r="E50" s="159"/>
      <c r="F50" s="159"/>
      <c r="G50" s="160"/>
      <c r="H50" s="160"/>
      <c r="I50" s="160"/>
      <c r="J50" s="160"/>
      <c r="K50" s="189"/>
      <c r="L50" s="191"/>
      <c r="M50" s="213"/>
      <c r="N50" s="189"/>
      <c r="O50" s="231"/>
    </row>
    <row r="51" spans="1:15">
      <c r="A51" s="187">
        <v>42</v>
      </c>
      <c r="B51" s="188" t="s">
        <v>147</v>
      </c>
      <c r="C51" s="187" t="s">
        <v>4165</v>
      </c>
      <c r="D51" s="190" t="s">
        <v>15732</v>
      </c>
      <c r="E51" s="159"/>
      <c r="F51" s="159"/>
      <c r="G51" s="160"/>
      <c r="H51" s="160"/>
      <c r="I51" s="160"/>
      <c r="J51" s="160"/>
      <c r="K51" s="189"/>
      <c r="L51" s="191"/>
      <c r="M51" s="213"/>
      <c r="N51" s="189"/>
      <c r="O51" s="231"/>
    </row>
    <row r="52" spans="1:15">
      <c r="A52" s="187">
        <v>43</v>
      </c>
      <c r="B52" s="188" t="s">
        <v>147</v>
      </c>
      <c r="C52" s="187" t="s">
        <v>4165</v>
      </c>
      <c r="D52" s="190" t="s">
        <v>15733</v>
      </c>
      <c r="E52" s="159"/>
      <c r="F52" s="159"/>
      <c r="G52" s="160"/>
      <c r="H52" s="160"/>
      <c r="I52" s="160"/>
      <c r="J52" s="160"/>
      <c r="K52" s="189"/>
      <c r="L52" s="159"/>
      <c r="M52" s="213"/>
      <c r="N52" s="189"/>
      <c r="O52" s="231"/>
    </row>
    <row r="53" spans="1:15">
      <c r="A53" s="187">
        <v>44</v>
      </c>
      <c r="B53" s="188" t="s">
        <v>147</v>
      </c>
      <c r="C53" s="187" t="s">
        <v>4165</v>
      </c>
      <c r="D53" s="190" t="s">
        <v>15734</v>
      </c>
      <c r="E53" s="159"/>
      <c r="F53" s="159"/>
      <c r="G53" s="160"/>
      <c r="H53" s="160"/>
      <c r="I53" s="160"/>
      <c r="J53" s="160"/>
      <c r="K53" s="189"/>
      <c r="L53" s="191"/>
      <c r="M53" s="213"/>
      <c r="N53" s="189"/>
      <c r="O53" s="231"/>
    </row>
    <row r="54" spans="1:15">
      <c r="A54" s="187">
        <v>45</v>
      </c>
      <c r="B54" s="188" t="s">
        <v>147</v>
      </c>
      <c r="C54" s="187" t="s">
        <v>4165</v>
      </c>
      <c r="D54" s="190" t="s">
        <v>15735</v>
      </c>
      <c r="E54" s="159"/>
      <c r="F54" s="159"/>
      <c r="G54" s="160"/>
      <c r="H54" s="160"/>
      <c r="I54" s="160"/>
      <c r="J54" s="160"/>
      <c r="K54" s="189"/>
      <c r="L54" s="191"/>
      <c r="M54" s="213"/>
      <c r="N54" s="189"/>
      <c r="O54" s="231"/>
    </row>
    <row r="55" spans="1:15">
      <c r="A55" s="187">
        <v>46</v>
      </c>
      <c r="B55" s="188" t="s">
        <v>147</v>
      </c>
      <c r="C55" s="187" t="s">
        <v>4165</v>
      </c>
      <c r="D55" s="190" t="s">
        <v>15736</v>
      </c>
      <c r="E55" s="159"/>
      <c r="F55" s="159"/>
      <c r="G55" s="160"/>
      <c r="H55" s="160"/>
      <c r="I55" s="160"/>
      <c r="J55" s="160"/>
      <c r="K55" s="189"/>
      <c r="L55" s="191"/>
      <c r="M55" s="213"/>
      <c r="N55" s="189"/>
      <c r="O55" s="231"/>
    </row>
    <row r="56" spans="1:15">
      <c r="A56" s="187">
        <v>47</v>
      </c>
      <c r="B56" s="188" t="s">
        <v>147</v>
      </c>
      <c r="C56" s="187" t="s">
        <v>4165</v>
      </c>
      <c r="D56" s="190" t="s">
        <v>15737</v>
      </c>
      <c r="E56" s="159"/>
      <c r="F56" s="159"/>
      <c r="G56" s="160"/>
      <c r="H56" s="160"/>
      <c r="I56" s="160"/>
      <c r="J56" s="160"/>
      <c r="K56" s="189"/>
      <c r="L56" s="191"/>
      <c r="M56" s="213"/>
      <c r="N56" s="189"/>
      <c r="O56" s="231"/>
    </row>
    <row r="57" spans="1:15">
      <c r="A57" s="187">
        <v>48</v>
      </c>
      <c r="B57" s="188" t="s">
        <v>147</v>
      </c>
      <c r="C57" s="187" t="s">
        <v>4165</v>
      </c>
      <c r="D57" s="190" t="s">
        <v>15738</v>
      </c>
      <c r="E57" s="159"/>
      <c r="F57" s="159"/>
      <c r="G57" s="160"/>
      <c r="H57" s="160"/>
      <c r="I57" s="160"/>
      <c r="J57" s="160"/>
      <c r="K57" s="189"/>
      <c r="L57" s="191"/>
      <c r="M57" s="213"/>
      <c r="N57" s="189"/>
      <c r="O57" s="231"/>
    </row>
    <row r="58" spans="1:15">
      <c r="A58" s="187">
        <v>49</v>
      </c>
      <c r="B58" s="188" t="s">
        <v>147</v>
      </c>
      <c r="C58" s="187" t="s">
        <v>4165</v>
      </c>
      <c r="D58" s="190" t="s">
        <v>15739</v>
      </c>
      <c r="E58" s="159"/>
      <c r="F58" s="159"/>
      <c r="G58" s="160"/>
      <c r="H58" s="160"/>
      <c r="I58" s="160"/>
      <c r="J58" s="160"/>
      <c r="K58" s="189"/>
      <c r="L58" s="159"/>
      <c r="M58" s="213"/>
      <c r="N58" s="189"/>
      <c r="O58" s="231"/>
    </row>
    <row r="59" spans="1:15">
      <c r="A59" s="187">
        <v>50</v>
      </c>
      <c r="B59" s="188" t="s">
        <v>147</v>
      </c>
      <c r="C59" s="187" t="s">
        <v>4165</v>
      </c>
      <c r="D59" s="190"/>
      <c r="E59" s="159"/>
      <c r="F59" s="159"/>
      <c r="G59" s="160"/>
      <c r="H59" s="160"/>
      <c r="I59" s="160"/>
      <c r="J59" s="160"/>
      <c r="K59" s="189"/>
      <c r="L59" s="159"/>
      <c r="M59" s="213"/>
      <c r="N59" s="189"/>
      <c r="O59" s="231"/>
    </row>
    <row r="60" spans="1:15">
      <c r="A60" s="187">
        <v>51</v>
      </c>
      <c r="B60" s="188" t="s">
        <v>147</v>
      </c>
      <c r="C60" s="187" t="s">
        <v>4165</v>
      </c>
      <c r="D60" s="190"/>
      <c r="E60" s="159"/>
      <c r="F60" s="159"/>
      <c r="G60" s="160"/>
      <c r="H60" s="160"/>
      <c r="I60" s="160"/>
      <c r="J60" s="160"/>
      <c r="K60" s="189"/>
      <c r="L60" s="159"/>
      <c r="M60" s="213"/>
      <c r="N60" s="189"/>
      <c r="O60" s="231"/>
    </row>
    <row r="61" spans="1:15">
      <c r="A61" s="187">
        <v>52</v>
      </c>
      <c r="B61" s="188" t="s">
        <v>147</v>
      </c>
      <c r="C61" s="187" t="s">
        <v>4165</v>
      </c>
      <c r="D61" s="190"/>
      <c r="E61" s="159"/>
      <c r="F61" s="159"/>
      <c r="G61" s="160"/>
      <c r="H61" s="160"/>
      <c r="I61" s="160"/>
      <c r="J61" s="160"/>
      <c r="K61" s="189"/>
      <c r="L61" s="159"/>
      <c r="M61" s="213"/>
      <c r="N61" s="189"/>
      <c r="O61" s="231"/>
    </row>
    <row r="62" spans="1:15">
      <c r="A62" s="187">
        <v>53</v>
      </c>
      <c r="B62" s="188" t="s">
        <v>147</v>
      </c>
      <c r="C62" s="187" t="s">
        <v>4165</v>
      </c>
      <c r="D62" s="190"/>
      <c r="E62" s="159"/>
      <c r="F62" s="159"/>
      <c r="G62" s="160"/>
      <c r="H62" s="160"/>
      <c r="I62" s="160"/>
      <c r="J62" s="160"/>
      <c r="K62" s="189"/>
      <c r="L62" s="159"/>
      <c r="M62" s="213"/>
      <c r="N62" s="189"/>
      <c r="O62" s="231"/>
    </row>
    <row r="63" spans="1:15">
      <c r="A63" s="187">
        <v>54</v>
      </c>
      <c r="B63" s="188" t="s">
        <v>147</v>
      </c>
      <c r="C63" s="187" t="s">
        <v>4165</v>
      </c>
      <c r="D63" s="190"/>
      <c r="E63" s="159"/>
      <c r="F63" s="159"/>
      <c r="G63" s="160"/>
      <c r="H63" s="160"/>
      <c r="I63" s="160"/>
      <c r="J63" s="160"/>
      <c r="K63" s="189"/>
      <c r="L63" s="159"/>
      <c r="M63" s="213"/>
      <c r="N63" s="189"/>
      <c r="O63" s="231"/>
    </row>
    <row r="64" spans="1:15">
      <c r="A64" s="187">
        <v>55</v>
      </c>
      <c r="B64" s="188" t="s">
        <v>147</v>
      </c>
      <c r="C64" s="187" t="s">
        <v>4165</v>
      </c>
      <c r="D64" s="190"/>
      <c r="E64" s="159"/>
      <c r="F64" s="159"/>
      <c r="G64" s="160"/>
      <c r="H64" s="160"/>
      <c r="I64" s="160"/>
      <c r="J64" s="160"/>
      <c r="K64" s="189"/>
      <c r="L64" s="159"/>
      <c r="M64" s="213"/>
      <c r="N64" s="189"/>
      <c r="O64" s="231"/>
    </row>
    <row r="65" spans="1:15">
      <c r="A65" s="187">
        <v>56</v>
      </c>
      <c r="B65" s="188" t="s">
        <v>147</v>
      </c>
      <c r="C65" s="187" t="s">
        <v>4165</v>
      </c>
      <c r="D65" s="190"/>
      <c r="E65" s="159"/>
      <c r="F65" s="159"/>
      <c r="G65" s="160"/>
      <c r="H65" s="160"/>
      <c r="I65" s="160"/>
      <c r="J65" s="160"/>
      <c r="K65" s="189"/>
      <c r="L65" s="159"/>
      <c r="M65" s="213"/>
      <c r="N65" s="189"/>
      <c r="O65" s="231"/>
    </row>
    <row r="66" spans="1:15">
      <c r="A66" s="187">
        <v>57</v>
      </c>
      <c r="B66" s="188" t="s">
        <v>147</v>
      </c>
      <c r="C66" s="187" t="s">
        <v>4165</v>
      </c>
      <c r="D66" s="190"/>
      <c r="E66" s="159"/>
      <c r="F66" s="159"/>
      <c r="G66" s="160"/>
      <c r="H66" s="160"/>
      <c r="I66" s="160"/>
      <c r="J66" s="160"/>
      <c r="K66" s="189"/>
      <c r="L66" s="159"/>
      <c r="M66" s="213"/>
      <c r="N66" s="189"/>
      <c r="O66" s="231"/>
    </row>
    <row r="67" spans="1:15">
      <c r="A67" s="187">
        <v>58</v>
      </c>
      <c r="B67" s="188" t="s">
        <v>147</v>
      </c>
      <c r="C67" s="187" t="s">
        <v>4165</v>
      </c>
      <c r="D67" s="190"/>
      <c r="E67" s="159"/>
      <c r="F67" s="159"/>
      <c r="G67" s="160"/>
      <c r="H67" s="160"/>
      <c r="I67" s="160"/>
      <c r="J67" s="160"/>
      <c r="K67" s="189"/>
      <c r="L67" s="159"/>
      <c r="M67" s="213"/>
      <c r="N67" s="189"/>
      <c r="O67" s="231"/>
    </row>
    <row r="68" spans="1:15">
      <c r="A68" s="187">
        <v>59</v>
      </c>
      <c r="B68" s="188" t="s">
        <v>147</v>
      </c>
      <c r="C68" s="187" t="s">
        <v>4165</v>
      </c>
      <c r="D68" s="190"/>
      <c r="E68" s="159"/>
      <c r="F68" s="159"/>
      <c r="G68" s="160"/>
      <c r="H68" s="160"/>
      <c r="I68" s="160"/>
      <c r="J68" s="160"/>
      <c r="K68" s="189"/>
      <c r="L68" s="159"/>
      <c r="M68" s="213"/>
      <c r="N68" s="189"/>
      <c r="O68" s="231"/>
    </row>
    <row r="69" spans="1:15">
      <c r="A69" s="187">
        <v>60</v>
      </c>
      <c r="B69" s="188" t="s">
        <v>147</v>
      </c>
      <c r="C69" s="187" t="s">
        <v>4165</v>
      </c>
      <c r="D69" s="190"/>
      <c r="E69" s="159"/>
      <c r="F69" s="159"/>
      <c r="G69" s="160"/>
      <c r="H69" s="160"/>
      <c r="I69" s="160"/>
      <c r="J69" s="160"/>
      <c r="K69" s="189"/>
      <c r="L69" s="159"/>
      <c r="M69" s="213"/>
      <c r="N69" s="189"/>
      <c r="O69" s="231"/>
    </row>
    <row r="70" spans="1:15">
      <c r="A70" s="187">
        <v>61</v>
      </c>
      <c r="B70" s="188" t="s">
        <v>147</v>
      </c>
      <c r="C70" s="187" t="s">
        <v>4165</v>
      </c>
      <c r="D70" s="190"/>
      <c r="E70" s="159"/>
      <c r="F70" s="159"/>
      <c r="G70" s="160"/>
      <c r="H70" s="160"/>
      <c r="I70" s="160"/>
      <c r="J70" s="160"/>
      <c r="K70" s="189"/>
      <c r="L70" s="159"/>
      <c r="M70" s="213"/>
      <c r="N70" s="189"/>
      <c r="O70" s="231"/>
    </row>
    <row r="71" spans="1:15">
      <c r="A71" s="187">
        <v>62</v>
      </c>
      <c r="B71" s="188" t="s">
        <v>147</v>
      </c>
      <c r="C71" s="187" t="s">
        <v>4165</v>
      </c>
      <c r="D71" s="190"/>
      <c r="E71" s="159"/>
      <c r="F71" s="159"/>
      <c r="G71" s="160"/>
      <c r="H71" s="160"/>
      <c r="I71" s="160"/>
      <c r="J71" s="160"/>
      <c r="K71" s="189"/>
      <c r="L71" s="159"/>
      <c r="M71" s="213"/>
      <c r="N71" s="189"/>
      <c r="O71" s="231"/>
    </row>
    <row r="72" spans="1:15">
      <c r="A72" s="187">
        <v>63</v>
      </c>
      <c r="B72" s="188" t="s">
        <v>147</v>
      </c>
      <c r="C72" s="187" t="s">
        <v>4165</v>
      </c>
      <c r="D72" s="190"/>
      <c r="E72" s="159"/>
      <c r="F72" s="159"/>
      <c r="G72" s="160"/>
      <c r="H72" s="160"/>
      <c r="I72" s="160"/>
      <c r="J72" s="160"/>
      <c r="K72" s="189"/>
      <c r="L72" s="159"/>
      <c r="M72" s="213"/>
      <c r="N72" s="189"/>
      <c r="O72" s="231"/>
    </row>
    <row r="73" spans="1:15">
      <c r="A73" s="187">
        <v>64</v>
      </c>
      <c r="B73" s="188" t="s">
        <v>147</v>
      </c>
      <c r="C73" s="187" t="s">
        <v>4165</v>
      </c>
      <c r="D73" s="190"/>
      <c r="E73" s="159"/>
      <c r="F73" s="159"/>
      <c r="G73" s="160"/>
      <c r="H73" s="160"/>
      <c r="I73" s="160"/>
      <c r="J73" s="160"/>
      <c r="K73" s="189"/>
      <c r="L73" s="159"/>
      <c r="M73" s="213"/>
      <c r="N73" s="189"/>
      <c r="O73" s="231"/>
    </row>
    <row r="74" spans="1:15">
      <c r="A74" s="187">
        <v>65</v>
      </c>
      <c r="B74" s="188" t="s">
        <v>147</v>
      </c>
      <c r="C74" s="187" t="s">
        <v>4165</v>
      </c>
      <c r="D74" s="190"/>
      <c r="E74" s="159"/>
      <c r="F74" s="159"/>
      <c r="G74" s="160"/>
      <c r="H74" s="160"/>
      <c r="I74" s="160"/>
      <c r="J74" s="160"/>
      <c r="K74" s="189"/>
      <c r="L74" s="159"/>
      <c r="M74" s="213"/>
      <c r="N74" s="189"/>
      <c r="O74" s="231"/>
    </row>
    <row r="75" spans="1:15">
      <c r="A75" s="187">
        <v>66</v>
      </c>
      <c r="B75" s="188" t="s">
        <v>147</v>
      </c>
      <c r="C75" s="187" t="s">
        <v>4165</v>
      </c>
      <c r="D75" s="190"/>
      <c r="E75" s="159"/>
      <c r="F75" s="159"/>
      <c r="G75" s="160"/>
      <c r="H75" s="160"/>
      <c r="I75" s="160"/>
      <c r="J75" s="160"/>
      <c r="K75" s="189"/>
      <c r="L75" s="159"/>
      <c r="M75" s="213"/>
      <c r="N75" s="189"/>
      <c r="O75" s="231"/>
    </row>
    <row r="76" spans="1:15">
      <c r="A76" s="187">
        <v>67</v>
      </c>
      <c r="B76" s="188" t="s">
        <v>147</v>
      </c>
      <c r="C76" s="187" t="s">
        <v>4165</v>
      </c>
      <c r="D76" s="190"/>
      <c r="E76" s="159"/>
      <c r="F76" s="159"/>
      <c r="G76" s="160"/>
      <c r="H76" s="160"/>
      <c r="I76" s="160"/>
      <c r="J76" s="160"/>
      <c r="K76" s="213"/>
      <c r="L76" s="159"/>
      <c r="M76" s="213"/>
      <c r="N76" s="189"/>
      <c r="O76" s="231"/>
    </row>
    <row r="77" spans="1:15">
      <c r="A77" s="187">
        <v>68</v>
      </c>
      <c r="B77" s="214" t="s">
        <v>147</v>
      </c>
      <c r="C77" s="187" t="s">
        <v>4165</v>
      </c>
      <c r="D77" s="190"/>
      <c r="E77" s="159"/>
      <c r="F77" s="159"/>
      <c r="G77" s="160"/>
      <c r="H77" s="160"/>
      <c r="I77" s="160"/>
      <c r="J77" s="160"/>
      <c r="K77" s="189"/>
      <c r="L77" s="159"/>
      <c r="M77" s="213"/>
      <c r="N77" s="189"/>
      <c r="O77" s="231"/>
    </row>
    <row r="78" spans="1:15">
      <c r="A78" s="187">
        <v>69</v>
      </c>
      <c r="B78" s="187" t="s">
        <v>147</v>
      </c>
      <c r="C78" s="187" t="s">
        <v>4165</v>
      </c>
      <c r="D78" s="190"/>
      <c r="E78" s="159"/>
      <c r="F78" s="159"/>
      <c r="G78" s="192"/>
      <c r="H78" s="192"/>
      <c r="I78" s="160"/>
      <c r="J78" s="192"/>
      <c r="K78" s="190"/>
      <c r="L78" s="159"/>
      <c r="M78" s="217"/>
      <c r="N78" s="190"/>
      <c r="O78" s="231"/>
    </row>
    <row r="79" spans="1:15">
      <c r="A79" s="187">
        <v>70</v>
      </c>
      <c r="B79" s="214" t="s">
        <v>147</v>
      </c>
      <c r="C79" s="187" t="s">
        <v>4165</v>
      </c>
      <c r="D79" s="190"/>
      <c r="E79" s="191"/>
      <c r="F79" s="191"/>
      <c r="G79" s="160"/>
      <c r="H79" s="160"/>
      <c r="I79" s="192"/>
      <c r="J79" s="160"/>
      <c r="K79" s="189"/>
      <c r="L79" s="159"/>
      <c r="M79" s="213"/>
      <c r="N79" s="189"/>
      <c r="O79" s="231"/>
    </row>
    <row r="80" spans="1:15">
      <c r="A80" s="187">
        <v>71</v>
      </c>
      <c r="B80" s="214" t="s">
        <v>147</v>
      </c>
      <c r="C80" s="187" t="s">
        <v>4165</v>
      </c>
      <c r="D80" s="190"/>
      <c r="E80" s="159"/>
      <c r="F80" s="159"/>
      <c r="G80" s="160"/>
      <c r="H80" s="160"/>
      <c r="I80" s="160"/>
      <c r="J80" s="160"/>
      <c r="K80" s="189"/>
      <c r="L80" s="159"/>
      <c r="M80" s="213"/>
      <c r="N80" s="189"/>
      <c r="O80" s="231"/>
    </row>
    <row r="81" spans="1:15">
      <c r="A81" s="187">
        <v>72</v>
      </c>
      <c r="B81" s="214" t="s">
        <v>147</v>
      </c>
      <c r="C81" s="187" t="s">
        <v>4165</v>
      </c>
      <c r="D81" s="190"/>
      <c r="E81" s="159"/>
      <c r="F81" s="159"/>
      <c r="G81" s="160"/>
      <c r="H81" s="160"/>
      <c r="I81" s="160"/>
      <c r="J81" s="160"/>
      <c r="K81" s="189"/>
      <c r="L81" s="159"/>
      <c r="M81" s="213"/>
      <c r="N81" s="189"/>
      <c r="O81" s="231"/>
    </row>
    <row r="82" spans="1:15">
      <c r="A82" s="187">
        <v>73</v>
      </c>
      <c r="B82" s="187" t="s">
        <v>147</v>
      </c>
      <c r="C82" s="187" t="s">
        <v>4165</v>
      </c>
      <c r="D82" s="190"/>
      <c r="E82" s="159"/>
      <c r="F82" s="159"/>
      <c r="G82" s="160"/>
      <c r="H82" s="160"/>
      <c r="I82" s="160"/>
      <c r="J82" s="160"/>
      <c r="K82" s="189"/>
      <c r="L82" s="232"/>
      <c r="M82" s="160"/>
      <c r="N82" s="160"/>
      <c r="O82" s="231"/>
    </row>
    <row r="83" spans="1:15">
      <c r="A83" s="187">
        <v>74</v>
      </c>
      <c r="B83" s="214" t="s">
        <v>147</v>
      </c>
      <c r="C83" s="187" t="s">
        <v>4165</v>
      </c>
      <c r="D83" s="190"/>
      <c r="E83" s="159"/>
      <c r="F83" s="159"/>
      <c r="G83" s="160"/>
      <c r="H83" s="160"/>
      <c r="I83" s="160"/>
      <c r="J83" s="160"/>
      <c r="K83" s="189"/>
      <c r="L83" s="159"/>
      <c r="M83" s="213"/>
      <c r="N83" s="189"/>
      <c r="O83" s="231"/>
    </row>
    <row r="84" spans="1:15">
      <c r="A84" s="187">
        <v>75</v>
      </c>
      <c r="B84" s="214" t="s">
        <v>147</v>
      </c>
      <c r="C84" s="187" t="s">
        <v>4165</v>
      </c>
      <c r="D84" s="190"/>
      <c r="E84" s="159"/>
      <c r="F84" s="159"/>
      <c r="G84" s="160"/>
      <c r="H84" s="160"/>
      <c r="I84" s="160"/>
      <c r="J84" s="160"/>
      <c r="K84" s="189"/>
      <c r="L84" s="232"/>
      <c r="M84" s="213"/>
      <c r="N84" s="189"/>
      <c r="O84" s="231"/>
    </row>
    <row r="85" spans="1:15">
      <c r="A85" s="187">
        <v>76</v>
      </c>
      <c r="B85" s="214" t="s">
        <v>147</v>
      </c>
      <c r="C85" s="187" t="s">
        <v>4165</v>
      </c>
      <c r="D85" s="190"/>
      <c r="E85" s="159"/>
      <c r="F85" s="159"/>
      <c r="G85" s="160"/>
      <c r="H85" s="160"/>
      <c r="I85" s="160"/>
      <c r="J85" s="160"/>
      <c r="K85" s="189"/>
      <c r="L85" s="159"/>
      <c r="M85" s="213"/>
      <c r="N85" s="189"/>
      <c r="O85" s="231"/>
    </row>
    <row r="86" spans="1:15">
      <c r="A86" s="187">
        <v>77</v>
      </c>
      <c r="B86" s="214" t="s">
        <v>147</v>
      </c>
      <c r="C86" s="187" t="s">
        <v>4165</v>
      </c>
      <c r="D86" s="190"/>
      <c r="E86" s="159"/>
      <c r="F86" s="159"/>
      <c r="G86" s="160"/>
      <c r="H86" s="160"/>
      <c r="I86" s="160"/>
      <c r="J86" s="160"/>
      <c r="K86" s="189"/>
      <c r="L86" s="159"/>
      <c r="M86" s="213"/>
      <c r="N86" s="189"/>
      <c r="O86" s="231"/>
    </row>
    <row r="87" spans="1:15">
      <c r="A87" s="187">
        <v>78</v>
      </c>
      <c r="B87" s="214" t="s">
        <v>147</v>
      </c>
      <c r="C87" s="187" t="s">
        <v>4165</v>
      </c>
      <c r="D87" s="190"/>
      <c r="E87" s="159"/>
      <c r="F87" s="159"/>
      <c r="G87" s="160"/>
      <c r="H87" s="160"/>
      <c r="I87" s="160"/>
      <c r="J87" s="160"/>
      <c r="K87" s="189"/>
      <c r="L87" s="159"/>
      <c r="M87" s="213"/>
      <c r="N87" s="189"/>
      <c r="O87" s="231"/>
    </row>
    <row r="88" spans="1:15">
      <c r="A88" s="187">
        <v>79</v>
      </c>
      <c r="B88" s="214" t="s">
        <v>147</v>
      </c>
      <c r="C88" s="187" t="s">
        <v>4165</v>
      </c>
      <c r="D88" s="190"/>
      <c r="E88" s="159"/>
      <c r="F88" s="159"/>
      <c r="G88" s="160"/>
      <c r="H88" s="160"/>
      <c r="I88" s="160"/>
      <c r="J88" s="160"/>
      <c r="K88" s="189"/>
      <c r="L88" s="159"/>
      <c r="M88" s="213"/>
      <c r="N88" s="189"/>
      <c r="O88" s="231"/>
    </row>
    <row r="89" spans="1:15">
      <c r="A89" s="187">
        <v>80</v>
      </c>
      <c r="B89" s="214" t="s">
        <v>147</v>
      </c>
      <c r="C89" s="187" t="s">
        <v>4165</v>
      </c>
      <c r="D89" s="190"/>
      <c r="E89" s="159"/>
      <c r="F89" s="159"/>
      <c r="G89" s="160"/>
      <c r="H89" s="160"/>
      <c r="I89" s="160"/>
      <c r="J89" s="160"/>
      <c r="K89" s="189"/>
      <c r="L89" s="159"/>
      <c r="M89" s="213"/>
      <c r="N89" s="189"/>
      <c r="O89" s="231"/>
    </row>
    <row r="90" spans="1:15">
      <c r="A90" s="187">
        <v>81</v>
      </c>
      <c r="B90" s="214" t="s">
        <v>147</v>
      </c>
      <c r="C90" s="187" t="s">
        <v>4165</v>
      </c>
      <c r="D90" s="190"/>
      <c r="E90" s="159"/>
      <c r="F90" s="159"/>
      <c r="G90" s="160"/>
      <c r="H90" s="160"/>
      <c r="I90" s="160"/>
      <c r="J90" s="160"/>
      <c r="K90" s="189"/>
      <c r="L90" s="159"/>
      <c r="M90" s="213"/>
      <c r="N90" s="189"/>
      <c r="O90" s="231"/>
    </row>
    <row r="91" spans="1:15">
      <c r="A91" s="187">
        <v>82</v>
      </c>
      <c r="B91" s="214" t="s">
        <v>147</v>
      </c>
      <c r="C91" s="187" t="s">
        <v>4165</v>
      </c>
      <c r="D91" s="190"/>
      <c r="E91" s="159"/>
      <c r="F91" s="159"/>
      <c r="G91" s="160"/>
      <c r="H91" s="160"/>
      <c r="I91" s="160"/>
      <c r="J91" s="160"/>
      <c r="K91" s="189"/>
      <c r="L91" s="159"/>
      <c r="M91" s="213"/>
      <c r="N91" s="189"/>
      <c r="O91" s="231"/>
    </row>
    <row r="92" spans="1:15">
      <c r="A92" s="187">
        <v>83</v>
      </c>
      <c r="B92" s="214" t="s">
        <v>147</v>
      </c>
      <c r="C92" s="187" t="s">
        <v>4165</v>
      </c>
      <c r="D92" s="190"/>
      <c r="E92" s="159"/>
      <c r="F92" s="159"/>
      <c r="G92" s="160"/>
      <c r="H92" s="160"/>
      <c r="I92" s="160"/>
      <c r="J92" s="160"/>
      <c r="K92" s="189"/>
      <c r="L92" s="159"/>
      <c r="M92" s="213"/>
      <c r="N92" s="189"/>
      <c r="O92" s="231"/>
    </row>
    <row r="93" spans="1:15">
      <c r="A93" s="187">
        <v>84</v>
      </c>
      <c r="B93" s="214" t="s">
        <v>147</v>
      </c>
      <c r="C93" s="187" t="s">
        <v>4165</v>
      </c>
      <c r="D93" s="190"/>
      <c r="E93" s="159"/>
      <c r="F93" s="159"/>
      <c r="G93" s="160"/>
      <c r="H93" s="160"/>
      <c r="I93" s="160"/>
      <c r="J93" s="160"/>
      <c r="K93" s="189"/>
      <c r="L93" s="159"/>
      <c r="M93" s="213"/>
      <c r="N93" s="189"/>
      <c r="O93" s="231"/>
    </row>
    <row r="94" spans="1:15">
      <c r="A94" s="187">
        <v>85</v>
      </c>
      <c r="B94" s="214" t="s">
        <v>147</v>
      </c>
      <c r="C94" s="187" t="s">
        <v>4165</v>
      </c>
      <c r="D94" s="190"/>
      <c r="E94" s="159"/>
      <c r="F94" s="159"/>
      <c r="G94" s="160"/>
      <c r="H94" s="160"/>
      <c r="I94" s="160"/>
      <c r="J94" s="160"/>
      <c r="K94" s="189"/>
      <c r="L94" s="159"/>
      <c r="M94" s="213"/>
      <c r="N94" s="189"/>
      <c r="O94" s="231"/>
    </row>
    <row r="95" spans="1:15">
      <c r="A95" s="187">
        <v>86</v>
      </c>
      <c r="B95" s="214" t="s">
        <v>147</v>
      </c>
      <c r="C95" s="187" t="s">
        <v>4165</v>
      </c>
      <c r="D95" s="190"/>
      <c r="E95" s="159"/>
      <c r="F95" s="159"/>
      <c r="G95" s="160"/>
      <c r="H95" s="160"/>
      <c r="I95" s="160"/>
      <c r="J95" s="160"/>
      <c r="K95" s="189"/>
      <c r="L95" s="159"/>
      <c r="M95" s="213"/>
      <c r="N95" s="189"/>
      <c r="O95" s="231"/>
    </row>
    <row r="96" spans="1:15">
      <c r="A96" s="187">
        <v>87</v>
      </c>
      <c r="B96" s="214" t="s">
        <v>147</v>
      </c>
      <c r="C96" s="187" t="s">
        <v>4165</v>
      </c>
      <c r="D96" s="190"/>
      <c r="E96" s="159"/>
      <c r="F96" s="159"/>
      <c r="G96" s="160"/>
      <c r="H96" s="160"/>
      <c r="I96" s="160"/>
      <c r="J96" s="160"/>
      <c r="K96" s="189"/>
      <c r="L96" s="159"/>
      <c r="M96" s="213"/>
      <c r="N96" s="189"/>
      <c r="O96" s="231"/>
    </row>
    <row r="97" spans="1:15" ht="18.75" customHeight="1">
      <c r="A97" s="187">
        <v>88</v>
      </c>
      <c r="B97" s="187" t="s">
        <v>147</v>
      </c>
      <c r="C97" s="187" t="s">
        <v>4165</v>
      </c>
      <c r="D97" s="190"/>
      <c r="E97" s="191"/>
      <c r="F97" s="191"/>
      <c r="G97" s="192"/>
      <c r="H97" s="193"/>
      <c r="I97" s="193"/>
      <c r="J97" s="192"/>
      <c r="K97" s="190"/>
      <c r="L97" s="159"/>
      <c r="M97" s="213"/>
      <c r="N97" s="189"/>
      <c r="O97" s="231"/>
    </row>
    <row r="98" spans="1:15">
      <c r="A98" s="187">
        <v>89</v>
      </c>
      <c r="B98" s="214" t="s">
        <v>147</v>
      </c>
      <c r="C98" s="187" t="s">
        <v>4165</v>
      </c>
      <c r="D98" s="190"/>
      <c r="E98" s="159"/>
      <c r="F98" s="159"/>
      <c r="G98" s="160"/>
      <c r="H98" s="160"/>
      <c r="I98" s="212"/>
      <c r="J98" s="160"/>
      <c r="K98" s="189"/>
      <c r="L98" s="159"/>
      <c r="M98" s="213"/>
      <c r="N98" s="189"/>
      <c r="O98" s="231"/>
    </row>
    <row r="99" spans="1:15">
      <c r="A99" s="187">
        <v>90</v>
      </c>
      <c r="B99" s="214" t="s">
        <v>147</v>
      </c>
      <c r="C99" s="187" t="s">
        <v>4165</v>
      </c>
      <c r="D99" s="190"/>
      <c r="E99" s="159"/>
      <c r="F99" s="159"/>
      <c r="G99" s="160"/>
      <c r="H99" s="160"/>
      <c r="I99" s="160"/>
      <c r="J99" s="160"/>
      <c r="K99" s="189"/>
      <c r="L99" s="159"/>
      <c r="M99" s="213"/>
      <c r="N99" s="189"/>
      <c r="O99" s="231"/>
    </row>
    <row r="100" spans="1:15">
      <c r="A100" s="187">
        <v>91</v>
      </c>
      <c r="B100" s="214" t="s">
        <v>147</v>
      </c>
      <c r="C100" s="187" t="s">
        <v>4165</v>
      </c>
      <c r="D100" s="190"/>
      <c r="E100" s="159"/>
      <c r="F100" s="159"/>
      <c r="G100" s="160"/>
      <c r="H100" s="160"/>
      <c r="I100" s="160"/>
      <c r="J100" s="160"/>
      <c r="K100" s="189"/>
      <c r="L100" s="159"/>
      <c r="M100" s="213"/>
      <c r="N100" s="189"/>
      <c r="O100" s="231"/>
    </row>
    <row r="101" spans="1:15">
      <c r="A101" s="187">
        <v>92</v>
      </c>
      <c r="B101" s="214" t="s">
        <v>147</v>
      </c>
      <c r="C101" s="187" t="s">
        <v>4165</v>
      </c>
      <c r="D101" s="190"/>
      <c r="E101" s="159"/>
      <c r="F101" s="159"/>
      <c r="G101" s="160"/>
      <c r="H101" s="160"/>
      <c r="I101" s="160"/>
      <c r="J101" s="160"/>
      <c r="K101" s="189"/>
      <c r="L101" s="159"/>
      <c r="M101" s="213"/>
      <c r="N101" s="189"/>
      <c r="O101" s="231"/>
    </row>
    <row r="102" spans="1:15">
      <c r="A102" s="187">
        <v>93</v>
      </c>
      <c r="B102" s="187" t="s">
        <v>147</v>
      </c>
      <c r="C102" s="187" t="s">
        <v>4165</v>
      </c>
      <c r="D102" s="190"/>
      <c r="E102" s="159"/>
      <c r="F102" s="159"/>
      <c r="G102" s="160"/>
      <c r="H102" s="160"/>
      <c r="I102" s="160"/>
      <c r="J102" s="160"/>
      <c r="K102" s="189"/>
      <c r="L102" s="159"/>
      <c r="M102" s="213"/>
      <c r="N102" s="189"/>
      <c r="O102" s="231"/>
    </row>
    <row r="103" spans="1:15">
      <c r="A103" s="187">
        <v>94</v>
      </c>
      <c r="B103" s="187" t="s">
        <v>147</v>
      </c>
      <c r="C103" s="187" t="s">
        <v>4165</v>
      </c>
      <c r="D103" s="190"/>
      <c r="E103" s="159"/>
      <c r="F103" s="159"/>
      <c r="G103" s="160"/>
      <c r="H103" s="160"/>
      <c r="I103" s="160"/>
      <c r="J103" s="160"/>
      <c r="K103" s="189"/>
      <c r="L103" s="159"/>
      <c r="M103" s="213"/>
      <c r="N103" s="189"/>
      <c r="O103" s="231"/>
    </row>
    <row r="104" spans="1:15">
      <c r="A104" s="187">
        <v>95</v>
      </c>
      <c r="B104" s="187" t="s">
        <v>147</v>
      </c>
      <c r="C104" s="187" t="s">
        <v>4165</v>
      </c>
      <c r="D104" s="190"/>
      <c r="E104" s="159"/>
      <c r="F104" s="159"/>
      <c r="G104" s="160"/>
      <c r="H104" s="160"/>
      <c r="I104" s="160"/>
      <c r="J104" s="160"/>
      <c r="K104" s="189"/>
      <c r="L104" s="159"/>
      <c r="M104" s="213"/>
      <c r="N104" s="189"/>
      <c r="O104" s="231"/>
    </row>
    <row r="105" spans="1:15">
      <c r="A105" s="187">
        <v>96</v>
      </c>
      <c r="B105" s="187" t="s">
        <v>147</v>
      </c>
      <c r="C105" s="187" t="s">
        <v>4165</v>
      </c>
      <c r="D105" s="190"/>
      <c r="E105" s="159"/>
      <c r="F105" s="159"/>
      <c r="G105" s="160"/>
      <c r="H105" s="160"/>
      <c r="I105" s="160"/>
      <c r="J105" s="160"/>
      <c r="K105" s="189"/>
      <c r="L105" s="159"/>
      <c r="M105" s="213"/>
      <c r="N105" s="189"/>
      <c r="O105" s="231"/>
    </row>
    <row r="106" spans="1:15">
      <c r="A106" s="187">
        <v>97</v>
      </c>
      <c r="B106" s="187" t="s">
        <v>147</v>
      </c>
      <c r="C106" s="187" t="s">
        <v>4165</v>
      </c>
      <c r="D106" s="190"/>
      <c r="E106" s="159"/>
      <c r="F106" s="159"/>
      <c r="G106" s="160"/>
      <c r="H106" s="160"/>
      <c r="I106" s="160"/>
      <c r="J106" s="160"/>
      <c r="K106" s="189"/>
      <c r="L106" s="159"/>
      <c r="M106" s="213"/>
      <c r="N106" s="189"/>
      <c r="O106" s="231"/>
    </row>
    <row r="107" spans="1:15">
      <c r="A107" s="187">
        <v>98</v>
      </c>
      <c r="B107" s="187" t="s">
        <v>147</v>
      </c>
      <c r="C107" s="187" t="s">
        <v>4165</v>
      </c>
      <c r="D107" s="190"/>
      <c r="E107" s="159"/>
      <c r="F107" s="159"/>
      <c r="G107" s="160"/>
      <c r="H107" s="160"/>
      <c r="I107" s="160"/>
      <c r="J107" s="160"/>
      <c r="K107" s="189"/>
      <c r="L107" s="159"/>
      <c r="M107" s="213"/>
      <c r="N107" s="189"/>
      <c r="O107" s="231"/>
    </row>
    <row r="108" spans="1:15">
      <c r="A108" s="187">
        <v>99</v>
      </c>
      <c r="B108" s="187" t="s">
        <v>147</v>
      </c>
      <c r="C108" s="187" t="s">
        <v>4165</v>
      </c>
      <c r="D108" s="190"/>
      <c r="E108" s="159"/>
      <c r="F108" s="159"/>
      <c r="G108" s="160"/>
      <c r="H108" s="160"/>
      <c r="I108" s="160"/>
      <c r="J108" s="160"/>
      <c r="K108" s="189"/>
      <c r="L108" s="159"/>
      <c r="M108" s="213"/>
      <c r="N108" s="189"/>
      <c r="O108" s="231"/>
    </row>
    <row r="109" spans="1:15">
      <c r="A109" s="187">
        <v>100</v>
      </c>
      <c r="B109" s="187" t="s">
        <v>147</v>
      </c>
      <c r="C109" s="187" t="s">
        <v>4165</v>
      </c>
      <c r="D109" s="190"/>
      <c r="E109" s="159"/>
      <c r="F109" s="159"/>
      <c r="G109" s="160"/>
      <c r="H109" s="160"/>
      <c r="I109" s="160"/>
      <c r="J109" s="160"/>
      <c r="K109" s="189"/>
      <c r="L109" s="159"/>
      <c r="M109" s="213"/>
      <c r="N109" s="189"/>
      <c r="O109" s="231"/>
    </row>
    <row r="110" spans="1:15">
      <c r="A110" s="187">
        <v>101</v>
      </c>
      <c r="B110" s="187" t="s">
        <v>147</v>
      </c>
      <c r="C110" s="187" t="s">
        <v>4165</v>
      </c>
      <c r="D110" s="190"/>
      <c r="E110" s="159"/>
      <c r="F110" s="159"/>
      <c r="G110" s="160"/>
      <c r="H110" s="160"/>
      <c r="I110" s="160"/>
      <c r="J110" s="160"/>
      <c r="K110" s="189"/>
      <c r="L110" s="159"/>
      <c r="M110" s="213"/>
      <c r="N110" s="189"/>
      <c r="O110" s="231"/>
    </row>
    <row r="111" spans="1:15">
      <c r="A111" s="187">
        <v>102</v>
      </c>
      <c r="B111" s="187" t="s">
        <v>147</v>
      </c>
      <c r="C111" s="187" t="s">
        <v>4165</v>
      </c>
      <c r="D111" s="190"/>
      <c r="E111" s="159"/>
      <c r="F111" s="159"/>
      <c r="G111" s="160"/>
      <c r="H111" s="160"/>
      <c r="I111" s="160"/>
      <c r="J111" s="160"/>
      <c r="K111" s="189"/>
      <c r="L111" s="159"/>
      <c r="M111" s="213"/>
      <c r="N111" s="189"/>
      <c r="O111" s="231"/>
    </row>
    <row r="112" spans="1:15">
      <c r="A112" s="187">
        <v>103</v>
      </c>
      <c r="B112" s="187" t="s">
        <v>147</v>
      </c>
      <c r="C112" s="187" t="s">
        <v>4165</v>
      </c>
      <c r="D112" s="190"/>
      <c r="E112" s="159"/>
      <c r="F112" s="159"/>
      <c r="G112" s="160"/>
      <c r="H112" s="160"/>
      <c r="I112" s="160"/>
      <c r="J112" s="160"/>
      <c r="K112" s="189"/>
      <c r="L112" s="159"/>
      <c r="M112" s="213"/>
      <c r="N112" s="189"/>
      <c r="O112" s="231"/>
    </row>
    <row r="113" spans="1:15">
      <c r="A113" s="187">
        <v>104</v>
      </c>
      <c r="B113" s="187" t="s">
        <v>147</v>
      </c>
      <c r="C113" s="187" t="s">
        <v>4165</v>
      </c>
      <c r="D113" s="190"/>
      <c r="E113" s="159"/>
      <c r="F113" s="159"/>
      <c r="G113" s="160"/>
      <c r="H113" s="160"/>
      <c r="I113" s="160"/>
      <c r="J113" s="160"/>
      <c r="K113" s="189"/>
      <c r="L113" s="159"/>
      <c r="M113" s="213"/>
      <c r="N113" s="189"/>
      <c r="O113" s="231"/>
    </row>
    <row r="114" spans="1:15">
      <c r="A114" s="187">
        <v>105</v>
      </c>
      <c r="B114" s="187" t="s">
        <v>147</v>
      </c>
      <c r="C114" s="187" t="s">
        <v>4165</v>
      </c>
      <c r="D114" s="190"/>
      <c r="E114" s="159"/>
      <c r="F114" s="159"/>
      <c r="G114" s="160"/>
      <c r="H114" s="160"/>
      <c r="I114" s="160"/>
      <c r="J114" s="160"/>
      <c r="K114" s="189"/>
      <c r="L114" s="159"/>
      <c r="M114" s="213"/>
      <c r="N114" s="189"/>
      <c r="O114" s="231"/>
    </row>
    <row r="115" spans="1:15">
      <c r="A115" s="187">
        <v>106</v>
      </c>
      <c r="B115" s="187" t="s">
        <v>147</v>
      </c>
      <c r="C115" s="187" t="s">
        <v>4165</v>
      </c>
      <c r="D115" s="190"/>
      <c r="E115" s="159"/>
      <c r="F115" s="159"/>
      <c r="G115" s="160"/>
      <c r="H115" s="160"/>
      <c r="I115" s="160"/>
      <c r="J115" s="160"/>
      <c r="K115" s="189"/>
      <c r="L115" s="159"/>
      <c r="M115" s="213"/>
      <c r="N115" s="189"/>
      <c r="O115" s="231"/>
    </row>
    <row r="116" spans="1:15">
      <c r="A116" s="187">
        <v>107</v>
      </c>
      <c r="B116" s="187" t="s">
        <v>147</v>
      </c>
      <c r="C116" s="187" t="s">
        <v>4165</v>
      </c>
      <c r="D116" s="190"/>
      <c r="E116" s="159"/>
      <c r="F116" s="159"/>
      <c r="G116" s="160"/>
      <c r="H116" s="160"/>
      <c r="I116" s="160"/>
      <c r="J116" s="160"/>
      <c r="K116" s="189"/>
      <c r="L116" s="159"/>
      <c r="M116" s="213"/>
      <c r="N116" s="189"/>
      <c r="O116" s="231"/>
    </row>
    <row r="117" spans="1:15">
      <c r="A117" s="187">
        <v>108</v>
      </c>
      <c r="B117" s="187" t="s">
        <v>147</v>
      </c>
      <c r="C117" s="187" t="s">
        <v>4165</v>
      </c>
      <c r="D117" s="190"/>
      <c r="E117" s="159"/>
      <c r="F117" s="159"/>
      <c r="G117" s="160"/>
      <c r="H117" s="160"/>
      <c r="I117" s="160"/>
      <c r="J117" s="160"/>
      <c r="K117" s="189"/>
      <c r="L117" s="159"/>
      <c r="M117" s="213"/>
      <c r="N117" s="189"/>
      <c r="O117" s="231"/>
    </row>
    <row r="118" spans="1:15">
      <c r="A118" s="187">
        <v>109</v>
      </c>
      <c r="B118" s="187" t="s">
        <v>147</v>
      </c>
      <c r="C118" s="187" t="s">
        <v>4165</v>
      </c>
      <c r="D118" s="190"/>
      <c r="E118" s="159"/>
      <c r="F118" s="159"/>
      <c r="G118" s="160"/>
      <c r="H118" s="160"/>
      <c r="I118" s="160"/>
      <c r="J118" s="160"/>
      <c r="K118" s="189"/>
      <c r="L118" s="159"/>
      <c r="M118" s="213"/>
      <c r="N118" s="189"/>
      <c r="O118" s="231"/>
    </row>
    <row r="119" spans="1:15">
      <c r="A119" s="187">
        <v>110</v>
      </c>
      <c r="B119" s="187" t="s">
        <v>147</v>
      </c>
      <c r="C119" s="187" t="s">
        <v>4165</v>
      </c>
      <c r="D119" s="190"/>
      <c r="E119" s="159"/>
      <c r="F119" s="159"/>
      <c r="G119" s="160"/>
      <c r="H119" s="160"/>
      <c r="I119" s="160"/>
      <c r="J119" s="160"/>
      <c r="K119" s="189"/>
      <c r="L119" s="159"/>
      <c r="M119" s="213"/>
      <c r="N119" s="189"/>
      <c r="O119" s="231"/>
    </row>
    <row r="120" spans="1:15">
      <c r="A120" s="187">
        <v>111</v>
      </c>
      <c r="B120" s="187" t="s">
        <v>147</v>
      </c>
      <c r="C120" s="187" t="s">
        <v>4165</v>
      </c>
      <c r="D120" s="190"/>
      <c r="E120" s="159"/>
      <c r="F120" s="159"/>
      <c r="G120" s="160"/>
      <c r="H120" s="160"/>
      <c r="I120" s="160"/>
      <c r="J120" s="160"/>
      <c r="K120" s="189"/>
      <c r="L120" s="159"/>
      <c r="M120" s="213"/>
      <c r="N120" s="189"/>
      <c r="O120" s="231"/>
    </row>
    <row r="121" spans="1:15">
      <c r="A121" s="187">
        <v>112</v>
      </c>
      <c r="B121" s="187" t="s">
        <v>147</v>
      </c>
      <c r="C121" s="187" t="s">
        <v>4165</v>
      </c>
      <c r="D121" s="190"/>
      <c r="E121" s="159"/>
      <c r="F121" s="159"/>
      <c r="G121" s="160"/>
      <c r="H121" s="160"/>
      <c r="I121" s="160"/>
      <c r="J121" s="160"/>
      <c r="K121" s="189"/>
      <c r="L121" s="159"/>
      <c r="M121" s="213"/>
      <c r="N121" s="189"/>
      <c r="O121" s="231"/>
    </row>
    <row r="122" spans="1:15">
      <c r="A122" s="187">
        <v>113</v>
      </c>
      <c r="B122" s="187" t="s">
        <v>147</v>
      </c>
      <c r="C122" s="187" t="s">
        <v>4165</v>
      </c>
      <c r="D122" s="190"/>
      <c r="E122" s="159"/>
      <c r="F122" s="159"/>
      <c r="G122" s="160"/>
      <c r="H122" s="160"/>
      <c r="I122" s="160"/>
      <c r="J122" s="160"/>
      <c r="K122" s="189"/>
      <c r="L122" s="159"/>
      <c r="M122" s="213"/>
      <c r="N122" s="189"/>
      <c r="O122" s="231"/>
    </row>
    <row r="123" spans="1:15">
      <c r="A123" s="187">
        <v>114</v>
      </c>
      <c r="B123" s="187" t="s">
        <v>147</v>
      </c>
      <c r="C123" s="187" t="s">
        <v>4165</v>
      </c>
      <c r="D123" s="190"/>
      <c r="E123" s="159"/>
      <c r="F123" s="159"/>
      <c r="G123" s="160"/>
      <c r="H123" s="160"/>
      <c r="I123" s="160"/>
      <c r="J123" s="160"/>
      <c r="K123" s="189"/>
      <c r="L123" s="159"/>
      <c r="M123" s="213"/>
      <c r="N123" s="189"/>
      <c r="O123" s="231"/>
    </row>
    <row r="124" spans="1:15">
      <c r="A124" s="187">
        <v>115</v>
      </c>
      <c r="B124" s="187" t="s">
        <v>147</v>
      </c>
      <c r="C124" s="187" t="s">
        <v>4165</v>
      </c>
      <c r="D124" s="190"/>
      <c r="E124" s="159"/>
      <c r="F124" s="159"/>
      <c r="G124" s="160"/>
      <c r="H124" s="160"/>
      <c r="I124" s="160"/>
      <c r="J124" s="160"/>
      <c r="K124" s="189"/>
      <c r="L124" s="159"/>
      <c r="M124" s="213"/>
      <c r="N124" s="189"/>
      <c r="O124" s="231"/>
    </row>
    <row r="125" spans="1:15">
      <c r="A125" s="187">
        <v>116</v>
      </c>
      <c r="B125" s="187" t="s">
        <v>147</v>
      </c>
      <c r="C125" s="187" t="s">
        <v>4165</v>
      </c>
      <c r="D125" s="190"/>
      <c r="E125" s="159"/>
      <c r="F125" s="159"/>
      <c r="G125" s="160"/>
      <c r="H125" s="160"/>
      <c r="I125" s="160"/>
      <c r="J125" s="160"/>
      <c r="K125" s="189"/>
      <c r="L125" s="159"/>
      <c r="M125" s="213"/>
      <c r="N125" s="189"/>
      <c r="O125" s="231"/>
    </row>
    <row r="126" spans="1:15">
      <c r="A126" s="187">
        <v>117</v>
      </c>
      <c r="B126" s="187" t="s">
        <v>147</v>
      </c>
      <c r="C126" s="187" t="s">
        <v>4165</v>
      </c>
      <c r="D126" s="190"/>
      <c r="E126" s="191"/>
      <c r="F126" s="191"/>
      <c r="G126" s="192"/>
      <c r="H126" s="192"/>
      <c r="I126" s="160"/>
      <c r="J126" s="192"/>
      <c r="K126" s="190"/>
      <c r="L126" s="159"/>
      <c r="M126" s="213"/>
      <c r="N126" s="189"/>
      <c r="O126" s="231"/>
    </row>
    <row r="127" spans="1:15">
      <c r="A127" s="187">
        <v>118</v>
      </c>
      <c r="B127" s="187" t="s">
        <v>147</v>
      </c>
      <c r="C127" s="187" t="s">
        <v>4165</v>
      </c>
      <c r="D127" s="190"/>
      <c r="E127" s="191"/>
      <c r="F127" s="191"/>
      <c r="G127" s="160"/>
      <c r="H127" s="160"/>
      <c r="I127" s="192"/>
      <c r="J127" s="160"/>
      <c r="K127" s="189"/>
      <c r="L127" s="159"/>
      <c r="M127" s="213"/>
      <c r="N127" s="189"/>
      <c r="O127" s="231"/>
    </row>
    <row r="128" spans="1:15">
      <c r="A128" s="187">
        <v>119</v>
      </c>
      <c r="B128" s="187" t="s">
        <v>147</v>
      </c>
      <c r="C128" s="187" t="s">
        <v>4165</v>
      </c>
      <c r="D128" s="190"/>
      <c r="E128" s="159"/>
      <c r="F128" s="159"/>
      <c r="G128" s="160"/>
      <c r="H128" s="160"/>
      <c r="I128" s="160"/>
      <c r="J128" s="160"/>
      <c r="K128" s="189"/>
      <c r="L128" s="159"/>
      <c r="M128" s="213"/>
      <c r="N128" s="189"/>
      <c r="O128" s="231"/>
    </row>
    <row r="129" spans="1:15">
      <c r="A129" s="187">
        <v>120</v>
      </c>
      <c r="B129" s="187" t="s">
        <v>147</v>
      </c>
      <c r="C129" s="187" t="s">
        <v>4165</v>
      </c>
      <c r="D129" s="190"/>
      <c r="E129" s="191"/>
      <c r="F129" s="191"/>
      <c r="G129" s="160"/>
      <c r="H129" s="160"/>
      <c r="I129" s="160"/>
      <c r="J129" s="160"/>
      <c r="K129" s="189"/>
      <c r="L129" s="159"/>
      <c r="M129" s="213"/>
      <c r="N129" s="189"/>
      <c r="O129" s="231"/>
    </row>
    <row r="130" spans="1:15">
      <c r="A130" s="187">
        <v>121</v>
      </c>
      <c r="B130" s="187" t="s">
        <v>147</v>
      </c>
      <c r="C130" s="187" t="s">
        <v>4165</v>
      </c>
      <c r="D130" s="190"/>
      <c r="E130" s="191"/>
      <c r="F130" s="191"/>
      <c r="G130" s="160"/>
      <c r="H130" s="160"/>
      <c r="I130" s="160"/>
      <c r="J130" s="160"/>
      <c r="K130" s="189"/>
      <c r="L130" s="159"/>
      <c r="M130" s="213"/>
      <c r="N130" s="189"/>
      <c r="O130" s="231"/>
    </row>
    <row r="131" spans="1:15">
      <c r="A131" s="187">
        <v>122</v>
      </c>
      <c r="B131" s="187" t="s">
        <v>147</v>
      </c>
      <c r="C131" s="187" t="s">
        <v>4165</v>
      </c>
      <c r="D131" s="190"/>
      <c r="E131" s="191"/>
      <c r="F131" s="191"/>
      <c r="G131" s="160"/>
      <c r="H131" s="160"/>
      <c r="I131" s="160"/>
      <c r="J131" s="160"/>
      <c r="K131" s="189"/>
      <c r="L131" s="159"/>
      <c r="M131" s="213"/>
      <c r="N131" s="189"/>
      <c r="O131" s="231"/>
    </row>
    <row r="132" spans="1:15">
      <c r="A132" s="187">
        <v>123</v>
      </c>
      <c r="B132" s="187" t="s">
        <v>147</v>
      </c>
      <c r="C132" s="187" t="s">
        <v>4165</v>
      </c>
      <c r="D132" s="190"/>
      <c r="E132" s="159"/>
      <c r="F132" s="159"/>
      <c r="G132" s="160"/>
      <c r="H132" s="160"/>
      <c r="I132" s="160"/>
      <c r="J132" s="160"/>
      <c r="K132" s="189"/>
      <c r="L132" s="159"/>
      <c r="M132" s="213"/>
      <c r="N132" s="189"/>
      <c r="O132" s="231"/>
    </row>
    <row r="133" spans="1:15">
      <c r="A133" s="187">
        <v>124</v>
      </c>
      <c r="B133" s="187" t="s">
        <v>147</v>
      </c>
      <c r="C133" s="187" t="s">
        <v>4165</v>
      </c>
      <c r="D133" s="190"/>
      <c r="E133" s="159"/>
      <c r="F133" s="159"/>
      <c r="G133" s="160"/>
      <c r="H133" s="160"/>
      <c r="I133" s="160"/>
      <c r="J133" s="160"/>
      <c r="K133" s="189"/>
      <c r="L133" s="159"/>
      <c r="M133" s="213"/>
      <c r="N133" s="189"/>
      <c r="O133" s="231"/>
    </row>
    <row r="134" spans="1:15">
      <c r="A134" s="187">
        <v>125</v>
      </c>
      <c r="B134" s="187" t="s">
        <v>147</v>
      </c>
      <c r="C134" s="187" t="s">
        <v>4165</v>
      </c>
      <c r="D134" s="190"/>
      <c r="E134" s="159"/>
      <c r="F134" s="159"/>
      <c r="G134" s="160"/>
      <c r="H134" s="160"/>
      <c r="I134" s="160"/>
      <c r="J134" s="160"/>
      <c r="K134" s="189"/>
      <c r="L134" s="159"/>
      <c r="M134" s="213"/>
      <c r="N134" s="189"/>
      <c r="O134" s="231"/>
    </row>
    <row r="135" spans="1:15">
      <c r="A135" s="187">
        <v>126</v>
      </c>
      <c r="B135" s="187" t="s">
        <v>147</v>
      </c>
      <c r="C135" s="187" t="s">
        <v>4165</v>
      </c>
      <c r="D135" s="190"/>
      <c r="E135" s="159"/>
      <c r="F135" s="159"/>
      <c r="G135" s="160"/>
      <c r="H135" s="160"/>
      <c r="I135" s="160"/>
      <c r="J135" s="160"/>
      <c r="K135" s="189"/>
      <c r="L135" s="159"/>
      <c r="M135" s="213"/>
      <c r="N135" s="189"/>
      <c r="O135" s="231"/>
    </row>
    <row r="136" spans="1:15">
      <c r="A136" s="187">
        <v>127</v>
      </c>
      <c r="B136" s="214" t="s">
        <v>147</v>
      </c>
      <c r="C136" s="187" t="s">
        <v>4165</v>
      </c>
      <c r="D136" s="190"/>
      <c r="E136" s="159"/>
      <c r="F136" s="159"/>
      <c r="G136" s="160"/>
      <c r="H136" s="160"/>
      <c r="I136" s="160"/>
      <c r="J136" s="160"/>
      <c r="K136" s="189"/>
      <c r="L136" s="159"/>
      <c r="M136" s="213"/>
      <c r="N136" s="189"/>
      <c r="O136" s="231"/>
    </row>
    <row r="137" spans="1:15">
      <c r="A137" s="187">
        <v>128</v>
      </c>
      <c r="B137" s="187" t="s">
        <v>147</v>
      </c>
      <c r="C137" s="187" t="s">
        <v>4165</v>
      </c>
      <c r="D137" s="190"/>
      <c r="E137" s="159"/>
      <c r="F137" s="159"/>
      <c r="G137" s="160"/>
      <c r="H137" s="160"/>
      <c r="I137" s="160"/>
      <c r="J137" s="160"/>
      <c r="K137" s="189"/>
      <c r="L137" s="159"/>
      <c r="M137" s="213"/>
      <c r="N137" s="189"/>
      <c r="O137" s="231"/>
    </row>
    <row r="138" spans="1:15">
      <c r="A138" s="187">
        <v>129</v>
      </c>
      <c r="B138" s="187" t="s">
        <v>147</v>
      </c>
      <c r="C138" s="187" t="s">
        <v>4165</v>
      </c>
      <c r="D138" s="190"/>
      <c r="E138" s="159"/>
      <c r="F138" s="159"/>
      <c r="G138" s="160"/>
      <c r="H138" s="160"/>
      <c r="I138" s="160"/>
      <c r="J138" s="160"/>
      <c r="K138" s="189"/>
      <c r="L138" s="159"/>
      <c r="M138" s="213"/>
      <c r="N138" s="189"/>
      <c r="O138" s="231"/>
    </row>
    <row r="139" spans="1:15">
      <c r="A139" s="187">
        <v>130</v>
      </c>
      <c r="B139" s="187" t="s">
        <v>147</v>
      </c>
      <c r="C139" s="187" t="s">
        <v>4165</v>
      </c>
      <c r="D139" s="190"/>
      <c r="E139" s="159"/>
      <c r="F139" s="159"/>
      <c r="G139" s="160"/>
      <c r="H139" s="160"/>
      <c r="I139" s="160"/>
      <c r="J139" s="160"/>
      <c r="K139" s="189"/>
      <c r="L139" s="159"/>
      <c r="M139" s="213"/>
      <c r="N139" s="189"/>
      <c r="O139" s="231"/>
    </row>
    <row r="140" spans="1:15">
      <c r="A140" s="187">
        <v>131</v>
      </c>
      <c r="B140" s="187" t="s">
        <v>147</v>
      </c>
      <c r="C140" s="187" t="s">
        <v>4165</v>
      </c>
      <c r="D140" s="190"/>
      <c r="E140" s="159"/>
      <c r="F140" s="159"/>
      <c r="G140" s="160"/>
      <c r="H140" s="160"/>
      <c r="I140" s="160"/>
      <c r="J140" s="160"/>
      <c r="K140" s="189"/>
      <c r="L140" s="159"/>
      <c r="M140" s="213"/>
      <c r="N140" s="189"/>
      <c r="O140" s="231"/>
    </row>
    <row r="141" spans="1:15">
      <c r="A141" s="187">
        <v>132</v>
      </c>
      <c r="B141" s="187" t="s">
        <v>147</v>
      </c>
      <c r="C141" s="187" t="s">
        <v>4165</v>
      </c>
      <c r="D141" s="190"/>
      <c r="E141" s="159"/>
      <c r="F141" s="159"/>
      <c r="G141" s="160"/>
      <c r="H141" s="160"/>
      <c r="I141" s="160"/>
      <c r="J141" s="160"/>
      <c r="K141" s="189"/>
      <c r="L141" s="159"/>
      <c r="M141" s="213"/>
      <c r="N141" s="189"/>
      <c r="O141" s="231"/>
    </row>
    <row r="142" spans="1:15">
      <c r="A142" s="187">
        <v>133</v>
      </c>
      <c r="B142" s="187" t="s">
        <v>147</v>
      </c>
      <c r="C142" s="187" t="s">
        <v>4165</v>
      </c>
      <c r="D142" s="190"/>
      <c r="E142" s="159"/>
      <c r="F142" s="159"/>
      <c r="G142" s="160"/>
      <c r="H142" s="160"/>
      <c r="I142" s="160"/>
      <c r="J142" s="160"/>
      <c r="K142" s="189"/>
      <c r="L142" s="159"/>
      <c r="M142" s="213"/>
      <c r="N142" s="189"/>
      <c r="O142" s="231"/>
    </row>
    <row r="143" spans="1:15">
      <c r="A143" s="187"/>
      <c r="B143" s="187" t="s">
        <v>147</v>
      </c>
      <c r="C143" s="187" t="s">
        <v>4165</v>
      </c>
      <c r="D143" s="190"/>
      <c r="E143" s="159"/>
      <c r="F143" s="159"/>
      <c r="G143" s="160"/>
      <c r="H143" s="160"/>
      <c r="I143" s="160"/>
      <c r="J143" s="160"/>
      <c r="K143" s="189"/>
      <c r="L143" s="159"/>
      <c r="M143" s="213"/>
      <c r="N143" s="189"/>
      <c r="O143" s="231"/>
    </row>
    <row r="144" spans="1:15">
      <c r="A144" s="187"/>
      <c r="B144" s="187" t="s">
        <v>147</v>
      </c>
      <c r="C144" s="187" t="s">
        <v>4165</v>
      </c>
      <c r="D144" s="190"/>
      <c r="E144" s="159"/>
      <c r="F144" s="159"/>
      <c r="G144" s="160"/>
      <c r="H144" s="160"/>
      <c r="I144" s="160"/>
      <c r="J144" s="160"/>
      <c r="K144" s="189"/>
      <c r="L144" s="159"/>
      <c r="M144" s="213"/>
      <c r="N144" s="189"/>
      <c r="O144" s="231"/>
    </row>
    <row r="145" spans="1:15">
      <c r="A145" s="187"/>
      <c r="B145" s="187" t="s">
        <v>147</v>
      </c>
      <c r="C145" s="187" t="s">
        <v>4165</v>
      </c>
      <c r="D145" s="190"/>
      <c r="E145" s="159"/>
      <c r="F145" s="159"/>
      <c r="G145" s="160"/>
      <c r="H145" s="160"/>
      <c r="I145" s="160"/>
      <c r="J145" s="160"/>
      <c r="K145" s="189"/>
      <c r="L145" s="159"/>
      <c r="M145" s="213"/>
      <c r="N145" s="189"/>
      <c r="O145" s="231"/>
    </row>
    <row r="146" spans="1:15">
      <c r="A146" s="187"/>
      <c r="B146" s="187" t="s">
        <v>147</v>
      </c>
      <c r="C146" s="187" t="s">
        <v>4165</v>
      </c>
      <c r="D146" s="190"/>
      <c r="E146" s="159"/>
      <c r="F146" s="159"/>
      <c r="G146" s="160"/>
      <c r="H146" s="160"/>
      <c r="I146" s="160"/>
      <c r="J146" s="160"/>
      <c r="K146" s="189"/>
      <c r="L146" s="159"/>
      <c r="M146" s="213"/>
      <c r="N146" s="189"/>
      <c r="O146" s="231"/>
    </row>
    <row r="147" spans="1:15">
      <c r="A147" s="187"/>
      <c r="B147" s="187" t="s">
        <v>147</v>
      </c>
      <c r="C147" s="187" t="s">
        <v>4165</v>
      </c>
      <c r="D147" s="190"/>
      <c r="E147" s="159"/>
      <c r="F147" s="159"/>
      <c r="G147" s="160"/>
      <c r="H147" s="160"/>
      <c r="I147" s="160"/>
      <c r="J147" s="160"/>
      <c r="K147" s="189"/>
      <c r="L147" s="159"/>
      <c r="M147" s="213"/>
      <c r="N147" s="189"/>
      <c r="O147" s="231"/>
    </row>
    <row r="148" spans="1:15">
      <c r="A148" s="163"/>
      <c r="B148" s="187" t="s">
        <v>147</v>
      </c>
      <c r="C148" s="187" t="s">
        <v>4165</v>
      </c>
      <c r="D148" s="190"/>
      <c r="E148" s="159"/>
      <c r="F148" s="159"/>
      <c r="G148" s="160"/>
      <c r="H148" s="160"/>
      <c r="I148" s="160"/>
      <c r="J148" s="163"/>
      <c r="K148" s="164"/>
      <c r="L148" s="159"/>
      <c r="M148" s="163"/>
      <c r="N148" s="163"/>
      <c r="O148" s="163"/>
    </row>
    <row r="149" spans="1:15">
      <c r="A149" s="163"/>
      <c r="B149" s="187" t="s">
        <v>147</v>
      </c>
      <c r="C149" s="187" t="s">
        <v>4165</v>
      </c>
      <c r="D149" s="190"/>
      <c r="E149" s="165"/>
      <c r="F149" s="165"/>
      <c r="G149" s="160"/>
      <c r="H149" s="163"/>
      <c r="I149" s="160"/>
      <c r="J149" s="163"/>
      <c r="K149" s="164"/>
      <c r="L149" s="159"/>
      <c r="M149" s="163"/>
      <c r="N149" s="163"/>
      <c r="O149" s="163"/>
    </row>
    <row r="150" spans="1:15">
      <c r="A150" s="163"/>
      <c r="B150" s="187" t="s">
        <v>147</v>
      </c>
      <c r="C150" s="187" t="s">
        <v>4165</v>
      </c>
      <c r="D150" s="190"/>
      <c r="E150" s="165"/>
      <c r="F150" s="165"/>
      <c r="G150" s="163"/>
      <c r="H150" s="163"/>
      <c r="I150" s="163"/>
      <c r="J150" s="163"/>
      <c r="K150" s="164"/>
      <c r="L150" s="165"/>
      <c r="M150" s="163"/>
      <c r="N150" s="163"/>
      <c r="O150" s="163"/>
    </row>
    <row r="151" spans="1:15">
      <c r="A151" s="163"/>
      <c r="B151" s="187" t="s">
        <v>147</v>
      </c>
      <c r="C151" s="187" t="s">
        <v>4165</v>
      </c>
      <c r="D151" s="190"/>
      <c r="E151" s="165"/>
      <c r="F151" s="165"/>
      <c r="G151" s="163"/>
      <c r="H151" s="163"/>
      <c r="I151" s="163"/>
      <c r="J151" s="163"/>
      <c r="K151" s="164"/>
      <c r="L151" s="165"/>
      <c r="M151" s="163"/>
      <c r="N151" s="163"/>
      <c r="O151" s="163"/>
    </row>
    <row r="152" spans="1:15">
      <c r="A152" s="163"/>
      <c r="B152" s="187" t="s">
        <v>147</v>
      </c>
      <c r="C152" s="187" t="s">
        <v>4165</v>
      </c>
      <c r="D152" s="190"/>
      <c r="E152" s="165"/>
      <c r="F152" s="165"/>
      <c r="G152" s="163"/>
      <c r="H152" s="163"/>
      <c r="I152" s="163"/>
      <c r="J152" s="163"/>
      <c r="K152" s="164"/>
      <c r="L152" s="165"/>
      <c r="M152" s="163"/>
      <c r="N152" s="163"/>
      <c r="O152" s="163"/>
    </row>
    <row r="153" spans="1:15">
      <c r="A153" s="163"/>
      <c r="B153" s="187" t="s">
        <v>147</v>
      </c>
      <c r="C153" s="187" t="s">
        <v>4165</v>
      </c>
      <c r="D153" s="190"/>
      <c r="E153" s="165"/>
      <c r="F153" s="165"/>
      <c r="G153" s="163"/>
      <c r="H153" s="163"/>
      <c r="I153" s="163"/>
      <c r="J153" s="163"/>
      <c r="K153" s="164"/>
      <c r="L153" s="165"/>
      <c r="M153" s="163"/>
      <c r="N153" s="163"/>
      <c r="O153" s="163"/>
    </row>
    <row r="154" spans="1:15">
      <c r="A154" s="163"/>
      <c r="B154" s="187" t="s">
        <v>147</v>
      </c>
      <c r="C154" s="187" t="s">
        <v>4165</v>
      </c>
      <c r="D154" s="190"/>
      <c r="E154" s="165"/>
      <c r="F154" s="165"/>
      <c r="G154" s="163"/>
      <c r="H154" s="163"/>
      <c r="I154" s="163"/>
      <c r="J154" s="163"/>
      <c r="K154" s="164"/>
      <c r="L154" s="165"/>
      <c r="M154" s="163"/>
      <c r="N154" s="163"/>
      <c r="O154" s="163"/>
    </row>
    <row r="155" spans="1:15">
      <c r="A155" s="163"/>
      <c r="B155" s="187" t="s">
        <v>147</v>
      </c>
      <c r="C155" s="187" t="s">
        <v>4165</v>
      </c>
      <c r="D155" s="190"/>
      <c r="E155" s="165"/>
      <c r="F155" s="165"/>
      <c r="G155" s="163"/>
      <c r="H155" s="163"/>
      <c r="I155" s="163"/>
      <c r="J155" s="163"/>
      <c r="K155" s="164"/>
      <c r="L155" s="165"/>
      <c r="M155" s="163"/>
      <c r="N155" s="163"/>
      <c r="O155" s="163"/>
    </row>
    <row r="156" spans="1:15">
      <c r="A156" s="163"/>
      <c r="B156" s="187" t="s">
        <v>147</v>
      </c>
      <c r="C156" s="187" t="s">
        <v>4165</v>
      </c>
      <c r="D156" s="190"/>
      <c r="E156" s="165"/>
      <c r="F156" s="165"/>
      <c r="G156" s="163"/>
      <c r="H156" s="163"/>
      <c r="I156" s="163"/>
      <c r="J156" s="163"/>
      <c r="K156" s="164"/>
      <c r="L156" s="165"/>
      <c r="M156" s="163"/>
      <c r="N156" s="163"/>
      <c r="O156" s="163"/>
    </row>
    <row r="157" spans="1:15">
      <c r="A157" s="163"/>
      <c r="B157" s="187" t="s">
        <v>147</v>
      </c>
      <c r="C157" s="187" t="s">
        <v>4165</v>
      </c>
      <c r="D157" s="190"/>
      <c r="E157" s="165"/>
      <c r="F157" s="165"/>
      <c r="G157" s="163"/>
      <c r="H157" s="163"/>
      <c r="I157" s="163"/>
      <c r="J157" s="163"/>
      <c r="K157" s="164"/>
      <c r="L157" s="165"/>
      <c r="M157" s="163"/>
      <c r="N157" s="163"/>
      <c r="O157" s="163"/>
    </row>
    <row r="158" spans="1:15">
      <c r="A158" s="163"/>
      <c r="B158" s="187" t="s">
        <v>147</v>
      </c>
      <c r="C158" s="187" t="s">
        <v>4165</v>
      </c>
      <c r="D158" s="190"/>
      <c r="E158" s="165"/>
      <c r="F158" s="165"/>
      <c r="G158" s="163"/>
      <c r="H158" s="163"/>
      <c r="I158" s="163"/>
      <c r="J158" s="163"/>
      <c r="K158" s="164"/>
      <c r="L158" s="165"/>
      <c r="M158" s="163"/>
      <c r="N158" s="163"/>
      <c r="O158" s="163"/>
    </row>
    <row r="159" spans="1:15">
      <c r="A159" s="163"/>
      <c r="B159" s="187" t="s">
        <v>147</v>
      </c>
      <c r="C159" s="187" t="s">
        <v>4165</v>
      </c>
      <c r="D159" s="190"/>
      <c r="E159" s="165"/>
      <c r="F159" s="165"/>
      <c r="G159" s="163"/>
      <c r="H159" s="163"/>
      <c r="I159" s="163"/>
      <c r="J159" s="163"/>
      <c r="K159" s="164"/>
      <c r="L159" s="165"/>
      <c r="M159" s="163"/>
      <c r="N159" s="163"/>
      <c r="O159" s="163"/>
    </row>
    <row r="160" spans="1:15">
      <c r="A160" s="163"/>
      <c r="B160" s="187" t="s">
        <v>147</v>
      </c>
      <c r="C160" s="187" t="s">
        <v>4165</v>
      </c>
      <c r="D160" s="190"/>
      <c r="E160" s="165"/>
      <c r="F160" s="165"/>
      <c r="G160" s="163"/>
      <c r="H160" s="163"/>
      <c r="I160" s="163"/>
      <c r="J160" s="163"/>
      <c r="K160" s="164"/>
      <c r="L160" s="165"/>
      <c r="M160" s="163"/>
      <c r="N160" s="163"/>
      <c r="O160" s="163"/>
    </row>
    <row r="161" spans="1:15">
      <c r="A161" s="163"/>
      <c r="B161" s="187" t="s">
        <v>147</v>
      </c>
      <c r="C161" s="187" t="s">
        <v>4165</v>
      </c>
      <c r="D161" s="190"/>
      <c r="E161" s="165"/>
      <c r="F161" s="165"/>
      <c r="G161" s="163"/>
      <c r="H161" s="163"/>
      <c r="I161" s="163"/>
      <c r="J161" s="163"/>
      <c r="K161" s="164"/>
      <c r="L161" s="165"/>
      <c r="M161" s="163"/>
      <c r="N161" s="163"/>
      <c r="O161" s="163"/>
    </row>
    <row r="162" spans="1:15">
      <c r="A162" s="163"/>
      <c r="B162" s="187" t="s">
        <v>147</v>
      </c>
      <c r="C162" s="187" t="s">
        <v>4165</v>
      </c>
      <c r="D162" s="190"/>
      <c r="E162" s="165"/>
      <c r="F162" s="165"/>
      <c r="G162" s="163"/>
      <c r="H162" s="163"/>
      <c r="I162" s="163"/>
      <c r="J162" s="163"/>
      <c r="K162" s="164"/>
      <c r="L162" s="165"/>
      <c r="M162" s="163"/>
      <c r="N162" s="163"/>
      <c r="O162" s="163"/>
    </row>
    <row r="163" spans="1:15">
      <c r="A163" s="163"/>
      <c r="B163" s="187" t="s">
        <v>147</v>
      </c>
      <c r="C163" s="187" t="s">
        <v>4165</v>
      </c>
      <c r="D163" s="190"/>
      <c r="E163" s="165"/>
      <c r="F163" s="165"/>
      <c r="G163" s="163"/>
      <c r="H163" s="163"/>
      <c r="I163" s="163"/>
      <c r="J163" s="163"/>
      <c r="K163" s="164"/>
      <c r="L163" s="165"/>
      <c r="M163" s="163"/>
      <c r="N163" s="163"/>
      <c r="O163" s="163"/>
    </row>
    <row r="164" spans="1:15">
      <c r="A164" s="163"/>
      <c r="B164" s="187" t="s">
        <v>147</v>
      </c>
      <c r="C164" s="187" t="s">
        <v>4165</v>
      </c>
      <c r="D164" s="190"/>
      <c r="E164" s="165"/>
      <c r="F164" s="165"/>
      <c r="G164" s="163"/>
      <c r="H164" s="163"/>
      <c r="I164" s="163"/>
      <c r="J164" s="163"/>
      <c r="K164" s="164"/>
      <c r="L164" s="165"/>
      <c r="M164" s="163"/>
      <c r="N164" s="163"/>
      <c r="O164" s="163"/>
    </row>
    <row r="165" spans="1:15">
      <c r="A165" s="163"/>
      <c r="B165" s="187" t="s">
        <v>147</v>
      </c>
      <c r="C165" s="187" t="s">
        <v>4165</v>
      </c>
      <c r="D165" s="190"/>
      <c r="E165" s="165"/>
      <c r="F165" s="165"/>
      <c r="G165" s="163"/>
      <c r="H165" s="163"/>
      <c r="I165" s="163"/>
      <c r="J165" s="163"/>
      <c r="K165" s="164"/>
      <c r="L165" s="165"/>
      <c r="M165" s="163"/>
      <c r="N165" s="163"/>
      <c r="O165" s="163"/>
    </row>
    <row r="166" spans="1:15">
      <c r="A166" s="163"/>
      <c r="B166" s="187" t="s">
        <v>147</v>
      </c>
      <c r="C166" s="187" t="s">
        <v>4165</v>
      </c>
      <c r="D166" s="190"/>
      <c r="E166" s="165"/>
      <c r="F166" s="165"/>
      <c r="G166" s="163"/>
      <c r="H166" s="163"/>
      <c r="I166" s="163"/>
      <c r="J166" s="163"/>
      <c r="K166" s="164"/>
      <c r="L166" s="165"/>
      <c r="M166" s="163"/>
      <c r="N166" s="163"/>
      <c r="O166" s="163"/>
    </row>
    <row r="167" spans="1:15">
      <c r="A167" s="163"/>
      <c r="B167" s="187" t="s">
        <v>147</v>
      </c>
      <c r="C167" s="187" t="s">
        <v>4165</v>
      </c>
      <c r="D167" s="190"/>
      <c r="E167" s="165"/>
      <c r="F167" s="165"/>
      <c r="G167" s="163"/>
      <c r="H167" s="163"/>
      <c r="I167" s="163"/>
      <c r="J167" s="163"/>
      <c r="K167" s="164"/>
      <c r="L167" s="165"/>
      <c r="M167" s="163"/>
      <c r="N167" s="163"/>
      <c r="O167" s="163"/>
    </row>
    <row r="168" spans="1:15">
      <c r="A168" s="163"/>
      <c r="B168" s="187" t="s">
        <v>147</v>
      </c>
      <c r="C168" s="187" t="s">
        <v>4165</v>
      </c>
      <c r="D168" s="190"/>
      <c r="E168" s="165"/>
      <c r="F168" s="165"/>
      <c r="G168" s="163"/>
      <c r="H168" s="163"/>
      <c r="I168" s="163"/>
      <c r="J168" s="163"/>
      <c r="K168" s="164"/>
      <c r="L168" s="165"/>
      <c r="M168" s="163"/>
      <c r="N168" s="163"/>
      <c r="O168" s="163"/>
    </row>
    <row r="169" spans="1:15">
      <c r="A169" s="163"/>
      <c r="B169" s="187" t="s">
        <v>147</v>
      </c>
      <c r="C169" s="187" t="s">
        <v>4165</v>
      </c>
      <c r="D169" s="190"/>
      <c r="E169" s="165"/>
      <c r="F169" s="165"/>
      <c r="G169" s="163"/>
      <c r="H169" s="163"/>
      <c r="I169" s="163"/>
      <c r="J169" s="163"/>
      <c r="K169" s="164"/>
      <c r="L169" s="165"/>
      <c r="M169" s="163"/>
      <c r="N169" s="163"/>
      <c r="O169" s="163"/>
    </row>
    <row r="170" spans="1:15">
      <c r="A170" s="163"/>
      <c r="B170" s="187" t="s">
        <v>147</v>
      </c>
      <c r="C170" s="187" t="s">
        <v>4165</v>
      </c>
      <c r="D170" s="190"/>
      <c r="E170" s="165"/>
      <c r="F170" s="165"/>
      <c r="G170" s="163"/>
      <c r="H170" s="163"/>
      <c r="I170" s="163"/>
      <c r="J170" s="163"/>
      <c r="K170" s="164"/>
      <c r="L170" s="165"/>
      <c r="M170" s="163"/>
      <c r="N170" s="163"/>
      <c r="O170" s="163"/>
    </row>
    <row r="171" spans="1:15">
      <c r="A171" s="163"/>
      <c r="B171" s="187" t="s">
        <v>147</v>
      </c>
      <c r="C171" s="187" t="s">
        <v>4165</v>
      </c>
      <c r="D171" s="190"/>
      <c r="E171" s="165"/>
      <c r="F171" s="165"/>
      <c r="G171" s="163"/>
      <c r="H171" s="163"/>
      <c r="I171" s="163"/>
      <c r="J171" s="163"/>
      <c r="K171" s="164"/>
      <c r="L171" s="165"/>
      <c r="M171" s="163"/>
      <c r="N171" s="163"/>
      <c r="O171" s="163"/>
    </row>
    <row r="172" spans="1:15">
      <c r="A172" s="163"/>
      <c r="B172" s="187" t="s">
        <v>147</v>
      </c>
      <c r="C172" s="187" t="s">
        <v>4165</v>
      </c>
      <c r="D172" s="190"/>
      <c r="E172" s="165"/>
      <c r="F172" s="165"/>
      <c r="G172" s="163"/>
      <c r="H172" s="163"/>
      <c r="I172" s="163"/>
      <c r="J172" s="163"/>
      <c r="K172" s="164"/>
      <c r="L172" s="165"/>
      <c r="M172" s="163"/>
      <c r="N172" s="163"/>
      <c r="O172" s="163"/>
    </row>
    <row r="173" spans="1:15">
      <c r="A173" s="163"/>
      <c r="B173" s="187" t="s">
        <v>147</v>
      </c>
      <c r="C173" s="187" t="s">
        <v>4165</v>
      </c>
      <c r="D173" s="190"/>
      <c r="E173" s="165"/>
      <c r="F173" s="165"/>
      <c r="G173" s="163"/>
      <c r="H173" s="163"/>
      <c r="I173" s="163"/>
      <c r="J173" s="163"/>
      <c r="K173" s="164"/>
      <c r="L173" s="165"/>
      <c r="M173" s="163"/>
      <c r="N173" s="163"/>
      <c r="O173" s="163"/>
    </row>
    <row r="174" spans="1:15">
      <c r="A174" s="163"/>
      <c r="B174" s="187" t="s">
        <v>147</v>
      </c>
      <c r="C174" s="187" t="s">
        <v>4165</v>
      </c>
      <c r="D174" s="190"/>
      <c r="E174" s="165"/>
      <c r="F174" s="165"/>
      <c r="G174" s="163"/>
      <c r="H174" s="163"/>
      <c r="I174" s="163"/>
      <c r="J174" s="163"/>
      <c r="K174" s="164"/>
      <c r="L174" s="165"/>
      <c r="M174" s="163"/>
      <c r="N174" s="163"/>
      <c r="O174" s="163"/>
    </row>
    <row r="175" spans="1:15">
      <c r="A175" s="163"/>
      <c r="B175" s="187" t="s">
        <v>147</v>
      </c>
      <c r="C175" s="187" t="s">
        <v>4165</v>
      </c>
      <c r="D175" s="190"/>
      <c r="E175" s="165"/>
      <c r="F175" s="165"/>
      <c r="G175" s="163"/>
      <c r="H175" s="163"/>
      <c r="I175" s="163"/>
      <c r="J175" s="163"/>
      <c r="K175" s="164"/>
      <c r="L175" s="165"/>
      <c r="M175" s="163"/>
      <c r="N175" s="163"/>
      <c r="O175" s="163"/>
    </row>
    <row r="176" spans="1:15">
      <c r="A176" s="163"/>
      <c r="B176" s="187" t="s">
        <v>147</v>
      </c>
      <c r="C176" s="187" t="s">
        <v>4165</v>
      </c>
      <c r="D176" s="190"/>
      <c r="E176" s="165"/>
      <c r="F176" s="165"/>
      <c r="G176" s="163"/>
      <c r="H176" s="163"/>
      <c r="I176" s="163"/>
      <c r="J176" s="163"/>
      <c r="K176" s="164"/>
      <c r="L176" s="165"/>
      <c r="M176" s="163"/>
      <c r="N176" s="163"/>
      <c r="O176" s="163"/>
    </row>
    <row r="177" spans="1:15">
      <c r="A177" s="163"/>
      <c r="B177" s="187"/>
      <c r="C177" s="214"/>
      <c r="D177" s="189"/>
      <c r="E177" s="165"/>
      <c r="F177" s="165"/>
      <c r="G177" s="163"/>
      <c r="H177" s="163"/>
      <c r="I177" s="163"/>
      <c r="J177" s="163"/>
      <c r="K177" s="164"/>
      <c r="L177" s="165"/>
      <c r="M177" s="163"/>
      <c r="N177" s="163"/>
      <c r="O177" s="163"/>
    </row>
    <row r="178" spans="1:15">
      <c r="A178" s="163"/>
      <c r="B178" s="187" t="s">
        <v>147</v>
      </c>
      <c r="C178" s="214"/>
      <c r="D178" s="189"/>
      <c r="E178" s="165"/>
      <c r="F178" s="165"/>
      <c r="G178" s="163"/>
      <c r="H178" s="163"/>
      <c r="I178" s="163"/>
      <c r="J178" s="163"/>
      <c r="K178" s="164"/>
      <c r="L178" s="165"/>
      <c r="M178" s="163"/>
      <c r="N178" s="163"/>
      <c r="O178" s="163"/>
    </row>
    <row r="179" spans="1:15">
      <c r="A179" s="163"/>
      <c r="B179" s="187" t="s">
        <v>147</v>
      </c>
      <c r="C179" s="214"/>
      <c r="D179" s="189"/>
      <c r="E179" s="165"/>
      <c r="F179" s="165"/>
      <c r="G179" s="163"/>
      <c r="H179" s="163"/>
      <c r="I179" s="163"/>
      <c r="J179" s="163"/>
      <c r="K179" s="164"/>
      <c r="L179" s="165"/>
      <c r="M179" s="163"/>
      <c r="N179" s="163"/>
      <c r="O179" s="163"/>
    </row>
    <row r="180" spans="1:15">
      <c r="A180" s="163"/>
      <c r="B180" s="187" t="s">
        <v>147</v>
      </c>
      <c r="C180" s="214"/>
      <c r="D180" s="189"/>
      <c r="E180" s="165"/>
      <c r="F180" s="165"/>
      <c r="G180" s="163"/>
      <c r="H180" s="163"/>
      <c r="I180" s="163"/>
      <c r="J180" s="163"/>
      <c r="K180" s="164"/>
      <c r="L180" s="165"/>
      <c r="M180" s="163"/>
      <c r="N180" s="163"/>
      <c r="O180" s="163"/>
    </row>
    <row r="181" spans="1:15">
      <c r="A181" s="163"/>
      <c r="B181" s="187" t="s">
        <v>147</v>
      </c>
      <c r="C181" s="214"/>
      <c r="D181" s="189"/>
      <c r="E181" s="165"/>
      <c r="F181" s="165"/>
      <c r="G181" s="163"/>
      <c r="H181" s="163"/>
      <c r="I181" s="163"/>
      <c r="J181" s="163"/>
      <c r="K181" s="164"/>
      <c r="L181" s="165"/>
      <c r="M181" s="163"/>
      <c r="N181" s="163"/>
      <c r="O181" s="163"/>
    </row>
    <row r="182" spans="1:15">
      <c r="A182" s="163"/>
      <c r="B182" s="187" t="s">
        <v>147</v>
      </c>
      <c r="C182" s="214"/>
      <c r="D182" s="189"/>
      <c r="E182" s="165"/>
      <c r="F182" s="165"/>
      <c r="G182" s="163"/>
      <c r="H182" s="163"/>
      <c r="I182" s="163"/>
      <c r="J182" s="163"/>
      <c r="K182" s="164"/>
      <c r="L182" s="165"/>
      <c r="M182" s="163"/>
      <c r="N182" s="163"/>
      <c r="O182" s="163"/>
    </row>
    <row r="183" spans="1:15">
      <c r="A183" s="163"/>
      <c r="B183" s="187" t="s">
        <v>147</v>
      </c>
      <c r="C183" s="214"/>
      <c r="D183" s="189"/>
      <c r="E183" s="165"/>
      <c r="F183" s="165"/>
      <c r="G183" s="163"/>
      <c r="H183" s="163"/>
      <c r="I183" s="163"/>
      <c r="J183" s="163"/>
      <c r="K183" s="164"/>
      <c r="L183" s="165"/>
      <c r="M183" s="163"/>
      <c r="N183" s="163"/>
      <c r="O183" s="163"/>
    </row>
    <row r="184" spans="1:15">
      <c r="A184" s="163"/>
      <c r="B184" s="187" t="s">
        <v>147</v>
      </c>
      <c r="C184" s="214"/>
      <c r="D184" s="189"/>
      <c r="E184" s="165"/>
      <c r="F184" s="165"/>
      <c r="G184" s="163"/>
      <c r="H184" s="163"/>
      <c r="I184" s="163"/>
      <c r="J184" s="163"/>
      <c r="K184" s="164"/>
      <c r="L184" s="165"/>
      <c r="M184" s="163"/>
      <c r="N184" s="163"/>
      <c r="O184" s="163"/>
    </row>
    <row r="185" spans="1:15">
      <c r="A185" s="163"/>
      <c r="B185" s="187" t="s">
        <v>147</v>
      </c>
      <c r="C185" s="214"/>
      <c r="D185" s="189"/>
      <c r="E185" s="165"/>
      <c r="F185" s="165"/>
      <c r="G185" s="163"/>
      <c r="H185" s="163"/>
      <c r="I185" s="163"/>
      <c r="J185" s="163"/>
      <c r="K185" s="164"/>
      <c r="L185" s="165"/>
      <c r="M185" s="163" t="s">
        <v>12917</v>
      </c>
      <c r="N185" s="163"/>
      <c r="O185" s="163"/>
    </row>
    <row r="186" spans="1:15">
      <c r="A186" s="163"/>
      <c r="B186" s="187" t="s">
        <v>147</v>
      </c>
      <c r="C186" s="214"/>
      <c r="D186" s="189"/>
      <c r="E186" s="165"/>
      <c r="F186" s="165"/>
      <c r="G186" s="163"/>
      <c r="H186" s="163"/>
      <c r="I186" s="163"/>
      <c r="J186" s="163"/>
      <c r="K186" s="164"/>
      <c r="L186" s="165"/>
      <c r="M186" s="163"/>
      <c r="N186" s="163"/>
      <c r="O186" s="163"/>
    </row>
    <row r="187" spans="1:15">
      <c r="A187" s="163"/>
      <c r="B187" s="187" t="s">
        <v>147</v>
      </c>
      <c r="C187" s="187"/>
      <c r="D187" s="189"/>
      <c r="E187" s="165"/>
      <c r="F187" s="165"/>
      <c r="G187" s="163"/>
      <c r="H187" s="163"/>
      <c r="I187" s="163"/>
      <c r="J187" s="163"/>
      <c r="K187" s="164"/>
      <c r="L187" s="165"/>
      <c r="M187" s="163" t="s">
        <v>12917</v>
      </c>
      <c r="N187" s="163"/>
      <c r="O187" s="163"/>
    </row>
    <row r="188" spans="1:15">
      <c r="A188" s="163"/>
      <c r="B188" s="187" t="s">
        <v>147</v>
      </c>
      <c r="C188" s="187"/>
      <c r="D188" s="189"/>
      <c r="E188" s="165"/>
      <c r="F188" s="165"/>
      <c r="G188" s="163"/>
      <c r="H188" s="163"/>
      <c r="I188" s="163"/>
      <c r="J188" s="163"/>
      <c r="K188" s="164"/>
      <c r="L188" s="165"/>
      <c r="M188" s="163"/>
      <c r="N188" s="163"/>
      <c r="O188" s="163"/>
    </row>
    <row r="189" spans="1:15">
      <c r="A189" s="163"/>
      <c r="B189" s="187" t="s">
        <v>147</v>
      </c>
      <c r="C189" s="187"/>
      <c r="D189" s="189"/>
      <c r="E189" s="165"/>
      <c r="F189" s="165"/>
      <c r="G189" s="163"/>
      <c r="H189" s="163"/>
      <c r="I189" s="163"/>
      <c r="J189" s="163"/>
      <c r="K189" s="164"/>
      <c r="L189" s="165"/>
      <c r="M189" s="163"/>
      <c r="N189" s="163"/>
      <c r="O189" s="163"/>
    </row>
    <row r="190" spans="1:15">
      <c r="A190" s="163"/>
      <c r="B190" s="187" t="s">
        <v>147</v>
      </c>
      <c r="C190" s="187"/>
      <c r="D190" s="189"/>
      <c r="E190" s="165"/>
      <c r="F190" s="165"/>
      <c r="G190" s="163"/>
      <c r="H190" s="163"/>
      <c r="I190" s="163"/>
      <c r="J190" s="163"/>
      <c r="K190" s="164"/>
      <c r="L190" s="165"/>
      <c r="M190" s="163"/>
      <c r="N190" s="163"/>
      <c r="O190" s="163"/>
    </row>
    <row r="191" spans="1:15">
      <c r="A191" s="163"/>
      <c r="B191" s="187" t="s">
        <v>147</v>
      </c>
      <c r="C191" s="187"/>
      <c r="D191" s="189"/>
      <c r="E191" s="165"/>
      <c r="F191" s="165"/>
      <c r="G191" s="163"/>
      <c r="H191" s="163"/>
      <c r="I191" s="163"/>
      <c r="J191" s="163"/>
      <c r="K191" s="164"/>
      <c r="L191" s="165"/>
      <c r="M191" s="163"/>
      <c r="N191" s="163"/>
      <c r="O191" s="163"/>
    </row>
    <row r="192" spans="1:15">
      <c r="A192" s="163"/>
      <c r="B192" s="187" t="s">
        <v>147</v>
      </c>
      <c r="C192" s="187"/>
      <c r="D192" s="189"/>
      <c r="E192" s="165"/>
      <c r="F192" s="165"/>
      <c r="G192" s="163"/>
      <c r="H192" s="163"/>
      <c r="I192" s="163"/>
      <c r="J192" s="163"/>
      <c r="K192" s="164"/>
      <c r="L192" s="165"/>
      <c r="M192" s="163"/>
      <c r="N192" s="163"/>
      <c r="O192" s="163"/>
    </row>
    <row r="193" spans="1:15">
      <c r="A193" s="163"/>
      <c r="B193" s="187" t="s">
        <v>147</v>
      </c>
      <c r="C193" s="187"/>
      <c r="D193" s="189"/>
      <c r="E193" s="165"/>
      <c r="F193" s="165"/>
      <c r="G193" s="163"/>
      <c r="H193" s="163"/>
      <c r="I193" s="163"/>
      <c r="J193" s="163"/>
      <c r="K193" s="164"/>
      <c r="L193" s="165"/>
      <c r="M193" s="163"/>
      <c r="N193" s="163"/>
      <c r="O193" s="163"/>
    </row>
    <row r="194" spans="1:15">
      <c r="A194" s="163"/>
      <c r="B194" s="187" t="s">
        <v>147</v>
      </c>
      <c r="C194" s="187"/>
      <c r="D194" s="189"/>
      <c r="E194" s="165"/>
      <c r="F194" s="165"/>
      <c r="G194" s="163"/>
      <c r="H194" s="163"/>
      <c r="I194" s="163"/>
      <c r="J194" s="163"/>
      <c r="K194" s="164"/>
      <c r="L194" s="165"/>
      <c r="M194" s="163"/>
      <c r="N194" s="163"/>
      <c r="O194" s="163"/>
    </row>
    <row r="195" spans="1:15">
      <c r="A195" s="163"/>
      <c r="B195" s="187" t="s">
        <v>147</v>
      </c>
      <c r="C195" s="187"/>
      <c r="D195" s="189"/>
      <c r="E195" s="165"/>
      <c r="F195" s="165"/>
      <c r="G195" s="163"/>
      <c r="H195" s="163"/>
      <c r="I195" s="163"/>
      <c r="J195" s="163"/>
      <c r="K195" s="164"/>
      <c r="L195" s="165"/>
      <c r="M195" s="163"/>
      <c r="N195" s="163"/>
      <c r="O195" s="163"/>
    </row>
    <row r="196" spans="1:15">
      <c r="A196" s="163"/>
      <c r="B196" s="187" t="s">
        <v>147</v>
      </c>
      <c r="C196" s="187"/>
      <c r="D196" s="189"/>
      <c r="E196" s="165"/>
      <c r="F196" s="165"/>
      <c r="G196" s="163"/>
      <c r="H196" s="163"/>
      <c r="I196" s="163"/>
      <c r="J196" s="163"/>
      <c r="K196" s="164"/>
      <c r="L196" s="165"/>
      <c r="M196" s="163"/>
      <c r="N196" s="163"/>
      <c r="O196" s="163"/>
    </row>
    <row r="197" spans="1:15">
      <c r="A197" s="163"/>
      <c r="B197" s="187" t="s">
        <v>147</v>
      </c>
      <c r="C197" s="187"/>
      <c r="D197" s="189"/>
      <c r="E197" s="165"/>
      <c r="F197" s="165"/>
      <c r="G197" s="163"/>
      <c r="H197" s="163"/>
      <c r="I197" s="163"/>
      <c r="J197" s="163"/>
      <c r="K197" s="164"/>
      <c r="L197" s="165"/>
      <c r="M197" s="163"/>
      <c r="N197" s="163"/>
      <c r="O197" s="163"/>
    </row>
    <row r="198" spans="1:15">
      <c r="A198" s="163"/>
      <c r="B198" s="187" t="s">
        <v>147</v>
      </c>
      <c r="C198" s="187"/>
      <c r="D198" s="189"/>
      <c r="E198" s="165"/>
      <c r="F198" s="165"/>
      <c r="G198" s="163"/>
      <c r="H198" s="163"/>
      <c r="I198" s="163"/>
      <c r="J198" s="163"/>
      <c r="K198" s="164"/>
      <c r="L198" s="165"/>
      <c r="M198" s="163"/>
      <c r="N198" s="163"/>
      <c r="O198" s="163"/>
    </row>
    <row r="199" spans="1:15">
      <c r="A199" s="163"/>
      <c r="B199" s="187" t="s">
        <v>147</v>
      </c>
      <c r="C199" s="187"/>
      <c r="D199" s="189"/>
      <c r="E199" s="165"/>
      <c r="F199" s="165"/>
      <c r="G199" s="163"/>
      <c r="H199" s="163"/>
      <c r="I199" s="163"/>
      <c r="J199" s="163"/>
      <c r="K199" s="164"/>
      <c r="L199" s="165"/>
      <c r="M199" s="163"/>
      <c r="N199" s="163"/>
      <c r="O199" s="163"/>
    </row>
    <row r="200" spans="1:15">
      <c r="A200" s="163"/>
      <c r="B200" s="187" t="s">
        <v>147</v>
      </c>
      <c r="C200" s="187"/>
      <c r="D200" s="189"/>
      <c r="E200" s="165"/>
      <c r="F200" s="165"/>
      <c r="G200" s="163"/>
      <c r="H200" s="163"/>
      <c r="I200" s="163"/>
      <c r="J200" s="163"/>
      <c r="K200" s="164"/>
      <c r="L200" s="165"/>
      <c r="M200" s="163"/>
      <c r="N200" s="163"/>
      <c r="O200" s="163"/>
    </row>
    <row r="201" spans="1:15">
      <c r="A201" s="163"/>
      <c r="B201" s="187" t="s">
        <v>147</v>
      </c>
      <c r="C201" s="187"/>
      <c r="D201" s="189"/>
      <c r="E201" s="165"/>
      <c r="F201" s="165"/>
      <c r="G201" s="163"/>
      <c r="H201" s="163"/>
      <c r="I201" s="163"/>
      <c r="J201" s="163"/>
      <c r="K201" s="164"/>
      <c r="L201" s="165"/>
      <c r="M201" s="163"/>
      <c r="N201" s="163"/>
      <c r="O201" s="163"/>
    </row>
    <row r="202" spans="1:15">
      <c r="A202" s="163"/>
      <c r="B202" s="187" t="s">
        <v>147</v>
      </c>
      <c r="C202" s="187"/>
      <c r="D202" s="189"/>
      <c r="E202" s="165"/>
      <c r="F202" s="165"/>
      <c r="G202" s="163"/>
      <c r="H202" s="163"/>
      <c r="I202" s="163"/>
      <c r="J202" s="163"/>
      <c r="K202" s="164"/>
      <c r="L202" s="165"/>
      <c r="M202" s="163"/>
      <c r="N202" s="163"/>
      <c r="O202" s="163"/>
    </row>
    <row r="203" spans="1:15">
      <c r="A203" s="163"/>
      <c r="B203" s="187" t="s">
        <v>147</v>
      </c>
      <c r="C203" s="187"/>
      <c r="D203" s="189"/>
      <c r="E203" s="165"/>
      <c r="F203" s="165"/>
      <c r="G203" s="163"/>
      <c r="H203" s="163"/>
      <c r="I203" s="163"/>
      <c r="J203" s="163"/>
      <c r="K203" s="164"/>
      <c r="L203" s="165"/>
      <c r="M203" s="163"/>
      <c r="N203" s="163"/>
      <c r="O203" s="163"/>
    </row>
    <row r="204" spans="1:15">
      <c r="A204" s="163"/>
      <c r="B204" s="187" t="s">
        <v>147</v>
      </c>
      <c r="C204" s="187"/>
      <c r="D204" s="189"/>
      <c r="E204" s="165"/>
      <c r="F204" s="165"/>
      <c r="G204" s="163"/>
      <c r="H204" s="163"/>
      <c r="I204" s="163"/>
      <c r="J204" s="163"/>
      <c r="K204" s="164"/>
      <c r="L204" s="165"/>
      <c r="M204" s="163"/>
      <c r="N204" s="163"/>
      <c r="O204" s="163"/>
    </row>
    <row r="205" spans="1:15">
      <c r="A205" s="163"/>
      <c r="B205" s="187" t="s">
        <v>147</v>
      </c>
      <c r="C205" s="187"/>
      <c r="D205" s="189"/>
      <c r="E205" s="165"/>
      <c r="F205" s="165"/>
      <c r="G205" s="163"/>
      <c r="H205" s="163"/>
      <c r="I205" s="163"/>
      <c r="J205" s="163"/>
      <c r="K205" s="164"/>
      <c r="L205" s="165"/>
      <c r="M205" s="163"/>
      <c r="N205" s="163"/>
      <c r="O205" s="163"/>
    </row>
    <row r="206" spans="1:15">
      <c r="A206" s="163"/>
      <c r="B206" s="187" t="s">
        <v>147</v>
      </c>
      <c r="C206" s="187"/>
      <c r="D206" s="189"/>
      <c r="E206" s="165"/>
      <c r="F206" s="165"/>
      <c r="G206" s="163"/>
      <c r="H206" s="163"/>
      <c r="I206" s="163"/>
      <c r="J206" s="163"/>
      <c r="K206" s="164"/>
      <c r="L206" s="165"/>
      <c r="M206" s="163"/>
      <c r="N206" s="163"/>
      <c r="O206" s="163"/>
    </row>
    <row r="207" spans="1:15">
      <c r="A207" s="163"/>
      <c r="B207" s="187" t="s">
        <v>147</v>
      </c>
      <c r="C207" s="187"/>
      <c r="D207" s="189"/>
      <c r="E207" s="165"/>
      <c r="F207" s="165"/>
      <c r="G207" s="163"/>
      <c r="H207" s="163"/>
      <c r="I207" s="163"/>
      <c r="J207" s="163"/>
      <c r="K207" s="164"/>
      <c r="L207" s="165"/>
      <c r="M207" s="163"/>
      <c r="N207" s="163"/>
      <c r="O207" s="163"/>
    </row>
    <row r="208" spans="1:15">
      <c r="A208" s="163"/>
      <c r="B208" s="187" t="s">
        <v>147</v>
      </c>
      <c r="C208" s="187"/>
      <c r="D208" s="189"/>
      <c r="E208" s="165"/>
      <c r="F208" s="165"/>
      <c r="G208" s="163"/>
      <c r="H208" s="163"/>
      <c r="I208" s="163"/>
      <c r="J208" s="163"/>
      <c r="K208" s="164"/>
      <c r="L208" s="165"/>
      <c r="M208" s="163"/>
      <c r="N208" s="163"/>
      <c r="O208" s="163"/>
    </row>
    <row r="209" spans="1:15">
      <c r="A209" s="163"/>
      <c r="B209" s="187" t="s">
        <v>147</v>
      </c>
      <c r="C209" s="187"/>
      <c r="D209" s="189"/>
      <c r="E209" s="165"/>
      <c r="F209" s="165"/>
      <c r="G209" s="163"/>
      <c r="H209" s="163"/>
      <c r="I209" s="163"/>
      <c r="J209" s="163"/>
      <c r="K209" s="164"/>
      <c r="L209" s="165"/>
      <c r="M209" s="163"/>
      <c r="N209" s="163"/>
      <c r="O209" s="163"/>
    </row>
    <row r="210" spans="1:15">
      <c r="A210" s="163"/>
      <c r="B210" s="187" t="s">
        <v>147</v>
      </c>
      <c r="C210" s="187"/>
      <c r="D210" s="189"/>
      <c r="E210" s="165"/>
      <c r="F210" s="165"/>
      <c r="G210" s="163"/>
      <c r="H210" s="163"/>
      <c r="I210" s="163"/>
      <c r="J210" s="163"/>
      <c r="K210" s="164"/>
      <c r="L210" s="165"/>
      <c r="M210" s="163"/>
      <c r="N210" s="163"/>
      <c r="O210" s="163"/>
    </row>
    <row r="211" spans="1:15">
      <c r="A211" s="163"/>
      <c r="B211" s="187" t="s">
        <v>147</v>
      </c>
      <c r="C211" s="187"/>
      <c r="D211" s="189"/>
      <c r="E211" s="165"/>
      <c r="F211" s="165"/>
      <c r="G211" s="163"/>
      <c r="H211" s="163"/>
      <c r="I211" s="163"/>
      <c r="J211" s="163"/>
      <c r="K211" s="164"/>
      <c r="L211" s="165"/>
      <c r="M211" s="163"/>
      <c r="N211" s="163"/>
      <c r="O211" s="163"/>
    </row>
    <row r="212" spans="1:15">
      <c r="A212" s="163"/>
      <c r="B212" s="187" t="s">
        <v>147</v>
      </c>
      <c r="C212" s="187"/>
      <c r="D212" s="189"/>
      <c r="E212" s="165"/>
      <c r="F212" s="165"/>
      <c r="G212" s="163"/>
      <c r="H212" s="163"/>
      <c r="I212" s="163"/>
      <c r="J212" s="163"/>
      <c r="K212" s="164"/>
      <c r="L212" s="165"/>
      <c r="M212" s="163"/>
      <c r="N212" s="163"/>
      <c r="O212" s="163"/>
    </row>
    <row r="213" spans="1:15">
      <c r="A213" s="163"/>
      <c r="B213" s="187" t="s">
        <v>147</v>
      </c>
      <c r="C213" s="187"/>
      <c r="D213" s="189"/>
      <c r="E213" s="165"/>
      <c r="F213" s="165"/>
      <c r="G213" s="163"/>
      <c r="H213" s="163"/>
      <c r="I213" s="163"/>
      <c r="J213" s="163"/>
      <c r="K213" s="164"/>
      <c r="L213" s="159"/>
      <c r="M213" s="163"/>
      <c r="N213" s="163"/>
      <c r="O213" s="163"/>
    </row>
    <row r="214" spans="1:15">
      <c r="A214" s="163"/>
      <c r="B214" s="187" t="s">
        <v>147</v>
      </c>
      <c r="C214" s="187"/>
      <c r="D214" s="189"/>
      <c r="E214" s="165"/>
      <c r="F214" s="165"/>
      <c r="G214" s="163"/>
      <c r="H214" s="163"/>
      <c r="I214" s="163"/>
      <c r="J214" s="163"/>
      <c r="K214" s="164"/>
      <c r="L214" s="165"/>
      <c r="M214" s="163"/>
      <c r="N214" s="163"/>
      <c r="O214" s="163"/>
    </row>
    <row r="215" spans="1:15">
      <c r="A215" s="163"/>
      <c r="B215" s="187" t="s">
        <v>147</v>
      </c>
      <c r="C215" s="187"/>
      <c r="D215" s="189"/>
      <c r="E215" s="165"/>
      <c r="F215" s="165"/>
      <c r="G215" s="163"/>
      <c r="H215" s="163"/>
      <c r="I215" s="163"/>
      <c r="J215" s="163"/>
      <c r="K215" s="164"/>
      <c r="L215" s="165"/>
      <c r="M215" s="163"/>
      <c r="N215" s="163"/>
      <c r="O215" s="163"/>
    </row>
    <row r="216" spans="1:15">
      <c r="A216" s="163"/>
      <c r="B216" s="187" t="s">
        <v>147</v>
      </c>
      <c r="C216" s="187"/>
      <c r="D216" s="189"/>
      <c r="E216" s="165"/>
      <c r="F216" s="165"/>
      <c r="G216" s="163"/>
      <c r="H216" s="163"/>
      <c r="I216" s="163"/>
      <c r="J216" s="163"/>
      <c r="K216" s="164"/>
      <c r="L216" s="165"/>
      <c r="M216" s="163"/>
      <c r="N216" s="163"/>
      <c r="O216" s="163"/>
    </row>
    <row r="217" spans="1:15">
      <c r="A217" s="163"/>
      <c r="B217" s="187" t="s">
        <v>147</v>
      </c>
      <c r="C217" s="187"/>
      <c r="D217" s="189"/>
      <c r="E217" s="165"/>
      <c r="F217" s="165"/>
      <c r="G217" s="163"/>
      <c r="H217" s="163"/>
      <c r="I217" s="163"/>
      <c r="J217" s="163"/>
      <c r="K217" s="164"/>
      <c r="L217" s="165"/>
      <c r="M217" s="163"/>
      <c r="N217" s="163"/>
      <c r="O217" s="163"/>
    </row>
    <row r="218" spans="1:15">
      <c r="A218" s="163"/>
      <c r="B218" s="187" t="s">
        <v>147</v>
      </c>
      <c r="C218" s="187"/>
      <c r="D218" s="189"/>
      <c r="E218" s="165"/>
      <c r="F218" s="165"/>
      <c r="G218" s="163"/>
      <c r="H218" s="163"/>
      <c r="I218" s="163"/>
      <c r="J218" s="163"/>
      <c r="K218" s="164"/>
      <c r="L218" s="165"/>
      <c r="M218" s="163"/>
      <c r="N218" s="163"/>
      <c r="O218" s="163"/>
    </row>
    <row r="219" spans="1:15">
      <c r="A219" s="163"/>
      <c r="B219" s="187" t="s">
        <v>147</v>
      </c>
      <c r="C219" s="187"/>
      <c r="D219" s="189"/>
      <c r="E219" s="165"/>
      <c r="F219" s="165"/>
      <c r="G219" s="163"/>
      <c r="H219" s="163"/>
      <c r="I219" s="163"/>
      <c r="J219" s="163"/>
      <c r="K219" s="164"/>
      <c r="L219" s="159"/>
      <c r="M219" s="163"/>
      <c r="N219" s="163"/>
      <c r="O219" s="163"/>
    </row>
    <row r="220" spans="1:15">
      <c r="A220" s="163"/>
      <c r="B220" s="187" t="s">
        <v>147</v>
      </c>
      <c r="C220" s="187"/>
      <c r="D220" s="189"/>
      <c r="E220" s="165"/>
      <c r="F220" s="165"/>
      <c r="G220" s="163"/>
      <c r="H220" s="163"/>
      <c r="I220" s="163"/>
      <c r="J220" s="163"/>
      <c r="K220" s="164"/>
      <c r="L220" s="159"/>
      <c r="M220" s="163"/>
      <c r="N220" s="163"/>
      <c r="O220" s="163"/>
    </row>
    <row r="221" spans="1:15">
      <c r="A221" s="163"/>
      <c r="B221" s="187" t="s">
        <v>147</v>
      </c>
      <c r="C221" s="187"/>
      <c r="D221" s="189"/>
      <c r="E221" s="165"/>
      <c r="F221" s="165"/>
      <c r="G221" s="163"/>
      <c r="H221" s="163"/>
      <c r="I221" s="163"/>
      <c r="J221" s="163"/>
      <c r="K221" s="164"/>
      <c r="L221" s="159"/>
      <c r="M221" s="163"/>
      <c r="N221" s="163"/>
      <c r="O221" s="163"/>
    </row>
    <row r="222" spans="1:15">
      <c r="A222" s="163"/>
      <c r="B222" s="187" t="s">
        <v>147</v>
      </c>
      <c r="C222" s="187"/>
      <c r="D222" s="189"/>
      <c r="E222" s="165"/>
      <c r="F222" s="165"/>
      <c r="G222" s="163"/>
      <c r="H222" s="163"/>
      <c r="I222" s="163"/>
      <c r="J222" s="163"/>
      <c r="K222" s="164"/>
      <c r="L222" s="159"/>
      <c r="M222" s="163"/>
      <c r="N222" s="163"/>
      <c r="O222" s="163"/>
    </row>
    <row r="223" spans="1:15">
      <c r="A223" s="163"/>
      <c r="B223" s="187" t="s">
        <v>147</v>
      </c>
      <c r="C223" s="187"/>
      <c r="D223" s="189"/>
      <c r="E223" s="165"/>
      <c r="F223" s="165"/>
      <c r="G223" s="163"/>
      <c r="H223" s="163"/>
      <c r="I223" s="163"/>
      <c r="J223" s="163"/>
      <c r="K223" s="164"/>
      <c r="L223" s="159"/>
      <c r="M223" s="163"/>
      <c r="N223" s="163"/>
      <c r="O223" s="163"/>
    </row>
    <row r="224" spans="1:15">
      <c r="A224" s="163"/>
      <c r="B224" s="187" t="s">
        <v>147</v>
      </c>
      <c r="C224" s="187"/>
      <c r="D224" s="189"/>
      <c r="E224" s="165"/>
      <c r="F224" s="165"/>
      <c r="G224" s="163"/>
      <c r="H224" s="163"/>
      <c r="I224" s="163"/>
      <c r="J224" s="163"/>
      <c r="K224" s="164"/>
      <c r="L224" s="159"/>
      <c r="M224" s="163"/>
      <c r="N224" s="163"/>
      <c r="O224" s="163"/>
    </row>
    <row r="225" spans="1:15">
      <c r="A225" s="163"/>
      <c r="B225" s="187" t="s">
        <v>147</v>
      </c>
      <c r="C225" s="187"/>
      <c r="D225" s="189"/>
      <c r="E225" s="165"/>
      <c r="F225" s="165"/>
      <c r="G225" s="163"/>
      <c r="H225" s="163"/>
      <c r="I225" s="163"/>
      <c r="J225" s="163"/>
      <c r="K225" s="164"/>
      <c r="L225" s="159"/>
      <c r="M225" s="163"/>
      <c r="N225" s="163"/>
      <c r="O225" s="163"/>
    </row>
    <row r="226" spans="1:15">
      <c r="A226" s="163"/>
      <c r="B226" s="187" t="s">
        <v>147</v>
      </c>
      <c r="C226" s="187"/>
      <c r="D226" s="189"/>
      <c r="E226" s="165"/>
      <c r="F226" s="165"/>
      <c r="G226" s="163"/>
      <c r="H226" s="163"/>
      <c r="I226" s="163"/>
      <c r="J226" s="163"/>
      <c r="K226" s="164"/>
      <c r="L226" s="163"/>
      <c r="M226" s="163"/>
      <c r="N226" s="163"/>
      <c r="O226" s="163"/>
    </row>
    <row r="227" spans="1:15">
      <c r="A227" s="163"/>
      <c r="B227" s="187" t="s">
        <v>147</v>
      </c>
      <c r="C227" s="187"/>
      <c r="D227" s="189"/>
      <c r="E227" s="164"/>
      <c r="F227" s="164"/>
      <c r="G227" s="163"/>
      <c r="H227" s="163"/>
      <c r="I227" s="163"/>
      <c r="J227" s="163"/>
      <c r="K227" s="164"/>
      <c r="L227" s="163"/>
      <c r="M227" s="163"/>
      <c r="N227" s="163"/>
      <c r="O227" s="163"/>
    </row>
    <row r="228" spans="1:15">
      <c r="A228" s="163"/>
      <c r="B228" s="187" t="s">
        <v>147</v>
      </c>
      <c r="C228" s="187"/>
      <c r="D228" s="189"/>
      <c r="E228" s="164"/>
      <c r="F228" s="164"/>
      <c r="G228" s="163"/>
      <c r="H228" s="163"/>
      <c r="I228" s="163"/>
      <c r="J228" s="163"/>
      <c r="K228" s="164"/>
      <c r="L228" s="163"/>
      <c r="M228" s="163"/>
      <c r="N228" s="163"/>
      <c r="O228" s="163"/>
    </row>
    <row r="229" spans="1:15">
      <c r="A229" s="163"/>
      <c r="B229" s="187" t="s">
        <v>147</v>
      </c>
      <c r="C229" s="187"/>
      <c r="D229" s="189"/>
      <c r="E229" s="164"/>
      <c r="F229" s="164"/>
      <c r="G229" s="163"/>
      <c r="H229" s="163"/>
      <c r="I229" s="163"/>
      <c r="J229" s="163"/>
      <c r="K229" s="164"/>
      <c r="L229" s="163"/>
      <c r="M229" s="163"/>
      <c r="N229" s="163"/>
      <c r="O229" s="163"/>
    </row>
    <row r="230" spans="1:15">
      <c r="A230" s="163"/>
      <c r="B230" s="187" t="s">
        <v>147</v>
      </c>
      <c r="C230" s="187"/>
      <c r="D230" s="189"/>
      <c r="E230" s="164"/>
      <c r="F230" s="164"/>
      <c r="G230" s="163"/>
      <c r="H230" s="163"/>
      <c r="I230" s="163"/>
      <c r="J230" s="163"/>
      <c r="K230" s="164"/>
      <c r="L230" s="163"/>
      <c r="M230" s="163"/>
      <c r="N230" s="163"/>
      <c r="O230" s="163"/>
    </row>
    <row r="231" spans="1:15">
      <c r="A231" s="163"/>
      <c r="B231" s="187" t="s">
        <v>147</v>
      </c>
      <c r="C231" s="187"/>
      <c r="D231" s="189"/>
      <c r="E231" s="164"/>
      <c r="F231" s="164"/>
      <c r="G231" s="163"/>
      <c r="H231" s="163"/>
      <c r="I231" s="163"/>
      <c r="J231" s="163"/>
      <c r="K231" s="164"/>
      <c r="L231" s="163"/>
      <c r="M231" s="163"/>
      <c r="N231" s="163"/>
      <c r="O231" s="163"/>
    </row>
    <row r="232" spans="1:15">
      <c r="A232" s="163"/>
      <c r="B232" s="187" t="s">
        <v>147</v>
      </c>
      <c r="C232" s="187"/>
      <c r="D232" s="189"/>
      <c r="E232" s="164"/>
      <c r="F232" s="164"/>
      <c r="G232" s="163"/>
      <c r="H232" s="163"/>
      <c r="I232" s="163"/>
      <c r="J232" s="163"/>
      <c r="K232" s="164"/>
      <c r="L232" s="163"/>
      <c r="M232" s="163"/>
      <c r="N232" s="163"/>
      <c r="O232" s="163"/>
    </row>
    <row r="233" spans="1:15">
      <c r="A233" s="163"/>
      <c r="B233" s="187" t="s">
        <v>147</v>
      </c>
      <c r="C233" s="187"/>
      <c r="D233" s="189"/>
      <c r="E233" s="164"/>
      <c r="F233" s="164"/>
      <c r="G233" s="163"/>
      <c r="H233" s="163"/>
      <c r="I233" s="163"/>
      <c r="J233" s="163"/>
      <c r="K233" s="164"/>
      <c r="L233" s="163"/>
      <c r="M233" s="163"/>
      <c r="N233" s="163"/>
      <c r="O233" s="163"/>
    </row>
    <row r="234" spans="1:15">
      <c r="A234" s="163"/>
      <c r="B234" s="187" t="s">
        <v>147</v>
      </c>
      <c r="C234" s="187"/>
      <c r="D234" s="189"/>
      <c r="E234" s="164"/>
      <c r="F234" s="164"/>
      <c r="G234" s="163"/>
      <c r="H234" s="163"/>
      <c r="I234" s="163"/>
      <c r="J234" s="163"/>
      <c r="K234" s="164"/>
      <c r="L234" s="163"/>
      <c r="M234" s="163"/>
      <c r="N234" s="163"/>
      <c r="O234" s="163"/>
    </row>
    <row r="235" spans="1:15">
      <c r="A235" s="163"/>
      <c r="B235" s="187" t="s">
        <v>147</v>
      </c>
      <c r="C235" s="187"/>
      <c r="D235" s="189"/>
      <c r="E235" s="164"/>
      <c r="F235" s="164"/>
      <c r="G235" s="163"/>
      <c r="H235" s="163"/>
      <c r="I235" s="163"/>
      <c r="J235" s="163"/>
      <c r="K235" s="164"/>
      <c r="L235" s="163"/>
      <c r="M235" s="163"/>
      <c r="N235" s="163"/>
      <c r="O235" s="163"/>
    </row>
    <row r="236" spans="1:15">
      <c r="A236" s="163"/>
      <c r="B236" s="187" t="s">
        <v>147</v>
      </c>
      <c r="C236" s="187"/>
      <c r="D236" s="189"/>
      <c r="E236" s="164"/>
      <c r="F236" s="164"/>
      <c r="G236" s="163"/>
      <c r="H236" s="163"/>
      <c r="I236" s="163"/>
      <c r="J236" s="163"/>
      <c r="K236" s="164"/>
      <c r="L236" s="163"/>
      <c r="M236" s="163"/>
      <c r="N236" s="163"/>
      <c r="O236" s="163"/>
    </row>
    <row r="237" spans="1:15">
      <c r="A237" s="163"/>
      <c r="B237" s="187" t="s">
        <v>147</v>
      </c>
      <c r="C237" s="187"/>
      <c r="D237" s="189"/>
      <c r="E237" s="164"/>
      <c r="F237" s="164"/>
      <c r="G237" s="163"/>
      <c r="H237" s="163"/>
      <c r="I237" s="163"/>
      <c r="J237" s="163"/>
      <c r="K237" s="164"/>
      <c r="L237" s="163"/>
      <c r="M237" s="163"/>
      <c r="N237" s="163"/>
      <c r="O237" s="163"/>
    </row>
    <row r="238" spans="1:15">
      <c r="A238" s="163"/>
      <c r="B238" s="187" t="s">
        <v>147</v>
      </c>
      <c r="C238" s="187"/>
      <c r="D238" s="189"/>
      <c r="E238" s="164"/>
      <c r="F238" s="164"/>
      <c r="G238" s="163"/>
      <c r="H238" s="163"/>
      <c r="I238" s="163"/>
      <c r="J238" s="163"/>
      <c r="K238" s="164"/>
      <c r="L238" s="163"/>
      <c r="M238" s="163"/>
      <c r="N238" s="163"/>
      <c r="O238" s="163"/>
    </row>
    <row r="239" spans="1:15">
      <c r="A239" s="163"/>
      <c r="B239" s="187" t="s">
        <v>147</v>
      </c>
      <c r="C239" s="187"/>
      <c r="D239" s="189"/>
      <c r="E239" s="164"/>
      <c r="F239" s="164"/>
      <c r="G239" s="163"/>
      <c r="H239" s="163"/>
      <c r="I239" s="163"/>
      <c r="J239" s="163"/>
      <c r="K239" s="164"/>
      <c r="L239" s="163"/>
      <c r="M239" s="163"/>
      <c r="N239" s="163"/>
      <c r="O239" s="163"/>
    </row>
    <row r="240" spans="1:15">
      <c r="A240" s="163"/>
      <c r="B240" s="187" t="s">
        <v>147</v>
      </c>
      <c r="C240" s="187"/>
      <c r="D240" s="189"/>
      <c r="E240" s="164"/>
      <c r="F240" s="164"/>
      <c r="G240" s="163"/>
      <c r="H240" s="163"/>
      <c r="I240" s="163"/>
      <c r="J240" s="163"/>
      <c r="K240" s="164"/>
      <c r="L240" s="163"/>
      <c r="M240" s="163"/>
      <c r="N240" s="163"/>
      <c r="O240" s="163"/>
    </row>
    <row r="241" spans="1:15">
      <c r="A241" s="163"/>
      <c r="B241" s="187" t="s">
        <v>147</v>
      </c>
      <c r="C241" s="187"/>
      <c r="D241" s="189"/>
      <c r="E241" s="164"/>
      <c r="F241" s="164"/>
      <c r="G241" s="163"/>
      <c r="H241" s="163"/>
      <c r="I241" s="163"/>
      <c r="J241" s="163"/>
      <c r="K241" s="164"/>
      <c r="L241" s="163"/>
      <c r="M241" s="163"/>
      <c r="N241" s="163"/>
      <c r="O241" s="163"/>
    </row>
    <row r="242" spans="1:15">
      <c r="A242" s="163"/>
      <c r="B242" s="187" t="s">
        <v>147</v>
      </c>
      <c r="C242" s="187"/>
      <c r="D242" s="189"/>
      <c r="E242" s="164"/>
      <c r="F242" s="164"/>
      <c r="G242" s="163"/>
      <c r="H242" s="163"/>
      <c r="I242" s="163"/>
      <c r="J242" s="163"/>
      <c r="K242" s="164"/>
      <c r="L242" s="163"/>
      <c r="M242" s="163"/>
      <c r="N242" s="163"/>
      <c r="O242" s="163"/>
    </row>
    <row r="243" spans="1:15">
      <c r="A243" s="163"/>
      <c r="B243" s="187" t="s">
        <v>147</v>
      </c>
      <c r="C243" s="187"/>
      <c r="D243" s="189"/>
      <c r="E243" s="164"/>
      <c r="F243" s="164"/>
      <c r="G243" s="163"/>
      <c r="H243" s="163"/>
      <c r="I243" s="163"/>
      <c r="J243" s="163"/>
      <c r="K243" s="164"/>
      <c r="L243" s="163"/>
      <c r="M243" s="163"/>
      <c r="N243" s="163"/>
      <c r="O243" s="163"/>
    </row>
    <row r="244" spans="1:15">
      <c r="A244" s="163"/>
      <c r="B244" s="187" t="s">
        <v>147</v>
      </c>
      <c r="C244" s="187"/>
      <c r="D244" s="189"/>
      <c r="E244" s="164"/>
      <c r="F244" s="164"/>
      <c r="G244" s="163"/>
      <c r="H244" s="163"/>
      <c r="I244" s="163"/>
      <c r="J244" s="163"/>
      <c r="K244" s="164"/>
      <c r="L244" s="163"/>
      <c r="M244" s="163"/>
      <c r="N244" s="163"/>
      <c r="O244" s="163"/>
    </row>
    <row r="245" spans="1:15">
      <c r="A245" s="163"/>
      <c r="B245" s="187" t="s">
        <v>147</v>
      </c>
      <c r="C245" s="187"/>
      <c r="D245" s="189"/>
      <c r="E245" s="164"/>
      <c r="F245" s="164"/>
      <c r="G245" s="163"/>
      <c r="H245" s="163"/>
      <c r="I245" s="163"/>
      <c r="J245" s="163"/>
      <c r="K245" s="164"/>
      <c r="L245" s="163"/>
      <c r="M245" s="163"/>
      <c r="N245" s="163"/>
      <c r="O245" s="163"/>
    </row>
    <row r="246" spans="1:15">
      <c r="A246" s="163"/>
      <c r="B246" s="187" t="s">
        <v>147</v>
      </c>
      <c r="C246" s="187"/>
      <c r="D246" s="189"/>
      <c r="E246" s="164"/>
      <c r="F246" s="164"/>
      <c r="G246" s="163"/>
      <c r="H246" s="163"/>
      <c r="I246" s="163"/>
      <c r="J246" s="163"/>
      <c r="K246" s="164"/>
      <c r="L246" s="163"/>
      <c r="M246" s="163"/>
      <c r="N246" s="163"/>
      <c r="O246" s="163"/>
    </row>
    <row r="247" spans="1:15">
      <c r="A247" s="163"/>
      <c r="B247" s="187" t="s">
        <v>147</v>
      </c>
      <c r="C247" s="187"/>
      <c r="D247" s="189"/>
      <c r="E247" s="164"/>
      <c r="F247" s="164"/>
      <c r="G247" s="163"/>
      <c r="H247" s="163"/>
      <c r="I247" s="163"/>
      <c r="J247" s="163"/>
      <c r="K247" s="164"/>
      <c r="L247" s="163"/>
      <c r="M247" s="163"/>
      <c r="N247" s="163"/>
      <c r="O247" s="163"/>
    </row>
    <row r="248" spans="1:15">
      <c r="A248" s="163"/>
      <c r="B248" s="187" t="s">
        <v>147</v>
      </c>
      <c r="C248" s="187"/>
      <c r="D248" s="189"/>
      <c r="E248" s="164"/>
      <c r="F248" s="164"/>
      <c r="G248" s="163"/>
      <c r="H248" s="163"/>
      <c r="I248" s="163"/>
      <c r="J248" s="163"/>
      <c r="K248" s="164"/>
      <c r="L248" s="163"/>
      <c r="M248" s="163"/>
      <c r="N248" s="163"/>
      <c r="O248" s="163"/>
    </row>
    <row r="249" spans="1:15">
      <c r="A249" s="163"/>
      <c r="B249" s="187" t="s">
        <v>147</v>
      </c>
      <c r="C249" s="187"/>
      <c r="D249" s="189"/>
      <c r="E249" s="163"/>
      <c r="F249" s="164"/>
      <c r="G249" s="163"/>
      <c r="H249" s="163"/>
      <c r="I249" s="163"/>
      <c r="J249" s="163"/>
      <c r="K249" s="164"/>
      <c r="L249" s="163"/>
      <c r="M249" s="163"/>
      <c r="N249" s="163"/>
      <c r="O249" s="163"/>
    </row>
    <row r="250" spans="1:15">
      <c r="A250" s="163"/>
      <c r="B250" s="187" t="s">
        <v>147</v>
      </c>
      <c r="C250" s="187"/>
      <c r="D250" s="189"/>
      <c r="E250" s="163"/>
      <c r="F250" s="164"/>
      <c r="G250" s="163"/>
      <c r="H250" s="163"/>
      <c r="I250" s="163"/>
      <c r="J250" s="163"/>
      <c r="K250" s="164"/>
      <c r="L250" s="163"/>
      <c r="M250" s="163"/>
      <c r="N250" s="163"/>
      <c r="O250" s="163"/>
    </row>
    <row r="251" spans="1:15">
      <c r="A251" s="163"/>
      <c r="B251" s="187" t="s">
        <v>147</v>
      </c>
      <c r="C251" s="187"/>
      <c r="D251" s="189"/>
      <c r="E251" s="163"/>
      <c r="F251" s="164"/>
      <c r="G251" s="163"/>
      <c r="H251" s="163"/>
      <c r="I251" s="163"/>
      <c r="J251" s="163"/>
      <c r="K251" s="164"/>
      <c r="L251" s="163"/>
      <c r="M251" s="163"/>
      <c r="N251" s="163"/>
      <c r="O251" s="163"/>
    </row>
    <row r="252" spans="1:15">
      <c r="A252" s="163"/>
      <c r="B252" s="187" t="s">
        <v>147</v>
      </c>
      <c r="C252" s="187"/>
      <c r="D252" s="189"/>
      <c r="E252" s="163"/>
      <c r="F252" s="164"/>
      <c r="G252" s="163"/>
      <c r="H252" s="163"/>
      <c r="I252" s="163"/>
      <c r="J252" s="163"/>
      <c r="K252" s="164"/>
      <c r="L252" s="163"/>
      <c r="M252" s="163"/>
      <c r="N252" s="163"/>
      <c r="O252" s="163"/>
    </row>
    <row r="253" spans="1:15">
      <c r="A253" s="163"/>
      <c r="B253" s="187" t="s">
        <v>147</v>
      </c>
      <c r="C253" s="187"/>
      <c r="D253" s="189"/>
      <c r="E253" s="163"/>
      <c r="F253" s="164"/>
      <c r="G253" s="163"/>
      <c r="H253" s="163"/>
      <c r="I253" s="163"/>
      <c r="J253" s="163"/>
      <c r="K253" s="164"/>
      <c r="L253" s="163"/>
      <c r="M253" s="163"/>
      <c r="N253" s="163"/>
      <c r="O253" s="163"/>
    </row>
    <row r="254" spans="1:15">
      <c r="A254" s="163"/>
      <c r="B254" s="187" t="s">
        <v>147</v>
      </c>
      <c r="C254" s="187"/>
      <c r="D254" s="189"/>
      <c r="E254" s="163"/>
      <c r="F254" s="164"/>
      <c r="G254" s="163"/>
      <c r="H254" s="163"/>
      <c r="I254" s="163"/>
      <c r="J254" s="163"/>
      <c r="K254" s="164"/>
      <c r="L254" s="163"/>
      <c r="M254" s="163"/>
      <c r="N254" s="163"/>
      <c r="O254" s="163"/>
    </row>
    <row r="255" spans="1:15">
      <c r="A255" s="163"/>
      <c r="B255" s="187" t="s">
        <v>147</v>
      </c>
      <c r="C255" s="187"/>
      <c r="D255" s="189"/>
      <c r="E255" s="163"/>
      <c r="F255" s="163"/>
      <c r="G255" s="163"/>
      <c r="H255" s="163"/>
      <c r="I255" s="163"/>
      <c r="J255" s="163"/>
      <c r="K255" s="164"/>
      <c r="L255" s="163"/>
      <c r="M255" s="163"/>
      <c r="N255" s="163"/>
      <c r="O255" s="163"/>
    </row>
    <row r="256" spans="1:15">
      <c r="A256" s="163"/>
      <c r="B256" s="187" t="s">
        <v>147</v>
      </c>
      <c r="C256" s="187"/>
      <c r="D256" s="189"/>
      <c r="E256" s="163"/>
      <c r="F256" s="163"/>
      <c r="G256" s="163"/>
      <c r="H256" s="163"/>
      <c r="I256" s="163"/>
      <c r="J256" s="163"/>
      <c r="K256" s="164"/>
      <c r="L256" s="163"/>
      <c r="M256" s="163"/>
      <c r="N256" s="163"/>
      <c r="O256" s="163"/>
    </row>
    <row r="257" spans="1:15">
      <c r="A257" s="163"/>
      <c r="B257" s="187" t="s">
        <v>147</v>
      </c>
      <c r="C257" s="187"/>
      <c r="D257" s="189"/>
      <c r="E257" s="163"/>
      <c r="F257" s="163"/>
      <c r="G257" s="163"/>
      <c r="H257" s="163"/>
      <c r="I257" s="163"/>
      <c r="J257" s="163"/>
      <c r="K257" s="164"/>
      <c r="L257" s="163"/>
      <c r="M257" s="163"/>
      <c r="N257" s="163"/>
      <c r="O257" s="163"/>
    </row>
    <row r="258" spans="1:15">
      <c r="A258" s="163"/>
      <c r="B258" s="187" t="s">
        <v>147</v>
      </c>
      <c r="C258" s="187"/>
      <c r="D258" s="189"/>
      <c r="E258" s="163"/>
      <c r="F258" s="163"/>
      <c r="G258" s="163"/>
      <c r="H258" s="163"/>
      <c r="I258" s="163"/>
      <c r="J258" s="163"/>
      <c r="K258" s="164"/>
      <c r="L258" s="163"/>
      <c r="M258" s="163"/>
      <c r="N258" s="163"/>
      <c r="O258" s="163"/>
    </row>
    <row r="259" spans="1:15">
      <c r="A259" s="163"/>
      <c r="B259" s="187" t="s">
        <v>147</v>
      </c>
      <c r="C259" s="187"/>
      <c r="D259" s="189"/>
      <c r="E259" s="163"/>
      <c r="F259" s="163"/>
      <c r="G259" s="163"/>
      <c r="H259" s="163"/>
      <c r="I259" s="163"/>
      <c r="J259" s="163"/>
      <c r="K259" s="164"/>
      <c r="L259" s="163"/>
      <c r="M259" s="163"/>
      <c r="N259" s="163"/>
      <c r="O259" s="163"/>
    </row>
    <row r="260" spans="1:15">
      <c r="A260" s="163"/>
      <c r="B260" s="187" t="s">
        <v>147</v>
      </c>
      <c r="C260" s="187"/>
      <c r="D260" s="189"/>
      <c r="E260" s="163"/>
      <c r="F260" s="163"/>
      <c r="G260" s="163"/>
      <c r="H260" s="163"/>
      <c r="I260" s="163"/>
      <c r="J260" s="163"/>
      <c r="K260" s="164"/>
      <c r="L260" s="163"/>
      <c r="M260" s="163"/>
      <c r="N260" s="163"/>
      <c r="O260" s="163"/>
    </row>
    <row r="261" spans="1:15">
      <c r="A261" s="163"/>
      <c r="B261" s="187" t="s">
        <v>147</v>
      </c>
      <c r="C261" s="187"/>
      <c r="D261" s="189"/>
      <c r="E261" s="163"/>
      <c r="F261" s="163"/>
      <c r="G261" s="163"/>
      <c r="H261" s="163"/>
      <c r="I261" s="163"/>
      <c r="J261" s="163"/>
      <c r="K261" s="164"/>
      <c r="L261" s="163"/>
      <c r="M261" s="163"/>
      <c r="N261" s="163"/>
      <c r="O261" s="163"/>
    </row>
    <row r="262" spans="1:15">
      <c r="A262" s="163"/>
      <c r="B262" s="187" t="s">
        <v>147</v>
      </c>
      <c r="C262" s="187"/>
      <c r="D262" s="190"/>
      <c r="E262" s="163"/>
      <c r="F262" s="163"/>
      <c r="G262" s="163"/>
      <c r="H262" s="163"/>
      <c r="I262" s="163"/>
      <c r="J262" s="163"/>
      <c r="K262" s="164"/>
      <c r="L262" s="163"/>
      <c r="M262" s="163"/>
      <c r="N262" s="163"/>
      <c r="O262" s="163"/>
    </row>
    <row r="263" spans="1:15">
      <c r="A263" s="163"/>
      <c r="B263" s="187" t="s">
        <v>147</v>
      </c>
      <c r="C263" s="187"/>
      <c r="D263" s="190"/>
      <c r="E263" s="163"/>
      <c r="F263" s="163"/>
      <c r="G263" s="163"/>
      <c r="H263" s="163"/>
      <c r="I263" s="163"/>
      <c r="J263" s="163"/>
      <c r="K263" s="164"/>
      <c r="L263" s="163"/>
      <c r="M263" s="163"/>
      <c r="N263" s="163"/>
      <c r="O263" s="163"/>
    </row>
    <row r="264" spans="1:15">
      <c r="A264" s="163"/>
      <c r="B264" s="187" t="s">
        <v>147</v>
      </c>
      <c r="C264" s="187"/>
      <c r="D264" s="190"/>
      <c r="E264" s="163"/>
      <c r="F264" s="163"/>
      <c r="G264" s="163"/>
      <c r="H264" s="163"/>
      <c r="I264" s="163"/>
      <c r="J264" s="163"/>
      <c r="K264" s="164"/>
      <c r="L264" s="163"/>
      <c r="M264" s="163"/>
      <c r="N264" s="163"/>
      <c r="O264" s="163"/>
    </row>
    <row r="265" spans="1:15">
      <c r="A265" s="163"/>
      <c r="B265" s="187" t="s">
        <v>147</v>
      </c>
      <c r="C265" s="187"/>
      <c r="D265" s="190"/>
      <c r="E265" s="163"/>
      <c r="F265" s="163"/>
      <c r="G265" s="163"/>
      <c r="H265" s="163"/>
      <c r="I265" s="163"/>
      <c r="J265" s="163"/>
      <c r="K265" s="164"/>
      <c r="L265" s="163"/>
      <c r="M265" s="163"/>
      <c r="N265" s="163"/>
      <c r="O265" s="163"/>
    </row>
    <row r="266" spans="1:15">
      <c r="A266" s="163"/>
      <c r="B266" s="187" t="s">
        <v>147</v>
      </c>
      <c r="C266" s="187"/>
      <c r="D266" s="190"/>
      <c r="E266" s="163"/>
      <c r="F266" s="163"/>
      <c r="G266" s="163"/>
      <c r="H266" s="163"/>
      <c r="I266" s="163"/>
      <c r="J266" s="163"/>
      <c r="K266" s="164"/>
      <c r="L266" s="163"/>
      <c r="M266" s="163"/>
      <c r="N266" s="163"/>
      <c r="O266" s="163"/>
    </row>
    <row r="267" spans="1:15">
      <c r="A267" s="163"/>
      <c r="B267" s="187" t="s">
        <v>147</v>
      </c>
      <c r="C267" s="187"/>
      <c r="D267" s="190"/>
      <c r="E267" s="163"/>
      <c r="F267" s="163"/>
      <c r="G267" s="163"/>
      <c r="H267" s="163"/>
      <c r="I267" s="163"/>
      <c r="J267" s="163"/>
      <c r="K267" s="164"/>
      <c r="L267" s="163"/>
      <c r="M267" s="163"/>
      <c r="N267" s="163"/>
      <c r="O267" s="163"/>
    </row>
    <row r="268" spans="1:15">
      <c r="A268" s="163"/>
      <c r="B268" s="187" t="s">
        <v>147</v>
      </c>
      <c r="C268" s="187"/>
      <c r="D268" s="190"/>
      <c r="E268" s="163"/>
      <c r="F268" s="163"/>
      <c r="G268" s="163"/>
      <c r="H268" s="163"/>
      <c r="I268" s="163"/>
      <c r="J268" s="163"/>
      <c r="K268" s="164"/>
      <c r="L268" s="163"/>
      <c r="M268" s="163"/>
      <c r="N268" s="163"/>
      <c r="O268" s="163"/>
    </row>
    <row r="269" spans="1:15">
      <c r="A269" s="163"/>
      <c r="B269" s="187" t="s">
        <v>147</v>
      </c>
      <c r="C269" s="187"/>
      <c r="D269" s="190"/>
      <c r="E269" s="163"/>
      <c r="F269" s="163"/>
      <c r="G269" s="163"/>
      <c r="H269" s="163"/>
      <c r="I269" s="163"/>
      <c r="J269" s="163"/>
      <c r="K269" s="164"/>
      <c r="L269" s="163"/>
      <c r="M269" s="163"/>
      <c r="N269" s="163"/>
      <c r="O269" s="163"/>
    </row>
    <row r="270" spans="1:15">
      <c r="A270" s="163"/>
      <c r="B270" s="187" t="s">
        <v>147</v>
      </c>
      <c r="C270" s="187"/>
      <c r="D270" s="190"/>
      <c r="E270" s="163"/>
      <c r="F270" s="163"/>
      <c r="G270" s="163"/>
      <c r="H270" s="163"/>
      <c r="I270" s="163"/>
      <c r="J270" s="163"/>
      <c r="K270" s="164"/>
      <c r="L270" s="163"/>
      <c r="M270" s="163"/>
      <c r="N270" s="163"/>
      <c r="O270" s="163"/>
    </row>
    <row r="271" spans="1:15">
      <c r="A271" s="163"/>
      <c r="B271" s="187" t="s">
        <v>147</v>
      </c>
      <c r="C271" s="187"/>
      <c r="D271" s="190"/>
      <c r="E271" s="163"/>
      <c r="F271" s="163"/>
      <c r="G271" s="163"/>
      <c r="H271" s="163"/>
      <c r="I271" s="163"/>
      <c r="J271" s="163"/>
      <c r="K271" s="164"/>
      <c r="L271" s="163"/>
      <c r="M271" s="163"/>
      <c r="N271" s="163"/>
      <c r="O271" s="163"/>
    </row>
    <row r="272" spans="1:15">
      <c r="A272" s="163"/>
      <c r="B272" s="187" t="s">
        <v>147</v>
      </c>
      <c r="C272" s="187"/>
      <c r="D272" s="190"/>
      <c r="E272" s="163"/>
      <c r="F272" s="163"/>
      <c r="G272" s="163"/>
      <c r="H272" s="163"/>
      <c r="I272" s="163"/>
      <c r="J272" s="163"/>
      <c r="K272" s="164"/>
      <c r="L272" s="163"/>
      <c r="M272" s="163"/>
      <c r="N272" s="163"/>
      <c r="O272" s="163"/>
    </row>
    <row r="273" spans="1:15">
      <c r="A273" s="163"/>
      <c r="B273" s="187" t="s">
        <v>147</v>
      </c>
      <c r="C273" s="187"/>
      <c r="D273" s="190"/>
      <c r="E273" s="163"/>
      <c r="F273" s="163"/>
      <c r="G273" s="163"/>
      <c r="H273" s="163"/>
      <c r="I273" s="163"/>
      <c r="J273" s="163"/>
      <c r="K273" s="164"/>
      <c r="L273" s="163"/>
      <c r="M273" s="163"/>
      <c r="N273" s="163"/>
      <c r="O273" s="163"/>
    </row>
    <row r="274" spans="1:15">
      <c r="A274" s="163"/>
      <c r="B274" s="187" t="s">
        <v>147</v>
      </c>
      <c r="C274" s="187"/>
      <c r="D274" s="190"/>
      <c r="E274" s="163"/>
      <c r="F274" s="163"/>
      <c r="G274" s="163"/>
      <c r="H274" s="163"/>
      <c r="I274" s="163"/>
      <c r="J274" s="163"/>
      <c r="K274" s="164"/>
      <c r="L274" s="163"/>
      <c r="M274" s="163"/>
      <c r="N274" s="163"/>
      <c r="O274" s="163"/>
    </row>
    <row r="275" spans="1:15">
      <c r="A275" s="163"/>
      <c r="B275" s="187" t="s">
        <v>147</v>
      </c>
      <c r="C275" s="187"/>
      <c r="D275" s="190"/>
      <c r="E275" s="163"/>
      <c r="F275" s="163"/>
      <c r="G275" s="163"/>
      <c r="H275" s="163"/>
      <c r="I275" s="163"/>
      <c r="J275" s="163"/>
      <c r="K275" s="164"/>
      <c r="L275" s="163"/>
      <c r="M275" s="163"/>
      <c r="N275" s="163"/>
      <c r="O275" s="163"/>
    </row>
    <row r="276" spans="1:15">
      <c r="A276" s="163"/>
      <c r="B276" s="187" t="s">
        <v>147</v>
      </c>
      <c r="C276" s="187"/>
      <c r="D276" s="190"/>
      <c r="E276" s="163"/>
      <c r="F276" s="163"/>
      <c r="G276" s="163"/>
      <c r="H276" s="163"/>
      <c r="I276" s="163"/>
      <c r="J276" s="163"/>
      <c r="K276" s="164"/>
      <c r="L276" s="163"/>
      <c r="M276" s="163"/>
      <c r="N276" s="163"/>
      <c r="O276" s="163"/>
    </row>
    <row r="277" spans="1:15">
      <c r="A277" s="163"/>
      <c r="B277" s="187" t="s">
        <v>147</v>
      </c>
      <c r="C277" s="187"/>
      <c r="D277" s="190"/>
      <c r="E277" s="163"/>
      <c r="F277" s="163"/>
      <c r="G277" s="163"/>
      <c r="H277" s="163"/>
      <c r="I277" s="163"/>
      <c r="J277" s="163"/>
      <c r="K277" s="164"/>
      <c r="L277" s="163"/>
      <c r="M277" s="163"/>
      <c r="N277" s="163"/>
      <c r="O277" s="163"/>
    </row>
    <row r="278" spans="1:15">
      <c r="A278" s="163"/>
      <c r="B278" s="187" t="s">
        <v>147</v>
      </c>
      <c r="C278" s="187"/>
      <c r="D278" s="190"/>
      <c r="E278" s="163"/>
      <c r="F278" s="163"/>
      <c r="G278" s="163"/>
      <c r="H278" s="163"/>
      <c r="I278" s="163"/>
      <c r="J278" s="163"/>
      <c r="K278" s="164"/>
      <c r="L278" s="163"/>
      <c r="M278" s="163"/>
      <c r="N278" s="163"/>
      <c r="O278" s="163"/>
    </row>
    <row r="279" spans="1:15">
      <c r="A279" s="163"/>
      <c r="B279" s="187" t="s">
        <v>147</v>
      </c>
      <c r="C279" s="187"/>
      <c r="D279" s="190"/>
      <c r="E279" s="163"/>
      <c r="F279" s="163"/>
      <c r="G279" s="163"/>
      <c r="H279" s="163"/>
      <c r="I279" s="163"/>
      <c r="J279" s="163"/>
      <c r="K279" s="164"/>
      <c r="L279" s="163"/>
      <c r="M279" s="163"/>
      <c r="N279" s="163"/>
      <c r="O279" s="163"/>
    </row>
    <row r="280" spans="1:15">
      <c r="A280" s="163"/>
      <c r="B280" s="187" t="s">
        <v>147</v>
      </c>
      <c r="C280" s="187"/>
      <c r="D280" s="190"/>
      <c r="E280" s="163"/>
      <c r="F280" s="163"/>
      <c r="G280" s="163"/>
      <c r="H280" s="163"/>
      <c r="I280" s="163"/>
      <c r="J280" s="163"/>
      <c r="K280" s="164"/>
      <c r="L280" s="163"/>
      <c r="M280" s="163"/>
      <c r="N280" s="163"/>
      <c r="O280" s="163"/>
    </row>
    <row r="281" spans="1:15">
      <c r="A281" s="163"/>
      <c r="B281" s="187" t="s">
        <v>147</v>
      </c>
      <c r="C281" s="187"/>
      <c r="D281" s="190"/>
      <c r="E281" s="163"/>
      <c r="F281" s="163"/>
      <c r="G281" s="163"/>
      <c r="H281" s="163"/>
      <c r="I281" s="163"/>
      <c r="J281" s="163"/>
      <c r="K281" s="164"/>
      <c r="L281" s="163"/>
      <c r="M281" s="163"/>
      <c r="N281" s="163"/>
      <c r="O281" s="163"/>
    </row>
    <row r="282" spans="1:15">
      <c r="A282" s="163"/>
      <c r="B282" s="187" t="s">
        <v>147</v>
      </c>
      <c r="C282" s="187"/>
      <c r="D282" s="190"/>
      <c r="E282" s="163"/>
      <c r="F282" s="163"/>
      <c r="G282" s="163"/>
      <c r="H282" s="163"/>
      <c r="I282" s="163"/>
      <c r="J282" s="163"/>
      <c r="K282" s="164"/>
      <c r="L282" s="163"/>
      <c r="M282" s="163"/>
      <c r="N282" s="163"/>
      <c r="O282" s="163"/>
    </row>
    <row r="283" spans="1:15">
      <c r="A283" s="163"/>
      <c r="B283" s="187" t="s">
        <v>147</v>
      </c>
      <c r="C283" s="187"/>
      <c r="D283" s="190"/>
      <c r="E283" s="163"/>
      <c r="F283" s="163"/>
      <c r="G283" s="163"/>
      <c r="H283" s="163"/>
      <c r="I283" s="163"/>
      <c r="J283" s="163"/>
      <c r="K283" s="164"/>
      <c r="L283" s="163"/>
      <c r="M283" s="163"/>
      <c r="N283" s="163"/>
      <c r="O283" s="163"/>
    </row>
    <row r="284" spans="1:15">
      <c r="A284" s="163"/>
      <c r="B284" s="187" t="s">
        <v>147</v>
      </c>
      <c r="C284" s="187"/>
      <c r="D284" s="190"/>
      <c r="E284" s="163"/>
      <c r="F284" s="163"/>
      <c r="G284" s="163"/>
      <c r="H284" s="163"/>
      <c r="I284" s="163"/>
      <c r="J284" s="163"/>
      <c r="K284" s="164"/>
      <c r="L284" s="163"/>
      <c r="M284" s="163"/>
      <c r="N284" s="163"/>
      <c r="O284" s="163"/>
    </row>
    <row r="285" spans="1:15">
      <c r="A285" s="163"/>
      <c r="B285" s="187" t="s">
        <v>147</v>
      </c>
      <c r="C285" s="187"/>
      <c r="D285" s="190"/>
      <c r="E285" s="163"/>
      <c r="F285" s="163"/>
      <c r="G285" s="163"/>
      <c r="H285" s="163"/>
      <c r="I285" s="163"/>
      <c r="J285" s="163"/>
      <c r="K285" s="164"/>
      <c r="L285" s="163"/>
      <c r="M285" s="163"/>
      <c r="N285" s="163"/>
      <c r="O285" s="163"/>
    </row>
    <row r="286" spans="1:15">
      <c r="A286" s="163"/>
      <c r="B286" s="187" t="s">
        <v>147</v>
      </c>
      <c r="C286" s="187"/>
      <c r="D286" s="190"/>
      <c r="E286" s="163"/>
      <c r="F286" s="163"/>
      <c r="G286" s="163"/>
      <c r="H286" s="163"/>
      <c r="I286" s="163"/>
      <c r="J286" s="163"/>
      <c r="K286" s="164"/>
      <c r="L286" s="163"/>
      <c r="M286" s="163"/>
      <c r="N286" s="163"/>
      <c r="O286" s="163"/>
    </row>
    <row r="287" spans="1:15">
      <c r="A287" s="163"/>
      <c r="B287" s="187" t="s">
        <v>147</v>
      </c>
      <c r="C287" s="187"/>
      <c r="D287" s="190"/>
      <c r="E287" s="163"/>
      <c r="F287" s="163"/>
      <c r="G287" s="163"/>
      <c r="H287" s="163"/>
      <c r="I287" s="163"/>
      <c r="J287" s="163"/>
      <c r="K287" s="164"/>
      <c r="L287" s="163"/>
      <c r="M287" s="163"/>
      <c r="N287" s="163"/>
      <c r="O287" s="163"/>
    </row>
    <row r="288" spans="1:15">
      <c r="A288" s="163"/>
      <c r="B288" s="187" t="s">
        <v>147</v>
      </c>
      <c r="C288" s="187"/>
      <c r="D288" s="190"/>
      <c r="E288" s="163"/>
      <c r="F288" s="163"/>
      <c r="G288" s="163"/>
      <c r="H288" s="163"/>
      <c r="I288" s="163"/>
      <c r="J288" s="163"/>
      <c r="K288" s="164"/>
      <c r="L288" s="163"/>
      <c r="M288" s="163"/>
      <c r="N288" s="163"/>
      <c r="O288" s="163"/>
    </row>
    <row r="289" spans="1:15">
      <c r="A289" s="163"/>
      <c r="B289" s="187" t="s">
        <v>147</v>
      </c>
      <c r="C289" s="187"/>
      <c r="D289" s="190"/>
      <c r="E289" s="163"/>
      <c r="F289" s="163"/>
      <c r="G289" s="163"/>
      <c r="H289" s="163"/>
      <c r="I289" s="163"/>
      <c r="J289" s="163"/>
      <c r="K289" s="164"/>
      <c r="L289" s="163"/>
      <c r="M289" s="163"/>
      <c r="N289" s="163"/>
      <c r="O289" s="163"/>
    </row>
    <row r="290" spans="1:15">
      <c r="A290" s="163"/>
      <c r="B290" s="187" t="s">
        <v>147</v>
      </c>
      <c r="C290" s="187" t="s">
        <v>3</v>
      </c>
      <c r="D290" s="190" t="s">
        <v>1607</v>
      </c>
      <c r="E290" s="163"/>
      <c r="F290" s="163"/>
      <c r="G290" s="163"/>
      <c r="H290" s="163"/>
      <c r="I290" s="163"/>
      <c r="J290" s="163"/>
      <c r="K290" s="164"/>
      <c r="L290" s="163"/>
      <c r="M290" s="163"/>
      <c r="N290" s="163"/>
      <c r="O290" s="163"/>
    </row>
    <row r="291" spans="1:15">
      <c r="A291" s="163"/>
      <c r="B291" s="187" t="s">
        <v>147</v>
      </c>
      <c r="C291" s="187" t="s">
        <v>3</v>
      </c>
      <c r="D291" s="190" t="s">
        <v>1608</v>
      </c>
      <c r="E291" s="163"/>
      <c r="F291" s="163"/>
      <c r="G291" s="163"/>
      <c r="H291" s="163"/>
      <c r="I291" s="163"/>
      <c r="J291" s="163"/>
      <c r="K291" s="164"/>
      <c r="L291" s="163"/>
      <c r="M291" s="163"/>
      <c r="N291" s="163"/>
      <c r="O291" s="163"/>
    </row>
    <row r="292" spans="1:15">
      <c r="A292" s="163"/>
      <c r="B292" s="187" t="s">
        <v>147</v>
      </c>
      <c r="C292" s="187" t="s">
        <v>3</v>
      </c>
      <c r="D292" s="190" t="s">
        <v>1609</v>
      </c>
      <c r="E292" s="163"/>
      <c r="F292" s="163"/>
      <c r="G292" s="163"/>
      <c r="H292" s="163"/>
      <c r="I292" s="163"/>
      <c r="J292" s="163"/>
      <c r="K292" s="164"/>
      <c r="L292" s="163"/>
      <c r="M292" s="163"/>
      <c r="N292" s="163"/>
      <c r="O292" s="163"/>
    </row>
    <row r="293" spans="1:15">
      <c r="A293" s="163"/>
      <c r="B293" s="187" t="s">
        <v>147</v>
      </c>
      <c r="C293" s="187" t="s">
        <v>3</v>
      </c>
      <c r="D293" s="190" t="s">
        <v>1610</v>
      </c>
      <c r="E293" s="163"/>
      <c r="F293" s="163"/>
      <c r="G293" s="163"/>
      <c r="H293" s="163"/>
      <c r="I293" s="163"/>
      <c r="J293" s="163"/>
      <c r="K293" s="164"/>
      <c r="L293" s="163"/>
      <c r="M293" s="163"/>
      <c r="N293" s="163"/>
      <c r="O293" s="163"/>
    </row>
    <row r="294" spans="1:15">
      <c r="A294" s="163"/>
      <c r="B294" s="187" t="s">
        <v>147</v>
      </c>
      <c r="C294" s="187" t="s">
        <v>3</v>
      </c>
      <c r="D294" s="190" t="s">
        <v>1625</v>
      </c>
      <c r="E294" s="163"/>
      <c r="F294" s="163"/>
      <c r="G294" s="163"/>
      <c r="H294" s="163"/>
      <c r="I294" s="163"/>
      <c r="J294" s="163"/>
      <c r="K294" s="164"/>
      <c r="L294" s="163"/>
      <c r="M294" s="163"/>
      <c r="N294" s="163"/>
      <c r="O294" s="163"/>
    </row>
    <row r="295" spans="1:15">
      <c r="A295" s="163"/>
      <c r="B295" s="187" t="s">
        <v>147</v>
      </c>
      <c r="C295" s="187" t="s">
        <v>3</v>
      </c>
      <c r="D295" s="190" t="s">
        <v>1660</v>
      </c>
      <c r="E295" s="163"/>
      <c r="F295" s="163"/>
      <c r="G295" s="163"/>
      <c r="H295" s="163"/>
      <c r="I295" s="163"/>
      <c r="J295" s="163"/>
      <c r="K295" s="164"/>
      <c r="L295" s="163"/>
      <c r="M295" s="163"/>
      <c r="N295" s="163"/>
      <c r="O295" s="163"/>
    </row>
    <row r="296" spans="1:15">
      <c r="A296" s="163"/>
      <c r="B296" s="187" t="s">
        <v>147</v>
      </c>
      <c r="C296" s="187" t="s">
        <v>3</v>
      </c>
      <c r="D296" s="190" t="s">
        <v>1661</v>
      </c>
      <c r="E296" s="163"/>
      <c r="F296" s="163"/>
      <c r="G296" s="163"/>
      <c r="H296" s="163"/>
      <c r="I296" s="163"/>
      <c r="J296" s="163"/>
      <c r="K296" s="164"/>
      <c r="L296" s="163"/>
      <c r="M296" s="163"/>
      <c r="N296" s="163"/>
      <c r="O296" s="163"/>
    </row>
    <row r="297" spans="1:15">
      <c r="A297" s="163"/>
      <c r="B297" s="187" t="s">
        <v>147</v>
      </c>
      <c r="C297" s="187" t="s">
        <v>3</v>
      </c>
      <c r="D297" s="190" t="s">
        <v>1662</v>
      </c>
      <c r="E297" s="163"/>
      <c r="F297" s="163"/>
      <c r="G297" s="163"/>
      <c r="H297" s="163"/>
      <c r="I297" s="163"/>
      <c r="J297" s="163"/>
      <c r="K297" s="164"/>
      <c r="L297" s="163"/>
      <c r="M297" s="163"/>
      <c r="N297" s="163"/>
      <c r="O297" s="163"/>
    </row>
    <row r="298" spans="1:15">
      <c r="A298" s="163"/>
      <c r="B298" s="187" t="s">
        <v>147</v>
      </c>
      <c r="C298" s="187" t="s">
        <v>3</v>
      </c>
      <c r="D298" s="190" t="s">
        <v>1663</v>
      </c>
      <c r="E298" s="163"/>
      <c r="F298" s="163"/>
      <c r="G298" s="163"/>
      <c r="H298" s="163"/>
      <c r="I298" s="163"/>
      <c r="J298" s="163"/>
      <c r="K298" s="164"/>
      <c r="L298" s="163"/>
      <c r="M298" s="163"/>
      <c r="N298" s="163"/>
      <c r="O298" s="163"/>
    </row>
    <row r="299" spans="1:15">
      <c r="A299" s="163"/>
      <c r="B299" s="187" t="s">
        <v>147</v>
      </c>
      <c r="C299" s="187" t="s">
        <v>3</v>
      </c>
      <c r="D299" s="190" t="s">
        <v>1664</v>
      </c>
      <c r="E299" s="163"/>
      <c r="F299" s="163"/>
      <c r="G299" s="163"/>
      <c r="H299" s="163"/>
      <c r="I299" s="163"/>
      <c r="J299" s="163"/>
      <c r="K299" s="164"/>
      <c r="L299" s="163"/>
      <c r="M299" s="163"/>
      <c r="N299" s="163"/>
      <c r="O299" s="163"/>
    </row>
    <row r="300" spans="1:15">
      <c r="A300" s="163"/>
      <c r="B300" s="187" t="s">
        <v>147</v>
      </c>
      <c r="C300" s="187" t="s">
        <v>3</v>
      </c>
      <c r="D300" s="190" t="s">
        <v>1665</v>
      </c>
      <c r="E300" s="163"/>
      <c r="F300" s="163"/>
      <c r="G300" s="163"/>
      <c r="H300" s="163"/>
      <c r="I300" s="163"/>
      <c r="J300" s="163"/>
      <c r="K300" s="164"/>
      <c r="L300" s="163"/>
      <c r="M300" s="163"/>
      <c r="N300" s="163"/>
      <c r="O300" s="163"/>
    </row>
    <row r="301" spans="1:15">
      <c r="A301" s="163"/>
      <c r="B301" s="187" t="s">
        <v>147</v>
      </c>
      <c r="C301" s="187" t="s">
        <v>3</v>
      </c>
      <c r="D301" s="190" t="s">
        <v>1666</v>
      </c>
      <c r="E301" s="163"/>
      <c r="F301" s="163"/>
      <c r="G301" s="163"/>
      <c r="H301" s="163"/>
      <c r="I301" s="163"/>
      <c r="J301" s="163"/>
      <c r="K301" s="164"/>
      <c r="L301" s="163"/>
      <c r="M301" s="163"/>
      <c r="N301" s="163"/>
      <c r="O301" s="163"/>
    </row>
    <row r="302" spans="1:15">
      <c r="A302" s="163"/>
      <c r="B302" s="187" t="s">
        <v>147</v>
      </c>
      <c r="C302" s="187" t="s">
        <v>3</v>
      </c>
      <c r="D302" s="190" t="s">
        <v>1667</v>
      </c>
      <c r="E302" s="163"/>
      <c r="F302" s="163"/>
      <c r="G302" s="163"/>
      <c r="H302" s="163"/>
      <c r="I302" s="163"/>
      <c r="J302" s="163"/>
      <c r="K302" s="164"/>
      <c r="L302" s="163"/>
      <c r="M302" s="163"/>
      <c r="N302" s="163"/>
      <c r="O302" s="163"/>
    </row>
    <row r="303" spans="1:15">
      <c r="A303" s="163"/>
      <c r="B303" s="187" t="s">
        <v>147</v>
      </c>
      <c r="C303" s="187" t="s">
        <v>3</v>
      </c>
      <c r="D303" s="190" t="s">
        <v>1668</v>
      </c>
      <c r="E303" s="163"/>
      <c r="F303" s="163"/>
      <c r="G303" s="163"/>
      <c r="H303" s="163"/>
      <c r="I303" s="163"/>
      <c r="J303" s="163"/>
      <c r="K303" s="163"/>
      <c r="L303" s="163"/>
      <c r="M303" s="163"/>
      <c r="N303" s="163"/>
      <c r="O303" s="163"/>
    </row>
    <row r="304" spans="1:15">
      <c r="A304" s="163"/>
      <c r="B304" s="187" t="s">
        <v>147</v>
      </c>
      <c r="C304" s="187" t="s">
        <v>3</v>
      </c>
      <c r="D304" s="190" t="s">
        <v>1669</v>
      </c>
      <c r="E304" s="163"/>
      <c r="F304" s="163"/>
      <c r="G304" s="163"/>
      <c r="H304" s="163"/>
      <c r="I304" s="163"/>
      <c r="J304" s="163"/>
      <c r="K304" s="163"/>
      <c r="L304" s="163"/>
      <c r="M304" s="163"/>
      <c r="N304" s="163"/>
      <c r="O304" s="163"/>
    </row>
    <row r="305" spans="1:15">
      <c r="A305" s="163"/>
      <c r="B305" s="187" t="s">
        <v>147</v>
      </c>
      <c r="C305" s="187" t="s">
        <v>3</v>
      </c>
      <c r="D305" s="190" t="s">
        <v>1670</v>
      </c>
      <c r="E305" s="163"/>
      <c r="F305" s="163"/>
      <c r="G305" s="163"/>
      <c r="H305" s="163"/>
      <c r="I305" s="163"/>
      <c r="J305" s="163"/>
      <c r="K305" s="163"/>
      <c r="L305" s="163"/>
      <c r="M305" s="163"/>
      <c r="N305" s="163"/>
      <c r="O305" s="163"/>
    </row>
    <row r="306" spans="1:15">
      <c r="A306" s="163"/>
      <c r="B306" s="187" t="s">
        <v>147</v>
      </c>
      <c r="C306" s="187" t="s">
        <v>3</v>
      </c>
      <c r="D306" s="190" t="s">
        <v>1671</v>
      </c>
      <c r="E306" s="163"/>
      <c r="F306" s="163"/>
      <c r="G306" s="163"/>
      <c r="H306" s="163"/>
      <c r="I306" s="163"/>
      <c r="J306" s="163"/>
      <c r="K306" s="163"/>
      <c r="L306" s="163"/>
      <c r="M306" s="163"/>
      <c r="N306" s="163"/>
      <c r="O306" s="163"/>
    </row>
    <row r="307" spans="1:15">
      <c r="A307" s="163"/>
      <c r="B307" s="187" t="s">
        <v>147</v>
      </c>
      <c r="C307" s="187" t="s">
        <v>3</v>
      </c>
      <c r="D307" s="190" t="s">
        <v>1672</v>
      </c>
      <c r="E307" s="163"/>
      <c r="F307" s="163"/>
      <c r="G307" s="163"/>
      <c r="H307" s="163"/>
      <c r="I307" s="163"/>
      <c r="J307" s="163"/>
      <c r="K307" s="163"/>
      <c r="L307" s="163"/>
      <c r="M307" s="163"/>
      <c r="N307" s="163"/>
      <c r="O307" s="163"/>
    </row>
    <row r="308" spans="1:15">
      <c r="A308" s="163"/>
      <c r="B308" s="187" t="s">
        <v>147</v>
      </c>
      <c r="C308" s="187" t="s">
        <v>3</v>
      </c>
      <c r="D308" s="190" t="s">
        <v>1673</v>
      </c>
      <c r="E308" s="163"/>
      <c r="F308" s="163"/>
      <c r="G308" s="163"/>
      <c r="H308" s="163"/>
      <c r="I308" s="163"/>
      <c r="J308" s="163"/>
      <c r="K308" s="163"/>
      <c r="L308" s="163"/>
      <c r="M308" s="163"/>
      <c r="N308" s="163"/>
      <c r="O308" s="163"/>
    </row>
    <row r="309" spans="1:15">
      <c r="A309" s="163"/>
      <c r="B309" s="187" t="s">
        <v>147</v>
      </c>
      <c r="C309" s="187" t="s">
        <v>3</v>
      </c>
      <c r="D309" s="190" t="s">
        <v>1674</v>
      </c>
      <c r="E309" s="163"/>
      <c r="F309" s="163"/>
      <c r="G309" s="163"/>
      <c r="H309" s="163"/>
      <c r="I309" s="163"/>
      <c r="J309" s="163"/>
      <c r="K309" s="163"/>
      <c r="L309" s="163"/>
      <c r="M309" s="163"/>
      <c r="N309" s="163"/>
      <c r="O309" s="163"/>
    </row>
    <row r="310" spans="1:15">
      <c r="A310" s="163"/>
      <c r="B310" s="187" t="s">
        <v>147</v>
      </c>
      <c r="C310" s="187" t="s">
        <v>3</v>
      </c>
      <c r="D310" s="190" t="s">
        <v>1675</v>
      </c>
      <c r="E310" s="163"/>
      <c r="F310" s="163"/>
      <c r="G310" s="163"/>
      <c r="H310" s="163"/>
      <c r="I310" s="163"/>
      <c r="J310" s="163"/>
      <c r="K310" s="163"/>
      <c r="L310" s="163"/>
      <c r="M310" s="163"/>
      <c r="N310" s="163"/>
      <c r="O310" s="163"/>
    </row>
    <row r="311" spans="1:15">
      <c r="A311" s="163"/>
      <c r="B311" s="187" t="s">
        <v>147</v>
      </c>
      <c r="C311" s="187" t="s">
        <v>3</v>
      </c>
      <c r="D311" s="190" t="s">
        <v>1676</v>
      </c>
      <c r="E311" s="163"/>
      <c r="F311" s="163"/>
      <c r="G311" s="163"/>
      <c r="H311" s="163"/>
      <c r="I311" s="163"/>
      <c r="J311" s="163"/>
      <c r="K311" s="163"/>
      <c r="L311" s="163"/>
      <c r="M311" s="163"/>
      <c r="N311" s="163"/>
      <c r="O311" s="163"/>
    </row>
    <row r="312" spans="1:15">
      <c r="A312" s="163"/>
      <c r="B312" s="163"/>
      <c r="C312" s="163"/>
      <c r="D312" s="190" t="s">
        <v>1677</v>
      </c>
      <c r="E312" s="163"/>
      <c r="F312" s="163"/>
      <c r="G312" s="163"/>
      <c r="H312" s="163"/>
      <c r="I312" s="163"/>
      <c r="J312" s="163"/>
      <c r="K312" s="163"/>
      <c r="L312" s="163"/>
      <c r="M312" s="163"/>
      <c r="N312" s="163"/>
      <c r="O312" s="163"/>
    </row>
    <row r="313" spans="1:15">
      <c r="A313" s="163"/>
      <c r="B313" s="163"/>
      <c r="C313" s="163"/>
      <c r="D313" s="163"/>
      <c r="E313" s="163"/>
      <c r="F313" s="163"/>
      <c r="G313" s="163"/>
      <c r="H313" s="163"/>
      <c r="I313" s="163"/>
      <c r="J313" s="163"/>
      <c r="K313" s="163"/>
      <c r="L313" s="163"/>
      <c r="M313" s="163"/>
      <c r="N313" s="163"/>
      <c r="O313" s="163"/>
    </row>
    <row r="314" spans="1:15">
      <c r="A314" s="163"/>
      <c r="B314" s="163"/>
      <c r="C314" s="163"/>
      <c r="D314" s="163"/>
      <c r="E314" s="163"/>
      <c r="F314" s="163"/>
      <c r="G314" s="163"/>
      <c r="H314" s="163"/>
      <c r="I314" s="163"/>
      <c r="J314" s="163"/>
      <c r="K314" s="163"/>
      <c r="L314" s="163"/>
      <c r="M314" s="163"/>
      <c r="N314" s="163"/>
      <c r="O314" s="163"/>
    </row>
    <row r="315" spans="1:15">
      <c r="A315" s="163"/>
      <c r="B315" s="163"/>
      <c r="C315" s="163"/>
      <c r="D315" s="163"/>
      <c r="E315" s="163"/>
      <c r="F315" s="163"/>
      <c r="G315" s="163"/>
      <c r="H315" s="163"/>
      <c r="I315" s="163"/>
      <c r="J315" s="163"/>
      <c r="K315" s="163"/>
      <c r="L315" s="163"/>
      <c r="M315" s="163"/>
      <c r="N315" s="163"/>
      <c r="O315" s="163"/>
    </row>
    <row r="316" spans="1:15">
      <c r="A316" s="163"/>
      <c r="B316" s="163"/>
      <c r="C316" s="163"/>
      <c r="D316" s="163"/>
      <c r="E316" s="163"/>
      <c r="F316" s="163"/>
      <c r="G316" s="163"/>
      <c r="H316" s="163"/>
      <c r="I316" s="163"/>
      <c r="J316" s="163"/>
      <c r="K316" s="163"/>
      <c r="L316" s="163"/>
      <c r="M316" s="163"/>
      <c r="N316" s="163"/>
      <c r="O316" s="163"/>
    </row>
    <row r="317" spans="1:15">
      <c r="A317" s="163"/>
      <c r="B317" s="163"/>
      <c r="C317" s="163"/>
      <c r="D317" s="163"/>
      <c r="E317" s="163"/>
      <c r="F317" s="163"/>
      <c r="G317" s="163"/>
      <c r="H317" s="163"/>
      <c r="I317" s="163"/>
      <c r="J317" s="163"/>
      <c r="K317" s="163"/>
      <c r="L317" s="163"/>
      <c r="M317" s="163"/>
      <c r="N317" s="163"/>
      <c r="O317" s="163"/>
    </row>
    <row r="318" spans="1:15">
      <c r="A318" s="163"/>
      <c r="B318" s="163"/>
      <c r="C318" s="163"/>
      <c r="D318" s="163"/>
      <c r="E318" s="163"/>
      <c r="F318" s="163"/>
      <c r="G318" s="163"/>
      <c r="H318" s="163"/>
      <c r="I318" s="163"/>
      <c r="J318" s="163"/>
      <c r="K318" s="163"/>
      <c r="L318" s="163"/>
      <c r="M318" s="163"/>
      <c r="N318" s="163"/>
      <c r="O318" s="163"/>
    </row>
    <row r="319" spans="1:15">
      <c r="A319" s="163"/>
      <c r="B319" s="163"/>
      <c r="C319" s="163"/>
      <c r="D319" s="163"/>
      <c r="E319" s="163"/>
      <c r="F319" s="163"/>
      <c r="G319" s="163"/>
      <c r="H319" s="163"/>
      <c r="I319" s="163"/>
      <c r="J319" s="163"/>
      <c r="K319" s="163"/>
      <c r="L319" s="163"/>
      <c r="M319" s="163"/>
      <c r="N319" s="163"/>
      <c r="O319" s="163"/>
    </row>
    <row r="320" spans="1:15">
      <c r="A320" s="163"/>
      <c r="B320" s="163"/>
      <c r="C320" s="163"/>
      <c r="D320" s="163"/>
      <c r="E320" s="163"/>
      <c r="F320" s="163"/>
      <c r="G320" s="163"/>
      <c r="H320" s="163"/>
      <c r="I320" s="163"/>
      <c r="J320" s="163"/>
      <c r="K320" s="163"/>
      <c r="L320" s="163"/>
      <c r="M320" s="163"/>
      <c r="N320" s="163"/>
      <c r="O320" s="163"/>
    </row>
    <row r="321" spans="1:15">
      <c r="A321" s="163"/>
      <c r="B321" s="163"/>
      <c r="C321" s="163"/>
      <c r="D321" s="163"/>
      <c r="E321" s="163"/>
      <c r="F321" s="163"/>
      <c r="G321" s="163"/>
      <c r="H321" s="163"/>
      <c r="I321" s="163"/>
      <c r="J321" s="163"/>
      <c r="K321" s="163"/>
      <c r="L321" s="163"/>
      <c r="M321" s="163"/>
      <c r="N321" s="163"/>
      <c r="O321" s="163"/>
    </row>
    <row r="322" spans="1:15">
      <c r="A322" s="163"/>
      <c r="B322" s="163"/>
      <c r="C322" s="163"/>
      <c r="D322" s="163"/>
      <c r="E322" s="163"/>
      <c r="F322" s="163"/>
      <c r="G322" s="163"/>
      <c r="H322" s="163"/>
      <c r="I322" s="163"/>
      <c r="J322" s="163"/>
      <c r="K322" s="163"/>
      <c r="L322" s="163"/>
      <c r="M322" s="163"/>
      <c r="N322" s="163"/>
      <c r="O322" s="163"/>
    </row>
    <row r="323" spans="1:15">
      <c r="A323" s="163"/>
      <c r="B323" s="163"/>
      <c r="C323" s="163"/>
      <c r="D323" s="163"/>
      <c r="E323" s="163"/>
      <c r="F323" s="163"/>
      <c r="G323" s="163"/>
      <c r="H323" s="163"/>
      <c r="I323" s="163"/>
      <c r="J323" s="163"/>
      <c r="K323" s="163"/>
      <c r="L323" s="163"/>
      <c r="M323" s="163"/>
      <c r="N323" s="163"/>
      <c r="O323" s="163"/>
    </row>
    <row r="324" spans="1:15">
      <c r="A324" s="163"/>
      <c r="B324" s="163"/>
      <c r="C324" s="163"/>
      <c r="D324" s="163"/>
      <c r="E324" s="163"/>
      <c r="F324" s="163"/>
      <c r="G324" s="163"/>
      <c r="H324" s="163"/>
      <c r="I324" s="163"/>
      <c r="J324" s="163"/>
      <c r="K324" s="163"/>
      <c r="L324" s="163"/>
      <c r="M324" s="163"/>
      <c r="N324" s="163"/>
      <c r="O324" s="163"/>
    </row>
    <row r="325" spans="1:15">
      <c r="A325" s="163"/>
      <c r="B325" s="163"/>
      <c r="C325" s="163"/>
      <c r="D325" s="163"/>
      <c r="E325" s="163"/>
      <c r="F325" s="163"/>
      <c r="G325" s="163"/>
      <c r="H325" s="163"/>
      <c r="I325" s="163"/>
      <c r="J325" s="163"/>
      <c r="K325" s="163"/>
      <c r="L325" s="163"/>
      <c r="M325" s="163"/>
      <c r="N325" s="163"/>
      <c r="O325" s="163"/>
    </row>
    <row r="326" spans="1:15">
      <c r="A326" s="163"/>
      <c r="B326" s="163"/>
      <c r="C326" s="163"/>
      <c r="D326" s="163"/>
      <c r="E326" s="163"/>
      <c r="F326" s="163"/>
      <c r="G326" s="163"/>
      <c r="H326" s="163"/>
      <c r="I326" s="163"/>
      <c r="J326" s="163"/>
      <c r="K326" s="163"/>
      <c r="L326" s="163"/>
      <c r="M326" s="163"/>
      <c r="N326" s="163"/>
      <c r="O326" s="163"/>
    </row>
    <row r="327" spans="1:15">
      <c r="A327" s="163"/>
      <c r="B327" s="163"/>
      <c r="C327" s="163"/>
      <c r="D327" s="163"/>
      <c r="E327" s="163"/>
      <c r="F327" s="163"/>
      <c r="G327" s="163"/>
      <c r="H327" s="163"/>
      <c r="I327" s="163"/>
      <c r="J327" s="163"/>
      <c r="K327" s="163"/>
      <c r="L327" s="163"/>
      <c r="M327" s="163"/>
      <c r="N327" s="163"/>
      <c r="O327" s="163"/>
    </row>
    <row r="328" spans="1:15">
      <c r="A328" s="163"/>
      <c r="B328" s="163"/>
      <c r="C328" s="163"/>
      <c r="D328" s="163"/>
      <c r="E328" s="163"/>
      <c r="F328" s="163"/>
      <c r="G328" s="163"/>
      <c r="H328" s="163"/>
      <c r="I328" s="163"/>
      <c r="J328" s="163"/>
      <c r="K328" s="163"/>
      <c r="L328" s="163"/>
      <c r="M328" s="163"/>
      <c r="N328" s="163"/>
      <c r="O328" s="163"/>
    </row>
    <row r="329" spans="1:15">
      <c r="A329" s="163"/>
      <c r="B329" s="163"/>
      <c r="C329" s="163"/>
      <c r="D329" s="163"/>
      <c r="E329" s="163"/>
      <c r="F329" s="163"/>
      <c r="G329" s="163"/>
      <c r="H329" s="163"/>
      <c r="I329" s="163"/>
      <c r="J329" s="163"/>
      <c r="K329" s="163"/>
      <c r="L329" s="163"/>
      <c r="M329" s="163"/>
      <c r="N329" s="163"/>
      <c r="O329" s="163"/>
    </row>
    <row r="330" spans="1:15">
      <c r="A330" s="163"/>
      <c r="B330" s="163"/>
      <c r="C330" s="163"/>
      <c r="D330" s="163"/>
      <c r="E330" s="163"/>
      <c r="F330" s="163"/>
      <c r="G330" s="163"/>
      <c r="H330" s="163"/>
      <c r="I330" s="163"/>
      <c r="J330" s="163"/>
      <c r="K330" s="163"/>
      <c r="L330" s="163"/>
      <c r="M330" s="163"/>
      <c r="N330" s="163"/>
      <c r="O330" s="163"/>
    </row>
    <row r="331" spans="1:15">
      <c r="A331" s="163"/>
      <c r="B331" s="163"/>
      <c r="C331" s="163"/>
      <c r="D331" s="163"/>
      <c r="E331" s="163"/>
      <c r="F331" s="163"/>
      <c r="G331" s="163"/>
      <c r="H331" s="163"/>
      <c r="I331" s="163"/>
      <c r="J331" s="163"/>
      <c r="K331" s="163"/>
      <c r="L331" s="163"/>
      <c r="M331" s="163"/>
      <c r="N331" s="163"/>
      <c r="O331" s="163"/>
    </row>
    <row r="332" spans="1:15">
      <c r="A332" s="163"/>
      <c r="B332" s="163"/>
      <c r="C332" s="163"/>
      <c r="D332" s="163"/>
      <c r="E332" s="163"/>
      <c r="F332" s="163"/>
      <c r="G332" s="163"/>
      <c r="H332" s="163"/>
      <c r="I332" s="163"/>
      <c r="J332" s="163"/>
      <c r="K332" s="163"/>
      <c r="L332" s="163"/>
      <c r="M332" s="163"/>
      <c r="N332" s="163"/>
      <c r="O332" s="163"/>
    </row>
    <row r="333" spans="1:15">
      <c r="A333" s="163"/>
      <c r="B333" s="163"/>
      <c r="C333" s="163"/>
      <c r="D333" s="163"/>
      <c r="E333" s="163"/>
      <c r="F333" s="163"/>
      <c r="G333" s="163"/>
      <c r="H333" s="163"/>
      <c r="I333" s="163"/>
      <c r="J333" s="163"/>
      <c r="K333" s="163"/>
      <c r="L333" s="163"/>
      <c r="M333" s="163"/>
      <c r="N333" s="163"/>
      <c r="O333" s="163"/>
    </row>
    <row r="334" spans="1:15">
      <c r="A334" s="163"/>
      <c r="B334" s="163"/>
      <c r="C334" s="163"/>
      <c r="D334" s="163"/>
      <c r="E334" s="163"/>
      <c r="F334" s="163"/>
      <c r="G334" s="163"/>
      <c r="H334" s="163"/>
      <c r="I334" s="163"/>
      <c r="J334" s="163"/>
      <c r="K334" s="163"/>
      <c r="L334" s="163"/>
      <c r="M334" s="163"/>
      <c r="N334" s="163"/>
      <c r="O334" s="163"/>
    </row>
    <row r="335" spans="1:15">
      <c r="A335" s="163"/>
      <c r="B335" s="163"/>
      <c r="C335" s="163"/>
      <c r="D335" s="163"/>
      <c r="E335" s="163"/>
      <c r="F335" s="163"/>
      <c r="G335" s="163"/>
      <c r="H335" s="163"/>
      <c r="I335" s="163"/>
      <c r="J335" s="163"/>
      <c r="K335" s="163"/>
      <c r="L335" s="163"/>
      <c r="M335" s="163"/>
      <c r="N335" s="163"/>
      <c r="O335" s="163"/>
    </row>
    <row r="336" spans="1:15">
      <c r="A336" s="163"/>
      <c r="B336" s="163"/>
      <c r="C336" s="163"/>
      <c r="D336" s="163"/>
      <c r="E336" s="163"/>
      <c r="F336" s="163"/>
      <c r="G336" s="163"/>
      <c r="H336" s="163"/>
      <c r="I336" s="163"/>
      <c r="J336" s="163"/>
      <c r="K336" s="163"/>
      <c r="L336" s="163"/>
      <c r="M336" s="163"/>
      <c r="N336" s="163"/>
      <c r="O336" s="163"/>
    </row>
    <row r="337" spans="1:15">
      <c r="A337" s="163"/>
      <c r="B337" s="163"/>
      <c r="C337" s="163"/>
      <c r="D337" s="163"/>
      <c r="E337" s="163"/>
      <c r="F337" s="163"/>
      <c r="G337" s="163"/>
      <c r="H337" s="163"/>
      <c r="I337" s="163"/>
      <c r="J337" s="163"/>
      <c r="K337" s="163"/>
      <c r="L337" s="163"/>
      <c r="M337" s="163"/>
      <c r="N337" s="163"/>
      <c r="O337" s="163"/>
    </row>
    <row r="338" spans="1:15">
      <c r="A338" s="163"/>
      <c r="B338" s="163"/>
      <c r="C338" s="163"/>
      <c r="D338" s="163"/>
      <c r="E338" s="163"/>
      <c r="F338" s="163"/>
      <c r="G338" s="163"/>
      <c r="H338" s="163"/>
      <c r="I338" s="163"/>
      <c r="J338" s="163"/>
      <c r="K338" s="163"/>
      <c r="L338" s="163"/>
      <c r="M338" s="163"/>
      <c r="N338" s="163"/>
      <c r="O338" s="163"/>
    </row>
    <row r="339" spans="1:15">
      <c r="A339" s="163"/>
      <c r="B339" s="163"/>
      <c r="C339" s="163"/>
      <c r="D339" s="163"/>
      <c r="E339" s="163"/>
      <c r="F339" s="163"/>
      <c r="G339" s="163"/>
      <c r="H339" s="163"/>
      <c r="I339" s="163"/>
      <c r="J339" s="163"/>
      <c r="K339" s="163"/>
      <c r="L339" s="163"/>
      <c r="M339" s="163"/>
      <c r="N339" s="163"/>
      <c r="O339" s="163"/>
    </row>
    <row r="340" spans="1:15">
      <c r="A340" s="163"/>
      <c r="B340" s="163"/>
      <c r="C340" s="163"/>
      <c r="D340" s="163"/>
      <c r="E340" s="163"/>
      <c r="F340" s="163"/>
      <c r="G340" s="163"/>
      <c r="H340" s="163"/>
      <c r="I340" s="163"/>
      <c r="J340" s="163"/>
      <c r="K340" s="163"/>
      <c r="L340" s="163"/>
      <c r="M340" s="163"/>
      <c r="N340" s="163"/>
      <c r="O340" s="163"/>
    </row>
    <row r="341" spans="1:15">
      <c r="A341" s="163"/>
      <c r="B341" s="163"/>
      <c r="C341" s="163"/>
      <c r="D341" s="163"/>
      <c r="E341" s="163"/>
      <c r="F341" s="163"/>
      <c r="G341" s="163"/>
      <c r="H341" s="163"/>
      <c r="I341" s="163"/>
      <c r="J341" s="163"/>
      <c r="K341" s="163"/>
      <c r="L341" s="163"/>
      <c r="M341" s="163"/>
      <c r="N341" s="163"/>
      <c r="O341" s="163"/>
    </row>
    <row r="342" spans="1:15">
      <c r="A342" s="163"/>
      <c r="B342" s="163"/>
      <c r="C342" s="163"/>
      <c r="D342" s="163"/>
      <c r="E342" s="163"/>
      <c r="F342" s="163"/>
      <c r="G342" s="163"/>
      <c r="H342" s="163"/>
      <c r="I342" s="163"/>
      <c r="J342" s="163"/>
      <c r="K342" s="163"/>
      <c r="L342" s="163"/>
      <c r="M342" s="163"/>
      <c r="N342" s="163"/>
      <c r="O342" s="163"/>
    </row>
    <row r="343" spans="1:15">
      <c r="A343" s="163"/>
      <c r="B343" s="163"/>
      <c r="C343" s="163"/>
      <c r="D343" s="163"/>
      <c r="E343" s="163"/>
      <c r="F343" s="163"/>
      <c r="G343" s="163"/>
      <c r="H343" s="163"/>
      <c r="I343" s="163"/>
      <c r="J343" s="163"/>
      <c r="K343" s="163"/>
      <c r="L343" s="163"/>
      <c r="M343" s="163"/>
      <c r="N343" s="163"/>
      <c r="O343" s="163"/>
    </row>
    <row r="344" spans="1:15">
      <c r="A344" s="163"/>
      <c r="B344" s="163"/>
      <c r="C344" s="163"/>
      <c r="D344" s="163"/>
      <c r="E344" s="163"/>
      <c r="F344" s="163"/>
      <c r="G344" s="163"/>
      <c r="H344" s="163"/>
      <c r="I344" s="163"/>
      <c r="J344" s="163"/>
      <c r="K344" s="163"/>
      <c r="L344" s="163"/>
      <c r="M344" s="163"/>
      <c r="N344" s="163"/>
      <c r="O344" s="163"/>
    </row>
    <row r="345" spans="1:15">
      <c r="A345" s="163"/>
      <c r="B345" s="163"/>
      <c r="C345" s="163"/>
      <c r="D345" s="163"/>
      <c r="E345" s="163"/>
      <c r="F345" s="163"/>
      <c r="G345" s="163"/>
      <c r="H345" s="163"/>
      <c r="I345" s="163"/>
      <c r="J345" s="163"/>
      <c r="K345" s="163"/>
      <c r="L345" s="163"/>
      <c r="M345" s="163"/>
      <c r="N345" s="163"/>
      <c r="O345" s="163"/>
    </row>
    <row r="346" spans="1:15">
      <c r="A346" s="163"/>
      <c r="B346" s="163"/>
      <c r="C346" s="163"/>
      <c r="D346" s="163"/>
      <c r="E346" s="163"/>
      <c r="F346" s="163"/>
      <c r="G346" s="163"/>
      <c r="H346" s="163"/>
      <c r="I346" s="163"/>
      <c r="J346" s="163"/>
      <c r="K346" s="163"/>
      <c r="L346" s="163"/>
      <c r="M346" s="163"/>
      <c r="N346" s="163"/>
      <c r="O346" s="163"/>
    </row>
    <row r="347" spans="1:15">
      <c r="A347" s="163"/>
      <c r="B347" s="163"/>
      <c r="C347" s="163"/>
      <c r="D347" s="163"/>
      <c r="E347" s="163"/>
      <c r="F347" s="163"/>
      <c r="G347" s="163"/>
      <c r="H347" s="163"/>
      <c r="I347" s="163"/>
      <c r="J347" s="163"/>
      <c r="K347" s="163"/>
      <c r="L347" s="163"/>
      <c r="M347" s="163"/>
      <c r="N347" s="163"/>
      <c r="O347" s="163"/>
    </row>
    <row r="348" spans="1:15">
      <c r="A348" s="163"/>
      <c r="B348" s="163"/>
      <c r="C348" s="163"/>
      <c r="D348" s="163"/>
      <c r="E348" s="163"/>
      <c r="F348" s="163"/>
      <c r="G348" s="163"/>
      <c r="H348" s="163"/>
      <c r="I348" s="163"/>
      <c r="J348" s="163"/>
      <c r="K348" s="163"/>
      <c r="L348" s="163"/>
      <c r="M348" s="163"/>
      <c r="N348" s="163"/>
      <c r="O348" s="163"/>
    </row>
    <row r="349" spans="1:15">
      <c r="A349" s="163"/>
      <c r="B349" s="163"/>
      <c r="C349" s="163"/>
      <c r="D349" s="163"/>
      <c r="E349" s="163"/>
      <c r="F349" s="163"/>
      <c r="G349" s="163"/>
      <c r="H349" s="163"/>
      <c r="I349" s="163"/>
      <c r="J349" s="163"/>
      <c r="K349" s="163"/>
      <c r="L349" s="163"/>
      <c r="M349" s="163"/>
      <c r="N349" s="163"/>
      <c r="O349" s="163"/>
    </row>
    <row r="350" spans="1:15">
      <c r="A350" s="163"/>
      <c r="B350" s="163"/>
      <c r="C350" s="163"/>
      <c r="D350" s="163"/>
      <c r="E350" s="163"/>
      <c r="F350" s="163"/>
      <c r="G350" s="163"/>
      <c r="H350" s="163"/>
      <c r="I350" s="163"/>
      <c r="J350" s="163"/>
      <c r="K350" s="163"/>
      <c r="L350" s="163"/>
      <c r="M350" s="163"/>
      <c r="N350" s="163"/>
      <c r="O350" s="163"/>
    </row>
    <row r="351" spans="1:15">
      <c r="A351" s="163"/>
      <c r="B351" s="163"/>
      <c r="C351" s="163"/>
      <c r="D351" s="163"/>
      <c r="E351" s="163"/>
      <c r="F351" s="163"/>
      <c r="G351" s="163"/>
      <c r="H351" s="163"/>
      <c r="I351" s="163"/>
      <c r="J351" s="163"/>
      <c r="K351" s="163"/>
      <c r="L351" s="163"/>
      <c r="M351" s="163"/>
      <c r="N351" s="163"/>
      <c r="O351" s="163"/>
    </row>
    <row r="352" spans="1:15">
      <c r="A352" s="163"/>
      <c r="B352" s="163"/>
      <c r="C352" s="163"/>
      <c r="D352" s="163"/>
      <c r="E352" s="163"/>
      <c r="F352" s="163"/>
      <c r="G352" s="163"/>
      <c r="H352" s="163"/>
      <c r="I352" s="163"/>
      <c r="J352" s="163"/>
      <c r="K352" s="163"/>
      <c r="L352" s="163"/>
      <c r="M352" s="163"/>
      <c r="N352" s="163"/>
      <c r="O352" s="163"/>
    </row>
    <row r="353" spans="1:15">
      <c r="A353" s="163"/>
      <c r="B353" s="163"/>
      <c r="C353" s="163"/>
      <c r="D353" s="163"/>
      <c r="E353" s="163"/>
      <c r="F353" s="163"/>
      <c r="G353" s="163"/>
      <c r="H353" s="163"/>
      <c r="I353" s="163"/>
      <c r="J353" s="163"/>
      <c r="K353" s="163"/>
      <c r="L353" s="163"/>
      <c r="M353" s="163"/>
      <c r="N353" s="163"/>
      <c r="O353" s="163"/>
    </row>
    <row r="354" spans="1:15">
      <c r="A354" s="163"/>
      <c r="B354" s="163"/>
      <c r="C354" s="163"/>
      <c r="D354" s="163"/>
      <c r="E354" s="163"/>
      <c r="F354" s="163"/>
      <c r="G354" s="163"/>
      <c r="H354" s="163"/>
      <c r="I354" s="163"/>
      <c r="J354" s="163"/>
      <c r="K354" s="163"/>
      <c r="L354" s="163"/>
      <c r="M354" s="163"/>
      <c r="N354" s="163"/>
      <c r="O354" s="163"/>
    </row>
    <row r="355" spans="1:15">
      <c r="A355" s="163"/>
      <c r="B355" s="163"/>
      <c r="C355" s="163"/>
      <c r="D355" s="163"/>
      <c r="E355" s="163"/>
      <c r="F355" s="163"/>
      <c r="G355" s="163"/>
      <c r="H355" s="163"/>
      <c r="I355" s="163"/>
      <c r="J355" s="163"/>
      <c r="K355" s="163"/>
      <c r="L355" s="163"/>
      <c r="M355" s="163"/>
      <c r="N355" s="163"/>
      <c r="O355" s="163"/>
    </row>
    <row r="356" spans="1:15">
      <c r="A356" s="163"/>
      <c r="B356" s="163"/>
      <c r="C356" s="163"/>
      <c r="D356" s="163"/>
      <c r="E356" s="163"/>
      <c r="F356" s="163"/>
      <c r="G356" s="163"/>
      <c r="H356" s="163"/>
      <c r="I356" s="163"/>
      <c r="J356" s="163"/>
      <c r="K356" s="163"/>
      <c r="L356" s="163"/>
      <c r="M356" s="163"/>
      <c r="N356" s="163"/>
      <c r="O356" s="163"/>
    </row>
    <row r="357" spans="1:15">
      <c r="A357" s="163"/>
      <c r="B357" s="163"/>
      <c r="C357" s="163"/>
      <c r="D357" s="163"/>
      <c r="E357" s="163"/>
      <c r="F357" s="163"/>
      <c r="G357" s="163"/>
      <c r="H357" s="163"/>
      <c r="I357" s="163"/>
      <c r="J357" s="163"/>
      <c r="K357" s="163"/>
      <c r="L357" s="163"/>
      <c r="M357" s="163"/>
      <c r="N357" s="163"/>
      <c r="O357" s="163"/>
    </row>
    <row r="358" spans="1:15">
      <c r="A358" s="163"/>
      <c r="B358" s="163"/>
      <c r="C358" s="163"/>
      <c r="D358" s="163"/>
      <c r="E358" s="163"/>
      <c r="F358" s="163"/>
      <c r="G358" s="163"/>
      <c r="H358" s="163"/>
      <c r="I358" s="163"/>
      <c r="J358" s="163"/>
      <c r="K358" s="163"/>
      <c r="L358" s="163"/>
      <c r="M358" s="163"/>
      <c r="N358" s="163"/>
      <c r="O358" s="163"/>
    </row>
    <row r="359" spans="1:15">
      <c r="A359" s="163"/>
      <c r="B359" s="163"/>
      <c r="C359" s="163"/>
      <c r="D359" s="163"/>
      <c r="E359" s="163"/>
      <c r="F359" s="163"/>
      <c r="G359" s="163"/>
      <c r="H359" s="163"/>
      <c r="I359" s="163"/>
      <c r="J359" s="163"/>
      <c r="K359" s="163"/>
      <c r="L359" s="163"/>
      <c r="M359" s="163"/>
      <c r="N359" s="163"/>
      <c r="O359" s="163"/>
    </row>
    <row r="360" spans="1:15">
      <c r="A360" s="163"/>
      <c r="B360" s="163"/>
      <c r="C360" s="163"/>
      <c r="D360" s="163"/>
      <c r="E360" s="163"/>
      <c r="F360" s="163"/>
      <c r="G360" s="163"/>
      <c r="H360" s="163"/>
      <c r="I360" s="163"/>
      <c r="J360" s="163"/>
      <c r="K360" s="163"/>
      <c r="L360" s="163"/>
      <c r="M360" s="163"/>
      <c r="N360" s="163"/>
      <c r="O360" s="163"/>
    </row>
    <row r="361" spans="1:15">
      <c r="A361" s="163"/>
      <c r="B361" s="163"/>
      <c r="C361" s="163"/>
      <c r="D361" s="163"/>
      <c r="E361" s="163"/>
      <c r="F361" s="163"/>
      <c r="G361" s="163"/>
      <c r="H361" s="163"/>
      <c r="I361" s="163"/>
      <c r="J361" s="163"/>
      <c r="K361" s="163"/>
      <c r="L361" s="163"/>
      <c r="M361" s="163"/>
      <c r="N361" s="163"/>
      <c r="O361" s="163"/>
    </row>
    <row r="362" spans="1:15">
      <c r="A362" s="163"/>
      <c r="B362" s="163"/>
      <c r="C362" s="163"/>
      <c r="D362" s="163"/>
      <c r="E362" s="163"/>
      <c r="F362" s="163"/>
      <c r="G362" s="163"/>
      <c r="H362" s="163"/>
      <c r="I362" s="163"/>
      <c r="J362" s="163"/>
      <c r="K362" s="163"/>
      <c r="L362" s="163"/>
      <c r="M362" s="163"/>
      <c r="N362" s="163"/>
      <c r="O362" s="163"/>
    </row>
    <row r="363" spans="1:15">
      <c r="A363" s="163"/>
      <c r="B363" s="163"/>
      <c r="C363" s="163"/>
      <c r="D363" s="163"/>
      <c r="E363" s="163"/>
      <c r="F363" s="163"/>
      <c r="G363" s="163"/>
      <c r="H363" s="163"/>
      <c r="I363" s="163"/>
      <c r="J363" s="163"/>
      <c r="K363" s="163"/>
      <c r="L363" s="163"/>
      <c r="M363" s="163"/>
      <c r="N363" s="163"/>
      <c r="O363" s="163"/>
    </row>
    <row r="364" spans="1:15">
      <c r="A364" s="163"/>
      <c r="B364" s="163"/>
      <c r="C364" s="163"/>
      <c r="D364" s="163"/>
      <c r="E364" s="163"/>
      <c r="F364" s="163"/>
      <c r="G364" s="163"/>
      <c r="H364" s="163"/>
      <c r="I364" s="163"/>
      <c r="J364" s="163"/>
      <c r="K364" s="163"/>
      <c r="L364" s="163"/>
      <c r="M364" s="163"/>
      <c r="N364" s="163"/>
      <c r="O364" s="163"/>
    </row>
    <row r="365" spans="1:15">
      <c r="A365" s="163"/>
      <c r="B365" s="163"/>
      <c r="C365" s="163"/>
      <c r="D365" s="163"/>
      <c r="E365" s="163"/>
      <c r="F365" s="163"/>
      <c r="G365" s="163"/>
      <c r="H365" s="163"/>
      <c r="I365" s="163"/>
      <c r="J365" s="163"/>
      <c r="K365" s="163"/>
      <c r="L365" s="163"/>
      <c r="M365" s="163"/>
      <c r="N365" s="163"/>
      <c r="O365" s="163"/>
    </row>
    <row r="366" spans="1:15">
      <c r="A366" s="163"/>
      <c r="B366" s="163"/>
      <c r="C366" s="163"/>
      <c r="D366" s="163"/>
      <c r="E366" s="163"/>
      <c r="F366" s="163"/>
      <c r="G366" s="163"/>
      <c r="H366" s="163"/>
      <c r="I366" s="163"/>
      <c r="J366" s="163"/>
      <c r="K366" s="163"/>
      <c r="L366" s="163"/>
      <c r="M366" s="163"/>
      <c r="N366" s="163"/>
      <c r="O366" s="163"/>
    </row>
    <row r="367" spans="1:15">
      <c r="A367" s="163"/>
      <c r="B367" s="163"/>
      <c r="C367" s="163"/>
      <c r="D367" s="163"/>
      <c r="E367" s="163"/>
      <c r="F367" s="163"/>
      <c r="G367" s="163"/>
      <c r="H367" s="163"/>
      <c r="I367" s="163"/>
      <c r="J367" s="163"/>
      <c r="K367" s="163"/>
      <c r="L367" s="163"/>
      <c r="M367" s="163"/>
      <c r="N367" s="163"/>
      <c r="O367" s="163"/>
    </row>
    <row r="368" spans="1:15">
      <c r="A368" s="163"/>
      <c r="B368" s="163"/>
      <c r="C368" s="163"/>
      <c r="D368" s="163"/>
      <c r="E368" s="163"/>
      <c r="F368" s="163"/>
      <c r="G368" s="163"/>
      <c r="H368" s="163"/>
      <c r="I368" s="163"/>
      <c r="J368" s="163"/>
      <c r="K368" s="163"/>
      <c r="L368" s="163"/>
      <c r="M368" s="163"/>
      <c r="N368" s="163"/>
      <c r="O368" s="163"/>
    </row>
    <row r="369" spans="1:15">
      <c r="A369" s="163"/>
      <c r="B369" s="163"/>
      <c r="C369" s="163"/>
      <c r="D369" s="163"/>
      <c r="E369" s="163"/>
      <c r="F369" s="163"/>
      <c r="G369" s="163"/>
      <c r="H369" s="163"/>
      <c r="I369" s="163"/>
      <c r="J369" s="163"/>
      <c r="K369" s="163"/>
      <c r="L369" s="163"/>
      <c r="M369" s="163"/>
      <c r="N369" s="163"/>
      <c r="O369" s="163"/>
    </row>
    <row r="370" spans="1:15">
      <c r="A370" s="163"/>
      <c r="B370" s="163"/>
      <c r="C370" s="163"/>
      <c r="D370" s="163"/>
      <c r="E370" s="163"/>
      <c r="F370" s="163"/>
      <c r="G370" s="163"/>
      <c r="H370" s="163"/>
      <c r="I370" s="163"/>
      <c r="J370" s="163"/>
      <c r="K370" s="163"/>
      <c r="L370" s="163"/>
      <c r="M370" s="163"/>
      <c r="N370" s="163"/>
      <c r="O370" s="163"/>
    </row>
    <row r="371" spans="1:15">
      <c r="A371" s="163"/>
      <c r="B371" s="163"/>
      <c r="C371" s="163"/>
      <c r="D371" s="163"/>
      <c r="E371" s="163"/>
      <c r="F371" s="163"/>
      <c r="G371" s="163"/>
      <c r="H371" s="163"/>
      <c r="I371" s="163"/>
      <c r="J371" s="163"/>
      <c r="K371" s="163"/>
      <c r="L371" s="163"/>
      <c r="M371" s="163"/>
      <c r="N371" s="163"/>
      <c r="O371" s="163"/>
    </row>
    <row r="372" spans="1:15">
      <c r="A372" s="163"/>
      <c r="B372" s="163"/>
      <c r="C372" s="163"/>
      <c r="D372" s="163"/>
      <c r="E372" s="163"/>
      <c r="F372" s="163"/>
      <c r="G372" s="163"/>
      <c r="H372" s="163"/>
      <c r="I372" s="163"/>
      <c r="J372" s="163"/>
      <c r="K372" s="163"/>
      <c r="L372" s="163"/>
      <c r="M372" s="163"/>
      <c r="N372" s="163"/>
      <c r="O372" s="163"/>
    </row>
  </sheetData>
  <mergeCells count="13">
    <mergeCell ref="J8:N8"/>
    <mergeCell ref="J5:K5"/>
    <mergeCell ref="M5:N5"/>
    <mergeCell ref="J6:K6"/>
    <mergeCell ref="M6:N6"/>
    <mergeCell ref="J7:K7"/>
    <mergeCell ref="M7:N7"/>
    <mergeCell ref="J2:L2"/>
    <mergeCell ref="M2:N2"/>
    <mergeCell ref="J3:K3"/>
    <mergeCell ref="M3:N3"/>
    <mergeCell ref="J4:K4"/>
    <mergeCell ref="M4:N4"/>
  </mergeCells>
  <conditionalFormatting sqref="F1:F10 F34 F118:F119">
    <cfRule type="timePeriod" dxfId="3" priority="22" timePeriod="yesterday">
      <formula>FLOOR(F1,1)=TODAY()-1</formula>
    </cfRule>
  </conditionalFormatting>
  <conditionalFormatting sqref="F13 F22 F24:F25">
    <cfRule type="timePeriod" dxfId="2" priority="21" timePeriod="yesterday">
      <formula>FLOOR(F13,1)=TODAY()-1</formula>
    </cfRule>
  </conditionalFormatting>
  <pageMargins left="0.7" right="0.7" top="0.75" bottom="0.75" header="0.3" footer="0.3"/>
  <pageSetup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O38"/>
  <sheetViews>
    <sheetView workbookViewId="0">
      <selection activeCell="L12" sqref="L12"/>
    </sheetView>
  </sheetViews>
  <sheetFormatPr defaultRowHeight="15"/>
  <cols>
    <col min="1" max="1" width="3.28515625" customWidth="1"/>
    <col min="2" max="2" width="12.85546875" customWidth="1"/>
    <col min="3" max="3" width="9.7109375" customWidth="1"/>
    <col min="4" max="4" width="12.7109375" customWidth="1"/>
    <col min="5" max="6" width="10" bestFit="1" customWidth="1"/>
    <col min="7" max="7" width="16.28515625" customWidth="1"/>
    <col min="8" max="8" width="90.140625" bestFit="1" customWidth="1"/>
    <col min="9" max="9" width="14.7109375" customWidth="1"/>
    <col min="10" max="10" width="12.42578125" customWidth="1"/>
    <col min="11" max="11" width="9" customWidth="1"/>
    <col min="12" max="12" width="12.5703125" customWidth="1"/>
    <col min="13" max="13" width="5.7109375" bestFit="1" customWidth="1"/>
    <col min="14" max="14" width="8.28515625" bestFit="1" customWidth="1"/>
    <col min="15" max="15" width="9" bestFit="1" customWidth="1"/>
  </cols>
  <sheetData>
    <row r="1" spans="1:15" ht="18.75" thickBot="1">
      <c r="A1" s="134"/>
      <c r="B1" s="78"/>
      <c r="C1" s="134" t="s">
        <v>162</v>
      </c>
      <c r="D1" s="63"/>
      <c r="E1" s="63"/>
      <c r="F1" s="63"/>
      <c r="G1" s="65"/>
      <c r="H1" s="63"/>
      <c r="I1" s="63"/>
      <c r="J1" s="63"/>
      <c r="K1" s="65"/>
      <c r="L1" s="65"/>
      <c r="M1" s="63"/>
      <c r="N1" s="63"/>
      <c r="O1" s="63"/>
    </row>
    <row r="2" spans="1:15" ht="18.75" thickBot="1">
      <c r="A2" s="134"/>
      <c r="B2" s="78"/>
      <c r="C2" s="134"/>
      <c r="D2" s="63"/>
      <c r="E2" s="63"/>
      <c r="F2" s="63"/>
      <c r="G2" s="63"/>
      <c r="H2" s="63"/>
      <c r="I2" s="63"/>
      <c r="J2" s="361" t="s">
        <v>166</v>
      </c>
      <c r="K2" s="362"/>
      <c r="L2" s="363"/>
      <c r="M2" s="364"/>
      <c r="N2" s="364"/>
      <c r="O2" s="63"/>
    </row>
    <row r="3" spans="1:15" ht="18">
      <c r="A3" s="134"/>
      <c r="B3" s="134"/>
      <c r="C3" s="134"/>
      <c r="D3" s="134" t="s">
        <v>455</v>
      </c>
      <c r="E3" s="134"/>
      <c r="F3" s="134"/>
      <c r="G3" s="141"/>
      <c r="H3" s="134"/>
      <c r="I3" s="134"/>
      <c r="J3" s="365" t="s">
        <v>171</v>
      </c>
      <c r="K3" s="366"/>
      <c r="L3" s="138">
        <f>COUNTIFS(K:K,"A")</f>
        <v>1</v>
      </c>
      <c r="M3" s="367"/>
      <c r="N3" s="367"/>
      <c r="O3" s="63"/>
    </row>
    <row r="4" spans="1:15" ht="18">
      <c r="A4" s="134"/>
      <c r="B4" s="134"/>
      <c r="C4" s="134"/>
      <c r="D4" s="134"/>
      <c r="E4" s="134"/>
      <c r="F4" s="134"/>
      <c r="G4" s="134"/>
      <c r="H4" s="134"/>
      <c r="I4" s="134"/>
      <c r="J4" s="368" t="s">
        <v>172</v>
      </c>
      <c r="K4" s="369"/>
      <c r="L4" s="139">
        <f>COUNTIFS(K:K, "B")</f>
        <v>0</v>
      </c>
      <c r="M4" s="367"/>
      <c r="N4" s="367"/>
      <c r="O4" s="63"/>
    </row>
    <row r="5" spans="1:15" ht="15.75" thickBot="1">
      <c r="A5" s="72"/>
      <c r="B5" s="78"/>
      <c r="C5" s="63"/>
      <c r="D5" s="63"/>
      <c r="E5" s="63"/>
      <c r="F5" s="63"/>
      <c r="G5" s="63"/>
      <c r="H5" s="63"/>
      <c r="I5" s="63"/>
      <c r="J5" s="371" t="s">
        <v>173</v>
      </c>
      <c r="K5" s="372"/>
      <c r="L5" s="140">
        <f>COUNTIFS(K:K, "R")</f>
        <v>0</v>
      </c>
      <c r="M5" s="367"/>
      <c r="N5" s="367"/>
      <c r="O5" s="107"/>
    </row>
    <row r="6" spans="1:15" ht="15.75" thickBot="1">
      <c r="A6" s="72"/>
      <c r="B6" s="78"/>
      <c r="C6" s="63"/>
      <c r="D6" s="63"/>
      <c r="E6" s="63"/>
      <c r="F6" s="63"/>
      <c r="G6" s="63"/>
      <c r="H6" s="63"/>
      <c r="I6" s="63"/>
      <c r="J6" s="371" t="s">
        <v>454</v>
      </c>
      <c r="K6" s="372"/>
      <c r="L6" s="140">
        <f>COUNTIFS(K:K, "OP")</f>
        <v>0</v>
      </c>
      <c r="M6" s="367"/>
      <c r="N6" s="367"/>
      <c r="O6" s="107"/>
    </row>
    <row r="7" spans="1:15" ht="15.75" thickBot="1">
      <c r="A7" s="72"/>
      <c r="B7" s="78"/>
      <c r="C7" s="63"/>
      <c r="D7" s="63"/>
      <c r="E7" s="63"/>
      <c r="F7" s="63"/>
      <c r="G7" s="63"/>
      <c r="H7" s="63"/>
      <c r="I7" s="63"/>
      <c r="J7" s="371" t="s">
        <v>320</v>
      </c>
      <c r="K7" s="372"/>
      <c r="L7" s="140">
        <f>SUM(L3:L6)</f>
        <v>1</v>
      </c>
      <c r="M7" s="367"/>
      <c r="N7" s="367"/>
      <c r="O7" s="107"/>
    </row>
    <row r="8" spans="1:15" ht="15.75" thickBot="1">
      <c r="A8" s="72"/>
      <c r="B8" s="78"/>
      <c r="C8" s="63"/>
      <c r="D8" s="63"/>
      <c r="E8" s="63"/>
      <c r="F8" s="63"/>
      <c r="G8" s="63"/>
      <c r="H8" s="63"/>
      <c r="I8" s="63"/>
      <c r="J8" s="370"/>
      <c r="K8" s="370"/>
      <c r="L8" s="370"/>
      <c r="M8" s="370"/>
      <c r="N8" s="370"/>
      <c r="O8" s="63"/>
    </row>
    <row r="9" spans="1:15" ht="41.25" thickBot="1">
      <c r="A9" s="108" t="s">
        <v>2</v>
      </c>
      <c r="B9" s="109" t="s">
        <v>148</v>
      </c>
      <c r="C9" s="110" t="s">
        <v>1</v>
      </c>
      <c r="D9" s="110" t="s">
        <v>168</v>
      </c>
      <c r="E9" s="110" t="s">
        <v>297</v>
      </c>
      <c r="F9" s="110" t="s">
        <v>4295</v>
      </c>
      <c r="G9" s="110" t="s">
        <v>0</v>
      </c>
      <c r="H9" s="110" t="s">
        <v>167</v>
      </c>
      <c r="I9" s="110" t="s">
        <v>813</v>
      </c>
      <c r="J9" s="110" t="s">
        <v>28</v>
      </c>
      <c r="K9" s="110" t="s">
        <v>165</v>
      </c>
      <c r="L9" s="110" t="s">
        <v>550</v>
      </c>
      <c r="M9" s="149" t="s">
        <v>176</v>
      </c>
      <c r="N9" s="112" t="s">
        <v>175</v>
      </c>
      <c r="O9" s="112" t="s">
        <v>164</v>
      </c>
    </row>
    <row r="10" spans="1:15" ht="28.5">
      <c r="A10" s="195"/>
      <c r="B10" s="196" t="s">
        <v>741</v>
      </c>
      <c r="C10" s="197"/>
      <c r="D10" s="196"/>
      <c r="E10" s="196"/>
      <c r="F10" s="196"/>
      <c r="G10" s="196"/>
      <c r="H10" s="201"/>
      <c r="I10" s="230"/>
      <c r="J10" s="197"/>
      <c r="K10" s="256"/>
      <c r="L10" s="256"/>
      <c r="M10" s="198"/>
      <c r="N10" s="199"/>
      <c r="O10" s="200"/>
    </row>
    <row r="11" spans="1:15">
      <c r="A11" s="187">
        <v>1</v>
      </c>
      <c r="B11" s="188" t="s">
        <v>147</v>
      </c>
      <c r="C11" s="187" t="s">
        <v>15742</v>
      </c>
      <c r="D11" s="190" t="s">
        <v>15743</v>
      </c>
      <c r="E11" s="191">
        <v>46006</v>
      </c>
      <c r="F11" s="191">
        <v>46006</v>
      </c>
      <c r="G11" s="192" t="s">
        <v>15690</v>
      </c>
      <c r="H11" s="212" t="s">
        <v>15744</v>
      </c>
      <c r="I11" s="160" t="s">
        <v>15745</v>
      </c>
      <c r="J11" s="160" t="s">
        <v>15745</v>
      </c>
      <c r="K11" s="189" t="s">
        <v>195</v>
      </c>
      <c r="L11" s="191">
        <v>46009</v>
      </c>
      <c r="M11" s="213"/>
      <c r="N11" s="189"/>
      <c r="O11" s="231"/>
    </row>
    <row r="12" spans="1:15">
      <c r="A12" s="187">
        <v>2</v>
      </c>
      <c r="B12" s="188" t="s">
        <v>147</v>
      </c>
      <c r="C12" s="187" t="s">
        <v>15742</v>
      </c>
      <c r="D12" s="190"/>
      <c r="E12" s="159"/>
      <c r="F12" s="159"/>
      <c r="G12" s="160"/>
      <c r="H12" s="160"/>
      <c r="I12" s="160"/>
      <c r="J12" s="160"/>
      <c r="K12" s="189"/>
      <c r="L12" s="159"/>
      <c r="M12" s="213"/>
      <c r="N12" s="189"/>
      <c r="O12" s="231"/>
    </row>
    <row r="13" spans="1:15">
      <c r="A13" s="187">
        <v>3</v>
      </c>
      <c r="B13" s="188" t="s">
        <v>147</v>
      </c>
      <c r="C13" s="187" t="s">
        <v>15742</v>
      </c>
      <c r="D13" s="190"/>
      <c r="E13" s="159"/>
      <c r="F13" s="159"/>
      <c r="G13" s="160"/>
      <c r="H13" s="160"/>
      <c r="I13" s="160"/>
      <c r="J13" s="160"/>
      <c r="K13" s="189"/>
      <c r="L13" s="159"/>
      <c r="M13" s="213"/>
      <c r="N13" s="189"/>
      <c r="O13" s="231"/>
    </row>
    <row r="14" spans="1:15">
      <c r="A14" s="187">
        <v>4</v>
      </c>
      <c r="B14" s="188" t="s">
        <v>147</v>
      </c>
      <c r="C14" s="187" t="s">
        <v>15742</v>
      </c>
      <c r="D14" s="190"/>
      <c r="E14" s="159"/>
      <c r="F14" s="159"/>
      <c r="G14" s="160"/>
      <c r="H14" s="160"/>
      <c r="I14" s="160"/>
      <c r="J14" s="160"/>
      <c r="K14" s="189"/>
      <c r="L14" s="159"/>
      <c r="M14" s="213"/>
      <c r="N14" s="189"/>
      <c r="O14" s="231"/>
    </row>
    <row r="15" spans="1:15">
      <c r="A15" s="187"/>
      <c r="B15" s="188" t="s">
        <v>147</v>
      </c>
      <c r="C15" s="187" t="s">
        <v>15742</v>
      </c>
      <c r="D15" s="190"/>
      <c r="E15" s="159"/>
      <c r="F15" s="159"/>
      <c r="G15" s="160"/>
      <c r="H15" s="160"/>
      <c r="I15" s="160"/>
      <c r="J15" s="160"/>
      <c r="K15" s="189"/>
      <c r="L15" s="159"/>
      <c r="M15" s="213"/>
      <c r="N15" s="189"/>
      <c r="O15" s="231"/>
    </row>
    <row r="16" spans="1:15">
      <c r="A16" s="187">
        <v>5</v>
      </c>
      <c r="B16" s="188" t="s">
        <v>147</v>
      </c>
      <c r="C16" s="187" t="s">
        <v>15742</v>
      </c>
      <c r="D16" s="190"/>
      <c r="E16" s="159"/>
      <c r="F16" s="159"/>
      <c r="G16" s="160"/>
      <c r="H16" s="160"/>
      <c r="I16" s="160"/>
      <c r="J16" s="160"/>
      <c r="K16" s="189"/>
      <c r="L16" s="159"/>
      <c r="M16" s="213"/>
      <c r="N16" s="189"/>
      <c r="O16" s="231"/>
    </row>
    <row r="17" spans="1:15">
      <c r="A17" s="187">
        <v>6</v>
      </c>
      <c r="B17" s="188" t="s">
        <v>147</v>
      </c>
      <c r="C17" s="187" t="s">
        <v>15742</v>
      </c>
      <c r="D17" s="190"/>
      <c r="E17" s="159"/>
      <c r="F17" s="159"/>
      <c r="G17" s="160"/>
      <c r="H17" s="160"/>
      <c r="I17" s="160"/>
      <c r="J17" s="160"/>
      <c r="K17" s="189"/>
      <c r="L17" s="159"/>
      <c r="M17" s="213"/>
      <c r="N17" s="189"/>
      <c r="O17" s="231"/>
    </row>
    <row r="18" spans="1:15">
      <c r="A18" s="187">
        <v>7</v>
      </c>
      <c r="B18" s="188" t="s">
        <v>147</v>
      </c>
      <c r="C18" s="187" t="s">
        <v>15742</v>
      </c>
      <c r="D18" s="190"/>
      <c r="E18" s="159"/>
      <c r="F18" s="159"/>
      <c r="G18" s="160"/>
      <c r="H18" s="160"/>
      <c r="I18" s="160"/>
      <c r="J18" s="160"/>
      <c r="K18" s="189"/>
      <c r="L18" s="159"/>
      <c r="M18" s="213"/>
      <c r="N18" s="189"/>
      <c r="O18" s="231"/>
    </row>
    <row r="19" spans="1:15">
      <c r="A19" s="187">
        <v>8</v>
      </c>
      <c r="B19" s="188" t="s">
        <v>147</v>
      </c>
      <c r="C19" s="187" t="s">
        <v>15742</v>
      </c>
      <c r="D19" s="190"/>
      <c r="E19" s="159"/>
      <c r="F19" s="159"/>
      <c r="G19" s="160"/>
      <c r="H19" s="160"/>
      <c r="I19" s="160"/>
      <c r="J19" s="160"/>
      <c r="K19" s="189"/>
      <c r="L19" s="159"/>
      <c r="M19" s="213"/>
      <c r="N19" s="189"/>
      <c r="O19" s="231"/>
    </row>
    <row r="20" spans="1:15">
      <c r="A20" s="187">
        <v>9</v>
      </c>
      <c r="B20" s="188" t="s">
        <v>147</v>
      </c>
      <c r="C20" s="187" t="s">
        <v>15742</v>
      </c>
      <c r="D20" s="190"/>
      <c r="E20" s="159"/>
      <c r="F20" s="159"/>
      <c r="G20" s="160"/>
      <c r="H20" s="160"/>
      <c r="I20" s="160"/>
      <c r="J20" s="160"/>
      <c r="K20" s="189"/>
      <c r="L20" s="159"/>
      <c r="M20" s="213"/>
      <c r="N20" s="189"/>
      <c r="O20" s="231"/>
    </row>
    <row r="21" spans="1:15">
      <c r="A21" s="187">
        <v>10</v>
      </c>
      <c r="B21" s="188" t="s">
        <v>147</v>
      </c>
      <c r="C21" s="187" t="s">
        <v>15742</v>
      </c>
      <c r="D21" s="190"/>
      <c r="E21" s="159"/>
      <c r="F21" s="159"/>
      <c r="G21" s="160"/>
      <c r="H21" s="160"/>
      <c r="I21" s="160"/>
      <c r="J21" s="160"/>
      <c r="K21" s="189"/>
      <c r="L21" s="159"/>
      <c r="M21" s="213"/>
      <c r="N21" s="189"/>
      <c r="O21" s="231"/>
    </row>
    <row r="22" spans="1:15">
      <c r="A22" s="187">
        <v>11</v>
      </c>
      <c r="B22" s="188" t="s">
        <v>147</v>
      </c>
      <c r="C22" s="187" t="s">
        <v>15742</v>
      </c>
      <c r="D22" s="190"/>
      <c r="E22" s="159"/>
      <c r="F22" s="159"/>
      <c r="G22" s="160"/>
      <c r="H22" s="160"/>
      <c r="I22" s="160"/>
      <c r="J22" s="160"/>
      <c r="K22" s="189"/>
      <c r="L22" s="159"/>
      <c r="M22" s="213"/>
      <c r="N22" s="189"/>
      <c r="O22" s="231"/>
    </row>
    <row r="23" spans="1:15">
      <c r="A23" s="187">
        <v>12</v>
      </c>
      <c r="B23" s="188" t="s">
        <v>147</v>
      </c>
      <c r="C23" s="187" t="s">
        <v>15742</v>
      </c>
      <c r="D23" s="190"/>
      <c r="E23" s="159"/>
      <c r="F23" s="159"/>
      <c r="G23" s="160"/>
      <c r="H23" s="160"/>
      <c r="I23" s="160"/>
      <c r="J23" s="160"/>
      <c r="K23" s="189"/>
      <c r="L23" s="159"/>
      <c r="M23" s="213"/>
      <c r="N23" s="189"/>
      <c r="O23" s="231"/>
    </row>
    <row r="24" spans="1:15">
      <c r="A24" s="187">
        <v>13</v>
      </c>
      <c r="B24" s="188" t="s">
        <v>147</v>
      </c>
      <c r="C24" s="187" t="s">
        <v>15742</v>
      </c>
      <c r="D24" s="190"/>
      <c r="E24" s="159"/>
      <c r="F24" s="159"/>
      <c r="G24" s="160"/>
      <c r="H24" s="160"/>
      <c r="I24" s="160"/>
      <c r="J24" s="160"/>
      <c r="K24" s="189"/>
      <c r="L24" s="159"/>
      <c r="M24" s="213"/>
      <c r="N24" s="189"/>
      <c r="O24" s="231"/>
    </row>
    <row r="25" spans="1:15">
      <c r="A25" s="187">
        <v>14</v>
      </c>
      <c r="B25" s="188" t="s">
        <v>147</v>
      </c>
      <c r="C25" s="187" t="s">
        <v>15742</v>
      </c>
      <c r="D25" s="190"/>
      <c r="E25" s="159"/>
      <c r="F25" s="159"/>
      <c r="G25" s="160"/>
      <c r="H25" s="160"/>
      <c r="I25" s="160"/>
      <c r="J25" s="160"/>
      <c r="K25" s="189"/>
      <c r="L25" s="159"/>
      <c r="M25" s="213"/>
      <c r="N25" s="189"/>
      <c r="O25" s="231"/>
    </row>
    <row r="26" spans="1:15">
      <c r="A26" s="187">
        <v>15</v>
      </c>
      <c r="B26" s="188" t="s">
        <v>147</v>
      </c>
      <c r="C26" s="187" t="s">
        <v>15742</v>
      </c>
      <c r="D26" s="190"/>
      <c r="E26" s="159"/>
      <c r="F26" s="159"/>
      <c r="G26" s="160"/>
      <c r="H26" s="160"/>
      <c r="I26" s="160"/>
      <c r="J26" s="160"/>
      <c r="K26" s="189"/>
      <c r="L26" s="159"/>
      <c r="M26" s="213"/>
      <c r="N26" s="189"/>
      <c r="O26" s="231"/>
    </row>
    <row r="27" spans="1:15">
      <c r="A27" s="187">
        <v>16</v>
      </c>
      <c r="B27" s="188" t="s">
        <v>147</v>
      </c>
      <c r="C27" s="187" t="s">
        <v>15742</v>
      </c>
      <c r="D27" s="190"/>
      <c r="E27" s="159"/>
      <c r="F27" s="159"/>
      <c r="G27" s="160"/>
      <c r="H27" s="160"/>
      <c r="I27" s="160"/>
      <c r="J27" s="160"/>
      <c r="K27" s="189"/>
      <c r="L27" s="159"/>
      <c r="M27" s="159"/>
      <c r="N27" s="189"/>
      <c r="O27" s="231"/>
    </row>
    <row r="28" spans="1:15">
      <c r="A28" s="187">
        <v>17</v>
      </c>
      <c r="B28" s="188" t="s">
        <v>147</v>
      </c>
      <c r="C28" s="187" t="s">
        <v>15742</v>
      </c>
      <c r="D28" s="190"/>
      <c r="E28" s="159"/>
      <c r="F28" s="159"/>
      <c r="G28" s="160"/>
      <c r="H28" s="160"/>
      <c r="I28" s="160"/>
      <c r="J28" s="160"/>
      <c r="K28" s="189"/>
      <c r="L28" s="159"/>
      <c r="M28" s="159"/>
      <c r="N28" s="189"/>
      <c r="O28" s="231"/>
    </row>
    <row r="29" spans="1:15">
      <c r="A29" s="187">
        <v>18</v>
      </c>
      <c r="B29" s="188" t="s">
        <v>147</v>
      </c>
      <c r="C29" s="187" t="s">
        <v>15742</v>
      </c>
      <c r="D29" s="190"/>
      <c r="E29" s="159"/>
      <c r="F29" s="159"/>
      <c r="G29" s="160"/>
      <c r="H29" s="160"/>
      <c r="I29" s="160"/>
      <c r="J29" s="160"/>
      <c r="K29" s="189"/>
      <c r="L29" s="159"/>
      <c r="M29" s="159"/>
      <c r="N29" s="189"/>
      <c r="O29" s="231"/>
    </row>
    <row r="30" spans="1:15">
      <c r="A30" s="187">
        <v>19</v>
      </c>
      <c r="B30" s="188" t="s">
        <v>147</v>
      </c>
      <c r="C30" s="187" t="s">
        <v>15742</v>
      </c>
      <c r="D30" s="190"/>
      <c r="E30" s="159"/>
      <c r="F30" s="159"/>
      <c r="G30" s="160"/>
      <c r="H30" s="160"/>
      <c r="I30" s="160"/>
      <c r="J30" s="160"/>
      <c r="K30" s="189"/>
      <c r="L30" s="159"/>
      <c r="M30" s="159"/>
      <c r="N30" s="189"/>
      <c r="O30" s="231"/>
    </row>
    <row r="31" spans="1:15">
      <c r="A31" s="187">
        <v>20</v>
      </c>
      <c r="B31" s="188" t="s">
        <v>147</v>
      </c>
      <c r="C31" s="187" t="s">
        <v>15742</v>
      </c>
      <c r="D31" s="190"/>
      <c r="E31" s="159"/>
      <c r="F31" s="159"/>
      <c r="G31" s="160"/>
      <c r="H31" s="160"/>
      <c r="I31" s="160"/>
      <c r="J31" s="160"/>
      <c r="K31" s="189"/>
      <c r="L31" s="159"/>
      <c r="M31" s="159"/>
      <c r="N31" s="189"/>
      <c r="O31" s="159"/>
    </row>
    <row r="32" spans="1:15">
      <c r="A32" s="187">
        <v>21</v>
      </c>
      <c r="B32" s="188" t="s">
        <v>147</v>
      </c>
      <c r="C32" s="187" t="s">
        <v>15742</v>
      </c>
      <c r="D32" s="190"/>
      <c r="E32" s="159"/>
      <c r="F32" s="159"/>
      <c r="G32" s="192"/>
      <c r="H32" s="160"/>
      <c r="I32" s="160"/>
      <c r="J32" s="160"/>
      <c r="K32" s="190"/>
      <c r="L32" s="159"/>
      <c r="M32" s="213"/>
      <c r="N32" s="189"/>
      <c r="O32" s="231"/>
    </row>
    <row r="33" spans="1:15">
      <c r="A33" s="187">
        <v>22</v>
      </c>
      <c r="B33" s="188" t="s">
        <v>147</v>
      </c>
      <c r="C33" s="187" t="s">
        <v>15742</v>
      </c>
      <c r="D33" s="190"/>
      <c r="E33" s="159"/>
      <c r="F33" s="159"/>
      <c r="G33" s="160"/>
      <c r="H33" s="160"/>
      <c r="I33" s="160"/>
      <c r="J33" s="160"/>
      <c r="K33" s="189"/>
      <c r="L33" s="159"/>
      <c r="M33" s="213"/>
      <c r="N33" s="189"/>
      <c r="O33" s="231"/>
    </row>
    <row r="34" spans="1:15">
      <c r="A34" s="187">
        <v>23</v>
      </c>
      <c r="B34" s="188" t="s">
        <v>147</v>
      </c>
      <c r="C34" s="187" t="s">
        <v>15742</v>
      </c>
      <c r="D34" s="190"/>
      <c r="E34" s="159"/>
      <c r="F34" s="159"/>
      <c r="G34" s="160"/>
      <c r="H34" s="160"/>
      <c r="I34" s="160"/>
      <c r="J34" s="160"/>
      <c r="K34" s="189"/>
      <c r="L34" s="159"/>
      <c r="M34" s="213"/>
      <c r="N34" s="189"/>
      <c r="O34" s="231"/>
    </row>
    <row r="35" spans="1:15">
      <c r="A35" s="187">
        <v>24</v>
      </c>
      <c r="B35" s="188" t="s">
        <v>147</v>
      </c>
      <c r="C35" s="187" t="s">
        <v>15742</v>
      </c>
      <c r="D35" s="190"/>
      <c r="E35" s="159"/>
      <c r="F35" s="159"/>
      <c r="G35" s="160"/>
      <c r="H35" s="160"/>
      <c r="I35" s="160"/>
      <c r="J35" s="160"/>
      <c r="K35" s="189"/>
      <c r="L35" s="159"/>
      <c r="M35" s="213"/>
      <c r="N35" s="189"/>
      <c r="O35" s="231"/>
    </row>
    <row r="36" spans="1:15">
      <c r="A36" s="187">
        <v>25</v>
      </c>
      <c r="B36" s="188" t="s">
        <v>147</v>
      </c>
      <c r="C36" s="187" t="s">
        <v>15742</v>
      </c>
      <c r="D36" s="190"/>
      <c r="E36" s="159"/>
      <c r="F36" s="159"/>
      <c r="G36" s="192"/>
      <c r="H36" s="160"/>
      <c r="I36" s="160"/>
      <c r="J36" s="160"/>
      <c r="K36" s="189"/>
      <c r="L36" s="159"/>
      <c r="M36" s="213"/>
      <c r="N36" s="189"/>
      <c r="O36" s="231"/>
    </row>
    <row r="37" spans="1:15">
      <c r="A37" s="187">
        <v>26</v>
      </c>
      <c r="B37" s="188" t="s">
        <v>147</v>
      </c>
      <c r="C37" s="187" t="s">
        <v>15742</v>
      </c>
      <c r="D37" s="190"/>
      <c r="E37" s="191"/>
      <c r="F37" s="191"/>
      <c r="G37" s="192"/>
      <c r="H37" s="192"/>
      <c r="I37" s="192"/>
      <c r="J37" s="160"/>
      <c r="K37" s="189"/>
      <c r="L37" s="159"/>
      <c r="M37" s="213"/>
      <c r="N37" s="189"/>
      <c r="O37" s="231"/>
    </row>
    <row r="38" spans="1:15">
      <c r="A38" s="187">
        <v>27</v>
      </c>
      <c r="B38" s="188" t="s">
        <v>147</v>
      </c>
      <c r="C38" s="187" t="s">
        <v>15742</v>
      </c>
      <c r="D38" s="190"/>
      <c r="E38" s="159"/>
      <c r="F38" s="159"/>
      <c r="G38" s="160"/>
      <c r="H38" s="160"/>
      <c r="I38" s="160"/>
      <c r="J38" s="160"/>
      <c r="K38" s="189"/>
      <c r="L38" s="159"/>
      <c r="M38" s="213"/>
      <c r="N38" s="189"/>
      <c r="O38" s="231"/>
    </row>
  </sheetData>
  <mergeCells count="13">
    <mergeCell ref="J2:L2"/>
    <mergeCell ref="M2:N2"/>
    <mergeCell ref="J3:K3"/>
    <mergeCell ref="M3:N3"/>
    <mergeCell ref="J4:K4"/>
    <mergeCell ref="M4:N4"/>
    <mergeCell ref="J8:N8"/>
    <mergeCell ref="J5:K5"/>
    <mergeCell ref="M5:N5"/>
    <mergeCell ref="J6:K6"/>
    <mergeCell ref="M6:N6"/>
    <mergeCell ref="J7:K7"/>
    <mergeCell ref="M7:N7"/>
  </mergeCells>
  <conditionalFormatting sqref="F1:F10 F34">
    <cfRule type="timePeriod" dxfId="1" priority="2" timePeriod="yesterday">
      <formula>FLOOR(F1,1)=TODAY()-1</formula>
    </cfRule>
  </conditionalFormatting>
  <conditionalFormatting sqref="F13 F22 F24:F25">
    <cfRule type="timePeriod" dxfId="0" priority="1" timePeriod="yesterday">
      <formula>FLOOR(F13,1)=TODAY()-1</formula>
    </cfRule>
  </conditionalFormatting>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44</vt:i4>
      </vt:variant>
      <vt:variant>
        <vt:lpstr>Named Ranges</vt:lpstr>
      </vt:variant>
      <vt:variant>
        <vt:i4>4</vt:i4>
      </vt:variant>
    </vt:vector>
  </HeadingPairs>
  <TitlesOfParts>
    <vt:vector size="48" baseType="lpstr">
      <vt:lpstr>Overall IR Status</vt:lpstr>
      <vt:lpstr>GE L1 Tower</vt:lpstr>
      <vt:lpstr>I Tower ICPL IR log</vt:lpstr>
      <vt:lpstr>Elements</vt:lpstr>
      <vt:lpstr>B</vt:lpstr>
      <vt:lpstr>I</vt:lpstr>
      <vt:lpstr>L</vt:lpstr>
      <vt:lpstr>Quotations for Mobile crane</vt:lpstr>
      <vt:lpstr>Inventory list</vt:lpstr>
      <vt:lpstr>UET Test Reports</vt:lpstr>
      <vt:lpstr>ICPL L1 Tower IR</vt:lpstr>
      <vt:lpstr>L2 Tower ICPL</vt:lpstr>
      <vt:lpstr>IIL I Tower IR</vt:lpstr>
      <vt:lpstr>IIL L1 Tower IR</vt:lpstr>
      <vt:lpstr>GE I Tower</vt:lpstr>
      <vt:lpstr>GE L2 Tower </vt:lpstr>
      <vt:lpstr>GE MH</vt:lpstr>
      <vt:lpstr>Ezymix I Tower</vt:lpstr>
      <vt:lpstr>QE I Tower</vt:lpstr>
      <vt:lpstr>Captive Air I Tower</vt:lpstr>
      <vt:lpstr>Al Hamd</vt:lpstr>
      <vt:lpstr>Rayyan I tower</vt:lpstr>
      <vt:lpstr>EPN</vt:lpstr>
      <vt:lpstr>Group Star</vt:lpstr>
      <vt:lpstr>Buildko</vt:lpstr>
      <vt:lpstr>Rock Stone</vt:lpstr>
      <vt:lpstr>Rock stone L2</vt:lpstr>
      <vt:lpstr>Rock stone L1</vt:lpstr>
      <vt:lpstr>Elegant Engineering</vt:lpstr>
      <vt:lpstr>Aizdi </vt:lpstr>
      <vt:lpstr>Archtive IT</vt:lpstr>
      <vt:lpstr>Cybersol L1 Tower</vt:lpstr>
      <vt:lpstr>Rex Engg Chiseling</vt:lpstr>
      <vt:lpstr>Rayan</vt:lpstr>
      <vt:lpstr>Rock Shield</vt:lpstr>
      <vt:lpstr>Chawla Aluminium</vt:lpstr>
      <vt:lpstr>Rex engg L1</vt:lpstr>
      <vt:lpstr>Mecatech</vt:lpstr>
      <vt:lpstr>Sheet1</vt:lpstr>
      <vt:lpstr>Sheet2</vt:lpstr>
      <vt:lpstr>Architive IT TOWER</vt:lpstr>
      <vt:lpstr>GE SOG</vt:lpstr>
      <vt:lpstr>GE BW</vt:lpstr>
      <vt:lpstr>Sheet3</vt:lpstr>
      <vt:lpstr>B!Print_Area</vt:lpstr>
      <vt:lpstr>'I Tower ICPL IR log'!Print_Area</vt:lpstr>
      <vt:lpstr>Sheet1!Print_Area</vt:lpstr>
      <vt:lpstr>'I Tower ICPL IR log'!Print_Titles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2022-06-10T08:59:47Z</dcterms:created>
  <dcterms:modified xsi:type="dcterms:W3CDTF">2025-12-19T11:57:29Z</dcterms:modified>
</cp:coreProperties>
</file>